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KrosData\Export\"/>
    </mc:Choice>
  </mc:AlternateContent>
  <bookViews>
    <workbookView xWindow="0" yWindow="0" windowWidth="0" windowHeight="0"/>
  </bookViews>
  <sheets>
    <sheet name="Rekapitulace stavby" sheetId="1" r:id="rId1"/>
    <sheet name="01 - Odstranění tělcovičny" sheetId="2" r:id="rId2"/>
    <sheet name="02 - Příprava území" sheetId="3" r:id="rId3"/>
    <sheet name="D.1.1.BP - ASŘ - Bourací ..." sheetId="4" r:id="rId4"/>
    <sheet name="D.1.1.NS - ASŘ - Nový sta..." sheetId="5" r:id="rId5"/>
    <sheet name="D.1.1.P - ASŘ - Přístavba..." sheetId="6" r:id="rId6"/>
    <sheet name="D.1.1.VP - ASŘ - Výpis prvků" sheetId="7" r:id="rId7"/>
    <sheet name="D.1.4.1 - ZTI" sheetId="8" r:id="rId8"/>
    <sheet name="D.1.4.2 - Vytápění" sheetId="9" r:id="rId9"/>
    <sheet name="D.1.4.3 - VZT" sheetId="10" r:id="rId10"/>
    <sheet name="D.1.4.4 - Silnoproud" sheetId="11" r:id="rId11"/>
    <sheet name="D.1.4.5 - MaR" sheetId="12" r:id="rId12"/>
    <sheet name="D.1.4.6 - Slaboproudé ins..." sheetId="13" r:id="rId13"/>
    <sheet name="D.1.4.7 - EPS" sheetId="14" r:id="rId14"/>
    <sheet name="D.1.4.8 - Plynoinstalace" sheetId="15" r:id="rId15"/>
    <sheet name="SO.02.1 - Úprava areálový..." sheetId="16" r:id="rId16"/>
    <sheet name="D.1.4.1 - Užitková voda" sheetId="17" r:id="rId17"/>
    <sheet name="D.1.4.2 - Venkovní splašk..." sheetId="18" r:id="rId18"/>
    <sheet name="D.1.4.3 - Venkovní dešťov..." sheetId="19" r:id="rId19"/>
    <sheet name="SO.03, SO.05 - Zpevněné p..." sheetId="20" r:id="rId20"/>
    <sheet name="SO.04 - Opěrné stěny" sheetId="21" r:id="rId21"/>
    <sheet name="VN,ON - Vedlejší a ostatn..." sheetId="22" r:id="rId22"/>
    <sheet name="Pokyny pro vyplnění" sheetId="23" r:id="rId23"/>
  </sheets>
  <definedNames>
    <definedName name="_xlnm.Print_Area" localSheetId="0">'Rekapitulace stavby'!$D$4:$AO$36,'Rekapitulace stavby'!$C$42:$AQ$83</definedName>
    <definedName name="_xlnm.Print_Titles" localSheetId="0">'Rekapitulace stavby'!$52:$52</definedName>
    <definedName name="_xlnm._FilterDatabase" localSheetId="1" hidden="1">'01 - Odstranění tělcovičny'!$C$101:$K$651</definedName>
    <definedName name="_xlnm.Print_Area" localSheetId="1">'01 - Odstranění tělcovičny'!$C$4:$J$41,'01 - Odstranění tělcovičny'!$C$47:$J$81,'01 - Odstranění tělcovičny'!$C$87:$K$651</definedName>
    <definedName name="_xlnm.Print_Titles" localSheetId="1">'01 - Odstranění tělcovičny'!$101:$101</definedName>
    <definedName name="_xlnm._FilterDatabase" localSheetId="2" hidden="1">'02 - Příprava území'!$C$93:$K$451</definedName>
    <definedName name="_xlnm.Print_Area" localSheetId="2">'02 - Příprava území'!$C$4:$J$41,'02 - Příprava území'!$C$47:$J$73,'02 - Příprava území'!$C$79:$K$451</definedName>
    <definedName name="_xlnm.Print_Titles" localSheetId="2">'02 - Příprava území'!$93:$93</definedName>
    <definedName name="_xlnm._FilterDatabase" localSheetId="3" hidden="1">'D.1.1.BP - ASŘ - Bourací ...'!$C$98:$K$700</definedName>
    <definedName name="_xlnm.Print_Area" localSheetId="3">'D.1.1.BP - ASŘ - Bourací ...'!$C$4:$J$41,'D.1.1.BP - ASŘ - Bourací ...'!$C$47:$J$78,'D.1.1.BP - ASŘ - Bourací ...'!$C$84:$K$700</definedName>
    <definedName name="_xlnm.Print_Titles" localSheetId="3">'D.1.1.BP - ASŘ - Bourací ...'!$98:$98</definedName>
    <definedName name="_xlnm._FilterDatabase" localSheetId="4" hidden="1">'D.1.1.NS - ASŘ - Nový sta...'!$C$105:$K$1246</definedName>
    <definedName name="_xlnm.Print_Area" localSheetId="4">'D.1.1.NS - ASŘ - Nový sta...'!$C$4:$J$41,'D.1.1.NS - ASŘ - Nový sta...'!$C$47:$J$85,'D.1.1.NS - ASŘ - Nový sta...'!$C$91:$K$1246</definedName>
    <definedName name="_xlnm.Print_Titles" localSheetId="4">'D.1.1.NS - ASŘ - Nový sta...'!$105:$105</definedName>
    <definedName name="_xlnm._FilterDatabase" localSheetId="5" hidden="1">'D.1.1.P - ASŘ - Přístavba...'!$C$109:$K$4697</definedName>
    <definedName name="_xlnm.Print_Area" localSheetId="5">'D.1.1.P - ASŘ - Přístavba...'!$C$4:$J$41,'D.1.1.P - ASŘ - Přístavba...'!$C$47:$J$89,'D.1.1.P - ASŘ - Přístavba...'!$C$95:$K$4697</definedName>
    <definedName name="_xlnm.Print_Titles" localSheetId="5">'D.1.1.P - ASŘ - Přístavba...'!$109:$109</definedName>
    <definedName name="_xlnm._FilterDatabase" localSheetId="6" hidden="1">'D.1.1.VP - ASŘ - Výpis prvků'!$C$93:$K$829</definedName>
    <definedName name="_xlnm.Print_Area" localSheetId="6">'D.1.1.VP - ASŘ - Výpis prvků'!$C$4:$J$41,'D.1.1.VP - ASŘ - Výpis prvků'!$C$47:$J$73,'D.1.1.VP - ASŘ - Výpis prvků'!$C$79:$K$829</definedName>
    <definedName name="_xlnm.Print_Titles" localSheetId="6">'D.1.1.VP - ASŘ - Výpis prvků'!$93:$93</definedName>
    <definedName name="_xlnm._FilterDatabase" localSheetId="7" hidden="1">'D.1.4.1 - ZTI'!$C$97:$K$603</definedName>
    <definedName name="_xlnm.Print_Area" localSheetId="7">'D.1.4.1 - ZTI'!$C$4:$J$41,'D.1.4.1 - ZTI'!$C$47:$J$77,'D.1.4.1 - ZTI'!$C$83:$K$603</definedName>
    <definedName name="_xlnm.Print_Titles" localSheetId="7">'D.1.4.1 - ZTI'!$97:$97</definedName>
    <definedName name="_xlnm._FilterDatabase" localSheetId="8" hidden="1">'D.1.4.2 - Vytápění'!$C$93:$K$557</definedName>
    <definedName name="_xlnm.Print_Area" localSheetId="8">'D.1.4.2 - Vytápění'!$C$4:$J$41,'D.1.4.2 - Vytápění'!$C$47:$J$73,'D.1.4.2 - Vytápění'!$C$79:$K$557</definedName>
    <definedName name="_xlnm.Print_Titles" localSheetId="8">'D.1.4.2 - Vytápění'!$93:$93</definedName>
    <definedName name="_xlnm._FilterDatabase" localSheetId="9" hidden="1">'D.1.4.3 - VZT'!$C$94:$K$373</definedName>
    <definedName name="_xlnm.Print_Area" localSheetId="9">'D.1.4.3 - VZT'!$C$4:$J$41,'D.1.4.3 - VZT'!$C$47:$J$74,'D.1.4.3 - VZT'!$C$80:$K$373</definedName>
    <definedName name="_xlnm.Print_Titles" localSheetId="9">'D.1.4.3 - VZT'!$94:$94</definedName>
    <definedName name="_xlnm._FilterDatabase" localSheetId="10" hidden="1">'D.1.4.4 - Silnoproud'!$C$99:$K$675</definedName>
    <definedName name="_xlnm.Print_Area" localSheetId="10">'D.1.4.4 - Silnoproud'!$C$4:$J$41,'D.1.4.4 - Silnoproud'!$C$47:$J$79,'D.1.4.4 - Silnoproud'!$C$85:$K$675</definedName>
    <definedName name="_xlnm.Print_Titles" localSheetId="10">'D.1.4.4 - Silnoproud'!$99:$99</definedName>
    <definedName name="_xlnm._FilterDatabase" localSheetId="11" hidden="1">'D.1.4.5 - MaR'!$C$91:$K$401</definedName>
    <definedName name="_xlnm.Print_Area" localSheetId="11">'D.1.4.5 - MaR'!$C$4:$J$41,'D.1.4.5 - MaR'!$C$47:$J$71,'D.1.4.5 - MaR'!$C$77:$K$401</definedName>
    <definedName name="_xlnm.Print_Titles" localSheetId="11">'D.1.4.5 - MaR'!$91:$91</definedName>
    <definedName name="_xlnm._FilterDatabase" localSheetId="12" hidden="1">'D.1.4.6 - Slaboproudé ins...'!$C$93:$K$317</definedName>
    <definedName name="_xlnm.Print_Area" localSheetId="12">'D.1.4.6 - Slaboproudé ins...'!$C$4:$J$41,'D.1.4.6 - Slaboproudé ins...'!$C$47:$J$73,'D.1.4.6 - Slaboproudé ins...'!$C$79:$K$317</definedName>
    <definedName name="_xlnm.Print_Titles" localSheetId="12">'D.1.4.6 - Slaboproudé ins...'!$93:$93</definedName>
    <definedName name="_xlnm._FilterDatabase" localSheetId="13" hidden="1">'D.1.4.7 - EPS'!$C$86:$K$183</definedName>
    <definedName name="_xlnm.Print_Area" localSheetId="13">'D.1.4.7 - EPS'!$C$4:$J$41,'D.1.4.7 - EPS'!$C$47:$J$66,'D.1.4.7 - EPS'!$C$72:$K$183</definedName>
    <definedName name="_xlnm.Print_Titles" localSheetId="13">'D.1.4.7 - EPS'!$86:$86</definedName>
    <definedName name="_xlnm._FilterDatabase" localSheetId="14" hidden="1">'D.1.4.8 - Plynoinstalace'!$C$89:$K$132</definedName>
    <definedName name="_xlnm.Print_Area" localSheetId="14">'D.1.4.8 - Plynoinstalace'!$C$4:$J$41,'D.1.4.8 - Plynoinstalace'!$C$47:$J$69,'D.1.4.8 - Plynoinstalace'!$C$75:$K$132</definedName>
    <definedName name="_xlnm.Print_Titles" localSheetId="14">'D.1.4.8 - Plynoinstalace'!$89:$89</definedName>
    <definedName name="_xlnm._FilterDatabase" localSheetId="15" hidden="1">'SO.02.1 - Úprava areálový...'!$C$87:$K$149</definedName>
    <definedName name="_xlnm.Print_Area" localSheetId="15">'SO.02.1 - Úprava areálový...'!$C$4:$J$41,'SO.02.1 - Úprava areálový...'!$C$47:$J$67,'SO.02.1 - Úprava areálový...'!$C$73:$K$149</definedName>
    <definedName name="_xlnm.Print_Titles" localSheetId="15">'SO.02.1 - Úprava areálový...'!$87:$87</definedName>
    <definedName name="_xlnm._FilterDatabase" localSheetId="16" hidden="1">'D.1.4.1 - Užitková voda'!$C$89:$K$175</definedName>
    <definedName name="_xlnm.Print_Area" localSheetId="16">'D.1.4.1 - Užitková voda'!$C$4:$J$41,'D.1.4.1 - Užitková voda'!$C$47:$J$69,'D.1.4.1 - Užitková voda'!$C$75:$K$175</definedName>
    <definedName name="_xlnm.Print_Titles" localSheetId="16">'D.1.4.1 - Užitková voda'!$89:$89</definedName>
    <definedName name="_xlnm._FilterDatabase" localSheetId="17" hidden="1">'D.1.4.2 - Venkovní splašk...'!$C$90:$K$258</definedName>
    <definedName name="_xlnm.Print_Area" localSheetId="17">'D.1.4.2 - Venkovní splašk...'!$C$4:$J$41,'D.1.4.2 - Venkovní splašk...'!$C$47:$J$70,'D.1.4.2 - Venkovní splašk...'!$C$76:$K$258</definedName>
    <definedName name="_xlnm.Print_Titles" localSheetId="17">'D.1.4.2 - Venkovní splašk...'!$90:$90</definedName>
    <definedName name="_xlnm._FilterDatabase" localSheetId="18" hidden="1">'D.1.4.3 - Venkovní dešťov...'!$C$90:$K$341</definedName>
    <definedName name="_xlnm.Print_Area" localSheetId="18">'D.1.4.3 - Venkovní dešťov...'!$C$4:$J$41,'D.1.4.3 - Venkovní dešťov...'!$C$47:$J$70,'D.1.4.3 - Venkovní dešťov...'!$C$76:$K$341</definedName>
    <definedName name="_xlnm.Print_Titles" localSheetId="18">'D.1.4.3 - Venkovní dešťov...'!$90:$90</definedName>
    <definedName name="_xlnm._FilterDatabase" localSheetId="19" hidden="1">'SO.03, SO.05 - Zpevněné p...'!$C$93:$K$469</definedName>
    <definedName name="_xlnm.Print_Area" localSheetId="19">'SO.03, SO.05 - Zpevněné p...'!$C$4:$J$41,'SO.03, SO.05 - Zpevněné p...'!$C$47:$J$73,'SO.03, SO.05 - Zpevněné p...'!$C$79:$K$469</definedName>
    <definedName name="_xlnm.Print_Titles" localSheetId="19">'SO.03, SO.05 - Zpevněné p...'!$93:$93</definedName>
    <definedName name="_xlnm._FilterDatabase" localSheetId="20" hidden="1">'SO.04 - Opěrné stěny'!$C$91:$K$247</definedName>
    <definedName name="_xlnm.Print_Area" localSheetId="20">'SO.04 - Opěrné stěny'!$C$4:$J$41,'SO.04 - Opěrné stěny'!$C$47:$J$71,'SO.04 - Opěrné stěny'!$C$77:$K$247</definedName>
    <definedName name="_xlnm.Print_Titles" localSheetId="20">'SO.04 - Opěrné stěny'!$91:$91</definedName>
    <definedName name="_xlnm._FilterDatabase" localSheetId="21" hidden="1">'VN,ON - Vedlejší a ostatn...'!$C$86:$K$221</definedName>
    <definedName name="_xlnm.Print_Area" localSheetId="21">'VN,ON - Vedlejší a ostatn...'!$C$4:$J$41,'VN,ON - Vedlejší a ostatn...'!$C$47:$J$66,'VN,ON - Vedlejší a ostatn...'!$C$72:$K$221</definedName>
    <definedName name="_xlnm.Print_Titles" localSheetId="21">'VN,ON - Vedlejší a ostatn...'!$86:$86</definedName>
    <definedName name="_xlnm.Print_Area" localSheetId="22">'Pokyny pro vyplnění'!$B$2:$K$71,'Pokyny pro vyplnění'!$B$74:$K$118,'Pokyny pro vyplnění'!$B$121:$K$161,'Pokyny pro vyplnění'!$B$164:$K$219</definedName>
  </definedNames>
  <calcPr/>
</workbook>
</file>

<file path=xl/calcChain.xml><?xml version="1.0" encoding="utf-8"?>
<calcChain xmlns="http://schemas.openxmlformats.org/spreadsheetml/2006/main">
  <c i="22" l="1" r="J39"/>
  <c r="J38"/>
  <c i="1" r="AY82"/>
  <c i="22" r="J37"/>
  <c i="1" r="AX82"/>
  <c i="22" r="BI220"/>
  <c r="BH220"/>
  <c r="BG220"/>
  <c r="BF220"/>
  <c r="T220"/>
  <c r="R220"/>
  <c r="P220"/>
  <c r="BI218"/>
  <c r="BH218"/>
  <c r="BG218"/>
  <c r="BF218"/>
  <c r="T218"/>
  <c r="R218"/>
  <c r="P218"/>
  <c r="BI216"/>
  <c r="BH216"/>
  <c r="BG216"/>
  <c r="BF216"/>
  <c r="T216"/>
  <c r="R216"/>
  <c r="P216"/>
  <c r="BI214"/>
  <c r="BH214"/>
  <c r="BG214"/>
  <c r="BF214"/>
  <c r="T214"/>
  <c r="R214"/>
  <c r="P214"/>
  <c r="BI212"/>
  <c r="BH212"/>
  <c r="BG212"/>
  <c r="BF212"/>
  <c r="T212"/>
  <c r="R212"/>
  <c r="P212"/>
  <c r="BI210"/>
  <c r="BH210"/>
  <c r="BG210"/>
  <c r="BF210"/>
  <c r="T210"/>
  <c r="R210"/>
  <c r="P210"/>
  <c r="BI208"/>
  <c r="BH208"/>
  <c r="BG208"/>
  <c r="BF208"/>
  <c r="T208"/>
  <c r="R208"/>
  <c r="P208"/>
  <c r="BI206"/>
  <c r="BH206"/>
  <c r="BG206"/>
  <c r="BF206"/>
  <c r="T206"/>
  <c r="R206"/>
  <c r="P206"/>
  <c r="BI204"/>
  <c r="BH204"/>
  <c r="BG204"/>
  <c r="BF204"/>
  <c r="T204"/>
  <c r="R204"/>
  <c r="P204"/>
  <c r="BI202"/>
  <c r="BH202"/>
  <c r="BG202"/>
  <c r="BF202"/>
  <c r="T202"/>
  <c r="R202"/>
  <c r="P202"/>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7"/>
  <c r="BH187"/>
  <c r="BG187"/>
  <c r="BF187"/>
  <c r="T187"/>
  <c r="R187"/>
  <c r="P187"/>
  <c r="BI185"/>
  <c r="BH185"/>
  <c r="BG185"/>
  <c r="BF185"/>
  <c r="T185"/>
  <c r="R185"/>
  <c r="P185"/>
  <c r="BI183"/>
  <c r="BH183"/>
  <c r="BG183"/>
  <c r="BF183"/>
  <c r="T183"/>
  <c r="R183"/>
  <c r="P183"/>
  <c r="BI181"/>
  <c r="BH181"/>
  <c r="BG181"/>
  <c r="BF181"/>
  <c r="T181"/>
  <c r="R181"/>
  <c r="P181"/>
  <c r="BI179"/>
  <c r="BH179"/>
  <c r="BG179"/>
  <c r="BF179"/>
  <c r="T179"/>
  <c r="R179"/>
  <c r="P179"/>
  <c r="BI177"/>
  <c r="BH177"/>
  <c r="BG177"/>
  <c r="BF177"/>
  <c r="T177"/>
  <c r="R177"/>
  <c r="P177"/>
  <c r="BI175"/>
  <c r="BH175"/>
  <c r="BG175"/>
  <c r="BF175"/>
  <c r="T175"/>
  <c r="R175"/>
  <c r="P175"/>
  <c r="BI173"/>
  <c r="BH173"/>
  <c r="BG173"/>
  <c r="BF173"/>
  <c r="T173"/>
  <c r="R173"/>
  <c r="P173"/>
  <c r="BI171"/>
  <c r="BH171"/>
  <c r="BG171"/>
  <c r="BF171"/>
  <c r="T171"/>
  <c r="R171"/>
  <c r="P171"/>
  <c r="BI169"/>
  <c r="BH169"/>
  <c r="BG169"/>
  <c r="BF169"/>
  <c r="T169"/>
  <c r="R169"/>
  <c r="P169"/>
  <c r="BI167"/>
  <c r="BH167"/>
  <c r="BG167"/>
  <c r="BF167"/>
  <c r="T167"/>
  <c r="R167"/>
  <c r="P167"/>
  <c r="BI165"/>
  <c r="BH165"/>
  <c r="BG165"/>
  <c r="BF165"/>
  <c r="T165"/>
  <c r="R165"/>
  <c r="P165"/>
  <c r="BI163"/>
  <c r="BH163"/>
  <c r="BG163"/>
  <c r="BF163"/>
  <c r="T163"/>
  <c r="R163"/>
  <c r="P163"/>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9"/>
  <c r="BH139"/>
  <c r="BG139"/>
  <c r="BF139"/>
  <c r="T139"/>
  <c r="R139"/>
  <c r="P139"/>
  <c r="BI137"/>
  <c r="BH137"/>
  <c r="BG137"/>
  <c r="BF137"/>
  <c r="T137"/>
  <c r="R137"/>
  <c r="P137"/>
  <c r="BI135"/>
  <c r="BH135"/>
  <c r="BG135"/>
  <c r="BF135"/>
  <c r="T135"/>
  <c r="R135"/>
  <c r="P135"/>
  <c r="BI132"/>
  <c r="BH132"/>
  <c r="BG132"/>
  <c r="BF132"/>
  <c r="T132"/>
  <c r="R132"/>
  <c r="P132"/>
  <c r="BI130"/>
  <c r="BH130"/>
  <c r="BG130"/>
  <c r="BF130"/>
  <c r="T130"/>
  <c r="R130"/>
  <c r="P130"/>
  <c r="BI128"/>
  <c r="BH128"/>
  <c r="BG128"/>
  <c r="BF128"/>
  <c r="T128"/>
  <c r="R128"/>
  <c r="P128"/>
  <c r="BI126"/>
  <c r="BH126"/>
  <c r="BG126"/>
  <c r="BF126"/>
  <c r="T126"/>
  <c r="R126"/>
  <c r="P126"/>
  <c r="BI124"/>
  <c r="BH124"/>
  <c r="BG124"/>
  <c r="BF124"/>
  <c r="T124"/>
  <c r="R124"/>
  <c r="P124"/>
  <c r="BI122"/>
  <c r="BH122"/>
  <c r="BG122"/>
  <c r="BF122"/>
  <c r="T122"/>
  <c r="R122"/>
  <c r="P122"/>
  <c r="BI120"/>
  <c r="BH120"/>
  <c r="BG120"/>
  <c r="BF120"/>
  <c r="T120"/>
  <c r="R120"/>
  <c r="P120"/>
  <c r="BI118"/>
  <c r="BH118"/>
  <c r="BG118"/>
  <c r="BF118"/>
  <c r="T118"/>
  <c r="R118"/>
  <c r="P118"/>
  <c r="BI116"/>
  <c r="BH116"/>
  <c r="BG116"/>
  <c r="BF116"/>
  <c r="T116"/>
  <c r="R116"/>
  <c r="P116"/>
  <c r="BI114"/>
  <c r="BH114"/>
  <c r="BG114"/>
  <c r="BF114"/>
  <c r="T114"/>
  <c r="R114"/>
  <c r="P114"/>
  <c r="BI112"/>
  <c r="BH112"/>
  <c r="BG112"/>
  <c r="BF112"/>
  <c r="T112"/>
  <c r="R112"/>
  <c r="P112"/>
  <c r="BI110"/>
  <c r="BH110"/>
  <c r="BG110"/>
  <c r="BF110"/>
  <c r="T110"/>
  <c r="R110"/>
  <c r="P110"/>
  <c r="BI108"/>
  <c r="BH108"/>
  <c r="BG108"/>
  <c r="BF108"/>
  <c r="T108"/>
  <c r="R108"/>
  <c r="P108"/>
  <c r="BI106"/>
  <c r="BH106"/>
  <c r="BG106"/>
  <c r="BF106"/>
  <c r="T106"/>
  <c r="R106"/>
  <c r="P106"/>
  <c r="BI104"/>
  <c r="BH104"/>
  <c r="BG104"/>
  <c r="BF104"/>
  <c r="T104"/>
  <c r="R104"/>
  <c r="P104"/>
  <c r="BI102"/>
  <c r="BH102"/>
  <c r="BG102"/>
  <c r="BF102"/>
  <c r="T102"/>
  <c r="R102"/>
  <c r="P102"/>
  <c r="BI100"/>
  <c r="BH100"/>
  <c r="BG100"/>
  <c r="BF100"/>
  <c r="T100"/>
  <c r="R100"/>
  <c r="P100"/>
  <c r="BI98"/>
  <c r="BH98"/>
  <c r="BG98"/>
  <c r="BF98"/>
  <c r="T98"/>
  <c r="R98"/>
  <c r="P98"/>
  <c r="BI96"/>
  <c r="BH96"/>
  <c r="BG96"/>
  <c r="BF96"/>
  <c r="T96"/>
  <c r="R96"/>
  <c r="P96"/>
  <c r="BI94"/>
  <c r="BH94"/>
  <c r="BG94"/>
  <c r="BF94"/>
  <c r="T94"/>
  <c r="R94"/>
  <c r="P94"/>
  <c r="BI92"/>
  <c r="BH92"/>
  <c r="BG92"/>
  <c r="BF92"/>
  <c r="T92"/>
  <c r="R92"/>
  <c r="P92"/>
  <c r="BI89"/>
  <c r="BH89"/>
  <c r="BG89"/>
  <c r="BF89"/>
  <c r="T89"/>
  <c r="R89"/>
  <c r="P89"/>
  <c r="F81"/>
  <c r="E79"/>
  <c r="F56"/>
  <c r="E54"/>
  <c r="J26"/>
  <c r="E26"/>
  <c r="J84"/>
  <c r="J25"/>
  <c r="J23"/>
  <c r="E23"/>
  <c r="J83"/>
  <c r="J22"/>
  <c r="J20"/>
  <c r="E20"/>
  <c r="F84"/>
  <c r="J19"/>
  <c r="J17"/>
  <c r="E17"/>
  <c r="F58"/>
  <c r="J16"/>
  <c r="J14"/>
  <c r="J56"/>
  <c r="E7"/>
  <c r="E75"/>
  <c i="21" r="J39"/>
  <c r="J38"/>
  <c i="1" r="AY80"/>
  <c i="21" r="J37"/>
  <c i="1" r="AX80"/>
  <c i="21" r="BI244"/>
  <c r="BH244"/>
  <c r="BG244"/>
  <c r="BF244"/>
  <c r="T244"/>
  <c r="R244"/>
  <c r="P244"/>
  <c r="BI239"/>
  <c r="BH239"/>
  <c r="BG239"/>
  <c r="BF239"/>
  <c r="T239"/>
  <c r="R239"/>
  <c r="P239"/>
  <c r="BI235"/>
  <c r="BH235"/>
  <c r="BG235"/>
  <c r="BF235"/>
  <c r="T235"/>
  <c r="R235"/>
  <c r="P235"/>
  <c r="BI231"/>
  <c r="BH231"/>
  <c r="BG231"/>
  <c r="BF231"/>
  <c r="T231"/>
  <c r="R231"/>
  <c r="P231"/>
  <c r="BI227"/>
  <c r="BH227"/>
  <c r="BG227"/>
  <c r="BF227"/>
  <c r="T227"/>
  <c r="R227"/>
  <c r="P227"/>
  <c r="BI222"/>
  <c r="BH222"/>
  <c r="BG222"/>
  <c r="BF222"/>
  <c r="T222"/>
  <c r="T221"/>
  <c r="R222"/>
  <c r="R221"/>
  <c r="P222"/>
  <c r="P221"/>
  <c r="BI217"/>
  <c r="BH217"/>
  <c r="BG217"/>
  <c r="BF217"/>
  <c r="T217"/>
  <c r="R217"/>
  <c r="P217"/>
  <c r="BI213"/>
  <c r="BH213"/>
  <c r="BG213"/>
  <c r="BF213"/>
  <c r="T213"/>
  <c r="R213"/>
  <c r="P213"/>
  <c r="BI209"/>
  <c r="BH209"/>
  <c r="BG209"/>
  <c r="BF209"/>
  <c r="T209"/>
  <c r="R209"/>
  <c r="P209"/>
  <c r="BI205"/>
  <c r="BH205"/>
  <c r="BG205"/>
  <c r="BF205"/>
  <c r="T205"/>
  <c r="R205"/>
  <c r="P205"/>
  <c r="BI200"/>
  <c r="BH200"/>
  <c r="BG200"/>
  <c r="BF200"/>
  <c r="T200"/>
  <c r="R200"/>
  <c r="P200"/>
  <c r="BI194"/>
  <c r="BH194"/>
  <c r="BG194"/>
  <c r="BF194"/>
  <c r="T194"/>
  <c r="R194"/>
  <c r="P194"/>
  <c r="BI192"/>
  <c r="BH192"/>
  <c r="BG192"/>
  <c r="BF192"/>
  <c r="T192"/>
  <c r="R192"/>
  <c r="P192"/>
  <c r="BI189"/>
  <c r="BH189"/>
  <c r="BG189"/>
  <c r="BF189"/>
  <c r="T189"/>
  <c r="R189"/>
  <c r="P189"/>
  <c r="BI178"/>
  <c r="BH178"/>
  <c r="BG178"/>
  <c r="BF178"/>
  <c r="T178"/>
  <c r="R178"/>
  <c r="P178"/>
  <c r="BI176"/>
  <c r="BH176"/>
  <c r="BG176"/>
  <c r="BF176"/>
  <c r="T176"/>
  <c r="R176"/>
  <c r="P176"/>
  <c r="BI166"/>
  <c r="BH166"/>
  <c r="BG166"/>
  <c r="BF166"/>
  <c r="T166"/>
  <c r="R166"/>
  <c r="P166"/>
  <c r="BI162"/>
  <c r="BH162"/>
  <c r="BG162"/>
  <c r="BF162"/>
  <c r="T162"/>
  <c r="R162"/>
  <c r="P162"/>
  <c r="BI159"/>
  <c r="BH159"/>
  <c r="BG159"/>
  <c r="BF159"/>
  <c r="T159"/>
  <c r="R159"/>
  <c r="P159"/>
  <c r="BI154"/>
  <c r="BH154"/>
  <c r="BG154"/>
  <c r="BF154"/>
  <c r="T154"/>
  <c r="R154"/>
  <c r="P154"/>
  <c r="BI148"/>
  <c r="BH148"/>
  <c r="BG148"/>
  <c r="BF148"/>
  <c r="T148"/>
  <c r="R148"/>
  <c r="P148"/>
  <c r="BI143"/>
  <c r="BH143"/>
  <c r="BG143"/>
  <c r="BF143"/>
  <c r="T143"/>
  <c r="R143"/>
  <c r="P143"/>
  <c r="BI133"/>
  <c r="BH133"/>
  <c r="BG133"/>
  <c r="BF133"/>
  <c r="T133"/>
  <c r="R133"/>
  <c r="P133"/>
  <c r="BI128"/>
  <c r="BH128"/>
  <c r="BG128"/>
  <c r="BF128"/>
  <c r="T128"/>
  <c r="R128"/>
  <c r="P128"/>
  <c r="BI122"/>
  <c r="BH122"/>
  <c r="BG122"/>
  <c r="BF122"/>
  <c r="T122"/>
  <c r="R122"/>
  <c r="P122"/>
  <c r="BI117"/>
  <c r="BH117"/>
  <c r="BG117"/>
  <c r="BF117"/>
  <c r="T117"/>
  <c r="R117"/>
  <c r="P117"/>
  <c r="BI108"/>
  <c r="BH108"/>
  <c r="BG108"/>
  <c r="BF108"/>
  <c r="T108"/>
  <c r="R108"/>
  <c r="P108"/>
  <c r="BI95"/>
  <c r="BH95"/>
  <c r="BG95"/>
  <c r="BF95"/>
  <c r="T95"/>
  <c r="R95"/>
  <c r="P95"/>
  <c r="F86"/>
  <c r="E84"/>
  <c r="F56"/>
  <c r="E54"/>
  <c r="J26"/>
  <c r="E26"/>
  <c r="J59"/>
  <c r="J25"/>
  <c r="J23"/>
  <c r="E23"/>
  <c r="J88"/>
  <c r="J22"/>
  <c r="J20"/>
  <c r="E20"/>
  <c r="F89"/>
  <c r="J19"/>
  <c r="J17"/>
  <c r="E17"/>
  <c r="F88"/>
  <c r="J16"/>
  <c r="J14"/>
  <c r="J86"/>
  <c r="E7"/>
  <c r="E50"/>
  <c i="20" r="J39"/>
  <c r="J38"/>
  <c i="1" r="AY78"/>
  <c i="20" r="J37"/>
  <c i="1" r="AX78"/>
  <c i="20" r="BI466"/>
  <c r="BH466"/>
  <c r="BG466"/>
  <c r="BF466"/>
  <c r="T466"/>
  <c r="R466"/>
  <c r="P466"/>
  <c r="BI463"/>
  <c r="BH463"/>
  <c r="BG463"/>
  <c r="BF463"/>
  <c r="T463"/>
  <c r="R463"/>
  <c r="P463"/>
  <c r="BI458"/>
  <c r="BH458"/>
  <c r="BG458"/>
  <c r="BF458"/>
  <c r="T458"/>
  <c r="R458"/>
  <c r="P458"/>
  <c r="BI455"/>
  <c r="BH455"/>
  <c r="BG455"/>
  <c r="BF455"/>
  <c r="T455"/>
  <c r="R455"/>
  <c r="P455"/>
  <c r="BI446"/>
  <c r="BH446"/>
  <c r="BG446"/>
  <c r="BF446"/>
  <c r="T446"/>
  <c r="R446"/>
  <c r="P446"/>
  <c r="BI432"/>
  <c r="BH432"/>
  <c r="BG432"/>
  <c r="BF432"/>
  <c r="T432"/>
  <c r="R432"/>
  <c r="P432"/>
  <c r="BI427"/>
  <c r="BH427"/>
  <c r="BG427"/>
  <c r="BF427"/>
  <c r="T427"/>
  <c r="R427"/>
  <c r="P427"/>
  <c r="BI420"/>
  <c r="BH420"/>
  <c r="BG420"/>
  <c r="BF420"/>
  <c r="T420"/>
  <c r="R420"/>
  <c r="P420"/>
  <c r="BI414"/>
  <c r="BH414"/>
  <c r="BG414"/>
  <c r="BF414"/>
  <c r="T414"/>
  <c r="R414"/>
  <c r="P414"/>
  <c r="BI407"/>
  <c r="BH407"/>
  <c r="BG407"/>
  <c r="BF407"/>
  <c r="T407"/>
  <c r="R407"/>
  <c r="P407"/>
  <c r="BI400"/>
  <c r="BH400"/>
  <c r="BG400"/>
  <c r="BF400"/>
  <c r="T400"/>
  <c r="R400"/>
  <c r="P400"/>
  <c r="BI397"/>
  <c r="BH397"/>
  <c r="BG397"/>
  <c r="BF397"/>
  <c r="T397"/>
  <c r="R397"/>
  <c r="P397"/>
  <c r="BI393"/>
  <c r="BH393"/>
  <c r="BG393"/>
  <c r="BF393"/>
  <c r="T393"/>
  <c r="T392"/>
  <c r="R393"/>
  <c r="R392"/>
  <c r="P393"/>
  <c r="P392"/>
  <c r="BI389"/>
  <c r="BH389"/>
  <c r="BG389"/>
  <c r="BF389"/>
  <c r="T389"/>
  <c r="R389"/>
  <c r="P389"/>
  <c r="BI386"/>
  <c r="BH386"/>
  <c r="BG386"/>
  <c r="BF386"/>
  <c r="T386"/>
  <c r="R386"/>
  <c r="P386"/>
  <c r="BI382"/>
  <c r="BH382"/>
  <c r="BG382"/>
  <c r="BF382"/>
  <c r="T382"/>
  <c r="R382"/>
  <c r="P382"/>
  <c r="BI379"/>
  <c r="BH379"/>
  <c r="BG379"/>
  <c r="BF379"/>
  <c r="T379"/>
  <c r="R379"/>
  <c r="P379"/>
  <c r="BI376"/>
  <c r="BH376"/>
  <c r="BG376"/>
  <c r="BF376"/>
  <c r="T376"/>
  <c r="R376"/>
  <c r="P376"/>
  <c r="BI369"/>
  <c r="BH369"/>
  <c r="BG369"/>
  <c r="BF369"/>
  <c r="T369"/>
  <c r="R369"/>
  <c r="P369"/>
  <c r="BI364"/>
  <c r="BH364"/>
  <c r="BG364"/>
  <c r="BF364"/>
  <c r="T364"/>
  <c r="R364"/>
  <c r="P364"/>
  <c r="BI359"/>
  <c r="BH359"/>
  <c r="BG359"/>
  <c r="BF359"/>
  <c r="T359"/>
  <c r="R359"/>
  <c r="P359"/>
  <c r="BI354"/>
  <c r="BH354"/>
  <c r="BG354"/>
  <c r="BF354"/>
  <c r="T354"/>
  <c r="R354"/>
  <c r="P354"/>
  <c r="BI349"/>
  <c r="BH349"/>
  <c r="BG349"/>
  <c r="BF349"/>
  <c r="T349"/>
  <c r="R349"/>
  <c r="P349"/>
  <c r="BI345"/>
  <c r="BH345"/>
  <c r="BG345"/>
  <c r="BF345"/>
  <c r="T345"/>
  <c r="R345"/>
  <c r="P345"/>
  <c r="BI340"/>
  <c r="BH340"/>
  <c r="BG340"/>
  <c r="BF340"/>
  <c r="T340"/>
  <c r="R340"/>
  <c r="P340"/>
  <c r="BI332"/>
  <c r="BH332"/>
  <c r="BG332"/>
  <c r="BF332"/>
  <c r="T332"/>
  <c r="R332"/>
  <c r="P332"/>
  <c r="BI326"/>
  <c r="BH326"/>
  <c r="BG326"/>
  <c r="BF326"/>
  <c r="T326"/>
  <c r="R326"/>
  <c r="P326"/>
  <c r="BI321"/>
  <c r="BH321"/>
  <c r="BG321"/>
  <c r="BF321"/>
  <c r="T321"/>
  <c r="R321"/>
  <c r="P321"/>
  <c r="BI315"/>
  <c r="BH315"/>
  <c r="BG315"/>
  <c r="BF315"/>
  <c r="T315"/>
  <c r="R315"/>
  <c r="P315"/>
  <c r="BI310"/>
  <c r="BH310"/>
  <c r="BG310"/>
  <c r="BF310"/>
  <c r="T310"/>
  <c r="R310"/>
  <c r="P310"/>
  <c r="BI305"/>
  <c r="BH305"/>
  <c r="BG305"/>
  <c r="BF305"/>
  <c r="T305"/>
  <c r="R305"/>
  <c r="P305"/>
  <c r="BI299"/>
  <c r="BH299"/>
  <c r="BG299"/>
  <c r="BF299"/>
  <c r="T299"/>
  <c r="R299"/>
  <c r="P299"/>
  <c r="BI293"/>
  <c r="BH293"/>
  <c r="BG293"/>
  <c r="BF293"/>
  <c r="T293"/>
  <c r="R293"/>
  <c r="P293"/>
  <c r="BI287"/>
  <c r="BH287"/>
  <c r="BG287"/>
  <c r="BF287"/>
  <c r="T287"/>
  <c r="R287"/>
  <c r="P287"/>
  <c r="BI279"/>
  <c r="BH279"/>
  <c r="BG279"/>
  <c r="BF279"/>
  <c r="T279"/>
  <c r="R279"/>
  <c r="P279"/>
  <c r="BI273"/>
  <c r="BH273"/>
  <c r="BG273"/>
  <c r="BF273"/>
  <c r="T273"/>
  <c r="R273"/>
  <c r="P273"/>
  <c r="BI267"/>
  <c r="BH267"/>
  <c r="BG267"/>
  <c r="BF267"/>
  <c r="T267"/>
  <c r="R267"/>
  <c r="P267"/>
  <c r="BI261"/>
  <c r="BH261"/>
  <c r="BG261"/>
  <c r="BF261"/>
  <c r="T261"/>
  <c r="R261"/>
  <c r="P261"/>
  <c r="BI255"/>
  <c r="BH255"/>
  <c r="BG255"/>
  <c r="BF255"/>
  <c r="T255"/>
  <c r="R255"/>
  <c r="P255"/>
  <c r="BI247"/>
  <c r="BH247"/>
  <c r="BG247"/>
  <c r="BF247"/>
  <c r="T247"/>
  <c r="R247"/>
  <c r="P247"/>
  <c r="BI241"/>
  <c r="BH241"/>
  <c r="BG241"/>
  <c r="BF241"/>
  <c r="T241"/>
  <c r="R241"/>
  <c r="P241"/>
  <c r="BI235"/>
  <c r="BH235"/>
  <c r="BG235"/>
  <c r="BF235"/>
  <c r="T235"/>
  <c r="R235"/>
  <c r="P235"/>
  <c r="BI212"/>
  <c r="BH212"/>
  <c r="BG212"/>
  <c r="BF212"/>
  <c r="T212"/>
  <c r="R212"/>
  <c r="P212"/>
  <c r="BI206"/>
  <c r="BH206"/>
  <c r="BG206"/>
  <c r="BF206"/>
  <c r="T206"/>
  <c r="R206"/>
  <c r="P206"/>
  <c r="BI201"/>
  <c r="BH201"/>
  <c r="BG201"/>
  <c r="BF201"/>
  <c r="T201"/>
  <c r="R201"/>
  <c r="P201"/>
  <c r="BI198"/>
  <c r="BH198"/>
  <c r="BG198"/>
  <c r="BF198"/>
  <c r="T198"/>
  <c r="R198"/>
  <c r="P198"/>
  <c r="BI193"/>
  <c r="BH193"/>
  <c r="BG193"/>
  <c r="BF193"/>
  <c r="T193"/>
  <c r="R193"/>
  <c r="P193"/>
  <c r="BI188"/>
  <c r="BH188"/>
  <c r="BG188"/>
  <c r="BF188"/>
  <c r="T188"/>
  <c r="R188"/>
  <c r="P188"/>
  <c r="BI181"/>
  <c r="BH181"/>
  <c r="BG181"/>
  <c r="BF181"/>
  <c r="T181"/>
  <c r="R181"/>
  <c r="P181"/>
  <c r="BI176"/>
  <c r="BH176"/>
  <c r="BG176"/>
  <c r="BF176"/>
  <c r="T176"/>
  <c r="R176"/>
  <c r="P176"/>
  <c r="BI171"/>
  <c r="BH171"/>
  <c r="BG171"/>
  <c r="BF171"/>
  <c r="T171"/>
  <c r="R171"/>
  <c r="P171"/>
  <c r="BI166"/>
  <c r="BH166"/>
  <c r="BG166"/>
  <c r="BF166"/>
  <c r="T166"/>
  <c r="R166"/>
  <c r="P166"/>
  <c r="BI154"/>
  <c r="BH154"/>
  <c r="BG154"/>
  <c r="BF154"/>
  <c r="T154"/>
  <c r="R154"/>
  <c r="P154"/>
  <c r="BI149"/>
  <c r="BH149"/>
  <c r="BG149"/>
  <c r="BF149"/>
  <c r="T149"/>
  <c r="R149"/>
  <c r="P149"/>
  <c r="BI138"/>
  <c r="BH138"/>
  <c r="BG138"/>
  <c r="BF138"/>
  <c r="T138"/>
  <c r="R138"/>
  <c r="P138"/>
  <c r="BI133"/>
  <c r="BH133"/>
  <c r="BG133"/>
  <c r="BF133"/>
  <c r="T133"/>
  <c r="R133"/>
  <c r="P133"/>
  <c r="BI128"/>
  <c r="BH128"/>
  <c r="BG128"/>
  <c r="BF128"/>
  <c r="T128"/>
  <c r="R128"/>
  <c r="P128"/>
  <c r="BI123"/>
  <c r="BH123"/>
  <c r="BG123"/>
  <c r="BF123"/>
  <c r="T123"/>
  <c r="R123"/>
  <c r="P123"/>
  <c r="BI118"/>
  <c r="BH118"/>
  <c r="BG118"/>
  <c r="BF118"/>
  <c r="T118"/>
  <c r="R118"/>
  <c r="P118"/>
  <c r="BI109"/>
  <c r="BH109"/>
  <c r="BG109"/>
  <c r="BF109"/>
  <c r="T109"/>
  <c r="R109"/>
  <c r="P109"/>
  <c r="BI103"/>
  <c r="BH103"/>
  <c r="BG103"/>
  <c r="BF103"/>
  <c r="T103"/>
  <c r="R103"/>
  <c r="P103"/>
  <c r="BI97"/>
  <c r="BH97"/>
  <c r="BG97"/>
  <c r="BF97"/>
  <c r="T97"/>
  <c r="R97"/>
  <c r="P97"/>
  <c r="F88"/>
  <c r="E86"/>
  <c r="F56"/>
  <c r="E54"/>
  <c r="J26"/>
  <c r="E26"/>
  <c r="J91"/>
  <c r="J25"/>
  <c r="J23"/>
  <c r="E23"/>
  <c r="J90"/>
  <c r="J22"/>
  <c r="J20"/>
  <c r="E20"/>
  <c r="F59"/>
  <c r="J19"/>
  <c r="J17"/>
  <c r="E17"/>
  <c r="F90"/>
  <c r="J16"/>
  <c r="J14"/>
  <c r="J88"/>
  <c r="E7"/>
  <c r="E82"/>
  <c i="19" r="T184"/>
  <c r="R184"/>
  <c r="P184"/>
  <c r="BK184"/>
  <c r="J184"/>
  <c r="J66"/>
  <c r="J39"/>
  <c r="J38"/>
  <c i="1" r="AY76"/>
  <c i="19" r="J37"/>
  <c i="1" r="AX76"/>
  <c i="19" r="BI339"/>
  <c r="BH339"/>
  <c r="BG339"/>
  <c r="BF339"/>
  <c r="T339"/>
  <c r="T338"/>
  <c r="R339"/>
  <c r="R338"/>
  <c r="P339"/>
  <c r="P338"/>
  <c r="BI336"/>
  <c r="BH336"/>
  <c r="BG336"/>
  <c r="BF336"/>
  <c r="T336"/>
  <c r="R336"/>
  <c r="P336"/>
  <c r="BI334"/>
  <c r="BH334"/>
  <c r="BG334"/>
  <c r="BF334"/>
  <c r="T334"/>
  <c r="R334"/>
  <c r="P334"/>
  <c r="BI332"/>
  <c r="BH332"/>
  <c r="BG332"/>
  <c r="BF332"/>
  <c r="T332"/>
  <c r="R332"/>
  <c r="P332"/>
  <c r="BI330"/>
  <c r="BH330"/>
  <c r="BG330"/>
  <c r="BF330"/>
  <c r="T330"/>
  <c r="R330"/>
  <c r="P330"/>
  <c r="BI328"/>
  <c r="BH328"/>
  <c r="BG328"/>
  <c r="BF328"/>
  <c r="T328"/>
  <c r="R328"/>
  <c r="P328"/>
  <c r="BI326"/>
  <c r="BH326"/>
  <c r="BG326"/>
  <c r="BF326"/>
  <c r="T326"/>
  <c r="R326"/>
  <c r="P326"/>
  <c r="BI324"/>
  <c r="BH324"/>
  <c r="BG324"/>
  <c r="BF324"/>
  <c r="T324"/>
  <c r="R324"/>
  <c r="P324"/>
  <c r="BI322"/>
  <c r="BH322"/>
  <c r="BG322"/>
  <c r="BF322"/>
  <c r="T322"/>
  <c r="R322"/>
  <c r="P322"/>
  <c r="BI319"/>
  <c r="BH319"/>
  <c r="BG319"/>
  <c r="BF319"/>
  <c r="T319"/>
  <c r="R319"/>
  <c r="P319"/>
  <c r="BI316"/>
  <c r="BH316"/>
  <c r="BG316"/>
  <c r="BF316"/>
  <c r="T316"/>
  <c r="R316"/>
  <c r="P316"/>
  <c r="BI313"/>
  <c r="BH313"/>
  <c r="BG313"/>
  <c r="BF313"/>
  <c r="T313"/>
  <c r="R313"/>
  <c r="P313"/>
  <c r="BI310"/>
  <c r="BH310"/>
  <c r="BG310"/>
  <c r="BF310"/>
  <c r="T310"/>
  <c r="R310"/>
  <c r="P310"/>
  <c r="BI307"/>
  <c r="BH307"/>
  <c r="BG307"/>
  <c r="BF307"/>
  <c r="T307"/>
  <c r="R307"/>
  <c r="P307"/>
  <c r="BI305"/>
  <c r="BH305"/>
  <c r="BG305"/>
  <c r="BF305"/>
  <c r="T305"/>
  <c r="R305"/>
  <c r="P305"/>
  <c r="BI303"/>
  <c r="BH303"/>
  <c r="BG303"/>
  <c r="BF303"/>
  <c r="T303"/>
  <c r="R303"/>
  <c r="P303"/>
  <c r="BI301"/>
  <c r="BH301"/>
  <c r="BG301"/>
  <c r="BF301"/>
  <c r="T301"/>
  <c r="R301"/>
  <c r="P301"/>
  <c r="BI299"/>
  <c r="BH299"/>
  <c r="BG299"/>
  <c r="BF299"/>
  <c r="T299"/>
  <c r="R299"/>
  <c r="P299"/>
  <c r="BI297"/>
  <c r="BH297"/>
  <c r="BG297"/>
  <c r="BF297"/>
  <c r="T297"/>
  <c r="R297"/>
  <c r="P297"/>
  <c r="BI295"/>
  <c r="BH295"/>
  <c r="BG295"/>
  <c r="BF295"/>
  <c r="T295"/>
  <c r="R295"/>
  <c r="P295"/>
  <c r="BI293"/>
  <c r="BH293"/>
  <c r="BG293"/>
  <c r="BF293"/>
  <c r="T293"/>
  <c r="R293"/>
  <c r="P293"/>
  <c r="BI291"/>
  <c r="BH291"/>
  <c r="BG291"/>
  <c r="BF291"/>
  <c r="T291"/>
  <c r="R291"/>
  <c r="P291"/>
  <c r="BI289"/>
  <c r="BH289"/>
  <c r="BG289"/>
  <c r="BF289"/>
  <c r="T289"/>
  <c r="R289"/>
  <c r="P289"/>
  <c r="BI287"/>
  <c r="BH287"/>
  <c r="BG287"/>
  <c r="BF287"/>
  <c r="T287"/>
  <c r="R287"/>
  <c r="P287"/>
  <c r="BI285"/>
  <c r="BH285"/>
  <c r="BG285"/>
  <c r="BF285"/>
  <c r="T285"/>
  <c r="R285"/>
  <c r="P285"/>
  <c r="BI282"/>
  <c r="BH282"/>
  <c r="BG282"/>
  <c r="BF282"/>
  <c r="T282"/>
  <c r="R282"/>
  <c r="P282"/>
  <c r="BI279"/>
  <c r="BH279"/>
  <c r="BG279"/>
  <c r="BF279"/>
  <c r="T279"/>
  <c r="R279"/>
  <c r="P279"/>
  <c r="BI277"/>
  <c r="BH277"/>
  <c r="BG277"/>
  <c r="BF277"/>
  <c r="T277"/>
  <c r="R277"/>
  <c r="P277"/>
  <c r="BI274"/>
  <c r="BH274"/>
  <c r="BG274"/>
  <c r="BF274"/>
  <c r="T274"/>
  <c r="R274"/>
  <c r="P274"/>
  <c r="BI271"/>
  <c r="BH271"/>
  <c r="BG271"/>
  <c r="BF271"/>
  <c r="T271"/>
  <c r="R271"/>
  <c r="P271"/>
  <c r="BI268"/>
  <c r="BH268"/>
  <c r="BG268"/>
  <c r="BF268"/>
  <c r="T268"/>
  <c r="R268"/>
  <c r="P268"/>
  <c r="BI265"/>
  <c r="BH265"/>
  <c r="BG265"/>
  <c r="BF265"/>
  <c r="T265"/>
  <c r="R265"/>
  <c r="P265"/>
  <c r="BI262"/>
  <c r="BH262"/>
  <c r="BG262"/>
  <c r="BF262"/>
  <c r="T262"/>
  <c r="R262"/>
  <c r="P262"/>
  <c r="BI260"/>
  <c r="BH260"/>
  <c r="BG260"/>
  <c r="BF260"/>
  <c r="T260"/>
  <c r="R260"/>
  <c r="P260"/>
  <c r="BI258"/>
  <c r="BH258"/>
  <c r="BG258"/>
  <c r="BF258"/>
  <c r="T258"/>
  <c r="R258"/>
  <c r="P258"/>
  <c r="BI256"/>
  <c r="BH256"/>
  <c r="BG256"/>
  <c r="BF256"/>
  <c r="T256"/>
  <c r="R256"/>
  <c r="P256"/>
  <c r="BI254"/>
  <c r="BH254"/>
  <c r="BG254"/>
  <c r="BF254"/>
  <c r="T254"/>
  <c r="R254"/>
  <c r="P254"/>
  <c r="BI252"/>
  <c r="BH252"/>
  <c r="BG252"/>
  <c r="BF252"/>
  <c r="T252"/>
  <c r="R252"/>
  <c r="P252"/>
  <c r="BI250"/>
  <c r="BH250"/>
  <c r="BG250"/>
  <c r="BF250"/>
  <c r="T250"/>
  <c r="R250"/>
  <c r="P250"/>
  <c r="BI248"/>
  <c r="BH248"/>
  <c r="BG248"/>
  <c r="BF248"/>
  <c r="T248"/>
  <c r="R248"/>
  <c r="P248"/>
  <c r="BI246"/>
  <c r="BH246"/>
  <c r="BG246"/>
  <c r="BF246"/>
  <c r="T246"/>
  <c r="R246"/>
  <c r="P246"/>
  <c r="BI244"/>
  <c r="BH244"/>
  <c r="BG244"/>
  <c r="BF244"/>
  <c r="T244"/>
  <c r="R244"/>
  <c r="P244"/>
  <c r="BI242"/>
  <c r="BH242"/>
  <c r="BG242"/>
  <c r="BF242"/>
  <c r="T242"/>
  <c r="R242"/>
  <c r="P242"/>
  <c r="BI240"/>
  <c r="BH240"/>
  <c r="BG240"/>
  <c r="BF240"/>
  <c r="T240"/>
  <c r="R240"/>
  <c r="P240"/>
  <c r="BI238"/>
  <c r="BH238"/>
  <c r="BG238"/>
  <c r="BF238"/>
  <c r="T238"/>
  <c r="R238"/>
  <c r="P238"/>
  <c r="BI236"/>
  <c r="BH236"/>
  <c r="BG236"/>
  <c r="BF236"/>
  <c r="T236"/>
  <c r="R236"/>
  <c r="P236"/>
  <c r="BI234"/>
  <c r="BH234"/>
  <c r="BG234"/>
  <c r="BF234"/>
  <c r="T234"/>
  <c r="R234"/>
  <c r="P234"/>
  <c r="BI232"/>
  <c r="BH232"/>
  <c r="BG232"/>
  <c r="BF232"/>
  <c r="T232"/>
  <c r="R232"/>
  <c r="P232"/>
  <c r="BI230"/>
  <c r="BH230"/>
  <c r="BG230"/>
  <c r="BF230"/>
  <c r="T230"/>
  <c r="R230"/>
  <c r="P230"/>
  <c r="BI228"/>
  <c r="BH228"/>
  <c r="BG228"/>
  <c r="BF228"/>
  <c r="T228"/>
  <c r="R228"/>
  <c r="P228"/>
  <c r="BI226"/>
  <c r="BH226"/>
  <c r="BG226"/>
  <c r="BF226"/>
  <c r="T226"/>
  <c r="R226"/>
  <c r="P226"/>
  <c r="BI224"/>
  <c r="BH224"/>
  <c r="BG224"/>
  <c r="BF224"/>
  <c r="T224"/>
  <c r="R224"/>
  <c r="P224"/>
  <c r="BI222"/>
  <c r="BH222"/>
  <c r="BG222"/>
  <c r="BF222"/>
  <c r="T222"/>
  <c r="R222"/>
  <c r="P222"/>
  <c r="BI220"/>
  <c r="BH220"/>
  <c r="BG220"/>
  <c r="BF220"/>
  <c r="T220"/>
  <c r="R220"/>
  <c r="P220"/>
  <c r="BI218"/>
  <c r="BH218"/>
  <c r="BG218"/>
  <c r="BF218"/>
  <c r="T218"/>
  <c r="R218"/>
  <c r="P218"/>
  <c r="BI216"/>
  <c r="BH216"/>
  <c r="BG216"/>
  <c r="BF216"/>
  <c r="T216"/>
  <c r="R216"/>
  <c r="P216"/>
  <c r="BI213"/>
  <c r="BH213"/>
  <c r="BG213"/>
  <c r="BF213"/>
  <c r="T213"/>
  <c r="R213"/>
  <c r="P213"/>
  <c r="BI210"/>
  <c r="BH210"/>
  <c r="BG210"/>
  <c r="BF210"/>
  <c r="T210"/>
  <c r="R210"/>
  <c r="P210"/>
  <c r="BI207"/>
  <c r="BH207"/>
  <c r="BG207"/>
  <c r="BF207"/>
  <c r="T207"/>
  <c r="R207"/>
  <c r="P207"/>
  <c r="BI204"/>
  <c r="BH204"/>
  <c r="BG204"/>
  <c r="BF204"/>
  <c r="T204"/>
  <c r="R204"/>
  <c r="P204"/>
  <c r="BI199"/>
  <c r="BH199"/>
  <c r="BG199"/>
  <c r="BF199"/>
  <c r="T199"/>
  <c r="R199"/>
  <c r="P199"/>
  <c r="BI196"/>
  <c r="BH196"/>
  <c r="BG196"/>
  <c r="BF196"/>
  <c r="T196"/>
  <c r="R196"/>
  <c r="P196"/>
  <c r="BI185"/>
  <c r="BH185"/>
  <c r="BG185"/>
  <c r="BF185"/>
  <c r="T185"/>
  <c r="R185"/>
  <c r="P185"/>
  <c r="BI181"/>
  <c r="BH181"/>
  <c r="BG181"/>
  <c r="BF181"/>
  <c r="T181"/>
  <c r="T180"/>
  <c r="R181"/>
  <c r="P181"/>
  <c r="BI176"/>
  <c r="BH176"/>
  <c r="BG176"/>
  <c r="BF176"/>
  <c r="T176"/>
  <c r="R176"/>
  <c r="P176"/>
  <c r="BI174"/>
  <c r="BH174"/>
  <c r="BG174"/>
  <c r="BF174"/>
  <c r="T174"/>
  <c r="R174"/>
  <c r="P174"/>
  <c r="BI164"/>
  <c r="BH164"/>
  <c r="BG164"/>
  <c r="BF164"/>
  <c r="T164"/>
  <c r="R164"/>
  <c r="P164"/>
  <c r="BI161"/>
  <c r="BH161"/>
  <c r="BG161"/>
  <c r="BF161"/>
  <c r="T161"/>
  <c r="R161"/>
  <c r="P161"/>
  <c r="BI150"/>
  <c r="BH150"/>
  <c r="BG150"/>
  <c r="BF150"/>
  <c r="T150"/>
  <c r="R150"/>
  <c r="P150"/>
  <c r="BI148"/>
  <c r="BH148"/>
  <c r="BG148"/>
  <c r="BF148"/>
  <c r="T148"/>
  <c r="R148"/>
  <c r="P148"/>
  <c r="BI146"/>
  <c r="BH146"/>
  <c r="BG146"/>
  <c r="BF146"/>
  <c r="T146"/>
  <c r="R146"/>
  <c r="P146"/>
  <c r="BI141"/>
  <c r="BH141"/>
  <c r="BG141"/>
  <c r="BF141"/>
  <c r="T141"/>
  <c r="R141"/>
  <c r="P141"/>
  <c r="BI137"/>
  <c r="BH137"/>
  <c r="BG137"/>
  <c r="BF137"/>
  <c r="T137"/>
  <c r="R137"/>
  <c r="P137"/>
  <c r="BI133"/>
  <c r="BH133"/>
  <c r="BG133"/>
  <c r="BF133"/>
  <c r="T133"/>
  <c r="R133"/>
  <c r="P133"/>
  <c r="BI130"/>
  <c r="BH130"/>
  <c r="BG130"/>
  <c r="BF130"/>
  <c r="T130"/>
  <c r="R130"/>
  <c r="P130"/>
  <c r="BI127"/>
  <c r="BH127"/>
  <c r="BG127"/>
  <c r="BF127"/>
  <c r="T127"/>
  <c r="R127"/>
  <c r="P127"/>
  <c r="BI119"/>
  <c r="BH119"/>
  <c r="BG119"/>
  <c r="BF119"/>
  <c r="T119"/>
  <c r="R119"/>
  <c r="P119"/>
  <c r="BI113"/>
  <c r="BH113"/>
  <c r="BG113"/>
  <c r="BF113"/>
  <c r="T113"/>
  <c r="R113"/>
  <c r="P113"/>
  <c r="BI103"/>
  <c r="BH103"/>
  <c r="BG103"/>
  <c r="BF103"/>
  <c r="T103"/>
  <c r="R103"/>
  <c r="P103"/>
  <c r="BI97"/>
  <c r="BH97"/>
  <c r="BG97"/>
  <c r="BF97"/>
  <c r="T97"/>
  <c r="R97"/>
  <c r="P97"/>
  <c r="BI93"/>
  <c r="BH93"/>
  <c r="BG93"/>
  <c r="BF93"/>
  <c r="T93"/>
  <c r="R93"/>
  <c r="P93"/>
  <c r="F85"/>
  <c r="E83"/>
  <c r="F56"/>
  <c r="E54"/>
  <c r="J26"/>
  <c r="E26"/>
  <c r="J59"/>
  <c r="J25"/>
  <c r="J23"/>
  <c r="E23"/>
  <c r="J87"/>
  <c r="J22"/>
  <c r="J20"/>
  <c r="E20"/>
  <c r="F88"/>
  <c r="J19"/>
  <c r="J17"/>
  <c r="E17"/>
  <c r="F87"/>
  <c r="J16"/>
  <c r="J14"/>
  <c r="J85"/>
  <c r="E7"/>
  <c r="E79"/>
  <c i="18" r="J39"/>
  <c r="J38"/>
  <c i="1" r="AY75"/>
  <c i="18" r="J37"/>
  <c i="1" r="AX75"/>
  <c i="18" r="BI256"/>
  <c r="BH256"/>
  <c r="BG256"/>
  <c r="BF256"/>
  <c r="T256"/>
  <c r="T255"/>
  <c r="R256"/>
  <c r="R255"/>
  <c r="P256"/>
  <c r="P255"/>
  <c r="BI252"/>
  <c r="BH252"/>
  <c r="BG252"/>
  <c r="BF252"/>
  <c r="T252"/>
  <c r="R252"/>
  <c r="P252"/>
  <c r="BI249"/>
  <c r="BH249"/>
  <c r="BG249"/>
  <c r="BF249"/>
  <c r="T249"/>
  <c r="R249"/>
  <c r="P249"/>
  <c r="BI246"/>
  <c r="BH246"/>
  <c r="BG246"/>
  <c r="BF246"/>
  <c r="T246"/>
  <c r="R246"/>
  <c r="P246"/>
  <c r="BI244"/>
  <c r="BH244"/>
  <c r="BG244"/>
  <c r="BF244"/>
  <c r="T244"/>
  <c r="R244"/>
  <c r="P244"/>
  <c r="BI242"/>
  <c r="BH242"/>
  <c r="BG242"/>
  <c r="BF242"/>
  <c r="T242"/>
  <c r="R242"/>
  <c r="P242"/>
  <c r="BI240"/>
  <c r="BH240"/>
  <c r="BG240"/>
  <c r="BF240"/>
  <c r="T240"/>
  <c r="R240"/>
  <c r="P240"/>
  <c r="BI237"/>
  <c r="BH237"/>
  <c r="BG237"/>
  <c r="BF237"/>
  <c r="T237"/>
  <c r="R237"/>
  <c r="P237"/>
  <c r="BI234"/>
  <c r="BH234"/>
  <c r="BG234"/>
  <c r="BF234"/>
  <c r="T234"/>
  <c r="R234"/>
  <c r="P234"/>
  <c r="BI231"/>
  <c r="BH231"/>
  <c r="BG231"/>
  <c r="BF231"/>
  <c r="T231"/>
  <c r="R231"/>
  <c r="P231"/>
  <c r="BI228"/>
  <c r="BH228"/>
  <c r="BG228"/>
  <c r="BF228"/>
  <c r="T228"/>
  <c r="R228"/>
  <c r="P228"/>
  <c r="BI225"/>
  <c r="BH225"/>
  <c r="BG225"/>
  <c r="BF225"/>
  <c r="T225"/>
  <c r="R225"/>
  <c r="P225"/>
  <c r="BI223"/>
  <c r="BH223"/>
  <c r="BG223"/>
  <c r="BF223"/>
  <c r="T223"/>
  <c r="R223"/>
  <c r="P223"/>
  <c r="BI221"/>
  <c r="BH221"/>
  <c r="BG221"/>
  <c r="BF221"/>
  <c r="T221"/>
  <c r="R221"/>
  <c r="P221"/>
  <c r="BI219"/>
  <c r="BH219"/>
  <c r="BG219"/>
  <c r="BF219"/>
  <c r="T219"/>
  <c r="R219"/>
  <c r="P219"/>
  <c r="BI217"/>
  <c r="BH217"/>
  <c r="BG217"/>
  <c r="BF217"/>
  <c r="T217"/>
  <c r="R217"/>
  <c r="P217"/>
  <c r="BI215"/>
  <c r="BH215"/>
  <c r="BG215"/>
  <c r="BF215"/>
  <c r="T215"/>
  <c r="R215"/>
  <c r="P215"/>
  <c r="BI213"/>
  <c r="BH213"/>
  <c r="BG213"/>
  <c r="BF213"/>
  <c r="T213"/>
  <c r="R213"/>
  <c r="P213"/>
  <c r="BI211"/>
  <c r="BH211"/>
  <c r="BG211"/>
  <c r="BF211"/>
  <c r="T211"/>
  <c r="R211"/>
  <c r="P211"/>
  <c r="BI209"/>
  <c r="BH209"/>
  <c r="BG209"/>
  <c r="BF209"/>
  <c r="T209"/>
  <c r="R209"/>
  <c r="P209"/>
  <c r="BI206"/>
  <c r="BH206"/>
  <c r="BG206"/>
  <c r="BF206"/>
  <c r="T206"/>
  <c r="R206"/>
  <c r="P206"/>
  <c r="BI203"/>
  <c r="BH203"/>
  <c r="BG203"/>
  <c r="BF203"/>
  <c r="T203"/>
  <c r="R203"/>
  <c r="P203"/>
  <c r="BI200"/>
  <c r="BH200"/>
  <c r="BG200"/>
  <c r="BF200"/>
  <c r="T200"/>
  <c r="R200"/>
  <c r="P200"/>
  <c r="BI197"/>
  <c r="BH197"/>
  <c r="BG197"/>
  <c r="BF197"/>
  <c r="T197"/>
  <c r="R197"/>
  <c r="P197"/>
  <c r="BI194"/>
  <c r="BH194"/>
  <c r="BG194"/>
  <c r="BF194"/>
  <c r="T194"/>
  <c r="R194"/>
  <c r="P194"/>
  <c r="BI191"/>
  <c r="BH191"/>
  <c r="BG191"/>
  <c r="BF191"/>
  <c r="T191"/>
  <c r="R191"/>
  <c r="P191"/>
  <c r="BI189"/>
  <c r="BH189"/>
  <c r="BG189"/>
  <c r="BF189"/>
  <c r="T189"/>
  <c r="R189"/>
  <c r="P189"/>
  <c r="BI186"/>
  <c r="BH186"/>
  <c r="BG186"/>
  <c r="BF186"/>
  <c r="T186"/>
  <c r="R186"/>
  <c r="P186"/>
  <c r="BI181"/>
  <c r="BH181"/>
  <c r="BG181"/>
  <c r="BF181"/>
  <c r="T181"/>
  <c r="R181"/>
  <c r="P181"/>
  <c r="BI178"/>
  <c r="BH178"/>
  <c r="BG178"/>
  <c r="BF178"/>
  <c r="T178"/>
  <c r="R178"/>
  <c r="P178"/>
  <c r="BI176"/>
  <c r="BH176"/>
  <c r="BG176"/>
  <c r="BF176"/>
  <c r="T176"/>
  <c r="R176"/>
  <c r="P176"/>
  <c r="BI167"/>
  <c r="BH167"/>
  <c r="BG167"/>
  <c r="BF167"/>
  <c r="T167"/>
  <c r="T166"/>
  <c r="R167"/>
  <c r="R166"/>
  <c r="P167"/>
  <c r="P166"/>
  <c r="BI164"/>
  <c r="BH164"/>
  <c r="BG164"/>
  <c r="BF164"/>
  <c r="T164"/>
  <c r="R164"/>
  <c r="P164"/>
  <c r="BI156"/>
  <c r="BH156"/>
  <c r="BG156"/>
  <c r="BF156"/>
  <c r="T156"/>
  <c r="R156"/>
  <c r="P156"/>
  <c r="BI153"/>
  <c r="BH153"/>
  <c r="BG153"/>
  <c r="BF153"/>
  <c r="T153"/>
  <c r="R153"/>
  <c r="P153"/>
  <c r="BI145"/>
  <c r="BH145"/>
  <c r="BG145"/>
  <c r="BF145"/>
  <c r="T145"/>
  <c r="R145"/>
  <c r="P145"/>
  <c r="BI143"/>
  <c r="BH143"/>
  <c r="BG143"/>
  <c r="BF143"/>
  <c r="T143"/>
  <c r="R143"/>
  <c r="P143"/>
  <c r="BI141"/>
  <c r="BH141"/>
  <c r="BG141"/>
  <c r="BF141"/>
  <c r="T141"/>
  <c r="R141"/>
  <c r="P141"/>
  <c r="BI136"/>
  <c r="BH136"/>
  <c r="BG136"/>
  <c r="BF136"/>
  <c r="T136"/>
  <c r="R136"/>
  <c r="P136"/>
  <c r="BI132"/>
  <c r="BH132"/>
  <c r="BG132"/>
  <c r="BF132"/>
  <c r="T132"/>
  <c r="R132"/>
  <c r="P132"/>
  <c r="BI128"/>
  <c r="BH128"/>
  <c r="BG128"/>
  <c r="BF128"/>
  <c r="T128"/>
  <c r="R128"/>
  <c r="P128"/>
  <c r="BI124"/>
  <c r="BH124"/>
  <c r="BG124"/>
  <c r="BF124"/>
  <c r="T124"/>
  <c r="R124"/>
  <c r="P124"/>
  <c r="BI121"/>
  <c r="BH121"/>
  <c r="BG121"/>
  <c r="BF121"/>
  <c r="T121"/>
  <c r="R121"/>
  <c r="P121"/>
  <c r="BI118"/>
  <c r="BH118"/>
  <c r="BG118"/>
  <c r="BF118"/>
  <c r="T118"/>
  <c r="R118"/>
  <c r="P118"/>
  <c r="BI113"/>
  <c r="BH113"/>
  <c r="BG113"/>
  <c r="BF113"/>
  <c r="T113"/>
  <c r="R113"/>
  <c r="P113"/>
  <c r="BI106"/>
  <c r="BH106"/>
  <c r="BG106"/>
  <c r="BF106"/>
  <c r="T106"/>
  <c r="R106"/>
  <c r="P106"/>
  <c r="BI101"/>
  <c r="BH101"/>
  <c r="BG101"/>
  <c r="BF101"/>
  <c r="T101"/>
  <c r="R101"/>
  <c r="P101"/>
  <c r="BI93"/>
  <c r="BH93"/>
  <c r="BG93"/>
  <c r="BF93"/>
  <c r="T93"/>
  <c r="R93"/>
  <c r="P93"/>
  <c r="F85"/>
  <c r="E83"/>
  <c r="F56"/>
  <c r="E54"/>
  <c r="J26"/>
  <c r="E26"/>
  <c r="J88"/>
  <c r="J25"/>
  <c r="J23"/>
  <c r="E23"/>
  <c r="J87"/>
  <c r="J22"/>
  <c r="J20"/>
  <c r="E20"/>
  <c r="F88"/>
  <c r="J19"/>
  <c r="J17"/>
  <c r="E17"/>
  <c r="F87"/>
  <c r="J16"/>
  <c r="J14"/>
  <c r="J85"/>
  <c r="E7"/>
  <c r="E50"/>
  <c i="17" r="J39"/>
  <c r="J38"/>
  <c i="1" r="AY74"/>
  <c i="17" r="J37"/>
  <c i="1" r="AX74"/>
  <c i="17" r="BI173"/>
  <c r="BH173"/>
  <c r="BG173"/>
  <c r="BF173"/>
  <c r="T173"/>
  <c r="T172"/>
  <c r="R173"/>
  <c r="R172"/>
  <c r="P173"/>
  <c r="P172"/>
  <c r="BI170"/>
  <c r="BH170"/>
  <c r="BG170"/>
  <c r="BF170"/>
  <c r="T170"/>
  <c r="R170"/>
  <c r="P170"/>
  <c r="BI167"/>
  <c r="BH167"/>
  <c r="BG167"/>
  <c r="BF167"/>
  <c r="T167"/>
  <c r="R167"/>
  <c r="P167"/>
  <c r="BI165"/>
  <c r="BH165"/>
  <c r="BG165"/>
  <c r="BF165"/>
  <c r="T165"/>
  <c r="R165"/>
  <c r="P165"/>
  <c r="BI163"/>
  <c r="BH163"/>
  <c r="BG163"/>
  <c r="BF163"/>
  <c r="T163"/>
  <c r="R163"/>
  <c r="P163"/>
  <c r="BI161"/>
  <c r="BH161"/>
  <c r="BG161"/>
  <c r="BF161"/>
  <c r="T161"/>
  <c r="R161"/>
  <c r="P161"/>
  <c r="BI158"/>
  <c r="BH158"/>
  <c r="BG158"/>
  <c r="BF158"/>
  <c r="T158"/>
  <c r="R158"/>
  <c r="P158"/>
  <c r="BI155"/>
  <c r="BH155"/>
  <c r="BG155"/>
  <c r="BF155"/>
  <c r="T155"/>
  <c r="R155"/>
  <c r="P155"/>
  <c r="BI152"/>
  <c r="BH152"/>
  <c r="BG152"/>
  <c r="BF152"/>
  <c r="T152"/>
  <c r="R152"/>
  <c r="P152"/>
  <c r="BI149"/>
  <c r="BH149"/>
  <c r="BG149"/>
  <c r="BF149"/>
  <c r="T149"/>
  <c r="R149"/>
  <c r="P149"/>
  <c r="BI143"/>
  <c r="BH143"/>
  <c r="BG143"/>
  <c r="BF143"/>
  <c r="T143"/>
  <c r="T142"/>
  <c r="R143"/>
  <c r="R142"/>
  <c r="P143"/>
  <c r="P142"/>
  <c r="BI140"/>
  <c r="BH140"/>
  <c r="BG140"/>
  <c r="BF140"/>
  <c r="T140"/>
  <c r="R140"/>
  <c r="P140"/>
  <c r="BI135"/>
  <c r="BH135"/>
  <c r="BG135"/>
  <c r="BF135"/>
  <c r="T135"/>
  <c r="R135"/>
  <c r="P135"/>
  <c r="BI132"/>
  <c r="BH132"/>
  <c r="BG132"/>
  <c r="BF132"/>
  <c r="T132"/>
  <c r="R132"/>
  <c r="P132"/>
  <c r="BI128"/>
  <c r="BH128"/>
  <c r="BG128"/>
  <c r="BF128"/>
  <c r="T128"/>
  <c r="R128"/>
  <c r="P128"/>
  <c r="BI126"/>
  <c r="BH126"/>
  <c r="BG126"/>
  <c r="BF126"/>
  <c r="T126"/>
  <c r="R126"/>
  <c r="P126"/>
  <c r="BI124"/>
  <c r="BH124"/>
  <c r="BG124"/>
  <c r="BF124"/>
  <c r="T124"/>
  <c r="R124"/>
  <c r="P124"/>
  <c r="BI118"/>
  <c r="BH118"/>
  <c r="BG118"/>
  <c r="BF118"/>
  <c r="T118"/>
  <c r="R118"/>
  <c r="P118"/>
  <c r="BI114"/>
  <c r="BH114"/>
  <c r="BG114"/>
  <c r="BF114"/>
  <c r="T114"/>
  <c r="R114"/>
  <c r="P114"/>
  <c r="BI110"/>
  <c r="BH110"/>
  <c r="BG110"/>
  <c r="BF110"/>
  <c r="T110"/>
  <c r="R110"/>
  <c r="P110"/>
  <c r="BI107"/>
  <c r="BH107"/>
  <c r="BG107"/>
  <c r="BF107"/>
  <c r="T107"/>
  <c r="R107"/>
  <c r="P107"/>
  <c r="BI102"/>
  <c r="BH102"/>
  <c r="BG102"/>
  <c r="BF102"/>
  <c r="T102"/>
  <c r="R102"/>
  <c r="P102"/>
  <c r="BI97"/>
  <c r="BH97"/>
  <c r="BG97"/>
  <c r="BF97"/>
  <c r="T97"/>
  <c r="R97"/>
  <c r="P97"/>
  <c r="BI92"/>
  <c r="BH92"/>
  <c r="BG92"/>
  <c r="BF92"/>
  <c r="T92"/>
  <c r="R92"/>
  <c r="P92"/>
  <c r="F84"/>
  <c r="E82"/>
  <c r="F56"/>
  <c r="E54"/>
  <c r="J26"/>
  <c r="E26"/>
  <c r="J87"/>
  <c r="J25"/>
  <c r="J23"/>
  <c r="E23"/>
  <c r="J58"/>
  <c r="J22"/>
  <c r="J20"/>
  <c r="E20"/>
  <c r="F87"/>
  <c r="J19"/>
  <c r="J17"/>
  <c r="E17"/>
  <c r="F86"/>
  <c r="J16"/>
  <c r="J14"/>
  <c r="J56"/>
  <c r="E7"/>
  <c r="E50"/>
  <c i="16" r="J39"/>
  <c r="J38"/>
  <c i="1" r="AY72"/>
  <c i="16" r="J37"/>
  <c i="1" r="AX72"/>
  <c i="16" r="BI148"/>
  <c r="BH148"/>
  <c r="BG148"/>
  <c r="BF148"/>
  <c r="T148"/>
  <c r="R148"/>
  <c r="P148"/>
  <c r="BI146"/>
  <c r="BH146"/>
  <c r="BG146"/>
  <c r="BF146"/>
  <c r="T146"/>
  <c r="R146"/>
  <c r="P146"/>
  <c r="BI144"/>
  <c r="BH144"/>
  <c r="BG144"/>
  <c r="BF144"/>
  <c r="T144"/>
  <c r="R144"/>
  <c r="P144"/>
  <c r="BI142"/>
  <c r="BH142"/>
  <c r="BG142"/>
  <c r="BF142"/>
  <c r="T142"/>
  <c r="R142"/>
  <c r="P142"/>
  <c r="BI140"/>
  <c r="BH140"/>
  <c r="BG140"/>
  <c r="BF140"/>
  <c r="T140"/>
  <c r="R140"/>
  <c r="P140"/>
  <c r="BI138"/>
  <c r="BH138"/>
  <c r="BG138"/>
  <c r="BF138"/>
  <c r="T138"/>
  <c r="R138"/>
  <c r="P138"/>
  <c r="BI136"/>
  <c r="BH136"/>
  <c r="BG136"/>
  <c r="BF136"/>
  <c r="T136"/>
  <c r="R136"/>
  <c r="P136"/>
  <c r="BI134"/>
  <c r="BH134"/>
  <c r="BG134"/>
  <c r="BF134"/>
  <c r="T134"/>
  <c r="R134"/>
  <c r="P134"/>
  <c r="BI131"/>
  <c r="BH131"/>
  <c r="BG131"/>
  <c r="BF131"/>
  <c r="T131"/>
  <c r="R131"/>
  <c r="P131"/>
  <c r="BI129"/>
  <c r="BH129"/>
  <c r="BG129"/>
  <c r="BF129"/>
  <c r="T129"/>
  <c r="R129"/>
  <c r="P129"/>
  <c r="BI127"/>
  <c r="BH127"/>
  <c r="BG127"/>
  <c r="BF127"/>
  <c r="T127"/>
  <c r="R127"/>
  <c r="P127"/>
  <c r="BI125"/>
  <c r="BH125"/>
  <c r="BG125"/>
  <c r="BF125"/>
  <c r="T125"/>
  <c r="R125"/>
  <c r="P125"/>
  <c r="BI123"/>
  <c r="BH123"/>
  <c r="BG123"/>
  <c r="BF123"/>
  <c r="T123"/>
  <c r="R123"/>
  <c r="P123"/>
  <c r="BI121"/>
  <c r="BH121"/>
  <c r="BG121"/>
  <c r="BF121"/>
  <c r="T121"/>
  <c r="R121"/>
  <c r="P121"/>
  <c r="BI119"/>
  <c r="BH119"/>
  <c r="BG119"/>
  <c r="BF119"/>
  <c r="T119"/>
  <c r="R119"/>
  <c r="P119"/>
  <c r="BI116"/>
  <c r="BH116"/>
  <c r="BG116"/>
  <c r="BF116"/>
  <c r="T116"/>
  <c r="R116"/>
  <c r="P116"/>
  <c r="BI114"/>
  <c r="BH114"/>
  <c r="BG114"/>
  <c r="BF114"/>
  <c r="T114"/>
  <c r="R114"/>
  <c r="P114"/>
  <c r="BI112"/>
  <c r="BH112"/>
  <c r="BG112"/>
  <c r="BF112"/>
  <c r="T112"/>
  <c r="R112"/>
  <c r="P112"/>
  <c r="BI110"/>
  <c r="BH110"/>
  <c r="BG110"/>
  <c r="BF110"/>
  <c r="T110"/>
  <c r="R110"/>
  <c r="P110"/>
  <c r="BI108"/>
  <c r="BH108"/>
  <c r="BG108"/>
  <c r="BF108"/>
  <c r="T108"/>
  <c r="R108"/>
  <c r="P108"/>
  <c r="BI106"/>
  <c r="BH106"/>
  <c r="BG106"/>
  <c r="BF106"/>
  <c r="T106"/>
  <c r="R106"/>
  <c r="P106"/>
  <c r="BI104"/>
  <c r="BH104"/>
  <c r="BG104"/>
  <c r="BF104"/>
  <c r="T104"/>
  <c r="R104"/>
  <c r="P104"/>
  <c r="BI102"/>
  <c r="BH102"/>
  <c r="BG102"/>
  <c r="BF102"/>
  <c r="T102"/>
  <c r="R102"/>
  <c r="P102"/>
  <c r="BI100"/>
  <c r="BH100"/>
  <c r="BG100"/>
  <c r="BF100"/>
  <c r="T100"/>
  <c r="R100"/>
  <c r="P100"/>
  <c r="BI98"/>
  <c r="BH98"/>
  <c r="BG98"/>
  <c r="BF98"/>
  <c r="T98"/>
  <c r="R98"/>
  <c r="P98"/>
  <c r="BI96"/>
  <c r="BH96"/>
  <c r="BG96"/>
  <c r="BF96"/>
  <c r="T96"/>
  <c r="R96"/>
  <c r="P96"/>
  <c r="BI94"/>
  <c r="BH94"/>
  <c r="BG94"/>
  <c r="BF94"/>
  <c r="T94"/>
  <c r="R94"/>
  <c r="P94"/>
  <c r="BI92"/>
  <c r="BH92"/>
  <c r="BG92"/>
  <c r="BF92"/>
  <c r="T92"/>
  <c r="R92"/>
  <c r="P92"/>
  <c r="BI90"/>
  <c r="BH90"/>
  <c r="BG90"/>
  <c r="BF90"/>
  <c r="T90"/>
  <c r="R90"/>
  <c r="P90"/>
  <c r="F82"/>
  <c r="E80"/>
  <c r="F56"/>
  <c r="E54"/>
  <c r="J26"/>
  <c r="E26"/>
  <c r="J85"/>
  <c r="J25"/>
  <c r="J23"/>
  <c r="E23"/>
  <c r="J84"/>
  <c r="J22"/>
  <c r="J20"/>
  <c r="E20"/>
  <c r="F59"/>
  <c r="J19"/>
  <c r="J17"/>
  <c r="E17"/>
  <c r="F84"/>
  <c r="J16"/>
  <c r="J14"/>
  <c r="J56"/>
  <c r="E7"/>
  <c r="E50"/>
  <c i="15" r="J39"/>
  <c r="J38"/>
  <c i="1" r="AY70"/>
  <c i="15" r="J37"/>
  <c i="1" r="AX70"/>
  <c i="15" r="BI131"/>
  <c r="BH131"/>
  <c r="BG131"/>
  <c r="BF131"/>
  <c r="T131"/>
  <c r="R131"/>
  <c r="P131"/>
  <c r="BI129"/>
  <c r="BH129"/>
  <c r="BG129"/>
  <c r="BF129"/>
  <c r="T129"/>
  <c r="R129"/>
  <c r="P129"/>
  <c r="BI127"/>
  <c r="BH127"/>
  <c r="BG127"/>
  <c r="BF127"/>
  <c r="T127"/>
  <c r="R127"/>
  <c r="P127"/>
  <c r="BI125"/>
  <c r="BH125"/>
  <c r="BG125"/>
  <c r="BF125"/>
  <c r="T125"/>
  <c r="R125"/>
  <c r="P125"/>
  <c r="BI121"/>
  <c r="BH121"/>
  <c r="BG121"/>
  <c r="BF121"/>
  <c r="T121"/>
  <c r="T120"/>
  <c r="R121"/>
  <c r="R120"/>
  <c r="P121"/>
  <c r="P120"/>
  <c r="BI117"/>
  <c r="BH117"/>
  <c r="BG117"/>
  <c r="BF117"/>
  <c r="T117"/>
  <c r="R117"/>
  <c r="P117"/>
  <c r="BI114"/>
  <c r="BH114"/>
  <c r="BG114"/>
  <c r="BF114"/>
  <c r="T114"/>
  <c r="R114"/>
  <c r="P114"/>
  <c r="BI111"/>
  <c r="BH111"/>
  <c r="BG111"/>
  <c r="BF111"/>
  <c r="T111"/>
  <c r="R111"/>
  <c r="P111"/>
  <c r="BI108"/>
  <c r="BH108"/>
  <c r="BG108"/>
  <c r="BF108"/>
  <c r="T108"/>
  <c r="R108"/>
  <c r="P108"/>
  <c r="BI105"/>
  <c r="BH105"/>
  <c r="BG105"/>
  <c r="BF105"/>
  <c r="T105"/>
  <c r="R105"/>
  <c r="P105"/>
  <c r="BI102"/>
  <c r="BH102"/>
  <c r="BG102"/>
  <c r="BF102"/>
  <c r="T102"/>
  <c r="R102"/>
  <c r="P102"/>
  <c r="BI99"/>
  <c r="BH99"/>
  <c r="BG99"/>
  <c r="BF99"/>
  <c r="T99"/>
  <c r="R99"/>
  <c r="P99"/>
  <c r="BI96"/>
  <c r="BH96"/>
  <c r="BG96"/>
  <c r="BF96"/>
  <c r="T96"/>
  <c r="R96"/>
  <c r="P96"/>
  <c r="BI93"/>
  <c r="BH93"/>
  <c r="BG93"/>
  <c r="BF93"/>
  <c r="T93"/>
  <c r="R93"/>
  <c r="P93"/>
  <c r="F84"/>
  <c r="E82"/>
  <c r="F56"/>
  <c r="E54"/>
  <c r="J26"/>
  <c r="E26"/>
  <c r="J87"/>
  <c r="J25"/>
  <c r="J23"/>
  <c r="E23"/>
  <c r="J86"/>
  <c r="J22"/>
  <c r="J20"/>
  <c r="E20"/>
  <c r="F59"/>
  <c r="J19"/>
  <c r="J17"/>
  <c r="E17"/>
  <c r="F58"/>
  <c r="J16"/>
  <c r="J14"/>
  <c r="J84"/>
  <c r="E7"/>
  <c r="E78"/>
  <c i="14" r="J39"/>
  <c r="J38"/>
  <c i="1" r="AY69"/>
  <c i="14" r="J37"/>
  <c i="1" r="AX69"/>
  <c i="14" r="BI182"/>
  <c r="BH182"/>
  <c r="BG182"/>
  <c r="BF182"/>
  <c r="T182"/>
  <c r="R182"/>
  <c r="P182"/>
  <c r="BI180"/>
  <c r="BH180"/>
  <c r="BG180"/>
  <c r="BF180"/>
  <c r="T180"/>
  <c r="R180"/>
  <c r="P180"/>
  <c r="BI178"/>
  <c r="BH178"/>
  <c r="BG178"/>
  <c r="BF178"/>
  <c r="T178"/>
  <c r="R178"/>
  <c r="P178"/>
  <c r="BI176"/>
  <c r="BH176"/>
  <c r="BG176"/>
  <c r="BF176"/>
  <c r="T176"/>
  <c r="R176"/>
  <c r="P176"/>
  <c r="BI174"/>
  <c r="BH174"/>
  <c r="BG174"/>
  <c r="BF174"/>
  <c r="T174"/>
  <c r="R174"/>
  <c r="P174"/>
  <c r="BI172"/>
  <c r="BH172"/>
  <c r="BG172"/>
  <c r="BF172"/>
  <c r="T172"/>
  <c r="R172"/>
  <c r="P172"/>
  <c r="BI169"/>
  <c r="BH169"/>
  <c r="BG169"/>
  <c r="BF169"/>
  <c r="T169"/>
  <c r="R169"/>
  <c r="P169"/>
  <c r="BI167"/>
  <c r="BH167"/>
  <c r="BG167"/>
  <c r="BF167"/>
  <c r="T167"/>
  <c r="R167"/>
  <c r="P167"/>
  <c r="BI165"/>
  <c r="BH165"/>
  <c r="BG165"/>
  <c r="BF165"/>
  <c r="T165"/>
  <c r="R165"/>
  <c r="P165"/>
  <c r="BI163"/>
  <c r="BH163"/>
  <c r="BG163"/>
  <c r="BF163"/>
  <c r="T163"/>
  <c r="R163"/>
  <c r="P163"/>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9"/>
  <c r="BH139"/>
  <c r="BG139"/>
  <c r="BF139"/>
  <c r="T139"/>
  <c r="R139"/>
  <c r="P139"/>
  <c r="BI137"/>
  <c r="BH137"/>
  <c r="BG137"/>
  <c r="BF137"/>
  <c r="T137"/>
  <c r="R137"/>
  <c r="P137"/>
  <c r="BI135"/>
  <c r="BH135"/>
  <c r="BG135"/>
  <c r="BF135"/>
  <c r="T135"/>
  <c r="R135"/>
  <c r="P135"/>
  <c r="BI133"/>
  <c r="BH133"/>
  <c r="BG133"/>
  <c r="BF133"/>
  <c r="T133"/>
  <c r="R133"/>
  <c r="P133"/>
  <c r="BI131"/>
  <c r="BH131"/>
  <c r="BG131"/>
  <c r="BF131"/>
  <c r="T131"/>
  <c r="R131"/>
  <c r="P131"/>
  <c r="BI129"/>
  <c r="BH129"/>
  <c r="BG129"/>
  <c r="BF129"/>
  <c r="T129"/>
  <c r="R129"/>
  <c r="P129"/>
  <c r="BI127"/>
  <c r="BH127"/>
  <c r="BG127"/>
  <c r="BF127"/>
  <c r="T127"/>
  <c r="R127"/>
  <c r="P127"/>
  <c r="BI125"/>
  <c r="BH125"/>
  <c r="BG125"/>
  <c r="BF125"/>
  <c r="T125"/>
  <c r="R125"/>
  <c r="P125"/>
  <c r="BI123"/>
  <c r="BH123"/>
  <c r="BG123"/>
  <c r="BF123"/>
  <c r="T123"/>
  <c r="R123"/>
  <c r="P123"/>
  <c r="BI121"/>
  <c r="BH121"/>
  <c r="BG121"/>
  <c r="BF121"/>
  <c r="T121"/>
  <c r="R121"/>
  <c r="P121"/>
  <c r="BI119"/>
  <c r="BH119"/>
  <c r="BG119"/>
  <c r="BF119"/>
  <c r="T119"/>
  <c r="R119"/>
  <c r="P119"/>
  <c r="BI117"/>
  <c r="BH117"/>
  <c r="BG117"/>
  <c r="BF117"/>
  <c r="T117"/>
  <c r="R117"/>
  <c r="P117"/>
  <c r="BI115"/>
  <c r="BH115"/>
  <c r="BG115"/>
  <c r="BF115"/>
  <c r="T115"/>
  <c r="R115"/>
  <c r="P115"/>
  <c r="BI113"/>
  <c r="BH113"/>
  <c r="BG113"/>
  <c r="BF113"/>
  <c r="T113"/>
  <c r="R113"/>
  <c r="P113"/>
  <c r="BI111"/>
  <c r="BH111"/>
  <c r="BG111"/>
  <c r="BF111"/>
  <c r="T111"/>
  <c r="R111"/>
  <c r="P111"/>
  <c r="BI109"/>
  <c r="BH109"/>
  <c r="BG109"/>
  <c r="BF109"/>
  <c r="T109"/>
  <c r="R109"/>
  <c r="P109"/>
  <c r="BI107"/>
  <c r="BH107"/>
  <c r="BG107"/>
  <c r="BF107"/>
  <c r="T107"/>
  <c r="R107"/>
  <c r="P107"/>
  <c r="BI105"/>
  <c r="BH105"/>
  <c r="BG105"/>
  <c r="BF105"/>
  <c r="T105"/>
  <c r="R105"/>
  <c r="P105"/>
  <c r="BI103"/>
  <c r="BH103"/>
  <c r="BG103"/>
  <c r="BF103"/>
  <c r="T103"/>
  <c r="R103"/>
  <c r="P103"/>
  <c r="BI101"/>
  <c r="BH101"/>
  <c r="BG101"/>
  <c r="BF101"/>
  <c r="T101"/>
  <c r="R101"/>
  <c r="P101"/>
  <c r="BI99"/>
  <c r="BH99"/>
  <c r="BG99"/>
  <c r="BF99"/>
  <c r="T99"/>
  <c r="R99"/>
  <c r="P99"/>
  <c r="BI97"/>
  <c r="BH97"/>
  <c r="BG97"/>
  <c r="BF97"/>
  <c r="T97"/>
  <c r="R97"/>
  <c r="P97"/>
  <c r="BI95"/>
  <c r="BH95"/>
  <c r="BG95"/>
  <c r="BF95"/>
  <c r="T95"/>
  <c r="R95"/>
  <c r="P95"/>
  <c r="BI93"/>
  <c r="BH93"/>
  <c r="BG93"/>
  <c r="BF93"/>
  <c r="T93"/>
  <c r="R93"/>
  <c r="P93"/>
  <c r="BI91"/>
  <c r="BH91"/>
  <c r="BG91"/>
  <c r="BF91"/>
  <c r="T91"/>
  <c r="R91"/>
  <c r="P91"/>
  <c r="BI89"/>
  <c r="BH89"/>
  <c r="BG89"/>
  <c r="BF89"/>
  <c r="T89"/>
  <c r="R89"/>
  <c r="P89"/>
  <c r="F81"/>
  <c r="E79"/>
  <c r="F56"/>
  <c r="E54"/>
  <c r="J26"/>
  <c r="E26"/>
  <c r="J59"/>
  <c r="J25"/>
  <c r="J23"/>
  <c r="E23"/>
  <c r="J83"/>
  <c r="J22"/>
  <c r="J20"/>
  <c r="E20"/>
  <c r="F59"/>
  <c r="J19"/>
  <c r="J17"/>
  <c r="E17"/>
  <c r="F83"/>
  <c r="J16"/>
  <c r="J14"/>
  <c r="J56"/>
  <c r="E7"/>
  <c r="E50"/>
  <c i="13" r="J39"/>
  <c r="J38"/>
  <c i="1" r="AY68"/>
  <c i="13" r="J37"/>
  <c i="1" r="AX68"/>
  <c i="13" r="BI316"/>
  <c r="BH316"/>
  <c r="BG316"/>
  <c r="BF316"/>
  <c r="T316"/>
  <c r="R316"/>
  <c r="P316"/>
  <c r="BI314"/>
  <c r="BH314"/>
  <c r="BG314"/>
  <c r="BF314"/>
  <c r="T314"/>
  <c r="R314"/>
  <c r="P314"/>
  <c r="BI312"/>
  <c r="BH312"/>
  <c r="BG312"/>
  <c r="BF312"/>
  <c r="T312"/>
  <c r="R312"/>
  <c r="P312"/>
  <c r="BI310"/>
  <c r="BH310"/>
  <c r="BG310"/>
  <c r="BF310"/>
  <c r="T310"/>
  <c r="R310"/>
  <c r="P310"/>
  <c r="BI308"/>
  <c r="BH308"/>
  <c r="BG308"/>
  <c r="BF308"/>
  <c r="T308"/>
  <c r="R308"/>
  <c r="P308"/>
  <c r="BI306"/>
  <c r="BH306"/>
  <c r="BG306"/>
  <c r="BF306"/>
  <c r="T306"/>
  <c r="R306"/>
  <c r="P306"/>
  <c r="BI303"/>
  <c r="BH303"/>
  <c r="BG303"/>
  <c r="BF303"/>
  <c r="T303"/>
  <c r="R303"/>
  <c r="P303"/>
  <c r="BI301"/>
  <c r="BH301"/>
  <c r="BG301"/>
  <c r="BF301"/>
  <c r="T301"/>
  <c r="R301"/>
  <c r="P301"/>
  <c r="BI299"/>
  <c r="BH299"/>
  <c r="BG299"/>
  <c r="BF299"/>
  <c r="T299"/>
  <c r="R299"/>
  <c r="P299"/>
  <c r="BI297"/>
  <c r="BH297"/>
  <c r="BG297"/>
  <c r="BF297"/>
  <c r="T297"/>
  <c r="R297"/>
  <c r="P297"/>
  <c r="BI295"/>
  <c r="BH295"/>
  <c r="BG295"/>
  <c r="BF295"/>
  <c r="T295"/>
  <c r="R295"/>
  <c r="P295"/>
  <c r="BI293"/>
  <c r="BH293"/>
  <c r="BG293"/>
  <c r="BF293"/>
  <c r="T293"/>
  <c r="R293"/>
  <c r="P293"/>
  <c r="BI291"/>
  <c r="BH291"/>
  <c r="BG291"/>
  <c r="BF291"/>
  <c r="T291"/>
  <c r="R291"/>
  <c r="P291"/>
  <c r="BI289"/>
  <c r="BH289"/>
  <c r="BG289"/>
  <c r="BF289"/>
  <c r="T289"/>
  <c r="R289"/>
  <c r="P289"/>
  <c r="BI287"/>
  <c r="BH287"/>
  <c r="BG287"/>
  <c r="BF287"/>
  <c r="T287"/>
  <c r="R287"/>
  <c r="P287"/>
  <c r="BI285"/>
  <c r="BH285"/>
  <c r="BG285"/>
  <c r="BF285"/>
  <c r="T285"/>
  <c r="R285"/>
  <c r="P285"/>
  <c r="BI283"/>
  <c r="BH283"/>
  <c r="BG283"/>
  <c r="BF283"/>
  <c r="T283"/>
  <c r="R283"/>
  <c r="P283"/>
  <c r="BI281"/>
  <c r="BH281"/>
  <c r="BG281"/>
  <c r="BF281"/>
  <c r="T281"/>
  <c r="R281"/>
  <c r="P281"/>
  <c r="BI279"/>
  <c r="BH279"/>
  <c r="BG279"/>
  <c r="BF279"/>
  <c r="T279"/>
  <c r="R279"/>
  <c r="P279"/>
  <c r="BI277"/>
  <c r="BH277"/>
  <c r="BG277"/>
  <c r="BF277"/>
  <c r="T277"/>
  <c r="R277"/>
  <c r="P277"/>
  <c r="BI275"/>
  <c r="BH275"/>
  <c r="BG275"/>
  <c r="BF275"/>
  <c r="T275"/>
  <c r="R275"/>
  <c r="P275"/>
  <c r="BI273"/>
  <c r="BH273"/>
  <c r="BG273"/>
  <c r="BF273"/>
  <c r="T273"/>
  <c r="R273"/>
  <c r="P273"/>
  <c r="BI271"/>
  <c r="BH271"/>
  <c r="BG271"/>
  <c r="BF271"/>
  <c r="T271"/>
  <c r="R271"/>
  <c r="P271"/>
  <c r="BI269"/>
  <c r="BH269"/>
  <c r="BG269"/>
  <c r="BF269"/>
  <c r="T269"/>
  <c r="R269"/>
  <c r="P269"/>
  <c r="BI267"/>
  <c r="BH267"/>
  <c r="BG267"/>
  <c r="BF267"/>
  <c r="T267"/>
  <c r="R267"/>
  <c r="P267"/>
  <c r="BI265"/>
  <c r="BH265"/>
  <c r="BG265"/>
  <c r="BF265"/>
  <c r="T265"/>
  <c r="R265"/>
  <c r="P265"/>
  <c r="BI263"/>
  <c r="BH263"/>
  <c r="BG263"/>
  <c r="BF263"/>
  <c r="T263"/>
  <c r="R263"/>
  <c r="P263"/>
  <c r="BI261"/>
  <c r="BH261"/>
  <c r="BG261"/>
  <c r="BF261"/>
  <c r="T261"/>
  <c r="R261"/>
  <c r="P261"/>
  <c r="BI258"/>
  <c r="BH258"/>
  <c r="BG258"/>
  <c r="BF258"/>
  <c r="T258"/>
  <c r="R258"/>
  <c r="P258"/>
  <c r="BI256"/>
  <c r="BH256"/>
  <c r="BG256"/>
  <c r="BF256"/>
  <c r="T256"/>
  <c r="R256"/>
  <c r="P256"/>
  <c r="BI254"/>
  <c r="BH254"/>
  <c r="BG254"/>
  <c r="BF254"/>
  <c r="T254"/>
  <c r="R254"/>
  <c r="P254"/>
  <c r="BI252"/>
  <c r="BH252"/>
  <c r="BG252"/>
  <c r="BF252"/>
  <c r="T252"/>
  <c r="R252"/>
  <c r="P252"/>
  <c r="BI250"/>
  <c r="BH250"/>
  <c r="BG250"/>
  <c r="BF250"/>
  <c r="T250"/>
  <c r="R250"/>
  <c r="P250"/>
  <c r="BI248"/>
  <c r="BH248"/>
  <c r="BG248"/>
  <c r="BF248"/>
  <c r="T248"/>
  <c r="R248"/>
  <c r="P248"/>
  <c r="BI246"/>
  <c r="BH246"/>
  <c r="BG246"/>
  <c r="BF246"/>
  <c r="T246"/>
  <c r="R246"/>
  <c r="P246"/>
  <c r="BI244"/>
  <c r="BH244"/>
  <c r="BG244"/>
  <c r="BF244"/>
  <c r="T244"/>
  <c r="R244"/>
  <c r="P244"/>
  <c r="BI242"/>
  <c r="BH242"/>
  <c r="BG242"/>
  <c r="BF242"/>
  <c r="T242"/>
  <c r="R242"/>
  <c r="P242"/>
  <c r="BI240"/>
  <c r="BH240"/>
  <c r="BG240"/>
  <c r="BF240"/>
  <c r="T240"/>
  <c r="R240"/>
  <c r="P240"/>
  <c r="BI238"/>
  <c r="BH238"/>
  <c r="BG238"/>
  <c r="BF238"/>
  <c r="T238"/>
  <c r="R238"/>
  <c r="P238"/>
  <c r="BI236"/>
  <c r="BH236"/>
  <c r="BG236"/>
  <c r="BF236"/>
  <c r="T236"/>
  <c r="R236"/>
  <c r="P236"/>
  <c r="BI234"/>
  <c r="BH234"/>
  <c r="BG234"/>
  <c r="BF234"/>
  <c r="T234"/>
  <c r="R234"/>
  <c r="P234"/>
  <c r="BI232"/>
  <c r="BH232"/>
  <c r="BG232"/>
  <c r="BF232"/>
  <c r="T232"/>
  <c r="R232"/>
  <c r="P232"/>
  <c r="BI228"/>
  <c r="BH228"/>
  <c r="BG228"/>
  <c r="BF228"/>
  <c r="T228"/>
  <c r="R228"/>
  <c r="P228"/>
  <c r="BI226"/>
  <c r="BH226"/>
  <c r="BG226"/>
  <c r="BF226"/>
  <c r="T226"/>
  <c r="R226"/>
  <c r="P226"/>
  <c r="BI224"/>
  <c r="BH224"/>
  <c r="BG224"/>
  <c r="BF224"/>
  <c r="T224"/>
  <c r="R224"/>
  <c r="P224"/>
  <c r="BI222"/>
  <c r="BH222"/>
  <c r="BG222"/>
  <c r="BF222"/>
  <c r="T222"/>
  <c r="R222"/>
  <c r="P222"/>
  <c r="BI220"/>
  <c r="BH220"/>
  <c r="BG220"/>
  <c r="BF220"/>
  <c r="T220"/>
  <c r="R220"/>
  <c r="P220"/>
  <c r="BI218"/>
  <c r="BH218"/>
  <c r="BG218"/>
  <c r="BF218"/>
  <c r="T218"/>
  <c r="R218"/>
  <c r="P218"/>
  <c r="BI216"/>
  <c r="BH216"/>
  <c r="BG216"/>
  <c r="BF216"/>
  <c r="T216"/>
  <c r="R216"/>
  <c r="P216"/>
  <c r="BI214"/>
  <c r="BH214"/>
  <c r="BG214"/>
  <c r="BF214"/>
  <c r="T214"/>
  <c r="R214"/>
  <c r="P214"/>
  <c r="BI211"/>
  <c r="BH211"/>
  <c r="BG211"/>
  <c r="BF211"/>
  <c r="T211"/>
  <c r="R211"/>
  <c r="P211"/>
  <c r="BI209"/>
  <c r="BH209"/>
  <c r="BG209"/>
  <c r="BF209"/>
  <c r="T209"/>
  <c r="R209"/>
  <c r="P209"/>
  <c r="BI207"/>
  <c r="BH207"/>
  <c r="BG207"/>
  <c r="BF207"/>
  <c r="T207"/>
  <c r="R207"/>
  <c r="P207"/>
  <c r="BI205"/>
  <c r="BH205"/>
  <c r="BG205"/>
  <c r="BF205"/>
  <c r="T205"/>
  <c r="R205"/>
  <c r="P205"/>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2"/>
  <c r="BH192"/>
  <c r="BG192"/>
  <c r="BF192"/>
  <c r="T192"/>
  <c r="R192"/>
  <c r="P192"/>
  <c r="BI190"/>
  <c r="BH190"/>
  <c r="BG190"/>
  <c r="BF190"/>
  <c r="T190"/>
  <c r="R190"/>
  <c r="P190"/>
  <c r="BI188"/>
  <c r="BH188"/>
  <c r="BG188"/>
  <c r="BF188"/>
  <c r="T188"/>
  <c r="R188"/>
  <c r="P188"/>
  <c r="BI186"/>
  <c r="BH186"/>
  <c r="BG186"/>
  <c r="BF186"/>
  <c r="T186"/>
  <c r="R186"/>
  <c r="P186"/>
  <c r="BI184"/>
  <c r="BH184"/>
  <c r="BG184"/>
  <c r="BF184"/>
  <c r="T184"/>
  <c r="R184"/>
  <c r="P184"/>
  <c r="BI182"/>
  <c r="BH182"/>
  <c r="BG182"/>
  <c r="BF182"/>
  <c r="T182"/>
  <c r="R182"/>
  <c r="P182"/>
  <c r="BI180"/>
  <c r="BH180"/>
  <c r="BG180"/>
  <c r="BF180"/>
  <c r="T180"/>
  <c r="R180"/>
  <c r="P180"/>
  <c r="BI177"/>
  <c r="BH177"/>
  <c r="BG177"/>
  <c r="BF177"/>
  <c r="T177"/>
  <c r="R177"/>
  <c r="P177"/>
  <c r="BI175"/>
  <c r="BH175"/>
  <c r="BG175"/>
  <c r="BF175"/>
  <c r="T175"/>
  <c r="R175"/>
  <c r="P175"/>
  <c r="BI173"/>
  <c r="BH173"/>
  <c r="BG173"/>
  <c r="BF173"/>
  <c r="T173"/>
  <c r="R173"/>
  <c r="P173"/>
  <c r="BI171"/>
  <c r="BH171"/>
  <c r="BG171"/>
  <c r="BF171"/>
  <c r="T171"/>
  <c r="R171"/>
  <c r="P171"/>
  <c r="BI169"/>
  <c r="BH169"/>
  <c r="BG169"/>
  <c r="BF169"/>
  <c r="T169"/>
  <c r="R169"/>
  <c r="P169"/>
  <c r="BI167"/>
  <c r="BH167"/>
  <c r="BG167"/>
  <c r="BF167"/>
  <c r="T167"/>
  <c r="R167"/>
  <c r="P167"/>
  <c r="BI165"/>
  <c r="BH165"/>
  <c r="BG165"/>
  <c r="BF165"/>
  <c r="T165"/>
  <c r="R165"/>
  <c r="P165"/>
  <c r="BI163"/>
  <c r="BH163"/>
  <c r="BG163"/>
  <c r="BF163"/>
  <c r="T163"/>
  <c r="R163"/>
  <c r="P163"/>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8"/>
  <c r="BH138"/>
  <c r="BG138"/>
  <c r="BF138"/>
  <c r="T138"/>
  <c r="R138"/>
  <c r="P138"/>
  <c r="BI136"/>
  <c r="BH136"/>
  <c r="BG136"/>
  <c r="BF136"/>
  <c r="T136"/>
  <c r="R136"/>
  <c r="P136"/>
  <c r="BI134"/>
  <c r="BH134"/>
  <c r="BG134"/>
  <c r="BF134"/>
  <c r="T134"/>
  <c r="R134"/>
  <c r="P134"/>
  <c r="BI132"/>
  <c r="BH132"/>
  <c r="BG132"/>
  <c r="BF132"/>
  <c r="T132"/>
  <c r="R132"/>
  <c r="P132"/>
  <c r="BI130"/>
  <c r="BH130"/>
  <c r="BG130"/>
  <c r="BF130"/>
  <c r="T130"/>
  <c r="R130"/>
  <c r="P130"/>
  <c r="BI128"/>
  <c r="BH128"/>
  <c r="BG128"/>
  <c r="BF128"/>
  <c r="T128"/>
  <c r="R128"/>
  <c r="P128"/>
  <c r="BI126"/>
  <c r="BH126"/>
  <c r="BG126"/>
  <c r="BF126"/>
  <c r="T126"/>
  <c r="R126"/>
  <c r="P126"/>
  <c r="BI124"/>
  <c r="BH124"/>
  <c r="BG124"/>
  <c r="BF124"/>
  <c r="T124"/>
  <c r="R124"/>
  <c r="P124"/>
  <c r="BI122"/>
  <c r="BH122"/>
  <c r="BG122"/>
  <c r="BF122"/>
  <c r="T122"/>
  <c r="R122"/>
  <c r="P122"/>
  <c r="BI120"/>
  <c r="BH120"/>
  <c r="BG120"/>
  <c r="BF120"/>
  <c r="T120"/>
  <c r="R120"/>
  <c r="P120"/>
  <c r="BI118"/>
  <c r="BH118"/>
  <c r="BG118"/>
  <c r="BF118"/>
  <c r="T118"/>
  <c r="R118"/>
  <c r="P118"/>
  <c r="BI116"/>
  <c r="BH116"/>
  <c r="BG116"/>
  <c r="BF116"/>
  <c r="T116"/>
  <c r="R116"/>
  <c r="P116"/>
  <c r="BI114"/>
  <c r="BH114"/>
  <c r="BG114"/>
  <c r="BF114"/>
  <c r="T114"/>
  <c r="R114"/>
  <c r="P114"/>
  <c r="BI112"/>
  <c r="BH112"/>
  <c r="BG112"/>
  <c r="BF112"/>
  <c r="T112"/>
  <c r="R112"/>
  <c r="P112"/>
  <c r="BI110"/>
  <c r="BH110"/>
  <c r="BG110"/>
  <c r="BF110"/>
  <c r="T110"/>
  <c r="R110"/>
  <c r="P110"/>
  <c r="BI108"/>
  <c r="BH108"/>
  <c r="BG108"/>
  <c r="BF108"/>
  <c r="T108"/>
  <c r="R108"/>
  <c r="P108"/>
  <c r="BI106"/>
  <c r="BH106"/>
  <c r="BG106"/>
  <c r="BF106"/>
  <c r="T106"/>
  <c r="R106"/>
  <c r="P106"/>
  <c r="BI104"/>
  <c r="BH104"/>
  <c r="BG104"/>
  <c r="BF104"/>
  <c r="T104"/>
  <c r="R104"/>
  <c r="P104"/>
  <c r="BI102"/>
  <c r="BH102"/>
  <c r="BG102"/>
  <c r="BF102"/>
  <c r="T102"/>
  <c r="R102"/>
  <c r="P102"/>
  <c r="BI100"/>
  <c r="BH100"/>
  <c r="BG100"/>
  <c r="BF100"/>
  <c r="T100"/>
  <c r="R100"/>
  <c r="P100"/>
  <c r="BI98"/>
  <c r="BH98"/>
  <c r="BG98"/>
  <c r="BF98"/>
  <c r="T98"/>
  <c r="R98"/>
  <c r="P98"/>
  <c r="BI96"/>
  <c r="BH96"/>
  <c r="BG96"/>
  <c r="BF96"/>
  <c r="T96"/>
  <c r="R96"/>
  <c r="P96"/>
  <c r="F88"/>
  <c r="E86"/>
  <c r="F56"/>
  <c r="E54"/>
  <c r="J26"/>
  <c r="E26"/>
  <c r="J91"/>
  <c r="J25"/>
  <c r="J23"/>
  <c r="E23"/>
  <c r="J90"/>
  <c r="J22"/>
  <c r="J20"/>
  <c r="E20"/>
  <c r="F91"/>
  <c r="J19"/>
  <c r="J17"/>
  <c r="E17"/>
  <c r="F90"/>
  <c r="J16"/>
  <c r="J14"/>
  <c r="J88"/>
  <c r="E7"/>
  <c r="E82"/>
  <c i="12" r="J39"/>
  <c r="J38"/>
  <c i="1" r="AY67"/>
  <c i="12" r="J37"/>
  <c i="1" r="AX67"/>
  <c i="12" r="BI400"/>
  <c r="BH400"/>
  <c r="BG400"/>
  <c r="BF400"/>
  <c r="T400"/>
  <c r="R400"/>
  <c r="P400"/>
  <c r="BI398"/>
  <c r="BH398"/>
  <c r="BG398"/>
  <c r="BF398"/>
  <c r="T398"/>
  <c r="R398"/>
  <c r="P398"/>
  <c r="BI396"/>
  <c r="BH396"/>
  <c r="BG396"/>
  <c r="BF396"/>
  <c r="T396"/>
  <c r="R396"/>
  <c r="P396"/>
  <c r="BI394"/>
  <c r="BH394"/>
  <c r="BG394"/>
  <c r="BF394"/>
  <c r="T394"/>
  <c r="R394"/>
  <c r="P394"/>
  <c r="BI392"/>
  <c r="BH392"/>
  <c r="BG392"/>
  <c r="BF392"/>
  <c r="T392"/>
  <c r="R392"/>
  <c r="P392"/>
  <c r="BI390"/>
  <c r="BH390"/>
  <c r="BG390"/>
  <c r="BF390"/>
  <c r="T390"/>
  <c r="R390"/>
  <c r="P390"/>
  <c r="BI388"/>
  <c r="BH388"/>
  <c r="BG388"/>
  <c r="BF388"/>
  <c r="T388"/>
  <c r="R388"/>
  <c r="P388"/>
  <c r="BI386"/>
  <c r="BH386"/>
  <c r="BG386"/>
  <c r="BF386"/>
  <c r="T386"/>
  <c r="R386"/>
  <c r="P386"/>
  <c r="BI384"/>
  <c r="BH384"/>
  <c r="BG384"/>
  <c r="BF384"/>
  <c r="T384"/>
  <c r="R384"/>
  <c r="P384"/>
  <c r="BI382"/>
  <c r="BH382"/>
  <c r="BG382"/>
  <c r="BF382"/>
  <c r="T382"/>
  <c r="R382"/>
  <c r="P382"/>
  <c r="BI379"/>
  <c r="BH379"/>
  <c r="BG379"/>
  <c r="BF379"/>
  <c r="T379"/>
  <c r="R379"/>
  <c r="P379"/>
  <c r="BI377"/>
  <c r="BH377"/>
  <c r="BG377"/>
  <c r="BF377"/>
  <c r="T377"/>
  <c r="R377"/>
  <c r="P377"/>
  <c r="BI375"/>
  <c r="BH375"/>
  <c r="BG375"/>
  <c r="BF375"/>
  <c r="T375"/>
  <c r="R375"/>
  <c r="P375"/>
  <c r="BI373"/>
  <c r="BH373"/>
  <c r="BG373"/>
  <c r="BF373"/>
  <c r="T373"/>
  <c r="R373"/>
  <c r="P373"/>
  <c r="BI371"/>
  <c r="BH371"/>
  <c r="BG371"/>
  <c r="BF371"/>
  <c r="T371"/>
  <c r="R371"/>
  <c r="P371"/>
  <c r="BI369"/>
  <c r="BH369"/>
  <c r="BG369"/>
  <c r="BF369"/>
  <c r="T369"/>
  <c r="R369"/>
  <c r="P369"/>
  <c r="BI367"/>
  <c r="BH367"/>
  <c r="BG367"/>
  <c r="BF367"/>
  <c r="T367"/>
  <c r="R367"/>
  <c r="P367"/>
  <c r="BI365"/>
  <c r="BH365"/>
  <c r="BG365"/>
  <c r="BF365"/>
  <c r="T365"/>
  <c r="R365"/>
  <c r="P365"/>
  <c r="BI362"/>
  <c r="BH362"/>
  <c r="BG362"/>
  <c r="BF362"/>
  <c r="T362"/>
  <c r="R362"/>
  <c r="P362"/>
  <c r="BI360"/>
  <c r="BH360"/>
  <c r="BG360"/>
  <c r="BF360"/>
  <c r="T360"/>
  <c r="R360"/>
  <c r="P360"/>
  <c r="BI358"/>
  <c r="BH358"/>
  <c r="BG358"/>
  <c r="BF358"/>
  <c r="T358"/>
  <c r="R358"/>
  <c r="P358"/>
  <c r="BI356"/>
  <c r="BH356"/>
  <c r="BG356"/>
  <c r="BF356"/>
  <c r="T356"/>
  <c r="R356"/>
  <c r="P356"/>
  <c r="BI354"/>
  <c r="BH354"/>
  <c r="BG354"/>
  <c r="BF354"/>
  <c r="T354"/>
  <c r="R354"/>
  <c r="P354"/>
  <c r="BI352"/>
  <c r="BH352"/>
  <c r="BG352"/>
  <c r="BF352"/>
  <c r="T352"/>
  <c r="R352"/>
  <c r="P352"/>
  <c r="BI350"/>
  <c r="BH350"/>
  <c r="BG350"/>
  <c r="BF350"/>
  <c r="T350"/>
  <c r="R350"/>
  <c r="P350"/>
  <c r="BI348"/>
  <c r="BH348"/>
  <c r="BG348"/>
  <c r="BF348"/>
  <c r="T348"/>
  <c r="R348"/>
  <c r="P348"/>
  <c r="BI346"/>
  <c r="BH346"/>
  <c r="BG346"/>
  <c r="BF346"/>
  <c r="T346"/>
  <c r="R346"/>
  <c r="P346"/>
  <c r="BI344"/>
  <c r="BH344"/>
  <c r="BG344"/>
  <c r="BF344"/>
  <c r="T344"/>
  <c r="R344"/>
  <c r="P344"/>
  <c r="BI342"/>
  <c r="BH342"/>
  <c r="BG342"/>
  <c r="BF342"/>
  <c r="T342"/>
  <c r="R342"/>
  <c r="P342"/>
  <c r="BI340"/>
  <c r="BH340"/>
  <c r="BG340"/>
  <c r="BF340"/>
  <c r="T340"/>
  <c r="R340"/>
  <c r="P340"/>
  <c r="BI337"/>
  <c r="BH337"/>
  <c r="BG337"/>
  <c r="BF337"/>
  <c r="T337"/>
  <c r="R337"/>
  <c r="P337"/>
  <c r="BI335"/>
  <c r="BH335"/>
  <c r="BG335"/>
  <c r="BF335"/>
  <c r="T335"/>
  <c r="R335"/>
  <c r="P335"/>
  <c r="BI333"/>
  <c r="BH333"/>
  <c r="BG333"/>
  <c r="BF333"/>
  <c r="T333"/>
  <c r="R333"/>
  <c r="P333"/>
  <c r="BI331"/>
  <c r="BH331"/>
  <c r="BG331"/>
  <c r="BF331"/>
  <c r="T331"/>
  <c r="R331"/>
  <c r="P331"/>
  <c r="BI329"/>
  <c r="BH329"/>
  <c r="BG329"/>
  <c r="BF329"/>
  <c r="T329"/>
  <c r="R329"/>
  <c r="P329"/>
  <c r="BI327"/>
  <c r="BH327"/>
  <c r="BG327"/>
  <c r="BF327"/>
  <c r="T327"/>
  <c r="R327"/>
  <c r="P327"/>
  <c r="BI325"/>
  <c r="BH325"/>
  <c r="BG325"/>
  <c r="BF325"/>
  <c r="T325"/>
  <c r="R325"/>
  <c r="P325"/>
  <c r="BI323"/>
  <c r="BH323"/>
  <c r="BG323"/>
  <c r="BF323"/>
  <c r="T323"/>
  <c r="R323"/>
  <c r="P323"/>
  <c r="BI321"/>
  <c r="BH321"/>
  <c r="BG321"/>
  <c r="BF321"/>
  <c r="T321"/>
  <c r="R321"/>
  <c r="P321"/>
  <c r="BI319"/>
  <c r="BH319"/>
  <c r="BG319"/>
  <c r="BF319"/>
  <c r="T319"/>
  <c r="R319"/>
  <c r="P319"/>
  <c r="BI317"/>
  <c r="BH317"/>
  <c r="BG317"/>
  <c r="BF317"/>
  <c r="T317"/>
  <c r="R317"/>
  <c r="P317"/>
  <c r="BI315"/>
  <c r="BH315"/>
  <c r="BG315"/>
  <c r="BF315"/>
  <c r="T315"/>
  <c r="R315"/>
  <c r="P315"/>
  <c r="BI313"/>
  <c r="BH313"/>
  <c r="BG313"/>
  <c r="BF313"/>
  <c r="T313"/>
  <c r="R313"/>
  <c r="P313"/>
  <c r="BI311"/>
  <c r="BH311"/>
  <c r="BG311"/>
  <c r="BF311"/>
  <c r="T311"/>
  <c r="R311"/>
  <c r="P311"/>
  <c r="BI309"/>
  <c r="BH309"/>
  <c r="BG309"/>
  <c r="BF309"/>
  <c r="T309"/>
  <c r="R309"/>
  <c r="P309"/>
  <c r="BI307"/>
  <c r="BH307"/>
  <c r="BG307"/>
  <c r="BF307"/>
  <c r="T307"/>
  <c r="R307"/>
  <c r="P307"/>
  <c r="BI305"/>
  <c r="BH305"/>
  <c r="BG305"/>
  <c r="BF305"/>
  <c r="T305"/>
  <c r="R305"/>
  <c r="P305"/>
  <c r="BI303"/>
  <c r="BH303"/>
  <c r="BG303"/>
  <c r="BF303"/>
  <c r="T303"/>
  <c r="R303"/>
  <c r="P303"/>
  <c r="BI301"/>
  <c r="BH301"/>
  <c r="BG301"/>
  <c r="BF301"/>
  <c r="T301"/>
  <c r="R301"/>
  <c r="P301"/>
  <c r="BI299"/>
  <c r="BH299"/>
  <c r="BG299"/>
  <c r="BF299"/>
  <c r="T299"/>
  <c r="R299"/>
  <c r="P299"/>
  <c r="BI297"/>
  <c r="BH297"/>
  <c r="BG297"/>
  <c r="BF297"/>
  <c r="T297"/>
  <c r="R297"/>
  <c r="P297"/>
  <c r="BI295"/>
  <c r="BH295"/>
  <c r="BG295"/>
  <c r="BF295"/>
  <c r="T295"/>
  <c r="R295"/>
  <c r="P295"/>
  <c r="BI293"/>
  <c r="BH293"/>
  <c r="BG293"/>
  <c r="BF293"/>
  <c r="T293"/>
  <c r="R293"/>
  <c r="P293"/>
  <c r="BI291"/>
  <c r="BH291"/>
  <c r="BG291"/>
  <c r="BF291"/>
  <c r="T291"/>
  <c r="R291"/>
  <c r="P291"/>
  <c r="BI289"/>
  <c r="BH289"/>
  <c r="BG289"/>
  <c r="BF289"/>
  <c r="T289"/>
  <c r="R289"/>
  <c r="P289"/>
  <c r="BI287"/>
  <c r="BH287"/>
  <c r="BG287"/>
  <c r="BF287"/>
  <c r="T287"/>
  <c r="R287"/>
  <c r="P287"/>
  <c r="BI285"/>
  <c r="BH285"/>
  <c r="BG285"/>
  <c r="BF285"/>
  <c r="T285"/>
  <c r="R285"/>
  <c r="P285"/>
  <c r="BI283"/>
  <c r="BH283"/>
  <c r="BG283"/>
  <c r="BF283"/>
  <c r="T283"/>
  <c r="R283"/>
  <c r="P283"/>
  <c r="BI281"/>
  <c r="BH281"/>
  <c r="BG281"/>
  <c r="BF281"/>
  <c r="T281"/>
  <c r="R281"/>
  <c r="P281"/>
  <c r="BI279"/>
  <c r="BH279"/>
  <c r="BG279"/>
  <c r="BF279"/>
  <c r="T279"/>
  <c r="R279"/>
  <c r="P279"/>
  <c r="BI277"/>
  <c r="BH277"/>
  <c r="BG277"/>
  <c r="BF277"/>
  <c r="T277"/>
  <c r="R277"/>
  <c r="P277"/>
  <c r="BI275"/>
  <c r="BH275"/>
  <c r="BG275"/>
  <c r="BF275"/>
  <c r="T275"/>
  <c r="R275"/>
  <c r="P275"/>
  <c r="BI273"/>
  <c r="BH273"/>
  <c r="BG273"/>
  <c r="BF273"/>
  <c r="T273"/>
  <c r="R273"/>
  <c r="P273"/>
  <c r="BI271"/>
  <c r="BH271"/>
  <c r="BG271"/>
  <c r="BF271"/>
  <c r="T271"/>
  <c r="R271"/>
  <c r="P271"/>
  <c r="BI269"/>
  <c r="BH269"/>
  <c r="BG269"/>
  <c r="BF269"/>
  <c r="T269"/>
  <c r="R269"/>
  <c r="P269"/>
  <c r="BI267"/>
  <c r="BH267"/>
  <c r="BG267"/>
  <c r="BF267"/>
  <c r="T267"/>
  <c r="R267"/>
  <c r="P267"/>
  <c r="BI265"/>
  <c r="BH265"/>
  <c r="BG265"/>
  <c r="BF265"/>
  <c r="T265"/>
  <c r="R265"/>
  <c r="P265"/>
  <c r="BI263"/>
  <c r="BH263"/>
  <c r="BG263"/>
  <c r="BF263"/>
  <c r="T263"/>
  <c r="R263"/>
  <c r="P263"/>
  <c r="BI261"/>
  <c r="BH261"/>
  <c r="BG261"/>
  <c r="BF261"/>
  <c r="T261"/>
  <c r="R261"/>
  <c r="P261"/>
  <c r="BI259"/>
  <c r="BH259"/>
  <c r="BG259"/>
  <c r="BF259"/>
  <c r="T259"/>
  <c r="R259"/>
  <c r="P259"/>
  <c r="BI257"/>
  <c r="BH257"/>
  <c r="BG257"/>
  <c r="BF257"/>
  <c r="T257"/>
  <c r="R257"/>
  <c r="P257"/>
  <c r="BI255"/>
  <c r="BH255"/>
  <c r="BG255"/>
  <c r="BF255"/>
  <c r="T255"/>
  <c r="R255"/>
  <c r="P255"/>
  <c r="BI253"/>
  <c r="BH253"/>
  <c r="BG253"/>
  <c r="BF253"/>
  <c r="T253"/>
  <c r="R253"/>
  <c r="P253"/>
  <c r="BI251"/>
  <c r="BH251"/>
  <c r="BG251"/>
  <c r="BF251"/>
  <c r="T251"/>
  <c r="R251"/>
  <c r="P251"/>
  <c r="BI248"/>
  <c r="BH248"/>
  <c r="BG248"/>
  <c r="BF248"/>
  <c r="T248"/>
  <c r="R248"/>
  <c r="P248"/>
  <c r="BI246"/>
  <c r="BH246"/>
  <c r="BG246"/>
  <c r="BF246"/>
  <c r="T246"/>
  <c r="R246"/>
  <c r="P246"/>
  <c r="BI244"/>
  <c r="BH244"/>
  <c r="BG244"/>
  <c r="BF244"/>
  <c r="T244"/>
  <c r="R244"/>
  <c r="P244"/>
  <c r="BI242"/>
  <c r="BH242"/>
  <c r="BG242"/>
  <c r="BF242"/>
  <c r="T242"/>
  <c r="R242"/>
  <c r="P242"/>
  <c r="BI240"/>
  <c r="BH240"/>
  <c r="BG240"/>
  <c r="BF240"/>
  <c r="T240"/>
  <c r="R240"/>
  <c r="P240"/>
  <c r="BI238"/>
  <c r="BH238"/>
  <c r="BG238"/>
  <c r="BF238"/>
  <c r="T238"/>
  <c r="R238"/>
  <c r="P238"/>
  <c r="BI236"/>
  <c r="BH236"/>
  <c r="BG236"/>
  <c r="BF236"/>
  <c r="T236"/>
  <c r="R236"/>
  <c r="P236"/>
  <c r="BI234"/>
  <c r="BH234"/>
  <c r="BG234"/>
  <c r="BF234"/>
  <c r="T234"/>
  <c r="R234"/>
  <c r="P234"/>
  <c r="BI232"/>
  <c r="BH232"/>
  <c r="BG232"/>
  <c r="BF232"/>
  <c r="T232"/>
  <c r="R232"/>
  <c r="P232"/>
  <c r="BI230"/>
  <c r="BH230"/>
  <c r="BG230"/>
  <c r="BF230"/>
  <c r="T230"/>
  <c r="R230"/>
  <c r="P230"/>
  <c r="BI228"/>
  <c r="BH228"/>
  <c r="BG228"/>
  <c r="BF228"/>
  <c r="T228"/>
  <c r="R228"/>
  <c r="P228"/>
  <c r="BI226"/>
  <c r="BH226"/>
  <c r="BG226"/>
  <c r="BF226"/>
  <c r="T226"/>
  <c r="R226"/>
  <c r="P226"/>
  <c r="BI224"/>
  <c r="BH224"/>
  <c r="BG224"/>
  <c r="BF224"/>
  <c r="T224"/>
  <c r="R224"/>
  <c r="P224"/>
  <c r="BI222"/>
  <c r="BH222"/>
  <c r="BG222"/>
  <c r="BF222"/>
  <c r="T222"/>
  <c r="R222"/>
  <c r="P222"/>
  <c r="BI220"/>
  <c r="BH220"/>
  <c r="BG220"/>
  <c r="BF220"/>
  <c r="T220"/>
  <c r="R220"/>
  <c r="P220"/>
  <c r="BI218"/>
  <c r="BH218"/>
  <c r="BG218"/>
  <c r="BF218"/>
  <c r="T218"/>
  <c r="R218"/>
  <c r="P218"/>
  <c r="BI216"/>
  <c r="BH216"/>
  <c r="BG216"/>
  <c r="BF216"/>
  <c r="T216"/>
  <c r="R216"/>
  <c r="P216"/>
  <c r="BI214"/>
  <c r="BH214"/>
  <c r="BG214"/>
  <c r="BF214"/>
  <c r="T214"/>
  <c r="R214"/>
  <c r="P214"/>
  <c r="BI212"/>
  <c r="BH212"/>
  <c r="BG212"/>
  <c r="BF212"/>
  <c r="T212"/>
  <c r="R212"/>
  <c r="P212"/>
  <c r="BI210"/>
  <c r="BH210"/>
  <c r="BG210"/>
  <c r="BF210"/>
  <c r="T210"/>
  <c r="R210"/>
  <c r="P210"/>
  <c r="BI208"/>
  <c r="BH208"/>
  <c r="BG208"/>
  <c r="BF208"/>
  <c r="T208"/>
  <c r="R208"/>
  <c r="P208"/>
  <c r="BI206"/>
  <c r="BH206"/>
  <c r="BG206"/>
  <c r="BF206"/>
  <c r="T206"/>
  <c r="R206"/>
  <c r="P206"/>
  <c r="BI204"/>
  <c r="BH204"/>
  <c r="BG204"/>
  <c r="BF204"/>
  <c r="T204"/>
  <c r="R204"/>
  <c r="P204"/>
  <c r="BI202"/>
  <c r="BH202"/>
  <c r="BG202"/>
  <c r="BF202"/>
  <c r="T202"/>
  <c r="R202"/>
  <c r="P202"/>
  <c r="BI200"/>
  <c r="BH200"/>
  <c r="BG200"/>
  <c r="BF200"/>
  <c r="T200"/>
  <c r="R200"/>
  <c r="P200"/>
  <c r="BI198"/>
  <c r="BH198"/>
  <c r="BG198"/>
  <c r="BF198"/>
  <c r="T198"/>
  <c r="R198"/>
  <c r="P198"/>
  <c r="BI196"/>
  <c r="BH196"/>
  <c r="BG196"/>
  <c r="BF196"/>
  <c r="T196"/>
  <c r="R196"/>
  <c r="P196"/>
  <c r="BI194"/>
  <c r="BH194"/>
  <c r="BG194"/>
  <c r="BF194"/>
  <c r="T194"/>
  <c r="R194"/>
  <c r="P194"/>
  <c r="BI192"/>
  <c r="BH192"/>
  <c r="BG192"/>
  <c r="BF192"/>
  <c r="T192"/>
  <c r="R192"/>
  <c r="P192"/>
  <c r="BI190"/>
  <c r="BH190"/>
  <c r="BG190"/>
  <c r="BF190"/>
  <c r="T190"/>
  <c r="R190"/>
  <c r="P190"/>
  <c r="BI188"/>
  <c r="BH188"/>
  <c r="BG188"/>
  <c r="BF188"/>
  <c r="T188"/>
  <c r="R188"/>
  <c r="P188"/>
  <c r="BI186"/>
  <c r="BH186"/>
  <c r="BG186"/>
  <c r="BF186"/>
  <c r="T186"/>
  <c r="R186"/>
  <c r="P186"/>
  <c r="BI184"/>
  <c r="BH184"/>
  <c r="BG184"/>
  <c r="BF184"/>
  <c r="T184"/>
  <c r="R184"/>
  <c r="P184"/>
  <c r="BI182"/>
  <c r="BH182"/>
  <c r="BG182"/>
  <c r="BF182"/>
  <c r="T182"/>
  <c r="R182"/>
  <c r="P182"/>
  <c r="BI180"/>
  <c r="BH180"/>
  <c r="BG180"/>
  <c r="BF180"/>
  <c r="T180"/>
  <c r="R180"/>
  <c r="P180"/>
  <c r="BI178"/>
  <c r="BH178"/>
  <c r="BG178"/>
  <c r="BF178"/>
  <c r="T178"/>
  <c r="R178"/>
  <c r="P178"/>
  <c r="BI176"/>
  <c r="BH176"/>
  <c r="BG176"/>
  <c r="BF176"/>
  <c r="T176"/>
  <c r="R176"/>
  <c r="P176"/>
  <c r="BI174"/>
  <c r="BH174"/>
  <c r="BG174"/>
  <c r="BF174"/>
  <c r="T174"/>
  <c r="R174"/>
  <c r="P174"/>
  <c r="BI172"/>
  <c r="BH172"/>
  <c r="BG172"/>
  <c r="BF172"/>
  <c r="T172"/>
  <c r="R172"/>
  <c r="P172"/>
  <c r="BI170"/>
  <c r="BH170"/>
  <c r="BG170"/>
  <c r="BF170"/>
  <c r="T170"/>
  <c r="R170"/>
  <c r="P170"/>
  <c r="BI168"/>
  <c r="BH168"/>
  <c r="BG168"/>
  <c r="BF168"/>
  <c r="T168"/>
  <c r="R168"/>
  <c r="P168"/>
  <c r="BI166"/>
  <c r="BH166"/>
  <c r="BG166"/>
  <c r="BF166"/>
  <c r="T166"/>
  <c r="R166"/>
  <c r="P166"/>
  <c r="BI164"/>
  <c r="BH164"/>
  <c r="BG164"/>
  <c r="BF164"/>
  <c r="T164"/>
  <c r="R164"/>
  <c r="P164"/>
  <c r="BI162"/>
  <c r="BH162"/>
  <c r="BG162"/>
  <c r="BF162"/>
  <c r="T162"/>
  <c r="R162"/>
  <c r="P162"/>
  <c r="BI160"/>
  <c r="BH160"/>
  <c r="BG160"/>
  <c r="BF160"/>
  <c r="T160"/>
  <c r="R160"/>
  <c r="P160"/>
  <c r="BI158"/>
  <c r="BH158"/>
  <c r="BG158"/>
  <c r="BF158"/>
  <c r="T158"/>
  <c r="R158"/>
  <c r="P158"/>
  <c r="BI156"/>
  <c r="BH156"/>
  <c r="BG156"/>
  <c r="BF156"/>
  <c r="T156"/>
  <c r="R156"/>
  <c r="P156"/>
  <c r="BI154"/>
  <c r="BH154"/>
  <c r="BG154"/>
  <c r="BF154"/>
  <c r="T154"/>
  <c r="R154"/>
  <c r="P154"/>
  <c r="BI152"/>
  <c r="BH152"/>
  <c r="BG152"/>
  <c r="BF152"/>
  <c r="T152"/>
  <c r="R152"/>
  <c r="P152"/>
  <c r="BI150"/>
  <c r="BH150"/>
  <c r="BG150"/>
  <c r="BF150"/>
  <c r="T150"/>
  <c r="R150"/>
  <c r="P150"/>
  <c r="BI147"/>
  <c r="BH147"/>
  <c r="BG147"/>
  <c r="BF147"/>
  <c r="T147"/>
  <c r="R147"/>
  <c r="P147"/>
  <c r="BI145"/>
  <c r="BH145"/>
  <c r="BG145"/>
  <c r="BF145"/>
  <c r="T145"/>
  <c r="R145"/>
  <c r="P145"/>
  <c r="BI143"/>
  <c r="BH143"/>
  <c r="BG143"/>
  <c r="BF143"/>
  <c r="T143"/>
  <c r="R143"/>
  <c r="P143"/>
  <c r="BI141"/>
  <c r="BH141"/>
  <c r="BG141"/>
  <c r="BF141"/>
  <c r="T141"/>
  <c r="R141"/>
  <c r="P141"/>
  <c r="BI139"/>
  <c r="BH139"/>
  <c r="BG139"/>
  <c r="BF139"/>
  <c r="T139"/>
  <c r="R139"/>
  <c r="P139"/>
  <c r="BI136"/>
  <c r="BH136"/>
  <c r="BG136"/>
  <c r="BF136"/>
  <c r="T136"/>
  <c r="R136"/>
  <c r="P136"/>
  <c r="BI134"/>
  <c r="BH134"/>
  <c r="BG134"/>
  <c r="BF134"/>
  <c r="T134"/>
  <c r="R134"/>
  <c r="P134"/>
  <c r="BI132"/>
  <c r="BH132"/>
  <c r="BG132"/>
  <c r="BF132"/>
  <c r="T132"/>
  <c r="R132"/>
  <c r="P132"/>
  <c r="BI130"/>
  <c r="BH130"/>
  <c r="BG130"/>
  <c r="BF130"/>
  <c r="T130"/>
  <c r="R130"/>
  <c r="P130"/>
  <c r="BI128"/>
  <c r="BH128"/>
  <c r="BG128"/>
  <c r="BF128"/>
  <c r="T128"/>
  <c r="R128"/>
  <c r="P128"/>
  <c r="BI126"/>
  <c r="BH126"/>
  <c r="BG126"/>
  <c r="BF126"/>
  <c r="T126"/>
  <c r="R126"/>
  <c r="P126"/>
  <c r="BI124"/>
  <c r="BH124"/>
  <c r="BG124"/>
  <c r="BF124"/>
  <c r="T124"/>
  <c r="R124"/>
  <c r="P124"/>
  <c r="BI122"/>
  <c r="BH122"/>
  <c r="BG122"/>
  <c r="BF122"/>
  <c r="T122"/>
  <c r="R122"/>
  <c r="P122"/>
  <c r="BI120"/>
  <c r="BH120"/>
  <c r="BG120"/>
  <c r="BF120"/>
  <c r="T120"/>
  <c r="R120"/>
  <c r="P120"/>
  <c r="BI118"/>
  <c r="BH118"/>
  <c r="BG118"/>
  <c r="BF118"/>
  <c r="T118"/>
  <c r="R118"/>
  <c r="P118"/>
  <c r="BI116"/>
  <c r="BH116"/>
  <c r="BG116"/>
  <c r="BF116"/>
  <c r="T116"/>
  <c r="R116"/>
  <c r="P116"/>
  <c r="BI114"/>
  <c r="BH114"/>
  <c r="BG114"/>
  <c r="BF114"/>
  <c r="T114"/>
  <c r="R114"/>
  <c r="P114"/>
  <c r="BI112"/>
  <c r="BH112"/>
  <c r="BG112"/>
  <c r="BF112"/>
  <c r="T112"/>
  <c r="R112"/>
  <c r="P112"/>
  <c r="BI110"/>
  <c r="BH110"/>
  <c r="BG110"/>
  <c r="BF110"/>
  <c r="T110"/>
  <c r="R110"/>
  <c r="P110"/>
  <c r="BI108"/>
  <c r="BH108"/>
  <c r="BG108"/>
  <c r="BF108"/>
  <c r="T108"/>
  <c r="R108"/>
  <c r="P108"/>
  <c r="BI106"/>
  <c r="BH106"/>
  <c r="BG106"/>
  <c r="BF106"/>
  <c r="T106"/>
  <c r="R106"/>
  <c r="P106"/>
  <c r="BI104"/>
  <c r="BH104"/>
  <c r="BG104"/>
  <c r="BF104"/>
  <c r="T104"/>
  <c r="R104"/>
  <c r="P104"/>
  <c r="BI102"/>
  <c r="BH102"/>
  <c r="BG102"/>
  <c r="BF102"/>
  <c r="T102"/>
  <c r="R102"/>
  <c r="P102"/>
  <c r="BI100"/>
  <c r="BH100"/>
  <c r="BG100"/>
  <c r="BF100"/>
  <c r="T100"/>
  <c r="R100"/>
  <c r="P100"/>
  <c r="BI98"/>
  <c r="BH98"/>
  <c r="BG98"/>
  <c r="BF98"/>
  <c r="T98"/>
  <c r="R98"/>
  <c r="P98"/>
  <c r="BI96"/>
  <c r="BH96"/>
  <c r="BG96"/>
  <c r="BF96"/>
  <c r="T96"/>
  <c r="R96"/>
  <c r="P96"/>
  <c r="BI94"/>
  <c r="BH94"/>
  <c r="BG94"/>
  <c r="BF94"/>
  <c r="T94"/>
  <c r="R94"/>
  <c r="P94"/>
  <c r="F86"/>
  <c r="E84"/>
  <c r="F56"/>
  <c r="E54"/>
  <c r="J26"/>
  <c r="E26"/>
  <c r="J89"/>
  <c r="J25"/>
  <c r="J23"/>
  <c r="E23"/>
  <c r="J88"/>
  <c r="J22"/>
  <c r="J20"/>
  <c r="E20"/>
  <c r="F59"/>
  <c r="J19"/>
  <c r="J17"/>
  <c r="E17"/>
  <c r="F58"/>
  <c r="J16"/>
  <c r="J14"/>
  <c r="J86"/>
  <c r="E7"/>
  <c r="E80"/>
  <c i="11" r="J39"/>
  <c r="J38"/>
  <c i="1" r="AY66"/>
  <c i="11" r="J37"/>
  <c i="1" r="AX66"/>
  <c i="11" r="BI674"/>
  <c r="BH674"/>
  <c r="BG674"/>
  <c r="BF674"/>
  <c r="T674"/>
  <c r="R674"/>
  <c r="P674"/>
  <c r="BI672"/>
  <c r="BH672"/>
  <c r="BG672"/>
  <c r="BF672"/>
  <c r="T672"/>
  <c r="R672"/>
  <c r="P672"/>
  <c r="BI670"/>
  <c r="BH670"/>
  <c r="BG670"/>
  <c r="BF670"/>
  <c r="T670"/>
  <c r="R670"/>
  <c r="P670"/>
  <c r="BI668"/>
  <c r="BH668"/>
  <c r="BG668"/>
  <c r="BF668"/>
  <c r="T668"/>
  <c r="R668"/>
  <c r="P668"/>
  <c r="BI666"/>
  <c r="BH666"/>
  <c r="BG666"/>
  <c r="BF666"/>
  <c r="T666"/>
  <c r="R666"/>
  <c r="P666"/>
  <c r="BI664"/>
  <c r="BH664"/>
  <c r="BG664"/>
  <c r="BF664"/>
  <c r="T664"/>
  <c r="R664"/>
  <c r="P664"/>
  <c r="BI662"/>
  <c r="BH662"/>
  <c r="BG662"/>
  <c r="BF662"/>
  <c r="T662"/>
  <c r="R662"/>
  <c r="P662"/>
  <c r="BI660"/>
  <c r="BH660"/>
  <c r="BG660"/>
  <c r="BF660"/>
  <c r="T660"/>
  <c r="R660"/>
  <c r="P660"/>
  <c r="BI658"/>
  <c r="BH658"/>
  <c r="BG658"/>
  <c r="BF658"/>
  <c r="T658"/>
  <c r="R658"/>
  <c r="P658"/>
  <c r="BI656"/>
  <c r="BH656"/>
  <c r="BG656"/>
  <c r="BF656"/>
  <c r="T656"/>
  <c r="R656"/>
  <c r="P656"/>
  <c r="BI654"/>
  <c r="BH654"/>
  <c r="BG654"/>
  <c r="BF654"/>
  <c r="T654"/>
  <c r="R654"/>
  <c r="P654"/>
  <c r="BI652"/>
  <c r="BH652"/>
  <c r="BG652"/>
  <c r="BF652"/>
  <c r="T652"/>
  <c r="R652"/>
  <c r="P652"/>
  <c r="BI649"/>
  <c r="BH649"/>
  <c r="BG649"/>
  <c r="BF649"/>
  <c r="T649"/>
  <c r="R649"/>
  <c r="P649"/>
  <c r="BI647"/>
  <c r="BH647"/>
  <c r="BG647"/>
  <c r="BF647"/>
  <c r="T647"/>
  <c r="R647"/>
  <c r="P647"/>
  <c r="BI645"/>
  <c r="BH645"/>
  <c r="BG645"/>
  <c r="BF645"/>
  <c r="T645"/>
  <c r="R645"/>
  <c r="P645"/>
  <c r="BI643"/>
  <c r="BH643"/>
  <c r="BG643"/>
  <c r="BF643"/>
  <c r="T643"/>
  <c r="R643"/>
  <c r="P643"/>
  <c r="BI641"/>
  <c r="BH641"/>
  <c r="BG641"/>
  <c r="BF641"/>
  <c r="T641"/>
  <c r="R641"/>
  <c r="P641"/>
  <c r="BI639"/>
  <c r="BH639"/>
  <c r="BG639"/>
  <c r="BF639"/>
  <c r="T639"/>
  <c r="R639"/>
  <c r="P639"/>
  <c r="BI637"/>
  <c r="BH637"/>
  <c r="BG637"/>
  <c r="BF637"/>
  <c r="T637"/>
  <c r="R637"/>
  <c r="P637"/>
  <c r="BI634"/>
  <c r="BH634"/>
  <c r="BG634"/>
  <c r="BF634"/>
  <c r="T634"/>
  <c r="R634"/>
  <c r="P634"/>
  <c r="BI632"/>
  <c r="BH632"/>
  <c r="BG632"/>
  <c r="BF632"/>
  <c r="T632"/>
  <c r="R632"/>
  <c r="P632"/>
  <c r="BI629"/>
  <c r="BH629"/>
  <c r="BG629"/>
  <c r="BF629"/>
  <c r="T629"/>
  <c r="R629"/>
  <c r="P629"/>
  <c r="BI627"/>
  <c r="BH627"/>
  <c r="BG627"/>
  <c r="BF627"/>
  <c r="T627"/>
  <c r="R627"/>
  <c r="P627"/>
  <c r="BI625"/>
  <c r="BH625"/>
  <c r="BG625"/>
  <c r="BF625"/>
  <c r="T625"/>
  <c r="R625"/>
  <c r="P625"/>
  <c r="BI623"/>
  <c r="BH623"/>
  <c r="BG623"/>
  <c r="BF623"/>
  <c r="T623"/>
  <c r="R623"/>
  <c r="P623"/>
  <c r="BI621"/>
  <c r="BH621"/>
  <c r="BG621"/>
  <c r="BF621"/>
  <c r="T621"/>
  <c r="R621"/>
  <c r="P621"/>
  <c r="BI619"/>
  <c r="BH619"/>
  <c r="BG619"/>
  <c r="BF619"/>
  <c r="T619"/>
  <c r="R619"/>
  <c r="P619"/>
  <c r="BI617"/>
  <c r="BH617"/>
  <c r="BG617"/>
  <c r="BF617"/>
  <c r="T617"/>
  <c r="R617"/>
  <c r="P617"/>
  <c r="BI615"/>
  <c r="BH615"/>
  <c r="BG615"/>
  <c r="BF615"/>
  <c r="T615"/>
  <c r="R615"/>
  <c r="P615"/>
  <c r="BI613"/>
  <c r="BH613"/>
  <c r="BG613"/>
  <c r="BF613"/>
  <c r="T613"/>
  <c r="R613"/>
  <c r="P613"/>
  <c r="BI611"/>
  <c r="BH611"/>
  <c r="BG611"/>
  <c r="BF611"/>
  <c r="T611"/>
  <c r="R611"/>
  <c r="P611"/>
  <c r="BI609"/>
  <c r="BH609"/>
  <c r="BG609"/>
  <c r="BF609"/>
  <c r="T609"/>
  <c r="R609"/>
  <c r="P609"/>
  <c r="BI607"/>
  <c r="BH607"/>
  <c r="BG607"/>
  <c r="BF607"/>
  <c r="T607"/>
  <c r="R607"/>
  <c r="P607"/>
  <c r="BI605"/>
  <c r="BH605"/>
  <c r="BG605"/>
  <c r="BF605"/>
  <c r="T605"/>
  <c r="R605"/>
  <c r="P605"/>
  <c r="BI603"/>
  <c r="BH603"/>
  <c r="BG603"/>
  <c r="BF603"/>
  <c r="T603"/>
  <c r="R603"/>
  <c r="P603"/>
  <c r="BI601"/>
  <c r="BH601"/>
  <c r="BG601"/>
  <c r="BF601"/>
  <c r="T601"/>
  <c r="R601"/>
  <c r="P601"/>
  <c r="BI599"/>
  <c r="BH599"/>
  <c r="BG599"/>
  <c r="BF599"/>
  <c r="T599"/>
  <c r="R599"/>
  <c r="P599"/>
  <c r="BI597"/>
  <c r="BH597"/>
  <c r="BG597"/>
  <c r="BF597"/>
  <c r="T597"/>
  <c r="R597"/>
  <c r="P597"/>
  <c r="BI595"/>
  <c r="BH595"/>
  <c r="BG595"/>
  <c r="BF595"/>
  <c r="T595"/>
  <c r="R595"/>
  <c r="P595"/>
  <c r="BI593"/>
  <c r="BH593"/>
  <c r="BG593"/>
  <c r="BF593"/>
  <c r="T593"/>
  <c r="R593"/>
  <c r="P593"/>
  <c r="BI591"/>
  <c r="BH591"/>
  <c r="BG591"/>
  <c r="BF591"/>
  <c r="T591"/>
  <c r="R591"/>
  <c r="P591"/>
  <c r="BI589"/>
  <c r="BH589"/>
  <c r="BG589"/>
  <c r="BF589"/>
  <c r="T589"/>
  <c r="R589"/>
  <c r="P589"/>
  <c r="BI586"/>
  <c r="BH586"/>
  <c r="BG586"/>
  <c r="BF586"/>
  <c r="T586"/>
  <c r="T585"/>
  <c r="R586"/>
  <c r="R585"/>
  <c r="P586"/>
  <c r="P585"/>
  <c r="BI583"/>
  <c r="BH583"/>
  <c r="BG583"/>
  <c r="BF583"/>
  <c r="T583"/>
  <c r="R583"/>
  <c r="P583"/>
  <c r="BI581"/>
  <c r="BH581"/>
  <c r="BG581"/>
  <c r="BF581"/>
  <c r="T581"/>
  <c r="R581"/>
  <c r="P581"/>
  <c r="BI579"/>
  <c r="BH579"/>
  <c r="BG579"/>
  <c r="BF579"/>
  <c r="T579"/>
  <c r="R579"/>
  <c r="P579"/>
  <c r="BI577"/>
  <c r="BH577"/>
  <c r="BG577"/>
  <c r="BF577"/>
  <c r="T577"/>
  <c r="R577"/>
  <c r="P577"/>
  <c r="BI575"/>
  <c r="BH575"/>
  <c r="BG575"/>
  <c r="BF575"/>
  <c r="T575"/>
  <c r="R575"/>
  <c r="P575"/>
  <c r="BI573"/>
  <c r="BH573"/>
  <c r="BG573"/>
  <c r="BF573"/>
  <c r="T573"/>
  <c r="R573"/>
  <c r="P573"/>
  <c r="BI571"/>
  <c r="BH571"/>
  <c r="BG571"/>
  <c r="BF571"/>
  <c r="T571"/>
  <c r="R571"/>
  <c r="P571"/>
  <c r="BI569"/>
  <c r="BH569"/>
  <c r="BG569"/>
  <c r="BF569"/>
  <c r="T569"/>
  <c r="R569"/>
  <c r="P569"/>
  <c r="BI567"/>
  <c r="BH567"/>
  <c r="BG567"/>
  <c r="BF567"/>
  <c r="T567"/>
  <c r="R567"/>
  <c r="P567"/>
  <c r="BI565"/>
  <c r="BH565"/>
  <c r="BG565"/>
  <c r="BF565"/>
  <c r="T565"/>
  <c r="R565"/>
  <c r="P565"/>
  <c r="BI563"/>
  <c r="BH563"/>
  <c r="BG563"/>
  <c r="BF563"/>
  <c r="T563"/>
  <c r="R563"/>
  <c r="P563"/>
  <c r="BI561"/>
  <c r="BH561"/>
  <c r="BG561"/>
  <c r="BF561"/>
  <c r="T561"/>
  <c r="R561"/>
  <c r="P561"/>
  <c r="BI559"/>
  <c r="BH559"/>
  <c r="BG559"/>
  <c r="BF559"/>
  <c r="T559"/>
  <c r="R559"/>
  <c r="P559"/>
  <c r="BI557"/>
  <c r="BH557"/>
  <c r="BG557"/>
  <c r="BF557"/>
  <c r="T557"/>
  <c r="R557"/>
  <c r="P557"/>
  <c r="BI555"/>
  <c r="BH555"/>
  <c r="BG555"/>
  <c r="BF555"/>
  <c r="T555"/>
  <c r="R555"/>
  <c r="P555"/>
  <c r="BI553"/>
  <c r="BH553"/>
  <c r="BG553"/>
  <c r="BF553"/>
  <c r="T553"/>
  <c r="R553"/>
  <c r="P553"/>
  <c r="BI551"/>
  <c r="BH551"/>
  <c r="BG551"/>
  <c r="BF551"/>
  <c r="T551"/>
  <c r="R551"/>
  <c r="P551"/>
  <c r="BI549"/>
  <c r="BH549"/>
  <c r="BG549"/>
  <c r="BF549"/>
  <c r="T549"/>
  <c r="R549"/>
  <c r="P549"/>
  <c r="BI547"/>
  <c r="BH547"/>
  <c r="BG547"/>
  <c r="BF547"/>
  <c r="T547"/>
  <c r="R547"/>
  <c r="P547"/>
  <c r="BI545"/>
  <c r="BH545"/>
  <c r="BG545"/>
  <c r="BF545"/>
  <c r="T545"/>
  <c r="R545"/>
  <c r="P545"/>
  <c r="BI542"/>
  <c r="BH542"/>
  <c r="BG542"/>
  <c r="BF542"/>
  <c r="T542"/>
  <c r="R542"/>
  <c r="P542"/>
  <c r="BI540"/>
  <c r="BH540"/>
  <c r="BG540"/>
  <c r="BF540"/>
  <c r="T540"/>
  <c r="R540"/>
  <c r="P540"/>
  <c r="BI538"/>
  <c r="BH538"/>
  <c r="BG538"/>
  <c r="BF538"/>
  <c r="T538"/>
  <c r="R538"/>
  <c r="P538"/>
  <c r="BI536"/>
  <c r="BH536"/>
  <c r="BG536"/>
  <c r="BF536"/>
  <c r="T536"/>
  <c r="R536"/>
  <c r="P536"/>
  <c r="BI534"/>
  <c r="BH534"/>
  <c r="BG534"/>
  <c r="BF534"/>
  <c r="T534"/>
  <c r="R534"/>
  <c r="P534"/>
  <c r="BI532"/>
  <c r="BH532"/>
  <c r="BG532"/>
  <c r="BF532"/>
  <c r="T532"/>
  <c r="R532"/>
  <c r="P532"/>
  <c r="BI530"/>
  <c r="BH530"/>
  <c r="BG530"/>
  <c r="BF530"/>
  <c r="T530"/>
  <c r="R530"/>
  <c r="P530"/>
  <c r="BI528"/>
  <c r="BH528"/>
  <c r="BG528"/>
  <c r="BF528"/>
  <c r="T528"/>
  <c r="R528"/>
  <c r="P528"/>
  <c r="BI526"/>
  <c r="BH526"/>
  <c r="BG526"/>
  <c r="BF526"/>
  <c r="T526"/>
  <c r="R526"/>
  <c r="P526"/>
  <c r="BI524"/>
  <c r="BH524"/>
  <c r="BG524"/>
  <c r="BF524"/>
  <c r="T524"/>
  <c r="R524"/>
  <c r="P524"/>
  <c r="BI522"/>
  <c r="BH522"/>
  <c r="BG522"/>
  <c r="BF522"/>
  <c r="T522"/>
  <c r="R522"/>
  <c r="P522"/>
  <c r="BI520"/>
  <c r="BH520"/>
  <c r="BG520"/>
  <c r="BF520"/>
  <c r="T520"/>
  <c r="R520"/>
  <c r="P520"/>
  <c r="BI518"/>
  <c r="BH518"/>
  <c r="BG518"/>
  <c r="BF518"/>
  <c r="T518"/>
  <c r="R518"/>
  <c r="P518"/>
  <c r="BI516"/>
  <c r="BH516"/>
  <c r="BG516"/>
  <c r="BF516"/>
  <c r="T516"/>
  <c r="R516"/>
  <c r="P516"/>
  <c r="BI514"/>
  <c r="BH514"/>
  <c r="BG514"/>
  <c r="BF514"/>
  <c r="T514"/>
  <c r="R514"/>
  <c r="P514"/>
  <c r="BI512"/>
  <c r="BH512"/>
  <c r="BG512"/>
  <c r="BF512"/>
  <c r="T512"/>
  <c r="R512"/>
  <c r="P512"/>
  <c r="BI510"/>
  <c r="BH510"/>
  <c r="BG510"/>
  <c r="BF510"/>
  <c r="T510"/>
  <c r="R510"/>
  <c r="P510"/>
  <c r="BI508"/>
  <c r="BH508"/>
  <c r="BG508"/>
  <c r="BF508"/>
  <c r="T508"/>
  <c r="R508"/>
  <c r="P508"/>
  <c r="BI505"/>
  <c r="BH505"/>
  <c r="BG505"/>
  <c r="BF505"/>
  <c r="T505"/>
  <c r="R505"/>
  <c r="P505"/>
  <c r="BI503"/>
  <c r="BH503"/>
  <c r="BG503"/>
  <c r="BF503"/>
  <c r="T503"/>
  <c r="R503"/>
  <c r="P503"/>
  <c r="BI501"/>
  <c r="BH501"/>
  <c r="BG501"/>
  <c r="BF501"/>
  <c r="T501"/>
  <c r="R501"/>
  <c r="P501"/>
  <c r="BI499"/>
  <c r="BH499"/>
  <c r="BG499"/>
  <c r="BF499"/>
  <c r="T499"/>
  <c r="R499"/>
  <c r="P499"/>
  <c r="BI497"/>
  <c r="BH497"/>
  <c r="BG497"/>
  <c r="BF497"/>
  <c r="T497"/>
  <c r="R497"/>
  <c r="P497"/>
  <c r="BI495"/>
  <c r="BH495"/>
  <c r="BG495"/>
  <c r="BF495"/>
  <c r="T495"/>
  <c r="R495"/>
  <c r="P495"/>
  <c r="BI493"/>
  <c r="BH493"/>
  <c r="BG493"/>
  <c r="BF493"/>
  <c r="T493"/>
  <c r="R493"/>
  <c r="P493"/>
  <c r="BI491"/>
  <c r="BH491"/>
  <c r="BG491"/>
  <c r="BF491"/>
  <c r="T491"/>
  <c r="R491"/>
  <c r="P491"/>
  <c r="BI489"/>
  <c r="BH489"/>
  <c r="BG489"/>
  <c r="BF489"/>
  <c r="T489"/>
  <c r="R489"/>
  <c r="P489"/>
  <c r="BI487"/>
  <c r="BH487"/>
  <c r="BG487"/>
  <c r="BF487"/>
  <c r="T487"/>
  <c r="R487"/>
  <c r="P487"/>
  <c r="BI485"/>
  <c r="BH485"/>
  <c r="BG485"/>
  <c r="BF485"/>
  <c r="T485"/>
  <c r="R485"/>
  <c r="P485"/>
  <c r="BI483"/>
  <c r="BH483"/>
  <c r="BG483"/>
  <c r="BF483"/>
  <c r="T483"/>
  <c r="R483"/>
  <c r="P483"/>
  <c r="BI481"/>
  <c r="BH481"/>
  <c r="BG481"/>
  <c r="BF481"/>
  <c r="T481"/>
  <c r="R481"/>
  <c r="P481"/>
  <c r="BI479"/>
  <c r="BH479"/>
  <c r="BG479"/>
  <c r="BF479"/>
  <c r="T479"/>
  <c r="R479"/>
  <c r="P479"/>
  <c r="BI477"/>
  <c r="BH477"/>
  <c r="BG477"/>
  <c r="BF477"/>
  <c r="T477"/>
  <c r="R477"/>
  <c r="P477"/>
  <c r="BI475"/>
  <c r="BH475"/>
  <c r="BG475"/>
  <c r="BF475"/>
  <c r="T475"/>
  <c r="R475"/>
  <c r="P475"/>
  <c r="BI473"/>
  <c r="BH473"/>
  <c r="BG473"/>
  <c r="BF473"/>
  <c r="T473"/>
  <c r="R473"/>
  <c r="P473"/>
  <c r="BI470"/>
  <c r="BH470"/>
  <c r="BG470"/>
  <c r="BF470"/>
  <c r="T470"/>
  <c r="R470"/>
  <c r="P470"/>
  <c r="BI468"/>
  <c r="BH468"/>
  <c r="BG468"/>
  <c r="BF468"/>
  <c r="T468"/>
  <c r="R468"/>
  <c r="P468"/>
  <c r="BI466"/>
  <c r="BH466"/>
  <c r="BG466"/>
  <c r="BF466"/>
  <c r="T466"/>
  <c r="R466"/>
  <c r="P466"/>
  <c r="BI464"/>
  <c r="BH464"/>
  <c r="BG464"/>
  <c r="BF464"/>
  <c r="T464"/>
  <c r="R464"/>
  <c r="P464"/>
  <c r="BI462"/>
  <c r="BH462"/>
  <c r="BG462"/>
  <c r="BF462"/>
  <c r="T462"/>
  <c r="R462"/>
  <c r="P462"/>
  <c r="BI460"/>
  <c r="BH460"/>
  <c r="BG460"/>
  <c r="BF460"/>
  <c r="T460"/>
  <c r="R460"/>
  <c r="P460"/>
  <c r="BI458"/>
  <c r="BH458"/>
  <c r="BG458"/>
  <c r="BF458"/>
  <c r="T458"/>
  <c r="R458"/>
  <c r="P458"/>
  <c r="BI456"/>
  <c r="BH456"/>
  <c r="BG456"/>
  <c r="BF456"/>
  <c r="T456"/>
  <c r="R456"/>
  <c r="P456"/>
  <c r="BI454"/>
  <c r="BH454"/>
  <c r="BG454"/>
  <c r="BF454"/>
  <c r="T454"/>
  <c r="R454"/>
  <c r="P454"/>
  <c r="BI452"/>
  <c r="BH452"/>
  <c r="BG452"/>
  <c r="BF452"/>
  <c r="T452"/>
  <c r="R452"/>
  <c r="P452"/>
  <c r="BI450"/>
  <c r="BH450"/>
  <c r="BG450"/>
  <c r="BF450"/>
  <c r="T450"/>
  <c r="R450"/>
  <c r="P450"/>
  <c r="BI448"/>
  <c r="BH448"/>
  <c r="BG448"/>
  <c r="BF448"/>
  <c r="T448"/>
  <c r="R448"/>
  <c r="P448"/>
  <c r="BI446"/>
  <c r="BH446"/>
  <c r="BG446"/>
  <c r="BF446"/>
  <c r="T446"/>
  <c r="R446"/>
  <c r="P446"/>
  <c r="BI444"/>
  <c r="BH444"/>
  <c r="BG444"/>
  <c r="BF444"/>
  <c r="T444"/>
  <c r="R444"/>
  <c r="P444"/>
  <c r="BI442"/>
  <c r="BH442"/>
  <c r="BG442"/>
  <c r="BF442"/>
  <c r="T442"/>
  <c r="R442"/>
  <c r="P442"/>
  <c r="BI440"/>
  <c r="BH440"/>
  <c r="BG440"/>
  <c r="BF440"/>
  <c r="T440"/>
  <c r="R440"/>
  <c r="P440"/>
  <c r="BI438"/>
  <c r="BH438"/>
  <c r="BG438"/>
  <c r="BF438"/>
  <c r="T438"/>
  <c r="R438"/>
  <c r="P438"/>
  <c r="BI436"/>
  <c r="BH436"/>
  <c r="BG436"/>
  <c r="BF436"/>
  <c r="T436"/>
  <c r="R436"/>
  <c r="P436"/>
  <c r="BI434"/>
  <c r="BH434"/>
  <c r="BG434"/>
  <c r="BF434"/>
  <c r="T434"/>
  <c r="R434"/>
  <c r="P434"/>
  <c r="BI432"/>
  <c r="BH432"/>
  <c r="BG432"/>
  <c r="BF432"/>
  <c r="T432"/>
  <c r="R432"/>
  <c r="P432"/>
  <c r="BI430"/>
  <c r="BH430"/>
  <c r="BG430"/>
  <c r="BF430"/>
  <c r="T430"/>
  <c r="R430"/>
  <c r="P430"/>
  <c r="BI428"/>
  <c r="BH428"/>
  <c r="BG428"/>
  <c r="BF428"/>
  <c r="T428"/>
  <c r="R428"/>
  <c r="P428"/>
  <c r="BI426"/>
  <c r="BH426"/>
  <c r="BG426"/>
  <c r="BF426"/>
  <c r="T426"/>
  <c r="R426"/>
  <c r="P426"/>
  <c r="BI424"/>
  <c r="BH424"/>
  <c r="BG424"/>
  <c r="BF424"/>
  <c r="T424"/>
  <c r="R424"/>
  <c r="P424"/>
  <c r="BI422"/>
  <c r="BH422"/>
  <c r="BG422"/>
  <c r="BF422"/>
  <c r="T422"/>
  <c r="R422"/>
  <c r="P422"/>
  <c r="BI420"/>
  <c r="BH420"/>
  <c r="BG420"/>
  <c r="BF420"/>
  <c r="T420"/>
  <c r="R420"/>
  <c r="P420"/>
  <c r="BI418"/>
  <c r="BH418"/>
  <c r="BG418"/>
  <c r="BF418"/>
  <c r="T418"/>
  <c r="R418"/>
  <c r="P418"/>
  <c r="BI414"/>
  <c r="BH414"/>
  <c r="BG414"/>
  <c r="BF414"/>
  <c r="T414"/>
  <c r="R414"/>
  <c r="P414"/>
  <c r="BI412"/>
  <c r="BH412"/>
  <c r="BG412"/>
  <c r="BF412"/>
  <c r="T412"/>
  <c r="R412"/>
  <c r="P412"/>
  <c r="BI410"/>
  <c r="BH410"/>
  <c r="BG410"/>
  <c r="BF410"/>
  <c r="T410"/>
  <c r="R410"/>
  <c r="P410"/>
  <c r="BI408"/>
  <c r="BH408"/>
  <c r="BG408"/>
  <c r="BF408"/>
  <c r="T408"/>
  <c r="R408"/>
  <c r="P408"/>
  <c r="BI406"/>
  <c r="BH406"/>
  <c r="BG406"/>
  <c r="BF406"/>
  <c r="T406"/>
  <c r="R406"/>
  <c r="P406"/>
  <c r="BI404"/>
  <c r="BH404"/>
  <c r="BG404"/>
  <c r="BF404"/>
  <c r="T404"/>
  <c r="R404"/>
  <c r="P404"/>
  <c r="BI402"/>
  <c r="BH402"/>
  <c r="BG402"/>
  <c r="BF402"/>
  <c r="T402"/>
  <c r="R402"/>
  <c r="P402"/>
  <c r="BI400"/>
  <c r="BH400"/>
  <c r="BG400"/>
  <c r="BF400"/>
  <c r="T400"/>
  <c r="R400"/>
  <c r="P400"/>
  <c r="BI398"/>
  <c r="BH398"/>
  <c r="BG398"/>
  <c r="BF398"/>
  <c r="T398"/>
  <c r="R398"/>
  <c r="P398"/>
  <c r="BI396"/>
  <c r="BH396"/>
  <c r="BG396"/>
  <c r="BF396"/>
  <c r="T396"/>
  <c r="R396"/>
  <c r="P396"/>
  <c r="BI394"/>
  <c r="BH394"/>
  <c r="BG394"/>
  <c r="BF394"/>
  <c r="T394"/>
  <c r="R394"/>
  <c r="P394"/>
  <c r="BI392"/>
  <c r="BH392"/>
  <c r="BG392"/>
  <c r="BF392"/>
  <c r="T392"/>
  <c r="R392"/>
  <c r="P392"/>
  <c r="BI390"/>
  <c r="BH390"/>
  <c r="BG390"/>
  <c r="BF390"/>
  <c r="T390"/>
  <c r="R390"/>
  <c r="P390"/>
  <c r="BI388"/>
  <c r="BH388"/>
  <c r="BG388"/>
  <c r="BF388"/>
  <c r="T388"/>
  <c r="R388"/>
  <c r="P388"/>
  <c r="BI386"/>
  <c r="BH386"/>
  <c r="BG386"/>
  <c r="BF386"/>
  <c r="T386"/>
  <c r="R386"/>
  <c r="P386"/>
  <c r="BI384"/>
  <c r="BH384"/>
  <c r="BG384"/>
  <c r="BF384"/>
  <c r="T384"/>
  <c r="R384"/>
  <c r="P384"/>
  <c r="BI382"/>
  <c r="BH382"/>
  <c r="BG382"/>
  <c r="BF382"/>
  <c r="T382"/>
  <c r="R382"/>
  <c r="P382"/>
  <c r="BI380"/>
  <c r="BH380"/>
  <c r="BG380"/>
  <c r="BF380"/>
  <c r="T380"/>
  <c r="R380"/>
  <c r="P380"/>
  <c r="BI378"/>
  <c r="BH378"/>
  <c r="BG378"/>
  <c r="BF378"/>
  <c r="T378"/>
  <c r="R378"/>
  <c r="P378"/>
  <c r="BI376"/>
  <c r="BH376"/>
  <c r="BG376"/>
  <c r="BF376"/>
  <c r="T376"/>
  <c r="R376"/>
  <c r="P376"/>
  <c r="BI374"/>
  <c r="BH374"/>
  <c r="BG374"/>
  <c r="BF374"/>
  <c r="T374"/>
  <c r="R374"/>
  <c r="P374"/>
  <c r="BI371"/>
  <c r="BH371"/>
  <c r="BG371"/>
  <c r="BF371"/>
  <c r="T371"/>
  <c r="R371"/>
  <c r="P371"/>
  <c r="BI369"/>
  <c r="BH369"/>
  <c r="BG369"/>
  <c r="BF369"/>
  <c r="T369"/>
  <c r="R369"/>
  <c r="P369"/>
  <c r="BI367"/>
  <c r="BH367"/>
  <c r="BG367"/>
  <c r="BF367"/>
  <c r="T367"/>
  <c r="R367"/>
  <c r="P367"/>
  <c r="BI365"/>
  <c r="BH365"/>
  <c r="BG365"/>
  <c r="BF365"/>
  <c r="T365"/>
  <c r="R365"/>
  <c r="P365"/>
  <c r="BI363"/>
  <c r="BH363"/>
  <c r="BG363"/>
  <c r="BF363"/>
  <c r="T363"/>
  <c r="R363"/>
  <c r="P363"/>
  <c r="BI361"/>
  <c r="BH361"/>
  <c r="BG361"/>
  <c r="BF361"/>
  <c r="T361"/>
  <c r="R361"/>
  <c r="P361"/>
  <c r="BI359"/>
  <c r="BH359"/>
  <c r="BG359"/>
  <c r="BF359"/>
  <c r="T359"/>
  <c r="R359"/>
  <c r="P359"/>
  <c r="BI357"/>
  <c r="BH357"/>
  <c r="BG357"/>
  <c r="BF357"/>
  <c r="T357"/>
  <c r="R357"/>
  <c r="P357"/>
  <c r="BI355"/>
  <c r="BH355"/>
  <c r="BG355"/>
  <c r="BF355"/>
  <c r="T355"/>
  <c r="R355"/>
  <c r="P355"/>
  <c r="BI353"/>
  <c r="BH353"/>
  <c r="BG353"/>
  <c r="BF353"/>
  <c r="T353"/>
  <c r="R353"/>
  <c r="P353"/>
  <c r="BI351"/>
  <c r="BH351"/>
  <c r="BG351"/>
  <c r="BF351"/>
  <c r="T351"/>
  <c r="R351"/>
  <c r="P351"/>
  <c r="BI349"/>
  <c r="BH349"/>
  <c r="BG349"/>
  <c r="BF349"/>
  <c r="T349"/>
  <c r="R349"/>
  <c r="P349"/>
  <c r="BI347"/>
  <c r="BH347"/>
  <c r="BG347"/>
  <c r="BF347"/>
  <c r="T347"/>
  <c r="R347"/>
  <c r="P347"/>
  <c r="BI345"/>
  <c r="BH345"/>
  <c r="BG345"/>
  <c r="BF345"/>
  <c r="T345"/>
  <c r="R345"/>
  <c r="P345"/>
  <c r="BI343"/>
  <c r="BH343"/>
  <c r="BG343"/>
  <c r="BF343"/>
  <c r="T343"/>
  <c r="R343"/>
  <c r="P343"/>
  <c r="BI340"/>
  <c r="BH340"/>
  <c r="BG340"/>
  <c r="BF340"/>
  <c r="T340"/>
  <c r="R340"/>
  <c r="P340"/>
  <c r="BI338"/>
  <c r="BH338"/>
  <c r="BG338"/>
  <c r="BF338"/>
  <c r="T338"/>
  <c r="R338"/>
  <c r="P338"/>
  <c r="BI336"/>
  <c r="BH336"/>
  <c r="BG336"/>
  <c r="BF336"/>
  <c r="T336"/>
  <c r="R336"/>
  <c r="P336"/>
  <c r="BI334"/>
  <c r="BH334"/>
  <c r="BG334"/>
  <c r="BF334"/>
  <c r="T334"/>
  <c r="R334"/>
  <c r="P334"/>
  <c r="BI332"/>
  <c r="BH332"/>
  <c r="BG332"/>
  <c r="BF332"/>
  <c r="T332"/>
  <c r="R332"/>
  <c r="P332"/>
  <c r="BI330"/>
  <c r="BH330"/>
  <c r="BG330"/>
  <c r="BF330"/>
  <c r="T330"/>
  <c r="R330"/>
  <c r="P330"/>
  <c r="BI328"/>
  <c r="BH328"/>
  <c r="BG328"/>
  <c r="BF328"/>
  <c r="T328"/>
  <c r="R328"/>
  <c r="P328"/>
  <c r="BI326"/>
  <c r="BH326"/>
  <c r="BG326"/>
  <c r="BF326"/>
  <c r="T326"/>
  <c r="R326"/>
  <c r="P326"/>
  <c r="BI324"/>
  <c r="BH324"/>
  <c r="BG324"/>
  <c r="BF324"/>
  <c r="T324"/>
  <c r="R324"/>
  <c r="P324"/>
  <c r="BI321"/>
  <c r="BH321"/>
  <c r="BG321"/>
  <c r="BF321"/>
  <c r="T321"/>
  <c r="R321"/>
  <c r="P321"/>
  <c r="BI319"/>
  <c r="BH319"/>
  <c r="BG319"/>
  <c r="BF319"/>
  <c r="T319"/>
  <c r="R319"/>
  <c r="P319"/>
  <c r="BI317"/>
  <c r="BH317"/>
  <c r="BG317"/>
  <c r="BF317"/>
  <c r="T317"/>
  <c r="R317"/>
  <c r="P317"/>
  <c r="BI315"/>
  <c r="BH315"/>
  <c r="BG315"/>
  <c r="BF315"/>
  <c r="T315"/>
  <c r="R315"/>
  <c r="P315"/>
  <c r="BI313"/>
  <c r="BH313"/>
  <c r="BG313"/>
  <c r="BF313"/>
  <c r="T313"/>
  <c r="R313"/>
  <c r="P313"/>
  <c r="BI311"/>
  <c r="BH311"/>
  <c r="BG311"/>
  <c r="BF311"/>
  <c r="T311"/>
  <c r="R311"/>
  <c r="P311"/>
  <c r="BI309"/>
  <c r="BH309"/>
  <c r="BG309"/>
  <c r="BF309"/>
  <c r="T309"/>
  <c r="R309"/>
  <c r="P309"/>
  <c r="BI307"/>
  <c r="BH307"/>
  <c r="BG307"/>
  <c r="BF307"/>
  <c r="T307"/>
  <c r="R307"/>
  <c r="P307"/>
  <c r="BI305"/>
  <c r="BH305"/>
  <c r="BG305"/>
  <c r="BF305"/>
  <c r="T305"/>
  <c r="R305"/>
  <c r="P305"/>
  <c r="BI303"/>
  <c r="BH303"/>
  <c r="BG303"/>
  <c r="BF303"/>
  <c r="T303"/>
  <c r="R303"/>
  <c r="P303"/>
  <c r="BI301"/>
  <c r="BH301"/>
  <c r="BG301"/>
  <c r="BF301"/>
  <c r="T301"/>
  <c r="R301"/>
  <c r="P301"/>
  <c r="BI299"/>
  <c r="BH299"/>
  <c r="BG299"/>
  <c r="BF299"/>
  <c r="T299"/>
  <c r="R299"/>
  <c r="P299"/>
  <c r="BI297"/>
  <c r="BH297"/>
  <c r="BG297"/>
  <c r="BF297"/>
  <c r="T297"/>
  <c r="R297"/>
  <c r="P297"/>
  <c r="BI295"/>
  <c r="BH295"/>
  <c r="BG295"/>
  <c r="BF295"/>
  <c r="T295"/>
  <c r="R295"/>
  <c r="P295"/>
  <c r="BI293"/>
  <c r="BH293"/>
  <c r="BG293"/>
  <c r="BF293"/>
  <c r="T293"/>
  <c r="R293"/>
  <c r="P293"/>
  <c r="BI291"/>
  <c r="BH291"/>
  <c r="BG291"/>
  <c r="BF291"/>
  <c r="T291"/>
  <c r="R291"/>
  <c r="P291"/>
  <c r="BI289"/>
  <c r="BH289"/>
  <c r="BG289"/>
  <c r="BF289"/>
  <c r="T289"/>
  <c r="R289"/>
  <c r="P289"/>
  <c r="BI287"/>
  <c r="BH287"/>
  <c r="BG287"/>
  <c r="BF287"/>
  <c r="T287"/>
  <c r="R287"/>
  <c r="P287"/>
  <c r="BI285"/>
  <c r="BH285"/>
  <c r="BG285"/>
  <c r="BF285"/>
  <c r="T285"/>
  <c r="R285"/>
  <c r="P285"/>
  <c r="BI283"/>
  <c r="BH283"/>
  <c r="BG283"/>
  <c r="BF283"/>
  <c r="T283"/>
  <c r="R283"/>
  <c r="P283"/>
  <c r="BI281"/>
  <c r="BH281"/>
  <c r="BG281"/>
  <c r="BF281"/>
  <c r="T281"/>
  <c r="R281"/>
  <c r="P281"/>
  <c r="BI279"/>
  <c r="BH279"/>
  <c r="BG279"/>
  <c r="BF279"/>
  <c r="T279"/>
  <c r="R279"/>
  <c r="P279"/>
  <c r="BI277"/>
  <c r="BH277"/>
  <c r="BG277"/>
  <c r="BF277"/>
  <c r="T277"/>
  <c r="R277"/>
  <c r="P277"/>
  <c r="BI275"/>
  <c r="BH275"/>
  <c r="BG275"/>
  <c r="BF275"/>
  <c r="T275"/>
  <c r="R275"/>
  <c r="P275"/>
  <c r="BI273"/>
  <c r="BH273"/>
  <c r="BG273"/>
  <c r="BF273"/>
  <c r="T273"/>
  <c r="R273"/>
  <c r="P273"/>
  <c r="BI271"/>
  <c r="BH271"/>
  <c r="BG271"/>
  <c r="BF271"/>
  <c r="T271"/>
  <c r="R271"/>
  <c r="P271"/>
  <c r="BI269"/>
  <c r="BH269"/>
  <c r="BG269"/>
  <c r="BF269"/>
  <c r="T269"/>
  <c r="R269"/>
  <c r="P269"/>
  <c r="BI267"/>
  <c r="BH267"/>
  <c r="BG267"/>
  <c r="BF267"/>
  <c r="T267"/>
  <c r="R267"/>
  <c r="P267"/>
  <c r="BI265"/>
  <c r="BH265"/>
  <c r="BG265"/>
  <c r="BF265"/>
  <c r="T265"/>
  <c r="R265"/>
  <c r="P265"/>
  <c r="BI263"/>
  <c r="BH263"/>
  <c r="BG263"/>
  <c r="BF263"/>
  <c r="T263"/>
  <c r="R263"/>
  <c r="P263"/>
  <c r="BI261"/>
  <c r="BH261"/>
  <c r="BG261"/>
  <c r="BF261"/>
  <c r="T261"/>
  <c r="R261"/>
  <c r="P261"/>
  <c r="BI259"/>
  <c r="BH259"/>
  <c r="BG259"/>
  <c r="BF259"/>
  <c r="T259"/>
  <c r="R259"/>
  <c r="P259"/>
  <c r="BI257"/>
  <c r="BH257"/>
  <c r="BG257"/>
  <c r="BF257"/>
  <c r="T257"/>
  <c r="R257"/>
  <c r="P257"/>
  <c r="BI255"/>
  <c r="BH255"/>
  <c r="BG255"/>
  <c r="BF255"/>
  <c r="T255"/>
  <c r="R255"/>
  <c r="P255"/>
  <c r="BI253"/>
  <c r="BH253"/>
  <c r="BG253"/>
  <c r="BF253"/>
  <c r="T253"/>
  <c r="R253"/>
  <c r="P253"/>
  <c r="BI251"/>
  <c r="BH251"/>
  <c r="BG251"/>
  <c r="BF251"/>
  <c r="T251"/>
  <c r="R251"/>
  <c r="P251"/>
  <c r="BI249"/>
  <c r="BH249"/>
  <c r="BG249"/>
  <c r="BF249"/>
  <c r="T249"/>
  <c r="R249"/>
  <c r="P249"/>
  <c r="BI247"/>
  <c r="BH247"/>
  <c r="BG247"/>
  <c r="BF247"/>
  <c r="T247"/>
  <c r="R247"/>
  <c r="P247"/>
  <c r="BI245"/>
  <c r="BH245"/>
  <c r="BG245"/>
  <c r="BF245"/>
  <c r="T245"/>
  <c r="R245"/>
  <c r="P245"/>
  <c r="BI243"/>
  <c r="BH243"/>
  <c r="BG243"/>
  <c r="BF243"/>
  <c r="T243"/>
  <c r="R243"/>
  <c r="P243"/>
  <c r="BI241"/>
  <c r="BH241"/>
  <c r="BG241"/>
  <c r="BF241"/>
  <c r="T241"/>
  <c r="R241"/>
  <c r="P241"/>
  <c r="BI239"/>
  <c r="BH239"/>
  <c r="BG239"/>
  <c r="BF239"/>
  <c r="T239"/>
  <c r="R239"/>
  <c r="P239"/>
  <c r="BI237"/>
  <c r="BH237"/>
  <c r="BG237"/>
  <c r="BF237"/>
  <c r="T237"/>
  <c r="R237"/>
  <c r="P237"/>
  <c r="BI235"/>
  <c r="BH235"/>
  <c r="BG235"/>
  <c r="BF235"/>
  <c r="T235"/>
  <c r="R235"/>
  <c r="P235"/>
  <c r="BI233"/>
  <c r="BH233"/>
  <c r="BG233"/>
  <c r="BF233"/>
  <c r="T233"/>
  <c r="R233"/>
  <c r="P233"/>
  <c r="BI231"/>
  <c r="BH231"/>
  <c r="BG231"/>
  <c r="BF231"/>
  <c r="T231"/>
  <c r="R231"/>
  <c r="P231"/>
  <c r="BI229"/>
  <c r="BH229"/>
  <c r="BG229"/>
  <c r="BF229"/>
  <c r="T229"/>
  <c r="R229"/>
  <c r="P229"/>
  <c r="BI227"/>
  <c r="BH227"/>
  <c r="BG227"/>
  <c r="BF227"/>
  <c r="T227"/>
  <c r="R227"/>
  <c r="P227"/>
  <c r="BI225"/>
  <c r="BH225"/>
  <c r="BG225"/>
  <c r="BF225"/>
  <c r="T225"/>
  <c r="R225"/>
  <c r="P225"/>
  <c r="BI223"/>
  <c r="BH223"/>
  <c r="BG223"/>
  <c r="BF223"/>
  <c r="T223"/>
  <c r="R223"/>
  <c r="P223"/>
  <c r="BI221"/>
  <c r="BH221"/>
  <c r="BG221"/>
  <c r="BF221"/>
  <c r="T221"/>
  <c r="R221"/>
  <c r="P221"/>
  <c r="BI219"/>
  <c r="BH219"/>
  <c r="BG219"/>
  <c r="BF219"/>
  <c r="T219"/>
  <c r="R219"/>
  <c r="P219"/>
  <c r="BI217"/>
  <c r="BH217"/>
  <c r="BG217"/>
  <c r="BF217"/>
  <c r="T217"/>
  <c r="R217"/>
  <c r="P217"/>
  <c r="BI215"/>
  <c r="BH215"/>
  <c r="BG215"/>
  <c r="BF215"/>
  <c r="T215"/>
  <c r="R215"/>
  <c r="P215"/>
  <c r="BI213"/>
  <c r="BH213"/>
  <c r="BG213"/>
  <c r="BF213"/>
  <c r="T213"/>
  <c r="R213"/>
  <c r="P213"/>
  <c r="BI211"/>
  <c r="BH211"/>
  <c r="BG211"/>
  <c r="BF211"/>
  <c r="T211"/>
  <c r="R211"/>
  <c r="P211"/>
  <c r="BI209"/>
  <c r="BH209"/>
  <c r="BG209"/>
  <c r="BF209"/>
  <c r="T209"/>
  <c r="R209"/>
  <c r="P209"/>
  <c r="BI207"/>
  <c r="BH207"/>
  <c r="BG207"/>
  <c r="BF207"/>
  <c r="T207"/>
  <c r="R207"/>
  <c r="P207"/>
  <c r="BI205"/>
  <c r="BH205"/>
  <c r="BG205"/>
  <c r="BF205"/>
  <c r="T205"/>
  <c r="R205"/>
  <c r="P205"/>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7"/>
  <c r="BH187"/>
  <c r="BG187"/>
  <c r="BF187"/>
  <c r="T187"/>
  <c r="R187"/>
  <c r="P187"/>
  <c r="BI185"/>
  <c r="BH185"/>
  <c r="BG185"/>
  <c r="BF185"/>
  <c r="T185"/>
  <c r="R185"/>
  <c r="P185"/>
  <c r="BI183"/>
  <c r="BH183"/>
  <c r="BG183"/>
  <c r="BF183"/>
  <c r="T183"/>
  <c r="R183"/>
  <c r="P183"/>
  <c r="BI181"/>
  <c r="BH181"/>
  <c r="BG181"/>
  <c r="BF181"/>
  <c r="T181"/>
  <c r="R181"/>
  <c r="P181"/>
  <c r="BI179"/>
  <c r="BH179"/>
  <c r="BG179"/>
  <c r="BF179"/>
  <c r="T179"/>
  <c r="R179"/>
  <c r="P179"/>
  <c r="BI177"/>
  <c r="BH177"/>
  <c r="BG177"/>
  <c r="BF177"/>
  <c r="T177"/>
  <c r="R177"/>
  <c r="P177"/>
  <c r="BI175"/>
  <c r="BH175"/>
  <c r="BG175"/>
  <c r="BF175"/>
  <c r="T175"/>
  <c r="R175"/>
  <c r="P175"/>
  <c r="BI173"/>
  <c r="BH173"/>
  <c r="BG173"/>
  <c r="BF173"/>
  <c r="T173"/>
  <c r="R173"/>
  <c r="P173"/>
  <c r="BI171"/>
  <c r="BH171"/>
  <c r="BG171"/>
  <c r="BF171"/>
  <c r="T171"/>
  <c r="R171"/>
  <c r="P171"/>
  <c r="BI169"/>
  <c r="BH169"/>
  <c r="BG169"/>
  <c r="BF169"/>
  <c r="T169"/>
  <c r="R169"/>
  <c r="P169"/>
  <c r="BI167"/>
  <c r="BH167"/>
  <c r="BG167"/>
  <c r="BF167"/>
  <c r="T167"/>
  <c r="R167"/>
  <c r="P167"/>
  <c r="BI165"/>
  <c r="BH165"/>
  <c r="BG165"/>
  <c r="BF165"/>
  <c r="T165"/>
  <c r="R165"/>
  <c r="P165"/>
  <c r="BI163"/>
  <c r="BH163"/>
  <c r="BG163"/>
  <c r="BF163"/>
  <c r="T163"/>
  <c r="R163"/>
  <c r="P163"/>
  <c r="BI161"/>
  <c r="BH161"/>
  <c r="BG161"/>
  <c r="BF161"/>
  <c r="T161"/>
  <c r="R161"/>
  <c r="P161"/>
  <c r="BI159"/>
  <c r="BH159"/>
  <c r="BG159"/>
  <c r="BF159"/>
  <c r="T159"/>
  <c r="R159"/>
  <c r="P159"/>
  <c r="BI157"/>
  <c r="BH157"/>
  <c r="BG157"/>
  <c r="BF157"/>
  <c r="T157"/>
  <c r="R157"/>
  <c r="P157"/>
  <c r="BI155"/>
  <c r="BH155"/>
  <c r="BG155"/>
  <c r="BF155"/>
  <c r="T155"/>
  <c r="R155"/>
  <c r="P155"/>
  <c r="BI153"/>
  <c r="BH153"/>
  <c r="BG153"/>
  <c r="BF153"/>
  <c r="T153"/>
  <c r="R153"/>
  <c r="P153"/>
  <c r="BI151"/>
  <c r="BH151"/>
  <c r="BG151"/>
  <c r="BF151"/>
  <c r="T151"/>
  <c r="R151"/>
  <c r="P151"/>
  <c r="BI149"/>
  <c r="BH149"/>
  <c r="BG149"/>
  <c r="BF149"/>
  <c r="T149"/>
  <c r="R149"/>
  <c r="P149"/>
  <c r="BI147"/>
  <c r="BH147"/>
  <c r="BG147"/>
  <c r="BF147"/>
  <c r="T147"/>
  <c r="R147"/>
  <c r="P147"/>
  <c r="BI145"/>
  <c r="BH145"/>
  <c r="BG145"/>
  <c r="BF145"/>
  <c r="T145"/>
  <c r="R145"/>
  <c r="P145"/>
  <c r="BI143"/>
  <c r="BH143"/>
  <c r="BG143"/>
  <c r="BF143"/>
  <c r="T143"/>
  <c r="R143"/>
  <c r="P143"/>
  <c r="BI141"/>
  <c r="BH141"/>
  <c r="BG141"/>
  <c r="BF141"/>
  <c r="T141"/>
  <c r="R141"/>
  <c r="P141"/>
  <c r="BI139"/>
  <c r="BH139"/>
  <c r="BG139"/>
  <c r="BF139"/>
  <c r="T139"/>
  <c r="R139"/>
  <c r="P139"/>
  <c r="BI137"/>
  <c r="BH137"/>
  <c r="BG137"/>
  <c r="BF137"/>
  <c r="T137"/>
  <c r="R137"/>
  <c r="P137"/>
  <c r="BI135"/>
  <c r="BH135"/>
  <c r="BG135"/>
  <c r="BF135"/>
  <c r="T135"/>
  <c r="R135"/>
  <c r="P135"/>
  <c r="BI133"/>
  <c r="BH133"/>
  <c r="BG133"/>
  <c r="BF133"/>
  <c r="T133"/>
  <c r="R133"/>
  <c r="P133"/>
  <c r="BI131"/>
  <c r="BH131"/>
  <c r="BG131"/>
  <c r="BF131"/>
  <c r="T131"/>
  <c r="R131"/>
  <c r="P131"/>
  <c r="BI129"/>
  <c r="BH129"/>
  <c r="BG129"/>
  <c r="BF129"/>
  <c r="T129"/>
  <c r="R129"/>
  <c r="P129"/>
  <c r="BI127"/>
  <c r="BH127"/>
  <c r="BG127"/>
  <c r="BF127"/>
  <c r="T127"/>
  <c r="R127"/>
  <c r="P127"/>
  <c r="BI125"/>
  <c r="BH125"/>
  <c r="BG125"/>
  <c r="BF125"/>
  <c r="T125"/>
  <c r="R125"/>
  <c r="P125"/>
  <c r="BI123"/>
  <c r="BH123"/>
  <c r="BG123"/>
  <c r="BF123"/>
  <c r="T123"/>
  <c r="R123"/>
  <c r="P123"/>
  <c r="BI121"/>
  <c r="BH121"/>
  <c r="BG121"/>
  <c r="BF121"/>
  <c r="T121"/>
  <c r="R121"/>
  <c r="P121"/>
  <c r="BI119"/>
  <c r="BH119"/>
  <c r="BG119"/>
  <c r="BF119"/>
  <c r="T119"/>
  <c r="R119"/>
  <c r="P119"/>
  <c r="BI117"/>
  <c r="BH117"/>
  <c r="BG117"/>
  <c r="BF117"/>
  <c r="T117"/>
  <c r="R117"/>
  <c r="P117"/>
  <c r="BI115"/>
  <c r="BH115"/>
  <c r="BG115"/>
  <c r="BF115"/>
  <c r="T115"/>
  <c r="R115"/>
  <c r="P115"/>
  <c r="BI113"/>
  <c r="BH113"/>
  <c r="BG113"/>
  <c r="BF113"/>
  <c r="T113"/>
  <c r="R113"/>
  <c r="P113"/>
  <c r="BI111"/>
  <c r="BH111"/>
  <c r="BG111"/>
  <c r="BF111"/>
  <c r="T111"/>
  <c r="R111"/>
  <c r="P111"/>
  <c r="BI109"/>
  <c r="BH109"/>
  <c r="BG109"/>
  <c r="BF109"/>
  <c r="T109"/>
  <c r="R109"/>
  <c r="P109"/>
  <c r="BI107"/>
  <c r="BH107"/>
  <c r="BG107"/>
  <c r="BF107"/>
  <c r="T107"/>
  <c r="R107"/>
  <c r="P107"/>
  <c r="BI105"/>
  <c r="BH105"/>
  <c r="BG105"/>
  <c r="BF105"/>
  <c r="T105"/>
  <c r="R105"/>
  <c r="P105"/>
  <c r="BI103"/>
  <c r="BH103"/>
  <c r="BG103"/>
  <c r="BF103"/>
  <c r="T103"/>
  <c r="R103"/>
  <c r="P103"/>
  <c r="F94"/>
  <c r="E92"/>
  <c r="F56"/>
  <c r="E54"/>
  <c r="J26"/>
  <c r="E26"/>
  <c r="J97"/>
  <c r="J25"/>
  <c r="J23"/>
  <c r="E23"/>
  <c r="J96"/>
  <c r="J22"/>
  <c r="J20"/>
  <c r="E20"/>
  <c r="F59"/>
  <c r="J19"/>
  <c r="J17"/>
  <c r="E17"/>
  <c r="F96"/>
  <c r="J16"/>
  <c r="J14"/>
  <c r="J56"/>
  <c r="E7"/>
  <c r="E88"/>
  <c i="10" r="J96"/>
  <c r="J39"/>
  <c r="J38"/>
  <c i="1" r="AY65"/>
  <c i="10" r="J37"/>
  <c i="1" r="AX65"/>
  <c i="10" r="BI372"/>
  <c r="BH372"/>
  <c r="BG372"/>
  <c r="BF372"/>
  <c r="T372"/>
  <c r="R372"/>
  <c r="P372"/>
  <c r="BI370"/>
  <c r="BH370"/>
  <c r="BG370"/>
  <c r="BF370"/>
  <c r="T370"/>
  <c r="R370"/>
  <c r="P370"/>
  <c r="BI368"/>
  <c r="BH368"/>
  <c r="BG368"/>
  <c r="BF368"/>
  <c r="T368"/>
  <c r="R368"/>
  <c r="P368"/>
  <c r="BI366"/>
  <c r="BH366"/>
  <c r="BG366"/>
  <c r="BF366"/>
  <c r="T366"/>
  <c r="R366"/>
  <c r="P366"/>
  <c r="BI364"/>
  <c r="BH364"/>
  <c r="BG364"/>
  <c r="BF364"/>
  <c r="T364"/>
  <c r="R364"/>
  <c r="P364"/>
  <c r="BI361"/>
  <c r="BH361"/>
  <c r="BG361"/>
  <c r="BF361"/>
  <c r="T361"/>
  <c r="R361"/>
  <c r="P361"/>
  <c r="BI359"/>
  <c r="BH359"/>
  <c r="BG359"/>
  <c r="BF359"/>
  <c r="T359"/>
  <c r="R359"/>
  <c r="P359"/>
  <c r="BI356"/>
  <c r="BH356"/>
  <c r="BG356"/>
  <c r="BF356"/>
  <c r="T356"/>
  <c r="R356"/>
  <c r="P356"/>
  <c r="BI354"/>
  <c r="BH354"/>
  <c r="BG354"/>
  <c r="BF354"/>
  <c r="T354"/>
  <c r="R354"/>
  <c r="P354"/>
  <c r="BI352"/>
  <c r="BH352"/>
  <c r="BG352"/>
  <c r="BF352"/>
  <c r="T352"/>
  <c r="R352"/>
  <c r="P352"/>
  <c r="BI350"/>
  <c r="BH350"/>
  <c r="BG350"/>
  <c r="BF350"/>
  <c r="T350"/>
  <c r="R350"/>
  <c r="P350"/>
  <c r="BI348"/>
  <c r="BH348"/>
  <c r="BG348"/>
  <c r="BF348"/>
  <c r="T348"/>
  <c r="R348"/>
  <c r="P348"/>
  <c r="BI346"/>
  <c r="BH346"/>
  <c r="BG346"/>
  <c r="BF346"/>
  <c r="T346"/>
  <c r="R346"/>
  <c r="P346"/>
  <c r="BI344"/>
  <c r="BH344"/>
  <c r="BG344"/>
  <c r="BF344"/>
  <c r="T344"/>
  <c r="R344"/>
  <c r="P344"/>
  <c r="BI342"/>
  <c r="BH342"/>
  <c r="BG342"/>
  <c r="BF342"/>
  <c r="T342"/>
  <c r="R342"/>
  <c r="P342"/>
  <c r="BI340"/>
  <c r="BH340"/>
  <c r="BG340"/>
  <c r="BF340"/>
  <c r="T340"/>
  <c r="R340"/>
  <c r="P340"/>
  <c r="BI338"/>
  <c r="BH338"/>
  <c r="BG338"/>
  <c r="BF338"/>
  <c r="T338"/>
  <c r="R338"/>
  <c r="P338"/>
  <c r="BI336"/>
  <c r="BH336"/>
  <c r="BG336"/>
  <c r="BF336"/>
  <c r="T336"/>
  <c r="R336"/>
  <c r="P336"/>
  <c r="BI333"/>
  <c r="BH333"/>
  <c r="BG333"/>
  <c r="BF333"/>
  <c r="T333"/>
  <c r="R333"/>
  <c r="P333"/>
  <c r="BI331"/>
  <c r="BH331"/>
  <c r="BG331"/>
  <c r="BF331"/>
  <c r="T331"/>
  <c r="R331"/>
  <c r="P331"/>
  <c r="BI329"/>
  <c r="BH329"/>
  <c r="BG329"/>
  <c r="BF329"/>
  <c r="T329"/>
  <c r="R329"/>
  <c r="P329"/>
  <c r="BI327"/>
  <c r="BH327"/>
  <c r="BG327"/>
  <c r="BF327"/>
  <c r="T327"/>
  <c r="R327"/>
  <c r="P327"/>
  <c r="BI325"/>
  <c r="BH325"/>
  <c r="BG325"/>
  <c r="BF325"/>
  <c r="T325"/>
  <c r="R325"/>
  <c r="P325"/>
  <c r="BI323"/>
  <c r="BH323"/>
  <c r="BG323"/>
  <c r="BF323"/>
  <c r="T323"/>
  <c r="R323"/>
  <c r="P323"/>
  <c r="BI321"/>
  <c r="BH321"/>
  <c r="BG321"/>
  <c r="BF321"/>
  <c r="T321"/>
  <c r="R321"/>
  <c r="P321"/>
  <c r="BI318"/>
  <c r="BH318"/>
  <c r="BG318"/>
  <c r="BF318"/>
  <c r="T318"/>
  <c r="R318"/>
  <c r="P318"/>
  <c r="BI316"/>
  <c r="BH316"/>
  <c r="BG316"/>
  <c r="BF316"/>
  <c r="T316"/>
  <c r="R316"/>
  <c r="P316"/>
  <c r="BI314"/>
  <c r="BH314"/>
  <c r="BG314"/>
  <c r="BF314"/>
  <c r="T314"/>
  <c r="R314"/>
  <c r="P314"/>
  <c r="BI312"/>
  <c r="BH312"/>
  <c r="BG312"/>
  <c r="BF312"/>
  <c r="T312"/>
  <c r="R312"/>
  <c r="P312"/>
  <c r="BI310"/>
  <c r="BH310"/>
  <c r="BG310"/>
  <c r="BF310"/>
  <c r="T310"/>
  <c r="R310"/>
  <c r="P310"/>
  <c r="BI308"/>
  <c r="BH308"/>
  <c r="BG308"/>
  <c r="BF308"/>
  <c r="T308"/>
  <c r="R308"/>
  <c r="P308"/>
  <c r="BI305"/>
  <c r="BH305"/>
  <c r="BG305"/>
  <c r="BF305"/>
  <c r="T305"/>
  <c r="R305"/>
  <c r="P305"/>
  <c r="BI303"/>
  <c r="BH303"/>
  <c r="BG303"/>
  <c r="BF303"/>
  <c r="T303"/>
  <c r="R303"/>
  <c r="P303"/>
  <c r="BI301"/>
  <c r="BH301"/>
  <c r="BG301"/>
  <c r="BF301"/>
  <c r="T301"/>
  <c r="R301"/>
  <c r="P301"/>
  <c r="BI299"/>
  <c r="BH299"/>
  <c r="BG299"/>
  <c r="BF299"/>
  <c r="T299"/>
  <c r="R299"/>
  <c r="P299"/>
  <c r="BI297"/>
  <c r="BH297"/>
  <c r="BG297"/>
  <c r="BF297"/>
  <c r="T297"/>
  <c r="R297"/>
  <c r="P297"/>
  <c r="BI295"/>
  <c r="BH295"/>
  <c r="BG295"/>
  <c r="BF295"/>
  <c r="T295"/>
  <c r="R295"/>
  <c r="P295"/>
  <c r="BI293"/>
  <c r="BH293"/>
  <c r="BG293"/>
  <c r="BF293"/>
  <c r="T293"/>
  <c r="R293"/>
  <c r="P293"/>
  <c r="BI291"/>
  <c r="BH291"/>
  <c r="BG291"/>
  <c r="BF291"/>
  <c r="T291"/>
  <c r="R291"/>
  <c r="P291"/>
  <c r="BI289"/>
  <c r="BH289"/>
  <c r="BG289"/>
  <c r="BF289"/>
  <c r="T289"/>
  <c r="R289"/>
  <c r="P289"/>
  <c r="BI286"/>
  <c r="BH286"/>
  <c r="BG286"/>
  <c r="BF286"/>
  <c r="T286"/>
  <c r="R286"/>
  <c r="P286"/>
  <c r="BI284"/>
  <c r="BH284"/>
  <c r="BG284"/>
  <c r="BF284"/>
  <c r="T284"/>
  <c r="R284"/>
  <c r="P284"/>
  <c r="BI282"/>
  <c r="BH282"/>
  <c r="BG282"/>
  <c r="BF282"/>
  <c r="T282"/>
  <c r="R282"/>
  <c r="P282"/>
  <c r="BI280"/>
  <c r="BH280"/>
  <c r="BG280"/>
  <c r="BF280"/>
  <c r="T280"/>
  <c r="R280"/>
  <c r="P280"/>
  <c r="BI278"/>
  <c r="BH278"/>
  <c r="BG278"/>
  <c r="BF278"/>
  <c r="T278"/>
  <c r="R278"/>
  <c r="P278"/>
  <c r="BI276"/>
  <c r="BH276"/>
  <c r="BG276"/>
  <c r="BF276"/>
  <c r="T276"/>
  <c r="R276"/>
  <c r="P276"/>
  <c r="BI274"/>
  <c r="BH274"/>
  <c r="BG274"/>
  <c r="BF274"/>
  <c r="T274"/>
  <c r="R274"/>
  <c r="P274"/>
  <c r="BI272"/>
  <c r="BH272"/>
  <c r="BG272"/>
  <c r="BF272"/>
  <c r="T272"/>
  <c r="R272"/>
  <c r="P272"/>
  <c r="BI270"/>
  <c r="BH270"/>
  <c r="BG270"/>
  <c r="BF270"/>
  <c r="T270"/>
  <c r="R270"/>
  <c r="P270"/>
  <c r="BI268"/>
  <c r="BH268"/>
  <c r="BG268"/>
  <c r="BF268"/>
  <c r="T268"/>
  <c r="R268"/>
  <c r="P268"/>
  <c r="BI266"/>
  <c r="BH266"/>
  <c r="BG266"/>
  <c r="BF266"/>
  <c r="T266"/>
  <c r="R266"/>
  <c r="P266"/>
  <c r="BI264"/>
  <c r="BH264"/>
  <c r="BG264"/>
  <c r="BF264"/>
  <c r="T264"/>
  <c r="R264"/>
  <c r="P264"/>
  <c r="BI262"/>
  <c r="BH262"/>
  <c r="BG262"/>
  <c r="BF262"/>
  <c r="T262"/>
  <c r="R262"/>
  <c r="P262"/>
  <c r="BI260"/>
  <c r="BH260"/>
  <c r="BG260"/>
  <c r="BF260"/>
  <c r="T260"/>
  <c r="R260"/>
  <c r="P260"/>
  <c r="BI258"/>
  <c r="BH258"/>
  <c r="BG258"/>
  <c r="BF258"/>
  <c r="T258"/>
  <c r="R258"/>
  <c r="P258"/>
  <c r="BI256"/>
  <c r="BH256"/>
  <c r="BG256"/>
  <c r="BF256"/>
  <c r="T256"/>
  <c r="R256"/>
  <c r="P256"/>
  <c r="BI254"/>
  <c r="BH254"/>
  <c r="BG254"/>
  <c r="BF254"/>
  <c r="T254"/>
  <c r="R254"/>
  <c r="P254"/>
  <c r="BI252"/>
  <c r="BH252"/>
  <c r="BG252"/>
  <c r="BF252"/>
  <c r="T252"/>
  <c r="R252"/>
  <c r="P252"/>
  <c r="BI250"/>
  <c r="BH250"/>
  <c r="BG250"/>
  <c r="BF250"/>
  <c r="T250"/>
  <c r="R250"/>
  <c r="P250"/>
  <c r="BI248"/>
  <c r="BH248"/>
  <c r="BG248"/>
  <c r="BF248"/>
  <c r="T248"/>
  <c r="R248"/>
  <c r="P248"/>
  <c r="BI246"/>
  <c r="BH246"/>
  <c r="BG246"/>
  <c r="BF246"/>
  <c r="T246"/>
  <c r="R246"/>
  <c r="P246"/>
  <c r="BI243"/>
  <c r="BH243"/>
  <c r="BG243"/>
  <c r="BF243"/>
  <c r="T243"/>
  <c r="R243"/>
  <c r="P243"/>
  <c r="BI241"/>
  <c r="BH241"/>
  <c r="BG241"/>
  <c r="BF241"/>
  <c r="T241"/>
  <c r="R241"/>
  <c r="P241"/>
  <c r="BI239"/>
  <c r="BH239"/>
  <c r="BG239"/>
  <c r="BF239"/>
  <c r="T239"/>
  <c r="R239"/>
  <c r="P239"/>
  <c r="BI237"/>
  <c r="BH237"/>
  <c r="BG237"/>
  <c r="BF237"/>
  <c r="T237"/>
  <c r="R237"/>
  <c r="P237"/>
  <c r="BI235"/>
  <c r="BH235"/>
  <c r="BG235"/>
  <c r="BF235"/>
  <c r="T235"/>
  <c r="R235"/>
  <c r="P235"/>
  <c r="BI233"/>
  <c r="BH233"/>
  <c r="BG233"/>
  <c r="BF233"/>
  <c r="T233"/>
  <c r="R233"/>
  <c r="P233"/>
  <c r="BI231"/>
  <c r="BH231"/>
  <c r="BG231"/>
  <c r="BF231"/>
  <c r="T231"/>
  <c r="R231"/>
  <c r="P231"/>
  <c r="BI229"/>
  <c r="BH229"/>
  <c r="BG229"/>
  <c r="BF229"/>
  <c r="T229"/>
  <c r="R229"/>
  <c r="P229"/>
  <c r="BI227"/>
  <c r="BH227"/>
  <c r="BG227"/>
  <c r="BF227"/>
  <c r="T227"/>
  <c r="R227"/>
  <c r="P227"/>
  <c r="BI225"/>
  <c r="BH225"/>
  <c r="BG225"/>
  <c r="BF225"/>
  <c r="T225"/>
  <c r="R225"/>
  <c r="P225"/>
  <c r="BI223"/>
  <c r="BH223"/>
  <c r="BG223"/>
  <c r="BF223"/>
  <c r="T223"/>
  <c r="R223"/>
  <c r="P223"/>
  <c r="BI221"/>
  <c r="BH221"/>
  <c r="BG221"/>
  <c r="BF221"/>
  <c r="T221"/>
  <c r="R221"/>
  <c r="P221"/>
  <c r="BI219"/>
  <c r="BH219"/>
  <c r="BG219"/>
  <c r="BF219"/>
  <c r="T219"/>
  <c r="R219"/>
  <c r="P219"/>
  <c r="BI217"/>
  <c r="BH217"/>
  <c r="BG217"/>
  <c r="BF217"/>
  <c r="T217"/>
  <c r="R217"/>
  <c r="P217"/>
  <c r="BI215"/>
  <c r="BH215"/>
  <c r="BG215"/>
  <c r="BF215"/>
  <c r="T215"/>
  <c r="R215"/>
  <c r="P215"/>
  <c r="BI213"/>
  <c r="BH213"/>
  <c r="BG213"/>
  <c r="BF213"/>
  <c r="T213"/>
  <c r="R213"/>
  <c r="P213"/>
  <c r="BI211"/>
  <c r="BH211"/>
  <c r="BG211"/>
  <c r="BF211"/>
  <c r="T211"/>
  <c r="R211"/>
  <c r="P211"/>
  <c r="BI209"/>
  <c r="BH209"/>
  <c r="BG209"/>
  <c r="BF209"/>
  <c r="T209"/>
  <c r="R209"/>
  <c r="P209"/>
  <c r="BI207"/>
  <c r="BH207"/>
  <c r="BG207"/>
  <c r="BF207"/>
  <c r="T207"/>
  <c r="R207"/>
  <c r="P207"/>
  <c r="BI205"/>
  <c r="BH205"/>
  <c r="BG205"/>
  <c r="BF205"/>
  <c r="T205"/>
  <c r="R205"/>
  <c r="P205"/>
  <c r="BI203"/>
  <c r="BH203"/>
  <c r="BG203"/>
  <c r="BF203"/>
  <c r="T203"/>
  <c r="R203"/>
  <c r="P203"/>
  <c r="BI201"/>
  <c r="BH201"/>
  <c r="BG201"/>
  <c r="BF201"/>
  <c r="T201"/>
  <c r="R201"/>
  <c r="P201"/>
  <c r="BI199"/>
  <c r="BH199"/>
  <c r="BG199"/>
  <c r="BF199"/>
  <c r="T199"/>
  <c r="R199"/>
  <c r="P199"/>
  <c r="BI197"/>
  <c r="BH197"/>
  <c r="BG197"/>
  <c r="BF197"/>
  <c r="T197"/>
  <c r="R197"/>
  <c r="P197"/>
  <c r="BI195"/>
  <c r="BH195"/>
  <c r="BG195"/>
  <c r="BF195"/>
  <c r="T195"/>
  <c r="R195"/>
  <c r="P195"/>
  <c r="BI193"/>
  <c r="BH193"/>
  <c r="BG193"/>
  <c r="BF193"/>
  <c r="T193"/>
  <c r="R193"/>
  <c r="P193"/>
  <c r="BI191"/>
  <c r="BH191"/>
  <c r="BG191"/>
  <c r="BF191"/>
  <c r="T191"/>
  <c r="R191"/>
  <c r="P191"/>
  <c r="BI189"/>
  <c r="BH189"/>
  <c r="BG189"/>
  <c r="BF189"/>
  <c r="T189"/>
  <c r="R189"/>
  <c r="P189"/>
  <c r="BI186"/>
  <c r="BH186"/>
  <c r="BG186"/>
  <c r="BF186"/>
  <c r="T186"/>
  <c r="R186"/>
  <c r="P186"/>
  <c r="BI184"/>
  <c r="BH184"/>
  <c r="BG184"/>
  <c r="BF184"/>
  <c r="T184"/>
  <c r="R184"/>
  <c r="P184"/>
  <c r="BI182"/>
  <c r="BH182"/>
  <c r="BG182"/>
  <c r="BF182"/>
  <c r="T182"/>
  <c r="R182"/>
  <c r="P182"/>
  <c r="BI180"/>
  <c r="BH180"/>
  <c r="BG180"/>
  <c r="BF180"/>
  <c r="T180"/>
  <c r="R180"/>
  <c r="P180"/>
  <c r="BI178"/>
  <c r="BH178"/>
  <c r="BG178"/>
  <c r="BF178"/>
  <c r="T178"/>
  <c r="R178"/>
  <c r="P178"/>
  <c r="BI176"/>
  <c r="BH176"/>
  <c r="BG176"/>
  <c r="BF176"/>
  <c r="T176"/>
  <c r="R176"/>
  <c r="P176"/>
  <c r="BI174"/>
  <c r="BH174"/>
  <c r="BG174"/>
  <c r="BF174"/>
  <c r="T174"/>
  <c r="R174"/>
  <c r="P174"/>
  <c r="BI172"/>
  <c r="BH172"/>
  <c r="BG172"/>
  <c r="BF172"/>
  <c r="T172"/>
  <c r="R172"/>
  <c r="P172"/>
  <c r="BI170"/>
  <c r="BH170"/>
  <c r="BG170"/>
  <c r="BF170"/>
  <c r="T170"/>
  <c r="R170"/>
  <c r="P170"/>
  <c r="BI168"/>
  <c r="BH168"/>
  <c r="BG168"/>
  <c r="BF168"/>
  <c r="T168"/>
  <c r="R168"/>
  <c r="P168"/>
  <c r="BI166"/>
  <c r="BH166"/>
  <c r="BG166"/>
  <c r="BF166"/>
  <c r="T166"/>
  <c r="R166"/>
  <c r="P166"/>
  <c r="BI164"/>
  <c r="BH164"/>
  <c r="BG164"/>
  <c r="BF164"/>
  <c r="T164"/>
  <c r="R164"/>
  <c r="P164"/>
  <c r="BI162"/>
  <c r="BH162"/>
  <c r="BG162"/>
  <c r="BF162"/>
  <c r="T162"/>
  <c r="R162"/>
  <c r="P162"/>
  <c r="BI160"/>
  <c r="BH160"/>
  <c r="BG160"/>
  <c r="BF160"/>
  <c r="T160"/>
  <c r="R160"/>
  <c r="P160"/>
  <c r="BI158"/>
  <c r="BH158"/>
  <c r="BG158"/>
  <c r="BF158"/>
  <c r="T158"/>
  <c r="R158"/>
  <c r="P158"/>
  <c r="BI156"/>
  <c r="BH156"/>
  <c r="BG156"/>
  <c r="BF156"/>
  <c r="T156"/>
  <c r="R156"/>
  <c r="P156"/>
  <c r="BI154"/>
  <c r="BH154"/>
  <c r="BG154"/>
  <c r="BF154"/>
  <c r="T154"/>
  <c r="R154"/>
  <c r="P154"/>
  <c r="BI152"/>
  <c r="BH152"/>
  <c r="BG152"/>
  <c r="BF152"/>
  <c r="T152"/>
  <c r="R152"/>
  <c r="P152"/>
  <c r="BI150"/>
  <c r="BH150"/>
  <c r="BG150"/>
  <c r="BF150"/>
  <c r="T150"/>
  <c r="R150"/>
  <c r="P150"/>
  <c r="BI148"/>
  <c r="BH148"/>
  <c r="BG148"/>
  <c r="BF148"/>
  <c r="T148"/>
  <c r="R148"/>
  <c r="P148"/>
  <c r="BI146"/>
  <c r="BH146"/>
  <c r="BG146"/>
  <c r="BF146"/>
  <c r="T146"/>
  <c r="R146"/>
  <c r="P146"/>
  <c r="BI144"/>
  <c r="BH144"/>
  <c r="BG144"/>
  <c r="BF144"/>
  <c r="T144"/>
  <c r="R144"/>
  <c r="P144"/>
  <c r="BI142"/>
  <c r="BH142"/>
  <c r="BG142"/>
  <c r="BF142"/>
  <c r="T142"/>
  <c r="R142"/>
  <c r="P142"/>
  <c r="BI140"/>
  <c r="BH140"/>
  <c r="BG140"/>
  <c r="BF140"/>
  <c r="T140"/>
  <c r="R140"/>
  <c r="P140"/>
  <c r="BI138"/>
  <c r="BH138"/>
  <c r="BG138"/>
  <c r="BF138"/>
  <c r="T138"/>
  <c r="R138"/>
  <c r="P138"/>
  <c r="BI136"/>
  <c r="BH136"/>
  <c r="BG136"/>
  <c r="BF136"/>
  <c r="T136"/>
  <c r="R136"/>
  <c r="P136"/>
  <c r="BI134"/>
  <c r="BH134"/>
  <c r="BG134"/>
  <c r="BF134"/>
  <c r="T134"/>
  <c r="R134"/>
  <c r="P134"/>
  <c r="BI132"/>
  <c r="BH132"/>
  <c r="BG132"/>
  <c r="BF132"/>
  <c r="T132"/>
  <c r="R132"/>
  <c r="P132"/>
  <c r="BI130"/>
  <c r="BH130"/>
  <c r="BG130"/>
  <c r="BF130"/>
  <c r="T130"/>
  <c r="R130"/>
  <c r="P130"/>
  <c r="BI128"/>
  <c r="BH128"/>
  <c r="BG128"/>
  <c r="BF128"/>
  <c r="T128"/>
  <c r="R128"/>
  <c r="P128"/>
  <c r="BI126"/>
  <c r="BH126"/>
  <c r="BG126"/>
  <c r="BF126"/>
  <c r="T126"/>
  <c r="R126"/>
  <c r="P126"/>
  <c r="BI124"/>
  <c r="BH124"/>
  <c r="BG124"/>
  <c r="BF124"/>
  <c r="T124"/>
  <c r="R124"/>
  <c r="P124"/>
  <c r="BI122"/>
  <c r="BH122"/>
  <c r="BG122"/>
  <c r="BF122"/>
  <c r="T122"/>
  <c r="R122"/>
  <c r="P122"/>
  <c r="BI120"/>
  <c r="BH120"/>
  <c r="BG120"/>
  <c r="BF120"/>
  <c r="T120"/>
  <c r="R120"/>
  <c r="P120"/>
  <c r="BI118"/>
  <c r="BH118"/>
  <c r="BG118"/>
  <c r="BF118"/>
  <c r="T118"/>
  <c r="R118"/>
  <c r="P118"/>
  <c r="BI116"/>
  <c r="BH116"/>
  <c r="BG116"/>
  <c r="BF116"/>
  <c r="T116"/>
  <c r="R116"/>
  <c r="P116"/>
  <c r="BI114"/>
  <c r="BH114"/>
  <c r="BG114"/>
  <c r="BF114"/>
  <c r="T114"/>
  <c r="R114"/>
  <c r="P114"/>
  <c r="BI112"/>
  <c r="BH112"/>
  <c r="BG112"/>
  <c r="BF112"/>
  <c r="T112"/>
  <c r="R112"/>
  <c r="P112"/>
  <c r="BI110"/>
  <c r="BH110"/>
  <c r="BG110"/>
  <c r="BF110"/>
  <c r="T110"/>
  <c r="R110"/>
  <c r="P110"/>
  <c r="BI108"/>
  <c r="BH108"/>
  <c r="BG108"/>
  <c r="BF108"/>
  <c r="T108"/>
  <c r="R108"/>
  <c r="P108"/>
  <c r="BI106"/>
  <c r="BH106"/>
  <c r="BG106"/>
  <c r="BF106"/>
  <c r="T106"/>
  <c r="R106"/>
  <c r="P106"/>
  <c r="BI104"/>
  <c r="BH104"/>
  <c r="BG104"/>
  <c r="BF104"/>
  <c r="T104"/>
  <c r="R104"/>
  <c r="P104"/>
  <c r="BI102"/>
  <c r="BH102"/>
  <c r="BG102"/>
  <c r="BF102"/>
  <c r="T102"/>
  <c r="R102"/>
  <c r="P102"/>
  <c r="BI100"/>
  <c r="BH100"/>
  <c r="BG100"/>
  <c r="BF100"/>
  <c r="T100"/>
  <c r="R100"/>
  <c r="P100"/>
  <c r="BI98"/>
  <c r="BH98"/>
  <c r="BG98"/>
  <c r="BF98"/>
  <c r="T98"/>
  <c r="R98"/>
  <c r="P98"/>
  <c r="J64"/>
  <c r="F89"/>
  <c r="E87"/>
  <c r="F56"/>
  <c r="E54"/>
  <c r="J26"/>
  <c r="E26"/>
  <c r="J59"/>
  <c r="J25"/>
  <c r="J23"/>
  <c r="E23"/>
  <c r="J58"/>
  <c r="J22"/>
  <c r="J20"/>
  <c r="E20"/>
  <c r="F92"/>
  <c r="J19"/>
  <c r="J17"/>
  <c r="E17"/>
  <c r="F91"/>
  <c r="J16"/>
  <c r="J14"/>
  <c r="J56"/>
  <c r="E7"/>
  <c r="E50"/>
  <c i="9" r="J39"/>
  <c r="J38"/>
  <c i="1" r="AY64"/>
  <c i="9" r="J37"/>
  <c i="1" r="AX64"/>
  <c i="9" r="BI556"/>
  <c r="BH556"/>
  <c r="BG556"/>
  <c r="BF556"/>
  <c r="T556"/>
  <c r="R556"/>
  <c r="P556"/>
  <c r="BI553"/>
  <c r="BH553"/>
  <c r="BG553"/>
  <c r="BF553"/>
  <c r="T553"/>
  <c r="R553"/>
  <c r="P553"/>
  <c r="BI550"/>
  <c r="BH550"/>
  <c r="BG550"/>
  <c r="BF550"/>
  <c r="T550"/>
  <c r="R550"/>
  <c r="P550"/>
  <c r="BI547"/>
  <c r="BH547"/>
  <c r="BG547"/>
  <c r="BF547"/>
  <c r="T547"/>
  <c r="R547"/>
  <c r="P547"/>
  <c r="BI545"/>
  <c r="BH545"/>
  <c r="BG545"/>
  <c r="BF545"/>
  <c r="T545"/>
  <c r="R545"/>
  <c r="P545"/>
  <c r="BI543"/>
  <c r="BH543"/>
  <c r="BG543"/>
  <c r="BF543"/>
  <c r="T543"/>
  <c r="R543"/>
  <c r="P543"/>
  <c r="BI541"/>
  <c r="BH541"/>
  <c r="BG541"/>
  <c r="BF541"/>
  <c r="T541"/>
  <c r="R541"/>
  <c r="P541"/>
  <c r="BI539"/>
  <c r="BH539"/>
  <c r="BG539"/>
  <c r="BF539"/>
  <c r="T539"/>
  <c r="R539"/>
  <c r="P539"/>
  <c r="BI535"/>
  <c r="BH535"/>
  <c r="BG535"/>
  <c r="BF535"/>
  <c r="T535"/>
  <c r="R535"/>
  <c r="P535"/>
  <c r="BI532"/>
  <c r="BH532"/>
  <c r="BG532"/>
  <c r="BF532"/>
  <c r="T532"/>
  <c r="R532"/>
  <c r="P532"/>
  <c r="BI529"/>
  <c r="BH529"/>
  <c r="BG529"/>
  <c r="BF529"/>
  <c r="T529"/>
  <c r="R529"/>
  <c r="P529"/>
  <c r="BI526"/>
  <c r="BH526"/>
  <c r="BG526"/>
  <c r="BF526"/>
  <c r="T526"/>
  <c r="R526"/>
  <c r="P526"/>
  <c r="BI522"/>
  <c r="BH522"/>
  <c r="BG522"/>
  <c r="BF522"/>
  <c r="T522"/>
  <c r="R522"/>
  <c r="P522"/>
  <c r="BI520"/>
  <c r="BH520"/>
  <c r="BG520"/>
  <c r="BF520"/>
  <c r="T520"/>
  <c r="R520"/>
  <c r="P520"/>
  <c r="BI518"/>
  <c r="BH518"/>
  <c r="BG518"/>
  <c r="BF518"/>
  <c r="T518"/>
  <c r="R518"/>
  <c r="P518"/>
  <c r="BI516"/>
  <c r="BH516"/>
  <c r="BG516"/>
  <c r="BF516"/>
  <c r="T516"/>
  <c r="R516"/>
  <c r="P516"/>
  <c r="BI514"/>
  <c r="BH514"/>
  <c r="BG514"/>
  <c r="BF514"/>
  <c r="T514"/>
  <c r="R514"/>
  <c r="P514"/>
  <c r="BI512"/>
  <c r="BH512"/>
  <c r="BG512"/>
  <c r="BF512"/>
  <c r="T512"/>
  <c r="R512"/>
  <c r="P512"/>
  <c r="BI510"/>
  <c r="BH510"/>
  <c r="BG510"/>
  <c r="BF510"/>
  <c r="T510"/>
  <c r="R510"/>
  <c r="P510"/>
  <c r="BI508"/>
  <c r="BH508"/>
  <c r="BG508"/>
  <c r="BF508"/>
  <c r="T508"/>
  <c r="R508"/>
  <c r="P508"/>
  <c r="BI506"/>
  <c r="BH506"/>
  <c r="BG506"/>
  <c r="BF506"/>
  <c r="T506"/>
  <c r="R506"/>
  <c r="P506"/>
  <c r="BI504"/>
  <c r="BH504"/>
  <c r="BG504"/>
  <c r="BF504"/>
  <c r="T504"/>
  <c r="R504"/>
  <c r="P504"/>
  <c r="BI502"/>
  <c r="BH502"/>
  <c r="BG502"/>
  <c r="BF502"/>
  <c r="T502"/>
  <c r="R502"/>
  <c r="P502"/>
  <c r="BI499"/>
  <c r="BH499"/>
  <c r="BG499"/>
  <c r="BF499"/>
  <c r="T499"/>
  <c r="R499"/>
  <c r="P499"/>
  <c r="BI496"/>
  <c r="BH496"/>
  <c r="BG496"/>
  <c r="BF496"/>
  <c r="T496"/>
  <c r="R496"/>
  <c r="P496"/>
  <c r="BI492"/>
  <c r="BH492"/>
  <c r="BG492"/>
  <c r="BF492"/>
  <c r="T492"/>
  <c r="R492"/>
  <c r="P492"/>
  <c r="BI490"/>
  <c r="BH490"/>
  <c r="BG490"/>
  <c r="BF490"/>
  <c r="T490"/>
  <c r="R490"/>
  <c r="P490"/>
  <c r="BI488"/>
  <c r="BH488"/>
  <c r="BG488"/>
  <c r="BF488"/>
  <c r="T488"/>
  <c r="R488"/>
  <c r="P488"/>
  <c r="BI486"/>
  <c r="BH486"/>
  <c r="BG486"/>
  <c r="BF486"/>
  <c r="T486"/>
  <c r="R486"/>
  <c r="P486"/>
  <c r="BI484"/>
  <c r="BH484"/>
  <c r="BG484"/>
  <c r="BF484"/>
  <c r="T484"/>
  <c r="R484"/>
  <c r="P484"/>
  <c r="BI482"/>
  <c r="BH482"/>
  <c r="BG482"/>
  <c r="BF482"/>
  <c r="T482"/>
  <c r="R482"/>
  <c r="P482"/>
  <c r="BI480"/>
  <c r="BH480"/>
  <c r="BG480"/>
  <c r="BF480"/>
  <c r="T480"/>
  <c r="R480"/>
  <c r="P480"/>
  <c r="BI478"/>
  <c r="BH478"/>
  <c r="BG478"/>
  <c r="BF478"/>
  <c r="T478"/>
  <c r="R478"/>
  <c r="P478"/>
  <c r="BI476"/>
  <c r="BH476"/>
  <c r="BG476"/>
  <c r="BF476"/>
  <c r="T476"/>
  <c r="R476"/>
  <c r="P476"/>
  <c r="BI474"/>
  <c r="BH474"/>
  <c r="BG474"/>
  <c r="BF474"/>
  <c r="T474"/>
  <c r="R474"/>
  <c r="P474"/>
  <c r="BI472"/>
  <c r="BH472"/>
  <c r="BG472"/>
  <c r="BF472"/>
  <c r="T472"/>
  <c r="R472"/>
  <c r="P472"/>
  <c r="BI470"/>
  <c r="BH470"/>
  <c r="BG470"/>
  <c r="BF470"/>
  <c r="T470"/>
  <c r="R470"/>
  <c r="P470"/>
  <c r="BI468"/>
  <c r="BH468"/>
  <c r="BG468"/>
  <c r="BF468"/>
  <c r="T468"/>
  <c r="R468"/>
  <c r="P468"/>
  <c r="BI466"/>
  <c r="BH466"/>
  <c r="BG466"/>
  <c r="BF466"/>
  <c r="T466"/>
  <c r="R466"/>
  <c r="P466"/>
  <c r="BI464"/>
  <c r="BH464"/>
  <c r="BG464"/>
  <c r="BF464"/>
  <c r="T464"/>
  <c r="R464"/>
  <c r="P464"/>
  <c r="BI462"/>
  <c r="BH462"/>
  <c r="BG462"/>
  <c r="BF462"/>
  <c r="T462"/>
  <c r="R462"/>
  <c r="P462"/>
  <c r="BI460"/>
  <c r="BH460"/>
  <c r="BG460"/>
  <c r="BF460"/>
  <c r="T460"/>
  <c r="R460"/>
  <c r="P460"/>
  <c r="BI458"/>
  <c r="BH458"/>
  <c r="BG458"/>
  <c r="BF458"/>
  <c r="T458"/>
  <c r="R458"/>
  <c r="P458"/>
  <c r="BI456"/>
  <c r="BH456"/>
  <c r="BG456"/>
  <c r="BF456"/>
  <c r="T456"/>
  <c r="R456"/>
  <c r="P456"/>
  <c r="BI454"/>
  <c r="BH454"/>
  <c r="BG454"/>
  <c r="BF454"/>
  <c r="T454"/>
  <c r="R454"/>
  <c r="P454"/>
  <c r="BI452"/>
  <c r="BH452"/>
  <c r="BG452"/>
  <c r="BF452"/>
  <c r="T452"/>
  <c r="R452"/>
  <c r="P452"/>
  <c r="BI450"/>
  <c r="BH450"/>
  <c r="BG450"/>
  <c r="BF450"/>
  <c r="T450"/>
  <c r="R450"/>
  <c r="P450"/>
  <c r="BI446"/>
  <c r="BH446"/>
  <c r="BG446"/>
  <c r="BF446"/>
  <c r="T446"/>
  <c r="R446"/>
  <c r="P446"/>
  <c r="BI444"/>
  <c r="BH444"/>
  <c r="BG444"/>
  <c r="BF444"/>
  <c r="T444"/>
  <c r="R444"/>
  <c r="P444"/>
  <c r="BI442"/>
  <c r="BH442"/>
  <c r="BG442"/>
  <c r="BF442"/>
  <c r="T442"/>
  <c r="R442"/>
  <c r="P442"/>
  <c r="BI439"/>
  <c r="BH439"/>
  <c r="BG439"/>
  <c r="BF439"/>
  <c r="T439"/>
  <c r="R439"/>
  <c r="P439"/>
  <c r="BI437"/>
  <c r="BH437"/>
  <c r="BG437"/>
  <c r="BF437"/>
  <c r="T437"/>
  <c r="R437"/>
  <c r="P437"/>
  <c r="BI434"/>
  <c r="BH434"/>
  <c r="BG434"/>
  <c r="BF434"/>
  <c r="T434"/>
  <c r="R434"/>
  <c r="P434"/>
  <c r="BI432"/>
  <c r="BH432"/>
  <c r="BG432"/>
  <c r="BF432"/>
  <c r="T432"/>
  <c r="R432"/>
  <c r="P432"/>
  <c r="BI430"/>
  <c r="BH430"/>
  <c r="BG430"/>
  <c r="BF430"/>
  <c r="T430"/>
  <c r="R430"/>
  <c r="P430"/>
  <c r="BI428"/>
  <c r="BH428"/>
  <c r="BG428"/>
  <c r="BF428"/>
  <c r="T428"/>
  <c r="R428"/>
  <c r="P428"/>
  <c r="BI426"/>
  <c r="BH426"/>
  <c r="BG426"/>
  <c r="BF426"/>
  <c r="T426"/>
  <c r="R426"/>
  <c r="P426"/>
  <c r="BI424"/>
  <c r="BH424"/>
  <c r="BG424"/>
  <c r="BF424"/>
  <c r="T424"/>
  <c r="R424"/>
  <c r="P424"/>
  <c r="BI422"/>
  <c r="BH422"/>
  <c r="BG422"/>
  <c r="BF422"/>
  <c r="T422"/>
  <c r="R422"/>
  <c r="P422"/>
  <c r="BI420"/>
  <c r="BH420"/>
  <c r="BG420"/>
  <c r="BF420"/>
  <c r="T420"/>
  <c r="R420"/>
  <c r="P420"/>
  <c r="BI417"/>
  <c r="BH417"/>
  <c r="BG417"/>
  <c r="BF417"/>
  <c r="T417"/>
  <c r="R417"/>
  <c r="P417"/>
  <c r="BI414"/>
  <c r="BH414"/>
  <c r="BG414"/>
  <c r="BF414"/>
  <c r="T414"/>
  <c r="R414"/>
  <c r="P414"/>
  <c r="BI411"/>
  <c r="BH411"/>
  <c r="BG411"/>
  <c r="BF411"/>
  <c r="T411"/>
  <c r="R411"/>
  <c r="P411"/>
  <c r="BI407"/>
  <c r="BH407"/>
  <c r="BG407"/>
  <c r="BF407"/>
  <c r="T407"/>
  <c r="R407"/>
  <c r="P407"/>
  <c r="BI405"/>
  <c r="BH405"/>
  <c r="BG405"/>
  <c r="BF405"/>
  <c r="T405"/>
  <c r="R405"/>
  <c r="P405"/>
  <c r="BI402"/>
  <c r="BH402"/>
  <c r="BG402"/>
  <c r="BF402"/>
  <c r="T402"/>
  <c r="R402"/>
  <c r="P402"/>
  <c r="BI399"/>
  <c r="BH399"/>
  <c r="BG399"/>
  <c r="BF399"/>
  <c r="T399"/>
  <c r="R399"/>
  <c r="P399"/>
  <c r="BI396"/>
  <c r="BH396"/>
  <c r="BG396"/>
  <c r="BF396"/>
  <c r="T396"/>
  <c r="R396"/>
  <c r="P396"/>
  <c r="BI394"/>
  <c r="BH394"/>
  <c r="BG394"/>
  <c r="BF394"/>
  <c r="T394"/>
  <c r="R394"/>
  <c r="P394"/>
  <c r="BI392"/>
  <c r="BH392"/>
  <c r="BG392"/>
  <c r="BF392"/>
  <c r="T392"/>
  <c r="R392"/>
  <c r="P392"/>
  <c r="BI390"/>
  <c r="BH390"/>
  <c r="BG390"/>
  <c r="BF390"/>
  <c r="T390"/>
  <c r="R390"/>
  <c r="P390"/>
  <c r="BI388"/>
  <c r="BH388"/>
  <c r="BG388"/>
  <c r="BF388"/>
  <c r="T388"/>
  <c r="R388"/>
  <c r="P388"/>
  <c r="BI386"/>
  <c r="BH386"/>
  <c r="BG386"/>
  <c r="BF386"/>
  <c r="T386"/>
  <c r="R386"/>
  <c r="P386"/>
  <c r="BI384"/>
  <c r="BH384"/>
  <c r="BG384"/>
  <c r="BF384"/>
  <c r="T384"/>
  <c r="R384"/>
  <c r="P384"/>
  <c r="BI382"/>
  <c r="BH382"/>
  <c r="BG382"/>
  <c r="BF382"/>
  <c r="T382"/>
  <c r="R382"/>
  <c r="P382"/>
  <c r="BI380"/>
  <c r="BH380"/>
  <c r="BG380"/>
  <c r="BF380"/>
  <c r="T380"/>
  <c r="R380"/>
  <c r="P380"/>
  <c r="BI378"/>
  <c r="BH378"/>
  <c r="BG378"/>
  <c r="BF378"/>
  <c r="T378"/>
  <c r="R378"/>
  <c r="P378"/>
  <c r="BI376"/>
  <c r="BH376"/>
  <c r="BG376"/>
  <c r="BF376"/>
  <c r="T376"/>
  <c r="R376"/>
  <c r="P376"/>
  <c r="BI374"/>
  <c r="BH374"/>
  <c r="BG374"/>
  <c r="BF374"/>
  <c r="T374"/>
  <c r="R374"/>
  <c r="P374"/>
  <c r="BI372"/>
  <c r="BH372"/>
  <c r="BG372"/>
  <c r="BF372"/>
  <c r="T372"/>
  <c r="R372"/>
  <c r="P372"/>
  <c r="BI370"/>
  <c r="BH370"/>
  <c r="BG370"/>
  <c r="BF370"/>
  <c r="T370"/>
  <c r="R370"/>
  <c r="P370"/>
  <c r="BI368"/>
  <c r="BH368"/>
  <c r="BG368"/>
  <c r="BF368"/>
  <c r="T368"/>
  <c r="R368"/>
  <c r="P368"/>
  <c r="BI366"/>
  <c r="BH366"/>
  <c r="BG366"/>
  <c r="BF366"/>
  <c r="T366"/>
  <c r="R366"/>
  <c r="P366"/>
  <c r="BI364"/>
  <c r="BH364"/>
  <c r="BG364"/>
  <c r="BF364"/>
  <c r="T364"/>
  <c r="R364"/>
  <c r="P364"/>
  <c r="BI362"/>
  <c r="BH362"/>
  <c r="BG362"/>
  <c r="BF362"/>
  <c r="T362"/>
  <c r="R362"/>
  <c r="P362"/>
  <c r="BI360"/>
  <c r="BH360"/>
  <c r="BG360"/>
  <c r="BF360"/>
  <c r="T360"/>
  <c r="R360"/>
  <c r="P360"/>
  <c r="BI358"/>
  <c r="BH358"/>
  <c r="BG358"/>
  <c r="BF358"/>
  <c r="T358"/>
  <c r="R358"/>
  <c r="P358"/>
  <c r="BI356"/>
  <c r="BH356"/>
  <c r="BG356"/>
  <c r="BF356"/>
  <c r="T356"/>
  <c r="R356"/>
  <c r="P356"/>
  <c r="BI354"/>
  <c r="BH354"/>
  <c r="BG354"/>
  <c r="BF354"/>
  <c r="T354"/>
  <c r="R354"/>
  <c r="P354"/>
  <c r="BI352"/>
  <c r="BH352"/>
  <c r="BG352"/>
  <c r="BF352"/>
  <c r="T352"/>
  <c r="R352"/>
  <c r="P352"/>
  <c r="BI350"/>
  <c r="BH350"/>
  <c r="BG350"/>
  <c r="BF350"/>
  <c r="T350"/>
  <c r="R350"/>
  <c r="P350"/>
  <c r="BI348"/>
  <c r="BH348"/>
  <c r="BG348"/>
  <c r="BF348"/>
  <c r="T348"/>
  <c r="R348"/>
  <c r="P348"/>
  <c r="BI346"/>
  <c r="BH346"/>
  <c r="BG346"/>
  <c r="BF346"/>
  <c r="T346"/>
  <c r="R346"/>
  <c r="P346"/>
  <c r="BI344"/>
  <c r="BH344"/>
  <c r="BG344"/>
  <c r="BF344"/>
  <c r="T344"/>
  <c r="R344"/>
  <c r="P344"/>
  <c r="BI342"/>
  <c r="BH342"/>
  <c r="BG342"/>
  <c r="BF342"/>
  <c r="T342"/>
  <c r="R342"/>
  <c r="P342"/>
  <c r="BI340"/>
  <c r="BH340"/>
  <c r="BG340"/>
  <c r="BF340"/>
  <c r="T340"/>
  <c r="R340"/>
  <c r="P340"/>
  <c r="BI338"/>
  <c r="BH338"/>
  <c r="BG338"/>
  <c r="BF338"/>
  <c r="T338"/>
  <c r="R338"/>
  <c r="P338"/>
  <c r="BI336"/>
  <c r="BH336"/>
  <c r="BG336"/>
  <c r="BF336"/>
  <c r="T336"/>
  <c r="R336"/>
  <c r="P336"/>
  <c r="BI334"/>
  <c r="BH334"/>
  <c r="BG334"/>
  <c r="BF334"/>
  <c r="T334"/>
  <c r="R334"/>
  <c r="P334"/>
  <c r="BI332"/>
  <c r="BH332"/>
  <c r="BG332"/>
  <c r="BF332"/>
  <c r="T332"/>
  <c r="R332"/>
  <c r="P332"/>
  <c r="BI330"/>
  <c r="BH330"/>
  <c r="BG330"/>
  <c r="BF330"/>
  <c r="T330"/>
  <c r="R330"/>
  <c r="P330"/>
  <c r="BI328"/>
  <c r="BH328"/>
  <c r="BG328"/>
  <c r="BF328"/>
  <c r="T328"/>
  <c r="R328"/>
  <c r="P328"/>
  <c r="BI326"/>
  <c r="BH326"/>
  <c r="BG326"/>
  <c r="BF326"/>
  <c r="T326"/>
  <c r="R326"/>
  <c r="P326"/>
  <c r="BI323"/>
  <c r="BH323"/>
  <c r="BG323"/>
  <c r="BF323"/>
  <c r="T323"/>
  <c r="R323"/>
  <c r="P323"/>
  <c r="BI320"/>
  <c r="BH320"/>
  <c r="BG320"/>
  <c r="BF320"/>
  <c r="T320"/>
  <c r="R320"/>
  <c r="P320"/>
  <c r="BI317"/>
  <c r="BH317"/>
  <c r="BG317"/>
  <c r="BF317"/>
  <c r="T317"/>
  <c r="R317"/>
  <c r="P317"/>
  <c r="BI314"/>
  <c r="BH314"/>
  <c r="BG314"/>
  <c r="BF314"/>
  <c r="T314"/>
  <c r="R314"/>
  <c r="P314"/>
  <c r="BI311"/>
  <c r="BH311"/>
  <c r="BG311"/>
  <c r="BF311"/>
  <c r="T311"/>
  <c r="R311"/>
  <c r="P311"/>
  <c r="BI308"/>
  <c r="BH308"/>
  <c r="BG308"/>
  <c r="BF308"/>
  <c r="T308"/>
  <c r="R308"/>
  <c r="P308"/>
  <c r="BI305"/>
  <c r="BH305"/>
  <c r="BG305"/>
  <c r="BF305"/>
  <c r="T305"/>
  <c r="R305"/>
  <c r="P305"/>
  <c r="BI302"/>
  <c r="BH302"/>
  <c r="BG302"/>
  <c r="BF302"/>
  <c r="T302"/>
  <c r="R302"/>
  <c r="P302"/>
  <c r="BI299"/>
  <c r="BH299"/>
  <c r="BG299"/>
  <c r="BF299"/>
  <c r="T299"/>
  <c r="R299"/>
  <c r="P299"/>
  <c r="BI296"/>
  <c r="BH296"/>
  <c r="BG296"/>
  <c r="BF296"/>
  <c r="T296"/>
  <c r="R296"/>
  <c r="P296"/>
  <c r="BI293"/>
  <c r="BH293"/>
  <c r="BG293"/>
  <c r="BF293"/>
  <c r="T293"/>
  <c r="R293"/>
  <c r="P293"/>
  <c r="BI290"/>
  <c r="BH290"/>
  <c r="BG290"/>
  <c r="BF290"/>
  <c r="T290"/>
  <c r="R290"/>
  <c r="P290"/>
  <c r="BI287"/>
  <c r="BH287"/>
  <c r="BG287"/>
  <c r="BF287"/>
  <c r="T287"/>
  <c r="R287"/>
  <c r="P287"/>
  <c r="BI284"/>
  <c r="BH284"/>
  <c r="BG284"/>
  <c r="BF284"/>
  <c r="T284"/>
  <c r="R284"/>
  <c r="P284"/>
  <c r="BI281"/>
  <c r="BH281"/>
  <c r="BG281"/>
  <c r="BF281"/>
  <c r="T281"/>
  <c r="R281"/>
  <c r="P281"/>
  <c r="BI278"/>
  <c r="BH278"/>
  <c r="BG278"/>
  <c r="BF278"/>
  <c r="T278"/>
  <c r="R278"/>
  <c r="P278"/>
  <c r="BI275"/>
  <c r="BH275"/>
  <c r="BG275"/>
  <c r="BF275"/>
  <c r="T275"/>
  <c r="R275"/>
  <c r="P275"/>
  <c r="BI272"/>
  <c r="BH272"/>
  <c r="BG272"/>
  <c r="BF272"/>
  <c r="T272"/>
  <c r="R272"/>
  <c r="P272"/>
  <c r="BI269"/>
  <c r="BH269"/>
  <c r="BG269"/>
  <c r="BF269"/>
  <c r="T269"/>
  <c r="R269"/>
  <c r="P269"/>
  <c r="BI266"/>
  <c r="BH266"/>
  <c r="BG266"/>
  <c r="BF266"/>
  <c r="T266"/>
  <c r="R266"/>
  <c r="P266"/>
  <c r="BI263"/>
  <c r="BH263"/>
  <c r="BG263"/>
  <c r="BF263"/>
  <c r="T263"/>
  <c r="R263"/>
  <c r="P263"/>
  <c r="BI260"/>
  <c r="BH260"/>
  <c r="BG260"/>
  <c r="BF260"/>
  <c r="T260"/>
  <c r="R260"/>
  <c r="P260"/>
  <c r="BI257"/>
  <c r="BH257"/>
  <c r="BG257"/>
  <c r="BF257"/>
  <c r="T257"/>
  <c r="R257"/>
  <c r="P257"/>
  <c r="BI254"/>
  <c r="BH254"/>
  <c r="BG254"/>
  <c r="BF254"/>
  <c r="T254"/>
  <c r="R254"/>
  <c r="P254"/>
  <c r="BI251"/>
  <c r="BH251"/>
  <c r="BG251"/>
  <c r="BF251"/>
  <c r="T251"/>
  <c r="R251"/>
  <c r="P251"/>
  <c r="BI248"/>
  <c r="BH248"/>
  <c r="BG248"/>
  <c r="BF248"/>
  <c r="T248"/>
  <c r="R248"/>
  <c r="P248"/>
  <c r="BI245"/>
  <c r="BH245"/>
  <c r="BG245"/>
  <c r="BF245"/>
  <c r="T245"/>
  <c r="R245"/>
  <c r="P245"/>
  <c r="BI242"/>
  <c r="BH242"/>
  <c r="BG242"/>
  <c r="BF242"/>
  <c r="T242"/>
  <c r="R242"/>
  <c r="P242"/>
  <c r="BI240"/>
  <c r="BH240"/>
  <c r="BG240"/>
  <c r="BF240"/>
  <c r="T240"/>
  <c r="R240"/>
  <c r="P240"/>
  <c r="BI237"/>
  <c r="BH237"/>
  <c r="BG237"/>
  <c r="BF237"/>
  <c r="T237"/>
  <c r="R237"/>
  <c r="P237"/>
  <c r="BI234"/>
  <c r="BH234"/>
  <c r="BG234"/>
  <c r="BF234"/>
  <c r="T234"/>
  <c r="R234"/>
  <c r="P234"/>
  <c r="BI230"/>
  <c r="BH230"/>
  <c r="BG230"/>
  <c r="BF230"/>
  <c r="T230"/>
  <c r="R230"/>
  <c r="P230"/>
  <c r="BI228"/>
  <c r="BH228"/>
  <c r="BG228"/>
  <c r="BF228"/>
  <c r="T228"/>
  <c r="R228"/>
  <c r="P228"/>
  <c r="BI225"/>
  <c r="BH225"/>
  <c r="BG225"/>
  <c r="BF225"/>
  <c r="T225"/>
  <c r="R225"/>
  <c r="P225"/>
  <c r="BI222"/>
  <c r="BH222"/>
  <c r="BG222"/>
  <c r="BF222"/>
  <c r="T222"/>
  <c r="R222"/>
  <c r="P222"/>
  <c r="BI219"/>
  <c r="BH219"/>
  <c r="BG219"/>
  <c r="BF219"/>
  <c r="T219"/>
  <c r="R219"/>
  <c r="P219"/>
  <c r="BI216"/>
  <c r="BH216"/>
  <c r="BG216"/>
  <c r="BF216"/>
  <c r="T216"/>
  <c r="R216"/>
  <c r="P216"/>
  <c r="BI213"/>
  <c r="BH213"/>
  <c r="BG213"/>
  <c r="BF213"/>
  <c r="T213"/>
  <c r="R213"/>
  <c r="P213"/>
  <c r="BI210"/>
  <c r="BH210"/>
  <c r="BG210"/>
  <c r="BF210"/>
  <c r="T210"/>
  <c r="R210"/>
  <c r="P210"/>
  <c r="BI207"/>
  <c r="BH207"/>
  <c r="BG207"/>
  <c r="BF207"/>
  <c r="T207"/>
  <c r="R207"/>
  <c r="P207"/>
  <c r="BI204"/>
  <c r="BH204"/>
  <c r="BG204"/>
  <c r="BF204"/>
  <c r="T204"/>
  <c r="R204"/>
  <c r="P204"/>
  <c r="BI201"/>
  <c r="BH201"/>
  <c r="BG201"/>
  <c r="BF201"/>
  <c r="T201"/>
  <c r="R201"/>
  <c r="P201"/>
  <c r="BI198"/>
  <c r="BH198"/>
  <c r="BG198"/>
  <c r="BF198"/>
  <c r="T198"/>
  <c r="R198"/>
  <c r="P198"/>
  <c r="BI195"/>
  <c r="BH195"/>
  <c r="BG195"/>
  <c r="BF195"/>
  <c r="T195"/>
  <c r="R195"/>
  <c r="P195"/>
  <c r="BI192"/>
  <c r="BH192"/>
  <c r="BG192"/>
  <c r="BF192"/>
  <c r="T192"/>
  <c r="R192"/>
  <c r="P192"/>
  <c r="BI188"/>
  <c r="BH188"/>
  <c r="BG188"/>
  <c r="BF188"/>
  <c r="T188"/>
  <c r="R188"/>
  <c r="P188"/>
  <c r="BI186"/>
  <c r="BH186"/>
  <c r="BG186"/>
  <c r="BF186"/>
  <c r="T186"/>
  <c r="R186"/>
  <c r="P186"/>
  <c r="BI184"/>
  <c r="BH184"/>
  <c r="BG184"/>
  <c r="BF184"/>
  <c r="T184"/>
  <c r="R184"/>
  <c r="P184"/>
  <c r="BI182"/>
  <c r="BH182"/>
  <c r="BG182"/>
  <c r="BF182"/>
  <c r="T182"/>
  <c r="R182"/>
  <c r="P182"/>
  <c r="BI180"/>
  <c r="BH180"/>
  <c r="BG180"/>
  <c r="BF180"/>
  <c r="T180"/>
  <c r="R180"/>
  <c r="P180"/>
  <c r="BI178"/>
  <c r="BH178"/>
  <c r="BG178"/>
  <c r="BF178"/>
  <c r="T178"/>
  <c r="R178"/>
  <c r="P178"/>
  <c r="BI176"/>
  <c r="BH176"/>
  <c r="BG176"/>
  <c r="BF176"/>
  <c r="T176"/>
  <c r="R176"/>
  <c r="P176"/>
  <c r="BI173"/>
  <c r="BH173"/>
  <c r="BG173"/>
  <c r="BF173"/>
  <c r="T173"/>
  <c r="R173"/>
  <c r="P173"/>
  <c r="BI170"/>
  <c r="BH170"/>
  <c r="BG170"/>
  <c r="BF170"/>
  <c r="T170"/>
  <c r="R170"/>
  <c r="P170"/>
  <c r="BI168"/>
  <c r="BH168"/>
  <c r="BG168"/>
  <c r="BF168"/>
  <c r="T168"/>
  <c r="R168"/>
  <c r="P168"/>
  <c r="BI166"/>
  <c r="BH166"/>
  <c r="BG166"/>
  <c r="BF166"/>
  <c r="T166"/>
  <c r="R166"/>
  <c r="P166"/>
  <c r="BI164"/>
  <c r="BH164"/>
  <c r="BG164"/>
  <c r="BF164"/>
  <c r="T164"/>
  <c r="R164"/>
  <c r="P164"/>
  <c r="BI162"/>
  <c r="BH162"/>
  <c r="BG162"/>
  <c r="BF162"/>
  <c r="T162"/>
  <c r="R162"/>
  <c r="P162"/>
  <c r="BI160"/>
  <c r="BH160"/>
  <c r="BG160"/>
  <c r="BF160"/>
  <c r="T160"/>
  <c r="R160"/>
  <c r="P160"/>
  <c r="BI158"/>
  <c r="BH158"/>
  <c r="BG158"/>
  <c r="BF158"/>
  <c r="T158"/>
  <c r="R158"/>
  <c r="P158"/>
  <c r="BI156"/>
  <c r="BH156"/>
  <c r="BG156"/>
  <c r="BF156"/>
  <c r="T156"/>
  <c r="R156"/>
  <c r="P156"/>
  <c r="BI154"/>
  <c r="BH154"/>
  <c r="BG154"/>
  <c r="BF154"/>
  <c r="T154"/>
  <c r="R154"/>
  <c r="P154"/>
  <c r="BI151"/>
  <c r="BH151"/>
  <c r="BG151"/>
  <c r="BF151"/>
  <c r="T151"/>
  <c r="R151"/>
  <c r="P151"/>
  <c r="BI149"/>
  <c r="BH149"/>
  <c r="BG149"/>
  <c r="BF149"/>
  <c r="T149"/>
  <c r="R149"/>
  <c r="P149"/>
  <c r="BI146"/>
  <c r="BH146"/>
  <c r="BG146"/>
  <c r="BF146"/>
  <c r="T146"/>
  <c r="R146"/>
  <c r="P146"/>
  <c r="BI142"/>
  <c r="BH142"/>
  <c r="BG142"/>
  <c r="BF142"/>
  <c r="T142"/>
  <c r="R142"/>
  <c r="P142"/>
  <c r="BI140"/>
  <c r="BH140"/>
  <c r="BG140"/>
  <c r="BF140"/>
  <c r="T140"/>
  <c r="R140"/>
  <c r="P140"/>
  <c r="BI138"/>
  <c r="BH138"/>
  <c r="BG138"/>
  <c r="BF138"/>
  <c r="T138"/>
  <c r="R138"/>
  <c r="P138"/>
  <c r="BI136"/>
  <c r="BH136"/>
  <c r="BG136"/>
  <c r="BF136"/>
  <c r="T136"/>
  <c r="R136"/>
  <c r="P136"/>
  <c r="BI134"/>
  <c r="BH134"/>
  <c r="BG134"/>
  <c r="BF134"/>
  <c r="T134"/>
  <c r="R134"/>
  <c r="P134"/>
  <c r="BI132"/>
  <c r="BH132"/>
  <c r="BG132"/>
  <c r="BF132"/>
  <c r="T132"/>
  <c r="R132"/>
  <c r="P132"/>
  <c r="BI130"/>
  <c r="BH130"/>
  <c r="BG130"/>
  <c r="BF130"/>
  <c r="T130"/>
  <c r="R130"/>
  <c r="P130"/>
  <c r="BI128"/>
  <c r="BH128"/>
  <c r="BG128"/>
  <c r="BF128"/>
  <c r="T128"/>
  <c r="R128"/>
  <c r="P128"/>
  <c r="BI126"/>
  <c r="BH126"/>
  <c r="BG126"/>
  <c r="BF126"/>
  <c r="T126"/>
  <c r="R126"/>
  <c r="P126"/>
  <c r="BI124"/>
  <c r="BH124"/>
  <c r="BG124"/>
  <c r="BF124"/>
  <c r="T124"/>
  <c r="R124"/>
  <c r="P124"/>
  <c r="BI122"/>
  <c r="BH122"/>
  <c r="BG122"/>
  <c r="BF122"/>
  <c r="T122"/>
  <c r="R122"/>
  <c r="P122"/>
  <c r="BI120"/>
  <c r="BH120"/>
  <c r="BG120"/>
  <c r="BF120"/>
  <c r="T120"/>
  <c r="R120"/>
  <c r="P120"/>
  <c r="BI117"/>
  <c r="BH117"/>
  <c r="BG117"/>
  <c r="BF117"/>
  <c r="T117"/>
  <c r="R117"/>
  <c r="P117"/>
  <c r="BI114"/>
  <c r="BH114"/>
  <c r="BG114"/>
  <c r="BF114"/>
  <c r="T114"/>
  <c r="R114"/>
  <c r="P114"/>
  <c r="BI111"/>
  <c r="BH111"/>
  <c r="BG111"/>
  <c r="BF111"/>
  <c r="T111"/>
  <c r="R111"/>
  <c r="P111"/>
  <c r="BI108"/>
  <c r="BH108"/>
  <c r="BG108"/>
  <c r="BF108"/>
  <c r="T108"/>
  <c r="R108"/>
  <c r="P108"/>
  <c r="BI105"/>
  <c r="BH105"/>
  <c r="BG105"/>
  <c r="BF105"/>
  <c r="T105"/>
  <c r="R105"/>
  <c r="P105"/>
  <c r="BI102"/>
  <c r="BH102"/>
  <c r="BG102"/>
  <c r="BF102"/>
  <c r="T102"/>
  <c r="R102"/>
  <c r="P102"/>
  <c r="BI99"/>
  <c r="BH99"/>
  <c r="BG99"/>
  <c r="BF99"/>
  <c r="T99"/>
  <c r="R99"/>
  <c r="P99"/>
  <c r="BI96"/>
  <c r="BH96"/>
  <c r="BG96"/>
  <c r="BF96"/>
  <c r="T96"/>
  <c r="R96"/>
  <c r="P96"/>
  <c r="F88"/>
  <c r="E86"/>
  <c r="F56"/>
  <c r="E54"/>
  <c r="J26"/>
  <c r="E26"/>
  <c r="J59"/>
  <c r="J25"/>
  <c r="J23"/>
  <c r="E23"/>
  <c r="J90"/>
  <c r="J22"/>
  <c r="J20"/>
  <c r="E20"/>
  <c r="F59"/>
  <c r="J19"/>
  <c r="J17"/>
  <c r="E17"/>
  <c r="F58"/>
  <c r="J16"/>
  <c r="J14"/>
  <c r="J88"/>
  <c r="E7"/>
  <c r="E50"/>
  <c i="8" r="J39"/>
  <c r="J38"/>
  <c i="1" r="AY63"/>
  <c i="8" r="J37"/>
  <c i="1" r="AX63"/>
  <c i="8" r="BI601"/>
  <c r="BH601"/>
  <c r="BG601"/>
  <c r="BF601"/>
  <c r="T601"/>
  <c r="T600"/>
  <c r="R601"/>
  <c r="R600"/>
  <c r="P601"/>
  <c r="P600"/>
  <c r="BI597"/>
  <c r="BH597"/>
  <c r="BG597"/>
  <c r="BF597"/>
  <c r="T597"/>
  <c r="R597"/>
  <c r="P597"/>
  <c r="BI595"/>
  <c r="BH595"/>
  <c r="BG595"/>
  <c r="BF595"/>
  <c r="T595"/>
  <c r="R595"/>
  <c r="P595"/>
  <c r="BI593"/>
  <c r="BH593"/>
  <c r="BG593"/>
  <c r="BF593"/>
  <c r="T593"/>
  <c r="R593"/>
  <c r="P593"/>
  <c r="BI591"/>
  <c r="BH591"/>
  <c r="BG591"/>
  <c r="BF591"/>
  <c r="T591"/>
  <c r="R591"/>
  <c r="P591"/>
  <c r="BI589"/>
  <c r="BH589"/>
  <c r="BG589"/>
  <c r="BF589"/>
  <c r="T589"/>
  <c r="R589"/>
  <c r="P589"/>
  <c r="BI586"/>
  <c r="BH586"/>
  <c r="BG586"/>
  <c r="BF586"/>
  <c r="T586"/>
  <c r="R586"/>
  <c r="P586"/>
  <c r="BI583"/>
  <c r="BH583"/>
  <c r="BG583"/>
  <c r="BF583"/>
  <c r="T583"/>
  <c r="R583"/>
  <c r="P583"/>
  <c r="BI580"/>
  <c r="BH580"/>
  <c r="BG580"/>
  <c r="BF580"/>
  <c r="T580"/>
  <c r="R580"/>
  <c r="P580"/>
  <c r="BI576"/>
  <c r="BH576"/>
  <c r="BG576"/>
  <c r="BF576"/>
  <c r="T576"/>
  <c r="R576"/>
  <c r="P576"/>
  <c r="BI574"/>
  <c r="BH574"/>
  <c r="BG574"/>
  <c r="BF574"/>
  <c r="T574"/>
  <c r="R574"/>
  <c r="P574"/>
  <c r="BI571"/>
  <c r="BH571"/>
  <c r="BG571"/>
  <c r="BF571"/>
  <c r="T571"/>
  <c r="R571"/>
  <c r="P571"/>
  <c r="BI569"/>
  <c r="BH569"/>
  <c r="BG569"/>
  <c r="BF569"/>
  <c r="T569"/>
  <c r="R569"/>
  <c r="P569"/>
  <c r="BI566"/>
  <c r="BH566"/>
  <c r="BG566"/>
  <c r="BF566"/>
  <c r="T566"/>
  <c r="R566"/>
  <c r="P566"/>
  <c r="BI563"/>
  <c r="BH563"/>
  <c r="BG563"/>
  <c r="BF563"/>
  <c r="T563"/>
  <c r="R563"/>
  <c r="P563"/>
  <c r="BI559"/>
  <c r="BH559"/>
  <c r="BG559"/>
  <c r="BF559"/>
  <c r="T559"/>
  <c r="R559"/>
  <c r="P559"/>
  <c r="BI557"/>
  <c r="BH557"/>
  <c r="BG557"/>
  <c r="BF557"/>
  <c r="T557"/>
  <c r="R557"/>
  <c r="P557"/>
  <c r="BI555"/>
  <c r="BH555"/>
  <c r="BG555"/>
  <c r="BF555"/>
  <c r="T555"/>
  <c r="R555"/>
  <c r="P555"/>
  <c r="BI553"/>
  <c r="BH553"/>
  <c r="BG553"/>
  <c r="BF553"/>
  <c r="T553"/>
  <c r="R553"/>
  <c r="P553"/>
  <c r="BI551"/>
  <c r="BH551"/>
  <c r="BG551"/>
  <c r="BF551"/>
  <c r="T551"/>
  <c r="R551"/>
  <c r="P551"/>
  <c r="BI549"/>
  <c r="BH549"/>
  <c r="BG549"/>
  <c r="BF549"/>
  <c r="T549"/>
  <c r="R549"/>
  <c r="P549"/>
  <c r="BI547"/>
  <c r="BH547"/>
  <c r="BG547"/>
  <c r="BF547"/>
  <c r="T547"/>
  <c r="R547"/>
  <c r="P547"/>
  <c r="BI545"/>
  <c r="BH545"/>
  <c r="BG545"/>
  <c r="BF545"/>
  <c r="T545"/>
  <c r="R545"/>
  <c r="P545"/>
  <c r="BI543"/>
  <c r="BH543"/>
  <c r="BG543"/>
  <c r="BF543"/>
  <c r="T543"/>
  <c r="R543"/>
  <c r="P543"/>
  <c r="BI541"/>
  <c r="BH541"/>
  <c r="BG541"/>
  <c r="BF541"/>
  <c r="T541"/>
  <c r="R541"/>
  <c r="P541"/>
  <c r="BI539"/>
  <c r="BH539"/>
  <c r="BG539"/>
  <c r="BF539"/>
  <c r="T539"/>
  <c r="R539"/>
  <c r="P539"/>
  <c r="BI537"/>
  <c r="BH537"/>
  <c r="BG537"/>
  <c r="BF537"/>
  <c r="T537"/>
  <c r="R537"/>
  <c r="P537"/>
  <c r="BI535"/>
  <c r="BH535"/>
  <c r="BG535"/>
  <c r="BF535"/>
  <c r="T535"/>
  <c r="R535"/>
  <c r="P535"/>
  <c r="BI533"/>
  <c r="BH533"/>
  <c r="BG533"/>
  <c r="BF533"/>
  <c r="T533"/>
  <c r="R533"/>
  <c r="P533"/>
  <c r="BI531"/>
  <c r="BH531"/>
  <c r="BG531"/>
  <c r="BF531"/>
  <c r="T531"/>
  <c r="R531"/>
  <c r="P531"/>
  <c r="BI529"/>
  <c r="BH529"/>
  <c r="BG529"/>
  <c r="BF529"/>
  <c r="T529"/>
  <c r="R529"/>
  <c r="P529"/>
  <c r="BI527"/>
  <c r="BH527"/>
  <c r="BG527"/>
  <c r="BF527"/>
  <c r="T527"/>
  <c r="R527"/>
  <c r="P527"/>
  <c r="BI525"/>
  <c r="BH525"/>
  <c r="BG525"/>
  <c r="BF525"/>
  <c r="T525"/>
  <c r="R525"/>
  <c r="P525"/>
  <c r="BI523"/>
  <c r="BH523"/>
  <c r="BG523"/>
  <c r="BF523"/>
  <c r="T523"/>
  <c r="R523"/>
  <c r="P523"/>
  <c r="BI521"/>
  <c r="BH521"/>
  <c r="BG521"/>
  <c r="BF521"/>
  <c r="T521"/>
  <c r="R521"/>
  <c r="P521"/>
  <c r="BI519"/>
  <c r="BH519"/>
  <c r="BG519"/>
  <c r="BF519"/>
  <c r="T519"/>
  <c r="R519"/>
  <c r="P519"/>
  <c r="BI516"/>
  <c r="BH516"/>
  <c r="BG516"/>
  <c r="BF516"/>
  <c r="T516"/>
  <c r="R516"/>
  <c r="P516"/>
  <c r="BI514"/>
  <c r="BH514"/>
  <c r="BG514"/>
  <c r="BF514"/>
  <c r="T514"/>
  <c r="R514"/>
  <c r="P514"/>
  <c r="BI512"/>
  <c r="BH512"/>
  <c r="BG512"/>
  <c r="BF512"/>
  <c r="T512"/>
  <c r="R512"/>
  <c r="P512"/>
  <c r="BI510"/>
  <c r="BH510"/>
  <c r="BG510"/>
  <c r="BF510"/>
  <c r="T510"/>
  <c r="R510"/>
  <c r="P510"/>
  <c r="BI508"/>
  <c r="BH508"/>
  <c r="BG508"/>
  <c r="BF508"/>
  <c r="T508"/>
  <c r="R508"/>
  <c r="P508"/>
  <c r="BI506"/>
  <c r="BH506"/>
  <c r="BG506"/>
  <c r="BF506"/>
  <c r="T506"/>
  <c r="R506"/>
  <c r="P506"/>
  <c r="BI504"/>
  <c r="BH504"/>
  <c r="BG504"/>
  <c r="BF504"/>
  <c r="T504"/>
  <c r="R504"/>
  <c r="P504"/>
  <c r="BI502"/>
  <c r="BH502"/>
  <c r="BG502"/>
  <c r="BF502"/>
  <c r="T502"/>
  <c r="R502"/>
  <c r="P502"/>
  <c r="BI500"/>
  <c r="BH500"/>
  <c r="BG500"/>
  <c r="BF500"/>
  <c r="T500"/>
  <c r="R500"/>
  <c r="P500"/>
  <c r="BI498"/>
  <c r="BH498"/>
  <c r="BG498"/>
  <c r="BF498"/>
  <c r="T498"/>
  <c r="R498"/>
  <c r="P498"/>
  <c r="BI496"/>
  <c r="BH496"/>
  <c r="BG496"/>
  <c r="BF496"/>
  <c r="T496"/>
  <c r="R496"/>
  <c r="P496"/>
  <c r="BI494"/>
  <c r="BH494"/>
  <c r="BG494"/>
  <c r="BF494"/>
  <c r="T494"/>
  <c r="R494"/>
  <c r="P494"/>
  <c r="BI492"/>
  <c r="BH492"/>
  <c r="BG492"/>
  <c r="BF492"/>
  <c r="T492"/>
  <c r="R492"/>
  <c r="P492"/>
  <c r="BI488"/>
  <c r="BH488"/>
  <c r="BG488"/>
  <c r="BF488"/>
  <c r="T488"/>
  <c r="R488"/>
  <c r="P488"/>
  <c r="BI486"/>
  <c r="BH486"/>
  <c r="BG486"/>
  <c r="BF486"/>
  <c r="T486"/>
  <c r="R486"/>
  <c r="P486"/>
  <c r="BI484"/>
  <c r="BH484"/>
  <c r="BG484"/>
  <c r="BF484"/>
  <c r="T484"/>
  <c r="R484"/>
  <c r="P484"/>
  <c r="BI482"/>
  <c r="BH482"/>
  <c r="BG482"/>
  <c r="BF482"/>
  <c r="T482"/>
  <c r="R482"/>
  <c r="P482"/>
  <c r="BI480"/>
  <c r="BH480"/>
  <c r="BG480"/>
  <c r="BF480"/>
  <c r="T480"/>
  <c r="R480"/>
  <c r="P480"/>
  <c r="BI478"/>
  <c r="BH478"/>
  <c r="BG478"/>
  <c r="BF478"/>
  <c r="T478"/>
  <c r="R478"/>
  <c r="P478"/>
  <c r="BI475"/>
  <c r="BH475"/>
  <c r="BG475"/>
  <c r="BF475"/>
  <c r="T475"/>
  <c r="R475"/>
  <c r="P475"/>
  <c r="BI473"/>
  <c r="BH473"/>
  <c r="BG473"/>
  <c r="BF473"/>
  <c r="T473"/>
  <c r="R473"/>
  <c r="P473"/>
  <c r="BI469"/>
  <c r="BH469"/>
  <c r="BG469"/>
  <c r="BF469"/>
  <c r="T469"/>
  <c r="R469"/>
  <c r="P469"/>
  <c r="BI467"/>
  <c r="BH467"/>
  <c r="BG467"/>
  <c r="BF467"/>
  <c r="T467"/>
  <c r="R467"/>
  <c r="P467"/>
  <c r="BI465"/>
  <c r="BH465"/>
  <c r="BG465"/>
  <c r="BF465"/>
  <c r="T465"/>
  <c r="R465"/>
  <c r="P465"/>
  <c r="BI463"/>
  <c r="BH463"/>
  <c r="BG463"/>
  <c r="BF463"/>
  <c r="T463"/>
  <c r="R463"/>
  <c r="P463"/>
  <c r="BI461"/>
  <c r="BH461"/>
  <c r="BG461"/>
  <c r="BF461"/>
  <c r="T461"/>
  <c r="R461"/>
  <c r="P461"/>
  <c r="BI458"/>
  <c r="BH458"/>
  <c r="BG458"/>
  <c r="BF458"/>
  <c r="T458"/>
  <c r="R458"/>
  <c r="P458"/>
  <c r="BI453"/>
  <c r="BH453"/>
  <c r="BG453"/>
  <c r="BF453"/>
  <c r="T453"/>
  <c r="R453"/>
  <c r="P453"/>
  <c r="BI448"/>
  <c r="BH448"/>
  <c r="BG448"/>
  <c r="BF448"/>
  <c r="T448"/>
  <c r="R448"/>
  <c r="P448"/>
  <c r="BI443"/>
  <c r="BH443"/>
  <c r="BG443"/>
  <c r="BF443"/>
  <c r="T443"/>
  <c r="R443"/>
  <c r="P443"/>
  <c r="BI440"/>
  <c r="BH440"/>
  <c r="BG440"/>
  <c r="BF440"/>
  <c r="T440"/>
  <c r="R440"/>
  <c r="P440"/>
  <c r="BI437"/>
  <c r="BH437"/>
  <c r="BG437"/>
  <c r="BF437"/>
  <c r="T437"/>
  <c r="R437"/>
  <c r="P437"/>
  <c r="BI434"/>
  <c r="BH434"/>
  <c r="BG434"/>
  <c r="BF434"/>
  <c r="T434"/>
  <c r="R434"/>
  <c r="P434"/>
  <c r="BI429"/>
  <c r="BH429"/>
  <c r="BG429"/>
  <c r="BF429"/>
  <c r="T429"/>
  <c r="R429"/>
  <c r="P429"/>
  <c r="BI427"/>
  <c r="BH427"/>
  <c r="BG427"/>
  <c r="BF427"/>
  <c r="T427"/>
  <c r="R427"/>
  <c r="P427"/>
  <c r="BI425"/>
  <c r="BH425"/>
  <c r="BG425"/>
  <c r="BF425"/>
  <c r="T425"/>
  <c r="R425"/>
  <c r="P425"/>
  <c r="BI423"/>
  <c r="BH423"/>
  <c r="BG423"/>
  <c r="BF423"/>
  <c r="T423"/>
  <c r="R423"/>
  <c r="P423"/>
  <c r="BI421"/>
  <c r="BH421"/>
  <c r="BG421"/>
  <c r="BF421"/>
  <c r="T421"/>
  <c r="R421"/>
  <c r="P421"/>
  <c r="BI419"/>
  <c r="BH419"/>
  <c r="BG419"/>
  <c r="BF419"/>
  <c r="T419"/>
  <c r="R419"/>
  <c r="P419"/>
  <c r="BI417"/>
  <c r="BH417"/>
  <c r="BG417"/>
  <c r="BF417"/>
  <c r="T417"/>
  <c r="R417"/>
  <c r="P417"/>
  <c r="BI415"/>
  <c r="BH415"/>
  <c r="BG415"/>
  <c r="BF415"/>
  <c r="T415"/>
  <c r="R415"/>
  <c r="P415"/>
  <c r="BI413"/>
  <c r="BH413"/>
  <c r="BG413"/>
  <c r="BF413"/>
  <c r="T413"/>
  <c r="R413"/>
  <c r="P413"/>
  <c r="BI411"/>
  <c r="BH411"/>
  <c r="BG411"/>
  <c r="BF411"/>
  <c r="T411"/>
  <c r="R411"/>
  <c r="P411"/>
  <c r="BI409"/>
  <c r="BH409"/>
  <c r="BG409"/>
  <c r="BF409"/>
  <c r="T409"/>
  <c r="R409"/>
  <c r="P409"/>
  <c r="BI407"/>
  <c r="BH407"/>
  <c r="BG407"/>
  <c r="BF407"/>
  <c r="T407"/>
  <c r="R407"/>
  <c r="P407"/>
  <c r="BI405"/>
  <c r="BH405"/>
  <c r="BG405"/>
  <c r="BF405"/>
  <c r="T405"/>
  <c r="R405"/>
  <c r="P405"/>
  <c r="BI403"/>
  <c r="BH403"/>
  <c r="BG403"/>
  <c r="BF403"/>
  <c r="T403"/>
  <c r="R403"/>
  <c r="P403"/>
  <c r="BI401"/>
  <c r="BH401"/>
  <c r="BG401"/>
  <c r="BF401"/>
  <c r="T401"/>
  <c r="R401"/>
  <c r="P401"/>
  <c r="BI399"/>
  <c r="BH399"/>
  <c r="BG399"/>
  <c r="BF399"/>
  <c r="T399"/>
  <c r="R399"/>
  <c r="P399"/>
  <c r="BI397"/>
  <c r="BH397"/>
  <c r="BG397"/>
  <c r="BF397"/>
  <c r="T397"/>
  <c r="R397"/>
  <c r="P397"/>
  <c r="BI395"/>
  <c r="BH395"/>
  <c r="BG395"/>
  <c r="BF395"/>
  <c r="T395"/>
  <c r="R395"/>
  <c r="P395"/>
  <c r="BI393"/>
  <c r="BH393"/>
  <c r="BG393"/>
  <c r="BF393"/>
  <c r="T393"/>
  <c r="R393"/>
  <c r="P393"/>
  <c r="BI391"/>
  <c r="BH391"/>
  <c r="BG391"/>
  <c r="BF391"/>
  <c r="T391"/>
  <c r="R391"/>
  <c r="P391"/>
  <c r="BI389"/>
  <c r="BH389"/>
  <c r="BG389"/>
  <c r="BF389"/>
  <c r="T389"/>
  <c r="R389"/>
  <c r="P389"/>
  <c r="BI387"/>
  <c r="BH387"/>
  <c r="BG387"/>
  <c r="BF387"/>
  <c r="T387"/>
  <c r="R387"/>
  <c r="P387"/>
  <c r="BI385"/>
  <c r="BH385"/>
  <c r="BG385"/>
  <c r="BF385"/>
  <c r="T385"/>
  <c r="R385"/>
  <c r="P385"/>
  <c r="BI383"/>
  <c r="BH383"/>
  <c r="BG383"/>
  <c r="BF383"/>
  <c r="T383"/>
  <c r="R383"/>
  <c r="P383"/>
  <c r="BI381"/>
  <c r="BH381"/>
  <c r="BG381"/>
  <c r="BF381"/>
  <c r="T381"/>
  <c r="R381"/>
  <c r="P381"/>
  <c r="BI379"/>
  <c r="BH379"/>
  <c r="BG379"/>
  <c r="BF379"/>
  <c r="T379"/>
  <c r="R379"/>
  <c r="P379"/>
  <c r="BI377"/>
  <c r="BH377"/>
  <c r="BG377"/>
  <c r="BF377"/>
  <c r="T377"/>
  <c r="R377"/>
  <c r="P377"/>
  <c r="BI375"/>
  <c r="BH375"/>
  <c r="BG375"/>
  <c r="BF375"/>
  <c r="T375"/>
  <c r="R375"/>
  <c r="P375"/>
  <c r="BI373"/>
  <c r="BH373"/>
  <c r="BG373"/>
  <c r="BF373"/>
  <c r="T373"/>
  <c r="R373"/>
  <c r="P373"/>
  <c r="BI371"/>
  <c r="BH371"/>
  <c r="BG371"/>
  <c r="BF371"/>
  <c r="T371"/>
  <c r="R371"/>
  <c r="P371"/>
  <c r="BI368"/>
  <c r="BH368"/>
  <c r="BG368"/>
  <c r="BF368"/>
  <c r="T368"/>
  <c r="R368"/>
  <c r="P368"/>
  <c r="BI365"/>
  <c r="BH365"/>
  <c r="BG365"/>
  <c r="BF365"/>
  <c r="T365"/>
  <c r="R365"/>
  <c r="P365"/>
  <c r="BI362"/>
  <c r="BH362"/>
  <c r="BG362"/>
  <c r="BF362"/>
  <c r="T362"/>
  <c r="R362"/>
  <c r="P362"/>
  <c r="BI359"/>
  <c r="BH359"/>
  <c r="BG359"/>
  <c r="BF359"/>
  <c r="T359"/>
  <c r="R359"/>
  <c r="P359"/>
  <c r="BI356"/>
  <c r="BH356"/>
  <c r="BG356"/>
  <c r="BF356"/>
  <c r="T356"/>
  <c r="R356"/>
  <c r="P356"/>
  <c r="BI353"/>
  <c r="BH353"/>
  <c r="BG353"/>
  <c r="BF353"/>
  <c r="T353"/>
  <c r="R353"/>
  <c r="P353"/>
  <c r="BI350"/>
  <c r="BH350"/>
  <c r="BG350"/>
  <c r="BF350"/>
  <c r="T350"/>
  <c r="R350"/>
  <c r="P350"/>
  <c r="BI347"/>
  <c r="BH347"/>
  <c r="BG347"/>
  <c r="BF347"/>
  <c r="T347"/>
  <c r="R347"/>
  <c r="P347"/>
  <c r="BI344"/>
  <c r="BH344"/>
  <c r="BG344"/>
  <c r="BF344"/>
  <c r="T344"/>
  <c r="R344"/>
  <c r="P344"/>
  <c r="BI341"/>
  <c r="BH341"/>
  <c r="BG341"/>
  <c r="BF341"/>
  <c r="T341"/>
  <c r="R341"/>
  <c r="P341"/>
  <c r="BI338"/>
  <c r="BH338"/>
  <c r="BG338"/>
  <c r="BF338"/>
  <c r="T338"/>
  <c r="R338"/>
  <c r="P338"/>
  <c r="BI335"/>
  <c r="BH335"/>
  <c r="BG335"/>
  <c r="BF335"/>
  <c r="T335"/>
  <c r="R335"/>
  <c r="P335"/>
  <c r="BI332"/>
  <c r="BH332"/>
  <c r="BG332"/>
  <c r="BF332"/>
  <c r="T332"/>
  <c r="R332"/>
  <c r="P332"/>
  <c r="BI328"/>
  <c r="BH328"/>
  <c r="BG328"/>
  <c r="BF328"/>
  <c r="T328"/>
  <c r="R328"/>
  <c r="P328"/>
  <c r="BI326"/>
  <c r="BH326"/>
  <c r="BG326"/>
  <c r="BF326"/>
  <c r="T326"/>
  <c r="R326"/>
  <c r="P326"/>
  <c r="BI324"/>
  <c r="BH324"/>
  <c r="BG324"/>
  <c r="BF324"/>
  <c r="T324"/>
  <c r="R324"/>
  <c r="P324"/>
  <c r="BI322"/>
  <c r="BH322"/>
  <c r="BG322"/>
  <c r="BF322"/>
  <c r="T322"/>
  <c r="R322"/>
  <c r="P322"/>
  <c r="BI320"/>
  <c r="BH320"/>
  <c r="BG320"/>
  <c r="BF320"/>
  <c r="T320"/>
  <c r="R320"/>
  <c r="P320"/>
  <c r="BI318"/>
  <c r="BH318"/>
  <c r="BG318"/>
  <c r="BF318"/>
  <c r="T318"/>
  <c r="R318"/>
  <c r="P318"/>
  <c r="BI316"/>
  <c r="BH316"/>
  <c r="BG316"/>
  <c r="BF316"/>
  <c r="T316"/>
  <c r="R316"/>
  <c r="P316"/>
  <c r="BI314"/>
  <c r="BH314"/>
  <c r="BG314"/>
  <c r="BF314"/>
  <c r="T314"/>
  <c r="R314"/>
  <c r="P314"/>
  <c r="BI311"/>
  <c r="BH311"/>
  <c r="BG311"/>
  <c r="BF311"/>
  <c r="T311"/>
  <c r="R311"/>
  <c r="P311"/>
  <c r="BI308"/>
  <c r="BH308"/>
  <c r="BG308"/>
  <c r="BF308"/>
  <c r="T308"/>
  <c r="R308"/>
  <c r="P308"/>
  <c r="BI306"/>
  <c r="BH306"/>
  <c r="BG306"/>
  <c r="BF306"/>
  <c r="T306"/>
  <c r="R306"/>
  <c r="P306"/>
  <c r="BI302"/>
  <c r="BH302"/>
  <c r="BG302"/>
  <c r="BF302"/>
  <c r="T302"/>
  <c r="R302"/>
  <c r="P302"/>
  <c r="BI300"/>
  <c r="BH300"/>
  <c r="BG300"/>
  <c r="BF300"/>
  <c r="T300"/>
  <c r="R300"/>
  <c r="P300"/>
  <c r="BI298"/>
  <c r="BH298"/>
  <c r="BG298"/>
  <c r="BF298"/>
  <c r="T298"/>
  <c r="R298"/>
  <c r="P298"/>
  <c r="BI296"/>
  <c r="BH296"/>
  <c r="BG296"/>
  <c r="BF296"/>
  <c r="T296"/>
  <c r="R296"/>
  <c r="P296"/>
  <c r="BI294"/>
  <c r="BH294"/>
  <c r="BG294"/>
  <c r="BF294"/>
  <c r="T294"/>
  <c r="R294"/>
  <c r="P294"/>
  <c r="BI292"/>
  <c r="BH292"/>
  <c r="BG292"/>
  <c r="BF292"/>
  <c r="T292"/>
  <c r="R292"/>
  <c r="P292"/>
  <c r="BI290"/>
  <c r="BH290"/>
  <c r="BG290"/>
  <c r="BF290"/>
  <c r="T290"/>
  <c r="R290"/>
  <c r="P290"/>
  <c r="BI287"/>
  <c r="BH287"/>
  <c r="BG287"/>
  <c r="BF287"/>
  <c r="T287"/>
  <c r="R287"/>
  <c r="P287"/>
  <c r="BI284"/>
  <c r="BH284"/>
  <c r="BG284"/>
  <c r="BF284"/>
  <c r="T284"/>
  <c r="R284"/>
  <c r="P284"/>
  <c r="BI281"/>
  <c r="BH281"/>
  <c r="BG281"/>
  <c r="BF281"/>
  <c r="T281"/>
  <c r="R281"/>
  <c r="P281"/>
  <c r="BI278"/>
  <c r="BH278"/>
  <c r="BG278"/>
  <c r="BF278"/>
  <c r="T278"/>
  <c r="R278"/>
  <c r="P278"/>
  <c r="BI275"/>
  <c r="BH275"/>
  <c r="BG275"/>
  <c r="BF275"/>
  <c r="T275"/>
  <c r="R275"/>
  <c r="P275"/>
  <c r="BI272"/>
  <c r="BH272"/>
  <c r="BG272"/>
  <c r="BF272"/>
  <c r="T272"/>
  <c r="R272"/>
  <c r="P272"/>
  <c r="BI269"/>
  <c r="BH269"/>
  <c r="BG269"/>
  <c r="BF269"/>
  <c r="T269"/>
  <c r="R269"/>
  <c r="P269"/>
  <c r="BI266"/>
  <c r="BH266"/>
  <c r="BG266"/>
  <c r="BF266"/>
  <c r="T266"/>
  <c r="R266"/>
  <c r="P266"/>
  <c r="BI263"/>
  <c r="BH263"/>
  <c r="BG263"/>
  <c r="BF263"/>
  <c r="T263"/>
  <c r="R263"/>
  <c r="P263"/>
  <c r="BI260"/>
  <c r="BH260"/>
  <c r="BG260"/>
  <c r="BF260"/>
  <c r="T260"/>
  <c r="R260"/>
  <c r="P260"/>
  <c r="BI257"/>
  <c r="BH257"/>
  <c r="BG257"/>
  <c r="BF257"/>
  <c r="T257"/>
  <c r="R257"/>
  <c r="P257"/>
  <c r="BI254"/>
  <c r="BH254"/>
  <c r="BG254"/>
  <c r="BF254"/>
  <c r="T254"/>
  <c r="R254"/>
  <c r="P254"/>
  <c r="BI251"/>
  <c r="BH251"/>
  <c r="BG251"/>
  <c r="BF251"/>
  <c r="T251"/>
  <c r="R251"/>
  <c r="P251"/>
  <c r="BI248"/>
  <c r="BH248"/>
  <c r="BG248"/>
  <c r="BF248"/>
  <c r="T248"/>
  <c r="R248"/>
  <c r="P248"/>
  <c r="BI245"/>
  <c r="BH245"/>
  <c r="BG245"/>
  <c r="BF245"/>
  <c r="T245"/>
  <c r="R245"/>
  <c r="P245"/>
  <c r="BI242"/>
  <c r="BH242"/>
  <c r="BG242"/>
  <c r="BF242"/>
  <c r="T242"/>
  <c r="R242"/>
  <c r="P242"/>
  <c r="BI239"/>
  <c r="BH239"/>
  <c r="BG239"/>
  <c r="BF239"/>
  <c r="T239"/>
  <c r="R239"/>
  <c r="P239"/>
  <c r="BI236"/>
  <c r="BH236"/>
  <c r="BG236"/>
  <c r="BF236"/>
  <c r="T236"/>
  <c r="R236"/>
  <c r="P236"/>
  <c r="BI233"/>
  <c r="BH233"/>
  <c r="BG233"/>
  <c r="BF233"/>
  <c r="T233"/>
  <c r="R233"/>
  <c r="P233"/>
  <c r="BI229"/>
  <c r="BH229"/>
  <c r="BG229"/>
  <c r="BF229"/>
  <c r="T229"/>
  <c r="R229"/>
  <c r="P229"/>
  <c r="BI226"/>
  <c r="BH226"/>
  <c r="BG226"/>
  <c r="BF226"/>
  <c r="T226"/>
  <c r="R226"/>
  <c r="P226"/>
  <c r="BI223"/>
  <c r="BH223"/>
  <c r="BG223"/>
  <c r="BF223"/>
  <c r="T223"/>
  <c r="R223"/>
  <c r="P223"/>
  <c r="BI220"/>
  <c r="BH220"/>
  <c r="BG220"/>
  <c r="BF220"/>
  <c r="T220"/>
  <c r="R220"/>
  <c r="P220"/>
  <c r="BI216"/>
  <c r="BH216"/>
  <c r="BG216"/>
  <c r="BF216"/>
  <c r="T216"/>
  <c r="R216"/>
  <c r="P216"/>
  <c r="BI214"/>
  <c r="BH214"/>
  <c r="BG214"/>
  <c r="BF214"/>
  <c r="T214"/>
  <c r="R214"/>
  <c r="P214"/>
  <c r="BI212"/>
  <c r="BH212"/>
  <c r="BG212"/>
  <c r="BF212"/>
  <c r="T212"/>
  <c r="R212"/>
  <c r="P212"/>
  <c r="BI210"/>
  <c r="BH210"/>
  <c r="BG210"/>
  <c r="BF210"/>
  <c r="T210"/>
  <c r="R210"/>
  <c r="P210"/>
  <c r="BI208"/>
  <c r="BH208"/>
  <c r="BG208"/>
  <c r="BF208"/>
  <c r="T208"/>
  <c r="R208"/>
  <c r="P208"/>
  <c r="BI204"/>
  <c r="BH204"/>
  <c r="BG204"/>
  <c r="BF204"/>
  <c r="T204"/>
  <c r="R204"/>
  <c r="P204"/>
  <c r="BI202"/>
  <c r="BH202"/>
  <c r="BG202"/>
  <c r="BF202"/>
  <c r="T202"/>
  <c r="R202"/>
  <c r="P202"/>
  <c r="BI200"/>
  <c r="BH200"/>
  <c r="BG200"/>
  <c r="BF200"/>
  <c r="T200"/>
  <c r="R200"/>
  <c r="P200"/>
  <c r="BI196"/>
  <c r="BH196"/>
  <c r="BG196"/>
  <c r="BF196"/>
  <c r="T196"/>
  <c r="R196"/>
  <c r="P196"/>
  <c r="BI192"/>
  <c r="BH192"/>
  <c r="BG192"/>
  <c r="BF192"/>
  <c r="T192"/>
  <c r="R192"/>
  <c r="P192"/>
  <c r="BI188"/>
  <c r="BH188"/>
  <c r="BG188"/>
  <c r="BF188"/>
  <c r="T188"/>
  <c r="R188"/>
  <c r="P188"/>
  <c r="BI184"/>
  <c r="BH184"/>
  <c r="BG184"/>
  <c r="BF184"/>
  <c r="T184"/>
  <c r="R184"/>
  <c r="P184"/>
  <c r="BI181"/>
  <c r="BH181"/>
  <c r="BG181"/>
  <c r="BF181"/>
  <c r="T181"/>
  <c r="R181"/>
  <c r="P181"/>
  <c r="BI178"/>
  <c r="BH178"/>
  <c r="BG178"/>
  <c r="BF178"/>
  <c r="T178"/>
  <c r="R178"/>
  <c r="P178"/>
  <c r="BI175"/>
  <c r="BH175"/>
  <c r="BG175"/>
  <c r="BF175"/>
  <c r="T175"/>
  <c r="R175"/>
  <c r="P175"/>
  <c r="BI172"/>
  <c r="BH172"/>
  <c r="BG172"/>
  <c r="BF172"/>
  <c r="T172"/>
  <c r="R172"/>
  <c r="P172"/>
  <c r="BI169"/>
  <c r="BH169"/>
  <c r="BG169"/>
  <c r="BF169"/>
  <c r="T169"/>
  <c r="R169"/>
  <c r="P169"/>
  <c r="BI166"/>
  <c r="BH166"/>
  <c r="BG166"/>
  <c r="BF166"/>
  <c r="T166"/>
  <c r="R166"/>
  <c r="P166"/>
  <c r="BI163"/>
  <c r="BH163"/>
  <c r="BG163"/>
  <c r="BF163"/>
  <c r="T163"/>
  <c r="R163"/>
  <c r="P163"/>
  <c r="BI160"/>
  <c r="BH160"/>
  <c r="BG160"/>
  <c r="BF160"/>
  <c r="T160"/>
  <c r="R160"/>
  <c r="P160"/>
  <c r="BI157"/>
  <c r="BH157"/>
  <c r="BG157"/>
  <c r="BF157"/>
  <c r="T157"/>
  <c r="R157"/>
  <c r="P157"/>
  <c r="BI154"/>
  <c r="BH154"/>
  <c r="BG154"/>
  <c r="BF154"/>
  <c r="T154"/>
  <c r="R154"/>
  <c r="P154"/>
  <c r="BI151"/>
  <c r="BH151"/>
  <c r="BG151"/>
  <c r="BF151"/>
  <c r="T151"/>
  <c r="R151"/>
  <c r="P151"/>
  <c r="BI147"/>
  <c r="BH147"/>
  <c r="BG147"/>
  <c r="BF147"/>
  <c r="T147"/>
  <c r="R147"/>
  <c r="P147"/>
  <c r="BI145"/>
  <c r="BH145"/>
  <c r="BG145"/>
  <c r="BF145"/>
  <c r="T145"/>
  <c r="R145"/>
  <c r="P145"/>
  <c r="BI142"/>
  <c r="BH142"/>
  <c r="BG142"/>
  <c r="BF142"/>
  <c r="T142"/>
  <c r="R142"/>
  <c r="P142"/>
  <c r="BI139"/>
  <c r="BH139"/>
  <c r="BG139"/>
  <c r="BF139"/>
  <c r="T139"/>
  <c r="R139"/>
  <c r="P139"/>
  <c r="BI136"/>
  <c r="BH136"/>
  <c r="BG136"/>
  <c r="BF136"/>
  <c r="T136"/>
  <c r="R136"/>
  <c r="P136"/>
  <c r="BI133"/>
  <c r="BH133"/>
  <c r="BG133"/>
  <c r="BF133"/>
  <c r="T133"/>
  <c r="R133"/>
  <c r="P133"/>
  <c r="BI129"/>
  <c r="BH129"/>
  <c r="BG129"/>
  <c r="BF129"/>
  <c r="T129"/>
  <c r="T128"/>
  <c r="R129"/>
  <c r="R128"/>
  <c r="P129"/>
  <c r="P128"/>
  <c r="BI125"/>
  <c r="BH125"/>
  <c r="BG125"/>
  <c r="BF125"/>
  <c r="T125"/>
  <c r="T124"/>
  <c r="R125"/>
  <c r="R124"/>
  <c r="P125"/>
  <c r="P124"/>
  <c r="BI122"/>
  <c r="BH122"/>
  <c r="BG122"/>
  <c r="BF122"/>
  <c r="T122"/>
  <c r="R122"/>
  <c r="P122"/>
  <c r="BI119"/>
  <c r="BH119"/>
  <c r="BG119"/>
  <c r="BF119"/>
  <c r="T119"/>
  <c r="R119"/>
  <c r="P119"/>
  <c r="BI116"/>
  <c r="BH116"/>
  <c r="BG116"/>
  <c r="BF116"/>
  <c r="T116"/>
  <c r="R116"/>
  <c r="P116"/>
  <c r="BI114"/>
  <c r="BH114"/>
  <c r="BG114"/>
  <c r="BF114"/>
  <c r="T114"/>
  <c r="R114"/>
  <c r="P114"/>
  <c r="BI112"/>
  <c r="BH112"/>
  <c r="BG112"/>
  <c r="BF112"/>
  <c r="T112"/>
  <c r="R112"/>
  <c r="P112"/>
  <c r="BI109"/>
  <c r="BH109"/>
  <c r="BG109"/>
  <c r="BF109"/>
  <c r="T109"/>
  <c r="R109"/>
  <c r="P109"/>
  <c r="BI106"/>
  <c r="BH106"/>
  <c r="BG106"/>
  <c r="BF106"/>
  <c r="T106"/>
  <c r="R106"/>
  <c r="P106"/>
  <c r="BI103"/>
  <c r="BH103"/>
  <c r="BG103"/>
  <c r="BF103"/>
  <c r="T103"/>
  <c r="R103"/>
  <c r="P103"/>
  <c r="BI100"/>
  <c r="BH100"/>
  <c r="BG100"/>
  <c r="BF100"/>
  <c r="T100"/>
  <c r="R100"/>
  <c r="P100"/>
  <c r="F92"/>
  <c r="E90"/>
  <c r="F56"/>
  <c r="E54"/>
  <c r="J26"/>
  <c r="E26"/>
  <c r="J95"/>
  <c r="J25"/>
  <c r="J23"/>
  <c r="E23"/>
  <c r="J94"/>
  <c r="J22"/>
  <c r="J20"/>
  <c r="E20"/>
  <c r="F59"/>
  <c r="J19"/>
  <c r="J17"/>
  <c r="E17"/>
  <c r="F94"/>
  <c r="J16"/>
  <c r="J14"/>
  <c r="J92"/>
  <c r="E7"/>
  <c r="E86"/>
  <c i="7" r="J39"/>
  <c r="J38"/>
  <c i="1" r="AY62"/>
  <c i="7" r="J37"/>
  <c i="1" r="AX62"/>
  <c i="7" r="BI826"/>
  <c r="BH826"/>
  <c r="BG826"/>
  <c r="BF826"/>
  <c r="T826"/>
  <c r="R826"/>
  <c r="P826"/>
  <c r="BI821"/>
  <c r="BH821"/>
  <c r="BG821"/>
  <c r="BF821"/>
  <c r="T821"/>
  <c r="R821"/>
  <c r="P821"/>
  <c r="BI817"/>
  <c r="BH817"/>
  <c r="BG817"/>
  <c r="BF817"/>
  <c r="T817"/>
  <c r="R817"/>
  <c r="P817"/>
  <c r="BI812"/>
  <c r="BH812"/>
  <c r="BG812"/>
  <c r="BF812"/>
  <c r="T812"/>
  <c r="R812"/>
  <c r="P812"/>
  <c r="BI807"/>
  <c r="BH807"/>
  <c r="BG807"/>
  <c r="BF807"/>
  <c r="T807"/>
  <c r="R807"/>
  <c r="P807"/>
  <c r="BI802"/>
  <c r="BH802"/>
  <c r="BG802"/>
  <c r="BF802"/>
  <c r="T802"/>
  <c r="R802"/>
  <c r="P802"/>
  <c r="BI797"/>
  <c r="BH797"/>
  <c r="BG797"/>
  <c r="BF797"/>
  <c r="T797"/>
  <c r="R797"/>
  <c r="P797"/>
  <c r="BI792"/>
  <c r="BH792"/>
  <c r="BG792"/>
  <c r="BF792"/>
  <c r="T792"/>
  <c r="R792"/>
  <c r="P792"/>
  <c r="BI787"/>
  <c r="BH787"/>
  <c r="BG787"/>
  <c r="BF787"/>
  <c r="T787"/>
  <c r="R787"/>
  <c r="P787"/>
  <c r="BI782"/>
  <c r="BH782"/>
  <c r="BG782"/>
  <c r="BF782"/>
  <c r="T782"/>
  <c r="R782"/>
  <c r="P782"/>
  <c r="BI777"/>
  <c r="BH777"/>
  <c r="BG777"/>
  <c r="BF777"/>
  <c r="T777"/>
  <c r="R777"/>
  <c r="P777"/>
  <c r="BI773"/>
  <c r="BH773"/>
  <c r="BG773"/>
  <c r="BF773"/>
  <c r="T773"/>
  <c r="R773"/>
  <c r="P773"/>
  <c r="BI769"/>
  <c r="BH769"/>
  <c r="BG769"/>
  <c r="BF769"/>
  <c r="T769"/>
  <c r="R769"/>
  <c r="P769"/>
  <c r="BI765"/>
  <c r="BH765"/>
  <c r="BG765"/>
  <c r="BF765"/>
  <c r="T765"/>
  <c r="R765"/>
  <c r="P765"/>
  <c r="BI761"/>
  <c r="BH761"/>
  <c r="BG761"/>
  <c r="BF761"/>
  <c r="T761"/>
  <c r="R761"/>
  <c r="P761"/>
  <c r="BI757"/>
  <c r="BH757"/>
  <c r="BG757"/>
  <c r="BF757"/>
  <c r="T757"/>
  <c r="R757"/>
  <c r="P757"/>
  <c r="BI753"/>
  <c r="BH753"/>
  <c r="BG753"/>
  <c r="BF753"/>
  <c r="T753"/>
  <c r="R753"/>
  <c r="P753"/>
  <c r="BI749"/>
  <c r="BH749"/>
  <c r="BG749"/>
  <c r="BF749"/>
  <c r="T749"/>
  <c r="R749"/>
  <c r="P749"/>
  <c r="BI745"/>
  <c r="BH745"/>
  <c r="BG745"/>
  <c r="BF745"/>
  <c r="T745"/>
  <c r="R745"/>
  <c r="P745"/>
  <c r="BI741"/>
  <c r="BH741"/>
  <c r="BG741"/>
  <c r="BF741"/>
  <c r="T741"/>
  <c r="R741"/>
  <c r="P741"/>
  <c r="BI737"/>
  <c r="BH737"/>
  <c r="BG737"/>
  <c r="BF737"/>
  <c r="T737"/>
  <c r="R737"/>
  <c r="P737"/>
  <c r="BI733"/>
  <c r="BH733"/>
  <c r="BG733"/>
  <c r="BF733"/>
  <c r="T733"/>
  <c r="R733"/>
  <c r="P733"/>
  <c r="BI729"/>
  <c r="BH729"/>
  <c r="BG729"/>
  <c r="BF729"/>
  <c r="T729"/>
  <c r="R729"/>
  <c r="P729"/>
  <c r="BI724"/>
  <c r="BH724"/>
  <c r="BG724"/>
  <c r="BF724"/>
  <c r="T724"/>
  <c r="R724"/>
  <c r="P724"/>
  <c r="BI720"/>
  <c r="BH720"/>
  <c r="BG720"/>
  <c r="BF720"/>
  <c r="T720"/>
  <c r="R720"/>
  <c r="P720"/>
  <c r="BI716"/>
  <c r="BH716"/>
  <c r="BG716"/>
  <c r="BF716"/>
  <c r="T716"/>
  <c r="R716"/>
  <c r="P716"/>
  <c r="BI712"/>
  <c r="BH712"/>
  <c r="BG712"/>
  <c r="BF712"/>
  <c r="T712"/>
  <c r="R712"/>
  <c r="P712"/>
  <c r="BI707"/>
  <c r="BH707"/>
  <c r="BG707"/>
  <c r="BF707"/>
  <c r="T707"/>
  <c r="R707"/>
  <c r="P707"/>
  <c r="BI703"/>
  <c r="BH703"/>
  <c r="BG703"/>
  <c r="BF703"/>
  <c r="T703"/>
  <c r="R703"/>
  <c r="P703"/>
  <c r="BI699"/>
  <c r="BH699"/>
  <c r="BG699"/>
  <c r="BF699"/>
  <c r="T699"/>
  <c r="R699"/>
  <c r="P699"/>
  <c r="BI695"/>
  <c r="BH695"/>
  <c r="BG695"/>
  <c r="BF695"/>
  <c r="T695"/>
  <c r="R695"/>
  <c r="P695"/>
  <c r="BI691"/>
  <c r="BH691"/>
  <c r="BG691"/>
  <c r="BF691"/>
  <c r="T691"/>
  <c r="R691"/>
  <c r="P691"/>
  <c r="BI687"/>
  <c r="BH687"/>
  <c r="BG687"/>
  <c r="BF687"/>
  <c r="T687"/>
  <c r="R687"/>
  <c r="P687"/>
  <c r="BI683"/>
  <c r="BH683"/>
  <c r="BG683"/>
  <c r="BF683"/>
  <c r="T683"/>
  <c r="R683"/>
  <c r="P683"/>
  <c r="BI679"/>
  <c r="BH679"/>
  <c r="BG679"/>
  <c r="BF679"/>
  <c r="T679"/>
  <c r="R679"/>
  <c r="P679"/>
  <c r="BI675"/>
  <c r="BH675"/>
  <c r="BG675"/>
  <c r="BF675"/>
  <c r="T675"/>
  <c r="R675"/>
  <c r="P675"/>
  <c r="BI671"/>
  <c r="BH671"/>
  <c r="BG671"/>
  <c r="BF671"/>
  <c r="T671"/>
  <c r="R671"/>
  <c r="P671"/>
  <c r="BI667"/>
  <c r="BH667"/>
  <c r="BG667"/>
  <c r="BF667"/>
  <c r="T667"/>
  <c r="R667"/>
  <c r="P667"/>
  <c r="BI663"/>
  <c r="BH663"/>
  <c r="BG663"/>
  <c r="BF663"/>
  <c r="T663"/>
  <c r="R663"/>
  <c r="P663"/>
  <c r="BI659"/>
  <c r="BH659"/>
  <c r="BG659"/>
  <c r="BF659"/>
  <c r="T659"/>
  <c r="R659"/>
  <c r="P659"/>
  <c r="BI655"/>
  <c r="BH655"/>
  <c r="BG655"/>
  <c r="BF655"/>
  <c r="T655"/>
  <c r="R655"/>
  <c r="P655"/>
  <c r="BI651"/>
  <c r="BH651"/>
  <c r="BG651"/>
  <c r="BF651"/>
  <c r="T651"/>
  <c r="R651"/>
  <c r="P651"/>
  <c r="BI647"/>
  <c r="BH647"/>
  <c r="BG647"/>
  <c r="BF647"/>
  <c r="T647"/>
  <c r="R647"/>
  <c r="P647"/>
  <c r="BI643"/>
  <c r="BH643"/>
  <c r="BG643"/>
  <c r="BF643"/>
  <c r="T643"/>
  <c r="R643"/>
  <c r="P643"/>
  <c r="BI639"/>
  <c r="BH639"/>
  <c r="BG639"/>
  <c r="BF639"/>
  <c r="T639"/>
  <c r="R639"/>
  <c r="P639"/>
  <c r="BI635"/>
  <c r="BH635"/>
  <c r="BG635"/>
  <c r="BF635"/>
  <c r="T635"/>
  <c r="R635"/>
  <c r="P635"/>
  <c r="BI631"/>
  <c r="BH631"/>
  <c r="BG631"/>
  <c r="BF631"/>
  <c r="T631"/>
  <c r="R631"/>
  <c r="P631"/>
  <c r="BI627"/>
  <c r="BH627"/>
  <c r="BG627"/>
  <c r="BF627"/>
  <c r="T627"/>
  <c r="R627"/>
  <c r="P627"/>
  <c r="BI623"/>
  <c r="BH623"/>
  <c r="BG623"/>
  <c r="BF623"/>
  <c r="T623"/>
  <c r="R623"/>
  <c r="P623"/>
  <c r="BI619"/>
  <c r="BH619"/>
  <c r="BG619"/>
  <c r="BF619"/>
  <c r="T619"/>
  <c r="R619"/>
  <c r="P619"/>
  <c r="BI615"/>
  <c r="BH615"/>
  <c r="BG615"/>
  <c r="BF615"/>
  <c r="T615"/>
  <c r="R615"/>
  <c r="P615"/>
  <c r="BI611"/>
  <c r="BH611"/>
  <c r="BG611"/>
  <c r="BF611"/>
  <c r="T611"/>
  <c r="R611"/>
  <c r="P611"/>
  <c r="BI607"/>
  <c r="BH607"/>
  <c r="BG607"/>
  <c r="BF607"/>
  <c r="T607"/>
  <c r="R607"/>
  <c r="P607"/>
  <c r="BI603"/>
  <c r="BH603"/>
  <c r="BG603"/>
  <c r="BF603"/>
  <c r="T603"/>
  <c r="R603"/>
  <c r="P603"/>
  <c r="BI599"/>
  <c r="BH599"/>
  <c r="BG599"/>
  <c r="BF599"/>
  <c r="T599"/>
  <c r="R599"/>
  <c r="P599"/>
  <c r="BI594"/>
  <c r="BH594"/>
  <c r="BG594"/>
  <c r="BF594"/>
  <c r="T594"/>
  <c r="R594"/>
  <c r="P594"/>
  <c r="BI590"/>
  <c r="BH590"/>
  <c r="BG590"/>
  <c r="BF590"/>
  <c r="T590"/>
  <c r="R590"/>
  <c r="P590"/>
  <c r="BI584"/>
  <c r="BH584"/>
  <c r="BG584"/>
  <c r="BF584"/>
  <c r="T584"/>
  <c r="R584"/>
  <c r="P584"/>
  <c r="BI580"/>
  <c r="BH580"/>
  <c r="BG580"/>
  <c r="BF580"/>
  <c r="T580"/>
  <c r="R580"/>
  <c r="P580"/>
  <c r="BI576"/>
  <c r="BH576"/>
  <c r="BG576"/>
  <c r="BF576"/>
  <c r="T576"/>
  <c r="R576"/>
  <c r="P576"/>
  <c r="BI572"/>
  <c r="BH572"/>
  <c r="BG572"/>
  <c r="BF572"/>
  <c r="T572"/>
  <c r="R572"/>
  <c r="P572"/>
  <c r="BI568"/>
  <c r="BH568"/>
  <c r="BG568"/>
  <c r="BF568"/>
  <c r="T568"/>
  <c r="R568"/>
  <c r="P568"/>
  <c r="BI564"/>
  <c r="BH564"/>
  <c r="BG564"/>
  <c r="BF564"/>
  <c r="T564"/>
  <c r="R564"/>
  <c r="P564"/>
  <c r="BI560"/>
  <c r="BH560"/>
  <c r="BG560"/>
  <c r="BF560"/>
  <c r="T560"/>
  <c r="R560"/>
  <c r="P560"/>
  <c r="BI556"/>
  <c r="BH556"/>
  <c r="BG556"/>
  <c r="BF556"/>
  <c r="T556"/>
  <c r="R556"/>
  <c r="P556"/>
  <c r="BI552"/>
  <c r="BH552"/>
  <c r="BG552"/>
  <c r="BF552"/>
  <c r="T552"/>
  <c r="R552"/>
  <c r="P552"/>
  <c r="BI548"/>
  <c r="BH548"/>
  <c r="BG548"/>
  <c r="BF548"/>
  <c r="T548"/>
  <c r="R548"/>
  <c r="P548"/>
  <c r="BI544"/>
  <c r="BH544"/>
  <c r="BG544"/>
  <c r="BF544"/>
  <c r="T544"/>
  <c r="R544"/>
  <c r="P544"/>
  <c r="BI540"/>
  <c r="BH540"/>
  <c r="BG540"/>
  <c r="BF540"/>
  <c r="T540"/>
  <c r="R540"/>
  <c r="P540"/>
  <c r="BI536"/>
  <c r="BH536"/>
  <c r="BG536"/>
  <c r="BF536"/>
  <c r="T536"/>
  <c r="R536"/>
  <c r="P536"/>
  <c r="BI532"/>
  <c r="BH532"/>
  <c r="BG532"/>
  <c r="BF532"/>
  <c r="T532"/>
  <c r="R532"/>
  <c r="P532"/>
  <c r="BI528"/>
  <c r="BH528"/>
  <c r="BG528"/>
  <c r="BF528"/>
  <c r="T528"/>
  <c r="R528"/>
  <c r="P528"/>
  <c r="BI524"/>
  <c r="BH524"/>
  <c r="BG524"/>
  <c r="BF524"/>
  <c r="T524"/>
  <c r="R524"/>
  <c r="P524"/>
  <c r="BI520"/>
  <c r="BH520"/>
  <c r="BG520"/>
  <c r="BF520"/>
  <c r="T520"/>
  <c r="R520"/>
  <c r="P520"/>
  <c r="BI516"/>
  <c r="BH516"/>
  <c r="BG516"/>
  <c r="BF516"/>
  <c r="T516"/>
  <c r="R516"/>
  <c r="P516"/>
  <c r="BI512"/>
  <c r="BH512"/>
  <c r="BG512"/>
  <c r="BF512"/>
  <c r="T512"/>
  <c r="R512"/>
  <c r="P512"/>
  <c r="BI508"/>
  <c r="BH508"/>
  <c r="BG508"/>
  <c r="BF508"/>
  <c r="T508"/>
  <c r="R508"/>
  <c r="P508"/>
  <c r="BI504"/>
  <c r="BH504"/>
  <c r="BG504"/>
  <c r="BF504"/>
  <c r="T504"/>
  <c r="R504"/>
  <c r="P504"/>
  <c r="BI500"/>
  <c r="BH500"/>
  <c r="BG500"/>
  <c r="BF500"/>
  <c r="T500"/>
  <c r="R500"/>
  <c r="P500"/>
  <c r="BI496"/>
  <c r="BH496"/>
  <c r="BG496"/>
  <c r="BF496"/>
  <c r="T496"/>
  <c r="R496"/>
  <c r="P496"/>
  <c r="BI492"/>
  <c r="BH492"/>
  <c r="BG492"/>
  <c r="BF492"/>
  <c r="T492"/>
  <c r="R492"/>
  <c r="P492"/>
  <c r="BI488"/>
  <c r="BH488"/>
  <c r="BG488"/>
  <c r="BF488"/>
  <c r="T488"/>
  <c r="R488"/>
  <c r="P488"/>
  <c r="BI484"/>
  <c r="BH484"/>
  <c r="BG484"/>
  <c r="BF484"/>
  <c r="T484"/>
  <c r="R484"/>
  <c r="P484"/>
  <c r="BI480"/>
  <c r="BH480"/>
  <c r="BG480"/>
  <c r="BF480"/>
  <c r="T480"/>
  <c r="R480"/>
  <c r="P480"/>
  <c r="BI476"/>
  <c r="BH476"/>
  <c r="BG476"/>
  <c r="BF476"/>
  <c r="T476"/>
  <c r="R476"/>
  <c r="P476"/>
  <c r="BI472"/>
  <c r="BH472"/>
  <c r="BG472"/>
  <c r="BF472"/>
  <c r="T472"/>
  <c r="R472"/>
  <c r="P472"/>
  <c r="BI468"/>
  <c r="BH468"/>
  <c r="BG468"/>
  <c r="BF468"/>
  <c r="T468"/>
  <c r="R468"/>
  <c r="P468"/>
  <c r="BI464"/>
  <c r="BH464"/>
  <c r="BG464"/>
  <c r="BF464"/>
  <c r="T464"/>
  <c r="R464"/>
  <c r="P464"/>
  <c r="BI460"/>
  <c r="BH460"/>
  <c r="BG460"/>
  <c r="BF460"/>
  <c r="T460"/>
  <c r="R460"/>
  <c r="P460"/>
  <c r="BI456"/>
  <c r="BH456"/>
  <c r="BG456"/>
  <c r="BF456"/>
  <c r="T456"/>
  <c r="R456"/>
  <c r="P456"/>
  <c r="BI452"/>
  <c r="BH452"/>
  <c r="BG452"/>
  <c r="BF452"/>
  <c r="T452"/>
  <c r="R452"/>
  <c r="P452"/>
  <c r="BI448"/>
  <c r="BH448"/>
  <c r="BG448"/>
  <c r="BF448"/>
  <c r="T448"/>
  <c r="R448"/>
  <c r="P448"/>
  <c r="BI444"/>
  <c r="BH444"/>
  <c r="BG444"/>
  <c r="BF444"/>
  <c r="T444"/>
  <c r="R444"/>
  <c r="P444"/>
  <c r="BI439"/>
  <c r="BH439"/>
  <c r="BG439"/>
  <c r="BF439"/>
  <c r="T439"/>
  <c r="R439"/>
  <c r="P439"/>
  <c r="BI435"/>
  <c r="BH435"/>
  <c r="BG435"/>
  <c r="BF435"/>
  <c r="T435"/>
  <c r="R435"/>
  <c r="P435"/>
  <c r="BI431"/>
  <c r="BH431"/>
  <c r="BG431"/>
  <c r="BF431"/>
  <c r="T431"/>
  <c r="R431"/>
  <c r="P431"/>
  <c r="BI427"/>
  <c r="BH427"/>
  <c r="BG427"/>
  <c r="BF427"/>
  <c r="T427"/>
  <c r="R427"/>
  <c r="P427"/>
  <c r="BI423"/>
  <c r="BH423"/>
  <c r="BG423"/>
  <c r="BF423"/>
  <c r="T423"/>
  <c r="R423"/>
  <c r="P423"/>
  <c r="BI419"/>
  <c r="BH419"/>
  <c r="BG419"/>
  <c r="BF419"/>
  <c r="T419"/>
  <c r="R419"/>
  <c r="P419"/>
  <c r="BI415"/>
  <c r="BH415"/>
  <c r="BG415"/>
  <c r="BF415"/>
  <c r="T415"/>
  <c r="R415"/>
  <c r="P415"/>
  <c r="BI411"/>
  <c r="BH411"/>
  <c r="BG411"/>
  <c r="BF411"/>
  <c r="T411"/>
  <c r="R411"/>
  <c r="P411"/>
  <c r="BI407"/>
  <c r="BH407"/>
  <c r="BG407"/>
  <c r="BF407"/>
  <c r="T407"/>
  <c r="R407"/>
  <c r="P407"/>
  <c r="BI403"/>
  <c r="BH403"/>
  <c r="BG403"/>
  <c r="BF403"/>
  <c r="T403"/>
  <c r="R403"/>
  <c r="P403"/>
  <c r="BI399"/>
  <c r="BH399"/>
  <c r="BG399"/>
  <c r="BF399"/>
  <c r="T399"/>
  <c r="R399"/>
  <c r="P399"/>
  <c r="BI395"/>
  <c r="BH395"/>
  <c r="BG395"/>
  <c r="BF395"/>
  <c r="T395"/>
  <c r="R395"/>
  <c r="P395"/>
  <c r="BI391"/>
  <c r="BH391"/>
  <c r="BG391"/>
  <c r="BF391"/>
  <c r="T391"/>
  <c r="R391"/>
  <c r="P391"/>
  <c r="BI387"/>
  <c r="BH387"/>
  <c r="BG387"/>
  <c r="BF387"/>
  <c r="T387"/>
  <c r="R387"/>
  <c r="P387"/>
  <c r="BI383"/>
  <c r="BH383"/>
  <c r="BG383"/>
  <c r="BF383"/>
  <c r="T383"/>
  <c r="R383"/>
  <c r="P383"/>
  <c r="BI379"/>
  <c r="BH379"/>
  <c r="BG379"/>
  <c r="BF379"/>
  <c r="T379"/>
  <c r="R379"/>
  <c r="P379"/>
  <c r="BI375"/>
  <c r="BH375"/>
  <c r="BG375"/>
  <c r="BF375"/>
  <c r="T375"/>
  <c r="R375"/>
  <c r="P375"/>
  <c r="BI371"/>
  <c r="BH371"/>
  <c r="BG371"/>
  <c r="BF371"/>
  <c r="T371"/>
  <c r="R371"/>
  <c r="P371"/>
  <c r="BI367"/>
  <c r="BH367"/>
  <c r="BG367"/>
  <c r="BF367"/>
  <c r="T367"/>
  <c r="R367"/>
  <c r="P367"/>
  <c r="BI363"/>
  <c r="BH363"/>
  <c r="BG363"/>
  <c r="BF363"/>
  <c r="T363"/>
  <c r="R363"/>
  <c r="P363"/>
  <c r="BI359"/>
  <c r="BH359"/>
  <c r="BG359"/>
  <c r="BF359"/>
  <c r="T359"/>
  <c r="R359"/>
  <c r="P359"/>
  <c r="BI355"/>
  <c r="BH355"/>
  <c r="BG355"/>
  <c r="BF355"/>
  <c r="T355"/>
  <c r="R355"/>
  <c r="P355"/>
  <c r="BI351"/>
  <c r="BH351"/>
  <c r="BG351"/>
  <c r="BF351"/>
  <c r="T351"/>
  <c r="R351"/>
  <c r="P351"/>
  <c r="BI347"/>
  <c r="BH347"/>
  <c r="BG347"/>
  <c r="BF347"/>
  <c r="T347"/>
  <c r="R347"/>
  <c r="P347"/>
  <c r="BI343"/>
  <c r="BH343"/>
  <c r="BG343"/>
  <c r="BF343"/>
  <c r="T343"/>
  <c r="R343"/>
  <c r="P343"/>
  <c r="BI339"/>
  <c r="BH339"/>
  <c r="BG339"/>
  <c r="BF339"/>
  <c r="T339"/>
  <c r="R339"/>
  <c r="P339"/>
  <c r="BI335"/>
  <c r="BH335"/>
  <c r="BG335"/>
  <c r="BF335"/>
  <c r="T335"/>
  <c r="R335"/>
  <c r="P335"/>
  <c r="BI331"/>
  <c r="BH331"/>
  <c r="BG331"/>
  <c r="BF331"/>
  <c r="T331"/>
  <c r="R331"/>
  <c r="P331"/>
  <c r="BI327"/>
  <c r="BH327"/>
  <c r="BG327"/>
  <c r="BF327"/>
  <c r="T327"/>
  <c r="R327"/>
  <c r="P327"/>
  <c r="BI322"/>
  <c r="BH322"/>
  <c r="BG322"/>
  <c r="BF322"/>
  <c r="T322"/>
  <c r="R322"/>
  <c r="P322"/>
  <c r="BI318"/>
  <c r="BH318"/>
  <c r="BG318"/>
  <c r="BF318"/>
  <c r="T318"/>
  <c r="R318"/>
  <c r="P318"/>
  <c r="BI314"/>
  <c r="BH314"/>
  <c r="BG314"/>
  <c r="BF314"/>
  <c r="T314"/>
  <c r="R314"/>
  <c r="P314"/>
  <c r="BI310"/>
  <c r="BH310"/>
  <c r="BG310"/>
  <c r="BF310"/>
  <c r="T310"/>
  <c r="R310"/>
  <c r="P310"/>
  <c r="BI306"/>
  <c r="BH306"/>
  <c r="BG306"/>
  <c r="BF306"/>
  <c r="T306"/>
  <c r="R306"/>
  <c r="P306"/>
  <c r="BI302"/>
  <c r="BH302"/>
  <c r="BG302"/>
  <c r="BF302"/>
  <c r="T302"/>
  <c r="R302"/>
  <c r="P302"/>
  <c r="BI298"/>
  <c r="BH298"/>
  <c r="BG298"/>
  <c r="BF298"/>
  <c r="T298"/>
  <c r="R298"/>
  <c r="P298"/>
  <c r="BI294"/>
  <c r="BH294"/>
  <c r="BG294"/>
  <c r="BF294"/>
  <c r="T294"/>
  <c r="R294"/>
  <c r="P294"/>
  <c r="BI288"/>
  <c r="BH288"/>
  <c r="BG288"/>
  <c r="BF288"/>
  <c r="T288"/>
  <c r="R288"/>
  <c r="P288"/>
  <c r="BI284"/>
  <c r="BH284"/>
  <c r="BG284"/>
  <c r="BF284"/>
  <c r="T284"/>
  <c r="R284"/>
  <c r="P284"/>
  <c r="BI280"/>
  <c r="BH280"/>
  <c r="BG280"/>
  <c r="BF280"/>
  <c r="T280"/>
  <c r="R280"/>
  <c r="P280"/>
  <c r="BI276"/>
  <c r="BH276"/>
  <c r="BG276"/>
  <c r="BF276"/>
  <c r="T276"/>
  <c r="R276"/>
  <c r="P276"/>
  <c r="BI272"/>
  <c r="BH272"/>
  <c r="BG272"/>
  <c r="BF272"/>
  <c r="T272"/>
  <c r="R272"/>
  <c r="P272"/>
  <c r="BI268"/>
  <c r="BH268"/>
  <c r="BG268"/>
  <c r="BF268"/>
  <c r="T268"/>
  <c r="R268"/>
  <c r="P268"/>
  <c r="BI262"/>
  <c r="BH262"/>
  <c r="BG262"/>
  <c r="BF262"/>
  <c r="T262"/>
  <c r="R262"/>
  <c r="P262"/>
  <c r="BI256"/>
  <c r="BH256"/>
  <c r="BG256"/>
  <c r="BF256"/>
  <c r="T256"/>
  <c r="R256"/>
  <c r="P256"/>
  <c r="BI252"/>
  <c r="BH252"/>
  <c r="BG252"/>
  <c r="BF252"/>
  <c r="T252"/>
  <c r="R252"/>
  <c r="P252"/>
  <c r="BI246"/>
  <c r="BH246"/>
  <c r="BG246"/>
  <c r="BF246"/>
  <c r="T246"/>
  <c r="R246"/>
  <c r="P246"/>
  <c r="BI240"/>
  <c r="BH240"/>
  <c r="BG240"/>
  <c r="BF240"/>
  <c r="T240"/>
  <c r="R240"/>
  <c r="P240"/>
  <c r="BI236"/>
  <c r="BH236"/>
  <c r="BG236"/>
  <c r="BF236"/>
  <c r="T236"/>
  <c r="R236"/>
  <c r="P236"/>
  <c r="BI232"/>
  <c r="BH232"/>
  <c r="BG232"/>
  <c r="BF232"/>
  <c r="T232"/>
  <c r="R232"/>
  <c r="P232"/>
  <c r="BI228"/>
  <c r="BH228"/>
  <c r="BG228"/>
  <c r="BF228"/>
  <c r="T228"/>
  <c r="R228"/>
  <c r="P228"/>
  <c r="BI224"/>
  <c r="BH224"/>
  <c r="BG224"/>
  <c r="BF224"/>
  <c r="T224"/>
  <c r="R224"/>
  <c r="P224"/>
  <c r="BI220"/>
  <c r="BH220"/>
  <c r="BG220"/>
  <c r="BF220"/>
  <c r="T220"/>
  <c r="R220"/>
  <c r="P220"/>
  <c r="BI216"/>
  <c r="BH216"/>
  <c r="BG216"/>
  <c r="BF216"/>
  <c r="T216"/>
  <c r="R216"/>
  <c r="P216"/>
  <c r="BI212"/>
  <c r="BH212"/>
  <c r="BG212"/>
  <c r="BF212"/>
  <c r="T212"/>
  <c r="R212"/>
  <c r="P212"/>
  <c r="BI208"/>
  <c r="BH208"/>
  <c r="BG208"/>
  <c r="BF208"/>
  <c r="T208"/>
  <c r="R208"/>
  <c r="P208"/>
  <c r="BI204"/>
  <c r="BH204"/>
  <c r="BG204"/>
  <c r="BF204"/>
  <c r="T204"/>
  <c r="R204"/>
  <c r="P204"/>
  <c r="BI200"/>
  <c r="BH200"/>
  <c r="BG200"/>
  <c r="BF200"/>
  <c r="T200"/>
  <c r="R200"/>
  <c r="P200"/>
  <c r="BI196"/>
  <c r="BH196"/>
  <c r="BG196"/>
  <c r="BF196"/>
  <c r="T196"/>
  <c r="R196"/>
  <c r="P196"/>
  <c r="BI192"/>
  <c r="BH192"/>
  <c r="BG192"/>
  <c r="BF192"/>
  <c r="T192"/>
  <c r="R192"/>
  <c r="P192"/>
  <c r="BI188"/>
  <c r="BH188"/>
  <c r="BG188"/>
  <c r="BF188"/>
  <c r="T188"/>
  <c r="R188"/>
  <c r="P188"/>
  <c r="BI184"/>
  <c r="BH184"/>
  <c r="BG184"/>
  <c r="BF184"/>
  <c r="T184"/>
  <c r="R184"/>
  <c r="P184"/>
  <c r="BI180"/>
  <c r="BH180"/>
  <c r="BG180"/>
  <c r="BF180"/>
  <c r="T180"/>
  <c r="R180"/>
  <c r="P180"/>
  <c r="BI176"/>
  <c r="BH176"/>
  <c r="BG176"/>
  <c r="BF176"/>
  <c r="T176"/>
  <c r="R176"/>
  <c r="P176"/>
  <c r="BI167"/>
  <c r="BH167"/>
  <c r="BG167"/>
  <c r="BF167"/>
  <c r="T167"/>
  <c r="R167"/>
  <c r="P167"/>
  <c r="BI163"/>
  <c r="BH163"/>
  <c r="BG163"/>
  <c r="BF163"/>
  <c r="T163"/>
  <c r="R163"/>
  <c r="P163"/>
  <c r="BI159"/>
  <c r="BH159"/>
  <c r="BG159"/>
  <c r="BF159"/>
  <c r="T159"/>
  <c r="R159"/>
  <c r="P159"/>
  <c r="BI155"/>
  <c r="BH155"/>
  <c r="BG155"/>
  <c r="BF155"/>
  <c r="T155"/>
  <c r="R155"/>
  <c r="P155"/>
  <c r="BI148"/>
  <c r="BH148"/>
  <c r="BG148"/>
  <c r="BF148"/>
  <c r="T148"/>
  <c r="R148"/>
  <c r="P148"/>
  <c r="BI138"/>
  <c r="BH138"/>
  <c r="BG138"/>
  <c r="BF138"/>
  <c r="T138"/>
  <c r="R138"/>
  <c r="P138"/>
  <c r="BI134"/>
  <c r="BH134"/>
  <c r="BG134"/>
  <c r="BF134"/>
  <c r="T134"/>
  <c r="R134"/>
  <c r="P134"/>
  <c r="BI130"/>
  <c r="BH130"/>
  <c r="BG130"/>
  <c r="BF130"/>
  <c r="T130"/>
  <c r="R130"/>
  <c r="P130"/>
  <c r="BI126"/>
  <c r="BH126"/>
  <c r="BG126"/>
  <c r="BF126"/>
  <c r="T126"/>
  <c r="R126"/>
  <c r="P126"/>
  <c r="BI122"/>
  <c r="BH122"/>
  <c r="BG122"/>
  <c r="BF122"/>
  <c r="T122"/>
  <c r="R122"/>
  <c r="P122"/>
  <c r="BI118"/>
  <c r="BH118"/>
  <c r="BG118"/>
  <c r="BF118"/>
  <c r="T118"/>
  <c r="R118"/>
  <c r="P118"/>
  <c r="BI114"/>
  <c r="BH114"/>
  <c r="BG114"/>
  <c r="BF114"/>
  <c r="T114"/>
  <c r="R114"/>
  <c r="P114"/>
  <c r="BI110"/>
  <c r="BH110"/>
  <c r="BG110"/>
  <c r="BF110"/>
  <c r="T110"/>
  <c r="R110"/>
  <c r="P110"/>
  <c r="BI106"/>
  <c r="BH106"/>
  <c r="BG106"/>
  <c r="BF106"/>
  <c r="T106"/>
  <c r="R106"/>
  <c r="P106"/>
  <c r="BI102"/>
  <c r="BH102"/>
  <c r="BG102"/>
  <c r="BF102"/>
  <c r="T102"/>
  <c r="R102"/>
  <c r="P102"/>
  <c r="BI98"/>
  <c r="BH98"/>
  <c r="BG98"/>
  <c r="BF98"/>
  <c r="T98"/>
  <c r="R98"/>
  <c r="P98"/>
  <c r="F88"/>
  <c r="E86"/>
  <c r="F56"/>
  <c r="E54"/>
  <c r="J26"/>
  <c r="E26"/>
  <c r="J91"/>
  <c r="J25"/>
  <c r="J23"/>
  <c r="E23"/>
  <c r="J58"/>
  <c r="J22"/>
  <c r="J20"/>
  <c r="E20"/>
  <c r="F91"/>
  <c r="J19"/>
  <c r="J17"/>
  <c r="E17"/>
  <c r="F58"/>
  <c r="J16"/>
  <c r="J14"/>
  <c r="J88"/>
  <c r="E7"/>
  <c r="E50"/>
  <c i="6" r="J39"/>
  <c r="J38"/>
  <c i="1" r="AY61"/>
  <c i="6" r="J37"/>
  <c i="1" r="AX61"/>
  <c i="6" r="BI4682"/>
  <c r="BH4682"/>
  <c r="BG4682"/>
  <c r="BF4682"/>
  <c r="T4682"/>
  <c r="T4681"/>
  <c r="T4680"/>
  <c r="R4682"/>
  <c r="R4681"/>
  <c r="R4680"/>
  <c r="P4682"/>
  <c r="P4681"/>
  <c r="P4680"/>
  <c r="BI4540"/>
  <c r="BH4540"/>
  <c r="BG4540"/>
  <c r="BF4540"/>
  <c r="T4540"/>
  <c r="T4539"/>
  <c r="R4540"/>
  <c r="R4539"/>
  <c r="P4540"/>
  <c r="P4539"/>
  <c r="BI4536"/>
  <c r="BH4536"/>
  <c r="BG4536"/>
  <c r="BF4536"/>
  <c r="T4536"/>
  <c r="R4536"/>
  <c r="P4536"/>
  <c r="BI4530"/>
  <c r="BH4530"/>
  <c r="BG4530"/>
  <c r="BF4530"/>
  <c r="T4530"/>
  <c r="R4530"/>
  <c r="P4530"/>
  <c r="BI4525"/>
  <c r="BH4525"/>
  <c r="BG4525"/>
  <c r="BF4525"/>
  <c r="T4525"/>
  <c r="R4525"/>
  <c r="P4525"/>
  <c r="BI4518"/>
  <c r="BH4518"/>
  <c r="BG4518"/>
  <c r="BF4518"/>
  <c r="T4518"/>
  <c r="R4518"/>
  <c r="P4518"/>
  <c r="BI4511"/>
  <c r="BH4511"/>
  <c r="BG4511"/>
  <c r="BF4511"/>
  <c r="T4511"/>
  <c r="R4511"/>
  <c r="P4511"/>
  <c r="BI4504"/>
  <c r="BH4504"/>
  <c r="BG4504"/>
  <c r="BF4504"/>
  <c r="T4504"/>
  <c r="R4504"/>
  <c r="P4504"/>
  <c r="BI4497"/>
  <c r="BH4497"/>
  <c r="BG4497"/>
  <c r="BF4497"/>
  <c r="T4497"/>
  <c r="R4497"/>
  <c r="P4497"/>
  <c r="BI4494"/>
  <c r="BH4494"/>
  <c r="BG4494"/>
  <c r="BF4494"/>
  <c r="T4494"/>
  <c r="R4494"/>
  <c r="P4494"/>
  <c r="BI4451"/>
  <c r="BH4451"/>
  <c r="BG4451"/>
  <c r="BF4451"/>
  <c r="T4451"/>
  <c r="R4451"/>
  <c r="P4451"/>
  <c r="BI4448"/>
  <c r="BH4448"/>
  <c r="BG4448"/>
  <c r="BF4448"/>
  <c r="T4448"/>
  <c r="R4448"/>
  <c r="P4448"/>
  <c r="BI4409"/>
  <c r="BH4409"/>
  <c r="BG4409"/>
  <c r="BF4409"/>
  <c r="T4409"/>
  <c r="R4409"/>
  <c r="P4409"/>
  <c r="BI4405"/>
  <c r="BH4405"/>
  <c r="BG4405"/>
  <c r="BF4405"/>
  <c r="T4405"/>
  <c r="R4405"/>
  <c r="P4405"/>
  <c r="BI4362"/>
  <c r="BH4362"/>
  <c r="BG4362"/>
  <c r="BF4362"/>
  <c r="T4362"/>
  <c r="R4362"/>
  <c r="P4362"/>
  <c r="BI4358"/>
  <c r="BH4358"/>
  <c r="BG4358"/>
  <c r="BF4358"/>
  <c r="T4358"/>
  <c r="R4358"/>
  <c r="P4358"/>
  <c r="BI4354"/>
  <c r="BH4354"/>
  <c r="BG4354"/>
  <c r="BF4354"/>
  <c r="T4354"/>
  <c r="R4354"/>
  <c r="P4354"/>
  <c r="BI4350"/>
  <c r="BH4350"/>
  <c r="BG4350"/>
  <c r="BF4350"/>
  <c r="T4350"/>
  <c r="R4350"/>
  <c r="P4350"/>
  <c r="BI4346"/>
  <c r="BH4346"/>
  <c r="BG4346"/>
  <c r="BF4346"/>
  <c r="T4346"/>
  <c r="R4346"/>
  <c r="P4346"/>
  <c r="BI4316"/>
  <c r="BH4316"/>
  <c r="BG4316"/>
  <c r="BF4316"/>
  <c r="T4316"/>
  <c r="R4316"/>
  <c r="P4316"/>
  <c r="BI4259"/>
  <c r="BH4259"/>
  <c r="BG4259"/>
  <c r="BF4259"/>
  <c r="T4259"/>
  <c r="R4259"/>
  <c r="P4259"/>
  <c r="BI4228"/>
  <c r="BH4228"/>
  <c r="BG4228"/>
  <c r="BF4228"/>
  <c r="T4228"/>
  <c r="R4228"/>
  <c r="P4228"/>
  <c r="BI4225"/>
  <c r="BH4225"/>
  <c r="BG4225"/>
  <c r="BF4225"/>
  <c r="T4225"/>
  <c r="R4225"/>
  <c r="P4225"/>
  <c r="BI4222"/>
  <c r="BH4222"/>
  <c r="BG4222"/>
  <c r="BF4222"/>
  <c r="T4222"/>
  <c r="R4222"/>
  <c r="P4222"/>
  <c r="BI4219"/>
  <c r="BH4219"/>
  <c r="BG4219"/>
  <c r="BF4219"/>
  <c r="T4219"/>
  <c r="R4219"/>
  <c r="P4219"/>
  <c r="BI4215"/>
  <c r="BH4215"/>
  <c r="BG4215"/>
  <c r="BF4215"/>
  <c r="T4215"/>
  <c r="R4215"/>
  <c r="P4215"/>
  <c r="BI4206"/>
  <c r="BH4206"/>
  <c r="BG4206"/>
  <c r="BF4206"/>
  <c r="T4206"/>
  <c r="R4206"/>
  <c r="P4206"/>
  <c r="BI4191"/>
  <c r="BH4191"/>
  <c r="BG4191"/>
  <c r="BF4191"/>
  <c r="T4191"/>
  <c r="R4191"/>
  <c r="P4191"/>
  <c r="BI4175"/>
  <c r="BH4175"/>
  <c r="BG4175"/>
  <c r="BF4175"/>
  <c r="T4175"/>
  <c r="R4175"/>
  <c r="P4175"/>
  <c r="BI4163"/>
  <c r="BH4163"/>
  <c r="BG4163"/>
  <c r="BF4163"/>
  <c r="T4163"/>
  <c r="R4163"/>
  <c r="P4163"/>
  <c r="BI4152"/>
  <c r="BH4152"/>
  <c r="BG4152"/>
  <c r="BF4152"/>
  <c r="T4152"/>
  <c r="R4152"/>
  <c r="P4152"/>
  <c r="BI4143"/>
  <c r="BH4143"/>
  <c r="BG4143"/>
  <c r="BF4143"/>
  <c r="T4143"/>
  <c r="R4143"/>
  <c r="P4143"/>
  <c r="BI4130"/>
  <c r="BH4130"/>
  <c r="BG4130"/>
  <c r="BF4130"/>
  <c r="T4130"/>
  <c r="R4130"/>
  <c r="P4130"/>
  <c r="BI4127"/>
  <c r="BH4127"/>
  <c r="BG4127"/>
  <c r="BF4127"/>
  <c r="T4127"/>
  <c r="R4127"/>
  <c r="P4127"/>
  <c r="BI4119"/>
  <c r="BH4119"/>
  <c r="BG4119"/>
  <c r="BF4119"/>
  <c r="T4119"/>
  <c r="R4119"/>
  <c r="P4119"/>
  <c r="BI4116"/>
  <c r="BH4116"/>
  <c r="BG4116"/>
  <c r="BF4116"/>
  <c r="T4116"/>
  <c r="R4116"/>
  <c r="P4116"/>
  <c r="BI4112"/>
  <c r="BH4112"/>
  <c r="BG4112"/>
  <c r="BF4112"/>
  <c r="T4112"/>
  <c r="R4112"/>
  <c r="P4112"/>
  <c r="BI4106"/>
  <c r="BH4106"/>
  <c r="BG4106"/>
  <c r="BF4106"/>
  <c r="T4106"/>
  <c r="R4106"/>
  <c r="P4106"/>
  <c r="BI4100"/>
  <c r="BH4100"/>
  <c r="BG4100"/>
  <c r="BF4100"/>
  <c r="T4100"/>
  <c r="R4100"/>
  <c r="P4100"/>
  <c r="BI4093"/>
  <c r="BH4093"/>
  <c r="BG4093"/>
  <c r="BF4093"/>
  <c r="T4093"/>
  <c r="R4093"/>
  <c r="P4093"/>
  <c r="BI4059"/>
  <c r="BH4059"/>
  <c r="BG4059"/>
  <c r="BF4059"/>
  <c r="T4059"/>
  <c r="R4059"/>
  <c r="P4059"/>
  <c r="BI4018"/>
  <c r="BH4018"/>
  <c r="BG4018"/>
  <c r="BF4018"/>
  <c r="T4018"/>
  <c r="R4018"/>
  <c r="P4018"/>
  <c r="BI3976"/>
  <c r="BH3976"/>
  <c r="BG3976"/>
  <c r="BF3976"/>
  <c r="T3976"/>
  <c r="R3976"/>
  <c r="P3976"/>
  <c r="BI3973"/>
  <c r="BH3973"/>
  <c r="BG3973"/>
  <c r="BF3973"/>
  <c r="T3973"/>
  <c r="R3973"/>
  <c r="P3973"/>
  <c r="BI3965"/>
  <c r="BH3965"/>
  <c r="BG3965"/>
  <c r="BF3965"/>
  <c r="T3965"/>
  <c r="R3965"/>
  <c r="P3965"/>
  <c r="BI3960"/>
  <c r="BH3960"/>
  <c r="BG3960"/>
  <c r="BF3960"/>
  <c r="T3960"/>
  <c r="R3960"/>
  <c r="P3960"/>
  <c r="BI3911"/>
  <c r="BH3911"/>
  <c r="BG3911"/>
  <c r="BF3911"/>
  <c r="T3911"/>
  <c r="R3911"/>
  <c r="P3911"/>
  <c r="BI3907"/>
  <c r="BH3907"/>
  <c r="BG3907"/>
  <c r="BF3907"/>
  <c r="T3907"/>
  <c r="R3907"/>
  <c r="P3907"/>
  <c r="BI3837"/>
  <c r="BH3837"/>
  <c r="BG3837"/>
  <c r="BF3837"/>
  <c r="T3837"/>
  <c r="R3837"/>
  <c r="P3837"/>
  <c r="BI3831"/>
  <c r="BH3831"/>
  <c r="BG3831"/>
  <c r="BF3831"/>
  <c r="T3831"/>
  <c r="R3831"/>
  <c r="P3831"/>
  <c r="BI3828"/>
  <c r="BH3828"/>
  <c r="BG3828"/>
  <c r="BF3828"/>
  <c r="T3828"/>
  <c r="R3828"/>
  <c r="P3828"/>
  <c r="BI3819"/>
  <c r="BH3819"/>
  <c r="BG3819"/>
  <c r="BF3819"/>
  <c r="T3819"/>
  <c r="R3819"/>
  <c r="P3819"/>
  <c r="BI3779"/>
  <c r="BH3779"/>
  <c r="BG3779"/>
  <c r="BF3779"/>
  <c r="T3779"/>
  <c r="R3779"/>
  <c r="P3779"/>
  <c r="BI3739"/>
  <c r="BH3739"/>
  <c r="BG3739"/>
  <c r="BF3739"/>
  <c r="T3739"/>
  <c r="R3739"/>
  <c r="P3739"/>
  <c r="BI3737"/>
  <c r="BH3737"/>
  <c r="BG3737"/>
  <c r="BF3737"/>
  <c r="T3737"/>
  <c r="R3737"/>
  <c r="P3737"/>
  <c r="BI3728"/>
  <c r="BH3728"/>
  <c r="BG3728"/>
  <c r="BF3728"/>
  <c r="T3728"/>
  <c r="R3728"/>
  <c r="P3728"/>
  <c r="BI3721"/>
  <c r="BH3721"/>
  <c r="BG3721"/>
  <c r="BF3721"/>
  <c r="T3721"/>
  <c r="R3721"/>
  <c r="P3721"/>
  <c r="BI3714"/>
  <c r="BH3714"/>
  <c r="BG3714"/>
  <c r="BF3714"/>
  <c r="T3714"/>
  <c r="R3714"/>
  <c r="P3714"/>
  <c r="BI3711"/>
  <c r="BH3711"/>
  <c r="BG3711"/>
  <c r="BF3711"/>
  <c r="T3711"/>
  <c r="R3711"/>
  <c r="P3711"/>
  <c r="BI3666"/>
  <c r="BH3666"/>
  <c r="BG3666"/>
  <c r="BF3666"/>
  <c r="T3666"/>
  <c r="R3666"/>
  <c r="P3666"/>
  <c r="BI3658"/>
  <c r="BH3658"/>
  <c r="BG3658"/>
  <c r="BF3658"/>
  <c r="T3658"/>
  <c r="R3658"/>
  <c r="P3658"/>
  <c r="BI3651"/>
  <c r="BH3651"/>
  <c r="BG3651"/>
  <c r="BF3651"/>
  <c r="T3651"/>
  <c r="R3651"/>
  <c r="P3651"/>
  <c r="BI3646"/>
  <c r="BH3646"/>
  <c r="BG3646"/>
  <c r="BF3646"/>
  <c r="T3646"/>
  <c r="R3646"/>
  <c r="P3646"/>
  <c r="BI3636"/>
  <c r="BH3636"/>
  <c r="BG3636"/>
  <c r="BF3636"/>
  <c r="T3636"/>
  <c r="R3636"/>
  <c r="P3636"/>
  <c r="BI3633"/>
  <c r="BH3633"/>
  <c r="BG3633"/>
  <c r="BF3633"/>
  <c r="T3633"/>
  <c r="R3633"/>
  <c r="P3633"/>
  <c r="BI3628"/>
  <c r="BH3628"/>
  <c r="BG3628"/>
  <c r="BF3628"/>
  <c r="T3628"/>
  <c r="R3628"/>
  <c r="P3628"/>
  <c r="BI3616"/>
  <c r="BH3616"/>
  <c r="BG3616"/>
  <c r="BF3616"/>
  <c r="T3616"/>
  <c r="R3616"/>
  <c r="P3616"/>
  <c r="BI3575"/>
  <c r="BH3575"/>
  <c r="BG3575"/>
  <c r="BF3575"/>
  <c r="T3575"/>
  <c r="R3575"/>
  <c r="P3575"/>
  <c r="BI3560"/>
  <c r="BH3560"/>
  <c r="BG3560"/>
  <c r="BF3560"/>
  <c r="T3560"/>
  <c r="R3560"/>
  <c r="P3560"/>
  <c r="BI3504"/>
  <c r="BH3504"/>
  <c r="BG3504"/>
  <c r="BF3504"/>
  <c r="T3504"/>
  <c r="R3504"/>
  <c r="P3504"/>
  <c r="BI3499"/>
  <c r="BH3499"/>
  <c r="BG3499"/>
  <c r="BF3499"/>
  <c r="T3499"/>
  <c r="R3499"/>
  <c r="P3499"/>
  <c r="BI3494"/>
  <c r="BH3494"/>
  <c r="BG3494"/>
  <c r="BF3494"/>
  <c r="T3494"/>
  <c r="R3494"/>
  <c r="P3494"/>
  <c r="BI3490"/>
  <c r="BH3490"/>
  <c r="BG3490"/>
  <c r="BF3490"/>
  <c r="T3490"/>
  <c r="R3490"/>
  <c r="P3490"/>
  <c r="BI3476"/>
  <c r="BH3476"/>
  <c r="BG3476"/>
  <c r="BF3476"/>
  <c r="T3476"/>
  <c r="R3476"/>
  <c r="P3476"/>
  <c r="BI3454"/>
  <c r="BH3454"/>
  <c r="BG3454"/>
  <c r="BF3454"/>
  <c r="T3454"/>
  <c r="R3454"/>
  <c r="P3454"/>
  <c r="BI3449"/>
  <c r="BH3449"/>
  <c r="BG3449"/>
  <c r="BF3449"/>
  <c r="T3449"/>
  <c r="R3449"/>
  <c r="P3449"/>
  <c r="BI3445"/>
  <c r="BH3445"/>
  <c r="BG3445"/>
  <c r="BF3445"/>
  <c r="T3445"/>
  <c r="R3445"/>
  <c r="P3445"/>
  <c r="BI3435"/>
  <c r="BH3435"/>
  <c r="BG3435"/>
  <c r="BF3435"/>
  <c r="T3435"/>
  <c r="R3435"/>
  <c r="P3435"/>
  <c r="BI3431"/>
  <c r="BH3431"/>
  <c r="BG3431"/>
  <c r="BF3431"/>
  <c r="T3431"/>
  <c r="R3431"/>
  <c r="P3431"/>
  <c r="BI3427"/>
  <c r="BH3427"/>
  <c r="BG3427"/>
  <c r="BF3427"/>
  <c r="T3427"/>
  <c r="R3427"/>
  <c r="P3427"/>
  <c r="BI3411"/>
  <c r="BH3411"/>
  <c r="BG3411"/>
  <c r="BF3411"/>
  <c r="T3411"/>
  <c r="R3411"/>
  <c r="P3411"/>
  <c r="BI3393"/>
  <c r="BH3393"/>
  <c r="BG3393"/>
  <c r="BF3393"/>
  <c r="T3393"/>
  <c r="R3393"/>
  <c r="P3393"/>
  <c r="BI3386"/>
  <c r="BH3386"/>
  <c r="BG3386"/>
  <c r="BF3386"/>
  <c r="T3386"/>
  <c r="R3386"/>
  <c r="P3386"/>
  <c r="BI3382"/>
  <c r="BH3382"/>
  <c r="BG3382"/>
  <c r="BF3382"/>
  <c r="T3382"/>
  <c r="R3382"/>
  <c r="P3382"/>
  <c r="BI3375"/>
  <c r="BH3375"/>
  <c r="BG3375"/>
  <c r="BF3375"/>
  <c r="T3375"/>
  <c r="R3375"/>
  <c r="P3375"/>
  <c r="BI3314"/>
  <c r="BH3314"/>
  <c r="BG3314"/>
  <c r="BF3314"/>
  <c r="T3314"/>
  <c r="R3314"/>
  <c r="P3314"/>
  <c r="BI3303"/>
  <c r="BH3303"/>
  <c r="BG3303"/>
  <c r="BF3303"/>
  <c r="T3303"/>
  <c r="R3303"/>
  <c r="P3303"/>
  <c r="BI3298"/>
  <c r="BH3298"/>
  <c r="BG3298"/>
  <c r="BF3298"/>
  <c r="T3298"/>
  <c r="R3298"/>
  <c r="P3298"/>
  <c r="BI3288"/>
  <c r="BH3288"/>
  <c r="BG3288"/>
  <c r="BF3288"/>
  <c r="T3288"/>
  <c r="R3288"/>
  <c r="P3288"/>
  <c r="BI3278"/>
  <c r="BH3278"/>
  <c r="BG3278"/>
  <c r="BF3278"/>
  <c r="T3278"/>
  <c r="R3278"/>
  <c r="P3278"/>
  <c r="BI3261"/>
  <c r="BH3261"/>
  <c r="BG3261"/>
  <c r="BF3261"/>
  <c r="T3261"/>
  <c r="R3261"/>
  <c r="P3261"/>
  <c r="BI3244"/>
  <c r="BH3244"/>
  <c r="BG3244"/>
  <c r="BF3244"/>
  <c r="T3244"/>
  <c r="R3244"/>
  <c r="P3244"/>
  <c r="BI3227"/>
  <c r="BH3227"/>
  <c r="BG3227"/>
  <c r="BF3227"/>
  <c r="T3227"/>
  <c r="R3227"/>
  <c r="P3227"/>
  <c r="BI3221"/>
  <c r="BH3221"/>
  <c r="BG3221"/>
  <c r="BF3221"/>
  <c r="T3221"/>
  <c r="R3221"/>
  <c r="P3221"/>
  <c r="BI3215"/>
  <c r="BH3215"/>
  <c r="BG3215"/>
  <c r="BF3215"/>
  <c r="T3215"/>
  <c r="R3215"/>
  <c r="P3215"/>
  <c r="BI3200"/>
  <c r="BH3200"/>
  <c r="BG3200"/>
  <c r="BF3200"/>
  <c r="T3200"/>
  <c r="R3200"/>
  <c r="P3200"/>
  <c r="BI3183"/>
  <c r="BH3183"/>
  <c r="BG3183"/>
  <c r="BF3183"/>
  <c r="T3183"/>
  <c r="R3183"/>
  <c r="P3183"/>
  <c r="BI3180"/>
  <c r="BH3180"/>
  <c r="BG3180"/>
  <c r="BF3180"/>
  <c r="T3180"/>
  <c r="R3180"/>
  <c r="P3180"/>
  <c r="BI3174"/>
  <c r="BH3174"/>
  <c r="BG3174"/>
  <c r="BF3174"/>
  <c r="T3174"/>
  <c r="R3174"/>
  <c r="P3174"/>
  <c r="BI3171"/>
  <c r="BH3171"/>
  <c r="BG3171"/>
  <c r="BF3171"/>
  <c r="T3171"/>
  <c r="R3171"/>
  <c r="P3171"/>
  <c r="BI3155"/>
  <c r="BH3155"/>
  <c r="BG3155"/>
  <c r="BF3155"/>
  <c r="T3155"/>
  <c r="R3155"/>
  <c r="P3155"/>
  <c r="BI3136"/>
  <c r="BH3136"/>
  <c r="BG3136"/>
  <c r="BF3136"/>
  <c r="T3136"/>
  <c r="R3136"/>
  <c r="P3136"/>
  <c r="BI3133"/>
  <c r="BH3133"/>
  <c r="BG3133"/>
  <c r="BF3133"/>
  <c r="T3133"/>
  <c r="R3133"/>
  <c r="P3133"/>
  <c r="BI3121"/>
  <c r="BH3121"/>
  <c r="BG3121"/>
  <c r="BF3121"/>
  <c r="T3121"/>
  <c r="R3121"/>
  <c r="P3121"/>
  <c r="BI3107"/>
  <c r="BH3107"/>
  <c r="BG3107"/>
  <c r="BF3107"/>
  <c r="T3107"/>
  <c r="R3107"/>
  <c r="P3107"/>
  <c r="BI3093"/>
  <c r="BH3093"/>
  <c r="BG3093"/>
  <c r="BF3093"/>
  <c r="T3093"/>
  <c r="R3093"/>
  <c r="P3093"/>
  <c r="BI3090"/>
  <c r="BH3090"/>
  <c r="BG3090"/>
  <c r="BF3090"/>
  <c r="T3090"/>
  <c r="R3090"/>
  <c r="P3090"/>
  <c r="BI3084"/>
  <c r="BH3084"/>
  <c r="BG3084"/>
  <c r="BF3084"/>
  <c r="T3084"/>
  <c r="R3084"/>
  <c r="P3084"/>
  <c r="BI3080"/>
  <c r="BH3080"/>
  <c r="BG3080"/>
  <c r="BF3080"/>
  <c r="T3080"/>
  <c r="R3080"/>
  <c r="P3080"/>
  <c r="BI3070"/>
  <c r="BH3070"/>
  <c r="BG3070"/>
  <c r="BF3070"/>
  <c r="T3070"/>
  <c r="R3070"/>
  <c r="P3070"/>
  <c r="BI3001"/>
  <c r="BH3001"/>
  <c r="BG3001"/>
  <c r="BF3001"/>
  <c r="T3001"/>
  <c r="R3001"/>
  <c r="P3001"/>
  <c r="BI2932"/>
  <c r="BH2932"/>
  <c r="BG2932"/>
  <c r="BF2932"/>
  <c r="T2932"/>
  <c r="R2932"/>
  <c r="P2932"/>
  <c r="BI2928"/>
  <c r="BH2928"/>
  <c r="BG2928"/>
  <c r="BF2928"/>
  <c r="T2928"/>
  <c r="R2928"/>
  <c r="P2928"/>
  <c r="BI2925"/>
  <c r="BH2925"/>
  <c r="BG2925"/>
  <c r="BF2925"/>
  <c r="T2925"/>
  <c r="R2925"/>
  <c r="P2925"/>
  <c r="BI2910"/>
  <c r="BH2910"/>
  <c r="BG2910"/>
  <c r="BF2910"/>
  <c r="T2910"/>
  <c r="R2910"/>
  <c r="P2910"/>
  <c r="BI2907"/>
  <c r="BH2907"/>
  <c r="BG2907"/>
  <c r="BF2907"/>
  <c r="T2907"/>
  <c r="R2907"/>
  <c r="P2907"/>
  <c r="BI2896"/>
  <c r="BH2896"/>
  <c r="BG2896"/>
  <c r="BF2896"/>
  <c r="T2896"/>
  <c r="R2896"/>
  <c r="P2896"/>
  <c r="BI2885"/>
  <c r="BH2885"/>
  <c r="BG2885"/>
  <c r="BF2885"/>
  <c r="T2885"/>
  <c r="R2885"/>
  <c r="P2885"/>
  <c r="BI2874"/>
  <c r="BH2874"/>
  <c r="BG2874"/>
  <c r="BF2874"/>
  <c r="T2874"/>
  <c r="R2874"/>
  <c r="P2874"/>
  <c r="BI2871"/>
  <c r="BH2871"/>
  <c r="BG2871"/>
  <c r="BF2871"/>
  <c r="T2871"/>
  <c r="R2871"/>
  <c r="P2871"/>
  <c r="BI2858"/>
  <c r="BH2858"/>
  <c r="BG2858"/>
  <c r="BF2858"/>
  <c r="T2858"/>
  <c r="R2858"/>
  <c r="P2858"/>
  <c r="BI2844"/>
  <c r="BH2844"/>
  <c r="BG2844"/>
  <c r="BF2844"/>
  <c r="T2844"/>
  <c r="R2844"/>
  <c r="P2844"/>
  <c r="BI2830"/>
  <c r="BH2830"/>
  <c r="BG2830"/>
  <c r="BF2830"/>
  <c r="T2830"/>
  <c r="R2830"/>
  <c r="P2830"/>
  <c r="BI2807"/>
  <c r="BH2807"/>
  <c r="BG2807"/>
  <c r="BF2807"/>
  <c r="T2807"/>
  <c r="R2807"/>
  <c r="P2807"/>
  <c r="BI2804"/>
  <c r="BH2804"/>
  <c r="BG2804"/>
  <c r="BF2804"/>
  <c r="T2804"/>
  <c r="R2804"/>
  <c r="P2804"/>
  <c r="BI2792"/>
  <c r="BH2792"/>
  <c r="BG2792"/>
  <c r="BF2792"/>
  <c r="T2792"/>
  <c r="R2792"/>
  <c r="P2792"/>
  <c r="BI2789"/>
  <c r="BH2789"/>
  <c r="BG2789"/>
  <c r="BF2789"/>
  <c r="T2789"/>
  <c r="R2789"/>
  <c r="P2789"/>
  <c r="BI2778"/>
  <c r="BH2778"/>
  <c r="BG2778"/>
  <c r="BF2778"/>
  <c r="T2778"/>
  <c r="R2778"/>
  <c r="P2778"/>
  <c r="BI2775"/>
  <c r="BH2775"/>
  <c r="BG2775"/>
  <c r="BF2775"/>
  <c r="T2775"/>
  <c r="R2775"/>
  <c r="P2775"/>
  <c r="BI2766"/>
  <c r="BH2766"/>
  <c r="BG2766"/>
  <c r="BF2766"/>
  <c r="T2766"/>
  <c r="R2766"/>
  <c r="P2766"/>
  <c r="BI2750"/>
  <c r="BH2750"/>
  <c r="BG2750"/>
  <c r="BF2750"/>
  <c r="T2750"/>
  <c r="R2750"/>
  <c r="P2750"/>
  <c r="BI2735"/>
  <c r="BH2735"/>
  <c r="BG2735"/>
  <c r="BF2735"/>
  <c r="T2735"/>
  <c r="R2735"/>
  <c r="P2735"/>
  <c r="BI2722"/>
  <c r="BH2722"/>
  <c r="BG2722"/>
  <c r="BF2722"/>
  <c r="T2722"/>
  <c r="R2722"/>
  <c r="P2722"/>
  <c r="BI2709"/>
  <c r="BH2709"/>
  <c r="BG2709"/>
  <c r="BF2709"/>
  <c r="T2709"/>
  <c r="R2709"/>
  <c r="P2709"/>
  <c r="BI2706"/>
  <c r="BH2706"/>
  <c r="BG2706"/>
  <c r="BF2706"/>
  <c r="T2706"/>
  <c r="R2706"/>
  <c r="P2706"/>
  <c r="BI2700"/>
  <c r="BH2700"/>
  <c r="BG2700"/>
  <c r="BF2700"/>
  <c r="T2700"/>
  <c r="R2700"/>
  <c r="P2700"/>
  <c r="BI2697"/>
  <c r="BH2697"/>
  <c r="BG2697"/>
  <c r="BF2697"/>
  <c r="T2697"/>
  <c r="R2697"/>
  <c r="P2697"/>
  <c r="BI2692"/>
  <c r="BH2692"/>
  <c r="BG2692"/>
  <c r="BF2692"/>
  <c r="T2692"/>
  <c r="R2692"/>
  <c r="P2692"/>
  <c r="BI2689"/>
  <c r="BH2689"/>
  <c r="BG2689"/>
  <c r="BF2689"/>
  <c r="T2689"/>
  <c r="R2689"/>
  <c r="P2689"/>
  <c r="BI2677"/>
  <c r="BH2677"/>
  <c r="BG2677"/>
  <c r="BF2677"/>
  <c r="T2677"/>
  <c r="R2677"/>
  <c r="P2677"/>
  <c r="BI2674"/>
  <c r="BH2674"/>
  <c r="BG2674"/>
  <c r="BF2674"/>
  <c r="T2674"/>
  <c r="R2674"/>
  <c r="P2674"/>
  <c r="BI2663"/>
  <c r="BH2663"/>
  <c r="BG2663"/>
  <c r="BF2663"/>
  <c r="T2663"/>
  <c r="R2663"/>
  <c r="P2663"/>
  <c r="BI2660"/>
  <c r="BH2660"/>
  <c r="BG2660"/>
  <c r="BF2660"/>
  <c r="T2660"/>
  <c r="R2660"/>
  <c r="P2660"/>
  <c r="BI2651"/>
  <c r="BH2651"/>
  <c r="BG2651"/>
  <c r="BF2651"/>
  <c r="T2651"/>
  <c r="R2651"/>
  <c r="P2651"/>
  <c r="BI2636"/>
  <c r="BH2636"/>
  <c r="BG2636"/>
  <c r="BF2636"/>
  <c r="T2636"/>
  <c r="R2636"/>
  <c r="P2636"/>
  <c r="BI2621"/>
  <c r="BH2621"/>
  <c r="BG2621"/>
  <c r="BF2621"/>
  <c r="T2621"/>
  <c r="R2621"/>
  <c r="P2621"/>
  <c r="BI2617"/>
  <c r="BH2617"/>
  <c r="BG2617"/>
  <c r="BF2617"/>
  <c r="T2617"/>
  <c r="R2617"/>
  <c r="P2617"/>
  <c r="BI2614"/>
  <c r="BH2614"/>
  <c r="BG2614"/>
  <c r="BF2614"/>
  <c r="T2614"/>
  <c r="R2614"/>
  <c r="P2614"/>
  <c r="BI2604"/>
  <c r="BH2604"/>
  <c r="BG2604"/>
  <c r="BF2604"/>
  <c r="T2604"/>
  <c r="R2604"/>
  <c r="P2604"/>
  <c r="BI2601"/>
  <c r="BH2601"/>
  <c r="BG2601"/>
  <c r="BF2601"/>
  <c r="T2601"/>
  <c r="R2601"/>
  <c r="P2601"/>
  <c r="BI2591"/>
  <c r="BH2591"/>
  <c r="BG2591"/>
  <c r="BF2591"/>
  <c r="T2591"/>
  <c r="R2591"/>
  <c r="P2591"/>
  <c r="BI2588"/>
  <c r="BH2588"/>
  <c r="BG2588"/>
  <c r="BF2588"/>
  <c r="T2588"/>
  <c r="R2588"/>
  <c r="P2588"/>
  <c r="BI2578"/>
  <c r="BH2578"/>
  <c r="BG2578"/>
  <c r="BF2578"/>
  <c r="T2578"/>
  <c r="R2578"/>
  <c r="P2578"/>
  <c r="BI2574"/>
  <c r="BH2574"/>
  <c r="BG2574"/>
  <c r="BF2574"/>
  <c r="T2574"/>
  <c r="R2574"/>
  <c r="P2574"/>
  <c r="BI2560"/>
  <c r="BH2560"/>
  <c r="BG2560"/>
  <c r="BF2560"/>
  <c r="T2560"/>
  <c r="R2560"/>
  <c r="P2560"/>
  <c r="BI2546"/>
  <c r="BH2546"/>
  <c r="BG2546"/>
  <c r="BF2546"/>
  <c r="T2546"/>
  <c r="R2546"/>
  <c r="P2546"/>
  <c r="BI2534"/>
  <c r="BH2534"/>
  <c r="BG2534"/>
  <c r="BF2534"/>
  <c r="T2534"/>
  <c r="R2534"/>
  <c r="P2534"/>
  <c r="BI2528"/>
  <c r="BH2528"/>
  <c r="BG2528"/>
  <c r="BF2528"/>
  <c r="T2528"/>
  <c r="R2528"/>
  <c r="P2528"/>
  <c r="BI2523"/>
  <c r="BH2523"/>
  <c r="BG2523"/>
  <c r="BF2523"/>
  <c r="T2523"/>
  <c r="R2523"/>
  <c r="P2523"/>
  <c r="BI2512"/>
  <c r="BH2512"/>
  <c r="BG2512"/>
  <c r="BF2512"/>
  <c r="T2512"/>
  <c r="R2512"/>
  <c r="P2512"/>
  <c r="BI2507"/>
  <c r="BH2507"/>
  <c r="BG2507"/>
  <c r="BF2507"/>
  <c r="T2507"/>
  <c r="R2507"/>
  <c r="P2507"/>
  <c r="BI2502"/>
  <c r="BH2502"/>
  <c r="BG2502"/>
  <c r="BF2502"/>
  <c r="T2502"/>
  <c r="T2501"/>
  <c r="R2502"/>
  <c r="R2501"/>
  <c r="P2502"/>
  <c r="P2501"/>
  <c r="BI2498"/>
  <c r="BH2498"/>
  <c r="BG2498"/>
  <c r="BF2498"/>
  <c r="T2498"/>
  <c r="R2498"/>
  <c r="P2498"/>
  <c r="BI2495"/>
  <c r="BH2495"/>
  <c r="BG2495"/>
  <c r="BF2495"/>
  <c r="T2495"/>
  <c r="R2495"/>
  <c r="P2495"/>
  <c r="BI2492"/>
  <c r="BH2492"/>
  <c r="BG2492"/>
  <c r="BF2492"/>
  <c r="T2492"/>
  <c r="R2492"/>
  <c r="P2492"/>
  <c r="BI2489"/>
  <c r="BH2489"/>
  <c r="BG2489"/>
  <c r="BF2489"/>
  <c r="T2489"/>
  <c r="R2489"/>
  <c r="P2489"/>
  <c r="BI2485"/>
  <c r="BH2485"/>
  <c r="BG2485"/>
  <c r="BF2485"/>
  <c r="T2485"/>
  <c r="R2485"/>
  <c r="P2485"/>
  <c r="BI2482"/>
  <c r="BH2482"/>
  <c r="BG2482"/>
  <c r="BF2482"/>
  <c r="T2482"/>
  <c r="R2482"/>
  <c r="P2482"/>
  <c r="BI2479"/>
  <c r="BH2479"/>
  <c r="BG2479"/>
  <c r="BF2479"/>
  <c r="T2479"/>
  <c r="R2479"/>
  <c r="P2479"/>
  <c r="BI2473"/>
  <c r="BH2473"/>
  <c r="BG2473"/>
  <c r="BF2473"/>
  <c r="T2473"/>
  <c r="R2473"/>
  <c r="P2473"/>
  <c r="BI2469"/>
  <c r="BH2469"/>
  <c r="BG2469"/>
  <c r="BF2469"/>
  <c r="T2469"/>
  <c r="R2469"/>
  <c r="P2469"/>
  <c r="BI2465"/>
  <c r="BH2465"/>
  <c r="BG2465"/>
  <c r="BF2465"/>
  <c r="T2465"/>
  <c r="R2465"/>
  <c r="P2465"/>
  <c r="BI2460"/>
  <c r="BH2460"/>
  <c r="BG2460"/>
  <c r="BF2460"/>
  <c r="T2460"/>
  <c r="R2460"/>
  <c r="P2460"/>
  <c r="BI2455"/>
  <c r="BH2455"/>
  <c r="BG2455"/>
  <c r="BF2455"/>
  <c r="T2455"/>
  <c r="R2455"/>
  <c r="P2455"/>
  <c r="BI2450"/>
  <c r="BH2450"/>
  <c r="BG2450"/>
  <c r="BF2450"/>
  <c r="T2450"/>
  <c r="R2450"/>
  <c r="P2450"/>
  <c r="BI2445"/>
  <c r="BH2445"/>
  <c r="BG2445"/>
  <c r="BF2445"/>
  <c r="T2445"/>
  <c r="R2445"/>
  <c r="P2445"/>
  <c r="BI2437"/>
  <c r="BH2437"/>
  <c r="BG2437"/>
  <c r="BF2437"/>
  <c r="T2437"/>
  <c r="R2437"/>
  <c r="P2437"/>
  <c r="BI2432"/>
  <c r="BH2432"/>
  <c r="BG2432"/>
  <c r="BF2432"/>
  <c r="T2432"/>
  <c r="R2432"/>
  <c r="P2432"/>
  <c r="BI2427"/>
  <c r="BH2427"/>
  <c r="BG2427"/>
  <c r="BF2427"/>
  <c r="T2427"/>
  <c r="R2427"/>
  <c r="P2427"/>
  <c r="BI2419"/>
  <c r="BH2419"/>
  <c r="BG2419"/>
  <c r="BF2419"/>
  <c r="T2419"/>
  <c r="R2419"/>
  <c r="P2419"/>
  <c r="BI2411"/>
  <c r="BH2411"/>
  <c r="BG2411"/>
  <c r="BF2411"/>
  <c r="T2411"/>
  <c r="R2411"/>
  <c r="P2411"/>
  <c r="BI2408"/>
  <c r="BH2408"/>
  <c r="BG2408"/>
  <c r="BF2408"/>
  <c r="T2408"/>
  <c r="R2408"/>
  <c r="P2408"/>
  <c r="BI2404"/>
  <c r="BH2404"/>
  <c r="BG2404"/>
  <c r="BF2404"/>
  <c r="T2404"/>
  <c r="R2404"/>
  <c r="P2404"/>
  <c r="BI2399"/>
  <c r="BH2399"/>
  <c r="BG2399"/>
  <c r="BF2399"/>
  <c r="T2399"/>
  <c r="R2399"/>
  <c r="P2399"/>
  <c r="BI2396"/>
  <c r="BH2396"/>
  <c r="BG2396"/>
  <c r="BF2396"/>
  <c r="T2396"/>
  <c r="R2396"/>
  <c r="P2396"/>
  <c r="BI2392"/>
  <c r="BH2392"/>
  <c r="BG2392"/>
  <c r="BF2392"/>
  <c r="T2392"/>
  <c r="R2392"/>
  <c r="P2392"/>
  <c r="BI2389"/>
  <c r="BH2389"/>
  <c r="BG2389"/>
  <c r="BF2389"/>
  <c r="T2389"/>
  <c r="R2389"/>
  <c r="P2389"/>
  <c r="BI2362"/>
  <c r="BH2362"/>
  <c r="BG2362"/>
  <c r="BF2362"/>
  <c r="T2362"/>
  <c r="R2362"/>
  <c r="P2362"/>
  <c r="BI2359"/>
  <c r="BH2359"/>
  <c r="BG2359"/>
  <c r="BF2359"/>
  <c r="T2359"/>
  <c r="R2359"/>
  <c r="P2359"/>
  <c r="BI2355"/>
  <c r="BH2355"/>
  <c r="BG2355"/>
  <c r="BF2355"/>
  <c r="T2355"/>
  <c r="R2355"/>
  <c r="P2355"/>
  <c r="BI2352"/>
  <c r="BH2352"/>
  <c r="BG2352"/>
  <c r="BF2352"/>
  <c r="T2352"/>
  <c r="R2352"/>
  <c r="P2352"/>
  <c r="BI2349"/>
  <c r="BH2349"/>
  <c r="BG2349"/>
  <c r="BF2349"/>
  <c r="T2349"/>
  <c r="R2349"/>
  <c r="P2349"/>
  <c r="BI2345"/>
  <c r="BH2345"/>
  <c r="BG2345"/>
  <c r="BF2345"/>
  <c r="T2345"/>
  <c r="R2345"/>
  <c r="P2345"/>
  <c r="BI2337"/>
  <c r="BH2337"/>
  <c r="BG2337"/>
  <c r="BF2337"/>
  <c r="T2337"/>
  <c r="R2337"/>
  <c r="P2337"/>
  <c r="BI2332"/>
  <c r="BH2332"/>
  <c r="BG2332"/>
  <c r="BF2332"/>
  <c r="T2332"/>
  <c r="R2332"/>
  <c r="P2332"/>
  <c r="BI2324"/>
  <c r="BH2324"/>
  <c r="BG2324"/>
  <c r="BF2324"/>
  <c r="T2324"/>
  <c r="R2324"/>
  <c r="P2324"/>
  <c r="BI2320"/>
  <c r="BH2320"/>
  <c r="BG2320"/>
  <c r="BF2320"/>
  <c r="T2320"/>
  <c r="R2320"/>
  <c r="P2320"/>
  <c r="BI2317"/>
  <c r="BH2317"/>
  <c r="BG2317"/>
  <c r="BF2317"/>
  <c r="T2317"/>
  <c r="R2317"/>
  <c r="P2317"/>
  <c r="BI2311"/>
  <c r="BH2311"/>
  <c r="BG2311"/>
  <c r="BF2311"/>
  <c r="T2311"/>
  <c r="R2311"/>
  <c r="P2311"/>
  <c r="BI2306"/>
  <c r="BH2306"/>
  <c r="BG2306"/>
  <c r="BF2306"/>
  <c r="T2306"/>
  <c r="R2306"/>
  <c r="P2306"/>
  <c r="BI2302"/>
  <c r="BH2302"/>
  <c r="BG2302"/>
  <c r="BF2302"/>
  <c r="T2302"/>
  <c r="R2302"/>
  <c r="P2302"/>
  <c r="BI2289"/>
  <c r="BH2289"/>
  <c r="BG2289"/>
  <c r="BF2289"/>
  <c r="T2289"/>
  <c r="R2289"/>
  <c r="P2289"/>
  <c r="BI2185"/>
  <c r="BH2185"/>
  <c r="BG2185"/>
  <c r="BF2185"/>
  <c r="T2185"/>
  <c r="R2185"/>
  <c r="P2185"/>
  <c r="BI2110"/>
  <c r="BH2110"/>
  <c r="BG2110"/>
  <c r="BF2110"/>
  <c r="T2110"/>
  <c r="R2110"/>
  <c r="P2110"/>
  <c r="BI2006"/>
  <c r="BH2006"/>
  <c r="BG2006"/>
  <c r="BF2006"/>
  <c r="T2006"/>
  <c r="R2006"/>
  <c r="P2006"/>
  <c r="BI1998"/>
  <c r="BH1998"/>
  <c r="BG1998"/>
  <c r="BF1998"/>
  <c r="T1998"/>
  <c r="R1998"/>
  <c r="P1998"/>
  <c r="BI1995"/>
  <c r="BH1995"/>
  <c r="BG1995"/>
  <c r="BF1995"/>
  <c r="T1995"/>
  <c r="R1995"/>
  <c r="P1995"/>
  <c r="BI1990"/>
  <c r="BH1990"/>
  <c r="BG1990"/>
  <c r="BF1990"/>
  <c r="T1990"/>
  <c r="R1990"/>
  <c r="P1990"/>
  <c r="BI1987"/>
  <c r="BH1987"/>
  <c r="BG1987"/>
  <c r="BF1987"/>
  <c r="T1987"/>
  <c r="R1987"/>
  <c r="P1987"/>
  <c r="BI1978"/>
  <c r="BH1978"/>
  <c r="BG1978"/>
  <c r="BF1978"/>
  <c r="T1978"/>
  <c r="R1978"/>
  <c r="P1978"/>
  <c r="BI1951"/>
  <c r="BH1951"/>
  <c r="BG1951"/>
  <c r="BF1951"/>
  <c r="T1951"/>
  <c r="R1951"/>
  <c r="P1951"/>
  <c r="BI1937"/>
  <c r="BH1937"/>
  <c r="BG1937"/>
  <c r="BF1937"/>
  <c r="T1937"/>
  <c r="R1937"/>
  <c r="P1937"/>
  <c r="BI1927"/>
  <c r="BH1927"/>
  <c r="BG1927"/>
  <c r="BF1927"/>
  <c r="T1927"/>
  <c r="R1927"/>
  <c r="P1927"/>
  <c r="BI1890"/>
  <c r="BH1890"/>
  <c r="BG1890"/>
  <c r="BF1890"/>
  <c r="T1890"/>
  <c r="R1890"/>
  <c r="P1890"/>
  <c r="BI1879"/>
  <c r="BH1879"/>
  <c r="BG1879"/>
  <c r="BF1879"/>
  <c r="T1879"/>
  <c r="R1879"/>
  <c r="P1879"/>
  <c r="BI1868"/>
  <c r="BH1868"/>
  <c r="BG1868"/>
  <c r="BF1868"/>
  <c r="T1868"/>
  <c r="R1868"/>
  <c r="P1868"/>
  <c r="BI1849"/>
  <c r="BH1849"/>
  <c r="BG1849"/>
  <c r="BF1849"/>
  <c r="T1849"/>
  <c r="R1849"/>
  <c r="P1849"/>
  <c r="BI1843"/>
  <c r="BH1843"/>
  <c r="BG1843"/>
  <c r="BF1843"/>
  <c r="T1843"/>
  <c r="R1843"/>
  <c r="P1843"/>
  <c r="BI1840"/>
  <c r="BH1840"/>
  <c r="BG1840"/>
  <c r="BF1840"/>
  <c r="T1840"/>
  <c r="R1840"/>
  <c r="P1840"/>
  <c r="BI1837"/>
  <c r="BH1837"/>
  <c r="BG1837"/>
  <c r="BF1837"/>
  <c r="T1837"/>
  <c r="R1837"/>
  <c r="P1837"/>
  <c r="BI1810"/>
  <c r="BH1810"/>
  <c r="BG1810"/>
  <c r="BF1810"/>
  <c r="T1810"/>
  <c r="R1810"/>
  <c r="P1810"/>
  <c r="BI1805"/>
  <c r="BH1805"/>
  <c r="BG1805"/>
  <c r="BF1805"/>
  <c r="T1805"/>
  <c r="R1805"/>
  <c r="P1805"/>
  <c r="BI1793"/>
  <c r="BH1793"/>
  <c r="BG1793"/>
  <c r="BF1793"/>
  <c r="T1793"/>
  <c r="R1793"/>
  <c r="P1793"/>
  <c r="BI1788"/>
  <c r="BH1788"/>
  <c r="BG1788"/>
  <c r="BF1788"/>
  <c r="T1788"/>
  <c r="R1788"/>
  <c r="P1788"/>
  <c r="BI1777"/>
  <c r="BH1777"/>
  <c r="BG1777"/>
  <c r="BF1777"/>
  <c r="T1777"/>
  <c r="R1777"/>
  <c r="P1777"/>
  <c r="BI1763"/>
  <c r="BH1763"/>
  <c r="BG1763"/>
  <c r="BF1763"/>
  <c r="T1763"/>
  <c r="R1763"/>
  <c r="P1763"/>
  <c r="BI1749"/>
  <c r="BH1749"/>
  <c r="BG1749"/>
  <c r="BF1749"/>
  <c r="T1749"/>
  <c r="R1749"/>
  <c r="P1749"/>
  <c r="BI1746"/>
  <c r="BH1746"/>
  <c r="BG1746"/>
  <c r="BF1746"/>
  <c r="T1746"/>
  <c r="R1746"/>
  <c r="P1746"/>
  <c r="BI1739"/>
  <c r="BH1739"/>
  <c r="BG1739"/>
  <c r="BF1739"/>
  <c r="T1739"/>
  <c r="R1739"/>
  <c r="P1739"/>
  <c r="BI1736"/>
  <c r="BH1736"/>
  <c r="BG1736"/>
  <c r="BF1736"/>
  <c r="T1736"/>
  <c r="R1736"/>
  <c r="P1736"/>
  <c r="BI1726"/>
  <c r="BH1726"/>
  <c r="BG1726"/>
  <c r="BF1726"/>
  <c r="T1726"/>
  <c r="R1726"/>
  <c r="P1726"/>
  <c r="BI1719"/>
  <c r="BH1719"/>
  <c r="BG1719"/>
  <c r="BF1719"/>
  <c r="T1719"/>
  <c r="R1719"/>
  <c r="P1719"/>
  <c r="BI1713"/>
  <c r="BH1713"/>
  <c r="BG1713"/>
  <c r="BF1713"/>
  <c r="T1713"/>
  <c r="R1713"/>
  <c r="P1713"/>
  <c r="BI1707"/>
  <c r="BH1707"/>
  <c r="BG1707"/>
  <c r="BF1707"/>
  <c r="T1707"/>
  <c r="R1707"/>
  <c r="P1707"/>
  <c r="BI1704"/>
  <c r="BH1704"/>
  <c r="BG1704"/>
  <c r="BF1704"/>
  <c r="T1704"/>
  <c r="R1704"/>
  <c r="P1704"/>
  <c r="BI1698"/>
  <c r="BH1698"/>
  <c r="BG1698"/>
  <c r="BF1698"/>
  <c r="T1698"/>
  <c r="R1698"/>
  <c r="P1698"/>
  <c r="BI1695"/>
  <c r="BH1695"/>
  <c r="BG1695"/>
  <c r="BF1695"/>
  <c r="T1695"/>
  <c r="R1695"/>
  <c r="P1695"/>
  <c r="BI1692"/>
  <c r="BH1692"/>
  <c r="BG1692"/>
  <c r="BF1692"/>
  <c r="T1692"/>
  <c r="R1692"/>
  <c r="P1692"/>
  <c r="BI1690"/>
  <c r="BH1690"/>
  <c r="BG1690"/>
  <c r="BF1690"/>
  <c r="T1690"/>
  <c r="R1690"/>
  <c r="P1690"/>
  <c r="BI1684"/>
  <c r="BH1684"/>
  <c r="BG1684"/>
  <c r="BF1684"/>
  <c r="T1684"/>
  <c r="R1684"/>
  <c r="P1684"/>
  <c r="BI1678"/>
  <c r="BH1678"/>
  <c r="BG1678"/>
  <c r="BF1678"/>
  <c r="T1678"/>
  <c r="R1678"/>
  <c r="P1678"/>
  <c r="BI1676"/>
  <c r="BH1676"/>
  <c r="BG1676"/>
  <c r="BF1676"/>
  <c r="T1676"/>
  <c r="R1676"/>
  <c r="P1676"/>
  <c r="BI1634"/>
  <c r="BH1634"/>
  <c r="BG1634"/>
  <c r="BF1634"/>
  <c r="T1634"/>
  <c r="R1634"/>
  <c r="P1634"/>
  <c r="BI1625"/>
  <c r="BH1625"/>
  <c r="BG1625"/>
  <c r="BF1625"/>
  <c r="T1625"/>
  <c r="R1625"/>
  <c r="P1625"/>
  <c r="BI1617"/>
  <c r="BH1617"/>
  <c r="BG1617"/>
  <c r="BF1617"/>
  <c r="T1617"/>
  <c r="R1617"/>
  <c r="P1617"/>
  <c r="BI1614"/>
  <c r="BH1614"/>
  <c r="BG1614"/>
  <c r="BF1614"/>
  <c r="T1614"/>
  <c r="R1614"/>
  <c r="P1614"/>
  <c r="BI1611"/>
  <c r="BH1611"/>
  <c r="BG1611"/>
  <c r="BF1611"/>
  <c r="T1611"/>
  <c r="R1611"/>
  <c r="P1611"/>
  <c r="BI1595"/>
  <c r="BH1595"/>
  <c r="BG1595"/>
  <c r="BF1595"/>
  <c r="T1595"/>
  <c r="R1595"/>
  <c r="P1595"/>
  <c r="BI1592"/>
  <c r="BH1592"/>
  <c r="BG1592"/>
  <c r="BF1592"/>
  <c r="T1592"/>
  <c r="R1592"/>
  <c r="P1592"/>
  <c r="BI1589"/>
  <c r="BH1589"/>
  <c r="BG1589"/>
  <c r="BF1589"/>
  <c r="T1589"/>
  <c r="R1589"/>
  <c r="P1589"/>
  <c r="BI1586"/>
  <c r="BH1586"/>
  <c r="BG1586"/>
  <c r="BF1586"/>
  <c r="T1586"/>
  <c r="R1586"/>
  <c r="P1586"/>
  <c r="BI1420"/>
  <c r="BH1420"/>
  <c r="BG1420"/>
  <c r="BF1420"/>
  <c r="T1420"/>
  <c r="R1420"/>
  <c r="P1420"/>
  <c r="BI1410"/>
  <c r="BH1410"/>
  <c r="BG1410"/>
  <c r="BF1410"/>
  <c r="T1410"/>
  <c r="R1410"/>
  <c r="P1410"/>
  <c r="BI1404"/>
  <c r="BH1404"/>
  <c r="BG1404"/>
  <c r="BF1404"/>
  <c r="T1404"/>
  <c r="R1404"/>
  <c r="P1404"/>
  <c r="BI1401"/>
  <c r="BH1401"/>
  <c r="BG1401"/>
  <c r="BF1401"/>
  <c r="T1401"/>
  <c r="R1401"/>
  <c r="P1401"/>
  <c r="BI1394"/>
  <c r="BH1394"/>
  <c r="BG1394"/>
  <c r="BF1394"/>
  <c r="T1394"/>
  <c r="R1394"/>
  <c r="P1394"/>
  <c r="BI1293"/>
  <c r="BH1293"/>
  <c r="BG1293"/>
  <c r="BF1293"/>
  <c r="T1293"/>
  <c r="R1293"/>
  <c r="P1293"/>
  <c r="BI1285"/>
  <c r="BH1285"/>
  <c r="BG1285"/>
  <c r="BF1285"/>
  <c r="T1285"/>
  <c r="R1285"/>
  <c r="P1285"/>
  <c r="BI1266"/>
  <c r="BH1266"/>
  <c r="BG1266"/>
  <c r="BF1266"/>
  <c r="T1266"/>
  <c r="R1266"/>
  <c r="P1266"/>
  <c r="BI1257"/>
  <c r="BH1257"/>
  <c r="BG1257"/>
  <c r="BF1257"/>
  <c r="T1257"/>
  <c r="R1257"/>
  <c r="P1257"/>
  <c r="BI1254"/>
  <c r="BH1254"/>
  <c r="BG1254"/>
  <c r="BF1254"/>
  <c r="T1254"/>
  <c r="R1254"/>
  <c r="P1254"/>
  <c r="BI1251"/>
  <c r="BH1251"/>
  <c r="BG1251"/>
  <c r="BF1251"/>
  <c r="T1251"/>
  <c r="R1251"/>
  <c r="P1251"/>
  <c r="BI1246"/>
  <c r="BH1246"/>
  <c r="BG1246"/>
  <c r="BF1246"/>
  <c r="T1246"/>
  <c r="R1246"/>
  <c r="P1246"/>
  <c r="BI1240"/>
  <c r="BH1240"/>
  <c r="BG1240"/>
  <c r="BF1240"/>
  <c r="T1240"/>
  <c r="R1240"/>
  <c r="P1240"/>
  <c r="BI1235"/>
  <c r="BH1235"/>
  <c r="BG1235"/>
  <c r="BF1235"/>
  <c r="T1235"/>
  <c r="R1235"/>
  <c r="P1235"/>
  <c r="BI1230"/>
  <c r="BH1230"/>
  <c r="BG1230"/>
  <c r="BF1230"/>
  <c r="T1230"/>
  <c r="R1230"/>
  <c r="P1230"/>
  <c r="BI1224"/>
  <c r="BH1224"/>
  <c r="BG1224"/>
  <c r="BF1224"/>
  <c r="T1224"/>
  <c r="R1224"/>
  <c r="P1224"/>
  <c r="BI1218"/>
  <c r="BH1218"/>
  <c r="BG1218"/>
  <c r="BF1218"/>
  <c r="T1218"/>
  <c r="R1218"/>
  <c r="P1218"/>
  <c r="BI1213"/>
  <c r="BH1213"/>
  <c r="BG1213"/>
  <c r="BF1213"/>
  <c r="T1213"/>
  <c r="R1213"/>
  <c r="P1213"/>
  <c r="BI1208"/>
  <c r="BH1208"/>
  <c r="BG1208"/>
  <c r="BF1208"/>
  <c r="T1208"/>
  <c r="R1208"/>
  <c r="P1208"/>
  <c r="BI1203"/>
  <c r="BH1203"/>
  <c r="BG1203"/>
  <c r="BF1203"/>
  <c r="T1203"/>
  <c r="R1203"/>
  <c r="P1203"/>
  <c r="BI1198"/>
  <c r="BH1198"/>
  <c r="BG1198"/>
  <c r="BF1198"/>
  <c r="T1198"/>
  <c r="R1198"/>
  <c r="P1198"/>
  <c r="BI1193"/>
  <c r="BH1193"/>
  <c r="BG1193"/>
  <c r="BF1193"/>
  <c r="T1193"/>
  <c r="R1193"/>
  <c r="P1193"/>
  <c r="BI1188"/>
  <c r="BH1188"/>
  <c r="BG1188"/>
  <c r="BF1188"/>
  <c r="T1188"/>
  <c r="R1188"/>
  <c r="P1188"/>
  <c r="BI1183"/>
  <c r="BH1183"/>
  <c r="BG1183"/>
  <c r="BF1183"/>
  <c r="T1183"/>
  <c r="R1183"/>
  <c r="P1183"/>
  <c r="BI1178"/>
  <c r="BH1178"/>
  <c r="BG1178"/>
  <c r="BF1178"/>
  <c r="T1178"/>
  <c r="R1178"/>
  <c r="P1178"/>
  <c r="BI1175"/>
  <c r="BH1175"/>
  <c r="BG1175"/>
  <c r="BF1175"/>
  <c r="T1175"/>
  <c r="R1175"/>
  <c r="P1175"/>
  <c r="BI1169"/>
  <c r="BH1169"/>
  <c r="BG1169"/>
  <c r="BF1169"/>
  <c r="T1169"/>
  <c r="R1169"/>
  <c r="P1169"/>
  <c r="BI1163"/>
  <c r="BH1163"/>
  <c r="BG1163"/>
  <c r="BF1163"/>
  <c r="T1163"/>
  <c r="R1163"/>
  <c r="P1163"/>
  <c r="BI1157"/>
  <c r="BH1157"/>
  <c r="BG1157"/>
  <c r="BF1157"/>
  <c r="T1157"/>
  <c r="R1157"/>
  <c r="P1157"/>
  <c r="BI1141"/>
  <c r="BH1141"/>
  <c r="BG1141"/>
  <c r="BF1141"/>
  <c r="T1141"/>
  <c r="R1141"/>
  <c r="P1141"/>
  <c r="BI1136"/>
  <c r="BH1136"/>
  <c r="BG1136"/>
  <c r="BF1136"/>
  <c r="T1136"/>
  <c r="R1136"/>
  <c r="P1136"/>
  <c r="BI1133"/>
  <c r="BH1133"/>
  <c r="BG1133"/>
  <c r="BF1133"/>
  <c r="T1133"/>
  <c r="R1133"/>
  <c r="P1133"/>
  <c r="BI1114"/>
  <c r="BH1114"/>
  <c r="BG1114"/>
  <c r="BF1114"/>
  <c r="T1114"/>
  <c r="R1114"/>
  <c r="P1114"/>
  <c r="BI1095"/>
  <c r="BH1095"/>
  <c r="BG1095"/>
  <c r="BF1095"/>
  <c r="T1095"/>
  <c r="R1095"/>
  <c r="P1095"/>
  <c r="BI1090"/>
  <c r="BH1090"/>
  <c r="BG1090"/>
  <c r="BF1090"/>
  <c r="T1090"/>
  <c r="R1090"/>
  <c r="P1090"/>
  <c r="BI1087"/>
  <c r="BH1087"/>
  <c r="BG1087"/>
  <c r="BF1087"/>
  <c r="T1087"/>
  <c r="R1087"/>
  <c r="P1087"/>
  <c r="BI1081"/>
  <c r="BH1081"/>
  <c r="BG1081"/>
  <c r="BF1081"/>
  <c r="T1081"/>
  <c r="R1081"/>
  <c r="P1081"/>
  <c r="BI1079"/>
  <c r="BH1079"/>
  <c r="BG1079"/>
  <c r="BF1079"/>
  <c r="T1079"/>
  <c r="R1079"/>
  <c r="P1079"/>
  <c r="BI1074"/>
  <c r="BH1074"/>
  <c r="BG1074"/>
  <c r="BF1074"/>
  <c r="T1074"/>
  <c r="R1074"/>
  <c r="P1074"/>
  <c r="BI1071"/>
  <c r="BH1071"/>
  <c r="BG1071"/>
  <c r="BF1071"/>
  <c r="T1071"/>
  <c r="R1071"/>
  <c r="P1071"/>
  <c r="BI1063"/>
  <c r="BH1063"/>
  <c r="BG1063"/>
  <c r="BF1063"/>
  <c r="T1063"/>
  <c r="R1063"/>
  <c r="P1063"/>
  <c r="BI1060"/>
  <c r="BH1060"/>
  <c r="BG1060"/>
  <c r="BF1060"/>
  <c r="T1060"/>
  <c r="R1060"/>
  <c r="P1060"/>
  <c r="BI1041"/>
  <c r="BH1041"/>
  <c r="BG1041"/>
  <c r="BF1041"/>
  <c r="T1041"/>
  <c r="R1041"/>
  <c r="P1041"/>
  <c r="BI1038"/>
  <c r="BH1038"/>
  <c r="BG1038"/>
  <c r="BF1038"/>
  <c r="T1038"/>
  <c r="R1038"/>
  <c r="P1038"/>
  <c r="BI1028"/>
  <c r="BH1028"/>
  <c r="BG1028"/>
  <c r="BF1028"/>
  <c r="T1028"/>
  <c r="R1028"/>
  <c r="P1028"/>
  <c r="BI1025"/>
  <c r="BH1025"/>
  <c r="BG1025"/>
  <c r="BF1025"/>
  <c r="T1025"/>
  <c r="R1025"/>
  <c r="P1025"/>
  <c r="BI1006"/>
  <c r="BH1006"/>
  <c r="BG1006"/>
  <c r="BF1006"/>
  <c r="T1006"/>
  <c r="R1006"/>
  <c r="P1006"/>
  <c r="BI981"/>
  <c r="BH981"/>
  <c r="BG981"/>
  <c r="BF981"/>
  <c r="T981"/>
  <c r="R981"/>
  <c r="P981"/>
  <c r="BI971"/>
  <c r="BH971"/>
  <c r="BG971"/>
  <c r="BF971"/>
  <c r="T971"/>
  <c r="R971"/>
  <c r="P971"/>
  <c r="BI965"/>
  <c r="BH965"/>
  <c r="BG965"/>
  <c r="BF965"/>
  <c r="T965"/>
  <c r="R965"/>
  <c r="P965"/>
  <c r="BI963"/>
  <c r="BH963"/>
  <c r="BG963"/>
  <c r="BF963"/>
  <c r="T963"/>
  <c r="R963"/>
  <c r="P963"/>
  <c r="BI957"/>
  <c r="BH957"/>
  <c r="BG957"/>
  <c r="BF957"/>
  <c r="T957"/>
  <c r="R957"/>
  <c r="P957"/>
  <c r="BI954"/>
  <c r="BH954"/>
  <c r="BG954"/>
  <c r="BF954"/>
  <c r="T954"/>
  <c r="R954"/>
  <c r="P954"/>
  <c r="BI948"/>
  <c r="BH948"/>
  <c r="BG948"/>
  <c r="BF948"/>
  <c r="T948"/>
  <c r="R948"/>
  <c r="P948"/>
  <c r="BI945"/>
  <c r="BH945"/>
  <c r="BG945"/>
  <c r="BF945"/>
  <c r="T945"/>
  <c r="R945"/>
  <c r="P945"/>
  <c r="BI932"/>
  <c r="BH932"/>
  <c r="BG932"/>
  <c r="BF932"/>
  <c r="T932"/>
  <c r="R932"/>
  <c r="P932"/>
  <c r="BI930"/>
  <c r="BH930"/>
  <c r="BG930"/>
  <c r="BF930"/>
  <c r="T930"/>
  <c r="R930"/>
  <c r="P930"/>
  <c r="BI917"/>
  <c r="BH917"/>
  <c r="BG917"/>
  <c r="BF917"/>
  <c r="T917"/>
  <c r="R917"/>
  <c r="P917"/>
  <c r="BI914"/>
  <c r="BH914"/>
  <c r="BG914"/>
  <c r="BF914"/>
  <c r="T914"/>
  <c r="R914"/>
  <c r="P914"/>
  <c r="BI896"/>
  <c r="BH896"/>
  <c r="BG896"/>
  <c r="BF896"/>
  <c r="T896"/>
  <c r="R896"/>
  <c r="P896"/>
  <c r="BI882"/>
  <c r="BH882"/>
  <c r="BG882"/>
  <c r="BF882"/>
  <c r="T882"/>
  <c r="R882"/>
  <c r="P882"/>
  <c r="BI818"/>
  <c r="BH818"/>
  <c r="BG818"/>
  <c r="BF818"/>
  <c r="T818"/>
  <c r="R818"/>
  <c r="P818"/>
  <c r="BI812"/>
  <c r="BH812"/>
  <c r="BG812"/>
  <c r="BF812"/>
  <c r="T812"/>
  <c r="R812"/>
  <c r="P812"/>
  <c r="BI810"/>
  <c r="BH810"/>
  <c r="BG810"/>
  <c r="BF810"/>
  <c r="T810"/>
  <c r="R810"/>
  <c r="P810"/>
  <c r="BI803"/>
  <c r="BH803"/>
  <c r="BG803"/>
  <c r="BF803"/>
  <c r="T803"/>
  <c r="R803"/>
  <c r="P803"/>
  <c r="BI800"/>
  <c r="BH800"/>
  <c r="BG800"/>
  <c r="BF800"/>
  <c r="T800"/>
  <c r="R800"/>
  <c r="P800"/>
  <c r="BI794"/>
  <c r="BH794"/>
  <c r="BG794"/>
  <c r="BF794"/>
  <c r="T794"/>
  <c r="R794"/>
  <c r="P794"/>
  <c r="BI791"/>
  <c r="BH791"/>
  <c r="BG791"/>
  <c r="BF791"/>
  <c r="T791"/>
  <c r="R791"/>
  <c r="P791"/>
  <c r="BI780"/>
  <c r="BH780"/>
  <c r="BG780"/>
  <c r="BF780"/>
  <c r="T780"/>
  <c r="R780"/>
  <c r="P780"/>
  <c r="BI766"/>
  <c r="BH766"/>
  <c r="BG766"/>
  <c r="BF766"/>
  <c r="T766"/>
  <c r="R766"/>
  <c r="P766"/>
  <c r="BI760"/>
  <c r="BH760"/>
  <c r="BG760"/>
  <c r="BF760"/>
  <c r="T760"/>
  <c r="R760"/>
  <c r="P760"/>
  <c r="BI755"/>
  <c r="BH755"/>
  <c r="BG755"/>
  <c r="BF755"/>
  <c r="T755"/>
  <c r="R755"/>
  <c r="P755"/>
  <c r="BI750"/>
  <c r="BH750"/>
  <c r="BG750"/>
  <c r="BF750"/>
  <c r="T750"/>
  <c r="R750"/>
  <c r="P750"/>
  <c r="BI743"/>
  <c r="BH743"/>
  <c r="BG743"/>
  <c r="BF743"/>
  <c r="T743"/>
  <c r="R743"/>
  <c r="P743"/>
  <c r="BI720"/>
  <c r="BH720"/>
  <c r="BG720"/>
  <c r="BF720"/>
  <c r="T720"/>
  <c r="R720"/>
  <c r="P720"/>
  <c r="BI714"/>
  <c r="BH714"/>
  <c r="BG714"/>
  <c r="BF714"/>
  <c r="T714"/>
  <c r="R714"/>
  <c r="P714"/>
  <c r="BI705"/>
  <c r="BH705"/>
  <c r="BG705"/>
  <c r="BF705"/>
  <c r="T705"/>
  <c r="R705"/>
  <c r="P705"/>
  <c r="BI699"/>
  <c r="BH699"/>
  <c r="BG699"/>
  <c r="BF699"/>
  <c r="T699"/>
  <c r="R699"/>
  <c r="P699"/>
  <c r="BI693"/>
  <c r="BH693"/>
  <c r="BG693"/>
  <c r="BF693"/>
  <c r="T693"/>
  <c r="R693"/>
  <c r="P693"/>
  <c r="BI681"/>
  <c r="BH681"/>
  <c r="BG681"/>
  <c r="BF681"/>
  <c r="T681"/>
  <c r="R681"/>
  <c r="P681"/>
  <c r="BI672"/>
  <c r="BH672"/>
  <c r="BG672"/>
  <c r="BF672"/>
  <c r="T672"/>
  <c r="R672"/>
  <c r="P672"/>
  <c r="BI663"/>
  <c r="BH663"/>
  <c r="BG663"/>
  <c r="BF663"/>
  <c r="T663"/>
  <c r="R663"/>
  <c r="P663"/>
  <c r="BI653"/>
  <c r="BH653"/>
  <c r="BG653"/>
  <c r="BF653"/>
  <c r="T653"/>
  <c r="R653"/>
  <c r="P653"/>
  <c r="BI645"/>
  <c r="BH645"/>
  <c r="BG645"/>
  <c r="BF645"/>
  <c r="T645"/>
  <c r="R645"/>
  <c r="P645"/>
  <c r="BI631"/>
  <c r="BH631"/>
  <c r="BG631"/>
  <c r="BF631"/>
  <c r="T631"/>
  <c r="R631"/>
  <c r="P631"/>
  <c r="BI627"/>
  <c r="BH627"/>
  <c r="BG627"/>
  <c r="BF627"/>
  <c r="T627"/>
  <c r="R627"/>
  <c r="P627"/>
  <c r="BI623"/>
  <c r="BH623"/>
  <c r="BG623"/>
  <c r="BF623"/>
  <c r="T623"/>
  <c r="R623"/>
  <c r="P623"/>
  <c r="BI619"/>
  <c r="BH619"/>
  <c r="BG619"/>
  <c r="BF619"/>
  <c r="T619"/>
  <c r="R619"/>
  <c r="P619"/>
  <c r="BI614"/>
  <c r="BH614"/>
  <c r="BG614"/>
  <c r="BF614"/>
  <c r="T614"/>
  <c r="R614"/>
  <c r="P614"/>
  <c r="BI611"/>
  <c r="BH611"/>
  <c r="BG611"/>
  <c r="BF611"/>
  <c r="T611"/>
  <c r="R611"/>
  <c r="P611"/>
  <c r="BI582"/>
  <c r="BH582"/>
  <c r="BG582"/>
  <c r="BF582"/>
  <c r="T582"/>
  <c r="R582"/>
  <c r="P582"/>
  <c r="BI561"/>
  <c r="BH561"/>
  <c r="BG561"/>
  <c r="BF561"/>
  <c r="T561"/>
  <c r="R561"/>
  <c r="P561"/>
  <c r="BI556"/>
  <c r="BH556"/>
  <c r="BG556"/>
  <c r="BF556"/>
  <c r="T556"/>
  <c r="R556"/>
  <c r="P556"/>
  <c r="BI542"/>
  <c r="BH542"/>
  <c r="BG542"/>
  <c r="BF542"/>
  <c r="T542"/>
  <c r="R542"/>
  <c r="P542"/>
  <c r="BI534"/>
  <c r="BH534"/>
  <c r="BG534"/>
  <c r="BF534"/>
  <c r="T534"/>
  <c r="R534"/>
  <c r="P534"/>
  <c r="BI516"/>
  <c r="BH516"/>
  <c r="BG516"/>
  <c r="BF516"/>
  <c r="T516"/>
  <c r="R516"/>
  <c r="P516"/>
  <c r="BI475"/>
  <c r="BH475"/>
  <c r="BG475"/>
  <c r="BF475"/>
  <c r="T475"/>
  <c r="R475"/>
  <c r="P475"/>
  <c r="BI433"/>
  <c r="BH433"/>
  <c r="BG433"/>
  <c r="BF433"/>
  <c r="T433"/>
  <c r="R433"/>
  <c r="P433"/>
  <c r="BI427"/>
  <c r="BH427"/>
  <c r="BG427"/>
  <c r="BF427"/>
  <c r="T427"/>
  <c r="R427"/>
  <c r="P427"/>
  <c r="BI418"/>
  <c r="BH418"/>
  <c r="BG418"/>
  <c r="BF418"/>
  <c r="T418"/>
  <c r="R418"/>
  <c r="P418"/>
  <c r="BI413"/>
  <c r="BH413"/>
  <c r="BG413"/>
  <c r="BF413"/>
  <c r="T413"/>
  <c r="R413"/>
  <c r="P413"/>
  <c r="BI408"/>
  <c r="BH408"/>
  <c r="BG408"/>
  <c r="BF408"/>
  <c r="T408"/>
  <c r="R408"/>
  <c r="P408"/>
  <c r="BI403"/>
  <c r="BH403"/>
  <c r="BG403"/>
  <c r="BF403"/>
  <c r="T403"/>
  <c r="R403"/>
  <c r="P403"/>
  <c r="BI398"/>
  <c r="BH398"/>
  <c r="BG398"/>
  <c r="BF398"/>
  <c r="T398"/>
  <c r="R398"/>
  <c r="P398"/>
  <c r="BI389"/>
  <c r="BH389"/>
  <c r="BG389"/>
  <c r="BF389"/>
  <c r="T389"/>
  <c r="R389"/>
  <c r="P389"/>
  <c r="BI386"/>
  <c r="BH386"/>
  <c r="BG386"/>
  <c r="BF386"/>
  <c r="T386"/>
  <c r="R386"/>
  <c r="P386"/>
  <c r="BI377"/>
  <c r="BH377"/>
  <c r="BG377"/>
  <c r="BF377"/>
  <c r="T377"/>
  <c r="R377"/>
  <c r="P377"/>
  <c r="BI373"/>
  <c r="BH373"/>
  <c r="BG373"/>
  <c r="BF373"/>
  <c r="T373"/>
  <c r="R373"/>
  <c r="P373"/>
  <c r="BI364"/>
  <c r="BH364"/>
  <c r="BG364"/>
  <c r="BF364"/>
  <c r="T364"/>
  <c r="R364"/>
  <c r="P364"/>
  <c r="BI353"/>
  <c r="BH353"/>
  <c r="BG353"/>
  <c r="BF353"/>
  <c r="T353"/>
  <c r="R353"/>
  <c r="P353"/>
  <c r="BI350"/>
  <c r="BH350"/>
  <c r="BG350"/>
  <c r="BF350"/>
  <c r="T350"/>
  <c r="R350"/>
  <c r="P350"/>
  <c r="BI319"/>
  <c r="BH319"/>
  <c r="BG319"/>
  <c r="BF319"/>
  <c r="T319"/>
  <c r="R319"/>
  <c r="P319"/>
  <c r="BI299"/>
  <c r="BH299"/>
  <c r="BG299"/>
  <c r="BF299"/>
  <c r="T299"/>
  <c r="R299"/>
  <c r="P299"/>
  <c r="BI293"/>
  <c r="BH293"/>
  <c r="BG293"/>
  <c r="BF293"/>
  <c r="T293"/>
  <c r="R293"/>
  <c r="P293"/>
  <c r="BI290"/>
  <c r="BH290"/>
  <c r="BG290"/>
  <c r="BF290"/>
  <c r="T290"/>
  <c r="R290"/>
  <c r="P290"/>
  <c r="BI279"/>
  <c r="BH279"/>
  <c r="BG279"/>
  <c r="BF279"/>
  <c r="T279"/>
  <c r="R279"/>
  <c r="P279"/>
  <c r="BI272"/>
  <c r="BH272"/>
  <c r="BG272"/>
  <c r="BF272"/>
  <c r="T272"/>
  <c r="R272"/>
  <c r="P272"/>
  <c r="BI265"/>
  <c r="BH265"/>
  <c r="BG265"/>
  <c r="BF265"/>
  <c r="T265"/>
  <c r="R265"/>
  <c r="P265"/>
  <c r="BI248"/>
  <c r="BH248"/>
  <c r="BG248"/>
  <c r="BF248"/>
  <c r="T248"/>
  <c r="R248"/>
  <c r="P248"/>
  <c r="BI241"/>
  <c r="BH241"/>
  <c r="BG241"/>
  <c r="BF241"/>
  <c r="T241"/>
  <c r="R241"/>
  <c r="P241"/>
  <c r="BI236"/>
  <c r="BH236"/>
  <c r="BG236"/>
  <c r="BF236"/>
  <c r="T236"/>
  <c r="R236"/>
  <c r="P236"/>
  <c r="BI232"/>
  <c r="BH232"/>
  <c r="BG232"/>
  <c r="BF232"/>
  <c r="T232"/>
  <c r="R232"/>
  <c r="P232"/>
  <c r="BI225"/>
  <c r="BH225"/>
  <c r="BG225"/>
  <c r="BF225"/>
  <c r="T225"/>
  <c r="R225"/>
  <c r="P225"/>
  <c r="BI220"/>
  <c r="BH220"/>
  <c r="BG220"/>
  <c r="BF220"/>
  <c r="T220"/>
  <c r="R220"/>
  <c r="P220"/>
  <c r="BI215"/>
  <c r="BH215"/>
  <c r="BG215"/>
  <c r="BF215"/>
  <c r="T215"/>
  <c r="R215"/>
  <c r="P215"/>
  <c r="BI210"/>
  <c r="BH210"/>
  <c r="BG210"/>
  <c r="BF210"/>
  <c r="T210"/>
  <c r="R210"/>
  <c r="P210"/>
  <c r="BI176"/>
  <c r="BH176"/>
  <c r="BG176"/>
  <c r="BF176"/>
  <c r="T176"/>
  <c r="R176"/>
  <c r="P176"/>
  <c r="BI171"/>
  <c r="BH171"/>
  <c r="BG171"/>
  <c r="BF171"/>
  <c r="T171"/>
  <c r="R171"/>
  <c r="P171"/>
  <c r="BI165"/>
  <c r="BH165"/>
  <c r="BG165"/>
  <c r="BF165"/>
  <c r="T165"/>
  <c r="R165"/>
  <c r="P165"/>
  <c r="BI159"/>
  <c r="BH159"/>
  <c r="BG159"/>
  <c r="BF159"/>
  <c r="T159"/>
  <c r="R159"/>
  <c r="P159"/>
  <c r="BI152"/>
  <c r="BH152"/>
  <c r="BG152"/>
  <c r="BF152"/>
  <c r="T152"/>
  <c r="R152"/>
  <c r="P152"/>
  <c r="BI137"/>
  <c r="BH137"/>
  <c r="BG137"/>
  <c r="BF137"/>
  <c r="T137"/>
  <c r="R137"/>
  <c r="P137"/>
  <c r="BI128"/>
  <c r="BH128"/>
  <c r="BG128"/>
  <c r="BF128"/>
  <c r="T128"/>
  <c r="R128"/>
  <c r="P128"/>
  <c r="BI118"/>
  <c r="BH118"/>
  <c r="BG118"/>
  <c r="BF118"/>
  <c r="T118"/>
  <c r="R118"/>
  <c r="P118"/>
  <c r="BI113"/>
  <c r="BH113"/>
  <c r="BG113"/>
  <c r="BF113"/>
  <c r="T113"/>
  <c r="R113"/>
  <c r="P113"/>
  <c r="F104"/>
  <c r="E102"/>
  <c r="F56"/>
  <c r="E54"/>
  <c r="J26"/>
  <c r="E26"/>
  <c r="J107"/>
  <c r="J25"/>
  <c r="J23"/>
  <c r="E23"/>
  <c r="J58"/>
  <c r="J22"/>
  <c r="J20"/>
  <c r="E20"/>
  <c r="F107"/>
  <c r="J19"/>
  <c r="J17"/>
  <c r="E17"/>
  <c r="F106"/>
  <c r="J16"/>
  <c r="J14"/>
  <c r="J104"/>
  <c r="E7"/>
  <c r="E98"/>
  <c i="5" r="J39"/>
  <c r="J38"/>
  <c i="1" r="AY60"/>
  <c i="5" r="J37"/>
  <c i="1" r="AX60"/>
  <c i="5" r="BI1241"/>
  <c r="BH1241"/>
  <c r="BG1241"/>
  <c r="BF1241"/>
  <c r="T1241"/>
  <c r="R1241"/>
  <c r="P1241"/>
  <c r="BI1229"/>
  <c r="BH1229"/>
  <c r="BG1229"/>
  <c r="BF1229"/>
  <c r="T1229"/>
  <c r="R1229"/>
  <c r="P1229"/>
  <c r="BI1222"/>
  <c r="BH1222"/>
  <c r="BG1222"/>
  <c r="BF1222"/>
  <c r="T1222"/>
  <c r="T1221"/>
  <c r="R1222"/>
  <c r="R1221"/>
  <c r="P1222"/>
  <c r="P1221"/>
  <c r="BI1218"/>
  <c r="BH1218"/>
  <c r="BG1218"/>
  <c r="BF1218"/>
  <c r="T1218"/>
  <c r="R1218"/>
  <c r="P1218"/>
  <c r="BI1211"/>
  <c r="BH1211"/>
  <c r="BG1211"/>
  <c r="BF1211"/>
  <c r="T1211"/>
  <c r="R1211"/>
  <c r="P1211"/>
  <c r="BI1200"/>
  <c r="BH1200"/>
  <c r="BG1200"/>
  <c r="BF1200"/>
  <c r="T1200"/>
  <c r="R1200"/>
  <c r="P1200"/>
  <c r="BI1193"/>
  <c r="BH1193"/>
  <c r="BG1193"/>
  <c r="BF1193"/>
  <c r="T1193"/>
  <c r="R1193"/>
  <c r="P1193"/>
  <c r="BI1190"/>
  <c r="BH1190"/>
  <c r="BG1190"/>
  <c r="BF1190"/>
  <c r="T1190"/>
  <c r="R1190"/>
  <c r="P1190"/>
  <c r="BI1187"/>
  <c r="BH1187"/>
  <c r="BG1187"/>
  <c r="BF1187"/>
  <c r="T1187"/>
  <c r="R1187"/>
  <c r="P1187"/>
  <c r="BI1184"/>
  <c r="BH1184"/>
  <c r="BG1184"/>
  <c r="BF1184"/>
  <c r="T1184"/>
  <c r="R1184"/>
  <c r="P1184"/>
  <c r="BI1176"/>
  <c r="BH1176"/>
  <c r="BG1176"/>
  <c r="BF1176"/>
  <c r="T1176"/>
  <c r="T1175"/>
  <c r="R1176"/>
  <c r="R1175"/>
  <c r="P1176"/>
  <c r="P1175"/>
  <c r="BI1172"/>
  <c r="BH1172"/>
  <c r="BG1172"/>
  <c r="BF1172"/>
  <c r="T1172"/>
  <c r="R1172"/>
  <c r="P1172"/>
  <c r="BI1167"/>
  <c r="BH1167"/>
  <c r="BG1167"/>
  <c r="BF1167"/>
  <c r="T1167"/>
  <c r="R1167"/>
  <c r="P1167"/>
  <c r="BI1160"/>
  <c r="BH1160"/>
  <c r="BG1160"/>
  <c r="BF1160"/>
  <c r="T1160"/>
  <c r="R1160"/>
  <c r="P1160"/>
  <c r="BI1156"/>
  <c r="BH1156"/>
  <c r="BG1156"/>
  <c r="BF1156"/>
  <c r="T1156"/>
  <c r="R1156"/>
  <c r="P1156"/>
  <c r="BI1151"/>
  <c r="BH1151"/>
  <c r="BG1151"/>
  <c r="BF1151"/>
  <c r="T1151"/>
  <c r="R1151"/>
  <c r="P1151"/>
  <c r="BI1146"/>
  <c r="BH1146"/>
  <c r="BG1146"/>
  <c r="BF1146"/>
  <c r="T1146"/>
  <c r="R1146"/>
  <c r="P1146"/>
  <c r="BI1141"/>
  <c r="BH1141"/>
  <c r="BG1141"/>
  <c r="BF1141"/>
  <c r="T1141"/>
  <c r="R1141"/>
  <c r="P1141"/>
  <c r="BI1136"/>
  <c r="BH1136"/>
  <c r="BG1136"/>
  <c r="BF1136"/>
  <c r="T1136"/>
  <c r="R1136"/>
  <c r="P1136"/>
  <c r="BI1126"/>
  <c r="BH1126"/>
  <c r="BG1126"/>
  <c r="BF1126"/>
  <c r="T1126"/>
  <c r="R1126"/>
  <c r="P1126"/>
  <c r="BI1114"/>
  <c r="BH1114"/>
  <c r="BG1114"/>
  <c r="BF1114"/>
  <c r="T1114"/>
  <c r="R1114"/>
  <c r="P1114"/>
  <c r="BI1101"/>
  <c r="BH1101"/>
  <c r="BG1101"/>
  <c r="BF1101"/>
  <c r="T1101"/>
  <c r="R1101"/>
  <c r="P1101"/>
  <c r="BI1099"/>
  <c r="BH1099"/>
  <c r="BG1099"/>
  <c r="BF1099"/>
  <c r="T1099"/>
  <c r="R1099"/>
  <c r="P1099"/>
  <c r="BI1090"/>
  <c r="BH1090"/>
  <c r="BG1090"/>
  <c r="BF1090"/>
  <c r="T1090"/>
  <c r="R1090"/>
  <c r="P1090"/>
  <c r="BI1087"/>
  <c r="BH1087"/>
  <c r="BG1087"/>
  <c r="BF1087"/>
  <c r="T1087"/>
  <c r="R1087"/>
  <c r="P1087"/>
  <c r="BI1070"/>
  <c r="BH1070"/>
  <c r="BG1070"/>
  <c r="BF1070"/>
  <c r="T1070"/>
  <c r="R1070"/>
  <c r="P1070"/>
  <c r="BI1055"/>
  <c r="BH1055"/>
  <c r="BG1055"/>
  <c r="BF1055"/>
  <c r="T1055"/>
  <c r="R1055"/>
  <c r="P1055"/>
  <c r="BI1040"/>
  <c r="BH1040"/>
  <c r="BG1040"/>
  <c r="BF1040"/>
  <c r="T1040"/>
  <c r="R1040"/>
  <c r="P1040"/>
  <c r="BI1037"/>
  <c r="BH1037"/>
  <c r="BG1037"/>
  <c r="BF1037"/>
  <c r="T1037"/>
  <c r="R1037"/>
  <c r="P1037"/>
  <c r="BI1031"/>
  <c r="BH1031"/>
  <c r="BG1031"/>
  <c r="BF1031"/>
  <c r="T1031"/>
  <c r="R1031"/>
  <c r="P1031"/>
  <c r="BI1027"/>
  <c r="BH1027"/>
  <c r="BG1027"/>
  <c r="BF1027"/>
  <c r="T1027"/>
  <c r="R1027"/>
  <c r="P1027"/>
  <c r="BI1012"/>
  <c r="BH1012"/>
  <c r="BG1012"/>
  <c r="BF1012"/>
  <c r="T1012"/>
  <c r="R1012"/>
  <c r="P1012"/>
  <c r="BI1010"/>
  <c r="BH1010"/>
  <c r="BG1010"/>
  <c r="BF1010"/>
  <c r="T1010"/>
  <c r="R1010"/>
  <c r="P1010"/>
  <c r="BI1003"/>
  <c r="BH1003"/>
  <c r="BG1003"/>
  <c r="BF1003"/>
  <c r="T1003"/>
  <c r="R1003"/>
  <c r="P1003"/>
  <c r="BI998"/>
  <c r="BH998"/>
  <c r="BG998"/>
  <c r="BF998"/>
  <c r="T998"/>
  <c r="R998"/>
  <c r="P998"/>
  <c r="BI993"/>
  <c r="BH993"/>
  <c r="BG993"/>
  <c r="BF993"/>
  <c r="T993"/>
  <c r="R993"/>
  <c r="P993"/>
  <c r="BI991"/>
  <c r="BH991"/>
  <c r="BG991"/>
  <c r="BF991"/>
  <c r="T991"/>
  <c r="R991"/>
  <c r="P991"/>
  <c r="BI982"/>
  <c r="BH982"/>
  <c r="BG982"/>
  <c r="BF982"/>
  <c r="T982"/>
  <c r="R982"/>
  <c r="P982"/>
  <c r="BI967"/>
  <c r="BH967"/>
  <c r="BG967"/>
  <c r="BF967"/>
  <c r="T967"/>
  <c r="R967"/>
  <c r="P967"/>
  <c r="BI952"/>
  <c r="BH952"/>
  <c r="BG952"/>
  <c r="BF952"/>
  <c r="T952"/>
  <c r="R952"/>
  <c r="P952"/>
  <c r="BI935"/>
  <c r="BH935"/>
  <c r="BG935"/>
  <c r="BF935"/>
  <c r="T935"/>
  <c r="R935"/>
  <c r="P935"/>
  <c r="BI932"/>
  <c r="BH932"/>
  <c r="BG932"/>
  <c r="BF932"/>
  <c r="T932"/>
  <c r="R932"/>
  <c r="P932"/>
  <c r="BI922"/>
  <c r="BH922"/>
  <c r="BG922"/>
  <c r="BF922"/>
  <c r="T922"/>
  <c r="T916"/>
  <c r="R922"/>
  <c r="R916"/>
  <c r="P922"/>
  <c r="P916"/>
  <c r="BI917"/>
  <c r="BH917"/>
  <c r="BG917"/>
  <c r="BF917"/>
  <c r="T917"/>
  <c r="R917"/>
  <c r="P917"/>
  <c r="BI914"/>
  <c r="BH914"/>
  <c r="BG914"/>
  <c r="BF914"/>
  <c r="T914"/>
  <c r="R914"/>
  <c r="P914"/>
  <c r="BI908"/>
  <c r="BH908"/>
  <c r="BG908"/>
  <c r="BF908"/>
  <c r="T908"/>
  <c r="R908"/>
  <c r="P908"/>
  <c r="BI900"/>
  <c r="BH900"/>
  <c r="BG900"/>
  <c r="BF900"/>
  <c r="T900"/>
  <c r="T899"/>
  <c r="R900"/>
  <c r="R899"/>
  <c r="P900"/>
  <c r="P899"/>
  <c r="BI896"/>
  <c r="BH896"/>
  <c r="BG896"/>
  <c r="BF896"/>
  <c r="T896"/>
  <c r="R896"/>
  <c r="P896"/>
  <c r="BI891"/>
  <c r="BH891"/>
  <c r="BG891"/>
  <c r="BF891"/>
  <c r="T891"/>
  <c r="R891"/>
  <c r="P891"/>
  <c r="BI887"/>
  <c r="BH887"/>
  <c r="BG887"/>
  <c r="BF887"/>
  <c r="T887"/>
  <c r="R887"/>
  <c r="P887"/>
  <c r="BI882"/>
  <c r="BH882"/>
  <c r="BG882"/>
  <c r="BF882"/>
  <c r="T882"/>
  <c r="T881"/>
  <c r="R882"/>
  <c r="R881"/>
  <c r="P882"/>
  <c r="P881"/>
  <c r="BI878"/>
  <c r="BH878"/>
  <c r="BG878"/>
  <c r="BF878"/>
  <c r="T878"/>
  <c r="R878"/>
  <c r="P878"/>
  <c r="BI873"/>
  <c r="BH873"/>
  <c r="BG873"/>
  <c r="BF873"/>
  <c r="T873"/>
  <c r="R873"/>
  <c r="P873"/>
  <c r="BI868"/>
  <c r="BH868"/>
  <c r="BG868"/>
  <c r="BF868"/>
  <c r="T868"/>
  <c r="R868"/>
  <c r="P868"/>
  <c r="BI860"/>
  <c r="BH860"/>
  <c r="BG860"/>
  <c r="BF860"/>
  <c r="T860"/>
  <c r="R860"/>
  <c r="P860"/>
  <c r="BI857"/>
  <c r="BH857"/>
  <c r="BG857"/>
  <c r="BF857"/>
  <c r="T857"/>
  <c r="R857"/>
  <c r="P857"/>
  <c r="BI851"/>
  <c r="BH851"/>
  <c r="BG851"/>
  <c r="BF851"/>
  <c r="T851"/>
  <c r="R851"/>
  <c r="P851"/>
  <c r="BI845"/>
  <c r="BH845"/>
  <c r="BG845"/>
  <c r="BF845"/>
  <c r="T845"/>
  <c r="R845"/>
  <c r="P845"/>
  <c r="BI839"/>
  <c r="BH839"/>
  <c r="BG839"/>
  <c r="BF839"/>
  <c r="T839"/>
  <c r="R839"/>
  <c r="P839"/>
  <c r="BI833"/>
  <c r="BH833"/>
  <c r="BG833"/>
  <c r="BF833"/>
  <c r="T833"/>
  <c r="R833"/>
  <c r="P833"/>
  <c r="BI830"/>
  <c r="BH830"/>
  <c r="BG830"/>
  <c r="BF830"/>
  <c r="T830"/>
  <c r="R830"/>
  <c r="P830"/>
  <c r="BI824"/>
  <c r="BH824"/>
  <c r="BG824"/>
  <c r="BF824"/>
  <c r="T824"/>
  <c r="R824"/>
  <c r="P824"/>
  <c r="BI822"/>
  <c r="BH822"/>
  <c r="BG822"/>
  <c r="BF822"/>
  <c r="T822"/>
  <c r="R822"/>
  <c r="P822"/>
  <c r="BI819"/>
  <c r="BH819"/>
  <c r="BG819"/>
  <c r="BF819"/>
  <c r="T819"/>
  <c r="R819"/>
  <c r="P819"/>
  <c r="BI813"/>
  <c r="BH813"/>
  <c r="BG813"/>
  <c r="BF813"/>
  <c r="T813"/>
  <c r="R813"/>
  <c r="P813"/>
  <c r="BI808"/>
  <c r="BH808"/>
  <c r="BG808"/>
  <c r="BF808"/>
  <c r="T808"/>
  <c r="R808"/>
  <c r="P808"/>
  <c r="BI795"/>
  <c r="BH795"/>
  <c r="BG795"/>
  <c r="BF795"/>
  <c r="T795"/>
  <c r="R795"/>
  <c r="P795"/>
  <c r="BI782"/>
  <c r="BH782"/>
  <c r="BG782"/>
  <c r="BF782"/>
  <c r="T782"/>
  <c r="R782"/>
  <c r="P782"/>
  <c r="BI778"/>
  <c r="BH778"/>
  <c r="BG778"/>
  <c r="BF778"/>
  <c r="T778"/>
  <c r="R778"/>
  <c r="P778"/>
  <c r="BI775"/>
  <c r="BH775"/>
  <c r="BG775"/>
  <c r="BF775"/>
  <c r="T775"/>
  <c r="R775"/>
  <c r="P775"/>
  <c r="BI769"/>
  <c r="BH769"/>
  <c r="BG769"/>
  <c r="BF769"/>
  <c r="T769"/>
  <c r="R769"/>
  <c r="P769"/>
  <c r="BI766"/>
  <c r="BH766"/>
  <c r="BG766"/>
  <c r="BF766"/>
  <c r="T766"/>
  <c r="R766"/>
  <c r="P766"/>
  <c r="BI761"/>
  <c r="BH761"/>
  <c r="BG761"/>
  <c r="BF761"/>
  <c r="T761"/>
  <c r="R761"/>
  <c r="P761"/>
  <c r="BI758"/>
  <c r="BH758"/>
  <c r="BG758"/>
  <c r="BF758"/>
  <c r="T758"/>
  <c r="R758"/>
  <c r="P758"/>
  <c r="BI752"/>
  <c r="BH752"/>
  <c r="BG752"/>
  <c r="BF752"/>
  <c r="T752"/>
  <c r="R752"/>
  <c r="P752"/>
  <c r="BI749"/>
  <c r="BH749"/>
  <c r="BG749"/>
  <c r="BF749"/>
  <c r="T749"/>
  <c r="R749"/>
  <c r="P749"/>
  <c r="BI744"/>
  <c r="BH744"/>
  <c r="BG744"/>
  <c r="BF744"/>
  <c r="T744"/>
  <c r="R744"/>
  <c r="P744"/>
  <c r="BI741"/>
  <c r="BH741"/>
  <c r="BG741"/>
  <c r="BF741"/>
  <c r="T741"/>
  <c r="R741"/>
  <c r="P741"/>
  <c r="BI735"/>
  <c r="BH735"/>
  <c r="BG735"/>
  <c r="BF735"/>
  <c r="T735"/>
  <c r="R735"/>
  <c r="P735"/>
  <c r="BI729"/>
  <c r="BH729"/>
  <c r="BG729"/>
  <c r="BF729"/>
  <c r="T729"/>
  <c r="R729"/>
  <c r="P729"/>
  <c r="BI723"/>
  <c r="BH723"/>
  <c r="BG723"/>
  <c r="BF723"/>
  <c r="T723"/>
  <c r="R723"/>
  <c r="P723"/>
  <c r="BI719"/>
  <c r="BH719"/>
  <c r="BG719"/>
  <c r="BF719"/>
  <c r="T719"/>
  <c r="R719"/>
  <c r="P719"/>
  <c r="BI716"/>
  <c r="BH716"/>
  <c r="BG716"/>
  <c r="BF716"/>
  <c r="T716"/>
  <c r="R716"/>
  <c r="P716"/>
  <c r="BI710"/>
  <c r="BH710"/>
  <c r="BG710"/>
  <c r="BF710"/>
  <c r="T710"/>
  <c r="R710"/>
  <c r="P710"/>
  <c r="BI707"/>
  <c r="BH707"/>
  <c r="BG707"/>
  <c r="BF707"/>
  <c r="T707"/>
  <c r="R707"/>
  <c r="P707"/>
  <c r="BI701"/>
  <c r="BH701"/>
  <c r="BG701"/>
  <c r="BF701"/>
  <c r="T701"/>
  <c r="R701"/>
  <c r="P701"/>
  <c r="BI698"/>
  <c r="BH698"/>
  <c r="BG698"/>
  <c r="BF698"/>
  <c r="T698"/>
  <c r="R698"/>
  <c r="P698"/>
  <c r="BI692"/>
  <c r="BH692"/>
  <c r="BG692"/>
  <c r="BF692"/>
  <c r="T692"/>
  <c r="R692"/>
  <c r="P692"/>
  <c r="BI685"/>
  <c r="BH685"/>
  <c r="BG685"/>
  <c r="BF685"/>
  <c r="T685"/>
  <c r="R685"/>
  <c r="P685"/>
  <c r="BI678"/>
  <c r="BH678"/>
  <c r="BG678"/>
  <c r="BF678"/>
  <c r="T678"/>
  <c r="R678"/>
  <c r="P678"/>
  <c r="BI671"/>
  <c r="BH671"/>
  <c r="BG671"/>
  <c r="BF671"/>
  <c r="T671"/>
  <c r="R671"/>
  <c r="P671"/>
  <c r="BI665"/>
  <c r="BH665"/>
  <c r="BG665"/>
  <c r="BF665"/>
  <c r="T665"/>
  <c r="R665"/>
  <c r="P665"/>
  <c r="BI658"/>
  <c r="BH658"/>
  <c r="BG658"/>
  <c r="BF658"/>
  <c r="T658"/>
  <c r="R658"/>
  <c r="P658"/>
  <c r="BI652"/>
  <c r="BH652"/>
  <c r="BG652"/>
  <c r="BF652"/>
  <c r="T652"/>
  <c r="R652"/>
  <c r="P652"/>
  <c r="BI647"/>
  <c r="BH647"/>
  <c r="BG647"/>
  <c r="BF647"/>
  <c r="T647"/>
  <c r="R647"/>
  <c r="P647"/>
  <c r="BI642"/>
  <c r="BH642"/>
  <c r="BG642"/>
  <c r="BF642"/>
  <c r="T642"/>
  <c r="T641"/>
  <c r="R642"/>
  <c r="R641"/>
  <c r="P642"/>
  <c r="P641"/>
  <c r="BI636"/>
  <c r="BH636"/>
  <c r="BG636"/>
  <c r="BF636"/>
  <c r="T636"/>
  <c r="R636"/>
  <c r="P636"/>
  <c r="BI620"/>
  <c r="BH620"/>
  <c r="BG620"/>
  <c r="BF620"/>
  <c r="T620"/>
  <c r="R620"/>
  <c r="P620"/>
  <c r="BI617"/>
  <c r="BH617"/>
  <c r="BG617"/>
  <c r="BF617"/>
  <c r="T617"/>
  <c r="R617"/>
  <c r="P617"/>
  <c r="BI613"/>
  <c r="BH613"/>
  <c r="BG613"/>
  <c r="BF613"/>
  <c r="T613"/>
  <c r="R613"/>
  <c r="P613"/>
  <c r="BI610"/>
  <c r="BH610"/>
  <c r="BG610"/>
  <c r="BF610"/>
  <c r="T610"/>
  <c r="R610"/>
  <c r="P610"/>
  <c r="BI607"/>
  <c r="BH607"/>
  <c r="BG607"/>
  <c r="BF607"/>
  <c r="T607"/>
  <c r="R607"/>
  <c r="P607"/>
  <c r="BI603"/>
  <c r="BH603"/>
  <c r="BG603"/>
  <c r="BF603"/>
  <c r="T603"/>
  <c r="R603"/>
  <c r="P603"/>
  <c r="BI598"/>
  <c r="BH598"/>
  <c r="BG598"/>
  <c r="BF598"/>
  <c r="T598"/>
  <c r="R598"/>
  <c r="P598"/>
  <c r="BI594"/>
  <c r="BH594"/>
  <c r="BG594"/>
  <c r="BF594"/>
  <c r="T594"/>
  <c r="R594"/>
  <c r="P594"/>
  <c r="BI583"/>
  <c r="BH583"/>
  <c r="BG583"/>
  <c r="BF583"/>
  <c r="T583"/>
  <c r="R583"/>
  <c r="P583"/>
  <c r="BI570"/>
  <c r="BH570"/>
  <c r="BG570"/>
  <c r="BF570"/>
  <c r="T570"/>
  <c r="R570"/>
  <c r="P570"/>
  <c r="BI557"/>
  <c r="BH557"/>
  <c r="BG557"/>
  <c r="BF557"/>
  <c r="T557"/>
  <c r="R557"/>
  <c r="P557"/>
  <c r="BI544"/>
  <c r="BH544"/>
  <c r="BG544"/>
  <c r="BF544"/>
  <c r="T544"/>
  <c r="R544"/>
  <c r="P544"/>
  <c r="BI539"/>
  <c r="BH539"/>
  <c r="BG539"/>
  <c r="BF539"/>
  <c r="T539"/>
  <c r="R539"/>
  <c r="P539"/>
  <c r="BI536"/>
  <c r="BH536"/>
  <c r="BG536"/>
  <c r="BF536"/>
  <c r="T536"/>
  <c r="R536"/>
  <c r="P536"/>
  <c r="BI531"/>
  <c r="BH531"/>
  <c r="BG531"/>
  <c r="BF531"/>
  <c r="T531"/>
  <c r="R531"/>
  <c r="P531"/>
  <c r="BI528"/>
  <c r="BH528"/>
  <c r="BG528"/>
  <c r="BF528"/>
  <c r="T528"/>
  <c r="R528"/>
  <c r="P528"/>
  <c r="BI523"/>
  <c r="BH523"/>
  <c r="BG523"/>
  <c r="BF523"/>
  <c r="T523"/>
  <c r="R523"/>
  <c r="P523"/>
  <c r="BI515"/>
  <c r="BH515"/>
  <c r="BG515"/>
  <c r="BF515"/>
  <c r="T515"/>
  <c r="R515"/>
  <c r="P515"/>
  <c r="BI510"/>
  <c r="BH510"/>
  <c r="BG510"/>
  <c r="BF510"/>
  <c r="T510"/>
  <c r="R510"/>
  <c r="P510"/>
  <c r="BI498"/>
  <c r="BH498"/>
  <c r="BG498"/>
  <c r="BF498"/>
  <c r="T498"/>
  <c r="R498"/>
  <c r="P498"/>
  <c r="BI493"/>
  <c r="BH493"/>
  <c r="BG493"/>
  <c r="BF493"/>
  <c r="T493"/>
  <c r="R493"/>
  <c r="P493"/>
  <c r="BI488"/>
  <c r="BH488"/>
  <c r="BG488"/>
  <c r="BF488"/>
  <c r="T488"/>
  <c r="R488"/>
  <c r="P488"/>
  <c r="BI485"/>
  <c r="BH485"/>
  <c r="BG485"/>
  <c r="BF485"/>
  <c r="T485"/>
  <c r="R485"/>
  <c r="P485"/>
  <c r="BI475"/>
  <c r="BH475"/>
  <c r="BG475"/>
  <c r="BF475"/>
  <c r="T475"/>
  <c r="R475"/>
  <c r="P475"/>
  <c r="BI469"/>
  <c r="BH469"/>
  <c r="BG469"/>
  <c r="BF469"/>
  <c r="T469"/>
  <c r="R469"/>
  <c r="P469"/>
  <c r="BI457"/>
  <c r="BH457"/>
  <c r="BG457"/>
  <c r="BF457"/>
  <c r="T457"/>
  <c r="R457"/>
  <c r="P457"/>
  <c r="BI450"/>
  <c r="BH450"/>
  <c r="BG450"/>
  <c r="BF450"/>
  <c r="T450"/>
  <c r="R450"/>
  <c r="P450"/>
  <c r="BI444"/>
  <c r="BH444"/>
  <c r="BG444"/>
  <c r="BF444"/>
  <c r="T444"/>
  <c r="R444"/>
  <c r="P444"/>
  <c r="BI435"/>
  <c r="BH435"/>
  <c r="BG435"/>
  <c r="BF435"/>
  <c r="T435"/>
  <c r="R435"/>
  <c r="P435"/>
  <c r="BI423"/>
  <c r="BH423"/>
  <c r="BG423"/>
  <c r="BF423"/>
  <c r="T423"/>
  <c r="R423"/>
  <c r="P423"/>
  <c r="BI374"/>
  <c r="BH374"/>
  <c r="BG374"/>
  <c r="BF374"/>
  <c r="T374"/>
  <c r="R374"/>
  <c r="P374"/>
  <c r="BI371"/>
  <c r="BH371"/>
  <c r="BG371"/>
  <c r="BF371"/>
  <c r="T371"/>
  <c r="R371"/>
  <c r="P371"/>
  <c r="BI366"/>
  <c r="BH366"/>
  <c r="BG366"/>
  <c r="BF366"/>
  <c r="T366"/>
  <c r="R366"/>
  <c r="P366"/>
  <c r="BI360"/>
  <c r="BH360"/>
  <c r="BG360"/>
  <c r="BF360"/>
  <c r="T360"/>
  <c r="R360"/>
  <c r="P360"/>
  <c r="BI358"/>
  <c r="BH358"/>
  <c r="BG358"/>
  <c r="BF358"/>
  <c r="T358"/>
  <c r="R358"/>
  <c r="P358"/>
  <c r="BI339"/>
  <c r="BH339"/>
  <c r="BG339"/>
  <c r="BF339"/>
  <c r="T339"/>
  <c r="R339"/>
  <c r="P339"/>
  <c r="BI336"/>
  <c r="BH336"/>
  <c r="BG336"/>
  <c r="BF336"/>
  <c r="T336"/>
  <c r="R336"/>
  <c r="P336"/>
  <c r="BI333"/>
  <c r="BH333"/>
  <c r="BG333"/>
  <c r="BF333"/>
  <c r="T333"/>
  <c r="R333"/>
  <c r="P333"/>
  <c r="BI325"/>
  <c r="BH325"/>
  <c r="BG325"/>
  <c r="BF325"/>
  <c r="T325"/>
  <c r="R325"/>
  <c r="P325"/>
  <c r="BI322"/>
  <c r="BH322"/>
  <c r="BG322"/>
  <c r="BF322"/>
  <c r="T322"/>
  <c r="R322"/>
  <c r="P322"/>
  <c r="BI319"/>
  <c r="BH319"/>
  <c r="BG319"/>
  <c r="BF319"/>
  <c r="T319"/>
  <c r="R319"/>
  <c r="P319"/>
  <c r="BI316"/>
  <c r="BH316"/>
  <c r="BG316"/>
  <c r="BF316"/>
  <c r="T316"/>
  <c r="R316"/>
  <c r="P316"/>
  <c r="BI312"/>
  <c r="BH312"/>
  <c r="BG312"/>
  <c r="BF312"/>
  <c r="T312"/>
  <c r="R312"/>
  <c r="P312"/>
  <c r="BI307"/>
  <c r="BH307"/>
  <c r="BG307"/>
  <c r="BF307"/>
  <c r="T307"/>
  <c r="R307"/>
  <c r="P307"/>
  <c r="BI304"/>
  <c r="BH304"/>
  <c r="BG304"/>
  <c r="BF304"/>
  <c r="T304"/>
  <c r="R304"/>
  <c r="P304"/>
  <c r="BI299"/>
  <c r="BH299"/>
  <c r="BG299"/>
  <c r="BF299"/>
  <c r="T299"/>
  <c r="R299"/>
  <c r="P299"/>
  <c r="BI294"/>
  <c r="BH294"/>
  <c r="BG294"/>
  <c r="BF294"/>
  <c r="T294"/>
  <c r="R294"/>
  <c r="P294"/>
  <c r="BI288"/>
  <c r="BH288"/>
  <c r="BG288"/>
  <c r="BF288"/>
  <c r="T288"/>
  <c r="R288"/>
  <c r="P288"/>
  <c r="BI283"/>
  <c r="BH283"/>
  <c r="BG283"/>
  <c r="BF283"/>
  <c r="T283"/>
  <c r="R283"/>
  <c r="P283"/>
  <c r="BI279"/>
  <c r="BH279"/>
  <c r="BG279"/>
  <c r="BF279"/>
  <c r="T279"/>
  <c r="R279"/>
  <c r="P279"/>
  <c r="BI276"/>
  <c r="BH276"/>
  <c r="BG276"/>
  <c r="BF276"/>
  <c r="T276"/>
  <c r="R276"/>
  <c r="P276"/>
  <c r="BI269"/>
  <c r="BH269"/>
  <c r="BG269"/>
  <c r="BF269"/>
  <c r="T269"/>
  <c r="R269"/>
  <c r="P269"/>
  <c r="BI262"/>
  <c r="BH262"/>
  <c r="BG262"/>
  <c r="BF262"/>
  <c r="T262"/>
  <c r="R262"/>
  <c r="P262"/>
  <c r="BI256"/>
  <c r="BH256"/>
  <c r="BG256"/>
  <c r="BF256"/>
  <c r="T256"/>
  <c r="R256"/>
  <c r="P256"/>
  <c r="BI242"/>
  <c r="BH242"/>
  <c r="BG242"/>
  <c r="BF242"/>
  <c r="T242"/>
  <c r="R242"/>
  <c r="P242"/>
  <c r="BI229"/>
  <c r="BH229"/>
  <c r="BG229"/>
  <c r="BF229"/>
  <c r="T229"/>
  <c r="R229"/>
  <c r="P229"/>
  <c r="BI221"/>
  <c r="BH221"/>
  <c r="BG221"/>
  <c r="BF221"/>
  <c r="T221"/>
  <c r="R221"/>
  <c r="P221"/>
  <c r="BI214"/>
  <c r="BH214"/>
  <c r="BG214"/>
  <c r="BF214"/>
  <c r="T214"/>
  <c r="R214"/>
  <c r="P214"/>
  <c r="BI199"/>
  <c r="BH199"/>
  <c r="BG199"/>
  <c r="BF199"/>
  <c r="T199"/>
  <c r="R199"/>
  <c r="P199"/>
  <c r="BI183"/>
  <c r="BH183"/>
  <c r="BG183"/>
  <c r="BF183"/>
  <c r="T183"/>
  <c r="R183"/>
  <c r="P183"/>
  <c r="BI170"/>
  <c r="BH170"/>
  <c r="BG170"/>
  <c r="BF170"/>
  <c r="T170"/>
  <c r="R170"/>
  <c r="P170"/>
  <c r="BI164"/>
  <c r="BH164"/>
  <c r="BG164"/>
  <c r="BF164"/>
  <c r="T164"/>
  <c r="R164"/>
  <c r="P164"/>
  <c r="BI158"/>
  <c r="BH158"/>
  <c r="BG158"/>
  <c r="BF158"/>
  <c r="T158"/>
  <c r="R158"/>
  <c r="P158"/>
  <c r="BI150"/>
  <c r="BH150"/>
  <c r="BG150"/>
  <c r="BF150"/>
  <c r="T150"/>
  <c r="R150"/>
  <c r="P150"/>
  <c r="BI127"/>
  <c r="BH127"/>
  <c r="BG127"/>
  <c r="BF127"/>
  <c r="T127"/>
  <c r="R127"/>
  <c r="P127"/>
  <c r="BI115"/>
  <c r="BH115"/>
  <c r="BG115"/>
  <c r="BF115"/>
  <c r="T115"/>
  <c r="R115"/>
  <c r="P115"/>
  <c r="BI109"/>
  <c r="BH109"/>
  <c r="BG109"/>
  <c r="BF109"/>
  <c r="T109"/>
  <c r="T108"/>
  <c r="R109"/>
  <c r="R108"/>
  <c r="P109"/>
  <c r="P108"/>
  <c r="F100"/>
  <c r="E98"/>
  <c r="F56"/>
  <c r="E54"/>
  <c r="J26"/>
  <c r="E26"/>
  <c r="J103"/>
  <c r="J25"/>
  <c r="J23"/>
  <c r="E23"/>
  <c r="J58"/>
  <c r="J22"/>
  <c r="J20"/>
  <c r="E20"/>
  <c r="F103"/>
  <c r="J19"/>
  <c r="J17"/>
  <c r="E17"/>
  <c r="F102"/>
  <c r="J16"/>
  <c r="J14"/>
  <c r="J100"/>
  <c r="E7"/>
  <c r="E94"/>
  <c i="4" r="J39"/>
  <c r="J38"/>
  <c i="1" r="AY59"/>
  <c i="4" r="J37"/>
  <c i="1" r="AX59"/>
  <c i="4" r="BI691"/>
  <c r="BH691"/>
  <c r="BG691"/>
  <c r="BF691"/>
  <c r="T691"/>
  <c r="R691"/>
  <c r="P691"/>
  <c r="BI681"/>
  <c r="BH681"/>
  <c r="BG681"/>
  <c r="BF681"/>
  <c r="T681"/>
  <c r="R681"/>
  <c r="P681"/>
  <c r="BI668"/>
  <c r="BH668"/>
  <c r="BG668"/>
  <c r="BF668"/>
  <c r="T668"/>
  <c r="R668"/>
  <c r="P668"/>
  <c r="BI662"/>
  <c r="BH662"/>
  <c r="BG662"/>
  <c r="BF662"/>
  <c r="T662"/>
  <c r="R662"/>
  <c r="P662"/>
  <c r="BI652"/>
  <c r="BH652"/>
  <c r="BG652"/>
  <c r="BF652"/>
  <c r="T652"/>
  <c r="R652"/>
  <c r="P652"/>
  <c r="BI649"/>
  <c r="BH649"/>
  <c r="BG649"/>
  <c r="BF649"/>
  <c r="T649"/>
  <c r="R649"/>
  <c r="P649"/>
  <c r="BI642"/>
  <c r="BH642"/>
  <c r="BG642"/>
  <c r="BF642"/>
  <c r="T642"/>
  <c r="R642"/>
  <c r="P642"/>
  <c r="BI633"/>
  <c r="BH633"/>
  <c r="BG633"/>
  <c r="BF633"/>
  <c r="T633"/>
  <c r="R633"/>
  <c r="P633"/>
  <c r="BI628"/>
  <c r="BH628"/>
  <c r="BG628"/>
  <c r="BF628"/>
  <c r="T628"/>
  <c r="R628"/>
  <c r="P628"/>
  <c r="BI620"/>
  <c r="BH620"/>
  <c r="BG620"/>
  <c r="BF620"/>
  <c r="T620"/>
  <c r="R620"/>
  <c r="P620"/>
  <c r="BI607"/>
  <c r="BH607"/>
  <c r="BG607"/>
  <c r="BF607"/>
  <c r="T607"/>
  <c r="R607"/>
  <c r="P607"/>
  <c r="BI601"/>
  <c r="BH601"/>
  <c r="BG601"/>
  <c r="BF601"/>
  <c r="T601"/>
  <c r="R601"/>
  <c r="P601"/>
  <c r="BI593"/>
  <c r="BH593"/>
  <c r="BG593"/>
  <c r="BF593"/>
  <c r="T593"/>
  <c r="R593"/>
  <c r="P593"/>
  <c r="BI583"/>
  <c r="BH583"/>
  <c r="BG583"/>
  <c r="BF583"/>
  <c r="T583"/>
  <c r="T582"/>
  <c r="R583"/>
  <c r="R582"/>
  <c r="P583"/>
  <c r="P582"/>
  <c r="BI574"/>
  <c r="BH574"/>
  <c r="BG574"/>
  <c r="BF574"/>
  <c r="T574"/>
  <c r="R574"/>
  <c r="P574"/>
  <c r="BI568"/>
  <c r="BH568"/>
  <c r="BG568"/>
  <c r="BF568"/>
  <c r="T568"/>
  <c r="R568"/>
  <c r="P568"/>
  <c r="BI560"/>
  <c r="BH560"/>
  <c r="BG560"/>
  <c r="BF560"/>
  <c r="T560"/>
  <c r="R560"/>
  <c r="P560"/>
  <c r="BI554"/>
  <c r="BH554"/>
  <c r="BG554"/>
  <c r="BF554"/>
  <c r="T554"/>
  <c r="R554"/>
  <c r="P554"/>
  <c r="BI548"/>
  <c r="BH548"/>
  <c r="BG548"/>
  <c r="BF548"/>
  <c r="T548"/>
  <c r="R548"/>
  <c r="P548"/>
  <c r="BI541"/>
  <c r="BH541"/>
  <c r="BG541"/>
  <c r="BF541"/>
  <c r="T541"/>
  <c r="T540"/>
  <c r="R541"/>
  <c r="R540"/>
  <c r="P541"/>
  <c r="P540"/>
  <c r="BI532"/>
  <c r="BH532"/>
  <c r="BG532"/>
  <c r="BF532"/>
  <c r="T532"/>
  <c r="R532"/>
  <c r="P532"/>
  <c r="BI516"/>
  <c r="BH516"/>
  <c r="BG516"/>
  <c r="BF516"/>
  <c r="T516"/>
  <c r="R516"/>
  <c r="P516"/>
  <c r="BI510"/>
  <c r="BH510"/>
  <c r="BG510"/>
  <c r="BF510"/>
  <c r="T510"/>
  <c r="R510"/>
  <c r="P510"/>
  <c r="BI502"/>
  <c r="BH502"/>
  <c r="BG502"/>
  <c r="BF502"/>
  <c r="T502"/>
  <c r="T485"/>
  <c r="R502"/>
  <c r="R485"/>
  <c r="P502"/>
  <c r="P485"/>
  <c r="BI486"/>
  <c r="BH486"/>
  <c r="BG486"/>
  <c r="BF486"/>
  <c r="T486"/>
  <c r="R486"/>
  <c r="P486"/>
  <c r="BI481"/>
  <c r="BH481"/>
  <c r="BG481"/>
  <c r="BF481"/>
  <c r="T481"/>
  <c r="R481"/>
  <c r="P481"/>
  <c r="BI478"/>
  <c r="BH478"/>
  <c r="BG478"/>
  <c r="BF478"/>
  <c r="T478"/>
  <c r="R478"/>
  <c r="P478"/>
  <c r="BI475"/>
  <c r="BH475"/>
  <c r="BG475"/>
  <c r="BF475"/>
  <c r="T475"/>
  <c r="R475"/>
  <c r="P475"/>
  <c r="BI472"/>
  <c r="BH472"/>
  <c r="BG472"/>
  <c r="BF472"/>
  <c r="T472"/>
  <c r="R472"/>
  <c r="P472"/>
  <c r="BI469"/>
  <c r="BH469"/>
  <c r="BG469"/>
  <c r="BF469"/>
  <c r="T469"/>
  <c r="R469"/>
  <c r="P469"/>
  <c r="BI466"/>
  <c r="BH466"/>
  <c r="BG466"/>
  <c r="BF466"/>
  <c r="T466"/>
  <c r="R466"/>
  <c r="P466"/>
  <c r="BI463"/>
  <c r="BH463"/>
  <c r="BG463"/>
  <c r="BF463"/>
  <c r="T463"/>
  <c r="R463"/>
  <c r="P463"/>
  <c r="BI460"/>
  <c r="BH460"/>
  <c r="BG460"/>
  <c r="BF460"/>
  <c r="T460"/>
  <c r="R460"/>
  <c r="P460"/>
  <c r="BI456"/>
  <c r="BH456"/>
  <c r="BG456"/>
  <c r="BF456"/>
  <c r="T456"/>
  <c r="R456"/>
  <c r="P456"/>
  <c r="BI453"/>
  <c r="BH453"/>
  <c r="BG453"/>
  <c r="BF453"/>
  <c r="T453"/>
  <c r="R453"/>
  <c r="P453"/>
  <c r="BI448"/>
  <c r="BH448"/>
  <c r="BG448"/>
  <c r="BF448"/>
  <c r="T448"/>
  <c r="R448"/>
  <c r="P448"/>
  <c r="BI444"/>
  <c r="BH444"/>
  <c r="BG444"/>
  <c r="BF444"/>
  <c r="T444"/>
  <c r="R444"/>
  <c r="P444"/>
  <c r="BI441"/>
  <c r="BH441"/>
  <c r="BG441"/>
  <c r="BF441"/>
  <c r="T441"/>
  <c r="R441"/>
  <c r="P441"/>
  <c r="BI432"/>
  <c r="BH432"/>
  <c r="BG432"/>
  <c r="BF432"/>
  <c r="T432"/>
  <c r="R432"/>
  <c r="P432"/>
  <c r="BI425"/>
  <c r="BH425"/>
  <c r="BG425"/>
  <c r="BF425"/>
  <c r="T425"/>
  <c r="R425"/>
  <c r="P425"/>
  <c r="BI413"/>
  <c r="BH413"/>
  <c r="BG413"/>
  <c r="BF413"/>
  <c r="T413"/>
  <c r="R413"/>
  <c r="P413"/>
  <c r="BI402"/>
  <c r="BH402"/>
  <c r="BG402"/>
  <c r="BF402"/>
  <c r="T402"/>
  <c r="R402"/>
  <c r="P402"/>
  <c r="BI396"/>
  <c r="BH396"/>
  <c r="BG396"/>
  <c r="BF396"/>
  <c r="T396"/>
  <c r="R396"/>
  <c r="P396"/>
  <c r="BI388"/>
  <c r="BH388"/>
  <c r="BG388"/>
  <c r="BF388"/>
  <c r="T388"/>
  <c r="R388"/>
  <c r="P388"/>
  <c r="BI379"/>
  <c r="BH379"/>
  <c r="BG379"/>
  <c r="BF379"/>
  <c r="T379"/>
  <c r="R379"/>
  <c r="P379"/>
  <c r="BI371"/>
  <c r="BH371"/>
  <c r="BG371"/>
  <c r="BF371"/>
  <c r="T371"/>
  <c r="R371"/>
  <c r="P371"/>
  <c r="BI361"/>
  <c r="BH361"/>
  <c r="BG361"/>
  <c r="BF361"/>
  <c r="T361"/>
  <c r="R361"/>
  <c r="P361"/>
  <c r="BI355"/>
  <c r="BH355"/>
  <c r="BG355"/>
  <c r="BF355"/>
  <c r="T355"/>
  <c r="R355"/>
  <c r="P355"/>
  <c r="BI348"/>
  <c r="BH348"/>
  <c r="BG348"/>
  <c r="BF348"/>
  <c r="T348"/>
  <c r="R348"/>
  <c r="P348"/>
  <c r="BI338"/>
  <c r="BH338"/>
  <c r="BG338"/>
  <c r="BF338"/>
  <c r="T338"/>
  <c r="R338"/>
  <c r="P338"/>
  <c r="BI327"/>
  <c r="BH327"/>
  <c r="BG327"/>
  <c r="BF327"/>
  <c r="T327"/>
  <c r="R327"/>
  <c r="P327"/>
  <c r="BI321"/>
  <c r="BH321"/>
  <c r="BG321"/>
  <c r="BF321"/>
  <c r="T321"/>
  <c r="R321"/>
  <c r="P321"/>
  <c r="BI310"/>
  <c r="BH310"/>
  <c r="BG310"/>
  <c r="BF310"/>
  <c r="T310"/>
  <c r="R310"/>
  <c r="P310"/>
  <c r="BI302"/>
  <c r="BH302"/>
  <c r="BG302"/>
  <c r="BF302"/>
  <c r="T302"/>
  <c r="R302"/>
  <c r="P302"/>
  <c r="BI296"/>
  <c r="BH296"/>
  <c r="BG296"/>
  <c r="BF296"/>
  <c r="T296"/>
  <c r="R296"/>
  <c r="P296"/>
  <c r="BI287"/>
  <c r="BH287"/>
  <c r="BG287"/>
  <c r="BF287"/>
  <c r="T287"/>
  <c r="R287"/>
  <c r="P287"/>
  <c r="BI279"/>
  <c r="BH279"/>
  <c r="BG279"/>
  <c r="BF279"/>
  <c r="T279"/>
  <c r="R279"/>
  <c r="P279"/>
  <c r="BI266"/>
  <c r="BH266"/>
  <c r="BG266"/>
  <c r="BF266"/>
  <c r="T266"/>
  <c r="R266"/>
  <c r="P266"/>
  <c r="BI255"/>
  <c r="BH255"/>
  <c r="BG255"/>
  <c r="BF255"/>
  <c r="T255"/>
  <c r="R255"/>
  <c r="P255"/>
  <c r="BI249"/>
  <c r="BH249"/>
  <c r="BG249"/>
  <c r="BF249"/>
  <c r="T249"/>
  <c r="R249"/>
  <c r="P249"/>
  <c r="BI233"/>
  <c r="BH233"/>
  <c r="BG233"/>
  <c r="BF233"/>
  <c r="T233"/>
  <c r="R233"/>
  <c r="P233"/>
  <c r="BI227"/>
  <c r="BH227"/>
  <c r="BG227"/>
  <c r="BF227"/>
  <c r="T227"/>
  <c r="R227"/>
  <c r="P227"/>
  <c r="BI220"/>
  <c r="BH220"/>
  <c r="BG220"/>
  <c r="BF220"/>
  <c r="T220"/>
  <c r="R220"/>
  <c r="P220"/>
  <c r="BI204"/>
  <c r="BH204"/>
  <c r="BG204"/>
  <c r="BF204"/>
  <c r="T204"/>
  <c r="R204"/>
  <c r="P204"/>
  <c r="BI198"/>
  <c r="BH198"/>
  <c r="BG198"/>
  <c r="BF198"/>
  <c r="T198"/>
  <c r="R198"/>
  <c r="P198"/>
  <c r="BI190"/>
  <c r="BH190"/>
  <c r="BG190"/>
  <c r="BF190"/>
  <c r="T190"/>
  <c r="R190"/>
  <c r="P190"/>
  <c r="BI180"/>
  <c r="BH180"/>
  <c r="BG180"/>
  <c r="BF180"/>
  <c r="T180"/>
  <c r="R180"/>
  <c r="P180"/>
  <c r="BI174"/>
  <c r="BH174"/>
  <c r="BG174"/>
  <c r="BF174"/>
  <c r="T174"/>
  <c r="R174"/>
  <c r="P174"/>
  <c r="BI154"/>
  <c r="BH154"/>
  <c r="BG154"/>
  <c r="BF154"/>
  <c r="T154"/>
  <c r="R154"/>
  <c r="P154"/>
  <c r="BI147"/>
  <c r="BH147"/>
  <c r="BG147"/>
  <c r="BF147"/>
  <c r="T147"/>
  <c r="R147"/>
  <c r="P147"/>
  <c r="BI142"/>
  <c r="BH142"/>
  <c r="BG142"/>
  <c r="BF142"/>
  <c r="T142"/>
  <c r="R142"/>
  <c r="P142"/>
  <c r="BI137"/>
  <c r="BH137"/>
  <c r="BG137"/>
  <c r="BF137"/>
  <c r="T137"/>
  <c r="R137"/>
  <c r="P137"/>
  <c r="BI133"/>
  <c r="BH133"/>
  <c r="BG133"/>
  <c r="BF133"/>
  <c r="T133"/>
  <c r="R133"/>
  <c r="P133"/>
  <c r="BI126"/>
  <c r="BH126"/>
  <c r="BG126"/>
  <c r="BF126"/>
  <c r="T126"/>
  <c r="R126"/>
  <c r="P126"/>
  <c r="BI120"/>
  <c r="BH120"/>
  <c r="BG120"/>
  <c r="BF120"/>
  <c r="T120"/>
  <c r="R120"/>
  <c r="P120"/>
  <c r="BI117"/>
  <c r="BH117"/>
  <c r="BG117"/>
  <c r="BF117"/>
  <c r="T117"/>
  <c r="R117"/>
  <c r="P117"/>
  <c r="BI112"/>
  <c r="BH112"/>
  <c r="BG112"/>
  <c r="BF112"/>
  <c r="T112"/>
  <c r="R112"/>
  <c r="P112"/>
  <c r="BI107"/>
  <c r="BH107"/>
  <c r="BG107"/>
  <c r="BF107"/>
  <c r="T107"/>
  <c r="R107"/>
  <c r="P107"/>
  <c r="BI102"/>
  <c r="BH102"/>
  <c r="BG102"/>
  <c r="BF102"/>
  <c r="T102"/>
  <c r="R102"/>
  <c r="P102"/>
  <c r="F93"/>
  <c r="E91"/>
  <c r="F56"/>
  <c r="E54"/>
  <c r="J26"/>
  <c r="E26"/>
  <c r="J96"/>
  <c r="J25"/>
  <c r="J23"/>
  <c r="E23"/>
  <c r="J58"/>
  <c r="J22"/>
  <c r="J20"/>
  <c r="E20"/>
  <c r="F59"/>
  <c r="J19"/>
  <c r="J17"/>
  <c r="E17"/>
  <c r="F58"/>
  <c r="J16"/>
  <c r="J14"/>
  <c r="J56"/>
  <c r="E7"/>
  <c r="E50"/>
  <c i="3" r="J39"/>
  <c r="J38"/>
  <c i="1" r="AY57"/>
  <c i="3" r="J37"/>
  <c i="1" r="AX57"/>
  <c i="3" r="BI447"/>
  <c r="BH447"/>
  <c r="BG447"/>
  <c r="BF447"/>
  <c r="T447"/>
  <c r="T446"/>
  <c r="T445"/>
  <c r="R447"/>
  <c r="R446"/>
  <c r="R445"/>
  <c r="P447"/>
  <c r="P446"/>
  <c r="P445"/>
  <c r="BI442"/>
  <c r="BH442"/>
  <c r="BG442"/>
  <c r="BF442"/>
  <c r="T442"/>
  <c r="T441"/>
  <c r="R442"/>
  <c r="R441"/>
  <c r="P442"/>
  <c r="P441"/>
  <c r="BI438"/>
  <c r="BH438"/>
  <c r="BG438"/>
  <c r="BF438"/>
  <c r="T438"/>
  <c r="R438"/>
  <c r="P438"/>
  <c r="BI435"/>
  <c r="BH435"/>
  <c r="BG435"/>
  <c r="BF435"/>
  <c r="T435"/>
  <c r="R435"/>
  <c r="P435"/>
  <c r="BI432"/>
  <c r="BH432"/>
  <c r="BG432"/>
  <c r="BF432"/>
  <c r="T432"/>
  <c r="R432"/>
  <c r="P432"/>
  <c r="BI429"/>
  <c r="BH429"/>
  <c r="BG429"/>
  <c r="BF429"/>
  <c r="T429"/>
  <c r="R429"/>
  <c r="P429"/>
  <c r="BI426"/>
  <c r="BH426"/>
  <c r="BG426"/>
  <c r="BF426"/>
  <c r="T426"/>
  <c r="R426"/>
  <c r="P426"/>
  <c r="BI422"/>
  <c r="BH422"/>
  <c r="BG422"/>
  <c r="BF422"/>
  <c r="T422"/>
  <c r="R422"/>
  <c r="P422"/>
  <c r="BI419"/>
  <c r="BH419"/>
  <c r="BG419"/>
  <c r="BF419"/>
  <c r="T419"/>
  <c r="R419"/>
  <c r="P419"/>
  <c r="BI416"/>
  <c r="BH416"/>
  <c r="BG416"/>
  <c r="BF416"/>
  <c r="T416"/>
  <c r="R416"/>
  <c r="P416"/>
  <c r="BI410"/>
  <c r="BH410"/>
  <c r="BG410"/>
  <c r="BF410"/>
  <c r="T410"/>
  <c r="R410"/>
  <c r="P410"/>
  <c r="BI407"/>
  <c r="BH407"/>
  <c r="BG407"/>
  <c r="BF407"/>
  <c r="T407"/>
  <c r="R407"/>
  <c r="P407"/>
  <c r="BI404"/>
  <c r="BH404"/>
  <c r="BG404"/>
  <c r="BF404"/>
  <c r="T404"/>
  <c r="R404"/>
  <c r="P404"/>
  <c r="BI401"/>
  <c r="BH401"/>
  <c r="BG401"/>
  <c r="BF401"/>
  <c r="T401"/>
  <c r="R401"/>
  <c r="P401"/>
  <c r="BI397"/>
  <c r="BH397"/>
  <c r="BG397"/>
  <c r="BF397"/>
  <c r="T397"/>
  <c r="R397"/>
  <c r="P397"/>
  <c r="BI392"/>
  <c r="BH392"/>
  <c r="BG392"/>
  <c r="BF392"/>
  <c r="T392"/>
  <c r="R392"/>
  <c r="P392"/>
  <c r="BI383"/>
  <c r="BH383"/>
  <c r="BG383"/>
  <c r="BF383"/>
  <c r="T383"/>
  <c r="R383"/>
  <c r="P383"/>
  <c r="BI378"/>
  <c r="BH378"/>
  <c r="BG378"/>
  <c r="BF378"/>
  <c r="T378"/>
  <c r="R378"/>
  <c r="P378"/>
  <c r="BI373"/>
  <c r="BH373"/>
  <c r="BG373"/>
  <c r="BF373"/>
  <c r="T373"/>
  <c r="R373"/>
  <c r="P373"/>
  <c r="BI368"/>
  <c r="BH368"/>
  <c r="BG368"/>
  <c r="BF368"/>
  <c r="T368"/>
  <c r="R368"/>
  <c r="P368"/>
  <c r="BI363"/>
  <c r="BH363"/>
  <c r="BG363"/>
  <c r="BF363"/>
  <c r="T363"/>
  <c r="R363"/>
  <c r="P363"/>
  <c r="BI358"/>
  <c r="BH358"/>
  <c r="BG358"/>
  <c r="BF358"/>
  <c r="T358"/>
  <c r="R358"/>
  <c r="P358"/>
  <c r="BI353"/>
  <c r="BH353"/>
  <c r="BG353"/>
  <c r="BF353"/>
  <c r="T353"/>
  <c r="R353"/>
  <c r="P353"/>
  <c r="BI348"/>
  <c r="BH348"/>
  <c r="BG348"/>
  <c r="BF348"/>
  <c r="T348"/>
  <c r="R348"/>
  <c r="P348"/>
  <c r="BI343"/>
  <c r="BH343"/>
  <c r="BG343"/>
  <c r="BF343"/>
  <c r="T343"/>
  <c r="R343"/>
  <c r="P343"/>
  <c r="BI335"/>
  <c r="BH335"/>
  <c r="BG335"/>
  <c r="BF335"/>
  <c r="T335"/>
  <c r="R335"/>
  <c r="P335"/>
  <c r="BI323"/>
  <c r="BH323"/>
  <c r="BG323"/>
  <c r="BF323"/>
  <c r="T323"/>
  <c r="R323"/>
  <c r="P323"/>
  <c r="BI318"/>
  <c r="BH318"/>
  <c r="BG318"/>
  <c r="BF318"/>
  <c r="T318"/>
  <c r="R318"/>
  <c r="P318"/>
  <c r="BI314"/>
  <c r="BH314"/>
  <c r="BG314"/>
  <c r="BF314"/>
  <c r="T314"/>
  <c r="R314"/>
  <c r="P314"/>
  <c r="BI310"/>
  <c r="BH310"/>
  <c r="BG310"/>
  <c r="BF310"/>
  <c r="T310"/>
  <c r="R310"/>
  <c r="P310"/>
  <c r="BI306"/>
  <c r="BH306"/>
  <c r="BG306"/>
  <c r="BF306"/>
  <c r="T306"/>
  <c r="R306"/>
  <c r="P306"/>
  <c r="BI299"/>
  <c r="BH299"/>
  <c r="BG299"/>
  <c r="BF299"/>
  <c r="T299"/>
  <c r="T292"/>
  <c r="R299"/>
  <c r="P299"/>
  <c r="BI293"/>
  <c r="BH293"/>
  <c r="BG293"/>
  <c r="BF293"/>
  <c r="T293"/>
  <c r="R293"/>
  <c r="P293"/>
  <c r="BI288"/>
  <c r="BH288"/>
  <c r="BG288"/>
  <c r="BF288"/>
  <c r="T288"/>
  <c r="R288"/>
  <c r="P288"/>
  <c r="BI283"/>
  <c r="BH283"/>
  <c r="BG283"/>
  <c r="BF283"/>
  <c r="T283"/>
  <c r="R283"/>
  <c r="P283"/>
  <c r="BI280"/>
  <c r="BH280"/>
  <c r="BG280"/>
  <c r="BF280"/>
  <c r="T280"/>
  <c r="R280"/>
  <c r="P280"/>
  <c r="BI275"/>
  <c r="BH275"/>
  <c r="BG275"/>
  <c r="BF275"/>
  <c r="T275"/>
  <c r="R275"/>
  <c r="P275"/>
  <c r="BI270"/>
  <c r="BH270"/>
  <c r="BG270"/>
  <c r="BF270"/>
  <c r="T270"/>
  <c r="R270"/>
  <c r="P270"/>
  <c r="BI261"/>
  <c r="BH261"/>
  <c r="BG261"/>
  <c r="BF261"/>
  <c r="T261"/>
  <c r="R261"/>
  <c r="P261"/>
  <c r="BI256"/>
  <c r="BH256"/>
  <c r="BG256"/>
  <c r="BF256"/>
  <c r="T256"/>
  <c r="R256"/>
  <c r="P256"/>
  <c r="BI250"/>
  <c r="BH250"/>
  <c r="BG250"/>
  <c r="BF250"/>
  <c r="T250"/>
  <c r="R250"/>
  <c r="P250"/>
  <c r="BI245"/>
  <c r="BH245"/>
  <c r="BG245"/>
  <c r="BF245"/>
  <c r="T245"/>
  <c r="R245"/>
  <c r="P245"/>
  <c r="BI237"/>
  <c r="BH237"/>
  <c r="BG237"/>
  <c r="BF237"/>
  <c r="T237"/>
  <c r="R237"/>
  <c r="P237"/>
  <c r="BI234"/>
  <c r="BH234"/>
  <c r="BG234"/>
  <c r="BF234"/>
  <c r="T234"/>
  <c r="R234"/>
  <c r="P234"/>
  <c r="BI229"/>
  <c r="BH229"/>
  <c r="BG229"/>
  <c r="BF229"/>
  <c r="T229"/>
  <c r="R229"/>
  <c r="P229"/>
  <c r="BI225"/>
  <c r="BH225"/>
  <c r="BG225"/>
  <c r="BF225"/>
  <c r="T225"/>
  <c r="R225"/>
  <c r="P225"/>
  <c r="BI220"/>
  <c r="BH220"/>
  <c r="BG220"/>
  <c r="BF220"/>
  <c r="T220"/>
  <c r="R220"/>
  <c r="P220"/>
  <c r="BI201"/>
  <c r="BH201"/>
  <c r="BG201"/>
  <c r="BF201"/>
  <c r="T201"/>
  <c r="R201"/>
  <c r="P201"/>
  <c r="BI194"/>
  <c r="BH194"/>
  <c r="BG194"/>
  <c r="BF194"/>
  <c r="T194"/>
  <c r="R194"/>
  <c r="P194"/>
  <c r="BI189"/>
  <c r="BH189"/>
  <c r="BG189"/>
  <c r="BF189"/>
  <c r="T189"/>
  <c r="R189"/>
  <c r="P189"/>
  <c r="BI180"/>
  <c r="BH180"/>
  <c r="BG180"/>
  <c r="BF180"/>
  <c r="T180"/>
  <c r="R180"/>
  <c r="P180"/>
  <c r="BI172"/>
  <c r="BH172"/>
  <c r="BG172"/>
  <c r="BF172"/>
  <c r="T172"/>
  <c r="R172"/>
  <c r="P172"/>
  <c r="BI167"/>
  <c r="BH167"/>
  <c r="BG167"/>
  <c r="BF167"/>
  <c r="T167"/>
  <c r="R167"/>
  <c r="P167"/>
  <c r="BI162"/>
  <c r="BH162"/>
  <c r="BG162"/>
  <c r="BF162"/>
  <c r="T162"/>
  <c r="R162"/>
  <c r="P162"/>
  <c r="BI152"/>
  <c r="BH152"/>
  <c r="BG152"/>
  <c r="BF152"/>
  <c r="T152"/>
  <c r="R152"/>
  <c r="P152"/>
  <c r="BI145"/>
  <c r="BH145"/>
  <c r="BG145"/>
  <c r="BF145"/>
  <c r="T145"/>
  <c r="R145"/>
  <c r="P145"/>
  <c r="BI137"/>
  <c r="BH137"/>
  <c r="BG137"/>
  <c r="BF137"/>
  <c r="T137"/>
  <c r="R137"/>
  <c r="P137"/>
  <c r="BI132"/>
  <c r="BH132"/>
  <c r="BG132"/>
  <c r="BF132"/>
  <c r="T132"/>
  <c r="R132"/>
  <c r="P132"/>
  <c r="BI127"/>
  <c r="BH127"/>
  <c r="BG127"/>
  <c r="BF127"/>
  <c r="T127"/>
  <c r="R127"/>
  <c r="P127"/>
  <c r="BI123"/>
  <c r="BH123"/>
  <c r="BG123"/>
  <c r="BF123"/>
  <c r="T123"/>
  <c r="R123"/>
  <c r="P123"/>
  <c r="BI118"/>
  <c r="BH118"/>
  <c r="BG118"/>
  <c r="BF118"/>
  <c r="T118"/>
  <c r="R118"/>
  <c r="P118"/>
  <c r="BI114"/>
  <c r="BH114"/>
  <c r="BG114"/>
  <c r="BF114"/>
  <c r="T114"/>
  <c r="R114"/>
  <c r="P114"/>
  <c r="BI109"/>
  <c r="BH109"/>
  <c r="BG109"/>
  <c r="BF109"/>
  <c r="T109"/>
  <c r="R109"/>
  <c r="P109"/>
  <c r="BI104"/>
  <c r="BH104"/>
  <c r="BG104"/>
  <c r="BF104"/>
  <c r="T104"/>
  <c r="R104"/>
  <c r="P104"/>
  <c r="BI97"/>
  <c r="BH97"/>
  <c r="BG97"/>
  <c r="BF97"/>
  <c r="T97"/>
  <c r="R97"/>
  <c r="P97"/>
  <c r="F88"/>
  <c r="E86"/>
  <c r="F56"/>
  <c r="E54"/>
  <c r="J26"/>
  <c r="E26"/>
  <c r="J59"/>
  <c r="J25"/>
  <c r="J23"/>
  <c r="E23"/>
  <c r="J58"/>
  <c r="J22"/>
  <c r="J20"/>
  <c r="E20"/>
  <c r="F91"/>
  <c r="J19"/>
  <c r="J17"/>
  <c r="E17"/>
  <c r="F90"/>
  <c r="J16"/>
  <c r="J14"/>
  <c r="J56"/>
  <c r="E7"/>
  <c r="E82"/>
  <c i="2" r="J39"/>
  <c r="J38"/>
  <c i="1" r="AY56"/>
  <c i="2" r="J37"/>
  <c i="1" r="AX56"/>
  <c i="2" r="BI644"/>
  <c r="BH644"/>
  <c r="BG644"/>
  <c r="BF644"/>
  <c r="T644"/>
  <c r="T643"/>
  <c r="R644"/>
  <c r="R643"/>
  <c r="P644"/>
  <c r="P643"/>
  <c r="BI638"/>
  <c r="BH638"/>
  <c r="BG638"/>
  <c r="BF638"/>
  <c r="T638"/>
  <c r="R638"/>
  <c r="P638"/>
  <c r="BI633"/>
  <c r="BH633"/>
  <c r="BG633"/>
  <c r="BF633"/>
  <c r="T633"/>
  <c r="R633"/>
  <c r="P633"/>
  <c r="BI624"/>
  <c r="BH624"/>
  <c r="BG624"/>
  <c r="BF624"/>
  <c r="T624"/>
  <c r="T623"/>
  <c r="R624"/>
  <c r="R623"/>
  <c r="P624"/>
  <c r="P623"/>
  <c r="BI616"/>
  <c r="BH616"/>
  <c r="BG616"/>
  <c r="BF616"/>
  <c r="T616"/>
  <c r="R616"/>
  <c r="P616"/>
  <c r="BI611"/>
  <c r="BH611"/>
  <c r="BG611"/>
  <c r="BF611"/>
  <c r="T611"/>
  <c r="R611"/>
  <c r="P611"/>
  <c r="BI606"/>
  <c r="BH606"/>
  <c r="BG606"/>
  <c r="BF606"/>
  <c r="T606"/>
  <c r="T597"/>
  <c r="R606"/>
  <c r="P606"/>
  <c r="BI598"/>
  <c r="BH598"/>
  <c r="BG598"/>
  <c r="BF598"/>
  <c r="T598"/>
  <c r="R598"/>
  <c r="P598"/>
  <c r="BI592"/>
  <c r="BH592"/>
  <c r="BG592"/>
  <c r="BF592"/>
  <c r="T592"/>
  <c r="R592"/>
  <c r="P592"/>
  <c r="BI587"/>
  <c r="BH587"/>
  <c r="BG587"/>
  <c r="BF587"/>
  <c r="T587"/>
  <c r="R587"/>
  <c r="P587"/>
  <c r="BI579"/>
  <c r="BH579"/>
  <c r="BG579"/>
  <c r="BF579"/>
  <c r="T579"/>
  <c r="R579"/>
  <c r="P579"/>
  <c r="BI574"/>
  <c r="BH574"/>
  <c r="BG574"/>
  <c r="BF574"/>
  <c r="T574"/>
  <c r="R574"/>
  <c r="P574"/>
  <c r="BI569"/>
  <c r="BH569"/>
  <c r="BG569"/>
  <c r="BF569"/>
  <c r="T569"/>
  <c r="R569"/>
  <c r="P569"/>
  <c r="BI564"/>
  <c r="BH564"/>
  <c r="BG564"/>
  <c r="BF564"/>
  <c r="T564"/>
  <c r="R564"/>
  <c r="P564"/>
  <c r="BI559"/>
  <c r="BH559"/>
  <c r="BG559"/>
  <c r="BF559"/>
  <c r="T559"/>
  <c r="R559"/>
  <c r="P559"/>
  <c r="BI552"/>
  <c r="BH552"/>
  <c r="BG552"/>
  <c r="BF552"/>
  <c r="T552"/>
  <c r="R552"/>
  <c r="P552"/>
  <c r="BI546"/>
  <c r="BH546"/>
  <c r="BG546"/>
  <c r="BF546"/>
  <c r="T546"/>
  <c r="R546"/>
  <c r="P546"/>
  <c r="BI538"/>
  <c r="BH538"/>
  <c r="BG538"/>
  <c r="BF538"/>
  <c r="T538"/>
  <c r="R538"/>
  <c r="P538"/>
  <c r="BI533"/>
  <c r="BH533"/>
  <c r="BG533"/>
  <c r="BF533"/>
  <c r="T533"/>
  <c r="R533"/>
  <c r="P533"/>
  <c r="BI528"/>
  <c r="BH528"/>
  <c r="BG528"/>
  <c r="BF528"/>
  <c r="T528"/>
  <c r="R528"/>
  <c r="P528"/>
  <c r="BI518"/>
  <c r="BH518"/>
  <c r="BG518"/>
  <c r="BF518"/>
  <c r="T518"/>
  <c r="R518"/>
  <c r="P518"/>
  <c r="BI511"/>
  <c r="BH511"/>
  <c r="BG511"/>
  <c r="BF511"/>
  <c r="T511"/>
  <c r="R511"/>
  <c r="P511"/>
  <c r="BI505"/>
  <c r="BH505"/>
  <c r="BG505"/>
  <c r="BF505"/>
  <c r="T505"/>
  <c r="R505"/>
  <c r="P505"/>
  <c r="BI500"/>
  <c r="BH500"/>
  <c r="BG500"/>
  <c r="BF500"/>
  <c r="T500"/>
  <c r="R500"/>
  <c r="P500"/>
  <c r="BI496"/>
  <c r="BH496"/>
  <c r="BG496"/>
  <c r="BF496"/>
  <c r="T496"/>
  <c r="R496"/>
  <c r="P496"/>
  <c r="BI490"/>
  <c r="BH490"/>
  <c r="BG490"/>
  <c r="BF490"/>
  <c r="T490"/>
  <c r="T489"/>
  <c r="R490"/>
  <c r="R489"/>
  <c r="P490"/>
  <c r="P489"/>
  <c r="BI484"/>
  <c r="BH484"/>
  <c r="BG484"/>
  <c r="BF484"/>
  <c r="T484"/>
  <c r="T475"/>
  <c r="R484"/>
  <c r="P484"/>
  <c r="P475"/>
  <c r="BI476"/>
  <c r="BH476"/>
  <c r="BG476"/>
  <c r="BF476"/>
  <c r="T476"/>
  <c r="R476"/>
  <c r="P476"/>
  <c r="BI471"/>
  <c r="BH471"/>
  <c r="BG471"/>
  <c r="BF471"/>
  <c r="T471"/>
  <c r="T470"/>
  <c r="R471"/>
  <c r="R470"/>
  <c r="P471"/>
  <c r="P470"/>
  <c r="BI467"/>
  <c r="BH467"/>
  <c r="BG467"/>
  <c r="BF467"/>
  <c r="T467"/>
  <c r="R467"/>
  <c r="P467"/>
  <c r="BI464"/>
  <c r="BH464"/>
  <c r="BG464"/>
  <c r="BF464"/>
  <c r="T464"/>
  <c r="R464"/>
  <c r="P464"/>
  <c r="BI461"/>
  <c r="BH461"/>
  <c r="BG461"/>
  <c r="BF461"/>
  <c r="T461"/>
  <c r="R461"/>
  <c r="P461"/>
  <c r="BI458"/>
  <c r="BH458"/>
  <c r="BG458"/>
  <c r="BF458"/>
  <c r="T458"/>
  <c r="R458"/>
  <c r="P458"/>
  <c r="BI455"/>
  <c r="BH455"/>
  <c r="BG455"/>
  <c r="BF455"/>
  <c r="T455"/>
  <c r="R455"/>
  <c r="P455"/>
  <c r="BI452"/>
  <c r="BH452"/>
  <c r="BG452"/>
  <c r="BF452"/>
  <c r="T452"/>
  <c r="R452"/>
  <c r="P452"/>
  <c r="BI448"/>
  <c r="BH448"/>
  <c r="BG448"/>
  <c r="BF448"/>
  <c r="T448"/>
  <c r="R448"/>
  <c r="P448"/>
  <c r="BI445"/>
  <c r="BH445"/>
  <c r="BG445"/>
  <c r="BF445"/>
  <c r="T445"/>
  <c r="R445"/>
  <c r="P445"/>
  <c r="BI440"/>
  <c r="BH440"/>
  <c r="BG440"/>
  <c r="BF440"/>
  <c r="T440"/>
  <c r="R440"/>
  <c r="P440"/>
  <c r="BI436"/>
  <c r="BH436"/>
  <c r="BG436"/>
  <c r="BF436"/>
  <c r="T436"/>
  <c r="R436"/>
  <c r="P436"/>
  <c r="BI432"/>
  <c r="BH432"/>
  <c r="BG432"/>
  <c r="BF432"/>
  <c r="T432"/>
  <c r="R432"/>
  <c r="P432"/>
  <c r="BI428"/>
  <c r="BH428"/>
  <c r="BG428"/>
  <c r="BF428"/>
  <c r="T428"/>
  <c r="R428"/>
  <c r="P428"/>
  <c r="BI422"/>
  <c r="BH422"/>
  <c r="BG422"/>
  <c r="BF422"/>
  <c r="T422"/>
  <c r="R422"/>
  <c r="P422"/>
  <c r="BI417"/>
  <c r="BH417"/>
  <c r="BG417"/>
  <c r="BF417"/>
  <c r="T417"/>
  <c r="R417"/>
  <c r="P417"/>
  <c r="BI412"/>
  <c r="BH412"/>
  <c r="BG412"/>
  <c r="BF412"/>
  <c r="T412"/>
  <c r="R412"/>
  <c r="P412"/>
  <c r="BI407"/>
  <c r="BH407"/>
  <c r="BG407"/>
  <c r="BF407"/>
  <c r="T407"/>
  <c r="R407"/>
  <c r="P407"/>
  <c r="BI398"/>
  <c r="BH398"/>
  <c r="BG398"/>
  <c r="BF398"/>
  <c r="T398"/>
  <c r="R398"/>
  <c r="P398"/>
  <c r="BI393"/>
  <c r="BH393"/>
  <c r="BG393"/>
  <c r="BF393"/>
  <c r="T393"/>
  <c r="R393"/>
  <c r="P393"/>
  <c r="BI388"/>
  <c r="BH388"/>
  <c r="BG388"/>
  <c r="BF388"/>
  <c r="T388"/>
  <c r="R388"/>
  <c r="P388"/>
  <c r="BI380"/>
  <c r="BH380"/>
  <c r="BG380"/>
  <c r="BF380"/>
  <c r="T380"/>
  <c r="R380"/>
  <c r="P380"/>
  <c r="BI373"/>
  <c r="BH373"/>
  <c r="BG373"/>
  <c r="BF373"/>
  <c r="T373"/>
  <c r="R373"/>
  <c r="P373"/>
  <c r="BI368"/>
  <c r="BH368"/>
  <c r="BG368"/>
  <c r="BF368"/>
  <c r="T368"/>
  <c r="R368"/>
  <c r="P368"/>
  <c r="BI363"/>
  <c r="BH363"/>
  <c r="BG363"/>
  <c r="BF363"/>
  <c r="T363"/>
  <c r="R363"/>
  <c r="P363"/>
  <c r="BI355"/>
  <c r="BH355"/>
  <c r="BG355"/>
  <c r="BF355"/>
  <c r="T355"/>
  <c r="R355"/>
  <c r="P355"/>
  <c r="BI350"/>
  <c r="BH350"/>
  <c r="BG350"/>
  <c r="BF350"/>
  <c r="T350"/>
  <c r="R350"/>
  <c r="P350"/>
  <c r="BI345"/>
  <c r="BH345"/>
  <c r="BG345"/>
  <c r="BF345"/>
  <c r="T345"/>
  <c r="R345"/>
  <c r="P345"/>
  <c r="BI340"/>
  <c r="BH340"/>
  <c r="BG340"/>
  <c r="BF340"/>
  <c r="T340"/>
  <c r="R340"/>
  <c r="P340"/>
  <c r="BI333"/>
  <c r="BH333"/>
  <c r="BG333"/>
  <c r="BF333"/>
  <c r="T333"/>
  <c r="R333"/>
  <c r="P333"/>
  <c r="BI326"/>
  <c r="BH326"/>
  <c r="BG326"/>
  <c r="BF326"/>
  <c r="T326"/>
  <c r="R326"/>
  <c r="P326"/>
  <c r="BI321"/>
  <c r="BH321"/>
  <c r="BG321"/>
  <c r="BF321"/>
  <c r="T321"/>
  <c r="R321"/>
  <c r="P321"/>
  <c r="BI314"/>
  <c r="BH314"/>
  <c r="BG314"/>
  <c r="BF314"/>
  <c r="T314"/>
  <c r="R314"/>
  <c r="P314"/>
  <c r="BI304"/>
  <c r="BH304"/>
  <c r="BG304"/>
  <c r="BF304"/>
  <c r="T304"/>
  <c r="R304"/>
  <c r="P304"/>
  <c r="BI299"/>
  <c r="BH299"/>
  <c r="BG299"/>
  <c r="BF299"/>
  <c r="T299"/>
  <c r="R299"/>
  <c r="P299"/>
  <c r="BI294"/>
  <c r="BH294"/>
  <c r="BG294"/>
  <c r="BF294"/>
  <c r="T294"/>
  <c r="R294"/>
  <c r="P294"/>
  <c r="BI288"/>
  <c r="BH288"/>
  <c r="BG288"/>
  <c r="BF288"/>
  <c r="T288"/>
  <c r="R288"/>
  <c r="P288"/>
  <c r="BI279"/>
  <c r="BH279"/>
  <c r="BG279"/>
  <c r="BF279"/>
  <c r="T279"/>
  <c r="R279"/>
  <c r="P279"/>
  <c r="BI269"/>
  <c r="BH269"/>
  <c r="BG269"/>
  <c r="BF269"/>
  <c r="T269"/>
  <c r="R269"/>
  <c r="P269"/>
  <c r="BI264"/>
  <c r="BH264"/>
  <c r="BG264"/>
  <c r="BF264"/>
  <c r="T264"/>
  <c r="R264"/>
  <c r="P264"/>
  <c r="BI258"/>
  <c r="BH258"/>
  <c r="BG258"/>
  <c r="BF258"/>
  <c r="T258"/>
  <c r="R258"/>
  <c r="P258"/>
  <c r="BI252"/>
  <c r="BH252"/>
  <c r="BG252"/>
  <c r="BF252"/>
  <c r="T252"/>
  <c r="R252"/>
  <c r="P252"/>
  <c r="BI232"/>
  <c r="BH232"/>
  <c r="BG232"/>
  <c r="BF232"/>
  <c r="T232"/>
  <c r="R232"/>
  <c r="P232"/>
  <c r="BI224"/>
  <c r="BH224"/>
  <c r="BG224"/>
  <c r="BF224"/>
  <c r="T224"/>
  <c r="R224"/>
  <c r="P224"/>
  <c r="BI220"/>
  <c r="BH220"/>
  <c r="BG220"/>
  <c r="BF220"/>
  <c r="T220"/>
  <c r="R220"/>
  <c r="P220"/>
  <c r="BI216"/>
  <c r="BH216"/>
  <c r="BG216"/>
  <c r="BF216"/>
  <c r="T216"/>
  <c r="R216"/>
  <c r="P216"/>
  <c r="BI212"/>
  <c r="BH212"/>
  <c r="BG212"/>
  <c r="BF212"/>
  <c r="T212"/>
  <c r="R212"/>
  <c r="P212"/>
  <c r="BI207"/>
  <c r="BH207"/>
  <c r="BG207"/>
  <c r="BF207"/>
  <c r="T207"/>
  <c r="R207"/>
  <c r="P207"/>
  <c r="BI201"/>
  <c r="BH201"/>
  <c r="BG201"/>
  <c r="BF201"/>
  <c r="T201"/>
  <c r="R201"/>
  <c r="P201"/>
  <c r="BI197"/>
  <c r="BH197"/>
  <c r="BG197"/>
  <c r="BF197"/>
  <c r="T197"/>
  <c r="R197"/>
  <c r="P197"/>
  <c r="BI193"/>
  <c r="BH193"/>
  <c r="BG193"/>
  <c r="BF193"/>
  <c r="T193"/>
  <c r="R193"/>
  <c r="P193"/>
  <c r="BI184"/>
  <c r="BH184"/>
  <c r="BG184"/>
  <c r="BF184"/>
  <c r="T184"/>
  <c r="R184"/>
  <c r="P184"/>
  <c r="BI181"/>
  <c r="BH181"/>
  <c r="BG181"/>
  <c r="BF181"/>
  <c r="T181"/>
  <c r="R181"/>
  <c r="P181"/>
  <c r="BI177"/>
  <c r="BH177"/>
  <c r="BG177"/>
  <c r="BF177"/>
  <c r="T177"/>
  <c r="R177"/>
  <c r="P177"/>
  <c r="BI172"/>
  <c r="BH172"/>
  <c r="BG172"/>
  <c r="BF172"/>
  <c r="T172"/>
  <c r="R172"/>
  <c r="P172"/>
  <c r="BI169"/>
  <c r="BH169"/>
  <c r="BG169"/>
  <c r="BF169"/>
  <c r="T169"/>
  <c r="R169"/>
  <c r="P169"/>
  <c r="BI165"/>
  <c r="BH165"/>
  <c r="BG165"/>
  <c r="BF165"/>
  <c r="T165"/>
  <c r="R165"/>
  <c r="P165"/>
  <c r="BI160"/>
  <c r="BH160"/>
  <c r="BG160"/>
  <c r="BF160"/>
  <c r="T160"/>
  <c r="R160"/>
  <c r="P160"/>
  <c r="BI154"/>
  <c r="BH154"/>
  <c r="BG154"/>
  <c r="BF154"/>
  <c r="T154"/>
  <c r="R154"/>
  <c r="P154"/>
  <c r="BI146"/>
  <c r="BH146"/>
  <c r="BG146"/>
  <c r="BF146"/>
  <c r="T146"/>
  <c r="R146"/>
  <c r="P146"/>
  <c r="BI139"/>
  <c r="BH139"/>
  <c r="BG139"/>
  <c r="BF139"/>
  <c r="T139"/>
  <c r="R139"/>
  <c r="P139"/>
  <c r="BI133"/>
  <c r="BH133"/>
  <c r="BG133"/>
  <c r="BF133"/>
  <c r="T133"/>
  <c r="R133"/>
  <c r="P133"/>
  <c r="BI127"/>
  <c r="BH127"/>
  <c r="BG127"/>
  <c r="BF127"/>
  <c r="T127"/>
  <c r="R127"/>
  <c r="P127"/>
  <c r="BI119"/>
  <c r="BH119"/>
  <c r="BG119"/>
  <c r="BF119"/>
  <c r="T119"/>
  <c r="R119"/>
  <c r="P119"/>
  <c r="BI110"/>
  <c r="BH110"/>
  <c r="BG110"/>
  <c r="BF110"/>
  <c r="T110"/>
  <c r="R110"/>
  <c r="P110"/>
  <c r="BI105"/>
  <c r="BH105"/>
  <c r="BG105"/>
  <c r="BF105"/>
  <c r="T105"/>
  <c r="R105"/>
  <c r="P105"/>
  <c r="F96"/>
  <c r="E94"/>
  <c r="F56"/>
  <c r="E54"/>
  <c r="J26"/>
  <c r="E26"/>
  <c r="J59"/>
  <c r="J25"/>
  <c r="J23"/>
  <c r="E23"/>
  <c r="J98"/>
  <c r="J22"/>
  <c r="J20"/>
  <c r="E20"/>
  <c r="F59"/>
  <c r="J19"/>
  <c r="J17"/>
  <c r="E17"/>
  <c r="F98"/>
  <c r="J16"/>
  <c r="J14"/>
  <c r="J96"/>
  <c r="E7"/>
  <c r="E50"/>
  <c i="1" r="L50"/>
  <c r="AM50"/>
  <c r="AM49"/>
  <c r="L49"/>
  <c r="AM47"/>
  <c r="L47"/>
  <c r="L45"/>
  <c r="L44"/>
  <c i="22" r="J218"/>
  <c r="BK212"/>
  <c r="J210"/>
  <c r="BK204"/>
  <c r="J199"/>
  <c r="BK193"/>
  <c r="J189"/>
  <c r="J185"/>
  <c r="J179"/>
  <c r="BK175"/>
  <c r="BK171"/>
  <c r="J167"/>
  <c r="BK163"/>
  <c r="BK157"/>
  <c r="J153"/>
  <c r="BK149"/>
  <c r="J143"/>
  <c r="J132"/>
  <c r="J124"/>
  <c r="BK118"/>
  <c r="BK110"/>
  <c r="BK92"/>
  <c i="11" r="BK199"/>
  <c r="BK187"/>
  <c r="J135"/>
  <c i="10" r="J316"/>
  <c i="6" r="BK1213"/>
  <c i="22" r="BK124"/>
  <c r="BK106"/>
  <c r="BK98"/>
  <c i="21" r="BK148"/>
  <c i="20" r="J364"/>
  <c i="19" r="J291"/>
  <c r="J224"/>
  <c i="18" r="BK244"/>
  <c r="J118"/>
  <c i="17" r="BK135"/>
  <c r="BK110"/>
  <c i="16" r="J94"/>
  <c i="14" r="BK172"/>
  <c r="BK149"/>
  <c r="BK109"/>
  <c i="13" r="J254"/>
  <c r="BK242"/>
  <c r="BK205"/>
  <c r="J184"/>
  <c r="BK122"/>
  <c i="12" r="J398"/>
  <c r="BK382"/>
  <c r="BK303"/>
  <c r="BK289"/>
  <c r="BK265"/>
  <c r="BK248"/>
  <c r="BK228"/>
  <c r="J204"/>
  <c r="BK176"/>
  <c r="J154"/>
  <c r="J102"/>
  <c i="11" r="J637"/>
  <c r="J593"/>
  <c r="BK563"/>
  <c r="BK547"/>
  <c r="BK522"/>
  <c r="J508"/>
  <c r="J493"/>
  <c r="BK477"/>
  <c r="BK456"/>
  <c r="BK442"/>
  <c r="J434"/>
  <c r="BK418"/>
  <c r="BK398"/>
  <c r="BK386"/>
  <c r="J369"/>
  <c r="BK357"/>
  <c r="BK345"/>
  <c r="J321"/>
  <c r="BK307"/>
  <c r="J287"/>
  <c r="J275"/>
  <c r="BK263"/>
  <c r="BK231"/>
  <c r="BK159"/>
  <c i="10" r="BK352"/>
  <c r="BK270"/>
  <c r="J201"/>
  <c r="J148"/>
  <c r="J124"/>
  <c r="BK108"/>
  <c i="9" r="J535"/>
  <c r="J502"/>
  <c r="BK466"/>
  <c r="BK430"/>
  <c r="BK405"/>
  <c r="BK342"/>
  <c r="BK334"/>
  <c r="BK299"/>
  <c r="J251"/>
  <c r="BK240"/>
  <c r="J136"/>
  <c i="8" r="BK601"/>
  <c r="J595"/>
  <c r="BK545"/>
  <c r="J523"/>
  <c r="J498"/>
  <c r="J467"/>
  <c r="J413"/>
  <c r="BK389"/>
  <c r="BK368"/>
  <c r="J353"/>
  <c r="J294"/>
  <c r="J266"/>
  <c r="BK239"/>
  <c r="J210"/>
  <c r="BK154"/>
  <c i="7" r="BK812"/>
  <c r="J777"/>
  <c i="6" r="J4143"/>
  <c r="BK4093"/>
  <c r="J3973"/>
  <c r="BK3831"/>
  <c r="BK3633"/>
  <c i="5" r="J475"/>
  <c r="BK221"/>
  <c i="4" r="BK117"/>
  <c i="3" r="J152"/>
  <c i="2" r="J538"/>
  <c r="J407"/>
  <c r="BK207"/>
  <c r="BK133"/>
  <c i="1" r="AS58"/>
  <c i="11" r="BK185"/>
  <c r="BK131"/>
  <c i="6" r="J803"/>
  <c r="J516"/>
  <c r="BK171"/>
  <c i="5" r="BK485"/>
  <c r="J262"/>
  <c i="22" r="J110"/>
  <c i="20" r="J376"/>
  <c i="19" r="J234"/>
  <c r="BK199"/>
  <c r="J161"/>
  <c i="18" r="BK206"/>
  <c r="BK124"/>
  <c i="17" r="BK149"/>
  <c i="16" r="BK116"/>
  <c i="15" r="BK108"/>
  <c i="14" r="BK167"/>
  <c r="BK137"/>
  <c i="13" r="J308"/>
  <c r="J240"/>
  <c i="11" r="BK177"/>
  <c i="6" r="BK794"/>
  <c r="J433"/>
  <c r="J232"/>
  <c i="5" r="BK423"/>
  <c i="11" r="J167"/>
  <c i="10" r="BK308"/>
  <c r="BK272"/>
  <c r="BK162"/>
  <c i="9" r="J480"/>
  <c r="J396"/>
  <c r="J384"/>
  <c r="BK237"/>
  <c r="J210"/>
  <c r="BK164"/>
  <c i="8" r="BK537"/>
  <c r="BK415"/>
  <c r="BK341"/>
  <c r="BK296"/>
  <c r="BK266"/>
  <c r="BK233"/>
  <c r="BK210"/>
  <c r="BK184"/>
  <c r="J122"/>
  <c i="7" r="BK802"/>
  <c r="BK761"/>
  <c r="J720"/>
  <c r="BK615"/>
  <c r="J590"/>
  <c r="BK488"/>
  <c r="J411"/>
  <c r="BK367"/>
  <c r="J302"/>
  <c r="J252"/>
  <c r="BK114"/>
  <c i="6" r="BK3666"/>
  <c r="BK3560"/>
  <c r="BK3386"/>
  <c r="J3227"/>
  <c r="BK3093"/>
  <c r="BK2858"/>
  <c r="BK2722"/>
  <c r="J2636"/>
  <c r="BK2560"/>
  <c r="J2502"/>
  <c r="J2432"/>
  <c r="BK2389"/>
  <c r="BK1987"/>
  <c r="BK1868"/>
  <c r="BK1285"/>
  <c r="BK818"/>
  <c r="BK225"/>
  <c i="5" r="BK935"/>
  <c i="22" r="J145"/>
  <c i="21" r="BK194"/>
  <c i="10" r="J366"/>
  <c r="J314"/>
  <c r="BK223"/>
  <c r="BK124"/>
  <c i="9" r="J478"/>
  <c r="BK420"/>
  <c r="BK344"/>
  <c r="BK234"/>
  <c i="8" r="J535"/>
  <c r="J500"/>
  <c r="BK469"/>
  <c r="BK413"/>
  <c r="BK403"/>
  <c r="BK379"/>
  <c r="J350"/>
  <c r="J316"/>
  <c r="BK302"/>
  <c r="BK284"/>
  <c r="BK272"/>
  <c r="J216"/>
  <c r="J142"/>
  <c i="7" r="J817"/>
  <c r="J707"/>
  <c r="BK667"/>
  <c r="BK647"/>
  <c r="BK623"/>
  <c r="BK590"/>
  <c r="BK500"/>
  <c r="BK431"/>
  <c r="BK411"/>
  <c r="J347"/>
  <c r="J276"/>
  <c r="J228"/>
  <c r="J167"/>
  <c r="J110"/>
  <c i="6" r="J4530"/>
  <c r="BK4405"/>
  <c r="BK4225"/>
  <c r="J4152"/>
  <c r="BK3907"/>
  <c r="J3737"/>
  <c r="J3476"/>
  <c r="J3386"/>
  <c r="BK3288"/>
  <c r="J3136"/>
  <c r="J2932"/>
  <c r="J2896"/>
  <c r="J2844"/>
  <c r="BK2735"/>
  <c r="J2689"/>
  <c r="BK2614"/>
  <c r="BK2485"/>
  <c r="BK2460"/>
  <c r="BK2445"/>
  <c r="BK2359"/>
  <c r="J1868"/>
  <c r="BK1793"/>
  <c r="J1420"/>
  <c r="J965"/>
  <c i="5" r="BK1184"/>
  <c r="BK914"/>
  <c r="BK678"/>
  <c r="BK528"/>
  <c r="J183"/>
  <c i="4" r="BK338"/>
  <c i="3" r="BK378"/>
  <c r="BK201"/>
  <c i="2" r="J633"/>
  <c r="J436"/>
  <c i="20" r="BK255"/>
  <c i="19" r="J322"/>
  <c r="BK244"/>
  <c i="18" r="BK240"/>
  <c r="BK189"/>
  <c r="J128"/>
  <c i="17" r="J140"/>
  <c r="BK97"/>
  <c i="16" r="BK140"/>
  <c i="15" r="J117"/>
  <c i="14" r="J135"/>
  <c r="BK91"/>
  <c i="13" r="J275"/>
  <c r="BK222"/>
  <c r="BK159"/>
  <c r="BK126"/>
  <c r="BK114"/>
  <c i="12" r="BK342"/>
  <c r="J331"/>
  <c r="BK311"/>
  <c r="J277"/>
  <c r="BK253"/>
  <c r="J230"/>
  <c r="J202"/>
  <c r="BK190"/>
  <c r="BK180"/>
  <c r="BK168"/>
  <c r="J162"/>
  <c r="BK128"/>
  <c r="J116"/>
  <c r="BK104"/>
  <c i="11" r="BK668"/>
  <c r="BK652"/>
  <c r="J634"/>
  <c r="J619"/>
  <c r="BK599"/>
  <c r="J586"/>
  <c r="J567"/>
  <c r="J553"/>
  <c r="BK510"/>
  <c r="J495"/>
  <c r="J475"/>
  <c r="J456"/>
  <c r="BK410"/>
  <c r="J386"/>
  <c r="BK338"/>
  <c r="BK321"/>
  <c r="BK285"/>
  <c r="J261"/>
  <c r="J251"/>
  <c r="BK227"/>
  <c i="10" r="BK325"/>
  <c r="J256"/>
  <c r="J227"/>
  <c r="J213"/>
  <c r="J197"/>
  <c r="J160"/>
  <c r="J146"/>
  <c r="BK104"/>
  <c i="9" r="J543"/>
  <c r="J514"/>
  <c r="BK468"/>
  <c r="BK424"/>
  <c r="BK374"/>
  <c r="J346"/>
  <c r="BK275"/>
  <c r="J257"/>
  <c r="BK201"/>
  <c r="BK188"/>
  <c r="J173"/>
  <c r="J151"/>
  <c r="J140"/>
  <c r="J114"/>
  <c i="8" r="J586"/>
  <c r="J557"/>
  <c r="BK535"/>
  <c r="BK516"/>
  <c r="J502"/>
  <c r="J443"/>
  <c r="BK423"/>
  <c r="BK397"/>
  <c r="BK385"/>
  <c r="BK353"/>
  <c r="J318"/>
  <c r="BK298"/>
  <c r="BK269"/>
  <c r="J204"/>
  <c r="BK192"/>
  <c r="J157"/>
  <c r="BK100"/>
  <c i="7" r="BK757"/>
  <c r="J716"/>
  <c r="J683"/>
  <c r="J651"/>
  <c r="J611"/>
  <c r="J580"/>
  <c r="J544"/>
  <c r="BK520"/>
  <c r="BK476"/>
  <c r="BK427"/>
  <c r="BK355"/>
  <c r="BK322"/>
  <c r="J272"/>
  <c r="J208"/>
  <c r="BK180"/>
  <c i="6" r="J3728"/>
  <c r="BK3628"/>
  <c r="BK3435"/>
  <c r="J3244"/>
  <c r="BK3155"/>
  <c r="J3090"/>
  <c r="BK2928"/>
  <c r="J2807"/>
  <c r="J2778"/>
  <c r="BK2700"/>
  <c r="J2651"/>
  <c r="J2614"/>
  <c r="BK2528"/>
  <c r="BK2492"/>
  <c r="J2469"/>
  <c r="BK2419"/>
  <c r="J2389"/>
  <c r="J2324"/>
  <c r="BK2185"/>
  <c r="BK1879"/>
  <c r="BK1763"/>
  <c r="J1746"/>
  <c r="J1690"/>
  <c r="J1611"/>
  <c r="BK623"/>
  <c r="J220"/>
  <c r="J210"/>
  <c i="5" r="J1010"/>
  <c r="BK908"/>
  <c r="J860"/>
  <c r="J782"/>
  <c r="BK761"/>
  <c r="J685"/>
  <c r="BK620"/>
  <c r="J594"/>
  <c r="J435"/>
  <c r="BK358"/>
  <c r="BK304"/>
  <c r="BK109"/>
  <c i="4" r="BK478"/>
  <c r="J255"/>
  <c i="3" r="BK429"/>
  <c r="BK410"/>
  <c r="BK373"/>
  <c i="2" r="BK412"/>
  <c r="BK264"/>
  <c r="BK119"/>
  <c i="11" r="BK195"/>
  <c i="6" r="BK917"/>
  <c r="BK241"/>
  <c i="5" r="J935"/>
  <c i="11" r="BK117"/>
  <c i="6" r="BK1586"/>
  <c r="J1285"/>
  <c r="BK1257"/>
  <c r="J1071"/>
  <c r="BK743"/>
  <c i="21" r="BK222"/>
  <c i="11" r="BK229"/>
  <c r="J161"/>
  <c r="BK149"/>
  <c r="BK127"/>
  <c i="10" r="BK338"/>
  <c r="BK295"/>
  <c r="BK239"/>
  <c r="J189"/>
  <c r="BK172"/>
  <c r="BK118"/>
  <c i="9" r="BK550"/>
  <c r="BK510"/>
  <c r="J476"/>
  <c r="BK439"/>
  <c r="J422"/>
  <c r="BK396"/>
  <c r="J370"/>
  <c r="BK356"/>
  <c r="J278"/>
  <c r="J263"/>
  <c r="J228"/>
  <c r="J195"/>
  <c r="BK140"/>
  <c r="BK122"/>
  <c i="8" r="BK576"/>
  <c i="6" r="J1213"/>
  <c r="J1141"/>
  <c r="J810"/>
  <c r="J627"/>
  <c r="BK427"/>
  <c r="BK353"/>
  <c r="BK137"/>
  <c i="5" r="BK1172"/>
  <c r="BK1010"/>
  <c r="J741"/>
  <c r="J510"/>
  <c r="J336"/>
  <c i="4" r="J548"/>
  <c i="3" r="J392"/>
  <c r="J225"/>
  <c i="2" r="J611"/>
  <c r="BK160"/>
  <c r="J127"/>
  <c i="11" r="J241"/>
  <c r="J199"/>
  <c i="21" r="J128"/>
  <c i="20" r="BK446"/>
  <c r="BK386"/>
  <c r="J299"/>
  <c r="BK261"/>
  <c r="J103"/>
  <c i="19" r="BK303"/>
  <c r="BK282"/>
  <c r="J246"/>
  <c r="J228"/>
  <c r="J130"/>
  <c i="18" r="BK176"/>
  <c r="BK128"/>
  <c i="16" r="J134"/>
  <c r="BK121"/>
  <c i="6" r="J794"/>
  <c i="5" r="BK1211"/>
  <c r="BK1176"/>
  <c r="BK1156"/>
  <c r="J1146"/>
  <c r="J1090"/>
  <c r="BK735"/>
  <c r="J488"/>
  <c i="4" r="J668"/>
  <c r="J568"/>
  <c i="21" r="J108"/>
  <c i="20" r="BK354"/>
  <c i="6" r="BK1079"/>
  <c i="20" r="J414"/>
  <c r="BK293"/>
  <c i="19" r="BK334"/>
  <c i="6" r="BK1592"/>
  <c r="BK1401"/>
  <c r="J1208"/>
  <c r="J914"/>
  <c r="J631"/>
  <c r="BK293"/>
  <c i="5" r="J922"/>
  <c r="BK822"/>
  <c r="J758"/>
  <c r="J450"/>
  <c r="BK312"/>
  <c r="BK183"/>
  <c i="4" r="BK486"/>
  <c r="J190"/>
  <c i="3" r="BK419"/>
  <c r="BK132"/>
  <c r="BK97"/>
  <c i="2" r="BK633"/>
  <c r="BK598"/>
  <c r="BK574"/>
  <c r="BK169"/>
  <c i="21" r="J162"/>
  <c i="20" r="J321"/>
  <c r="J261"/>
  <c i="19" r="BK328"/>
  <c r="BK293"/>
  <c r="BK246"/>
  <c r="BK230"/>
  <c r="BK213"/>
  <c r="BK181"/>
  <c r="BK161"/>
  <c i="18" r="BK249"/>
  <c r="BK234"/>
  <c r="BK197"/>
  <c r="BK186"/>
  <c r="BK145"/>
  <c r="BK118"/>
  <c r="J106"/>
  <c i="17" r="BK143"/>
  <c i="15" r="J131"/>
  <c i="14" r="J176"/>
  <c i="11" r="J155"/>
  <c r="J143"/>
  <c r="BK129"/>
  <c r="BK105"/>
  <c i="10" r="BK331"/>
  <c r="BK312"/>
  <c r="J297"/>
  <c r="J282"/>
  <c r="J274"/>
  <c r="BK252"/>
  <c r="J233"/>
  <c r="J217"/>
  <c r="J180"/>
  <c r="BK160"/>
  <c r="J152"/>
  <c r="BK136"/>
  <c r="J114"/>
  <c r="J104"/>
  <c i="9" r="J526"/>
  <c r="J488"/>
  <c r="BK456"/>
  <c r="BK446"/>
  <c r="J420"/>
  <c r="BK380"/>
  <c r="J368"/>
  <c r="J344"/>
  <c r="J314"/>
  <c r="J299"/>
  <c r="BK278"/>
  <c r="BK178"/>
  <c r="BK158"/>
  <c r="J138"/>
  <c i="20" r="J400"/>
  <c i="6" r="BK1163"/>
  <c i="22" r="J135"/>
  <c i="11" r="J203"/>
  <c r="J169"/>
  <c r="J115"/>
  <c i="10" r="BK364"/>
  <c r="J308"/>
  <c r="J286"/>
  <c r="J272"/>
  <c i="6" r="J1081"/>
  <c i="5" r="J857"/>
  <c r="J665"/>
  <c r="J304"/>
  <c i="4" r="BK668"/>
  <c r="BK633"/>
  <c r="J472"/>
  <c r="BK396"/>
  <c r="BK190"/>
  <c i="3" r="J442"/>
  <c r="J429"/>
  <c r="BK416"/>
  <c r="J288"/>
  <c r="BK229"/>
  <c r="BK162"/>
  <c i="2" r="BK624"/>
  <c r="J455"/>
  <c r="BK428"/>
  <c r="BK333"/>
  <c r="BK258"/>
  <c r="J201"/>
  <c i="11" r="BK243"/>
  <c r="J217"/>
  <c r="J207"/>
  <c r="BK157"/>
  <c r="J137"/>
  <c r="J113"/>
  <c i="10" r="BK333"/>
  <c r="BK268"/>
  <c r="BK237"/>
  <c r="BK229"/>
  <c r="J215"/>
  <c r="BK191"/>
  <c r="BK126"/>
  <c i="9" r="BK543"/>
  <c r="BK535"/>
  <c r="BK516"/>
  <c r="J510"/>
  <c r="J486"/>
  <c r="BK462"/>
  <c r="J439"/>
  <c r="J402"/>
  <c r="J388"/>
  <c r="BK368"/>
  <c r="J362"/>
  <c r="BK340"/>
  <c r="J326"/>
  <c r="BK314"/>
  <c r="J245"/>
  <c r="J207"/>
  <c r="J184"/>
  <c r="BK168"/>
  <c r="J162"/>
  <c r="J156"/>
  <c i="8" r="BK475"/>
  <c r="BK458"/>
  <c r="J440"/>
  <c r="J421"/>
  <c r="J411"/>
  <c r="BK405"/>
  <c r="J377"/>
  <c r="J365"/>
  <c r="BK328"/>
  <c r="J311"/>
  <c r="BK300"/>
  <c r="J284"/>
  <c r="BK229"/>
  <c r="J178"/>
  <c r="J163"/>
  <c r="BK139"/>
  <c r="J125"/>
  <c r="BK116"/>
  <c i="7" r="BK729"/>
  <c r="BK691"/>
  <c r="BK655"/>
  <c r="J599"/>
  <c r="BK552"/>
  <c r="J532"/>
  <c r="J520"/>
  <c r="BK464"/>
  <c r="BK452"/>
  <c r="J435"/>
  <c r="BK419"/>
  <c r="BK375"/>
  <c r="BK343"/>
  <c r="BK284"/>
  <c r="BK252"/>
  <c r="J224"/>
  <c r="BK212"/>
  <c r="J188"/>
  <c r="BK167"/>
  <c r="J138"/>
  <c r="J114"/>
  <c i="6" r="BK4525"/>
  <c r="J4497"/>
  <c r="BK4409"/>
  <c r="BK4358"/>
  <c r="BK4215"/>
  <c r="BK4175"/>
  <c r="BK4112"/>
  <c r="J3965"/>
  <c r="BK3651"/>
  <c r="J3616"/>
  <c r="J3499"/>
  <c r="J3298"/>
  <c r="BK3227"/>
  <c r="J3183"/>
  <c r="J2871"/>
  <c r="J2766"/>
  <c r="J2660"/>
  <c r="J2546"/>
  <c r="J2523"/>
  <c r="J2419"/>
  <c r="J2362"/>
  <c r="J2317"/>
  <c r="BK2006"/>
  <c r="J1927"/>
  <c r="J1810"/>
  <c r="BK1739"/>
  <c r="J1719"/>
  <c r="BK1695"/>
  <c r="BK1684"/>
  <c r="BK1394"/>
  <c r="J1240"/>
  <c r="J1178"/>
  <c r="BK1141"/>
  <c r="BK954"/>
  <c r="BK914"/>
  <c r="J408"/>
  <c i="5" r="J1229"/>
  <c r="BK1218"/>
  <c r="BK1087"/>
  <c r="BK917"/>
  <c r="BK498"/>
  <c i="4" r="J348"/>
  <c i="3" r="J383"/>
  <c i="2" r="BK455"/>
  <c r="J345"/>
  <c r="J279"/>
  <c i="21" r="J209"/>
  <c i="20" r="BK382"/>
  <c r="J201"/>
  <c r="J171"/>
  <c r="BK128"/>
  <c i="10" r="J372"/>
  <c i="6" r="BK1203"/>
  <c r="J957"/>
  <c r="J582"/>
  <c i="5" r="J1114"/>
  <c r="BK922"/>
  <c r="J749"/>
  <c r="BK493"/>
  <c r="BK288"/>
  <c i="4" r="BK681"/>
  <c r="BK456"/>
  <c r="BK371"/>
  <c i="3" r="J378"/>
  <c r="BK237"/>
  <c i="2" r="J518"/>
  <c r="BK393"/>
  <c r="J197"/>
  <c i="21" r="J178"/>
  <c i="20" r="J359"/>
  <c r="J109"/>
  <c i="11" r="BK165"/>
  <c i="20" r="BK397"/>
  <c i="19" r="J330"/>
  <c r="BK301"/>
  <c r="BK232"/>
  <c i="18" r="J256"/>
  <c r="BK143"/>
  <c i="16" r="BK90"/>
  <c i="14" r="BK145"/>
  <c r="J105"/>
  <c i="13" r="J306"/>
  <c r="BK275"/>
  <c r="J252"/>
  <c r="BK173"/>
  <c r="BK167"/>
  <c r="J161"/>
  <c r="J141"/>
  <c r="J124"/>
  <c i="12" r="BK398"/>
  <c r="J360"/>
  <c r="J348"/>
  <c r="J319"/>
  <c r="BK295"/>
  <c r="BK277"/>
  <c r="BK269"/>
  <c r="J190"/>
  <c r="J184"/>
  <c r="J168"/>
  <c r="J128"/>
  <c i="11" r="BK670"/>
  <c r="J664"/>
  <c r="J654"/>
  <c r="J603"/>
  <c r="BK577"/>
  <c r="BK551"/>
  <c r="J534"/>
  <c r="J530"/>
  <c r="J526"/>
  <c r="BK454"/>
  <c r="J442"/>
  <c r="BK412"/>
  <c r="J382"/>
  <c r="BK363"/>
  <c r="BK343"/>
  <c r="BK317"/>
  <c r="J311"/>
  <c r="BK299"/>
  <c r="J289"/>
  <c r="BK277"/>
  <c r="J273"/>
  <c r="J231"/>
  <c r="J223"/>
  <c i="6" r="BK1095"/>
  <c r="BK614"/>
  <c r="J225"/>
  <c r="BK118"/>
  <c i="5" r="BK269"/>
  <c i="4" r="BK361"/>
  <c i="3" r="J275"/>
  <c r="BK167"/>
  <c r="BK109"/>
  <c i="21" r="BK205"/>
  <c i="20" r="J397"/>
  <c r="J176"/>
  <c r="J166"/>
  <c i="19" r="J301"/>
  <c r="J287"/>
  <c r="J282"/>
  <c r="J252"/>
  <c r="BK148"/>
  <c i="18" r="BK237"/>
  <c r="J215"/>
  <c r="BK156"/>
  <c i="17" r="J132"/>
  <c r="BK107"/>
  <c i="16" r="BK134"/>
  <c i="14" r="J137"/>
  <c r="J119"/>
  <c r="J91"/>
  <c i="13" r="BK303"/>
  <c r="J283"/>
  <c r="BK240"/>
  <c r="J203"/>
  <c r="BK169"/>
  <c r="J143"/>
  <c r="J104"/>
  <c i="12" r="BK344"/>
  <c r="BK321"/>
  <c r="J236"/>
  <c r="BK220"/>
  <c r="BK214"/>
  <c r="BK192"/>
  <c r="BK172"/>
  <c r="J166"/>
  <c r="J130"/>
  <c r="BK116"/>
  <c i="11" r="J660"/>
  <c r="J647"/>
  <c r="J623"/>
  <c r="J611"/>
  <c r="J545"/>
  <c r="BK540"/>
  <c r="BK528"/>
  <c r="BK516"/>
  <c r="BK491"/>
  <c r="J468"/>
  <c r="J420"/>
  <c r="J406"/>
  <c r="BK376"/>
  <c r="J367"/>
  <c r="BK351"/>
  <c r="J332"/>
  <c r="BK201"/>
  <c i="6" r="J1038"/>
  <c r="J653"/>
  <c i="5" r="J998"/>
  <c r="J822"/>
  <c r="BK775"/>
  <c r="BK636"/>
  <c r="BK539"/>
  <c r="BK276"/>
  <c r="J115"/>
  <c i="4" r="J478"/>
  <c r="J448"/>
  <c r="BK287"/>
  <c r="J112"/>
  <c i="3" r="J447"/>
  <c r="BK104"/>
  <c i="2" r="J564"/>
  <c r="J458"/>
  <c r="BK440"/>
  <c i="21" r="BK176"/>
  <c r="J154"/>
  <c i="20" r="J247"/>
  <c i="19" r="BK307"/>
  <c r="J285"/>
  <c r="BK271"/>
  <c r="BK150"/>
  <c i="18" r="BK242"/>
  <c r="BK211"/>
  <c i="16" r="J140"/>
  <c r="BK129"/>
  <c r="J104"/>
  <c i="15" r="J105"/>
  <c i="14" r="BK180"/>
  <c r="J174"/>
  <c r="J159"/>
  <c r="BK143"/>
  <c r="J107"/>
  <c i="13" r="BK281"/>
  <c r="J250"/>
  <c r="J226"/>
  <c r="J209"/>
  <c r="J192"/>
  <c r="J182"/>
  <c r="BK147"/>
  <c r="BK124"/>
  <c r="BK108"/>
  <c r="BK102"/>
  <c i="12" r="J315"/>
  <c r="BK301"/>
  <c r="BK242"/>
  <c r="J220"/>
  <c r="J208"/>
  <c r="BK204"/>
  <c r="BK186"/>
  <c r="BK162"/>
  <c r="J156"/>
  <c r="BK120"/>
  <c r="BK112"/>
  <c r="BK100"/>
  <c i="11" r="BK672"/>
  <c r="J652"/>
  <c r="J645"/>
  <c r="J609"/>
  <c r="BK591"/>
  <c r="BK575"/>
  <c r="BK561"/>
  <c r="J307"/>
  <c r="BK239"/>
  <c i="6" r="J1224"/>
  <c r="J743"/>
  <c r="J353"/>
  <c r="J215"/>
  <c i="5" r="BK1241"/>
  <c r="BK1190"/>
  <c r="J1136"/>
  <c r="J1087"/>
  <c r="BK873"/>
  <c r="BK830"/>
  <c r="BK685"/>
  <c r="J457"/>
  <c i="4" r="J628"/>
  <c r="J532"/>
  <c r="J310"/>
  <c r="J233"/>
  <c r="J137"/>
  <c i="3" r="J335"/>
  <c r="BK234"/>
  <c i="2" r="J552"/>
  <c r="BK538"/>
  <c r="BK436"/>
  <c r="J422"/>
  <c r="J340"/>
  <c r="J299"/>
  <c r="BK252"/>
  <c r="J110"/>
  <c i="21" r="BK235"/>
  <c i="11" r="BK179"/>
  <c i="6" r="J818"/>
  <c r="BK299"/>
  <c r="BK232"/>
  <c i="5" r="J1055"/>
  <c r="BK1012"/>
  <c r="J851"/>
  <c r="J819"/>
  <c r="J366"/>
  <c r="J158"/>
  <c i="4" r="BK568"/>
  <c r="BK469"/>
  <c r="BK444"/>
  <c r="BK348"/>
  <c r="BK198"/>
  <c i="3" r="BK404"/>
  <c r="BK314"/>
  <c r="BK299"/>
  <c r="J201"/>
  <c i="2" r="J579"/>
  <c r="BK528"/>
  <c r="BK476"/>
  <c r="BK407"/>
  <c r="BK373"/>
  <c r="BK288"/>
  <c r="J193"/>
  <c i="20" r="J212"/>
  <c r="J154"/>
  <c i="19" r="J332"/>
  <c i="21" r="BK213"/>
  <c i="20" r="BK267"/>
  <c i="19" r="BK324"/>
  <c r="J277"/>
  <c i="18" r="BK231"/>
  <c r="BK200"/>
  <c i="16" r="J142"/>
  <c r="J112"/>
  <c r="J90"/>
  <c i="14" r="J172"/>
  <c i="13" r="J297"/>
  <c r="J279"/>
  <c r="BK252"/>
  <c r="BK188"/>
  <c r="BK161"/>
  <c r="BK134"/>
  <c i="12" r="J350"/>
  <c r="BK305"/>
  <c r="J295"/>
  <c r="J281"/>
  <c r="BK267"/>
  <c r="BK251"/>
  <c i="11" r="BK520"/>
  <c r="J510"/>
  <c r="BK495"/>
  <c r="J479"/>
  <c r="BK468"/>
  <c r="BK462"/>
  <c r="BK426"/>
  <c r="BK404"/>
  <c r="J388"/>
  <c r="BK371"/>
  <c r="BK355"/>
  <c r="J345"/>
  <c r="J334"/>
  <c i="10" r="J344"/>
  <c r="J338"/>
  <c r="J295"/>
  <c r="BK217"/>
  <c r="BK203"/>
  <c r="J184"/>
  <c i="21" r="BK244"/>
  <c i="20" r="BK340"/>
  <c r="J235"/>
  <c i="19" r="BK295"/>
  <c r="BK252"/>
  <c i="18" r="J223"/>
  <c i="17" r="BK161"/>
  <c r="BK128"/>
  <c r="J114"/>
  <c i="16" r="BK123"/>
  <c r="BK104"/>
  <c i="15" r="BK129"/>
  <c i="14" r="J115"/>
  <c r="BK103"/>
  <c i="13" r="BK295"/>
  <c r="BK283"/>
  <c r="J271"/>
  <c r="BK238"/>
  <c r="BK184"/>
  <c r="BK138"/>
  <c r="BK104"/>
  <c i="12" r="BK390"/>
  <c i="11" r="J177"/>
  <c i="10" r="BK366"/>
  <c i="6" r="BK1208"/>
  <c r="J1095"/>
  <c r="BK290"/>
  <c i="5" r="J900"/>
  <c r="BK744"/>
  <c r="BK594"/>
  <c r="J242"/>
  <c i="4" r="BK548"/>
  <c r="J453"/>
  <c i="3" r="J353"/>
  <c r="BK261"/>
  <c i="2" r="J368"/>
  <c r="BK304"/>
  <c i="22" r="BK216"/>
  <c r="J214"/>
  <c r="BK208"/>
  <c r="J204"/>
  <c r="BK197"/>
  <c r="J193"/>
  <c r="BK189"/>
  <c r="J183"/>
  <c r="BK179"/>
  <c r="J177"/>
  <c r="J173"/>
  <c r="J169"/>
  <c r="J165"/>
  <c r="BK159"/>
  <c r="BK155"/>
  <c r="J151"/>
  <c r="BK145"/>
  <c r="J141"/>
  <c r="BK130"/>
  <c r="BK122"/>
  <c r="J116"/>
  <c r="J104"/>
  <c i="11" r="BK217"/>
  <c r="J189"/>
  <c r="J151"/>
  <c r="J109"/>
  <c i="6" r="J1257"/>
  <c r="J1079"/>
  <c i="22" r="BK128"/>
  <c r="BK112"/>
  <c r="BK102"/>
  <c r="J98"/>
  <c i="21" r="BK122"/>
  <c i="19" r="BK299"/>
  <c r="J232"/>
  <c r="BK196"/>
  <c i="18" r="BK256"/>
  <c r="J217"/>
  <c r="J93"/>
  <c i="17" r="J128"/>
  <c r="J107"/>
  <c i="16" r="J146"/>
  <c i="15" r="BK105"/>
  <c i="14" r="J155"/>
  <c r="J141"/>
  <c r="BK111"/>
  <c i="13" r="BK291"/>
  <c r="BK246"/>
  <c r="BK192"/>
  <c r="BK130"/>
  <c i="12" r="J400"/>
  <c r="J362"/>
  <c r="J346"/>
  <c r="J285"/>
  <c r="J271"/>
  <c r="J263"/>
  <c r="BK246"/>
  <c r="J238"/>
  <c r="BK216"/>
  <c r="BK196"/>
  <c r="J174"/>
  <c r="J114"/>
  <c i="11" r="BK643"/>
  <c r="BK615"/>
  <c r="BK603"/>
  <c r="BK589"/>
  <c r="J561"/>
  <c r="J540"/>
  <c r="BK530"/>
  <c r="BK512"/>
  <c r="J149"/>
  <c i="10" r="J354"/>
  <c r="BK329"/>
  <c r="J262"/>
  <c r="J219"/>
  <c r="BK168"/>
  <c r="BK144"/>
  <c r="J122"/>
  <c i="9" r="J550"/>
  <c r="J532"/>
  <c r="BK488"/>
  <c r="BK474"/>
  <c r="BK442"/>
  <c r="BK384"/>
  <c r="J340"/>
  <c r="BK320"/>
  <c r="J296"/>
  <c r="BK245"/>
  <c r="BK216"/>
  <c r="BK108"/>
  <c i="8" r="BK593"/>
  <c r="J553"/>
  <c r="BK527"/>
  <c r="J512"/>
  <c r="J482"/>
  <c r="J465"/>
  <c r="BK409"/>
  <c r="BK347"/>
  <c r="BK324"/>
  <c r="BK287"/>
  <c r="BK263"/>
  <c r="BK236"/>
  <c r="J208"/>
  <c r="BK178"/>
  <c r="J145"/>
  <c r="BK106"/>
  <c i="7" r="J807"/>
  <c r="BK782"/>
  <c r="J749"/>
  <c r="BK712"/>
  <c r="BK683"/>
  <c r="BK659"/>
  <c r="J615"/>
  <c r="J564"/>
  <c r="BK548"/>
  <c r="J504"/>
  <c r="J464"/>
  <c r="BK444"/>
  <c r="BK391"/>
  <c r="J367"/>
  <c r="J322"/>
  <c r="BK294"/>
  <c r="BK240"/>
  <c r="J196"/>
  <c r="J148"/>
  <c i="6" r="J4518"/>
  <c r="J4494"/>
  <c r="BK4259"/>
  <c r="J4206"/>
  <c r="BK4152"/>
  <c r="J4112"/>
  <c r="J4059"/>
  <c r="BK3960"/>
  <c r="BK3737"/>
  <c r="BK3494"/>
  <c r="J3393"/>
  <c r="J3171"/>
  <c r="J3084"/>
  <c r="J3001"/>
  <c r="J2750"/>
  <c r="J2677"/>
  <c r="BK2574"/>
  <c r="BK2473"/>
  <c r="BK2437"/>
  <c r="J2396"/>
  <c r="J2337"/>
  <c r="J2289"/>
  <c r="BK1927"/>
  <c r="J1749"/>
  <c r="J1713"/>
  <c r="BK1698"/>
  <c r="J1114"/>
  <c r="BK1006"/>
  <c r="BK803"/>
  <c r="BK582"/>
  <c i="5" r="J723"/>
  <c r="J583"/>
  <c r="BK262"/>
  <c r="J214"/>
  <c i="3" r="BK363"/>
  <c r="J167"/>
  <c r="BK118"/>
  <c i="2" r="J511"/>
  <c r="BK464"/>
  <c r="BK279"/>
  <c r="J105"/>
  <c i="21" r="J143"/>
  <c i="20" r="J427"/>
  <c i="11" r="J183"/>
  <c r="BK119"/>
  <c i="6" r="J693"/>
  <c i="5" r="J808"/>
  <c r="BK325"/>
  <c r="BK158"/>
  <c i="4" r="BK607"/>
  <c i="21" r="BK154"/>
  <c i="19" r="J242"/>
  <c r="J220"/>
  <c r="BK133"/>
  <c i="18" r="BK228"/>
  <c r="J143"/>
  <c i="17" r="J152"/>
  <c i="16" r="J119"/>
  <c i="15" r="BK131"/>
  <c r="J99"/>
  <c i="14" r="BK163"/>
  <c r="BK141"/>
  <c r="BK107"/>
  <c i="13" r="BK297"/>
  <c r="J220"/>
  <c i="6" r="BK930"/>
  <c r="J705"/>
  <c r="BK413"/>
  <c i="5" r="J824"/>
  <c r="BK322"/>
  <c i="11" r="J171"/>
  <c i="10" r="J305"/>
  <c r="J252"/>
  <c i="9" r="BK522"/>
  <c r="BK492"/>
  <c r="BK399"/>
  <c r="J386"/>
  <c r="J266"/>
  <c r="BK213"/>
  <c r="BK166"/>
  <c i="8" r="J463"/>
  <c r="BK417"/>
  <c r="BK359"/>
  <c r="BK326"/>
  <c r="BK314"/>
  <c r="J272"/>
  <c r="J245"/>
  <c r="BK220"/>
  <c r="J200"/>
  <c r="BK163"/>
  <c r="J129"/>
  <c i="7" r="BK817"/>
  <c r="BK792"/>
  <c r="J765"/>
  <c r="J729"/>
  <c r="BK639"/>
  <c r="BK611"/>
  <c r="BK512"/>
  <c r="J415"/>
  <c r="J383"/>
  <c r="BK306"/>
  <c r="BK272"/>
  <c r="BK130"/>
  <c i="6" r="BK3711"/>
  <c r="BK3575"/>
  <c r="J3435"/>
  <c r="BK3303"/>
  <c r="J3121"/>
  <c r="J2928"/>
  <c r="J2830"/>
  <c r="J2697"/>
  <c r="BK2591"/>
  <c r="J2528"/>
  <c r="J2479"/>
  <c r="BK2396"/>
  <c r="BK2320"/>
  <c r="BK1951"/>
  <c r="J1676"/>
  <c r="BK1074"/>
  <c r="BK720"/>
  <c r="BK389"/>
  <c r="BK159"/>
  <c i="5" r="BK932"/>
  <c r="BK723"/>
  <c i="11" r="J173"/>
  <c i="10" r="J312"/>
  <c r="BK227"/>
  <c i="9" r="J518"/>
  <c r="J456"/>
  <c r="J428"/>
  <c r="BK348"/>
  <c r="J287"/>
  <c r="BK204"/>
  <c i="8" r="J527"/>
  <c r="BK496"/>
  <c r="BK467"/>
  <c r="J419"/>
  <c r="J387"/>
  <c r="J359"/>
  <c r="J328"/>
  <c r="BK306"/>
  <c r="J287"/>
  <c r="BK257"/>
  <c r="J214"/>
  <c r="J166"/>
  <c r="J116"/>
  <c i="7" r="BK821"/>
  <c r="BK773"/>
  <c r="BK679"/>
  <c r="BK651"/>
  <c r="BK631"/>
  <c r="J584"/>
  <c r="J512"/>
  <c r="J439"/>
  <c r="J391"/>
  <c r="J355"/>
  <c r="J294"/>
  <c r="J232"/>
  <c r="BK204"/>
  <c r="J159"/>
  <c r="J118"/>
  <c i="6" r="BK4536"/>
  <c r="BK4451"/>
  <c r="BK4354"/>
  <c r="BK4219"/>
  <c r="BK4130"/>
  <c r="J1837"/>
  <c r="BK1617"/>
  <c r="J1293"/>
  <c r="J137"/>
  <c i="5" r="BK993"/>
  <c r="J778"/>
  <c r="BK570"/>
  <c r="BK339"/>
  <c i="4" r="BK516"/>
  <c r="J204"/>
  <c i="3" r="BK280"/>
  <c r="J180"/>
  <c i="2" r="J598"/>
  <c r="BK340"/>
  <c i="19" r="BK339"/>
  <c r="BK265"/>
  <c r="BK127"/>
  <c i="18" r="J197"/>
  <c r="BK164"/>
  <c i="17" r="BK158"/>
  <c r="BK92"/>
  <c i="16" r="J100"/>
  <c i="14" r="J161"/>
  <c r="BK119"/>
  <c i="13" r="J316"/>
  <c r="J261"/>
  <c r="J234"/>
  <c r="J180"/>
  <c r="BK155"/>
  <c r="J122"/>
  <c r="BK112"/>
  <c i="12" r="J375"/>
  <c r="BK337"/>
  <c r="BK325"/>
  <c r="J313"/>
  <c r="J273"/>
  <c r="BK236"/>
  <c r="BK206"/>
  <c r="J196"/>
  <c r="BK188"/>
  <c r="BK164"/>
  <c r="BK141"/>
  <c r="BK130"/>
  <c r="BK126"/>
  <c r="BK110"/>
  <c r="J94"/>
  <c i="11" r="BK660"/>
  <c r="BK649"/>
  <c r="J625"/>
  <c r="J615"/>
  <c r="BK609"/>
  <c r="BK593"/>
  <c r="BK573"/>
  <c r="J557"/>
  <c r="BK542"/>
  <c r="J505"/>
  <c r="BK479"/>
  <c r="J460"/>
  <c r="BK424"/>
  <c r="BK390"/>
  <c r="J349"/>
  <c r="J309"/>
  <c r="BK273"/>
  <c r="BK257"/>
  <c r="BK245"/>
  <c r="J187"/>
  <c i="10" r="J268"/>
  <c r="BK260"/>
  <c r="BK248"/>
  <c r="BK205"/>
  <c r="J174"/>
  <c r="J156"/>
  <c r="J136"/>
  <c r="BK102"/>
  <c i="9" r="BK532"/>
  <c r="BK502"/>
  <c r="BK476"/>
  <c r="BK426"/>
  <c r="J352"/>
  <c r="BK284"/>
  <c r="BK269"/>
  <c r="BK228"/>
  <c r="J192"/>
  <c r="J180"/>
  <c r="J149"/>
  <c r="J130"/>
  <c r="BK117"/>
  <c i="8" r="J580"/>
  <c r="J543"/>
  <c r="J521"/>
  <c r="J514"/>
  <c r="J458"/>
  <c r="BK425"/>
  <c r="J409"/>
  <c r="BK387"/>
  <c r="BK381"/>
  <c r="J356"/>
  <c r="J335"/>
  <c r="J302"/>
  <c r="BK214"/>
  <c r="J196"/>
  <c r="BK169"/>
  <c r="J103"/>
  <c i="7" r="BK765"/>
  <c r="J753"/>
  <c r="J699"/>
  <c r="BK675"/>
  <c r="J643"/>
  <c r="J607"/>
  <c r="BK599"/>
  <c r="BK568"/>
  <c r="BK536"/>
  <c r="BK516"/>
  <c r="BK496"/>
  <c r="BK435"/>
  <c r="J399"/>
  <c r="J351"/>
  <c r="BK331"/>
  <c r="J280"/>
  <c r="J256"/>
  <c r="J204"/>
  <c r="BK176"/>
  <c i="6" r="J3711"/>
  <c r="J3575"/>
  <c r="J3278"/>
  <c r="BK3174"/>
  <c r="J3107"/>
  <c r="J2885"/>
  <c r="J2789"/>
  <c r="BK2750"/>
  <c r="J2663"/>
  <c r="J2588"/>
  <c r="BK2523"/>
  <c r="J2302"/>
  <c r="J1849"/>
  <c r="BK1749"/>
  <c r="J1726"/>
  <c r="J1704"/>
  <c r="J1595"/>
  <c r="BK766"/>
  <c r="BK279"/>
  <c i="5" r="J1040"/>
  <c r="J982"/>
  <c r="J878"/>
  <c r="BK851"/>
  <c r="J769"/>
  <c r="J719"/>
  <c r="BK603"/>
  <c r="BK515"/>
  <c r="BK366"/>
  <c r="BK307"/>
  <c r="BK283"/>
  <c i="4" r="BK541"/>
  <c r="BK296"/>
  <c i="3" r="J438"/>
  <c r="BK422"/>
  <c r="BK401"/>
  <c r="BK368"/>
  <c r="BK256"/>
  <c r="J229"/>
  <c r="J137"/>
  <c i="2" r="J467"/>
  <c r="J373"/>
  <c r="J304"/>
  <c r="BK232"/>
  <c i="11" r="J205"/>
  <c i="6" r="J932"/>
  <c r="J750"/>
  <c i="5" r="BK1151"/>
  <c r="J813"/>
  <c i="10" r="J359"/>
  <c r="J350"/>
  <c i="6" r="J1394"/>
  <c r="BK1133"/>
  <c r="BK750"/>
  <c r="BK516"/>
  <c i="11" r="BK247"/>
  <c r="BK223"/>
  <c r="J163"/>
  <c r="BK151"/>
  <c r="J145"/>
  <c i="10" r="BK348"/>
  <c r="BK314"/>
  <c r="J293"/>
  <c r="BK250"/>
  <c r="J193"/>
  <c r="J176"/>
  <c r="J142"/>
  <c i="9" r="BK556"/>
  <c r="BK514"/>
  <c r="BK508"/>
  <c r="BK482"/>
  <c r="BK460"/>
  <c r="J424"/>
  <c r="J411"/>
  <c r="BK382"/>
  <c r="BK360"/>
  <c r="BK308"/>
  <c r="J269"/>
  <c r="J248"/>
  <c r="J204"/>
  <c r="BK146"/>
  <c r="BK134"/>
  <c r="BK102"/>
  <c i="8" r="J559"/>
  <c i="6" r="J1198"/>
  <c r="J1133"/>
  <c r="J882"/>
  <c r="BK645"/>
  <c r="J614"/>
  <c r="BK398"/>
  <c r="J176"/>
  <c i="5" r="J1241"/>
  <c r="BK1031"/>
  <c r="J882"/>
  <c r="BK647"/>
  <c r="J360"/>
  <c i="4" r="BK220"/>
  <c i="3" r="BK348"/>
  <c r="J280"/>
  <c i="2" r="J644"/>
  <c r="BK592"/>
  <c r="BK154"/>
  <c i="21" r="BK227"/>
  <c r="J227"/>
  <c i="20" r="J458"/>
  <c r="J420"/>
  <c r="J340"/>
  <c r="J267"/>
  <c r="J128"/>
  <c i="19" r="J334"/>
  <c r="BK291"/>
  <c r="BK260"/>
  <c r="BK240"/>
  <c r="J164"/>
  <c r="J97"/>
  <c i="18" r="J136"/>
  <c i="17" r="J163"/>
  <c i="16" r="J123"/>
  <c i="6" r="BK812"/>
  <c i="5" r="J1218"/>
  <c r="J1187"/>
  <c r="J1151"/>
  <c r="J1126"/>
  <c r="BK878"/>
  <c r="BK665"/>
  <c r="J498"/>
  <c r="J294"/>
  <c i="4" r="BK642"/>
  <c i="22" r="BK137"/>
  <c i="21" r="BK95"/>
  <c i="20" r="BK332"/>
  <c i="11" r="BK189"/>
  <c i="20" r="BK432"/>
  <c r="J315"/>
  <c r="J118"/>
  <c i="19" r="J328"/>
  <c i="6" r="BK1410"/>
  <c r="BK1251"/>
  <c r="BK1183"/>
  <c r="J645"/>
  <c r="BK364"/>
  <c r="J265"/>
  <c i="5" r="BK845"/>
  <c r="BK769"/>
  <c r="BK523"/>
  <c r="J358"/>
  <c r="BK199"/>
  <c r="BK164"/>
  <c i="4" r="J466"/>
  <c r="J355"/>
  <c r="BK180"/>
  <c i="3" r="J318"/>
  <c r="J118"/>
  <c i="2" r="BK638"/>
  <c r="BK611"/>
  <c r="BK587"/>
  <c r="J380"/>
  <c r="J139"/>
  <c i="21" r="BK178"/>
  <c i="20" r="BK315"/>
  <c r="J255"/>
  <c i="19" r="J326"/>
  <c r="BK250"/>
  <c r="BK234"/>
  <c r="J210"/>
  <c r="J176"/>
  <c r="J127"/>
  <c i="18" r="J242"/>
  <c r="J213"/>
  <c r="BK181"/>
  <c r="BK167"/>
  <c r="J124"/>
  <c r="BK93"/>
  <c i="16" r="BK114"/>
  <c i="15" r="J108"/>
  <c i="11" r="J185"/>
  <c r="BK145"/>
  <c r="BK141"/>
  <c r="BK113"/>
  <c i="10" r="J352"/>
  <c r="J325"/>
  <c r="BK305"/>
  <c r="BK286"/>
  <c r="BK280"/>
  <c r="J260"/>
  <c r="J246"/>
  <c r="J231"/>
  <c r="BK211"/>
  <c r="BK170"/>
  <c r="BK166"/>
  <c r="J158"/>
  <c r="BK150"/>
  <c r="J132"/>
  <c r="J116"/>
  <c r="BK106"/>
  <c r="J98"/>
  <c i="9" r="BK504"/>
  <c r="BK472"/>
  <c r="BK454"/>
  <c r="BK432"/>
  <c r="J414"/>
  <c r="J378"/>
  <c r="J356"/>
  <c r="BK332"/>
  <c r="J323"/>
  <c r="J308"/>
  <c r="J293"/>
  <c r="J272"/>
  <c r="J188"/>
  <c r="J168"/>
  <c r="J146"/>
  <c r="BK136"/>
  <c i="20" r="BK241"/>
  <c i="6" r="BK1041"/>
  <c i="22" r="J130"/>
  <c i="11" r="BK181"/>
  <c r="BK167"/>
  <c r="BK109"/>
  <c i="10" r="BK361"/>
  <c r="BK301"/>
  <c r="BK278"/>
  <c r="J266"/>
  <c i="5" r="BK1027"/>
  <c r="J707"/>
  <c r="J531"/>
  <c r="J312"/>
  <c i="4" r="BK662"/>
  <c r="BK574"/>
  <c r="BK475"/>
  <c r="BK425"/>
  <c r="BK302"/>
  <c r="J117"/>
  <c i="3" r="BK447"/>
  <c r="BK432"/>
  <c r="J373"/>
  <c r="J270"/>
  <c r="BK137"/>
  <c r="J123"/>
  <c i="2" r="J471"/>
  <c r="J452"/>
  <c r="J412"/>
  <c r="BK368"/>
  <c r="J264"/>
  <c i="21" r="J244"/>
  <c i="11" r="J239"/>
  <c r="BK213"/>
  <c r="J165"/>
  <c r="J141"/>
  <c r="J133"/>
  <c i="10" r="BK293"/>
  <c r="J270"/>
  <c r="J241"/>
  <c r="BK235"/>
  <c r="J223"/>
  <c r="J211"/>
  <c r="J134"/>
  <c i="9" r="J545"/>
  <c r="J520"/>
  <c r="BK512"/>
  <c r="BK499"/>
  <c r="J468"/>
  <c r="J450"/>
  <c r="J407"/>
  <c r="J390"/>
  <c r="BK370"/>
  <c r="J364"/>
  <c r="J354"/>
  <c r="BK336"/>
  <c r="J290"/>
  <c r="BK222"/>
  <c r="J213"/>
  <c r="BK186"/>
  <c r="J178"/>
  <c r="J164"/>
  <c i="8" r="J583"/>
  <c r="BK506"/>
  <c r="BK463"/>
  <c r="J453"/>
  <c r="BK434"/>
  <c r="BK419"/>
  <c r="J401"/>
  <c r="J393"/>
  <c r="J375"/>
  <c r="J332"/>
  <c r="J314"/>
  <c r="BK308"/>
  <c r="J298"/>
  <c r="J239"/>
  <c r="J220"/>
  <c r="BK166"/>
  <c r="BK142"/>
  <c r="BK129"/>
  <c r="BK122"/>
  <c r="BK103"/>
  <c i="7" r="BK720"/>
  <c r="BK687"/>
  <c r="J647"/>
  <c r="J576"/>
  <c r="J548"/>
  <c r="BK492"/>
  <c r="J472"/>
  <c r="BK456"/>
  <c r="BK439"/>
  <c r="BK339"/>
  <c r="J306"/>
  <c r="BK232"/>
  <c r="J216"/>
  <c r="BK196"/>
  <c r="J176"/>
  <c r="J134"/>
  <c r="J106"/>
  <c i="6" r="J4536"/>
  <c r="J4511"/>
  <c r="J4451"/>
  <c r="J4405"/>
  <c r="J4354"/>
  <c r="BK4316"/>
  <c r="J4127"/>
  <c r="J4100"/>
  <c r="J3907"/>
  <c r="J3819"/>
  <c r="BK3728"/>
  <c r="BK3658"/>
  <c r="BK3454"/>
  <c r="BK3411"/>
  <c r="BK3314"/>
  <c r="BK3221"/>
  <c r="J3093"/>
  <c r="BK2830"/>
  <c r="J2601"/>
  <c r="J2560"/>
  <c r="BK2498"/>
  <c r="BK2479"/>
  <c r="BK2392"/>
  <c r="BK2355"/>
  <c r="BK2302"/>
  <c r="BK1995"/>
  <c r="J1951"/>
  <c r="J1840"/>
  <c r="BK1777"/>
  <c r="BK1726"/>
  <c r="BK1690"/>
  <c r="BK1676"/>
  <c r="J1617"/>
  <c r="BK1404"/>
  <c r="J1254"/>
  <c r="J1203"/>
  <c r="J1074"/>
  <c r="J720"/>
  <c r="BK542"/>
  <c r="J377"/>
  <c i="5" r="J1222"/>
  <c r="J1190"/>
  <c r="BK698"/>
  <c r="BK457"/>
  <c r="J288"/>
  <c i="4" r="J463"/>
  <c r="BK204"/>
  <c i="3" r="J348"/>
  <c i="2" r="J587"/>
  <c r="J212"/>
  <c i="21" r="J200"/>
  <c r="BK189"/>
  <c i="20" r="BK414"/>
  <c r="BK212"/>
  <c r="J181"/>
  <c i="11" r="J111"/>
  <c i="6" r="BK971"/>
  <c r="J760"/>
  <c r="J171"/>
  <c i="5" r="BK991"/>
  <c r="BK671"/>
  <c r="BK256"/>
  <c r="J164"/>
  <c i="4" r="BK481"/>
  <c r="J198"/>
  <c i="3" r="J435"/>
  <c r="BK288"/>
  <c i="2" r="BK490"/>
  <c r="BK452"/>
  <c r="BK269"/>
  <c r="BK181"/>
  <c i="20" r="BK420"/>
  <c r="J332"/>
  <c i="6" r="BK1169"/>
  <c i="21" r="BK217"/>
  <c i="20" r="BK310"/>
  <c i="19" r="BK326"/>
  <c r="J303"/>
  <c r="J248"/>
  <c i="18" r="J141"/>
  <c i="17" r="BK173"/>
  <c i="16" r="BK146"/>
  <c i="15" r="BK117"/>
  <c i="14" r="J117"/>
  <c r="J103"/>
  <c i="13" r="BK285"/>
  <c r="BK250"/>
  <c r="J211"/>
  <c r="BK177"/>
  <c r="J169"/>
  <c r="J157"/>
  <c r="J128"/>
  <c i="12" r="J377"/>
  <c r="BK362"/>
  <c r="BK354"/>
  <c r="BK327"/>
  <c r="J297"/>
  <c r="BK271"/>
  <c r="J248"/>
  <c r="BK194"/>
  <c r="J176"/>
  <c r="J145"/>
  <c r="J120"/>
  <c i="11" r="BK658"/>
  <c r="BK645"/>
  <c r="J629"/>
  <c r="J591"/>
  <c r="J555"/>
  <c r="BK549"/>
  <c r="J503"/>
  <c r="BK481"/>
  <c r="J458"/>
  <c r="BK448"/>
  <c r="J418"/>
  <c r="J384"/>
  <c r="BK349"/>
  <c r="J336"/>
  <c r="J319"/>
  <c r="J313"/>
  <c r="J303"/>
  <c r="BK287"/>
  <c r="BK265"/>
  <c r="J259"/>
  <c r="J253"/>
  <c r="J227"/>
  <c r="J215"/>
  <c i="6" r="J780"/>
  <c i="5" r="BK1193"/>
  <c r="BK536"/>
  <c r="J339"/>
  <c i="4" r="BK448"/>
  <c r="J227"/>
  <c i="3" r="BK250"/>
  <c i="21" r="BK143"/>
  <c i="20" r="J386"/>
  <c r="J293"/>
  <c r="BK188"/>
  <c r="J149"/>
  <c i="19" r="J307"/>
  <c r="BK248"/>
  <c r="J174"/>
  <c r="BK130"/>
  <c i="18" r="BK221"/>
  <c r="J181"/>
  <c r="J101"/>
  <c i="14" r="J163"/>
  <c r="J139"/>
  <c r="J123"/>
  <c r="J109"/>
  <c i="13" r="BK299"/>
  <c r="BK261"/>
  <c r="BK220"/>
  <c r="J199"/>
  <c r="J167"/>
  <c r="J149"/>
  <c r="J108"/>
  <c i="12" r="J384"/>
  <c r="BK350"/>
  <c r="J327"/>
  <c r="BK287"/>
  <c r="BK261"/>
  <c r="J222"/>
  <c r="J218"/>
  <c r="BK212"/>
  <c r="J182"/>
  <c r="BK158"/>
  <c r="J143"/>
  <c r="J132"/>
  <c r="BK108"/>
  <c i="11" r="BK629"/>
  <c r="J617"/>
  <c r="J589"/>
  <c r="J571"/>
  <c r="BK565"/>
  <c r="J542"/>
  <c r="J532"/>
  <c r="BK497"/>
  <c r="J487"/>
  <c r="BK460"/>
  <c r="BK444"/>
  <c r="BK414"/>
  <c r="BK408"/>
  <c r="J365"/>
  <c r="J340"/>
  <c r="J326"/>
  <c r="BK305"/>
  <c i="6" r="J1235"/>
  <c r="BK1157"/>
  <c i="5" r="BK952"/>
  <c r="BK813"/>
  <c r="BK782"/>
  <c r="BK707"/>
  <c r="BK642"/>
  <c r="J557"/>
  <c i="4" r="J510"/>
  <c r="J475"/>
  <c r="J444"/>
  <c i="22" r="J89"/>
  <c i="21" r="J159"/>
  <c i="20" r="J97"/>
  <c i="19" r="J295"/>
  <c r="BK277"/>
  <c r="BK256"/>
  <c r="BK216"/>
  <c r="BK97"/>
  <c i="16" r="J144"/>
  <c r="J131"/>
  <c r="J110"/>
  <c r="J92"/>
  <c i="15" r="J114"/>
  <c r="J93"/>
  <c i="14" r="BK147"/>
  <c r="J131"/>
  <c r="BK105"/>
  <c i="13" r="BK314"/>
  <c r="BK269"/>
  <c r="BK232"/>
  <c r="J197"/>
  <c r="J186"/>
  <c r="J175"/>
  <c r="J145"/>
  <c r="J132"/>
  <c r="J120"/>
  <c r="BK96"/>
  <c i="12" r="J394"/>
  <c r="J392"/>
  <c r="BK375"/>
  <c r="J369"/>
  <c r="BK360"/>
  <c r="J337"/>
  <c r="J307"/>
  <c r="BK299"/>
  <c r="BK297"/>
  <c r="J269"/>
  <c r="J246"/>
  <c r="BK232"/>
  <c r="BK202"/>
  <c r="J178"/>
  <c r="J164"/>
  <c r="J158"/>
  <c r="BK154"/>
  <c r="J150"/>
  <c r="J134"/>
  <c r="J110"/>
  <c r="BK98"/>
  <c i="11" r="BK666"/>
  <c r="BK647"/>
  <c r="J643"/>
  <c r="BK634"/>
  <c r="J599"/>
  <c r="BK581"/>
  <c r="J573"/>
  <c r="J549"/>
  <c r="BK545"/>
  <c r="BK301"/>
  <c r="J295"/>
  <c i="6" r="BK1114"/>
  <c r="J663"/>
  <c r="J373"/>
  <c r="BK220"/>
  <c r="BK152"/>
  <c i="5" r="BK1222"/>
  <c r="J1141"/>
  <c r="BK1090"/>
  <c r="BK998"/>
  <c r="J839"/>
  <c r="BK778"/>
  <c r="BK617"/>
  <c r="BK170"/>
  <c i="4" r="J601"/>
  <c r="BK321"/>
  <c r="BK266"/>
  <c r="J147"/>
  <c r="BK120"/>
  <c i="3" r="J426"/>
  <c r="BK245"/>
  <c i="2" r="BK552"/>
  <c r="J528"/>
  <c r="BK500"/>
  <c r="J363"/>
  <c r="J333"/>
  <c r="J177"/>
  <c i="21" r="J239"/>
  <c r="J166"/>
  <c i="20" r="J463"/>
  <c i="11" r="BK115"/>
  <c i="6" r="BK556"/>
  <c i="5" r="BK1070"/>
  <c r="J1031"/>
  <c r="BK967"/>
  <c r="J845"/>
  <c r="J795"/>
  <c r="BK544"/>
  <c r="J469"/>
  <c i="4" r="BK593"/>
  <c r="J481"/>
  <c r="BK460"/>
  <c r="BK432"/>
  <c r="BK233"/>
  <c r="J174"/>
  <c i="3" r="J397"/>
  <c r="BK306"/>
  <c r="J220"/>
  <c r="J104"/>
  <c i="2" r="BK533"/>
  <c r="BK511"/>
  <c r="BK445"/>
  <c r="J388"/>
  <c r="J207"/>
  <c r="J169"/>
  <c i="1" r="AS81"/>
  <c i="20" r="J310"/>
  <c i="19" r="J336"/>
  <c i="6" r="J963"/>
  <c i="20" r="J273"/>
  <c r="BK118"/>
  <c i="19" r="J310"/>
  <c r="J236"/>
  <c i="18" r="BK219"/>
  <c i="17" r="BK124"/>
  <c i="16" r="J114"/>
  <c r="BK94"/>
  <c i="14" r="J182"/>
  <c r="BK135"/>
  <c i="13" r="J265"/>
  <c r="J244"/>
  <c r="BK186"/>
  <c r="J147"/>
  <c i="12" r="BK396"/>
  <c r="BK371"/>
  <c r="J311"/>
  <c r="J301"/>
  <c r="J289"/>
  <c r="J279"/>
  <c r="J261"/>
  <c r="BK230"/>
  <c i="11" r="BK485"/>
  <c r="J473"/>
  <c r="J464"/>
  <c r="J446"/>
  <c r="BK430"/>
  <c r="J408"/>
  <c r="J374"/>
  <c r="J361"/>
  <c r="J347"/>
  <c r="BK328"/>
  <c i="10" r="BK372"/>
  <c r="J361"/>
  <c r="BK297"/>
  <c r="BK219"/>
  <c r="J209"/>
  <c r="BK186"/>
  <c r="BK174"/>
  <c r="BK134"/>
  <c i="20" r="BK326"/>
  <c r="BK181"/>
  <c r="BK138"/>
  <c i="19" r="J256"/>
  <c r="J103"/>
  <c i="18" r="BK209"/>
  <c r="J194"/>
  <c i="17" r="BK126"/>
  <c r="J102"/>
  <c i="16" r="BK100"/>
  <c r="BK96"/>
  <c i="15" r="BK111"/>
  <c i="14" r="BK117"/>
  <c i="13" r="BK293"/>
  <c r="J273"/>
  <c r="BK265"/>
  <c r="BK218"/>
  <c r="BK207"/>
  <c r="BK190"/>
  <c r="J106"/>
  <c i="12" r="BK394"/>
  <c i="11" r="BK183"/>
  <c i="10" r="BK368"/>
  <c i="6" r="J1410"/>
  <c r="BK1188"/>
  <c r="J279"/>
  <c i="5" r="BK882"/>
  <c r="J642"/>
  <c r="J544"/>
  <c r="BK333"/>
  <c i="4" r="J642"/>
  <c r="BK102"/>
  <c i="3" r="BK275"/>
  <c i="2" r="J476"/>
  <c r="BK363"/>
  <c r="J258"/>
  <c r="BK212"/>
  <c i="22" r="J220"/>
  <c r="J216"/>
  <c r="BK210"/>
  <c r="J206"/>
  <c r="J202"/>
  <c r="J195"/>
  <c r="BK191"/>
  <c r="BK183"/>
  <c r="BK177"/>
  <c r="J161"/>
  <c r="BK116"/>
  <c r="J102"/>
  <c r="BK96"/>
  <c i="20" r="BK389"/>
  <c i="19" r="BK297"/>
  <c r="J230"/>
  <c r="BK204"/>
  <c r="J133"/>
  <c i="18" r="J225"/>
  <c r="BK106"/>
  <c i="17" r="BK140"/>
  <c r="J97"/>
  <c i="16" r="J138"/>
  <c i="15" r="J102"/>
  <c i="14" r="BK153"/>
  <c r="J129"/>
  <c r="J89"/>
  <c i="13" r="BK263"/>
  <c r="BK214"/>
  <c r="BK199"/>
  <c r="J153"/>
  <c r="J98"/>
  <c i="12" r="BK386"/>
  <c r="BK352"/>
  <c r="BK309"/>
  <c r="BK291"/>
  <c r="BK275"/>
  <c r="J253"/>
  <c r="J234"/>
  <c r="J214"/>
  <c r="J194"/>
  <c r="J122"/>
  <c r="J100"/>
  <c i="11" r="BK625"/>
  <c r="BK597"/>
  <c r="J575"/>
  <c r="BK553"/>
  <c r="J536"/>
  <c r="J514"/>
  <c r="J497"/>
  <c r="J489"/>
  <c r="BK473"/>
  <c r="J452"/>
  <c r="BK440"/>
  <c r="BK432"/>
  <c r="J414"/>
  <c r="BK396"/>
  <c r="J390"/>
  <c r="BK382"/>
  <c r="J363"/>
  <c r="BK353"/>
  <c r="J343"/>
  <c r="BK295"/>
  <c r="J285"/>
  <c r="BK279"/>
  <c r="J267"/>
  <c r="BK237"/>
  <c r="BK219"/>
  <c r="J103"/>
  <c i="10" r="J342"/>
  <c r="J289"/>
  <c r="J250"/>
  <c r="BK178"/>
  <c r="J150"/>
  <c r="BK138"/>
  <c r="BK112"/>
  <c i="9" r="BK541"/>
  <c r="BK529"/>
  <c r="BK496"/>
  <c r="BK480"/>
  <c r="J454"/>
  <c r="BK428"/>
  <c r="J382"/>
  <c r="BK330"/>
  <c r="J311"/>
  <c r="BK290"/>
  <c r="J242"/>
  <c r="J222"/>
  <c r="J111"/>
  <c i="8" r="BK597"/>
  <c r="J551"/>
  <c r="J519"/>
  <c r="J492"/>
  <c r="J469"/>
  <c r="J429"/>
  <c r="J399"/>
  <c r="BK365"/>
  <c r="J326"/>
  <c r="BK275"/>
  <c r="BK254"/>
  <c r="J233"/>
  <c r="BK202"/>
  <c r="J160"/>
  <c r="BK125"/>
  <c i="7" r="BK826"/>
  <c r="J792"/>
  <c r="J769"/>
  <c r="BK733"/>
  <c r="BK699"/>
  <c r="J679"/>
  <c r="BK627"/>
  <c r="BK572"/>
  <c r="J516"/>
  <c r="BK472"/>
  <c r="BK460"/>
  <c r="BK407"/>
  <c r="J371"/>
  <c r="J335"/>
  <c r="BK288"/>
  <c r="J246"/>
  <c r="BK208"/>
  <c r="BK155"/>
  <c r="BK98"/>
  <c i="6" r="J4504"/>
  <c r="J4350"/>
  <c r="J4215"/>
  <c r="J4130"/>
  <c r="BK4106"/>
  <c r="BK3965"/>
  <c r="J3779"/>
  <c r="BK3646"/>
  <c r="J3445"/>
  <c r="J3215"/>
  <c r="BK3107"/>
  <c r="BK2775"/>
  <c r="BK2692"/>
  <c r="J2578"/>
  <c r="J2485"/>
  <c r="BK2408"/>
  <c r="J2352"/>
  <c r="BK2332"/>
  <c r="J1995"/>
  <c r="J1890"/>
  <c r="J1739"/>
  <c r="BK1707"/>
  <c r="J1586"/>
  <c r="BK896"/>
  <c r="BK699"/>
  <c r="J556"/>
  <c i="5" r="BK758"/>
  <c r="J528"/>
  <c r="BK242"/>
  <c i="4" r="BK174"/>
  <c i="3" r="J145"/>
  <c i="2" r="J490"/>
  <c r="BK388"/>
  <c r="J165"/>
  <c r="BK110"/>
  <c i="22" r="J106"/>
  <c i="20" r="J455"/>
  <c i="11" r="J193"/>
  <c r="BK171"/>
  <c i="6" r="BK755"/>
  <c r="J241"/>
  <c i="5" r="J917"/>
  <c r="J735"/>
  <c r="BK294"/>
  <c r="BK214"/>
  <c i="4" r="BK628"/>
  <c i="21" r="J148"/>
  <c i="19" r="J271"/>
  <c r="BK226"/>
  <c r="J181"/>
  <c i="18" r="BK252"/>
  <c r="BK223"/>
  <c r="BK194"/>
  <c r="BK101"/>
  <c i="17" r="J143"/>
  <c i="16" r="BK110"/>
  <c i="15" r="BK127"/>
  <c r="BK93"/>
  <c i="14" r="BK169"/>
  <c r="J147"/>
  <c r="J125"/>
  <c r="BK97"/>
  <c i="13" r="BK279"/>
  <c i="6" r="BK1235"/>
  <c r="J917"/>
  <c r="BK534"/>
  <c r="BK215"/>
  <c i="5" r="BK658"/>
  <c i="22" r="J147"/>
  <c i="10" r="J327"/>
  <c r="BK289"/>
  <c r="J191"/>
  <c i="9" r="J506"/>
  <c r="J417"/>
  <c r="BK392"/>
  <c r="J234"/>
  <c r="J176"/>
  <c r="BK156"/>
  <c i="8" r="J425"/>
  <c r="J347"/>
  <c r="J290"/>
  <c r="J254"/>
  <c r="BK226"/>
  <c r="BK208"/>
  <c r="BK188"/>
  <c r="BK157"/>
  <c r="J109"/>
  <c i="7" r="BK807"/>
  <c r="BK787"/>
  <c r="BK745"/>
  <c r="J724"/>
  <c r="J623"/>
  <c r="J556"/>
  <c r="J419"/>
  <c r="BK399"/>
  <c r="BK318"/>
  <c r="BK276"/>
  <c r="BK246"/>
  <c r="BK122"/>
  <c i="6" r="BK3721"/>
  <c r="BK3616"/>
  <c r="BK3504"/>
  <c r="BK3393"/>
  <c r="BK3298"/>
  <c r="BK3200"/>
  <c r="BK3084"/>
  <c r="BK2844"/>
  <c r="J2804"/>
  <c r="J2674"/>
  <c r="J2604"/>
  <c r="J2498"/>
  <c r="J2411"/>
  <c r="J2355"/>
  <c r="BK2289"/>
  <c r="J1937"/>
  <c r="J1777"/>
  <c r="BK1087"/>
  <c r="J413"/>
  <c r="J165"/>
  <c i="5" r="BK1055"/>
  <c i="22" r="BK139"/>
  <c i="11" r="J175"/>
  <c i="10" r="BK323"/>
  <c r="J284"/>
  <c r="J205"/>
  <c i="9" r="J496"/>
  <c r="J444"/>
  <c r="J350"/>
  <c r="BK296"/>
  <c r="BK242"/>
  <c i="8" r="BK563"/>
  <c r="BK514"/>
  <c r="J478"/>
  <c r="J434"/>
  <c r="BK407"/>
  <c r="J381"/>
  <c r="J362"/>
  <c r="J338"/>
  <c r="J324"/>
  <c r="J300"/>
  <c r="BK242"/>
  <c r="J184"/>
  <c r="J147"/>
  <c r="BK114"/>
  <c i="7" r="J802"/>
  <c r="J691"/>
  <c r="J655"/>
  <c r="J639"/>
  <c r="J619"/>
  <c r="BK528"/>
  <c r="J492"/>
  <c r="BK415"/>
  <c r="J375"/>
  <c r="BK335"/>
  <c r="J284"/>
  <c r="J212"/>
  <c r="J184"/>
  <c i="6" r="BK4518"/>
  <c r="J4358"/>
  <c r="J4222"/>
  <c r="BK4127"/>
  <c r="BK4059"/>
  <c r="J3960"/>
  <c r="BK3779"/>
  <c r="J3658"/>
  <c r="J3454"/>
  <c r="BK3382"/>
  <c r="BK3278"/>
  <c r="BK3171"/>
  <c r="BK3001"/>
  <c r="J2910"/>
  <c r="BK2874"/>
  <c r="BK2789"/>
  <c r="J2722"/>
  <c r="BK2663"/>
  <c r="J2512"/>
  <c r="J2482"/>
  <c r="BK2455"/>
  <c r="J2427"/>
  <c r="BK1998"/>
  <c r="J1843"/>
  <c r="BK1611"/>
  <c r="BK957"/>
  <c r="J118"/>
  <c i="5" r="J1156"/>
  <c r="BK896"/>
  <c r="J598"/>
  <c r="BK510"/>
  <c r="J109"/>
  <c i="4" r="J279"/>
  <c i="3" r="J256"/>
  <c r="BK172"/>
  <c i="2" r="BK569"/>
  <c r="J224"/>
  <c i="20" r="J206"/>
  <c i="19" r="BK268"/>
  <c r="BK228"/>
  <c r="J93"/>
  <c i="18" r="J200"/>
  <c r="J167"/>
  <c i="17" r="BK155"/>
  <c r="BK114"/>
  <c i="16" r="J136"/>
  <c i="14" r="J165"/>
  <c r="J121"/>
  <c r="BK89"/>
  <c i="13" r="J267"/>
  <c r="BK254"/>
  <c r="J190"/>
  <c r="BK157"/>
  <c r="J118"/>
  <c r="BK98"/>
  <c i="12" r="J344"/>
  <c r="BK335"/>
  <c r="J323"/>
  <c r="J309"/>
  <c r="BK259"/>
  <c r="J244"/>
  <c r="BK210"/>
  <c r="BK200"/>
  <c r="BK184"/>
  <c r="BK178"/>
  <c r="J147"/>
  <c r="BK132"/>
  <c r="BK122"/>
  <c r="J112"/>
  <c i="11" r="BK674"/>
  <c r="BK664"/>
  <c r="BK641"/>
  <c r="J621"/>
  <c r="BK617"/>
  <c r="J605"/>
  <c r="J595"/>
  <c r="BK579"/>
  <c r="J563"/>
  <c r="J551"/>
  <c r="BK508"/>
  <c r="BK483"/>
  <c r="BK458"/>
  <c r="BK438"/>
  <c r="BK392"/>
  <c r="BK332"/>
  <c r="BK319"/>
  <c r="J269"/>
  <c r="J255"/>
  <c r="J209"/>
  <c i="10" r="BK346"/>
  <c r="BK266"/>
  <c r="J235"/>
  <c r="BK215"/>
  <c r="BK195"/>
  <c r="J164"/>
  <c r="J140"/>
  <c r="J110"/>
  <c i="9" r="BK553"/>
  <c r="J516"/>
  <c r="BK478"/>
  <c r="J366"/>
  <c r="J338"/>
  <c r="BK263"/>
  <c r="J237"/>
  <c r="BK195"/>
  <c r="BK182"/>
  <c r="BK151"/>
  <c r="J128"/>
  <c r="BK111"/>
  <c i="8" r="BK569"/>
  <c r="BK549"/>
  <c r="J525"/>
  <c r="J504"/>
  <c r="J480"/>
  <c r="J427"/>
  <c r="BK401"/>
  <c r="BK383"/>
  <c i="22" r="BK220"/>
  <c r="BK214"/>
  <c r="J208"/>
  <c r="BK202"/>
  <c r="J197"/>
  <c r="J191"/>
  <c r="J187"/>
  <c r="J181"/>
  <c r="J175"/>
  <c r="BK169"/>
  <c r="BK165"/>
  <c r="BK161"/>
  <c r="J157"/>
  <c r="BK153"/>
  <c r="J149"/>
  <c r="BK143"/>
  <c r="J137"/>
  <c r="J128"/>
  <c r="J120"/>
  <c r="BK114"/>
  <c r="J96"/>
  <c i="11" r="J201"/>
  <c r="J153"/>
  <c r="J131"/>
  <c i="6" r="J1246"/>
  <c r="BK1060"/>
  <c i="22" r="J122"/>
  <c r="J114"/>
  <c r="BK104"/>
  <c r="J100"/>
  <c i="21" r="BK162"/>
  <c i="20" r="BK97"/>
  <c i="19" r="J262"/>
  <c r="J216"/>
  <c r="J150"/>
  <c i="18" r="J252"/>
  <c r="J132"/>
  <c i="17" r="J165"/>
  <c r="BK102"/>
  <c i="15" r="J111"/>
  <c i="14" r="BK159"/>
  <c r="J143"/>
  <c r="BK125"/>
  <c i="13" r="J295"/>
  <c r="BK248"/>
  <c r="BK211"/>
  <c r="J188"/>
  <c r="BK132"/>
  <c r="BK100"/>
  <c i="12" r="BK379"/>
  <c r="J340"/>
  <c r="J299"/>
  <c r="J283"/>
  <c r="BK257"/>
  <c r="J242"/>
  <c r="BK218"/>
  <c r="J198"/>
  <c r="J160"/>
  <c r="BK147"/>
  <c r="J96"/>
  <c i="11" r="BK621"/>
  <c r="BK601"/>
  <c r="BK586"/>
  <c r="BK559"/>
  <c r="BK538"/>
  <c r="J483"/>
  <c r="J462"/>
  <c r="J438"/>
  <c r="J430"/>
  <c r="J410"/>
  <c r="J394"/>
  <c r="BK388"/>
  <c r="BK380"/>
  <c r="J359"/>
  <c r="BK347"/>
  <c r="J317"/>
  <c r="J293"/>
  <c r="J283"/>
  <c r="J277"/>
  <c r="J265"/>
  <c r="J233"/>
  <c r="BK211"/>
  <c r="BK143"/>
  <c i="10" r="J264"/>
  <c r="J237"/>
  <c r="BK176"/>
  <c r="BK142"/>
  <c r="J118"/>
  <c i="9" r="BK547"/>
  <c r="BK526"/>
  <c r="J484"/>
  <c r="J464"/>
  <c r="BK437"/>
  <c r="BK390"/>
  <c r="BK352"/>
  <c r="J336"/>
  <c r="BK317"/>
  <c r="BK248"/>
  <c r="J225"/>
  <c r="J120"/>
  <c i="8" r="J601"/>
  <c r="BK555"/>
  <c r="J533"/>
  <c r="BK508"/>
  <c r="BK486"/>
  <c r="BK453"/>
  <c r="J405"/>
  <c r="J383"/>
  <c r="BK335"/>
  <c r="BK290"/>
  <c r="BK248"/>
  <c r="J223"/>
  <c r="J188"/>
  <c r="BK151"/>
  <c r="J133"/>
  <c r="BK119"/>
  <c i="7" r="BK797"/>
  <c r="J782"/>
  <c r="BK753"/>
  <c r="BK724"/>
  <c r="J667"/>
  <c r="BK619"/>
  <c r="J568"/>
  <c r="BK540"/>
  <c r="J488"/>
  <c r="J395"/>
  <c r="J339"/>
  <c r="J314"/>
  <c r="BK280"/>
  <c r="BK224"/>
  <c r="BK159"/>
  <c r="J126"/>
  <c i="6" r="BK4511"/>
  <c r="J4409"/>
  <c r="BK4228"/>
  <c r="J4175"/>
  <c r="BK4119"/>
  <c r="BK4100"/>
  <c r="J3976"/>
  <c r="BK3837"/>
  <c r="J3651"/>
  <c r="BK3449"/>
  <c r="J3303"/>
  <c r="BK3121"/>
  <c r="BK3070"/>
  <c r="J2735"/>
  <c r="J2591"/>
  <c r="J2492"/>
  <c r="BK2465"/>
  <c r="BK2432"/>
  <c r="BK2345"/>
  <c r="J2306"/>
  <c r="BK1937"/>
  <c r="BK1849"/>
  <c r="BK1719"/>
  <c r="BK1589"/>
  <c r="J981"/>
  <c r="BK810"/>
  <c r="BK653"/>
  <c i="5" r="J1027"/>
  <c r="J636"/>
  <c r="BK229"/>
  <c i="4" r="J338"/>
  <c i="3" r="J323"/>
  <c i="2" r="J484"/>
  <c r="BK216"/>
  <c r="BK177"/>
  <c i="1" r="AS77"/>
  <c i="20" r="BK466"/>
  <c r="J446"/>
  <c i="11" r="BK215"/>
  <c r="J181"/>
  <c r="J121"/>
  <c i="6" r="J427"/>
  <c i="5" r="BK749"/>
  <c r="BK371"/>
  <c r="BK115"/>
  <c i="22" r="BK108"/>
  <c i="20" r="J349"/>
  <c i="19" r="BK236"/>
  <c r="J213"/>
  <c r="J146"/>
  <c i="18" r="BK213"/>
  <c i="17" r="BK163"/>
  <c i="16" r="J125"/>
  <c r="BK102"/>
  <c i="15" r="J96"/>
  <c i="14" r="BK178"/>
  <c r="J145"/>
  <c r="J101"/>
  <c i="13" r="J301"/>
  <c r="BK228"/>
  <c i="6" r="J1006"/>
  <c r="BK714"/>
  <c r="J299"/>
  <c i="5" r="J744"/>
  <c i="11" r="BK175"/>
  <c i="10" r="J329"/>
  <c r="J258"/>
  <c r="J144"/>
  <c i="9" r="J504"/>
  <c r="BK402"/>
  <c r="J360"/>
  <c r="BK230"/>
  <c r="J182"/>
  <c r="J160"/>
  <c i="8" r="J484"/>
  <c r="BK421"/>
  <c r="BK356"/>
  <c r="BK320"/>
  <c r="J269"/>
  <c r="J242"/>
  <c r="BK212"/>
  <c r="J192"/>
  <c r="BK160"/>
  <c r="J112"/>
  <c i="7" r="J812"/>
  <c r="BK769"/>
  <c r="BK737"/>
  <c r="J712"/>
  <c r="BK603"/>
  <c r="BK544"/>
  <c r="J407"/>
  <c r="BK395"/>
  <c r="BK310"/>
  <c r="BK262"/>
  <c r="BK134"/>
  <c i="6" r="BK3819"/>
  <c r="BK3636"/>
  <c r="BK3499"/>
  <c r="BK3180"/>
  <c r="BK3090"/>
  <c r="BK2660"/>
  <c r="BK2588"/>
  <c r="BK2507"/>
  <c r="J2455"/>
  <c r="J2345"/>
  <c r="BK1890"/>
  <c r="BK1678"/>
  <c r="BK945"/>
  <c r="J386"/>
  <c i="5" r="J1172"/>
  <c r="J887"/>
  <c i="11" r="BK173"/>
  <c i="10" r="BK321"/>
  <c r="BK243"/>
  <c r="BK189"/>
  <c i="9" r="BK506"/>
  <c r="BK464"/>
  <c r="BK422"/>
  <c r="J332"/>
  <c r="J254"/>
  <c i="8" r="BK525"/>
  <c r="J494"/>
  <c r="BK437"/>
  <c r="BK391"/>
  <c r="BK375"/>
  <c r="BK332"/>
  <c r="J308"/>
  <c r="BK294"/>
  <c r="BK281"/>
  <c r="J251"/>
  <c r="BK223"/>
  <c r="J151"/>
  <c i="7" r="J826"/>
  <c r="J733"/>
  <c r="J675"/>
  <c r="BK643"/>
  <c r="J594"/>
  <c r="J524"/>
  <c r="J484"/>
  <c r="BK423"/>
  <c r="BK371"/>
  <c r="J331"/>
  <c r="BK236"/>
  <c r="J192"/>
  <c r="BK138"/>
  <c r="J98"/>
  <c i="6" r="J4525"/>
  <c r="BK4448"/>
  <c r="J4346"/>
  <c r="J4191"/>
  <c r="BK4116"/>
  <c r="J4093"/>
  <c r="BK3973"/>
  <c r="J3837"/>
  <c r="BK3739"/>
  <c r="BK3490"/>
  <c r="J3431"/>
  <c r="BK3375"/>
  <c r="BK3183"/>
  <c r="BK3133"/>
  <c r="BK2925"/>
  <c r="BK2885"/>
  <c r="BK2804"/>
  <c r="J2700"/>
  <c r="J2617"/>
  <c r="BK2495"/>
  <c r="BK2469"/>
  <c r="J2437"/>
  <c r="BK2352"/>
  <c r="J1978"/>
  <c r="BK1805"/>
  <c r="BK1625"/>
  <c r="J971"/>
  <c r="BK386"/>
  <c i="5" r="BK1160"/>
  <c r="J868"/>
  <c r="J603"/>
  <c r="BK360"/>
  <c i="4" r="J402"/>
  <c r="J266"/>
  <c i="3" r="J343"/>
  <c r="BK194"/>
  <c i="2" r="J616"/>
  <c r="BK564"/>
  <c r="J294"/>
  <c i="20" r="BK247"/>
  <c i="19" r="J305"/>
  <c r="J222"/>
  <c i="18" r="J234"/>
  <c r="J191"/>
  <c i="17" r="BK165"/>
  <c r="J126"/>
  <c i="16" r="J148"/>
  <c i="14" r="J169"/>
  <c r="BK139"/>
  <c r="J99"/>
  <c i="13" r="BK308"/>
  <c r="BK258"/>
  <c r="J216"/>
  <c r="BK153"/>
  <c r="BK110"/>
  <c i="12" r="BK358"/>
  <c r="BK333"/>
  <c r="BK317"/>
  <c r="BK283"/>
  <c r="BK255"/>
  <c r="J232"/>
  <c r="J224"/>
  <c r="J192"/>
  <c r="BK182"/>
  <c r="BK166"/>
  <c r="BK150"/>
  <c r="BK134"/>
  <c r="BK124"/>
  <c r="J106"/>
  <c i="11" r="J670"/>
  <c r="J656"/>
  <c r="J639"/>
  <c r="BK623"/>
  <c r="BK611"/>
  <c r="J597"/>
  <c r="J581"/>
  <c r="J569"/>
  <c r="BK555"/>
  <c r="J512"/>
  <c r="J491"/>
  <c r="BK464"/>
  <c r="BK450"/>
  <c r="BK406"/>
  <c r="J380"/>
  <c r="J330"/>
  <c r="BK297"/>
  <c r="BK283"/>
  <c r="BK259"/>
  <c r="BK241"/>
  <c r="BK135"/>
  <c i="10" r="J321"/>
  <c r="BK264"/>
  <c r="BK231"/>
  <c r="J203"/>
  <c r="BK182"/>
  <c r="BK154"/>
  <c r="BK122"/>
  <c i="9" r="J547"/>
  <c r="J499"/>
  <c r="J460"/>
  <c r="BK411"/>
  <c r="BK372"/>
  <c r="J342"/>
  <c r="BK272"/>
  <c r="BK251"/>
  <c r="BK207"/>
  <c r="BK184"/>
  <c r="BK162"/>
  <c r="BK142"/>
  <c r="J126"/>
  <c r="BK105"/>
  <c i="8" r="J563"/>
  <c r="J541"/>
  <c r="BK519"/>
  <c r="BK494"/>
  <c r="J448"/>
  <c r="J417"/>
  <c r="BK395"/>
  <c r="BK377"/>
  <c r="BK344"/>
  <c r="BK311"/>
  <c r="J292"/>
  <c r="J248"/>
  <c r="BK200"/>
  <c r="BK175"/>
  <c r="J136"/>
  <c i="7" r="BK777"/>
  <c r="BK749"/>
  <c r="J687"/>
  <c r="J663"/>
  <c r="J631"/>
  <c r="BK594"/>
  <c r="BK560"/>
  <c r="BK532"/>
  <c r="J508"/>
  <c r="J468"/>
  <c r="J423"/>
  <c r="J363"/>
  <c r="BK347"/>
  <c r="J298"/>
  <c r="BK216"/>
  <c r="BK184"/>
  <c r="BK106"/>
  <c i="6" r="J3633"/>
  <c r="J3288"/>
  <c r="J3221"/>
  <c r="J3133"/>
  <c r="J3080"/>
  <c r="BK2792"/>
  <c r="J2775"/>
  <c r="BK2706"/>
  <c r="BK2689"/>
  <c r="BK2621"/>
  <c r="BK2546"/>
  <c r="BK2502"/>
  <c r="J2473"/>
  <c r="BK2427"/>
  <c r="J2399"/>
  <c r="J2311"/>
  <c r="J2006"/>
  <c r="BK1978"/>
  <c r="J1805"/>
  <c r="BK1736"/>
  <c r="J1707"/>
  <c r="J1684"/>
  <c r="BK963"/>
  <c r="BK350"/>
  <c r="BK236"/>
  <c r="BK176"/>
  <c i="5" r="BK1003"/>
  <c r="BK891"/>
  <c r="J873"/>
  <c r="BK839"/>
  <c r="BK752"/>
  <c r="BK607"/>
  <c r="BK583"/>
  <c r="J374"/>
  <c r="BK316"/>
  <c r="J127"/>
  <c i="4" r="J554"/>
  <c r="BK463"/>
  <c i="3" r="BK442"/>
  <c r="BK426"/>
  <c r="J404"/>
  <c r="BK358"/>
  <c r="J306"/>
  <c r="J237"/>
  <c r="BK152"/>
  <c i="2" r="BK471"/>
  <c r="BK422"/>
  <c r="BK345"/>
  <c r="J252"/>
  <c i="11" r="BK207"/>
  <c r="J127"/>
  <c i="6" r="J714"/>
  <c i="5" r="BK1040"/>
  <c i="21" r="BK200"/>
  <c i="10" r="BK354"/>
  <c r="J346"/>
  <c i="6" r="J1266"/>
  <c r="J1087"/>
  <c r="BK780"/>
  <c r="BK475"/>
  <c i="11" r="J249"/>
  <c r="BK191"/>
  <c r="BK161"/>
  <c r="BK147"/>
  <c r="BK123"/>
  <c i="10" r="BK336"/>
  <c r="BK291"/>
  <c r="BK201"/>
  <c r="J186"/>
  <c r="BK152"/>
  <c r="BK116"/>
  <c i="9" r="J512"/>
  <c r="BK484"/>
  <c r="J462"/>
  <c r="J430"/>
  <c r="J399"/>
  <c r="BK376"/>
  <c r="BK358"/>
  <c r="J302"/>
  <c r="BK266"/>
  <c r="BK254"/>
  <c r="J219"/>
  <c r="BK180"/>
  <c r="BK132"/>
  <c r="J105"/>
  <c i="8" r="J574"/>
  <c r="BK553"/>
  <c i="6" r="BK1081"/>
  <c r="BK681"/>
  <c r="BK619"/>
  <c r="BK403"/>
  <c r="J159"/>
  <c i="5" r="J1176"/>
  <c r="J891"/>
  <c r="BK701"/>
  <c r="J423"/>
  <c i="4" r="J607"/>
  <c r="J456"/>
  <c r="BK154"/>
  <c i="3" r="J310"/>
  <c r="J189"/>
  <c i="2" r="BK326"/>
  <c r="BK139"/>
  <c i="11" r="J245"/>
  <c r="J221"/>
  <c i="20" r="J466"/>
  <c r="J407"/>
  <c r="J382"/>
  <c r="BK287"/>
  <c r="BK198"/>
  <c r="BK123"/>
  <c i="19" r="BK330"/>
  <c r="BK287"/>
  <c r="BK258"/>
  <c r="J199"/>
  <c r="J113"/>
  <c i="18" r="J156"/>
  <c i="17" r="J167"/>
  <c i="16" r="BK125"/>
  <c i="11" r="BK205"/>
  <c i="6" r="J800"/>
  <c r="J475"/>
  <c i="5" r="BK1200"/>
  <c r="J1167"/>
  <c r="BK1141"/>
  <c r="BK1037"/>
  <c r="BK598"/>
  <c r="J493"/>
  <c i="4" r="J691"/>
  <c r="BK532"/>
  <c i="21" r="J117"/>
  <c i="20" r="BK376"/>
  <c r="BK349"/>
  <c i="11" r="BK169"/>
  <c i="20" r="BK427"/>
  <c r="BK393"/>
  <c r="BK109"/>
  <c i="6" r="J1614"/>
  <c r="BK1420"/>
  <c r="J1230"/>
  <c r="J1188"/>
  <c r="BK882"/>
  <c r="BK319"/>
  <c i="5" r="BK868"/>
  <c r="BK819"/>
  <c r="BK710"/>
  <c r="BK444"/>
  <c r="BK279"/>
  <c r="J150"/>
  <c i="4" r="BK510"/>
  <c r="J379"/>
  <c r="J287"/>
  <c i="3" r="J358"/>
  <c r="BK127"/>
  <c i="2" r="BK644"/>
  <c r="BK616"/>
  <c r="J592"/>
  <c r="J355"/>
  <c i="1" r="AS71"/>
  <c i="21" r="BK159"/>
  <c i="20" r="J305"/>
  <c i="19" r="BK332"/>
  <c r="J254"/>
  <c r="J240"/>
  <c r="J218"/>
  <c r="J185"/>
  <c r="BK141"/>
  <c i="18" r="BK246"/>
  <c r="J219"/>
  <c r="J203"/>
  <c r="BK178"/>
  <c r="BK141"/>
  <c i="17" r="BK152"/>
  <c i="16" r="BK108"/>
  <c i="15" r="J121"/>
  <c i="11" r="J191"/>
  <c r="BK153"/>
  <c r="J139"/>
  <c r="J117"/>
  <c i="10" r="BK350"/>
  <c r="BK318"/>
  <c r="BK303"/>
  <c r="BK262"/>
  <c r="BK241"/>
  <c r="BK225"/>
  <c r="J182"/>
  <c r="BK164"/>
  <c r="BK156"/>
  <c r="BK148"/>
  <c r="J128"/>
  <c r="BK110"/>
  <c r="J102"/>
  <c i="9" r="J556"/>
  <c r="BK490"/>
  <c r="J458"/>
  <c r="J442"/>
  <c r="BK388"/>
  <c r="J372"/>
  <c r="J348"/>
  <c r="J320"/>
  <c r="J305"/>
  <c r="J281"/>
  <c r="J198"/>
  <c r="BK173"/>
  <c r="J154"/>
  <c r="BK128"/>
  <c r="BK126"/>
  <c r="BK124"/>
  <c r="J122"/>
  <c r="BK120"/>
  <c r="J117"/>
  <c r="BK114"/>
  <c r="J102"/>
  <c r="J99"/>
  <c r="BK96"/>
  <c i="8" r="BK595"/>
  <c r="J593"/>
  <c r="J591"/>
  <c r="BK589"/>
  <c r="BK583"/>
  <c r="BK580"/>
  <c r="J576"/>
  <c r="BK574"/>
  <c r="J571"/>
  <c r="J569"/>
  <c r="J566"/>
  <c r="BK559"/>
  <c r="BK557"/>
  <c r="BK551"/>
  <c r="J549"/>
  <c r="J547"/>
  <c r="BK543"/>
  <c r="BK541"/>
  <c r="J539"/>
  <c r="J537"/>
  <c r="BK533"/>
  <c r="J531"/>
  <c r="J529"/>
  <c r="BK523"/>
  <c r="BK521"/>
  <c r="J516"/>
  <c r="BK512"/>
  <c r="J510"/>
  <c r="J508"/>
  <c r="J506"/>
  <c r="BK504"/>
  <c r="BK502"/>
  <c r="J496"/>
  <c r="BK492"/>
  <c r="BK488"/>
  <c r="J486"/>
  <c r="BK484"/>
  <c r="BK482"/>
  <c r="BK480"/>
  <c r="BK478"/>
  <c r="J475"/>
  <c i="6" r="J954"/>
  <c i="22" r="BK135"/>
  <c i="21" r="J122"/>
  <c r="BK108"/>
  <c i="20" r="J369"/>
  <c r="BK235"/>
  <c r="J198"/>
  <c r="J193"/>
  <c i="6" r="J1175"/>
  <c r="J1157"/>
  <c r="J1025"/>
  <c i="21" r="BK209"/>
  <c i="11" r="J179"/>
  <c r="J123"/>
  <c i="10" r="BK370"/>
  <c r="J331"/>
  <c r="J318"/>
  <c i="6" r="J561"/>
  <c i="5" r="BK741"/>
  <c r="J698"/>
  <c r="BK613"/>
  <c r="J322"/>
  <c r="J307"/>
  <c i="4" r="BK620"/>
  <c r="BK554"/>
  <c r="BK413"/>
  <c r="BK327"/>
  <c r="BK142"/>
  <c r="BK137"/>
  <c r="BK112"/>
  <c i="3" r="J419"/>
  <c r="BK293"/>
  <c r="BK225"/>
  <c r="BK145"/>
  <c r="J114"/>
  <c i="2" r="J464"/>
  <c r="BK380"/>
  <c r="BK321"/>
  <c r="BK220"/>
  <c r="J133"/>
  <c i="21" r="J231"/>
  <c i="11" r="BK221"/>
  <c r="J159"/>
  <c r="BK139"/>
  <c r="J125"/>
  <c i="10" r="BK356"/>
  <c r="BK282"/>
  <c r="BK274"/>
  <c r="BK246"/>
  <c r="J225"/>
  <c r="BK140"/>
  <c r="J120"/>
  <c r="BK98"/>
  <c i="9" r="BK539"/>
  <c r="J492"/>
  <c r="J472"/>
  <c r="BK458"/>
  <c r="J437"/>
  <c r="J380"/>
  <c r="BK366"/>
  <c r="J334"/>
  <c r="BK305"/>
  <c r="BK293"/>
  <c r="J240"/>
  <c r="J216"/>
  <c r="BK198"/>
  <c r="J158"/>
  <c i="8" r="J589"/>
  <c r="BK571"/>
  <c r="J488"/>
  <c r="BK461"/>
  <c r="BK443"/>
  <c r="BK427"/>
  <c r="J403"/>
  <c r="J395"/>
  <c r="J385"/>
  <c r="J368"/>
  <c r="J341"/>
  <c r="J322"/>
  <c r="J263"/>
  <c r="BK245"/>
  <c r="J226"/>
  <c r="J175"/>
  <c r="J154"/>
  <c r="BK136"/>
  <c r="J114"/>
  <c r="J100"/>
  <c i="7" r="J703"/>
  <c r="J671"/>
  <c r="BK607"/>
  <c r="BK564"/>
  <c r="BK508"/>
  <c r="BK480"/>
  <c r="BK468"/>
  <c r="BK448"/>
  <c r="J427"/>
  <c r="J387"/>
  <c r="J327"/>
  <c r="BK302"/>
  <c r="J262"/>
  <c r="J240"/>
  <c r="J220"/>
  <c r="BK200"/>
  <c r="J155"/>
  <c r="BK126"/>
  <c r="J122"/>
  <c i="6" r="BK4682"/>
  <c r="BK4530"/>
  <c r="BK4504"/>
  <c r="J4448"/>
  <c r="BK4346"/>
  <c r="J4228"/>
  <c r="J4225"/>
  <c r="BK4191"/>
  <c r="J4119"/>
  <c r="J4018"/>
  <c r="J3831"/>
  <c r="BK3714"/>
  <c r="J3560"/>
  <c r="BK3476"/>
  <c r="BK3427"/>
  <c r="J3375"/>
  <c r="BK3244"/>
  <c r="BK2896"/>
  <c r="J2792"/>
  <c r="J2692"/>
  <c r="BK2617"/>
  <c r="J2574"/>
  <c r="J2534"/>
  <c r="J2408"/>
  <c r="BK2349"/>
  <c r="BK2324"/>
  <c r="BK2110"/>
  <c r="J1998"/>
  <c r="J1990"/>
  <c r="J1793"/>
  <c r="J1763"/>
  <c r="J1698"/>
  <c r="J1692"/>
  <c r="J1678"/>
  <c r="J1634"/>
  <c r="J1218"/>
  <c r="J1163"/>
  <c r="J1090"/>
  <c r="BK932"/>
  <c r="BK627"/>
  <c r="BK418"/>
  <c r="BK128"/>
  <c i="5" r="BK1099"/>
  <c r="J952"/>
  <c r="J692"/>
  <c r="J325"/>
  <c i="4" r="BK472"/>
  <c r="J321"/>
  <c i="2" r="BK432"/>
  <c r="J326"/>
  <c r="J154"/>
  <c i="21" r="J192"/>
  <c i="20" r="BK463"/>
  <c r="BK379"/>
  <c r="BK166"/>
  <c i="19" r="J319"/>
  <c i="6" r="BK1218"/>
  <c r="BK1063"/>
  <c r="BK1038"/>
  <c r="BK965"/>
  <c r="J755"/>
  <c i="5" r="J752"/>
  <c r="J617"/>
  <c r="BK488"/>
  <c r="J276"/>
  <c r="J199"/>
  <c i="4" r="J593"/>
  <c r="BK133"/>
  <c i="3" r="BK353"/>
  <c r="BK189"/>
  <c i="2" r="J496"/>
  <c r="BK458"/>
  <c r="J220"/>
  <c i="20" r="BK149"/>
  <c i="19" r="J313"/>
  <c i="22" r="BK126"/>
  <c i="21" r="J194"/>
  <c i="20" r="BK305"/>
  <c i="19" r="BK322"/>
  <c r="BK164"/>
  <c r="BK113"/>
  <c i="18" r="J153"/>
  <c r="BK113"/>
  <c i="17" r="J155"/>
  <c i="15" r="J125"/>
  <c i="14" r="BK157"/>
  <c r="J93"/>
  <c i="13" r="J289"/>
  <c r="J263"/>
  <c r="J248"/>
  <c r="BK201"/>
  <c r="BK195"/>
  <c r="BK163"/>
  <c r="J155"/>
  <c r="J130"/>
  <c r="BK116"/>
  <c i="12" r="J386"/>
  <c r="J371"/>
  <c r="BK323"/>
  <c r="BK307"/>
  <c r="J287"/>
  <c r="J265"/>
  <c r="BK244"/>
  <c r="BK226"/>
  <c r="BK139"/>
  <c i="11" r="J674"/>
  <c r="J668"/>
  <c r="BK662"/>
  <c r="J649"/>
  <c r="BK637"/>
  <c r="J520"/>
  <c r="J501"/>
  <c r="J477"/>
  <c r="J450"/>
  <c r="J428"/>
  <c r="BK400"/>
  <c r="BK378"/>
  <c r="BK330"/>
  <c r="J315"/>
  <c r="BK309"/>
  <c r="J297"/>
  <c r="BK281"/>
  <c r="J263"/>
  <c r="BK255"/>
  <c r="BK251"/>
  <c r="J229"/>
  <c r="J219"/>
  <c i="6" r="J791"/>
  <c r="BK561"/>
  <c i="5" r="BK1167"/>
  <c r="J485"/>
  <c i="4" r="J502"/>
  <c r="J133"/>
  <c i="3" r="J245"/>
  <c i="22" r="J92"/>
  <c i="20" r="J354"/>
  <c r="J279"/>
  <c i="19" r="J204"/>
  <c i="18" r="J209"/>
  <c r="BK136"/>
  <c i="17" r="J110"/>
  <c i="16" r="BK144"/>
  <c r="BK92"/>
  <c i="14" r="J157"/>
  <c r="BK133"/>
  <c i="13" r="BK306"/>
  <c r="BK289"/>
  <c r="J242"/>
  <c r="J236"/>
  <c r="BK226"/>
  <c r="J218"/>
  <c r="J173"/>
  <c r="BK141"/>
  <c r="J102"/>
  <c i="12" r="BK377"/>
  <c r="J354"/>
  <c r="BK346"/>
  <c r="J291"/>
  <c r="BK279"/>
  <c r="J216"/>
  <c r="BK208"/>
  <c r="J186"/>
  <c r="BK170"/>
  <c r="J152"/>
  <c r="J141"/>
  <c r="BK106"/>
  <c i="11" r="J658"/>
  <c r="J627"/>
  <c r="BK613"/>
  <c r="J583"/>
  <c r="BK567"/>
  <c r="BK524"/>
  <c r="BK505"/>
  <c r="BK489"/>
  <c r="BK475"/>
  <c r="BK452"/>
  <c r="BK436"/>
  <c r="BK422"/>
  <c r="J400"/>
  <c r="J371"/>
  <c r="J353"/>
  <c r="BK334"/>
  <c r="BK311"/>
  <c r="J301"/>
  <c i="6" r="J766"/>
  <c r="BK113"/>
  <c i="5" r="J896"/>
  <c r="BK808"/>
  <c r="BK719"/>
  <c r="J647"/>
  <c r="J283"/>
  <c r="J221"/>
  <c i="4" r="BK502"/>
  <c r="J469"/>
  <c r="J432"/>
  <c r="J396"/>
  <c r="BK255"/>
  <c i="3" r="BK438"/>
  <c i="2" r="J569"/>
  <c r="J559"/>
  <c r="BK448"/>
  <c r="BK193"/>
  <c i="22" r="BK94"/>
  <c i="20" r="J345"/>
  <c i="19" r="BK310"/>
  <c r="J250"/>
  <c r="BK93"/>
  <c i="18" r="J240"/>
  <c r="J164"/>
  <c i="16" r="BK127"/>
  <c r="J102"/>
  <c i="15" r="J127"/>
  <c r="BK96"/>
  <c i="14" r="BK176"/>
  <c r="J167"/>
  <c r="BK99"/>
  <c i="13" r="BK312"/>
  <c r="BK273"/>
  <c r="J228"/>
  <c r="BK216"/>
  <c r="J195"/>
  <c r="J151"/>
  <c r="J136"/>
  <c r="J126"/>
  <c r="J112"/>
  <c r="BK106"/>
  <c i="12" r="BK400"/>
  <c r="J388"/>
  <c r="J367"/>
  <c r="J352"/>
  <c r="J335"/>
  <c r="BK331"/>
  <c r="J329"/>
  <c r="J293"/>
  <c r="J251"/>
  <c r="J240"/>
  <c r="J212"/>
  <c r="J206"/>
  <c r="J200"/>
  <c r="BK174"/>
  <c r="BK152"/>
  <c r="BK143"/>
  <c r="J124"/>
  <c r="BK114"/>
  <c r="BK102"/>
  <c r="BK94"/>
  <c i="11" r="J641"/>
  <c r="BK627"/>
  <c r="J613"/>
  <c r="BK605"/>
  <c r="BK583"/>
  <c r="BK571"/>
  <c r="J299"/>
  <c r="J243"/>
  <c i="6" r="BK1246"/>
  <c r="J1060"/>
  <c r="J619"/>
  <c r="J418"/>
  <c i="5" r="BK1229"/>
  <c r="J1200"/>
  <c r="J1193"/>
  <c r="BK1146"/>
  <c r="J1099"/>
  <c r="J1012"/>
  <c r="BK729"/>
  <c r="J607"/>
  <c r="BK475"/>
  <c r="J316"/>
  <c i="4" r="J649"/>
  <c r="J620"/>
  <c r="J249"/>
  <c r="BK126"/>
  <c r="J107"/>
  <c i="3" r="J410"/>
  <c r="BK343"/>
  <c r="BK270"/>
  <c i="2" r="J546"/>
  <c r="J440"/>
  <c r="BK350"/>
  <c r="J288"/>
  <c r="BK127"/>
  <c i="21" r="BK128"/>
  <c i="11" r="J119"/>
  <c i="6" r="BK631"/>
  <c r="J542"/>
  <c r="J534"/>
  <c r="BK265"/>
  <c i="5" r="J991"/>
  <c r="BK833"/>
  <c r="J775"/>
  <c r="J536"/>
  <c r="BK374"/>
  <c r="BK336"/>
  <c i="4" r="BK649"/>
  <c r="BK453"/>
  <c r="J361"/>
  <c r="J180"/>
  <c r="J142"/>
  <c i="3" r="J401"/>
  <c r="J109"/>
  <c i="2" r="J574"/>
  <c r="BK505"/>
  <c r="BK496"/>
  <c r="BK467"/>
  <c r="J428"/>
  <c r="J350"/>
  <c r="BK197"/>
  <c r="BK165"/>
  <c i="1" r="AS79"/>
  <c i="20" r="BK201"/>
  <c r="J138"/>
  <c r="J393"/>
  <c r="BK103"/>
  <c i="19" r="J289"/>
  <c r="J226"/>
  <c r="BK119"/>
  <c i="18" r="J221"/>
  <c i="16" r="BK131"/>
  <c r="J98"/>
  <c i="15" r="BK114"/>
  <c i="14" r="J149"/>
  <c i="13" r="BK310"/>
  <c r="J291"/>
  <c r="BK267"/>
  <c r="BK165"/>
  <c r="BK118"/>
  <c i="12" r="J379"/>
  <c r="J365"/>
  <c r="J358"/>
  <c r="J317"/>
  <c r="J275"/>
  <c r="BK263"/>
  <c r="BK240"/>
  <c r="BK222"/>
  <c i="11" r="J522"/>
  <c r="BK503"/>
  <c r="BK466"/>
  <c r="J440"/>
  <c r="J432"/>
  <c r="J424"/>
  <c r="J392"/>
  <c r="J378"/>
  <c r="J351"/>
  <c r="J338"/>
  <c r="BK326"/>
  <c i="10" r="J370"/>
  <c r="BK340"/>
  <c r="J301"/>
  <c r="BK193"/>
  <c r="J178"/>
  <c r="J170"/>
  <c i="6" r="BK1025"/>
  <c i="21" r="BK192"/>
  <c i="20" r="BK299"/>
  <c i="19" r="J279"/>
  <c r="BK254"/>
  <c r="BK146"/>
  <c i="18" r="J206"/>
  <c r="BK191"/>
  <c i="17" r="J149"/>
  <c i="16" r="BK112"/>
  <c r="BK98"/>
  <c i="15" r="BK125"/>
  <c i="14" r="BK151"/>
  <c r="J111"/>
  <c i="13" r="J310"/>
  <c r="BK271"/>
  <c r="J246"/>
  <c r="J214"/>
  <c r="J201"/>
  <c r="BK182"/>
  <c r="BK143"/>
  <c i="12" r="BK373"/>
  <c i="11" r="BK107"/>
  <c i="10" r="J333"/>
  <c i="6" r="BK1266"/>
  <c r="J1183"/>
  <c r="J398"/>
  <c i="5" r="J766"/>
  <c r="J701"/>
  <c r="BK469"/>
  <c r="J256"/>
  <c i="4" r="J574"/>
  <c r="BK310"/>
  <c i="2" r="J461"/>
  <c r="J314"/>
  <c r="BK224"/>
  <c r="J172"/>
  <c i="22" r="BK218"/>
  <c r="J212"/>
  <c r="BK206"/>
  <c r="BK199"/>
  <c r="BK195"/>
  <c r="BK187"/>
  <c r="BK185"/>
  <c r="BK181"/>
  <c r="BK173"/>
  <c r="J171"/>
  <c r="BK167"/>
  <c r="J163"/>
  <c r="J159"/>
  <c r="J155"/>
  <c r="BK151"/>
  <c r="BK147"/>
  <c r="BK141"/>
  <c r="BK132"/>
  <c r="J126"/>
  <c r="BK120"/>
  <c r="J112"/>
  <c r="J94"/>
  <c i="11" r="J197"/>
  <c r="BK137"/>
  <c i="10" r="J323"/>
  <c i="6" r="BK981"/>
  <c i="22" r="J118"/>
  <c r="J108"/>
  <c r="BK100"/>
  <c i="21" r="BK231"/>
  <c i="20" r="BK345"/>
  <c i="19" r="J268"/>
  <c r="BK222"/>
  <c r="J141"/>
  <c i="18" r="J249"/>
  <c r="J145"/>
  <c i="17" r="BK167"/>
  <c r="BK118"/>
  <c i="16" r="J127"/>
  <c i="14" r="BK174"/>
  <c r="J151"/>
  <c r="J133"/>
  <c r="J95"/>
  <c i="13" r="J287"/>
  <c r="BK236"/>
  <c r="BK203"/>
  <c r="BK180"/>
  <c i="12" r="BK392"/>
  <c r="BK369"/>
  <c r="J321"/>
  <c r="BK224"/>
  <c r="J210"/>
  <c r="J180"/>
  <c r="BK156"/>
  <c r="J108"/>
  <c r="J98"/>
  <c i="11" r="BK607"/>
  <c r="BK595"/>
  <c r="J565"/>
  <c r="BK557"/>
  <c r="BK534"/>
  <c r="BK518"/>
  <c r="J499"/>
  <c r="J485"/>
  <c r="J466"/>
  <c r="J444"/>
  <c r="J436"/>
  <c r="BK428"/>
  <c r="J404"/>
  <c r="BK402"/>
  <c r="BK384"/>
  <c r="BK367"/>
  <c r="J355"/>
  <c r="BK324"/>
  <c r="BK313"/>
  <c r="BK289"/>
  <c r="J281"/>
  <c r="BK271"/>
  <c r="J247"/>
  <c r="BK225"/>
  <c r="J157"/>
  <c i="10" r="J356"/>
  <c r="J340"/>
  <c r="BK254"/>
  <c r="BK197"/>
  <c r="J166"/>
  <c r="BK128"/>
  <c r="BK114"/>
  <c i="9" r="J539"/>
  <c r="J522"/>
  <c r="J482"/>
  <c r="BK450"/>
  <c r="BK407"/>
  <c r="BK364"/>
  <c r="BK328"/>
  <c r="BK281"/>
  <c r="J230"/>
  <c r="J124"/>
  <c i="8" r="J597"/>
  <c r="BK591"/>
  <c r="BK531"/>
  <c r="BK500"/>
  <c r="BK473"/>
  <c r="J423"/>
  <c r="J371"/>
  <c r="BK362"/>
  <c r="BK318"/>
  <c r="J281"/>
  <c r="J260"/>
  <c r="J212"/>
  <c r="J181"/>
  <c r="BK147"/>
  <c i="7" r="J821"/>
  <c r="J787"/>
  <c r="J757"/>
  <c r="J741"/>
  <c r="BK703"/>
  <c r="J635"/>
  <c r="BK580"/>
  <c r="J560"/>
  <c r="J536"/>
  <c r="BK484"/>
  <c r="J448"/>
  <c r="J431"/>
  <c r="BK383"/>
  <c r="BK359"/>
  <c r="BK327"/>
  <c r="J310"/>
  <c r="J236"/>
  <c r="BK188"/>
  <c r="BK102"/>
  <c i="6" r="J4540"/>
  <c r="BK4362"/>
  <c r="BK4222"/>
  <c r="BK4163"/>
  <c r="J4116"/>
  <c r="BK4018"/>
  <c r="J3911"/>
  <c r="J3714"/>
  <c r="J3490"/>
  <c r="J3411"/>
  <c r="J3174"/>
  <c r="BK3080"/>
  <c r="BK2932"/>
  <c r="J2709"/>
  <c r="BK2674"/>
  <c r="BK2489"/>
  <c r="J2445"/>
  <c r="BK2399"/>
  <c r="J2349"/>
  <c r="BK2317"/>
  <c r="J2110"/>
  <c r="BK1837"/>
  <c r="BK1746"/>
  <c r="BK1595"/>
  <c r="BK1090"/>
  <c r="J812"/>
  <c r="BK672"/>
  <c r="J152"/>
  <c i="5" r="J671"/>
  <c r="J523"/>
  <c i="4" r="J560"/>
  <c i="3" r="BK392"/>
  <c r="J162"/>
  <c i="2" r="BK559"/>
  <c r="J533"/>
  <c r="J417"/>
  <c r="J232"/>
  <c r="J184"/>
  <c r="J119"/>
  <c i="21" r="BK117"/>
  <c i="20" r="J432"/>
  <c i="11" r="J211"/>
  <c r="BK125"/>
  <c i="6" r="BK705"/>
  <c r="BK433"/>
  <c i="5" r="J914"/>
  <c r="J444"/>
  <c r="J279"/>
  <c i="4" r="BK691"/>
  <c i="20" r="J379"/>
  <c i="19" r="BK238"/>
  <c r="BK224"/>
  <c r="BK174"/>
  <c i="18" r="J231"/>
  <c r="J178"/>
  <c i="17" r="J161"/>
  <c i="16" r="J121"/>
  <c r="J108"/>
  <c i="15" r="BK102"/>
  <c i="14" r="J180"/>
  <c r="BK155"/>
  <c r="BK127"/>
  <c i="13" r="J303"/>
  <c r="J232"/>
  <c i="6" r="J1063"/>
  <c r="BK760"/>
  <c r="J389"/>
  <c i="5" r="J652"/>
  <c i="10" r="BK310"/>
  <c r="J280"/>
  <c r="J207"/>
  <c r="BK120"/>
  <c i="9" r="J432"/>
  <c r="BK394"/>
  <c r="BK326"/>
  <c r="BK170"/>
  <c i="8" r="BK547"/>
  <c r="BK440"/>
  <c r="J391"/>
  <c r="BK350"/>
  <c r="BK316"/>
  <c r="J278"/>
  <c r="BK251"/>
  <c r="BK216"/>
  <c r="BK204"/>
  <c r="J169"/>
  <c r="J106"/>
  <c i="7" r="J797"/>
  <c r="J773"/>
  <c r="BK741"/>
  <c r="BK707"/>
  <c r="J572"/>
  <c r="J480"/>
  <c r="J403"/>
  <c r="BK379"/>
  <c r="BK298"/>
  <c r="J163"/>
  <c r="J102"/>
  <c i="6" r="J3628"/>
  <c r="J3449"/>
  <c r="J3382"/>
  <c r="J3261"/>
  <c r="J3155"/>
  <c r="J2925"/>
  <c r="BK2807"/>
  <c r="BK2677"/>
  <c r="BK2601"/>
  <c r="BK2512"/>
  <c r="J2489"/>
  <c r="J2392"/>
  <c r="BK2337"/>
  <c r="J2185"/>
  <c r="J1879"/>
  <c r="BK1614"/>
  <c r="J681"/>
  <c r="J236"/>
  <c r="J128"/>
  <c i="5" r="J908"/>
  <c i="21" r="J235"/>
  <c i="10" r="J364"/>
  <c r="J291"/>
  <c r="BK207"/>
  <c i="9" r="J508"/>
  <c r="J446"/>
  <c r="BK417"/>
  <c r="BK338"/>
  <c r="BK257"/>
  <c i="8" r="BK566"/>
  <c r="BK498"/>
  <c r="J473"/>
  <c r="BK429"/>
  <c r="BK399"/>
  <c r="BK373"/>
  <c r="J344"/>
  <c r="BK322"/>
  <c r="J296"/>
  <c r="J275"/>
  <c r="J229"/>
  <c r="BK172"/>
  <c r="BK145"/>
  <c r="BK112"/>
  <c i="7" r="BK716"/>
  <c r="BK663"/>
  <c r="J627"/>
  <c r="BK576"/>
  <c r="J496"/>
  <c r="J456"/>
  <c r="BK387"/>
  <c r="BK351"/>
  <c r="BK268"/>
  <c r="BK220"/>
  <c r="BK148"/>
  <c i="6" r="J4682"/>
  <c r="BK4497"/>
  <c r="J4316"/>
  <c r="BK4206"/>
  <c r="BK4143"/>
  <c r="J4106"/>
  <c r="BK3976"/>
  <c r="J3828"/>
  <c r="J3646"/>
  <c r="BK3445"/>
  <c r="J3427"/>
  <c r="J3314"/>
  <c r="J3180"/>
  <c r="J3070"/>
  <c r="J2907"/>
  <c r="BK2871"/>
  <c r="BK2778"/>
  <c r="J2706"/>
  <c r="BK2651"/>
  <c r="BK2604"/>
  <c r="J2465"/>
  <c r="BK2450"/>
  <c r="BK2411"/>
  <c r="BK2306"/>
  <c r="BK1810"/>
  <c r="J1401"/>
  <c r="BK693"/>
  <c i="5" r="BK1114"/>
  <c r="BK887"/>
  <c r="J658"/>
  <c r="J269"/>
  <c i="4" r="BK388"/>
  <c i="3" r="BK397"/>
  <c r="BK323"/>
  <c r="J97"/>
  <c i="2" r="J606"/>
  <c i="20" r="J326"/>
  <c i="19" r="J324"/>
  <c r="BK262"/>
  <c r="BK207"/>
  <c i="18" r="J228"/>
  <c r="J186"/>
  <c r="J113"/>
  <c i="17" r="BK132"/>
  <c i="16" r="BK148"/>
  <c r="BK138"/>
  <c i="15" r="J129"/>
  <c i="14" r="BK123"/>
  <c r="BK95"/>
  <c i="13" r="J281"/>
  <c r="BK256"/>
  <c r="BK175"/>
  <c r="BK149"/>
  <c i="12" r="J396"/>
  <c r="BK340"/>
  <c r="BK319"/>
  <c r="J305"/>
  <c r="J257"/>
  <c r="BK238"/>
  <c r="J226"/>
  <c i="11" r="BK470"/>
  <c r="J448"/>
  <c r="BK394"/>
  <c r="BK361"/>
  <c r="J328"/>
  <c r="BK291"/>
  <c r="BK267"/>
  <c r="BK253"/>
  <c r="J235"/>
  <c r="J105"/>
  <c i="10" r="J254"/>
  <c r="J221"/>
  <c r="J199"/>
  <c r="BK184"/>
  <c r="BK158"/>
  <c r="BK132"/>
  <c r="J100"/>
  <c i="9" r="J529"/>
  <c r="BK486"/>
  <c r="J474"/>
  <c r="BK452"/>
  <c r="BK378"/>
  <c r="J358"/>
  <c r="BK323"/>
  <c r="BK260"/>
  <c r="BK210"/>
  <c r="J186"/>
  <c r="J166"/>
  <c r="BK149"/>
  <c r="J134"/>
  <c r="J108"/>
  <c r="BK99"/>
  <c i="8" r="J545"/>
  <c r="BK529"/>
  <c r="BK510"/>
  <c r="J461"/>
  <c r="J437"/>
  <c r="BK411"/>
  <c r="BK393"/>
  <c r="J379"/>
  <c r="J373"/>
  <c r="J320"/>
  <c r="BK278"/>
  <c r="BK260"/>
  <c r="J202"/>
  <c r="BK181"/>
  <c r="J139"/>
  <c i="7" r="J761"/>
  <c r="J745"/>
  <c r="J695"/>
  <c r="BK671"/>
  <c r="BK635"/>
  <c r="J603"/>
  <c r="BK584"/>
  <c r="J552"/>
  <c r="BK524"/>
  <c r="BK504"/>
  <c r="J452"/>
  <c r="BK403"/>
  <c r="J359"/>
  <c r="J343"/>
  <c r="BK314"/>
  <c r="J268"/>
  <c r="J200"/>
  <c r="BK110"/>
  <c i="6" r="J3666"/>
  <c r="J3494"/>
  <c r="BK3261"/>
  <c r="J3200"/>
  <c r="BK3136"/>
  <c r="BK2907"/>
  <c r="J2874"/>
  <c r="BK2766"/>
  <c r="BK2697"/>
  <c r="BK2636"/>
  <c r="BK2534"/>
  <c r="J2507"/>
  <c r="BK2482"/>
  <c r="J2460"/>
  <c r="J2404"/>
  <c r="BK2362"/>
  <c r="BK1990"/>
  <c r="BK1840"/>
  <c r="J1788"/>
  <c r="BK1713"/>
  <c r="BK1692"/>
  <c r="BK1634"/>
  <c r="BK791"/>
  <c r="J293"/>
  <c i="21" r="J189"/>
  <c i="6" r="J1404"/>
  <c r="J948"/>
  <c i="22" r="J139"/>
  <c i="11" r="BK163"/>
  <c r="BK155"/>
  <c r="J129"/>
  <c i="10" r="BK342"/>
  <c r="BK299"/>
  <c r="BK256"/>
  <c r="J195"/>
  <c r="BK180"/>
  <c r="J138"/>
  <c r="J112"/>
  <c i="9" r="BK545"/>
  <c r="J490"/>
  <c r="BK470"/>
  <c r="J434"/>
  <c r="BK414"/>
  <c r="BK386"/>
  <c r="BK362"/>
  <c r="BK354"/>
  <c r="J275"/>
  <c r="J260"/>
  <c r="BK225"/>
  <c r="J201"/>
  <c r="BK138"/>
  <c r="BK130"/>
  <c r="J96"/>
  <c i="8" r="J555"/>
  <c i="6" r="J1193"/>
  <c r="J930"/>
  <c r="J699"/>
  <c r="J623"/>
  <c r="BK408"/>
  <c r="J290"/>
  <c r="J113"/>
  <c i="5" r="BK1136"/>
  <c r="BK824"/>
  <c r="BK557"/>
  <c r="BK150"/>
  <c i="4" r="J388"/>
  <c i="3" r="J363"/>
  <c r="J299"/>
  <c i="2" r="J624"/>
  <c r="BK398"/>
  <c r="J146"/>
  <c i="11" r="BK249"/>
  <c r="BK233"/>
  <c i="21" r="J213"/>
  <c i="20" r="BK455"/>
  <c r="BK400"/>
  <c r="BK321"/>
  <c r="BK193"/>
  <c i="19" r="BK336"/>
  <c r="J297"/>
  <c r="J274"/>
  <c r="J244"/>
  <c r="BK185"/>
  <c r="BK103"/>
  <c i="18" r="BK153"/>
  <c i="17" r="J170"/>
  <c i="16" r="J129"/>
  <c i="6" r="BK948"/>
  <c r="BK663"/>
  <c i="5" r="BK1187"/>
  <c r="J1160"/>
  <c r="J1101"/>
  <c r="BK860"/>
  <c r="J570"/>
  <c r="BK319"/>
  <c i="4" r="J652"/>
  <c r="J516"/>
  <c i="21" r="BK133"/>
  <c i="20" r="BK364"/>
  <c i="11" r="BK203"/>
  <c i="21" r="J133"/>
  <c i="20" r="BK407"/>
  <c r="BK279"/>
  <c i="19" r="J293"/>
  <c i="6" r="J1589"/>
  <c r="BK1240"/>
  <c r="BK1193"/>
  <c r="J896"/>
  <c r="BK377"/>
  <c i="5" r="BK982"/>
  <c r="J830"/>
  <c r="J761"/>
  <c r="BK692"/>
  <c r="J299"/>
  <c r="J170"/>
  <c i="4" r="BK583"/>
  <c r="J413"/>
  <c r="J302"/>
  <c r="BK107"/>
  <c i="3" r="J314"/>
  <c r="BK114"/>
  <c i="2" r="J638"/>
  <c r="BK606"/>
  <c r="BK579"/>
  <c r="BK184"/>
  <c i="21" r="J217"/>
  <c i="20" r="J389"/>
  <c r="J287"/>
  <c r="BK206"/>
  <c i="19" r="J299"/>
  <c r="BK242"/>
  <c r="BK220"/>
  <c r="J196"/>
  <c r="J137"/>
  <c i="18" r="J244"/>
  <c r="BK215"/>
  <c r="J189"/>
  <c r="J176"/>
  <c r="J121"/>
  <c i="17" r="BK170"/>
  <c i="16" r="J116"/>
  <c i="14" r="J178"/>
  <c i="11" r="BK197"/>
  <c r="J147"/>
  <c r="BK133"/>
  <c r="J107"/>
  <c i="10" r="BK344"/>
  <c r="BK316"/>
  <c r="J299"/>
  <c r="BK284"/>
  <c r="BK276"/>
  <c r="BK258"/>
  <c r="J229"/>
  <c r="BK221"/>
  <c r="BK209"/>
  <c r="J168"/>
  <c r="J162"/>
  <c r="J154"/>
  <c r="BK146"/>
  <c r="J126"/>
  <c r="J108"/>
  <c r="BK100"/>
  <c i="9" r="BK520"/>
  <c r="J470"/>
  <c r="J452"/>
  <c r="J426"/>
  <c r="J394"/>
  <c r="J374"/>
  <c r="BK350"/>
  <c r="J328"/>
  <c r="BK311"/>
  <c r="J284"/>
  <c r="BK192"/>
  <c r="J170"/>
  <c r="J142"/>
  <c r="J132"/>
  <c i="6" r="BK1071"/>
  <c i="11" r="BK193"/>
  <c r="BK121"/>
  <c i="10" r="J368"/>
  <c r="BK359"/>
  <c r="BK327"/>
  <c r="J276"/>
  <c i="6" r="J1251"/>
  <c r="J248"/>
  <c i="5" r="J710"/>
  <c r="J620"/>
  <c r="J610"/>
  <c i="4" r="J681"/>
  <c r="J662"/>
  <c r="BK560"/>
  <c r="J441"/>
  <c r="BK355"/>
  <c r="J154"/>
  <c i="3" r="BK435"/>
  <c r="J422"/>
  <c r="J368"/>
  <c r="J250"/>
  <c r="J172"/>
  <c r="J132"/>
  <c i="2" r="J432"/>
  <c r="J398"/>
  <c r="J160"/>
  <c i="21" r="BK239"/>
  <c i="11" r="BK235"/>
  <c r="BK209"/>
  <c r="J195"/>
  <c r="BK111"/>
  <c i="10" r="J310"/>
  <c r="J278"/>
  <c r="J248"/>
  <c r="J239"/>
  <c r="BK233"/>
  <c r="BK199"/>
  <c r="J130"/>
  <c r="J106"/>
  <c i="9" r="J553"/>
  <c r="J541"/>
  <c r="BK518"/>
  <c r="J466"/>
  <c r="BK444"/>
  <c r="BK434"/>
  <c r="J405"/>
  <c r="J392"/>
  <c r="J376"/>
  <c r="BK346"/>
  <c r="J330"/>
  <c r="J317"/>
  <c r="BK302"/>
  <c r="BK287"/>
  <c r="BK219"/>
  <c r="BK176"/>
  <c r="BK160"/>
  <c r="BK154"/>
  <c i="8" r="BK586"/>
  <c r="BK539"/>
  <c r="BK465"/>
  <c r="BK448"/>
  <c r="J415"/>
  <c r="J407"/>
  <c r="J397"/>
  <c r="J389"/>
  <c r="BK371"/>
  <c r="BK338"/>
  <c r="J306"/>
  <c r="BK292"/>
  <c r="J257"/>
  <c r="J236"/>
  <c r="BK196"/>
  <c r="J172"/>
  <c r="BK133"/>
  <c r="J119"/>
  <c r="BK109"/>
  <c i="7" r="J737"/>
  <c r="BK695"/>
  <c r="J659"/>
  <c r="BK556"/>
  <c r="J540"/>
  <c r="J528"/>
  <c r="J500"/>
  <c r="J476"/>
  <c r="J460"/>
  <c r="J444"/>
  <c r="J379"/>
  <c r="BK363"/>
  <c r="J318"/>
  <c r="J288"/>
  <c r="BK256"/>
  <c r="BK228"/>
  <c r="BK192"/>
  <c r="J180"/>
  <c r="BK163"/>
  <c r="J130"/>
  <c r="BK118"/>
  <c i="6" r="BK4540"/>
  <c r="BK4494"/>
  <c r="J4362"/>
  <c r="BK4350"/>
  <c r="J4259"/>
  <c r="J4219"/>
  <c r="J4163"/>
  <c r="BK3911"/>
  <c r="BK3828"/>
  <c r="J3739"/>
  <c r="J3721"/>
  <c r="J3636"/>
  <c r="J3504"/>
  <c r="BK3431"/>
  <c r="BK3215"/>
  <c r="BK2910"/>
  <c r="J2858"/>
  <c r="BK2709"/>
  <c r="J2621"/>
  <c r="BK2578"/>
  <c r="J2495"/>
  <c r="J2450"/>
  <c r="BK2404"/>
  <c r="J2359"/>
  <c r="J2332"/>
  <c r="J2320"/>
  <c r="BK2311"/>
  <c r="J1987"/>
  <c r="BK1843"/>
  <c r="BK1788"/>
  <c r="J1736"/>
  <c r="BK1704"/>
  <c r="J1695"/>
  <c r="J1625"/>
  <c r="J1592"/>
  <c r="BK1293"/>
  <c r="BK1230"/>
  <c r="J1169"/>
  <c r="J1136"/>
  <c r="BK800"/>
  <c r="J611"/>
  <c r="J364"/>
  <c i="5" r="BK1101"/>
  <c r="J967"/>
  <c r="BK716"/>
  <c i="4" r="J486"/>
  <c r="J371"/>
  <c i="3" r="J432"/>
  <c r="BK335"/>
  <c i="2" r="BK417"/>
  <c r="BK299"/>
  <c i="21" r="J205"/>
  <c i="20" r="BK359"/>
  <c r="J188"/>
  <c r="J133"/>
  <c i="19" r="J316"/>
  <c i="6" r="BK1178"/>
  <c r="J1041"/>
  <c r="BK272"/>
  <c i="5" r="J1003"/>
  <c r="BK766"/>
  <c r="J716"/>
  <c r="J613"/>
  <c r="J333"/>
  <c i="4" r="J541"/>
  <c r="BK441"/>
  <c r="J126"/>
  <c i="3" r="BK383"/>
  <c r="BK283"/>
  <c r="J127"/>
  <c i="2" r="BK461"/>
  <c r="BK201"/>
  <c r="BK172"/>
  <c i="20" r="BK369"/>
  <c r="BK133"/>
  <c i="19" r="BK305"/>
  <c i="21" r="J222"/>
  <c i="19" r="J339"/>
  <c r="BK319"/>
  <c r="J260"/>
  <c r="J148"/>
  <c i="18" r="J246"/>
  <c r="BK132"/>
  <c i="14" r="BK121"/>
  <c r="BK113"/>
  <c r="J97"/>
  <c i="13" r="BK316"/>
  <c r="BK277"/>
  <c r="J258"/>
  <c r="J222"/>
  <c r="J171"/>
  <c r="J165"/>
  <c r="J159"/>
  <c r="BK136"/>
  <c r="J114"/>
  <c i="12" r="BK384"/>
  <c r="BK329"/>
  <c r="BK313"/>
  <c r="BK293"/>
  <c r="BK273"/>
  <c r="J267"/>
  <c r="BK234"/>
  <c r="J172"/>
  <c r="J136"/>
  <c i="11" r="J672"/>
  <c r="J666"/>
  <c r="BK656"/>
  <c r="BK639"/>
  <c r="BK536"/>
  <c r="BK532"/>
  <c r="J528"/>
  <c r="J524"/>
  <c r="J516"/>
  <c r="BK493"/>
  <c r="J470"/>
  <c r="J422"/>
  <c r="J396"/>
  <c r="BK369"/>
  <c r="J357"/>
  <c r="BK340"/>
  <c r="J324"/>
  <c r="J305"/>
  <c r="BK293"/>
  <c r="J279"/>
  <c r="BK275"/>
  <c r="J271"/>
  <c r="BK269"/>
  <c r="BK261"/>
  <c r="J257"/>
  <c r="J237"/>
  <c r="J225"/>
  <c r="J213"/>
  <c i="6" r="J672"/>
  <c r="J350"/>
  <c i="5" r="BK450"/>
  <c i="4" r="BK379"/>
  <c i="3" r="BK407"/>
  <c r="J194"/>
  <c r="BK123"/>
  <c i="22" r="BK89"/>
  <c i="20" r="BK273"/>
  <c r="BK171"/>
  <c i="19" r="BK316"/>
  <c r="BK289"/>
  <c r="BK285"/>
  <c r="BK274"/>
  <c r="BK210"/>
  <c r="BK176"/>
  <c r="BK137"/>
  <c i="18" r="BK225"/>
  <c r="J211"/>
  <c r="BK121"/>
  <c i="16" r="BK142"/>
  <c i="14" r="BK165"/>
  <c r="J153"/>
  <c r="BK129"/>
  <c r="BK115"/>
  <c i="13" r="J312"/>
  <c r="J293"/>
  <c r="BK234"/>
  <c r="BK224"/>
  <c r="J207"/>
  <c r="BK171"/>
  <c r="J163"/>
  <c r="BK120"/>
  <c i="12" r="BK356"/>
  <c r="BK348"/>
  <c r="J325"/>
  <c r="BK281"/>
  <c r="J259"/>
  <c r="J188"/>
  <c r="BK160"/>
  <c r="BK145"/>
  <c r="BK136"/>
  <c r="J118"/>
  <c i="11" r="J662"/>
  <c r="BK632"/>
  <c r="J607"/>
  <c r="J579"/>
  <c r="J559"/>
  <c r="J538"/>
  <c r="J518"/>
  <c r="BK501"/>
  <c r="J481"/>
  <c r="BK446"/>
  <c r="J426"/>
  <c r="J412"/>
  <c r="J398"/>
  <c r="BK374"/>
  <c r="BK359"/>
  <c r="BK315"/>
  <c r="BK303"/>
  <c i="6" r="BK1198"/>
  <c r="J1028"/>
  <c r="J945"/>
  <c r="BK248"/>
  <c i="5" r="J932"/>
  <c r="J729"/>
  <c r="BK652"/>
  <c r="BK610"/>
  <c r="BK299"/>
  <c r="J229"/>
  <c r="BK127"/>
  <c i="4" r="BK466"/>
  <c r="BK402"/>
  <c r="J296"/>
  <c r="BK249"/>
  <c r="J102"/>
  <c i="3" r="J293"/>
  <c i="2" r="J445"/>
  <c i="1" r="AS73"/>
  <c i="19" r="BK279"/>
  <c r="J265"/>
  <c r="BK218"/>
  <c r="J119"/>
  <c i="17" r="J158"/>
  <c i="16" r="BK136"/>
  <c r="BK119"/>
  <c r="J96"/>
  <c i="15" r="BK99"/>
  <c i="14" r="BK182"/>
  <c r="J127"/>
  <c r="BK93"/>
  <c i="13" r="BK301"/>
  <c r="BK244"/>
  <c r="J224"/>
  <c r="J205"/>
  <c r="J177"/>
  <c r="J138"/>
  <c r="BK128"/>
  <c r="J116"/>
  <c r="J110"/>
  <c r="J100"/>
  <c i="12" r="J390"/>
  <c r="J373"/>
  <c r="BK365"/>
  <c r="J342"/>
  <c r="J333"/>
  <c r="BK198"/>
  <c r="J170"/>
  <c r="J139"/>
  <c r="J126"/>
  <c r="BK118"/>
  <c r="J104"/>
  <c r="BK96"/>
  <c i="11" r="BK654"/>
  <c r="J632"/>
  <c r="BK619"/>
  <c r="J601"/>
  <c r="J577"/>
  <c r="BK569"/>
  <c r="J547"/>
  <c r="J291"/>
  <c i="6" r="BK1254"/>
  <c r="BK1136"/>
  <c r="BK1028"/>
  <c r="BK611"/>
  <c r="J319"/>
  <c i="5" r="J1211"/>
  <c r="J1184"/>
  <c r="BK1126"/>
  <c r="J1070"/>
  <c r="BK857"/>
  <c r="BK795"/>
  <c r="J539"/>
  <c r="BK435"/>
  <c i="4" r="J633"/>
  <c r="J425"/>
  <c r="BK279"/>
  <c r="J220"/>
  <c i="3" r="J416"/>
  <c r="J407"/>
  <c r="J261"/>
  <c r="BK220"/>
  <c i="2" r="BK546"/>
  <c r="J505"/>
  <c r="J321"/>
  <c r="BK314"/>
  <c r="BK294"/>
  <c r="J181"/>
  <c r="BK105"/>
  <c i="21" r="J176"/>
  <c i="20" r="BK458"/>
  <c i="6" r="J403"/>
  <c r="J272"/>
  <c r="BK210"/>
  <c i="5" r="J1037"/>
  <c r="J993"/>
  <c r="BK900"/>
  <c r="J678"/>
  <c r="BK531"/>
  <c r="J371"/>
  <c i="4" r="BK652"/>
  <c r="J583"/>
  <c r="J327"/>
  <c r="BK227"/>
  <c r="BK147"/>
  <c r="J120"/>
  <c i="3" r="BK318"/>
  <c r="J283"/>
  <c r="BK180"/>
  <c i="2" r="BK518"/>
  <c r="J500"/>
  <c r="BK484"/>
  <c r="J448"/>
  <c r="J393"/>
  <c r="BK355"/>
  <c r="BK146"/>
  <c i="1" r="AS55"/>
  <c i="20" r="J123"/>
  <c i="19" r="BK313"/>
  <c i="21" r="J95"/>
  <c i="20" r="BK154"/>
  <c i="19" r="J238"/>
  <c r="J207"/>
  <c i="18" r="J237"/>
  <c r="BK217"/>
  <c i="17" r="J118"/>
  <c i="16" r="BK106"/>
  <c i="14" r="BK161"/>
  <c r="BK101"/>
  <c i="13" r="J299"/>
  <c r="J285"/>
  <c r="J256"/>
  <c r="J238"/>
  <c r="BK145"/>
  <c i="12" r="BK388"/>
  <c r="BK367"/>
  <c r="J356"/>
  <c r="BK315"/>
  <c r="J303"/>
  <c r="BK285"/>
  <c r="J255"/>
  <c r="J228"/>
  <c i="11" r="BK526"/>
  <c r="BK514"/>
  <c r="BK499"/>
  <c r="BK487"/>
  <c r="J454"/>
  <c r="BK434"/>
  <c r="BK420"/>
  <c r="J402"/>
  <c r="J376"/>
  <c r="BK365"/>
  <c r="BK336"/>
  <c r="BK103"/>
  <c i="10" r="J348"/>
  <c r="J303"/>
  <c r="J243"/>
  <c r="BK213"/>
  <c r="J172"/>
  <c r="BK130"/>
  <c i="21" r="BK166"/>
  <c i="20" r="J241"/>
  <c r="BK176"/>
  <c i="19" r="J258"/>
  <c i="18" r="BK203"/>
  <c i="17" r="J173"/>
  <c r="J135"/>
  <c r="J124"/>
  <c r="J92"/>
  <c i="16" r="J106"/>
  <c i="15" r="BK121"/>
  <c i="14" r="BK131"/>
  <c r="J113"/>
  <c i="13" r="J314"/>
  <c r="BK287"/>
  <c r="J277"/>
  <c r="J269"/>
  <c r="BK209"/>
  <c r="BK197"/>
  <c r="BK151"/>
  <c r="J134"/>
  <c r="J96"/>
  <c i="12" r="J382"/>
  <c i="10" r="J336"/>
  <c i="6" r="BK1224"/>
  <c r="BK1175"/>
  <c r="BK373"/>
  <c r="BK165"/>
  <c i="5" r="J833"/>
  <c r="J515"/>
  <c r="J319"/>
  <c i="4" r="BK601"/>
  <c r="J460"/>
  <c i="3" r="BK310"/>
  <c r="J234"/>
  <c i="2" r="J269"/>
  <c r="J216"/>
  <c l="1" r="P597"/>
  <c r="R475"/>
  <c i="3" r="P292"/>
  <c i="2" r="R597"/>
  <c i="3" r="R292"/>
  <c i="2" r="R104"/>
  <c r="P495"/>
  <c i="3" r="P415"/>
  <c i="4" r="R132"/>
  <c i="5" r="BK315"/>
  <c r="J315"/>
  <c r="J68"/>
  <c r="R781"/>
  <c r="P907"/>
  <c i="10" r="BK188"/>
  <c r="J188"/>
  <c r="J66"/>
  <c r="P335"/>
  <c i="12" r="P149"/>
  <c i="13" r="P95"/>
  <c r="T179"/>
  <c r="T213"/>
  <c r="R231"/>
  <c r="R305"/>
  <c i="14" r="BK88"/>
  <c r="T171"/>
  <c i="16" r="BK118"/>
  <c r="J118"/>
  <c r="J65"/>
  <c r="T133"/>
  <c i="17" r="P91"/>
  <c r="P148"/>
  <c i="18" r="P227"/>
  <c i="19" r="R195"/>
  <c i="20" r="R187"/>
  <c i="10" r="BK97"/>
  <c r="J97"/>
  <c r="J65"/>
  <c r="BK307"/>
  <c r="J307"/>
  <c r="J69"/>
  <c r="BK335"/>
  <c r="J335"/>
  <c r="J71"/>
  <c r="R358"/>
  <c i="12" r="P93"/>
  <c r="BK138"/>
  <c r="J138"/>
  <c r="J65"/>
  <c r="P138"/>
  <c r="R250"/>
  <c r="P364"/>
  <c r="T364"/>
  <c i="13" r="R140"/>
  <c r="BK213"/>
  <c r="J213"/>
  <c r="J68"/>
  <c r="P231"/>
  <c i="14" r="P171"/>
  <c i="15" r="P124"/>
  <c r="P123"/>
  <c i="16" r="BK89"/>
  <c r="J89"/>
  <c r="J64"/>
  <c r="T118"/>
  <c i="17" r="P154"/>
  <c i="18" r="T193"/>
  <c i="19" r="P195"/>
  <c i="20" r="R96"/>
  <c i="19" r="T92"/>
  <c i="20" r="P320"/>
  <c i="2" r="T104"/>
  <c r="T145"/>
  <c r="R510"/>
  <c r="T610"/>
  <c i="3" r="BK305"/>
  <c r="J305"/>
  <c r="J68"/>
  <c i="4" r="P132"/>
  <c r="P547"/>
  <c r="R641"/>
  <c i="5" r="T315"/>
  <c r="P593"/>
  <c r="T593"/>
  <c r="T931"/>
  <c i="20" r="T211"/>
  <c r="T375"/>
  <c i="2" r="R427"/>
  <c i="3" r="T305"/>
  <c i="4" r="T132"/>
  <c r="P509"/>
  <c r="BK592"/>
  <c r="J592"/>
  <c r="J74"/>
  <c r="T619"/>
  <c i="5" r="T114"/>
  <c r="P931"/>
  <c i="11" r="BK102"/>
  <c r="P323"/>
  <c r="R342"/>
  <c r="T342"/>
  <c r="P417"/>
  <c r="T472"/>
  <c r="T507"/>
  <c r="R588"/>
  <c r="BK636"/>
  <c r="J636"/>
  <c r="J77"/>
  <c r="BK651"/>
  <c r="J651"/>
  <c r="J78"/>
  <c i="12" r="R93"/>
  <c r="R138"/>
  <c r="T250"/>
  <c r="BK364"/>
  <c r="J364"/>
  <c r="J69"/>
  <c r="R381"/>
  <c i="13" r="BK140"/>
  <c r="J140"/>
  <c r="J65"/>
  <c r="R179"/>
  <c r="R213"/>
  <c r="T260"/>
  <c i="14" r="R171"/>
  <c i="15" r="R92"/>
  <c r="R91"/>
  <c i="16" r="P118"/>
  <c i="18" r="BK175"/>
  <c r="J175"/>
  <c r="J66"/>
  <c r="T175"/>
  <c i="20" r="T396"/>
  <c i="21" r="R226"/>
  <c r="R225"/>
  <c i="2" r="P427"/>
  <c r="BK551"/>
  <c r="J551"/>
  <c r="J75"/>
  <c i="3" r="P96"/>
  <c r="R415"/>
  <c i="4" r="T440"/>
  <c r="T547"/>
  <c r="T592"/>
  <c r="P680"/>
  <c i="5" r="R315"/>
  <c r="BK593"/>
  <c r="J593"/>
  <c r="J69"/>
  <c r="R593"/>
  <c r="P1228"/>
  <c i="11" r="BK323"/>
  <c r="J323"/>
  <c r="J66"/>
  <c r="R323"/>
  <c r="BK373"/>
  <c r="J373"/>
  <c r="J68"/>
  <c r="BK417"/>
  <c r="P472"/>
  <c r="P507"/>
  <c r="T544"/>
  <c r="BK631"/>
  <c r="J631"/>
  <c r="J76"/>
  <c r="P636"/>
  <c r="R651"/>
  <c i="12" r="T93"/>
  <c r="T138"/>
  <c r="P250"/>
  <c r="T339"/>
  <c r="T381"/>
  <c i="13" r="R95"/>
  <c r="P179"/>
  <c r="P213"/>
  <c r="P260"/>
  <c i="14" r="P88"/>
  <c r="P87"/>
  <c i="1" r="AU69"/>
  <c i="15" r="P92"/>
  <c r="P91"/>
  <c r="P90"/>
  <c i="1" r="AU70"/>
  <c i="15" r="R124"/>
  <c r="R123"/>
  <c i="16" r="P89"/>
  <c r="R118"/>
  <c i="17" r="BK91"/>
  <c r="J91"/>
  <c r="J64"/>
  <c r="R148"/>
  <c i="18" r="P175"/>
  <c r="T227"/>
  <c i="19" r="BK264"/>
  <c r="J264"/>
  <c r="J68"/>
  <c i="20" r="R211"/>
  <c r="R375"/>
  <c i="21" r="BK147"/>
  <c r="J147"/>
  <c r="J66"/>
  <c i="2" r="R145"/>
  <c r="P551"/>
  <c i="3" r="BK269"/>
  <c r="J269"/>
  <c r="J66"/>
  <c r="T415"/>
  <c i="5" r="T646"/>
  <c i="11" r="T102"/>
  <c r="T101"/>
  <c r="T323"/>
  <c r="T373"/>
  <c r="BK472"/>
  <c r="J472"/>
  <c r="J71"/>
  <c r="R507"/>
  <c r="BK544"/>
  <c r="J544"/>
  <c r="J73"/>
  <c r="T588"/>
  <c r="R636"/>
  <c r="T636"/>
  <c i="12" r="BK149"/>
  <c r="J149"/>
  <c r="J66"/>
  <c r="BK250"/>
  <c r="J250"/>
  <c r="J67"/>
  <c r="BK339"/>
  <c r="J339"/>
  <c r="J68"/>
  <c r="P381"/>
  <c i="13" r="T95"/>
  <c r="R194"/>
  <c r="T231"/>
  <c r="T230"/>
  <c r="T305"/>
  <c i="14" r="BK171"/>
  <c r="J171"/>
  <c r="J65"/>
  <c i="15" r="BK124"/>
  <c r="J124"/>
  <c r="J68"/>
  <c i="17" r="R91"/>
  <c r="BK148"/>
  <c r="J148"/>
  <c r="J66"/>
  <c i="18" r="T92"/>
  <c r="T91"/>
  <c r="P193"/>
  <c i="19" r="R92"/>
  <c r="P180"/>
  <c i="20" r="T96"/>
  <c r="P396"/>
  <c i="21" r="T226"/>
  <c r="T225"/>
  <c i="20" r="BK331"/>
  <c r="J331"/>
  <c r="J69"/>
  <c i="2" r="P145"/>
  <c r="BK510"/>
  <c r="J510"/>
  <c r="J74"/>
  <c r="BK610"/>
  <c r="J610"/>
  <c r="J77"/>
  <c i="3" r="T96"/>
  <c i="4" r="R440"/>
  <c r="BK619"/>
  <c r="J619"/>
  <c r="J75"/>
  <c i="5" r="P722"/>
  <c r="T886"/>
  <c r="T907"/>
  <c r="T1228"/>
  <c i="10" r="R97"/>
  <c r="BK320"/>
  <c r="J320"/>
  <c r="J70"/>
  <c r="BK358"/>
  <c r="J358"/>
  <c r="J72"/>
  <c i="19" r="BK195"/>
  <c r="J195"/>
  <c r="J67"/>
  <c i="20" r="BK211"/>
  <c r="J211"/>
  <c r="J67"/>
  <c r="P375"/>
  <c i="2" r="R159"/>
  <c r="P510"/>
  <c i="3" r="R96"/>
  <c i="4" r="R619"/>
  <c i="5" r="BK722"/>
  <c r="J722"/>
  <c r="J73"/>
  <c r="BK886"/>
  <c r="J886"/>
  <c r="J76"/>
  <c r="R907"/>
  <c i="6" r="T112"/>
  <c r="T417"/>
  <c r="P1250"/>
  <c r="T2336"/>
  <c r="T2478"/>
  <c r="P2506"/>
  <c r="P2931"/>
  <c r="BK3385"/>
  <c r="J3385"/>
  <c r="J78"/>
  <c r="P3426"/>
  <c r="R3632"/>
  <c r="T4115"/>
  <c r="P4349"/>
  <c i="7" r="BK326"/>
  <c r="J326"/>
  <c r="J67"/>
  <c r="P598"/>
  <c r="T728"/>
  <c i="8" r="R99"/>
  <c r="BK132"/>
  <c r="J132"/>
  <c r="J67"/>
  <c r="T150"/>
  <c r="P331"/>
  <c r="BK472"/>
  <c r="J472"/>
  <c r="J72"/>
  <c r="P472"/>
  <c r="BK579"/>
  <c r="J579"/>
  <c r="J75"/>
  <c i="9" r="BK145"/>
  <c r="J145"/>
  <c r="J65"/>
  <c r="T145"/>
  <c r="R191"/>
  <c r="T410"/>
  <c r="R495"/>
  <c r="P538"/>
  <c i="10" r="P245"/>
  <c r="P307"/>
  <c r="R320"/>
  <c r="T358"/>
  <c i="21" r="T147"/>
  <c i="2" r="BK159"/>
  <c r="J159"/>
  <c r="J67"/>
  <c r="T551"/>
  <c r="R610"/>
  <c i="3" r="BK96"/>
  <c r="J96"/>
  <c r="J65"/>
  <c r="R269"/>
  <c r="BK415"/>
  <c r="J415"/>
  <c r="J69"/>
  <c i="4" r="P101"/>
  <c r="BK547"/>
  <c r="J547"/>
  <c r="J72"/>
  <c r="P592"/>
  <c r="R680"/>
  <c i="5" r="P261"/>
  <c r="R931"/>
  <c i="10" r="P97"/>
  <c r="T288"/>
  <c r="T320"/>
  <c i="21" r="P147"/>
  <c i="20" r="BK96"/>
  <c i="8" r="T99"/>
  <c r="BK150"/>
  <c r="J150"/>
  <c r="J68"/>
  <c r="BK219"/>
  <c r="J219"/>
  <c r="J69"/>
  <c r="R219"/>
  <c r="R232"/>
  <c r="T491"/>
  <c r="T562"/>
  <c r="T579"/>
  <c i="9" r="P95"/>
  <c r="R233"/>
  <c r="R410"/>
  <c r="T495"/>
  <c r="T538"/>
  <c i="10" r="T245"/>
  <c i="14" r="T88"/>
  <c r="T87"/>
  <c i="17" r="T91"/>
  <c r="T154"/>
  <c i="18" r="R175"/>
  <c r="BK227"/>
  <c r="J227"/>
  <c r="J68"/>
  <c i="19" r="P264"/>
  <c i="20" r="T187"/>
  <c r="R320"/>
  <c i="21" r="BK204"/>
  <c r="J204"/>
  <c r="J67"/>
  <c i="2" r="P104"/>
  <c r="T427"/>
  <c r="T495"/>
  <c r="T632"/>
  <c i="3" r="R305"/>
  <c i="4" r="P440"/>
  <c r="R547"/>
  <c r="R592"/>
  <c r="T680"/>
  <c i="5" r="BK1183"/>
  <c r="J1183"/>
  <c r="J82"/>
  <c i="19" r="BK92"/>
  <c r="J92"/>
  <c r="J64"/>
  <c i="20" r="P96"/>
  <c r="T331"/>
  <c i="21" r="R147"/>
  <c i="20" r="BK187"/>
  <c r="J187"/>
  <c r="J66"/>
  <c r="R331"/>
  <c i="4" r="R101"/>
  <c r="R100"/>
  <c r="T509"/>
  <c r="BK641"/>
  <c r="J641"/>
  <c r="J76"/>
  <c i="5" r="BK114"/>
  <c r="J114"/>
  <c r="J66"/>
  <c r="P781"/>
  <c i="17" r="T148"/>
  <c i="18" r="R193"/>
  <c i="19" r="P92"/>
  <c r="P91"/>
  <c i="1" r="AU76"/>
  <c i="19" r="R180"/>
  <c i="20" r="P211"/>
  <c r="T320"/>
  <c i="21" r="P204"/>
  <c i="2" r="BK145"/>
  <c r="J145"/>
  <c r="J66"/>
  <c r="T510"/>
  <c r="R632"/>
  <c i="3" r="P269"/>
  <c i="4" r="BK132"/>
  <c r="J132"/>
  <c r="J66"/>
  <c r="R509"/>
  <c r="R484"/>
  <c r="BK680"/>
  <c r="J680"/>
  <c r="J77"/>
  <c i="5" r="P114"/>
  <c r="R261"/>
  <c r="T781"/>
  <c i="8" r="BK99"/>
  <c r="J99"/>
  <c r="J64"/>
  <c r="R150"/>
  <c r="P219"/>
  <c r="T219"/>
  <c r="T232"/>
  <c r="R491"/>
  <c r="R562"/>
  <c r="P579"/>
  <c i="9" r="T95"/>
  <c r="P145"/>
  <c r="BK191"/>
  <c r="J191"/>
  <c r="J66"/>
  <c r="P191"/>
  <c r="BK410"/>
  <c r="J410"/>
  <c r="J68"/>
  <c r="R449"/>
  <c r="BK525"/>
  <c r="J525"/>
  <c r="J71"/>
  <c r="R538"/>
  <c i="10" r="P288"/>
  <c r="R335"/>
  <c r="T188"/>
  <c r="T335"/>
  <c i="21" r="BK226"/>
  <c r="BK225"/>
  <c r="J225"/>
  <c r="J69"/>
  <c i="5" r="T1183"/>
  <c i="2" r="BK104"/>
  <c r="BK427"/>
  <c r="J427"/>
  <c r="J68"/>
  <c r="R551"/>
  <c r="P610"/>
  <c r="P632"/>
  <c i="3" r="P305"/>
  <c i="4" r="T101"/>
  <c r="T100"/>
  <c i="5" r="P646"/>
  <c r="BK907"/>
  <c r="J907"/>
  <c r="J78"/>
  <c i="6" r="BK214"/>
  <c r="J214"/>
  <c r="J66"/>
  <c r="P417"/>
  <c r="BK1250"/>
  <c r="J1250"/>
  <c r="J70"/>
  <c r="P2336"/>
  <c r="R2478"/>
  <c r="T2506"/>
  <c r="T2620"/>
  <c r="T2931"/>
  <c r="BK3426"/>
  <c r="J3426"/>
  <c r="J79"/>
  <c r="P3632"/>
  <c r="R4115"/>
  <c r="R4349"/>
  <c i="7" r="R97"/>
  <c r="R96"/>
  <c r="T97"/>
  <c r="T96"/>
  <c r="R598"/>
  <c r="R728"/>
  <c i="8" r="P232"/>
  <c r="P491"/>
  <c i="9" r="BK95"/>
  <c r="BK233"/>
  <c r="J233"/>
  <c r="J67"/>
  <c r="P410"/>
  <c r="BK495"/>
  <c r="J495"/>
  <c r="J70"/>
  <c r="P525"/>
  <c i="10" r="T97"/>
  <c r="R288"/>
  <c r="P320"/>
  <c r="P363"/>
  <c i="11" r="P102"/>
  <c r="P101"/>
  <c r="P342"/>
  <c r="P373"/>
  <c r="T417"/>
  <c r="T416"/>
  <c r="BK507"/>
  <c r="J507"/>
  <c r="J72"/>
  <c r="P544"/>
  <c r="P588"/>
  <c r="T631"/>
  <c r="T651"/>
  <c i="12" r="T149"/>
  <c r="P339"/>
  <c r="BK381"/>
  <c r="J381"/>
  <c r="J70"/>
  <c i="13" r="P140"/>
  <c r="BK194"/>
  <c r="J194"/>
  <c r="J67"/>
  <c r="BK260"/>
  <c r="J260"/>
  <c r="J71"/>
  <c r="P305"/>
  <c i="14" r="R88"/>
  <c r="R87"/>
  <c i="16" r="R89"/>
  <c r="R88"/>
  <c r="R133"/>
  <c i="18" r="P92"/>
  <c r="P91"/>
  <c i="1" r="AU75"/>
  <c i="18" r="BK193"/>
  <c r="J193"/>
  <c r="J67"/>
  <c i="19" r="T195"/>
  <c i="20" r="R396"/>
  <c i="21" r="T204"/>
  <c i="2" r="T159"/>
  <c r="BK495"/>
  <c r="J495"/>
  <c r="J73"/>
  <c r="R495"/>
  <c r="R474"/>
  <c r="BK632"/>
  <c r="J632"/>
  <c r="J79"/>
  <c i="3" r="T269"/>
  <c i="4" r="BK101"/>
  <c r="J101"/>
  <c r="J65"/>
  <c r="P619"/>
  <c i="5" r="BK931"/>
  <c r="J931"/>
  <c r="J80"/>
  <c r="BK1228"/>
  <c r="J1228"/>
  <c r="J84"/>
  <c i="6" r="P112"/>
  <c r="BK417"/>
  <c r="J417"/>
  <c r="J67"/>
  <c r="P881"/>
  <c r="R881"/>
  <c r="T881"/>
  <c r="BK1223"/>
  <c r="J1223"/>
  <c r="J69"/>
  <c r="P1223"/>
  <c r="R1223"/>
  <c r="T1223"/>
  <c r="R2336"/>
  <c r="P2478"/>
  <c r="R2506"/>
  <c r="P2620"/>
  <c r="R3385"/>
  <c r="BK3448"/>
  <c r="J3448"/>
  <c r="J80"/>
  <c r="R3448"/>
  <c r="BK3493"/>
  <c r="J3493"/>
  <c r="J81"/>
  <c r="P3493"/>
  <c r="R3493"/>
  <c r="T3493"/>
  <c r="BK4115"/>
  <c r="J4115"/>
  <c r="J83"/>
  <c r="R4218"/>
  <c r="T4218"/>
  <c i="7" r="P97"/>
  <c r="P96"/>
  <c r="T326"/>
  <c r="BK589"/>
  <c r="J589"/>
  <c r="J69"/>
  <c r="P589"/>
  <c r="R589"/>
  <c r="T589"/>
  <c r="P728"/>
  <c i="8" r="P150"/>
  <c r="R331"/>
  <c r="R472"/>
  <c r="R579"/>
  <c i="9" r="P233"/>
  <c r="P449"/>
  <c r="R525"/>
  <c i="10" r="R188"/>
  <c r="BK363"/>
  <c r="J363"/>
  <c r="J73"/>
  <c i="21" r="P94"/>
  <c r="P93"/>
  <c i="5" r="P315"/>
  <c r="BK781"/>
  <c r="J781"/>
  <c r="J74"/>
  <c r="P886"/>
  <c r="R1228"/>
  <c i="6" r="BK112"/>
  <c r="J112"/>
  <c r="J65"/>
  <c r="P214"/>
  <c r="R214"/>
  <c r="T214"/>
  <c r="BK881"/>
  <c r="J881"/>
  <c r="J68"/>
  <c r="T1250"/>
  <c r="BK2620"/>
  <c r="J2620"/>
  <c r="J76"/>
  <c r="R2620"/>
  <c r="R2931"/>
  <c r="T3385"/>
  <c r="T3426"/>
  <c r="P3448"/>
  <c r="T3448"/>
  <c r="BK3632"/>
  <c r="J3632"/>
  <c r="J82"/>
  <c r="P4115"/>
  <c r="P4218"/>
  <c r="BK4349"/>
  <c r="J4349"/>
  <c r="J85"/>
  <c i="7" r="P326"/>
  <c r="T598"/>
  <c r="BK711"/>
  <c r="J711"/>
  <c r="J71"/>
  <c r="P711"/>
  <c r="R711"/>
  <c r="T711"/>
  <c i="8" r="BK331"/>
  <c r="J331"/>
  <c r="J71"/>
  <c r="BK491"/>
  <c r="J491"/>
  <c r="J73"/>
  <c r="P562"/>
  <c i="9" r="R95"/>
  <c r="R145"/>
  <c r="T191"/>
  <c r="T449"/>
  <c r="T525"/>
  <c i="10" r="BK288"/>
  <c r="J288"/>
  <c r="J68"/>
  <c r="T363"/>
  <c i="21" r="R94"/>
  <c i="5" r="T261"/>
  <c r="T722"/>
  <c r="R886"/>
  <c i="10" r="BK245"/>
  <c r="J245"/>
  <c r="J67"/>
  <c r="T307"/>
  <c r="R363"/>
  <c i="13" r="BK95"/>
  <c r="BK179"/>
  <c r="J179"/>
  <c r="J66"/>
  <c r="P194"/>
  <c r="R260"/>
  <c i="15" r="T92"/>
  <c r="T91"/>
  <c r="T124"/>
  <c r="T123"/>
  <c i="16" r="BK133"/>
  <c r="J133"/>
  <c r="J66"/>
  <c i="17" r="R154"/>
  <c i="18" r="BK92"/>
  <c i="19" r="T264"/>
  <c i="20" r="BK396"/>
  <c r="J396"/>
  <c r="J72"/>
  <c i="4" r="BK509"/>
  <c r="J509"/>
  <c r="J70"/>
  <c r="T641"/>
  <c i="5" r="BK261"/>
  <c r="J261"/>
  <c r="J67"/>
  <c r="R646"/>
  <c r="P1183"/>
  <c i="20" r="P331"/>
  <c i="21" r="T94"/>
  <c r="T93"/>
  <c r="T92"/>
  <c i="2" r="P159"/>
  <c i="4" r="BK440"/>
  <c r="J440"/>
  <c r="J67"/>
  <c r="P641"/>
  <c i="5" r="R114"/>
  <c r="R107"/>
  <c r="BK646"/>
  <c r="R722"/>
  <c r="R1183"/>
  <c i="6" r="R112"/>
  <c r="R417"/>
  <c r="R1250"/>
  <c r="BK2336"/>
  <c r="J2336"/>
  <c r="J71"/>
  <c r="BK2478"/>
  <c r="J2478"/>
  <c r="J72"/>
  <c r="BK2506"/>
  <c r="J2506"/>
  <c r="J75"/>
  <c r="BK2931"/>
  <c r="J2931"/>
  <c r="J77"/>
  <c r="P3385"/>
  <c r="R3426"/>
  <c r="T3632"/>
  <c r="BK4218"/>
  <c r="J4218"/>
  <c r="J84"/>
  <c r="T4349"/>
  <c i="7" r="BK97"/>
  <c r="J97"/>
  <c r="J66"/>
  <c r="R326"/>
  <c r="BK598"/>
  <c r="J598"/>
  <c r="J70"/>
  <c r="BK728"/>
  <c r="J728"/>
  <c r="J72"/>
  <c i="8" r="P99"/>
  <c r="P98"/>
  <c i="1" r="AU63"/>
  <c i="8" r="P132"/>
  <c r="R132"/>
  <c r="T132"/>
  <c r="BK232"/>
  <c r="J232"/>
  <c r="J70"/>
  <c r="T331"/>
  <c r="T472"/>
  <c r="BK562"/>
  <c r="J562"/>
  <c r="J74"/>
  <c i="9" r="T233"/>
  <c r="BK449"/>
  <c r="J449"/>
  <c r="J69"/>
  <c r="P495"/>
  <c r="BK538"/>
  <c r="J538"/>
  <c r="J72"/>
  <c i="10" r="R245"/>
  <c i="11" r="R102"/>
  <c r="R101"/>
  <c r="BK342"/>
  <c r="J342"/>
  <c r="J67"/>
  <c r="R373"/>
  <c r="R417"/>
  <c r="R472"/>
  <c r="R544"/>
  <c r="BK588"/>
  <c r="J588"/>
  <c r="J75"/>
  <c r="P631"/>
  <c r="R631"/>
  <c r="P651"/>
  <c i="12" r="BK93"/>
  <c r="J93"/>
  <c r="J64"/>
  <c r="R149"/>
  <c r="R339"/>
  <c r="R364"/>
  <c i="13" r="T140"/>
  <c r="T194"/>
  <c r="BK231"/>
  <c r="J231"/>
  <c r="J70"/>
  <c r="BK305"/>
  <c r="J305"/>
  <c r="J72"/>
  <c i="15" r="BK92"/>
  <c r="J92"/>
  <c r="J65"/>
  <c i="16" r="T89"/>
  <c r="T88"/>
  <c r="P133"/>
  <c i="17" r="BK154"/>
  <c r="J154"/>
  <c r="J67"/>
  <c i="18" r="R92"/>
  <c r="R91"/>
  <c r="R227"/>
  <c i="19" r="R264"/>
  <c i="20" r="P187"/>
  <c r="BK320"/>
  <c r="J320"/>
  <c r="J68"/>
  <c r="BK375"/>
  <c r="J375"/>
  <c r="J70"/>
  <c i="21" r="BK94"/>
  <c r="J94"/>
  <c r="J65"/>
  <c r="P226"/>
  <c r="P225"/>
  <c i="10" r="P188"/>
  <c r="R307"/>
  <c r="P358"/>
  <c i="21" r="R204"/>
  <c i="22" r="BK88"/>
  <c r="J88"/>
  <c r="J64"/>
  <c r="P88"/>
  <c r="P87"/>
  <c i="1" r="AU82"/>
  <c i="22" r="R88"/>
  <c r="R87"/>
  <c r="T88"/>
  <c r="T87"/>
  <c r="BK201"/>
  <c r="J201"/>
  <c r="J65"/>
  <c r="P201"/>
  <c r="R201"/>
  <c r="T201"/>
  <c i="2" r="BE146"/>
  <c r="BE333"/>
  <c r="BE340"/>
  <c r="BE350"/>
  <c r="BE458"/>
  <c r="BE464"/>
  <c i="3" r="J88"/>
  <c r="BE132"/>
  <c r="BE401"/>
  <c r="BE407"/>
  <c i="4" r="BE338"/>
  <c r="BE448"/>
  <c r="BE541"/>
  <c r="BE568"/>
  <c r="BE574"/>
  <c i="5" r="F59"/>
  <c r="BE229"/>
  <c r="BE269"/>
  <c r="BE322"/>
  <c r="BE325"/>
  <c r="BE450"/>
  <c r="BE457"/>
  <c r="BE523"/>
  <c r="BE528"/>
  <c r="BE761"/>
  <c r="BE769"/>
  <c r="BE775"/>
  <c r="BE887"/>
  <c r="BE982"/>
  <c r="BE1037"/>
  <c r="BE1070"/>
  <c i="6" r="BE427"/>
  <c r="BE803"/>
  <c r="BE1157"/>
  <c r="BE1251"/>
  <c i="10" r="BE256"/>
  <c r="BE321"/>
  <c i="13" r="F58"/>
  <c r="BE132"/>
  <c r="BE136"/>
  <c r="BE141"/>
  <c r="BE149"/>
  <c r="BE188"/>
  <c r="BE192"/>
  <c r="BE205"/>
  <c r="BE240"/>
  <c r="BE242"/>
  <c r="BE267"/>
  <c r="BE281"/>
  <c r="BE291"/>
  <c r="BE303"/>
  <c i="15" r="E50"/>
  <c r="J58"/>
  <c r="BE102"/>
  <c r="BK120"/>
  <c r="J120"/>
  <c r="J66"/>
  <c i="16" r="J58"/>
  <c r="J82"/>
  <c r="BE94"/>
  <c r="BE108"/>
  <c r="BE110"/>
  <c i="17" r="F58"/>
  <c r="BE97"/>
  <c r="BE107"/>
  <c r="BE152"/>
  <c i="18" r="J59"/>
  <c r="BE106"/>
  <c r="BE189"/>
  <c r="BE225"/>
  <c r="BE228"/>
  <c i="19" r="BE161"/>
  <c r="BE176"/>
  <c r="BE232"/>
  <c r="BE238"/>
  <c r="BE242"/>
  <c r="BE305"/>
  <c r="BE326"/>
  <c r="BE339"/>
  <c i="20" r="F91"/>
  <c r="BE118"/>
  <c r="BE128"/>
  <c r="BE149"/>
  <c r="BE305"/>
  <c r="BE376"/>
  <c r="BK392"/>
  <c r="J392"/>
  <c r="J71"/>
  <c i="21" r="BE200"/>
  <c r="BE227"/>
  <c r="BE239"/>
  <c i="10" r="BE168"/>
  <c r="BE186"/>
  <c r="BE191"/>
  <c r="BE207"/>
  <c r="BE215"/>
  <c r="BE225"/>
  <c r="BE299"/>
  <c r="BE303"/>
  <c r="BE352"/>
  <c r="BE364"/>
  <c r="BE372"/>
  <c i="11" r="F58"/>
  <c r="F97"/>
  <c r="BE111"/>
  <c r="BE328"/>
  <c r="BE330"/>
  <c r="BE338"/>
  <c r="BE340"/>
  <c r="BE347"/>
  <c r="BE357"/>
  <c r="BE359"/>
  <c r="BE361"/>
  <c r="BE367"/>
  <c r="BE371"/>
  <c r="BE374"/>
  <c r="BE380"/>
  <c r="BE382"/>
  <c r="BE386"/>
  <c r="BE388"/>
  <c r="BE390"/>
  <c r="BE396"/>
  <c r="BE414"/>
  <c r="BE422"/>
  <c r="BE424"/>
  <c r="BE430"/>
  <c r="BE442"/>
  <c r="BE450"/>
  <c r="BE456"/>
  <c r="BE501"/>
  <c r="BE508"/>
  <c r="BE512"/>
  <c r="BE518"/>
  <c i="12" r="BE238"/>
  <c r="BE253"/>
  <c r="BE269"/>
  <c r="BE275"/>
  <c r="BE277"/>
  <c r="BE289"/>
  <c r="BE293"/>
  <c r="BE299"/>
  <c r="BE301"/>
  <c r="BE309"/>
  <c r="BE337"/>
  <c r="BE348"/>
  <c r="BE398"/>
  <c i="13" r="J56"/>
  <c r="BE112"/>
  <c r="BE116"/>
  <c r="BE124"/>
  <c r="BE157"/>
  <c r="BE163"/>
  <c r="BE171"/>
  <c r="BE175"/>
  <c r="BE182"/>
  <c r="BE216"/>
  <c r="BE250"/>
  <c r="BE273"/>
  <c r="BE277"/>
  <c r="BE293"/>
  <c i="14" r="BE99"/>
  <c r="BE139"/>
  <c r="BE159"/>
  <c r="BE169"/>
  <c r="BE174"/>
  <c i="15" r="J59"/>
  <c r="F86"/>
  <c r="BE96"/>
  <c r="BE121"/>
  <c r="BE131"/>
  <c i="16" r="F58"/>
  <c r="J59"/>
  <c r="BE92"/>
  <c r="BE96"/>
  <c r="BE146"/>
  <c i="17" r="J59"/>
  <c r="J86"/>
  <c r="BE132"/>
  <c r="BE149"/>
  <c r="BE155"/>
  <c i="18" r="J56"/>
  <c r="BE213"/>
  <c i="19" r="F58"/>
  <c r="J88"/>
  <c r="BE93"/>
  <c r="BE196"/>
  <c r="BE307"/>
  <c i="20" r="J56"/>
  <c r="BE133"/>
  <c r="BE166"/>
  <c r="BE181"/>
  <c r="BE321"/>
  <c r="BE397"/>
  <c r="BE414"/>
  <c r="BE420"/>
  <c r="BE446"/>
  <c i="22" r="BE104"/>
  <c i="6" r="BE917"/>
  <c i="11" r="BE207"/>
  <c i="19" r="BE328"/>
  <c i="20" r="BE255"/>
  <c r="BE393"/>
  <c r="BE407"/>
  <c r="BE432"/>
  <c r="BE463"/>
  <c i="21" r="BE194"/>
  <c i="2" r="J56"/>
  <c r="BE133"/>
  <c r="BE160"/>
  <c r="BE184"/>
  <c r="BE368"/>
  <c r="BE380"/>
  <c r="BE398"/>
  <c r="BE417"/>
  <c r="BE452"/>
  <c r="BE490"/>
  <c r="BE505"/>
  <c r="BE511"/>
  <c r="BE533"/>
  <c r="BE552"/>
  <c r="BK489"/>
  <c r="J489"/>
  <c r="J72"/>
  <c r="BK643"/>
  <c r="J643"/>
  <c r="J80"/>
  <c i="3" r="E50"/>
  <c r="F59"/>
  <c r="J90"/>
  <c r="BE229"/>
  <c r="BE245"/>
  <c r="BE256"/>
  <c r="BE270"/>
  <c r="BE280"/>
  <c r="BE323"/>
  <c i="4" r="BE126"/>
  <c r="BE154"/>
  <c r="BE174"/>
  <c r="BE425"/>
  <c r="BE441"/>
  <c r="BE466"/>
  <c r="BE601"/>
  <c r="BE607"/>
  <c i="5" r="BE199"/>
  <c r="BE299"/>
  <c r="BE304"/>
  <c r="BE307"/>
  <c r="BE333"/>
  <c r="BE485"/>
  <c r="BE607"/>
  <c r="BE729"/>
  <c r="BE752"/>
  <c r="BE758"/>
  <c r="BK1221"/>
  <c r="J1221"/>
  <c r="J83"/>
  <c i="6" r="J56"/>
  <c r="BE248"/>
  <c r="BE290"/>
  <c r="BE389"/>
  <c r="BE810"/>
  <c i="11" r="BE205"/>
  <c i="21" r="E80"/>
  <c r="J89"/>
  <c r="BE133"/>
  <c r="BE148"/>
  <c r="BE205"/>
  <c r="BE222"/>
  <c i="2" r="E90"/>
  <c r="BE172"/>
  <c r="BE181"/>
  <c r="BE220"/>
  <c r="BE321"/>
  <c r="BE326"/>
  <c r="BE412"/>
  <c r="BE428"/>
  <c r="BE448"/>
  <c r="BE476"/>
  <c r="BE528"/>
  <c r="BE538"/>
  <c r="BE546"/>
  <c i="3" r="BE109"/>
  <c r="BE118"/>
  <c r="BE250"/>
  <c r="BE383"/>
  <c r="BE392"/>
  <c r="BE404"/>
  <c r="BE422"/>
  <c r="BK441"/>
  <c r="J441"/>
  <c r="J70"/>
  <c i="4" r="E87"/>
  <c r="F95"/>
  <c r="BE133"/>
  <c r="BE227"/>
  <c r="BE255"/>
  <c r="BE266"/>
  <c r="BE302"/>
  <c r="BE413"/>
  <c r="BE453"/>
  <c r="BE583"/>
  <c r="BE642"/>
  <c i="5" r="E50"/>
  <c r="J56"/>
  <c r="BE319"/>
  <c r="BE510"/>
  <c r="BE603"/>
  <c r="BE610"/>
  <c r="BE808"/>
  <c r="BE878"/>
  <c r="BE1003"/>
  <c r="BE1040"/>
  <c r="BE1087"/>
  <c r="BE1099"/>
  <c r="BE1101"/>
  <c r="BE1141"/>
  <c r="BE1156"/>
  <c r="BE1187"/>
  <c r="BE1211"/>
  <c r="BE1218"/>
  <c i="6" r="BE386"/>
  <c r="BE475"/>
  <c r="BE556"/>
  <c r="BE882"/>
  <c r="BE1038"/>
  <c r="BE1081"/>
  <c r="BE1163"/>
  <c r="BE1175"/>
  <c r="BE1178"/>
  <c r="BE1240"/>
  <c i="11" r="BE209"/>
  <c r="BE211"/>
  <c r="BE213"/>
  <c r="BE215"/>
  <c r="BE221"/>
  <c r="BE225"/>
  <c r="BE237"/>
  <c r="BE247"/>
  <c r="BE289"/>
  <c r="BE291"/>
  <c r="BE295"/>
  <c r="BE303"/>
  <c r="BE565"/>
  <c r="BE567"/>
  <c r="BE593"/>
  <c r="BE595"/>
  <c r="BE607"/>
  <c r="BE621"/>
  <c r="BE641"/>
  <c r="BE658"/>
  <c r="BE662"/>
  <c r="BE670"/>
  <c i="12" r="J58"/>
  <c r="F88"/>
  <c r="BE124"/>
  <c r="BE130"/>
  <c r="BE150"/>
  <c r="BE168"/>
  <c r="BE176"/>
  <c r="BE184"/>
  <c r="BE194"/>
  <c r="BE196"/>
  <c r="BE226"/>
  <c r="BE230"/>
  <c r="BE244"/>
  <c r="BE255"/>
  <c r="BE265"/>
  <c r="BE267"/>
  <c r="BE291"/>
  <c r="BE295"/>
  <c r="BE305"/>
  <c r="BE313"/>
  <c r="BE327"/>
  <c r="BE340"/>
  <c r="BE342"/>
  <c r="BE350"/>
  <c r="BE384"/>
  <c r="BE386"/>
  <c r="BE392"/>
  <c i="13" r="J58"/>
  <c r="BE114"/>
  <c r="BE118"/>
  <c r="BE122"/>
  <c r="BE130"/>
  <c r="BE134"/>
  <c r="BE143"/>
  <c r="BE153"/>
  <c r="BE167"/>
  <c r="BE180"/>
  <c r="BE184"/>
  <c r="BE190"/>
  <c r="BE195"/>
  <c r="BE214"/>
  <c r="BE222"/>
  <c r="BE275"/>
  <c i="14" r="J58"/>
  <c r="J84"/>
  <c r="BE91"/>
  <c r="BE101"/>
  <c r="BE103"/>
  <c r="BE125"/>
  <c r="BE129"/>
  <c r="BE135"/>
  <c r="BE137"/>
  <c r="BE141"/>
  <c r="BE145"/>
  <c r="BE157"/>
  <c r="BE167"/>
  <c i="15" r="J56"/>
  <c r="F87"/>
  <c r="BE108"/>
  <c r="BE117"/>
  <c i="16" r="E76"/>
  <c r="F85"/>
  <c r="BE123"/>
  <c r="BE134"/>
  <c i="17" r="BE140"/>
  <c i="18" r="BE143"/>
  <c r="BE145"/>
  <c r="BE167"/>
  <c r="BE197"/>
  <c r="BE209"/>
  <c r="BE215"/>
  <c r="BE237"/>
  <c r="BE244"/>
  <c i="19" r="BE148"/>
  <c r="BE224"/>
  <c r="BE230"/>
  <c r="BE293"/>
  <c r="BE319"/>
  <c r="BK180"/>
  <c r="J180"/>
  <c r="J65"/>
  <c i="20" r="E50"/>
  <c i="22" r="J58"/>
  <c r="F83"/>
  <c i="2" r="F99"/>
  <c r="BE232"/>
  <c r="BE269"/>
  <c r="BE294"/>
  <c r="BE304"/>
  <c r="BE393"/>
  <c i="3" r="BE97"/>
  <c r="BE447"/>
  <c r="BK292"/>
  <c r="J292"/>
  <c r="J67"/>
  <c i="4" r="J59"/>
  <c r="J95"/>
  <c r="BE233"/>
  <c r="BE279"/>
  <c r="BE388"/>
  <c r="BE472"/>
  <c r="BE560"/>
  <c r="BE593"/>
  <c i="5" r="F58"/>
  <c r="BE164"/>
  <c r="BE262"/>
  <c r="BE515"/>
  <c r="BE617"/>
  <c r="BE710"/>
  <c r="BE778"/>
  <c r="BE824"/>
  <c r="BE851"/>
  <c r="BE935"/>
  <c r="BK108"/>
  <c r="J108"/>
  <c r="J65"/>
  <c r="BK641"/>
  <c r="J641"/>
  <c r="J70"/>
  <c r="BK899"/>
  <c r="J899"/>
  <c r="J77"/>
  <c i="6" r="J59"/>
  <c r="BE265"/>
  <c r="BE663"/>
  <c r="BE672"/>
  <c r="BE755"/>
  <c r="BE914"/>
  <c r="BE1060"/>
  <c i="11" r="BE299"/>
  <c r="BE305"/>
  <c r="BE307"/>
  <c r="BE311"/>
  <c r="BE313"/>
  <c r="BE317"/>
  <c r="BE332"/>
  <c r="BE336"/>
  <c r="BE349"/>
  <c r="BE378"/>
  <c r="BE404"/>
  <c r="BE418"/>
  <c r="BE432"/>
  <c r="BE440"/>
  <c r="BE462"/>
  <c r="BE466"/>
  <c r="BE470"/>
  <c r="BE477"/>
  <c r="BE485"/>
  <c r="BE510"/>
  <c r="BE514"/>
  <c r="BE520"/>
  <c r="BE526"/>
  <c r="BE530"/>
  <c r="BE557"/>
  <c r="BE561"/>
  <c r="BE563"/>
  <c r="BE581"/>
  <c r="BE619"/>
  <c r="BE634"/>
  <c r="BE645"/>
  <c r="BE654"/>
  <c r="BE660"/>
  <c r="BK585"/>
  <c r="J585"/>
  <c r="J74"/>
  <c i="12" r="J56"/>
  <c r="J59"/>
  <c r="F89"/>
  <c r="BE100"/>
  <c r="BE110"/>
  <c r="BE128"/>
  <c r="BE139"/>
  <c r="BE154"/>
  <c r="BE156"/>
  <c r="BE162"/>
  <c r="BE164"/>
  <c r="BE180"/>
  <c r="BE198"/>
  <c r="BE204"/>
  <c r="BE208"/>
  <c r="BE210"/>
  <c r="BE212"/>
  <c r="BE257"/>
  <c r="BE303"/>
  <c r="BE382"/>
  <c r="BE400"/>
  <c i="13" r="J59"/>
  <c r="BE96"/>
  <c r="BE98"/>
  <c r="BE100"/>
  <c r="BE106"/>
  <c r="BE110"/>
  <c r="BE155"/>
  <c r="BE165"/>
  <c r="BE201"/>
  <c r="BE228"/>
  <c r="BE234"/>
  <c r="BE238"/>
  <c r="BE271"/>
  <c r="BE285"/>
  <c r="BE287"/>
  <c r="BE297"/>
  <c r="BE301"/>
  <c r="BE308"/>
  <c r="BE310"/>
  <c i="14" r="F58"/>
  <c r="F84"/>
  <c r="BE97"/>
  <c r="BE105"/>
  <c r="BE109"/>
  <c r="BE111"/>
  <c r="BE113"/>
  <c r="BE121"/>
  <c r="BE127"/>
  <c r="BE143"/>
  <c r="BE151"/>
  <c r="BE161"/>
  <c r="BE172"/>
  <c r="BE176"/>
  <c i="15" r="BE105"/>
  <c r="BE111"/>
  <c i="16" r="BE90"/>
  <c r="BE102"/>
  <c r="BE106"/>
  <c r="BE131"/>
  <c r="BE140"/>
  <c i="17" r="J84"/>
  <c r="BE102"/>
  <c r="BE114"/>
  <c r="BE118"/>
  <c r="BE126"/>
  <c r="BE135"/>
  <c r="BK142"/>
  <c r="J142"/>
  <c r="J65"/>
  <c r="BK172"/>
  <c r="J172"/>
  <c r="J68"/>
  <c i="18" r="J58"/>
  <c r="E79"/>
  <c r="BE132"/>
  <c r="BE141"/>
  <c r="BE164"/>
  <c r="BE186"/>
  <c r="BE234"/>
  <c r="BE246"/>
  <c i="19" r="BE199"/>
  <c r="BE260"/>
  <c r="BE262"/>
  <c r="BE265"/>
  <c r="BE295"/>
  <c r="BE310"/>
  <c r="BE324"/>
  <c i="20" r="BE193"/>
  <c r="BE349"/>
  <c i="21" r="BE154"/>
  <c r="BE209"/>
  <c i="22" r="J59"/>
  <c r="J81"/>
  <c i="3" r="F58"/>
  <c r="BE234"/>
  <c r="BE288"/>
  <c r="BE299"/>
  <c r="BE306"/>
  <c r="BE438"/>
  <c i="4" r="BE112"/>
  <c r="BE137"/>
  <c r="BE432"/>
  <c i="5" r="BE469"/>
  <c r="BE671"/>
  <c r="BE685"/>
  <c r="BE698"/>
  <c r="BE1090"/>
  <c r="BE1126"/>
  <c r="BE1151"/>
  <c r="BE1172"/>
  <c r="BE1200"/>
  <c r="BE1229"/>
  <c i="6" r="F59"/>
  <c r="BE137"/>
  <c r="BE232"/>
  <c r="BE364"/>
  <c r="BE516"/>
  <c r="BE582"/>
  <c r="BE619"/>
  <c r="BE645"/>
  <c r="BE681"/>
  <c r="BE896"/>
  <c r="BE957"/>
  <c r="BE965"/>
  <c i="11" r="BE249"/>
  <c r="BE263"/>
  <c r="BE267"/>
  <c r="BE273"/>
  <c r="BE277"/>
  <c r="BE279"/>
  <c r="BE287"/>
  <c r="BE319"/>
  <c r="BE326"/>
  <c r="BE334"/>
  <c r="BE345"/>
  <c r="BE353"/>
  <c r="BE365"/>
  <c r="BE394"/>
  <c r="BE398"/>
  <c r="BE410"/>
  <c r="BE420"/>
  <c r="BE438"/>
  <c r="BE444"/>
  <c r="BE468"/>
  <c r="BE489"/>
  <c r="BE495"/>
  <c r="BE522"/>
  <c r="BE528"/>
  <c r="BE534"/>
  <c r="BE536"/>
  <c r="BE547"/>
  <c r="BE553"/>
  <c r="BE559"/>
  <c r="BE575"/>
  <c r="BE577"/>
  <c r="BE579"/>
  <c r="BE583"/>
  <c r="BE589"/>
  <c r="BE597"/>
  <c r="BE599"/>
  <c r="BE603"/>
  <c r="BE605"/>
  <c r="BE609"/>
  <c r="BE647"/>
  <c r="BE649"/>
  <c r="BE652"/>
  <c r="BE664"/>
  <c r="BE666"/>
  <c r="BE668"/>
  <c i="12" r="E50"/>
  <c r="BE118"/>
  <c r="BE122"/>
  <c r="BE126"/>
  <c r="BE132"/>
  <c r="BE134"/>
  <c r="BE147"/>
  <c r="BE170"/>
  <c r="BE174"/>
  <c r="BE218"/>
  <c r="BE224"/>
  <c r="BE228"/>
  <c r="BE232"/>
  <c r="BE236"/>
  <c r="BE240"/>
  <c r="BE246"/>
  <c r="BE259"/>
  <c r="BE283"/>
  <c r="BE287"/>
  <c r="BE311"/>
  <c r="BE317"/>
  <c r="BE323"/>
  <c r="BE325"/>
  <c r="BE358"/>
  <c r="BE365"/>
  <c r="BE369"/>
  <c r="BE379"/>
  <c r="BE388"/>
  <c r="BE390"/>
  <c r="BE394"/>
  <c r="BE396"/>
  <c i="13" r="F59"/>
  <c r="BE104"/>
  <c r="BE126"/>
  <c r="BE138"/>
  <c r="BE147"/>
  <c r="BE159"/>
  <c r="BE186"/>
  <c r="BE199"/>
  <c r="BE203"/>
  <c r="BE209"/>
  <c r="BE246"/>
  <c r="BE248"/>
  <c i="14" r="E75"/>
  <c r="BE95"/>
  <c r="BE107"/>
  <c i="15" r="BE93"/>
  <c r="BE99"/>
  <c i="16" r="BE114"/>
  <c r="BE121"/>
  <c i="17" r="BE143"/>
  <c r="BE165"/>
  <c r="BE170"/>
  <c i="18" r="BE124"/>
  <c r="BE128"/>
  <c r="BE136"/>
  <c r="BE249"/>
  <c i="19" r="F59"/>
  <c r="BE119"/>
  <c r="BE127"/>
  <c r="BE146"/>
  <c r="BE216"/>
  <c r="BE218"/>
  <c r="BE316"/>
  <c i="20" r="BE97"/>
  <c r="BE103"/>
  <c r="BE188"/>
  <c r="BE206"/>
  <c r="BE287"/>
  <c i="21" r="F59"/>
  <c i="20" r="BE123"/>
  <c r="BE171"/>
  <c r="BE389"/>
  <c i="21" r="J58"/>
  <c i="2" r="J99"/>
  <c r="BE105"/>
  <c r="BE119"/>
  <c r="BE154"/>
  <c r="BE165"/>
  <c r="BE169"/>
  <c r="BE193"/>
  <c r="BE467"/>
  <c r="BE484"/>
  <c i="3" r="BE114"/>
  <c r="BE137"/>
  <c r="BE293"/>
  <c r="BE410"/>
  <c r="BK446"/>
  <c r="J446"/>
  <c r="J72"/>
  <c i="4" r="BE180"/>
  <c r="BE463"/>
  <c r="BE554"/>
  <c r="BE633"/>
  <c r="BE668"/>
  <c i="5" r="BE170"/>
  <c r="BE214"/>
  <c r="BE444"/>
  <c r="BE498"/>
  <c r="BE536"/>
  <c r="BE557"/>
  <c r="BE620"/>
  <c r="BE719"/>
  <c r="BE908"/>
  <c r="BE932"/>
  <c r="BE1136"/>
  <c r="BE1160"/>
  <c r="BE1176"/>
  <c i="6" r="BE176"/>
  <c r="BE210"/>
  <c r="BE215"/>
  <c r="BE279"/>
  <c r="BE350"/>
  <c r="BE408"/>
  <c r="BE623"/>
  <c r="BE1025"/>
  <c r="BE1169"/>
  <c r="BE1198"/>
  <c i="10" r="BE359"/>
  <c r="BE361"/>
  <c r="BE366"/>
  <c i="11" r="J59"/>
  <c r="BE175"/>
  <c r="BE203"/>
  <c i="19" r="BE313"/>
  <c r="BE322"/>
  <c i="20" r="J59"/>
  <c r="BE109"/>
  <c r="BE138"/>
  <c r="BE427"/>
  <c r="BE458"/>
  <c r="BE466"/>
  <c i="21" r="BE176"/>
  <c i="2" r="BE436"/>
  <c r="BE445"/>
  <c r="BE574"/>
  <c r="BK623"/>
  <c r="J623"/>
  <c r="J78"/>
  <c i="3" r="J91"/>
  <c r="BE145"/>
  <c r="BE172"/>
  <c r="BE225"/>
  <c r="BE237"/>
  <c i="4" r="BE147"/>
  <c r="BE287"/>
  <c r="BE327"/>
  <c r="BE355"/>
  <c r="BE456"/>
  <c r="BE478"/>
  <c r="BE510"/>
  <c i="5" r="BE109"/>
  <c r="BE127"/>
  <c r="BE423"/>
  <c r="BE475"/>
  <c r="BE531"/>
  <c r="BE539"/>
  <c r="BE570"/>
  <c r="BE594"/>
  <c r="BE922"/>
  <c r="BE1114"/>
  <c r="BE1167"/>
  <c i="6" r="BE118"/>
  <c r="BE413"/>
  <c r="BE614"/>
  <c r="BE1063"/>
  <c r="BE1183"/>
  <c r="BE1188"/>
  <c r="BE1257"/>
  <c r="BE1589"/>
  <c r="BE1614"/>
  <c r="BE1617"/>
  <c r="BE1625"/>
  <c r="BE1634"/>
  <c r="BE1676"/>
  <c r="BE1692"/>
  <c r="BE1695"/>
  <c r="BE1698"/>
  <c r="BE1719"/>
  <c r="BE1726"/>
  <c r="BE1736"/>
  <c r="BE1746"/>
  <c r="BE1749"/>
  <c r="BE1793"/>
  <c r="BE1810"/>
  <c r="BE1937"/>
  <c r="BE1998"/>
  <c r="BE2302"/>
  <c r="BE2332"/>
  <c r="BE2352"/>
  <c r="BE2396"/>
  <c r="BE2408"/>
  <c r="BE2411"/>
  <c r="BE2432"/>
  <c r="BE2489"/>
  <c r="BE2512"/>
  <c r="BE2674"/>
  <c r="BE2689"/>
  <c r="BE2700"/>
  <c r="BE2722"/>
  <c r="BE2735"/>
  <c r="BE2766"/>
  <c r="BE2775"/>
  <c r="BE2778"/>
  <c r="BE2792"/>
  <c r="BE2807"/>
  <c r="BE2830"/>
  <c r="BE2885"/>
  <c r="BE3090"/>
  <c r="BE3107"/>
  <c r="BE3133"/>
  <c r="BE3136"/>
  <c r="BE3171"/>
  <c r="BE3180"/>
  <c r="BE3261"/>
  <c r="BE3375"/>
  <c r="BE3382"/>
  <c r="BE3386"/>
  <c r="BE3476"/>
  <c r="BE3504"/>
  <c r="BE3575"/>
  <c r="BE3628"/>
  <c r="BE3907"/>
  <c r="BE3973"/>
  <c r="BE4106"/>
  <c r="BE4112"/>
  <c r="BE4116"/>
  <c r="BE4119"/>
  <c r="BE4130"/>
  <c r="BE4143"/>
  <c r="BE4163"/>
  <c r="BE4222"/>
  <c r="BE4228"/>
  <c r="BE4259"/>
  <c r="BE4316"/>
  <c r="BE4346"/>
  <c r="BE4350"/>
  <c r="BE4362"/>
  <c r="BE4405"/>
  <c r="BE4409"/>
  <c r="BE4448"/>
  <c r="BE4451"/>
  <c r="BE4497"/>
  <c r="BE4525"/>
  <c r="BE4530"/>
  <c r="BE4536"/>
  <c r="BE4540"/>
  <c r="BK4681"/>
  <c r="J4681"/>
  <c r="J88"/>
  <c i="7" r="J56"/>
  <c r="F59"/>
  <c r="F90"/>
  <c r="BE110"/>
  <c r="BE204"/>
  <c r="BE224"/>
  <c r="BE246"/>
  <c r="BE252"/>
  <c r="BE298"/>
  <c r="BE322"/>
  <c r="BE335"/>
  <c r="BE339"/>
  <c r="BE355"/>
  <c r="BE359"/>
  <c r="BE367"/>
  <c r="BE379"/>
  <c r="BE399"/>
  <c r="BE423"/>
  <c r="BE488"/>
  <c r="BE496"/>
  <c r="BE516"/>
  <c r="BE552"/>
  <c r="BE599"/>
  <c r="BE607"/>
  <c r="BE611"/>
  <c r="BE655"/>
  <c r="BE667"/>
  <c r="BE699"/>
  <c r="BE707"/>
  <c r="BE733"/>
  <c i="8" r="F58"/>
  <c r="BE109"/>
  <c r="BE151"/>
  <c r="BE188"/>
  <c r="BE216"/>
  <c r="BE229"/>
  <c r="BE254"/>
  <c r="BE260"/>
  <c r="BE266"/>
  <c r="BE269"/>
  <c r="BE287"/>
  <c r="BE365"/>
  <c r="BE375"/>
  <c r="BE377"/>
  <c r="BE379"/>
  <c r="BE381"/>
  <c r="BE389"/>
  <c r="BE397"/>
  <c r="BE401"/>
  <c r="BE403"/>
  <c r="BE417"/>
  <c r="BE434"/>
  <c r="BE453"/>
  <c r="BE467"/>
  <c r="BE473"/>
  <c r="BE482"/>
  <c r="BE484"/>
  <c r="BE486"/>
  <c r="BE494"/>
  <c r="BE521"/>
  <c r="BE527"/>
  <c r="BE535"/>
  <c r="BE571"/>
  <c r="BE576"/>
  <c r="BE583"/>
  <c r="BE589"/>
  <c i="9" r="BE156"/>
  <c r="BE170"/>
  <c r="BE182"/>
  <c r="BE188"/>
  <c r="BE192"/>
  <c r="BE242"/>
  <c r="BE260"/>
  <c r="BE308"/>
  <c r="BE344"/>
  <c r="BE354"/>
  <c r="BE362"/>
  <c r="BE374"/>
  <c r="BE380"/>
  <c r="BE382"/>
  <c r="BE386"/>
  <c r="BE399"/>
  <c r="BE442"/>
  <c r="BE452"/>
  <c r="BE456"/>
  <c r="BE464"/>
  <c r="BE478"/>
  <c r="BE482"/>
  <c r="BE508"/>
  <c r="BE529"/>
  <c r="BE539"/>
  <c r="BE556"/>
  <c i="10" r="F58"/>
  <c r="E83"/>
  <c r="J91"/>
  <c r="BE118"/>
  <c r="BE132"/>
  <c r="BE138"/>
  <c r="BE152"/>
  <c r="BE158"/>
  <c r="BE178"/>
  <c r="BE180"/>
  <c r="BE182"/>
  <c r="BE189"/>
  <c r="BE197"/>
  <c r="BE203"/>
  <c r="BE213"/>
  <c r="BE227"/>
  <c r="BE280"/>
  <c r="BE291"/>
  <c r="BE329"/>
  <c r="BE336"/>
  <c i="11" r="E50"/>
  <c r="J58"/>
  <c r="J94"/>
  <c r="BE135"/>
  <c r="BE141"/>
  <c r="BE151"/>
  <c r="BE155"/>
  <c r="BE219"/>
  <c r="BE233"/>
  <c i="21" r="BE213"/>
  <c i="2" r="BE139"/>
  <c r="BE207"/>
  <c r="BE264"/>
  <c r="BE345"/>
  <c r="BE355"/>
  <c r="BE373"/>
  <c r="BE388"/>
  <c r="BE564"/>
  <c r="BE611"/>
  <c r="BE616"/>
  <c r="BE624"/>
  <c i="3" r="BE127"/>
  <c r="BE152"/>
  <c r="BE194"/>
  <c r="BE220"/>
  <c r="BE310"/>
  <c r="BE314"/>
  <c r="BE358"/>
  <c r="BE363"/>
  <c r="BE373"/>
  <c r="BE416"/>
  <c r="BE426"/>
  <c r="BE435"/>
  <c r="BE442"/>
  <c i="4" r="BE120"/>
  <c r="BE204"/>
  <c r="BE220"/>
  <c r="BE469"/>
  <c r="BE628"/>
  <c r="BE652"/>
  <c r="BK485"/>
  <c r="J485"/>
  <c r="J69"/>
  <c r="BK582"/>
  <c r="J582"/>
  <c r="J73"/>
  <c i="5" r="BE294"/>
  <c r="BE316"/>
  <c r="BE493"/>
  <c r="BE647"/>
  <c r="BE658"/>
  <c r="BE701"/>
  <c r="BE723"/>
  <c r="BE833"/>
  <c r="BE839"/>
  <c r="BE845"/>
  <c r="BE891"/>
  <c i="6" r="BE353"/>
  <c r="BE611"/>
  <c r="BE627"/>
  <c r="BE693"/>
  <c r="BE930"/>
  <c r="BE1133"/>
  <c r="BE1193"/>
  <c i="10" r="BE264"/>
  <c r="BE295"/>
  <c r="BE305"/>
  <c r="BE323"/>
  <c r="BE333"/>
  <c r="BE348"/>
  <c i="11" r="BE117"/>
  <c r="BE119"/>
  <c r="BE165"/>
  <c r="BE187"/>
  <c r="BE195"/>
  <c i="6" r="BE1136"/>
  <c i="11" r="BE197"/>
  <c i="20" r="BE299"/>
  <c r="BE354"/>
  <c r="BE364"/>
  <c r="BE455"/>
  <c i="22" r="BE130"/>
  <c i="8" r="BE498"/>
  <c r="BE502"/>
  <c r="BE506"/>
  <c r="BE508"/>
  <c r="BE516"/>
  <c r="BE525"/>
  <c r="BE533"/>
  <c r="BE537"/>
  <c r="BE539"/>
  <c r="BE553"/>
  <c r="BE566"/>
  <c r="BE586"/>
  <c r="BE591"/>
  <c r="BE595"/>
  <c i="9" r="J56"/>
  <c r="E82"/>
  <c r="J91"/>
  <c r="BE132"/>
  <c r="BE138"/>
  <c r="BE151"/>
  <c r="BE164"/>
  <c r="BE180"/>
  <c r="BE195"/>
  <c r="BE201"/>
  <c r="BE204"/>
  <c r="BE210"/>
  <c r="BE269"/>
  <c r="BE275"/>
  <c r="BE302"/>
  <c r="BE330"/>
  <c r="BE334"/>
  <c r="BE340"/>
  <c r="BE346"/>
  <c r="BE358"/>
  <c r="BE360"/>
  <c r="BE392"/>
  <c r="BE396"/>
  <c r="BE422"/>
  <c r="BE430"/>
  <c r="BE437"/>
  <c r="BE444"/>
  <c r="BE460"/>
  <c r="BE499"/>
  <c r="BE506"/>
  <c r="BE510"/>
  <c r="BE514"/>
  <c r="BE516"/>
  <c r="BE522"/>
  <c r="BE547"/>
  <c r="BE550"/>
  <c r="BE553"/>
  <c i="10" r="F59"/>
  <c r="J89"/>
  <c r="J92"/>
  <c r="BE98"/>
  <c r="BE100"/>
  <c r="BE102"/>
  <c r="BE112"/>
  <c r="BE128"/>
  <c r="BE144"/>
  <c r="BE172"/>
  <c r="BE174"/>
  <c r="BE239"/>
  <c r="BE243"/>
  <c r="BE246"/>
  <c r="BE268"/>
  <c r="BE272"/>
  <c r="BE301"/>
  <c r="BE310"/>
  <c r="BE325"/>
  <c r="BE344"/>
  <c r="BE354"/>
  <c i="11" r="BE107"/>
  <c r="BE131"/>
  <c r="BE137"/>
  <c r="BE139"/>
  <c r="BE157"/>
  <c i="15" r="BE125"/>
  <c r="BE129"/>
  <c i="16" r="BE98"/>
  <c r="BE100"/>
  <c i="17" r="BE173"/>
  <c i="18" r="F59"/>
  <c r="BE101"/>
  <c r="BE211"/>
  <c r="BE219"/>
  <c r="BE231"/>
  <c r="BE240"/>
  <c i="19" r="E50"/>
  <c r="BE130"/>
  <c r="BE141"/>
  <c r="BE150"/>
  <c r="BE164"/>
  <c r="BE174"/>
  <c r="BE185"/>
  <c r="BE204"/>
  <c r="BE207"/>
  <c r="BE226"/>
  <c r="BE228"/>
  <c r="BE240"/>
  <c r="BE244"/>
  <c r="BE248"/>
  <c r="BE254"/>
  <c r="BE291"/>
  <c r="BE330"/>
  <c i="20" r="J58"/>
  <c r="BE154"/>
  <c r="BE235"/>
  <c r="BE241"/>
  <c r="BE310"/>
  <c i="21" r="BE122"/>
  <c r="BE189"/>
  <c i="22" r="BE135"/>
  <c i="2" r="BE197"/>
  <c r="BE314"/>
  <c r="BE559"/>
  <c r="BE569"/>
  <c r="BE644"/>
  <c r="BK597"/>
  <c r="J597"/>
  <c r="J76"/>
  <c i="3" r="BE162"/>
  <c r="BE180"/>
  <c r="BE261"/>
  <c r="BE343"/>
  <c i="4" r="BE198"/>
  <c r="BE310"/>
  <c r="BE348"/>
  <c r="BE516"/>
  <c i="5" r="J59"/>
  <c r="J102"/>
  <c r="BE221"/>
  <c r="BE242"/>
  <c r="BE283"/>
  <c r="BE288"/>
  <c r="BE678"/>
  <c r="BE716"/>
  <c r="BE749"/>
  <c r="BE813"/>
  <c r="BE860"/>
  <c r="BE991"/>
  <c r="BK881"/>
  <c r="J881"/>
  <c r="J75"/>
  <c i="6" r="E50"/>
  <c r="BE241"/>
  <c r="BE720"/>
  <c r="BE743"/>
  <c r="BE750"/>
  <c r="BE1213"/>
  <c r="BE1218"/>
  <c r="BE1235"/>
  <c r="BE1254"/>
  <c r="BE1285"/>
  <c r="BE1404"/>
  <c i="19" r="BE285"/>
  <c r="BE287"/>
  <c r="BE289"/>
  <c r="BE332"/>
  <c r="BE336"/>
  <c i="20" r="BE267"/>
  <c r="BE273"/>
  <c r="BE400"/>
  <c i="21" r="F58"/>
  <c i="20" r="BE345"/>
  <c r="BE359"/>
  <c r="BE369"/>
  <c r="BE379"/>
  <c r="BE382"/>
  <c r="BE386"/>
  <c i="21" r="J56"/>
  <c i="22" r="BE132"/>
  <c i="4" r="BE481"/>
  <c r="BE662"/>
  <c r="BE691"/>
  <c i="5" r="BE183"/>
  <c r="BE1012"/>
  <c r="BE1027"/>
  <c r="BE1190"/>
  <c r="BK916"/>
  <c r="J916"/>
  <c r="J79"/>
  <c i="6" r="J106"/>
  <c r="BE220"/>
  <c r="BE236"/>
  <c r="BE272"/>
  <c r="BE760"/>
  <c r="BE780"/>
  <c i="16" r="BE116"/>
  <c r="BE119"/>
  <c r="BE127"/>
  <c r="BE138"/>
  <c i="18" r="BE93"/>
  <c r="BK166"/>
  <c r="J166"/>
  <c r="J65"/>
  <c r="BK255"/>
  <c r="J255"/>
  <c r="J69"/>
  <c i="19" r="J58"/>
  <c r="BE113"/>
  <c r="BE220"/>
  <c r="BE236"/>
  <c r="BE250"/>
  <c r="BE268"/>
  <c r="BE301"/>
  <c r="BE303"/>
  <c r="BE334"/>
  <c r="BK338"/>
  <c r="J338"/>
  <c r="J69"/>
  <c i="20" r="BE201"/>
  <c r="BE212"/>
  <c r="BE315"/>
  <c i="21" r="BE95"/>
  <c r="BE108"/>
  <c r="BE217"/>
  <c r="BE235"/>
  <c i="11" r="BE223"/>
  <c r="BE231"/>
  <c r="BE243"/>
  <c i="22" r="F59"/>
  <c r="BE141"/>
  <c i="2" r="BE177"/>
  <c r="BE279"/>
  <c r="BE363"/>
  <c r="BE638"/>
  <c i="3" r="BE283"/>
  <c r="BE335"/>
  <c i="4" r="F96"/>
  <c r="BE396"/>
  <c r="BE444"/>
  <c r="BE502"/>
  <c r="BE532"/>
  <c r="BE620"/>
  <c i="5" r="BE158"/>
  <c r="BE339"/>
  <c r="BE652"/>
  <c r="BE766"/>
  <c r="BE952"/>
  <c r="BE1146"/>
  <c i="6" r="BE165"/>
  <c r="BE293"/>
  <c r="BE319"/>
  <c r="BE705"/>
  <c r="BE800"/>
  <c r="BE1071"/>
  <c r="BE1074"/>
  <c r="BE1090"/>
  <c r="BE1095"/>
  <c r="BE1114"/>
  <c r="BE1203"/>
  <c r="BE1224"/>
  <c i="8" r="BK124"/>
  <c r="J124"/>
  <c r="J65"/>
  <c r="BK128"/>
  <c r="J128"/>
  <c r="J66"/>
  <c i="9" r="J58"/>
  <c r="F90"/>
  <c r="BE99"/>
  <c r="BE105"/>
  <c r="BE108"/>
  <c r="BE111"/>
  <c r="BE117"/>
  <c r="BE128"/>
  <c r="BE140"/>
  <c r="BE142"/>
  <c r="BE176"/>
  <c r="BE184"/>
  <c r="BE186"/>
  <c r="BE222"/>
  <c r="BE234"/>
  <c r="BE245"/>
  <c r="BE251"/>
  <c r="BE257"/>
  <c r="BE263"/>
  <c r="BE281"/>
  <c r="BE287"/>
  <c r="BE296"/>
  <c r="BE314"/>
  <c r="BE323"/>
  <c r="BE350"/>
  <c r="BE368"/>
  <c r="BE372"/>
  <c r="BE390"/>
  <c r="BE405"/>
  <c r="BE420"/>
  <c r="BE428"/>
  <c r="BE468"/>
  <c r="BE474"/>
  <c r="BE492"/>
  <c r="BE502"/>
  <c r="BE512"/>
  <c r="BE518"/>
  <c r="BE541"/>
  <c i="10" r="BE154"/>
  <c r="BE156"/>
  <c r="BE176"/>
  <c r="BE205"/>
  <c r="BE252"/>
  <c r="BE254"/>
  <c r="BE278"/>
  <c r="BE284"/>
  <c r="BE289"/>
  <c r="BE297"/>
  <c r="BE308"/>
  <c r="BE327"/>
  <c r="BE331"/>
  <c r="BE340"/>
  <c i="11" r="BE103"/>
  <c r="BE125"/>
  <c r="BE143"/>
  <c r="BE153"/>
  <c r="BE159"/>
  <c r="BE161"/>
  <c r="BE163"/>
  <c r="BE167"/>
  <c r="BE193"/>
  <c r="BE199"/>
  <c r="BE201"/>
  <c i="6" r="BE963"/>
  <c r="BE981"/>
  <c r="BE1006"/>
  <c r="BE1141"/>
  <c r="BE1230"/>
  <c r="BE1401"/>
  <c i="10" r="BE342"/>
  <c r="BE370"/>
  <c i="11" r="BE113"/>
  <c i="21" r="BE192"/>
  <c i="5" r="BE741"/>
  <c r="BE822"/>
  <c r="BE830"/>
  <c r="BE993"/>
  <c i="6" r="BE699"/>
  <c r="BE812"/>
  <c i="11" r="BE177"/>
  <c i="21" r="BK221"/>
  <c r="J221"/>
  <c r="J68"/>
  <c i="2" r="J58"/>
  <c r="BE110"/>
  <c r="BE212"/>
  <c r="BE216"/>
  <c r="BE407"/>
  <c r="BE432"/>
  <c r="BE440"/>
  <c r="BE579"/>
  <c r="BK470"/>
  <c r="J470"/>
  <c r="J69"/>
  <c i="3" r="BE201"/>
  <c r="BE348"/>
  <c r="BE397"/>
  <c r="BE419"/>
  <c r="BE429"/>
  <c r="BE432"/>
  <c i="4" r="BE107"/>
  <c r="BE117"/>
  <c r="BE190"/>
  <c r="BE361"/>
  <c r="BE475"/>
  <c r="BK540"/>
  <c r="J540"/>
  <c r="J71"/>
  <c i="5" r="BE150"/>
  <c r="BE276"/>
  <c r="BE360"/>
  <c r="BE366"/>
  <c r="BE371"/>
  <c r="BE598"/>
  <c r="BE636"/>
  <c r="BE735"/>
  <c r="BE744"/>
  <c r="BE795"/>
  <c r="BE857"/>
  <c r="BE868"/>
  <c r="BE900"/>
  <c r="BE998"/>
  <c r="BE1055"/>
  <c r="BK1175"/>
  <c r="J1175"/>
  <c r="J81"/>
  <c i="6" r="BE171"/>
  <c r="BE299"/>
  <c r="BE631"/>
  <c r="BE954"/>
  <c r="BE971"/>
  <c r="BE1079"/>
  <c r="BE1586"/>
  <c r="BE1592"/>
  <c r="BE1678"/>
  <c r="BE1684"/>
  <c r="BE1690"/>
  <c r="BE1707"/>
  <c r="BE1763"/>
  <c r="BE1890"/>
  <c r="BE1987"/>
  <c r="BE1995"/>
  <c r="BE2110"/>
  <c r="BE2289"/>
  <c r="BE2317"/>
  <c r="BE2337"/>
  <c r="BE2345"/>
  <c r="BE2392"/>
  <c r="BE2404"/>
  <c r="BE2455"/>
  <c r="BE2465"/>
  <c r="BE2560"/>
  <c r="BE2574"/>
  <c r="BE2578"/>
  <c r="BE2588"/>
  <c r="BE2604"/>
  <c r="BE2804"/>
  <c r="BE2844"/>
  <c r="BE2858"/>
  <c r="BE2896"/>
  <c r="BE2910"/>
  <c r="BE3080"/>
  <c r="BE3093"/>
  <c r="BE3183"/>
  <c r="BE3288"/>
  <c r="BE3411"/>
  <c r="BE3449"/>
  <c r="BE3494"/>
  <c r="BE3633"/>
  <c r="BE3658"/>
  <c r="BE3714"/>
  <c r="BE3721"/>
  <c r="BE3737"/>
  <c i="7" r="J59"/>
  <c r="BE98"/>
  <c r="BE102"/>
  <c r="BE118"/>
  <c r="BE130"/>
  <c r="BE134"/>
  <c r="BE148"/>
  <c r="BE155"/>
  <c r="BE262"/>
  <c r="BE268"/>
  <c r="BE276"/>
  <c r="BE294"/>
  <c r="BE395"/>
  <c r="BE415"/>
  <c r="BE439"/>
  <c r="BE452"/>
  <c r="BE460"/>
  <c r="BE472"/>
  <c r="BE492"/>
  <c r="BE528"/>
  <c r="BE540"/>
  <c r="BE560"/>
  <c r="BE576"/>
  <c r="BE623"/>
  <c r="BE627"/>
  <c r="BE639"/>
  <c r="BE651"/>
  <c r="BE663"/>
  <c r="BE679"/>
  <c r="BE691"/>
  <c r="BE712"/>
  <c r="BE720"/>
  <c r="BE729"/>
  <c r="BE741"/>
  <c r="BE757"/>
  <c r="BE765"/>
  <c i="8" r="J58"/>
  <c r="BE142"/>
  <c r="BE147"/>
  <c r="BE154"/>
  <c r="BE202"/>
  <c r="BE210"/>
  <c r="BE245"/>
  <c r="BE281"/>
  <c r="BE294"/>
  <c r="BE296"/>
  <c r="BE314"/>
  <c r="BE316"/>
  <c r="BE318"/>
  <c r="BE332"/>
  <c r="BE344"/>
  <c r="BE347"/>
  <c r="BE359"/>
  <c r="BE362"/>
  <c r="BE373"/>
  <c r="BE391"/>
  <c r="BE399"/>
  <c r="BE405"/>
  <c r="BE419"/>
  <c r="BE421"/>
  <c r="BE425"/>
  <c r="BE465"/>
  <c r="BE478"/>
  <c r="BE488"/>
  <c r="BE496"/>
  <c r="BE500"/>
  <c r="BE514"/>
  <c r="BE523"/>
  <c r="BE531"/>
  <c r="BE545"/>
  <c r="BE551"/>
  <c r="BE559"/>
  <c r="BE569"/>
  <c r="BE574"/>
  <c r="BE580"/>
  <c r="BK600"/>
  <c r="J600"/>
  <c r="J76"/>
  <c i="9" r="BE122"/>
  <c r="BE134"/>
  <c r="BE136"/>
  <c r="BE146"/>
  <c r="BE149"/>
  <c r="BE160"/>
  <c r="BE166"/>
  <c r="BE168"/>
  <c r="BE178"/>
  <c r="BE198"/>
  <c r="BE207"/>
  <c r="BE254"/>
  <c r="BE266"/>
  <c r="BE320"/>
  <c r="BE328"/>
  <c r="BE364"/>
  <c r="BE376"/>
  <c r="BE407"/>
  <c r="BE414"/>
  <c r="BE417"/>
  <c r="BE434"/>
  <c r="BE446"/>
  <c r="BE454"/>
  <c r="BE458"/>
  <c r="BE470"/>
  <c r="BE472"/>
  <c r="BE480"/>
  <c r="BE488"/>
  <c r="BE504"/>
  <c r="BE532"/>
  <c r="BE543"/>
  <c i="10" r="BE108"/>
  <c r="BE110"/>
  <c r="BE116"/>
  <c r="BE124"/>
  <c r="BE130"/>
  <c r="BE142"/>
  <c r="BE148"/>
  <c r="BE150"/>
  <c r="BE160"/>
  <c r="BE162"/>
  <c r="BE164"/>
  <c r="BE193"/>
  <c r="BE211"/>
  <c r="BE219"/>
  <c r="BE221"/>
  <c r="BE223"/>
  <c r="BE237"/>
  <c r="BE250"/>
  <c r="BE262"/>
  <c r="BE270"/>
  <c r="BE314"/>
  <c r="BE318"/>
  <c r="BE350"/>
  <c i="11" r="BE127"/>
  <c r="BE239"/>
  <c r="BE251"/>
  <c r="BE255"/>
  <c r="BE269"/>
  <c r="BE271"/>
  <c r="BE293"/>
  <c r="BE301"/>
  <c r="BE324"/>
  <c r="BE343"/>
  <c r="BE351"/>
  <c r="BE355"/>
  <c r="BE384"/>
  <c r="BE402"/>
  <c r="BE408"/>
  <c r="BE428"/>
  <c r="BE436"/>
  <c r="BE446"/>
  <c r="BE452"/>
  <c r="BE454"/>
  <c r="BE458"/>
  <c r="BE473"/>
  <c r="BE487"/>
  <c r="BE493"/>
  <c r="BE503"/>
  <c r="BE516"/>
  <c r="BE524"/>
  <c r="BE545"/>
  <c r="BE549"/>
  <c r="BE586"/>
  <c r="BE591"/>
  <c r="BE601"/>
  <c r="BE615"/>
  <c r="BE623"/>
  <c r="BE637"/>
  <c r="BE643"/>
  <c r="BE656"/>
  <c r="BE672"/>
  <c r="BE674"/>
  <c i="12" r="BE94"/>
  <c r="BE96"/>
  <c r="BE98"/>
  <c r="BE106"/>
  <c r="BE108"/>
  <c r="BE114"/>
  <c r="BE136"/>
  <c r="BE145"/>
  <c r="BE152"/>
  <c r="BE172"/>
  <c r="BE186"/>
  <c r="BE214"/>
  <c r="BE216"/>
  <c r="BE220"/>
  <c r="BE222"/>
  <c r="BE234"/>
  <c r="BE242"/>
  <c r="BE248"/>
  <c r="BE263"/>
  <c r="BE271"/>
  <c r="BE281"/>
  <c r="BE285"/>
  <c r="BE307"/>
  <c r="BE321"/>
  <c r="BE329"/>
  <c r="BE344"/>
  <c r="BE346"/>
  <c r="BE352"/>
  <c r="BE354"/>
  <c r="BE367"/>
  <c r="BE371"/>
  <c i="13" r="BE102"/>
  <c r="BE108"/>
  <c r="BE120"/>
  <c r="BE151"/>
  <c r="BE161"/>
  <c r="BE169"/>
  <c r="BE220"/>
  <c r="BE224"/>
  <c r="BE226"/>
  <c r="BE232"/>
  <c r="BE244"/>
  <c r="BE258"/>
  <c r="BE263"/>
  <c r="BE265"/>
  <c r="BE269"/>
  <c r="BE306"/>
  <c i="14" r="BE93"/>
  <c r="BE117"/>
  <c r="BE131"/>
  <c r="BE133"/>
  <c r="BE155"/>
  <c r="BE163"/>
  <c r="BE178"/>
  <c r="BE182"/>
  <c i="15" r="BE114"/>
  <c r="BE127"/>
  <c i="16" r="BE142"/>
  <c r="BE144"/>
  <c r="BE148"/>
  <c i="17" r="E78"/>
  <c r="BE110"/>
  <c r="BE128"/>
  <c r="BE161"/>
  <c i="18" r="BE178"/>
  <c r="BE181"/>
  <c r="BE194"/>
  <c r="BE203"/>
  <c i="19" r="J56"/>
  <c r="BE97"/>
  <c r="BE133"/>
  <c r="BE210"/>
  <c r="BE246"/>
  <c r="BE271"/>
  <c r="BE282"/>
  <c r="BE297"/>
  <c i="20" r="BE176"/>
  <c r="BE198"/>
  <c r="BE293"/>
  <c i="21" r="BE117"/>
  <c r="BE128"/>
  <c i="2" r="BE299"/>
  <c r="BE422"/>
  <c r="BE461"/>
  <c r="BE587"/>
  <c r="BE592"/>
  <c r="BE606"/>
  <c r="BE633"/>
  <c r="BK475"/>
  <c i="3" r="BE123"/>
  <c r="BE167"/>
  <c r="BE189"/>
  <c r="BE275"/>
  <c r="BE318"/>
  <c i="4" r="J93"/>
  <c r="BE142"/>
  <c r="BE296"/>
  <c r="BE321"/>
  <c r="BE371"/>
  <c r="BE548"/>
  <c i="5" r="BE374"/>
  <c r="BE435"/>
  <c r="BE488"/>
  <c r="BE583"/>
  <c r="BE613"/>
  <c r="BE665"/>
  <c r="BE692"/>
  <c r="BE782"/>
  <c r="BE1010"/>
  <c i="6" r="BE653"/>
  <c r="BE1394"/>
  <c r="BE1595"/>
  <c r="BE1805"/>
  <c r="BE1837"/>
  <c r="BE1840"/>
  <c r="BE1843"/>
  <c r="BE1849"/>
  <c r="BE2349"/>
  <c r="BE2355"/>
  <c r="BE2469"/>
  <c r="BE2479"/>
  <c r="BE2492"/>
  <c r="BE2498"/>
  <c r="BE2507"/>
  <c r="BE2523"/>
  <c r="BE2591"/>
  <c r="BE2601"/>
  <c r="BE2660"/>
  <c r="BE2697"/>
  <c r="BE2709"/>
  <c r="BE2750"/>
  <c r="BE3121"/>
  <c r="BE3174"/>
  <c r="BE3221"/>
  <c r="BE3298"/>
  <c r="BE3303"/>
  <c r="BE3393"/>
  <c r="BE3431"/>
  <c r="BE3651"/>
  <c r="BE3666"/>
  <c r="BE3739"/>
  <c r="BE3828"/>
  <c r="BE3831"/>
  <c r="BE3837"/>
  <c r="BE3965"/>
  <c r="BE3976"/>
  <c r="BE4018"/>
  <c r="BE4093"/>
  <c r="BE4127"/>
  <c r="BE4175"/>
  <c r="BE4191"/>
  <c r="BE4494"/>
  <c r="BE4511"/>
  <c r="BK2501"/>
  <c r="J2501"/>
  <c r="J73"/>
  <c r="BK4539"/>
  <c r="J4539"/>
  <c r="J86"/>
  <c i="7" r="E82"/>
  <c r="J90"/>
  <c r="BE106"/>
  <c r="BE163"/>
  <c r="BE184"/>
  <c r="BE188"/>
  <c r="BE192"/>
  <c r="BE196"/>
  <c r="BE208"/>
  <c r="BE240"/>
  <c r="BE272"/>
  <c r="BE284"/>
  <c r="BE288"/>
  <c r="BE302"/>
  <c r="BE314"/>
  <c r="BE318"/>
  <c r="BE327"/>
  <c r="BE343"/>
  <c r="BE363"/>
  <c r="BE403"/>
  <c r="BE407"/>
  <c r="BE435"/>
  <c r="BE480"/>
  <c r="BE524"/>
  <c r="BE536"/>
  <c r="BE572"/>
  <c r="BE590"/>
  <c r="BE603"/>
  <c r="BE615"/>
  <c r="BE724"/>
  <c r="BE777"/>
  <c r="BE817"/>
  <c i="8" r="J56"/>
  <c r="J59"/>
  <c r="F95"/>
  <c r="BE100"/>
  <c r="BE116"/>
  <c r="BE119"/>
  <c r="BE129"/>
  <c r="BE139"/>
  <c r="BE160"/>
  <c r="BE163"/>
  <c r="BE169"/>
  <c r="BE181"/>
  <c r="BE223"/>
  <c r="BE226"/>
  <c r="BE233"/>
  <c r="BE236"/>
  <c r="BE239"/>
  <c r="BE248"/>
  <c r="BE284"/>
  <c r="BE290"/>
  <c r="BE298"/>
  <c r="BE300"/>
  <c r="BE322"/>
  <c r="BE326"/>
  <c r="BE335"/>
  <c r="BE350"/>
  <c r="BE368"/>
  <c r="BE371"/>
  <c r="BE409"/>
  <c r="BE411"/>
  <c r="BE415"/>
  <c r="BE423"/>
  <c r="BE555"/>
  <c i="9" r="BE230"/>
  <c r="BE237"/>
  <c r="BE240"/>
  <c r="BE278"/>
  <c r="BE290"/>
  <c r="BE299"/>
  <c r="BE326"/>
  <c r="BE342"/>
  <c r="BE384"/>
  <c r="BE394"/>
  <c r="BE424"/>
  <c r="BE450"/>
  <c r="BE466"/>
  <c r="BE484"/>
  <c r="BE490"/>
  <c r="BE520"/>
  <c r="BE526"/>
  <c i="10" r="BE106"/>
  <c r="BE166"/>
  <c r="BE170"/>
  <c r="BE201"/>
  <c r="BE217"/>
  <c r="BE229"/>
  <c r="BE316"/>
  <c r="BE346"/>
  <c r="BE368"/>
  <c i="11" r="BE105"/>
  <c r="BE171"/>
  <c r="BE173"/>
  <c r="BE181"/>
  <c r="BE185"/>
  <c i="21" r="BE178"/>
  <c i="22" r="BE137"/>
  <c i="5" r="BE917"/>
  <c r="BE1031"/>
  <c r="BE1184"/>
  <c r="BE1193"/>
  <c r="BE1222"/>
  <c r="BE1241"/>
  <c i="6" r="BE113"/>
  <c r="BE152"/>
  <c r="BE373"/>
  <c r="BE418"/>
  <c r="BE433"/>
  <c r="BE932"/>
  <c r="BE1266"/>
  <c r="BE1410"/>
  <c r="BE1611"/>
  <c r="BE1777"/>
  <c r="BE1927"/>
  <c r="BE1978"/>
  <c r="BE2306"/>
  <c r="BE2324"/>
  <c r="BE2399"/>
  <c r="BE2419"/>
  <c r="BE2427"/>
  <c r="BE2437"/>
  <c r="BE2450"/>
  <c r="BE2473"/>
  <c r="BE2485"/>
  <c r="BE2495"/>
  <c r="BE2528"/>
  <c r="BE2621"/>
  <c r="BE2663"/>
  <c r="BE2692"/>
  <c r="BE2871"/>
  <c r="BE2874"/>
  <c r="BE2928"/>
  <c r="BE2932"/>
  <c r="BE3001"/>
  <c r="BE3070"/>
  <c r="BE3215"/>
  <c r="BE3244"/>
  <c r="BE3278"/>
  <c r="BE3314"/>
  <c r="BE3427"/>
  <c r="BE3445"/>
  <c r="BE3454"/>
  <c r="BE3490"/>
  <c r="BE3646"/>
  <c r="BE3728"/>
  <c i="7" r="BE159"/>
  <c r="BE167"/>
  <c r="BE256"/>
  <c r="BE280"/>
  <c r="BE351"/>
  <c r="BE371"/>
  <c r="BE383"/>
  <c r="BE387"/>
  <c r="BE391"/>
  <c r="BE411"/>
  <c r="BE431"/>
  <c r="BE484"/>
  <c r="BE504"/>
  <c r="BE508"/>
  <c r="BE520"/>
  <c r="BE544"/>
  <c r="BE548"/>
  <c r="BE564"/>
  <c r="BE568"/>
  <c r="BE580"/>
  <c r="BE584"/>
  <c r="BE594"/>
  <c r="BE619"/>
  <c r="BE635"/>
  <c r="BE647"/>
  <c r="BE683"/>
  <c r="BE695"/>
  <c r="BE703"/>
  <c r="BE716"/>
  <c r="BE761"/>
  <c r="BE782"/>
  <c r="BE787"/>
  <c r="BE792"/>
  <c r="BE797"/>
  <c r="BE802"/>
  <c r="BE812"/>
  <c r="BE821"/>
  <c r="BE826"/>
  <c i="8" r="E50"/>
  <c r="BE106"/>
  <c r="BE112"/>
  <c r="BE114"/>
  <c r="BE125"/>
  <c r="BE136"/>
  <c r="BE145"/>
  <c r="BE166"/>
  <c r="BE172"/>
  <c r="BE178"/>
  <c r="BE192"/>
  <c r="BE200"/>
  <c r="BE208"/>
  <c r="BE242"/>
  <c r="BE257"/>
  <c r="BE263"/>
  <c r="BE275"/>
  <c r="BE306"/>
  <c r="BE308"/>
  <c r="BE311"/>
  <c r="BE324"/>
  <c r="BE328"/>
  <c r="BE385"/>
  <c r="BE387"/>
  <c r="BE407"/>
  <c r="BE469"/>
  <c r="BE475"/>
  <c r="BE492"/>
  <c r="BE504"/>
  <c r="BE529"/>
  <c r="BE543"/>
  <c i="9" r="F91"/>
  <c r="BE158"/>
  <c r="BE162"/>
  <c r="BE173"/>
  <c r="BE216"/>
  <c r="BE225"/>
  <c r="BE272"/>
  <c r="BE293"/>
  <c r="BE305"/>
  <c r="BE311"/>
  <c r="BE317"/>
  <c r="BE336"/>
  <c r="BE348"/>
  <c r="BE352"/>
  <c r="BE356"/>
  <c r="BE378"/>
  <c r="BE388"/>
  <c r="BE426"/>
  <c r="BE496"/>
  <c i="10" r="BE114"/>
  <c r="BE122"/>
  <c r="BE184"/>
  <c r="BE209"/>
  <c r="BE231"/>
  <c r="BE235"/>
  <c r="BE266"/>
  <c r="BE282"/>
  <c r="BE293"/>
  <c r="BE312"/>
  <c i="11" r="BE109"/>
  <c r="BE169"/>
  <c i="21" r="BE231"/>
  <c i="22" r="BE92"/>
  <c i="5" r="BE256"/>
  <c r="BE312"/>
  <c r="BE707"/>
  <c r="BE819"/>
  <c r="BE914"/>
  <c r="BE967"/>
  <c i="6" r="F58"/>
  <c r="BE128"/>
  <c r="BE225"/>
  <c r="BE377"/>
  <c r="BE403"/>
  <c r="BE542"/>
  <c r="BE766"/>
  <c r="BE791"/>
  <c r="BE1028"/>
  <c r="BE1041"/>
  <c r="BE1208"/>
  <c r="BE1246"/>
  <c i="11" r="BE115"/>
  <c i="13" r="BE218"/>
  <c r="BE236"/>
  <c r="BE279"/>
  <c r="BE283"/>
  <c r="BE295"/>
  <c r="BE299"/>
  <c r="BE314"/>
  <c r="BE316"/>
  <c i="14" r="J81"/>
  <c r="BE89"/>
  <c r="BE149"/>
  <c r="BE153"/>
  <c r="BE165"/>
  <c i="16" r="BE104"/>
  <c r="BE112"/>
  <c i="17" r="BE163"/>
  <c r="BE167"/>
  <c i="18" r="BE113"/>
  <c r="BE118"/>
  <c r="BE156"/>
  <c r="BE176"/>
  <c r="BE191"/>
  <c r="BE200"/>
  <c r="BE206"/>
  <c r="BE217"/>
  <c r="BE221"/>
  <c r="BE256"/>
  <c i="19" r="BE137"/>
  <c r="BE213"/>
  <c r="BE222"/>
  <c r="BE279"/>
  <c r="BE299"/>
  <c i="20" r="BE326"/>
  <c r="BE332"/>
  <c r="BE340"/>
  <c i="21" r="BE162"/>
  <c i="22" r="BE106"/>
  <c r="BE112"/>
  <c r="BE116"/>
  <c i="4" r="BE486"/>
  <c r="BE649"/>
  <c r="BE681"/>
  <c i="5" r="BE336"/>
  <c i="6" r="BE159"/>
  <c r="BE561"/>
  <c r="BE714"/>
  <c r="BE794"/>
  <c r="BE948"/>
  <c i="11" r="BE121"/>
  <c r="BE123"/>
  <c r="BE179"/>
  <c i="22" r="BE114"/>
  <c i="2" r="F58"/>
  <c r="BE127"/>
  <c r="BE201"/>
  <c r="BE224"/>
  <c r="BE252"/>
  <c r="BE258"/>
  <c r="BE288"/>
  <c r="BE455"/>
  <c r="BE471"/>
  <c r="BE496"/>
  <c r="BE500"/>
  <c r="BE518"/>
  <c r="BE598"/>
  <c i="3" r="BE104"/>
  <c r="BE353"/>
  <c r="BE368"/>
  <c r="BE378"/>
  <c i="4" r="BE102"/>
  <c r="BE249"/>
  <c r="BE379"/>
  <c r="BE402"/>
  <c r="BE460"/>
  <c i="5" r="BE115"/>
  <c r="BE279"/>
  <c r="BE358"/>
  <c r="BE544"/>
  <c r="BE642"/>
  <c r="BE873"/>
  <c r="BE882"/>
  <c r="BE896"/>
  <c i="6" r="BE398"/>
  <c r="BE534"/>
  <c r="BE818"/>
  <c r="BE1087"/>
  <c r="BE1293"/>
  <c r="BE1420"/>
  <c r="BE1704"/>
  <c r="BE1713"/>
  <c r="BE1739"/>
  <c r="BE1788"/>
  <c r="BE1868"/>
  <c r="BE1879"/>
  <c r="BE1951"/>
  <c r="BE1990"/>
  <c r="BE2006"/>
  <c r="BE2185"/>
  <c r="BE2311"/>
  <c r="BE2320"/>
  <c r="BE2359"/>
  <c r="BE2362"/>
  <c r="BE2389"/>
  <c r="BE2445"/>
  <c r="BE2460"/>
  <c r="BE2482"/>
  <c r="BE2502"/>
  <c r="BE2534"/>
  <c r="BE2546"/>
  <c r="BE2614"/>
  <c r="BE2617"/>
  <c r="BE2636"/>
  <c r="BE2651"/>
  <c r="BE2677"/>
  <c r="BE2706"/>
  <c r="BE2789"/>
  <c r="BE2907"/>
  <c r="BE2925"/>
  <c r="BE3084"/>
  <c r="BE3155"/>
  <c r="BE3200"/>
  <c r="BE3227"/>
  <c r="BE3435"/>
  <c r="BE3499"/>
  <c r="BE3560"/>
  <c r="BE3616"/>
  <c r="BE3636"/>
  <c r="BE3711"/>
  <c r="BE3779"/>
  <c r="BE3819"/>
  <c r="BE3911"/>
  <c r="BE3960"/>
  <c r="BE4059"/>
  <c r="BE4100"/>
  <c r="BE4152"/>
  <c r="BE4206"/>
  <c r="BE4215"/>
  <c r="BE4219"/>
  <c r="BE4225"/>
  <c r="BE4354"/>
  <c r="BE4358"/>
  <c r="BE4504"/>
  <c r="BE4518"/>
  <c r="BE4682"/>
  <c i="7" r="BE114"/>
  <c r="BE122"/>
  <c r="BE126"/>
  <c r="BE138"/>
  <c r="BE176"/>
  <c r="BE180"/>
  <c r="BE200"/>
  <c r="BE212"/>
  <c r="BE216"/>
  <c r="BE220"/>
  <c r="BE228"/>
  <c r="BE232"/>
  <c r="BE236"/>
  <c r="BE306"/>
  <c r="BE310"/>
  <c r="BE331"/>
  <c r="BE347"/>
  <c r="BE375"/>
  <c r="BE419"/>
  <c r="BE427"/>
  <c r="BE444"/>
  <c r="BE448"/>
  <c r="BE456"/>
  <c r="BE464"/>
  <c r="BE468"/>
  <c r="BE476"/>
  <c r="BE500"/>
  <c r="BE512"/>
  <c r="BE532"/>
  <c r="BE556"/>
  <c r="BE631"/>
  <c r="BE643"/>
  <c r="BE659"/>
  <c r="BE671"/>
  <c r="BE675"/>
  <c r="BE687"/>
  <c r="BE737"/>
  <c r="BE745"/>
  <c r="BE749"/>
  <c r="BE753"/>
  <c r="BE769"/>
  <c r="BE773"/>
  <c r="BE807"/>
  <c i="8" r="BE103"/>
  <c r="BE122"/>
  <c r="BE133"/>
  <c r="BE157"/>
  <c r="BE175"/>
  <c r="BE184"/>
  <c r="BE196"/>
  <c r="BE204"/>
  <c r="BE212"/>
  <c r="BE214"/>
  <c r="BE220"/>
  <c r="BE251"/>
  <c r="BE272"/>
  <c r="BE278"/>
  <c r="BE292"/>
  <c r="BE302"/>
  <c r="BE320"/>
  <c r="BE338"/>
  <c r="BE341"/>
  <c r="BE353"/>
  <c r="BE356"/>
  <c r="BE383"/>
  <c r="BE393"/>
  <c r="BE395"/>
  <c r="BE413"/>
  <c r="BE427"/>
  <c r="BE429"/>
  <c r="BE437"/>
  <c r="BE440"/>
  <c r="BE443"/>
  <c r="BE448"/>
  <c r="BE458"/>
  <c r="BE461"/>
  <c r="BE463"/>
  <c r="BE480"/>
  <c r="BE510"/>
  <c r="BE512"/>
  <c r="BE519"/>
  <c r="BE541"/>
  <c r="BE547"/>
  <c r="BE549"/>
  <c r="BE557"/>
  <c r="BE563"/>
  <c r="BE593"/>
  <c r="BE597"/>
  <c r="BE601"/>
  <c i="9" r="BE96"/>
  <c r="BE102"/>
  <c r="BE114"/>
  <c r="BE120"/>
  <c r="BE124"/>
  <c r="BE126"/>
  <c r="BE130"/>
  <c r="BE154"/>
  <c r="BE213"/>
  <c r="BE219"/>
  <c r="BE228"/>
  <c r="BE248"/>
  <c r="BE284"/>
  <c r="BE332"/>
  <c r="BE338"/>
  <c r="BE366"/>
  <c r="BE370"/>
  <c r="BE402"/>
  <c r="BE411"/>
  <c r="BE432"/>
  <c r="BE439"/>
  <c r="BE462"/>
  <c r="BE476"/>
  <c r="BE486"/>
  <c r="BE535"/>
  <c r="BE545"/>
  <c i="10" r="BE104"/>
  <c r="BE120"/>
  <c r="BE126"/>
  <c r="BE134"/>
  <c r="BE136"/>
  <c r="BE140"/>
  <c r="BE146"/>
  <c r="BE195"/>
  <c r="BE199"/>
  <c r="BE233"/>
  <c r="BE241"/>
  <c r="BE248"/>
  <c r="BE258"/>
  <c r="BE260"/>
  <c r="BE338"/>
  <c i="11" r="BE129"/>
  <c r="BE189"/>
  <c r="BE191"/>
  <c r="BE217"/>
  <c r="BE227"/>
  <c r="BE229"/>
  <c r="BE235"/>
  <c r="BE241"/>
  <c r="BE245"/>
  <c r="BE253"/>
  <c r="BE257"/>
  <c r="BE259"/>
  <c r="BE261"/>
  <c r="BE265"/>
  <c r="BE275"/>
  <c r="BE281"/>
  <c r="BE283"/>
  <c r="BE285"/>
  <c r="BE297"/>
  <c r="BE309"/>
  <c r="BE315"/>
  <c r="BE321"/>
  <c r="BE363"/>
  <c r="BE369"/>
  <c r="BE376"/>
  <c r="BE392"/>
  <c r="BE400"/>
  <c r="BE406"/>
  <c r="BE412"/>
  <c r="BE426"/>
  <c r="BE434"/>
  <c r="BE448"/>
  <c r="BE460"/>
  <c r="BE464"/>
  <c r="BE475"/>
  <c r="BE479"/>
  <c r="BE481"/>
  <c r="BE483"/>
  <c r="BE491"/>
  <c r="BE497"/>
  <c r="BE499"/>
  <c r="BE505"/>
  <c r="BE532"/>
  <c r="BE538"/>
  <c r="BE540"/>
  <c r="BE542"/>
  <c r="BE551"/>
  <c r="BE555"/>
  <c r="BE569"/>
  <c r="BE571"/>
  <c r="BE573"/>
  <c r="BE611"/>
  <c r="BE613"/>
  <c r="BE617"/>
  <c r="BE625"/>
  <c r="BE627"/>
  <c r="BE629"/>
  <c r="BE632"/>
  <c r="BE639"/>
  <c i="12" r="BE102"/>
  <c r="BE104"/>
  <c r="BE112"/>
  <c r="BE116"/>
  <c r="BE120"/>
  <c r="BE141"/>
  <c r="BE143"/>
  <c r="BE158"/>
  <c r="BE160"/>
  <c r="BE166"/>
  <c r="BE178"/>
  <c r="BE182"/>
  <c r="BE188"/>
  <c r="BE190"/>
  <c r="BE192"/>
  <c r="BE200"/>
  <c r="BE202"/>
  <c r="BE206"/>
  <c r="BE251"/>
  <c r="BE261"/>
  <c r="BE273"/>
  <c r="BE279"/>
  <c r="BE297"/>
  <c r="BE315"/>
  <c r="BE319"/>
  <c r="BE331"/>
  <c r="BE333"/>
  <c r="BE335"/>
  <c r="BE356"/>
  <c r="BE360"/>
  <c r="BE362"/>
  <c r="BE373"/>
  <c r="BE375"/>
  <c r="BE377"/>
  <c i="13" r="E50"/>
  <c r="BE128"/>
  <c r="BE145"/>
  <c r="BE173"/>
  <c r="BE177"/>
  <c r="BE197"/>
  <c r="BE207"/>
  <c r="BE211"/>
  <c r="BE252"/>
  <c r="BE254"/>
  <c r="BE256"/>
  <c r="BE261"/>
  <c r="BE289"/>
  <c r="BE312"/>
  <c i="14" r="BE115"/>
  <c r="BE119"/>
  <c r="BE123"/>
  <c r="BE147"/>
  <c r="BE180"/>
  <c i="16" r="BE125"/>
  <c r="BE129"/>
  <c r="BE136"/>
  <c i="17" r="F59"/>
  <c r="BE92"/>
  <c r="BE124"/>
  <c r="BE158"/>
  <c i="18" r="F58"/>
  <c r="BE121"/>
  <c r="BE153"/>
  <c r="BE223"/>
  <c r="BE242"/>
  <c r="BE252"/>
  <c i="19" r="BE103"/>
  <c r="BE181"/>
  <c r="BE234"/>
  <c r="BE252"/>
  <c r="BE256"/>
  <c r="BE258"/>
  <c r="BE274"/>
  <c r="BE277"/>
  <c i="20" r="F58"/>
  <c r="BE247"/>
  <c r="BE261"/>
  <c r="BE279"/>
  <c i="21" r="BE143"/>
  <c r="BE159"/>
  <c r="BE166"/>
  <c i="22" r="E50"/>
  <c r="BE89"/>
  <c r="BE94"/>
  <c r="BE96"/>
  <c r="BE98"/>
  <c r="BE100"/>
  <c r="BE102"/>
  <c r="BE108"/>
  <c r="BE120"/>
  <c r="BE124"/>
  <c r="BE157"/>
  <c i="6" r="BE945"/>
  <c i="10" r="BE274"/>
  <c r="BE276"/>
  <c r="BE286"/>
  <c r="BE356"/>
  <c i="11" r="BE133"/>
  <c r="BE145"/>
  <c r="BE147"/>
  <c r="BE149"/>
  <c r="BE183"/>
  <c i="21" r="BE244"/>
  <c i="22" r="BE110"/>
  <c r="BE118"/>
  <c r="BE122"/>
  <c r="BE126"/>
  <c r="BE128"/>
  <c r="BE139"/>
  <c r="BE143"/>
  <c r="BE145"/>
  <c r="BE147"/>
  <c r="BE149"/>
  <c r="BE151"/>
  <c r="BE153"/>
  <c r="BE155"/>
  <c r="BE159"/>
  <c r="BE161"/>
  <c r="BE163"/>
  <c r="BE165"/>
  <c r="BE167"/>
  <c r="BE169"/>
  <c r="BE171"/>
  <c r="BE173"/>
  <c r="BE175"/>
  <c r="BE177"/>
  <c r="BE179"/>
  <c r="BE181"/>
  <c r="BE183"/>
  <c r="BE185"/>
  <c r="BE187"/>
  <c r="BE189"/>
  <c r="BE191"/>
  <c r="BE193"/>
  <c r="BE195"/>
  <c r="BE197"/>
  <c r="BE199"/>
  <c r="BE202"/>
  <c r="BE204"/>
  <c r="BE206"/>
  <c r="BE208"/>
  <c r="BE210"/>
  <c r="BE212"/>
  <c r="BE214"/>
  <c r="BE216"/>
  <c r="BE218"/>
  <c r="BE220"/>
  <c i="3" r="F38"/>
  <c i="1" r="BC57"/>
  <c i="3" r="F39"/>
  <c i="1" r="BD57"/>
  <c i="4" r="F39"/>
  <c i="1" r="BD59"/>
  <c i="19" r="F36"/>
  <c i="1" r="BA76"/>
  <c i="20" r="F39"/>
  <c i="1" r="BD78"/>
  <c r="BD77"/>
  <c i="9" r="F37"/>
  <c i="1" r="BB64"/>
  <c i="12" r="F37"/>
  <c i="1" r="BB67"/>
  <c r="AS54"/>
  <c i="22" r="F38"/>
  <c i="1" r="BC82"/>
  <c r="BC81"/>
  <c r="AY81"/>
  <c i="8" r="F37"/>
  <c i="1" r="BB63"/>
  <c i="22" r="J36"/>
  <c i="1" r="AW82"/>
  <c i="17" r="F36"/>
  <c i="1" r="BA74"/>
  <c i="7" r="F37"/>
  <c i="1" r="BB62"/>
  <c i="9" r="J36"/>
  <c i="1" r="AW64"/>
  <c i="10" r="F39"/>
  <c i="1" r="BD65"/>
  <c i="6" r="F38"/>
  <c i="1" r="BC61"/>
  <c i="5" r="J36"/>
  <c i="1" r="AW60"/>
  <c i="8" r="F38"/>
  <c i="1" r="BC63"/>
  <c i="22" r="F36"/>
  <c i="1" r="BA82"/>
  <c r="BA81"/>
  <c r="AW81"/>
  <c i="18" r="J36"/>
  <c i="1" r="AW75"/>
  <c i="14" r="F39"/>
  <c i="1" r="BD69"/>
  <c i="8" r="J36"/>
  <c i="1" r="AW63"/>
  <c i="18" r="F36"/>
  <c i="1" r="BA75"/>
  <c i="5" r="F36"/>
  <c i="1" r="BA60"/>
  <c i="8" r="F39"/>
  <c i="1" r="BD63"/>
  <c i="7" r="F39"/>
  <c i="1" r="BD62"/>
  <c i="16" r="F37"/>
  <c i="1" r="BB72"/>
  <c r="BB71"/>
  <c r="AX71"/>
  <c i="17" r="J36"/>
  <c i="1" r="AW74"/>
  <c i="19" r="J36"/>
  <c i="1" r="AW76"/>
  <c i="10" r="F38"/>
  <c i="1" r="BC65"/>
  <c i="11" r="J36"/>
  <c i="1" r="AW66"/>
  <c i="18" r="F37"/>
  <c i="1" r="BB75"/>
  <c i="10" r="F36"/>
  <c i="1" r="BA65"/>
  <c i="18" r="F39"/>
  <c i="1" r="BD75"/>
  <c i="14" r="F37"/>
  <c i="1" r="BB69"/>
  <c i="3" r="F37"/>
  <c i="1" r="BB57"/>
  <c i="14" r="F36"/>
  <c i="1" r="BA69"/>
  <c i="20" r="F37"/>
  <c i="1" r="BB78"/>
  <c r="BB77"/>
  <c r="AX77"/>
  <c i="3" r="F36"/>
  <c i="1" r="BA57"/>
  <c i="11" r="F37"/>
  <c i="1" r="BB66"/>
  <c i="15" r="F36"/>
  <c i="1" r="BA70"/>
  <c i="4" r="F37"/>
  <c i="1" r="BB59"/>
  <c i="21" r="F36"/>
  <c i="1" r="BA80"/>
  <c r="BA79"/>
  <c r="AW79"/>
  <c i="18" r="F38"/>
  <c i="1" r="BC75"/>
  <c i="6" r="F39"/>
  <c i="1" r="BD61"/>
  <c i="2" r="F37"/>
  <c i="1" r="BB56"/>
  <c i="13" r="F37"/>
  <c i="1" r="BB68"/>
  <c i="16" r="F39"/>
  <c i="1" r="BD72"/>
  <c r="BD71"/>
  <c i="19" r="F37"/>
  <c i="1" r="BB76"/>
  <c i="20" r="F38"/>
  <c i="1" r="BC78"/>
  <c r="BC77"/>
  <c r="AY77"/>
  <c i="20" r="F36"/>
  <c i="1" r="BA78"/>
  <c r="BA77"/>
  <c r="AW77"/>
  <c i="13" r="F38"/>
  <c i="1" r="BC68"/>
  <c i="15" r="F38"/>
  <c i="1" r="BC70"/>
  <c i="13" r="J36"/>
  <c i="1" r="AW68"/>
  <c i="12" r="F39"/>
  <c i="1" r="BD67"/>
  <c i="19" r="F39"/>
  <c i="1" r="BD76"/>
  <c i="7" r="F38"/>
  <c i="1" r="BC62"/>
  <c i="10" r="J36"/>
  <c i="1" r="AW65"/>
  <c i="6" r="J36"/>
  <c i="1" r="AW61"/>
  <c i="20" r="J36"/>
  <c i="1" r="AW78"/>
  <c i="11" r="F38"/>
  <c i="1" r="BC66"/>
  <c i="9" r="F36"/>
  <c i="1" r="BA64"/>
  <c i="14" r="F38"/>
  <c i="1" r="BC69"/>
  <c i="2" r="J36"/>
  <c i="1" r="AW56"/>
  <c i="15" r="J36"/>
  <c i="1" r="AW70"/>
  <c i="19" r="F38"/>
  <c i="1" r="BC76"/>
  <c i="21" r="F38"/>
  <c i="1" r="BC80"/>
  <c r="BC79"/>
  <c r="AY79"/>
  <c i="6" r="F36"/>
  <c i="1" r="BA61"/>
  <c i="11" r="F36"/>
  <c i="1" r="BA66"/>
  <c i="21" r="F39"/>
  <c i="1" r="BD80"/>
  <c r="BD79"/>
  <c i="17" r="F38"/>
  <c i="1" r="BC74"/>
  <c i="5" r="F38"/>
  <c i="1" r="BC60"/>
  <c i="15" r="F37"/>
  <c i="1" r="BB70"/>
  <c i="15" r="F39"/>
  <c i="1" r="BD70"/>
  <c i="17" r="F39"/>
  <c i="1" r="BD74"/>
  <c i="4" r="J36"/>
  <c i="1" r="AW59"/>
  <c i="12" r="F38"/>
  <c i="1" r="BC67"/>
  <c i="2" r="F36"/>
  <c i="1" r="BA56"/>
  <c i="14" r="J36"/>
  <c i="1" r="AW69"/>
  <c i="3" r="J36"/>
  <c i="1" r="AW57"/>
  <c i="22" r="F39"/>
  <c i="1" r="BD82"/>
  <c r="BD81"/>
  <c i="5" r="F39"/>
  <c i="1" r="BD60"/>
  <c i="2" r="F39"/>
  <c i="1" r="BD56"/>
  <c i="16" r="J36"/>
  <c i="1" r="AW72"/>
  <c i="21" r="J36"/>
  <c i="1" r="AW80"/>
  <c i="9" r="F38"/>
  <c i="1" r="BC64"/>
  <c i="9" r="F39"/>
  <c i="1" r="BD64"/>
  <c i="17" r="F37"/>
  <c i="1" r="BB74"/>
  <c i="4" r="F36"/>
  <c i="1" r="BA59"/>
  <c i="7" r="J36"/>
  <c i="1" r="AW62"/>
  <c i="8" r="F36"/>
  <c i="1" r="BA63"/>
  <c i="16" r="F38"/>
  <c i="1" r="BC72"/>
  <c r="BC71"/>
  <c r="AY71"/>
  <c i="10" r="F37"/>
  <c i="1" r="BB65"/>
  <c i="11" r="F39"/>
  <c i="1" r="BD66"/>
  <c i="12" r="J36"/>
  <c i="1" r="AW67"/>
  <c i="2" r="F38"/>
  <c i="1" r="BC56"/>
  <c i="13" r="F36"/>
  <c i="1" r="BA68"/>
  <c i="13" r="F39"/>
  <c i="1" r="BD68"/>
  <c i="22" r="F37"/>
  <c i="1" r="BB82"/>
  <c r="BB81"/>
  <c r="AX81"/>
  <c i="21" r="F37"/>
  <c i="1" r="BB80"/>
  <c r="BB79"/>
  <c r="AX79"/>
  <c i="16" r="F36"/>
  <c i="1" r="BA72"/>
  <c r="BA71"/>
  <c r="AW71"/>
  <c i="12" r="F36"/>
  <c i="1" r="BA67"/>
  <c i="7" r="F36"/>
  <c i="1" r="BA62"/>
  <c i="6" r="F37"/>
  <c i="1" r="BB61"/>
  <c i="4" r="F38"/>
  <c i="1" r="BC59"/>
  <c i="5" r="F37"/>
  <c i="1" r="BB60"/>
  <c r="AU81"/>
  <c i="2" l="1" r="T474"/>
  <c i="15" r="T90"/>
  <c i="4" r="P484"/>
  <c i="5" r="T107"/>
  <c r="P107"/>
  <c i="13" r="P230"/>
  <c i="2" r="BK474"/>
  <c r="J474"/>
  <c r="J70"/>
  <c i="4" r="T484"/>
  <c i="2" r="P474"/>
  <c i="15" r="R90"/>
  <c i="11" r="BK101"/>
  <c r="J101"/>
  <c r="J64"/>
  <c i="19" r="T91"/>
  <c i="2" r="BK103"/>
  <c r="BK102"/>
  <c r="J102"/>
  <c i="11" r="BK416"/>
  <c r="J416"/>
  <c r="J69"/>
  <c r="P416"/>
  <c r="P100"/>
  <c i="1" r="AU66"/>
  <c i="21" r="R93"/>
  <c r="R92"/>
  <c i="20" r="R95"/>
  <c r="R94"/>
  <c i="10" r="T95"/>
  <c i="2" r="P103"/>
  <c r="P102"/>
  <c i="1" r="AU56"/>
  <c i="20" r="BK95"/>
  <c r="BK94"/>
  <c r="J94"/>
  <c r="J63"/>
  <c i="6" r="T111"/>
  <c i="19" r="R91"/>
  <c i="12" r="T92"/>
  <c i="20" r="P95"/>
  <c r="P94"/>
  <c i="1" r="AU78"/>
  <c i="4" r="R99"/>
  <c i="8" r="T98"/>
  <c i="5" r="R645"/>
  <c r="R106"/>
  <c r="P645"/>
  <c r="P106"/>
  <c i="1" r="AU60"/>
  <c i="6" r="P2505"/>
  <c i="9" r="T94"/>
  <c i="5" r="T645"/>
  <c r="T106"/>
  <c i="3" r="P95"/>
  <c r="P94"/>
  <c i="1" r="AU57"/>
  <c i="12" r="P92"/>
  <c i="1" r="AU67"/>
  <c i="9" r="P94"/>
  <c i="1" r="AU64"/>
  <c i="10" r="R95"/>
  <c i="11" r="R416"/>
  <c i="21" r="P92"/>
  <c i="1" r="AU80"/>
  <c i="13" r="T94"/>
  <c i="16" r="P88"/>
  <c i="1" r="AU72"/>
  <c i="17" r="P90"/>
  <c i="1" r="AU74"/>
  <c i="7" r="P95"/>
  <c i="11" r="R100"/>
  <c i="6" r="T2505"/>
  <c i="2" r="T103"/>
  <c r="T102"/>
  <c i="7" r="P588"/>
  <c i="20" r="T95"/>
  <c r="T94"/>
  <c i="17" r="T90"/>
  <c i="13" r="P94"/>
  <c i="1" r="AU68"/>
  <c i="10" r="P95"/>
  <c i="1" r="AU65"/>
  <c i="7" r="R95"/>
  <c i="13" r="R230"/>
  <c i="7" r="T588"/>
  <c i="6" r="R2505"/>
  <c r="P111"/>
  <c r="P110"/>
  <c i="1" r="AU61"/>
  <c i="7" r="T95"/>
  <c r="T94"/>
  <c i="4" r="T99"/>
  <c i="6" r="R111"/>
  <c i="5" r="BK645"/>
  <c r="J645"/>
  <c r="J71"/>
  <c i="18" r="BK91"/>
  <c r="J91"/>
  <c r="J63"/>
  <c i="3" r="T95"/>
  <c r="T94"/>
  <c i="17" r="R90"/>
  <c i="14" r="BK87"/>
  <c r="J87"/>
  <c r="J63"/>
  <c i="9" r="R94"/>
  <c i="4" r="P100"/>
  <c r="P99"/>
  <c i="1" r="AU59"/>
  <c i="13" r="R94"/>
  <c i="7" r="R588"/>
  <c i="11" r="T100"/>
  <c i="12" r="R92"/>
  <c i="9" r="BK94"/>
  <c r="J94"/>
  <c r="J63"/>
  <c i="8" r="R98"/>
  <c i="3" r="R95"/>
  <c r="R94"/>
  <c i="2" r="R103"/>
  <c r="R102"/>
  <c i="3" r="BK95"/>
  <c r="J95"/>
  <c r="J64"/>
  <c i="5" r="BK107"/>
  <c r="J107"/>
  <c r="J64"/>
  <c i="16" r="BK88"/>
  <c r="J88"/>
  <c i="14" r="J88"/>
  <c r="J64"/>
  <c i="17" r="BK90"/>
  <c r="J90"/>
  <c i="4" r="BK484"/>
  <c r="J484"/>
  <c r="J68"/>
  <c i="11" r="J102"/>
  <c r="J65"/>
  <c i="19" r="BK91"/>
  <c r="J91"/>
  <c i="20" r="J96"/>
  <c r="J65"/>
  <c i="2" r="J104"/>
  <c r="J65"/>
  <c i="11" r="J417"/>
  <c r="J70"/>
  <c i="21" r="J226"/>
  <c r="J70"/>
  <c i="3" r="BK445"/>
  <c r="J445"/>
  <c r="J71"/>
  <c i="5" r="J646"/>
  <c r="J72"/>
  <c i="6" r="BK111"/>
  <c r="J111"/>
  <c r="J64"/>
  <c i="7" r="BK96"/>
  <c r="J96"/>
  <c r="J65"/>
  <c i="9" r="J95"/>
  <c r="J64"/>
  <c i="2" r="J475"/>
  <c r="J71"/>
  <c i="8" r="BK98"/>
  <c r="J98"/>
  <c i="15" r="BK91"/>
  <c r="J91"/>
  <c r="J64"/>
  <c i="18" r="J92"/>
  <c r="J64"/>
  <c i="21" r="BK93"/>
  <c r="BK92"/>
  <c r="J92"/>
  <c i="10" r="BK95"/>
  <c r="J95"/>
  <c i="6" r="BK2505"/>
  <c r="J2505"/>
  <c r="J74"/>
  <c i="12" r="BK92"/>
  <c r="J92"/>
  <c r="J63"/>
  <c i="7" r="BK588"/>
  <c r="J588"/>
  <c r="J68"/>
  <c i="6" r="BK4680"/>
  <c r="J4680"/>
  <c r="J87"/>
  <c i="13" r="J95"/>
  <c r="J64"/>
  <c i="15" r="BK123"/>
  <c r="J123"/>
  <c r="J67"/>
  <c i="4" r="BK100"/>
  <c r="BK99"/>
  <c r="J99"/>
  <c r="J63"/>
  <c i="13" r="BK230"/>
  <c r="J230"/>
  <c r="J69"/>
  <c i="22" r="BK87"/>
  <c r="J87"/>
  <c r="J63"/>
  <c i="3" r="F35"/>
  <c i="1" r="AZ57"/>
  <c i="8" r="J32"/>
  <c i="1" r="AG63"/>
  <c i="17" r="J32"/>
  <c i="1" r="AG74"/>
  <c i="16" r="J32"/>
  <c i="1" r="AG72"/>
  <c r="AG71"/>
  <c i="12" r="F35"/>
  <c i="1" r="AZ67"/>
  <c i="18" r="J35"/>
  <c i="1" r="AV75"/>
  <c r="AT75"/>
  <c i="2" r="J35"/>
  <c i="1" r="AV56"/>
  <c r="AT56"/>
  <c i="8" r="F35"/>
  <c i="1" r="AZ63"/>
  <c i="18" r="F35"/>
  <c i="1" r="AZ75"/>
  <c i="20" r="J35"/>
  <c i="1" r="AV78"/>
  <c r="AT78"/>
  <c r="AU77"/>
  <c r="BB73"/>
  <c r="AX73"/>
  <c i="2" r="F35"/>
  <c i="1" r="AZ56"/>
  <c i="15" r="J35"/>
  <c i="1" r="AV70"/>
  <c r="AT70"/>
  <c i="22" r="F35"/>
  <c i="1" r="AZ82"/>
  <c r="AZ81"/>
  <c r="AV81"/>
  <c r="AT81"/>
  <c i="11" r="J35"/>
  <c i="1" r="AV66"/>
  <c r="AT66"/>
  <c i="2" r="J32"/>
  <c i="1" r="AG56"/>
  <c i="6" r="F35"/>
  <c i="1" r="AZ61"/>
  <c i="17" r="F35"/>
  <c i="1" r="AZ74"/>
  <c i="14" r="F35"/>
  <c i="1" r="AZ69"/>
  <c r="BA58"/>
  <c r="AW58"/>
  <c i="8" r="J35"/>
  <c i="1" r="AV63"/>
  <c r="AT63"/>
  <c r="AU73"/>
  <c i="21" r="F35"/>
  <c i="1" r="AZ80"/>
  <c r="AZ79"/>
  <c r="AV79"/>
  <c r="AT79"/>
  <c i="20" r="F35"/>
  <c i="1" r="AZ78"/>
  <c r="AZ77"/>
  <c r="AV77"/>
  <c r="AT77"/>
  <c r="AU79"/>
  <c i="13" r="F35"/>
  <c i="1" r="AZ68"/>
  <c r="BC73"/>
  <c r="AY73"/>
  <c r="BA73"/>
  <c r="AW73"/>
  <c i="17" r="J35"/>
  <c i="1" r="AV74"/>
  <c r="AT74"/>
  <c r="BB55"/>
  <c i="13" r="J35"/>
  <c i="1" r="AV68"/>
  <c r="AT68"/>
  <c i="10" r="J35"/>
  <c i="1" r="AV65"/>
  <c r="AT65"/>
  <c i="19" r="J32"/>
  <c i="1" r="AG76"/>
  <c r="BB58"/>
  <c r="AX58"/>
  <c i="22" r="J35"/>
  <c i="1" r="AV82"/>
  <c r="AT82"/>
  <c i="6" r="J35"/>
  <c i="1" r="AV61"/>
  <c r="AT61"/>
  <c r="BD73"/>
  <c i="16" r="F35"/>
  <c i="1" r="AZ72"/>
  <c r="AZ71"/>
  <c r="AV71"/>
  <c r="AT71"/>
  <c i="19" r="F35"/>
  <c i="1" r="AZ76"/>
  <c i="21" r="J35"/>
  <c i="1" r="AV80"/>
  <c r="AT80"/>
  <c i="9" r="F35"/>
  <c i="1" r="AZ64"/>
  <c r="BC58"/>
  <c r="AY58"/>
  <c i="15" r="F35"/>
  <c i="1" r="AZ70"/>
  <c i="4" r="J35"/>
  <c i="1" r="AV59"/>
  <c r="AT59"/>
  <c i="14" r="J35"/>
  <c i="1" r="AV69"/>
  <c r="AT69"/>
  <c i="4" r="F35"/>
  <c i="1" r="AZ59"/>
  <c r="AU71"/>
  <c i="7" r="F35"/>
  <c i="1" r="AZ62"/>
  <c r="BD55"/>
  <c r="BC55"/>
  <c r="AY55"/>
  <c i="5" r="F35"/>
  <c i="1" r="AZ60"/>
  <c i="11" r="F35"/>
  <c i="1" r="AZ66"/>
  <c r="BA55"/>
  <c i="3" r="J35"/>
  <c i="1" r="AV57"/>
  <c r="AT57"/>
  <c i="5" r="J35"/>
  <c i="1" r="AV60"/>
  <c r="AT60"/>
  <c i="10" r="J32"/>
  <c i="1" r="AG65"/>
  <c i="19" r="J35"/>
  <c i="1" r="AV76"/>
  <c r="AT76"/>
  <c i="12" r="J35"/>
  <c i="1" r="AV67"/>
  <c r="AT67"/>
  <c i="9" r="J35"/>
  <c i="1" r="AV64"/>
  <c r="AT64"/>
  <c r="BD58"/>
  <c i="16" r="J35"/>
  <c i="1" r="AV72"/>
  <c r="AT72"/>
  <c i="7" r="J35"/>
  <c i="1" r="AV62"/>
  <c r="AT62"/>
  <c i="10" r="F35"/>
  <c i="1" r="AZ65"/>
  <c i="21" r="J32"/>
  <c i="1" r="AG80"/>
  <c i="6" l="1" r="R110"/>
  <c i="7" r="P94"/>
  <c i="1" r="AU62"/>
  <c i="7" r="R94"/>
  <c i="6" r="T110"/>
  <c i="17" r="J41"/>
  <c i="2" r="J41"/>
  <c i="21" r="J41"/>
  <c i="19" r="J41"/>
  <c i="10" r="J41"/>
  <c i="8" r="J41"/>
  <c i="16" r="J41"/>
  <c i="13" r="BK94"/>
  <c r="J94"/>
  <c i="15" r="BK90"/>
  <c r="J90"/>
  <c r="J63"/>
  <c i="20" r="J95"/>
  <c r="J64"/>
  <c i="21" r="J93"/>
  <c r="J64"/>
  <c i="2" r="J63"/>
  <c r="J103"/>
  <c r="J64"/>
  <c i="11" r="BK100"/>
  <c r="J100"/>
  <c r="J63"/>
  <c i="16" r="J63"/>
  <c i="19" r="J63"/>
  <c i="5" r="BK106"/>
  <c r="J106"/>
  <c r="J63"/>
  <c i="8" r="J63"/>
  <c i="10" r="J63"/>
  <c i="21" r="J63"/>
  <c i="3" r="BK94"/>
  <c r="J94"/>
  <c i="4" r="J100"/>
  <c r="J64"/>
  <c i="17" r="J63"/>
  <c i="6" r="BK110"/>
  <c r="J110"/>
  <c r="J63"/>
  <c i="7" r="BK95"/>
  <c r="J95"/>
  <c r="J64"/>
  <c i="1" r="AN72"/>
  <c r="AN56"/>
  <c r="AN63"/>
  <c r="AN74"/>
  <c r="AN76"/>
  <c r="AN71"/>
  <c r="AN65"/>
  <c r="AN80"/>
  <c r="BB54"/>
  <c r="W31"/>
  <c r="BA54"/>
  <c r="W30"/>
  <c r="AZ73"/>
  <c r="AV73"/>
  <c r="AT73"/>
  <c r="AW55"/>
  <c r="AZ58"/>
  <c r="AV58"/>
  <c r="AT58"/>
  <c i="9" r="J32"/>
  <c i="1" r="AG64"/>
  <c r="AN64"/>
  <c i="4" r="J32"/>
  <c i="1" r="AG59"/>
  <c r="AN59"/>
  <c r="AU58"/>
  <c i="3" r="J32"/>
  <c i="1" r="AG57"/>
  <c r="AN57"/>
  <c i="13" r="J32"/>
  <c i="1" r="AG68"/>
  <c r="AN68"/>
  <c i="12" r="J32"/>
  <c i="1" r="AG67"/>
  <c r="AN67"/>
  <c r="AZ55"/>
  <c r="AZ54"/>
  <c r="W29"/>
  <c r="AG79"/>
  <c r="AN79"/>
  <c r="BD54"/>
  <c r="W33"/>
  <c i="20" r="J32"/>
  <c i="1" r="AG78"/>
  <c r="AG77"/>
  <c r="AN77"/>
  <c i="18" r="J32"/>
  <c i="1" r="AG75"/>
  <c r="AN75"/>
  <c r="BC54"/>
  <c r="AY54"/>
  <c i="14" r="J32"/>
  <c i="1" r="AG69"/>
  <c r="AN69"/>
  <c i="22" r="J32"/>
  <c i="1" r="AG82"/>
  <c r="AN82"/>
  <c r="AX55"/>
  <c r="AU55"/>
  <c r="AU54"/>
  <c l="1" r="AN78"/>
  <c i="3" r="J63"/>
  <c i="4" r="J41"/>
  <c i="13" r="J41"/>
  <c i="3" r="J41"/>
  <c i="12" r="J41"/>
  <c i="7" r="BK94"/>
  <c r="J94"/>
  <c i="22" r="J41"/>
  <c i="9" r="J41"/>
  <c i="13" r="J63"/>
  <c i="14" r="J41"/>
  <c i="18" r="J41"/>
  <c i="20" r="J41"/>
  <c i="1" r="AX54"/>
  <c i="7" r="J32"/>
  <c i="1" r="AG62"/>
  <c r="AN62"/>
  <c r="AV54"/>
  <c r="AK29"/>
  <c r="W32"/>
  <c r="AW54"/>
  <c r="AK30"/>
  <c i="15" r="J32"/>
  <c i="1" r="AG70"/>
  <c r="AN70"/>
  <c i="5" r="J32"/>
  <c i="1" r="AG60"/>
  <c r="AN60"/>
  <c r="AG73"/>
  <c r="AN73"/>
  <c r="AG81"/>
  <c r="AN81"/>
  <c r="AG55"/>
  <c i="6" r="J32"/>
  <c i="1" r="AG61"/>
  <c r="AN61"/>
  <c r="AV55"/>
  <c r="AT55"/>
  <c i="11" r="J32"/>
  <c i="1" r="AG66"/>
  <c r="AN66"/>
  <c i="11" l="1" r="J41"/>
  <c i="1" r="AN55"/>
  <c i="7" r="J41"/>
  <c r="J63"/>
  <c i="5" r="J41"/>
  <c i="6" r="J41"/>
  <c i="15" r="J41"/>
  <c i="1" r="AT54"/>
  <c r="AG58"/>
  <c r="AN58"/>
  <c l="1" r="AG54"/>
  <c r="AN54"/>
  <c l="1" r="AK26"/>
  <c r="AK35"/>
</calcChain>
</file>

<file path=xl/sharedStrings.xml><?xml version="1.0" encoding="utf-8"?>
<sst xmlns="http://schemas.openxmlformats.org/spreadsheetml/2006/main">
  <si>
    <t>Export Komplet</t>
  </si>
  <si>
    <t>VZ</t>
  </si>
  <si>
    <t>2.0</t>
  </si>
  <si>
    <t>ZAMOK</t>
  </si>
  <si>
    <t>False</t>
  </si>
  <si>
    <t>{45dffbc4-1797-48d0-9433-f6372088efd0}</t>
  </si>
  <si>
    <t>0,01</t>
  </si>
  <si>
    <t>21</t>
  </si>
  <si>
    <t>12</t>
  </si>
  <si>
    <t>REKAPITULACE STAVBY</t>
  </si>
  <si>
    <t xml:space="preserve">v ---  níže se nacházejí doplnkové a pomocné údaje k sestavám  --- v</t>
  </si>
  <si>
    <t>Návod na vyplnění</t>
  </si>
  <si>
    <t>0,001</t>
  </si>
  <si>
    <t>Kód:</t>
  </si>
  <si>
    <t>36-2308</t>
  </si>
  <si>
    <t>Měnit lze pouze buňky se žlutým podbarvením!_x000d_
_x000d_
1) v Rekapitulaci stavby vyplňte údaje o Účastníkovi (přenesou se do ostatních sestav i v jiných listech)_x000d_
_x000d_
2) na vybraných listech vyplňte v sestavě Soupis prací ceny u položek</t>
  </si>
  <si>
    <t>Stavba:</t>
  </si>
  <si>
    <t>Tělocvična ZŠ TGM Poděbrady</t>
  </si>
  <si>
    <t>KSO:</t>
  </si>
  <si>
    <t/>
  </si>
  <si>
    <t>CC-CZ:</t>
  </si>
  <si>
    <t>Místo:</t>
  </si>
  <si>
    <t xml:space="preserve"> </t>
  </si>
  <si>
    <t>Datum:</t>
  </si>
  <si>
    <t>26. 2. 2026</t>
  </si>
  <si>
    <t>Zadavatel:</t>
  </si>
  <si>
    <t>IČ:</t>
  </si>
  <si>
    <t>DIČ:</t>
  </si>
  <si>
    <t>Účastník:</t>
  </si>
  <si>
    <t>Vyplň údaj</t>
  </si>
  <si>
    <t>Projektant:</t>
  </si>
  <si>
    <t>True</t>
  </si>
  <si>
    <t>Zpracovatel:</t>
  </si>
  <si>
    <t>Poznámka:</t>
  </si>
  <si>
    <t>Soupis prací je sestaven s využitím Cenové soustavy ÚRS. Položky, které pochází z této cenové soustavy, jsou ve sloupci 'Cenová soustava' označeny popisem 'CS ÚRS' a úrovní příslušného kalendářního pololetí. Veškeré další informace vymezující popis a podmínky použití těchto položek z Cenové soustavy, které nejsou uvedeny přímo v soupisu prací, jsou neomezeně dálkově k dispozici na webu podminky.urs.cz._x000d_
Všechny položky musí obsahovat dodávku i montáž, popř. softwarové vybavení, včetně drobného spojovacího a kotvícího materiálu (např. kotvy, závěsy, chráničky,...). Zhotovitel musí do ceny zahrnout veškeré náklady, aby cena byla konečná a zahrnovala celou dodávku a montáž akce. Dodávka akce se předpokládá včetně kompletní montáže, veškerého souvisejícího doplňkového, podružného a montážního materiálu tak, aby celé zařízení bylo funkční a splňovalo všechny předpisy, normy, zákony ale i technologické postupy zvolených výrobců, které se na ně vztahují. Všechna zařízení, systémy rozvody, instalace a konstrukce budou oceňovány a dodávány plně funkční, tj. včetně všech komponentů, upevňovacích prvků, podpor, prostupů, apod.. Do všech činností musí zhotovitel zohlednit stavební přípomoc (např. drážky prostupy, respektive není-li uvedeno jinak). Zhotovitel bere na vědomí, že musí v ceně zohlednit jak dílčí tak celkové revize, zkoušky, regulace, atd.. Projektová dokumentace textová a grafická je nadřazena výkazu výměr, respektive rozpočtu nákladů. Zhotovitel je do ceny povinen zahrnout veškeré náklady spojené s případnou etapizací, realizací stavby za provozu a ve ztížených podmínkách. Zhotovitel musí v ceně zohlednit provizorní opatření vedoucí k zajištění stavby před vnějšími vlivy, zejména pak déšť, sníh, vítr. Zhotovitel bere na vědomí, že stavba musí probíhat po částech, tak aby nedošlo k poškození stavby klimatickými vlivy. Zhotovitel musí provést na svůj náklad i zaškolení obsluhy a údržby na všech částech dodávky. Zhotovitel musí zohlednit náklady na přesun hmot a odvoz sutě a odpadů, včetně uložení (předpokládá se odpad z drážek, prostupů, atd.). Zhotovitel musí v ceně zohlednit náklady na pomocné lešení, konstrukce a stroje, které bude potřebovat pro realizaci díla. Jsou-li v zadávací dokumentaci, nebo jejich přílohách uvedeny konkrétní obchodní názvy, jedná se pouze o vymezení požadovaného standardu a zadavatel umožňuje i jiné, technicky a kvalitativně srovnatelné řešení. Položky označené .x jsou individuální kalkulací (např. 766624043R00.x)._x000d_
Materiál bude na stavbu dovážen postupně podle skutečně potřebného množství.</t>
  </si>
  <si>
    <t>Cena bez DPH</t>
  </si>
  <si>
    <t>Sazba daně</t>
  </si>
  <si>
    <t>Základ daně</t>
  </si>
  <si>
    <t>Výše daně</t>
  </si>
  <si>
    <t>DPH</t>
  </si>
  <si>
    <t>základní</t>
  </si>
  <si>
    <t>snížená</t>
  </si>
  <si>
    <t>zákl. přenesená</t>
  </si>
  <si>
    <t>sníž. přenesená</t>
  </si>
  <si>
    <t>nulová</t>
  </si>
  <si>
    <t>Cena s DPH</t>
  </si>
  <si>
    <t>v</t>
  </si>
  <si>
    <t>CZK</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</si>
  <si>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</si>
  <si>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</si>
  <si>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</si>
  <si>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</si>
  <si>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</si>
  <si>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</si>
  <si>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</si>
  <si>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</si>
  <si>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</si>
  <si>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</si>
  <si>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</si>
  <si>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</si>
  <si>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</si>
  <si>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</si>
  <si>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</si>
  <si>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</si>
  <si>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</si>
  <si>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</si>
  <si>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</si>
  <si>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stavby celkem</t>
  </si>
  <si>
    <t>D</t>
  </si>
  <si>
    <t>0</t>
  </si>
  <si>
    <t>###NOIMPORT###</t>
  </si>
  <si>
    <t>IMPORT</t>
  </si>
  <si>
    <t>{00000000-0000-0000-0000-000000000000}</t>
  </si>
  <si>
    <t>DEM</t>
  </si>
  <si>
    <t>Demolice, příprava území</t>
  </si>
  <si>
    <t>STA</t>
  </si>
  <si>
    <t>1</t>
  </si>
  <si>
    <t>{f10fbb65-03bf-41d5-9bea-567c68e9596b}</t>
  </si>
  <si>
    <t>2</t>
  </si>
  <si>
    <t>/</t>
  </si>
  <si>
    <t>01</t>
  </si>
  <si>
    <t>Odstranění tělcovičny</t>
  </si>
  <si>
    <t>Soupis</t>
  </si>
  <si>
    <t>{342a3e06-d635-4056-a93f-6c000504bbba}</t>
  </si>
  <si>
    <t>02</t>
  </si>
  <si>
    <t>Příprava území</t>
  </si>
  <si>
    <t>{dcc61cf5-3e52-4e26-a91c-54a3fa4f0d32}</t>
  </si>
  <si>
    <t>SO.01</t>
  </si>
  <si>
    <t>Přístavba tělocvičny</t>
  </si>
  <si>
    <t>{4888d047-c421-4d58-9eac-d40e9ec2f1f0}</t>
  </si>
  <si>
    <t>D.1.1.BP</t>
  </si>
  <si>
    <t>ASŘ - Bourací práce - stávající ZŠ</t>
  </si>
  <si>
    <t>{a7676ce9-5457-4d47-b74e-d19dd0351b90}</t>
  </si>
  <si>
    <t>D.1.1.NS</t>
  </si>
  <si>
    <t>ASŘ - Nový stav - stávající ZŠ</t>
  </si>
  <si>
    <t>{a269f7fd-4d40-4fb1-891a-346da2303ec7}</t>
  </si>
  <si>
    <t>D.1.1.P</t>
  </si>
  <si>
    <t>ASŘ - Přístavba tělocvičny</t>
  </si>
  <si>
    <t>{0013ce8d-3618-407e-b1f8-42a8b70e858b}</t>
  </si>
  <si>
    <t>D.1.1.VP</t>
  </si>
  <si>
    <t>ASŘ - Výpis prvků</t>
  </si>
  <si>
    <t>{674ddf38-6861-4ccc-9977-23e0a68ee338}</t>
  </si>
  <si>
    <t>D.1.4.1</t>
  </si>
  <si>
    <t>ZTI</t>
  </si>
  <si>
    <t>{cd23798e-0150-4f6d-a5d6-5c0f2d04e21f}</t>
  </si>
  <si>
    <t>D.1.4.2</t>
  </si>
  <si>
    <t>Vytápění</t>
  </si>
  <si>
    <t>{d623152a-f864-4f5f-a663-07f35445f490}</t>
  </si>
  <si>
    <t>D.1.4.3</t>
  </si>
  <si>
    <t>VZT</t>
  </si>
  <si>
    <t>{d6d2aead-508f-4a30-b14b-4bf0ee57206a}</t>
  </si>
  <si>
    <t>D.1.4.4</t>
  </si>
  <si>
    <t>Silnoproud</t>
  </si>
  <si>
    <t>{5db6dea0-da58-4e82-826d-f8b449cca310}</t>
  </si>
  <si>
    <t>D.1.4.5</t>
  </si>
  <si>
    <t>MaR</t>
  </si>
  <si>
    <t>{715e2eed-8a35-4872-b19f-3a31bb8d5aca}</t>
  </si>
  <si>
    <t>D.1.4.6</t>
  </si>
  <si>
    <t>Slaboproudé instalace</t>
  </si>
  <si>
    <t>{daa77a43-fb23-46d8-a941-76ee7d690e04}</t>
  </si>
  <si>
    <t>D.1.4.7</t>
  </si>
  <si>
    <t>EPS</t>
  </si>
  <si>
    <t>{5edec47b-2e4b-4c56-9abd-f213cf7b96e1}</t>
  </si>
  <si>
    <t>D.1.4.8</t>
  </si>
  <si>
    <t>Plynoinstalace</t>
  </si>
  <si>
    <t>{7a16da41-493d-4991-82a9-4dbea98dfcd6}</t>
  </si>
  <si>
    <t>SO.02.1</t>
  </si>
  <si>
    <t>Úprava areálových rozvodů</t>
  </si>
  <si>
    <t>{68f98281-b83c-441f-a561-2661f7734795}</t>
  </si>
  <si>
    <t>{bc893fa1-5d57-4cc2-afb5-f608d4859364}</t>
  </si>
  <si>
    <t>SO.02.2</t>
  </si>
  <si>
    <t>Likvidace dešťových vod, areálová splašková kanalizace a užitková voda</t>
  </si>
  <si>
    <t>{24bb2dfa-e88e-446a-a7c9-99f8bd054b35}</t>
  </si>
  <si>
    <t>Užitková voda</t>
  </si>
  <si>
    <t>{2519926a-8d1e-4a1a-8e03-e5778cc6ade5}</t>
  </si>
  <si>
    <t>Venkovní splašková kanalizace</t>
  </si>
  <si>
    <t>{6cd6e47b-e492-4e7e-add0-e87b692ea7d8}</t>
  </si>
  <si>
    <t>Venkovní dešťová kanalizace</t>
  </si>
  <si>
    <t>{51b55f44-6787-4855-a246-11241d7cbedc}</t>
  </si>
  <si>
    <t>SO.03, SO.05</t>
  </si>
  <si>
    <t>Zpevněné plochy, vegetační úpravy</t>
  </si>
  <si>
    <t>{5fc4d364-b0f3-4f38-9a2c-3508291940c6}</t>
  </si>
  <si>
    <t>{3b48ab37-54b2-432b-879a-15c93fd167de}</t>
  </si>
  <si>
    <t>SO.04</t>
  </si>
  <si>
    <t>Opěrné stěny</t>
  </si>
  <si>
    <t>{305d14db-ce20-4f1f-b55a-34397adf7b1d}</t>
  </si>
  <si>
    <t>{bf2723d6-dc36-44b5-85a9-b3a75824aa29}</t>
  </si>
  <si>
    <t>VN, ON</t>
  </si>
  <si>
    <t>Vedlejší a ostatní náklady</t>
  </si>
  <si>
    <t>{a83ecd54-a95f-46ae-8110-315a68ccf84d}</t>
  </si>
  <si>
    <t>VN,ON</t>
  </si>
  <si>
    <t>{9190329e-fdde-480c-b180-7cd627c8326c}</t>
  </si>
  <si>
    <t>KRYCÍ LIST SOUPISU PRACÍ</t>
  </si>
  <si>
    <t>Objekt:</t>
  </si>
  <si>
    <t>DEM - Demolice, příprava území</t>
  </si>
  <si>
    <t>Soupis:</t>
  </si>
  <si>
    <t>01 - Odstranění tělcovičny</t>
  </si>
  <si>
    <t>REKAPITULACE ČLENĚNÍ SOUPISU PRACÍ</t>
  </si>
  <si>
    <t>Kód dílu - Popis</t>
  </si>
  <si>
    <t>Cena celkem [CZK]</t>
  </si>
  <si>
    <t>-1</t>
  </si>
  <si>
    <t>HSV - Práce a dodávky HSV</t>
  </si>
  <si>
    <t xml:space="preserve">    1 - Zemní práce</t>
  </si>
  <si>
    <t xml:space="preserve">    3 - Svislé a kompletní konstrukce</t>
  </si>
  <si>
    <t xml:space="preserve">    9 - Ostatní konstrukce a práce, bourání</t>
  </si>
  <si>
    <t xml:space="preserve">    997 - Doprava suti a vybouraných hmot</t>
  </si>
  <si>
    <t xml:space="preserve">    998 - Přesun hmot</t>
  </si>
  <si>
    <t>PSV - Práce a dodávky PSV</t>
  </si>
  <si>
    <t xml:space="preserve">    711 - Izolace proti vodě, vlhkosti a plynům</t>
  </si>
  <si>
    <t xml:space="preserve">    735 - Ústřední vytápění - otopná tělesa</t>
  </si>
  <si>
    <t xml:space="preserve">    741 - Elektroinstalace - silnoproud</t>
  </si>
  <si>
    <t xml:space="preserve">    762 - Konstrukce tesařské</t>
  </si>
  <si>
    <t xml:space="preserve">    764 - Konstrukce klempířské</t>
  </si>
  <si>
    <t xml:space="preserve">    766 - Konstrukce truhlářské</t>
  </si>
  <si>
    <t xml:space="preserve">    767 - Konstrukce zámečnické</t>
  </si>
  <si>
    <t xml:space="preserve">    775 - Podlahy skládané</t>
  </si>
  <si>
    <t xml:space="preserve">    776 - Podlahy povlakové</t>
  </si>
  <si>
    <t xml:space="preserve">    782 - Dokončovací práce - obklady z kamene</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</si>
  <si>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</si>
  <si>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</si>
  <si>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</si>
  <si>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</si>
  <si>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</si>
  <si>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</si>
  <si>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</si>
  <si>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</si>
  <si>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</si>
  <si>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</si>
  <si>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</si>
  <si>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</si>
  <si>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</si>
  <si>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</si>
  <si>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</si>
  <si>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</si>
  <si>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Zemní práce</t>
  </si>
  <si>
    <t>K</t>
  </si>
  <si>
    <t>131213702</t>
  </si>
  <si>
    <t>Hloubení nezapažených jam v nesoudržných horninách třídy těžitelnosti I skupiny 3 ručně</t>
  </si>
  <si>
    <t>m3</t>
  </si>
  <si>
    <t>CS ÚRS 2025 01</t>
  </si>
  <si>
    <t>4</t>
  </si>
  <si>
    <t>-952288008</t>
  </si>
  <si>
    <t>PP</t>
  </si>
  <si>
    <t>Hloubení nezapažených jam ručně s urovnáním dna do předepsaného profilu a spádu v hornině třídy těžitelnosti I skupiny 3 nesoudržných</t>
  </si>
  <si>
    <t>Online PSC</t>
  </si>
  <si>
    <t>https://podminky.urs.cz/item/CS_URS_2025_01/131213702</t>
  </si>
  <si>
    <t>VV</t>
  </si>
  <si>
    <t>viz TZ_AB, situační výkresy, výkresová a textová část dokumentace</t>
  </si>
  <si>
    <t>"předpoklad" 20</t>
  </si>
  <si>
    <t>131251104</t>
  </si>
  <si>
    <t>Hloubení jam nezapažených v hornině třídy těžitelnosti I skupiny 3 objem do 500 m3 strojně</t>
  </si>
  <si>
    <t>-290489269</t>
  </si>
  <si>
    <t>Hloubení nezapažených jam a zářezů strojně s urovnáním dna do předepsaného profilu a spádu v hornině třídy těžitelnosti I skupiny 3 přes 100 do 500 m3</t>
  </si>
  <si>
    <t>https://podminky.urs.cz/item/CS_URS_2025_01/131251104</t>
  </si>
  <si>
    <t xml:space="preserve">"mezi základy" </t>
  </si>
  <si>
    <t>30*10,8</t>
  </si>
  <si>
    <t>8,5*10,8+37*0,8*0,5</t>
  </si>
  <si>
    <t>(1,5+5,5)*10,8</t>
  </si>
  <si>
    <t>Součet</t>
  </si>
  <si>
    <t>3</t>
  </si>
  <si>
    <t>162751117</t>
  </si>
  <si>
    <t>Vodorovné přemístění přes 9 000 do 10000 m výkopku/sypaniny z horniny třídy těžitelnosti I skupiny 1 až 3</t>
  </si>
  <si>
    <t>-1944482718</t>
  </si>
  <si>
    <t>Vodorovné přemístění výkopku nebo sypaniny po suchu na obvyklém dopravním prostředku, bez naložení výkopku, avšak se složením bez rozhrnutí z horniny třídy těžitelnosti I skupiny 1 až 3 na vzdálenost přes 9 000 do 10 000 m</t>
  </si>
  <si>
    <t>https://podminky.urs.cz/item/CS_URS_2025_01/162751117</t>
  </si>
  <si>
    <t>koef. nakypření 1,1</t>
  </si>
  <si>
    <t>1,1*(506,2+20)</t>
  </si>
  <si>
    <t>"-ponecháno k zásypu"</t>
  </si>
  <si>
    <t>-93,208</t>
  </si>
  <si>
    <t>162751119</t>
  </si>
  <si>
    <t>Příplatek k vodorovnému přemístění výkopku/sypaniny z horniny třídy těžitelnosti I skupiny 1 až 3 ZKD 1000 m přes 10000 m</t>
  </si>
  <si>
    <t>1228560148</t>
  </si>
  <si>
    <t>Vodorovné přemístění výkopku nebo sypaniny po suchu na obvyklém dopravním prostředku, bez naložení výkopku, avšak se složením bez rozhrnutí z horniny třídy těžitelnosti I skupiny 1 až 3 na vzdálenost Příplatek k ceně za každých dalších i započatých 1 000 m</t>
  </si>
  <si>
    <t>https://podminky.urs.cz/item/CS_URS_2025_01/162751119</t>
  </si>
  <si>
    <t>"+15 km"</t>
  </si>
  <si>
    <t>485,612</t>
  </si>
  <si>
    <t>485,612*15 'Přepočtené koeficientem množství</t>
  </si>
  <si>
    <t>6</t>
  </si>
  <si>
    <t>174151101</t>
  </si>
  <si>
    <t>Zásyp jam, šachet rýh nebo kolem objektů sypaninou se zhutněním</t>
  </si>
  <si>
    <t>1997306361</t>
  </si>
  <si>
    <t>Zásyp sypaninou z jakékoliv horniny strojně s uložením výkopku ve vrstvách se zhutněním jam, šachet, rýh nebo kolem objektů v těchto vykopávkách</t>
  </si>
  <si>
    <t>https://podminky.urs.cz/item/CS_URS_2025_01/174151101</t>
  </si>
  <si>
    <t>"zpětný zásyp po srovnávací úroveň"</t>
  </si>
  <si>
    <t>(1,5+5,5)*12,2+0,8*0,8*12,2</t>
  </si>
  <si>
    <t>5</t>
  </si>
  <si>
    <t>997013631</t>
  </si>
  <si>
    <t>Poplatek za uložení na skládce (skládkovné) stavebního odpadu směsného kód odpadu 17 09 04</t>
  </si>
  <si>
    <t>t</t>
  </si>
  <si>
    <t>-1878976026</t>
  </si>
  <si>
    <t>Poplatek za uložení stavebního odpadu na skládce (skládkovné) směsného stavebního a demoličního zatříděného do Katalogu odpadů pod kódem 17 09 04</t>
  </si>
  <si>
    <t>https://podminky.urs.cz/item/CS_URS_2025_01/997013631</t>
  </si>
  <si>
    <t>"zemina s příměsí suti"</t>
  </si>
  <si>
    <t>485,612*2 'Přepočtené koeficientem množství</t>
  </si>
  <si>
    <t>Svislé a kompletní konstrukce</t>
  </si>
  <si>
    <t>7</t>
  </si>
  <si>
    <t>310271055</t>
  </si>
  <si>
    <t>Zazdívka otvorů ve zdivu nadzákladovém pl přes 1 do 4 m2 pórobetonovými tvárnicemi přes P2 do P4 na tenkovrstvou maltu tl 200 mm</t>
  </si>
  <si>
    <t>m2</t>
  </si>
  <si>
    <t>-2004091684</t>
  </si>
  <si>
    <t>Zazdívka otvorů ve zdivu nadzákladovém pórobetonovými tvárnicemi plochy přes 1 do 4 m2, tl. zdiva 200 mm, pevnost tvárnic přes P2 do P4</t>
  </si>
  <si>
    <t>https://podminky.urs.cz/item/CS_URS_2025_01/310271055</t>
  </si>
  <si>
    <t>"2NP" 0,9*2,1</t>
  </si>
  <si>
    <t>"1NP" 2,1*2,1</t>
  </si>
  <si>
    <t>"1PP" 1,35*2,1+1,0*2,1</t>
  </si>
  <si>
    <t>8</t>
  </si>
  <si>
    <t>310271061</t>
  </si>
  <si>
    <t>Zazdívka otvorů ve zdivu nadzákladovém pl přes 1 do 4 m2 pórobetonovými tvárnicemi do P2 na tenkovrstvou maltu tl 250 mm</t>
  </si>
  <si>
    <t>-1179513516</t>
  </si>
  <si>
    <t>Zazdívka otvorů ve zdivu nadzákladovém pórobetonovými tvárnicemi plochy přes 1 do 4 m2, tl. zdiva 250 mm, pevnost tvárnic do P2</t>
  </si>
  <si>
    <t>https://podminky.urs.cz/item/CS_URS_2025_01/310271061</t>
  </si>
  <si>
    <t>"3NP" 2*0,95*1,85</t>
  </si>
  <si>
    <t>9</t>
  </si>
  <si>
    <t>Ostatní konstrukce a práce, bourání</t>
  </si>
  <si>
    <t>941111132</t>
  </si>
  <si>
    <t>Montáž lešení řadového trubkového lehkého s podlahami zatížení do 200 kg/m2 š od 1,2 do 1,5 m v přes 10 do 25 m</t>
  </si>
  <si>
    <t>-1297008521</t>
  </si>
  <si>
    <t>Lešení řadové trubkové lehké pracovní s podlahami s provozním zatížením tř. 3 do 200 kg/m2 šířky tř. W12 od 1,2 do 1,5 m, výšky výšky přes 10 do 25 m montáž</t>
  </si>
  <si>
    <t>https://podminky.urs.cz/item/CS_URS_2025_01/941111132</t>
  </si>
  <si>
    <t>viz TZ_AB, situační výkresy, výkresová a textová část D.1.1, D.1.2 a D.1.3</t>
  </si>
  <si>
    <t>0,5*(74*10)</t>
  </si>
  <si>
    <t>10</t>
  </si>
  <si>
    <t>941111232</t>
  </si>
  <si>
    <t>Příplatek k lešení řadovému trubkovému lehkému s podlahami do 200 kg/m2 š od 1,2 do 1,5 m v přes 10 do 25 m za každý den použití</t>
  </si>
  <si>
    <t>612074160</t>
  </si>
  <si>
    <t>Lešení řadové trubkové lehké pracovní s podlahami s provozním zatížením tř. 3 do 200 kg/m2 šířky tř. W12 od 1,2 do 1,5 m, výšky výšky přes 10 do 25 m příplatek k ceně za každý den použití</t>
  </si>
  <si>
    <t>https://podminky.urs.cz/item/CS_URS_2025_01/941111232</t>
  </si>
  <si>
    <t>90*370</t>
  </si>
  <si>
    <t>11</t>
  </si>
  <si>
    <t>941111832</t>
  </si>
  <si>
    <t>Demontáž lešení řadového trubkového lehkého s podlahami zatížení do 200 kg/m2 š od 1,2 do 1,5 m v přes 10 do 25 m</t>
  </si>
  <si>
    <t>-226421380</t>
  </si>
  <si>
    <t>Lešení řadové trubkové lehké pracovní s podlahami s provozním zatížením tř. 3 do 200 kg/m2 šířky tř. W12 od 1,2 do 1,5 m, výšky výšky přes 10 do 25 m demontáž</t>
  </si>
  <si>
    <t>https://podminky.urs.cz/item/CS_URS_2025_01/941111832</t>
  </si>
  <si>
    <t>943211111</t>
  </si>
  <si>
    <t>Montáž lešení prostorového rámového lehkého s podlahami zatížení do 200 kg/m2 v do 10 m</t>
  </si>
  <si>
    <t>-241768946</t>
  </si>
  <si>
    <t>Lešení prostorové rámové lehké pracovní s podlahami s provozním zatížením tř. 3 do 200 kg/m2 výšky do 10 m montáž</t>
  </si>
  <si>
    <t>https://podminky.urs.cz/item/CS_URS_2025_01/943211111</t>
  </si>
  <si>
    <t>168*6,5</t>
  </si>
  <si>
    <t>13</t>
  </si>
  <si>
    <t>943211211</t>
  </si>
  <si>
    <t>Příplatek k lešení prostorovému rámovému lehkému s podlahami do 200 kg/m2 v do 10 m za každý den použití</t>
  </si>
  <si>
    <t>-2046114017</t>
  </si>
  <si>
    <t>Lešení prostorové rámové lehké pracovní s podlahami s provozním zatížením tř. 3 do 200 kg/m2 výšky do 10 m příplatek k ceně za každý den použití</t>
  </si>
  <si>
    <t>https://podminky.urs.cz/item/CS_URS_2025_01/943211211</t>
  </si>
  <si>
    <t>30*1092</t>
  </si>
  <si>
    <t>14</t>
  </si>
  <si>
    <t>943211811</t>
  </si>
  <si>
    <t>Demontáž lešení prostorového rámového lehkého s podlahami zatížení do 200 kg/m2 v do 10 m</t>
  </si>
  <si>
    <t>-833513052</t>
  </si>
  <si>
    <t>Lešení prostorové rámové lehké pracovní s podlahami s provozním zatížením tř. 3 do 200 kg/m2 výšky do 10 m demontáž</t>
  </si>
  <si>
    <t>https://podminky.urs.cz/item/CS_URS_2025_01/943211811</t>
  </si>
  <si>
    <t>15</t>
  </si>
  <si>
    <t>949101112</t>
  </si>
  <si>
    <t>Lešení pomocné pro objekty pozemních staveb s lešeňovou podlahou v přes 1,9 do 3,5 m zatížení do 150 kg/m2</t>
  </si>
  <si>
    <t>1214548386</t>
  </si>
  <si>
    <t>Lešení pomocné pracovní pro objekty pozemních staveb pro zatížení do 150 kg/m2, o výšce lešeňové podlahy přes 1,9 do 3,5 m</t>
  </si>
  <si>
    <t>https://podminky.urs.cz/item/CS_URS_2025_01/949101112</t>
  </si>
  <si>
    <t>68,4+73,8</t>
  </si>
  <si>
    <t>73+45</t>
  </si>
  <si>
    <t>40</t>
  </si>
  <si>
    <t>295</t>
  </si>
  <si>
    <t>16</t>
  </si>
  <si>
    <t>960001.x</t>
  </si>
  <si>
    <t>Demontáž pevně zabudovaného vybavení tělocvičny - ribstoly, tyče, konstrukce gymnastických kruhů apod.</t>
  </si>
  <si>
    <t>soubor</t>
  </si>
  <si>
    <t>249312912</t>
  </si>
  <si>
    <t>Demontáž pevně zabudovaného vybavení tělocvičny - ribstoly, tyče, konstrukce gymnastických kruhů apod., vč. manipulace se sutí, odvozu na skládku a poplatku za skládku</t>
  </si>
  <si>
    <t>17</t>
  </si>
  <si>
    <t>960002.x</t>
  </si>
  <si>
    <t>Přesun volně přemístitelného vybavení tělocvičny do prostor určených investorem v budově školy - lavičky, žíněnky, švédské bedny, kladina apod.</t>
  </si>
  <si>
    <t>305589276</t>
  </si>
  <si>
    <t>18</t>
  </si>
  <si>
    <t>960003.x</t>
  </si>
  <si>
    <t>Demontáž ochranných sítí na oknech a u pódia</t>
  </si>
  <si>
    <t>105805856</t>
  </si>
  <si>
    <t>Demontáž ochranných sítí na oknech a u pódia, vč. manipulace se sutí, odvozu na skládku a poplatku za skládku</t>
  </si>
  <si>
    <t>10,8*2,5</t>
  </si>
  <si>
    <t>2*6*8,0</t>
  </si>
  <si>
    <t>19</t>
  </si>
  <si>
    <t>960004.x</t>
  </si>
  <si>
    <t>Demontáž vnitřních rolet nad okny</t>
  </si>
  <si>
    <t>kus</t>
  </si>
  <si>
    <t>1994127845</t>
  </si>
  <si>
    <t>Demontáž vnitřních rolet nad okny, vč. manipulace se sutí, odvozu na skládku a poplatku za skládku</t>
  </si>
  <si>
    <t>20</t>
  </si>
  <si>
    <t>960005.x</t>
  </si>
  <si>
    <t>Vyklizení dotčených prostor od nábytku, závěsů</t>
  </si>
  <si>
    <t>-308176035</t>
  </si>
  <si>
    <t>Vyklizení dotčených prostor od nábytku, závěsů, vč. manipulace se sutí, odvozu na skládku a poplatku za skládku</t>
  </si>
  <si>
    <t>960006.x</t>
  </si>
  <si>
    <t>Demontáž veškerých rozvodů vytápění</t>
  </si>
  <si>
    <t>699273300</t>
  </si>
  <si>
    <t>Demontáž veškerých rozvodů vytápění, odpojení od rozvodů navazující budovy a dočasné zajištění tohoto napojovacího místa po dobu nutnou k provedení díla pro následné napojení rozvodů nových, vč. manipulace se sutí, odvozu na skládku a poplatku za skládku</t>
  </si>
  <si>
    <t>22</t>
  </si>
  <si>
    <t>960007.x</t>
  </si>
  <si>
    <t>Demontáž veškerých rozvodů a koncových prvků elektroinstalací</t>
  </si>
  <si>
    <t>-730715178</t>
  </si>
  <si>
    <t>Demontáž veškerých rozvodů a koncových prvků elektroinstalací, odpojení od rozvodů navazující budovy a dočasné zajištění tohoto napojovacího místa po dobu nutnou k provedení díla pro následné napojení rozvodů nových, vč. manipulace se sutí, odvozu na skládku a poplatku za skládku</t>
  </si>
  <si>
    <t>23</t>
  </si>
  <si>
    <t>961055111</t>
  </si>
  <si>
    <t>Bourání základů ze ŽB</t>
  </si>
  <si>
    <t>73053855</t>
  </si>
  <si>
    <t>Bourání základů z betonu železového</t>
  </si>
  <si>
    <t>https://podminky.urs.cz/item/CS_URS_2025_01/961055111</t>
  </si>
  <si>
    <t>(12,2+2*9,2)*1,1*0,9</t>
  </si>
  <si>
    <t>2*26,2*1,3</t>
  </si>
  <si>
    <t>37,0*1,1*0,9</t>
  </si>
  <si>
    <t>24</t>
  </si>
  <si>
    <t>962032231</t>
  </si>
  <si>
    <t>Bourání zdiva z cihel pálených nebo vápenopískových na MV nebo MVC přes 1 m3</t>
  </si>
  <si>
    <t>-523384691</t>
  </si>
  <si>
    <t>Bourání zdiva nadzákladového z cihel pálených plných nebo lícových nebo vápenopískových na maltu vápennou nebo vápenocementovou, objemu přes 1 m3</t>
  </si>
  <si>
    <t>https://podminky.urs.cz/item/CS_URS_2025_01/962032231</t>
  </si>
  <si>
    <t>"1PP"</t>
  </si>
  <si>
    <t>12,2*2,7*0,65</t>
  </si>
  <si>
    <t>(15,3+7,2)*2,7*0,7-(4*2,2*0,9*0,7)</t>
  </si>
  <si>
    <t>4*4,3*0,1*2,7</t>
  </si>
  <si>
    <t>3,2*0,1*2,7-(0,8*2,02*0,1)</t>
  </si>
  <si>
    <t>2*(1,2*0,1*2,5+1,2*0,1*0,8+2,2*1,3*0,1-0,7*2,02*0,1)</t>
  </si>
  <si>
    <t>37,0*0,7*2,4-(3,1*2,2*0,7+2*2,2*0,9*0,7)</t>
  </si>
  <si>
    <t>2,7*0,25*2,4</t>
  </si>
  <si>
    <t>"1NP"</t>
  </si>
  <si>
    <t>25,2*6,6*0,65-((2,0*1,5+6*2,2*2,9)*0,65)-(4*2,1*1,2*0,3)</t>
  </si>
  <si>
    <t>25,4*6,6*0,65-((2,0*1,5+2,25*2,25+6*2,2*2,9)*0,65)-(4*2,1*1,2*0,3)</t>
  </si>
  <si>
    <t>36,8*6,1*0,65-(7,0*4,4*0,65)-(2*3,5*1,5*0,2)</t>
  </si>
  <si>
    <t>2*3,8*0,17*1,2</t>
  </si>
  <si>
    <t>"2NP" 10,8*0,4*1,1</t>
  </si>
  <si>
    <t>"krov" 70,5*0,4</t>
  </si>
  <si>
    <t>25</t>
  </si>
  <si>
    <t>962052314</t>
  </si>
  <si>
    <t>Bourání pilířů ze ŽB</t>
  </si>
  <si>
    <t>-1562209620</t>
  </si>
  <si>
    <t>Bourání zdiva železobetonového pilířů, průřezu do 0,36 m2</t>
  </si>
  <si>
    <t>https://podminky.urs.cz/item/CS_URS_2025_01/962052314</t>
  </si>
  <si>
    <t>4*2,7*0,1</t>
  </si>
  <si>
    <t>26</t>
  </si>
  <si>
    <t>963013530</t>
  </si>
  <si>
    <t>Bourání stropů s keramickou výplní</t>
  </si>
  <si>
    <t>-1078464914</t>
  </si>
  <si>
    <t>Bourání stropů s keramickou výplní včetně vybourání nosníků a jejich odklizení jakékoliv tloušťky</t>
  </si>
  <si>
    <t>https://podminky.urs.cz/item/CS_URS_2025_01/963013530</t>
  </si>
  <si>
    <t>"nad skladem 1PP"</t>
  </si>
  <si>
    <t>94*0,3</t>
  </si>
  <si>
    <t>27</t>
  </si>
  <si>
    <t>963022819</t>
  </si>
  <si>
    <t>Bourání kamenných schodišťových stupňů zhotovených na místě</t>
  </si>
  <si>
    <t>m</t>
  </si>
  <si>
    <t>-186876594</t>
  </si>
  <si>
    <t>Bourání kamenných schodišťových stupňů oblých, rovných nebo kosých zhotovených na místě</t>
  </si>
  <si>
    <t>https://podminky.urs.cz/item/CS_URS_2025_01/963022819</t>
  </si>
  <si>
    <t>"S11" 2*1,4</t>
  </si>
  <si>
    <t>28</t>
  </si>
  <si>
    <t>963051113</t>
  </si>
  <si>
    <t>Bourání ŽB stropů deskových tl přes 80 mm</t>
  </si>
  <si>
    <t>-1250759253</t>
  </si>
  <si>
    <t>Bourání železobetonových stropů deskových, tl. přes 80 mm</t>
  </si>
  <si>
    <t>https://podminky.urs.cz/item/CS_URS_2025_01/963051113</t>
  </si>
  <si>
    <t xml:space="preserve">"stříšky nad vstupy" </t>
  </si>
  <si>
    <t>1,3*3,5*0,15</t>
  </si>
  <si>
    <t>2,5*1,2*0,15</t>
  </si>
  <si>
    <t>"balkon"</t>
  </si>
  <si>
    <t>51*0,3</t>
  </si>
  <si>
    <t>29</t>
  </si>
  <si>
    <t>963051213</t>
  </si>
  <si>
    <t>Bourání ŽB stropů žebrových s viditelnými trámy</t>
  </si>
  <si>
    <t>-1653343198</t>
  </si>
  <si>
    <t>Bourání železobetonových stropů žebrových s viditelnými trámy</t>
  </si>
  <si>
    <t>https://podminky.urs.cz/item/CS_URS_2025_01/963051213</t>
  </si>
  <si>
    <t>"nad pódiem"</t>
  </si>
  <si>
    <t>85*0,12+8*7,0*0,2*0,35</t>
  </si>
  <si>
    <t>"nad 1PP"</t>
  </si>
  <si>
    <t>95*0,15+(4*7,0+2*3,8+2*3,4)*0,2*0,25</t>
  </si>
  <si>
    <t>30</t>
  </si>
  <si>
    <t>963051313</t>
  </si>
  <si>
    <t>Bourání ŽB stropů žebrových s rovným podhledem</t>
  </si>
  <si>
    <t>939414776</t>
  </si>
  <si>
    <t>Bourání železobetonových stropů žebrových s rovným podhledem</t>
  </si>
  <si>
    <t>https://podminky.urs.cz/item/CS_URS_2025_01/963051313</t>
  </si>
  <si>
    <t>"nad halou"</t>
  </si>
  <si>
    <t>249*(0,15+0,05)+19*11,5*0,4*0,5</t>
  </si>
  <si>
    <t>31</t>
  </si>
  <si>
    <t>963053935</t>
  </si>
  <si>
    <t>Bourání ŽB schodišťových ramen monolitických zazděných oboustranně</t>
  </si>
  <si>
    <t>-582913371</t>
  </si>
  <si>
    <t>Bourání železobetonových monolitických schodišťových ramen zazděných oboustranně</t>
  </si>
  <si>
    <t>https://podminky.urs.cz/item/CS_URS_2025_01/963053935</t>
  </si>
  <si>
    <t>1*(3,7*1,2)</t>
  </si>
  <si>
    <t>32</t>
  </si>
  <si>
    <t>963053936</t>
  </si>
  <si>
    <t>Bourání ŽB schodišťových ramen monolitických samonosných</t>
  </si>
  <si>
    <t>-1584037275</t>
  </si>
  <si>
    <t>Bourání železobetonových monolitických schodišťových ramen samonosných</t>
  </si>
  <si>
    <t>https://podminky.urs.cz/item/CS_URS_2025_01/963053936</t>
  </si>
  <si>
    <t>2*(3,3*1,2+1,2*1,2+1,6*1,2)</t>
  </si>
  <si>
    <t>33</t>
  </si>
  <si>
    <t>965042141</t>
  </si>
  <si>
    <t>Bourání podkladů pod dlažby nebo mazanin betonových nebo z litého asfaltu tl do 100 mm pl přes 4 m2</t>
  </si>
  <si>
    <t>1523919313</t>
  </si>
  <si>
    <t>Bourání mazanin betonových nebo z litého asfaltu tl. do 100 mm, plochy přes 4 m2</t>
  </si>
  <si>
    <t>https://podminky.urs.cz/item/CS_URS_2025_01/965042141</t>
  </si>
  <si>
    <t>"podkladní beton 1S" 74*0,1</t>
  </si>
  <si>
    <t>"hala na zemině" 131*0,1</t>
  </si>
  <si>
    <t>"hala nad 1S" 74*0,1</t>
  </si>
  <si>
    <t>"podium" 74*0,1</t>
  </si>
  <si>
    <t>"sklad" 69*0,1</t>
  </si>
  <si>
    <t>34</t>
  </si>
  <si>
    <t>965042241</t>
  </si>
  <si>
    <t>Bourání podkladů pod dlažby nebo mazanin betonových nebo z litého asfaltu tl přes 100 mm pl přes 4 m2</t>
  </si>
  <si>
    <t>360400803</t>
  </si>
  <si>
    <t>Bourání mazanin betonových nebo z litého asfaltu tl. přes 100 mm, plochy přes 4 m2</t>
  </si>
  <si>
    <t>https://podminky.urs.cz/item/CS_URS_2025_01/965042241</t>
  </si>
  <si>
    <t>"hala na zemině" 131*0,15</t>
  </si>
  <si>
    <t>"sklad na zemině" 69*0,15</t>
  </si>
  <si>
    <t>35</t>
  </si>
  <si>
    <t>965043341</t>
  </si>
  <si>
    <t>Bourání podkladů pod dlažby betonových s potěrem nebo teracem tl do 100 mm pl přes 4 m2</t>
  </si>
  <si>
    <t>-2012915378</t>
  </si>
  <si>
    <t>Bourání mazanin betonových s potěrem nebo teracem tl. do 100 mm, plochy přes 4 m2</t>
  </si>
  <si>
    <t>https://podminky.urs.cz/item/CS_URS_2025_01/965043341</t>
  </si>
  <si>
    <t>"1S" (48+15,7+2*4,3)*0,1</t>
  </si>
  <si>
    <t>36</t>
  </si>
  <si>
    <t>965049111</t>
  </si>
  <si>
    <t>Příplatek k bourání betonových mazanin za bourání mazanin se svařovanou sítí tl do 100 mm</t>
  </si>
  <si>
    <t>-686546561</t>
  </si>
  <si>
    <t>Bourání mazanin Příplatek k cenám za bourání mazanin betonových se svařovanou sítí, tl. do 100 mm</t>
  </si>
  <si>
    <t>https://podminky.urs.cz/item/CS_URS_2025_01/965049111</t>
  </si>
  <si>
    <t>37</t>
  </si>
  <si>
    <t>965049112</t>
  </si>
  <si>
    <t>Příplatek k bourání betonových mazanin za bourání mazanin se svařovanou sítí tl přes 100 mm</t>
  </si>
  <si>
    <t>770330114</t>
  </si>
  <si>
    <t>Bourání mazanin Příplatek k cenám za bourání mazanin betonových se svařovanou sítí, tl. přes 100 mm</t>
  </si>
  <si>
    <t>https://podminky.urs.cz/item/CS_URS_2025_01/965049112</t>
  </si>
  <si>
    <t>38</t>
  </si>
  <si>
    <t>965081113</t>
  </si>
  <si>
    <t>Bourání dlažby z dlaždic půdních plochy přes 1 m2</t>
  </si>
  <si>
    <t>-1020769742</t>
  </si>
  <si>
    <t>Bourání podlah z dlaždic bez podkladního lože nebo mazaniny, s jakoukoliv výplní spár půdních, plochy přes 1 m2</t>
  </si>
  <si>
    <t>https://podminky.urs.cz/item/CS_URS_2025_01/965081113</t>
  </si>
  <si>
    <t>296</t>
  </si>
  <si>
    <t>39</t>
  </si>
  <si>
    <t>965081313</t>
  </si>
  <si>
    <t>Bourání podlah z dlaždic betonových, teracových nebo čedičových tl do 20 mm plochy přes 1 m2</t>
  </si>
  <si>
    <t>959534848</t>
  </si>
  <si>
    <t>Bourání podlah z dlaždic bez podkladního lože nebo mazaniny, s jakoukoliv výplní spár betonových, teracových nebo čedičových tl. do 20 mm, plochy přes 1 m2</t>
  </si>
  <si>
    <t>https://podminky.urs.cz/item/CS_URS_2025_01/965081313</t>
  </si>
  <si>
    <t>"teraco schodiště" 2*((8,0+1,8)*1,2+1,5)</t>
  </si>
  <si>
    <t>965081333</t>
  </si>
  <si>
    <t>Bourání podlah z dlaždic betonových, teracových nebo čedičových tl do 30 mm plochy přes 1 m2</t>
  </si>
  <si>
    <t>1840483742</t>
  </si>
  <si>
    <t>Bourání podlah z dlaždic bez podkladního lože nebo mazaniny, s jakoukoliv výplní spár betonových, teracových nebo čedičových tl. do 30 mm, plochy přes 1 m2</t>
  </si>
  <si>
    <t>https://podminky.urs.cz/item/CS_URS_2025_01/965081333</t>
  </si>
  <si>
    <t>"1S" 48+15,7+2*4,3</t>
  </si>
  <si>
    <t>41</t>
  </si>
  <si>
    <t>965082933</t>
  </si>
  <si>
    <t>Odstranění násypů pod podlahami tl do 200 mm pl přes 2 m2</t>
  </si>
  <si>
    <t>-769489127</t>
  </si>
  <si>
    <t>Odstranění násypu pod podlahami nebo ochranného násypu na střechách tl. do 200 mm, plochy přes 2 m2</t>
  </si>
  <si>
    <t>https://podminky.urs.cz/item/CS_URS_2025_01/965082933</t>
  </si>
  <si>
    <t>"podkroví" 296*0,1</t>
  </si>
  <si>
    <t>"podium" 74*0,05</t>
  </si>
  <si>
    <t>"na zemině" (131+69+74)*0,2</t>
  </si>
  <si>
    <t>42</t>
  </si>
  <si>
    <t>966031314</t>
  </si>
  <si>
    <t>Vybourání částí říms z cihel vyložených do 250 mm tl přes 300 mm</t>
  </si>
  <si>
    <t>-1558900689</t>
  </si>
  <si>
    <t>Vybourání částí říms z cihel vyložených do 250 mm tl. přes 300 mm</t>
  </si>
  <si>
    <t>https://podminky.urs.cz/item/CS_URS_2025_01/966031314</t>
  </si>
  <si>
    <t>70,5</t>
  </si>
  <si>
    <t>43</t>
  </si>
  <si>
    <t>966032911</t>
  </si>
  <si>
    <t>Odsekání říms podokenních nebo přesokenních předsazených do 80 mm</t>
  </si>
  <si>
    <t>971042448</t>
  </si>
  <si>
    <t>Odsekání říms podokenních nebo nadokenních předsazených přes líc zdiva do 80 mm</t>
  </si>
  <si>
    <t>https://podminky.urs.cz/item/CS_URS_2025_01/966032911</t>
  </si>
  <si>
    <t>2*(17,3+3,0)</t>
  </si>
  <si>
    <t>44</t>
  </si>
  <si>
    <t>968062356</t>
  </si>
  <si>
    <t>Vybourání dřevěných rámů oken dvojitých včetně křídel pl do 4 m2</t>
  </si>
  <si>
    <t>917749355</t>
  </si>
  <si>
    <t>Vybourání dřevěných rámů oken s křídly, dveřních zárubní, vrat, stěn, ostění nebo obkladů rámů oken s křídly dvojitých, plochy do 4 m2</t>
  </si>
  <si>
    <t>https://podminky.urs.cz/item/CS_URS_2025_01/968062356</t>
  </si>
  <si>
    <t>4*2,2</t>
  </si>
  <si>
    <t>2*2,2</t>
  </si>
  <si>
    <t>45</t>
  </si>
  <si>
    <t>968062357</t>
  </si>
  <si>
    <t>Vybourání dřevěných rámů oken dvojitých včetně křídel pl přes 4 m2</t>
  </si>
  <si>
    <t>770696075</t>
  </si>
  <si>
    <t>Vybourání dřevěných rámů oken s křídly, dveřních zárubní, vrat, stěn, ostění nebo obkladů rámů oken s křídly dvojitých, plochy přes 4 m2</t>
  </si>
  <si>
    <t>https://podminky.urs.cz/item/CS_URS_2025_01/968062357</t>
  </si>
  <si>
    <t>2*6*6,3</t>
  </si>
  <si>
    <t>2*8,3</t>
  </si>
  <si>
    <t>2*4,9</t>
  </si>
  <si>
    <t>46</t>
  </si>
  <si>
    <t>968062455</t>
  </si>
  <si>
    <t>Vybourání dřevěných dveřních zárubní pl do 2 m2</t>
  </si>
  <si>
    <t>-392531642</t>
  </si>
  <si>
    <t>Vybourání dřevěných rámů oken s křídly, dveřních zárubní, vrat, stěn, ostění nebo obkladů dveřních zárubní, plochy do 2 m2</t>
  </si>
  <si>
    <t>https://podminky.urs.cz/item/CS_URS_2025_01/968062455</t>
  </si>
  <si>
    <t>0,9*2,02</t>
  </si>
  <si>
    <t>47</t>
  </si>
  <si>
    <t>968062456</t>
  </si>
  <si>
    <t>Vybourání dřevěných dveřních zárubní pl přes 2 m2</t>
  </si>
  <si>
    <t>-1146823821</t>
  </si>
  <si>
    <t>Vybourání dřevěných rámů oken s křídly, dveřních zárubní, vrat, stěn, ostění nebo obkladů dveřních zárubní, plochy přes 2 m2</t>
  </si>
  <si>
    <t>https://podminky.urs.cz/item/CS_URS_2025_01/968062456</t>
  </si>
  <si>
    <t>2,1*2,1</t>
  </si>
  <si>
    <t>48</t>
  </si>
  <si>
    <t>968072455</t>
  </si>
  <si>
    <t>Vybourání kovových dveřních zárubní pl do 2 m2</t>
  </si>
  <si>
    <t>-1142211186</t>
  </si>
  <si>
    <t>Vybourání kovových rámů oken s křídly, dveřních zárubní, vrat, stěn, ostění nebo obkladů dveřních zárubní, plochy do 2 m2</t>
  </si>
  <si>
    <t>https://podminky.urs.cz/item/CS_URS_2025_01/968072455</t>
  </si>
  <si>
    <t>2*0,7*2,02</t>
  </si>
  <si>
    <t>2*1,0*2,02</t>
  </si>
  <si>
    <t>1,0*1,9</t>
  </si>
  <si>
    <t>49</t>
  </si>
  <si>
    <t>968072456</t>
  </si>
  <si>
    <t>Vybourání kovových dveřních zárubní pl přes 2 m2</t>
  </si>
  <si>
    <t>1540768545</t>
  </si>
  <si>
    <t>Vybourání kovových rámů oken s křídly, dveřních zárubní, vrat, stěn, ostění nebo obkladů dveřních zárubní, plochy přes 2 m2</t>
  </si>
  <si>
    <t>https://podminky.urs.cz/item/CS_URS_2025_01/968072456</t>
  </si>
  <si>
    <t>1,4*2,1</t>
  </si>
  <si>
    <t>50</t>
  </si>
  <si>
    <t>968072558</t>
  </si>
  <si>
    <t>Vybourání kovových vrat pl do 5 m2</t>
  </si>
  <si>
    <t>-1071045437</t>
  </si>
  <si>
    <t>Vybourání kovových rámů oken s křídly, dveřních zárubní, vrat, stěn, ostění nebo obkladů vrat, mimo posuvných a skládacích, plochy do 5 m2</t>
  </si>
  <si>
    <t>https://podminky.urs.cz/item/CS_URS_2025_01/968072558</t>
  </si>
  <si>
    <t>4,2</t>
  </si>
  <si>
    <t>51</t>
  </si>
  <si>
    <t>968072559</t>
  </si>
  <si>
    <t>Vybourání kovových vrat pl přes 5 m2</t>
  </si>
  <si>
    <t>-2132776461</t>
  </si>
  <si>
    <t>Vybourání kovových rámů oken s křídly, dveřních zárubní, vrat, stěn, ostění nebo obkladů vrat, mimo posuvných a skládacích, plochy přes 5 m2</t>
  </si>
  <si>
    <t>https://podminky.urs.cz/item/CS_URS_2025_01/968072559</t>
  </si>
  <si>
    <t>7,0</t>
  </si>
  <si>
    <t>52</t>
  </si>
  <si>
    <t>977211122</t>
  </si>
  <si>
    <t>Řezání stěnovou pilou kcí z cihel nebo tvárnic hl přes 200 do 350 mm</t>
  </si>
  <si>
    <t>1189396873</t>
  </si>
  <si>
    <t>Řezání konstrukcí stěnovou pilou z cihel nebo tvárnic hloubka řezu přes 200 do 350 mm</t>
  </si>
  <si>
    <t>https://podminky.urs.cz/item/CS_URS_2025_01/977211122</t>
  </si>
  <si>
    <t>"od budovy ZŠ" (2*10,3)*2+4*10,3+2*3,0</t>
  </si>
  <si>
    <t>997</t>
  </si>
  <si>
    <t>Doprava suti a vybouraných hmot</t>
  </si>
  <si>
    <t>53</t>
  </si>
  <si>
    <t>997013114</t>
  </si>
  <si>
    <t>Vnitrostaveništní doprava suti a vybouraných hmot pro budovy v přes 12 do 15 m</t>
  </si>
  <si>
    <t>-638607902</t>
  </si>
  <si>
    <t>Vnitrostaveništní doprava suti a vybouraných hmot vodorovně do 50 m s naložením základní pro budovy a haly výšky přes 12 do 15 m</t>
  </si>
  <si>
    <t>https://podminky.urs.cz/item/CS_URS_2025_01/997013114</t>
  </si>
  <si>
    <t>0,7*1873,7</t>
  </si>
  <si>
    <t>54</t>
  </si>
  <si>
    <t>997013154</t>
  </si>
  <si>
    <t>Vnitrostaveništní doprava suti a vybouraných hmot pro budovy v přes 12 do 15 m s omezením mechanizace</t>
  </si>
  <si>
    <t>1485095019</t>
  </si>
  <si>
    <t>Vnitrostaveništní doprava suti a vybouraných hmot vodorovně do 50 m s naložením s omezením mechanizace pro budovy a haly výšky přes 12 do 15 m</t>
  </si>
  <si>
    <t>https://podminky.urs.cz/item/CS_URS_2025_01/997013154</t>
  </si>
  <si>
    <t>0,3*1873,7</t>
  </si>
  <si>
    <t>55</t>
  </si>
  <si>
    <t>997013312</t>
  </si>
  <si>
    <t>Montáž a demontáž shozu suti v přes 10 do 20 m</t>
  </si>
  <si>
    <t>-1933065187</t>
  </si>
  <si>
    <t>Shoz na stavební suť montáž a demontáž shozu výšky přes 10 do 20 m</t>
  </si>
  <si>
    <t>https://podminky.urs.cz/item/CS_URS_2025_01/997013312</t>
  </si>
  <si>
    <t>56</t>
  </si>
  <si>
    <t>997013322</t>
  </si>
  <si>
    <t>Příplatek k shozu suti v přes 10 do 20 m za první a ZKD den použití</t>
  </si>
  <si>
    <t>1943195146</t>
  </si>
  <si>
    <t>Shoz na stavební suť montáž a demontáž shozu výšky Příplatek za první a každý další den použití shozu výšky přes 10 do 20 m</t>
  </si>
  <si>
    <t>https://podminky.urs.cz/item/CS_URS_2025_01/997013322</t>
  </si>
  <si>
    <t>13*90 'Přepočtené koeficientem množství</t>
  </si>
  <si>
    <t>57</t>
  </si>
  <si>
    <t>997013501</t>
  </si>
  <si>
    <t>Odvoz suti a vybouraných hmot na skládku nebo meziskládku do 1 km se složením</t>
  </si>
  <si>
    <t>1629717586</t>
  </si>
  <si>
    <t>Odvoz suti a vybouraných hmot na skládku nebo meziskládku se složením, na vzdálenost do 1 km</t>
  </si>
  <si>
    <t>https://podminky.urs.cz/item/CS_URS_2025_01/997013501</t>
  </si>
  <si>
    <t>58</t>
  </si>
  <si>
    <t>997013509</t>
  </si>
  <si>
    <t>Příplatek k odvozu suti a vybouraných hmot na skládku ZKD 1 km přes 1 km</t>
  </si>
  <si>
    <t>-2029635272</t>
  </si>
  <si>
    <t>Odvoz suti a vybouraných hmot na skládku nebo meziskládku se složením, na vzdálenost Příplatek k ceně za každý další započatý 1 km přes 1 km</t>
  </si>
  <si>
    <t>https://podminky.urs.cz/item/CS_URS_2025_01/997013509</t>
  </si>
  <si>
    <t>1873,7*24 'Přepočtené koeficientem množství</t>
  </si>
  <si>
    <t>59</t>
  </si>
  <si>
    <t>997013602</t>
  </si>
  <si>
    <t>Poplatek za uložení na skládce (skládkovné) stavebního odpadu železobetonového kód odpadu 17 01 01</t>
  </si>
  <si>
    <t>-278166575</t>
  </si>
  <si>
    <t>Poplatek za uložení stavebního odpadu na skládce (skládkovné) z armovaného betonu zatříděného do Katalogu odpadů pod kódem 17 01 01</t>
  </si>
  <si>
    <t>https://podminky.urs.cz/item/CS_URS_2025_01/997013602</t>
  </si>
  <si>
    <t>60</t>
  </si>
  <si>
    <t>997013603</t>
  </si>
  <si>
    <t>Poplatek za uložení na skládce (skládkovné) stavebního odpadu cihelného kód odpadu 17 01 02</t>
  </si>
  <si>
    <t>1332608356</t>
  </si>
  <si>
    <t>Poplatek za uložení stavebního odpadu na skládce (skládkovné) cihelného zatříděného do Katalogu odpadů pod kódem 17 01 02</t>
  </si>
  <si>
    <t>https://podminky.urs.cz/item/CS_URS_2025_01/997013603</t>
  </si>
  <si>
    <t>61</t>
  </si>
  <si>
    <t>997013609</t>
  </si>
  <si>
    <t>Poplatek za uložení na skládce (skládkovné) stavebního odpadu ze směsí nebo oddělených frakcí betonu, cihel a keramických výrobků kód odpadu 17 01 07</t>
  </si>
  <si>
    <t>1887314338</t>
  </si>
  <si>
    <t>Poplatek za uložení stavebního odpadu na skládce (skládkovné) ze směsí nebo oddělených frakcí betonu, cihel a keramických výrobků zatříděného do Katalogu odpadů pod kódem 17 01 07</t>
  </si>
  <si>
    <t>https://podminky.urs.cz/item/CS_URS_2025_01/997013609</t>
  </si>
  <si>
    <t>62</t>
  </si>
  <si>
    <t>1257866123</t>
  </si>
  <si>
    <t>63</t>
  </si>
  <si>
    <t>997013645</t>
  </si>
  <si>
    <t>Poplatek za uložení na skládce (skládkovné) odpadu asfaltového bez dehtu kód odpadu 17 03 02</t>
  </si>
  <si>
    <t>999128094</t>
  </si>
  <si>
    <t>Poplatek za uložení stavebního odpadu na skládce (skládkovné) asfaltového bez obsahu dehtu zatříděného do Katalogu odpadů pod kódem 17 03 02</t>
  </si>
  <si>
    <t>https://podminky.urs.cz/item/CS_URS_2025_01/997013645</t>
  </si>
  <si>
    <t>64</t>
  </si>
  <si>
    <t>997013811</t>
  </si>
  <si>
    <t>Poplatek za uložení na skládce (skládkovné) stavebního odpadu dřevěného kód odpadu 17 02 01</t>
  </si>
  <si>
    <t>-259716524</t>
  </si>
  <si>
    <t>Poplatek za uložení stavebního odpadu na skládce (skládkovné) dřevěného zatříděného do Katalogu odpadů pod kódem 17 02 01</t>
  </si>
  <si>
    <t>https://podminky.urs.cz/item/CS_URS_2025_01/997013811</t>
  </si>
  <si>
    <t>998</t>
  </si>
  <si>
    <t>Přesun hmot</t>
  </si>
  <si>
    <t>65</t>
  </si>
  <si>
    <t>998011009</t>
  </si>
  <si>
    <t>Přesun hmot pro budovy zděné s omezením mechanizace pro budovy v přes 6 do 12 m</t>
  </si>
  <si>
    <t>535386398</t>
  </si>
  <si>
    <t>Přesun hmot pro budovy občanské výstavby, bydlení, výrobu a služby s nosnou svislou konstrukcí zděnou z cihel, tvárnic nebo kamene vodorovná dopravní vzdálenost do 100 m s omezením mechanizace pro budovy výšky přes 6 do 12 m</t>
  </si>
  <si>
    <t>https://podminky.urs.cz/item/CS_URS_2025_01/998011009</t>
  </si>
  <si>
    <t>PSV</t>
  </si>
  <si>
    <t>Práce a dodávky PSV</t>
  </si>
  <si>
    <t>711</t>
  </si>
  <si>
    <t>Izolace proti vodě, vlhkosti a plynům</t>
  </si>
  <si>
    <t>66</t>
  </si>
  <si>
    <t>711131811</t>
  </si>
  <si>
    <t>Odstranění izolace proti zemní vlhkosti vodorovné</t>
  </si>
  <si>
    <t>CS ÚRS 2024 01</t>
  </si>
  <si>
    <t>1326025605</t>
  </si>
  <si>
    <t>Odstranění izolace proti zemní vlhkosti na ploše vodorovné V</t>
  </si>
  <si>
    <t>https://podminky.urs.cz/item/CS_URS_2024_01/711131811</t>
  </si>
  <si>
    <t>"1S" 2*74</t>
  </si>
  <si>
    <t>"hala na zemině" 2*131</t>
  </si>
  <si>
    <t>"sklad" 2*69</t>
  </si>
  <si>
    <t>67</t>
  </si>
  <si>
    <t>711131821</t>
  </si>
  <si>
    <t>Odstranění izolace proti zemní vlhkosti svislé</t>
  </si>
  <si>
    <t>-1963659674</t>
  </si>
  <si>
    <t>Odstranění izolace proti zemní vlhkosti na ploše svislé S</t>
  </si>
  <si>
    <t>https://podminky.urs.cz/item/CS_URS_2024_01/711131821</t>
  </si>
  <si>
    <t>73,5*1,2</t>
  </si>
  <si>
    <t>735</t>
  </si>
  <si>
    <t>Ústřední vytápění - otopná tělesa</t>
  </si>
  <si>
    <t>68</t>
  </si>
  <si>
    <t>735151812</t>
  </si>
  <si>
    <t>Demontáž otopného tělesa panelového jednořadého dl přes 1500 do 2820 mm</t>
  </si>
  <si>
    <t>-480633703</t>
  </si>
  <si>
    <t>Demontáž otopných těles panelových jednořadých stavební délky přes 1500 do 2820 mm</t>
  </si>
  <si>
    <t>https://podminky.urs.cz/item/CS_URS_2025_01/735151812</t>
  </si>
  <si>
    <t>2+12</t>
  </si>
  <si>
    <t>741</t>
  </si>
  <si>
    <t>Elektroinstalace - silnoproud</t>
  </si>
  <si>
    <t>69</t>
  </si>
  <si>
    <t>7413001.x</t>
  </si>
  <si>
    <t>Demontáž rozvaděče vč. veškerého příslušenství</t>
  </si>
  <si>
    <t>733537969</t>
  </si>
  <si>
    <t>Demontáž rozvaděče vč. veškerého příslušenství, vč. manipulace se sutí, odvozu na skládku a poplatku za skládku</t>
  </si>
  <si>
    <t>70</t>
  </si>
  <si>
    <t>741371821</t>
  </si>
  <si>
    <t>Demontáž osvětlovacího modulového systému zářivkového dl do 1100 mm bez zachování funkčnosti</t>
  </si>
  <si>
    <t>1557530490</t>
  </si>
  <si>
    <t>Demontáž svítidel bez zachování funkčnosti (do suti) interiérových modulového systému zářivkových, délky do 1100 mm</t>
  </si>
  <si>
    <t>https://podminky.urs.cz/item/CS_URS_2025_01/741371821</t>
  </si>
  <si>
    <t>"reflektory+zářivky" 5+12+2</t>
  </si>
  <si>
    <t>71</t>
  </si>
  <si>
    <t>741372801</t>
  </si>
  <si>
    <t>Demontáž svítidla průmyslového výbojkového přisazeného 1 zdroj bez zachování funkčnosti</t>
  </si>
  <si>
    <t>1215471192</t>
  </si>
  <si>
    <t>Demontáž svítidel bez zachování funkčnosti (do suti) průmyslových výbojkových přisazených 1 zdroj</t>
  </si>
  <si>
    <t>https://podminky.urs.cz/item/CS_URS_2025_01/741372801</t>
  </si>
  <si>
    <t>762</t>
  </si>
  <si>
    <t>Konstrukce tesařské</t>
  </si>
  <si>
    <t>72</t>
  </si>
  <si>
    <t>762331811</t>
  </si>
  <si>
    <t>Demontáž vázaných kcí krovů z hranolů průřezové pl do 120 cm2</t>
  </si>
  <si>
    <t>2114219191</t>
  </si>
  <si>
    <t>Demontáž vázaných konstrukcí krovů sklonu do 60° z hranolů, hranolků, fošen, průřezové plochy do 120 cm2</t>
  </si>
  <si>
    <t>https://podminky.urs.cz/item/CS_URS_2025_01/762331811</t>
  </si>
  <si>
    <t>"120x100" 1,4*42</t>
  </si>
  <si>
    <t>"155x75" 2*7,0*6</t>
  </si>
  <si>
    <t>73</t>
  </si>
  <si>
    <t>762331812</t>
  </si>
  <si>
    <t>Demontáž vázaných kcí krovů z hranolů průřezové pl přes 120 do 224 cm2</t>
  </si>
  <si>
    <t>-1879598259</t>
  </si>
  <si>
    <t>Demontáž vázaných konstrukcí krovů sklonu do 60° z hranolů, hranolků, fošen, průřezové plochy přes 120 do 224 cm2</t>
  </si>
  <si>
    <t>https://podminky.urs.cz/item/CS_URS_2025_01/762331812</t>
  </si>
  <si>
    <t>"140x120" 66*1</t>
  </si>
  <si>
    <t>"130x95" 14,8*27</t>
  </si>
  <si>
    <t>"170x130" 82,5*1</t>
  </si>
  <si>
    <t>"140x135" (2*2,0+2,5)*8</t>
  </si>
  <si>
    <t>"150x120" 2*3,0*6</t>
  </si>
  <si>
    <t>74</t>
  </si>
  <si>
    <t>762331814</t>
  </si>
  <si>
    <t>Demontáž vázaných kcí krovů z hranolů průřezové pl přes 288 do 450 cm2</t>
  </si>
  <si>
    <t>-62920009</t>
  </si>
  <si>
    <t>Demontáž vázaných konstrukcí krovů sklonu do 60° z hranolů, hranolků, fošen, průřezové plochy přes 288 do 450 cm2</t>
  </si>
  <si>
    <t>https://podminky.urs.cz/item/CS_URS_2025_01/762331814</t>
  </si>
  <si>
    <t>"240x180" 11,5*5+2*8,0+6,0</t>
  </si>
  <si>
    <t>75</t>
  </si>
  <si>
    <t>762342811</t>
  </si>
  <si>
    <t>Demontáž laťování střech z latí osové vzdálenosti do 0,22 m</t>
  </si>
  <si>
    <t>-1861232020</t>
  </si>
  <si>
    <t>Demontáž bednění a laťování laťování střech sklonu do 60° se všemi nadstřešními konstrukcemi, z latí průřezové plochy do 25 cm2 při osové vzdálenosti do 0,22 m</t>
  </si>
  <si>
    <t>https://podminky.urs.cz/item/CS_URS_2025_01/762342811</t>
  </si>
  <si>
    <t>22,5*14,9+45,0+2*24,0</t>
  </si>
  <si>
    <t>76</t>
  </si>
  <si>
    <t>762512811</t>
  </si>
  <si>
    <t>Demontáž kce podkladového roštu</t>
  </si>
  <si>
    <t>2033606957</t>
  </si>
  <si>
    <t>Demontáž podlahové konstrukce podkladové roštu podkladového</t>
  </si>
  <si>
    <t>https://podminky.urs.cz/item/CS_URS_2025_01/762512811</t>
  </si>
  <si>
    <t>"hala na zemině" 131</t>
  </si>
  <si>
    <t>"hala nad 1S" 74</t>
  </si>
  <si>
    <t>"podium" 74</t>
  </si>
  <si>
    <t>77</t>
  </si>
  <si>
    <t>762522812</t>
  </si>
  <si>
    <t>Demontáž podlah s polštáři z prken nebo fošen tloušťky přes 32 mm</t>
  </si>
  <si>
    <t>1245056505</t>
  </si>
  <si>
    <t>Demontáž podlah s polštáři z prken nebo fošen tl. přes 32 mm</t>
  </si>
  <si>
    <t>https://podminky.urs.cz/item/CS_URS_2025_01/762522812</t>
  </si>
  <si>
    <t>"balkon" 40</t>
  </si>
  <si>
    <t>764</t>
  </si>
  <si>
    <t>Konstrukce klempířské</t>
  </si>
  <si>
    <t>78</t>
  </si>
  <si>
    <t>764001821</t>
  </si>
  <si>
    <t>Demontáž krytiny ze svitků nebo tabulí do suti</t>
  </si>
  <si>
    <t>1889633664</t>
  </si>
  <si>
    <t>Demontáž klempířských konstrukcí krytiny ze svitků nebo tabulí do suti</t>
  </si>
  <si>
    <t>https://podminky.urs.cz/item/CS_URS_2025_01/764001821</t>
  </si>
  <si>
    <t>2,5*1,2+1,3*3,5</t>
  </si>
  <si>
    <t>79</t>
  </si>
  <si>
    <t>764001851</t>
  </si>
  <si>
    <t>Demontáž hřebene s větrací mřížkou nebo hřebenovým plechem do suti</t>
  </si>
  <si>
    <t>-711646913</t>
  </si>
  <si>
    <t>Demontáž klempířských konstrukcí oplechování hřebene s větrací mřížkou nebo podkladním plechem do suti</t>
  </si>
  <si>
    <t>https://podminky.urs.cz/item/CS_URS_2025_01/764001851</t>
  </si>
  <si>
    <t>80</t>
  </si>
  <si>
    <t>764001871</t>
  </si>
  <si>
    <t>Demontáž nároží s větrací mřížkou nebo nárožním plechem do suti</t>
  </si>
  <si>
    <t>-591594998</t>
  </si>
  <si>
    <t>Demontáž klempířských konstrukcí oplechování nároží s větrací mřížkou nebo podkladním plechem do suti</t>
  </si>
  <si>
    <t>https://podminky.urs.cz/item/CS_URS_2025_01/764001871</t>
  </si>
  <si>
    <t>2*9,9</t>
  </si>
  <si>
    <t>81</t>
  </si>
  <si>
    <t>764002821</t>
  </si>
  <si>
    <t>Demontáž střešního výlezu do suti</t>
  </si>
  <si>
    <t>-1869745921</t>
  </si>
  <si>
    <t>Demontáž klempířských konstrukcí střešního výlezu do suti</t>
  </si>
  <si>
    <t>https://podminky.urs.cz/item/CS_URS_2025_01/764002821</t>
  </si>
  <si>
    <t>82</t>
  </si>
  <si>
    <t>764002835</t>
  </si>
  <si>
    <t>Demontáž sněhového zachytávače kusového do suti</t>
  </si>
  <si>
    <t>920585459</t>
  </si>
  <si>
    <t>Demontáž klempířských konstrukcí sněhového zachytávače kusového do suti</t>
  </si>
  <si>
    <t>https://podminky.urs.cz/item/CS_URS_2025_01/764002835</t>
  </si>
  <si>
    <t>83</t>
  </si>
  <si>
    <t>764002851</t>
  </si>
  <si>
    <t>Demontáž oplechování parapetů do suti</t>
  </si>
  <si>
    <t>1655356263</t>
  </si>
  <si>
    <t>Demontáž klempířských konstrukcí oplechování parapetů do suti</t>
  </si>
  <si>
    <t>https://podminky.urs.cz/item/CS_URS_2025_01/764002851</t>
  </si>
  <si>
    <t>3*2,2+2*2,3+2,0</t>
  </si>
  <si>
    <t>2,2+2*2,3</t>
  </si>
  <si>
    <t>84</t>
  </si>
  <si>
    <t>764004801</t>
  </si>
  <si>
    <t>Demontáž podokapního žlabu do suti</t>
  </si>
  <si>
    <t>1132859798</t>
  </si>
  <si>
    <t>Demontáž klempířských konstrukcí žlabu podokapního do suti</t>
  </si>
  <si>
    <t>https://podminky.urs.cz/item/CS_URS_2025_01/764004801</t>
  </si>
  <si>
    <t>13,1+2*28,8</t>
  </si>
  <si>
    <t>85</t>
  </si>
  <si>
    <t>764004861</t>
  </si>
  <si>
    <t>Demontáž svodu do suti</t>
  </si>
  <si>
    <t>-41260791</t>
  </si>
  <si>
    <t>Demontáž klempířských konstrukcí svodu do suti</t>
  </si>
  <si>
    <t>https://podminky.urs.cz/item/CS_URS_2025_01/764004861</t>
  </si>
  <si>
    <t>4*9,0</t>
  </si>
  <si>
    <t>766</t>
  </si>
  <si>
    <t>Konstrukce truhlářské</t>
  </si>
  <si>
    <t>86</t>
  </si>
  <si>
    <t>766411821</t>
  </si>
  <si>
    <t>Demontáž truhlářského obložení stěn z palubek</t>
  </si>
  <si>
    <t>1885345564</t>
  </si>
  <si>
    <t>Demontáž obložení stěn palubkami</t>
  </si>
  <si>
    <t>https://podminky.urs.cz/item/CS_URS_2025_01/766411821</t>
  </si>
  <si>
    <t>"105" 28,4*1,7-2*2,1*1,3</t>
  </si>
  <si>
    <t>"104" 60,9*2,7-(7,0*1,6+2,25*2,25+2,1*2,02+4*2,1*1,2)+3*2,25*0,4</t>
  </si>
  <si>
    <t>2*(4,5+1,2*2,0)</t>
  </si>
  <si>
    <t>87</t>
  </si>
  <si>
    <t>766411822</t>
  </si>
  <si>
    <t>Demontáž truhlářského obložení stěn podkladových roštů</t>
  </si>
  <si>
    <t>-1327582816</t>
  </si>
  <si>
    <t>Demontáž obložení stěn podkladových roštů</t>
  </si>
  <si>
    <t>https://podminky.urs.cz/item/CS_URS_2025_01/766411822</t>
  </si>
  <si>
    <t>193,166</t>
  </si>
  <si>
    <t>767</t>
  </si>
  <si>
    <t>Konstrukce zámečnické</t>
  </si>
  <si>
    <t>88</t>
  </si>
  <si>
    <t>767161823</t>
  </si>
  <si>
    <t>Demontáž zábradlí schodišťového nerozebíratelného hmotnosti 1 m zábradlí do 20 kg do suti</t>
  </si>
  <si>
    <t>-1505237140</t>
  </si>
  <si>
    <t>Demontáž zábradlí do suti schodišťového nerozebíratelný spoj hmotnosti 1 m zábradlí do 20 kg</t>
  </si>
  <si>
    <t>https://podminky.urs.cz/item/CS_URS_2025_01/767161823</t>
  </si>
  <si>
    <t>2*4,5</t>
  </si>
  <si>
    <t>89</t>
  </si>
  <si>
    <t>767661811</t>
  </si>
  <si>
    <t>Demontáž mříží pevných nebo otevíravých</t>
  </si>
  <si>
    <t>2126709253</t>
  </si>
  <si>
    <t>https://podminky.urs.cz/item/CS_URS_2025_01/767661811</t>
  </si>
  <si>
    <t>"vně" 4*2,2+5,0+6*6,5+8,5</t>
  </si>
  <si>
    <t>"tělocvična" 2*3,6*1,5+4*2,2*1,3</t>
  </si>
  <si>
    <t>775</t>
  </si>
  <si>
    <t>Podlahy skládané</t>
  </si>
  <si>
    <t>90</t>
  </si>
  <si>
    <t>775521810</t>
  </si>
  <si>
    <t>Demontáž parketových tabulí s lištami přibíjenými do suti</t>
  </si>
  <si>
    <t>534082769</t>
  </si>
  <si>
    <t>Demontáž parketových tabulí s lištami do suti přibíjených</t>
  </si>
  <si>
    <t>https://podminky.urs.cz/item/CS_URS_2025_01/775521810</t>
  </si>
  <si>
    <t>776</t>
  </si>
  <si>
    <t>Podlahy povlakové</t>
  </si>
  <si>
    <t>91</t>
  </si>
  <si>
    <t>776201812</t>
  </si>
  <si>
    <t>Demontáž lepených povlakových podlah s podložkou ručně</t>
  </si>
  <si>
    <t>1776737852</t>
  </si>
  <si>
    <t>Demontáž povlakových podlahovin lepených ručně s podložkou</t>
  </si>
  <si>
    <t>https://podminky.urs.cz/item/CS_URS_2025_01/776201812</t>
  </si>
  <si>
    <t>92</t>
  </si>
  <si>
    <t>776410811</t>
  </si>
  <si>
    <t>Odstranění soklíků a lišt pryžových nebo plastových</t>
  </si>
  <si>
    <t>1661423074</t>
  </si>
  <si>
    <t>Demontáž soklíků nebo lišt pryžových nebo plastových</t>
  </si>
  <si>
    <t>https://podminky.urs.cz/item/CS_URS_2025_01/776410811</t>
  </si>
  <si>
    <t>"balkon" 29-0,9</t>
  </si>
  <si>
    <t>782</t>
  </si>
  <si>
    <t>Dokončovací práce - obklady z kamene</t>
  </si>
  <si>
    <t>93</t>
  </si>
  <si>
    <t>782631811</t>
  </si>
  <si>
    <t>Demontáž obkladů parapetů z kamene do suti z tvrdých kamenů kladených do malty</t>
  </si>
  <si>
    <t>-1186231634</t>
  </si>
  <si>
    <t>https://podminky.urs.cz/item/CS_URS_2025_01/782631811</t>
  </si>
  <si>
    <t>6*2,2*0,4</t>
  </si>
  <si>
    <t>2*2,0*0,4</t>
  </si>
  <si>
    <t>2*6*2,3*0,4</t>
  </si>
  <si>
    <t>02 - Příprava území</t>
  </si>
  <si>
    <t xml:space="preserve">    2 - Zakládání</t>
  </si>
  <si>
    <t xml:space="preserve">    5 - Komunikace pozemní</t>
  </si>
  <si>
    <t xml:space="preserve">    751 - Vzduchotechnika</t>
  </si>
  <si>
    <t>111212211</t>
  </si>
  <si>
    <t>Odstranění nevhodných dřevin do 100 m2 v do 1 m s odstraněním pařezů v rovině nebo svahu do 1:5</t>
  </si>
  <si>
    <t>1471611224</t>
  </si>
  <si>
    <t>Odstranění nevhodných dřevin průměru kmene do 100 mm výšky do 1 m s odstraněním pařezu do 100 m2 v rovině nebo na svahu do 1:5</t>
  </si>
  <si>
    <t>https://podminky.urs.cz/item/CS_URS_2025_01/111212211</t>
  </si>
  <si>
    <t>152+10</t>
  </si>
  <si>
    <t>99</t>
  </si>
  <si>
    <t>112151352</t>
  </si>
  <si>
    <t>Kácení stromu s postupným spouštěním koruny a kmene D přes 0,2 do 0,3 m</t>
  </si>
  <si>
    <t>370874526</t>
  </si>
  <si>
    <t>Pokácení stromu postupné se spouštěním částí kmene a koruny o průměru na řezné ploše pařezu přes 200 do 300 mm</t>
  </si>
  <si>
    <t>https://podminky.urs.cz/item/CS_URS_2025_01/112151352</t>
  </si>
  <si>
    <t>112201112</t>
  </si>
  <si>
    <t>Odstranění pařezů D přes 0,2 do 0,3 m v rovině a svahu do 1:5 s odklizením do 20 m a zasypáním jámy</t>
  </si>
  <si>
    <t>1195133672</t>
  </si>
  <si>
    <t>Odstranění pařezu v rovině nebo na svahu do 1:5 o průměru pařezu na řezné ploše přes 200 do 300 mm</t>
  </si>
  <si>
    <t>https://podminky.urs.cz/item/CS_URS_2025_01/112201112</t>
  </si>
  <si>
    <t>1221513001.x</t>
  </si>
  <si>
    <t>Odvětvení jehličnatého stromu o průměru kmene do 30 cm, odvoz kmene, větví a pařezu na skládku, poplatek za skládku</t>
  </si>
  <si>
    <t>2094843462</t>
  </si>
  <si>
    <t>113102211</t>
  </si>
  <si>
    <t>Odstranění umělého trávníku z multisportovního hřiště výšky vlasu do 25 mm</t>
  </si>
  <si>
    <t>-1448146920</t>
  </si>
  <si>
    <t>Odstranění umělého trávníku ze sportovních povrchů z multisportovního hřiště výšky vlasu do 25 mm</t>
  </si>
  <si>
    <t>https://podminky.urs.cz/item/CS_URS_2025_01/113102211</t>
  </si>
  <si>
    <t>112</t>
  </si>
  <si>
    <t>113102211.x</t>
  </si>
  <si>
    <t>Odstranění tartanového povrchu z hřiště</t>
  </si>
  <si>
    <t>-1490541807</t>
  </si>
  <si>
    <t>45,2</t>
  </si>
  <si>
    <t>113106151</t>
  </si>
  <si>
    <t>Rozebrání dlažeb vozovek z velkých kostek s ložem z kameniva ručně</t>
  </si>
  <si>
    <t>100802924</t>
  </si>
  <si>
    <t>Rozebrání dlažeb vozovek a ploch s přemístěním hmot na skládku na vzdálenost do 3 m nebo s naložením na dopravní prostředek, s jakoukoliv výplní spár ručně z velkých kostek s ložem z kameniva</t>
  </si>
  <si>
    <t>https://podminky.urs.cz/item/CS_URS_2025_01/113106151</t>
  </si>
  <si>
    <t>224</t>
  </si>
  <si>
    <t>113106187</t>
  </si>
  <si>
    <t>Rozebrání dlažeb vozovek ze zámkové dlažby s ložem z kameniva strojně pl do 50 m2</t>
  </si>
  <si>
    <t>-2054529941</t>
  </si>
  <si>
    <t>Rozebrání dlažeb vozovek a ploch s přemístěním hmot na skládku na vzdálenost do 3 m nebo s naložením na dopravní prostředek, s jakoukoliv výplní spár strojně plochy jednotlivě do 50 m2 ze zámkové dlažby s ložem z kameniva</t>
  </si>
  <si>
    <t>https://podminky.urs.cz/item/CS_URS_2025_01/113106187</t>
  </si>
  <si>
    <t>183</t>
  </si>
  <si>
    <t>113107123</t>
  </si>
  <si>
    <t>Odstranění podkladu z kameniva drceného tl přes 200 do 300 mm ručně</t>
  </si>
  <si>
    <t>-2132489729</t>
  </si>
  <si>
    <t>Odstranění podkladů nebo krytů ručně s přemístěním hmot na skládku na vzdálenost do 3 m nebo s naložením na dopravní prostředek z kameniva hrubého drceného, o tl. vrstvy přes 200 do 300 mm</t>
  </si>
  <si>
    <t>https://podminky.urs.cz/item/CS_URS_2025_01/113107123</t>
  </si>
  <si>
    <t>"u objektu - pod betonem" 2,0</t>
  </si>
  <si>
    <t>"kačírek" 3,6</t>
  </si>
  <si>
    <t>"u schodiště" 3,5</t>
  </si>
  <si>
    <t>113107137</t>
  </si>
  <si>
    <t>Odstranění podkladu z betonu vyztuženého sítěmi tl přes 150 do 300 mm ručně</t>
  </si>
  <si>
    <t>-1859079720</t>
  </si>
  <si>
    <t>Odstranění podkladů nebo krytů ručně s přemístěním hmot na skládku na vzdálenost do 3 m nebo s naložením na dopravní prostředek z betonu vyztuženého sítěmi, o tl. vrstvy přes 150 do 300 mm</t>
  </si>
  <si>
    <t>https://podminky.urs.cz/item/CS_URS_2025_01/113107137</t>
  </si>
  <si>
    <t>"u objektu" 2,0</t>
  </si>
  <si>
    <t>113107322</t>
  </si>
  <si>
    <t>Odstranění podkladu z kameniva drceného tl přes 100 do 200 mm strojně pl do 50 m2</t>
  </si>
  <si>
    <t>38592312</t>
  </si>
  <si>
    <t>Odstranění podkladů nebo krytů strojně plochy jednotlivě do 50 m2 s přemístěním hmot na skládku na vzdálenost do 3 m nebo s naložením na dopravní prostředek z kameniva hrubého drceného, o tl. vrstvy přes 100 do 200 mm</t>
  </si>
  <si>
    <t>https://podminky.urs.cz/item/CS_URS_2025_01/113107322</t>
  </si>
  <si>
    <t>"podklad sportovních ploch"</t>
  </si>
  <si>
    <t>"kostky" 224</t>
  </si>
  <si>
    <t>"bet. dlažba" 183</t>
  </si>
  <si>
    <t>113107323</t>
  </si>
  <si>
    <t>Odstranění podkladu z kameniva drceného tl přes 200 do 300 mm strojně pl do 50 m2</t>
  </si>
  <si>
    <t>1398176955</t>
  </si>
  <si>
    <t>Odstranění podkladů nebo krytů strojně plochy jednotlivě do 50 m2 s přemístěním hmot na skládku na vzdálenost do 3 m nebo s naložením na dopravní prostředek z kameniva hrubého drceného, o tl. vrstvy přes 200 do 300 mm</t>
  </si>
  <si>
    <t>https://podminky.urs.cz/item/CS_URS_2025_01/113107323</t>
  </si>
  <si>
    <t>"u schodiště" 23</t>
  </si>
  <si>
    <t>113107337</t>
  </si>
  <si>
    <t>Odstranění podkladu z betonu vyztuženého sítěmi tl přes 150 do 300 mm strojně pl do 50 m2</t>
  </si>
  <si>
    <t>386054131</t>
  </si>
  <si>
    <t>Odstranění podkladů nebo krytů strojně plochy jednotlivě do 50 m2 s přemístěním hmot na skládku na vzdálenost do 3 m nebo s naložením na dopravní prostředek z betonu vyztuženého sítěmi, o tl. vrstvy přes 150 do 300 mm</t>
  </si>
  <si>
    <t>https://podminky.urs.cz/item/CS_URS_2025_01/113107337</t>
  </si>
  <si>
    <t>113107342</t>
  </si>
  <si>
    <t>Odstranění podkladu živičného tl přes 50 do 100 mm strojně pl do 50 m2</t>
  </si>
  <si>
    <t>956068866</t>
  </si>
  <si>
    <t>Odstranění podkladů nebo krytů strojně plochy jednotlivě do 50 m2 s přemístěním hmot na skládku na vzdálenost do 3 m nebo s naložením na dopravní prostředek živičných, o tl. vrstvy přes 50 do 100 mm</t>
  </si>
  <si>
    <t>https://podminky.urs.cz/item/CS_URS_2025_01/113107342</t>
  </si>
  <si>
    <t>113202111</t>
  </si>
  <si>
    <t>Vytrhání obrub krajníků obrubníků stojatých</t>
  </si>
  <si>
    <t>1793915276</t>
  </si>
  <si>
    <t>Vytrhání obrub s vybouráním lože, s přemístěním hmot na skládku na vzdálenost do 3 m nebo s naložením na dopravní prostředek z krajníků nebo obrubníků stojatých</t>
  </si>
  <si>
    <t>https://podminky.urs.cz/item/CS_URS_2025_01/113202111</t>
  </si>
  <si>
    <t>"u brány" 6</t>
  </si>
  <si>
    <t>"u hřiště" 3,8</t>
  </si>
  <si>
    <t>"u objektu" 3+18</t>
  </si>
  <si>
    <t>"rozdělení ZP" 2*(9+10,5)+11,5+20,5+4</t>
  </si>
  <si>
    <t>121151103</t>
  </si>
  <si>
    <t>Sejmutí ornice plochy do 100 m2 tl vrstvy do 200 mm strojně</t>
  </si>
  <si>
    <t>1931361136</t>
  </si>
  <si>
    <t>Sejmutí ornice strojně při souvislé ploše do 100 m2, tl. vrstvy do 200 mm</t>
  </si>
  <si>
    <t>https://podminky.urs.cz/item/CS_URS_2025_01/121151103</t>
  </si>
  <si>
    <t>152+100+93</t>
  </si>
  <si>
    <t>122211101</t>
  </si>
  <si>
    <t>Odkopávky a prokopávky v hornině třídy těžitelnosti I, skupiny 3 ručně</t>
  </si>
  <si>
    <t>1848819541</t>
  </si>
  <si>
    <t>Odkopávky a prokopávky ručně zapažené i nezapažené v hornině třídy těžitelnosti I skupiny 3</t>
  </si>
  <si>
    <t>https://podminky.urs.cz/item/CS_URS_2025_01/122211101</t>
  </si>
  <si>
    <t>"podbetonování" 26*0,6*1,0</t>
  </si>
  <si>
    <t>"dočištění - předpoklad" 25</t>
  </si>
  <si>
    <t>122251106</t>
  </si>
  <si>
    <t>Odkopávky a prokopávky nezapažené v hornině třídy těžitelnosti I skupiny 3 objem do 5000 m3 strojně</t>
  </si>
  <si>
    <t>-640318302</t>
  </si>
  <si>
    <t>Odkopávky a prokopávky nezapažené strojně v hornině třídy těžitelnosti I skupiny 3 přes 1 000 do 5 000 m3</t>
  </si>
  <si>
    <t>https://podminky.urs.cz/item/CS_URS_2025_01/122251106</t>
  </si>
  <si>
    <t>"odkop na srovnávací rovinu-jáma"</t>
  </si>
  <si>
    <t>100*1,5</t>
  </si>
  <si>
    <t>93*1,5</t>
  </si>
  <si>
    <t>150*1,3</t>
  </si>
  <si>
    <t>33*0,2</t>
  </si>
  <si>
    <t>106*1,4</t>
  </si>
  <si>
    <t>13*1,0</t>
  </si>
  <si>
    <t>26*0,9</t>
  </si>
  <si>
    <t>"odkop ostatní"</t>
  </si>
  <si>
    <t>153*1,0+36*0,5*0,6</t>
  </si>
  <si>
    <t>2,0*5,5</t>
  </si>
  <si>
    <t>10,0*0,5*0,7</t>
  </si>
  <si>
    <t>"výměna povrchu 30 cm pro pilotovací stroj"</t>
  </si>
  <si>
    <t>861*0,3</t>
  </si>
  <si>
    <t>132212132</t>
  </si>
  <si>
    <t>Hloubení nezapažených rýh šířky do 800 mm v nesoudržných horninách třídy těžitelnosti I skupiny 3 ručně</t>
  </si>
  <si>
    <t>-1021326665</t>
  </si>
  <si>
    <t>Hloubení nezapažených rýh šířky do 800 mm ručně s urovnáním dna do předepsaného profilu a spádu v hornině třídy těžitelnosti I skupiny 3 nesoudržných</t>
  </si>
  <si>
    <t>https://podminky.urs.cz/item/CS_URS_2025_01/132212132</t>
  </si>
  <si>
    <t>"rýha pro odstranění kabelu NN" 60*0,5*0,7</t>
  </si>
  <si>
    <t>162301501</t>
  </si>
  <si>
    <t>Vodorovné přemístění křovin do 5 km D kmene do 100 mm</t>
  </si>
  <si>
    <t>1501621838</t>
  </si>
  <si>
    <t>Vodorovné přemístění smýcených křovin do průměru kmene 100 mm na vzdálenost do 5 000 m</t>
  </si>
  <si>
    <t>https://podminky.urs.cz/item/CS_URS_2025_01/162301501</t>
  </si>
  <si>
    <t>261</t>
  </si>
  <si>
    <t>162301981</t>
  </si>
  <si>
    <t>Příplatek k vodorovnému přemístění křovin D kmene do 100 mm ZKD 1 km</t>
  </si>
  <si>
    <t>1204170682</t>
  </si>
  <si>
    <t>Vodorovné přemístění smýcených křovin Příplatek k ceně za každých dalších i započatých 1 000 m</t>
  </si>
  <si>
    <t>https://podminky.urs.cz/item/CS_URS_2025_01/162301981</t>
  </si>
  <si>
    <t>261*20 'Přepočtené koeficientem množství</t>
  </si>
  <si>
    <t>1112123001.x</t>
  </si>
  <si>
    <t>Poplatek za skládku odstraněných křovin</t>
  </si>
  <si>
    <t>-1752815773</t>
  </si>
  <si>
    <t>-324147226</t>
  </si>
  <si>
    <t>1,1*(40,6+1112,5+345*0,2+21)</t>
  </si>
  <si>
    <t>"-ponecháno pro zásyp"</t>
  </si>
  <si>
    <t>-(32,86+21)</t>
  </si>
  <si>
    <t>-683387468</t>
  </si>
  <si>
    <t>1313,55</t>
  </si>
  <si>
    <t>1313,55*15 'Přepočtené koeficientem množství</t>
  </si>
  <si>
    <t>133648962</t>
  </si>
  <si>
    <t>1313,55*2 'Přepočtené koeficientem množství</t>
  </si>
  <si>
    <t>174111101</t>
  </si>
  <si>
    <t>Zásyp jam, šachet rýh nebo kolem objektů sypaninou se zhutněním ručně</t>
  </si>
  <si>
    <t>432782597</t>
  </si>
  <si>
    <t>Zásyp sypaninou z jakékoliv horniny ručně s uložením výkopku ve vrstvách se zhutněním jam, šachet, rýh nebo kolem objektů v těchto vykopávkách</t>
  </si>
  <si>
    <t>https://podminky.urs.cz/item/CS_URS_2025_01/174111101</t>
  </si>
  <si>
    <t>1742932160</t>
  </si>
  <si>
    <t>"zásyp po vybourání základů zídky"</t>
  </si>
  <si>
    <t>36*(0,5*0,6+0,6*0,6)</t>
  </si>
  <si>
    <t>10,0*(0,5*0,7+0,8*0,7)</t>
  </si>
  <si>
    <t>Zakládání</t>
  </si>
  <si>
    <t>279311147</t>
  </si>
  <si>
    <t>Postupné podbetonování základového zdiva železovým betonem se zvýšenými nároky na prostředí tř. C 30/37</t>
  </si>
  <si>
    <t>1817782387</t>
  </si>
  <si>
    <t>Postupné podbetonování základového zdiva jakékoliv tloušťky, bez výkopu, bez zapažení a bednění z betonu železového se zvýšenými nároky na prostředí tř. C 30/37</t>
  </si>
  <si>
    <t>https://podminky.urs.cz/item/CS_URS_2025_01/279311147</t>
  </si>
  <si>
    <t>26*0,6*1,0</t>
  </si>
  <si>
    <t>279351411</t>
  </si>
  <si>
    <t>Bednění základového zdiva při podbetonování ploch rovinných zřízení</t>
  </si>
  <si>
    <t>979348868</t>
  </si>
  <si>
    <t>Bednění základového zdiva při podbetonování pro plochy rovinné zřízení</t>
  </si>
  <si>
    <t>https://podminky.urs.cz/item/CS_URS_2025_01/279351411</t>
  </si>
  <si>
    <t>26*1,0+26*2*0,6*1,0</t>
  </si>
  <si>
    <t>279351412</t>
  </si>
  <si>
    <t>Bednění základového zdiva při podbetonování ploch rovinných odstranění</t>
  </si>
  <si>
    <t>-1426374667</t>
  </si>
  <si>
    <t>Bednění základového zdiva při podbetonování pro plochy rovinné odstranění</t>
  </si>
  <si>
    <t>https://podminky.urs.cz/item/CS_URS_2025_01/279351412</t>
  </si>
  <si>
    <t>279361113</t>
  </si>
  <si>
    <t>Výztuž základového zdiva při podbetonování z betonářské oceli 10 505</t>
  </si>
  <si>
    <t>-567437393</t>
  </si>
  <si>
    <t>Výztuž základového zdiva při podbetonování z oceli 10 505 (R) nebo BSt 500</t>
  </si>
  <si>
    <t>https://podminky.urs.cz/item/CS_URS_2025_01/279361113</t>
  </si>
  <si>
    <t>26*0,6*1,0*0,1</t>
  </si>
  <si>
    <t>20001.x</t>
  </si>
  <si>
    <t>Příplatek za provádění podbetonování stávajících základů šachovitým způsobem - po etapách</t>
  </si>
  <si>
    <t>468023149</t>
  </si>
  <si>
    <t>Komunikace pozemní</t>
  </si>
  <si>
    <t>564871116</t>
  </si>
  <si>
    <t>Podklad ze štěrkodrtě ŠD plochy přes 100 m2 tl. 300 mm</t>
  </si>
  <si>
    <t>-2136559082</t>
  </si>
  <si>
    <t>Podklad ze štěrkodrti ŠD s rozprostřením a zhutněním plochy přes 100 m2, po zhutnění tl. 300 mm</t>
  </si>
  <si>
    <t>https://podminky.urs.cz/item/CS_URS_2025_01/564871116</t>
  </si>
  <si>
    <t>0,6*861</t>
  </si>
  <si>
    <t>564951313</t>
  </si>
  <si>
    <t>Podklad z betonového recyklátu plochy přes 100 m2 tl 150 mm</t>
  </si>
  <si>
    <t>907332559</t>
  </si>
  <si>
    <t>Podklad nebo podsyp z betonového recyklátu s rozprostřením a zhutněním plochy přes 100 m2, po zhutnění tl. 150 mm</t>
  </si>
  <si>
    <t>https://podminky.urs.cz/item/CS_URS_2025_01/564951313</t>
  </si>
  <si>
    <t>2*(0,4*861)</t>
  </si>
  <si>
    <t>9601.x</t>
  </si>
  <si>
    <t>Odstranění skleníku s dveřmi, půdorysný rozměr 5,15x2,6 m, celková výška 2,2 m</t>
  </si>
  <si>
    <t>-1121074513</t>
  </si>
  <si>
    <t>Odstranění skleníku s dveřmi, půdorysný rozměr 5,15 x 2,6 m, celková výška 2,2 m, vč. manipulace se sutí, odvozu na skládku a poplatku za skládku</t>
  </si>
  <si>
    <t>9602.x</t>
  </si>
  <si>
    <t>Odstranění vjezdové posuvné brány, vč. manipulace se sutí, odvozu na skládku a poplatku za skládku</t>
  </si>
  <si>
    <t>-1189843174</t>
  </si>
  <si>
    <t>9603.x</t>
  </si>
  <si>
    <t>Odstranění branky v oplocení, vč. manipulace se sutí, odvozu na skládku a poplatku za skládku</t>
  </si>
  <si>
    <t>-859459482</t>
  </si>
  <si>
    <t>961031513</t>
  </si>
  <si>
    <t>Bourání základového zdiva z tvárnic ztraceného bednění včetně výztuže a výplně z betonu C25/30</t>
  </si>
  <si>
    <t>2079234718</t>
  </si>
  <si>
    <t>Bourání zdiva základového z tvárnic ztraceného bednění včetně výztuže a výplně z betonu, třídy C25/30</t>
  </si>
  <si>
    <t>https://podminky.urs.cz/item/CS_URS_2025_01/961031513</t>
  </si>
  <si>
    <t>"u vjezdu" 2,0*1,0*0,5</t>
  </si>
  <si>
    <t>1919976403</t>
  </si>
  <si>
    <t>"skleník" 15*0,2*1,2</t>
  </si>
  <si>
    <t xml:space="preserve">"opěrná zídka" </t>
  </si>
  <si>
    <t>(25+8)*0,5*1,0+0,5*0,5*1,0+1,5*0,5*0,8</t>
  </si>
  <si>
    <t>37*0,5*1,0+1,1*0,5*0,8</t>
  </si>
  <si>
    <t>"opěrná stěna hřiště" 10,5*0,8</t>
  </si>
  <si>
    <t>"schodiště" 2,5*0,5*0,8</t>
  </si>
  <si>
    <t>"u vjezdu" 8,0*0,6*0,5</t>
  </si>
  <si>
    <t>-203442469</t>
  </si>
  <si>
    <t>25*1,1*0,35+8*0,9*0,35</t>
  </si>
  <si>
    <t>31*0,5*0,7+6,0*0,5*1,1</t>
  </si>
  <si>
    <t>962052210</t>
  </si>
  <si>
    <t>Bourání zdiva nadzákladového ze ŽB do 1 m3</t>
  </si>
  <si>
    <t>-1312041325</t>
  </si>
  <si>
    <t>Bourání zdiva železobetonového nadzákladového, objemu do 1 m3</t>
  </si>
  <si>
    <t>https://podminky.urs.cz/item/CS_URS_2025_01/962052210</t>
  </si>
  <si>
    <t>"pilíř" 0,5*0,5*1,0</t>
  </si>
  <si>
    <t>962052211</t>
  </si>
  <si>
    <t>Bourání zdiva nadzákladového ze ŽB přes 1 m3</t>
  </si>
  <si>
    <t>267194903</t>
  </si>
  <si>
    <t>Bourání zdiva železobetonového nadzákladového, objemu přes 1 m3</t>
  </si>
  <si>
    <t>https://podminky.urs.cz/item/CS_URS_2025_01/962052211</t>
  </si>
  <si>
    <t>"opěrná stěna hřiště" 7,0*0,5</t>
  </si>
  <si>
    <t>963032819</t>
  </si>
  <si>
    <t>Bourání schodišťových stupňů cihelných</t>
  </si>
  <si>
    <t>-1278592084</t>
  </si>
  <si>
    <t>Bourání schodišťových stupňů cihelných jakýchkoliv</t>
  </si>
  <si>
    <t>https://podminky.urs.cz/item/CS_URS_2025_01/963032819</t>
  </si>
  <si>
    <t>3*1,4+3*1,0</t>
  </si>
  <si>
    <t>-878192110</t>
  </si>
  <si>
    <t>"schodiště u hřiště" 2,5*1,5</t>
  </si>
  <si>
    <t>966008221</t>
  </si>
  <si>
    <t>Bourání betonového nebo polymerbetonového odvodňovacího žlabu š do 200 mm</t>
  </si>
  <si>
    <t>-521084100</t>
  </si>
  <si>
    <t>Bourání odvodňovacího žlabu s odklizením a uložením vybouraného materiálu na skládku na vzdálenost do 10 m nebo s naložením na dopravní prostředek betonového nebo polymerbetonového s krycím roštem šířky do 200 mm</t>
  </si>
  <si>
    <t>https://podminky.urs.cz/item/CS_URS_2025_01/966008221</t>
  </si>
  <si>
    <t>1,7+15,1+29+2,5</t>
  </si>
  <si>
    <t>966008222</t>
  </si>
  <si>
    <t>Bourání betonového nebo polymerbetonového odvodňovacího žlabu š přes 200 mm</t>
  </si>
  <si>
    <t>600491674</t>
  </si>
  <si>
    <t>Bourání odvodňovacího žlabu s odklizením a uložením vybouraného materiálu na skládku na vzdálenost do 10 m nebo s naložením na dopravní prostředek betonového nebo polymerbetonového s krycím roštem šířky přes 200 mm</t>
  </si>
  <si>
    <t>https://podminky.urs.cz/item/CS_URS_2025_01/966008222</t>
  </si>
  <si>
    <t>2,5</t>
  </si>
  <si>
    <t>966072810</t>
  </si>
  <si>
    <t>Rozebrání rámového oplocení na ocelové sloupky v do 1 m</t>
  </si>
  <si>
    <t>-657649592</t>
  </si>
  <si>
    <t>Rozebrání oplocení z dílců rámových na ocelové sloupky, výšky do 1 m</t>
  </si>
  <si>
    <t>https://podminky.urs.cz/item/CS_URS_2025_01/966072810</t>
  </si>
  <si>
    <t>"u vjezdu" 1,3</t>
  </si>
  <si>
    <t>966072811</t>
  </si>
  <si>
    <t>Rozebrání rámového oplocení na ocelové sloupky v přes 1 do 2 m</t>
  </si>
  <si>
    <t>522275816</t>
  </si>
  <si>
    <t>Rozebrání oplocení z dílců rámových na ocelové sloupky, výšky přes 1 do 2 m</t>
  </si>
  <si>
    <t>https://podminky.urs.cz/item/CS_URS_2025_01/966072811</t>
  </si>
  <si>
    <t>"u vjezdu" 2,0</t>
  </si>
  <si>
    <t>976071111</t>
  </si>
  <si>
    <t>Vybourání kovových madel a zábradlí</t>
  </si>
  <si>
    <t>-489301321</t>
  </si>
  <si>
    <t>Vybourání kovových madel, zábradlí, dvířek, zděří, kotevních želez madel a zábradlí</t>
  </si>
  <si>
    <t>https://podminky.urs.cz/item/CS_URS_2025_01/976071111</t>
  </si>
  <si>
    <t>24+2,5</t>
  </si>
  <si>
    <t>19+21</t>
  </si>
  <si>
    <t>"opěrná stěna hřiště" 8,5</t>
  </si>
  <si>
    <t>977312114</t>
  </si>
  <si>
    <t>Řezání stávajících betonových mazanin vyztužených hl do 200 mm</t>
  </si>
  <si>
    <t>1782789735</t>
  </si>
  <si>
    <t>Řezání stávajících betonových mazanin s vyztužením hloubky přes 150 do 200 mm</t>
  </si>
  <si>
    <t>https://podminky.urs.cz/item/CS_URS_2025_01/977312114</t>
  </si>
  <si>
    <t>"u objektu" 2,5+2*1,5+2,3</t>
  </si>
  <si>
    <t>9774011.x</t>
  </si>
  <si>
    <t>Odstranění kabelu NN v rýze, vč. manipulace se sutí, odvozu na skládku, poplatku za skládku</t>
  </si>
  <si>
    <t>691699065</t>
  </si>
  <si>
    <t>985131111</t>
  </si>
  <si>
    <t>Očištění ploch stěn, rubu kleneb a podlah tlakovou vodou</t>
  </si>
  <si>
    <t>1018143802</t>
  </si>
  <si>
    <t>https://podminky.urs.cz/item/CS_URS_2025_01/985131111</t>
  </si>
  <si>
    <t>985232112</t>
  </si>
  <si>
    <t>Hloubkové spárování zdiva aktivovanou maltou spára hl do 80 mm dl přes 6 do 12 m/m2</t>
  </si>
  <si>
    <t>2112214638</t>
  </si>
  <si>
    <t>Hloubkové spárování zdiva hloubky přes 40 do 80 mm aktivovanou maltou délky spáry na 1 m2 upravované plochy přes 6 do 12 m</t>
  </si>
  <si>
    <t>https://podminky.urs.cz/item/CS_URS_2025_01/985232112</t>
  </si>
  <si>
    <t>985311112</t>
  </si>
  <si>
    <t>Reprofilace stěn cementovou sanační maltou tl přes 10 do 20 mm</t>
  </si>
  <si>
    <t>-1962139823</t>
  </si>
  <si>
    <t>Reprofilace betonu sanačními maltami na cementové bázi ručně stěn, tloušťky přes 10 do 20 mm</t>
  </si>
  <si>
    <t>https://podminky.urs.cz/item/CS_URS_2025_01/985311112</t>
  </si>
  <si>
    <t>9853201.x</t>
  </si>
  <si>
    <t>D+M Sanace stávající zdi sousedního objektu - polymercementová stěrková HI</t>
  </si>
  <si>
    <t>-1679441502</t>
  </si>
  <si>
    <t>D+M Sanace stávající zdi sousedního objektu - polymercementová stěrková HI + povrchová úprava omítkou</t>
  </si>
  <si>
    <t>P</t>
  </si>
  <si>
    <t>Poznámka k položce:_x000d_
- vyrovnávací cementová omítka do 20 mm s těsnící přísadou (přidává se v objemu 2% obsahu cementu - 0,08kg/1cm omítky/m2)_x000d_
- Krystalizační přísada pro tvorbu vodotěsných betonů_x000d_
- technologická pauza cca 14 dní_x000d_
- detailní vyrovnání podkladu svislé zdi, utěsnění těsnící maltou s vysokou odolností vůči síranům 10 kg/m2_x000d_
- případné provedení izolačního klínu z těsnící malty na odskočeném základu 1,6 kg/mb _x000d_
- Vodotěsná opravná malta na vyrovnání původního zdiva, zasoleného zdiva a betonových konstrukcí. _x000d_
- systémová penetrace s krystalizační vazbou 0,2kg/m2_x000d_
- dvousložková, vysoce flexibilní, trhliny překlenující, silnovrstvá stěrková hydroizolace 4 kg/m2_x000d_
- polymerem modifikovaná minerální hydroizolace, pro zatížení W1-E je nutná tloušťka suché vrstvy 3mm, což je spotřeba cca 3,6kg/m2, radonová odolnost od 3 mm suché vrstvy, hustota (+ 20 °C) 1,1 g / cm³, následná možnost omítání_x000d_
- penetrační nátěr pod vnější omítky_x000d_
- vnější tenkovrstvá omítka - zrnitost a barva dle navazující omítky</t>
  </si>
  <si>
    <t>12*2,0</t>
  </si>
  <si>
    <t>997013111</t>
  </si>
  <si>
    <t>Vnitrostaveništní doprava suti a vybouraných hmot pro budovy v do 6 m</t>
  </si>
  <si>
    <t>-1412104541</t>
  </si>
  <si>
    <t>Vnitrostaveništní doprava suti a vybouraných hmot vodorovně do 50 m s naložením základní pro budovy a haly výšky do 6 m</t>
  </si>
  <si>
    <t>https://podminky.urs.cz/item/CS_URS_2025_01/997013111</t>
  </si>
  <si>
    <t>507676569</t>
  </si>
  <si>
    <t>-1388151319</t>
  </si>
  <si>
    <t>641,072*24 'Přepočtené koeficientem množství</t>
  </si>
  <si>
    <t>997013601</t>
  </si>
  <si>
    <t>Poplatek za uložení na skládce (skládkovné) stavebního odpadu betonového kód odpadu 17 01 01</t>
  </si>
  <si>
    <t>-718800239</t>
  </si>
  <si>
    <t>Poplatek za uložení stavebního odpadu na skládce (skládkovné) z prostého betonu zatříděného do Katalogu odpadů pod kódem 17 01 01</t>
  </si>
  <si>
    <t>https://podminky.urs.cz/item/CS_URS_2025_01/997013601</t>
  </si>
  <si>
    <t>259301465</t>
  </si>
  <si>
    <t>-342356270</t>
  </si>
  <si>
    <t>-389830887</t>
  </si>
  <si>
    <t>-1796985755</t>
  </si>
  <si>
    <t>998225111</t>
  </si>
  <si>
    <t>Přesun hmot pro pozemní komunikace s krytem z kamene, monolitickým betonovým nebo živičným</t>
  </si>
  <si>
    <t>-898383089</t>
  </si>
  <si>
    <t>Přesun hmot pro komunikace s krytem z kameniva, monolitickým betonovým nebo živičným dopravní vzdálenost do 200 m jakékoliv délky objektu</t>
  </si>
  <si>
    <t>https://podminky.urs.cz/item/CS_URS_2025_01/998225111</t>
  </si>
  <si>
    <t>751</t>
  </si>
  <si>
    <t>Vzduchotechnika</t>
  </si>
  <si>
    <t>751510862</t>
  </si>
  <si>
    <t>Demontáž vzduchotechnického potrubí plechového čtyřhranného s přírubou do suti průřezu přes 0,13 do 0,50 m2</t>
  </si>
  <si>
    <t>414437722</t>
  </si>
  <si>
    <t>Demontáž vzduchotechnického potrubí plechového do suti čtyřhranného s přírubou, průřezu přes 0,13 do 0,50 m2</t>
  </si>
  <si>
    <t>https://podminky.urs.cz/item/CS_URS_2025_01/751510862</t>
  </si>
  <si>
    <t>16+3</t>
  </si>
  <si>
    <t>SO.01 - Přístavba tělocvičny</t>
  </si>
  <si>
    <t>D.1.1.BP - ASŘ - Bourací práce - stávající ZŠ</t>
  </si>
  <si>
    <t xml:space="preserve">    713 - Izolace tepelné</t>
  </si>
  <si>
    <t xml:space="preserve">    725 - Zdravotechnika - zařizovací předměty</t>
  </si>
  <si>
    <t xml:space="preserve">    763 - Konstrukce suché výstavby</t>
  </si>
  <si>
    <t xml:space="preserve">    765 - Krytina skládaná</t>
  </si>
  <si>
    <t>122251301</t>
  </si>
  <si>
    <t>Odkopávky a prokopávky nezapažené v hornině třídy těžitelnosti I skupiny 3 objem do 20 m3 strojně v omezeném prostoru</t>
  </si>
  <si>
    <t>1494325507</t>
  </si>
  <si>
    <t>Odkopávky a prokopávky nezapažené strojně v omezeném prostoru v hornině třídy těžitelnosti I skupiny 3 do 20 m3</t>
  </si>
  <si>
    <t>https://podminky.urs.cz/item/CS_URS_2025_01/122251301</t>
  </si>
  <si>
    <t>0,8*1,2</t>
  </si>
  <si>
    <t>162211311</t>
  </si>
  <si>
    <t>Vodorovné přemístění výkopku z horniny třídy těžitelnosti I skupiny 1 až 3 stavebním kolečkem do 10 m</t>
  </si>
  <si>
    <t>513650820</t>
  </si>
  <si>
    <t>Vodorovné přemístění výkopku nebo sypaniny stavebním kolečkem s vyprázdněním kolečka na hromady nebo do dopravního prostředku na vzdálenost do 10 m z horniny třídy těžitelnosti I, skupiny 1 až 3</t>
  </si>
  <si>
    <t>https://podminky.urs.cz/item/CS_URS_2025_01/162211311</t>
  </si>
  <si>
    <t>1,1*0,8*1,2</t>
  </si>
  <si>
    <t>162211319</t>
  </si>
  <si>
    <t>Příplatek k vodorovnému přemístění výkopku z horniny třídy těžitelnosti I skupiny 1 až 3 stavebním kolečkem za každých dalších 10 m</t>
  </si>
  <si>
    <t>1003723291</t>
  </si>
  <si>
    <t>Vodorovné přemístění výkopku nebo sypaniny stavebním kolečkem s vyprázdněním kolečka na hromady nebo do dopravního prostředku na vzdálenost do 10 m Příplatek za každých dalších 10 m k ceně -1311</t>
  </si>
  <si>
    <t>https://podminky.urs.cz/item/CS_URS_2025_01/162211319</t>
  </si>
  <si>
    <t>1,056</t>
  </si>
  <si>
    <t>1,056*5 'Přepočtené koeficientem množství</t>
  </si>
  <si>
    <t>-514257474</t>
  </si>
  <si>
    <t>-1405290520</t>
  </si>
  <si>
    <t>+15 km</t>
  </si>
  <si>
    <t>1,056*15 'Přepočtené koeficientem množství</t>
  </si>
  <si>
    <t>-1535831348</t>
  </si>
  <si>
    <t>1,056*2 'Přepočtené koeficientem množství</t>
  </si>
  <si>
    <t>Vyklizení dotčených prostor od nábytku, vybavení</t>
  </si>
  <si>
    <t>1522408818</t>
  </si>
  <si>
    <t>Vyklizení dotčených prostor od nábytku, vybavení, vč. manipulace se sutí, odvozu na skládku a poplatku za skládku</t>
  </si>
  <si>
    <t>96001.x</t>
  </si>
  <si>
    <t>Dočasná demontáž okenní ocelové mříže 4500x2200 mm</t>
  </si>
  <si>
    <t>186991822</t>
  </si>
  <si>
    <t>Dočasná demontáž okenní ocelové mříže 4500x2200 mm, přesun na místo dočasného uskladnění, ochrana proti poškození, očištění</t>
  </si>
  <si>
    <t>B11</t>
  </si>
  <si>
    <t>96002.x</t>
  </si>
  <si>
    <t>Vybourání stávající čistící zóny 1200x600 mm</t>
  </si>
  <si>
    <t>26093676</t>
  </si>
  <si>
    <t>Vybourání stávající čistící zóny 1200x600 mm, vč. manipulace se sutí, odvozu na skládku, poplatku za skládku</t>
  </si>
  <si>
    <t>B21</t>
  </si>
  <si>
    <t>75454260</t>
  </si>
  <si>
    <t>1,2*0,5*1,5</t>
  </si>
  <si>
    <t>2,4*1,0*1,5</t>
  </si>
  <si>
    <t>342126530</t>
  </si>
  <si>
    <t>B14</t>
  </si>
  <si>
    <t>2*4,0*1,3*0,2</t>
  </si>
  <si>
    <t>B03</t>
  </si>
  <si>
    <t>1,7*2,8*0,1</t>
  </si>
  <si>
    <t>2,4*0,7*10,5</t>
  </si>
  <si>
    <t>1,2*0,1*3,4-(0,9*2,02*0,1)</t>
  </si>
  <si>
    <t>3,3*0,1*2,8-(2*0,7*2,02*0,1)</t>
  </si>
  <si>
    <t>(2,0+1,0)*0,1*2,8</t>
  </si>
  <si>
    <t>3*1,0*0,25*0,1</t>
  </si>
  <si>
    <t>5,4*1,4*0,4</t>
  </si>
  <si>
    <t>B20</t>
  </si>
  <si>
    <t>2,4*1,4*0,15</t>
  </si>
  <si>
    <t>(1,9+0,9)*1,4*0,15</t>
  </si>
  <si>
    <t>B19</t>
  </si>
  <si>
    <t>1,0*1,4*0,15</t>
  </si>
  <si>
    <t>962081131</t>
  </si>
  <si>
    <t>Bourání příček ze skleněných tvárnic tl do 100 mm</t>
  </si>
  <si>
    <t>-2057321688</t>
  </si>
  <si>
    <t>Bourání příček nebo přizdívek ze skleněných tvárnic, tl. do 100 mm</t>
  </si>
  <si>
    <t>https://podminky.urs.cz/item/CS_URS_2025_01/962081131</t>
  </si>
  <si>
    <t>B10</t>
  </si>
  <si>
    <t>2,2*0,7</t>
  </si>
  <si>
    <t>962081141</t>
  </si>
  <si>
    <t>Bourání příček ze skleněných tvárnic tl přes 100 do 150 mm</t>
  </si>
  <si>
    <t>536414418</t>
  </si>
  <si>
    <t>Bourání příček nebo přizdívek ze skleněných tvárnic, tl. přes 100 do 150 mm</t>
  </si>
  <si>
    <t>https://podminky.urs.cz/item/CS_URS_2025_01/962081141</t>
  </si>
  <si>
    <t>1,0*0,7</t>
  </si>
  <si>
    <t>(2,4*2,0+1,0*1,4)</t>
  </si>
  <si>
    <t>(1,9+0,9)*2,0+1,0*1,4</t>
  </si>
  <si>
    <t>585160150</t>
  </si>
  <si>
    <t>2*7,0*0,3</t>
  </si>
  <si>
    <t>2,6*0,15</t>
  </si>
  <si>
    <t>965042131</t>
  </si>
  <si>
    <t>Bourání podkladů pod dlažby nebo mazanin betonových nebo z litého asfaltu tl do 100 mm pl do 4 m2</t>
  </si>
  <si>
    <t>-1114108826</t>
  </si>
  <si>
    <t>Bourání mazanin betonových nebo z litého asfaltu tl. do 100 mm, plochy do 4 m2</t>
  </si>
  <si>
    <t>https://podminky.urs.cz/item/CS_URS_2025_01/965042131</t>
  </si>
  <si>
    <t>B17</t>
  </si>
  <si>
    <t>3,3*0,05</t>
  </si>
  <si>
    <t>1703074903</t>
  </si>
  <si>
    <t>SB02</t>
  </si>
  <si>
    <t>28,5*0,08</t>
  </si>
  <si>
    <t>SB01</t>
  </si>
  <si>
    <t>"0.59"</t>
  </si>
  <si>
    <t>6,5*0,08</t>
  </si>
  <si>
    <t>"0.60"</t>
  </si>
  <si>
    <t>2,1*0,08</t>
  </si>
  <si>
    <t>"0.61"</t>
  </si>
  <si>
    <t>3,4*0,08</t>
  </si>
  <si>
    <t>"0.70"</t>
  </si>
  <si>
    <t>4,9*0,08</t>
  </si>
  <si>
    <t>965042231</t>
  </si>
  <si>
    <t>Bourání podkladů pod dlažby nebo mazanin betonových nebo z litého asfaltu tl přes 100 mm pl do 4 m2</t>
  </si>
  <si>
    <t>1778615371</t>
  </si>
  <si>
    <t>Bourání mazanin betonových nebo z litého asfaltu tl. přes 100 mm, plochy do 4 m2</t>
  </si>
  <si>
    <t>https://podminky.urs.cz/item/CS_URS_2025_01/965042231</t>
  </si>
  <si>
    <t>-493061477</t>
  </si>
  <si>
    <t>28,5*0,15</t>
  </si>
  <si>
    <t>965081213</t>
  </si>
  <si>
    <t>Bourání podlah z dlaždic keramických nebo xylolitových tl do 10 mm plochy přes 1 m2</t>
  </si>
  <si>
    <t>1080977737</t>
  </si>
  <si>
    <t>Bourání podlah z dlaždic bez podkladního lože nebo mazaniny, s jakoukoliv výplní spár keramických nebo xylolitových tl. do 10 mm, plochy přes 1 m2</t>
  </si>
  <si>
    <t>https://podminky.urs.cz/item/CS_URS_2025_01/965081213</t>
  </si>
  <si>
    <t>SB03</t>
  </si>
  <si>
    <t>2*6,0</t>
  </si>
  <si>
    <t>6,5</t>
  </si>
  <si>
    <t>2,1</t>
  </si>
  <si>
    <t>3,4</t>
  </si>
  <si>
    <t>4,9</t>
  </si>
  <si>
    <t>1900263723</t>
  </si>
  <si>
    <t>"0.58"</t>
  </si>
  <si>
    <t>2,8</t>
  </si>
  <si>
    <t>966080103</t>
  </si>
  <si>
    <t>Bourání kontaktního zateplení z polystyrenových desek tl přes 60 do 120 mm</t>
  </si>
  <si>
    <t>720290614</t>
  </si>
  <si>
    <t>Bourání kontaktního zateplení včetně povrchové úpravy omítkou nebo nátěrem z polystyrénových desek, tloušťky přes 60 do 120 mm</t>
  </si>
  <si>
    <t>https://podminky.urs.cz/item/CS_URS_2025_01/966080103</t>
  </si>
  <si>
    <t>B07</t>
  </si>
  <si>
    <t>5,6*13,0</t>
  </si>
  <si>
    <t>-(4,7*3,0+2*4,0*1,9)</t>
  </si>
  <si>
    <t>0,8*11,4+1,3*3,0</t>
  </si>
  <si>
    <t>-(2*0,6*2,2+0,6*0,6)</t>
  </si>
  <si>
    <t>6,9*3,0</t>
  </si>
  <si>
    <t>966080105</t>
  </si>
  <si>
    <t>Bourání kontaktního zateplení z polystyrenových desek tl přes 120 do 180 mm</t>
  </si>
  <si>
    <t>-816457059</t>
  </si>
  <si>
    <t>Bourání kontaktního zateplení včetně povrchové úpravy omítkou nebo nátěrem z polystyrénových desek, tloušťky přes 120 do 180 mm</t>
  </si>
  <si>
    <t>https://podminky.urs.cz/item/CS_URS_2025_01/966080105</t>
  </si>
  <si>
    <t>1,2*14,6</t>
  </si>
  <si>
    <t>-(1,2*0,9+0,9*0,9)</t>
  </si>
  <si>
    <t>32,0</t>
  </si>
  <si>
    <t>-(0,6*1,6+2,5*2,4)</t>
  </si>
  <si>
    <t>42,5</t>
  </si>
  <si>
    <t>-(2,5*2,4)</t>
  </si>
  <si>
    <t>-537400216</t>
  </si>
  <si>
    <t>B01</t>
  </si>
  <si>
    <t>4*0,9*2,02</t>
  </si>
  <si>
    <t>4*0,7*2,02</t>
  </si>
  <si>
    <t>1607814746</t>
  </si>
  <si>
    <t>1,35*2,02</t>
  </si>
  <si>
    <t>3*1,0*2,02</t>
  </si>
  <si>
    <t>2,2*2,02</t>
  </si>
  <si>
    <t>968082015</t>
  </si>
  <si>
    <t>Vybourání plastových rámů oken včetně křídel plochy do 1 m2</t>
  </si>
  <si>
    <t>827907795</t>
  </si>
  <si>
    <t>Vybourání plastových rámů oken s křídly, dveřních zárubní, vrat rámu oken s křídly, plochy do 1 m2</t>
  </si>
  <si>
    <t>https://podminky.urs.cz/item/CS_URS_2025_01/968082015</t>
  </si>
  <si>
    <t>B02</t>
  </si>
  <si>
    <t>0,9*0,9</t>
  </si>
  <si>
    <t>968082016</t>
  </si>
  <si>
    <t>Vybourání plastových rámů oken včetně křídel plochy přes 1 do 2 m2</t>
  </si>
  <si>
    <t>-1853218955</t>
  </si>
  <si>
    <t>Vybourání plastových rámů oken s křídly, dveřních zárubní, vrat rámu oken s křídly, plochy přes 1 do 2 m2</t>
  </si>
  <si>
    <t>https://podminky.urs.cz/item/CS_URS_2025_01/968082016</t>
  </si>
  <si>
    <t>2*0,6*2,2</t>
  </si>
  <si>
    <t>1,2*0,9</t>
  </si>
  <si>
    <t>968082018</t>
  </si>
  <si>
    <t>Vybourání plastových rámů oken včetně křídel plochy přes 4 m2</t>
  </si>
  <si>
    <t>1239117712</t>
  </si>
  <si>
    <t>Vybourání plastových rámů oken s křídly, dveřních zárubní, vrat rámu oken s křídly, plochy přes 4 m2</t>
  </si>
  <si>
    <t>https://podminky.urs.cz/item/CS_URS_2025_01/968082018</t>
  </si>
  <si>
    <t>3*4,0*1,9</t>
  </si>
  <si>
    <t>2*4,0*2,5</t>
  </si>
  <si>
    <t>2,5*2,4</t>
  </si>
  <si>
    <t>B12</t>
  </si>
  <si>
    <t>2,9*2,7</t>
  </si>
  <si>
    <t>971033521</t>
  </si>
  <si>
    <t>Vybourání otvorů ve zdivu cihelném pl do 1 m2 na MVC nebo MV tl do 100 mm</t>
  </si>
  <si>
    <t>-310692901</t>
  </si>
  <si>
    <t>Vybourání otvorů ve zdivu základovém nebo nadzákladovém z cihel, tvárnic, příčkovek z cihel pálených na maltu vápennou nebo vápenocementovou plochy do 1 m2, tl. do 100 mm</t>
  </si>
  <si>
    <t>https://podminky.urs.cz/item/CS_URS_2025_01/971033521</t>
  </si>
  <si>
    <t>B04</t>
  </si>
  <si>
    <t>2*0,3*2,02</t>
  </si>
  <si>
    <t>971033641</t>
  </si>
  <si>
    <t>Vybourání otvorů ve zdivu cihelném pl do 4 m2 na MVC nebo MV tl do 300 mm</t>
  </si>
  <si>
    <t>278581800</t>
  </si>
  <si>
    <t>Vybourání otvorů ve zdivu základovém nebo nadzákladovém z cihel, tvárnic, příčkovek z cihel pálených na maltu vápennou nebo vápenocementovou plochy do 4 m2, tl. do 300 mm</t>
  </si>
  <si>
    <t>https://podminky.urs.cz/item/CS_URS_2025_01/971033641</t>
  </si>
  <si>
    <t>(0,9*2,1)*0,2</t>
  </si>
  <si>
    <t>(2,1*2,1)*0,2</t>
  </si>
  <si>
    <t>(1,35*2,1+1,0*2,1)*0,2</t>
  </si>
  <si>
    <t>(2*0,95*1,85)*0,25</t>
  </si>
  <si>
    <t>2*1,5*0,75*0,2</t>
  </si>
  <si>
    <t>971033651</t>
  </si>
  <si>
    <t>Vybourání otvorů ve zdivu cihelném pl do 4 m2 na MVC nebo MV tl do 600 mm</t>
  </si>
  <si>
    <t>-111645406</t>
  </si>
  <si>
    <t>Vybourání otvorů ve zdivu základovém nebo nadzákladovém z cihel, tvárnic, příčkovek z cihel pálených na maltu vápennou nebo vápenocementovou plochy do 4 m2, tl. do 600 mm</t>
  </si>
  <si>
    <t>https://podminky.urs.cz/item/CS_URS_2025_01/971033651</t>
  </si>
  <si>
    <t>5*1,5*0,75*0,6</t>
  </si>
  <si>
    <t>0,8*0,75*0,6</t>
  </si>
  <si>
    <t>B22</t>
  </si>
  <si>
    <t>2,2*1,3*0,4+2,2*0,8*0,4</t>
  </si>
  <si>
    <t>974031165</t>
  </si>
  <si>
    <t>Vysekání rýh ve zdivu cihelném hl do 150 mm š do 200 mm</t>
  </si>
  <si>
    <t>1195445505</t>
  </si>
  <si>
    <t>Vysekání rýh ve zdivu cihelném na maltu vápennou nebo vápenocementovou do hl. 150 mm a šířky do 200 mm</t>
  </si>
  <si>
    <t>https://podminky.urs.cz/item/CS_URS_2025_01/974031165</t>
  </si>
  <si>
    <t>na překlady</t>
  </si>
  <si>
    <t>tl. 600 mm</t>
  </si>
  <si>
    <t>4*(4*1,9)</t>
  </si>
  <si>
    <t>977211112</t>
  </si>
  <si>
    <t>Řezání stěnovou pilou betonových nebo ŽB kcí s výztuží průměru do 16 mm hl přes 200 do 350 mm</t>
  </si>
  <si>
    <t>762859140</t>
  </si>
  <si>
    <t>Řezání konstrukcí stěnovou pilou betonových nebo železobetonových průměru řezané výztuže do 16 mm hloubka řezu přes 200 do 350 mm</t>
  </si>
  <si>
    <t>https://podminky.urs.cz/item/CS_URS_2025_01/977211112</t>
  </si>
  <si>
    <t>římsa</t>
  </si>
  <si>
    <t>5,3</t>
  </si>
  <si>
    <t>977211121</t>
  </si>
  <si>
    <t>Řezání stěnovou pilou kcí z cihel nebo tvárnic hl do 200 mm</t>
  </si>
  <si>
    <t>182314559</t>
  </si>
  <si>
    <t>Řezání konstrukcí stěnovou pilou z cihel nebo tvárnic hloubka řezu do 200 mm</t>
  </si>
  <si>
    <t>https://podminky.urs.cz/item/CS_URS_2025_01/977211121</t>
  </si>
  <si>
    <t>2*(0,3+2,02)</t>
  </si>
  <si>
    <t>2*(2*(1,5+0,75))</t>
  </si>
  <si>
    <t>2*1,4</t>
  </si>
  <si>
    <t>-1530031450</t>
  </si>
  <si>
    <t>2*2*1,3</t>
  </si>
  <si>
    <t>2*6,6</t>
  </si>
  <si>
    <t>977211123</t>
  </si>
  <si>
    <t>Řezání stěnovou pilou kcí z cihel nebo tvárnic hl přes 350 do 420 mm</t>
  </si>
  <si>
    <t>1113528732</t>
  </si>
  <si>
    <t>Řezání konstrukcí stěnovou pilou z cihel nebo tvárnic hloubka řezu přes 350 do 420 mm</t>
  </si>
  <si>
    <t>https://podminky.urs.cz/item/CS_URS_2025_01/977211123</t>
  </si>
  <si>
    <t>2*1,4+5,4</t>
  </si>
  <si>
    <t>2*1,3+2*0,8</t>
  </si>
  <si>
    <t>977211125</t>
  </si>
  <si>
    <t>Řezání stěnovou pilou kcí z cihel nebo tvárnic hl přes 520 do 680 mm</t>
  </si>
  <si>
    <t>-1042711739</t>
  </si>
  <si>
    <t>Řezání konstrukcí stěnovou pilou z cihel nebo tvárnic hloubka řezu přes 520 do 680 mm</t>
  </si>
  <si>
    <t>https://podminky.urs.cz/item/CS_URS_2025_01/977211125</t>
  </si>
  <si>
    <t>4*(5*(2*(1,5+0,75)))</t>
  </si>
  <si>
    <t>4*(1*(2*(0,8+0,75)))</t>
  </si>
  <si>
    <t>977311112</t>
  </si>
  <si>
    <t>Řezání stávajících betonových mazanin nevyztužených hl do 100 mm</t>
  </si>
  <si>
    <t>1721881429</t>
  </si>
  <si>
    <t>Řezání stávajících betonových mazanin bez vyztužení hloubky přes 50 do 100 mm</t>
  </si>
  <si>
    <t>https://podminky.urs.cz/item/CS_URS_2025_01/977311112</t>
  </si>
  <si>
    <t>978011191</t>
  </si>
  <si>
    <t>Otlučení (osekání) vnitřní vápenné nebo vápenocementové omítky stropů v rozsahu přes 50 do 100 %</t>
  </si>
  <si>
    <t>677158835</t>
  </si>
  <si>
    <t>Otlučení vápenných nebo vápenocementových omítek vnitřních ploch stropů, v rozsahu přes 50 do 100 %</t>
  </si>
  <si>
    <t>https://podminky.urs.cz/item/CS_URS_2025_01/978011191</t>
  </si>
  <si>
    <t>978013191</t>
  </si>
  <si>
    <t>Otlučení (osekání) vnitřní vápenné nebo vápenocementové omítky stěn v rozsahu přes 50 do 100 %</t>
  </si>
  <si>
    <t>-1431843177</t>
  </si>
  <si>
    <t>Otlučení vápenných nebo vápenocementových omítek vnitřních ploch stěn s vyškrabáním spar, s očištěním zdiva, v rozsahu přes 50 do 100 %</t>
  </si>
  <si>
    <t>https://podminky.urs.cz/item/CS_URS_2025_01/978013191</t>
  </si>
  <si>
    <t>"0.59-0.61" 14,2*0,4</t>
  </si>
  <si>
    <t>4*((4,3+2,2)*0,3+(4,0+2*1,9)*0,2)</t>
  </si>
  <si>
    <t>2*((4,3+2,8)*0,3+(4,0+2*2,5)*0,2)</t>
  </si>
  <si>
    <t>"3.47" 22,5</t>
  </si>
  <si>
    <t>omítka schodiště</t>
  </si>
  <si>
    <t>14,5*(2,7+2*3,5+4,1)</t>
  </si>
  <si>
    <t>-(3*0,9*0,9+2*0,6*2,2+0,9*2,02+2,2*2,02+1,0*2,02)</t>
  </si>
  <si>
    <t>978015391</t>
  </si>
  <si>
    <t>Otlučení (osekání) vnější vápenné nebo vápenocementové omítky stupně členitosti 1 a 2 v rozsahu přes 80 do 100 %</t>
  </si>
  <si>
    <t>937531895</t>
  </si>
  <si>
    <t>Otlučení vápenných nebo vápenocementových omítek vnějších ploch s vyškrabáním spar a s očištěním zdiva stupně členitosti 1 a 2, v rozsahu přes 80 do 100 %</t>
  </si>
  <si>
    <t>https://podminky.urs.cz/item/CS_URS_2025_01/978015391</t>
  </si>
  <si>
    <t>(12,2+1,4)*3,0</t>
  </si>
  <si>
    <t>-(1,0*2,02)</t>
  </si>
  <si>
    <t>978059541</t>
  </si>
  <si>
    <t>Odsekání a odebrání obkladů stěn z vnitřních obkládaček plochy přes 1 m2</t>
  </si>
  <si>
    <t>-1132095306</t>
  </si>
  <si>
    <t>Odsekání obkladů stěn včetně otlučení podkladní omítky až na zdivo z obkládaček vnitřních, z jakýchkoliv materiálů, plochy přes 1 m2</t>
  </si>
  <si>
    <t>https://podminky.urs.cz/item/CS_URS_2025_01/978059541</t>
  </si>
  <si>
    <t>B05</t>
  </si>
  <si>
    <t>(6,0+9,2+7,9)*2,2</t>
  </si>
  <si>
    <t>-(2*0,7*2,02+0,9*2,02+2,2*0,7)</t>
  </si>
  <si>
    <t>557903267</t>
  </si>
  <si>
    <t>-602925000</t>
  </si>
  <si>
    <t>-1737888462</t>
  </si>
  <si>
    <t>20*60 'Přepočtené koeficientem množství</t>
  </si>
  <si>
    <t>-899959384</t>
  </si>
  <si>
    <t>726910874</t>
  </si>
  <si>
    <t>146,981*24 'Přepočtené koeficientem množství</t>
  </si>
  <si>
    <t>491542883</t>
  </si>
  <si>
    <t>1247255012</t>
  </si>
  <si>
    <t>2048600270</t>
  </si>
  <si>
    <t>1647661653</t>
  </si>
  <si>
    <t>199347305</t>
  </si>
  <si>
    <t>985642513</t>
  </si>
  <si>
    <t>997013813</t>
  </si>
  <si>
    <t>Poplatek za uložení na skládce (skládkovné) stavebního odpadu z plastických hmot kód odpadu 17 02 03</t>
  </si>
  <si>
    <t>-1310797711</t>
  </si>
  <si>
    <t>Poplatek za uložení stavebního odpadu na skládce (skládkovné) z plastických hmot zatříděného do Katalogu odpadů pod kódem 17 02 03</t>
  </si>
  <si>
    <t>https://podminky.urs.cz/item/CS_URS_2025_01/997013813</t>
  </si>
  <si>
    <t>997013814</t>
  </si>
  <si>
    <t>Poplatek za uložení na skládce (skládkovné) stavebního odpadu izolací kód odpadu 17 06 04</t>
  </si>
  <si>
    <t>-323313872</t>
  </si>
  <si>
    <t>Poplatek za uložení stavebního odpadu na skládce (skládkovné) z izolačních materiálů zatříděného do Katalogu odpadů pod kódem 17 06 04</t>
  </si>
  <si>
    <t>https://podminky.urs.cz/item/CS_URS_2025_01/997013814</t>
  </si>
  <si>
    <t>266540223</t>
  </si>
  <si>
    <t>B09</t>
  </si>
  <si>
    <t>-1423437479</t>
  </si>
  <si>
    <t>1,2*1,5</t>
  </si>
  <si>
    <t>2,4*1,5</t>
  </si>
  <si>
    <t>713</t>
  </si>
  <si>
    <t>Izolace tepelné</t>
  </si>
  <si>
    <t>713110835</t>
  </si>
  <si>
    <t>Odstranění tepelné izolace stropů přibité nebo nastřelené z vláknitých materiálů suchých tl přes 200 mm</t>
  </si>
  <si>
    <t>-1999308346</t>
  </si>
  <si>
    <t>Odstranění tepelné izolace stropů nebo podhledů z rohoží, pásů, dílců, desek, bloků připevněných přibitím nebo nastřelením z vláknitých materiálů suchých, tloušťka izolace přes 200 mm</t>
  </si>
  <si>
    <t>https://podminky.urs.cz/item/CS_URS_2025_01/713110835</t>
  </si>
  <si>
    <t>713120821</t>
  </si>
  <si>
    <t>Odstranění tepelné izolace podlah volně kladené z polystyrenu suchého tl do 100 mm</t>
  </si>
  <si>
    <t>-1079409965</t>
  </si>
  <si>
    <t>Odstranění tepelné izolace podlah z rohoží, pásů, dílců, desek, bloků podlah volně kladených nebo mezi trámy z polystyrenu, tloušťka izolace suchého, tloušťka izolace do 100 mm</t>
  </si>
  <si>
    <t>https://podminky.urs.cz/item/CS_URS_2025_01/713120821</t>
  </si>
  <si>
    <t>28,5</t>
  </si>
  <si>
    <t>713151813</t>
  </si>
  <si>
    <t>Odstranění tepelné izolace střech šikmých volně kladené mezi krokve z vláknitých materiálů suchých tl přes 100 do 200 mm</t>
  </si>
  <si>
    <t>825563184</t>
  </si>
  <si>
    <t>Odstranění tepelné izolace střech šikmých nebo nadstřešních částí z rohoží, pásů, dílců, desek, bloků mezi krokve nebo pod krokve volně položených z vláknitých materiálů suchých, tloušťka izolace přes 100 do 200 mm</t>
  </si>
  <si>
    <t>https://podminky.urs.cz/item/CS_URS_2025_01/713151813</t>
  </si>
  <si>
    <t>SB07</t>
  </si>
  <si>
    <t>5,1*8,4</t>
  </si>
  <si>
    <t>-2*((0,9+1,8)*0,8)</t>
  </si>
  <si>
    <t>725</t>
  </si>
  <si>
    <t>Zdravotechnika - zařizovací předměty</t>
  </si>
  <si>
    <t>725210821</t>
  </si>
  <si>
    <t>Demontáž umyvadel bez výtokových armatur</t>
  </si>
  <si>
    <t>1654901787</t>
  </si>
  <si>
    <t>Demontáž umyvadel bez výtokových armatur umyvadel</t>
  </si>
  <si>
    <t>https://podminky.urs.cz/item/CS_URS_2025_01/725210821</t>
  </si>
  <si>
    <t>B06</t>
  </si>
  <si>
    <t>-1890434291</t>
  </si>
  <si>
    <t>3*5,1</t>
  </si>
  <si>
    <t>2061878477</t>
  </si>
  <si>
    <t>7*8,0</t>
  </si>
  <si>
    <t>2121806348</t>
  </si>
  <si>
    <t>"latě" 5,1*8,4</t>
  </si>
  <si>
    <t>"kontralatě" 5,1*8,4</t>
  </si>
  <si>
    <t>762814811</t>
  </si>
  <si>
    <t>Demontáž záklopů stropů z desek měkkých</t>
  </si>
  <si>
    <t>-991741107</t>
  </si>
  <si>
    <t>Demontáž záklopů stropů vrchních a zapuštěných z desek měkkých (minerálněvláknitých dřevovláknitých apod.)</t>
  </si>
  <si>
    <t>https://podminky.urs.cz/item/CS_URS_2025_01/762814811</t>
  </si>
  <si>
    <t>3,3</t>
  </si>
  <si>
    <t>762841812</t>
  </si>
  <si>
    <t>Demontáž podbíjení obkladů stropů a střech sklonu do 60° z hrubých prken s omítkou</t>
  </si>
  <si>
    <t>204552855</t>
  </si>
  <si>
    <t>Demontáž podbíjení obkladů stropů a střech sklonu do 60° z hrubých prken tl. do 35 mm s omítkou</t>
  </si>
  <si>
    <t>https://podminky.urs.cz/item/CS_URS_2025_01/762841812</t>
  </si>
  <si>
    <t>763</t>
  </si>
  <si>
    <t>Konstrukce suché výstavby</t>
  </si>
  <si>
    <t>763161822</t>
  </si>
  <si>
    <t>Demontáž SDK podkroví s dvouvrstvou nosnou kcí z ocelových profilů opláštění dvojité</t>
  </si>
  <si>
    <t>1479872083</t>
  </si>
  <si>
    <t>Demontáž podkroví ze sádrokartonových desek s nosnou konstrukcí dvouvrstvou z ocelových profilů, opláštění dvojité</t>
  </si>
  <si>
    <t>https://podminky.urs.cz/item/CS_URS_2025_01/763161822</t>
  </si>
  <si>
    <t>10,2*7,2</t>
  </si>
  <si>
    <t>-4*((0,9+1,8)*0,8)</t>
  </si>
  <si>
    <t>4*8,8*0,9</t>
  </si>
  <si>
    <t>687806047</t>
  </si>
  <si>
    <t>B16</t>
  </si>
  <si>
    <t>2*(2*(1,8+0,8))</t>
  </si>
  <si>
    <t>2*(2*(0,9+0,8))</t>
  </si>
  <si>
    <t>764002841</t>
  </si>
  <si>
    <t>Demontáž oplechování horních ploch zdí a nadezdívek do suti</t>
  </si>
  <si>
    <t>-1284597480</t>
  </si>
  <si>
    <t>Demontáž klempířských konstrukcí oplechování horních ploch zdí a nadezdívek do suti</t>
  </si>
  <si>
    <t>https://podminky.urs.cz/item/CS_URS_2025_01/764002841</t>
  </si>
  <si>
    <t>2*4,0</t>
  </si>
  <si>
    <t>-381482900</t>
  </si>
  <si>
    <t>0,9</t>
  </si>
  <si>
    <t>2*0,6</t>
  </si>
  <si>
    <t>1,2</t>
  </si>
  <si>
    <t>3*4,0</t>
  </si>
  <si>
    <t>765</t>
  </si>
  <si>
    <t>Krytina skládaná</t>
  </si>
  <si>
    <t>765111821</t>
  </si>
  <si>
    <t>Demontáž krytiny keramické hladké sklonu do 30° na sucho do suti</t>
  </si>
  <si>
    <t>-1440253822</t>
  </si>
  <si>
    <t>Demontáž krytiny keramické hladké (bobrovky), sklonu do 30° na sucho do suti</t>
  </si>
  <si>
    <t>https://podminky.urs.cz/item/CS_URS_2025_01/765111821</t>
  </si>
  <si>
    <t>765111823.x</t>
  </si>
  <si>
    <t>Dočasná demontáž krytiny keramické hladké sklonu do 30° na sucho k dalšímu použití</t>
  </si>
  <si>
    <t>812785040</t>
  </si>
  <si>
    <t>Dočasná demontáž krytiny keramické hladké sklonu do 30° na sucho k dalšímu použití, přesun na místo dočasného uskladnění, ochrana proti poškození, přesun zpět na místo montáže</t>
  </si>
  <si>
    <t>dočasná demontáž</t>
  </si>
  <si>
    <t>1,0*8,4</t>
  </si>
  <si>
    <t>765191901</t>
  </si>
  <si>
    <t>Demontáž pojistné hydroizolační fólie kladené ve sklonu do 30°</t>
  </si>
  <si>
    <t>1010262197</t>
  </si>
  <si>
    <t>https://podminky.urs.cz/item/CS_URS_2025_01/765191901</t>
  </si>
  <si>
    <t>1056481728</t>
  </si>
  <si>
    <t>schodiště</t>
  </si>
  <si>
    <t>4*14,2*1,25-(2,2+2*0,9)*1,25</t>
  </si>
  <si>
    <t>1290478509</t>
  </si>
  <si>
    <t>766491851</t>
  </si>
  <si>
    <t>Demontáž prahů dveří jednokřídlových</t>
  </si>
  <si>
    <t>-1340315630</t>
  </si>
  <si>
    <t>Demontáž ostatních truhlářských konstrukcí prahů dveří jednokřídlových</t>
  </si>
  <si>
    <t>https://podminky.urs.cz/item/CS_URS_2025_01/766491851</t>
  </si>
  <si>
    <t>4*0,9</t>
  </si>
  <si>
    <t>4*0,7</t>
  </si>
  <si>
    <t>1,35</t>
  </si>
  <si>
    <t>3*1,0</t>
  </si>
  <si>
    <t>766674810</t>
  </si>
  <si>
    <t>Demontáž střešního okna hladká krytina do 30°</t>
  </si>
  <si>
    <t>285104910</t>
  </si>
  <si>
    <t>Demontáž střešních oken na krytině hladké a drážkové, sklonu do 30°</t>
  </si>
  <si>
    <t>https://podminky.urs.cz/item/CS_URS_2025_01/766674810</t>
  </si>
  <si>
    <t>766691811</t>
  </si>
  <si>
    <t>Demontáž parapetních desek dřevěných nebo plastových šířky do 300 mm</t>
  </si>
  <si>
    <t>-1907250844</t>
  </si>
  <si>
    <t>Demontáž parapetních desek šířky do 300 mm</t>
  </si>
  <si>
    <t>https://podminky.urs.cz/item/CS_URS_2025_01/766691811</t>
  </si>
  <si>
    <t>-213209204</t>
  </si>
  <si>
    <t>B15</t>
  </si>
  <si>
    <t>"2.51"</t>
  </si>
  <si>
    <t>36,5</t>
  </si>
  <si>
    <t>"3.47"</t>
  </si>
  <si>
    <t>38,0</t>
  </si>
  <si>
    <t>-894723651</t>
  </si>
  <si>
    <t>25,2-0,9</t>
  </si>
  <si>
    <t>25,3-(6,5+1,0)</t>
  </si>
  <si>
    <t>D.1.1.NS - ASŘ - Nový stav - stávající ZŠ</t>
  </si>
  <si>
    <t xml:space="preserve">    4 - Vodorovné konstrukce</t>
  </si>
  <si>
    <t xml:space="preserve">    6 - Úpravy povrchů, podlahy a osazování výplní</t>
  </si>
  <si>
    <t xml:space="preserve">    712 - Povlakové krytiny</t>
  </si>
  <si>
    <t xml:space="preserve">    721 - Zdravotechnika - vnitřní kanalizace</t>
  </si>
  <si>
    <t xml:space="preserve">    771 - Podlahy z dlaždic</t>
  </si>
  <si>
    <t xml:space="preserve">    777 - Podlahy lité</t>
  </si>
  <si>
    <t xml:space="preserve">    783 - Dokončovací práce - nátěry</t>
  </si>
  <si>
    <t xml:space="preserve">    784 - Dokončovací práce - malby a tapety</t>
  </si>
  <si>
    <t>181912112</t>
  </si>
  <si>
    <t>Úprava pláně v hornině třídy těžitelnosti I skupiny 3 se zhutněním ručně</t>
  </si>
  <si>
    <t>926058252</t>
  </si>
  <si>
    <t>Úprava pláně vyrovnáním výškových rozdílů ručně v hornině třídy těžitelnosti I skupiny 3 se zhutněním</t>
  </si>
  <si>
    <t>https://podminky.urs.cz/item/CS_URS_2025_01/181912112</t>
  </si>
  <si>
    <t>(29,5+11,2)</t>
  </si>
  <si>
    <t>310238211</t>
  </si>
  <si>
    <t>Zazdívka otvorů pl přes 0,25 do 1 m2 ve zdivu nadzákladovém cihlami pálenými na MVC</t>
  </si>
  <si>
    <t>-1261500779</t>
  </si>
  <si>
    <t>Zazdívka otvorů ve zdivu nadzákladovém cihlami pálenými plochy přes 0,25 m2 do 1 m2 na maltu vápenocementovou</t>
  </si>
  <si>
    <t>https://podminky.urs.cz/item/CS_URS_2025_01/310238211</t>
  </si>
  <si>
    <t>N01</t>
  </si>
  <si>
    <t>1NP</t>
  </si>
  <si>
    <t>2*(0,9*0,9*0,55)</t>
  </si>
  <si>
    <t>2NP</t>
  </si>
  <si>
    <t>0,9*0,9*0,55</t>
  </si>
  <si>
    <t>doplnění otvoru 1S</t>
  </si>
  <si>
    <t>1,2*0,45*0,25</t>
  </si>
  <si>
    <t>310239211</t>
  </si>
  <si>
    <t>Zazdívka otvorů pl přes 1 do 4 m2 ve zdivu nadzákladovém cihlami pálenými na MVC</t>
  </si>
  <si>
    <t>451846008</t>
  </si>
  <si>
    <t>Zazdívka otvorů ve zdivu nadzákladovém cihlami pálenými plochy přes 1 m2 do 4 m2 na maltu vápenocementovou</t>
  </si>
  <si>
    <t>https://podminky.urs.cz/item/CS_URS_2025_01/310239211</t>
  </si>
  <si>
    <t>1S</t>
  </si>
  <si>
    <t>2,2*0,88*0,55</t>
  </si>
  <si>
    <t>(2*0,75*2,4+1,5*1,1)*0,25</t>
  </si>
  <si>
    <t>3,1*2,4*0,45-(1,5*0,75*0,45)</t>
  </si>
  <si>
    <t>(0,25+0,4)*2,7*0,6</t>
  </si>
  <si>
    <t>2,2*2,2*0,15</t>
  </si>
  <si>
    <t>0,9*2,02*0,15</t>
  </si>
  <si>
    <t>0,6*2,2*0,5</t>
  </si>
  <si>
    <t>(0,9+1,0)*0,4*1,9+2,2*0,4*0,5</t>
  </si>
  <si>
    <t>0,3*2,02*0,6+0,8*0,6*(0,6+0,5)</t>
  </si>
  <si>
    <t>(0,9+1,0)*0,4*2,5+2,2*0,4*0,6</t>
  </si>
  <si>
    <t>3NP</t>
  </si>
  <si>
    <t>2,4*2,5*0,5</t>
  </si>
  <si>
    <t>5,4*4,4*0,4-(2,2*2,5*0,4)</t>
  </si>
  <si>
    <t>311236301</t>
  </si>
  <si>
    <t>Zdivo jednovrstvé zvukově izolační na tenkovrstvou maltu z cihel děrovaných broušených do P15 tl 190 mm</t>
  </si>
  <si>
    <t>1973054933</t>
  </si>
  <si>
    <t>Zdivo jednovrstvé zvukově izolační z cihel děrovaných z broušených cihel na tenkovrstvou maltu, pevnost cihel do P15, tl. zdiva 190 mm</t>
  </si>
  <si>
    <t>https://podminky.urs.cz/item/CS_URS_2025_01/311236301</t>
  </si>
  <si>
    <t xml:space="preserve">"3.47A/3.47B" </t>
  </si>
  <si>
    <t>6,75*1,5</t>
  </si>
  <si>
    <t>1,7*1,25</t>
  </si>
  <si>
    <t>311272031</t>
  </si>
  <si>
    <t>Zdivo z pórobetonových tvárnic hladkých přes P2 do P4 přes 450 do 600 kg/m3 na tenkovrstvou maltu tl 200 mm</t>
  </si>
  <si>
    <t>306304930</t>
  </si>
  <si>
    <t>Zdivo z pórobetonových tvárnic na tenké maltové lože, tl. zdiva 200 mm pevnost tvárnic přes P2 do P4, objemová hmotnost přes 450 do 600 kg/m3 hladkých</t>
  </si>
  <si>
    <t>https://podminky.urs.cz/item/CS_URS_2025_01/311272031</t>
  </si>
  <si>
    <t>6,75*3,0</t>
  </si>
  <si>
    <t>317168012</t>
  </si>
  <si>
    <t>Překlad keramický plochý š 115 mm dl 1250 mm</t>
  </si>
  <si>
    <t>1264874148</t>
  </si>
  <si>
    <t>Překlady keramické ploché osazené do maltového lože, výšky překladu 71 mm šířky 115 mm, délky 1250 mm</t>
  </si>
  <si>
    <t>https://podminky.urs.cz/item/CS_URS_2025_01/317168012</t>
  </si>
  <si>
    <t xml:space="preserve">P04 </t>
  </si>
  <si>
    <t>"1NP" 1</t>
  </si>
  <si>
    <t>317234410</t>
  </si>
  <si>
    <t>Vyzdívka mezi nosníky z cihel pálených na MC</t>
  </si>
  <si>
    <t>-123406464</t>
  </si>
  <si>
    <t>Vyzdívka mezi nosníky cihlami pálenými na maltu cementovou</t>
  </si>
  <si>
    <t>https://podminky.urs.cz/item/CS_URS_2025_01/317234410</t>
  </si>
  <si>
    <t>"OP03" 1*3*2,6*0,01</t>
  </si>
  <si>
    <t>"OP04" 2*5*1,9*0,01</t>
  </si>
  <si>
    <t>317941123</t>
  </si>
  <si>
    <t>Osazování ocelových válcovaných nosníků na zdivu I, IE, U, UE nebo L přes č. 14 do č. 22 nebo výšky do 220 mm</t>
  </si>
  <si>
    <t>492340558</t>
  </si>
  <si>
    <t>Osazování ocelových válcovaných nosníků na zdivu I nebo IE nebo U nebo UE nebo L č. 14 až 22 nebo výšky do 220 mm</t>
  </si>
  <si>
    <t>https://podminky.urs.cz/item/CS_URS_2025_01/317941123</t>
  </si>
  <si>
    <t>I160: 17,9 kg/m</t>
  </si>
  <si>
    <t>"OP03" 1*4*2,6*0,0179</t>
  </si>
  <si>
    <t>"OP04" 2*6*1,9*0,0179</t>
  </si>
  <si>
    <t>U220: 29,4 kg/m</t>
  </si>
  <si>
    <t>2*6,6*0,0294</t>
  </si>
  <si>
    <t>M</t>
  </si>
  <si>
    <t>13010718</t>
  </si>
  <si>
    <t>ocel profilová jakost S235JR (11 375) průřez I (IPN) 160</t>
  </si>
  <si>
    <t>-2063183859</t>
  </si>
  <si>
    <t>Poznámka k položce:_x000d_
Hmotnost: 17,90 kg/m</t>
  </si>
  <si>
    <t>1,374*1,05 'Přepočtené koeficientem množství</t>
  </si>
  <si>
    <t>13010828</t>
  </si>
  <si>
    <t>ocel profilová jakost S235JR (11 375) průřez U (UPN) 220</t>
  </si>
  <si>
    <t>157772944</t>
  </si>
  <si>
    <t>Poznámka k položce:_x000d_
Hmotnost: 29,40 kg/m</t>
  </si>
  <si>
    <t>0,388*1,05 'Přepočtené koeficientem množství</t>
  </si>
  <si>
    <t>342244211</t>
  </si>
  <si>
    <t>Příčka z cihel broušených na tenkovrstvou maltu tloušťky 115 mm</t>
  </si>
  <si>
    <t>642273399</t>
  </si>
  <si>
    <t>Příčky jednoduché z cihel děrovaných broušených na tenkovrstvou maltu, pevnost cihel do P15, tl. příčky 115 mm</t>
  </si>
  <si>
    <t>https://podminky.urs.cz/item/CS_URS_2025_01/342244211</t>
  </si>
  <si>
    <t>"S32/0.71"</t>
  </si>
  <si>
    <t>(2,0+0,75+0,25)*3,5</t>
  </si>
  <si>
    <t>-0,9*2,02</t>
  </si>
  <si>
    <t>346244381</t>
  </si>
  <si>
    <t>Plentování jednostranné v do 200 mm válcovaných nosníků cihlami</t>
  </si>
  <si>
    <t>-890944137</t>
  </si>
  <si>
    <t>Plentování ocelových válcovaných nosníků jednostranné cihlami na maltu, výška stojiny do 200 mm</t>
  </si>
  <si>
    <t>https://podminky.urs.cz/item/CS_URS_2025_01/346244381</t>
  </si>
  <si>
    <t>"OP03" 1*2*2,6*0,15</t>
  </si>
  <si>
    <t>"OP04" 2*2*1,9*0,15</t>
  </si>
  <si>
    <t>346481111</t>
  </si>
  <si>
    <t>Zaplentování rýh, potrubí, výklenků nebo nik ve stěnách rabicovým pletivem</t>
  </si>
  <si>
    <t>-83503954</t>
  </si>
  <si>
    <t>Zaplentování rýh, potrubí, válcovaných nosníků, výklenků nebo nik jakéhokoliv tvaru, na maltu ve stěnách nebo před stěnami rabicovým pletivem</t>
  </si>
  <si>
    <t>https://podminky.urs.cz/item/CS_URS_2025_01/346481111</t>
  </si>
  <si>
    <t>"OP03" 1*2,6*(0,4+2*0,3)</t>
  </si>
  <si>
    <t>"OP04" 2*1,9*(0,6+2*0,3)</t>
  </si>
  <si>
    <t>2*6,6*0,5</t>
  </si>
  <si>
    <t>OP05.x</t>
  </si>
  <si>
    <t>OP05 D+M Ocelový překlad 2x L 50x50x5 mm, délka 1250 mm</t>
  </si>
  <si>
    <t>246860834</t>
  </si>
  <si>
    <t>OP05 D+M Ocelový překlad 2x L 50x50x5 mm, délka 1250 mm, vč. příslušenství, dle PD</t>
  </si>
  <si>
    <t>OP05</t>
  </si>
  <si>
    <t>" 1S" 2</t>
  </si>
  <si>
    <t>Vodorovné konstrukce</t>
  </si>
  <si>
    <t>417321616</t>
  </si>
  <si>
    <t>Ztužující pásy a věnce ze ŽB tř. C 30/37</t>
  </si>
  <si>
    <t>-645852459</t>
  </si>
  <si>
    <t>Ztužující pásy a věnce z betonu železového (bez výztuže) tř. C 30/37</t>
  </si>
  <si>
    <t>https://podminky.urs.cz/item/CS_URS_2025_01/417321616</t>
  </si>
  <si>
    <t>6,5*0,2*0,3</t>
  </si>
  <si>
    <t>1,7*0,2*0,2</t>
  </si>
  <si>
    <t>417351115</t>
  </si>
  <si>
    <t>Zřízení bednění ztužujících věnců</t>
  </si>
  <si>
    <t>1516384706</t>
  </si>
  <si>
    <t>Bednění bočnic ztužujících pásů a věnců včetně vzpěr zřízení</t>
  </si>
  <si>
    <t>https://podminky.urs.cz/item/CS_URS_2025_01/417351115</t>
  </si>
  <si>
    <t>6,5*2*0,5</t>
  </si>
  <si>
    <t>1,7*2*0,2</t>
  </si>
  <si>
    <t>417351116</t>
  </si>
  <si>
    <t>Odstranění bednění ztužujících věnců</t>
  </si>
  <si>
    <t>1237782357</t>
  </si>
  <si>
    <t>Bednění bočnic ztužujících pásů a věnců včetně vzpěr odstranění</t>
  </si>
  <si>
    <t>https://podminky.urs.cz/item/CS_URS_2025_01/417351116</t>
  </si>
  <si>
    <t>417351001.x</t>
  </si>
  <si>
    <t>Příplatek za pracnost bednění věnce u trapézového plechu</t>
  </si>
  <si>
    <t>-642941016</t>
  </si>
  <si>
    <t>417361821</t>
  </si>
  <si>
    <t>Výztuž ztužujících pásů a věnců betonářskou ocelí 10 505</t>
  </si>
  <si>
    <t>1415753510</t>
  </si>
  <si>
    <t>Výztuž ztužujících pásů a věnců z betonářské oceli 10 505 (R) nebo BSt 500</t>
  </si>
  <si>
    <t>https://podminky.urs.cz/item/CS_URS_2025_01/417361821</t>
  </si>
  <si>
    <t>0,06</t>
  </si>
  <si>
    <t>430321616</t>
  </si>
  <si>
    <t>Schodišťová konstrukce a rampa ze ŽB tř. C 30/37</t>
  </si>
  <si>
    <t>967133854</t>
  </si>
  <si>
    <t>Schodišťové konstrukce a rampy z betonu železového (bez výztuže) stupně, schodnice, ramena, podesty s nosníky tř. C 30/37</t>
  </si>
  <si>
    <t>https://podminky.urs.cz/item/CS_URS_2025_01/430321616</t>
  </si>
  <si>
    <t>0,8*1,5</t>
  </si>
  <si>
    <t>430361821</t>
  </si>
  <si>
    <t>Výztuž schodišťové konstrukce a rampy betonářskou ocelí 10 505</t>
  </si>
  <si>
    <t>-606739364</t>
  </si>
  <si>
    <t>Výztuž schodišťových konstrukcí a ramp stupňů, schodnic, ramen, podest s nosníky z betonářské oceli 10 505 (R) nebo BSt 500</t>
  </si>
  <si>
    <t>https://podminky.urs.cz/item/CS_URS_2025_01/430361821</t>
  </si>
  <si>
    <t>0,18</t>
  </si>
  <si>
    <t>433351131</t>
  </si>
  <si>
    <t>Zřízení bednění schodnic přímočarých schodišť v do 4 m</t>
  </si>
  <si>
    <t>961604533</t>
  </si>
  <si>
    <t>Bednění schodnic včetně podpěrné konstrukce výšky do 4 m půdorysně přímočarých zřízení</t>
  </si>
  <si>
    <t>https://podminky.urs.cz/item/CS_URS_2025_01/433351131</t>
  </si>
  <si>
    <t>0,5</t>
  </si>
  <si>
    <t>433351132</t>
  </si>
  <si>
    <t>Odstranění bednění schodnic přímočarých schodišť v do 4 m</t>
  </si>
  <si>
    <t>-1441053375</t>
  </si>
  <si>
    <t>Bednění schodnic včetně podpěrné konstrukce výšky do 4 m půdorysně přímočarých odstranění</t>
  </si>
  <si>
    <t>https://podminky.urs.cz/item/CS_URS_2025_01/433351132</t>
  </si>
  <si>
    <t>434351141</t>
  </si>
  <si>
    <t>Zřízení bednění stupňů přímočarých schodišť</t>
  </si>
  <si>
    <t>-1142794126</t>
  </si>
  <si>
    <t>Bednění stupňů betonovaných na podstupňové desce nebo na terénu půdorysně přímočarých zřízení</t>
  </si>
  <si>
    <t>https://podminky.urs.cz/item/CS_URS_2025_01/434351141</t>
  </si>
  <si>
    <t>3*1,5*0,2</t>
  </si>
  <si>
    <t>434351142</t>
  </si>
  <si>
    <t>Odstranění bednění stupňů přímočarých schodišť</t>
  </si>
  <si>
    <t>-1475365779</t>
  </si>
  <si>
    <t>Bednění stupňů betonovaných na podstupňové desce nebo na terénu půdorysně přímočarých odstranění</t>
  </si>
  <si>
    <t>https://podminky.urs.cz/item/CS_URS_2025_01/434351142</t>
  </si>
  <si>
    <t>Úpravy povrchů, podlahy a osazování výplní</t>
  </si>
  <si>
    <t>611131101</t>
  </si>
  <si>
    <t>Cementový postřik vnitřních stropů nanášený celoplošně ručně</t>
  </si>
  <si>
    <t>-332849382</t>
  </si>
  <si>
    <t>Podkladní a spojovací vrstva vnitřních omítaných ploch cementový postřik nanášený ručně celoplošně stropů</t>
  </si>
  <si>
    <t>https://podminky.urs.cz/item/CS_URS_2025_01/611131101</t>
  </si>
  <si>
    <t>611142001</t>
  </si>
  <si>
    <t>Pletivo sklovláknité vnitřních stropů vtlačené do tmelu</t>
  </si>
  <si>
    <t>1514213596</t>
  </si>
  <si>
    <t>Pletivo vnitřních ploch v ploše nebo pruzích, na plném podkladu sklovláknité vtlačené do tmelu včetně tmelu stropů</t>
  </si>
  <si>
    <t>https://podminky.urs.cz/item/CS_URS_2025_01/611142001</t>
  </si>
  <si>
    <t>611321131</t>
  </si>
  <si>
    <t>Vápenocementový štuk vnitřních rovných stropů tloušťky do 3 mm</t>
  </si>
  <si>
    <t>1398411444</t>
  </si>
  <si>
    <t>Vápenocementový štuk vnitřních ploch tloušťky do 3 mm vodorovných konstrukcí stropů rovných</t>
  </si>
  <si>
    <t>https://podminky.urs.cz/item/CS_URS_2025_01/611321131</t>
  </si>
  <si>
    <t>611321321.x</t>
  </si>
  <si>
    <t>D+M Vápenocementová omítka jádrová vnitřních stropů rovných nanášená ručně</t>
  </si>
  <si>
    <t>2123613513</t>
  </si>
  <si>
    <t>D+M Vápenocementová omítka jádrová vnitřních stropů rovných nanášená ručně, tloušťka 30 mm, zrnitost 1 mm, vč. příslušenství, dle PD</t>
  </si>
  <si>
    <t>S32</t>
  </si>
  <si>
    <t>2,3</t>
  </si>
  <si>
    <t>11,2</t>
  </si>
  <si>
    <t>612131101</t>
  </si>
  <si>
    <t>Cementový postřik vnitřních stěn nanášený celoplošně ručně</t>
  </si>
  <si>
    <t>-1916335036</t>
  </si>
  <si>
    <t>Podkladní a spojovací vrstva vnitřních omítaných ploch cementový postřik nanášený ručně celoplošně stěn</t>
  </si>
  <si>
    <t>https://podminky.urs.cz/item/CS_URS_2025_01/612131101</t>
  </si>
  <si>
    <t>612142001</t>
  </si>
  <si>
    <t>Pletivo sklovláknité vnitřních stěn vtlačené do tmelu</t>
  </si>
  <si>
    <t>503498846</t>
  </si>
  <si>
    <t>Pletivo vnitřních ploch v ploše nebo pruzích, na plném podkladu sklovláknité vtlačené do tmelu včetně tmelu stěn</t>
  </si>
  <si>
    <t>https://podminky.urs.cz/item/CS_URS_2025_01/612142001</t>
  </si>
  <si>
    <t>612143003.x</t>
  </si>
  <si>
    <t>D+M Omítkový rohový profil</t>
  </si>
  <si>
    <t>-1005712234</t>
  </si>
  <si>
    <t>6*3,3</t>
  </si>
  <si>
    <t>2,2+2*2,7</t>
  </si>
  <si>
    <t>2,2+2*2,5</t>
  </si>
  <si>
    <t>zapravení kolem oken</t>
  </si>
  <si>
    <t>3*(2*4,0+2*1,9)</t>
  </si>
  <si>
    <t>1*(2*4,0+2*2,5)</t>
  </si>
  <si>
    <t>612143005.x</t>
  </si>
  <si>
    <t>D+M Omítníky v ploše stěn</t>
  </si>
  <si>
    <t>1572632379</t>
  </si>
  <si>
    <t>612321111</t>
  </si>
  <si>
    <t>Vápenocementová omítka hrubá jednovrstvá zatřená vnitřních stěn nanášená ručně</t>
  </si>
  <si>
    <t>480800265</t>
  </si>
  <si>
    <t>Omítka vápenocementová vnitřních ploch nanášená ručně jednovrstvá, tloušťky do 10 mm hrubá zatřená svislých konstrukcí stěn</t>
  </si>
  <si>
    <t>https://podminky.urs.cz/item/CS_URS_2025_01/612321111</t>
  </si>
  <si>
    <t>vyrovnání stávajícího zdiva</t>
  </si>
  <si>
    <t>501,938</t>
  </si>
  <si>
    <t>612321191</t>
  </si>
  <si>
    <t>Příplatek k vápenocementové omítce vnitřních stěn za každých dalších 5 mm tloušťky ručně</t>
  </si>
  <si>
    <t>-1186938599</t>
  </si>
  <si>
    <t>Omítka vápenocementová vnitřních ploch nanášená ručně Příplatek k cenám za každých dalších i započatých 5 mm tloušťky omítky přes 10 mm stěn</t>
  </si>
  <si>
    <t>https://podminky.urs.cz/item/CS_URS_2025_01/612321191</t>
  </si>
  <si>
    <t>501,938*4 'Přepočtené koeficientem množství</t>
  </si>
  <si>
    <t>612321131</t>
  </si>
  <si>
    <t>Vápenocementový štuk vnitřních stěn tloušťky do 3 mm</t>
  </si>
  <si>
    <t>384135142</t>
  </si>
  <si>
    <t>Vápenocementový štuk vnitřních ploch tloušťky do 3 mm svislých konstrukcí stěn</t>
  </si>
  <si>
    <t>https://podminky.urs.cz/item/CS_URS_2025_01/612321131</t>
  </si>
  <si>
    <t>612321321.x</t>
  </si>
  <si>
    <t>D+M Vápenocementová omítka jádrová vnitřních stěn nanášená ručně</t>
  </si>
  <si>
    <t>-2071629030</t>
  </si>
  <si>
    <t>D+M Vápenocementová omítka jádrová vnitřních stěn nanášená ručně, tloušťka 30 mm, zrnitost 1 mm, vč. příslušenství, dle PD</t>
  </si>
  <si>
    <t>zazdívky</t>
  </si>
  <si>
    <t>2*(1,5*1,5)</t>
  </si>
  <si>
    <t>1,5*1,5</t>
  </si>
  <si>
    <t>2,8*1,5</t>
  </si>
  <si>
    <t>(2*0,75*2,4+1,5*1,1)+(1,5+2*0,75)*0,36</t>
  </si>
  <si>
    <t>3,1*2,4-(1,5*0,75)+(1,5+2*0,75)*0,36</t>
  </si>
  <si>
    <t>(0,6+0,7)*3,0</t>
  </si>
  <si>
    <t>2,8*2,5</t>
  </si>
  <si>
    <t>1,5*2,3</t>
  </si>
  <si>
    <t>1,2*2,8</t>
  </si>
  <si>
    <t>(1,2+1,3)*2,5+2,2*0,8</t>
  </si>
  <si>
    <t>0,6*2,3+1,1*(0,6+0,8)</t>
  </si>
  <si>
    <t>(1,2+1,3)*3,1+2,2*0,9</t>
  </si>
  <si>
    <t>3,0*3,1</t>
  </si>
  <si>
    <t>5,4*4,4-(2,2*2,5)</t>
  </si>
  <si>
    <t>nové omítky stěn</t>
  </si>
  <si>
    <t>"0.71"</t>
  </si>
  <si>
    <t>(28,5-5,5)*3,3</t>
  </si>
  <si>
    <t>-(0,9*2,02+1,0*2,02+2,2*2,7)</t>
  </si>
  <si>
    <t>(2,2+2*2,7)*0,52</t>
  </si>
  <si>
    <t>(13,5-2,9)*2,3</t>
  </si>
  <si>
    <t>-(1,5*0,75+0,9*2,02)</t>
  </si>
  <si>
    <t>(1,5+2*0,75)*0,36</t>
  </si>
  <si>
    <t>"S32"</t>
  </si>
  <si>
    <t>7,3*3,3</t>
  </si>
  <si>
    <t>"3.47A"</t>
  </si>
  <si>
    <t>"3.47B"</t>
  </si>
  <si>
    <t>2*6,6*4,4</t>
  </si>
  <si>
    <t>zapravení kolem oken, dveří</t>
  </si>
  <si>
    <t>3*((4,3+2,2)*0,3+(4,0+2*1,9)*0,2)</t>
  </si>
  <si>
    <t>1*((4,3+2,8)*0,3+(4,0+2*2,5)*0,2)</t>
  </si>
  <si>
    <t>3*(1,6+2*2,1)*0,3</t>
  </si>
  <si>
    <t>-(6*1,5*0,75)</t>
  </si>
  <si>
    <t>619991011</t>
  </si>
  <si>
    <t>Obalení samostatných konstrukcí a prvků PE fólií</t>
  </si>
  <si>
    <t>-1302932631</t>
  </si>
  <si>
    <t>Zakrytí vnitřních ploch před znečištěním PE fólií včetně pozdějšího odkrytí samostatných konstrukcí a prvků</t>
  </si>
  <si>
    <t>https://podminky.urs.cz/item/CS_URS_2025_01/619991011</t>
  </si>
  <si>
    <t>2*0,9*2,02+2*1,0*2,02</t>
  </si>
  <si>
    <t>2*1,5*0,75</t>
  </si>
  <si>
    <t>2*2,2*2,7</t>
  </si>
  <si>
    <t>2,2*2,5+2*4,0*1,9</t>
  </si>
  <si>
    <t>4,0*2,5+2,2*2,5+2*1,5*0,75</t>
  </si>
  <si>
    <t>2,2*2,5+2*1,5*0,75</t>
  </si>
  <si>
    <t>621131122.x</t>
  </si>
  <si>
    <t>D+M Penetrační podkladní nátěr vnějších stěn na akrylátové bázi</t>
  </si>
  <si>
    <t>1856277732</t>
  </si>
  <si>
    <t xml:space="preserve">MV </t>
  </si>
  <si>
    <t>8,0+21,7*1,0+2,5</t>
  </si>
  <si>
    <t>27+1,9*18,2</t>
  </si>
  <si>
    <t>-(2,5*2,4+1,1*2,02)</t>
  </si>
  <si>
    <t>0,3*13,0</t>
  </si>
  <si>
    <t>6221001.x</t>
  </si>
  <si>
    <t>D+M Rohové lišty pro zateplovací systém</t>
  </si>
  <si>
    <t>1362777712</t>
  </si>
  <si>
    <t>18,2+1,2+2*2,1</t>
  </si>
  <si>
    <t>1,5+2,5+2*2,4</t>
  </si>
  <si>
    <t>622131101</t>
  </si>
  <si>
    <t>Cementový postřik vnějších stěn nanášený celoplošně ručně</t>
  </si>
  <si>
    <t>1476752786</t>
  </si>
  <si>
    <t>Podkladní a spojovací vrstva vnějších omítaných ploch cementový postřik nanášený ručně celoplošně stěn</t>
  </si>
  <si>
    <t>https://podminky.urs.cz/item/CS_URS_2025_01/622131101</t>
  </si>
  <si>
    <t>vyrovnání povrchu pod KZS</t>
  </si>
  <si>
    <t>114,838</t>
  </si>
  <si>
    <t>114,838*2 'Přepočtené koeficientem množství</t>
  </si>
  <si>
    <t>622211031</t>
  </si>
  <si>
    <t>Montáž kontaktního zateplení vnějších stěn lepením a mechanickým kotvením polystyrénových desek do betonu a zdiva tl přes 120 do 160 mm</t>
  </si>
  <si>
    <t>839245516</t>
  </si>
  <si>
    <t>Montáž kontaktního zateplení lepením a mechanickým kotvením z polystyrenových desek (dodávka ve specifikaci) na vnější stěny, na podklad betonový nebo z lehčeného betonu, z tvárnic keramických nebo vápenopískových, tloušťky desek přes 120 do 160 mm</t>
  </si>
  <si>
    <t>https://podminky.urs.cz/item/CS_URS_2025_01/622211031</t>
  </si>
  <si>
    <t>XPS střecha</t>
  </si>
  <si>
    <t>21,7*1,1+1,7*0,3+1,0</t>
  </si>
  <si>
    <t>28376424</t>
  </si>
  <si>
    <t>deska XPS hrana polodrážková a hladký povrch 300kPA λ=0,035 tl 140mm</t>
  </si>
  <si>
    <t>-1670987892</t>
  </si>
  <si>
    <t>25,38*1,1 'Přepočtené koeficientem množství</t>
  </si>
  <si>
    <t>63142027</t>
  </si>
  <si>
    <t>deska tepelně izolační minerální kontaktních fasád podélné vlákno λ=0,035-0,036 tl 140mm</t>
  </si>
  <si>
    <t>614486657</t>
  </si>
  <si>
    <t>89,458*1,1 'Přepočtené koeficientem množství</t>
  </si>
  <si>
    <t>622251105</t>
  </si>
  <si>
    <t>Příplatek k cenám kontaktního zateplení vnějších stěn za zápustnou montáž a použití tepelněizolačních zátek z minerální vlny</t>
  </si>
  <si>
    <t>227765474</t>
  </si>
  <si>
    <t>Montáž kontaktního zateplení lepením a mechanickým kotvením Příplatek k cenám za zápustnou montáž kotev s použitím tepelněizolačních zátek na vnější stěny z minerální vlny</t>
  </si>
  <si>
    <t>https://podminky.urs.cz/item/CS_URS_2025_01/622251105</t>
  </si>
  <si>
    <t>622391881.x</t>
  </si>
  <si>
    <t>Příplatek za lepení izolantu bitumenovým lepidlem</t>
  </si>
  <si>
    <t>512728670</t>
  </si>
  <si>
    <t>21,7*0,5+1,7*0,3</t>
  </si>
  <si>
    <t>6224812301.x</t>
  </si>
  <si>
    <t>D+M Hydroizolační nátěr soklové části</t>
  </si>
  <si>
    <t>-404655484</t>
  </si>
  <si>
    <t>D+M Hydroizolační nátěr soklové části, organická dvousložková hydroizolační systémová stěrka s přísadou cementu, dle PD</t>
  </si>
  <si>
    <t>střecha</t>
  </si>
  <si>
    <t>21,7*0,4+1,7*0,3+1,0</t>
  </si>
  <si>
    <t>6225001.x</t>
  </si>
  <si>
    <t>D+M Fasádní omítka stěn, s finálním nátěrem a penetrací</t>
  </si>
  <si>
    <t>1084764133</t>
  </si>
  <si>
    <t>D+M Fasádní omítka stěn: tenkovrstvá omíta zrnitosti 1,5 mm se samočistícím efektem, dvojnásobný sjednocující nátěr se samočistícím efektem, vč. plněného pigmentovaného organického mezinátěru, dle PD</t>
  </si>
  <si>
    <t>21,7*0,3+1,7*0,3+1,0</t>
  </si>
  <si>
    <t>(2,5+2*2,4)*0,36</t>
  </si>
  <si>
    <t>629991011</t>
  </si>
  <si>
    <t>Zakrytí výplní otvorů a svislých ploch fólií přilepenou lepící páskou</t>
  </si>
  <si>
    <t>619504726</t>
  </si>
  <si>
    <t>Zakrytí vnějších ploch před znečištěním včetně pozdějšího odkrytí výplní otvorů a svislých ploch fólií přilepenou lepící páskou</t>
  </si>
  <si>
    <t>https://podminky.urs.cz/item/CS_URS_2025_01/629991011</t>
  </si>
  <si>
    <t>2,5*2,4+1,2*2,1+2*4,0*1,9+4,0*2,5+2*3,0</t>
  </si>
  <si>
    <t>6245001.x</t>
  </si>
  <si>
    <t>D+M Zapravení stávající fasády, vč. finální omítky sjednocené s okolní omítkou</t>
  </si>
  <si>
    <t>1069464634</t>
  </si>
  <si>
    <t>" po odstranění balkonů" 2*5,5*0,5</t>
  </si>
  <si>
    <t xml:space="preserve">"kolem oken" </t>
  </si>
  <si>
    <t>3*((4,0+2*1,9)*0,26)</t>
  </si>
  <si>
    <t>1*((4,0+2*2,5)*0,26)</t>
  </si>
  <si>
    <t>631311235</t>
  </si>
  <si>
    <t>Mazanina tl přes 120 do 240 mm z betonu prostého se zvýšenými nároky na prostředí tř. C 30/37</t>
  </si>
  <si>
    <t>-1643302974</t>
  </si>
  <si>
    <t>Mazanina z betonu prostého se zvýšenými nároky na prostředí tl. přes 120 do 240 mm tř. C 30/37</t>
  </si>
  <si>
    <t>https://podminky.urs.cz/item/CS_URS_2025_01/631311235</t>
  </si>
  <si>
    <t>(29,5+11,2)*0,15</t>
  </si>
  <si>
    <t>631319013</t>
  </si>
  <si>
    <t>Příplatek k mazanině tl přes 120 do 240 mm za přehlazení povrchu</t>
  </si>
  <si>
    <t>124344475</t>
  </si>
  <si>
    <t>Příplatek k cenám mazanin za úpravu povrchu mazaniny přehlazením, mazanina tl. přes 120 do 240 mm</t>
  </si>
  <si>
    <t>https://podminky.urs.cz/item/CS_URS_2025_01/631319013</t>
  </si>
  <si>
    <t>631351101</t>
  </si>
  <si>
    <t>Zřízení bednění rýh a hran v podlahách</t>
  </si>
  <si>
    <t>-133206074</t>
  </si>
  <si>
    <t>Bednění v podlahách rýh a hran zřízení</t>
  </si>
  <si>
    <t>https://podminky.urs.cz/item/CS_URS_2025_01/631351101</t>
  </si>
  <si>
    <t>(2,2+5,5)*0,5</t>
  </si>
  <si>
    <t>631351102</t>
  </si>
  <si>
    <t>Odstranění bednění rýh a hran v podlahách</t>
  </si>
  <si>
    <t>669732741</t>
  </si>
  <si>
    <t>Bednění v podlahách rýh a hran odstranění</t>
  </si>
  <si>
    <t>https://podminky.urs.cz/item/CS_URS_2025_01/631351102</t>
  </si>
  <si>
    <t>631362021</t>
  </si>
  <si>
    <t>Výztuž mazanin svařovanými sítěmi Kari</t>
  </si>
  <si>
    <t>823535598</t>
  </si>
  <si>
    <t>Výztuž mazanin ze svařovaných sítí z drátů typu KARI</t>
  </si>
  <si>
    <t>https://podminky.urs.cz/item/CS_URS_2025_01/631362021</t>
  </si>
  <si>
    <t>0,75</t>
  </si>
  <si>
    <t>632441225</t>
  </si>
  <si>
    <t>Potěr anhydritový samonivelační litý C30 tl přes 45 do 50 mm</t>
  </si>
  <si>
    <t>-450043467</t>
  </si>
  <si>
    <t>Potěr anhydritový samonivelační litý tř. C 30, tl. přes 45 do 50 mm</t>
  </si>
  <si>
    <t>https://podminky.urs.cz/item/CS_URS_2025_01/632441225</t>
  </si>
  <si>
    <t>"SV06"</t>
  </si>
  <si>
    <t>27,1</t>
  </si>
  <si>
    <t>SV04</t>
  </si>
  <si>
    <t>632441293</t>
  </si>
  <si>
    <t>Příplatek k anhydritovému samonivelačnímu litému potěru C30 ZKD 5 mm tl přes 50 mm</t>
  </si>
  <si>
    <t>-65894515</t>
  </si>
  <si>
    <t>Potěr anhydritový samonivelační litý Příplatek k cenám za každých dalších i započatých 5 mm tloušťky přes 50 mm tř. C 30</t>
  </si>
  <si>
    <t>https://podminky.urs.cz/item/CS_URS_2025_01/632441293</t>
  </si>
  <si>
    <t>"SV06" (+5 mm)</t>
  </si>
  <si>
    <t>11,2*1</t>
  </si>
  <si>
    <t>27,1*1</t>
  </si>
  <si>
    <t>SV04 (+15 mm)</t>
  </si>
  <si>
    <t>2,3*3</t>
  </si>
  <si>
    <t>632481213</t>
  </si>
  <si>
    <t>Separační vrstva z PE fólie</t>
  </si>
  <si>
    <t>1194376316</t>
  </si>
  <si>
    <t>Separační vrstva k oddělení podlahových vrstev z polyetylénové fólie</t>
  </si>
  <si>
    <t>https://podminky.urs.cz/item/CS_URS_2025_01/632481213</t>
  </si>
  <si>
    <t>6305001.x</t>
  </si>
  <si>
    <t>D+M Doplnění podlahové skladby: kročejová izolace, PE folie, cementový potěr</t>
  </si>
  <si>
    <t>512</t>
  </si>
  <si>
    <t>77295865</t>
  </si>
  <si>
    <t>D+M Doplnění podlahové skladby: kročejová izolace tl. 10 mm, PE folie, cementový potěr tl. 50 mm (předpoklad), vč. dilatačního pásku u stěny, dle PD</t>
  </si>
  <si>
    <t>N03</t>
  </si>
  <si>
    <t>3,3*0,15</t>
  </si>
  <si>
    <t>2*2,2*0,4</t>
  </si>
  <si>
    <t>3,8*0,15</t>
  </si>
  <si>
    <t>6,6*0,15</t>
  </si>
  <si>
    <t>0,9*0,15</t>
  </si>
  <si>
    <t>9001.x</t>
  </si>
  <si>
    <t>Zpětná montáž stávající okenní ocelové mříže 4500x2200 mm</t>
  </si>
  <si>
    <t>361729537</t>
  </si>
  <si>
    <t>Zpětná montáž stávající okenní ocelové mříže 4500x2200 mm, vč. přesunu z místa dočasného uskladnění, kotvících prvků</t>
  </si>
  <si>
    <t>1067742709</t>
  </si>
  <si>
    <t>2,0*18,2+20</t>
  </si>
  <si>
    <t>-1651515551</t>
  </si>
  <si>
    <t>90*56,4</t>
  </si>
  <si>
    <t>-1262262718</t>
  </si>
  <si>
    <t>944511111</t>
  </si>
  <si>
    <t>Montáž ochranné sítě z textilie z umělých vláken</t>
  </si>
  <si>
    <t>358238288</t>
  </si>
  <si>
    <t>Síť ochranná zavěšená na konstrukci lešení z textilie z umělých vláken montáž</t>
  </si>
  <si>
    <t>https://podminky.urs.cz/item/CS_URS_2025_01/944511111</t>
  </si>
  <si>
    <t>944511211</t>
  </si>
  <si>
    <t>Příplatek k ochranné síti za každý den použití</t>
  </si>
  <si>
    <t>-1987955835</t>
  </si>
  <si>
    <t>Síť ochranná zavěšená na konstrukci lešení z textilie z umělých vláken příplatek k ceně za každý den použití</t>
  </si>
  <si>
    <t>https://podminky.urs.cz/item/CS_URS_2025_01/944511211</t>
  </si>
  <si>
    <t>944511811</t>
  </si>
  <si>
    <t>Demontáž ochranné sítě z textilie z umělých vláken</t>
  </si>
  <si>
    <t>-372691521</t>
  </si>
  <si>
    <t>Síť ochranná zavěšená na konstrukci lešení z textilie z umělých vláken demontáž</t>
  </si>
  <si>
    <t>https://podminky.urs.cz/item/CS_URS_2025_01/944511811</t>
  </si>
  <si>
    <t>33068988</t>
  </si>
  <si>
    <t>25,2+2,3+11,2</t>
  </si>
  <si>
    <t>3,2+4,5</t>
  </si>
  <si>
    <t>30,6+33,8</t>
  </si>
  <si>
    <t>mezipodesty</t>
  </si>
  <si>
    <t>4*27</t>
  </si>
  <si>
    <t>952901111</t>
  </si>
  <si>
    <t>Vyčištění budov bytové a občanské výstavby při výšce podlaží do 4 m</t>
  </si>
  <si>
    <t>517596936</t>
  </si>
  <si>
    <t>Vyčištění budov nebo objektů před předáním do užívání budov bytové nebo občanské výstavby, světlé výšky podlaží do 4 m</t>
  </si>
  <si>
    <t>https://podminky.urs.cz/item/CS_URS_2025_01/952901111</t>
  </si>
  <si>
    <t>154*5</t>
  </si>
  <si>
    <t>998011003</t>
  </si>
  <si>
    <t>Přesun hmot pro budovy zděné v přes 12 do 24 m</t>
  </si>
  <si>
    <t>1450355198</t>
  </si>
  <si>
    <t>Přesun hmot pro budovy občanské výstavby, bydlení, výrobu a služby s nosnou svislou konstrukcí zděnou z cihel, tvárnic nebo kamene vodorovná dopravní vzdálenost do 100 m základní pro budovy výšky přes 12 do 24 m</t>
  </si>
  <si>
    <t>https://podminky.urs.cz/item/CS_URS_2025_01/998011003</t>
  </si>
  <si>
    <t>711111001</t>
  </si>
  <si>
    <t>Provedení izolace proti zemní vlhkosti vodorovné za studena nátěrem penetračním</t>
  </si>
  <si>
    <t>-564606244</t>
  </si>
  <si>
    <t>Provedení izolace proti zemní vlhkosti natěradly a tmely za studena na ploše vodorovné V nátěrem penetračním</t>
  </si>
  <si>
    <t>https://podminky.urs.cz/item/CS_URS_2025_01/711111001</t>
  </si>
  <si>
    <t>29,5+11,2</t>
  </si>
  <si>
    <t>711112001</t>
  </si>
  <si>
    <t>Provedení izolace proti zemní vlhkosti svislé za studena nátěrem penetračním</t>
  </si>
  <si>
    <t>886775043</t>
  </si>
  <si>
    <t>Provedení izolace proti zemní vlhkosti natěradly a tmely za studena na ploše svislé S nátěrem penetračním</t>
  </si>
  <si>
    <t>https://podminky.urs.cz/item/CS_URS_2025_01/711112001</t>
  </si>
  <si>
    <t>sokl</t>
  </si>
  <si>
    <t>1,9*1,0-1,2*0,3</t>
  </si>
  <si>
    <t>11163153</t>
  </si>
  <si>
    <t>emulze asfaltová penetrační</t>
  </si>
  <si>
    <t>litr</t>
  </si>
  <si>
    <t>833699602</t>
  </si>
  <si>
    <t>0,3 l/m2</t>
  </si>
  <si>
    <t>0,3*40,7</t>
  </si>
  <si>
    <t>0,3*1,54</t>
  </si>
  <si>
    <t>12,672*1,1 'Přepočtené koeficientem množství</t>
  </si>
  <si>
    <t>711141559</t>
  </si>
  <si>
    <t>Provedení izolace proti zemní vlhkosti pásy přitavením vodorovné NAIP</t>
  </si>
  <si>
    <t>-1772688108</t>
  </si>
  <si>
    <t>Provedení izolace proti zemní vlhkosti pásy přitavením NAIP na ploše vodorovné V</t>
  </si>
  <si>
    <t>https://podminky.urs.cz/item/CS_URS_2025_01/711141559</t>
  </si>
  <si>
    <t>40,7*2 'Přepočtené koeficientem množství</t>
  </si>
  <si>
    <t>711142559</t>
  </si>
  <si>
    <t>Provedení izolace proti zemní vlhkosti pásy přitavením svislé NAIP</t>
  </si>
  <si>
    <t>1228074194</t>
  </si>
  <si>
    <t>Provedení izolace proti zemní vlhkosti pásy přitavením NAIP na ploše svislé S</t>
  </si>
  <si>
    <t>https://podminky.urs.cz/item/CS_URS_2025_01/711142559</t>
  </si>
  <si>
    <t>1,54*2 'Přepočtené koeficientem množství</t>
  </si>
  <si>
    <t>62855001</t>
  </si>
  <si>
    <t>pás asfaltový natavitelný modifikovaný SBS s vložkou z polyesterové rohože a spalitelnou PE fólií nebo jemnozrnným minerálním posypem na horním povrchu tl 4,0mm</t>
  </si>
  <si>
    <t>1317809964</t>
  </si>
  <si>
    <t>42,24*1,25 'Přepočtené koeficientem množství</t>
  </si>
  <si>
    <t>62856011</t>
  </si>
  <si>
    <t>pás asfaltový natavitelný modifikovaný SBS s vložkou z hliníkové fólie s textilií a spalitelnou PE fólií nebo jemnozrnným minerálním posypem na horním povrchu tl 4,0mm</t>
  </si>
  <si>
    <t>-1835044587</t>
  </si>
  <si>
    <t>711161274</t>
  </si>
  <si>
    <t>Provedení izolace proti zemní vlhkosti svislé z nopové fólie výška nopu do 20 mm</t>
  </si>
  <si>
    <t>1953872527</t>
  </si>
  <si>
    <t>Provedení izolace proti zemní vlhkosti nopovou fólií na ploše svislé S výška nopu do 20 mm</t>
  </si>
  <si>
    <t>https://podminky.urs.cz/item/CS_URS_2025_01/711161274</t>
  </si>
  <si>
    <t>1,9*0,8</t>
  </si>
  <si>
    <t>28323005</t>
  </si>
  <si>
    <t>fólie profilovaná (nopová) drenážní HDPE s výškou nopů 8mm</t>
  </si>
  <si>
    <t>-1299775571</t>
  </si>
  <si>
    <t>1,52*1,1 'Přepočtené koeficientem množství</t>
  </si>
  <si>
    <t>711491176</t>
  </si>
  <si>
    <t>Připevnění doplňků izolace proti vodě ukončovací lištou</t>
  </si>
  <si>
    <t>2097748260</t>
  </si>
  <si>
    <t>Provedení doplňků izolace proti vodě textilií připevnění izolace ukončovací lištou</t>
  </si>
  <si>
    <t>https://podminky.urs.cz/item/CS_URS_2025_01/711491176</t>
  </si>
  <si>
    <t>1,9</t>
  </si>
  <si>
    <t>28323009</t>
  </si>
  <si>
    <t>lišta ukončovací pro drenážní fólie profilované tl 8mm</t>
  </si>
  <si>
    <t>1676920655</t>
  </si>
  <si>
    <t>1,9*1,1 'Přepočtené koeficientem množství</t>
  </si>
  <si>
    <t>711491272</t>
  </si>
  <si>
    <t>Provedení doplňků izolace proti vodě na ploše svislé z textilií vrstva ochranná</t>
  </si>
  <si>
    <t>-1772013237</t>
  </si>
  <si>
    <t>Provedení doplňků izolace proti vodě textilií na ploše svislé S vrstva ochranná</t>
  </si>
  <si>
    <t>https://podminky.urs.cz/item/CS_URS_2025_01/711491272</t>
  </si>
  <si>
    <t>69311068</t>
  </si>
  <si>
    <t>geotextilie netkaná separační, ochranná, filtrační, drenážní PP 300g/m2</t>
  </si>
  <si>
    <t>-88906127</t>
  </si>
  <si>
    <t>998711103</t>
  </si>
  <si>
    <t>Přesun hmot tonážní pro izolace proti vodě, vlhkosti a plynům v objektech v přes 12 do 60 m</t>
  </si>
  <si>
    <t>1652168804</t>
  </si>
  <si>
    <t>Přesun hmot pro izolace proti vodě, vlhkosti a plynům stanovený z hmotnosti přesunovaného materiálu vodorovná dopravní vzdálenost do 50 m základní v objektech výšky přes 12 do 60 m</t>
  </si>
  <si>
    <t>https://podminky.urs.cz/item/CS_URS_2025_01/998711103</t>
  </si>
  <si>
    <t>712</t>
  </si>
  <si>
    <t>Povlakové krytiny</t>
  </si>
  <si>
    <t>712311101</t>
  </si>
  <si>
    <t>Provedení povlakové krytiny střech do 10° za studena lakem penetračním nebo asfaltovým</t>
  </si>
  <si>
    <t>1919710644</t>
  </si>
  <si>
    <t>Provedení povlakové krytiny střech plochých do 10° natěradly a tmely za studena nátěrem lakem penetračním nebo asfaltovým</t>
  </si>
  <si>
    <t>https://podminky.urs.cz/item/CS_URS_2025_01/712311101</t>
  </si>
  <si>
    <t>SV01e</t>
  </si>
  <si>
    <t>37,1</t>
  </si>
  <si>
    <t>1522673122</t>
  </si>
  <si>
    <t>37,1*0,3</t>
  </si>
  <si>
    <t>11,13*1,1 'Přepočtené koeficientem množství</t>
  </si>
  <si>
    <t>712341559</t>
  </si>
  <si>
    <t>Provedení povlakové krytiny střech do 10° pásy NAIP přitavením v plné ploše</t>
  </si>
  <si>
    <t>767562837</t>
  </si>
  <si>
    <t>Provedení povlakové krytiny střech plochých do 10° pásy přitavením NAIP v plné ploše</t>
  </si>
  <si>
    <t>https://podminky.urs.cz/item/CS_URS_2025_01/712341559</t>
  </si>
  <si>
    <t>-2141206404</t>
  </si>
  <si>
    <t>37,1*1,25 'Přepočtené koeficientem množství</t>
  </si>
  <si>
    <t>712363606.x</t>
  </si>
  <si>
    <t>Provedení povlakové krytiny mechanicky kotvené do trapézového plechu TI tl přes 240 mm, budova v přes 18 m</t>
  </si>
  <si>
    <t>1743551861</t>
  </si>
  <si>
    <t>Provedení povlakové krytiny střech plochých do 10° z mechanicky kotvených hydroizolačních fólií včetně položení fólie a horkovzdušného svaření tl. tepelné izolace přes 240 mm budovy výšky přes 18 m, kotvené do trapézového plechu</t>
  </si>
  <si>
    <t>28329022</t>
  </si>
  <si>
    <t>fólie hydroizolační střešní TPO (FPO), mechanicky kotvená tl 1,8mm</t>
  </si>
  <si>
    <t>-386130866</t>
  </si>
  <si>
    <t>712841559</t>
  </si>
  <si>
    <t>Provedení povlakové krytiny vytažením na konstrukce pásy přitavením NAIP</t>
  </si>
  <si>
    <t>-424903521</t>
  </si>
  <si>
    <t>Provedení povlakové krytiny střech samostatným vytažením izolačního povlaku pásy přitavením na konstrukce převyšující úroveň střechy, NAIP</t>
  </si>
  <si>
    <t>https://podminky.urs.cz/item/CS_URS_2025_01/712841559</t>
  </si>
  <si>
    <t>vytažení SV01e</t>
  </si>
  <si>
    <t>14*0,5</t>
  </si>
  <si>
    <t>-1830677728</t>
  </si>
  <si>
    <t>7*1,25 'Přepočtené koeficientem množství</t>
  </si>
  <si>
    <t>712861702.x</t>
  </si>
  <si>
    <t>Provedení povlakové krytiny vytažením na konstrukce fólií mechanicky kotvenou</t>
  </si>
  <si>
    <t>-74028635</t>
  </si>
  <si>
    <t>Provedení povlakové krytiny střech samostatným vytažením izolačního povlaku fólií na konstrukce převyšující úroveň střechy, mechanicky kotvenou - vč. dodávky kotev</t>
  </si>
  <si>
    <t>14*0,3</t>
  </si>
  <si>
    <t>784956855</t>
  </si>
  <si>
    <t>4,2*1,2 'Přepočtené koeficientem množství</t>
  </si>
  <si>
    <t>94</t>
  </si>
  <si>
    <t>712997001</t>
  </si>
  <si>
    <t>Provedení povlakové krytiny přilepením klínů do asfaltu</t>
  </si>
  <si>
    <t>357399208</t>
  </si>
  <si>
    <t>Provedení povlakové krytiny střech - ostatní práce přilepení klínů do asfaltu</t>
  </si>
  <si>
    <t>https://podminky.urs.cz/item/CS_URS_2025_01/712997001</t>
  </si>
  <si>
    <t>95</t>
  </si>
  <si>
    <t>63152005</t>
  </si>
  <si>
    <t>klín atikový přechodný minerální plochých střech tl 50x50mm</t>
  </si>
  <si>
    <t>295545896</t>
  </si>
  <si>
    <t>14*1,1 'Přepočtené koeficientem množství</t>
  </si>
  <si>
    <t>96</t>
  </si>
  <si>
    <t>998712103</t>
  </si>
  <si>
    <t>Přesun hmot tonážní pro krytiny povlakové v objektech v přes 12 do 24 m</t>
  </si>
  <si>
    <t>1592241570</t>
  </si>
  <si>
    <t>Přesun hmot pro povlakové krytiny stanovený z hmotnosti přesunovaného materiálu vodorovná dopravní vzdálenost do 50 m základní v objektech výšky přes 12 do 24 m</t>
  </si>
  <si>
    <t>https://podminky.urs.cz/item/CS_URS_2025_01/998712103</t>
  </si>
  <si>
    <t>97</t>
  </si>
  <si>
    <t>713121121</t>
  </si>
  <si>
    <t>Montáž izolace tepelné podlah volně kladenými rohožemi, pásy, dílci, deskami 2 vrstvy</t>
  </si>
  <si>
    <t>-187922261</t>
  </si>
  <si>
    <t>Montáž tepelné izolace podlah rohožemi, pásy, deskami, dílci, bloky (izolační materiál ve specifikaci) kladenými volně dvouvrstvá</t>
  </si>
  <si>
    <t>https://podminky.urs.cz/item/CS_URS_2025_01/713121121</t>
  </si>
  <si>
    <t>98</t>
  </si>
  <si>
    <t>28372326</t>
  </si>
  <si>
    <t>deska EPS 150 pro konstrukce s vysokým zatížením λ=0,035</t>
  </si>
  <si>
    <t>1590596973</t>
  </si>
  <si>
    <t>11,2*0,24</t>
  </si>
  <si>
    <t>27,1*0,24</t>
  </si>
  <si>
    <t>2,3*0,24</t>
  </si>
  <si>
    <t>9,744*1,1 'Přepočtené koeficientem množství</t>
  </si>
  <si>
    <t>71300101.x</t>
  </si>
  <si>
    <t>D+M Tepelná izolace z minerální vaty pro výplň vlysů trapézového plechu</t>
  </si>
  <si>
    <t>1295848316</t>
  </si>
  <si>
    <t>SV01a</t>
  </si>
  <si>
    <t>(7,0/0,16)*5,3*0,03</t>
  </si>
  <si>
    <t>100</t>
  </si>
  <si>
    <t>713131242</t>
  </si>
  <si>
    <t>Montáž izolace tepelné stěn lepením celoplošně v kombinaci s mechanickým kotvením rohoží, pásů, dílců, desek tl přes 100 do 140 mm</t>
  </si>
  <si>
    <t>1071984535</t>
  </si>
  <si>
    <t>Montáž tepelné izolace stěn rohožemi, pásy, deskami, dílci, bloky (izolační materiál ve specifikaci) lepením celoplošně s mechanickým kotvením, tloušťky izolace přes 100 do 140 mm</t>
  </si>
  <si>
    <t>https://podminky.urs.cz/item/CS_URS_2025_01/713131242</t>
  </si>
  <si>
    <t>101</t>
  </si>
  <si>
    <t>1956792297</t>
  </si>
  <si>
    <t>1,54*1,1 'Přepočtené koeficientem množství</t>
  </si>
  <si>
    <t>102</t>
  </si>
  <si>
    <t>2118609763</t>
  </si>
  <si>
    <t>103</t>
  </si>
  <si>
    <t>713141136</t>
  </si>
  <si>
    <t>Montáž izolace tepelné střech plochých lepené za studena nízkoexpanzní (PUR) pěnou 1 vrstva rohoží, pásů, dílců, desek</t>
  </si>
  <si>
    <t>1750295582</t>
  </si>
  <si>
    <t>Montáž tepelné izolace střech plochých rohožemi, pásy, deskami, dílci, bloky (izolační materiál ve specifikaci) přilepenými za studena jednovrstvá nízkoexpanzní (PUR) pěnou</t>
  </si>
  <si>
    <t>https://podminky.urs.cz/item/CS_URS_2025_01/713141136</t>
  </si>
  <si>
    <t>ukončení střechy</t>
  </si>
  <si>
    <t>0,5*5,0</t>
  </si>
  <si>
    <t>104</t>
  </si>
  <si>
    <t>28375963</t>
  </si>
  <si>
    <t>deska EPS 200 pro konstrukce s velmi vysokým zatížením λ=0,034 tl 200mm</t>
  </si>
  <si>
    <t>-1481653563</t>
  </si>
  <si>
    <t>2,5*1,1 'Přepočtené koeficientem množství</t>
  </si>
  <si>
    <t>105</t>
  </si>
  <si>
    <t>713141138</t>
  </si>
  <si>
    <t>Montáž izolace tepelné střech plochých lepené za studena nízkoexpanzní (PUR) pěnou 2 vrstvy rohoží, pásů, dílců, desek</t>
  </si>
  <si>
    <t>-515641285</t>
  </si>
  <si>
    <t>Montáž tepelné izolace střech plochých rohožemi, pásy, deskami, dílci, bloky (izolační materiál ve specifikaci) přilepenými za studena dvouvrstvá nízkoexpanzní (PUR) pěnou</t>
  </si>
  <si>
    <t>https://podminky.urs.cz/item/CS_URS_2025_01/713141138</t>
  </si>
  <si>
    <t>106</t>
  </si>
  <si>
    <t>28375915</t>
  </si>
  <si>
    <t>deska EPS 150 pro konstrukce s vysokým zatížením λ=0,035 tl 120mm</t>
  </si>
  <si>
    <t>-2038184954</t>
  </si>
  <si>
    <t>2*37,1</t>
  </si>
  <si>
    <t>74,2*1,1 'Přepočtené koeficientem množství</t>
  </si>
  <si>
    <t>107</t>
  </si>
  <si>
    <t>713141336</t>
  </si>
  <si>
    <t>Montáž izolace tepelné střech plochých lepené za studena nízkoexpanzní (PUR) pěnou, spádová vrstva</t>
  </si>
  <si>
    <t>-1983267005</t>
  </si>
  <si>
    <t>Montáž tepelné izolace střech plochých spádovými klíny v ploše přilepenými za studena nízkoexpanzní (PUR) pěnou</t>
  </si>
  <si>
    <t>https://podminky.urs.cz/item/CS_URS_2025_01/713141336</t>
  </si>
  <si>
    <t>108</t>
  </si>
  <si>
    <t>28376142</t>
  </si>
  <si>
    <t>klín izolační spád do 5% EPS 150</t>
  </si>
  <si>
    <t>-1515389066</t>
  </si>
  <si>
    <t>3,71*(0,02+(0,41-0,02)/2)</t>
  </si>
  <si>
    <t>0,798*1,1 'Přepočtené koeficientem množství</t>
  </si>
  <si>
    <t>109</t>
  </si>
  <si>
    <t>713141262</t>
  </si>
  <si>
    <t>Přikotvení tepelné izolace šrouby do trapézového plechu nebo do dřeva pro izolaci tl přes 240 mm</t>
  </si>
  <si>
    <t>455642374</t>
  </si>
  <si>
    <t>Montáž tepelné izolace střech plochých mechanické přikotvení šrouby včetně dodávky šroubů, bez položení tepelné izolace tl. izolace přes 240 mm do trapézového plechu nebo do dřeva</t>
  </si>
  <si>
    <t>https://podminky.urs.cz/item/CS_URS_2025_01/713141262</t>
  </si>
  <si>
    <t>110</t>
  </si>
  <si>
    <t>713001.x</t>
  </si>
  <si>
    <t>D+M Dilatační páska tl. 20 mm přes celou vrstvu podlahy</t>
  </si>
  <si>
    <t>-2071316332</t>
  </si>
  <si>
    <t>keramika</t>
  </si>
  <si>
    <t>135,7</t>
  </si>
  <si>
    <t>stěrka</t>
  </si>
  <si>
    <t>6,4</t>
  </si>
  <si>
    <t>111</t>
  </si>
  <si>
    <t>713141356</t>
  </si>
  <si>
    <t>Montáž spádové izolace na zhlaví atiky š do 500 mm lepené za studena nízkoexpanzní (PUR) pěnou</t>
  </si>
  <si>
    <t>-945827141</t>
  </si>
  <si>
    <t>Montáž tepelné izolace střech plochých spádovými klíny na zhlaví atiky šířky do 500 mm přilepenými za studena nízkoexpanzní (PUR) pěnou</t>
  </si>
  <si>
    <t>https://podminky.urs.cz/item/CS_URS_2025_01/713141356</t>
  </si>
  <si>
    <t>1,7</t>
  </si>
  <si>
    <t>-702620917</t>
  </si>
  <si>
    <t>1,7*0,5*0,15</t>
  </si>
  <si>
    <t>0,128*1,1 'Přepočtené koeficientem množství</t>
  </si>
  <si>
    <t>113</t>
  </si>
  <si>
    <t>998713103</t>
  </si>
  <si>
    <t>Přesun hmot tonážní pro izolace tepelné v objektech v přes 12 do 24 m</t>
  </si>
  <si>
    <t>-693661623</t>
  </si>
  <si>
    <t>Přesun hmot pro izolace tepelné stanovený z hmotnosti přesunovaného materiálu vodorovná dopravní vzdálenost do 50 m s užitím mechanizace v objektech výšky přes 12 m do 24 m</t>
  </si>
  <si>
    <t>https://podminky.urs.cz/item/CS_URS_2025_01/998713103</t>
  </si>
  <si>
    <t>721</t>
  </si>
  <si>
    <t>Zdravotechnika - vnitřní kanalizace</t>
  </si>
  <si>
    <t>114</t>
  </si>
  <si>
    <t>721242115.x</t>
  </si>
  <si>
    <t>D+M Lapač střešních splavenin ke stávajícímu svodu, vč. napojení</t>
  </si>
  <si>
    <t>2063433812</t>
  </si>
  <si>
    <t>115</t>
  </si>
  <si>
    <t>762008.x</t>
  </si>
  <si>
    <t>D+M Deska z vodovzdorné překližky tl. 18 mm, pro ukončení skladby střechy u okapu</t>
  </si>
  <si>
    <t>1387124392</t>
  </si>
  <si>
    <t>D+M Deska z vodovzdorné překližky tl. 18 mm, pro ukončení skladby střechy u okapu, vč. kotvení a průběžné latě, dle PD</t>
  </si>
  <si>
    <t>2*0,5*5,0</t>
  </si>
  <si>
    <t>116</t>
  </si>
  <si>
    <t>762361331</t>
  </si>
  <si>
    <t>Konstrukční a vyrovnávací vrstva pod klempířské prvky (atiky) z vodovzdorné překližky tl 18 mm</t>
  </si>
  <si>
    <t>1099609512</t>
  </si>
  <si>
    <t>Konstrukční vrstva pod klempířské prvky pro oplechování horních ploch zdí a nadezdívek (atik) z vodovzdorné překližky šroubovaných do podkladu, tloušťky desky 18 mm</t>
  </si>
  <si>
    <t>https://podminky.urs.cz/item/CS_URS_2025_01/762361331</t>
  </si>
  <si>
    <t>1,7*0,5</t>
  </si>
  <si>
    <t>117</t>
  </si>
  <si>
    <t>998762103</t>
  </si>
  <si>
    <t>Přesun hmot tonážní pro kce tesařské v objektech v přes 12 do 24 m</t>
  </si>
  <si>
    <t>-1875651937</t>
  </si>
  <si>
    <t>Přesun hmot pro konstrukce tesařské stanovený z hmotnosti přesunovaného materiálu vodorovná dopravní vzdálenost do 50 m základní v objektech výšky přes 12 do 24 m</t>
  </si>
  <si>
    <t>https://podminky.urs.cz/item/CS_URS_2025_01/998762103</t>
  </si>
  <si>
    <t>118</t>
  </si>
  <si>
    <t>7631314001.x</t>
  </si>
  <si>
    <t>D+M SDK protipožární podhled podkroví, 2x deska 12,5 mm</t>
  </si>
  <si>
    <t>1096494132</t>
  </si>
  <si>
    <t>D+M SDK protipožární podhled podkroví, 2x deska 12,5 mm protipožární, systémový rošt v dvojitém rastru, CD 60/27, zavěšovací prvky, vč. veškerého kotvení, příslušenství, tmelení, úpravy rohů, povrchodé úpravy, dle PD</t>
  </si>
  <si>
    <t>4,9*7,2</t>
  </si>
  <si>
    <t>2*8,8*0,9</t>
  </si>
  <si>
    <t>119</t>
  </si>
  <si>
    <t>765111102</t>
  </si>
  <si>
    <t>Montáž krytiny keramické hladké sklonu do 30° na sucho přes 32 do 40 ks/m2 šupinové krytí</t>
  </si>
  <si>
    <t>-1759268310</t>
  </si>
  <si>
    <t>Montáž krytiny keramické sklonu do 30° hladké (bobrovky) přes 32 do 40 ks/m2 na sucho šupinové krytí</t>
  </si>
  <si>
    <t>https://podminky.urs.cz/item/CS_URS_2025_01/765111102</t>
  </si>
  <si>
    <t>zpětná demontáž</t>
  </si>
  <si>
    <t>120</t>
  </si>
  <si>
    <t>7651001.x</t>
  </si>
  <si>
    <t>D+M Provedení napojení stávající střechy na novou přístavbu</t>
  </si>
  <si>
    <t>-682016855</t>
  </si>
  <si>
    <t>121</t>
  </si>
  <si>
    <t>761354260.x</t>
  </si>
  <si>
    <t>D+M Trapézový plech T160/250, tl. plechu 1,0 mm, povrchová úprava pozink</t>
  </si>
  <si>
    <t>-938315986</t>
  </si>
  <si>
    <t>D+M Trapézový plech T160/250, tl. plechu 1,0 mm, povrchová úprava pozink, vč. uložení</t>
  </si>
  <si>
    <t>"+ztratné a přesahy 20 %" 1,2*7,0*5,3</t>
  </si>
  <si>
    <t>122</t>
  </si>
  <si>
    <t>767001.x</t>
  </si>
  <si>
    <t>D+M Kazetový minerální stropní podhled s viditelnou konstrukcí</t>
  </si>
  <si>
    <t>203741963</t>
  </si>
  <si>
    <t>D+M Kazetový minerální stropní podhled s viditelnou konstrukcí, nosné profily, závěsy, desky s baktericidní a fungistatickou úpravou, 600x600x15 mm, vč. veškerého kotvícího, spojovacího a pomocného materiálu, okrajových profilů, označení piktogramů jednotlivých uzávěrů v podhledu</t>
  </si>
  <si>
    <t>Poznámka k položce:_x000d_
bližší specifikace dle PD</t>
  </si>
  <si>
    <t>25,2</t>
  </si>
  <si>
    <t>3.47A</t>
  </si>
  <si>
    <t>33,8</t>
  </si>
  <si>
    <t>771</t>
  </si>
  <si>
    <t>Podlahy z dlaždic</t>
  </si>
  <si>
    <t>123</t>
  </si>
  <si>
    <t>771111011</t>
  </si>
  <si>
    <t>Vysátí podkladu před pokládkou dlažby</t>
  </si>
  <si>
    <t>692528930</t>
  </si>
  <si>
    <t>Příprava podkladu před provedením dlažby vysátí podlah</t>
  </si>
  <si>
    <t>https://podminky.urs.cz/item/CS_URS_2025_01/771111011</t>
  </si>
  <si>
    <t>124</t>
  </si>
  <si>
    <t>771121011</t>
  </si>
  <si>
    <t>Nátěr penetrační na podlahu</t>
  </si>
  <si>
    <t>1854975674</t>
  </si>
  <si>
    <t>Příprava podkladu před provedením dlažby nátěr penetrační na podlahu</t>
  </si>
  <si>
    <t>https://podminky.urs.cz/item/CS_URS_2025_01/771121011</t>
  </si>
  <si>
    <t>5*5,2*0,33</t>
  </si>
  <si>
    <t>5*5,2*0,15</t>
  </si>
  <si>
    <t>N07</t>
  </si>
  <si>
    <t>36,9</t>
  </si>
  <si>
    <t>16,5+13,8</t>
  </si>
  <si>
    <t>125</t>
  </si>
  <si>
    <t>771121022</t>
  </si>
  <si>
    <t>Broušení betonového podkladu před pokládkou dlažby</t>
  </si>
  <si>
    <t>571515637</t>
  </si>
  <si>
    <t>Příprava podkladu před provedením dlažby broušení podlah nového podkladu betonového</t>
  </si>
  <si>
    <t>https://podminky.urs.cz/item/CS_URS_2025_01/771121022</t>
  </si>
  <si>
    <t>16,5</t>
  </si>
  <si>
    <t>126</t>
  </si>
  <si>
    <t>771151021</t>
  </si>
  <si>
    <t>Samonivelační stěrka podlah pevnosti 30 MPa tl 3 mm</t>
  </si>
  <si>
    <t>770570394</t>
  </si>
  <si>
    <t>Příprava podkladu před provedením dlažby samonivelační stěrka min. pevnosti 30 MPa, tloušťky do 3 mm</t>
  </si>
  <si>
    <t>https://podminky.urs.cz/item/CS_URS_2025_01/771151021</t>
  </si>
  <si>
    <t>127</t>
  </si>
  <si>
    <t>771161012</t>
  </si>
  <si>
    <t>Montáž profilu dilatační spáry koutové bez izolace dlažeb</t>
  </si>
  <si>
    <t>-581139776</t>
  </si>
  <si>
    <t>Příprava podkladu před provedením dlažby montáž profilu dilatační spáry koutové (při styku podlahy se stěnou)</t>
  </si>
  <si>
    <t>https://podminky.urs.cz/item/CS_URS_2025_01/771161012</t>
  </si>
  <si>
    <t>podlaha/sokl</t>
  </si>
  <si>
    <t>105,5</t>
  </si>
  <si>
    <t>5*5,2</t>
  </si>
  <si>
    <t>128</t>
  </si>
  <si>
    <t>59054172</t>
  </si>
  <si>
    <t>profil dvoudílný na pero drážku s hranou dlaždice z hmoty PVC/CPE 8 mm</t>
  </si>
  <si>
    <t>-1785759334</t>
  </si>
  <si>
    <t>129</t>
  </si>
  <si>
    <t>771274114</t>
  </si>
  <si>
    <t>Montáž obkladů stupnic z dlaždic keramických hladkých lepených cementovým flexibilním lepidlem š přes 300 do 350 mm</t>
  </si>
  <si>
    <t>-658926264</t>
  </si>
  <si>
    <t>Montáž obkladů schodišť z dlaždic keramických lepených cementovým flexibilním lepidlem stupnic hladkých, šířky přes 300 do 350 mm</t>
  </si>
  <si>
    <t>https://podminky.urs.cz/item/CS_URS_2025_01/771274114</t>
  </si>
  <si>
    <t>130</t>
  </si>
  <si>
    <t>771274232</t>
  </si>
  <si>
    <t>Montáž obkladů podstupnic z dlaždic keramických hladkých lepených cementovým flexibilním lepidlem v přes 150 do 200 mm</t>
  </si>
  <si>
    <t>799522966</t>
  </si>
  <si>
    <t>Montáž obkladů schodišť z dlaždic keramických lepených cementovým flexibilním lepidlem podstupnic hladkých, výšky přes 150 do 200 mm</t>
  </si>
  <si>
    <t>https://podminky.urs.cz/item/CS_URS_2025_01/771274232</t>
  </si>
  <si>
    <t>131</t>
  </si>
  <si>
    <t>59761137.x</t>
  </si>
  <si>
    <t>Dlažba keramická, 598x598 mm, tl. 10 mm</t>
  </si>
  <si>
    <t>1419377712</t>
  </si>
  <si>
    <t>Dlažba keramická, 598x598 mm, tl. 10 mm, hladký matný povrch, R10/B, PEI 5, probarvený střep, dle PD</t>
  </si>
  <si>
    <t>12,48*1,2 'Přepočtené koeficientem množství</t>
  </si>
  <si>
    <t>132</t>
  </si>
  <si>
    <t>7712742901.x</t>
  </si>
  <si>
    <t>Příplatek za zvýšenou pracnost při kladení a řezání dlažby schodiště</t>
  </si>
  <si>
    <t>1812908036</t>
  </si>
  <si>
    <t>133</t>
  </si>
  <si>
    <t>771474113</t>
  </si>
  <si>
    <t>Montáž soklů z dlaždic keramických rovných lepených cementovým flexibilním lepidlem v přes 90 do 120 mm</t>
  </si>
  <si>
    <t>-651341947</t>
  </si>
  <si>
    <t>Montáž soklů z dlaždic keramických lepených cementovým flexibilním lepidlem rovných, výšky přes 90 do 120 mm</t>
  </si>
  <si>
    <t>https://podminky.urs.cz/item/CS_URS_2025_01/771474113</t>
  </si>
  <si>
    <t>13,5-0,9</t>
  </si>
  <si>
    <t>30,7-(1,0+0,9+2,2+5,4)</t>
  </si>
  <si>
    <t>25,2-(2,2+3,3)</t>
  </si>
  <si>
    <t>17+16,1-(2*5,2+3,8+2,2)</t>
  </si>
  <si>
    <t>134</t>
  </si>
  <si>
    <t>59761175</t>
  </si>
  <si>
    <t>sokl keramický mrazuvzdorný povrch hladký/matný tl do 10mm výšky přes 90 do 120mm</t>
  </si>
  <si>
    <t>-2119933331</t>
  </si>
  <si>
    <t>70,2</t>
  </si>
  <si>
    <t>70,2*1,1 'Přepočtené koeficientem množství</t>
  </si>
  <si>
    <t>135</t>
  </si>
  <si>
    <t>771474133</t>
  </si>
  <si>
    <t>Montáž soklů z dlaždic keramických schodišťových stupňovitých lepených cementovým flexibilním lepidlem v přes 90 do 120 mm</t>
  </si>
  <si>
    <t>1666217452</t>
  </si>
  <si>
    <t>Montáž soklů z dlaždic keramických lepených cementovým flexibilním lepidlem schodišťových stupňovitých, výšky přes 90 do 120 mm</t>
  </si>
  <si>
    <t>https://podminky.urs.cz/item/CS_URS_2025_01/771474133</t>
  </si>
  <si>
    <t>2*2,1</t>
  </si>
  <si>
    <t>136</t>
  </si>
  <si>
    <t>-1770479693</t>
  </si>
  <si>
    <t>4,2*1,1 'Přepočtené koeficientem množství</t>
  </si>
  <si>
    <t>137</t>
  </si>
  <si>
    <t>771574413</t>
  </si>
  <si>
    <t>Montáž podlah keramických hladkých lepených cementovým flexibilním lepidlem přes 2 do 4 ks/m2</t>
  </si>
  <si>
    <t>-831142644</t>
  </si>
  <si>
    <t>Montáž podlah z dlaždic keramických lepených cementovým flexibilním lepidlem hladkých, tloušťky do 10 mm přes 2 do 4 ks/m2</t>
  </si>
  <si>
    <t>https://podminky.urs.cz/item/CS_URS_2025_01/771574413</t>
  </si>
  <si>
    <t>138</t>
  </si>
  <si>
    <t>-1804641407</t>
  </si>
  <si>
    <t>105,5*1,2 'Přepočtené koeficientem množství</t>
  </si>
  <si>
    <t>139</t>
  </si>
  <si>
    <t>771591112</t>
  </si>
  <si>
    <t>Izolace pod dlažbu nátěrem nebo stěrkou ve dvou vrstvách</t>
  </si>
  <si>
    <t>-855176846</t>
  </si>
  <si>
    <t>Izolace podlahy pod dlažbu nátěrem nebo stěrkou ve dvou vrstvách</t>
  </si>
  <si>
    <t>https://podminky.urs.cz/item/CS_URS_2025_01/771591112</t>
  </si>
  <si>
    <t>140</t>
  </si>
  <si>
    <t>771591184</t>
  </si>
  <si>
    <t>Pracnější řezání podlah z dlaždic keramických rovné</t>
  </si>
  <si>
    <t>-1969029083</t>
  </si>
  <si>
    <t>Podlahy - dokončovací práce pracnější řezání dlaždic keramických rovné</t>
  </si>
  <si>
    <t>https://podminky.urs.cz/item/CS_URS_2025_01/771591184</t>
  </si>
  <si>
    <t>141</t>
  </si>
  <si>
    <t>771591237</t>
  </si>
  <si>
    <t>Montáž těsnícího pásu pro styčné nebo dilatační spáry</t>
  </si>
  <si>
    <t>-1882082166</t>
  </si>
  <si>
    <t>Izolace podlahy pod dlažbu montáž těsnícího pásu pro styčné nebo dilatační spáry</t>
  </si>
  <si>
    <t>https://podminky.urs.cz/item/CS_URS_2025_01/771591237</t>
  </si>
  <si>
    <t>10*5,2</t>
  </si>
  <si>
    <t>142</t>
  </si>
  <si>
    <t>24771221</t>
  </si>
  <si>
    <t>páska pružná těsnící hydroizolační š do 120mm</t>
  </si>
  <si>
    <t>-1074707102</t>
  </si>
  <si>
    <t>143</t>
  </si>
  <si>
    <t>771591247</t>
  </si>
  <si>
    <t>Montáž těsnícího pásu vnitřní roh nebo vnější kout</t>
  </si>
  <si>
    <t>1838686440</t>
  </si>
  <si>
    <t>Izolace podlahy pod dlažbu montáž těsnícího pásu vnitřní nebo vnější kout</t>
  </si>
  <si>
    <t>https://podminky.urs.cz/item/CS_URS_2025_01/771591247</t>
  </si>
  <si>
    <t>144</t>
  </si>
  <si>
    <t>59054242</t>
  </si>
  <si>
    <t>páska pružná těsnící hydroizolační -kout</t>
  </si>
  <si>
    <t>-1544526611</t>
  </si>
  <si>
    <t>145</t>
  </si>
  <si>
    <t>59054004</t>
  </si>
  <si>
    <t>páska pružná těsnící hydroizolační-roh</t>
  </si>
  <si>
    <t>-139782406</t>
  </si>
  <si>
    <t>146</t>
  </si>
  <si>
    <t>7719902.x</t>
  </si>
  <si>
    <t>D+M Schodový rohový profil systémový</t>
  </si>
  <si>
    <t>1540632240</t>
  </si>
  <si>
    <t>147</t>
  </si>
  <si>
    <t>7719903.x</t>
  </si>
  <si>
    <t>D+M Schodový koutový profil systémový</t>
  </si>
  <si>
    <t>461836132</t>
  </si>
  <si>
    <t>148</t>
  </si>
  <si>
    <t>77199801.x</t>
  </si>
  <si>
    <t>D+M Teraco dlažba na schodišťové stupně a podestu</t>
  </si>
  <si>
    <t>287785726</t>
  </si>
  <si>
    <t>D+M Teraco dlažba na schodišťové stupně a podestu, vč. lepící a spárovací hmoty, nařezání dlažby na požadované rozměry, systémových lišt a příslušenství, dle PD</t>
  </si>
  <si>
    <t>2,5*1,5</t>
  </si>
  <si>
    <t>149</t>
  </si>
  <si>
    <t>77199802.x</t>
  </si>
  <si>
    <t>D+M Teraco sokl</t>
  </si>
  <si>
    <t>-138099172</t>
  </si>
  <si>
    <t>2,5+1,1</t>
  </si>
  <si>
    <t>150</t>
  </si>
  <si>
    <t>77199902.x</t>
  </si>
  <si>
    <t>D+M Přechodová podlahová lišta</t>
  </si>
  <si>
    <t>-1617850351</t>
  </si>
  <si>
    <t>3,3+3,9</t>
  </si>
  <si>
    <t>151</t>
  </si>
  <si>
    <t>77190015.x</t>
  </si>
  <si>
    <t>D+M Doplnění keramické dlažby - dle dekoru navazující dlažby</t>
  </si>
  <si>
    <t>-1115737485</t>
  </si>
  <si>
    <t>D+M Doplnění keramické dlažby - dle dekoru navazující dlažby, vč. lepící a spárovací hmoty, soklu, příslušenství</t>
  </si>
  <si>
    <t>152</t>
  </si>
  <si>
    <t>77190016.x</t>
  </si>
  <si>
    <t>D+M Doplnění teraco dlažby - dle dekoru navazující dlažby</t>
  </si>
  <si>
    <t>-416543706</t>
  </si>
  <si>
    <t>153</t>
  </si>
  <si>
    <t>998771103</t>
  </si>
  <si>
    <t>Přesun hmot tonážní pro podlahy z dlaždic v objektech v přes 12 do 24 m</t>
  </si>
  <si>
    <t>1162083437</t>
  </si>
  <si>
    <t>Přesun hmot pro podlahy z dlaždic stanovený z hmotnosti přesunovaného materiálu vodorovná dopravní vzdálenost do 50 m základní v objektech výšky přes 12 do 24 m</t>
  </si>
  <si>
    <t>https://podminky.urs.cz/item/CS_URS_2025_01/998771103</t>
  </si>
  <si>
    <t>154</t>
  </si>
  <si>
    <t>776001.x</t>
  </si>
  <si>
    <t>D+M Doplnění PVC podlahy - dle dekoru navazujícího PVC</t>
  </si>
  <si>
    <t>-1137257707</t>
  </si>
  <si>
    <t>D+M Doplnění PVC podlahy - dle dekoru navazujícího PVC, vč. lepící hmoty, soklu, příslušenství</t>
  </si>
  <si>
    <t>777</t>
  </si>
  <si>
    <t>Podlahy lité</t>
  </si>
  <si>
    <t>155</t>
  </si>
  <si>
    <t>776111111</t>
  </si>
  <si>
    <t>Broušení anhydritového podkladu povlakových podlah</t>
  </si>
  <si>
    <t>1498650917</t>
  </si>
  <si>
    <t>Příprava podkladu povlakových podlah a stěn broušení podlah nového podkladu anhydritového</t>
  </si>
  <si>
    <t>https://podminky.urs.cz/item/CS_URS_2025_01/776111111</t>
  </si>
  <si>
    <t>156</t>
  </si>
  <si>
    <t>776111311</t>
  </si>
  <si>
    <t>Vysátí podkladu povlakových podlah</t>
  </si>
  <si>
    <t>768855497</t>
  </si>
  <si>
    <t>Příprava podkladu povlakových podlah a stěn vysátí podlah</t>
  </si>
  <si>
    <t>https://podminky.urs.cz/item/CS_URS_2025_01/776111311</t>
  </si>
  <si>
    <t>157</t>
  </si>
  <si>
    <t>776121112</t>
  </si>
  <si>
    <t>Vodou ředitelná penetrace savého podkladu povlakových podlah</t>
  </si>
  <si>
    <t>855686351</t>
  </si>
  <si>
    <t>Příprava podkladu povlakových podlah a stěn penetrace vodou ředitelná podlah</t>
  </si>
  <si>
    <t>https://podminky.urs.cz/item/CS_URS_2025_01/776121112</t>
  </si>
  <si>
    <t>158</t>
  </si>
  <si>
    <t>776141122</t>
  </si>
  <si>
    <t>Stěrka podlahová nivelační pro vyrovnání podkladu povlakových podlah pevnosti 30 MPa tl přes 3 do 5 mm</t>
  </si>
  <si>
    <t>-1527192076</t>
  </si>
  <si>
    <t>Příprava podkladu povlakových podlah a stěn vyrovnání samonivelační stěrkou podlah min.pevnosti 30 MPa, tloušťky přes 3 do 5 mm</t>
  </si>
  <si>
    <t>https://podminky.urs.cz/item/CS_URS_2025_01/776141122</t>
  </si>
  <si>
    <t>159</t>
  </si>
  <si>
    <t>777001.x</t>
  </si>
  <si>
    <t>D+M Skladba polyuretanové stěrky</t>
  </si>
  <si>
    <t>656302365</t>
  </si>
  <si>
    <t>D+M Skladba polyuretanové stěrky: transparentní penetrační pryskyřice + dekorativní polyuretanová stěrka + dvousložkový krycí lak, vč. přípravy podkladu, drobného tmelení, specifikace dle PD</t>
  </si>
  <si>
    <t>+vytažení na stěnu</t>
  </si>
  <si>
    <t>(7,3-0,9)*0,1</t>
  </si>
  <si>
    <t>160</t>
  </si>
  <si>
    <t>777002.x</t>
  </si>
  <si>
    <t>D+M Systémový polymerbetonový fabion pro vytažení stěrky na stěnu, vč. ukončovací lišty</t>
  </si>
  <si>
    <t>1947279329</t>
  </si>
  <si>
    <t>(7,3-0,9)</t>
  </si>
  <si>
    <t>161</t>
  </si>
  <si>
    <t>998777122</t>
  </si>
  <si>
    <t>Přesun hmot tonážní pro podlahy lité ruční v objektech v přes 6 do 12 m</t>
  </si>
  <si>
    <t>-539326326</t>
  </si>
  <si>
    <t>Přesun hmot pro podlahy lité stanovený z hmotnosti přesunovaného materiálu vodorovná dopravní vzdálenost do 50 m ruční (bez užití mechanizace) v objektech výšky přes 6 do 12 m</t>
  </si>
  <si>
    <t>https://podminky.urs.cz/item/CS_URS_2025_01/998777122</t>
  </si>
  <si>
    <t>783</t>
  </si>
  <si>
    <t>Dokončovací práce - nátěry</t>
  </si>
  <si>
    <t>162</t>
  </si>
  <si>
    <t>783004.x</t>
  </si>
  <si>
    <t>D+M Nový vícevrstvý ochranný nátěr na kov, do exteriéru, nátěr složitějších a členitějších prvků</t>
  </si>
  <si>
    <t>-1864735344</t>
  </si>
  <si>
    <t>Poznámka k položce:_x000d_
1x základní průmyslová polyuretanová 2složková barva + 2x vrchní 2složková polyuretanová barva_x000d_
množství MJ je určeno jako pohledová plocha celého prvku bez mezer - počítáno jako každá strana zvlášť</t>
  </si>
  <si>
    <t>N04</t>
  </si>
  <si>
    <t>2*4,5*2,2</t>
  </si>
  <si>
    <t>784</t>
  </si>
  <si>
    <t>Dokončovací práce - malby a tapety</t>
  </si>
  <si>
    <t>163</t>
  </si>
  <si>
    <t>784001.x</t>
  </si>
  <si>
    <t>D+M Interiérový nátěr, 2x, latexová barva s fungicidní a baktericidní výbavou, vč. penetrace s vysokou kryvostí pod silikátové materiály, dle PD</t>
  </si>
  <si>
    <t>-1329402471</t>
  </si>
  <si>
    <t>Poznámka k položce:_x000d_
- vhodný i pro plochy, které budou často omývány nebo desinfikovány vodními desinfekčními prostředky_x000d_
- třída otěru za mokra 1, dle ČSN EN 13 300_x000d_
- difúzní_x000d_
- vodou ředitelný, s minimálním zápachem_x000d_
- bílá barva</t>
  </si>
  <si>
    <t>štuk</t>
  </si>
  <si>
    <t>13,5</t>
  </si>
  <si>
    <t>SDK</t>
  </si>
  <si>
    <t>46,8</t>
  </si>
  <si>
    <t>oprava omítek</t>
  </si>
  <si>
    <t>193,35</t>
  </si>
  <si>
    <t>164</t>
  </si>
  <si>
    <t>784002.x</t>
  </si>
  <si>
    <t>D+M Latexový nátěr interiérový, vč. penetrace</t>
  </si>
  <si>
    <t>375513804</t>
  </si>
  <si>
    <t>4*14,2*1,25-2*1,5*0,5</t>
  </si>
  <si>
    <t>D.1.1.P - ASŘ - Přístavba tělocvičny</t>
  </si>
  <si>
    <t xml:space="preserve">    714 - Akustická a protiotřesová opatření</t>
  </si>
  <si>
    <t xml:space="preserve">    781 - Dokončovací práce - obklady</t>
  </si>
  <si>
    <t>M - Práce a dodávky M</t>
  </si>
  <si>
    <t xml:space="preserve">    43-M - Montáž ocelových konstrukcí</t>
  </si>
  <si>
    <t>122251104</t>
  </si>
  <si>
    <t>Odkopávky a prokopávky nezapažené v hornině třídy těžitelnosti I skupiny 3 objem do 500 m3 strojně</t>
  </si>
  <si>
    <t>-626184232</t>
  </si>
  <si>
    <t>Odkopávky a prokopávky nezapažené strojně v hornině třídy těžitelnosti I skupiny 3 přes 100 do 500 m3</t>
  </si>
  <si>
    <t>https://podminky.urs.cz/item/CS_URS_2025_01/122251104</t>
  </si>
  <si>
    <t>790*0,3</t>
  </si>
  <si>
    <t>-2104941726</t>
  </si>
  <si>
    <t>oplocení</t>
  </si>
  <si>
    <t>2,4*2,0*0,8+0,75*2,0*0,8</t>
  </si>
  <si>
    <t>0,6*0,4*0,8+0,7*0,25*0,8</t>
  </si>
  <si>
    <t>ruční dočištění - předpoklad</t>
  </si>
  <si>
    <t>-198260605</t>
  </si>
  <si>
    <t>5,0*6,8*1,2</t>
  </si>
  <si>
    <t>27*1,4+2*25*0,7</t>
  </si>
  <si>
    <t>9,5*5,2</t>
  </si>
  <si>
    <t>26*1,5+26*2,5</t>
  </si>
  <si>
    <t>132251255</t>
  </si>
  <si>
    <t>Hloubení rýh nezapažených š do 2000 mm v hornině třídy těžitelnosti I skupiny 3 objem do 1000 m3 strojně</t>
  </si>
  <si>
    <t>1552773237</t>
  </si>
  <si>
    <t>Hloubení nezapažených rýh šířky přes 800 do 2 000 mm strojně s urovnáním dna do předepsaného profilu a spádu v hornině třídy těžitelnosti I skupiny 3 přes 500 do 1 000 m3</t>
  </si>
  <si>
    <t>https://podminky.urs.cz/item/CS_URS_2025_01/132251255</t>
  </si>
  <si>
    <t>372*1,0</t>
  </si>
  <si>
    <t>156*1,0</t>
  </si>
  <si>
    <t>(105+162+12)*0,5</t>
  </si>
  <si>
    <t>(16+22)*1,5</t>
  </si>
  <si>
    <t>14*1,1</t>
  </si>
  <si>
    <t>13*1,2</t>
  </si>
  <si>
    <t>6,8*0,5</t>
  </si>
  <si>
    <t>2,6*1,2</t>
  </si>
  <si>
    <t>7,8*0,3*0,9</t>
  </si>
  <si>
    <t>1502653187</t>
  </si>
  <si>
    <t>1,1*(237+45,372+267+767,726)</t>
  </si>
  <si>
    <t>"piloty" 1,1*((20*5+20*1,0)*(pi*0,3*0,3))</t>
  </si>
  <si>
    <t>-1188032747</t>
  </si>
  <si>
    <t>1486,13</t>
  </si>
  <si>
    <t>1486,13*15 'Přepočtené koeficientem množství</t>
  </si>
  <si>
    <t>1958337838</t>
  </si>
  <si>
    <t>1486,13*2 'Přepočtené koeficientem množství</t>
  </si>
  <si>
    <t>-527477533</t>
  </si>
  <si>
    <t>570</t>
  </si>
  <si>
    <t>-2062205718</t>
  </si>
  <si>
    <t>-3,0*4,7*1,2</t>
  </si>
  <si>
    <t>-185,6*1,0</t>
  </si>
  <si>
    <t>-74,4*1,0</t>
  </si>
  <si>
    <t>-(39+67+5,5)*0,5</t>
  </si>
  <si>
    <t>-(9+11)*1,5</t>
  </si>
  <si>
    <t>-7*1,1</t>
  </si>
  <si>
    <t>-2,5*0,9</t>
  </si>
  <si>
    <t>-7,6*1,2</t>
  </si>
  <si>
    <t>-3,5*0,5</t>
  </si>
  <si>
    <t>-1,5*1,2</t>
  </si>
  <si>
    <t>-7,8*0,3*0,9</t>
  </si>
  <si>
    <t>-0,5*0,5*1,5</t>
  </si>
  <si>
    <t>9,5*7,4</t>
  </si>
  <si>
    <t>-(2,4*1,1*0,8+0,75*0,7*0,8)</t>
  </si>
  <si>
    <t>-20,5*0,6*1,5</t>
  </si>
  <si>
    <t>58344197</t>
  </si>
  <si>
    <t>štěrkodrť frakce 0/63</t>
  </si>
  <si>
    <t>1729655723</t>
  </si>
  <si>
    <t>651,913*1,8</t>
  </si>
  <si>
    <t>1173,443*1,1 'Přepočtené koeficientem množství</t>
  </si>
  <si>
    <t>226212114</t>
  </si>
  <si>
    <t>Vrty velkoprofilové svislé zapažené D přes 550 do 650 mm hl od 0 do 5 m hornina IV</t>
  </si>
  <si>
    <t>1069226426</t>
  </si>
  <si>
    <t>Velkoprofilové vrty náběrovým vrtáním svislé zapažené ocelovými pažnicemi průměru přes 550 do 650 mm, v hl od 0 do 5 m v hornině tř. IV</t>
  </si>
  <si>
    <t>https://podminky.urs.cz/item/CS_URS_2025_01/226212114</t>
  </si>
  <si>
    <t>20*5+20*1,0</t>
  </si>
  <si>
    <t>231212112</t>
  </si>
  <si>
    <t>Zřízení pilot svislých zapažených D přes 450 do 650 mm hl od 0 do 10 m s vytažením pažnic z betonu železového</t>
  </si>
  <si>
    <t>-445199144</t>
  </si>
  <si>
    <t>Zřízení výplně pilot zapažených s vytažením pažnic z vrtu svislých z betonu železového, v hl od 0 do 10 m, při průměru piloty přes 450 do 650 mm</t>
  </si>
  <si>
    <t>https://podminky.urs.cz/item/CS_URS_2025_01/231212112</t>
  </si>
  <si>
    <t>20*(5+0,5)</t>
  </si>
  <si>
    <t>58933328</t>
  </si>
  <si>
    <t>beton C 30/37 X0,XC1-4,XD1-2,XA1-2,XF1 kamenivo frakce 0/8</t>
  </si>
  <si>
    <t>977384735</t>
  </si>
  <si>
    <t>"dle D.1.2" 20*5*(pi*0,3*0,3)</t>
  </si>
  <si>
    <t>"nadbetonování pilot" 20*0,5*(pi*0,3*0,3)</t>
  </si>
  <si>
    <t>31,101*1,2 'Přepočtené koeficientem množství</t>
  </si>
  <si>
    <t>231611114</t>
  </si>
  <si>
    <t>Výztuž pilot betonovaných do země ocel z betonářské oceli 10 505</t>
  </si>
  <si>
    <t>-1004710943</t>
  </si>
  <si>
    <t>Výztuž pilot betonovaných do země z oceli 10 505 (R)</t>
  </si>
  <si>
    <t>https://podminky.urs.cz/item/CS_URS_2025_01/231611114</t>
  </si>
  <si>
    <t>37,321*0,1</t>
  </si>
  <si>
    <t>239111112</t>
  </si>
  <si>
    <t>Odbourání vrchní části znehodnocené výplně pilot D piloty přes 450 do 650 mm</t>
  </si>
  <si>
    <t>-1563666695</t>
  </si>
  <si>
    <t>Odbourání vrchní znehodnocené části výplně betonových pilot při průměru piloty přes 450 do 650 mm</t>
  </si>
  <si>
    <t>https://podminky.urs.cz/item/CS_URS_2025_01/239111112</t>
  </si>
  <si>
    <t>"nadbetonování pilot" 20*0,5</t>
  </si>
  <si>
    <t>270001.x</t>
  </si>
  <si>
    <t>D+M Prostup základem do DN300</t>
  </si>
  <si>
    <t>-1379235585</t>
  </si>
  <si>
    <t>D+M Prostup základem do DN300, vč. příslušenství</t>
  </si>
  <si>
    <t>1,0*5</t>
  </si>
  <si>
    <t>1,75*5</t>
  </si>
  <si>
    <t>1,3</t>
  </si>
  <si>
    <t>274313511</t>
  </si>
  <si>
    <t>Základové pasy z betonu tř. C 12/15</t>
  </si>
  <si>
    <t>1272303761</t>
  </si>
  <si>
    <t>Základy z betonu prostého pasy betonu kamenem neprokládaného tř. C 12/15</t>
  </si>
  <si>
    <t>https://podminky.urs.cz/item/CS_URS_2025_01/274313511</t>
  </si>
  <si>
    <t>podkladní beton pasy</t>
  </si>
  <si>
    <t>258*0,1</t>
  </si>
  <si>
    <t>98*0,1</t>
  </si>
  <si>
    <t>(65+108+9)*0,1</t>
  </si>
  <si>
    <t>(13+19)*0,1</t>
  </si>
  <si>
    <t>11*0,1</t>
  </si>
  <si>
    <t>5*0,1</t>
  </si>
  <si>
    <t>12*0,1</t>
  </si>
  <si>
    <t>6*0,1</t>
  </si>
  <si>
    <t>2,3*0,1</t>
  </si>
  <si>
    <t>8,4*0,9*0,1</t>
  </si>
  <si>
    <t>61,386*1,1 'Přepočtené koeficientem množství</t>
  </si>
  <si>
    <t>273313511</t>
  </si>
  <si>
    <t>Základové desky z betonu tř. C 12/15</t>
  </si>
  <si>
    <t>-713401597</t>
  </si>
  <si>
    <t>Základy z betonu prostého desky z betonu kamenem neprokládaného tř. C 12/15</t>
  </si>
  <si>
    <t>https://podminky.urs.cz/item/CS_URS_2025_01/273313511</t>
  </si>
  <si>
    <t>"výtah" 3,5*5,4*0,1</t>
  </si>
  <si>
    <t>"schodiště" 3,6*8,6*0,1</t>
  </si>
  <si>
    <t>273322611</t>
  </si>
  <si>
    <t>Základové desky ze ŽB se zvýšenými nároky na prostředí tř. C 30/37</t>
  </si>
  <si>
    <t>1720722419</t>
  </si>
  <si>
    <t>Základy z betonu železového (bez výztuže) desky z betonu se zvýšenými nároky na prostředí tř. C 30/37</t>
  </si>
  <si>
    <t>https://podminky.urs.cz/item/CS_URS_2025_01/273322611</t>
  </si>
  <si>
    <t>"výtah" 13,3*0,3</t>
  </si>
  <si>
    <t>"schodiště" 26*0,3</t>
  </si>
  <si>
    <t>273351121</t>
  </si>
  <si>
    <t>Zřízení bednění základových desek</t>
  </si>
  <si>
    <t>-517417421</t>
  </si>
  <si>
    <t>Bednění základů desek zřízení</t>
  </si>
  <si>
    <t>https://podminky.urs.cz/item/CS_URS_2025_01/273351121</t>
  </si>
  <si>
    <t>podkladní beton</t>
  </si>
  <si>
    <t>"výtah" 17,5*0,2</t>
  </si>
  <si>
    <t>"schodiště" (24,5-8)*0,2</t>
  </si>
  <si>
    <t>desky</t>
  </si>
  <si>
    <t>"výtah" 15*0,3</t>
  </si>
  <si>
    <t>"schodiště" (22,6-8)*0,3</t>
  </si>
  <si>
    <t>273351122</t>
  </si>
  <si>
    <t>Odstranění bednění základových desek</t>
  </si>
  <si>
    <t>1363686635</t>
  </si>
  <si>
    <t>Bednění základů desek odstranění</t>
  </si>
  <si>
    <t>https://podminky.urs.cz/item/CS_URS_2025_01/273351122</t>
  </si>
  <si>
    <t>273361821</t>
  </si>
  <si>
    <t>Výztuž základových desek betonářskou ocelí 10 505 (R)</t>
  </si>
  <si>
    <t>-2039235744</t>
  </si>
  <si>
    <t>Výztuž základů desek z betonářské oceli 10 505 (R) nebo BSt 500</t>
  </si>
  <si>
    <t>https://podminky.urs.cz/item/CS_URS_2025_01/273361821</t>
  </si>
  <si>
    <t>dle D.1.2</t>
  </si>
  <si>
    <t>0,8</t>
  </si>
  <si>
    <t>274322611</t>
  </si>
  <si>
    <t>Základové pasy ze ŽB se zvýšenými nároky na prostředí tř. C 30/37</t>
  </si>
  <si>
    <t>-548162658</t>
  </si>
  <si>
    <t>Základy z betonu železového (bez výztuže) pasy z betonu se zvýšenými nároky na prostředí tř. C 30/37</t>
  </si>
  <si>
    <t>https://podminky.urs.cz/item/CS_URS_2025_01/274322611</t>
  </si>
  <si>
    <t>185,6*1,0</t>
  </si>
  <si>
    <t>74,4*1,0</t>
  </si>
  <si>
    <t>(39+67+5,5)*0,5</t>
  </si>
  <si>
    <t>(9+11)*1,5</t>
  </si>
  <si>
    <t>7*1,1</t>
  </si>
  <si>
    <t>2,5*0,9</t>
  </si>
  <si>
    <t>7,6*1,2</t>
  </si>
  <si>
    <t>3,5*0,5</t>
  </si>
  <si>
    <t>1,5*1,2</t>
  </si>
  <si>
    <t>0,5*0,5*1,5</t>
  </si>
  <si>
    <t>2,4*1,1*1,0+0,75*0,7*1,0</t>
  </si>
  <si>
    <t>20,5*0,6*1,5</t>
  </si>
  <si>
    <t>274351121</t>
  </si>
  <si>
    <t>Zřízení bednění základových pasů rovného</t>
  </si>
  <si>
    <t>1906820164</t>
  </si>
  <si>
    <t>Bednění základů pasů rovné zřízení</t>
  </si>
  <si>
    <t>https://podminky.urs.cz/item/CS_URS_2025_01/274351121</t>
  </si>
  <si>
    <t>(242-(2*2,3+2*1,9))*0,2</t>
  </si>
  <si>
    <t>(98-2*1,9)*0,2</t>
  </si>
  <si>
    <t>(88+140+13-(11*1,6+0,8+2*1,9))*0,2</t>
  </si>
  <si>
    <t>(15-(2*2,3+1,9))*0,2</t>
  </si>
  <si>
    <t>(17-(2*1,9+1,6))*0,2</t>
  </si>
  <si>
    <t>(9,5-2*1,6)*0,2</t>
  </si>
  <si>
    <t>(16,5-(2*1,9+2,9))*0,2</t>
  </si>
  <si>
    <t>(10-(2*1,0+2,9))*0,2</t>
  </si>
  <si>
    <t>7,8*2*0,2</t>
  </si>
  <si>
    <t>2*(0,5+2,0)*0,2</t>
  </si>
  <si>
    <t>pasy</t>
  </si>
  <si>
    <t>(240-(2*1,7+2*1,3))*1,0</t>
  </si>
  <si>
    <t>(97-(1,3+2*1,7))*1,0</t>
  </si>
  <si>
    <t>(86+138+11-(11*1+0,5+2*1,3))*0,5</t>
  </si>
  <si>
    <t>((14+18,5)-(2*1,7+1,3))*1,5</t>
  </si>
  <si>
    <t>(14,5-(2*1,3+1))*1,1</t>
  </si>
  <si>
    <t>(6,8-2*1)*0,9</t>
  </si>
  <si>
    <t>(14-(2*1,3+2,9))*1,2</t>
  </si>
  <si>
    <t>(6,8-(2*0,5+2,9))*1,2</t>
  </si>
  <si>
    <t>7,8*2*0,9</t>
  </si>
  <si>
    <t>2*(0,5+1,4)*0,5</t>
  </si>
  <si>
    <t>(2*2,4+1,1+0,6)*1,0+(2*0,75+0,7)*1,0</t>
  </si>
  <si>
    <t>2*20,5*1,5</t>
  </si>
  <si>
    <t>274351122</t>
  </si>
  <si>
    <t>Odstranění bednění základových pasů rovného</t>
  </si>
  <si>
    <t>-407832550</t>
  </si>
  <si>
    <t>Bednění základů pasů rovné odstranění</t>
  </si>
  <si>
    <t>https://podminky.urs.cz/item/CS_URS_2025_01/274351122</t>
  </si>
  <si>
    <t>274361821</t>
  </si>
  <si>
    <t>Výztuž základových pasů betonářskou ocelí 10 505 (R)</t>
  </si>
  <si>
    <t>896357046</t>
  </si>
  <si>
    <t>Výztuž základů pasů z betonářské oceli 10 505 (R) nebo BSt 500</t>
  </si>
  <si>
    <t>https://podminky.urs.cz/item/CS_URS_2025_01/274361821</t>
  </si>
  <si>
    <t>30,171+0,75</t>
  </si>
  <si>
    <t>(2,4*1,1*1,0+0,75*0,7*1,0)*0,11</t>
  </si>
  <si>
    <t>(20,5*0,6*1,5)*0,11</t>
  </si>
  <si>
    <t>275322611</t>
  </si>
  <si>
    <t>Základové patky ze ŽB se zvýšenými nároky na prostředí tř. C 30/37</t>
  </si>
  <si>
    <t>369235308</t>
  </si>
  <si>
    <t>Základy z betonu železového (bez výztuže) patky z betonu se zvýšenými nároky na prostředí tř. C 30/37</t>
  </si>
  <si>
    <t>https://podminky.urs.cz/item/CS_URS_2025_01/275322611</t>
  </si>
  <si>
    <t>2*0,5*0,5*0,8</t>
  </si>
  <si>
    <t>0,6*0,4*1,0+0,7*0,25*1,0</t>
  </si>
  <si>
    <t>2740101.x</t>
  </si>
  <si>
    <t>D+M Obetonování konstrukce sloupů únikového schodiště pod terénem</t>
  </si>
  <si>
    <t>1964332474</t>
  </si>
  <si>
    <t>8*(0,45*0,45)*2,0</t>
  </si>
  <si>
    <t>275351121</t>
  </si>
  <si>
    <t>Zřízení bednění základových patek</t>
  </si>
  <si>
    <t>1753287247</t>
  </si>
  <si>
    <t>Bednění základů patek zřízení</t>
  </si>
  <si>
    <t>https://podminky.urs.cz/item/CS_URS_2025_01/275351121</t>
  </si>
  <si>
    <t>"únikové schodiště obetonování" 8*(4*0,45)*2,0</t>
  </si>
  <si>
    <t>"patky schodiště" 2*(4*0,5*0,8)</t>
  </si>
  <si>
    <t>2*(0,6+0,4)*1,0+2*(0,7+0,25)*1,0</t>
  </si>
  <si>
    <t>275351122</t>
  </si>
  <si>
    <t>Odstranění bednění základových patek</t>
  </si>
  <si>
    <t>575141321</t>
  </si>
  <si>
    <t>Bednění základů patek odstranění</t>
  </si>
  <si>
    <t>https://podminky.urs.cz/item/CS_URS_2025_01/275351122</t>
  </si>
  <si>
    <t>275361821</t>
  </si>
  <si>
    <t>Výztuž základových patek betonářskou ocelí 10 505 (R)</t>
  </si>
  <si>
    <t>-545852119</t>
  </si>
  <si>
    <t>Výztuž základů patek z betonářské oceli 10 505 (R)</t>
  </si>
  <si>
    <t>https://podminky.urs.cz/item/CS_URS_2025_01/275361821</t>
  </si>
  <si>
    <t>(2*0,5*0,5*0,8)*0,11</t>
  </si>
  <si>
    <t>(0,6*0,4*1,0+0,7*0,25*1,0)*0,11</t>
  </si>
  <si>
    <t>283111113</t>
  </si>
  <si>
    <t>Zřízení trubkových mikropilot svislých část hladká D přes 105 do 115 mm</t>
  </si>
  <si>
    <t>1431169051</t>
  </si>
  <si>
    <t>Zřízení ocelových trubkových mikropilot tlakové i tahové svislé nebo odklon od svislice do 60° část hladká, průměru přes 105 do 115 mm</t>
  </si>
  <si>
    <t>https://podminky.urs.cz/item/CS_URS_2025_01/283111113</t>
  </si>
  <si>
    <t>70*(6+1)</t>
  </si>
  <si>
    <t>55283919.x</t>
  </si>
  <si>
    <t>bezešvá trubka TK 114x20, ocel jakosti USt 37-2 (DIN)</t>
  </si>
  <si>
    <t>1608936982</t>
  </si>
  <si>
    <t>70*6</t>
  </si>
  <si>
    <t>420*1,05 'Přepočtené koeficientem množství</t>
  </si>
  <si>
    <t>282602112.x</t>
  </si>
  <si>
    <t>D+M Injektáž mikropiloty cementovou suspenzí pod tlakem 2,0 MPa</t>
  </si>
  <si>
    <t>1459998316</t>
  </si>
  <si>
    <t>Poznámka k položce:_x000d_
množství MJ určuje počet mikropilot</t>
  </si>
  <si>
    <t>283131113.x</t>
  </si>
  <si>
    <t>D+M Hlava mikropiloty na trubku ocelovou bezešvou D do 115 mm</t>
  </si>
  <si>
    <t>1393092171</t>
  </si>
  <si>
    <t>311113151</t>
  </si>
  <si>
    <t>Nadzákladová zeď tl přes 100 do 150 mm z hladkých tvárnic ztraceného bednění včetně výplně z betonu tř. C 25/30</t>
  </si>
  <si>
    <t>-1683951958</t>
  </si>
  <si>
    <t>Nadzákladové zdi z betonových tvárnic ztraceného bednění hladkých včetně výplně z betonu C 25/30, tloušťky zdiva přes 100 do 150 mm</t>
  </si>
  <si>
    <t>https://podminky.urs.cz/item/CS_URS_2025_01/311113151</t>
  </si>
  <si>
    <t>atika krček</t>
  </si>
  <si>
    <t>3,25*0,75</t>
  </si>
  <si>
    <t>zastřešení VZT šachty</t>
  </si>
  <si>
    <t>3,5*1,75</t>
  </si>
  <si>
    <t>311113155</t>
  </si>
  <si>
    <t>Nadzákladová zeď tl přes 300 do 400 mm z hladkých tvárnic ztraceného bednění včetně výplně z betonu tř. C 25/30</t>
  </si>
  <si>
    <t>1234063138</t>
  </si>
  <si>
    <t>Nadzákladové zdi z betonových tvárnic ztraceného bednění hladkých včetně výplně z betonu C 25/30, tloušťky zdiva přes 300 do 400 mm</t>
  </si>
  <si>
    <t>https://podminky.urs.cz/item/CS_URS_2025_01/311113155</t>
  </si>
  <si>
    <t>3,0*1,75</t>
  </si>
  <si>
    <t>311235141</t>
  </si>
  <si>
    <t>Zdivo jednovrstvé z cihel broušených přes P10 do P15 na tenkovrstvou maltu tl 240 mm</t>
  </si>
  <si>
    <t>-254879077</t>
  </si>
  <si>
    <t>Zdivo jednovrstvé z cihel děrovaných broušených na celoplošnou tenkovrstvou maltu, pevnost cihel přes P10 do P15, tl. zdiva 240 mm</t>
  </si>
  <si>
    <t>https://podminky.urs.cz/item/CS_URS_2025_01/311235141</t>
  </si>
  <si>
    <t>S05/S27</t>
  </si>
  <si>
    <t>3,5*3,75-(1,7*2,3+2,25*0,25)</t>
  </si>
  <si>
    <t>S05,S27/S06,S11-14,S25-26,S29</t>
  </si>
  <si>
    <t>23,25*3,75-(0,9*2,3+2*1,0*2,3+1,7*2,3+3*1,25*0,25+2,25*0,25)</t>
  </si>
  <si>
    <t>S03/S04</t>
  </si>
  <si>
    <t>3,25*3,75</t>
  </si>
  <si>
    <t>S03/S02</t>
  </si>
  <si>
    <t>"105/102-104</t>
  </si>
  <si>
    <t>18,5*3,75-(2*1,7*2,1+2*2,25*0,25)</t>
  </si>
  <si>
    <t>"103/104</t>
  </si>
  <si>
    <t>"103/102</t>
  </si>
  <si>
    <t>"105/202-204</t>
  </si>
  <si>
    <t>14,0*3,25</t>
  </si>
  <si>
    <t>"203/204</t>
  </si>
  <si>
    <t>3,25*4,75</t>
  </si>
  <si>
    <t>"203/202</t>
  </si>
  <si>
    <t>"302-304/306-312</t>
  </si>
  <si>
    <t>16,0*3,75-(1,7*2,1+2,25*0,25)</t>
  </si>
  <si>
    <t>"303/302</t>
  </si>
  <si>
    <t>"303/304</t>
  </si>
  <si>
    <t>"305/306,307</t>
  </si>
  <si>
    <t>3,5*3,75-(2*1,0*2,1+2*1,25*0,25)</t>
  </si>
  <si>
    <t>"305/311</t>
  </si>
  <si>
    <t>4,75*4,5-(1,7*2,1+2,25*0,25)</t>
  </si>
  <si>
    <t>atika</t>
  </si>
  <si>
    <t>(2*13,5+13+16+17)*0,5</t>
  </si>
  <si>
    <t>(2*5,5+13+8)*1,5</t>
  </si>
  <si>
    <t>311235161</t>
  </si>
  <si>
    <t>Zdivo jednovrstvé z cihel broušených přes P10 do P15 na tenkovrstvou maltu tl 300 mm</t>
  </si>
  <si>
    <t>-312201029</t>
  </si>
  <si>
    <t>Zdivo jednovrstvé z cihel děrovaných broušených na celoplošnou tenkovrstvou maltu, pevnost cihel přes P10 do P15, tl. zdiva 300 mm</t>
  </si>
  <si>
    <t>https://podminky.urs.cz/item/CS_URS_2025_01/311235161</t>
  </si>
  <si>
    <t>2*26,0*3,75</t>
  </si>
  <si>
    <t>-(5*3,0*1,75+2,6*3,0+1,8*3,0+1,4*3,0)</t>
  </si>
  <si>
    <t>-(4*3,5*0,25+3,25*0,25+3,5*0,25+2,25*0,25)</t>
  </si>
  <si>
    <t>(2*4,25+9,0)*3,75</t>
  </si>
  <si>
    <t>-(1,2*2,3+1,15*2,1)</t>
  </si>
  <si>
    <t>-(2*1,5*0,25)</t>
  </si>
  <si>
    <t>1-2NP</t>
  </si>
  <si>
    <t>8*4,25*(3,75+4,0)</t>
  </si>
  <si>
    <t>-(1,3*2,7)</t>
  </si>
  <si>
    <t>-(1,75*0,25)</t>
  </si>
  <si>
    <t>(2*5,0+6,25)*(3,75+4,0)</t>
  </si>
  <si>
    <t>3*3,25*(3,75+4,0)</t>
  </si>
  <si>
    <t>5*3,25*(2,0+2,25)</t>
  </si>
  <si>
    <t>(2*2,25+9,0)*4,75</t>
  </si>
  <si>
    <t>5,5*3,75+5,0*4,75</t>
  </si>
  <si>
    <t>3,25*4,25</t>
  </si>
  <si>
    <t>-(2,0*2,2)</t>
  </si>
  <si>
    <t>-(2,5*0,25)</t>
  </si>
  <si>
    <t>11,5*3,75</t>
  </si>
  <si>
    <t>-(7,0*3,0)</t>
  </si>
  <si>
    <t>11,0*3,75</t>
  </si>
  <si>
    <t>-(7,5*3,0)</t>
  </si>
  <si>
    <t>1,0*4,5</t>
  </si>
  <si>
    <t>13,25*4,25</t>
  </si>
  <si>
    <t>5,5*3,5</t>
  </si>
  <si>
    <t>6,75*3,75</t>
  </si>
  <si>
    <t>(24,5+5,5+16,75+31,5)*1,5</t>
  </si>
  <si>
    <t>-2083311153</t>
  </si>
  <si>
    <t>S28/S29-30</t>
  </si>
  <si>
    <t>14*3,75-(2*1,0*2,3+2*1,25*0,25)</t>
  </si>
  <si>
    <t>S29,S30/S20,S22,S24,S26</t>
  </si>
  <si>
    <t>13,75*3,75</t>
  </si>
  <si>
    <t>S20,S22,S24,S26/S19,S21,S23,S25</t>
  </si>
  <si>
    <t>13,75*3,75-(4*0,9*2,3+4*1,25*0,25)</t>
  </si>
  <si>
    <t>S19,S21,S23,S25/S13</t>
  </si>
  <si>
    <t>S13/S14-S18</t>
  </si>
  <si>
    <t>13,75*3,75-(2*0,9*2,3+1*1,0*2,3+3*1,25*0,25)</t>
  </si>
  <si>
    <t>S12,S15-S18/S07-S11</t>
  </si>
  <si>
    <t>311272122</t>
  </si>
  <si>
    <t>Zdivo z pórobetonových tvárnic hladkých do P2 přes 450 do 600 kg/m3 na tenkovrstvou maltu tl 250 mm</t>
  </si>
  <si>
    <t>1221992259</t>
  </si>
  <si>
    <t>Zdivo z pórobetonových tvárnic na tenké maltové lože, tl. zdiva 250 mm pevnost tvárnic do P2, objemová hmotnost přes 450 do 600 kg/m3 hladkých</t>
  </si>
  <si>
    <t>https://podminky.urs.cz/item/CS_URS_2025_01/311272122</t>
  </si>
  <si>
    <t>(2*3,0)*0,5</t>
  </si>
  <si>
    <t>(2*3,0)*1,5</t>
  </si>
  <si>
    <t>311272251</t>
  </si>
  <si>
    <t>Zdivo z pórobetonových tvárnic hladkých přes P6 přes 600 kg/m3 na tenkovrstvou maltu tl 300 mm</t>
  </si>
  <si>
    <t>-88052336</t>
  </si>
  <si>
    <t>Zdivo z pórobetonových tvárnic na tenké maltové lože, tl. zdiva 300 mm pevnost tvárnic přes P6, objemová hmotnost přes 600 kg/m3 hladkých</t>
  </si>
  <si>
    <t>https://podminky.urs.cz/item/CS_URS_2025_01/311272251</t>
  </si>
  <si>
    <t>1NP+2NP</t>
  </si>
  <si>
    <t>2*1,9*(3,75+3,8)</t>
  </si>
  <si>
    <t>(2,5+1,9)*(3,75+4,6)</t>
  </si>
  <si>
    <t>1,75*3,75</t>
  </si>
  <si>
    <t>2,75*4,5</t>
  </si>
  <si>
    <t>(3,25+1,5)*3,75</t>
  </si>
  <si>
    <t>(2,5+2*2,25+2,5)*1,5</t>
  </si>
  <si>
    <t>3112722511.x</t>
  </si>
  <si>
    <t>Příplatek za zdění a úpravu pórobetonových tvárnic do oblouku</t>
  </si>
  <si>
    <t>866065803</t>
  </si>
  <si>
    <t>116,431</t>
  </si>
  <si>
    <t>311322611</t>
  </si>
  <si>
    <t>Nosná zeď ze ŽB odolného proti agresivnímu prostředí tř. C 30/37 bez výztuže</t>
  </si>
  <si>
    <t>-1078990897</t>
  </si>
  <si>
    <t>Nadzákladové zdi z betonu železového (bez výztuže) nosné odolného proti agresivnímu prostředí tř. C 30/37</t>
  </si>
  <si>
    <t>https://podminky.urs.cz/item/CS_URS_2025_01/311322611</t>
  </si>
  <si>
    <t xml:space="preserve">"šachta" </t>
  </si>
  <si>
    <t>8,5*17,2*0,2-(4*1,2*2,6*0,2)</t>
  </si>
  <si>
    <t>"1S"</t>
  </si>
  <si>
    <t>32,9*3,6*0,3-(3,0*1,5+2,5*1,5)*0,3</t>
  </si>
  <si>
    <t>18,0*3,6*0,3-(6,0*2,67+1,1*1,1+1,2*2,6+1,15*2,34)*0,3</t>
  </si>
  <si>
    <t>17,4*3,6*0,25-(1,7*2,34)*0,25</t>
  </si>
  <si>
    <t>7,6*3,8*0,3-(6,0*2,5*0,3)</t>
  </si>
  <si>
    <t>"2NP"</t>
  </si>
  <si>
    <t>7,6*4,6*0,3-(6,0*2,5*0,3)</t>
  </si>
  <si>
    <t>"3NP"</t>
  </si>
  <si>
    <t>7,8*3,7*0,3-(6,0*2,5*0,3)</t>
  </si>
  <si>
    <t>13,4*3,7*0,25-(1,0*2,14*0,25)</t>
  </si>
  <si>
    <t>"nadvlaky"</t>
  </si>
  <si>
    <t>22,1*0,3*0,25</t>
  </si>
  <si>
    <t>3,55*0,3*0,5</t>
  </si>
  <si>
    <t>311351121</t>
  </si>
  <si>
    <t>Zřízení oboustranného bednění nosných nadzákladových zdí</t>
  </si>
  <si>
    <t>1960667545</t>
  </si>
  <si>
    <t>Bednění nadzákladových zdí nosných rovné oboustranné za každou stranu zřízení</t>
  </si>
  <si>
    <t>https://podminky.urs.cz/item/CS_URS_2025_01/311351121</t>
  </si>
  <si>
    <t>8,5*17,2*2</t>
  </si>
  <si>
    <t>4*(1,2+2*2,6)*0,2</t>
  </si>
  <si>
    <t>32,9*3,6*2+2*0,3*3,6</t>
  </si>
  <si>
    <t>2*(3,0+1,5+2,5+1,5)*0,3</t>
  </si>
  <si>
    <t>18,0*3,6*2+2*0,3*3,6</t>
  </si>
  <si>
    <t>2*(6,0+2,67+1,1+1,1+1,2+2,6+1,15+2,34)*0,3</t>
  </si>
  <si>
    <t>17,4*3,6*2+2*0,25*3,6</t>
  </si>
  <si>
    <t>2*(1,7+2,34)*0,25</t>
  </si>
  <si>
    <t>7,6*3,8*2+2*0,3*3,8</t>
  </si>
  <si>
    <t>2*(6,0+2,5)*0,3</t>
  </si>
  <si>
    <t>7,6*4,6*2+2*0,3*4,6</t>
  </si>
  <si>
    <t>7,8*3,7*2+2*0,3*3,7</t>
  </si>
  <si>
    <t>13,4*3,7*2+2*0,25*3,7</t>
  </si>
  <si>
    <t>2*(1,0+2,14)*0,25</t>
  </si>
  <si>
    <t>22,1*2*0,25+2*0,3*0,25</t>
  </si>
  <si>
    <t>3,55*2*0,5+2*0,3*0,5</t>
  </si>
  <si>
    <t>311351122</t>
  </si>
  <si>
    <t>Odstranění oboustranného bednění nosných nadzákladových zdí</t>
  </si>
  <si>
    <t>-507308760</t>
  </si>
  <si>
    <t>Bednění nadzákladových zdí nosných rovné oboustranné za každou stranu odstranění</t>
  </si>
  <si>
    <t>https://podminky.urs.cz/item/CS_URS_2025_01/311351122</t>
  </si>
  <si>
    <t>31135115.x</t>
  </si>
  <si>
    <t>D+M Bednění nadzákladových zdí nosných obloukové do R 1,0 m</t>
  </si>
  <si>
    <t>-700034525</t>
  </si>
  <si>
    <t>D+M Bednění nadzákladových zdí nosných obloukové do R 1,0 m, oboustranné za každou stranu, vč. odstranění</t>
  </si>
  <si>
    <t>1,0*3,7*2</t>
  </si>
  <si>
    <t>3141351901.x</t>
  </si>
  <si>
    <t>Bednění otvorů ve stěnách plochy do 0,5 m2</t>
  </si>
  <si>
    <t>-828352980</t>
  </si>
  <si>
    <t>3141351902.x</t>
  </si>
  <si>
    <t>Bednění otvorů ve stěnách plochy do 1,0 m2</t>
  </si>
  <si>
    <t>85487110</t>
  </si>
  <si>
    <t>3141351903.x</t>
  </si>
  <si>
    <t>Bednění otvorů ve stěnách plochy do 2,25 m2</t>
  </si>
  <si>
    <t>1832345910</t>
  </si>
  <si>
    <t>311361821</t>
  </si>
  <si>
    <t>Výztuž nosných zdí betonářskou ocelí 10 505</t>
  </si>
  <si>
    <t>201623408</t>
  </si>
  <si>
    <t>Výztuž nadzákladových zdí nosných svislých nebo odkloněných od svislice, rovných nebo oblých z betonářské oceli 10 505 (R) nebo BSt 500</t>
  </si>
  <si>
    <t>https://podminky.urs.cz/item/CS_URS_2025_01/311361821</t>
  </si>
  <si>
    <t>"1S" 5,5</t>
  </si>
  <si>
    <t>"1NP" 0,5</t>
  </si>
  <si>
    <t>"2NP" 0,65</t>
  </si>
  <si>
    <t>"3NP" 3,4</t>
  </si>
  <si>
    <t>"výtahová šachta" 2,7</t>
  </si>
  <si>
    <t>"atika krček" 3,25*0,75*0,008</t>
  </si>
  <si>
    <t>"zastřešení VZT šachty" 3,5*1,75*0,008</t>
  </si>
  <si>
    <t>"oplocení" 3,0*1,75*0,012</t>
  </si>
  <si>
    <t>-349802595</t>
  </si>
  <si>
    <t>"1S" 6</t>
  </si>
  <si>
    <t>"3NP" 3</t>
  </si>
  <si>
    <t>317168052</t>
  </si>
  <si>
    <t>Překlad keramický vysoký v 238 mm dl 1250 mm</t>
  </si>
  <si>
    <t>-1838367782</t>
  </si>
  <si>
    <t>Překlady keramické vysoké osazené do maltového lože, šířky překladu 70 mm výšky 238 mm, délky 1250 mm</t>
  </si>
  <si>
    <t>https://podminky.urs.cz/item/CS_URS_2025_01/317168052</t>
  </si>
  <si>
    <t>P01</t>
  </si>
  <si>
    <t>" 1S" 13*2</t>
  </si>
  <si>
    <t>P02</t>
  </si>
  <si>
    <t>"1S" 3*3</t>
  </si>
  <si>
    <t>"3NP" 2*3</t>
  </si>
  <si>
    <t>317168053</t>
  </si>
  <si>
    <t>Překlad keramický vysoký v 238 mm dl 1500 mm</t>
  </si>
  <si>
    <t>850854540</t>
  </si>
  <si>
    <t>Překlady keramické vysoké osazené do maltového lože, šířky překladu 70 mm výšky 238 mm, délky 1500 mm</t>
  </si>
  <si>
    <t>https://podminky.urs.cz/item/CS_URS_2025_01/317168053</t>
  </si>
  <si>
    <t>P05</t>
  </si>
  <si>
    <t>" 1NP" 2*4</t>
  </si>
  <si>
    <t>"2NP" 2*4</t>
  </si>
  <si>
    <t>"3NP" 2*4</t>
  </si>
  <si>
    <t>317168054</t>
  </si>
  <si>
    <t>Překlad keramický vysoký v 238 mm dl 1750 mm</t>
  </si>
  <si>
    <t>-1415926575</t>
  </si>
  <si>
    <t>Překlady keramické vysoké osazené do maltového lože, šířky překladu 70 mm výšky 238 mm, délky 1750 mm</t>
  </si>
  <si>
    <t>https://podminky.urs.cz/item/CS_URS_2025_01/317168054</t>
  </si>
  <si>
    <t>P10</t>
  </si>
  <si>
    <t>"1S" 1*4</t>
  </si>
  <si>
    <t>"1NP" 1*4</t>
  </si>
  <si>
    <t>"2NP" 1*4</t>
  </si>
  <si>
    <t>317168056</t>
  </si>
  <si>
    <t>Překlad keramický vysoký v 238 mm dl 2250 mm</t>
  </si>
  <si>
    <t>1081862454</t>
  </si>
  <si>
    <t>Překlady keramické vysoké osazené do maltového lože, šířky překladu 70 mm výšky 238 mm, délky 2250 mm</t>
  </si>
  <si>
    <t>https://podminky.urs.cz/item/CS_URS_2025_01/317168056</t>
  </si>
  <si>
    <t>P03</t>
  </si>
  <si>
    <t>" 1S" 2*3</t>
  </si>
  <si>
    <t>"1NP" 2*3</t>
  </si>
  <si>
    <t>"2NP" 2*3</t>
  </si>
  <si>
    <t>"3NP"2*3</t>
  </si>
  <si>
    <t>P09</t>
  </si>
  <si>
    <t>317168057</t>
  </si>
  <si>
    <t>Překlad keramický vysoký v 238 mm dl 2500 mm</t>
  </si>
  <si>
    <t>630206355</t>
  </si>
  <si>
    <t>Překlady keramické vysoké osazené do maltového lože, šířky překladu 70 mm výšky 238 mm, délky 2500 mm</t>
  </si>
  <si>
    <t>https://podminky.urs.cz/item/CS_URS_2025_01/317168057</t>
  </si>
  <si>
    <t>P07</t>
  </si>
  <si>
    <t>"3NP"1*4</t>
  </si>
  <si>
    <t>317168060</t>
  </si>
  <si>
    <t>Překlad keramický vysoký v 238 mm dl 3250 mm</t>
  </si>
  <si>
    <t>1137832702</t>
  </si>
  <si>
    <t>Překlady keramické vysoké osazené do maltového lože, šířky překladu 70 mm výšky 238 mm, délky 3250 mm</t>
  </si>
  <si>
    <t>https://podminky.urs.cz/item/CS_URS_2025_01/317168060</t>
  </si>
  <si>
    <t>P06</t>
  </si>
  <si>
    <t>" 1S" 1*4</t>
  </si>
  <si>
    <t>317168061</t>
  </si>
  <si>
    <t>Překlad keramický vysoký v 238 mm dl 3500 mm</t>
  </si>
  <si>
    <t>-93619137</t>
  </si>
  <si>
    <t>Překlady keramické vysoké osazené do maltového lože, šířky překladu 70 mm výšky 238 mm, délky 3500 mm</t>
  </si>
  <si>
    <t>https://podminky.urs.cz/item/CS_URS_2025_01/317168061</t>
  </si>
  <si>
    <t>P08</t>
  </si>
  <si>
    <t>"P11"</t>
  </si>
  <si>
    <t>"1S" 4*4</t>
  </si>
  <si>
    <t>317998112</t>
  </si>
  <si>
    <t>Tepelná izolace mezi překlady v 24 cm z EPS tl přes 50 do 70 mm</t>
  </si>
  <si>
    <t>876237298</t>
  </si>
  <si>
    <t>Izolace tepelná mezi překlady z pěnového polystyrenu výšky 24 cm, tloušťky přes 50 do 70 mm</t>
  </si>
  <si>
    <t>https://podminky.urs.cz/item/CS_URS_2025_01/317998112</t>
  </si>
  <si>
    <t>" 1S" 13*1,25</t>
  </si>
  <si>
    <t>346272256</t>
  </si>
  <si>
    <t>Přizdívka z pórobetonových tvárnic tl 150 mm</t>
  </si>
  <si>
    <t>375943042</t>
  </si>
  <si>
    <t>Přizdívky z pórobetonových tvárnic objemová hmotnost do 500 kg/m3, na tenké maltové lože, tloušťka přizdívky 150 mm</t>
  </si>
  <si>
    <t>https://podminky.urs.cz/item/CS_URS_2025_01/346272256</t>
  </si>
  <si>
    <t>"S08" 1,0*3,25</t>
  </si>
  <si>
    <t>"S12" 1,45*3,25</t>
  </si>
  <si>
    <t>"S13" 2*(1,2+0,15)*3,25</t>
  </si>
  <si>
    <t>"S14" 2,1*3,25</t>
  </si>
  <si>
    <t>"S15" 3,9*3,25</t>
  </si>
  <si>
    <t>"S16" 3,9*3,25</t>
  </si>
  <si>
    <t>"S17" 3,9*3,25</t>
  </si>
  <si>
    <t>"S18" 2*(1,2+0,15)*3,25</t>
  </si>
  <si>
    <t>"S20" 2,7*3,25</t>
  </si>
  <si>
    <t>"S22" 2*2,7*3,25</t>
  </si>
  <si>
    <t>"S24" 2*2,7*3,25</t>
  </si>
  <si>
    <t>"S26" 2,7*3,25</t>
  </si>
  <si>
    <t>"306" 2,0*3,6</t>
  </si>
  <si>
    <t>"308" 2,0*3,6</t>
  </si>
  <si>
    <t>"309" 2,0*3,6</t>
  </si>
  <si>
    <t>"310" 1,4*3,6</t>
  </si>
  <si>
    <t>OP01.x</t>
  </si>
  <si>
    <t>OP01 D+M Ocelový překlad 2x L 50x50x5 mm, délka 800 mm</t>
  </si>
  <si>
    <t>1437444595</t>
  </si>
  <si>
    <t>OP01 D+M Ocelový překlad 2x L 50x50x5 mm, délka 800 mm, vč. příslušenství, dle PD</t>
  </si>
  <si>
    <t>OP01</t>
  </si>
  <si>
    <t>" 1S" 4</t>
  </si>
  <si>
    <t>"3NP" 1</t>
  </si>
  <si>
    <t>OP02a.x</t>
  </si>
  <si>
    <t>OP02a D+M Ocelový překlad 2x L 50x50x5 mm, délka 1000 mm</t>
  </si>
  <si>
    <t>-1902059635</t>
  </si>
  <si>
    <t>OP02a D+M Ocelový překlad 2x L 50x50x5 mm, délka 1000 mm, vč. příslušenství, dle PD</t>
  </si>
  <si>
    <t>OP02b.x</t>
  </si>
  <si>
    <t>OP02b D+M Ocelový překlad 2x L 50x50x5 mm, délka 1000 mm</t>
  </si>
  <si>
    <t>1045971596</t>
  </si>
  <si>
    <t>OP02b D+M Ocelový překlad 2x L 50x50x5 mm, délka 1000 mm, vč. příslušenství, dle PD</t>
  </si>
  <si>
    <t>" 1S" 1</t>
  </si>
  <si>
    <t>330321612</t>
  </si>
  <si>
    <t>Sloupy nebo pilíře z betonu odolného agresivnímu prostředí tř. C 30/37 bez výztuže</t>
  </si>
  <si>
    <t>1127074021</t>
  </si>
  <si>
    <t>Sloupy, pilíře, táhla, rámové stojky, vzpěry z betonu železového (bez výztuže) odolného proti agresivnímu prostředí tř. C 30/37</t>
  </si>
  <si>
    <t>https://podminky.urs.cz/item/CS_URS_2025_01/330321612</t>
  </si>
  <si>
    <t>sloupy 3NP</t>
  </si>
  <si>
    <t>4*0,4*0,4*3,5</t>
  </si>
  <si>
    <t>330321712</t>
  </si>
  <si>
    <t>Sloupy nebo pilíře z betonu odolného agresivnímu prostředí tř. C 35/45 bez výztuže</t>
  </si>
  <si>
    <t>901627550</t>
  </si>
  <si>
    <t>Sloupy, pilíře, táhla, rámové stojky, vzpěry z betonu železového (bez výztuže) odolného proti agresivnímu prostředí tř. C 35/45</t>
  </si>
  <si>
    <t>https://podminky.urs.cz/item/CS_URS_2025_01/330321712</t>
  </si>
  <si>
    <t>sloupy 1PP</t>
  </si>
  <si>
    <t>4*0,4*0,4*3,3</t>
  </si>
  <si>
    <t>sloupy 1NP</t>
  </si>
  <si>
    <t>4*0,4*0,4*3,6</t>
  </si>
  <si>
    <t>sloupy 2NP</t>
  </si>
  <si>
    <t>4*0,4*0,4*4,4</t>
  </si>
  <si>
    <t>sloupy 1PP-2NP</t>
  </si>
  <si>
    <t>18*(0,6*0,4*12,6)</t>
  </si>
  <si>
    <t>2*(0,4*0,4*12,6)</t>
  </si>
  <si>
    <t>331351125</t>
  </si>
  <si>
    <t>Zřízení bednění čtyřúhelníkových sloupů v do 4 m průřezu přes 0,16 do 0,36 m2</t>
  </si>
  <si>
    <t>203447207</t>
  </si>
  <si>
    <t>Bednění hranatých sloupů a pilířů včetně vzepření průřezu pravoúhlého čtyřúhelníka výšky do 4 m, průřezu přes 0,16 m2 zřízení</t>
  </si>
  <si>
    <t>https://podminky.urs.cz/item/CS_URS_2025_01/331351125</t>
  </si>
  <si>
    <t>4*(4*0,4*3,3)</t>
  </si>
  <si>
    <t>4*(4*0,4*3,6)</t>
  </si>
  <si>
    <t>4*(4*0,4*3,5)</t>
  </si>
  <si>
    <t>331351126</t>
  </si>
  <si>
    <t>Odstranění bednění čtyřúhelníkových sloupů v do 4 m průřezu přes 0,16 do 0,36 m2</t>
  </si>
  <si>
    <t>489710089</t>
  </si>
  <si>
    <t>Bednění hranatých sloupů a pilířů včetně vzepření průřezu pravoúhlého čtyřúhelníka výšky do 4 m, průřezu přes 0,16 m2 odstranění</t>
  </si>
  <si>
    <t>https://podminky.urs.cz/item/CS_URS_2025_01/331351126</t>
  </si>
  <si>
    <t>331351325</t>
  </si>
  <si>
    <t>Zřízení bednění čtyřúhelníkových sloupů v přes 4 do 6 m průřezu přes 0,16 do 0,36 m2</t>
  </si>
  <si>
    <t>751660006</t>
  </si>
  <si>
    <t>Bednění hranatých sloupů a pilířů včetně vzepření průřezu pravoúhlého čtyřúhelníka výšky přes 4 do 6 m, průřezu přes 0,16 m2 zřízení</t>
  </si>
  <si>
    <t>https://podminky.urs.cz/item/CS_URS_2025_01/331351325</t>
  </si>
  <si>
    <t>4*(4*0,4*4,4)</t>
  </si>
  <si>
    <t>331351326</t>
  </si>
  <si>
    <t>Odstranění bednění čtyřúhelníkových sloupů v přes 4 do 6 m průřezu přes 0,16 do 0,36 m2</t>
  </si>
  <si>
    <t>63823322</t>
  </si>
  <si>
    <t>Bednění hranatých sloupů a pilířů včetně vzepření průřezu pravoúhlého čtyřúhelníka výšky přes 4 do 6 m, průřezu přes 0,16 m2 odstranění</t>
  </si>
  <si>
    <t>https://podminky.urs.cz/item/CS_URS_2025_01/331351326</t>
  </si>
  <si>
    <t>3313513301.x</t>
  </si>
  <si>
    <t>Zřízení bednění čtyřúhelníkových sloupů v přes 6 do 13 m průřezu přes 0,16 do 0,36 m2</t>
  </si>
  <si>
    <t>-1781068682</t>
  </si>
  <si>
    <t>Bednění hranatých sloupů a pilířů včetně vzepření průřezu pravoúhlého čtyřúhelníka výšky přes 6 do 13 m, průřezu přes 0,16 m2 zřízení</t>
  </si>
  <si>
    <t>18*(2*(0,6+0,4)*12,6)</t>
  </si>
  <si>
    <t>2*(2*(4*0,4)*12,6)</t>
  </si>
  <si>
    <t>331351327.x</t>
  </si>
  <si>
    <t>Odstranění bednění čtyřúhelníkových sloupů v přes 6 do 13 m průřezu přes 0,16 do 0,36 m2</t>
  </si>
  <si>
    <t>-1736347598</t>
  </si>
  <si>
    <t>Bednění hranatých sloupů a pilířů včetně vzepření průřezu pravoúhlého čtyřúhelníka výšky přes 6 do 13 m, průřezu přes 0,16 m2 odstranění</t>
  </si>
  <si>
    <t>331361821</t>
  </si>
  <si>
    <t>Výztuž sloupů hranatých betonářskou ocelí 10 505</t>
  </si>
  <si>
    <t>-605663788</t>
  </si>
  <si>
    <t>Výztuž sloupů, pilířů, rámových stojek, táhel nebo vzpěr hranatých svislých nebo šikmých (odkloněných) z betonářské oceli 10 505 (R) nebo BSt 500</t>
  </si>
  <si>
    <t>https://podminky.urs.cz/item/CS_URS_2025_01/331361821</t>
  </si>
  <si>
    <t>17,3</t>
  </si>
  <si>
    <t>1994962856</t>
  </si>
  <si>
    <t>S10/S06,S09</t>
  </si>
  <si>
    <t>4,0*3,75-(1,0*2,3)</t>
  </si>
  <si>
    <t>S07/S09</t>
  </si>
  <si>
    <t>2,75*3,75-(0,8*2,3)</t>
  </si>
  <si>
    <t>S07/S08</t>
  </si>
  <si>
    <t>S08/S11</t>
  </si>
  <si>
    <t>2,75*3,75</t>
  </si>
  <si>
    <t>S06/S07-S09,S11</t>
  </si>
  <si>
    <t>6,5*3,75-(0,9*2,3)</t>
  </si>
  <si>
    <t>S02</t>
  </si>
  <si>
    <t>(2*0,25+1,0)*3,75</t>
  </si>
  <si>
    <t>S12/S14</t>
  </si>
  <si>
    <t>2,25*3,75</t>
  </si>
  <si>
    <t>S12,S14/S15</t>
  </si>
  <si>
    <t>4,5*3,75</t>
  </si>
  <si>
    <t>S15/S16</t>
  </si>
  <si>
    <t>4,5*3,75-(0,9*2,3)</t>
  </si>
  <si>
    <t>S16/S17</t>
  </si>
  <si>
    <t>S17/S18</t>
  </si>
  <si>
    <t>S18</t>
  </si>
  <si>
    <t>1,25*3,75</t>
  </si>
  <si>
    <t>S19/S21</t>
  </si>
  <si>
    <t>5,0*3,75</t>
  </si>
  <si>
    <t>S21/S23</t>
  </si>
  <si>
    <t>S23/S25</t>
  </si>
  <si>
    <t>S20/S22</t>
  </si>
  <si>
    <t>S22/S24</t>
  </si>
  <si>
    <t>S24/S26</t>
  </si>
  <si>
    <t>S29/S30</t>
  </si>
  <si>
    <t>3,0*3,75</t>
  </si>
  <si>
    <t>"102</t>
  </si>
  <si>
    <t>"202</t>
  </si>
  <si>
    <t>(2*0,25+1,0)*4,75</t>
  </si>
  <si>
    <t>"302</t>
  </si>
  <si>
    <t>"312/309,310</t>
  </si>
  <si>
    <t>4,0*3,75</t>
  </si>
  <si>
    <t>"307/310</t>
  </si>
  <si>
    <t>1,5*3,75-(0,9*2,1)</t>
  </si>
  <si>
    <t>"308/309</t>
  </si>
  <si>
    <t>"306/308</t>
  </si>
  <si>
    <t>2,0*3,75</t>
  </si>
  <si>
    <t>"307,310/306,308,309</t>
  </si>
  <si>
    <t>10,0*3,75-(2*0,9*2,1)</t>
  </si>
  <si>
    <t>411321616</t>
  </si>
  <si>
    <t>Stropy deskové ze ŽB tř. C 30/37</t>
  </si>
  <si>
    <t>-672916009</t>
  </si>
  <si>
    <t>Stropy z betonu železového (bez výztuže) stropů deskových, plochých střech, desek balkonových, desek hřibových stropů včetně hlavic hřibových sloupů tř. C 30/37</t>
  </si>
  <si>
    <t>https://podminky.urs.cz/item/CS_URS_2025_01/411321616</t>
  </si>
  <si>
    <t>(717-(6,5+16,0))*0,25</t>
  </si>
  <si>
    <t>(121-(6,5+16,0))*0,25</t>
  </si>
  <si>
    <t>(717-(6,5+18,0))*0,2</t>
  </si>
  <si>
    <t>173*0,25</t>
  </si>
  <si>
    <t>53*0,2</t>
  </si>
  <si>
    <t>411351011</t>
  </si>
  <si>
    <t>Zřízení bednění stropů deskových tl přes 5 do 25 cm bez podpěrné kce</t>
  </si>
  <si>
    <t>1429213047</t>
  </si>
  <si>
    <t>Bednění stropních konstrukcí - bez podpěrné konstrukce desek tloušťky stropní desky přes 5 do 25 cm zřízení</t>
  </si>
  <si>
    <t>https://podminky.urs.cz/item/CS_URS_2025_01/411351011</t>
  </si>
  <si>
    <t>(717-(6,5+16,0))</t>
  </si>
  <si>
    <t>116*0,5</t>
  </si>
  <si>
    <t>(121-(6,5+16,0))</t>
  </si>
  <si>
    <t>55,5*0,5</t>
  </si>
  <si>
    <t>(717-(6,5+18,0))</t>
  </si>
  <si>
    <t>173</t>
  </si>
  <si>
    <t>(57+36,5)*0,5</t>
  </si>
  <si>
    <t>411351012</t>
  </si>
  <si>
    <t>Odstranění bednění stropů deskových tl přes 5 do 25 cm bez podpěrné kce</t>
  </si>
  <si>
    <t>-1939912751</t>
  </si>
  <si>
    <t>Bednění stropních konstrukcí - bez podpěrné konstrukce desek tloušťky stropní desky přes 5 do 25 cm odstranění</t>
  </si>
  <si>
    <t>https://podminky.urs.cz/item/CS_URS_2025_01/411351012</t>
  </si>
  <si>
    <t>411351091.x</t>
  </si>
  <si>
    <t>D+M Bednění čel stropních desek tl. do 25 cm, zřízení</t>
  </si>
  <si>
    <t>1893819889</t>
  </si>
  <si>
    <t>116+17+10,5+3,7+2,1</t>
  </si>
  <si>
    <t>56+17+10,5+3,7+2,1</t>
  </si>
  <si>
    <t>116+18,5+10,5+3,7+2,1</t>
  </si>
  <si>
    <t>58+4,2+5,4+3,0+4,6+1,9+2,4+3,7</t>
  </si>
  <si>
    <t>411351092.x</t>
  </si>
  <si>
    <t>D+M Bednění čel stropních desek tl. do 25 cm, odstranění</t>
  </si>
  <si>
    <t>-1781044358</t>
  </si>
  <si>
    <t>Bednění čel stropních desek tl. do 25 cm, odstranění</t>
  </si>
  <si>
    <t>411354313</t>
  </si>
  <si>
    <t>Zřízení podpěrné konstrukce stropů výšky do 4 m tl přes 15 do 25 cm</t>
  </si>
  <si>
    <t>-731403575</t>
  </si>
  <si>
    <t>Podpěrná konstrukce stropů - desek, kleneb a skořepin výška podepření do 4 m tloušťka stropu přes 15 do 25 cm zřízení</t>
  </si>
  <si>
    <t>https://podminky.urs.cz/item/CS_URS_2025_01/411354313</t>
  </si>
  <si>
    <t>(121-(6,5+18,0))</t>
  </si>
  <si>
    <t>411354314</t>
  </si>
  <si>
    <t>Odstranění podpěrné konstrukce stropů výšky do 4 m tl přes 15 do 25 cm</t>
  </si>
  <si>
    <t>-4430274</t>
  </si>
  <si>
    <t>Podpěrná konstrukce stropů - desek, kleneb a skořepin výška podepření do 4 m tloušťka stropu přes 15 do 25 cm odstranění</t>
  </si>
  <si>
    <t>https://podminky.urs.cz/item/CS_URS_2025_01/411354314</t>
  </si>
  <si>
    <t>411354333</t>
  </si>
  <si>
    <t>Zřízení podpěrné konstrukce stropů výšky přes 4 do 6 m tl přes 15 do 25 cm</t>
  </si>
  <si>
    <t>1696750671</t>
  </si>
  <si>
    <t>Podpěrná konstrukce stropů - desek, kleneb a skořepin výška podepření přes 4 do 6 m tloušťka stropu přes 15 do 25 cm zřízení</t>
  </si>
  <si>
    <t>https://podminky.urs.cz/item/CS_URS_2025_01/411354333</t>
  </si>
  <si>
    <t>53+194</t>
  </si>
  <si>
    <t>411354334</t>
  </si>
  <si>
    <t>Odstranění podpěrné konstrukce stropů výšky přes 4 do 6 m tl přes 15 do 25 cm</t>
  </si>
  <si>
    <t>227052085</t>
  </si>
  <si>
    <t>Podpěrná konstrukce stropů - desek, kleneb a skořepin výška podepření přes 4 do 6 m tloušťka stropu přes 15 do 25 cm odstranění</t>
  </si>
  <si>
    <t>https://podminky.urs.cz/item/CS_URS_2025_01/411354334</t>
  </si>
  <si>
    <t>4113543191.x</t>
  </si>
  <si>
    <t>Podpěrná prostorová konstrukce bednění stropů - výška celkem do 9 m - zřízení</t>
  </si>
  <si>
    <t>1005014887</t>
  </si>
  <si>
    <t>Podpěrná prostorová konstrukce bednění stropů - výška celkem do 9 m - zřízení, systémové řešení</t>
  </si>
  <si>
    <t>Poznámka k položce:_x000d_
množství MJ určuje půdorysnou plochu stropu</t>
  </si>
  <si>
    <t>4113543192.x</t>
  </si>
  <si>
    <t>Podpěrná prostorová konstrukce bednění stropů - výška celkem do 9 m - odstranění</t>
  </si>
  <si>
    <t>-1282864677</t>
  </si>
  <si>
    <t>Podpěrná prostorová konstrukce bednění stropů - výška celkem do 9 m - odstranění, systémové řešení</t>
  </si>
  <si>
    <t>411355001.x</t>
  </si>
  <si>
    <t>Příplatek za ponechání podpěrných stojek stropu po odstranění bednění, před dosažením požadované pevnosti betonu stropu</t>
  </si>
  <si>
    <t>1349845398</t>
  </si>
  <si>
    <t>1062,5</t>
  </si>
  <si>
    <t>247,0</t>
  </si>
  <si>
    <t>411361821</t>
  </si>
  <si>
    <t>Výztuž stropů betonářskou ocelí 10 505</t>
  </si>
  <si>
    <t>467792598</t>
  </si>
  <si>
    <t>Výztuž stropů prostě uložených, vetknutých, spojitých, deskových, trámových (žebrových, kazetových), s keramickými a jinými vložkami, konsolových nebo balkonových, hřibových včetně hlavic hřibových sloupů, plochých střech a pro zavěšení železobetonových podhledů z betonářské oceli 10 505 (R) nebo BSt 500</t>
  </si>
  <si>
    <t>https://podminky.urs.cz/item/CS_URS_2025_01/411361821</t>
  </si>
  <si>
    <t>"1S" 18,965+0,46</t>
  </si>
  <si>
    <t>"1NP" 2,6+0,05</t>
  </si>
  <si>
    <t>"2NP (vč. průvlaků)" 53,701+0,4</t>
  </si>
  <si>
    <t>"3NP (vč. průvlaků)" 9,5+0,15</t>
  </si>
  <si>
    <t>413321616</t>
  </si>
  <si>
    <t>Nosníky ze ŽB tř. C 30/37</t>
  </si>
  <si>
    <t>1511132341</t>
  </si>
  <si>
    <t>Nosníky z betonu železového (bez výztuže) včetně stěnových i jeřábových drah, volných trámů, průvlaků, rámových příčlí, ztužidel, konzol, vodorovných táhel apod., tyčových konstrukcí tř. C 30/37</t>
  </si>
  <si>
    <t>https://podminky.urs.cz/item/CS_URS_2025_01/413321616</t>
  </si>
  <si>
    <t>výztuž průvlaků a překladů je součástí výztuže stropů a stěn - viz D.1.2</t>
  </si>
  <si>
    <t>průvlaky</t>
  </si>
  <si>
    <t>P1 (nad 2NP)</t>
  </si>
  <si>
    <t>9*(18,4*0,4*1,5+2*0,4*0,5)</t>
  </si>
  <si>
    <t>krčky</t>
  </si>
  <si>
    <t>"1PP" 21,9*0,4*0,25</t>
  </si>
  <si>
    <t>"1NP" 21,9*0,4*0,25</t>
  </si>
  <si>
    <t>"2NP" 21,9*0,4*0,25</t>
  </si>
  <si>
    <t>"3NP" 21,9*0,4*0,25</t>
  </si>
  <si>
    <t>překlad</t>
  </si>
  <si>
    <t>"P1" 18,7*0,3*0,35</t>
  </si>
  <si>
    <t>obvodový průvlak nad 2NP</t>
  </si>
  <si>
    <t>(16*3,25+2*5,45+6,1+2*1,5)*(0,3*0,75)</t>
  </si>
  <si>
    <t>průvlak 2NP</t>
  </si>
  <si>
    <t>17,9*0,3*0,25</t>
  </si>
  <si>
    <t>průvlak 3NP</t>
  </si>
  <si>
    <t>16,6*0,25*0,8</t>
  </si>
  <si>
    <t>9,7*0,3*1,1</t>
  </si>
  <si>
    <t>24,0*0,3*1,1</t>
  </si>
  <si>
    <t>413351111</t>
  </si>
  <si>
    <t>Zřízení bednění nosníků a průvlaků bez podpěrné kce výšky do 100 cm</t>
  </si>
  <si>
    <t>1143837006</t>
  </si>
  <si>
    <t>Bednění nosníků a průvlaků - bez podpěrné konstrukce výška nosníku po spodní líc stropní desky do 100 cm zřízení</t>
  </si>
  <si>
    <t>https://podminky.urs.cz/item/CS_URS_2025_01/413351111</t>
  </si>
  <si>
    <t>"1PP" 21,9*(0,4+2*0,25)</t>
  </si>
  <si>
    <t>"1NP" 21,9*(0,4+2*0,25)</t>
  </si>
  <si>
    <t>"2NP" 21,9*(0,4+2*0,25)</t>
  </si>
  <si>
    <t>"3NP" 21,9*(0,4+2*0,25)</t>
  </si>
  <si>
    <t>"P1" 18,7*(0,3+2*0,35)+2*0,3*0,35</t>
  </si>
  <si>
    <t>(16*3,25+2*5,45+6,1+2*1,5)*(0,3+2*0,75)</t>
  </si>
  <si>
    <t>22,1*(0,3+2*0,25)</t>
  </si>
  <si>
    <t>17,9*(0,3+2*0,25)</t>
  </si>
  <si>
    <t>16,6*(0,25+2*0,8)</t>
  </si>
  <si>
    <t>413351112</t>
  </si>
  <si>
    <t>Odstranění bednění nosníků a průvlaků bez podpěrné kce výšky do 100 cm</t>
  </si>
  <si>
    <t>-1116496683</t>
  </si>
  <si>
    <t>Bednění nosníků a průvlaků - bez podpěrné konstrukce výška nosníku po spodní líc stropní desky do 100 cm odstranění</t>
  </si>
  <si>
    <t>https://podminky.urs.cz/item/CS_URS_2025_01/413351112</t>
  </si>
  <si>
    <t>413351121</t>
  </si>
  <si>
    <t>Zřízení bednění nosníků a průvlaků bez podpěrné kce výšky přes 100 cm</t>
  </si>
  <si>
    <t>1520792954</t>
  </si>
  <si>
    <t>Bednění nosníků a průvlaků - bez podpěrné konstrukce výška nosníku po spodní líc stropní desky přes 100 cm zřízení</t>
  </si>
  <si>
    <t>https://podminky.urs.cz/item/CS_URS_2025_01/413351121</t>
  </si>
  <si>
    <t>9*(18,4*2*1,8+2*2*2,5+19,3*0,4)</t>
  </si>
  <si>
    <t>9,7*2*1,1+2*0,3*1,1</t>
  </si>
  <si>
    <t>24,0*2*1,1+2*0,3*1,1</t>
  </si>
  <si>
    <t>413351122</t>
  </si>
  <si>
    <t>Odstranění bednění nosníků a průvlaků bez podpěrné kce výšky přes 100 cm</t>
  </si>
  <si>
    <t>-1843536104</t>
  </si>
  <si>
    <t>Bednění nosníků a průvlaků - bez podpěrné konstrukce výška nosníku po spodní líc stropní desky přes 100 cm odstranění</t>
  </si>
  <si>
    <t>https://podminky.urs.cz/item/CS_URS_2025_01/413351122</t>
  </si>
  <si>
    <t>413352211</t>
  </si>
  <si>
    <t>Zřízení podpěrné konstrukce nosníků výšky podepření přes 4 do 6 m pro nosník výšky do 100 cm</t>
  </si>
  <si>
    <t>-684283331</t>
  </si>
  <si>
    <t>Podpěrná konstrukce nosníků a průvlaků výšky podepření přes 4 do 6 m výšky nosníku (po spodní hranu stropní desky) do 100 cm zřízení</t>
  </si>
  <si>
    <t>https://podminky.urs.cz/item/CS_URS_2025_01/413352211</t>
  </si>
  <si>
    <t>"1PP" 21,9*0,4</t>
  </si>
  <si>
    <t>"1NP" 21,9*0,4</t>
  </si>
  <si>
    <t>"2NP" 21,9*0,4</t>
  </si>
  <si>
    <t>"3NP" 21,9*0,4</t>
  </si>
  <si>
    <t>"P1" 18,7*0,3</t>
  </si>
  <si>
    <t>(16*3,25+2*5,45+6,1+2*1,5)*0,3</t>
  </si>
  <si>
    <t>22,1*0,3</t>
  </si>
  <si>
    <t>17,9*0,3</t>
  </si>
  <si>
    <t>16,6*0,25</t>
  </si>
  <si>
    <t>413352212</t>
  </si>
  <si>
    <t>Odstranění podpěrné konstrukce nosníků výšky podepření přes 4 do 6 m pro nosník výšky do 100 cm</t>
  </si>
  <si>
    <t>1878421502</t>
  </si>
  <si>
    <t>Podpěrná konstrukce nosníků a průvlaků výšky podepření přes 4 do 6 m výšky nosníku (po spodní hranu stropní desky) do 100 cm odstranění</t>
  </si>
  <si>
    <t>https://podminky.urs.cz/item/CS_URS_2025_01/413352212</t>
  </si>
  <si>
    <t>413352215</t>
  </si>
  <si>
    <t>Zřízení podpěrné konstrukce nosníků výšky podepření přes 4 do 6 m pro nosník výšky přes 100 cm</t>
  </si>
  <si>
    <t>714262797</t>
  </si>
  <si>
    <t>Podpěrná konstrukce nosníků a průvlaků výšky podepření přes 4 do 6 m výšky nosníku (po spodní hranu stropní desky) přes 100 cm zřízení</t>
  </si>
  <si>
    <t>https://podminky.urs.cz/item/CS_URS_2025_01/413352215</t>
  </si>
  <si>
    <t>9,7*0,3</t>
  </si>
  <si>
    <t>24,0*0,3</t>
  </si>
  <si>
    <t>413352216</t>
  </si>
  <si>
    <t>Odstranění podpěrné konstrukce nosníků výšky podepření přes 4 do 6 m pro nosník výšky přes 100 cm</t>
  </si>
  <si>
    <t>-54436805</t>
  </si>
  <si>
    <t>Podpěrná konstrukce nosníků a průvlaků výšky podepření přes 4 do 6 m výšky nosníku (po spodní hranu stropní desky) přes 100 cm odstranění</t>
  </si>
  <si>
    <t>https://podminky.urs.cz/item/CS_URS_2025_01/413352216</t>
  </si>
  <si>
    <t>4133522195.x</t>
  </si>
  <si>
    <t>Podpěrná prostorová konstrukce bednění průvlaků - výška celkem do 9 m - zřízení</t>
  </si>
  <si>
    <t>77657205</t>
  </si>
  <si>
    <t>Podpěrná prostorová konstrukce bednění průvlaků - výška celkem do 9 m - zřízení, systémové řešení</t>
  </si>
  <si>
    <t>Poznámka k položce:_x000d_
množství MJ určuje půdorysnou plochu podpěrné konstrukce</t>
  </si>
  <si>
    <t>8*19*3,6</t>
  </si>
  <si>
    <t>4133522196.x</t>
  </si>
  <si>
    <t>Podpěrná prostorová konstrukce bednění průvlaků - výška celkem do 9 m - odstranění</t>
  </si>
  <si>
    <t>820745477</t>
  </si>
  <si>
    <t>Podpěrná prostorová konstrukce bednění průvlaků - výška celkem do 9 m - odstranění, systémové řešení</t>
  </si>
  <si>
    <t>413941135</t>
  </si>
  <si>
    <t>Osazování ocelových válcovaných nosníků stropů HEA nebo HEB výšky přes 220 mm</t>
  </si>
  <si>
    <t>-1308623012</t>
  </si>
  <si>
    <t>Osazování ocelových válcovaných nosníků ve stropech HE-A nebo HE-B, výšky přes 220 mm</t>
  </si>
  <si>
    <t>https://podminky.urs.cz/item/CS_URS_2025_01/413941135</t>
  </si>
  <si>
    <t>HEB 360: 142 kg/m</t>
  </si>
  <si>
    <t>5*13,25*0,142</t>
  </si>
  <si>
    <t>13011010</t>
  </si>
  <si>
    <t>ocel profilová jakost S235JR (11 375) průřez HEB 360</t>
  </si>
  <si>
    <t>-94517096</t>
  </si>
  <si>
    <t>9,408*1,05 'Přepočtené koeficientem množství</t>
  </si>
  <si>
    <t>41394501.x</t>
  </si>
  <si>
    <t>Příplatek za povrchovou úpravu ocelových válcovaných profilů antikorozním nátěrem</t>
  </si>
  <si>
    <t>2131703693</t>
  </si>
  <si>
    <t>HEB 360: 1,85 m2/2</t>
  </si>
  <si>
    <t>5*13,25*1,85</t>
  </si>
  <si>
    <t>1128170948</t>
  </si>
  <si>
    <t>věnec V1</t>
  </si>
  <si>
    <t>81*0,3*0,35</t>
  </si>
  <si>
    <t>parapetní nosník</t>
  </si>
  <si>
    <t>18,7*0,3*0,25</t>
  </si>
  <si>
    <t>věnec průběžný</t>
  </si>
  <si>
    <t>(8,0+3*3,1)*0,25*0,25</t>
  </si>
  <si>
    <t>(25,5+13)*0,3*0,25</t>
  </si>
  <si>
    <t>věnec 3NP</t>
  </si>
  <si>
    <t>(4,9+14,0)*0,3*0,4</t>
  </si>
  <si>
    <t>40,3*0,3*0,2</t>
  </si>
  <si>
    <t xml:space="preserve">atika </t>
  </si>
  <si>
    <t>89*0,3*0,25</t>
  </si>
  <si>
    <t>75,5*0,25*0,25</t>
  </si>
  <si>
    <t>15,9*0,25*0,25</t>
  </si>
  <si>
    <t>-32585268</t>
  </si>
  <si>
    <t>81*2*0,5</t>
  </si>
  <si>
    <t>18,7*2*0,5</t>
  </si>
  <si>
    <t>(8,0+3*3,1)*2*0,5</t>
  </si>
  <si>
    <t>(25,5+13)*2*0,5</t>
  </si>
  <si>
    <t>(4,9+14,0)*2*0,5</t>
  </si>
  <si>
    <t>40,3*2*0,5</t>
  </si>
  <si>
    <t>89*2*0,5</t>
  </si>
  <si>
    <t>75,5*2*0,5</t>
  </si>
  <si>
    <t>15,9*2*0,5</t>
  </si>
  <si>
    <t>-481981522</t>
  </si>
  <si>
    <t>-887080001</t>
  </si>
  <si>
    <t>1491460204</t>
  </si>
  <si>
    <t xml:space="preserve">"věnec  V1+ parapetní nosník" 1,5</t>
  </si>
  <si>
    <t>((8,0+3*3,1)*0,25*0,25)*0,15</t>
  </si>
  <si>
    <t>((25,5+13)*0,3*0,25)*0,15</t>
  </si>
  <si>
    <t>(40,3*0,3*0,2)*0,15</t>
  </si>
  <si>
    <t>(89*0,3*0,25)*0,15</t>
  </si>
  <si>
    <t>(75,5*0,25*0,25)*0,15</t>
  </si>
  <si>
    <t>(15,9*0,25*0,25)*0,15</t>
  </si>
  <si>
    <t>560992251</t>
  </si>
  <si>
    <t>3*6,5*0,22</t>
  </si>
  <si>
    <t>-1603197826</t>
  </si>
  <si>
    <t>0,4</t>
  </si>
  <si>
    <t>431351121</t>
  </si>
  <si>
    <t>Zřízení bednění podest schodišť a ramp přímočarých v do 4 m</t>
  </si>
  <si>
    <t>306466251</t>
  </si>
  <si>
    <t>Bednění podest, podstupňových desek a ramp včetně podpěrné konstrukce výšky do 4 m půdorysně přímočarých zřízení</t>
  </si>
  <si>
    <t>https://podminky.urs.cz/item/CS_URS_2025_01/431351121</t>
  </si>
  <si>
    <t>3*(6,5+11*0,5)</t>
  </si>
  <si>
    <t>431351122</t>
  </si>
  <si>
    <t>Odstranění bednění podest schodišť a ramp přímočarých v do 4 m</t>
  </si>
  <si>
    <t>1273227248</t>
  </si>
  <si>
    <t>Bednění podest, podstupňových desek a ramp včetně podpěrné konstrukce výšky do 4 m půdorysně přímočarých odstranění</t>
  </si>
  <si>
    <t>https://podminky.urs.cz/item/CS_URS_2025_01/431351122</t>
  </si>
  <si>
    <t>SR1.x</t>
  </si>
  <si>
    <t>SR1 D+M Schodišťové prefabrikované rameno, 11 stupňů, š. 1400 mm</t>
  </si>
  <si>
    <t>-1402746827</t>
  </si>
  <si>
    <t>SR1 D+M Schodišťové prefabrikované rameno, 11 stupňů, š. 1400 mm, dle PD</t>
  </si>
  <si>
    <t>Poznámka k položce:_x000d_
vč. pryžových ložisek pro uložení na ozuby podest</t>
  </si>
  <si>
    <t>SR2.x</t>
  </si>
  <si>
    <t>SR2 D+M Schodišťové prefabrikované rameno, 12 stupňů, š. 1400 mm</t>
  </si>
  <si>
    <t>266169088</t>
  </si>
  <si>
    <t>SR2 D+M Schodišťové prefabrikované rameno, 12 stupňů, š. 1400 mm, dle PD</t>
  </si>
  <si>
    <t>SR3.x</t>
  </si>
  <si>
    <t>SR3 D+M Schodišťové prefabrikované rameno, 13 stupňů, š. 1400 mm</t>
  </si>
  <si>
    <t>914938440</t>
  </si>
  <si>
    <t>SR3 D+M Schodišťové prefabrikované rameno, 13 stupňů, š. 1400 mm, dle PD</t>
  </si>
  <si>
    <t>SR4.x</t>
  </si>
  <si>
    <t>SR4 D+M Schodišťové prefabrikované rameno, 13 stupňů, š. 1400 mm</t>
  </si>
  <si>
    <t>3333777</t>
  </si>
  <si>
    <t>SR4 D+M Schodišťové prefabrikované rameno, 13 stupňů, š. 1400 mm, dle PD</t>
  </si>
  <si>
    <t>SR5.x</t>
  </si>
  <si>
    <t>SR5 D+M Schodišťové prefabrikované rameno, 15 stupňů, š. 1400 mm</t>
  </si>
  <si>
    <t>-673648573</t>
  </si>
  <si>
    <t>SR5 D+M Schodišťové prefabrikované rameno, 15 stupňů, š. 1400 mm, dle PD</t>
  </si>
  <si>
    <t>SR6.x</t>
  </si>
  <si>
    <t>SR6 D+M Schodišťové prefabrikované rameno, 16 stupňů, š. 1400 mm</t>
  </si>
  <si>
    <t>271554296</t>
  </si>
  <si>
    <t>SR6 D+M Schodišťové prefabrikované rameno, 16 stupňů, š. 1400 mm, dle PD</t>
  </si>
  <si>
    <t>BD.x</t>
  </si>
  <si>
    <t>D+M B+D Prvek pro přerušení kročejového hluku</t>
  </si>
  <si>
    <t>-347740175</t>
  </si>
  <si>
    <t>D+M B+D Prvek pro přerušení kročejového hluku, délka 1500 mm, šířka 350 mm, tl. 15 mm, trn průměru 21 mm (dl. 205 mm) + plast. krytka, pouzdro, elastomerový obal, dle PD</t>
  </si>
  <si>
    <t>F.x</t>
  </si>
  <si>
    <t>D+M "F" Prvek pro přerušení kročejového hluku</t>
  </si>
  <si>
    <t>-218059135</t>
  </si>
  <si>
    <t>D+M "F" Prvek pro přerušení kročejového hluku, délka 1500 mm, tl. 15 mm, min. únosnost: VRd,z =61,0 kN/m, VRd,y = +-3,8 kN/m, dle PD</t>
  </si>
  <si>
    <t>L.x</t>
  </si>
  <si>
    <t>D+M "L" Prvek pro přerušení kročejového hluku</t>
  </si>
  <si>
    <t>-344707610</t>
  </si>
  <si>
    <t>D+M "L" Prvek pro přerušení kročejového hluku, výška: 420 mm, tloušťka: 15 mm, deska z měkké polyetylénové pryže, integrovaný lepící pás s ochrannou fólií, dle PD</t>
  </si>
  <si>
    <t>564851011</t>
  </si>
  <si>
    <t>Podklad ze štěrkodrtě ŠD plochy do 100 m2 tl 150 mm</t>
  </si>
  <si>
    <t>1906528076</t>
  </si>
  <si>
    <t>Podklad ze štěrkodrti ŠD s rozprostřením a zhutněním plochy jednotlivě do 100 m2, po zhutnění tl. 150 mm</t>
  </si>
  <si>
    <t>https://podminky.urs.cz/item/CS_URS_2025_01/564851011</t>
  </si>
  <si>
    <t>únikové schodiště</t>
  </si>
  <si>
    <t>30,0</t>
  </si>
  <si>
    <t>1069394972</t>
  </si>
  <si>
    <t>"zpevnění plochy pro pojezd techniky" 790*2</t>
  </si>
  <si>
    <t>567153115</t>
  </si>
  <si>
    <t>Podklad ze směsi stmelené cementem SC C 5/6 (KSC II) tl 300 mm</t>
  </si>
  <si>
    <t>-1380800765</t>
  </si>
  <si>
    <t>Podklad ze směsi stmelené cementem SC bez dilatačních spár, s rozprostřením a zhutněním SC C 5/6 (KSC II), po zhutnění tl. 300 mm</t>
  </si>
  <si>
    <t>https://podminky.urs.cz/item/CS_URS_2025_01/567153115</t>
  </si>
  <si>
    <t>"schodiště" 31</t>
  </si>
  <si>
    <t>596211112</t>
  </si>
  <si>
    <t>Kladení zámkové dlažby komunikací pro pěší ručně tl 60 mm skupiny A pl přes 100 do 300 m2</t>
  </si>
  <si>
    <t>561767222</t>
  </si>
  <si>
    <t>Kladení dlažby z betonových zámkových dlaždic komunikací pro pěší ručně s ložem z kameniva těženého nebo drceného tl. do 40 mm, s vyplněním spár s dvojitým hutněním, vibrováním a se smetením přebytečného materiálu na krajnici tl. 60 mm skupiny A, pro plochy přes 100 do 300 m2</t>
  </si>
  <si>
    <t>https://podminky.urs.cz/item/CS_URS_2025_01/596211112</t>
  </si>
  <si>
    <t>59245018</t>
  </si>
  <si>
    <t>dlažba skladebná betonová 200x100mm tl 60mm přírodní</t>
  </si>
  <si>
    <t>734109668</t>
  </si>
  <si>
    <t>30*1,1 'Přepočtené koeficientem množství</t>
  </si>
  <si>
    <t>611131301</t>
  </si>
  <si>
    <t>Cementový postřik vnitřních stropů nanášený celoplošně strojně</t>
  </si>
  <si>
    <t>-875736961</t>
  </si>
  <si>
    <t>Podkladní a spojovací vrstva vnitřních omítaných ploch cementový postřik nanášený strojně celoplošně stropů</t>
  </si>
  <si>
    <t>https://podminky.urs.cz/item/CS_URS_2025_01/611131301</t>
  </si>
  <si>
    <t>611131305</t>
  </si>
  <si>
    <t>Cementový postřik vnitřních schodišťových konstrukcí nanášený celoplošně strojně</t>
  </si>
  <si>
    <t>-1130440598</t>
  </si>
  <si>
    <t>Podkladní a spojovací vrstva vnitřních omítaných ploch cementový postřik nanášený strojně celoplošně schodišťových konstrukcí</t>
  </si>
  <si>
    <t>https://podminky.urs.cz/item/CS_URS_2025_01/611131305</t>
  </si>
  <si>
    <t>2018399162</t>
  </si>
  <si>
    <t>jádrová VPC stropy 50 % - přechody materiálů apod.</t>
  </si>
  <si>
    <t>0,5*1895,86</t>
  </si>
  <si>
    <t>jádrová VPC schodiště 100 %</t>
  </si>
  <si>
    <t>75,03</t>
  </si>
  <si>
    <t>-324020532</t>
  </si>
  <si>
    <t>14,6</t>
  </si>
  <si>
    <t>"102"</t>
  </si>
  <si>
    <t>16,9</t>
  </si>
  <si>
    <t>"105"</t>
  </si>
  <si>
    <t>8*(19,3*0,4+2*28,7)</t>
  </si>
  <si>
    <t>"202"</t>
  </si>
  <si>
    <t>"302"</t>
  </si>
  <si>
    <t>12,3</t>
  </si>
  <si>
    <t>611321135</t>
  </si>
  <si>
    <t>Vápenocementový štuk vnitřních schodišťových konstrukcí tloušťky do 3 mm</t>
  </si>
  <si>
    <t>-709807061</t>
  </si>
  <si>
    <t>Vápenocementový štuk vnitřních ploch tloušťky do 3 mm schodišťových konstrukcí stropů, stěn, ramen nebo nosníků</t>
  </si>
  <si>
    <t>https://podminky.urs.cz/item/CS_URS_2025_01/611321135</t>
  </si>
  <si>
    <t>6*1,0</t>
  </si>
  <si>
    <t>3*3,1*1,9</t>
  </si>
  <si>
    <t>1,4*(2*3,1+2*3,8+4,6+5,0)</t>
  </si>
  <si>
    <t>D+M Vápenocementová omítka jádrová vnitřních stropů rovných nanášená strojně</t>
  </si>
  <si>
    <t>-1329766382</t>
  </si>
  <si>
    <t>D+M Vápenocementová omítka jádrová vnitřních stropů rovných nanášená strojně, tloušťka 15 mm, zrnitost 1 mm, vč. příslušenství, dle PD</t>
  </si>
  <si>
    <t>S01</t>
  </si>
  <si>
    <t>50,6</t>
  </si>
  <si>
    <t>S04</t>
  </si>
  <si>
    <t>15,7</t>
  </si>
  <si>
    <t>S05</t>
  </si>
  <si>
    <t>49,9</t>
  </si>
  <si>
    <t>S06</t>
  </si>
  <si>
    <t>8,2</t>
  </si>
  <si>
    <t>S07</t>
  </si>
  <si>
    <t>5,2</t>
  </si>
  <si>
    <t>S08</t>
  </si>
  <si>
    <t>S09</t>
  </si>
  <si>
    <t>2,6</t>
  </si>
  <si>
    <t>S10</t>
  </si>
  <si>
    <t>28,0</t>
  </si>
  <si>
    <t>S11</t>
  </si>
  <si>
    <t>5,4</t>
  </si>
  <si>
    <t>S12</t>
  </si>
  <si>
    <t>2,9</t>
  </si>
  <si>
    <t>S13</t>
  </si>
  <si>
    <t>39,3</t>
  </si>
  <si>
    <t>S14</t>
  </si>
  <si>
    <t>4,6</t>
  </si>
  <si>
    <t>S15</t>
  </si>
  <si>
    <t>12,1</t>
  </si>
  <si>
    <t>S16</t>
  </si>
  <si>
    <t>7,8</t>
  </si>
  <si>
    <t>S17</t>
  </si>
  <si>
    <t>12,8</t>
  </si>
  <si>
    <t>S19</t>
  </si>
  <si>
    <t>S20</t>
  </si>
  <si>
    <t>8,6</t>
  </si>
  <si>
    <t>S21</t>
  </si>
  <si>
    <t>S22</t>
  </si>
  <si>
    <t>8,1</t>
  </si>
  <si>
    <t>S23</t>
  </si>
  <si>
    <t>S24</t>
  </si>
  <si>
    <t>S25</t>
  </si>
  <si>
    <t>S26</t>
  </si>
  <si>
    <t>S27</t>
  </si>
  <si>
    <t>27,9</t>
  </si>
  <si>
    <t>S28</t>
  </si>
  <si>
    <t>119,2</t>
  </si>
  <si>
    <t>S29</t>
  </si>
  <si>
    <t>20,3</t>
  </si>
  <si>
    <t>S30</t>
  </si>
  <si>
    <t>"101"</t>
  </si>
  <si>
    <t>52,2</t>
  </si>
  <si>
    <t>"104"</t>
  </si>
  <si>
    <t>15,9</t>
  </si>
  <si>
    <t>569,6-8*7,3</t>
  </si>
  <si>
    <t>"201"</t>
  </si>
  <si>
    <t>"204"</t>
  </si>
  <si>
    <t>14,9</t>
  </si>
  <si>
    <t>"301"</t>
  </si>
  <si>
    <t>"304"</t>
  </si>
  <si>
    <t>10,1</t>
  </si>
  <si>
    <t>"305"</t>
  </si>
  <si>
    <t>25,1</t>
  </si>
  <si>
    <t>"306"</t>
  </si>
  <si>
    <t>4,3</t>
  </si>
  <si>
    <t>"307"</t>
  </si>
  <si>
    <t>11,5</t>
  </si>
  <si>
    <t>"308"</t>
  </si>
  <si>
    <t>6,6</t>
  </si>
  <si>
    <t>"309"</t>
  </si>
  <si>
    <t>"310"</t>
  </si>
  <si>
    <t>"312"</t>
  </si>
  <si>
    <t>10,4</t>
  </si>
  <si>
    <t>611321325.x</t>
  </si>
  <si>
    <t>D+M Vápenocementová omítka jádrová vnitřních schodišťových konstrukcí nanášená strojně</t>
  </si>
  <si>
    <t>512865525</t>
  </si>
  <si>
    <t>D+M Vápenocementová omítka jádrová vnitřních schodišťových konstrukcí, nanášená strojně, tloušťka 15 mm, zrnitost 1 mm, vč. příslušenství, dle PD</t>
  </si>
  <si>
    <t>3*3,1*1,9+18,6</t>
  </si>
  <si>
    <t>612131301</t>
  </si>
  <si>
    <t>Cementový postřik vnitřních stěn nanášený celoplošně strojně</t>
  </si>
  <si>
    <t>-1381114274</t>
  </si>
  <si>
    <t>Podkladní a spojovací vrstva vnitřních omítaných ploch cementový postřik nanášený strojně celoplošně stěn</t>
  </si>
  <si>
    <t>https://podminky.urs.cz/item/CS_URS_2025_01/612131301</t>
  </si>
  <si>
    <t>118127778</t>
  </si>
  <si>
    <t>jádrová VPC 50 % - přechody materiálů apod.</t>
  </si>
  <si>
    <t>0,5*3630,972</t>
  </si>
  <si>
    <t>-2131882311</t>
  </si>
  <si>
    <t>jádrová VPC</t>
  </si>
  <si>
    <t>3630,972</t>
  </si>
  <si>
    <t>- obklad</t>
  </si>
  <si>
    <t>-399,356</t>
  </si>
  <si>
    <t>-13,7*3,53</t>
  </si>
  <si>
    <t>D+M Vápenocementová omítka jádrová vnitřních stěn nanášená strojně</t>
  </si>
  <si>
    <t>-781910590</t>
  </si>
  <si>
    <t>D+M Vápenocementová omítka jádrová vnitřních stěn nanášená strojně, tloušťka 15 mm, zrnitost 1 mm, vč. příslušenství, dle PD</t>
  </si>
  <si>
    <t>38,5*3,3</t>
  </si>
  <si>
    <t>-(4,5*3,3+3,5*3,3+1,15*2,02+1,2*2,28+6,0*2,35)</t>
  </si>
  <si>
    <t>(1,2+2*2,28)*0,3+(6,0+2*2,35)*0,25</t>
  </si>
  <si>
    <t>16,5*3,3</t>
  </si>
  <si>
    <t>-(1,15*2,02)</t>
  </si>
  <si>
    <t>13,2*3,3</t>
  </si>
  <si>
    <t>-(2,6*2,68+1,7*2,02+6,0*2,35+1,1*1,1)</t>
  </si>
  <si>
    <t>(2,6+2*2,68)*0,25</t>
  </si>
  <si>
    <t>35,5*3,3</t>
  </si>
  <si>
    <t>-(3*1,7*2,02+2*1,0*2,02+0,9*2,02+4*3,0*1,75)</t>
  </si>
  <si>
    <t>4*(3,0+2*1,75)*0,25</t>
  </si>
  <si>
    <t>15,5*3,3</t>
  </si>
  <si>
    <t>-(2*1,0*2,02+0,9*2,02)</t>
  </si>
  <si>
    <t>9,2*3,3</t>
  </si>
  <si>
    <t>-(2*0,8*2,02+0,9*2,02)</t>
  </si>
  <si>
    <t>7,5*3,3</t>
  </si>
  <si>
    <t>-0,8*2,02</t>
  </si>
  <si>
    <t>22,0*3,3</t>
  </si>
  <si>
    <t>-(1,0*2,02+3,0*1,75)</t>
  </si>
  <si>
    <t>(3,0+2*1,75)*0,25</t>
  </si>
  <si>
    <t>9,3*3,3</t>
  </si>
  <si>
    <t>-1,0*2,02</t>
  </si>
  <si>
    <t>33,1*3,3</t>
  </si>
  <si>
    <t>-(1,7*2,02+1,8*2,68+1,0*2,02+6*0,9*2,02)</t>
  </si>
  <si>
    <t>(1,8+2*2,68)*0,2</t>
  </si>
  <si>
    <t>14,3*3,3</t>
  </si>
  <si>
    <t>12,2*3,3</t>
  </si>
  <si>
    <t>-2*0,9*2,02</t>
  </si>
  <si>
    <t>16,9*3,3</t>
  </si>
  <si>
    <t>16,1*3,3</t>
  </si>
  <si>
    <t>12,0*3,3</t>
  </si>
  <si>
    <t>23,0*3,3</t>
  </si>
  <si>
    <t>-(3,5*3,3+1,7*2,02)</t>
  </si>
  <si>
    <t>48,5*3,3</t>
  </si>
  <si>
    <t>-(3,5*3,3+3,0*1,5+2,5*1,5+2*1,0*2,02)</t>
  </si>
  <si>
    <t>(3,5+2,5+2*2*1,5)*0,25</t>
  </si>
  <si>
    <t>19,5*3,3</t>
  </si>
  <si>
    <t>-(1,0*2,02+1,4*2,68)</t>
  </si>
  <si>
    <t>(1,4+2*2,68)*0,2</t>
  </si>
  <si>
    <t>38,8*3,7</t>
  </si>
  <si>
    <t>-(5,1*3,7+2,2*2,5+3,5*3,7+1,15*2,02+1,2*2,28+6,0*2,5)</t>
  </si>
  <si>
    <t>(2,2+2*2,5)*0,35+(1,2+2*2,28)*0,3+(6,0+2*2,5)*0,25</t>
  </si>
  <si>
    <t>17,9*3,7</t>
  </si>
  <si>
    <t>-(1,7*2,02+1,15*2,02)</t>
  </si>
  <si>
    <t>13,2*3,7</t>
  </si>
  <si>
    <t>-(1,7*2,02+6,0*2,5)</t>
  </si>
  <si>
    <t>108,3*8,6</t>
  </si>
  <si>
    <t>-(2*1,7*2,02+1,3*2,63+4,5*2,98+5*3,25*3,25)</t>
  </si>
  <si>
    <t>(1,3+2*2,63)*0,2+5*(3*3,25)*0,25</t>
  </si>
  <si>
    <t>38,8*4,5</t>
  </si>
  <si>
    <t>-(5,1*4,5+2,2*2,5+2*1,5*0,75+3,5*4,5+1,15*2,02+1,2*2,28+6,0*2,5)</t>
  </si>
  <si>
    <t>17,9*4,5</t>
  </si>
  <si>
    <t>-1,15*2,02</t>
  </si>
  <si>
    <t>12,8*4,5</t>
  </si>
  <si>
    <t>-(4,5*2,98+6,0*2,5+1,1*1,1)</t>
  </si>
  <si>
    <t>(4,5+2*2,98)*0,2</t>
  </si>
  <si>
    <t>38,8*3,6</t>
  </si>
  <si>
    <t>-(5,1*3,6+2,2*2,5+2*1,5*0,75+3,5*3,6+1,15*2,02+1,2*2,28+6,0*2,5)</t>
  </si>
  <si>
    <t>14,9*3,6</t>
  </si>
  <si>
    <t>9,5*3,6</t>
  </si>
  <si>
    <t>-(6,0*2,5+1,7*2,02)</t>
  </si>
  <si>
    <t>10,0*3,6+12,7*4,7+3,0*1,1</t>
  </si>
  <si>
    <t>-(2*1,7*2,02+2*1,0*2,02+2,0*2,2)</t>
  </si>
  <si>
    <t>(2,0+2*2,2)*0,25</t>
  </si>
  <si>
    <t>8,7*3,6</t>
  </si>
  <si>
    <t>19,2*3,6</t>
  </si>
  <si>
    <t>-(1,0*2,02+3*0,9*2,02)</t>
  </si>
  <si>
    <t>10,6*3,6</t>
  </si>
  <si>
    <t>10,9*3,6</t>
  </si>
  <si>
    <t>5,5*3,6</t>
  </si>
  <si>
    <t>"311"</t>
  </si>
  <si>
    <t>53,9*4,7</t>
  </si>
  <si>
    <t>-(1,7*2,02+1,0*2,02+7,5*3,0+7,0*3,0)</t>
  </si>
  <si>
    <t>(7,5+7,0+2*2*3,0)*0,25</t>
  </si>
  <si>
    <t>12,9*3,6</t>
  </si>
  <si>
    <t>SCHODIŠTĚ</t>
  </si>
  <si>
    <t>15,4*16,1</t>
  </si>
  <si>
    <t>-(6*1,0+3*6,5*0,35)</t>
  </si>
  <si>
    <t>613131301</t>
  </si>
  <si>
    <t>Cementový postřik vnitřních pilířů nebo sloupů nanášený celoplošně strojně</t>
  </si>
  <si>
    <t>-368832431</t>
  </si>
  <si>
    <t>Podkladní a spojovací vrstva vnitřních omítaných ploch cementový postřik nanášený strojně celoplošně pilířů nebo sloupů</t>
  </si>
  <si>
    <t>https://podminky.urs.cz/item/CS_URS_2025_01/613131301</t>
  </si>
  <si>
    <t>613142001</t>
  </si>
  <si>
    <t>Pletivo sklovláknité vnitřních pilířů nebo sloupů vtlačené do tmelu</t>
  </si>
  <si>
    <t>883963406</t>
  </si>
  <si>
    <t>Pletivo vnitřních ploch v ploše nebo pruzích, na plném podkladu sklovláknité vtlačené do tmelu včetně tmelu pilířů nebo sloupů</t>
  </si>
  <si>
    <t>https://podminky.urs.cz/item/CS_URS_2025_01/613142001</t>
  </si>
  <si>
    <t>613321131</t>
  </si>
  <si>
    <t>Vápenocementový štuk vnitřních pilířů nebo sloupů tloušťky do 3 mm</t>
  </si>
  <si>
    <t>-90559126</t>
  </si>
  <si>
    <t>Vápenocementový štuk vnitřních ploch tloušťky do 3 mm svislých konstrukcí pilířů nebo sloupů</t>
  </si>
  <si>
    <t>https://podminky.urs.cz/item/CS_URS_2025_01/613321131</t>
  </si>
  <si>
    <t>613321321.x</t>
  </si>
  <si>
    <t>D+M Vápenocementová omítka jádrová vnitřních sloupů, nanášená strojně</t>
  </si>
  <si>
    <t>1586976728</t>
  </si>
  <si>
    <t>D+M Vápenocementová omítka jádrová vnitřních sloupů nanášená strojně, tloušťka 15 mm, zrnitost 1 mm, vč. příslušenství, dle PD</t>
  </si>
  <si>
    <t>4*1,6*3,3</t>
  </si>
  <si>
    <t>4*1,6*3,7</t>
  </si>
  <si>
    <t>4*1,6*4,5</t>
  </si>
  <si>
    <t>4*1,6*3,6</t>
  </si>
  <si>
    <t>617131101</t>
  </si>
  <si>
    <t>Cementový postřik světlíků nebo výtahových šachet nanášený celoplošně ručně</t>
  </si>
  <si>
    <t>1518958864</t>
  </si>
  <si>
    <t>Podkladní a spojovací vrstva vnitřních omítaných ploch cementový postřik nanášený ručně celoplošně světlíků nebo výtahových šachet</t>
  </si>
  <si>
    <t>https://podminky.urs.cz/item/CS_URS_2025_01/617131101</t>
  </si>
  <si>
    <t>617321131</t>
  </si>
  <si>
    <t>Vápenocementový štuk vnitřních světlíků nebo výtahových šachet tloušťky do 3 mm</t>
  </si>
  <si>
    <t>1323058440</t>
  </si>
  <si>
    <t>Vápenocementový štuk vnitřních ploch tloušťky do 3 mm uzavřených nebo omezených prostor světlíků nebo výtahových šachet</t>
  </si>
  <si>
    <t>https://podminky.urs.cz/item/CS_URS_2025_01/617321131</t>
  </si>
  <si>
    <t>613321329.x</t>
  </si>
  <si>
    <t>D+M Vápenocementová omítka jádrová výtahových šachet, nanášená ručně</t>
  </si>
  <si>
    <t>1119270596</t>
  </si>
  <si>
    <t>D+M Vápenocementová omítka jádrová výtahových šachet, nanášená ručně, tloušťka 15 mm, zrnitost 1 mm, vč. příslušenství, dle PD</t>
  </si>
  <si>
    <t>"výtahová šachta"</t>
  </si>
  <si>
    <t>7,7*17,2-(4*1,2*2,28)+5,8*17,2</t>
  </si>
  <si>
    <t>4*(1,2+2*2,28)*0,2</t>
  </si>
  <si>
    <t>2*3,7</t>
  </si>
  <si>
    <t>-1935137892</t>
  </si>
  <si>
    <t>"vnější výplně" 386,438</t>
  </si>
  <si>
    <t>"vnitřní"</t>
  </si>
  <si>
    <t>2*(1*2,2*2,7+1*2,2*2,5+2*2,2*2,5)</t>
  </si>
  <si>
    <t>2*(18*0,9*2,02+12*1,0*2,02+2*0,8*2,02+4*1,15*2,02+7*1,7*2,02)</t>
  </si>
  <si>
    <t>534466203</t>
  </si>
  <si>
    <t>9*3,23+2*2,35+6,0</t>
  </si>
  <si>
    <t>2*3,23</t>
  </si>
  <si>
    <t>2*2,68+2,6</t>
  </si>
  <si>
    <t>4*(2*(1,75+3,0))</t>
  </si>
  <si>
    <t>2*(1,75+3,0)</t>
  </si>
  <si>
    <t>2*3,23+2*2,68+1,8</t>
  </si>
  <si>
    <t>3,23+2*(1,5+2,5)+2*(1,5+3,0)</t>
  </si>
  <si>
    <t>2*2,68+1,4</t>
  </si>
  <si>
    <t>12*3,68+2*2,5+6,0</t>
  </si>
  <si>
    <t>2*3,68</t>
  </si>
  <si>
    <t>38*8,53+2*2,63+1,3+9*2*19,2</t>
  </si>
  <si>
    <t>12*4,48+2*2,5+6,0</t>
  </si>
  <si>
    <t>2*4,48</t>
  </si>
  <si>
    <t>2*4,5+3,0</t>
  </si>
  <si>
    <t>12*3,58+2*2,5+6,0</t>
  </si>
  <si>
    <t>2*3,6</t>
  </si>
  <si>
    <t>2*2,2+2,0</t>
  </si>
  <si>
    <t>-1928950096</t>
  </si>
  <si>
    <t>621131121.x</t>
  </si>
  <si>
    <t>D+M Penetrační podkladní nátěr vnějších podhledů na akrylátové bázi</t>
  </si>
  <si>
    <t>1678368058</t>
  </si>
  <si>
    <t>25,5</t>
  </si>
  <si>
    <t>5,15</t>
  </si>
  <si>
    <t>621221061</t>
  </si>
  <si>
    <t>Montáž kontaktního zateplení vnějších podhledů lepením a mechanickým kotvením TI z minerální vlny s podélnou orientací do betonu a zdiva tl přes 240 mm</t>
  </si>
  <si>
    <t>-340726244</t>
  </si>
  <si>
    <t>Montáž kontaktního zateplení lepením a mechanickým kotvením z desek minerální vlny s podélnou orientací vláken nebo kombinovaných (dodávka ve specifikaci) na vnější podhledy, na podklad betonový nebo z lehčeného betonu nebo keramický, tloušťky desek přes 240 mm</t>
  </si>
  <si>
    <t>https://podminky.urs.cz/item/CS_URS_2025_01/621221061</t>
  </si>
  <si>
    <t>přesah nad 1S</t>
  </si>
  <si>
    <t>621221069.x</t>
  </si>
  <si>
    <t>Montáž druhé vrstvy minerální vaty + kotvy do ŽB pro izolaci celkové tl. 340 mm</t>
  </si>
  <si>
    <t>-1302002235</t>
  </si>
  <si>
    <t>Montáž druhé vrstvy minerální vaty + kotvy do ŽB pro izolaci celkové tl. 340 mm, vč. lepící směsi</t>
  </si>
  <si>
    <t>63142031</t>
  </si>
  <si>
    <t>deska tepelně izolační minerální kontaktních fasád podélné vlákno λ=0,035-0,036 tl 200mm</t>
  </si>
  <si>
    <t>1046658787</t>
  </si>
  <si>
    <t>64*1,1 'Přepočtené koeficientem množství</t>
  </si>
  <si>
    <t>909730701</t>
  </si>
  <si>
    <t>621221041</t>
  </si>
  <si>
    <t>Montáž kontaktního zateplení vnějších podhledů lepením a mechanickým kotvením TI z minerální vlny s podélnou orientací do betonu a zdiva tl přes 160 do 200 mm</t>
  </si>
  <si>
    <t>-1662291381</t>
  </si>
  <si>
    <t>Montáž kontaktního zateplení lepením a mechanickým kotvením z desek minerální vlny s podélnou orientací vláken nebo kombinovaných (dodávka ve specifikaci) na vnější podhledy, na podklad betonový nebo z lehčeného betonu nebo keramický, tloušťky desek přes 160 do 200 mm</t>
  </si>
  <si>
    <t>https://podminky.urs.cz/item/CS_URS_2025_01/621221041</t>
  </si>
  <si>
    <t>3NP závětří</t>
  </si>
  <si>
    <t>1032744955</t>
  </si>
  <si>
    <t>25,5*1,1 'Přepočtené koeficientem množství</t>
  </si>
  <si>
    <t>621221021</t>
  </si>
  <si>
    <t>Montáž kontaktního zateplení vnějších podhledů lepením a mechanickým kotvením desek z minerální vlny s podélnou orientací do betonu a zdiva tl přes 80 do 120 mm</t>
  </si>
  <si>
    <t>889557040</t>
  </si>
  <si>
    <t>Montáž kontaktního zateplení lepením a mechanickým kotvením z desek minerální vlny s podélnou orientací vláken nebo kombinovaných (dodávka ve specifikaci) na vnější podhledy, na podklad betonový nebo z lehčeného betonu nebo keramický, tloušťky desek přes 80 do 120 mm</t>
  </si>
  <si>
    <t>https://podminky.urs.cz/item/CS_URS_2025_01/621221021</t>
  </si>
  <si>
    <t>3NP závětří - nadpraží</t>
  </si>
  <si>
    <t>(2,0+8,3)*0,5</t>
  </si>
  <si>
    <t>63142025</t>
  </si>
  <si>
    <t>deska tepelně izolační minerální kontaktních fasád podélné vlákno λ=0,035-0,036 tl 100mm</t>
  </si>
  <si>
    <t>418611915</t>
  </si>
  <si>
    <t>5,15*1,1 'Přepočtené koeficientem množství</t>
  </si>
  <si>
    <t>621251105</t>
  </si>
  <si>
    <t>Příplatek k cenám kontaktního zateplení podhledů za zápustnou montáž a použití tepelněizolačních zátek z minerální vlny</t>
  </si>
  <si>
    <t>389700670</t>
  </si>
  <si>
    <t>Montáž kontaktního zateplení lepením a mechanickým kotvením Příplatek k cenám za zápustnou montáž kotev s použitím tepelněizolačních zátek na vnější podhledy z minerální vlny</t>
  </si>
  <si>
    <t>https://podminky.urs.cz/item/CS_URS_2025_01/621251105</t>
  </si>
  <si>
    <t>6215001.x</t>
  </si>
  <si>
    <t>D+M Fasádní omítka podhledů, s finálním nátěrem a penetrací</t>
  </si>
  <si>
    <t>-596085625</t>
  </si>
  <si>
    <t>D+M Fasádní omítka podhledů: tenkovrstvá omítka zrnitosti 1,5 mm se samočistícím efektem, dvojnásobný sjednocující nátěr se samočistícím efektem, vč. plněného pigmentovaného organického mezinátěru, dle PD</t>
  </si>
  <si>
    <t>-1595395851</t>
  </si>
  <si>
    <t>1545,838</t>
  </si>
  <si>
    <t>-599761952</t>
  </si>
  <si>
    <t>XPS300</t>
  </si>
  <si>
    <t>vytažení SV03a,b,c</t>
  </si>
  <si>
    <t>87,7*1,8</t>
  </si>
  <si>
    <t>-1292115383</t>
  </si>
  <si>
    <t>157,86*1,1 'Přepočtené koeficientem množství</t>
  </si>
  <si>
    <t>622211041</t>
  </si>
  <si>
    <t>Montáž kontaktního zateplení vnějších stěn lepením a mechanickým kotvením polystyrénových desek do betonu a zdiva tl přes 160 do 200 mm</t>
  </si>
  <si>
    <t>-2114974493</t>
  </si>
  <si>
    <t>Montáž kontaktního zateplení lepením a mechanickým kotvením z polystyrenových desek (dodávka ve specifikaci) na vnější stěny, na podklad betonový nebo z lehčeného betonu, z tvárnic keramických nebo vápenopískových, tloušťky desek přes 160 do 200 mm</t>
  </si>
  <si>
    <t>https://podminky.urs.cz/item/CS_URS_2025_01/622211041</t>
  </si>
  <si>
    <t>sokl nad terénem</t>
  </si>
  <si>
    <t>38,7*0,3-(4,9+2,6)*0,3</t>
  </si>
  <si>
    <t>18*0,3</t>
  </si>
  <si>
    <t>8,2*0,3</t>
  </si>
  <si>
    <t>31,6*0,3-(1,4+1,8+3,5)*0,3</t>
  </si>
  <si>
    <t>terasa 3NP</t>
  </si>
  <si>
    <t>59,7*0,5-(2,0+7,0+7,5)*0,5</t>
  </si>
  <si>
    <t>atika SV01c/SV02</t>
  </si>
  <si>
    <t>14,5*1,1</t>
  </si>
  <si>
    <t>28376451</t>
  </si>
  <si>
    <t>deska XPS hrana polodrážková a hladký povrch 300kPA λ=0,035 tl 200mm</t>
  </si>
  <si>
    <t>1691561847</t>
  </si>
  <si>
    <t>62,24*1,1 'Přepočtené koeficientem množství</t>
  </si>
  <si>
    <t>622212001</t>
  </si>
  <si>
    <t>Montáž kontaktního zateplení vnějšího ostění, nadpraží nebo parapetu hl. špalety do 200 mm lepením desek z polystyrenu tl do 40 mm</t>
  </si>
  <si>
    <t>-327940779</t>
  </si>
  <si>
    <t>Montáž kontaktního zateplení vnějšího ostění, nadpraží nebo parapetu lepením z polystyrenových desek (dodávka ve specifikaci) hloubky špalet do 200 mm, tloušťky desek do 40 mm</t>
  </si>
  <si>
    <t>https://podminky.urs.cz/item/CS_URS_2025_01/622212001</t>
  </si>
  <si>
    <t>5*3,25</t>
  </si>
  <si>
    <t>6*3,0</t>
  </si>
  <si>
    <t>1*2,5</t>
  </si>
  <si>
    <t>1*7,5</t>
  </si>
  <si>
    <t>1*7,0</t>
  </si>
  <si>
    <t>4*4,0</t>
  </si>
  <si>
    <t>622212051</t>
  </si>
  <si>
    <t>Montáž kontaktního zateplení vnějšího ostění, nadpraží nebo parapetu hl. špalety do 400 mm lepením desek z polystyrenu tl do 40 mm</t>
  </si>
  <si>
    <t>239699268</t>
  </si>
  <si>
    <t>Montáž kontaktního zateplení vnějšího ostění, nadpraží nebo parapetu lepením z polystyrenových desek (dodávka ve specifikaci) hloubky špalet přes 200 do 400 mm, tloušťky desek do 40 mm</t>
  </si>
  <si>
    <t>https://podminky.urs.cz/item/CS_URS_2025_01/622212051</t>
  </si>
  <si>
    <t>28376438</t>
  </si>
  <si>
    <t>deska XPS hrana rovná a strukturovaný povrch 250kPa λ=0,032 tl 30mm</t>
  </si>
  <si>
    <t>-85763399</t>
  </si>
  <si>
    <t>5*3,25*0,2</t>
  </si>
  <si>
    <t>6*3,0*0,2</t>
  </si>
  <si>
    <t>1*2,5*0,2</t>
  </si>
  <si>
    <t>1*7,5*0,2</t>
  </si>
  <si>
    <t>1*7,0*0,2</t>
  </si>
  <si>
    <t>4*4,0*0,2</t>
  </si>
  <si>
    <t>1*2,5*0,4</t>
  </si>
  <si>
    <t>14,45*1,1 'Přepočtené koeficientem množství</t>
  </si>
  <si>
    <t>165</t>
  </si>
  <si>
    <t>505843743</t>
  </si>
  <si>
    <t>157,86</t>
  </si>
  <si>
    <t>62,24</t>
  </si>
  <si>
    <t>166</t>
  </si>
  <si>
    <t>622221041</t>
  </si>
  <si>
    <t>Montáž kontaktního zateplení vnějších stěn lepením a mechanickým kotvením desek z minerální vlny s podélnou orientací do zdiva a betonu tl přes 160 do 200 mm</t>
  </si>
  <si>
    <t>2101429804</t>
  </si>
  <si>
    <t>Montáž kontaktního zateplení lepením a mechanickým kotvením z desek minerální vlny s podélnou orientací vláken nebo kombinovaných (dodávka ve specifikaci) na vnější stěny, na podklad betonový nebo z lehčeného betonu, z tvárnic keramických nebo vápenopískových, tloušťky desek přes 160 do 200 mm</t>
  </si>
  <si>
    <t>https://podminky.urs.cz/item/CS_URS_2025_01/622221041</t>
  </si>
  <si>
    <t>14,5*0,7</t>
  </si>
  <si>
    <t>fasáda</t>
  </si>
  <si>
    <t>1,5*2,6</t>
  </si>
  <si>
    <t>33,5*2,2</t>
  </si>
  <si>
    <t>-(2,6*2,4+4*3,0*1,75)</t>
  </si>
  <si>
    <t>18*1,5</t>
  </si>
  <si>
    <t>8,4*2,1</t>
  </si>
  <si>
    <t>-(3,0*1,5+2,5*1,5)</t>
  </si>
  <si>
    <t>28,1*2,6</t>
  </si>
  <si>
    <t>-(1,4*2,4+1,8*2,4+3,0*1,75)</t>
  </si>
  <si>
    <t>4,0*2,6</t>
  </si>
  <si>
    <t>97,0*11,5</t>
  </si>
  <si>
    <t>-(1,3*2,63+5*3,25*3,25)</t>
  </si>
  <si>
    <t>(0,8+3,4)*4,0</t>
  </si>
  <si>
    <t>(24,6+2,8+12,2+12)*4,8</t>
  </si>
  <si>
    <t>(7,5+2,0+8,3)*2,2</t>
  </si>
  <si>
    <t>9,7*4,0</t>
  </si>
  <si>
    <t>-(2,0*2,2+7,0*2,7)</t>
  </si>
  <si>
    <t>167</t>
  </si>
  <si>
    <t>-2015127607</t>
  </si>
  <si>
    <t>1545,838*1,1 'Přepočtené koeficientem množství</t>
  </si>
  <si>
    <t>168</t>
  </si>
  <si>
    <t>-779769787</t>
  </si>
  <si>
    <t>169</t>
  </si>
  <si>
    <t>62225301.x</t>
  </si>
  <si>
    <t>Příplatek za pracnost při provádění KZS na oblých stěnách</t>
  </si>
  <si>
    <t>-1468478330</t>
  </si>
  <si>
    <t>4*2,0*11,2</t>
  </si>
  <si>
    <t>4*2,0*5,7</t>
  </si>
  <si>
    <t>170</t>
  </si>
  <si>
    <t>543848522</t>
  </si>
  <si>
    <t>18*2*2,5</t>
  </si>
  <si>
    <t>2*4*1,8</t>
  </si>
  <si>
    <t>88,5</t>
  </si>
  <si>
    <t>2,26+2*2,68</t>
  </si>
  <si>
    <t>5*(2*(3,0+1,75))</t>
  </si>
  <si>
    <t>2*(3,0+1,5)+2*(2,5+1,5)</t>
  </si>
  <si>
    <t>1,4+2*2,68</t>
  </si>
  <si>
    <t>1,8+2*2,68</t>
  </si>
  <si>
    <t>3*2,9</t>
  </si>
  <si>
    <t>1,3+2*2,63</t>
  </si>
  <si>
    <t>5*4*3,25</t>
  </si>
  <si>
    <t>2,0+2*2,2</t>
  </si>
  <si>
    <t>2*(7,0+3,0)+2*(7,5+3,0)</t>
  </si>
  <si>
    <t>6*3,2+2*(8,3+2,0)</t>
  </si>
  <si>
    <t>446,4*1,15 'Přepočtené koeficientem množství</t>
  </si>
  <si>
    <t>171</t>
  </si>
  <si>
    <t>622321141</t>
  </si>
  <si>
    <t>Vápenocementová omítka štuková dvouvrstvá vnějších stěn nanášená ručně</t>
  </si>
  <si>
    <t>-1421667029</t>
  </si>
  <si>
    <t>Omítka vápenocementová vnějších ploch nanášená ručně dvouvrstvá, tloušťky jádrové omítky do 15 mm a tloušťky štuku do 3 mm štuková stěn</t>
  </si>
  <si>
    <t>https://podminky.urs.cz/item/CS_URS_2025_01/622321141</t>
  </si>
  <si>
    <t>závětří 3NP</t>
  </si>
  <si>
    <t>11,9*1,0</t>
  </si>
  <si>
    <t>2*0,5*3,2</t>
  </si>
  <si>
    <t>sloupy 1S</t>
  </si>
  <si>
    <t>18*1,6*2,5</t>
  </si>
  <si>
    <t>2*1,6*1,8</t>
  </si>
  <si>
    <t>172</t>
  </si>
  <si>
    <t>622142001</t>
  </si>
  <si>
    <t>Sklovláknité pletivo vnějších stěn vtlačené do tmelu</t>
  </si>
  <si>
    <t>-341512429</t>
  </si>
  <si>
    <t>Pletivo vnějších ploch v ploše nebo pruzích, na plném podkladu sklovláknité vtlačené do tmelu stěn</t>
  </si>
  <si>
    <t>https://podminky.urs.cz/item/CS_URS_2025_01/622142001</t>
  </si>
  <si>
    <t>1671648586</t>
  </si>
  <si>
    <t>14,5*1,8</t>
  </si>
  <si>
    <t>1,5*2,9</t>
  </si>
  <si>
    <t>33,5*2,5</t>
  </si>
  <si>
    <t>-(2,6*2,7+4*3,0*1,75)</t>
  </si>
  <si>
    <t>(2,6+2*2,7+4*(3,0+2*1,75))*0,2</t>
  </si>
  <si>
    <t>18*1,8</t>
  </si>
  <si>
    <t>8,4*2,4</t>
  </si>
  <si>
    <t>(3,0+2*1,5+2,5+2*1,5)*0,2</t>
  </si>
  <si>
    <t>28,1*2,9</t>
  </si>
  <si>
    <t>-(1,4*2,7+1,8*2,7+3,0*1,75)</t>
  </si>
  <si>
    <t>(1,4+2*2,7+1,8+2*2,7+3,0+2*1,75)*0,2</t>
  </si>
  <si>
    <t>4,0*2,9</t>
  </si>
  <si>
    <t>97*11,4</t>
  </si>
  <si>
    <t>(1,3+2*2,63+5*(3*3,25))*0,2</t>
  </si>
  <si>
    <t>(0,8+3,4)*4,2</t>
  </si>
  <si>
    <t>(24,6+2,8+12,2+12)*5,4</t>
  </si>
  <si>
    <t>(7,5+2,0+8,3)*2,3</t>
  </si>
  <si>
    <t>9,7*4,1</t>
  </si>
  <si>
    <t>-(2,0*2,2+7,0*3,0)</t>
  </si>
  <si>
    <t>(2,0+2*2,2+7,0+2*3,0)*0,2</t>
  </si>
  <si>
    <t>87,7*1,5</t>
  </si>
  <si>
    <t>174</t>
  </si>
  <si>
    <t>622481211.x</t>
  </si>
  <si>
    <t>D+M Stěrková hmota pro zacelení a vyrovnání podkladu pro lepení asfaltových pásů</t>
  </si>
  <si>
    <t>903007844</t>
  </si>
  <si>
    <t>16*1,8-(3,3*0,3)</t>
  </si>
  <si>
    <t>38,7*1,3-(4,9+2,6)*0,3</t>
  </si>
  <si>
    <t>18*2,0</t>
  </si>
  <si>
    <t>8,2*1,2</t>
  </si>
  <si>
    <t>31,6*0,8-(1,4+1,8+3,5)*0,3</t>
  </si>
  <si>
    <t>9,5*1,2</t>
  </si>
  <si>
    <t>175</t>
  </si>
  <si>
    <t>2044481954</t>
  </si>
  <si>
    <t>terasy nad 2NP</t>
  </si>
  <si>
    <t>(60+4,6-2,0)*0,6</t>
  </si>
  <si>
    <t>18*1,6*0,3</t>
  </si>
  <si>
    <t>2*1,6*0,3</t>
  </si>
  <si>
    <t>176</t>
  </si>
  <si>
    <t>-2131501954</t>
  </si>
  <si>
    <t>5*3,25*3,26</t>
  </si>
  <si>
    <t>1*3*1,5</t>
  </si>
  <si>
    <t>1*2,5*1,5</t>
  </si>
  <si>
    <t>1*3*1,75</t>
  </si>
  <si>
    <t>1*7,5*3,0</t>
  </si>
  <si>
    <t>1*7*3</t>
  </si>
  <si>
    <t>1*4*1,9</t>
  </si>
  <si>
    <t>2*4*1,9</t>
  </si>
  <si>
    <t>1*4*2,5</t>
  </si>
  <si>
    <t>8*1,5*0,75</t>
  </si>
  <si>
    <t>1*1,4*2,68</t>
  </si>
  <si>
    <t>1*1,8*2,68</t>
  </si>
  <si>
    <t>1*2,6*2,68</t>
  </si>
  <si>
    <t>1*2*2,2</t>
  </si>
  <si>
    <t>1*1,3*2,63</t>
  </si>
  <si>
    <t>1*1,2*2</t>
  </si>
  <si>
    <t>1*6*2,35</t>
  </si>
  <si>
    <t>2*6*2,5</t>
  </si>
  <si>
    <t>1*6*2,5</t>
  </si>
  <si>
    <t>1*4,5*3</t>
  </si>
  <si>
    <t>1*4,9*16,3</t>
  </si>
  <si>
    <t>1*3,3*17,1</t>
  </si>
  <si>
    <t>177</t>
  </si>
  <si>
    <t>842703306</t>
  </si>
  <si>
    <t>podkladní deska</t>
  </si>
  <si>
    <t>(741-5,3)*0,15</t>
  </si>
  <si>
    <t>výtah</t>
  </si>
  <si>
    <t>5,3*0,2</t>
  </si>
  <si>
    <t>178</t>
  </si>
  <si>
    <t>1307511989</t>
  </si>
  <si>
    <t>179</t>
  </si>
  <si>
    <t>-681495597</t>
  </si>
  <si>
    <t>(123-16)*0,5</t>
  </si>
  <si>
    <t>180</t>
  </si>
  <si>
    <t>14214466</t>
  </si>
  <si>
    <t>181</t>
  </si>
  <si>
    <t>-1743940425</t>
  </si>
  <si>
    <t>12,25+0,2</t>
  </si>
  <si>
    <t>"výtah" 0,1</t>
  </si>
  <si>
    <t>182</t>
  </si>
  <si>
    <t>-928889660</t>
  </si>
  <si>
    <t>28,3</t>
  </si>
  <si>
    <t>20,7</t>
  </si>
  <si>
    <t>SV05</t>
  </si>
  <si>
    <t>50,3</t>
  </si>
  <si>
    <t>8,4</t>
  </si>
  <si>
    <t>28,1</t>
  </si>
  <si>
    <t>5,6</t>
  </si>
  <si>
    <t>40,6</t>
  </si>
  <si>
    <t>SV06</t>
  </si>
  <si>
    <t>SV07</t>
  </si>
  <si>
    <t>53,0</t>
  </si>
  <si>
    <t>31,4</t>
  </si>
  <si>
    <t>5,1</t>
  </si>
  <si>
    <t>12,7</t>
  </si>
  <si>
    <t>8,7</t>
  </si>
  <si>
    <t>13,1</t>
  </si>
  <si>
    <t>9,1</t>
  </si>
  <si>
    <t>SV08</t>
  </si>
  <si>
    <t>119,6</t>
  </si>
  <si>
    <t>SV10a</t>
  </si>
  <si>
    <t>54,9</t>
  </si>
  <si>
    <t>17,4</t>
  </si>
  <si>
    <t>16,4</t>
  </si>
  <si>
    <t>SV10b</t>
  </si>
  <si>
    <t>SV11</t>
  </si>
  <si>
    <t>SV14</t>
  </si>
  <si>
    <t>11,7</t>
  </si>
  <si>
    <t>SV20</t>
  </si>
  <si>
    <t>3*5,3</t>
  </si>
  <si>
    <t>-1253674944</t>
  </si>
  <si>
    <t>28,3*3</t>
  </si>
  <si>
    <t>20,7*3</t>
  </si>
  <si>
    <t>SV05 (+10 mm)</t>
  </si>
  <si>
    <t>50,3*2</t>
  </si>
  <si>
    <t>8,4*2</t>
  </si>
  <si>
    <t>28,1*2</t>
  </si>
  <si>
    <t>5,6*2</t>
  </si>
  <si>
    <t>3,3*2</t>
  </si>
  <si>
    <t>40,6*2</t>
  </si>
  <si>
    <t>15,9*2</t>
  </si>
  <si>
    <t>SV06 (+5 mm)</t>
  </si>
  <si>
    <t>14,9*1</t>
  </si>
  <si>
    <t>SV08 (+10 mm)</t>
  </si>
  <si>
    <t>119,6*2</t>
  </si>
  <si>
    <t>20,3*2</t>
  </si>
  <si>
    <t>SV10a (+5 mm)</t>
  </si>
  <si>
    <t>54,9*1</t>
  </si>
  <si>
    <t>17,4*1</t>
  </si>
  <si>
    <t>16,4*1</t>
  </si>
  <si>
    <t>SV10b (+20 mm)</t>
  </si>
  <si>
    <t>17,4*4</t>
  </si>
  <si>
    <t>SV11 (+15 mm)</t>
  </si>
  <si>
    <t>16,9*3</t>
  </si>
  <si>
    <t>SV14 (+10 mm)</t>
  </si>
  <si>
    <t>54,9*2</t>
  </si>
  <si>
    <t>12,3*2</t>
  </si>
  <si>
    <t>10,1*2</t>
  </si>
  <si>
    <t>25,1*2</t>
  </si>
  <si>
    <t>4,9*2</t>
  </si>
  <si>
    <t>11,7*2</t>
  </si>
  <si>
    <t>7,0*2</t>
  </si>
  <si>
    <t>2,1*2</t>
  </si>
  <si>
    <t>SV20 (+15 mm)</t>
  </si>
  <si>
    <t>3*5,3*3</t>
  </si>
  <si>
    <t>184</t>
  </si>
  <si>
    <t>632451101</t>
  </si>
  <si>
    <t>Cementový samonivelační potěr ze suchých směsí tl přes 2 do 5 mm</t>
  </si>
  <si>
    <t>-789969151</t>
  </si>
  <si>
    <t>Potěr cementový samonivelační ze suchých směsí tloušťky přes 2 do 5 mm</t>
  </si>
  <si>
    <t>https://podminky.urs.cz/item/CS_URS_2025_01/632451101</t>
  </si>
  <si>
    <t>4,8</t>
  </si>
  <si>
    <t>8,3</t>
  </si>
  <si>
    <t>21,7</t>
  </si>
  <si>
    <t>6,7</t>
  </si>
  <si>
    <t>3,1</t>
  </si>
  <si>
    <t>40,2</t>
  </si>
  <si>
    <t>185</t>
  </si>
  <si>
    <t>-911412683</t>
  </si>
  <si>
    <t>186</t>
  </si>
  <si>
    <t>633811111</t>
  </si>
  <si>
    <t>Broušení nerovností betonových podlah do 2 mm - stržení šlemu</t>
  </si>
  <si>
    <t>1049511440</t>
  </si>
  <si>
    <t>Povrchová úprava betonových podlah broušení nerovností do 2 mm (stržení šlemu)</t>
  </si>
  <si>
    <t>https://podminky.urs.cz/item/CS_URS_2025_01/633811111</t>
  </si>
  <si>
    <t>912,7</t>
  </si>
  <si>
    <t>187</t>
  </si>
  <si>
    <t>634911124</t>
  </si>
  <si>
    <t>Řezání dilatačních spár š 10 mm hl přes 50 do 80 mm v čerstvé betonové mazanině</t>
  </si>
  <si>
    <t>-1489665720</t>
  </si>
  <si>
    <t>Řezání dilatačních nebo smršťovacích spár v čerstvé betonové mazanině nebo potěru šířky přes 5 do 10 mm, hloubky přes 50 do 80 mm</t>
  </si>
  <si>
    <t>https://podminky.urs.cz/item/CS_URS_2025_01/634911124</t>
  </si>
  <si>
    <t>17,5+3*6,9+3,5</t>
  </si>
  <si>
    <t>188</t>
  </si>
  <si>
    <t>636411009</t>
  </si>
  <si>
    <t>Kladení keramické dlažby 600x600 mm na rektifikační terče výšky přes 150 do 250 mm</t>
  </si>
  <si>
    <t>1687689986</t>
  </si>
  <si>
    <t>Kladení dlažby z keramických dlaždic na sucho na terče standardní rozměr dlažby 600x600 mm, na rektifikační terče výšky přes 150 do 250 mm</t>
  </si>
  <si>
    <t>https://podminky.urs.cz/item/CS_URS_2025_01/636411009</t>
  </si>
  <si>
    <t>SV03a</t>
  </si>
  <si>
    <t>196</t>
  </si>
  <si>
    <t>189</t>
  </si>
  <si>
    <t>59761144</t>
  </si>
  <si>
    <t>dlažba keramická slinutá mrazuvzdorná R11/B povrch reliéfní/matný tl přes 15 do 20mm přes 2 do 4ks/m2</t>
  </si>
  <si>
    <t>616900960</t>
  </si>
  <si>
    <t>196*1,15 'Přepočtené koeficientem množství</t>
  </si>
  <si>
    <t>190</t>
  </si>
  <si>
    <t>63641100.x</t>
  </si>
  <si>
    <t>D+M Přířez z fólie z PVC-P pod rektifikační terče</t>
  </si>
  <si>
    <t>1898276147</t>
  </si>
  <si>
    <t xml:space="preserve">předpoklad </t>
  </si>
  <si>
    <t>600</t>
  </si>
  <si>
    <t>191</t>
  </si>
  <si>
    <t>6020001.x</t>
  </si>
  <si>
    <t>D+M Ochranný a protiprašný nátěr svislých a vodorovných ploch výtahové šachty</t>
  </si>
  <si>
    <t>1581454610</t>
  </si>
  <si>
    <t>"viz TZ_AB, situační výkresy, výkresová a textová část D.1.1, D.1.2 a D.1.3</t>
  </si>
  <si>
    <t>192</t>
  </si>
  <si>
    <t>64LJ.x</t>
  </si>
  <si>
    <t>D+M Lajnování sportovních povrchů</t>
  </si>
  <si>
    <t>-1216272989</t>
  </si>
  <si>
    <t>1045</t>
  </si>
  <si>
    <t>193</t>
  </si>
  <si>
    <t>-2004936651</t>
  </si>
  <si>
    <t>120*15,5</t>
  </si>
  <si>
    <t>2*5*17,5</t>
  </si>
  <si>
    <t>63*7,5</t>
  </si>
  <si>
    <t>194</t>
  </si>
  <si>
    <t>-529348656</t>
  </si>
  <si>
    <t>360*2507,5</t>
  </si>
  <si>
    <t>195</t>
  </si>
  <si>
    <t>-16908838</t>
  </si>
  <si>
    <t>-1253052830</t>
  </si>
  <si>
    <t>197</t>
  </si>
  <si>
    <t>-1946664994</t>
  </si>
  <si>
    <t>198</t>
  </si>
  <si>
    <t>-161736270</t>
  </si>
  <si>
    <t>199</t>
  </si>
  <si>
    <t>1840382802</t>
  </si>
  <si>
    <t>podhledy</t>
  </si>
  <si>
    <t>666</t>
  </si>
  <si>
    <t>182,2</t>
  </si>
  <si>
    <t>13,0</t>
  </si>
  <si>
    <t>200</t>
  </si>
  <si>
    <t>949111122</t>
  </si>
  <si>
    <t>Montáž lešení lehkého kozového trubkového ve schodišti v přes 1,5 do 3,5 m</t>
  </si>
  <si>
    <t>sada</t>
  </si>
  <si>
    <t>-1067226609</t>
  </si>
  <si>
    <t>Lešení lehké kozové trubkové ve schodišti o výšce lešeňové podlahy přes 1,5 do 3,5 m montáž</t>
  </si>
  <si>
    <t>https://podminky.urs.cz/item/CS_URS_2025_01/949111122</t>
  </si>
  <si>
    <t>201</t>
  </si>
  <si>
    <t>949111222</t>
  </si>
  <si>
    <t>Příplatek k lešení lehkému kozovému trubkovému ve schodišti v přes 1,5 do 3,5 m za každý den použití</t>
  </si>
  <si>
    <t>-529122066</t>
  </si>
  <si>
    <t>Lešení lehké kozové trubkové ve schodišti o výšce lešeňové podlahy přes 1,5 do 3,5 m příplatek k ceně za každý den použití</t>
  </si>
  <si>
    <t>https://podminky.urs.cz/item/CS_URS_2025_01/949111222</t>
  </si>
  <si>
    <t>90*9</t>
  </si>
  <si>
    <t>202</t>
  </si>
  <si>
    <t>949111822</t>
  </si>
  <si>
    <t>Demontáž lešení lehkého kozového trubkového ve schodišti v přes 1,5 do 3,5 m</t>
  </si>
  <si>
    <t>-756083050</t>
  </si>
  <si>
    <t>Lešení lehké kozové trubkové ve schodišti o výšce lešeňové podlahy přes 1,5 do 3,5 m demontáž</t>
  </si>
  <si>
    <t>https://podminky.urs.cz/item/CS_URS_2025_01/949111822</t>
  </si>
  <si>
    <t>203</t>
  </si>
  <si>
    <t>949311112</t>
  </si>
  <si>
    <t>Montáž lešení trubkového do šachet o půdorysné ploše do 6 m2 v přes 10 do 20 m</t>
  </si>
  <si>
    <t>1474266330</t>
  </si>
  <si>
    <t>Lešení trubkové do šachet (výtahových, potrubních) o půdorysné ploše do 6 m2, výšky přes 10 do 20 m montáž</t>
  </si>
  <si>
    <t>https://podminky.urs.cz/item/CS_URS_2025_01/949311112</t>
  </si>
  <si>
    <t>17,2</t>
  </si>
  <si>
    <t>204</t>
  </si>
  <si>
    <t>949311212</t>
  </si>
  <si>
    <t>Příplatek k lešení trubkovému do šachet do 6 m2 v přes 10 do 20 m za každý den použití</t>
  </si>
  <si>
    <t>-1294575966</t>
  </si>
  <si>
    <t>Lešení trubkové do šachet (výtahových, potrubních) o půdorysné ploše do 6 m2, výšky přes 10 do 20 m příplatek k ceně za každý den použití</t>
  </si>
  <si>
    <t>https://podminky.urs.cz/item/CS_URS_2025_01/949311212</t>
  </si>
  <si>
    <t>60*17,2</t>
  </si>
  <si>
    <t>205</t>
  </si>
  <si>
    <t>949311812</t>
  </si>
  <si>
    <t>Demontáž lešení trubkového do šachet o půdorysné ploše do 6 m2 v přes 10 do 20 m</t>
  </si>
  <si>
    <t>90498428</t>
  </si>
  <si>
    <t>Lešení trubkové do šachet (výtahových, potrubních) o půdorysné ploše do 6 m2, výšky přes 10 do 20 m demontáž</t>
  </si>
  <si>
    <t>https://podminky.urs.cz/item/CS_URS_2025_01/949311812</t>
  </si>
  <si>
    <t>206</t>
  </si>
  <si>
    <t>952901114</t>
  </si>
  <si>
    <t>Vyčištění budov bytové a občanské výstavby při výšce podlaží přes 4 m</t>
  </si>
  <si>
    <t>-555424800</t>
  </si>
  <si>
    <t>Vyčištění budov nebo objektů před předáním do užívání budov bytové nebo občanské výstavby, světlé výšky podlaží přes 4 m</t>
  </si>
  <si>
    <t>https://podminky.urs.cz/item/CS_URS_2025_01/952901114</t>
  </si>
  <si>
    <t>701</t>
  </si>
  <si>
    <t>764*2</t>
  </si>
  <si>
    <t>400+24+338/3</t>
  </si>
  <si>
    <t>207</t>
  </si>
  <si>
    <t>953921115</t>
  </si>
  <si>
    <t>Dlaždice betonové 500x500 mm kladené na sucho na ploché střechy</t>
  </si>
  <si>
    <t>806768281</t>
  </si>
  <si>
    <t>Dlaždice betonové na sucho na ploché střechy kladené jednotlivě volně s mezerami např. pro schůdnost po měkké krytině, pro trvalé zatížení krytin, rozměru 500 x 500 mm</t>
  </si>
  <si>
    <t>https://podminky.urs.cz/item/CS_URS_2025_01/953921115</t>
  </si>
  <si>
    <t>"Z16" 7</t>
  </si>
  <si>
    <t>"Z17" 4</t>
  </si>
  <si>
    <t>"Z18" 54</t>
  </si>
  <si>
    <t>208</t>
  </si>
  <si>
    <t>977151121</t>
  </si>
  <si>
    <t>Jádrové vrty diamantovými korunkami do stavebních materiálů D přes 110 do 120 mm</t>
  </si>
  <si>
    <t>-816785224</t>
  </si>
  <si>
    <t>Jádrové vrty diamantovými korunkami do stavebních materiálů (železobetonu, betonu, cihel, obkladů, dlažeb, kamene) průměru přes 110 do 120 mm</t>
  </si>
  <si>
    <t>https://podminky.urs.cz/item/CS_URS_2025_01/977151121</t>
  </si>
  <si>
    <t>(4+4)*0,25+8*0,15</t>
  </si>
  <si>
    <t>209</t>
  </si>
  <si>
    <t>977151126</t>
  </si>
  <si>
    <t>Jádrové vrty diamantovými korunkami do stavebních materiálů D přes 200 do 225 mm</t>
  </si>
  <si>
    <t>2080434991</t>
  </si>
  <si>
    <t>Jádrové vrty diamantovými korunkami do stavebních materiálů (železobetonu, betonu, cihel, obkladů, dlažeb, kamene) průměru přes 200 do 225 mm</t>
  </si>
  <si>
    <t>https://podminky.urs.cz/item/CS_URS_2025_01/977151126</t>
  </si>
  <si>
    <t>6*0,15+5*0,2</t>
  </si>
  <si>
    <t>210</t>
  </si>
  <si>
    <t>977151128</t>
  </si>
  <si>
    <t>Jádrové vrty diamantovými korunkami do stavebních materiálů D přes 250 do 300 mm</t>
  </si>
  <si>
    <t>1638854103</t>
  </si>
  <si>
    <t>Jádrové vrty diamantovými korunkami do stavebních materiálů (železobetonu, betonu, cihel, obkladů, dlažeb, kamene) průměru přes 250 do 300 mm</t>
  </si>
  <si>
    <t>https://podminky.urs.cz/item/CS_URS_2025_01/977151128</t>
  </si>
  <si>
    <t>1*0,25+7*0,15</t>
  </si>
  <si>
    <t>1*0,3</t>
  </si>
  <si>
    <t>3*0,15+0,3</t>
  </si>
  <si>
    <t>211</t>
  </si>
  <si>
    <t>977151131</t>
  </si>
  <si>
    <t>Jádrové vrty diamantovými korunkami do stavebních materiálů D přes 350 do 400 mm</t>
  </si>
  <si>
    <t>-1684003076</t>
  </si>
  <si>
    <t>Jádrové vrty diamantovými korunkami do stavebních materiálů (železobetonu, betonu, cihel, obkladů, dlažeb, kamene) průměru přes 350 do 400 mm</t>
  </si>
  <si>
    <t>https://podminky.urs.cz/item/CS_URS_2025_01/977151131</t>
  </si>
  <si>
    <t>0,15+0,3</t>
  </si>
  <si>
    <t>212</t>
  </si>
  <si>
    <t>977151133</t>
  </si>
  <si>
    <t>Jádrové vrty diamantovými korunkami do stavebních materiálů D přes 450 do 500 mm</t>
  </si>
  <si>
    <t>1202080500</t>
  </si>
  <si>
    <t>Jádrové vrty diamantovými korunkami do stavebních materiálů (železobetonu, betonu, cihel, obkladů, dlažeb, kamene) průměru přes 450 do 500 mm</t>
  </si>
  <si>
    <t>https://podminky.urs.cz/item/CS_URS_2025_01/977151133</t>
  </si>
  <si>
    <t>2*0,15</t>
  </si>
  <si>
    <t>213</t>
  </si>
  <si>
    <t>977151134</t>
  </si>
  <si>
    <t>Jádrové vrty diamantovými korunkami do stavebních materiálů D přes 500 do 550 mm</t>
  </si>
  <si>
    <t>2147054985</t>
  </si>
  <si>
    <t>Jádrové vrty diamantovými korunkami do stavebních materiálů (železobetonu, betonu, cihel, obkladů, dlažeb, kamene) průměru přes 500 do 550 mm</t>
  </si>
  <si>
    <t>https://podminky.urs.cz/item/CS_URS_2025_01/977151134</t>
  </si>
  <si>
    <t>1*0,2</t>
  </si>
  <si>
    <t>214</t>
  </si>
  <si>
    <t>977151139</t>
  </si>
  <si>
    <t>Jádrové vrty diamantovými korunkami do stavebních materiálů D přes 700 do 750 mm</t>
  </si>
  <si>
    <t>1428029119</t>
  </si>
  <si>
    <t>Jádrové vrty diamantovými korunkami do stavebních materiálů (železobetonu, betonu, cihel, obkladů, dlažeb, kamene) průměru přes 700 do 750 mm</t>
  </si>
  <si>
    <t>https://podminky.urs.cz/item/CS_URS_2025_01/977151139</t>
  </si>
  <si>
    <t>0,15</t>
  </si>
  <si>
    <t>215</t>
  </si>
  <si>
    <t>99001.x</t>
  </si>
  <si>
    <t>D+M Antivibrační separační materiál tl. 30 mm, min. únosnost 400 kPa - dojezd výtahu</t>
  </si>
  <si>
    <t>1823740664</t>
  </si>
  <si>
    <t>9,3*1,0+5,3</t>
  </si>
  <si>
    <t>216</t>
  </si>
  <si>
    <t>99002.x</t>
  </si>
  <si>
    <t>D+M Systémová tvarovka s nástavcem pro zajištění vodonepropustnosti prostupu</t>
  </si>
  <si>
    <t>-635032328</t>
  </si>
  <si>
    <t>217</t>
  </si>
  <si>
    <t>99003.x</t>
  </si>
  <si>
    <t>D+M Zahradnický substrát do trhulíků, vč. uložení do truhlíků</t>
  </si>
  <si>
    <t>-2088134826</t>
  </si>
  <si>
    <t>21*0,056</t>
  </si>
  <si>
    <t>1,176*1,1 'Přepočtené koeficientem množství</t>
  </si>
  <si>
    <t>218</t>
  </si>
  <si>
    <t>997013116</t>
  </si>
  <si>
    <t>Vnitrostaveništní doprava suti a vybouraných hmot pro budovy v přes 18 do 21 m</t>
  </si>
  <si>
    <t>-678954947</t>
  </si>
  <si>
    <t>Vnitrostaveništní doprava suti a vybouraných hmot vodorovně do 50 m s naložením základní pro budovy a haly výšky přes 18 do 21 m</t>
  </si>
  <si>
    <t>https://podminky.urs.cz/item/CS_URS_2025_01/997013116</t>
  </si>
  <si>
    <t>219</t>
  </si>
  <si>
    <t>410548852</t>
  </si>
  <si>
    <t>220</t>
  </si>
  <si>
    <t>1510713481</t>
  </si>
  <si>
    <t>6,875*24 'Přepočtené koeficientem množství</t>
  </si>
  <si>
    <t>221</t>
  </si>
  <si>
    <t>-677057786</t>
  </si>
  <si>
    <t>222</t>
  </si>
  <si>
    <t>-325156983</t>
  </si>
  <si>
    <t>223</t>
  </si>
  <si>
    <t>997013812</t>
  </si>
  <si>
    <t>Poplatek za uložení na skládce (skládkovné) stavebního odpadu na bázi sádry kód odpadu 17 08 02</t>
  </si>
  <si>
    <t>-478931677</t>
  </si>
  <si>
    <t>Poplatek za uložení stavebního odpadu na skládce (skládkovné) z materiálů na bázi sádry zatříděného do Katalogu odpadů pod kódem 17 08 02</t>
  </si>
  <si>
    <t>https://podminky.urs.cz/item/CS_URS_2025_01/997013812</t>
  </si>
  <si>
    <t>-1268869171</t>
  </si>
  <si>
    <t>225</t>
  </si>
  <si>
    <t>998012103</t>
  </si>
  <si>
    <t>Přesun hmot pro budovy monolitické s vyzdívaným obvodovým pláštěm v přes 12 do 24 m</t>
  </si>
  <si>
    <t>-567143341</t>
  </si>
  <si>
    <t>Přesun hmot pro budovy občanské výstavby, bydlení, výrobu a služby nosnou svislou konstrukcí tyčovou s vyzdívaným obvodovým pláštěm vodorovná dopravní vzdálenost do 100 m základní pro budovy výšky přes 12 do 24 m</t>
  </si>
  <si>
    <t>https://podminky.urs.cz/item/CS_URS_2025_01/998012103</t>
  </si>
  <si>
    <t>226</t>
  </si>
  <si>
    <t>-1978438014</t>
  </si>
  <si>
    <t>227</t>
  </si>
  <si>
    <t>-704131641</t>
  </si>
  <si>
    <t>228</t>
  </si>
  <si>
    <t>-948477637</t>
  </si>
  <si>
    <t>0,3*(741,0+156,38)</t>
  </si>
  <si>
    <t>269,214*1,1 'Přepočtené koeficientem množství</t>
  </si>
  <si>
    <t>229</t>
  </si>
  <si>
    <t>1076618483</t>
  </si>
  <si>
    <t>741*2 'Přepočtené koeficientem množství</t>
  </si>
  <si>
    <t>230</t>
  </si>
  <si>
    <t>477032763</t>
  </si>
  <si>
    <t>156,38*2 'Přepočtené koeficientem množství</t>
  </si>
  <si>
    <t>231</t>
  </si>
  <si>
    <t>476444602</t>
  </si>
  <si>
    <t>V</t>
  </si>
  <si>
    <t>S</t>
  </si>
  <si>
    <t>897,38*1,25 'Přepočtené koeficientem množství</t>
  </si>
  <si>
    <t>232</t>
  </si>
  <si>
    <t>-871234221</t>
  </si>
  <si>
    <t>233</t>
  </si>
  <si>
    <t>71115001.x</t>
  </si>
  <si>
    <t>D+M Náběhový klín pro vytažení hydroizolace</t>
  </si>
  <si>
    <t>1437720949</t>
  </si>
  <si>
    <t>D+M Náběhový klín pro vytažení hydroizolace, z prostého betonu C12/15, vč. příslušenství, dle PD</t>
  </si>
  <si>
    <t>122,5</t>
  </si>
  <si>
    <t>234</t>
  </si>
  <si>
    <t>-486025859</t>
  </si>
  <si>
    <t>sokl pod terénem</t>
  </si>
  <si>
    <t>38,7*1,5</t>
  </si>
  <si>
    <t>18*2,2</t>
  </si>
  <si>
    <t>8,2*1,4</t>
  </si>
  <si>
    <t>31,6*1,0</t>
  </si>
  <si>
    <t>235</t>
  </si>
  <si>
    <t>-1569663013</t>
  </si>
  <si>
    <t>140,73*1,221 'Přepočtené koeficientem množství</t>
  </si>
  <si>
    <t>236</t>
  </si>
  <si>
    <t>1834616531</t>
  </si>
  <si>
    <t>38,7</t>
  </si>
  <si>
    <t>31,6</t>
  </si>
  <si>
    <t>237</t>
  </si>
  <si>
    <t>-496170042</t>
  </si>
  <si>
    <t>96,5*1,05 'Přepočtené koeficientem množství</t>
  </si>
  <si>
    <t>238</t>
  </si>
  <si>
    <t>762970786</t>
  </si>
  <si>
    <t>239</t>
  </si>
  <si>
    <t>1154819259</t>
  </si>
  <si>
    <t>140,73*1,05 'Přepočtené koeficientem množství</t>
  </si>
  <si>
    <t>240</t>
  </si>
  <si>
    <t>1866666668</t>
  </si>
  <si>
    <t>241</t>
  </si>
  <si>
    <t>1519826097</t>
  </si>
  <si>
    <t>SV02</t>
  </si>
  <si>
    <t>112,5</t>
  </si>
  <si>
    <t>SV01c</t>
  </si>
  <si>
    <t>SV01b,d</t>
  </si>
  <si>
    <t>47,5</t>
  </si>
  <si>
    <t>SV03a,b,c</t>
  </si>
  <si>
    <t>307,5</t>
  </si>
  <si>
    <t>242</t>
  </si>
  <si>
    <t>1513104242</t>
  </si>
  <si>
    <t>112,5*0,3</t>
  </si>
  <si>
    <t>50*0,3</t>
  </si>
  <si>
    <t>184*0,3</t>
  </si>
  <si>
    <t>47,5*0,3</t>
  </si>
  <si>
    <t>307,5*0,3</t>
  </si>
  <si>
    <t>210,45*1,1 'Přepočtené koeficientem množství</t>
  </si>
  <si>
    <t>243</t>
  </si>
  <si>
    <t>712331111</t>
  </si>
  <si>
    <t>Provedení povlakové krytiny střech do 10° podkladní vrstvy pásy na sucho samolepící</t>
  </si>
  <si>
    <t>-850331037</t>
  </si>
  <si>
    <t>Provedení povlakové krytiny střech plochých do 10° pásy na sucho podkladní samolepící asfaltový pás</t>
  </si>
  <si>
    <t>https://podminky.urs.cz/item/CS_URS_2025_01/712331111</t>
  </si>
  <si>
    <t>244</t>
  </si>
  <si>
    <t>62857009</t>
  </si>
  <si>
    <t>pás asfaltový samolepicí modifikovaný SBS s vložkou kombinovanou ze skelné mřížky a hliníkové fólie tl 0,5mm</t>
  </si>
  <si>
    <t>-1892012187</t>
  </si>
  <si>
    <t>231,5*1,2 'Přepočtené koeficientem množství</t>
  </si>
  <si>
    <t>245</t>
  </si>
  <si>
    <t>1683177764</t>
  </si>
  <si>
    <t>246</t>
  </si>
  <si>
    <t>2030557515</t>
  </si>
  <si>
    <t>470*1,25 'Přepočtené koeficientem množství</t>
  </si>
  <si>
    <t>247</t>
  </si>
  <si>
    <t>712363031.x</t>
  </si>
  <si>
    <t>Provedení povlakové krytiny střech plochých do 10° fólií PVC-P rozvinutí a natažení fólie v ploše, horkovzdušné svaření</t>
  </si>
  <si>
    <t>-2031111176</t>
  </si>
  <si>
    <t>178,2</t>
  </si>
  <si>
    <t>283,5+148*0,5</t>
  </si>
  <si>
    <t>248</t>
  </si>
  <si>
    <t>28343014</t>
  </si>
  <si>
    <t>fólie hydroizolační střešní mPVC určená ke stabilizaci přitížením a do vegetačních střech tl 1,8mm</t>
  </si>
  <si>
    <t>-203618474</t>
  </si>
  <si>
    <t>685,7*1,2 'Přepočtené koeficientem množství</t>
  </si>
  <si>
    <t>249</t>
  </si>
  <si>
    <t>712363626.x</t>
  </si>
  <si>
    <t>Provedení povlakové krytiny mechanicky kotvené do betonu TI tl přes 240 mm, budova v přes 18 m</t>
  </si>
  <si>
    <t>-413041461</t>
  </si>
  <si>
    <t>Provedení povlakové krytiny střech plochých do 10° z mechanicky kotvených hydroizolačních fólií včetně položení fólie a horkovzdušného svaření tl. tepelné izolace přes 240 mm budovy výšky přes 18 m, kotvené do betonu</t>
  </si>
  <si>
    <t>250</t>
  </si>
  <si>
    <t>28322011</t>
  </si>
  <si>
    <t>fólie hydroizolační střešní mPVC mechanicky kotvená šedá tl 1,8mm</t>
  </si>
  <si>
    <t>399106677</t>
  </si>
  <si>
    <t>46*1,25 'Přepočtené koeficientem množství</t>
  </si>
  <si>
    <t>251</t>
  </si>
  <si>
    <t>712391172</t>
  </si>
  <si>
    <t>Provedení povlakové krytiny střech do 10° ochranné textilní vrstvy</t>
  </si>
  <si>
    <t>-1525985950</t>
  </si>
  <si>
    <t>Provedení povlakové krytiny střech plochých do 10° -ostatní práce provedení vrstvy textilní ochranné</t>
  </si>
  <si>
    <t>https://podminky.urs.cz/item/CS_URS_2025_01/712391172</t>
  </si>
  <si>
    <t>252</t>
  </si>
  <si>
    <t>69311175</t>
  </si>
  <si>
    <t>geotextilie PP s ÚV stabilizací 500g/m2</t>
  </si>
  <si>
    <t>-1346478110</t>
  </si>
  <si>
    <t>105*1,2 'Přepočtené koeficientem množství</t>
  </si>
  <si>
    <t>253</t>
  </si>
  <si>
    <t>712771201</t>
  </si>
  <si>
    <t>Provedení drenážní vrstvy vegetační střechy z kameniva tl do 100 mm sklon do 5°</t>
  </si>
  <si>
    <t>-269806865</t>
  </si>
  <si>
    <t>Provedení drenážní vrstvy vegetační střechy z kameniva, tloušťky násypu do 100 mm, sklon střechy do 5°</t>
  </si>
  <si>
    <t>https://podminky.urs.cz/item/CS_URS_2025_01/712771201</t>
  </si>
  <si>
    <t>19+1</t>
  </si>
  <si>
    <t>9,5+1</t>
  </si>
  <si>
    <t>SV03c</t>
  </si>
  <si>
    <t>254</t>
  </si>
  <si>
    <t>58337403</t>
  </si>
  <si>
    <t>kamenivo dekorační (kačírek) frakce 16/32</t>
  </si>
  <si>
    <t>-1420373290</t>
  </si>
  <si>
    <t>(105*0,1)*1,8</t>
  </si>
  <si>
    <t>((19+1)*0,1)*1,8</t>
  </si>
  <si>
    <t>((9,5+1)*0,1)*1,8</t>
  </si>
  <si>
    <t>(40*0,1)*1,8</t>
  </si>
  <si>
    <t>31,59*1,1 'Přepočtené koeficientem množství</t>
  </si>
  <si>
    <t>255</t>
  </si>
  <si>
    <t>712811101</t>
  </si>
  <si>
    <t>Provedení povlakové krytiny vytažením na konstrukce za studena nátěrem penetračním</t>
  </si>
  <si>
    <t>-1643373152</t>
  </si>
  <si>
    <t>Provedení povlakové krytiny střech samostatným vytažením izolačního povlaku za studena na konstrukce převyšující úroveň střechy, nátěrem penetračním</t>
  </si>
  <si>
    <t>https://podminky.urs.cz/item/CS_URS_2025_01/712811101</t>
  </si>
  <si>
    <t>vytažení SV02</t>
  </si>
  <si>
    <t>45,7*2,2</t>
  </si>
  <si>
    <t>vytažení SV01c</t>
  </si>
  <si>
    <t>14,2*0,6+3,2*1,3+9,5*0,6</t>
  </si>
  <si>
    <t>vytažení SV01a</t>
  </si>
  <si>
    <t>(54-14,3)*1,2</t>
  </si>
  <si>
    <t>vytažení SV01b,d</t>
  </si>
  <si>
    <t>(35-14,3)*1,2</t>
  </si>
  <si>
    <t>87,7*2,1+60*1,0-2,0*0,5</t>
  </si>
  <si>
    <t>256</t>
  </si>
  <si>
    <t>363059950</t>
  </si>
  <si>
    <t>45,7*2,2*0,3</t>
  </si>
  <si>
    <t>(14,2*0,6+3,2*1,3+9,5*0,6)*0,3</t>
  </si>
  <si>
    <t>((54-14,3)*1,2)*0,3</t>
  </si>
  <si>
    <t>((35-14,3)*1,2)*0,3</t>
  </si>
  <si>
    <t>(87,7*2,1+60*1,0-2,0*0,5)*0,3</t>
  </si>
  <si>
    <t>130,371*1,1 'Přepočtené koeficientem množství</t>
  </si>
  <si>
    <t>257</t>
  </si>
  <si>
    <t>712831101</t>
  </si>
  <si>
    <t>Provedení povlakové krytiny vytažením na konstrukce pásy na sucho AIP, NAIP nebo tkaninou</t>
  </si>
  <si>
    <t>-160715377</t>
  </si>
  <si>
    <t>Provedení povlakové krytiny střech samostatným vytažením izolačního povlaku pásy na sucho na konstrukce převyšující úroveň střechy, AIP, NAIP nebo tkaninou</t>
  </si>
  <si>
    <t>https://podminky.urs.cz/item/CS_URS_2025_01/712831101</t>
  </si>
  <si>
    <t>258</t>
  </si>
  <si>
    <t>1862152034</t>
  </si>
  <si>
    <t>72,48*1,2 'Přepočtené koeficientem množství</t>
  </si>
  <si>
    <t>259</t>
  </si>
  <si>
    <t>1869667092</t>
  </si>
  <si>
    <t>260</t>
  </si>
  <si>
    <t>1849805156</t>
  </si>
  <si>
    <t>362,09*1,25 'Přepočtené koeficientem množství</t>
  </si>
  <si>
    <t>785280792</t>
  </si>
  <si>
    <t>45,7*2,1+1,5</t>
  </si>
  <si>
    <t>14,2*0,4+2,8*0,7+9,5*0,4</t>
  </si>
  <si>
    <t>(53,3-14)*1,2</t>
  </si>
  <si>
    <t>(34,5-14)*1,2</t>
  </si>
  <si>
    <t>262</t>
  </si>
  <si>
    <t>1007614336</t>
  </si>
  <si>
    <t>180,67*1,2 'Přepočtené koeficientem množství</t>
  </si>
  <si>
    <t>263</t>
  </si>
  <si>
    <t>712771101</t>
  </si>
  <si>
    <t>Provedení ochranné vrstvy z textilií nebo rohoží volně s přesahem vegetační střechy sklon do 5°</t>
  </si>
  <si>
    <t>1207608340</t>
  </si>
  <si>
    <t>Provedení ochranné vrstvy vegetační střechy proti prorůstání kořenů, proti mechanickému poškození hydroizolace z textilií nebo rohoží volně kladených s přesahem, sklon střechy do 5°</t>
  </si>
  <si>
    <t>https://podminky.urs.cz/item/CS_URS_2025_01/712771101</t>
  </si>
  <si>
    <t>300 g/m2</t>
  </si>
  <si>
    <t>178,2+(53,3-14)*0,3</t>
  </si>
  <si>
    <t>45+(34,3-14)*0,3</t>
  </si>
  <si>
    <t>SV03b</t>
  </si>
  <si>
    <t>48+(22+9,3+8,7)*0,3</t>
  </si>
  <si>
    <t>40+(54,2+51,2)*0,3</t>
  </si>
  <si>
    <t>200 g/m2</t>
  </si>
  <si>
    <t>264</t>
  </si>
  <si>
    <t>69334002</t>
  </si>
  <si>
    <t>textilie ochranná vegetačních střech 300g/m2</t>
  </si>
  <si>
    <t>1976810581</t>
  </si>
  <si>
    <t>372,7*1,15 'Přepočtené koeficientem množství</t>
  </si>
  <si>
    <t>265</t>
  </si>
  <si>
    <t>69311080</t>
  </si>
  <si>
    <t>geotextilie netkaná separační, ochranná, filtrační, drenážní PES 200g/m2</t>
  </si>
  <si>
    <t>-979476517</t>
  </si>
  <si>
    <t>266</t>
  </si>
  <si>
    <t>712771333</t>
  </si>
  <si>
    <t>Provedení hydroakumulační vrstvy z nopových fólií s přesahem vegetační střechy sklon do 5°</t>
  </si>
  <si>
    <t>1239388547</t>
  </si>
  <si>
    <t>Provedení hydroakumulační vrstvy vegetační střechy z plastových nopových fólií s perforací, kladených volně s přesahem, sklon střechy do 5°</t>
  </si>
  <si>
    <t>https://podminky.urs.cz/item/CS_URS_2025_01/712771333</t>
  </si>
  <si>
    <t>178,2+(53,3-14)*0,15</t>
  </si>
  <si>
    <t>45+(34,3-14)*0,15</t>
  </si>
  <si>
    <t>48+(22+9,3+8,7)*0,15</t>
  </si>
  <si>
    <t>40+(54,2+51,2)*0,15</t>
  </si>
  <si>
    <t>267</t>
  </si>
  <si>
    <t>69334152</t>
  </si>
  <si>
    <t>fólie profilovaná (nopová) perforovaná HDPE s hydroakumulační a drenážní funkcí do vegetačních střech s výškou nopů 20mm</t>
  </si>
  <si>
    <t>-1920973607</t>
  </si>
  <si>
    <t>341,95*1,1 'Přepočtené koeficientem množství</t>
  </si>
  <si>
    <t>268</t>
  </si>
  <si>
    <t>712771401</t>
  </si>
  <si>
    <t>Provedení vegetační vrstvy ze substrátu tl do 100 mm vegetační střechy sklon do 5°</t>
  </si>
  <si>
    <t>1032428594</t>
  </si>
  <si>
    <t>Provedení vegetační vrstvy vegetační střechy ze substrátu, tloušťky do 100 mm, sklon střechy do 5°</t>
  </si>
  <si>
    <t>https://podminky.urs.cz/item/CS_URS_2025_01/712771401</t>
  </si>
  <si>
    <t>178,2-(19+1)</t>
  </si>
  <si>
    <t>45-(9,5+1)</t>
  </si>
  <si>
    <t>269</t>
  </si>
  <si>
    <t>10321225</t>
  </si>
  <si>
    <t>substrát vegetačních střech extenzivní s nízkým obsahem organické složky</t>
  </si>
  <si>
    <t>2071962459</t>
  </si>
  <si>
    <t>(178,2-(19+1))*0,08</t>
  </si>
  <si>
    <t>(45-(9,5+1))*0,08</t>
  </si>
  <si>
    <t>48*0,08</t>
  </si>
  <si>
    <t>19,256*1,1 'Přepočtené koeficientem množství</t>
  </si>
  <si>
    <t>270</t>
  </si>
  <si>
    <t>712771521</t>
  </si>
  <si>
    <t>Položení vegetační nebo trávníkové rohože vegetační střechy sklon do 5°</t>
  </si>
  <si>
    <t>-2024338731</t>
  </si>
  <si>
    <t>Založení vegetace vegetační střechy položením vegetační nebo trávníkové rohože, sklon střechy do 5°</t>
  </si>
  <si>
    <t>https://podminky.urs.cz/item/CS_URS_2025_01/712771521</t>
  </si>
  <si>
    <t>271</t>
  </si>
  <si>
    <t>69334504</t>
  </si>
  <si>
    <t>koberec rozchodníkový vegetačních střech</t>
  </si>
  <si>
    <t>1027858417</t>
  </si>
  <si>
    <t>240,7*1,1 'Přepočtené koeficientem množství</t>
  </si>
  <si>
    <t>272</t>
  </si>
  <si>
    <t>-503910763</t>
  </si>
  <si>
    <t>45,7</t>
  </si>
  <si>
    <t>14,2+3,2+9,5</t>
  </si>
  <si>
    <t>54-14,3</t>
  </si>
  <si>
    <t>35-14,3</t>
  </si>
  <si>
    <t>87,7+60</t>
  </si>
  <si>
    <t>273</t>
  </si>
  <si>
    <t>-84351569</t>
  </si>
  <si>
    <t>280,7*1,1 'Přepočtené koeficientem množství</t>
  </si>
  <si>
    <t>274</t>
  </si>
  <si>
    <t>595480135</t>
  </si>
  <si>
    <t>275</t>
  </si>
  <si>
    <t>-2116974525</t>
  </si>
  <si>
    <t>_EPS 150_</t>
  </si>
  <si>
    <t>276</t>
  </si>
  <si>
    <t>53674671</t>
  </si>
  <si>
    <t>28,3*0,24</t>
  </si>
  <si>
    <t>20,7*0,24</t>
  </si>
  <si>
    <t>50,3*0,2</t>
  </si>
  <si>
    <t>8,4*0,2</t>
  </si>
  <si>
    <t>28,1*0,2</t>
  </si>
  <si>
    <t>5,6*0,2</t>
  </si>
  <si>
    <t>3,3*0,2</t>
  </si>
  <si>
    <t>40,6*0,2</t>
  </si>
  <si>
    <t>15,9*0,2</t>
  </si>
  <si>
    <t>14,9*0,24</t>
  </si>
  <si>
    <t>53,0*0,2</t>
  </si>
  <si>
    <t>31,4*0,2</t>
  </si>
  <si>
    <t>5,4*0,2</t>
  </si>
  <si>
    <t>2,8*0,2</t>
  </si>
  <si>
    <t>5,1*0,2</t>
  </si>
  <si>
    <t>12,7*0,2</t>
  </si>
  <si>
    <t>8,7*0,2</t>
  </si>
  <si>
    <t>13,1*0,2</t>
  </si>
  <si>
    <t>9,1*0,2</t>
  </si>
  <si>
    <t>119,6*0,2</t>
  </si>
  <si>
    <t>20,3*0,2</t>
  </si>
  <si>
    <t>119,316*1,1 'Přepočtené koeficientem množství</t>
  </si>
  <si>
    <t>277</t>
  </si>
  <si>
    <t>713121111</t>
  </si>
  <si>
    <t>Montáž izolace tepelné podlah volně kladenými rohožemi, pásy, dílci, deskami 1 vrstva</t>
  </si>
  <si>
    <t>-441651224</t>
  </si>
  <si>
    <t>Montáž tepelné izolace podlah rohožemi, pásy, deskami, dílci, bloky (izolační materiál ve specifikaci) kladenými volně jednovrstvá</t>
  </si>
  <si>
    <t>https://podminky.urs.cz/item/CS_URS_2025_01/713121111</t>
  </si>
  <si>
    <t>278</t>
  </si>
  <si>
    <t>63231206</t>
  </si>
  <si>
    <t>deska čedičová minerální pro snížení kročejového hluku (max. zatížení 4 kN/m2) tl 40mm</t>
  </si>
  <si>
    <t>-1952155553</t>
  </si>
  <si>
    <t>32,8</t>
  </si>
  <si>
    <t>32,8*1,1 'Přepočtené koeficientem množství</t>
  </si>
  <si>
    <t>279</t>
  </si>
  <si>
    <t>713131141</t>
  </si>
  <si>
    <t>Montáž izolace tepelné stěn lepením celoplošně rohoží, pásů, dílců, desek</t>
  </si>
  <si>
    <t>2013610803</t>
  </si>
  <si>
    <t>Montáž tepelné izolace stěn rohožemi, pásy, deskami, dílci, bloky (izolační materiál ve specifikaci) lepením celoplošně bez mechanického kotvení</t>
  </si>
  <si>
    <t>https://podminky.urs.cz/item/CS_URS_2025_01/713131141</t>
  </si>
  <si>
    <t>dilatace stávající x nový objekt</t>
  </si>
  <si>
    <t>16*(1,5+3*0,4+0,3)</t>
  </si>
  <si>
    <t>280</t>
  </si>
  <si>
    <t>28375945</t>
  </si>
  <si>
    <t>deska EPS 100 fasádní λ=0,037 tl 50mm</t>
  </si>
  <si>
    <t>1823866920</t>
  </si>
  <si>
    <t>48*1,15 'Přepočtené koeficientem množství</t>
  </si>
  <si>
    <t>281</t>
  </si>
  <si>
    <t>-2011758173</t>
  </si>
  <si>
    <t>EPS150</t>
  </si>
  <si>
    <t>45,7*1,8</t>
  </si>
  <si>
    <t>3,2*0,75</t>
  </si>
  <si>
    <t>(54-14,3)*0,8</t>
  </si>
  <si>
    <t>(35-14,3)*0,8</t>
  </si>
  <si>
    <t>282</t>
  </si>
  <si>
    <t>28375990</t>
  </si>
  <si>
    <t>deska EPS 150 pro konstrukce s vysokým zatížením λ=0,035 tl 140mm</t>
  </si>
  <si>
    <t>-2086587184</t>
  </si>
  <si>
    <t>132,98*1,1 'Přepočtené koeficientem množství</t>
  </si>
  <si>
    <t>283</t>
  </si>
  <si>
    <t>713131243</t>
  </si>
  <si>
    <t>Montáž izolace tepelné stěn lepením celoplošně v kombinaci s mechanickým kotvením rohoží, pásů, dílců, desek tl přes 140 do 200 mm</t>
  </si>
  <si>
    <t>1231606154</t>
  </si>
  <si>
    <t>Montáž tepelné izolace stěn rohožemi, pásy, deskami, dílci, bloky (izolační materiál ve specifikaci) lepením celoplošně s mechanickým kotvením, tloušťky izolace přes 140 do 200 mm</t>
  </si>
  <si>
    <t>https://podminky.urs.cz/item/CS_URS_2025_01/713131243</t>
  </si>
  <si>
    <t>38,7*1,0</t>
  </si>
  <si>
    <t>18*1,7</t>
  </si>
  <si>
    <t>8,2*0,9</t>
  </si>
  <si>
    <t>31,6*0,5</t>
  </si>
  <si>
    <t>59,7*0,5</t>
  </si>
  <si>
    <t>284</t>
  </si>
  <si>
    <t>525030280</t>
  </si>
  <si>
    <t>122,33*1,1 'Přepočtené koeficientem množství</t>
  </si>
  <si>
    <t>285</t>
  </si>
  <si>
    <t>1022941541</t>
  </si>
  <si>
    <t>286</t>
  </si>
  <si>
    <t>713132331</t>
  </si>
  <si>
    <t>Montáž izolace tepelné do roštu dvousměrného výšky do 6 m</t>
  </si>
  <si>
    <t>-2083269641</t>
  </si>
  <si>
    <t>Montáž tepelné izolace stěn do roštu dvousměrného výšky do 6 m</t>
  </si>
  <si>
    <t>https://podminky.urs.cz/item/CS_URS_2025_01/713132331</t>
  </si>
  <si>
    <t>13,2*2,05</t>
  </si>
  <si>
    <t>2,5*2,05-1,3*0,68</t>
  </si>
  <si>
    <t>1,0*2,05</t>
  </si>
  <si>
    <t>v místě OT</t>
  </si>
  <si>
    <t>7,0*2,05</t>
  </si>
  <si>
    <t>3,25*2,05</t>
  </si>
  <si>
    <t>5,5*2,05</t>
  </si>
  <si>
    <t>3,7*2,05</t>
  </si>
  <si>
    <t>7,5*2,05</t>
  </si>
  <si>
    <t>287</t>
  </si>
  <si>
    <t>63150966</t>
  </si>
  <si>
    <t>role akustická a tepelně izolační ze skelných vláken tl 50mm</t>
  </si>
  <si>
    <t>-490094444</t>
  </si>
  <si>
    <t>88,599*1,05 'Přepočtené koeficientem množství</t>
  </si>
  <si>
    <t>288</t>
  </si>
  <si>
    <t>-548881795</t>
  </si>
  <si>
    <t>289</t>
  </si>
  <si>
    <t>-205072566</t>
  </si>
  <si>
    <t>290</t>
  </si>
  <si>
    <t>743727122</t>
  </si>
  <si>
    <t>SV01a - MV</t>
  </si>
  <si>
    <t>283,5</t>
  </si>
  <si>
    <t>291</t>
  </si>
  <si>
    <t>587862567</t>
  </si>
  <si>
    <t>2*105</t>
  </si>
  <si>
    <t>2*46</t>
  </si>
  <si>
    <t>2*45</t>
  </si>
  <si>
    <t>2*283,5</t>
  </si>
  <si>
    <t>1137,2*1,1 'Přepočtené koeficientem množství</t>
  </si>
  <si>
    <t>292</t>
  </si>
  <si>
    <t>28375914</t>
  </si>
  <si>
    <t>deska EPS 150 pro konstrukce s vysokým zatížením λ=0,035 tl 100mm</t>
  </si>
  <si>
    <t>-1474718219</t>
  </si>
  <si>
    <t>178,2*1,1 'Přepočtené koeficientem množství</t>
  </si>
  <si>
    <t>293</t>
  </si>
  <si>
    <t>MW001.x</t>
  </si>
  <si>
    <t>D+M Deska minerální izolace tl. 40 mm, do skladby střech, 0,037 W/mK</t>
  </si>
  <si>
    <t>-716817510</t>
  </si>
  <si>
    <t>178,2*2</t>
  </si>
  <si>
    <t>356,4*1,1 'Přepočtené koeficientem množství</t>
  </si>
  <si>
    <t>294</t>
  </si>
  <si>
    <t>-1736903121</t>
  </si>
  <si>
    <t>nad VZT</t>
  </si>
  <si>
    <t>2,0</t>
  </si>
  <si>
    <t>1414539683</t>
  </si>
  <si>
    <t>105*(0,02+0,295/2)</t>
  </si>
  <si>
    <t>46*(0,02+0,315/2)</t>
  </si>
  <si>
    <t>178,2*(0,02+0,315/2)</t>
  </si>
  <si>
    <t>45*(0,02+0,315/2)</t>
  </si>
  <si>
    <t>283,5*(0,02+0,225/2)</t>
  </si>
  <si>
    <t>2,0*(0,14+0,22/2)</t>
  </si>
  <si>
    <t>103,436*1,1 'Přepočtené koeficientem množství</t>
  </si>
  <si>
    <t>713141263</t>
  </si>
  <si>
    <t>Přikotvení tepelné izolace šrouby do betonu pro izolaci tl přes 240 mm</t>
  </si>
  <si>
    <t>-612934221</t>
  </si>
  <si>
    <t>Montáž tepelné izolace střech plochých mechanické přikotvení šrouby včetně dodávky šroubů, bez položení tepelné izolace tl. izolace přes 240 mm do betonu</t>
  </si>
  <si>
    <t>https://podminky.urs.cz/item/CS_URS_2025_01/713141263</t>
  </si>
  <si>
    <t>297</t>
  </si>
  <si>
    <t>713141376</t>
  </si>
  <si>
    <t>Montáž spádové izolace na zhlaví atiky š přes 500 do 1000 mm lepené za studena nízkoexpanzní (PUR) pěnou</t>
  </si>
  <si>
    <t>1143175328</t>
  </si>
  <si>
    <t>Montáž tepelné izolace střech plochých spádovými klíny na zhlaví atiky šířky přes 500 do 1000 mm přilepenými za studena nízkoexpanzní (PUR) pěnou</t>
  </si>
  <si>
    <t>https://podminky.urs.cz/item/CS_URS_2025_01/713141376</t>
  </si>
  <si>
    <t>75,5</t>
  </si>
  <si>
    <t>3,2</t>
  </si>
  <si>
    <t>298</t>
  </si>
  <si>
    <t>1961541729</t>
  </si>
  <si>
    <t>89*0,7*0,15</t>
  </si>
  <si>
    <t>75,5*0,6*0,15</t>
  </si>
  <si>
    <t>15,9*0,6*0,15</t>
  </si>
  <si>
    <t>3,2*0,5*0,15</t>
  </si>
  <si>
    <t>17,811*1,1 'Přepočtené koeficientem množství</t>
  </si>
  <si>
    <t>299</t>
  </si>
  <si>
    <t>160212465</t>
  </si>
  <si>
    <t>(12,8/0,28)*14,6*0,03</t>
  </si>
  <si>
    <t>300</t>
  </si>
  <si>
    <t>-549992748</t>
  </si>
  <si>
    <t>424,25</t>
  </si>
  <si>
    <t>pvc</t>
  </si>
  <si>
    <t>183,25</t>
  </si>
  <si>
    <t>62,3</t>
  </si>
  <si>
    <t>196,6</t>
  </si>
  <si>
    <t>301</t>
  </si>
  <si>
    <t>7135001.x</t>
  </si>
  <si>
    <t>D+M Dilatační výplň spáry vnitřní zdivo x stropní kce - minerální vata tl. 20 mm</t>
  </si>
  <si>
    <t>1007750439</t>
  </si>
  <si>
    <t>3,5*0,25</t>
  </si>
  <si>
    <t>22,25*0,25</t>
  </si>
  <si>
    <t>3,25*0,25</t>
  </si>
  <si>
    <t>18,5*0,25</t>
  </si>
  <si>
    <t>14,0*0,25</t>
  </si>
  <si>
    <t>16,0*0,25</t>
  </si>
  <si>
    <t>4,75*0,25</t>
  </si>
  <si>
    <t>14*0,2</t>
  </si>
  <si>
    <t>13,75*0,2</t>
  </si>
  <si>
    <t>4,0*0,15</t>
  </si>
  <si>
    <t>2,75*0,15</t>
  </si>
  <si>
    <t>6,5*0,15</t>
  </si>
  <si>
    <t>(2*0,25+1,0)*0,15</t>
  </si>
  <si>
    <t>2,25*0,15</t>
  </si>
  <si>
    <t>1,25*0,15</t>
  </si>
  <si>
    <t>4,75*0,15</t>
  </si>
  <si>
    <t>3,0*0,15</t>
  </si>
  <si>
    <t>3,5*0,15</t>
  </si>
  <si>
    <t>1,5*0,15</t>
  </si>
  <si>
    <t>2,0*0,15</t>
  </si>
  <si>
    <t>9,7*0,15</t>
  </si>
  <si>
    <t>302</t>
  </si>
  <si>
    <t>7139001.x</t>
  </si>
  <si>
    <t>D+M Výplň minerální vatou tl. 120 mm prostoru mezi sloupkopříčkovou fasádou a nosnou kcí</t>
  </si>
  <si>
    <t>-438933518</t>
  </si>
  <si>
    <t>(5,2+3,5)*0,6</t>
  </si>
  <si>
    <t>0,4*(3,5+4,4+3,6+3,3)</t>
  </si>
  <si>
    <t>3,5*0,75</t>
  </si>
  <si>
    <t>303</t>
  </si>
  <si>
    <t>1520569748</t>
  </si>
  <si>
    <t>714</t>
  </si>
  <si>
    <t>Akustická a protiotřesová opatření</t>
  </si>
  <si>
    <t>304</t>
  </si>
  <si>
    <t>7141001.x</t>
  </si>
  <si>
    <t>D+M Akustický obklad víceúčelového sálu ve 3NP</t>
  </si>
  <si>
    <t>-1836566113</t>
  </si>
  <si>
    <t>D+M Akustický obklad víceúčelového sálu ve 3NP, panely 2700x1200 mm, tl. 40 mm, jádro ze skelné vaty o vysoké hustotě, tkanina ze skelných vláken s vysokou odolností proti nárazu, odolnost vůči náraz, montáž přímo na stěnu pomocí systémových profilů, vč. kotvení, příslušenství, dle PD</t>
  </si>
  <si>
    <t>13,7*1,2</t>
  </si>
  <si>
    <t>305</t>
  </si>
  <si>
    <t>71410021.x</t>
  </si>
  <si>
    <t>D+M Obklad tělocvičny perforovaný akustický</t>
  </si>
  <si>
    <t>-1810796602</t>
  </si>
  <si>
    <t>D+M Obklad tělocvičny perforovaný akustický, cementotřískové desky tl. 16 mm, nosný kovový rošt s podpěrami á 312 mm, vč. kotvení, příslušenství, dle PD</t>
  </si>
  <si>
    <t>7,0*4,05</t>
  </si>
  <si>
    <t>3,25*4,05</t>
  </si>
  <si>
    <t>5,5*4,05</t>
  </si>
  <si>
    <t>3,7*4,05</t>
  </si>
  <si>
    <t>6,9*2,1</t>
  </si>
  <si>
    <t>7,5*4,05</t>
  </si>
  <si>
    <t>záklop</t>
  </si>
  <si>
    <t>(9*3,25+1,8)*0,35</t>
  </si>
  <si>
    <t>306</t>
  </si>
  <si>
    <t>71410022.x</t>
  </si>
  <si>
    <t>D+M Obklad tělocvičny plný</t>
  </si>
  <si>
    <t>1186025890</t>
  </si>
  <si>
    <t>D+M Obklad tělocvičny plný, cementotřískové desky tl. 16 mm, nosný kovový rošt s podpěrami á 312 mm, vč. kotvení, příslušenství, dle PD</t>
  </si>
  <si>
    <t>2*18,3*2,0</t>
  </si>
  <si>
    <t>-(2*1,7*2,02)</t>
  </si>
  <si>
    <t>13,2*2,0</t>
  </si>
  <si>
    <t>2,5*2,0-1,3*2,0</t>
  </si>
  <si>
    <t>1,0*2,0</t>
  </si>
  <si>
    <t>12,8*2,1</t>
  </si>
  <si>
    <t>2*18,3*2,05</t>
  </si>
  <si>
    <t>307</t>
  </si>
  <si>
    <t>762001.x</t>
  </si>
  <si>
    <t>D+M Deska z vodovzdorné překližky tl. 30 mm, pro ukončení VZT šachty</t>
  </si>
  <si>
    <t>-1081045989</t>
  </si>
  <si>
    <t>308</t>
  </si>
  <si>
    <t>-191692438</t>
  </si>
  <si>
    <t>309</t>
  </si>
  <si>
    <t>-1288417667</t>
  </si>
  <si>
    <t>89*0,7</t>
  </si>
  <si>
    <t>75,5*0,6</t>
  </si>
  <si>
    <t>15,9*0,6</t>
  </si>
  <si>
    <t>3,2*0,5</t>
  </si>
  <si>
    <t>310</t>
  </si>
  <si>
    <t>1804385496</t>
  </si>
  <si>
    <t>311</t>
  </si>
  <si>
    <t>763121921</t>
  </si>
  <si>
    <t>Zhotovení otvoru vel. do 0,1 m2 v SDK předsazené stěně tl přes 100 mm s vyztužením profily</t>
  </si>
  <si>
    <t>2053849434</t>
  </si>
  <si>
    <t>Zhotovení otvorů v předsazených a šachtových stěnách ze sádrokartonových desek pro prostupy (voda, elektro, topení, VZT), osvětlení, okna, revizní klapky a dvířka včetně vyztužení profily pro stěnu tl. přes 100 mm, velikost do 0,10 m2</t>
  </si>
  <si>
    <t>https://podminky.urs.cz/item/CS_URS_2025_01/763121921</t>
  </si>
  <si>
    <t>"V39" 8</t>
  </si>
  <si>
    <t>312</t>
  </si>
  <si>
    <t>SS18.x</t>
  </si>
  <si>
    <t>D+M SDK instalační předstěna tl. 150 mm</t>
  </si>
  <si>
    <t>-1124786403</t>
  </si>
  <si>
    <t>D+M SDK instalační předstěna tl. 150 mm, profily CW a UW, jednostranné opláštění 2x impregnovaná SDK deska tl. 12,5 mm, minerální izolace 80 mm, zpevnění míst pro kotvení prvků výdřevami a dodatečným vyztužením konstrukčními profily, dle PD</t>
  </si>
  <si>
    <t>313</t>
  </si>
  <si>
    <t>763002.x</t>
  </si>
  <si>
    <t>D+M SDK šachtová předstěna</t>
  </si>
  <si>
    <t>1653514003</t>
  </si>
  <si>
    <t>D+M SDK instalační předstěna, profily CW a UW, jednostranné opláštění 2x impregnovaná SDK deska tl. 12,5 mm, minerální izolace, zpevnění míst pro kotvení prvků výdřevami a dodatečným vyztužením konstrukčními profily, dle PD</t>
  </si>
  <si>
    <t>"S01" 2,8*3,25</t>
  </si>
  <si>
    <t>"101" 2,8*3,7</t>
  </si>
  <si>
    <t>"104" 1,2*3,7</t>
  </si>
  <si>
    <t>"201" 2,8*4,5</t>
  </si>
  <si>
    <t>"301" 2,8*3,6</t>
  </si>
  <si>
    <t>"305" 1,2*3,6</t>
  </si>
  <si>
    <t>314</t>
  </si>
  <si>
    <t>998763303</t>
  </si>
  <si>
    <t>Přesun hmot tonážní pro konstrukce montované z desek v objektech v přes 12 do 24 m</t>
  </si>
  <si>
    <t>30219855</t>
  </si>
  <si>
    <t>Přesun hmot pro konstrukce montované z desek sádrokartonových, sádrovláknitých, cementovláknitých nebo cementových stanovený z hmotnosti přesunovaného materiálu vodorovná dopravní vzdálenost do 50 m základní v objektech výšky přes 12 do 24 m</t>
  </si>
  <si>
    <t>https://podminky.urs.cz/item/CS_URS_2025_01/998763303</t>
  </si>
  <si>
    <t>315</t>
  </si>
  <si>
    <t>761354259.x</t>
  </si>
  <si>
    <t>D+M Trapézový plech T150/280, tl. plechu 0,75 mm, povrchová úprava pozink</t>
  </si>
  <si>
    <t>-310595791</t>
  </si>
  <si>
    <t>D+M Trapézový plech T150/280, tl. plechu 0,75 mm, povrchová úprava pozink, vč. uložení, kotvení, příslušenství, dle PD</t>
  </si>
  <si>
    <t>"+ztratné a přesahy 20 %" 1,2*194</t>
  </si>
  <si>
    <t>316</t>
  </si>
  <si>
    <t>761354287.x</t>
  </si>
  <si>
    <t>D+M Trapézový plech, výška 18 mm, tl. plechu 0,75 mm</t>
  </si>
  <si>
    <t>-2068797058</t>
  </si>
  <si>
    <t>D+M Trapézový plech, výška 18 mm, tl. plechu 0,75 mm, povrchová úprava pozink+prášková barva, vč. kotvení k ocelové konstrukci, PÚ, příslušenství, dle PD</t>
  </si>
  <si>
    <t>zastřešení únikového schodiště</t>
  </si>
  <si>
    <t>"+ztratné a přesahy 20 %" 1,2*3,1*7,8</t>
  </si>
  <si>
    <t>317</t>
  </si>
  <si>
    <t>-1688200777</t>
  </si>
  <si>
    <t>17,0</t>
  </si>
  <si>
    <t>13,9</t>
  </si>
  <si>
    <t>28,2</t>
  </si>
  <si>
    <t>547,5*1,1 'Přepočtené koeficientem množství</t>
  </si>
  <si>
    <t>318</t>
  </si>
  <si>
    <t>767001S.x</t>
  </si>
  <si>
    <t>D+M Svislá část (čelo) kazetového podhledu</t>
  </si>
  <si>
    <t>803771346</t>
  </si>
  <si>
    <t>D+M Svislá část (čelo) kazetového podhledu, vč. veškerého kotvícího, spojovacího a pomocného materiálu, okrajových profilů</t>
  </si>
  <si>
    <t>3,1*0,9</t>
  </si>
  <si>
    <t>3,5*0,3</t>
  </si>
  <si>
    <t>3,8*1,1</t>
  </si>
  <si>
    <t>3,1*1,1</t>
  </si>
  <si>
    <t>319</t>
  </si>
  <si>
    <t>767002.x</t>
  </si>
  <si>
    <t>D+M Kazetový minerální stropní podhled s viditelnou konstrukcí do vlhkých provozů</t>
  </si>
  <si>
    <t>863252126</t>
  </si>
  <si>
    <t>D+M Kazetový minerální stropní podhled s viditelnou konstrukcí do vlhkých provozů, nosné profily, desky s baktericidní a fungistatickou úpravou, 600x600x19 mm, vč. veškerého kotvícího, spojovacího a pomocného materiálu, okrajových profilů, označení piktogramů jednotlivých uzávěrů v podhledu</t>
  </si>
  <si>
    <t>154,5*1,1 'Přepočtené koeficientem množství</t>
  </si>
  <si>
    <t>320</t>
  </si>
  <si>
    <t>767003.x</t>
  </si>
  <si>
    <t>D+M Akustický podhled</t>
  </si>
  <si>
    <t>1254692443</t>
  </si>
  <si>
    <t>D+M Akustický podhled, nosné profily, mechanicky odolné desky s vlastnostmi dle PD, 1200x600x40 mm, vč. veškerého kotvícího, spojovacího a pomocného materiálu, okrajových profilů, označení piktogramů jednotlivých uzávěrů v podhledu</t>
  </si>
  <si>
    <t>812,6*1,1 'Přepočtené koeficientem množství</t>
  </si>
  <si>
    <t>321</t>
  </si>
  <si>
    <t>7670601.x</t>
  </si>
  <si>
    <t>D+M Výztužná konstrukce pod truhlíky - mezi rektifikační terče</t>
  </si>
  <si>
    <t>860816041</t>
  </si>
  <si>
    <t>322</t>
  </si>
  <si>
    <t>-576040138</t>
  </si>
  <si>
    <t>323</t>
  </si>
  <si>
    <t>398852541</t>
  </si>
  <si>
    <t>497,2</t>
  </si>
  <si>
    <t>(2*11+13+12+2*15)*1,4*0,31</t>
  </si>
  <si>
    <t>(2*11+13+12+2*15)*1,4*0,165</t>
  </si>
  <si>
    <t>3*3,0*0,38</t>
  </si>
  <si>
    <t>3*3,0*0,127</t>
  </si>
  <si>
    <t>324</t>
  </si>
  <si>
    <t>-1318662595</t>
  </si>
  <si>
    <t>325</t>
  </si>
  <si>
    <t>771121032</t>
  </si>
  <si>
    <t>Broušení betonového podkladu před pokládkou dlažby na schodišťových stupních</t>
  </si>
  <si>
    <t>-782436132</t>
  </si>
  <si>
    <t>Příprava podkladu před provedením dlažby broušení schodišť nového podkladu betonového</t>
  </si>
  <si>
    <t>https://podminky.urs.cz/item/CS_URS_2025_01/771121032</t>
  </si>
  <si>
    <t>326</t>
  </si>
  <si>
    <t>1336721526</t>
  </si>
  <si>
    <t>327</t>
  </si>
  <si>
    <t>-2137108394</t>
  </si>
  <si>
    <t>238,45</t>
  </si>
  <si>
    <t>40,8</t>
  </si>
  <si>
    <t>podlaha/obklad</t>
  </si>
  <si>
    <t>6,9-0,8</t>
  </si>
  <si>
    <t>7,2-0,8</t>
  </si>
  <si>
    <t>6,8-0,9</t>
  </si>
  <si>
    <t>8,5-1,0</t>
  </si>
  <si>
    <t>14,0-0,9</t>
  </si>
  <si>
    <t>11,8-2*0,9</t>
  </si>
  <si>
    <t>16,9-0,9</t>
  </si>
  <si>
    <t>11,7-0,9</t>
  </si>
  <si>
    <t>11,4-0,9</t>
  </si>
  <si>
    <t>8,3-1,0</t>
  </si>
  <si>
    <t>10,6-0,9</t>
  </si>
  <si>
    <t>5,2-0,9</t>
  </si>
  <si>
    <t>328</t>
  </si>
  <si>
    <t>1060576652</t>
  </si>
  <si>
    <t>429,05*1,1 'Přepočtené koeficientem množství</t>
  </si>
  <si>
    <t>329</t>
  </si>
  <si>
    <t>212064833</t>
  </si>
  <si>
    <t>(2*11+13+12+2*15)*1,4</t>
  </si>
  <si>
    <t>3*3,0</t>
  </si>
  <si>
    <t>330</t>
  </si>
  <si>
    <t>316066029</t>
  </si>
  <si>
    <t>331</t>
  </si>
  <si>
    <t>433640053</t>
  </si>
  <si>
    <t>55,768*1,2 'Přepočtené koeficientem množství</t>
  </si>
  <si>
    <t>332</t>
  </si>
  <si>
    <t>-530589400</t>
  </si>
  <si>
    <t>333</t>
  </si>
  <si>
    <t>694844064</t>
  </si>
  <si>
    <t>17,1-1,15</t>
  </si>
  <si>
    <t>39,3-(6,0+1,2+1,15+3,5+0,3+4,2+4,5)+1,6</t>
  </si>
  <si>
    <t>26,5-(6,0+2,6+1,7)</t>
  </si>
  <si>
    <t>9,5-(0,9+2*0,8+1,5)</t>
  </si>
  <si>
    <t>40,5-(2,8+0,2+2,2+4,5+0,3+6,0+1,2+1,15)+2*1,6</t>
  </si>
  <si>
    <t>18,2-(1,7+2,7+3,7)</t>
  </si>
  <si>
    <t>17,4-(4,5+2,1+4,1)</t>
  </si>
  <si>
    <t>17,9-1,15</t>
  </si>
  <si>
    <t>(14,9-1,15)</t>
  </si>
  <si>
    <t>(20,5-(2*1,7+2*1,0))</t>
  </si>
  <si>
    <t>13,1-(1,7+2,1+3,3)</t>
  </si>
  <si>
    <t>19,6-(1,0+3*0,9)</t>
  </si>
  <si>
    <t>podesty</t>
  </si>
  <si>
    <t>3*6,8</t>
  </si>
  <si>
    <t>334</t>
  </si>
  <si>
    <t>-366925587</t>
  </si>
  <si>
    <t>238,45*1,1 'Přepočtené koeficientem množství</t>
  </si>
  <si>
    <t>335</t>
  </si>
  <si>
    <t>-1105437718</t>
  </si>
  <si>
    <t>2*5,0</t>
  </si>
  <si>
    <t>2*7,0</t>
  </si>
  <si>
    <t>2*1,6+2*0,8</t>
  </si>
  <si>
    <t>336</t>
  </si>
  <si>
    <t>129302662</t>
  </si>
  <si>
    <t>40,8*1,1 'Přepočtené koeficientem množství</t>
  </si>
  <si>
    <t>337</t>
  </si>
  <si>
    <t>771474201.x</t>
  </si>
  <si>
    <t>D+M Ukončovací nerezový profil keramického soklu</t>
  </si>
  <si>
    <t>-1488458445</t>
  </si>
  <si>
    <t>D+M Ukončovací nerezový profil keramického soklu, vč. příslušenství</t>
  </si>
  <si>
    <t>338</t>
  </si>
  <si>
    <t>372440420</t>
  </si>
  <si>
    <t>339</t>
  </si>
  <si>
    <t>1621468210</t>
  </si>
  <si>
    <t>497,2*1,15 'Přepočtené koeficientem množství</t>
  </si>
  <si>
    <t>340</t>
  </si>
  <si>
    <t>-1719522006</t>
  </si>
  <si>
    <t>"pod dlažbu" 497,2</t>
  </si>
  <si>
    <t>"schodiště"</t>
  </si>
  <si>
    <t>"vytažení 30 cm na stěnu</t>
  </si>
  <si>
    <t>(17,1-1,15)*0,3</t>
  </si>
  <si>
    <t>(39,3-(6,0+1,2+1,15+3,5+0,3+4,2+4,5)+1,6)*0,3</t>
  </si>
  <si>
    <t>(26,5-(6,0+2,6+1,7))*0,3</t>
  </si>
  <si>
    <t>(9,5-(0,9+2*0,8+1,5))*0,3</t>
  </si>
  <si>
    <t>(40,5-(2,8+0,2+2,2+4,5+0,3+6,0+1,2+1,15)+2*1,6)*0,3</t>
  </si>
  <si>
    <t>(18,2-(1,7+2,7+3,7))*0,3</t>
  </si>
  <si>
    <t>(17,4-(4,5+2,1+4,1))*0,3</t>
  </si>
  <si>
    <t>(17,9-1,15)*0,3</t>
  </si>
  <si>
    <t>(14,9-1,15)*0,3</t>
  </si>
  <si>
    <t>(20,5-(2*1,7+2*1,0))*0,3</t>
  </si>
  <si>
    <t>(13,1-(1,7+2,1+3,3))*0,3</t>
  </si>
  <si>
    <t>(19,6-(1,0+3*0,9))*0,3</t>
  </si>
  <si>
    <t>podesty+schodiště</t>
  </si>
  <si>
    <t>(3*6,8)*0,3</t>
  </si>
  <si>
    <t>(2*5,0)*0,3</t>
  </si>
  <si>
    <t>(2*6,0)*0,3</t>
  </si>
  <si>
    <t>(2*7,0)*0,3</t>
  </si>
  <si>
    <t>341</t>
  </si>
  <si>
    <t>-1047787588</t>
  </si>
  <si>
    <t>předpoklad</t>
  </si>
  <si>
    <t>890</t>
  </si>
  <si>
    <t>342</t>
  </si>
  <si>
    <t>-109039500</t>
  </si>
  <si>
    <t>343</t>
  </si>
  <si>
    <t>-230087861</t>
  </si>
  <si>
    <t>279,25*1,1 'Přepočtené koeficientem množství</t>
  </si>
  <si>
    <t>344</t>
  </si>
  <si>
    <t>1620585269</t>
  </si>
  <si>
    <t>schodiště+podesty</t>
  </si>
  <si>
    <t>3*2</t>
  </si>
  <si>
    <t>2*24</t>
  </si>
  <si>
    <t>2*26</t>
  </si>
  <si>
    <t>2*30</t>
  </si>
  <si>
    <t>345</t>
  </si>
  <si>
    <t>1274765382</t>
  </si>
  <si>
    <t>2*12</t>
  </si>
  <si>
    <t>2*13</t>
  </si>
  <si>
    <t>2*15</t>
  </si>
  <si>
    <t>346</t>
  </si>
  <si>
    <t>-811392373</t>
  </si>
  <si>
    <t>347</t>
  </si>
  <si>
    <t>7719901.x</t>
  </si>
  <si>
    <t>D+M Schodišťová hrana, broušený nerez, k ukončení dlažby</t>
  </si>
  <si>
    <t>1855487633</t>
  </si>
  <si>
    <t>348</t>
  </si>
  <si>
    <t>476262752</t>
  </si>
  <si>
    <t>349</t>
  </si>
  <si>
    <t>1097031484</t>
  </si>
  <si>
    <t>350</t>
  </si>
  <si>
    <t>1491125638</t>
  </si>
  <si>
    <t>351</t>
  </si>
  <si>
    <t>499972141</t>
  </si>
  <si>
    <t>352</t>
  </si>
  <si>
    <t>-1346014549</t>
  </si>
  <si>
    <t>139,9</t>
  </si>
  <si>
    <t>193,3</t>
  </si>
  <si>
    <t>353</t>
  </si>
  <si>
    <t>1396978124</t>
  </si>
  <si>
    <t>354</t>
  </si>
  <si>
    <t>-540684513</t>
  </si>
  <si>
    <t>355</t>
  </si>
  <si>
    <t>D+M Podlaha z gumových dílců tl. 8 mm</t>
  </si>
  <si>
    <t>1509533011</t>
  </si>
  <si>
    <t>D+M Podlaha z gumových dílců tl. 8 mm, vulkanizovaný kaučuk, odolnost vůči vysokému statickému zatíženi (stroje do 600 kg), zvuková izolace 13 dB, dle PD</t>
  </si>
  <si>
    <t>356</t>
  </si>
  <si>
    <t>776002.x</t>
  </si>
  <si>
    <t>D+M Podlaha ze sportovního PVC - nářaďovna</t>
  </si>
  <si>
    <t>-431777178</t>
  </si>
  <si>
    <t>D+M Podlaha ze sportovního PVC - nářaďovna, celková tl. 2,0 mm, víceúčelová vinylová podlahová krytina v rolích, ošetřena povrchovou úpravou zaručující optimální kluznost pro sportovní aktivity a snadnou údržbu, reakce na oheň Bfl-s1, vč. akrylátového lepidla, svařování, dle PD</t>
  </si>
  <si>
    <t>na sokl</t>
  </si>
  <si>
    <t>(18,4-(1,7+1,15))*0,06</t>
  </si>
  <si>
    <t>357</t>
  </si>
  <si>
    <t>776003.x</t>
  </si>
  <si>
    <t>D+M Kombinovaná sportovní podlaha 1NP - skladba</t>
  </si>
  <si>
    <t>41816596</t>
  </si>
  <si>
    <t>D+M Kombinovaná sportovní podlaha 1NP - skladba: víceúčelové sportovní PVC tl. 7,5 mm, záklop z březové překližky tl. 12 mm, PE folie tl. 0,05 mm, trojitý rošt z lepených profilů s pružnými segmenty (celková tl. 66 mm), rektifikační klíny, distanční podložka, PE folie tl. 0,2 mm, dle PD</t>
  </si>
  <si>
    <t xml:space="preserve">Poznámka k položce:_x000d_
- PVC:_x000d_
celková tl. 7,5 mm, víceúčelová vinylová podlahová krytina v rolích, ošetřena UV tvrzenou polyuretanovou povrchovou úpravou, nášlapná kalandrovaná vrstva, reakce na oheň Cfl-s1, kategorie absorpce nárazu min 32 % (kategorie P1), vč. lepidla, svařování_x000d_
- ZÁKLOP:_x000d_
záklop celoplošný, tvořen březovou překližkou v tl. 12 mm v systému 4PD (pero/drážka), šroubováno, po instalaci celoplošné broušení, tmelení spár a vrutů a následně opětovné broušení_x000d_
- TROJITÝ ROŠT:_x000d_
z dílců z profilů s podélným lepením v celkové tloušťce 66 mm, mezi první a druhou vrstvou roštu jsou pevně instalované funkční tlumící prvky, kladení těchto dvou vrstev ve shodném směru na distanční podložku a rektifikační klíny, třetí vrstva je kladena křížem ve zhuštěném rozponu_x000d_
</t>
  </si>
  <si>
    <t>SV09</t>
  </si>
  <si>
    <t>570,0</t>
  </si>
  <si>
    <t>(108,3-(1,3+2*1,7))*0,06</t>
  </si>
  <si>
    <t>358</t>
  </si>
  <si>
    <t>776004.x</t>
  </si>
  <si>
    <t>D+M Kombinovaná sportovní podlaha 3NP - skladba</t>
  </si>
  <si>
    <t>1252706044</t>
  </si>
  <si>
    <t>D+M Kombinovaná sportovní podlaha 3NP - skladba: víceúčelové sportovní PVC tl. 6,2 mm, záklop z březové překližky tl. 12 mm, PE folie tl. 0,05 mm, trojitý rošt z lepených profilů s pružnými segmenty (celková tl. 66 mm), rektifikační klíny, distanční podložka, PE folie tl. 0,2 mm, dle PD</t>
  </si>
  <si>
    <t xml:space="preserve">Poznámka k položce:_x000d_
- PVC:_x000d_
celková tl. 6,2 mm, víceúčelová vinylová podlahová krytina v rolích, ošetřena UV tvrzenou polyuretanovou povrchovou úpravou, nášlapná kalandrovaná vrstva, reakce na oheň Cfl-s1, kategorie absorpce nárazu min 25 % (kategorie P1), vč. lepidla, svařování_x000d_
- ZÁKLOP:_x000d_
záklop celoplošný, tvořen březovou překližkou v tl. 12 mm v systému 4PD (pero/drážka), šroubováno, po instalaci celoplošné broušení, tmelení spár a vrutů a následně opětovné broušení_x000d_
- TROJITÝ ROŠT:_x000d_
z dílců z profilů s podélným lepením v celkové tloušťce 66 mm, mezi první a druhou vrstvou roštu jsou pevně instalované funkční tlumící prvky, kladení těchto dvou vrstev ve shodném směru na distanční podložku a rektifikační klíny, třetí vrstva je kladena křížem ve zhuštěném rozponu_x000d_
</t>
  </si>
  <si>
    <t>SV15</t>
  </si>
  <si>
    <t>182,7</t>
  </si>
  <si>
    <t>10,6</t>
  </si>
  <si>
    <t>(54,4-(1,7+1,0))*0,06</t>
  </si>
  <si>
    <t>(13,4-1,0)*0,06</t>
  </si>
  <si>
    <t>359</t>
  </si>
  <si>
    <t>7760123.x</t>
  </si>
  <si>
    <t>D+M Sokl k podlahám se sportovním PVC povrchem</t>
  </si>
  <si>
    <t>-2106730876</t>
  </si>
  <si>
    <t>D+M Sokl k podlahám se sportovním PVC povrchem - soklová lišta pro vložení pruhu PVC podlahy, vč. příslušenství, nařezání podlahoviny na pruhy, dle PD</t>
  </si>
  <si>
    <t>18,4-(1,7+1,15)</t>
  </si>
  <si>
    <t>108,3-(1,3+2*1,7)</t>
  </si>
  <si>
    <t>54,4-(1,7+1,0)</t>
  </si>
  <si>
    <t>13,4-1,0</t>
  </si>
  <si>
    <t>360</t>
  </si>
  <si>
    <t>7760124.x</t>
  </si>
  <si>
    <t>D+M Soklová gumová lišta</t>
  </si>
  <si>
    <t>1872943511</t>
  </si>
  <si>
    <t>D+M Soklová gumová lišta v. 70 mm, vč. příslušenství, dle PD</t>
  </si>
  <si>
    <t>49,3-(3,5+2*1,0)</t>
  </si>
  <si>
    <t>19,5-1,0</t>
  </si>
  <si>
    <t>361</t>
  </si>
  <si>
    <t>998776103</t>
  </si>
  <si>
    <t>Přesun hmot tonážní pro podlahy povlakové v objektech v přes 12 do 24 m</t>
  </si>
  <si>
    <t>-63644020</t>
  </si>
  <si>
    <t>Přesun hmot pro podlahy povlakové stanovený z hmotnosti přesunovaného materiálu vodorovná dopravní vzdálenost do 50 m základní v objektech výšky přes 12 do 24 m</t>
  </si>
  <si>
    <t>https://podminky.urs.cz/item/CS_URS_2025_01/998776103</t>
  </si>
  <si>
    <t>362</t>
  </si>
  <si>
    <t>-17230342</t>
  </si>
  <si>
    <t>363</t>
  </si>
  <si>
    <t>673339813</t>
  </si>
  <si>
    <t>364</t>
  </si>
  <si>
    <t>-56478906</t>
  </si>
  <si>
    <t>365</t>
  </si>
  <si>
    <t>-1427914489</t>
  </si>
  <si>
    <t>366</t>
  </si>
  <si>
    <t>1398007573</t>
  </si>
  <si>
    <t>(23,4-(3,5+1,7))*0,1</t>
  </si>
  <si>
    <t>(20,1-(1,0+1,4))*0,1</t>
  </si>
  <si>
    <t>(36,0-(3*1,7+0,9+2*1,0))*0,1</t>
  </si>
  <si>
    <t>(16,0-(2*1,0+0,9))*0,1</t>
  </si>
  <si>
    <t>(22,3-1,0)*0,1</t>
  </si>
  <si>
    <t>(9,8-1,0)*0,1</t>
  </si>
  <si>
    <t>(34,2-(1,7+1,8+1,0+6*0,9))*0,1</t>
  </si>
  <si>
    <t>(16,5-2*0,9)*0,1</t>
  </si>
  <si>
    <t>367</t>
  </si>
  <si>
    <t>1619996598</t>
  </si>
  <si>
    <t>23,4-(3,5+1,7)</t>
  </si>
  <si>
    <t>20,1-(1,0+1,4)</t>
  </si>
  <si>
    <t>36,0-(3*1,7+0,9+2*1,0)</t>
  </si>
  <si>
    <t>16,0-(2*1,0+0,9)</t>
  </si>
  <si>
    <t>22,3-1,0</t>
  </si>
  <si>
    <t>9,8-1,0</t>
  </si>
  <si>
    <t>7,3-0,9</t>
  </si>
  <si>
    <t>34,2-(1,7+1,8+1,0+6*0,9)</t>
  </si>
  <si>
    <t>16,5-2*0,9</t>
  </si>
  <si>
    <t>368</t>
  </si>
  <si>
    <t>1411358435</t>
  </si>
  <si>
    <t>781</t>
  </si>
  <si>
    <t>Dokončovací práce - obklady</t>
  </si>
  <si>
    <t>369</t>
  </si>
  <si>
    <t>781111011</t>
  </si>
  <si>
    <t>Ometení (oprášení) stěny při přípravě podkladu</t>
  </si>
  <si>
    <t>831719899</t>
  </si>
  <si>
    <t>Příprava podkladu před provedením obkladu oprášení (ometení) stěny</t>
  </si>
  <si>
    <t>https://podminky.urs.cz/item/CS_URS_2025_01/781111011</t>
  </si>
  <si>
    <t>399,356</t>
  </si>
  <si>
    <t>370</t>
  </si>
  <si>
    <t>781121011</t>
  </si>
  <si>
    <t>Nátěr penetrační na stěnu</t>
  </si>
  <si>
    <t>-2023457464</t>
  </si>
  <si>
    <t>Příprava podkladu před provedením obkladu nátěr penetrační na stěnu</t>
  </si>
  <si>
    <t>https://podminky.urs.cz/item/CS_URS_2025_01/781121011</t>
  </si>
  <si>
    <t>371</t>
  </si>
  <si>
    <t>781131112</t>
  </si>
  <si>
    <t>Izolace pod obklad nátěrem nebo stěrkou ve dvou vrstvách</t>
  </si>
  <si>
    <t>1368639568</t>
  </si>
  <si>
    <t>Izolace stěny pod obklad izolace nátěrem nebo stěrkou ve dvou vrstvách</t>
  </si>
  <si>
    <t>https://podminky.urs.cz/item/CS_URS_2025_01/781131112</t>
  </si>
  <si>
    <t>372</t>
  </si>
  <si>
    <t>781131237</t>
  </si>
  <si>
    <t>Montáž izolace pod obklad těsnícími pásy pro styčné nebo dilatační spáry</t>
  </si>
  <si>
    <t>736978699</t>
  </si>
  <si>
    <t>Izolace stěny pod obklad montáž těsnícího pásu pro styčné nebo dilatační spáry</t>
  </si>
  <si>
    <t>https://podminky.urs.cz/item/CS_URS_2025_01/781131237</t>
  </si>
  <si>
    <t>6,9-0,8+4*2,6</t>
  </si>
  <si>
    <t>7,2-0,8+4*2,6</t>
  </si>
  <si>
    <t>6,8-0,9+4*2,6</t>
  </si>
  <si>
    <t>8,5-1,0+4*2,6</t>
  </si>
  <si>
    <t>14,0-0,9+4*2,6</t>
  </si>
  <si>
    <t>11,8-2*0,9+4*2,6</t>
  </si>
  <si>
    <t>16,9-0,9+8*2,6</t>
  </si>
  <si>
    <t>11,7-0,9+4*2,6</t>
  </si>
  <si>
    <t>11,4-0,9+4*2,6</t>
  </si>
  <si>
    <t>8,3-1,0+4*2,6</t>
  </si>
  <si>
    <t>10,6-0,9+4*2,6</t>
  </si>
  <si>
    <t>5,2-0,9+4*2,6</t>
  </si>
  <si>
    <t>373</t>
  </si>
  <si>
    <t>1033031792</t>
  </si>
  <si>
    <t>327,8</t>
  </si>
  <si>
    <t>327,8*1,1 'Přepočtené koeficientem množství</t>
  </si>
  <si>
    <t>374</t>
  </si>
  <si>
    <t>781131247</t>
  </si>
  <si>
    <t>Montáž izolace pod obklad těsnícími pásy vnitřní roh nebo vnější kout</t>
  </si>
  <si>
    <t>-1075232977</t>
  </si>
  <si>
    <t>Izolace stěny pod obklad montáž těsnícího pásu vnitřní nebo vnější kout</t>
  </si>
  <si>
    <t>https://podminky.urs.cz/item/CS_URS_2025_01/781131247</t>
  </si>
  <si>
    <t>375</t>
  </si>
  <si>
    <t>1390769665</t>
  </si>
  <si>
    <t>376</t>
  </si>
  <si>
    <t>781472214</t>
  </si>
  <si>
    <t>Montáž obkladů keramických hladkých lepených cementovým flexibilním lepidlem přes 4 do 6 ks/m2</t>
  </si>
  <si>
    <t>-365305116</t>
  </si>
  <si>
    <t>Montáž keramických obkladů stěn lepených cementovým flexibilním lepidlem hladkých přes 4 do 6 ks/m2</t>
  </si>
  <si>
    <t>https://podminky.urs.cz/item/CS_URS_2025_01/781472214</t>
  </si>
  <si>
    <t>6,9*2,6-0,8*2,02</t>
  </si>
  <si>
    <t>7,2*2,6-0,8*2,02</t>
  </si>
  <si>
    <t>6,8*2,6-0,9*2,02</t>
  </si>
  <si>
    <t>8,5*2,6-1,0*2,02</t>
  </si>
  <si>
    <t>14,0*2,6-0,9*2,02</t>
  </si>
  <si>
    <t>11,8*2,6-2*0,9*2,02</t>
  </si>
  <si>
    <t>16,9*2,6-0,9*2,02</t>
  </si>
  <si>
    <t>11,7*2,6-0,9*2,02</t>
  </si>
  <si>
    <t>11,4*2,6-0,9*2,02</t>
  </si>
  <si>
    <t>8,3*2,6-1,0*2,02</t>
  </si>
  <si>
    <t>10,6*2,6-0,9*2,02</t>
  </si>
  <si>
    <t>5,2*2,6-0,9*2,02</t>
  </si>
  <si>
    <t>377</t>
  </si>
  <si>
    <t>59761711.x</t>
  </si>
  <si>
    <t>Obklad keramický, 598x298 mm, tl. 8 mm</t>
  </si>
  <si>
    <t>-977782501</t>
  </si>
  <si>
    <t>Obklad keramický, 598x298 mm, tl. 8 mm, povrch hladký matný, probarvený střep, dle PD</t>
  </si>
  <si>
    <t>399,356*1,15 'Přepočtené koeficientem množství</t>
  </si>
  <si>
    <t>378</t>
  </si>
  <si>
    <t>781492211</t>
  </si>
  <si>
    <t>Montáž profilů rohových lepených flexibilním cementovým lepidlem</t>
  </si>
  <si>
    <t>-1925972784</t>
  </si>
  <si>
    <t>Obklad - dokončující práce montáž profilu lepeného flexibilním cementovým lepidlem rohového</t>
  </si>
  <si>
    <t>https://podminky.urs.cz/item/CS_URS_2025_01/781492211</t>
  </si>
  <si>
    <t>2*2,6</t>
  </si>
  <si>
    <t>379</t>
  </si>
  <si>
    <t>1940006.x</t>
  </si>
  <si>
    <t>rohová lišta nerezová k obkladům tl. 8 mm</t>
  </si>
  <si>
    <t>1382626924</t>
  </si>
  <si>
    <t>5,2*1,1 'Přepočtené koeficientem množství</t>
  </si>
  <si>
    <t>380</t>
  </si>
  <si>
    <t>781492251</t>
  </si>
  <si>
    <t>Montáž profilů ukončovacích lepených flexibilním cementovým lepidlem</t>
  </si>
  <si>
    <t>-91143113</t>
  </si>
  <si>
    <t>Obklad - dokončující práce montáž profilu lepeného flexibilním cementovým lepidlem ukončovacího</t>
  </si>
  <si>
    <t>https://podminky.urs.cz/item/CS_URS_2025_01/781492251</t>
  </si>
  <si>
    <t>381</t>
  </si>
  <si>
    <t>19416014</t>
  </si>
  <si>
    <t>lišta ukončovací nerezová 8mm</t>
  </si>
  <si>
    <t>-512609261</t>
  </si>
  <si>
    <t>1,2*1,1 'Přepočtené koeficientem množství</t>
  </si>
  <si>
    <t>382</t>
  </si>
  <si>
    <t>781495184</t>
  </si>
  <si>
    <t>Řezání pracnější rovné keramických obkladaček</t>
  </si>
  <si>
    <t>-108277292</t>
  </si>
  <si>
    <t>Obklad - dokončující práce pracnější řezání obkladaček rovné</t>
  </si>
  <si>
    <t>https://podminky.urs.cz/item/CS_URS_2025_01/781495184</t>
  </si>
  <si>
    <t>800</t>
  </si>
  <si>
    <t>383</t>
  </si>
  <si>
    <t>7815011.x</t>
  </si>
  <si>
    <t>D+M Podomítková lišta pro napojení stěrky na stěnu s obkladem</t>
  </si>
  <si>
    <t>-1615827335</t>
  </si>
  <si>
    <t>384</t>
  </si>
  <si>
    <t>998781103</t>
  </si>
  <si>
    <t>Přesun hmot tonážní pro obklady keramické v objektech v přes 12 do 24 m</t>
  </si>
  <si>
    <t>-218833776</t>
  </si>
  <si>
    <t>Přesun hmot pro obklady keramické stanovený z hmotnosti přesunovaného materiálu vodorovná dopravní vzdálenost do 50 m základní v objektech výšky přes 12 do 24 m</t>
  </si>
  <si>
    <t>https://podminky.urs.cz/item/CS_URS_2025_01/998781103</t>
  </si>
  <si>
    <t>385</t>
  </si>
  <si>
    <t>-1175188352</t>
  </si>
  <si>
    <t>STROPY</t>
  </si>
  <si>
    <t>8*(19,3*0,4+2*16,5)</t>
  </si>
  <si>
    <t>STĚNY</t>
  </si>
  <si>
    <t>38,5*2,9</t>
  </si>
  <si>
    <t>-(4,5*2,9+3,5*2,9+1,15*2,02+1,2*2,28+6,0*2,35)</t>
  </si>
  <si>
    <t>13,2*2,7</t>
  </si>
  <si>
    <t>35,5*2,7</t>
  </si>
  <si>
    <t>15,5*2,6</t>
  </si>
  <si>
    <t>9,2*2,6</t>
  </si>
  <si>
    <t>22,0*2,7</t>
  </si>
  <si>
    <t>9,3*2,6</t>
  </si>
  <si>
    <t>33,1*2,7</t>
  </si>
  <si>
    <t>16,1*2,6</t>
  </si>
  <si>
    <t>23,0*2,7</t>
  </si>
  <si>
    <t>48,5*3,0</t>
  </si>
  <si>
    <t>-(3,5*3,0+3,0*1,5+2,5*1,5+2*1,0*2,02)</t>
  </si>
  <si>
    <t>19,5*2,6</t>
  </si>
  <si>
    <t>38,8*3,4</t>
  </si>
  <si>
    <t>-(5,1*3,4+2,2*2,5+3,5*3,4+1,15*2,02+1,2*2,28+6,0*2,5)</t>
  </si>
  <si>
    <t>13,2*3,0</t>
  </si>
  <si>
    <t>108,3*7,8</t>
  </si>
  <si>
    <t>-(5,1*3,4+2,2*2,5+2*1,5*0,75+3,5*3,4+1,15*2,02+1,2*2,28+6,0*2,5)</t>
  </si>
  <si>
    <t>12,8*3,8</t>
  </si>
  <si>
    <t>38,8*3,1</t>
  </si>
  <si>
    <t>-(5,1*3,1+2,2*2,5+2*1,5*0,75+3,5*3,1+1,15*2,02+1,2*2,28+6,0*2,5)</t>
  </si>
  <si>
    <t>9,5*2,9</t>
  </si>
  <si>
    <t>10,0*2,6+12,7*2,6</t>
  </si>
  <si>
    <t>19,2*2,6</t>
  </si>
  <si>
    <t>53,9*3,5</t>
  </si>
  <si>
    <t>12,9*2,6</t>
  </si>
  <si>
    <t>SCHODIŠTĚ STĚNY</t>
  </si>
  <si>
    <t>Práce a dodávky M</t>
  </si>
  <si>
    <t>43-M</t>
  </si>
  <si>
    <t>Montáž ocelových konstrukcí</t>
  </si>
  <si>
    <t>386</t>
  </si>
  <si>
    <t>43000011.x</t>
  </si>
  <si>
    <t>D+M Ocelová konstrukce schodiště vč. kotvení a povrchové úpravy</t>
  </si>
  <si>
    <t>kg</t>
  </si>
  <si>
    <t>-245494876</t>
  </si>
  <si>
    <t>D+M Ocelová konstrukce schodiště z oceli, vč. veškerého kotvení, kotevních desek, povrchové úpravy, specifikace dle PD</t>
  </si>
  <si>
    <t xml:space="preserve">Poznámka k položce:_x000d_
- Veškeré prvky opatřit antikorozní úpravou žárovým zinkováním_x000d_
- Nátěrový systém: stupeň korozivní agresivity prostředí min. C3_x000d_
</t>
  </si>
  <si>
    <t>"CS1" 3898,26</t>
  </si>
  <si>
    <t>"CS2" 2088,23</t>
  </si>
  <si>
    <t>"CS3" 178,36</t>
  </si>
  <si>
    <t>"CS4" 966,74</t>
  </si>
  <si>
    <t>"CS5" 373,17</t>
  </si>
  <si>
    <t>"CS6" 299,78</t>
  </si>
  <si>
    <t>"CS7" 213,3</t>
  </si>
  <si>
    <t>"CS8" 337,43</t>
  </si>
  <si>
    <t>Mezisoučet</t>
  </si>
  <si>
    <t>+ rezerva a přípoje 15 %</t>
  </si>
  <si>
    <t>1,15*8355,27</t>
  </si>
  <si>
    <t>D.1.1.VP - ASŘ - Výpis prvků</t>
  </si>
  <si>
    <t xml:space="preserve">      64 - Osazování výplní otvorů</t>
  </si>
  <si>
    <t>Osazování výplní otvorů</t>
  </si>
  <si>
    <t>O01.x</t>
  </si>
  <si>
    <t>O01 D+M Okno 3250x3250 mm</t>
  </si>
  <si>
    <t>1825079515</t>
  </si>
  <si>
    <t>O01 D+M Okno 3250x3250 mm, hliníkové, fixní, čiré izolační 3sklo - bezpečnostní, Uw= max. 0,9 W/m2K, podkladní profil z termoplastické pěny, vč. PÚ, kotvení, příslušenství, dle PD</t>
  </si>
  <si>
    <t>O02.x</t>
  </si>
  <si>
    <t>O02 D+M Okno 3000x1500 mm</t>
  </si>
  <si>
    <t>-1596603498</t>
  </si>
  <si>
    <t>O02 D+M Okno 3000x1500 mm, hliníkové, otevíravé + otevíravé/sklopné, čiré izolační 3sklo - bezpečnostní, Uw= max. 0,9 W/m2K, podkladní profil z termoplastické pěny, akustická větrací štěrbina, vč. PÚ, kotvení, příslušenství, kování, dle PD</t>
  </si>
  <si>
    <t>O03.x</t>
  </si>
  <si>
    <t>O03 D+M Okno 2500x1500 mm</t>
  </si>
  <si>
    <t>2069216797</t>
  </si>
  <si>
    <t>O03 D+M Okno 2500x1500 mm, hliníkové, otevíravé + otevíravé/sklopné, čiré izolační 3sklo, Uw=max. 0,9W/m2K, podkladní profil z termoplastické pěny, akustická větrací štěrbina, vč. PÚ, kotvení, příslušenství, kování, dle PD</t>
  </si>
  <si>
    <t>O04.x</t>
  </si>
  <si>
    <t>O04 D+M Okno 3000x1750 mm</t>
  </si>
  <si>
    <t>445045361</t>
  </si>
  <si>
    <t>O04 D+M Okno 3000x1750 mm, hliníkové, otevíravé + otevíravé/sklopné, čiré izolační 3sklo, Uw=max. 0,9W/m2K, podkladní profil z termoplastické pěny, akustická větrací štěrbina, vč. PÚ, kotvení, příslušenství, kování, dle PD</t>
  </si>
  <si>
    <t>O05.x</t>
  </si>
  <si>
    <t>O05 D+M Okno 7500x3000 mm</t>
  </si>
  <si>
    <t>-327143803</t>
  </si>
  <si>
    <t>O05 D+M Okno 7500x3000 mm, hliníkové, otevíravé + otevíravé/sklopné, čiré izolační 3sklo - bezpečnostní, Uw=max. 0,9W/m2K, podkladní profil z termoplastické pěny, akustická větrací štěrbina, pákové otvírače s ovládacím táhlem, vč. PÚ, kotvení, příslušenství, kování, dle PD</t>
  </si>
  <si>
    <t>O06.x</t>
  </si>
  <si>
    <t>O06 D+M Okno 7000x3000 mm</t>
  </si>
  <si>
    <t>-61043563</t>
  </si>
  <si>
    <t>O06 D+M Okno 7000x3000 mm, hliníkové, otevíravé/sklopné + sklopné, čiré izolační 3sklo - bezpečnostní, Uw= max. 0,9W/m2K, podkladní profil z termoplastické pěny, akustická větrací štěrbina, PBŘ: EI 30 DP1-FIX, pákové otvírače s ovládacím táhlem, vč. PÚ, kotvení, příslušenství, kování, dle PD</t>
  </si>
  <si>
    <t>O07.x</t>
  </si>
  <si>
    <t>O07 D+M Okno 4000x1900 mm</t>
  </si>
  <si>
    <t>599548773</t>
  </si>
  <si>
    <t>O07 D+M Okno 4000x1900 mm, hliníkové, fixní, čiré izolační 3sklo, Uw= max. 0,9W/m2K, podkladní profil z termoplastické pěny, PBŘ: EI 30 DP1-FIX, vč. PÚ, kotvení, příslušenství, dle PD</t>
  </si>
  <si>
    <t>O08.x</t>
  </si>
  <si>
    <t>O08 D+M Okno 4000x1900 mm</t>
  </si>
  <si>
    <t>1901891597</t>
  </si>
  <si>
    <t>O08 D+M Okno 4000x1900 mm, hliníkové, fixní, čiré izolační 3sklo, Uw= max. 0,9W/m2K, podkladní profil z termoplastické pěny, PBŘ: EI 45 DP1-FIX, vč. PÚ, kotvení, příslušenství, dle PD</t>
  </si>
  <si>
    <t>O09.x</t>
  </si>
  <si>
    <t>O09 D+M Okno 4000x2500 mm</t>
  </si>
  <si>
    <t>-1248947536</t>
  </si>
  <si>
    <t>O09 D+M Okno 4000x2500 mm, hliníkové, fixní, čiré izolační 3sklo, Uw= max. 0,9W/m2K, podkladní profil z termoplastické pěny, PBŘ: EI 30 DP1-FIX, vč. PÚ, kotvení, příslušenství, dle PD</t>
  </si>
  <si>
    <t>O10.x</t>
  </si>
  <si>
    <t>O10 D+M Okno 1500x750 mm</t>
  </si>
  <si>
    <t>1255696312</t>
  </si>
  <si>
    <t>O10 D+M Okno 1500x750 mm, hliníkové, fixní, čiré 2sklo, Uw bez požadavku, podkladní profil z termoplastické pěny, PBŘ: EI 90 DP1, vč. PÚ, kotvení, příslušenství, dle PD</t>
  </si>
  <si>
    <t>64001.x</t>
  </si>
  <si>
    <t>D+M Vnitřní parapet š. 250 mm</t>
  </si>
  <si>
    <t>-1593544762</t>
  </si>
  <si>
    <t>D+M Vnitřní parapet š. 250 mm, tl. 17 mm, impregnovaná DTD, silný HPL laminátový povrch + izolační protitahová fólie, nos v. 40 mm, vč. kotvení, příslušenství, dle PD</t>
  </si>
  <si>
    <t>"O01" 5*3,25</t>
  </si>
  <si>
    <t>"O02" 1*3,0</t>
  </si>
  <si>
    <t>"O03" 1*2,5</t>
  </si>
  <si>
    <t>"O04" 1*3,0</t>
  </si>
  <si>
    <t>"O05" 1*7,5</t>
  </si>
  <si>
    <t>"O06" 1*7,0</t>
  </si>
  <si>
    <t>64002.x</t>
  </si>
  <si>
    <t>D+M Vnitřní parapet š. 220 mm</t>
  </si>
  <si>
    <t>-2105317902</t>
  </si>
  <si>
    <t>D+M Vnitřní parapet š. 220 mm, tl. 17 mm, impregnovaná DTD, silný HPL laminátový povrch + izolační protitahová fólie, nos v. 40 mm, vč. kotvení, příslušenství, dle PD</t>
  </si>
  <si>
    <t>"O07" 1*4,0</t>
  </si>
  <si>
    <t>"O08" 2*4,0</t>
  </si>
  <si>
    <t>"O09" 1*4,0</t>
  </si>
  <si>
    <t>64003.x</t>
  </si>
  <si>
    <t>D+M Vnitřní parapet š. 380 mm</t>
  </si>
  <si>
    <t>1135289323</t>
  </si>
  <si>
    <t>D+M Vnitřní parapet š. 380 mm, tl. 17 mm, impregnovaná DTD, silný HPL laminátový povrch + izolační protitahová fólie, nos v. 40 mm, vč. kotvení, příslušenství, dle PD</t>
  </si>
  <si>
    <t>"O10" 2*1,5</t>
  </si>
  <si>
    <t>64004.x</t>
  </si>
  <si>
    <t>D+M Vnitřní parapet š. 100 mm</t>
  </si>
  <si>
    <t>-1916360426</t>
  </si>
  <si>
    <t>D+M Vnitřní parapet š. 100 mm, tl. 17 mm, impregnovaná DTD, silný HPL laminátový povrch + izolační protitahová fólie, nos v. 40 mm, vč. kotvení, příslušenství, dle PD</t>
  </si>
  <si>
    <t>64005.x</t>
  </si>
  <si>
    <t>D+M Vnitřní parapet š. 550 mm</t>
  </si>
  <si>
    <t>-27084325</t>
  </si>
  <si>
    <t>D+M Vnitřní parapet š. 550 mm, tl. 17 mm, impregnovaná DTD, silný HPL laminátový povrch + izolační protitahová fólie, nos v. 40 mm, vč. kotvení, příslušenství, dle PD</t>
  </si>
  <si>
    <t>"O10" 4*1,5</t>
  </si>
  <si>
    <t>6409.x</t>
  </si>
  <si>
    <t>D+M Žaluzie interiérové</t>
  </si>
  <si>
    <t>-1715955375</t>
  </si>
  <si>
    <t>D+M Žaluzie interiérové, z hliníkových lamel šířky 25 mm, celostínící, ovládaní řetízkem s brzdou, horní nosič z lakovaného pozinku 25x25x45 mm, vč. kotvení, příslušenství, dle PD</t>
  </si>
  <si>
    <t>"O02" 1*3,0*1,5</t>
  </si>
  <si>
    <t>"O03" 1*2,5*1,5</t>
  </si>
  <si>
    <t>"O04" 1*3,0*1,75</t>
  </si>
  <si>
    <t>"O05" 1*7,5*3,0</t>
  </si>
  <si>
    <t>"O06" 1*7,0*3,0</t>
  </si>
  <si>
    <t>OD01.x</t>
  </si>
  <si>
    <t>OD01 D+M Dveře - exteriérové jednokřídlé</t>
  </si>
  <si>
    <t>730578407</t>
  </si>
  <si>
    <t>OD01 D+M Dveře - exteriérové jednokřídlé, 1400x2680 mm, hliníkové, jednokřídlé otočné plné, fixní nadsvětlík z čirého izolačního 3skla, práh nízký přechodový hliníkový, PBŘ: panikové kování, paniková klika, vč. PÚ, kotvení, příslušenství, kování, dle PD</t>
  </si>
  <si>
    <t>OD02.x</t>
  </si>
  <si>
    <t>OD02 D+M Dveře - exteriérové dvoukřídlé</t>
  </si>
  <si>
    <t>-1069035804</t>
  </si>
  <si>
    <t>OD02 D+M Dveře - exteriérové dvoukřídlé, 1800x2680 mm, dvoukřídlé hliníkové prosklené, fixní nadsvětlík, čiré izolační 3sklo, práh nízký přechodový hliníkový, PBŘ: panikové kování, paniková klika, vč. PÚ, kotvení, příslušenství, kování, dle PD</t>
  </si>
  <si>
    <t>OD03.x</t>
  </si>
  <si>
    <t>OD03 D+M Dveře - jednokřídlé s bočními světlíky</t>
  </si>
  <si>
    <t>-1718825837</t>
  </si>
  <si>
    <t>OD03 D+M Dveře - jednokřídlé s bočními světlíky, 2600x2680 mm, hliníkové prosklené, fixní nadsvětlík, boční světlíky fixní, čiré izolační 3sklo, práh nízký přechodový hliníkový, PBŘ: panikové kování, paniková klika, vč. PÚ, kotvení, příslušenství, kování, dle PD</t>
  </si>
  <si>
    <t>OD04.x</t>
  </si>
  <si>
    <t>OD04 D+M Dveře - exteriérové dvoukřídlé</t>
  </si>
  <si>
    <t>2118960316</t>
  </si>
  <si>
    <t>OD04 D+M Dveře - exteriérové dvoukřídlé, 2000x2200 mm, hliníkové prosklené, čiré izolační 3sklo, práh nízký přechodový hliníkový, paniková klika, vč. PÚ, kotvení, příslušenství, kování, dle PD</t>
  </si>
  <si>
    <t>OD05.x</t>
  </si>
  <si>
    <t>OD05 D+M Dveře - exteriérové jednokřídlé</t>
  </si>
  <si>
    <t>978677148</t>
  </si>
  <si>
    <t>OD05 D+M Dveře - exteriérové jednokřídlé, 1300x2630 mm, hliníkové plné otočné, fixní nadsvětlík, čiré izolační 3sklo, práh nízký přechodový hliníkový, PBŘ: panikové kování, paniková klika, vč. PÚ, kotvení, příslušenství, kování, dle PD</t>
  </si>
  <si>
    <t>OD06.x</t>
  </si>
  <si>
    <t>OD06 D+M Dveře - interiérové dvoukřídlé s nadsvětlíkem</t>
  </si>
  <si>
    <t>280611147</t>
  </si>
  <si>
    <t>OD06 D+M Dveře - interiérové dvoukřídlé s nadsvětlíkem, 2200x2700 mm, hliníkové prosklené otočné, fixní nadsvětlík, jednoduché zasklení - bezpečnostní, práh nízký přechodový hliníkový, PBŘ: EI 30 DP1-C, panikové kování obě křídla, paniková klika, vč. PÚ, kotvení příslušenství, kování, dle PD</t>
  </si>
  <si>
    <t>OD07.x</t>
  </si>
  <si>
    <t>OD07 D+M Dveře - interiérové dvoukřídlé</t>
  </si>
  <si>
    <t>491364311</t>
  </si>
  <si>
    <t>OD07 D+M Dveře - interiérové dvoukřídlé, 2200x2500 mm, hliníkové prosklené otočné, jednoduché zasklení - bezpečnostní, práh nízký přechodový hliníkový, PBŘ: EI 60 D1-C, panikové kování - obě křídla, paniková klika, vč. PÚ, kotvení, příslušenství, kování, dle PD</t>
  </si>
  <si>
    <t>OD08.x</t>
  </si>
  <si>
    <t>OD08 D+M Dveře - interiérové dvoukřídlé</t>
  </si>
  <si>
    <t>-1445142900</t>
  </si>
  <si>
    <t>OD08 D+M Dveře - interiérové dvoukřídlé, 2200x2500 mm, hliníkové prosklené otočné, jednoduché zasklení - bezpečnostní, práh nízký přechodový hliníkový, PBŘ: EI 30 DP1-C, panikové kování - obě křídla, paniková klika, vč. PÚ, kotvení, příslušenství, kování, dle PD</t>
  </si>
  <si>
    <t>OD09.x</t>
  </si>
  <si>
    <t>OD09 D+M Dveře - exteriérové jednokřídlé</t>
  </si>
  <si>
    <t>1738626023</t>
  </si>
  <si>
    <t>OD09 D+M Dveře - exteriérové jednokřídlé, 1185x2000 mm, hliníkové otočné, čiré izolační 3sklo, práh nízký přechodový hliníkový, PBŘ: EI 45 DP1-C, paniková klika, samozavírač, vč. PÚ, kotvení, příslušenství, kování, dle PD</t>
  </si>
  <si>
    <t>OD10.x</t>
  </si>
  <si>
    <t>OD10 D+M Okno 6000x2350 mm</t>
  </si>
  <si>
    <t>390425782</t>
  </si>
  <si>
    <t>OD10 D+M Okno 6000x2350 mm, hliníkové, 1 díl dveřní kouřotěsné protipožární dveře, 3 díly prosklené fixní protipožární, jednoduché zasklení - bezpečnostní, PBŘ: dveře: EI 30 DP3 - S200,C, prosklená stěna: EI 45 DP1-FIX, paniková klika, vč. PÚ, kotvení, příslušenství, kování, dle PD</t>
  </si>
  <si>
    <t>OD11.x</t>
  </si>
  <si>
    <t>OD11 D+M Okno 6000x2500 mm</t>
  </si>
  <si>
    <t>1244183587</t>
  </si>
  <si>
    <t>OD11 D+M Okno 6000x2500 mm, hliníkové, 1 díl dveřní kouřotěsné protipožární dveře, 3 díly prosklené fixní protipožární, jednoduché zasklení, bezpečnostní zasklení, PBŘ: EI 30 DP3-S200,C, prosklená stěna: EI 45 DP1-FIX, paniková klika, vč. PÚ, kotvení, příslušenství, kování, dle PD</t>
  </si>
  <si>
    <t>OD12.x</t>
  </si>
  <si>
    <t>OD12 D+M Okno 6000x2500 mm</t>
  </si>
  <si>
    <t>-650975944</t>
  </si>
  <si>
    <t>OD12 D+M Okno 6000x2500 mm, hliníkové, 1 díl dveřní kouřotěsné protipožární, 3 díly prosklené fixní protipožární, jednoduché zasklení, bezpečnostní zasklení, PBŘ: dveře: EI 30 DP3-S200,C, prosklená stěna: EI 30 DP1-FIX, paniková klika, vč. PÚ, kotvení, příslušenství, kování, dle PD</t>
  </si>
  <si>
    <t>OD13.x</t>
  </si>
  <si>
    <t>OD13 D+M Okno 4500x2980 mm</t>
  </si>
  <si>
    <t>1427331552</t>
  </si>
  <si>
    <t>OD13 D+M Okno 4500x2980 mm, hliníková sestava - 4 díly prosklené fixní - protipožární, jednoduché zasklení, PBŘ: EI 45 DP1-FIX, vč. PÚ, kotvení, příslušenství, kování, dle PD</t>
  </si>
  <si>
    <t>OD14.x</t>
  </si>
  <si>
    <t>OD14 D+M Sloupkopříčková hliníková fasáda - jihozápad</t>
  </si>
  <si>
    <t>-2061851676</t>
  </si>
  <si>
    <t>OD14 D+M Sloupkopříčková hliníková fasáda - jihozápad, výška fasády 16280 mm, tmavé neprůhledné izolační 3sklo, PBŘ: panikové kování na obou křídlech dveří, 1 fixní díl s požární odolností EI 30 DP1, plechování pro napojení na stávající budovu, vč. plechování, PÚ, kotvení, příslušenství, kování, dle PD</t>
  </si>
  <si>
    <t>OD15.x</t>
  </si>
  <si>
    <t>OD15 D+M Sloupkopříčková hliníková fasáda - severovýchod</t>
  </si>
  <si>
    <t>1093333162</t>
  </si>
  <si>
    <t>OD15 D+M Sloupkopříčková hliníková fasáda - severovýchod, výška fasády 17030 mm, tmavé neprůhledné izolační 3sklo, PBŘ: panikové kování, paniková klika ve směru úniku, plechování pro napojení na stávající budovu, vč. plechování, PÚ, kotvení, příslušenství, kování, dle PD</t>
  </si>
  <si>
    <t>D01.x</t>
  </si>
  <si>
    <t>D01 D+M Dveře - jednokřídlé voděodolné, 800x1970 mm, tl. 200 mm</t>
  </si>
  <si>
    <t>-1914258390</t>
  </si>
  <si>
    <t>D01 D+M Dveře - jednokřídlé voděodolné, 800x1970 mm, tl. 200 mm, 900x2020 mm, P, voděodolné otočné dveře plné, výplň PUR pěna, PÚ HPL, bez prahu, zárubeň obložková z pozinkovaného ocelového plechu, dveřní mřížka 400x100 mm, vč. PÚ, kotvení, příslušenství, kování, dle PD</t>
  </si>
  <si>
    <t>"P" 4</t>
  </si>
  <si>
    <t>D02.x</t>
  </si>
  <si>
    <t>D02 D+M Dveře - jednokřídlé, 800x1970 mm, tl. 200 mm</t>
  </si>
  <si>
    <t>-1928742386</t>
  </si>
  <si>
    <t>D02 D+M Dveře - jednokřídlé, 800x1970 mm, tl. 200 mm, 900x2020 mm, P, L, otočné plné, DTD deska, PÚ HPL, bez prahu, zárubeň obložková z pozinkovaného ocelového plechu, vč. PÚ, kotvení, příslušenství, kování, dle PD</t>
  </si>
  <si>
    <t>"L" 2</t>
  </si>
  <si>
    <t>D03.x</t>
  </si>
  <si>
    <t>D03 D+M Dveře - jednokřídlé, 800x1970 mm, tl. 150 mm</t>
  </si>
  <si>
    <t>-1525504035</t>
  </si>
  <si>
    <t>D03 D+M Dveře - jednokřídlé, 800x1970 mm, tl. 150 mm, 900x2020 mm, P, L, otočné plné, DTD, PÚ HPL, bez prahu, zárubeň obložková z pozinkovaného ocelového plechu, vč. PÚ, kotvení, příslušenství, kování, dle PD</t>
  </si>
  <si>
    <t>"P" 2</t>
  </si>
  <si>
    <t>D03M.x</t>
  </si>
  <si>
    <t>D03 D+M Dveře - jednokřídlé, 800x1970 mm, tl. 150 mm, s mřížkou</t>
  </si>
  <si>
    <t>32345668</t>
  </si>
  <si>
    <t>D03 D+M Dveře - jednokřídlé, 800x1970 mm, tl. 150 mm, 900x2020 mm, L, otočné plné, DTD, PÚ HPL, bez prahu, zárubeň obložková z pozinkovaného ocelového plechu, opatřeny dveřní mřížkou 400x200 mm, vč. PÚ, kotvení, příslušenství, kování, dle PD</t>
  </si>
  <si>
    <t>D04.x</t>
  </si>
  <si>
    <t>D04 D+M Dveře - jednokřídlé, 900x1970 mm, tl. 200 mm</t>
  </si>
  <si>
    <t>-434455735</t>
  </si>
  <si>
    <t xml:space="preserve">D04 D+M Dveře - jednokřídlé, 900x1970 mm, tl. 200 mm, 1000x2020 mm, P, L, otočné plné, DTD deska, PÚ HPL, bez prahu, zárubeň obložková z pozinkovaného ocelového plechu, vč. PÚ, kotvení, příslušenství, kování, dle PD </t>
  </si>
  <si>
    <t>"P" 1</t>
  </si>
  <si>
    <t>"L" 1</t>
  </si>
  <si>
    <t>D05.x</t>
  </si>
  <si>
    <t>D05 D+M Dveře - jednokřídlé, 900x1970 mm, tl. 250mm</t>
  </si>
  <si>
    <t>985285552</t>
  </si>
  <si>
    <t>D05 D+M Dveře - jednokřídlé, 900x1970 mm, tl. 250mm, 1000x2020 mm, P, L, otočné plné, DTD deska , PÚ HPL, bez prahu, zárubeň obložková z pozinkovaného ocelového plechu, vč. PÚ, kotvení, příslušenství, kování, dle PD</t>
  </si>
  <si>
    <t>"L" 3</t>
  </si>
  <si>
    <t>D06.x</t>
  </si>
  <si>
    <t>D06 D+M Dveře - jednokřídlé, 800x1970 mm, tl. 250 mm</t>
  </si>
  <si>
    <t>-203742764</t>
  </si>
  <si>
    <t>D06 D+M Dveře - jednokřídlé, 800x1970 mm, tl. 250 mm, 900x2020 mm, P, jednokřídlé otočné pné, DTD deska, PÚ HPL, bez prahu, zárubeň obložková z pozinkovaného ocelového plechu, vč. PÚ, kotvení, příslušenství, kování, dle PD</t>
  </si>
  <si>
    <t>D07.x</t>
  </si>
  <si>
    <t>D07 D+M Dveře - jednokřídlé, 900x1970 mm, tl. 150 mm</t>
  </si>
  <si>
    <t>-1490995696</t>
  </si>
  <si>
    <t>D07 D+M Dveře - jednokřídlé, 900x1970 mm, tl. 150 mm, 1000x2020 mm, L, jednokřídlé otočné plné, DTD deska, PÚ HPL, bez prahu, zárubeň obložková z pozinkovaného plechu. vč. PÚ, kotvení, příslušenství, kování, dle PD</t>
  </si>
  <si>
    <t>D08.x</t>
  </si>
  <si>
    <t>D08 D+M Dveře - jednokřídlé, 700x1970 mm, tl. 150 mm</t>
  </si>
  <si>
    <t>-530952737</t>
  </si>
  <si>
    <t>D08 D+M Dveře - jednokřídlé, 700x1970 mm, tl. 150 mm, 800x2020 mm, L, jednokřídlé otočné plné, DTD deska, PÚ HPL, bez prahu, zárubeň obložková z pozinkovaného ocelového plechu, vč. PÚ, kotvení, příslušenství, kování, dle PD</t>
  </si>
  <si>
    <t>D09.x</t>
  </si>
  <si>
    <t>D09 D+M Dveře - jednokřídlé voděodolné, 700x1970 mm, tl. 150 mm</t>
  </si>
  <si>
    <t>1594087503</t>
  </si>
  <si>
    <t>D09 D+M Dveře - jednokřídlé voděodolné, 700x1970 mm, tl. 150 mm, 800x2020 mm, L, voděodolné jednokřídlé otočné plné, výplň PUR pěna, PÚ HPL, bez prahu, zárubeň obložková z pozinkovaného ocelového plechu, vč. PÚ, kotvení, příslušenství, kování, dle PD</t>
  </si>
  <si>
    <t>D10.x</t>
  </si>
  <si>
    <t>D10 D+M Dveře - jednokřídlé, 900x1970 mm, tl. 200 mm</t>
  </si>
  <si>
    <t>1394910607</t>
  </si>
  <si>
    <t>D10 D+M Dveře - jednokřídlé, 900x1970 mm, tl. 200 mm, 1000x2020 mm, L, jednokřídlé otočné plné, DTD deska, PÚ HPL, bez prahu, zárubeň z pozinkovaného ocelového plechu, PBŘ panikové kování, paniková klika, vč. PÚ, kotvení, příslušenství, kování, dle PD</t>
  </si>
  <si>
    <t>D11.x</t>
  </si>
  <si>
    <t>D11 D+M Dveře - jednokřídlé požární, 900x1970 mm, tl. 100 mm</t>
  </si>
  <si>
    <t>-722146318</t>
  </si>
  <si>
    <t>D11 D+M Dveře - jednokřídlé požární, 900x1970 mm, tl. 100 mm, 1000x2020 mm, P, L, jednokřídlé otočné plné, smrkový rám vyplněn systémovou požární deskou s oboustraným překrytím pláštěm DTD, PÚ HPL, bez prahu, zárubeň požární z pozinkovaného ocelového plechu, PBŘ EW 30 DP3, paniková klika, vč. PÚ, kotvení, příslušenství, kování, dle PD</t>
  </si>
  <si>
    <t>D12.x</t>
  </si>
  <si>
    <t>D12 D+M Dveře - jednokřídlé požární, 800x1970 mm, tl. 150 mm</t>
  </si>
  <si>
    <t>-70235982</t>
  </si>
  <si>
    <t>D12 D+M Dveře - jednokřídlé požární, 800x1970 mm, tl. 150 mm, 900x2020 mm, L, jednokřídlé otočné plné, krabicová konstrukce z ocelových pozinkovaných plechů o tl. 0,8 mm s vloženým výztužným ocelovým rámem, výplň z izolačních desek a minerální vaty, bez prahu, zárubeň pozinkovaný ocelový plech, PBŘ EI 30 DP1 - C, paniková klika, vč. PÚ, kotvení, příslušenství, kování, dle PD</t>
  </si>
  <si>
    <t>D13.x</t>
  </si>
  <si>
    <t>D13 D+M Dveře - jednokřídlé požární, 900x1970 mm, tl. 300 mm</t>
  </si>
  <si>
    <t>1212438262</t>
  </si>
  <si>
    <t>D13 D+M Dveře - jednokřídlé požární, 900x1970 mm, tl. 300 mm, 1000x2020 mm, P, jednokřídlé otočné plné, krabicová konstrukce z ocelových pozinkovaných plechů o tl. 0,8 mm s vloženým výztužným ocelovým rámem, výplň z izolačních desek a minerální vaty, bez prahu, záruben z pozinkovaného ocelového plechu, PBŘ EI 30 DP1-C, paniková klika, vč. PÚ, kotvení, příslušenství, kování, dle PD</t>
  </si>
  <si>
    <t>D14.x</t>
  </si>
  <si>
    <t>D14 D+M Dveře - jednokřídlé požární, 1050x1970 mm, tl. 300mm</t>
  </si>
  <si>
    <t>-691943654</t>
  </si>
  <si>
    <t>D14 D+M Dveře - jednokřídlé požární, 1050x1970 mm, tl. 300mm, 1150x2020 mm, P, jednokřídlé otočné plné, krabicová konstrukce z ocelových pozinkovaných plechů o tl. 0,8 mm s vloženým výztužným ocelovým rámem, výplň z izolačních desek a minerální vaty, bez prahu, zárubeň z pozinkovaného ocelového plechu, PBŘ EI 30 DP1-C, paniková klika, vč. PÚ, kování, příslušenství, kování, dle PD</t>
  </si>
  <si>
    <t>D15.x</t>
  </si>
  <si>
    <t>D15 D+M Dveře - jednokřídlé požární, 1050x1970 mm, tl. 300mm</t>
  </si>
  <si>
    <t>-2031839703</t>
  </si>
  <si>
    <t>D15 D+M Dveře - jednokřídlé požární, 1050x1970 mm, tl. 300mm, 1150x2020 mm, P, jednokřídlé otočné plné, krabicová konstrukce z ocelových pozinkovaných plechů o tl. 0,8 mm s vloženým ocelovým rámem, výplň z izolačních desek a minerální vaty, bez prahu, zárubeň z pozinkovaného ocelového plechu, PBŘ EW 45 DP2-C, paniková klika, vč. PÚ, kotvení, příslušenství, kování, dle PD</t>
  </si>
  <si>
    <t>D16.x</t>
  </si>
  <si>
    <t>D16 D+M Dveře - dvoukřídlé, 1600x1970 mm, tl. 250 mm</t>
  </si>
  <si>
    <t>1453678580</t>
  </si>
  <si>
    <t>D16 D+M Dveře - dvoukřídlé, 1600x1970 mm, tl. 250 mm, 1700x2020 mm, L, dvoukřídlé otočné s prosklením, DTD deska, PÚ HPL, zasklení dvojsklem, bez prahu, zárubeň z pozinkovaného ocelového plechu, panikové kování, paniková klika, vč. PÚ, kotvení, příslušenství, kování, dle PD</t>
  </si>
  <si>
    <t>D17.x</t>
  </si>
  <si>
    <t>D17 D+M Dveře - dvoukřídlé požární, 1600x1970 mm, tl. 250 mm</t>
  </si>
  <si>
    <t>559596894</t>
  </si>
  <si>
    <t>D17 D+M Dveře - dvoukřídlé požární, 1600x1970 mm, tl. 250 mm, 1700x2020 mm, L, dvoukřídlé otočné s prosklením, krabicová konstrukce z ocelových pozinkovaných plechů o tl. 0,8 mm s vloženým výztužným ocelovým rámem, výplň z izolačních desek a minerální vaty, protipožární zasklení, bez prahu, padací lišta pro kouřotěsné provedení, zárubeň z pozinkovaného ocelového plechu, PBŘ EI 30 DP3-S200,C, panikové kování, paniková klika, koordinátor zavírání křídel, vč. PÚ, kotvení, příslušenství, kování, dle PD</t>
  </si>
  <si>
    <t>D18.x</t>
  </si>
  <si>
    <t>D18 D+M Dveře - dvoukřídlé požární, 1600x1970 mm, tl. 250 mm</t>
  </si>
  <si>
    <t>-244527328</t>
  </si>
  <si>
    <t>D18 D+M Dveře - dvoukřídlé požární, 1600x1970 mm, tl. 250 mm, 1700x2020 mm, L, dvoukřídlé otočné s prosklením , krabicová konstrukce z ocelových pozinkovaných plechů tl. 0,8 mm s vloženým výztužným ocelovým rámem, výplň z izolačních desek a minerální vaty, protipožární zasklení, bez prahu, padací lišta pro kouřotěsné provedení, zárubeň požární z pozinkovaného ocelového plechu, PBŘ EI 30 DP3 -S200, C, panikové kování - hrazda, koordinátor zavírání křídel, vč. PÚ, kotvení, příslušenství, kování, dle PD</t>
  </si>
  <si>
    <t>D19.x</t>
  </si>
  <si>
    <t>D19 D+M Dveře - dvoukřídlé požární, 1600x1970 mm, tl. 250 mm</t>
  </si>
  <si>
    <t>1648821764</t>
  </si>
  <si>
    <t>D19 D+M Dveře - dvoukřídlé požární, 1600x1970 mm, tl. 250 mm, L, dvoukřídlé otočné plné, krabicová konstrukce z ocelových pozinkovaných plechů o tl. 0,8 mm s vloženým výztužným ocelovým rámem, výplň z izolačních desek a minerální vaty, bez prahu, padací lišta pro kouřotěsné provedení, zárubeň z pozinkovaného ocelového plechu, PBŘ FW 45 DP2-S200, C, koordinátor zavírání křídel, vč. PÚ, kotvení, příslušenství, kování, dle PD</t>
  </si>
  <si>
    <t>V01.x</t>
  </si>
  <si>
    <t>V01 D+M Krycí deska atiky</t>
  </si>
  <si>
    <t>1720017856</t>
  </si>
  <si>
    <t>V01 D+M Krycí deska atiky, oboustranná z litého mramoru, š. 800 mm, tl. 19 mm, délka 2000 mm, š. spáry 10 mm, vč. ošetření spár, podložek, PÚ, lepení, příslušenství, dle PD</t>
  </si>
  <si>
    <t>V02.x</t>
  </si>
  <si>
    <t>V02 D+M Zábradlí - původní balkonové dveře</t>
  </si>
  <si>
    <t>1071148398</t>
  </si>
  <si>
    <t>V02 D+M Zábradlí - původní balkonové dveře, š. 1400 mm, nerezové se skleněnou výplní, zasklení čiré z bezpečnostního kaleného dvouvrstvého skla, 2 sloupky a 1 madlo d 42,4 mm, nerezový povrch broušený, kotveno přes tepelněizolační bloky, vč. PÚ, kotvení, příslušenství, dle PD</t>
  </si>
  <si>
    <t>V03.x</t>
  </si>
  <si>
    <t>V03 D+M Zábradlí - původní balkonové dveře</t>
  </si>
  <si>
    <t>-1588175073</t>
  </si>
  <si>
    <t>V03 D+M Zábradlí - původní balkonové dveře, š. 1400 mm, nerezové se skleněnu výplní, zasklení čiré z bezpečnostního kaleného dvouvrstvého skla, 2 sloupky a 1 madlo d 42,4 mm, nerezový povrch broušený, vč. PÚ, kotvení, příslušenství, dle PD</t>
  </si>
  <si>
    <t>V04.x</t>
  </si>
  <si>
    <t>V04 D+M Čistící zóna</t>
  </si>
  <si>
    <t>-954052197</t>
  </si>
  <si>
    <t>V04 D+M Čistící zóna, rohož 100% polyamid, podklad PVC, 2400x1600 mm, výška 8 mm, volně položené na podlaze, gumová lišta, klasifikace reakce na oheň Cfl-sl, vč. příslušenství, dle PD</t>
  </si>
  <si>
    <t>V05.x</t>
  </si>
  <si>
    <t>V05 D+M Čistící zóna</t>
  </si>
  <si>
    <t>1070514435</t>
  </si>
  <si>
    <t>V05 D+M Čistící zóna, rohož 100% polyamid, podklad PVC, 1200x1200 mm, výška 8 mm, volně položené na podlaze, gumová lišta, klasifikace reakce na oheň Cfl-sl, vč. příslušenství, dle PD</t>
  </si>
  <si>
    <t>V06.x</t>
  </si>
  <si>
    <t>V06 D+M Čistící zóna</t>
  </si>
  <si>
    <t>-564254564</t>
  </si>
  <si>
    <t>V06 D+M Čistící zóna, rohož 100% polyamid, podklad PVC, 1800x1600 mm, výška 8 mm, volně položené na podlaze, gumová lišta, klasifikace reakce na oheň Cfl-sl, vč. příslušenství, dle PD</t>
  </si>
  <si>
    <t>V07.x</t>
  </si>
  <si>
    <t>V07 D+M Dilatační profil</t>
  </si>
  <si>
    <t>-1964999643</t>
  </si>
  <si>
    <t>V07 D+M Dilatační profil, hliník, šířka 150 mm, výška 14 mm, flexibilní, elastomerová, vyměnitelná vložka, instalace zabudovaná, vč. PÚ, kotvení, příslušenství, dle PD</t>
  </si>
  <si>
    <t>10,3</t>
  </si>
  <si>
    <t>V08.x</t>
  </si>
  <si>
    <t>V08 D+M Dilatační profil rohový</t>
  </si>
  <si>
    <t>1567630765</t>
  </si>
  <si>
    <t>V08 D+M Dilatační profil rohový, hliník, šířka 150 mm, výška 20 mm, flexibilní, elastomerová, vyměnitelná vložka, instalace zabudovaná vč. PÚ, kotvení, příslušenství, dle PD</t>
  </si>
  <si>
    <t>V11.x</t>
  </si>
  <si>
    <t>V11 D+M Šikmá schodišťová plošina</t>
  </si>
  <si>
    <t>-721834422</t>
  </si>
  <si>
    <t>V11 D+M Šikmá schodišťová plošina, na přímé schodiště do 45°, 800x1000 mm, kolejnice z eloxovaného hliníku, příkon 0,54 kW, ovládání pomocí tlačítek na ovladači, vč. PÚ, kotvení, příslušenství, dle PD</t>
  </si>
  <si>
    <t>V12.x</t>
  </si>
  <si>
    <t>V12 D+M Výtah</t>
  </si>
  <si>
    <t>980706068</t>
  </si>
  <si>
    <t>V12 D+M Výtah, nosnost 800 kg/ 10 osob, rozměry výtahu: 2200x1200x1500 mm, rozměry dveří výtahu: 900x2100 mm, rozměry šachty: 1790x2020 mm, výška horního přejezdu 3580 mm, hloubka prohlubně 1100 mm, stanoviště a nástupiště: 4, zdvih 12,45 mm, vč. PÚ, kotvení, příslušenství, dle PD</t>
  </si>
  <si>
    <t>V13.x</t>
  </si>
  <si>
    <t>V13 D+M Basketbalová konstrukce otočná</t>
  </si>
  <si>
    <t>-13392244</t>
  </si>
  <si>
    <t>V13 D+M Basketbalová konstrukce otočná, ocelová dle norem včetně aretace a táhel, PÚ komaxit, výsun od 170 do 220 cm, vč. PÚ, kotvení, příslušenství, dle PD</t>
  </si>
  <si>
    <t>V14.x</t>
  </si>
  <si>
    <t>V14 D+M Basketbalová deska</t>
  </si>
  <si>
    <t>273684892</t>
  </si>
  <si>
    <t>V14 D+M Basketbalová deska, vodovzdorná překližka, 1800x1050x15 mm, PÚ neprůhledný lak, vč. PÚ, kotvení, příslušenství, dle PD</t>
  </si>
  <si>
    <t>V15.x</t>
  </si>
  <si>
    <t>V15 D+M Basketbalová obruč se sítí</t>
  </si>
  <si>
    <t>1559650742</t>
  </si>
  <si>
    <t>V15 D+M Basketbalová obruč se sítí, obruč - práškově lakovaná ocel, síťovina - plast, d obruče cca 450 mm, délka sítě 47 cm, tl. 3 mm, vč. PÚ, kotvení, příslušenství, dle PD</t>
  </si>
  <si>
    <t>V16.x</t>
  </si>
  <si>
    <t>V16 D+M Multifunkční sloupky</t>
  </si>
  <si>
    <t>-1531336398</t>
  </si>
  <si>
    <t>V16 D+M Multifunkční sloupky, d 102 mm, PÚ vypalovací prášková barva (komaxit), zemní Al pouzdro: délka 380 mm, d 110 mm, 2 zinkované víčka, mezikruží do interiérové podlahy, napínací mechanismus, vč. PÚ, kotvení, příslušenství, dle PD</t>
  </si>
  <si>
    <t>V17.x</t>
  </si>
  <si>
    <t>V17 D+M Volejbalová/nohejbalová síť</t>
  </si>
  <si>
    <t>-606819504</t>
  </si>
  <si>
    <t>V17 D+M Volejbalová/nohejbalová síť, polypropylen, délka 10 m, výška 1 m, vč. PÚ, kotvení, příslušenství, dle PD</t>
  </si>
  <si>
    <t>V18.x</t>
  </si>
  <si>
    <t>V18 D+M Ochranná síť do oken</t>
  </si>
  <si>
    <t>329192086</t>
  </si>
  <si>
    <t>V18 D+M Ochranná síť do oken, polyamid, 18090x3550 mm, oka 40x40x2 mm, součástí ocelové lanko pozinkované, napínací šroubky, svorky a kvalitní plastové karabinky, vč. PÚ, kotvení, příslušenství, dle PD</t>
  </si>
  <si>
    <t>64,2</t>
  </si>
  <si>
    <t>V19.x</t>
  </si>
  <si>
    <t>V19 D+M Ochranná síť u kratších stěn tělocvičny</t>
  </si>
  <si>
    <t>-829412945</t>
  </si>
  <si>
    <t>V19 D+M Ochranná síť u kratších stěn tělocvičny, polyamid, plocha zadní sítě 2x12x4,5 m, plocha přední sítě 2x12x7,3 m, kotevní materiál ocelové lanko, napínací šroub, svorky, karabinky, úchyty do zdi + spodní zátěž, vč. PÚ, kotvení, příslušenství, dle PD</t>
  </si>
  <si>
    <t>V20.x</t>
  </si>
  <si>
    <t>V20 D+M Ribstol</t>
  </si>
  <si>
    <t>-744513952</t>
  </si>
  <si>
    <t>V20 D+M Ribstol, dřevo, PÚ lakované, 700x2300x100 mm, kotveno L-úhelníky, vč. PÚ, kotvení, příslušenství, dle PD</t>
  </si>
  <si>
    <t>V21.x</t>
  </si>
  <si>
    <t>V21 D+M Hrazda polopřenosná</t>
  </si>
  <si>
    <t>1625514069</t>
  </si>
  <si>
    <t>V21 D+M Hrazda polopřenosná, ocel, 2,8x4,25x2,6 m, PÚ komaxit, obsahuje: dvojsloupek, jednoduchý sloupek, hrazdovou tyč, vč. záklopek pro montáž do podlahy, vč. PÚ, kotvení, příslušenství, dle PD</t>
  </si>
  <si>
    <t>V22.x</t>
  </si>
  <si>
    <t>V22 D+M Šplhová konstrukce pro lana a tyče</t>
  </si>
  <si>
    <t>-734068064</t>
  </si>
  <si>
    <t>V22 D+M Šplhová konstrukce pro lana a tyče, ocelová konstrukce 3,2x1,2 m z I profilů, PÚ komaxit, vč. PÚ, kotvení, příslušenství, dle PD</t>
  </si>
  <si>
    <t>V23.x</t>
  </si>
  <si>
    <t>V23 D+M Šplhová tyč</t>
  </si>
  <si>
    <t>-1117198657</t>
  </si>
  <si>
    <t>V23 D+M Šplhová tyč, ocel, délka 5m, d tyče 43 mm, PÚ komaxit, na zemi nutno instalovat podložku pro šplhovou tyč (3x), vč. podložky, PÚ, kotvení, příslušenství, dle PD</t>
  </si>
  <si>
    <t>V24.x</t>
  </si>
  <si>
    <t>V24 D+M Lano na šplh</t>
  </si>
  <si>
    <t>1168552454</t>
  </si>
  <si>
    <t>V24 D+M Lano na šplh, juta, délka 5 m, síla lana 32 mm, s kotevním materiálem, vč. PÚ, kotvení, příslušenství, dle PD</t>
  </si>
  <si>
    <t>V25.x</t>
  </si>
  <si>
    <t>V25 D+M Branka na házenou</t>
  </si>
  <si>
    <t>-1718514511</t>
  </si>
  <si>
    <t>V25 D+M Branka na házenou, rozměry vnitřní 2x3 m (venkovní 2,08x3,16 m), skládá se z: rozkládací rám (jekl Al 80/80), pevná ocelová konstrukce pro síť (spodní hloubka 1,20 m, horní hloubka 0,98 m), síť, vč. kotvení proti převrácení branky, vč. PÚ, kotvení, příslušenství, dle PD</t>
  </si>
  <si>
    <t>V26.x</t>
  </si>
  <si>
    <t>V26 D+M Gymnastické kruhy - cívkové</t>
  </si>
  <si>
    <t>1156677972</t>
  </si>
  <si>
    <t>V26 D+M Gymnastické kruhy - cívkové, ocel, PÚ komaxit, skládá se z: nosné konstrukce mechanismu, mechanismus kruhů, popruhů, agatonů, dřevěných kruhů, ovládacího lana, vč. PÚ, kotevní, příslušenství, dle PD</t>
  </si>
  <si>
    <t>V27.x</t>
  </si>
  <si>
    <t>V27 D+M Badmintonové sloupky</t>
  </si>
  <si>
    <t>-266373822</t>
  </si>
  <si>
    <t>V27 D+M Badmintonové sloupky, volně stojící zařízení, ocelová konstrukce se závažím z plného ocelového materiálu, kolečka a záseky pro uchycení sítě, 700x1550 mm, badmintonová síť, vč. PÚ, kotvení, příslušenství, dle PD</t>
  </si>
  <si>
    <t>V28.x</t>
  </si>
  <si>
    <t>V28 D+M Požární světlík</t>
  </si>
  <si>
    <t>-414202162</t>
  </si>
  <si>
    <t>V28 D+M Požární světlík, kopulové zasklení, hliníkový rám, 1200x1500 mm, rám světlíku s reakcí na oheň A1 - z eloxovaného hliníku s přerušeným tepelným mostem pro vysokou tuhost a ochranu při požáru, výplň světlíku s reakcí na oheň B - třívrstvá PET-G kopule, manžeta světlíku s reakcí na oheň A1 - ocel s tepelnou izolací tl. 50 mm, napojení na EPS, vč. PÚ, kotvení, příslušenství, kování, dle PD</t>
  </si>
  <si>
    <t>V29.x</t>
  </si>
  <si>
    <t>V29 D+M Výlez na plochou střechu</t>
  </si>
  <si>
    <t>1682954485</t>
  </si>
  <si>
    <t>V29 D+M Výlez na plochou střechu, rozměr otvoru 1400x700 mm, rozměr víka 1380x680 mm, spodní víko s izolací o síle 100 mm, horní víko otevíravé dozadu, s instalovanými schody v kovovém provedení s PÚ z komaxitu, vč. PÚ, kotvení, příslušenství, kování, dle PD</t>
  </si>
  <si>
    <t>V30.x</t>
  </si>
  <si>
    <t>V30 D+M Truhlíky na květiny na střeše</t>
  </si>
  <si>
    <t>-2107489541</t>
  </si>
  <si>
    <t>V30 D+M Truhlíky na květiny na střeše, 700x440x750 mm, objem: 56 l, ocelová konstrukce opatřena ochrannou vrstvou zinku s práškovým vypalovacím lakem, hliníkové opláštění opatřeno ochranou vrstvou práškového vypalovacího laku, vnitřní nádoba: ohýbaný pozinkovaný plech s 2 otvory pro odtok vody, stavitelné nožky, vč. PÚ, kotvení, příslušenství, dle PD</t>
  </si>
  <si>
    <t>V31.x</t>
  </si>
  <si>
    <t>V31 D+M Nápis na sloupkopříčkové fasádě</t>
  </si>
  <si>
    <t>1715678549</t>
  </si>
  <si>
    <t>V31 D+M Nápis na sloupkopříčkové fasádě, polymerická PVC folie, lepena čirým lepidlem, 2770x250 mm, vč. PÚ, kotvení, příslušenství, dle PD</t>
  </si>
  <si>
    <t>Poznámka k položce:_x000d_
"ZŠ T. G. MASARYKA"</t>
  </si>
  <si>
    <t>V32.x</t>
  </si>
  <si>
    <t>V32 D+M Záchytný systém</t>
  </si>
  <si>
    <t>590228373</t>
  </si>
  <si>
    <t>V32 D+M Záchytný systém, záchytný systém s použitím montážního lana, nerezový kotvící bod s nosnou konstrukcí z betonové desky, 150x150 mm, d sloupku 42 mm, délky 700 mm (2 ks), délky 800 mm (3 ks), vč. PÚ, kotvení, příslušenství, dle PD</t>
  </si>
  <si>
    <t>V33.x</t>
  </si>
  <si>
    <t>V33 D+M Zásobník toaletního papíru</t>
  </si>
  <si>
    <t>2026307220</t>
  </si>
  <si>
    <t>V33 D+M Zásobník toaletního papíru, nerezová ocel, zadní panel z ABS plastu, 270x270x120 mm, max. průměr role 230 mm, vč. PÚ, kotvení, příslušenství, dle PD</t>
  </si>
  <si>
    <t>V34.x</t>
  </si>
  <si>
    <t>V34 D+M Dávkovač mýdla</t>
  </si>
  <si>
    <t>-244124128</t>
  </si>
  <si>
    <t>V34 D+M Dávkovač mýdla, nerezový, ocel AlSl 304 v PÚ lesk, 206x121x120 mm, vč. PÚ, kotvení, příslušenství, dle PD</t>
  </si>
  <si>
    <t>V35.x</t>
  </si>
  <si>
    <t>V35 D+M Zásobník papírových utěrek</t>
  </si>
  <si>
    <t>-112264117</t>
  </si>
  <si>
    <t>V35 D+M Zásobník papírových utěrek, nerezová ocel, 300x262x120 mm, kapacita: 600 útržků papíru, vč. PÚ, kotvení, příslušenství, dle PD</t>
  </si>
  <si>
    <t>V36.x</t>
  </si>
  <si>
    <t>V36 D+M Nápis na fasádě "TGM"</t>
  </si>
  <si>
    <t>89141793</t>
  </si>
  <si>
    <t>V36 D+M Nápis na fasádě "TGM", perlit (vulkanická surovina), 2625x6069 mm, tl. 30 mm, lepeno na penetrovaný podklad lepící maltou, PÚ barva, vč. PÚ, kotvení, příslušenství, dle PD</t>
  </si>
  <si>
    <t>V37.x</t>
  </si>
  <si>
    <t>V37 D+M Protipožární revizní dvířka do zdiva</t>
  </si>
  <si>
    <t>-274899571</t>
  </si>
  <si>
    <t>V37 D+M Protipožární revizní dvířka do zdiva, 300x300 mm, ocelový plech, pohledová strana lakovaný plech a doplněno 2x15 mm červenou protipožární deskou a minerální vlnou v tl. 20 mm, požární odolnost: EI 60, vč. PÚ, kotvení, příslušenství, kování, dle PD</t>
  </si>
  <si>
    <t>V38.x</t>
  </si>
  <si>
    <t>V38 D+M Revizní dvířka do zdiva</t>
  </si>
  <si>
    <t>1369335694</t>
  </si>
  <si>
    <t>V38 D+M Revizní dvířka do zdiva, hliníkové profily, výplň zelenou impregnovanou SDK deskou, 200x200x12,5 mm, vč. PÚ, kotvení, příslušenství, kování, dle PD</t>
  </si>
  <si>
    <t>V39.x</t>
  </si>
  <si>
    <t>V39 D+M Revizní dvířka do SDK stěny</t>
  </si>
  <si>
    <t>-1293844501</t>
  </si>
  <si>
    <t>V39 D+M Revizní dvířka do SDK stěny, hliníkové profily, výplň zelenou impregnovanou SDK deskou, 200x200x12,5 mm, vč. PÚ, kotvení, příslušenství, kování, dle PD</t>
  </si>
  <si>
    <t>V43.x</t>
  </si>
  <si>
    <t>V43 D+M Odpadkový koš</t>
  </si>
  <si>
    <t>-285059974</t>
  </si>
  <si>
    <t>V43 D+M Odpadkový koš, objem 20 l, nerezová ocel, otevírací kryt s pedálem, odnímatelné vnitřní vědro, vč. PÚ, příslušenství, dle PD</t>
  </si>
  <si>
    <t>V44.x</t>
  </si>
  <si>
    <t>V44 D+M Zrcadlo nástěnné</t>
  </si>
  <si>
    <t>1203301688</t>
  </si>
  <si>
    <t>V44 D+M Zrcadlo nástěnné, s fazetou, 600x400x30 mm, čiré, interiérové, lepeno, vč. PÚ, příslušenství, dle PD</t>
  </si>
  <si>
    <t>V45.x</t>
  </si>
  <si>
    <t>V45 D+M Výklopné zrcadlo</t>
  </si>
  <si>
    <t>-2124037864</t>
  </si>
  <si>
    <t>V45 D+M Výklopné zrcadlo, 600x600 mm, kotveno na stěnu, vč. kotvení, PÚ, příslušenství, dle PD</t>
  </si>
  <si>
    <t>V46.x</t>
  </si>
  <si>
    <t>V46 D+M Háček</t>
  </si>
  <si>
    <t>2106632778</t>
  </si>
  <si>
    <t>V46 D+M Háček - dvojháček, nástěnný, kovový, vč. PÚ, příslušenství, dle PD</t>
  </si>
  <si>
    <t>V47.x</t>
  </si>
  <si>
    <t>V47 D+M Šachta pro zelenou střechu</t>
  </si>
  <si>
    <t>414163280</t>
  </si>
  <si>
    <t>V47 D+M Šachta pro zelenou střechu, 400x400x180 mm, tělo z polyamidu, ochranný poklop z polypropylenu, nástavce v. 130 mm a 80 mm, vč. PÚ, příslušenství, dle PD</t>
  </si>
  <si>
    <t>V48a.x</t>
  </si>
  <si>
    <t>V48 D+M Perforovaný ochranný koš</t>
  </si>
  <si>
    <t>565415387</t>
  </si>
  <si>
    <t>V48 D+M Perforovaný ochranný koš, pro střešní vtoky, DN75, polyamid, třída zatížení K3, vč. PÚ, příslušenství, dle PD</t>
  </si>
  <si>
    <t>V48b.x</t>
  </si>
  <si>
    <t>2136970247</t>
  </si>
  <si>
    <t>V48 D+M Perforovaný ochranný koš, pro střešní vtoky, DN125, polyamid, třída zatížení K3, vč. PÚ, příslušenství, dle PD</t>
  </si>
  <si>
    <t>V49.x</t>
  </si>
  <si>
    <t>V49 D+M Ochrana chrliče</t>
  </si>
  <si>
    <t>-2021361334</t>
  </si>
  <si>
    <t>V49 D+M Ochrana chrliče, proti upadnutí kameniva na střeše, hliník tl. 1,5 mm, 250x150x200mm, víko 250x150 mm, vč. PÚ, příslušenství, dle PD</t>
  </si>
  <si>
    <t>V50.x</t>
  </si>
  <si>
    <t>V50 D+M Hasicí přístroj</t>
  </si>
  <si>
    <t>161139597</t>
  </si>
  <si>
    <t>V50 D+M Hasicí přístroj, práškový, 21A, vč. držáku, vč. kotvení, příslušenství, dle PD</t>
  </si>
  <si>
    <t>V52.x</t>
  </si>
  <si>
    <t>V52 D+M Piktogram "Suterén"</t>
  </si>
  <si>
    <t>-208841772</t>
  </si>
  <si>
    <t>V52 D+M Piktogram "Suterén", 300x150 mm, sendvičový materiál hliník-plast-hliník, tloušťka 3 mm, PÚ kartáčovaný hliník, instalace pomocí samolepící oboustranné lepenky, vč. příslušenství, dle PD</t>
  </si>
  <si>
    <t>V53.x</t>
  </si>
  <si>
    <t>V53 D+M Piktogram "Přízemí"</t>
  </si>
  <si>
    <t>1648414382</t>
  </si>
  <si>
    <t>V53 D+M Piktogram "Přízemí", 300x150 mm, sendvičový materiál hliník-plast-hliník, tloušťka 3 mm, PÚ kartáčovaný hliník, instalace pomocí samolepící oboustranné lepenky, vč. příslušenství, dle PD</t>
  </si>
  <si>
    <t>V54.x</t>
  </si>
  <si>
    <t>V54 D+M Piktogram "1. patro"</t>
  </si>
  <si>
    <t>42868929</t>
  </si>
  <si>
    <t>V54 D+M Piktogram "1. patro", 300x150 mm, sendvičový materiál hliník-plast-hliník, tloušťka 3 mm, PÚ kartáčovaný hliník, instalace pomocí samolepící oboustranné lepenky, vč. příslušenství, dle PD</t>
  </si>
  <si>
    <t>V55.x</t>
  </si>
  <si>
    <t>V55 D+M Piktogram "2. patro"</t>
  </si>
  <si>
    <t>-1562840398</t>
  </si>
  <si>
    <t>V55 D+M Piktogram "2. patro", 300x150 mm, sendvičový materiál hliník-plast-hliník, tloušťka 3 mm, PÚ kartáčovaný hliník, instalace pomocí samolepící oboustranné lepenky, vč. příslušenství, dle PD</t>
  </si>
  <si>
    <t>V56.x</t>
  </si>
  <si>
    <t>V56 D+M Piktogram "Technická místnost"</t>
  </si>
  <si>
    <t>898644130</t>
  </si>
  <si>
    <t>V56 D+M Piktogram "Technická místnost", 80x80 mm, materiál hliník, PÚ kartáčovaný hliník, instalace pomocí samolepící oboustranné lepenky, vč. příslušenství, dle PD</t>
  </si>
  <si>
    <t>V57.x</t>
  </si>
  <si>
    <t>V57 D+M Piktogram "Kabinet"</t>
  </si>
  <si>
    <t>-1248418734</t>
  </si>
  <si>
    <t>V57 D+M Piktogram "Kabinet", 80x80 mm, materiál hliník, PÚ kartáčovaný hliník, instalace pomocí samolepící oboustranné lepenky, vč. příslušenství, dle PD</t>
  </si>
  <si>
    <t>V58.x</t>
  </si>
  <si>
    <t>V58 D+M Piktogram "Sklad"</t>
  </si>
  <si>
    <t>-2129799045</t>
  </si>
  <si>
    <t>V58 D+M Piktogram "Sklad", 80x80 mm, materiál hliník, PÚ kartáčovaný hliník, instalace pomocí samolepící oboustranné lepenky, vč. příslušenství, dle PD</t>
  </si>
  <si>
    <t>V59.x</t>
  </si>
  <si>
    <t>V59 D+M Piktogram "Úklid"</t>
  </si>
  <si>
    <t>1967789766</t>
  </si>
  <si>
    <t>V59 D+M Piktogram "Úklid", 80x80 mm, materiál hliník, PÚ kartáčovaný hliník, instalace pomocí samolepící oboustranné lepenky, vč. příslušenství, dle PD</t>
  </si>
  <si>
    <t>V60.x</t>
  </si>
  <si>
    <t>V60 D+M Piktogram "WC invalida"</t>
  </si>
  <si>
    <t>1096509227</t>
  </si>
  <si>
    <t>V60 D+M Piktogram "WC invalida", 80x80 mm, materiál hliník, PÚ kartáčovaný hliník, instalace pomocí samolepící oboustranné lepenky, vč. příslušenství, dle PD</t>
  </si>
  <si>
    <t>V61.x</t>
  </si>
  <si>
    <t>V61 D+M Piktogram "WC ženy"</t>
  </si>
  <si>
    <t>645571641</t>
  </si>
  <si>
    <t>V61 D+M Piktogram "WC ženy", 80x80 mm, materiál hliník, PÚ kartáčovaný hliník, instalace pomocí samolepící oboustranné lepenky, vč. příslušenství, dle PD</t>
  </si>
  <si>
    <t>V62.x</t>
  </si>
  <si>
    <t>V62 D+M Piktogram "WC muži"</t>
  </si>
  <si>
    <t>-989103133</t>
  </si>
  <si>
    <t>V62 D+M Piktogram "WC muži", 80x80 mm, materiál hliník, PÚ kartáčovaný hliník, instalace pomocí samolepící oboustranné lepenky, vč. příslušenství, dle PD</t>
  </si>
  <si>
    <t>V63.x</t>
  </si>
  <si>
    <t>V63 D+M Piktogram "Šatna ženy 1"</t>
  </si>
  <si>
    <t>-1110872342</t>
  </si>
  <si>
    <t>V63 D+M Piktogram "Šatna ženy 1", 80x80 mm, materiál hliník, PÚ kartáčovaný hliník, instalace pomocí samolepící oboustranné lepenky, vč. příslušenství, dle PD</t>
  </si>
  <si>
    <t>V64.x</t>
  </si>
  <si>
    <t>V64 D+M Piktogram "Šatna ženy 2"</t>
  </si>
  <si>
    <t>-1741015843</t>
  </si>
  <si>
    <t>V64 D+M Piktogram "Šatna ženy 2", 80x80 mm, materiál hliník, PÚ kartáčovaný hliník, instalace pomocí samolepící oboustranné lepenky, vč. příslušenství, dle PD</t>
  </si>
  <si>
    <t>V65.x</t>
  </si>
  <si>
    <t>V65 D+M Piktogram "Šatna muži 1"</t>
  </si>
  <si>
    <t>878916280</t>
  </si>
  <si>
    <t>V65 D+M Piktogram "Šatna muži 1", 80x80 mm, materiál hliník, PÚ kartáčovaný hliník, instalace pomocí samolepící oboustranné lepenky, vč. příslušenství, dle PD</t>
  </si>
  <si>
    <t>V66.x</t>
  </si>
  <si>
    <t>V66 D+M Piktogram "Šatna muži 2"</t>
  </si>
  <si>
    <t>875841916</t>
  </si>
  <si>
    <t>V66 D+M Piktogram "Šatna muži 2", 80x80 mm, materiál hliník, PÚ kartáčovaný hliník, instalace pomocí samolepící oboustranné lepenky, vč. příslušenství, dle PD</t>
  </si>
  <si>
    <t>V67.x</t>
  </si>
  <si>
    <t>V67 D+M Piktogram "Cvičební sál"</t>
  </si>
  <si>
    <t>-855460618</t>
  </si>
  <si>
    <t>V67 D+M Piktogram "Cvičební sál", 80x80 mm, materiál hliník, PÚ kartáčovaný hliník, instalace pomocí samolepící oboustranné lepenky, vč. příslušenství, dle PD</t>
  </si>
  <si>
    <t>V68.x</t>
  </si>
  <si>
    <t>V68 D+M Piktogram "Nářaďovna"</t>
  </si>
  <si>
    <t>1106594074</t>
  </si>
  <si>
    <t>V68 D+M Piktogram "Nářaďovna", 80x80 mm, materiál hliník, PÚ kartáčovaný hliník, instalace pomocí samolepící oboustranné lepenky, vč. příslušenství, dle PD</t>
  </si>
  <si>
    <t>V69.x</t>
  </si>
  <si>
    <t>V69 D+M Piktogram "Tělocvična"</t>
  </si>
  <si>
    <t>-268428318</t>
  </si>
  <si>
    <t>V69 D+M Piktogram "Tělocvična", 80x80 mm, materiál hliník, PÚ kartáčovaný hliník, instalace pomocí samolepící oboustranné lepenky, vč. příslušenství, dle PD</t>
  </si>
  <si>
    <t>V70.x</t>
  </si>
  <si>
    <t>V70 D+M Piktogram "WC"</t>
  </si>
  <si>
    <t>1065509491</t>
  </si>
  <si>
    <t>V70 D+M Piktogram "WC", 80x80 mm, materiál hliník, PÚ kartáčovaný hliník, instalace pomocí samolepící oboustranné lepenky, vč. příslušenství, dle PD</t>
  </si>
  <si>
    <t>V09.x</t>
  </si>
  <si>
    <t>V09 D+M Chrlič</t>
  </si>
  <si>
    <t>509456229</t>
  </si>
  <si>
    <t>V09 D+M Chrlič hranatý, integrovaná PVC manžeta, profil 100x100 mm, délka 700 mm, vyjímatelná ochranná mřížka, vč. PÚ, kotvení, příslušenství, dle PD</t>
  </si>
  <si>
    <t>V10.x</t>
  </si>
  <si>
    <t>V10 D+M Chrlič</t>
  </si>
  <si>
    <t>721451989</t>
  </si>
  <si>
    <t>V10 D+M Chrlič hranatý, integrovaná PVC manžeta, profil 100x100 mm, délka 650 mm, vyjímatelná ochranná mřížka, vč. PÚ, kotvení, příslušenství, dle PD</t>
  </si>
  <si>
    <t>K01.x</t>
  </si>
  <si>
    <t>K01 D+M Vnější parapet</t>
  </si>
  <si>
    <t>-1940000879</t>
  </si>
  <si>
    <t>K01 D+M Vnější parapet, Al tažený plech tl. 1,7 mm, RŠ 310 mm, délka 3250 mm, ukončeno okapnicí s přesahem, PÚ práškovou barvou (komaxit) odolnou vůči UV záření, vč. krytek a spojek, vč. PÚ, kotvení, příslušenství, dle PD</t>
  </si>
  <si>
    <t>K02.x</t>
  </si>
  <si>
    <t>K02 D+M Vnější parapet</t>
  </si>
  <si>
    <t>-1267578180</t>
  </si>
  <si>
    <t>K02 D+M Vnější parapet, Al tažený plech tl. 1,7 mm, RŠ 310 mm, délka 3000 mm, ukončeno okapnicí s přesahem, PÚ práškovou barvou (komaxit) odolnou vůči UV záření, vč. krytek a spojek, vč. PÚ, kotvení, příslušenství, dle PD</t>
  </si>
  <si>
    <t>K03.x</t>
  </si>
  <si>
    <t>K03 D+M Vnější parapet</t>
  </si>
  <si>
    <t>160626492</t>
  </si>
  <si>
    <t>K03 D+M Vnější parapet, Al tažený plech tl. 1,7 mm, RŠ 310 mm, délka 2500 mm, ukončeno okapnicí s přesahem, PÚ práškovou barvou (komaxit) odolnou vůči UV záření, vč. krytek a spojek, vč. PÚ, kotvení, příslušenství, dle PD</t>
  </si>
  <si>
    <t>K04.x</t>
  </si>
  <si>
    <t>K04 D+M Vnější parapet</t>
  </si>
  <si>
    <t>1519917355</t>
  </si>
  <si>
    <t>K04 D+M Vnější parapet, Al tažený plech tl. 1,7 mm, RŠ 310 mm, délka 7500 mm, ukončeno okapnicí s přesahem, PÚ práškovou barvou (komaxit) odolnou vůči UV záření, vč. krytek a spojek, vč. PÚ, kotvení, příslušenství, dle PD</t>
  </si>
  <si>
    <t>K05.x</t>
  </si>
  <si>
    <t>K05 D+M Vnější parapet</t>
  </si>
  <si>
    <t>41955267</t>
  </si>
  <si>
    <t>K05 D+M Vnější parapet, Al hliníkový plech tl. 1,7 mm, RŠ 310 mm, délka 7000 mm, ukončeno okapnicí s přesahem, PÚ práškovou barvou (komaxit) odolnou vůči UV záření, vč. krytek a spojek, vč. PÚ, kotvení, příslušenství, dle PD</t>
  </si>
  <si>
    <t>K06.x</t>
  </si>
  <si>
    <t>K06 D+M Kačírková lišta - oblouková</t>
  </si>
  <si>
    <t>2006173592</t>
  </si>
  <si>
    <t>K06 D+M Kačírková lišta - oblouková, nerezový plech tl. 0,8 mm, výška 220 mm, šířka 80mm, na svislé stěně perforace pro zajištění odtoku vody, vč. spojek, vč. PÚ, kotvení, příslušenství, dle PD</t>
  </si>
  <si>
    <t>K07.x</t>
  </si>
  <si>
    <t>K07 D+M Kačírková lišta - oblouková</t>
  </si>
  <si>
    <t>618312998</t>
  </si>
  <si>
    <t>K07 D+M Kačírková lišta - oblouková, nerezový plech tl. 0,8 mm, výška 150 mm, šířka 80 mm, na svislé stěně perforace pro zajištění odtoku vody, vč. spojek, vč. PÚ, kotvení, příslušenství, dle PD</t>
  </si>
  <si>
    <t>K08.x</t>
  </si>
  <si>
    <t>K08 D+M Kačírková lišta - spádová</t>
  </si>
  <si>
    <t>1305261367</t>
  </si>
  <si>
    <t>K08 D+M Kačírková lišta - spádová, nerezový plech tl. 0,8 mm, výška 240 - 120 mm, šířka 80 mm, na svislé stěně perforace pro zajištění odtoku vody, vč. spojek, vč. PÚ, kotvení, příslušenství, dle PD</t>
  </si>
  <si>
    <t>K09.x</t>
  </si>
  <si>
    <t>K09 D+M Kačírková lišta</t>
  </si>
  <si>
    <t>-482486207</t>
  </si>
  <si>
    <t>K09 D+M Kačírková lišta, nerezový plech tl. 0,8 mm, výška 100 mm, šířka 80 mm, na svislé stěně perforace pro zajištění odtoku vody, vč. spojek, vč. PÚ, kotvení, příslušenství, dle PD</t>
  </si>
  <si>
    <t>K10.x</t>
  </si>
  <si>
    <t>K10 D+M Kačírková lišta</t>
  </si>
  <si>
    <t>-76181753</t>
  </si>
  <si>
    <t>K10 D+M Kačírková lišta, nerezový plech tl. 0,8 mm, výška 150 mm, šířka 80 mm, na svislé stěně perforace pro zajištění odtoku vody, vč. spojek, vč. PÚ, kotvení, příslušenství, dle PD</t>
  </si>
  <si>
    <t>K11.x</t>
  </si>
  <si>
    <t>K11 D+M Kačírková lišta</t>
  </si>
  <si>
    <t>-492189884</t>
  </si>
  <si>
    <t>K11 D+M Kačírková lišta, nerezový plech tl. 0,8 mm, výška 60 mm, šířka 60 mm, na svislé stěně perforace pro zajištění odtoku vody, vč. spojek, vč. PÚ, kotvení, příslušenství, dle PD</t>
  </si>
  <si>
    <t>K12.x</t>
  </si>
  <si>
    <t xml:space="preserve">K12 D+M Ukončovací  lišta</t>
  </si>
  <si>
    <t>-215451670</t>
  </si>
  <si>
    <t>K12 D+M Stěnová ukončovací lišta, plech tl. 0,6 mm + poplastovaní tl. min. 0,6 mm, RŠ 125 mm, PÚ z PVC, vč. PÚ, kotvení, příslušenství, dle PD</t>
  </si>
  <si>
    <t>K13.x</t>
  </si>
  <si>
    <t>K13 D+M Koutová lišta</t>
  </si>
  <si>
    <t>-1696265168</t>
  </si>
  <si>
    <t>K13 D+M Koutová lišta, plech tl. 0,6 mm + poplastování tl. min. 0,6 mm, RŠ 100 mm, PÚ z PVC, vč. PÚ, kotvení, příslušenství, dle PD</t>
  </si>
  <si>
    <t>K14.x</t>
  </si>
  <si>
    <t>K14 D+M Rohová lišta</t>
  </si>
  <si>
    <t>1011639730</t>
  </si>
  <si>
    <t>K14 D+M Rohová lišta, plech tl. 0,6 mm + poplastování tl. min. 0,6 mm, RŠ 100 mm, PÚ z PVC, vč. PÚ, kotvení, příslušenství, dle PD</t>
  </si>
  <si>
    <t>K15.x</t>
  </si>
  <si>
    <t>K15 D+M Oplechování vnější atikové hrany</t>
  </si>
  <si>
    <t>-1057111059</t>
  </si>
  <si>
    <t>K15 D+M Oplechování vnější atikové hrany, plech tl. 0,6 mm + poplastování min. 0,6 mm, délka 1 ks: 2000 mm, RŠ 250 mm, PÚ z PVC, vč. PÚ, kotvení, příslušenství, dle PD</t>
  </si>
  <si>
    <t>K16.x</t>
  </si>
  <si>
    <t>K16 D+M Vnější parapet</t>
  </si>
  <si>
    <t>2000170286</t>
  </si>
  <si>
    <t>K16 D+M Vnější parapet, Al tažený plech tl. 1,7 mm, délka 4000 mm, RŠ 360 mm, PÚ práškovou barvou (komaxit) odolnou vůči UV záření, ukončeno okapnicí s přesahem, vč. krytek a spojek, vč. PÚ, kotvení, příslušenství, dle PD</t>
  </si>
  <si>
    <t>K17.x</t>
  </si>
  <si>
    <t>K17 D+M Závětrná lišta na trapéz</t>
  </si>
  <si>
    <t>367710475</t>
  </si>
  <si>
    <t>K17 D+M Závětrná lišta na trapéz, pozinkovaný plech tl. 0,5 mm, délka 2000 mm, RŠ 200 mm, PÚ polomatná lakoplastová, vč. PÚ, kotvení, příslušenství, dle PD</t>
  </si>
  <si>
    <t>K18.x</t>
  </si>
  <si>
    <t>K18 D+M Závětrná lišta na trapéz</t>
  </si>
  <si>
    <t>-1275720432</t>
  </si>
  <si>
    <t>K18 D+M Závětrná lišta na trapéz, pozinkovaný plech 0,5 mm, délka 2000 mm, RŠ 250 mm, PÚ polomatná lakoplastová, vč. PÚ, kotvení, příslušenství, dle PD</t>
  </si>
  <si>
    <t>K19.x</t>
  </si>
  <si>
    <t>K19 D+M Okapový žlab</t>
  </si>
  <si>
    <t>422267308</t>
  </si>
  <si>
    <t>K19 D+M Okapový žlab, pozinkovaný lakovaný plech tl. 0,5 mm, délka 2000 mm, RŠ 280 mm, PÚ pozinkování lakování, kotvení žlabovými háky, vč. PÚ, kotvení, příslušenství, dle PD</t>
  </si>
  <si>
    <t>K20.x</t>
  </si>
  <si>
    <t>K20 D+M Perforovaný žlab pro chladivový rozvod</t>
  </si>
  <si>
    <t>1440273187</t>
  </si>
  <si>
    <t>K20 D+M Perforovaný žlab pro chladivový rozvod, pozinkovaný plech, délka 3000 mm, rozměry žlabů: 60x150x0,75 mm, vč. PÚ, kotvení, příslušenství, dle PD</t>
  </si>
  <si>
    <t>K21.x</t>
  </si>
  <si>
    <t>K21 D+M Perforovaný žlab pro chladivový rozvod</t>
  </si>
  <si>
    <t>1871891380</t>
  </si>
  <si>
    <t>K21 D+M Perforovaný žlab pro chladivový rozvod, pozinkovaný plech, délka 3000 mm, rozměry žlabů: 60x100x0,75 mm, vč. PÚ, kotvení, příslušenství, dle PD</t>
  </si>
  <si>
    <t>K22.x</t>
  </si>
  <si>
    <t>K22 D+M Okapový svod</t>
  </si>
  <si>
    <t>-760802981</t>
  </si>
  <si>
    <t>K22 D+M Okapový svod, pozinkovaný lakovaný plech tl. 0,6 mm, délka 2000mm, DN 100mm, PÚ pozinkování lakování, vč. PÚ, kotvení, příslušenství, dle PD</t>
  </si>
  <si>
    <t>K23.x</t>
  </si>
  <si>
    <t>K23 D+M Okapnice poplastovaná</t>
  </si>
  <si>
    <t>-1639037698</t>
  </si>
  <si>
    <t>K23 D+M Okapnice poplastovaná, poplastovaný plech tl. 0,6 mm, délka 2000 mm, RŠ 245 mm, PÚ poplastování, vč. PÚ, kotvení, příslušenství, dle PD</t>
  </si>
  <si>
    <t>K24.x</t>
  </si>
  <si>
    <t>K24 D+M Okapnice</t>
  </si>
  <si>
    <t>-1388540503</t>
  </si>
  <si>
    <t>K24 D+M Okapnice, pozinkovaný plech tl. 0,6 mm, délka 2000 mm, RŠ 250 mm, PÚ pozinkování, vč. PÚ, kotvení, příslušenství, dle PD</t>
  </si>
  <si>
    <t>K25.x</t>
  </si>
  <si>
    <t>K25 D+M Plech pro ukončení HI na svislé ploše</t>
  </si>
  <si>
    <t>1824931325</t>
  </si>
  <si>
    <t>K25 D+M Plech pro ukončení HI na svislé ploše, poplastovaný plech tl. 0,6 mm, délka 2000 mm, RŠ 150mm, PÚ poplastování, vč. PÚ, kotvení, příslušenství, dle PD</t>
  </si>
  <si>
    <t>K26.x</t>
  </si>
  <si>
    <t>K26 D+M Dilatační plech</t>
  </si>
  <si>
    <t>3256322</t>
  </si>
  <si>
    <t>K26 D+M Dilatační plech, poplastovaný plech tl. 0,6 mm + poplastování 0,6 mm, délka 2000 mm, RŠ 375 mm, PÚ poplastování, vč. PÚ, kotvení, příslušenství, dle PD</t>
  </si>
  <si>
    <t>K27.x</t>
  </si>
  <si>
    <t>K27 D+M Lemovací plech</t>
  </si>
  <si>
    <t>-1946958213</t>
  </si>
  <si>
    <t>K27 D+M Lemovací plech, poplastovaný plech tl. 0,6 mm + poplastování 0,6 mm, délka 2000 mm, RŠ 440 mm, PÚ poplastování, vč. PÚ, kotvení, příslušenství, dle PD</t>
  </si>
  <si>
    <t>K28.x</t>
  </si>
  <si>
    <t>K28 D+M Vnější parapet</t>
  </si>
  <si>
    <t>1888719097</t>
  </si>
  <si>
    <t>K28 D+M Vnější parapet, Al tažený plech tl. 1,7 mm, délka 2500 mm, RŠ 450 mm, PÚ práškovou barvou (komaxit) odolnou vůči UV záření, ukončeno okapnicí s přesahem, vč. krytek a spojek, vč. PÚ, kotvení, příslušenství, dle PD</t>
  </si>
  <si>
    <t>T01.x</t>
  </si>
  <si>
    <t>T01 D+M WC kabiny m.č. S15</t>
  </si>
  <si>
    <t>-1247246722</t>
  </si>
  <si>
    <t>T01 D+M WC kabiny m.č. S15, 3900x1300/2100 mm, 4 ks dveřních křídel, L, HPL desky tl. 32 mm, doplňky z eloxovaného hliníku, nerezové podpěry výškově nastavitelné, vč. PÚ, kotvení, příslušenství, kování, dle PD</t>
  </si>
  <si>
    <t>T02.x</t>
  </si>
  <si>
    <t>T02 D+M WC kabina m.č.S18</t>
  </si>
  <si>
    <t>-1761354056</t>
  </si>
  <si>
    <t>T02 D+M WC kabina m.č.S18, 2x 1475x1150/2100 mm, celkem 2 ks dveřních křídel, P, L, HPL desky tl. 32 mm, doplňky z eloxovaného hliníku, nerezové podpěry výškově nastavitelné, vč. PÚ, kotvení, příslušenství, kování, dle PD</t>
  </si>
  <si>
    <t>T03.x</t>
  </si>
  <si>
    <t>T03 D+M WC kabiny m.č.S08</t>
  </si>
  <si>
    <t>128417905</t>
  </si>
  <si>
    <t>T03 D+M WC kabiny m.č.S08, 1550x1000/2100 mm, 1 ks dveřní křídlo, P, HPL desky tl. 32 mm, doplňky z eloxovaného hliníku, nerezové podpěry výškově nastavitelné, vč. PÚ, kotvení, příslušenství, kování, dle PD</t>
  </si>
  <si>
    <t>T04.x</t>
  </si>
  <si>
    <t>T04 D+M WC kabina m.č.308 a 309</t>
  </si>
  <si>
    <t>544504377</t>
  </si>
  <si>
    <t>T04 D+M WC kabina m.č.308 a 309, 1950x1450/2100 mm, 2 ks dveřních křídel, P, HPL desky tl. 32 mm, doplňky z eloxovaného hliníku, nerezové podpěry výškově nastavitelné, vč. PÚ, kotvení, příslušenství, kování, dle PD</t>
  </si>
  <si>
    <t>Z01.x</t>
  </si>
  <si>
    <t>Z01 D+M Schodiště - chodba m.č. 305</t>
  </si>
  <si>
    <t>345858060</t>
  </si>
  <si>
    <t>Z01 D+M Schodiště - chodba m.č. 305, konstrukce schodiště z jeklu 40x40x4,0 mm, PÚ žárový zinek, opláštění z podlahových desek z lehčeného betonu spojených cementem tl. 25 mm, vč. PÚ, kotvení, příslušenství, dle PD</t>
  </si>
  <si>
    <t>Z02.x</t>
  </si>
  <si>
    <t>Z02 D+M Schodiště - chodba m.č.3.47A</t>
  </si>
  <si>
    <t>-1848344679</t>
  </si>
  <si>
    <t>Z02 D+M Schodiště - chodba m.č.3.47A, konstrukce schodiště z jeklu 40x40x4,0 mm, PÚ žárový zinek, opláštění z podlahových desek z lehčeného betonu spojených cementem, vč. PÚ, kotvení, příslušenství, dle PD</t>
  </si>
  <si>
    <t>Z03.x</t>
  </si>
  <si>
    <t>Z03 D+M Zábradlí na schodišti u zrcadla z místnosti č. S04 do místnosti č. 304</t>
  </si>
  <si>
    <t>1307875687</t>
  </si>
  <si>
    <t>Z03 D+M Zábradlí na schodišti u zrcadla z místnosti č. S04 do místnosti č. 304, nerezová ocel, výška 1100 mm, celková délka 27 700 mm, hlavní sloupek d 42,4x2,0 mm, rám d 26,9x2,0 mm, lanko d 2,0 mm, středová tyč d 12 mm, výplň síť z lanek, vč. PÚ, kotvení, příslušenství, dle PD</t>
  </si>
  <si>
    <t>Z04.x</t>
  </si>
  <si>
    <t>Z04 D+M Madlo u schodiště z č.m. S04 do 104</t>
  </si>
  <si>
    <t>-1377084846</t>
  </si>
  <si>
    <t>Z04 D+M Madlo u schodiště z č.m. S04 do 104, nerezová ocel, celková délka 12,8 m, madlo a sloupek d 42,4 mm, výška madla 1100 mm, 2 sloupky, vč. PÚ, kotvení, příslušenství, dle PD</t>
  </si>
  <si>
    <t>Z05.x</t>
  </si>
  <si>
    <t>Z05 D+M Madlo u schodiště z č.m. 104 do 204</t>
  </si>
  <si>
    <t>1798748759</t>
  </si>
  <si>
    <t>Z05 D+M Madlo u schodiště z č.m. 104 do 204, nerezová ocel, délka 13,8 m, madlo a sloupek d 42,4 mm, výška madla 1100 mm, 3 sloupky, vč. PÚ, kotvení, příslušenství, dle PD</t>
  </si>
  <si>
    <t>Z06.x</t>
  </si>
  <si>
    <t>Z06 D+M Madlo u schodiště z č.m. 204 do 304</t>
  </si>
  <si>
    <t>-857401883</t>
  </si>
  <si>
    <t>Z06 D+M Madlo u schodiště z č.m. 204 do 304, nerezová ocel, délka 15,2 m, madlo a sloupek d 42,4 mm, výška madla 1100 mm, 3 sloupky, vč. PÚ, kotvení, příslušenství, dle PD</t>
  </si>
  <si>
    <t>Z07.x</t>
  </si>
  <si>
    <t>Z07 D+M Madlo u schodiště z č.m. 0.59</t>
  </si>
  <si>
    <t>-1905609996</t>
  </si>
  <si>
    <t>Z07 D+M Madlo u schodiště z č.m. 0.59, nerezová ocel, délka 1,3 m, madlo a sloupek d 42,4 mm, výška madla 900 mm, vč. PÚ, kotvení, příslušenství, dle PD</t>
  </si>
  <si>
    <t>Z08.x</t>
  </si>
  <si>
    <t>Z08 D+M Madla u schodiště z č.m. 305</t>
  </si>
  <si>
    <t>-1882896072</t>
  </si>
  <si>
    <t>Z08 D+M Madla u schodiště z č.m. 305, nerezová ocel, délka 1,525 m, madlo a sloupek d 42,4 mm, výška madla 900 mm, vč. PÚ, kotvení, příslušenství, dle PD</t>
  </si>
  <si>
    <t>Z09.x</t>
  </si>
  <si>
    <t>Z09 D+M Madlo u schodiště z č.m. 3.47A</t>
  </si>
  <si>
    <t>1104874948</t>
  </si>
  <si>
    <t>Z09 D+M Madlo u schodiště z č.m. 3.47A, nerezová ocel, délka 1,95 m, madlo a sloupek d 42,4 mm, výška madla 1000 mm, vč. PÚ, kotvení, příslušenství, dle PD</t>
  </si>
  <si>
    <t>Z10.x</t>
  </si>
  <si>
    <t>Z10 D+M Branka ze střechy na únikové schodiště</t>
  </si>
  <si>
    <t>-703840964</t>
  </si>
  <si>
    <t>Z10 D+M Branka ze střechy na únikové schodiště, ocel s PÚ z žárového zinku, šířka 1130 mm, výška 1200 mm, rám ocelové profily 40x40 a 80x40 mm, výplet lisovaná síť z ok 40x40 mm, vč. PÚ, kotvení, příslušenství, kování, dle PD</t>
  </si>
  <si>
    <t>Z11.x</t>
  </si>
  <si>
    <t>Z11 D+M Zábradlí únikového schodiště - u zrcadla</t>
  </si>
  <si>
    <t>-2087465247</t>
  </si>
  <si>
    <t>Z11 D+M Zábradlí únikového schodiště - u zrcadla, ocel s PÚ z žárového zinku, celková délka 23,5 m, výška 1100 mm, hlavní sloupek d 42,4x2,0 mm, výplň čiré plexisklo, vč. PÚ, kotvení, příslušenství, dle PD</t>
  </si>
  <si>
    <t>Z12.x</t>
  </si>
  <si>
    <t>Z12 D+M Zábradlí únikového schodiště - okraj</t>
  </si>
  <si>
    <t>287030608</t>
  </si>
  <si>
    <t>Z12 D+M Zábradlí únikového schodiště - okraj, ocel s PÚ z žárového zinku, celková délka 54 m, výška 1100 mm, hlavní sloupek d 42,4x2,0 mm, vč. PÚ, kotvení, příslušenství, dle PD</t>
  </si>
  <si>
    <t>Z13.x</t>
  </si>
  <si>
    <t>Z13 D+M Samonosná posuvná brána</t>
  </si>
  <si>
    <t>177759687</t>
  </si>
  <si>
    <t>Z13 D+M Samonosná posuvná brána, žárově pozinkovaná ocel, délka 5600 mm, výška 1500 mm, otevírání elektrickým pohonem (+EPS), výplň z Pz ocelových dílců, sloupky (dojezdový, vodící a plotový), vč. PÚ, kotvení, příslušenství, dle PD</t>
  </si>
  <si>
    <t xml:space="preserve">Poznámka k položce:_x000d_
_x000d_
</t>
  </si>
  <si>
    <t>Z14.x</t>
  </si>
  <si>
    <t>Z14 D+M Vstupní branka - navazuje na pojezdovou bránu</t>
  </si>
  <si>
    <t>2010938008</t>
  </si>
  <si>
    <t>Z14 D+M Vstupní branka - navazuje na pojezdovou bránu, žárově pozinkovaná ocel, výška 1500 mm, šířka 1165 mm, plotový sloupek 100x100 mm, výplň z Pz ocelových dílců, plotový sloupek, vč. PÚ, kotvení, příslušenství, kování, dle PD</t>
  </si>
  <si>
    <t>Z15.x</t>
  </si>
  <si>
    <t>Z15 D+M Výplň nového oplocení</t>
  </si>
  <si>
    <t>974998349</t>
  </si>
  <si>
    <t>Z15 D+M Výplň nového oplocení, žárově pozinkovaná ocel, výška 325 mm, šířka 1185 mm, výplň z Pz ocelových dílců, vč. PÚ, kotvení, příslušenství, dle PD</t>
  </si>
  <si>
    <t>Z16.x</t>
  </si>
  <si>
    <t>Z16 D+M Podpůrná konstrukce pod VZT jednotky 8.1 a 8.3</t>
  </si>
  <si>
    <t>-452361799</t>
  </si>
  <si>
    <t>Z16 D+M Podpůrná konstrukce pod VZT jednotky 8.1 a 8.3, tvořeno svařovanými jekly 160x100x4 mm, 100x80x4 mm, 100x100x4 mm, PÚ pozink, výška 500 mm, hmotnost 280 kg, vč. PÚ, kotvení, příslušenství, dle PD</t>
  </si>
  <si>
    <t>Z17.x</t>
  </si>
  <si>
    <t>Z17 D+M Podpůrná konstrukce pod VZT jednotky 8.5</t>
  </si>
  <si>
    <t>-1019394035</t>
  </si>
  <si>
    <t>Z17 D+M Podpůrná konstrukce pod VZT jednotky 8.5, tvořeno svařovanými jekly 160x100x4 mm, 100x80x4 mm, PÚ pozink, výška 500 mm, hmotnost 130 kg, vč. PÚ, kotvení, příslušenství, dle PD</t>
  </si>
  <si>
    <t>Z18.x</t>
  </si>
  <si>
    <t>Z18 D+M Podpůrná konstrukce pod VZT jednotky</t>
  </si>
  <si>
    <t>206262259</t>
  </si>
  <si>
    <t>Z18 D+M Podpůrná konstrukce pod VZT jednotky, tvořeno svařovanými jekly 60x80x4 mm, PÚ pozink, hmotnost 2011 kg, vč. PÚ, kotvení, příslušenství, dle PD</t>
  </si>
  <si>
    <t>Z19.x</t>
  </si>
  <si>
    <t>19 D+M Žebřík z nižší střechy na vyšší</t>
  </si>
  <si>
    <t>1000284504</t>
  </si>
  <si>
    <t>Z19 D+M Žebřík z nižší střechy na vyšší, pozinkovaná ocel, PÚ prášková barva, celková délka 1910 mm, šířka 570 mm, vzdálenost příčlí 300 mm, odstup od zdi 100 mm, kotvení přes tepelněizolační bloky, vč. PÚ, kotvení, příslušenství, dle PD</t>
  </si>
  <si>
    <t>Z20.x</t>
  </si>
  <si>
    <t>Z20 D+M Opláštění únikového schodiště</t>
  </si>
  <si>
    <t>1370555457</t>
  </si>
  <si>
    <t>Z20 D+M Opláštění únikového schodiště, žárově pozinkovaná ocel, PÚ prášková barva, konstrukce opláštění tvořeno ocelovými jekly 100x30x3 mm, ocelové dveře 2020x1100 mm, 1x plechové dveře, vč. PÚ, kotvení, příslušenství, kování, dle PD</t>
  </si>
  <si>
    <t xml:space="preserve">Poznámka k položce:_x000d_
kotvení pomocí tepelněizolačních bloků, úhelníků L100x100x8 mm, L140x140x10 mm, L120x120x8 mm_x000d_
</t>
  </si>
  <si>
    <t>Z21.x</t>
  </si>
  <si>
    <t>Z21 D+M Přechodová lišta z m.č. S27 do S28 (polyuretanová stěrka - gumové dílce)</t>
  </si>
  <si>
    <t>-1263716576</t>
  </si>
  <si>
    <t>Z21 D+M Přechodová lišta z m.č. S27 do S28 (polyuretanová stěrka - gumové dílce), hliník, PÚ elox, délka 900 mm, šířka 30 mm, vč. PÚ, kotvení, příslušenství, dle PD</t>
  </si>
  <si>
    <t>3,5</t>
  </si>
  <si>
    <t>Z22.x</t>
  </si>
  <si>
    <t>Z22 D+M Podesty a stupně ocelového schodiště z pororoštu</t>
  </si>
  <si>
    <t>992301108</t>
  </si>
  <si>
    <t>Z22 D+M Podesty a stupně ocelového schodiště z pororoštu, ocel S235, svařovaná žárově Pz ocel, oka 34/38 mm, výška pororoštu 30 mm, vč. PÚ, kotvení, příslušenství, dle PD</t>
  </si>
  <si>
    <t>Poznámka k položce:_x000d_
- mezipodesty/podesty: celkem 34 m2_x000d_
- stupně: 	310x1200 mm: 16x_x000d_
	300x1200 mm: 26x</t>
  </si>
  <si>
    <t>Z23.x</t>
  </si>
  <si>
    <t>Z23 D+M Opláštění 3NP z ocelových jaklů</t>
  </si>
  <si>
    <t>1537377921</t>
  </si>
  <si>
    <t>Z23 D+M Opláštění 3NP z ocelových jaklů, 100x30x3 mm, s předvrtanými otvory, kotevní prvky - speciální hmoždinky pro dodatečné upevnění prvků na fasádu s integrovaným těsněním z EPDM, žárový pozink + prášková barva, jakl ve vrchní části uzavřený, ze spodní strany větrací mřížka, vč. kotvení, PÚ, příslušenství, dle PD</t>
  </si>
  <si>
    <t>1255</t>
  </si>
  <si>
    <t>D.1.4.1 - ZTI</t>
  </si>
  <si>
    <t>1 - Zemní práce</t>
  </si>
  <si>
    <t>45 - Podkladní a vedlejší konstrukce</t>
  </si>
  <si>
    <t>61 - Úpravy povrchů vnitřní</t>
  </si>
  <si>
    <t>9 - Ostatní konstrukce, bourání</t>
  </si>
  <si>
    <t>713 - Izolace tepelné</t>
  </si>
  <si>
    <t>715 - Izolace chemické</t>
  </si>
  <si>
    <t>721 - Vnitřní kanalizace</t>
  </si>
  <si>
    <t>722 - Vnitřní vodovod</t>
  </si>
  <si>
    <t>724 - Strojní vybavení</t>
  </si>
  <si>
    <t>725 - Zařizovací předměty</t>
  </si>
  <si>
    <t>726 - Předstěnové systémy</t>
  </si>
  <si>
    <t>767 - Konstrukce zámečnické</t>
  </si>
  <si>
    <t>VN - Vedlejší náklady</t>
  </si>
  <si>
    <t>132201211R00</t>
  </si>
  <si>
    <t>Hloubení rýh šířky přes 60 do 200 cm do 100 m3, v hornině 3, hloubení strojně</t>
  </si>
  <si>
    <t>Poznámka k položce:_x000d_
zapažených i nezapažených, s urovnáním dna do předepsaného profilu a spádu, s případně nutným přehozením výkopku na vzdálenost do 3 m ve výkopišti, s přehozením výkopku na přilehlém terénu na vzdálenost do 5 m od podélné osy rýhy nebo s naložením výkopku na dopravní prostředek.</t>
  </si>
  <si>
    <t>132201219R00</t>
  </si>
  <si>
    <t>Hloubení rýh šířky přes 60 do 200 cm příplatek za lepivost, v hornině 3,</t>
  </si>
  <si>
    <t>162701105R00</t>
  </si>
  <si>
    <t xml:space="preserve">Vodorovné přemístění výkopku z horniny 1 až 4, na vzdálenost přes 9 000  do 10 000 m</t>
  </si>
  <si>
    <t>Vodorovné přemístění výkopku z horniny 1 až 4, na vzdálenost přes 9 000 do 10 000 m</t>
  </si>
  <si>
    <t>Poznámka k položce:_x000d_
po suchu, bez naložení výkopku, avšak se složením bez rozhrnutí, zpáteční cesta vozidla.</t>
  </si>
  <si>
    <t>162701109R00</t>
  </si>
  <si>
    <t xml:space="preserve">Vodorovné přemístění výkopku příplatek k ceně za každých dalších i započatých 1 000 m přes 10 000 m  z horniny 1 až 4</t>
  </si>
  <si>
    <t>Vodorovné přemístění výkopku příplatek k ceně za každých dalších i započatých 1 000 m přes 10 000 m z horniny 1 až 4</t>
  </si>
  <si>
    <t>167101101R00</t>
  </si>
  <si>
    <t xml:space="preserve">Nakládání, skládání, překládání neulehlého výkopku nakládání výkopku  do 100 m3, z horniny 1 až 4</t>
  </si>
  <si>
    <t>Nakládání, skládání, překládání neulehlého výkopku nakládání výkopku do 100 m3, z horniny 1 až 4</t>
  </si>
  <si>
    <t>171201201R00</t>
  </si>
  <si>
    <t>Uložení sypaniny na dočasnou skládku tak, že na 1 m2 plochy připadá přes 2 m3 výkopku nebo ornice</t>
  </si>
  <si>
    <t>174101101R00</t>
  </si>
  <si>
    <t>Zásyp sypaninou se zhutněním jam, šachet, rýh nebo kolem objektů v těchto vykopávkách</t>
  </si>
  <si>
    <t>Poznámka k položce:_x000d_
z jakékoliv horniny s uložením výkopku po vrstvách,_x000d_
včetně strojního přemístění materiálu pro zásyp ze vzdálenosti do 10 m od okraje zásypu</t>
  </si>
  <si>
    <t>175101101RT2</t>
  </si>
  <si>
    <t>Obsyp potrubí bez prohození sypaniny, s dodáním štěrkopísku frakce 0 - 22 mm</t>
  </si>
  <si>
    <t>Poznámka k položce:_x000d_
sypaninou z vhodných hornin tř. 1 - 4 nebo materiálem připraveným podél výkopu ve vzdálenosti do 3 m od jeho kraje, pro jakoukoliv hloubku výkopu a jakoukoliv míru zhutnění,</t>
  </si>
  <si>
    <t>199000002R00</t>
  </si>
  <si>
    <t>Poplatky za skládku horniny 1- 4, skupina 17 05 04 z Katalogu odpadů</t>
  </si>
  <si>
    <t>Podkladní a vedlejší konstrukce</t>
  </si>
  <si>
    <t>451572111R00</t>
  </si>
  <si>
    <t>Lože pod potrubí, stoky a drobné objekty z kameniva drobného těženého 0÷4 mm</t>
  </si>
  <si>
    <t>Poznámka k položce:_x000d_
v otevřeném výkopu,</t>
  </si>
  <si>
    <t>Úpravy povrchů vnitřní</t>
  </si>
  <si>
    <t>612401191RT2</t>
  </si>
  <si>
    <t>Omítky malých ploch vnitřních stěn do 0,09 m2, vápennou štukovou omítkou</t>
  </si>
  <si>
    <t>Poznámka k položce:_x000d_
jakoukoliv maltou, z pomocného pracovního lešení o výšce podlahy do 1900 mm a pro zatížení do 1,5 kPa,</t>
  </si>
  <si>
    <t>Ostatní konstrukce, bourání</t>
  </si>
  <si>
    <t>630300010RAA</t>
  </si>
  <si>
    <t>Výměna podlahy betonové vybourání dlažby a podkladního betonu, zřízení nové podlahy s keramickou dlažbou</t>
  </si>
  <si>
    <t xml:space="preserve">Poznámka k položce:_x000d_
Vybourání dlažeb z dlaždic kameninových, cementových, teracových, čedičových nebo keramických tloušťky do 10 mm s jakoukoliv výplní spár, odstranění podkladů pod dlažby tloušťky 150 mm, vnitrostaveništní přesunu, svislé přemístění do výše jednoho podlaží, odvoz na skládku do 10 km, zřízení nové podlahy ve skladbě:_x000d_
- mazanina z betonu C 12/15 s poprášením cementem_x000d_
  a přehlazením ocelovým hladítkem                            80 mm_x000d_
- penetrační nátěr jednonásobný_x000d_
- Bitagit natavený_x000d_
- dlažba keramická_x000d_
Položka neobsahuje poplatek za skládku pro vybouranou suť.</t>
  </si>
  <si>
    <t>971033331R00</t>
  </si>
  <si>
    <t xml:space="preserve">Vybourání otvorů ve zdivu cihelném z jakýchkoliv cihel pálených  na jakoukoliv maltu vápenou nebo vápenocementovou, plochy do 0,09 m2, tloušťky do 150 mm</t>
  </si>
  <si>
    <t>Vybourání otvorů ve zdivu cihelném z jakýchkoliv cihel pálených na jakoukoliv maltu vápenou nebo vápenocementovou, plochy do 0,09 m2, tloušťky do 150 mm</t>
  </si>
  <si>
    <t xml:space="preserve">Poznámka k položce:_x000d_
základovém nebo nadzákladovém,_x000d_
Včetně pomocného lešení o výšce podlahy do 1900 mm a pro zatížení do 1,5 kPa  (150 kg/m2).</t>
  </si>
  <si>
    <t>971033341R00</t>
  </si>
  <si>
    <t xml:space="preserve">Vybourání otvorů ve zdivu cihelném z jakýchkoliv cihel pálených  na jakoukoliv maltu vápenou nebo vápenocementovou, plochy do 0,09 m2, tloušťky do 300 mm</t>
  </si>
  <si>
    <t>Vybourání otvorů ve zdivu cihelném z jakýchkoliv cihel pálených na jakoukoliv maltu vápenou nebo vápenocementovou, plochy do 0,09 m2, tloušťky do 300 mm</t>
  </si>
  <si>
    <t>971033361R00</t>
  </si>
  <si>
    <t xml:space="preserve">Vybourání otvorů ve zdivu cihelném z jakýchkoliv cihel pálených  na jakoukoliv maltu vápenou nebo vápenocementovou, plochy do 0,09 m2, tloušťky do 600 mm</t>
  </si>
  <si>
    <t>Vybourání otvorů ve zdivu cihelném z jakýchkoliv cihel pálených na jakoukoliv maltu vápenou nebo vápenocementovou, plochy do 0,09 m2, tloušťky do 600 mm</t>
  </si>
  <si>
    <t>979100014RA0</t>
  </si>
  <si>
    <t>Odvozy suti a vybouraných hmot vodorovný přesun na skládku do 15 km, vnitrostaveništně 25 m, svislá doprava výtahem z 2.NP</t>
  </si>
  <si>
    <t>979990107R00</t>
  </si>
  <si>
    <t xml:space="preserve">Poplatek za uložení, směs betonu, cihel a dřeva,  , skupina 17 09 04 z Katalogu odpadů</t>
  </si>
  <si>
    <t>Poplatek za uložení, směs betonu, cihel a dřeva, , skupina 17 09 04 z Katalogu odpadů</t>
  </si>
  <si>
    <t>Poznámka k položce:_x000d_
kategorie 17 09 04 smíšené stavební a demoliční odpady</t>
  </si>
  <si>
    <t>722181213RZ6</t>
  </si>
  <si>
    <t>Izolace vodovodního potrubí návleková z trubic z pěnového polyetylenu, tloušťka stěny 13 mm, d 20 mm</t>
  </si>
  <si>
    <t>Poznámka k položce:_x000d_
V položce je kalkulována dodávka izolační trubice, spon a lepicí pásky.</t>
  </si>
  <si>
    <t>722181213RT8</t>
  </si>
  <si>
    <t>Izolace vodovodního potrubí návleková z trubic z pěnového polyetylenu, tloušťka stěny 13 mm, d 25 mm</t>
  </si>
  <si>
    <t>722181213RU1</t>
  </si>
  <si>
    <t>Izolace vodovodního potrubí návleková z trubic z pěnového polyetylenu, tloušťka stěny 13 mm, d 32 mm</t>
  </si>
  <si>
    <t>722181213RU2</t>
  </si>
  <si>
    <t>Izolace vodovodního potrubí návleková z trubic z pěnového polyetylenu, tloušťka stěny 13 mm, d 35 mm</t>
  </si>
  <si>
    <t>722181213RV9</t>
  </si>
  <si>
    <t>Izolace vodovodního potrubí návleková z trubic z pěnového polyetylenu, tloušťka stěny 13 mm, d 40 mm</t>
  </si>
  <si>
    <t>722181213RW6</t>
  </si>
  <si>
    <t>Izolace vodovodního potrubí návleková z trubic z pěnového polyetylenu, tloušťka stěny 13 mm, d 50 mm</t>
  </si>
  <si>
    <t>722181213RW8</t>
  </si>
  <si>
    <t>Izolace vodovodního potrubí návleková z trubic z pěnového polyetylenu, tloušťka stěny 13 mm, d 54 mm</t>
  </si>
  <si>
    <t>722181213RY3</t>
  </si>
  <si>
    <t>Izolace vodovodního potrubí návleková z trubic z pěnového polyetylenu, tloušťka stěny 13 mm, d 63 mm</t>
  </si>
  <si>
    <t>722181213RY5</t>
  </si>
  <si>
    <t>Izolace vodovodního potrubí návleková z trubic z pěnového polyetylenu, tloušťka stěny 13 mm, d 76 mm</t>
  </si>
  <si>
    <t>722181213RY7</t>
  </si>
  <si>
    <t>Izolace vodovodního potrubí návleková z trubic z pěnového polyetylenu, tloušťka stěny 13 mm, d 89 mm</t>
  </si>
  <si>
    <t>722181213RZ2</t>
  </si>
  <si>
    <t>Izolace vodovodního potrubí návleková z trubic z pěnového polyetylenu, tloušťka stěny 13 mm, d 110 mm</t>
  </si>
  <si>
    <t>722182001RT2</t>
  </si>
  <si>
    <t>Montáž tepelné izolace potrubí samolepicí spoj a příčné stažení páskou, do DN 25</t>
  </si>
  <si>
    <t>167+108</t>
  </si>
  <si>
    <t>631433001R</t>
  </si>
  <si>
    <t>Výrobek izolační pro instalace z minerální vlny (MW) tvar: pouzdro; s podélným nářezem; vnitřní d = 22 mm; tl = 20 mm; povrchová úprava: hliníková fólie se skleněnou mřížkou; OH = 130 kg/m3; provozní teplota do 450 °C</t>
  </si>
  <si>
    <t>108+59</t>
  </si>
  <si>
    <t>631433102R</t>
  </si>
  <si>
    <t>Výrobek izolační pro instalace z minerální vlny (MW) tvar: pouzdro; s podélným nářezem; vnitřní d = 28 mm; tl = 25 mm; povrchová úprava: hliníková fólie se skleněnou mřížkou; OH = 120 kg/m3; provozní teplota do 450 °C</t>
  </si>
  <si>
    <t>46+62</t>
  </si>
  <si>
    <t>722182004RT2</t>
  </si>
  <si>
    <t>Montáž tepelné izolace potrubí samolepicí spoj a příčné stažení páskou, přes DN 25 do DN 40</t>
  </si>
  <si>
    <t>15+16</t>
  </si>
  <si>
    <t>631433203R</t>
  </si>
  <si>
    <t>Výrobek izolační pro instalace z minerální vlny (MW) tvar: pouzdro; s podélným nářezem; vnitřní d = 35 mm; tl = 30 mm; povrchová úprava: hliníková fólie se skleněnou mřížkou; OH = 100 kg/m3; provozní teplota do 450 °C</t>
  </si>
  <si>
    <t>631433304R</t>
  </si>
  <si>
    <t>Výrobek izolační pro instalace z minerální vlny (MW) tvar: pouzdro; s podélným nářezem; vnitřní d = 42 mm; tl = 40 mm; povrchová úprava: hliníková fólie se skleněnou mřížkou; OH = 90 kg/m3; provozní teplota do 450 °C</t>
  </si>
  <si>
    <t>722182006RT2</t>
  </si>
  <si>
    <t>Montáž tepelné izolace potrubí samolepicí spoj a příčné stažení páskou, přes DN 40 do DN 80</t>
  </si>
  <si>
    <t>4+3+16+20</t>
  </si>
  <si>
    <t>631433406R</t>
  </si>
  <si>
    <t>Výrobek izolační pro instalace z minerální vlny (MW) tvar: pouzdro; s podélným nářezem; vnitřní d = 54 mm; tl = 50 mm; povrchová úprava: hliníková fólie se skleněnou mřížkou; OH = 85 kg/m3; provozní teplota do 450 °C</t>
  </si>
  <si>
    <t>631433408R</t>
  </si>
  <si>
    <t>Výrobek izolační pro instalace z minerální vlny (MW) tvar: pouzdro; s podélným nářezem; vnitřní d = 64 mm; tl = 50 mm; povrchová úprava: hliníková fólie se skleněnou mřížkou; OH = 85 kg/m3; provozní teplota do 450 °C</t>
  </si>
  <si>
    <t>631433410R</t>
  </si>
  <si>
    <t>Výrobek izolační pro instalace z minerální vlny (MW) tvar: pouzdro; s podélným nářezem; vnitřní d = 76 mm; tl = 50 mm; povrchová úprava: hliníková fólie se skleněnou mřížkou; OH = 85 kg/m3; provozní teplota do 450 °C</t>
  </si>
  <si>
    <t>631433411R</t>
  </si>
  <si>
    <t>Výrobek izolační pro instalace z minerální vlny (MW) tvar: pouzdro; s podélným nářezem; vnitřní d = 89 mm; tl = 50 mm; povrchová úprava: hliníková fólie se skleněnou mřížkou; OH = 85 kg/m3; provozní teplota do 450 °C</t>
  </si>
  <si>
    <t>998713103R00</t>
  </si>
  <si>
    <t>Přesun hmot pro izolace tepelné v objektech výšky do 24 m</t>
  </si>
  <si>
    <t>Poznámka k položce:_x000d_
50 m vodorovně</t>
  </si>
  <si>
    <t>715</t>
  </si>
  <si>
    <t>Izolace chemické</t>
  </si>
  <si>
    <t>713552151R00</t>
  </si>
  <si>
    <t>Protipožární kabelové přepážky Protipožární trubní ucpávky EI 120, do D 108 mm, strop</t>
  </si>
  <si>
    <t>Poznámka k položce:_x000d_
Otvor se utěsní minerální vlnou. Prostup i potrubí před a za prostupem je natřeno protipožární stěrkou. Cena obsahuje dodávku požární minerální vlny a požární stěrky._x000d_
Včetně pomocného lešení o výšce podlahy do 1900 mm a pro zatížení do 1,5 kPa.</t>
  </si>
  <si>
    <t>713552121R00</t>
  </si>
  <si>
    <t>Protipožární kabelové přepážky Protipožární trubní ucpávky EI 120, do D 108 mm, stěna</t>
  </si>
  <si>
    <t>Poznámka k položce:_x000d_
Otvor se utěsní minerální vlnou. Prostup i potrubí před a za prostupem je natřeno protipožární stěrkou. Cena obsahuje dodávku minerální vlny a požární stěrky._x000d_
Včetně pomocného lešení o výšce podlahy do 1900 mm a pro zatížení do 1,5 kPa.</t>
  </si>
  <si>
    <t>713571116R00</t>
  </si>
  <si>
    <t>Požárně ochranná manžeta EI 90, D 125 mm</t>
  </si>
  <si>
    <t>Poznámka k položce:_x000d_
Montáž manžety ke stěně nebo stropu pomocí rozpěrné hmoždinky se šroubem. Cena obsahuje i dodávku manžety a spojovacích prostředků.</t>
  </si>
  <si>
    <t>998715103R00</t>
  </si>
  <si>
    <t>Přesun hmot pro izolace proti chemickým vlivům v objektech výšky do 24 m</t>
  </si>
  <si>
    <t>Poznámka k položce:_x000d_
50 m vodorovně, měřeno od těžiště půdorysné plochy skládky do těžiště půdorysné plochy objektu</t>
  </si>
  <si>
    <t>Vnitřní kanalizace</t>
  </si>
  <si>
    <t>721176102R00</t>
  </si>
  <si>
    <t>Potrubí HT připojovací vnější průměr D 40 mm, tloušťka stěny 1,8 mm, DN 40</t>
  </si>
  <si>
    <t>Poznámka k položce:_x000d_
včetně tvarovek, objímek. Bez zednických výpomocí.</t>
  </si>
  <si>
    <t>721176103R00</t>
  </si>
  <si>
    <t>Potrubí HT připojovací vnější průměr D 50 mm, tloušťka stěny 1,8 mm, DN 50</t>
  </si>
  <si>
    <t>721176104R00</t>
  </si>
  <si>
    <t>Potrubí HT připojovací vnější průměr D 75 mm, tloušťka stěny 1,9 mm, DN 70</t>
  </si>
  <si>
    <t>721176105R00</t>
  </si>
  <si>
    <t>Potrubí HT připojovací vnější průměr D 110 mm, tloušťka stěny 2,7 mm, DN 100</t>
  </si>
  <si>
    <t>721176113R00</t>
  </si>
  <si>
    <t>Potrubí HT odpadní svislé vnější průměr D 50 mm, tloušťka stěny 1,8 mm, DN 50</t>
  </si>
  <si>
    <t>Poznámka k položce:_x000d_
včetně tvarovek, objímek. Bez zednických výpomocí._x000d_
Potrubí včetně tvarovek, objímek a vložek pro tlumení hluku._x000d_
Včetně zřízení a demontáže pomocného lešení.</t>
  </si>
  <si>
    <t>721176115R00</t>
  </si>
  <si>
    <t>Potrubí HT odpadní svislé vnější průměr D 110 mm, tloušťka stěny 2,7 mm, DN 100</t>
  </si>
  <si>
    <t>721176116R00</t>
  </si>
  <si>
    <t>Potrubí HT odpadní svislé vnější průměr D 125 mm, tloušťka stěny 3,1 mm, DN 125</t>
  </si>
  <si>
    <t>721176135R00</t>
  </si>
  <si>
    <t>Potrubí svodné (ležaté) zavěšené vnější průměr D 110 mm, tloušťka stěny 2,7 mm, DN 100</t>
  </si>
  <si>
    <t>Poznámka k položce:_x000d_
včetně tvarovek, objímek. Bez zednických výpomocí._x000d_
Potrubí včetně tvarovek, objímek a upevnění k podhledu._x000d_
Včetně zřízení a demontáže pomocného lešení.</t>
  </si>
  <si>
    <t>721176144R00</t>
  </si>
  <si>
    <t>Potrubí HT dešťové (svislé) vnější průměr D 75 mm, tloušťka stěny 1,9 mm, DN 70</t>
  </si>
  <si>
    <t>Poznámka k položce:_x000d_
včetně tvarovek, objímek. Bez zednických výpomocí._x000d_
Potrubí včetně tvarovek, objímek a ukotvení._x000d_
Včetně zřízení a demontáže pomocného lešení.</t>
  </si>
  <si>
    <t>721176145R00</t>
  </si>
  <si>
    <t>Potrubí HT dešťové (svislé) vnější průměr D 110 mm, tloušťka stěny 2,7 mm, DN 100</t>
  </si>
  <si>
    <t>721176146R00</t>
  </si>
  <si>
    <t>Potrubí HT dešťové (svislé) vnější průměr D 125 mm, tloušťka stěny 3,1 mm, DN 125</t>
  </si>
  <si>
    <t>721176222R00</t>
  </si>
  <si>
    <t>Potrubí KG svodné (ležaté) v zemi vnější průměr D 110 mm, tloušťka stěny 3,2 mm, DN 100</t>
  </si>
  <si>
    <t>721176223R00</t>
  </si>
  <si>
    <t>Potrubí KG svodné (ležaté) v zemi vnější průměr D 125 mm, tloušťka stěny 3,2 mm, DN 125</t>
  </si>
  <si>
    <t>721176224R00</t>
  </si>
  <si>
    <t>Potrubí KG svodné (ležaté) v zemi vnější průměr D 160 mm, tloušťka stěny 4,0 mm, DN 150</t>
  </si>
  <si>
    <t>721194103R00</t>
  </si>
  <si>
    <t>Zřízení přípojek na potrubí D 32 mm</t>
  </si>
  <si>
    <t>Poznámka k položce:_x000d_
vyvedení a upevnění odpadních výpustek,</t>
  </si>
  <si>
    <t>721194104R00</t>
  </si>
  <si>
    <t>Zřízení přípojek na potrubí D 40 mm</t>
  </si>
  <si>
    <t>721194105R00</t>
  </si>
  <si>
    <t>Zřízení přípojek na potrubí D 50 mm</t>
  </si>
  <si>
    <t>721194107R00</t>
  </si>
  <si>
    <t>Zřízení přípojek na potrubí D 75 mm</t>
  </si>
  <si>
    <t>721194109R00</t>
  </si>
  <si>
    <t xml:space="preserve">Zřízení přípojek na potrubí D 110  mm</t>
  </si>
  <si>
    <t>Zřízení přípojek na potrubí D 110 mm</t>
  </si>
  <si>
    <t>721223423RT2</t>
  </si>
  <si>
    <t>Vpusť podlahová se zápachovou uzávěrkou průměr 50, 75 110 mm, se svislým odtokem, zápachový uzávěr funkční i pří vyschnutí, 123x123mm/115x115mm, včetně dodávky materiálu</t>
  </si>
  <si>
    <t>721234104RT1</t>
  </si>
  <si>
    <t>Střešní vtoky z PP se svislým odtokem s továrně připojeným živičným izolačním pásem, s elektrickým ohřevem (10-30W, 230V), D 75, 110, 125 mm, včetně dodávky materiálu</t>
  </si>
  <si>
    <t>721242110RT1</t>
  </si>
  <si>
    <t>Lapač střešních splavenin D 110 mm, s otáč.kul.kloubem na odtoku, s košem , se suchou a nezámr.klapkou,čistícím víčkem a vylam.těs. kroužky pro připoj.potrub.svodů D 75, 90, 100 a 110 mm, včetně dodávky materiálu</t>
  </si>
  <si>
    <t>721242110RT2</t>
  </si>
  <si>
    <t>Lapač střešních splavenin D 125 mm, s otáč.kul.kloubem na odtoku, s košem , se suchou a nezámr.klapkou,čistícím víčkem a vylam.těs. kroužky pro připoj.potrub.svodů D 75, 90, 100 a 110 mm, včetně dodávky materiálu</t>
  </si>
  <si>
    <t>721273150RT1</t>
  </si>
  <si>
    <t>Ventilační hlavice D 50, 75, 110 mm, přivzdušňovací ventil D 50/75/110 mm s dvojitou izolační stěnou, s masivní pryžovou membránou, s odnímatelnou mřížkou proti hmyzu a pro čištění, mat.</t>
  </si>
  <si>
    <t>721273200RT3</t>
  </si>
  <si>
    <t>Ventilační hlavice D 110 mm, souprava z PP</t>
  </si>
  <si>
    <t>721290111R00</t>
  </si>
  <si>
    <t>Zkouška těsnosti kanalizace v objektech vodou, DN 125</t>
  </si>
  <si>
    <t>65+32+3,5+18+10+50+4+10+6+53+87+19+31+52</t>
  </si>
  <si>
    <t>721290112R00</t>
  </si>
  <si>
    <t>Zkouška těsnosti kanalizace v objektech vodou, DN 200</t>
  </si>
  <si>
    <t>722172713R00</t>
  </si>
  <si>
    <t>Potrubí z plastických hmot polypropylenové potrubí PP-R, D 32 mm, s 4,4 mm, PN 16, polyfúzně svařované, bez zednických výpomocí</t>
  </si>
  <si>
    <t>Poznámka k položce:_x000d_
včetně tvarovek, bez zednických výpomocí_x000d_
Potrubí včetně tvarovek a pomocného lešení o výšce podlahy do 1900 mm a pro zatížení do 1,5 kPa.</t>
  </si>
  <si>
    <t>725334301R00</t>
  </si>
  <si>
    <t>Nálevka se sifonem PP DN 32</t>
  </si>
  <si>
    <t>Poznámka k položce:_x000d_
rozměry: 78x55 mm, výška 100 mm</t>
  </si>
  <si>
    <t>725850140R00</t>
  </si>
  <si>
    <t>Montáž zápachové uzávěrky pro odvod kondenzátu</t>
  </si>
  <si>
    <t>551623505R</t>
  </si>
  <si>
    <t>Příslušenství vzduchotechnické jednotky - zápachová uzávěra podomítková; materiál: plast; DN 32</t>
  </si>
  <si>
    <t>721182001IZO</t>
  </si>
  <si>
    <t>Kaučuková izolace na dešťové potrubí DN100 tl. 9 mm</t>
  </si>
  <si>
    <t>721182002IZO</t>
  </si>
  <si>
    <t>Kaučuková izolace na dešťové potrubí DN125 tl. 9 mm</t>
  </si>
  <si>
    <t>28615442.AR</t>
  </si>
  <si>
    <t>Kus čisticí plastový kanalizační materiál: PP; DN/OD = 75; těsnění: pryž</t>
  </si>
  <si>
    <t>28615443.AR</t>
  </si>
  <si>
    <t>Kus čisticí plastový kanalizační materiál: PP; DN/OD = 110; těsnění: pryž</t>
  </si>
  <si>
    <t>28615444.AR</t>
  </si>
  <si>
    <t>Kus čisticí plastový kanalizační materiál: PP; DN/OD = 125; těsnění: pryž</t>
  </si>
  <si>
    <t>998721103R00</t>
  </si>
  <si>
    <t>Přesun hmot pro vnitřní kanalizaci v objektech výšky do 24 m</t>
  </si>
  <si>
    <t>722</t>
  </si>
  <si>
    <t>Vnitřní vodovod</t>
  </si>
  <si>
    <t>722171213R00</t>
  </si>
  <si>
    <t>Potrubí z plastických hmot polyetylenové potrubí PE-HD, D 32 mm, s 3,0 mm, PN 10, svěrné spojky, včetně zednických výpomocí</t>
  </si>
  <si>
    <t>Poznámka k položce:_x000d_
včetně tvarovek, bez zednických výpomocí_x000d_
Potrubí včetně tvarovek, rozebiratelných svěrných spojek a zednických výpomocí._x000d_
Včetně pomocného lešení o výšce podlahy do 1900 mm a pro zatížení do 1,5 kPa.</t>
  </si>
  <si>
    <t>388996141R00</t>
  </si>
  <si>
    <t>Trubky tělesa trubkového kabelovodu chránička kabelu z HDPE, do DN 110, v otevřeném výkopu</t>
  </si>
  <si>
    <t>Poznámka k položce:_x000d_
Včetně spojek.</t>
  </si>
  <si>
    <t>722130234R00</t>
  </si>
  <si>
    <t xml:space="preserve">Potrubí z trubek ocelových pozinkovaných spojovaných svařováním DN 32, svařovaných 11 343,  , včetně dodávky materiálu</t>
  </si>
  <si>
    <t>Potrubí z trubek ocelových pozinkovaných spojovaných svařováním DN 32, svařovaných 11 343, , včetně dodávky materiálu</t>
  </si>
  <si>
    <t>Poznámka k položce:_x000d_
Potrubí včetně tvarovek a zednických výpomocí.</t>
  </si>
  <si>
    <t>722130236R00</t>
  </si>
  <si>
    <t xml:space="preserve">Potrubí z trubek ocelových pozinkovaných spojovaných svařováním DN 50, svařovaných 11 343,  , včetně dodávky materiálu</t>
  </si>
  <si>
    <t>Potrubí z trubek ocelových pozinkovaných spojovaných svařováním DN 50, svařovaných 11 343, , včetně dodávky materiálu</t>
  </si>
  <si>
    <t>722178711R00</t>
  </si>
  <si>
    <t>Potrubí vícevrstvé PP-RCT/ PP-RCT+BF/ PP-RCT, D 20 mm, s 2,8 mm, S 3,2, polyfúzně svařované</t>
  </si>
  <si>
    <t>Poznámka k položce:_x000d_
včetně tvarovek, bez zednických výpomocí_x000d_
Včetně pomocného lešení o výšce podlahy do 1900 mm a pro zatížení do 1,5 kPa._x000d_
Bez zednických výpomocí.</t>
  </si>
  <si>
    <t>722178712R00</t>
  </si>
  <si>
    <t>Potrubí vícevrstvé PP-RCT/ PP-RCT+BF/ PP-RCT, D 25 mm, s 3,5 mm, S 3,2, polyfúzně svařované</t>
  </si>
  <si>
    <t>722178713R00</t>
  </si>
  <si>
    <t>Potrubí vícevrstvé PP-RCT/ PP-RCT+BF/ PP-RCT, D 32 mm, s 4,4 mm, S 3,2, polyfúzně svařované</t>
  </si>
  <si>
    <t>722178714R00</t>
  </si>
  <si>
    <t>Potrubí vícevrstvé PP-RCT/ PP-RCT+BF/ PP-RCT, D 40 mm, s 5,5 mm, S 3,2, polyfúzně svařované</t>
  </si>
  <si>
    <t>722178715R00</t>
  </si>
  <si>
    <t>Potrubí vícevrstvé PP-RCT/ PP-RCT+BF/ PP-RCT, D 50 mm, s 6,9 mm, S 3,2, polyfúzně svařované</t>
  </si>
  <si>
    <t>722178716R00</t>
  </si>
  <si>
    <t>Potrubí vícevrstvé PP-RCT/ PP-RCT+BF/ PP-RCT, D 63 mm, s 8,6 mm, S 3,2, polyfúzně svařované</t>
  </si>
  <si>
    <t>722178717R00</t>
  </si>
  <si>
    <t>Potrubí vícevrstvé PP-RCT/ PP-RCT+BF/ PP-RCT, D 75 mm, s 8,4 mm, S 4,0, polyfúzně svařované</t>
  </si>
  <si>
    <t>722178718R00</t>
  </si>
  <si>
    <t>Potrubí vícevrstvé PP-RCT/ PP-RCT+BF/ PP-RCT, D 90 mm, s 10,1 mm, S 4,0, polyfúzně svařované</t>
  </si>
  <si>
    <t>722178719R00</t>
  </si>
  <si>
    <t>Potrubí vícevrstvé PP-RCT/ PP-RCT+BF/ PP-RCT, D 110 mm, s 12,3 mm, S 4,0, polyfúzně svařované</t>
  </si>
  <si>
    <t>722190401R00</t>
  </si>
  <si>
    <t>Vyvedení a upevnění výpustek DN 15</t>
  </si>
  <si>
    <t>722190402R00</t>
  </si>
  <si>
    <t>Vyvedení a upevnění výpustek DN 20</t>
  </si>
  <si>
    <t>722190403R00</t>
  </si>
  <si>
    <t>Vyvedení a upevnění výpustek DN 25</t>
  </si>
  <si>
    <t>722224112R00</t>
  </si>
  <si>
    <t>Kohout kulový, vypouštěcí a napouštěcí, vnější závit, mosazný, DN 20, PN 10, včetně dodávky materiálu</t>
  </si>
  <si>
    <t>722224212R00</t>
  </si>
  <si>
    <t>Ventil mrazuvzdorný, DN 20, včetně dodávky</t>
  </si>
  <si>
    <t>722237626R00</t>
  </si>
  <si>
    <t>Ventil vodovodní, zpětný, 2x vnitřní závit, PN 10, DN 50,</t>
  </si>
  <si>
    <t>722237628R00</t>
  </si>
  <si>
    <t>Ventil vodovodní, zpětný, 2x vnitřní závit, PN 8, DN 80,</t>
  </si>
  <si>
    <t>722237121R00</t>
  </si>
  <si>
    <t>Kohout kulový, mosazný, vnitřní-vnitřní závit, DN 15, PN 42</t>
  </si>
  <si>
    <t>722237122R00</t>
  </si>
  <si>
    <t>Kohout kulový, mosazný, vnitřní-vnitřní závit, DN 20, PN 42</t>
  </si>
  <si>
    <t>722237123R00</t>
  </si>
  <si>
    <t>Kohout kulový, mosazný, vnitřní-vnitřní závit, DN 25, PN 35</t>
  </si>
  <si>
    <t>722237124R00</t>
  </si>
  <si>
    <t>Kohout kulový, mosazný, vnitřní-vnitřní závit, DN 32, PN 35</t>
  </si>
  <si>
    <t>722237128R00</t>
  </si>
  <si>
    <t>Kohout kulový, mosazný, vnitřní-vnitřní závit, DN 80, PN 28</t>
  </si>
  <si>
    <t>722237129R00</t>
  </si>
  <si>
    <t>Kohout kulový, mosazný, vnitřní-vnitřní závit, DN 100, PN 28</t>
  </si>
  <si>
    <t>722237131R00</t>
  </si>
  <si>
    <t>Kohout kulový s vypouštěním, mosazný, vnitřní-vnitřní závit, DN 15, PN 42</t>
  </si>
  <si>
    <t>722237132R00</t>
  </si>
  <si>
    <t>Kohout kulový s vypouštěním, mosazný, vnitřní-vnitřní závit, DN 20, PN 42</t>
  </si>
  <si>
    <t>722237134R00</t>
  </si>
  <si>
    <t>Kohout kulový s vypouštěním, mosazný, vnitřní-vnitřní závit, DN 32, PN 35</t>
  </si>
  <si>
    <t>722236518R00</t>
  </si>
  <si>
    <t>Filtr vodovodní, mosazný, vnitřní-vnitřní závit , DN 80, PN 10, včetně dodávky materiálu</t>
  </si>
  <si>
    <t>722236521R00</t>
  </si>
  <si>
    <t>Filtr vodovodní, mosazný, vnitřní-vnitřní závit , DN 15, PN 16, včetně dodávky materiálu</t>
  </si>
  <si>
    <t>722237661R00</t>
  </si>
  <si>
    <t>Klapka vodovodní, zpětná, vodorovná, mosazná, vnitřní-vnitřní závit, DN 15, PN 16</t>
  </si>
  <si>
    <t>722237668R00</t>
  </si>
  <si>
    <t>Klapka vodovodní, zpětná, vodorovná, mosazná, vnitřní-vnitřní závit, DN 80, PN 10</t>
  </si>
  <si>
    <t>722239106R00</t>
  </si>
  <si>
    <t>Montáž armatury závitové se dvěma závity G 2"</t>
  </si>
  <si>
    <t>55113575CAT</t>
  </si>
  <si>
    <t>Systémový oddělovač typu CA, DN 50, PN 10, T=65°C</t>
  </si>
  <si>
    <t>722254201RT3</t>
  </si>
  <si>
    <t>Požární příslušenství hydrantový systém D 25, box s plnými dveřmi, stálotvará hadice, průměr 25/30</t>
  </si>
  <si>
    <t>722259991R00</t>
  </si>
  <si>
    <t>Zkoušky a revize tlaková zkouška nástěnného požárního hydrantu</t>
  </si>
  <si>
    <t>722259994R00</t>
  </si>
  <si>
    <t>Zkoušky a revize revize nástěnného požárního hydrantu</t>
  </si>
  <si>
    <t>722259995R00</t>
  </si>
  <si>
    <t>Zkoušky a revize vystavení revizní zprávy-nástěnný požární hydrant</t>
  </si>
  <si>
    <t>722264324R00</t>
  </si>
  <si>
    <t>Vodoměr bytový, závitový, jednovtokový, suchoběžný, DN 20, pro teplotu vody do 30°C, montáž horizontálně i vertikálně, jmenovitý průtok 4,0 m3/hod, PN 16, délka 130 mm</t>
  </si>
  <si>
    <t>722265112R00</t>
  </si>
  <si>
    <t>Vodoměr domovní, závitový, vícevtokový, mokroběžný, DN 20, pro teplotu vody do 40 °C, montáž horizontálně , jmenovitý průtok 2,5 m3/hod, PN 16, délka 165 mm</t>
  </si>
  <si>
    <t>722265117R0O</t>
  </si>
  <si>
    <t>Podružný vodoměr Q3=16 m3/h DN 40 R1 1/2"</t>
  </si>
  <si>
    <t>722280106R00</t>
  </si>
  <si>
    <t>Tlaková zkouška vodovodního potrubí do DN 32</t>
  </si>
  <si>
    <t>Poznámka k položce:_x000d_
Včetně dodávky vody, uzavření a zabezpečení konců potrubí.</t>
  </si>
  <si>
    <t>306+158+33</t>
  </si>
  <si>
    <t>722280107R00</t>
  </si>
  <si>
    <t>Tlaková zkouška vodovodního potrubí přes DN 32 do DN 40</t>
  </si>
  <si>
    <t>722280108R00</t>
  </si>
  <si>
    <t>Tlaková zkouška vodovodního potrubí přes DN 40 do DN 50</t>
  </si>
  <si>
    <t>722280109R00</t>
  </si>
  <si>
    <t>Tlaková zkouška vodovodního potrubí přes DN 50 do DN 65</t>
  </si>
  <si>
    <t>722290226R00</t>
  </si>
  <si>
    <t>Dílčí tlaková zkouška vodovodního potrubí závitového, do DN 50</t>
  </si>
  <si>
    <t>17,5+53+59</t>
  </si>
  <si>
    <t>722290229R00</t>
  </si>
  <si>
    <t xml:space="preserve">Dílčí tlaková zkouška vodovodního potrubí závitového, přes DN  50 do DN 100</t>
  </si>
  <si>
    <t>Dílčí tlaková zkouška vodovodního potrubí závitového, přes DN 50 do DN 100</t>
  </si>
  <si>
    <t>29+75+23</t>
  </si>
  <si>
    <t>722290234R00</t>
  </si>
  <si>
    <t>Proplach a dezinfekce vodovodního potrubí do DN 80</t>
  </si>
  <si>
    <t>Poznámka k položce:_x000d_
Včetně dodání desinfekčního prostředku.</t>
  </si>
  <si>
    <t>17,5+497+55+10+6+29+75+53+59</t>
  </si>
  <si>
    <t>722290237R00</t>
  </si>
  <si>
    <t>Proplach a dezinfekce vodovodního potrubí přes DN 80 do DN 200</t>
  </si>
  <si>
    <t>734215133R00</t>
  </si>
  <si>
    <t>Ventil automatický, odvzdušňovací, mosazný, PN 14, DN 15, včetně dodávky materiálu</t>
  </si>
  <si>
    <t>722220866R0O</t>
  </si>
  <si>
    <t>Demontáž stávající vodoměrné sestavy</t>
  </si>
  <si>
    <t>725980122R0O</t>
  </si>
  <si>
    <t>Dvířka z plastu, 200 x 200 mm</t>
  </si>
  <si>
    <t>725980123R0O</t>
  </si>
  <si>
    <t>Dvířka z plastu, 250 x 250 mm</t>
  </si>
  <si>
    <t>998722103R00</t>
  </si>
  <si>
    <t>Přesun hmot pro vnitřní vodovod v objektech výšky do 24 m</t>
  </si>
  <si>
    <t>Poznámka k položce:_x000d_
vodorovně do 50 m</t>
  </si>
  <si>
    <t>724</t>
  </si>
  <si>
    <t>Strojní vybavení</t>
  </si>
  <si>
    <t>724153112RCR</t>
  </si>
  <si>
    <t>Montáž čerpadla vodovodního cirkulačního závitového G 1", vč. dodávky čerpadla</t>
  </si>
  <si>
    <t>725534224R00</t>
  </si>
  <si>
    <t>Elektrický ohřívač vody zásobníkový tlakový, závěsný svislý, objem 100 l, příkon 2,0 kW, IP 45, včetně dodávky materiálu</t>
  </si>
  <si>
    <t>Poznámka k položce:_x000d_
Včetně upevnění zásobníků na příčky tl. 15 cm, na zdi a na nosné konstrukce.</t>
  </si>
  <si>
    <t>732339104R00</t>
  </si>
  <si>
    <t>Nádoby expanzní tlakové Montáž nádob expanzních tlakových o obsahu 50 l</t>
  </si>
  <si>
    <t>48466606R</t>
  </si>
  <si>
    <t>Nádoba expanzní s membránou; provedení: stojaté; objem = 50 l; v = 604 mm; d = 409 mm; připojení: G 1"; max. provozní tlak = 10 bar</t>
  </si>
  <si>
    <t>734255145R00</t>
  </si>
  <si>
    <t>Ventil pojistný závitový 6,0 bar, mosazný, DN 32, vnitřní-vnitřní závit, včetně dodávky materiálu</t>
  </si>
  <si>
    <t>734413122R00</t>
  </si>
  <si>
    <t>Teploměr s jímkou D 63 mm, délka jímky 50 mm, T = 0 až 120°C, včetně dodávky materiálu</t>
  </si>
  <si>
    <t>734421130R00</t>
  </si>
  <si>
    <t>Tlakoměr deformační 0-10 MPa č. 03313, D 160, včetně dodávky materiálu</t>
  </si>
  <si>
    <t>998724103R00</t>
  </si>
  <si>
    <t>Přesun hmot pro strojní vybavení v objektech výšky do 24 m</t>
  </si>
  <si>
    <t>Zařizovací předměty</t>
  </si>
  <si>
    <t>721213011R00</t>
  </si>
  <si>
    <t>Montáž sprchového odtokového žlabu bez zálivky betonem</t>
  </si>
  <si>
    <t>721213041RBZ</t>
  </si>
  <si>
    <t>Betonáž prostoru sprchového koutu, s dodávkou betonové směsi, standardní výška odtoku</t>
  </si>
  <si>
    <t>28698315R</t>
  </si>
  <si>
    <t>Žlab sprchový do prostoru; materiál: plast; rošt nerezový, perforovaný; tvar: rovný; dl = 950 mm; š = 60 mm; stavební v 75 až 110 mm</t>
  </si>
  <si>
    <t>725119306R00</t>
  </si>
  <si>
    <t xml:space="preserve">Klozetové mísy montáž  závěsné</t>
  </si>
  <si>
    <t>Klozetové mísy montáž závěsné</t>
  </si>
  <si>
    <t>551674502R</t>
  </si>
  <si>
    <t>Sedátko záchodové s poklopem; materiál: plast; tvar: oválný; povrchová úprava: antibakteriální</t>
  </si>
  <si>
    <t>64240062R</t>
  </si>
  <si>
    <t>Mísa záchodová keramická se samostatným přívodem vody; zabudování: nástěnné; tvar: oválný; splachování: hluboké; odpad: vodorovný; povrchová úprava: lesklá glazura</t>
  </si>
  <si>
    <t>551674502H</t>
  </si>
  <si>
    <t>Sedátko pro handicap klozet</t>
  </si>
  <si>
    <t>64240056R</t>
  </si>
  <si>
    <t>Mísa záchodová keramická se samostatným přívodem vody; invalidní; zabudování: nástěnné; tvar: oválný; splachování: hluboké; odpad: vodorovný; povrchová úprava: lesklá glazura</t>
  </si>
  <si>
    <t>725291131R00</t>
  </si>
  <si>
    <t>Invalidní program madlo dvojité pevné, rozměr 500 mm, bílé</t>
  </si>
  <si>
    <t>725291135R00</t>
  </si>
  <si>
    <t>Invalidní program madlo dvojité sklopné, rozměr 500 mm, bílé</t>
  </si>
  <si>
    <t>725129201R00</t>
  </si>
  <si>
    <t>Montáž pisoárového záchodku bez nádrže</t>
  </si>
  <si>
    <t>64251335R</t>
  </si>
  <si>
    <t>Pisoár nástěnný keramický spouštění: senzorický spínač; splachování: prosté; napájení: síť</t>
  </si>
  <si>
    <t>725219401R00</t>
  </si>
  <si>
    <t>Umyvadlo montáž na šrouby do zdiva</t>
  </si>
  <si>
    <t>Poznámka k položce:_x000d_
Včetně dodání zápachové uzávěrky.</t>
  </si>
  <si>
    <t>64214361R</t>
  </si>
  <si>
    <t>Umyvadlo keramické typ: jednoduchý; š = 600 mm; hl = 490 mm; tvar: oválný; otvor pro baterii uprostřed</t>
  </si>
  <si>
    <t>64221370R</t>
  </si>
  <si>
    <t>Umyvadlo keramické typ: jednoduchý; š = 450 mm; hl = 370 mm; tvar: oválný; otvor pro baterii uprostřed</t>
  </si>
  <si>
    <t>64214486R</t>
  </si>
  <si>
    <t>Umyvadlo keramické typ: jednoduchý invalidní; š = 640 mm; hl = 550 mm; tvar: hranatý; bez otvoru pro baterii</t>
  </si>
  <si>
    <t>725291113R00</t>
  </si>
  <si>
    <t>Invalidní program madlo jednoduché pevné, rozměr 500 mm, bílé</t>
  </si>
  <si>
    <t>725249102R00</t>
  </si>
  <si>
    <t>Montáž sprchové mísy a vaničky sprchových mís a vaniček</t>
  </si>
  <si>
    <t>55423038.AR</t>
  </si>
  <si>
    <t>Vanička sprchová tvar: hranatý; materiál: akrylát; š = 900,0 mm; hl = 900 mm; barva: bílá</t>
  </si>
  <si>
    <t>725249103R00</t>
  </si>
  <si>
    <t>Montáž sprchového koutu</t>
  </si>
  <si>
    <t>55484471.AR</t>
  </si>
  <si>
    <t>dveře sprchové zasouvací; třídílné; h = 1 850,0 mm; š = 900,0 mm; š. vstupu 470 mm; výplň dezén pearl</t>
  </si>
  <si>
    <t>725339101R00</t>
  </si>
  <si>
    <t>Montáž výlevky diturvitové, bez nádrže a armatur</t>
  </si>
  <si>
    <t>64271102R</t>
  </si>
  <si>
    <t>Výlevka závěsná; keramika; bílá; h = 450 mm; š = 425 mm; hl. 500 mm; mřížka plastová; průměr odpadu 102 mm</t>
  </si>
  <si>
    <t>725814103R00</t>
  </si>
  <si>
    <t xml:space="preserve">Ventil  rohový, mosazný, bez matky, DN 15 x DN 10, včetně dodávky materiálu</t>
  </si>
  <si>
    <t>Ventil rohový, mosazný, bez matky, DN 15 x DN 10, včetně dodávky materiálu</t>
  </si>
  <si>
    <t>725829202R00</t>
  </si>
  <si>
    <t>Montáž baterií umyvadlových a dřezových umyvadlové a dřezové nástěnné</t>
  </si>
  <si>
    <t>55144203R</t>
  </si>
  <si>
    <t>Baterie směšovací páková; použití: umyvadlo, dřez; typ: nástěnný; materiál: mosaz; rozteč = 150 mm; povrchová úprava: chrom</t>
  </si>
  <si>
    <t>725829301R00</t>
  </si>
  <si>
    <t>Montáž baterií umyvadlových a dřezových umyvadlové a dřezové stojánkové</t>
  </si>
  <si>
    <t>551450004R</t>
  </si>
  <si>
    <t>Baterie směšovací páková; použití: umyvadlo; typ: stojánkový; materiál: mosaz; příslušenství: odtoková garnitura; povrchová úprava: chrom</t>
  </si>
  <si>
    <t>551450004I</t>
  </si>
  <si>
    <t>Baterie umyvadlová stojánková s prodlouženým ramínkem</t>
  </si>
  <si>
    <t>725849200R00</t>
  </si>
  <si>
    <t>Montáž baterie sprchové nastavitelná výška</t>
  </si>
  <si>
    <t>551450090R</t>
  </si>
  <si>
    <t>Baterie směšovací páková; použití: sprcha; typ: nástěnný; materiál: mosaz; rozteč 130 až 170 mm; povrchová úprava: chrom</t>
  </si>
  <si>
    <t>725849302R00</t>
  </si>
  <si>
    <t>Montáž baterie sprchové držáku sprchy</t>
  </si>
  <si>
    <t>55145352R</t>
  </si>
  <si>
    <t>Kombinace sprchová držák pevný; ruční sprcha d 68 mm; hadice 150 cm; povrch chrom</t>
  </si>
  <si>
    <t>998725103R00</t>
  </si>
  <si>
    <t>Přesun hmot pro zařizovací předměty v objektech výšky do 24 m</t>
  </si>
  <si>
    <t>726</t>
  </si>
  <si>
    <t>Předstěnové systémy</t>
  </si>
  <si>
    <t>726211321R00</t>
  </si>
  <si>
    <t>Předstěnový modul pro WC zavěšené, s nádržkou, pro instalaci suchým procesem do lehkých sádrokartonových příček nebo k instalaci před masivní stěnu, bez soupravy na tlumení hluku, bez ovladacího tlačitka, ovládání zepředu, stavební výška 112 cm, včetně do</t>
  </si>
  <si>
    <t>Předstěnový modul pro WC zavěšené, s nádržkou, pro instalaci suchým procesem do lehkých sádrokartonových příček nebo k instalaci před masivní stěnu, bez soupravy na tlumení hluku, bez ovladacího tlačitka, ovládání zepředu, stavební výška 112 cm, včetně dodávky materiálu</t>
  </si>
  <si>
    <t>Poznámka k položce:_x000d_
montáž a dodávka materiálu_x000d_
Včetně dodávky a připevnění montážního prvku vč. napojení na kanalizační popř. vodovodní potrubí.</t>
  </si>
  <si>
    <t>726212367R00</t>
  </si>
  <si>
    <t>Předstěnový modul pro výlevku pro nástěnnou armaturu, pro instalaci suchým procesem do lehkých sádrokartonových příček nebo k instalaci před masivní stěnu, bez nástěnky pro připojení armatur, stavební výška 112 cm, včetně dodávky materiálu</t>
  </si>
  <si>
    <t>Poznámka k položce:_x000d_
Včetně dodávky a připevnění montážního prvku vč. napojení na kanalizační popř. vodovodní potrubí.</t>
  </si>
  <si>
    <t>551070101R</t>
  </si>
  <si>
    <t>Příslušenství ZTI armatury - ovládací tlačítko splachovacího systému; mechanické spouštění; bílý plast; rozměr: 247 x 165 x 17,5 mm</t>
  </si>
  <si>
    <t>726211331R00</t>
  </si>
  <si>
    <t xml:space="preserve">Předstěnový modul pro WC zavěšené, pro tělesně postižené, s nádržkou, pro instalaci suchým procesem do lehkých sádrokartonových příček nebo k instalaci před masivní stěnu, bez soupravy na tlumení hluku, bez ovladacího tlačitka, ovládání zepředu, stavební </t>
  </si>
  <si>
    <t>Předstěnový modul pro WC zavěšené, pro tělesně postižené, s nádržkou, pro instalaci suchým procesem do lehkých sádrokartonových příček nebo k instalaci před masivní stěnu, bez soupravy na tlumení hluku, bez ovladacího tlačitka, ovládání zepředu, stavební výška 112 cm, včetně dodávky materiálu</t>
  </si>
  <si>
    <t>551070190R</t>
  </si>
  <si>
    <t>Příslušenství ZTI armatury - sada oddáleného splachování do zdi; pneumatické; ruční; bílý plast</t>
  </si>
  <si>
    <t>998726123R00</t>
  </si>
  <si>
    <t>Přesun hmot pro předstěnové systémy v objektech výšky do 24 m</t>
  </si>
  <si>
    <t>767885001R00</t>
  </si>
  <si>
    <t>Žlab podpůrný pozinkovaný, pro vedení plastového potrubí, D 20 mm</t>
  </si>
  <si>
    <t>Poznámka k položce:_x000d_
Položky neobsahují montáž objímek a konzol.</t>
  </si>
  <si>
    <t>767885003R00</t>
  </si>
  <si>
    <t>Žlab podpůrný pozinkovaný, pro vedení plastového potrubí, D 32 mm</t>
  </si>
  <si>
    <t>767885004R00</t>
  </si>
  <si>
    <t>Žlab podpůrný pozinkovaný, pro vedení plastového potrubí, D 40 mm</t>
  </si>
  <si>
    <t>767885006RZL</t>
  </si>
  <si>
    <t>Žlab podpůrný pro potrubí D 90</t>
  </si>
  <si>
    <t>767885007RZL</t>
  </si>
  <si>
    <t>Žlab podpůrný pro potrubí D 110</t>
  </si>
  <si>
    <t>767995101R00</t>
  </si>
  <si>
    <t>Výroba a montáž atypických kovovových doplňků staveb hmotnosti do 5 kg</t>
  </si>
  <si>
    <t>55399994R</t>
  </si>
  <si>
    <t>Výrobek kovový zámečnický, atypický</t>
  </si>
  <si>
    <t>998767103R00</t>
  </si>
  <si>
    <t>Přesun hmot pro kovové stavební doplňk. konstrukce v objektech výšky do 24 m</t>
  </si>
  <si>
    <t>VN</t>
  </si>
  <si>
    <t>Vedlejší náklady</t>
  </si>
  <si>
    <t>005121.R</t>
  </si>
  <si>
    <t>Výpomocné práce</t>
  </si>
  <si>
    <t>759678443</t>
  </si>
  <si>
    <t>Výpomocné práce (vysekání drážek, prostupů, podlah pro rozvody a stoupačky a dále jejich hrubé zapravení)</t>
  </si>
  <si>
    <t>Poznámka k položce:_x000d_
předpoklad provádění 80 hod</t>
  </si>
  <si>
    <t>D.1.4.2 - Vytápění</t>
  </si>
  <si>
    <t>732 - Ústřední vytápění - strojovny</t>
  </si>
  <si>
    <t>733 - Ústřední vytápění - rozvodné potrubí</t>
  </si>
  <si>
    <t>734 - Ústřední vytápění - armatury</t>
  </si>
  <si>
    <t>735 - Ústřední vytápění - otopná tělesa</t>
  </si>
  <si>
    <t>D1 - Podlahové vytápění</t>
  </si>
  <si>
    <t>783 - Dokončovací práce - nátěry</t>
  </si>
  <si>
    <t>OST - Ostatní</t>
  </si>
  <si>
    <t>713463311</t>
  </si>
  <si>
    <t>Montáž izolace tepelné potrubí potrubními pouzdry s Al fólií s přesahem Al páskou 1x D do 50 mm</t>
  </si>
  <si>
    <t>Montáž izolace tepelné potrubí a ohybů tvarovkami nebo deskami potrubními pouzdry s povrchovou úpravou hliníkovou fólií se samolepícím přesahem (izolační materiál ve specifikaci) přelepenými samolepící hliníkovou páskou potrubí jednovrstvá D do 50 mm</t>
  </si>
  <si>
    <t>https://podminky.urs.cz/item/CS_URS_2025_01/713463311</t>
  </si>
  <si>
    <t>713463312</t>
  </si>
  <si>
    <t>Montáž izolace tepelné potrubí potrubními pouzdry s Al fólií s přesahem Al páskou 1x D přes 50 do 100 mm</t>
  </si>
  <si>
    <t>Montáž izolace tepelné potrubí a ohybů tvarovkami nebo deskami potrubními pouzdry s povrchovou úpravou hliníkovou fólií se samolepícím přesahem (izolační materiál ve specifikaci) přelepenými samolepící hliníkovou páskou potrubí jednovrstvá D přes 50 do 100 mm</t>
  </si>
  <si>
    <t>https://podminky.urs.cz/item/CS_URS_2025_01/713463312</t>
  </si>
  <si>
    <t>713463313</t>
  </si>
  <si>
    <t>Montáž izolace tepelné potrubí potrubními pouzdry s Al fólií s přesahem Al páskou 1x D přes 100 do 150 mm</t>
  </si>
  <si>
    <t>Montáž izolace tepelné potrubí a ohybů tvarovkami nebo deskami potrubními pouzdry s povrchovou úpravou hliníkovou fólií se samolepícím přesahem (izolační materiál ve specifikaci) přelepenými samolepící hliníkovou páskou potrubí jednovrstvá D přes 100 do 150 mm</t>
  </si>
  <si>
    <t>https://podminky.urs.cz/item/CS_URS_2025_01/713463313</t>
  </si>
  <si>
    <t>713463314</t>
  </si>
  <si>
    <t>Montáž izolace tepelné potrubí potrubními pouzdry s Al fólií s přesahem Al páskou 1x D přes 150 mm</t>
  </si>
  <si>
    <t>Montáž izolace tepelné potrubí a ohybů tvarovkami nebo deskami potrubními pouzdry s povrchovou úpravou hliníkovou fólií se samolepícím přesahem (izolační materiál ve specifikaci) přelepenými samolepící hliníkovou páskou potrubí jednovrstvá D přes 150 mm</t>
  </si>
  <si>
    <t>https://podminky.urs.cz/item/CS_URS_2025_01/713463314</t>
  </si>
  <si>
    <t>713463315</t>
  </si>
  <si>
    <t>Montáž izolace tepelné ohybů potrubními pouzdry s Al fólií s přesahem Al páskou 1x D do 50 mm</t>
  </si>
  <si>
    <t>Montáž izolace tepelné potrubí a ohybů tvarovkami nebo deskami potrubními pouzdry s povrchovou úpravou hliníkovou fólií se samolepícím přesahem (izolační materiál ve specifikaci) přelepenými samolepící hliníkovou páskou ohybů jednovrstvá D do 50 mm</t>
  </si>
  <si>
    <t>https://podminky.urs.cz/item/CS_URS_2025_01/713463315</t>
  </si>
  <si>
    <t>713463316</t>
  </si>
  <si>
    <t>Montáž izolace tepelné ohybů potrubními pouzdry s Al fólií s přesahem Al páskou 1x D přes 50 do 100 mm</t>
  </si>
  <si>
    <t>Montáž izolace tepelné potrubí a ohybů tvarovkami nebo deskami potrubními pouzdry s povrchovou úpravou hliníkovou fólií se samolepícím přesahem (izolační materiál ve specifikaci) přelepenými samolepící hliníkovou páskou ohybů jednovrstvá D přes 50 do 100 mm</t>
  </si>
  <si>
    <t>https://podminky.urs.cz/item/CS_URS_2025_01/713463316</t>
  </si>
  <si>
    <t>713463317</t>
  </si>
  <si>
    <t>Montáž izolace tepelné ohybů potrubními pouzdry s Al fólií s přesahem Al páskou 1x D přes 100 do 150 mm</t>
  </si>
  <si>
    <t>Montáž izolace tepelné potrubí a ohybů tvarovkami nebo deskami potrubními pouzdry s povrchovou úpravou hliníkovou fólií se samolepícím přesahem (izolační materiál ve specifikaci) přelepenými samolepící hliníkovou páskou ohybů jednovrstvá D přes 100 do 150 mm</t>
  </si>
  <si>
    <t>https://podminky.urs.cz/item/CS_URS_2025_01/713463317</t>
  </si>
  <si>
    <t>713463318</t>
  </si>
  <si>
    <t>Montáž izolace tepelné ohybů potrubními pouzdry s Al fólií s přesahem Al páskou 1x D přes 150 mm</t>
  </si>
  <si>
    <t>Montáž izolace tepelné potrubí a ohybů tvarovkami nebo deskami potrubními pouzdry s povrchovou úpravou hliníkovou fólií se samolepícím přesahem (izolační materiál ve specifikaci) přelepenými samolepící hliníkovou páskou ohybů jednovrstvá D přes 150 mm</t>
  </si>
  <si>
    <t>https://podminky.urs.cz/item/CS_URS_2025_01/713463318</t>
  </si>
  <si>
    <t>vlastní cena</t>
  </si>
  <si>
    <t>Tepelná izolace potrubí z pěnového polyetylenu (z PE pěny) laminovaná zesílenou hliníkovou fólií, λ10 ≤ 0,046 W/(m.K), tl. 15 x 13 mm</t>
  </si>
  <si>
    <t>vlastní cena.1</t>
  </si>
  <si>
    <t>Tepelná izolace potrubí z pěnového polyetylenu (z PE pěny) laminovaná zesílenou hliníkovou fólií, λ10 ≤ 0,046 W/(m.K), tl. 18 x 20 mm</t>
  </si>
  <si>
    <t>vlastní cena.2</t>
  </si>
  <si>
    <t>Tepelná izolace potrubí z pěnového polyetylenu (z PE pěny) laminovaná zesílenou hliníkovou fólií, λ10 ≤ 0,046 W/(m.K), tl. 20 x 20 mm</t>
  </si>
  <si>
    <t>vlastní cena.3</t>
  </si>
  <si>
    <t>Tepelná izolace potrubí z pěnového polyetylenu (z PE pěny) laminovaná zesílenou hliníkovou fólií, λ10 ≤ 0,046 W/(m.K), tl. 28 x 25 mm</t>
  </si>
  <si>
    <t>vlastní cena.4</t>
  </si>
  <si>
    <t>Tvarovky a ohyby izolace z pěnového polyetylenu (z PE pěny) laminovaná zesílenou hliníkovou fólií, λ10 ≤ 0,046 W/(m.K)</t>
  </si>
  <si>
    <t>%</t>
  </si>
  <si>
    <t>vlastní cena.5</t>
  </si>
  <si>
    <t>Potrubní pouzdro z kamenné vlny s polepem hliníkovou fólií vyztuženou skleněnou mřížkou, λ10 ≤ 0,033 W/(m.K), tl. 35 x 40 mm</t>
  </si>
  <si>
    <t>vlastní cena.6</t>
  </si>
  <si>
    <t>Potrubní pouzdro z kamenné vlny s polepem hliníkovou fólií vyztuženou skleněnou mřížkou, λ10 ≤ 0,033 W/(m.K), tl. 42 x 40 mm</t>
  </si>
  <si>
    <t>vlastní cena.7</t>
  </si>
  <si>
    <t>Potrubní pouzdro z kamenné vlny s polepem hliníkovou fólií vyztuženou skleněnou mřížkou, λ10 ≤ 0,033 W/(m.K), tl. 54 x 50 mm</t>
  </si>
  <si>
    <t>vlastní cena.8</t>
  </si>
  <si>
    <t>Potrubní pouzdro z kamenné vlny s polepem hliníkovou fólií vyztuženou skleněnou mřížkou, λ10 ≤ 0,033 W/(m.K), tl. 76 x 60 mm</t>
  </si>
  <si>
    <t>vlastní cena.9</t>
  </si>
  <si>
    <t>Tvarovky a ohyby izolace z kamenné vlny s polepem hliníkovou fólií vyztuženou skleněnou mřížkou, λ10 ≤ 0,033 W/(m.K)</t>
  </si>
  <si>
    <t>Tepelná izolace armatur</t>
  </si>
  <si>
    <t>998713102</t>
  </si>
  <si>
    <t>Přesun hmot tonážní pro izolace tepelné v objektech v přes 6 do 12 m</t>
  </si>
  <si>
    <t>Přesun hmot pro izolace tepelné stanovený z hmotnosti přesunovaného materiálu vodorovná dopravní vzdálenost do 50 m s užitím mechanizace v objektech výšky přes 6 m do 12 m</t>
  </si>
  <si>
    <t>https://podminky.urs.cz/item/CS_URS_2025_01/998713102</t>
  </si>
  <si>
    <t>732</t>
  </si>
  <si>
    <t>Ústřední vytápění - strojovny</t>
  </si>
  <si>
    <t>732199100</t>
  </si>
  <si>
    <t>Montáž orientačních štítků</t>
  </si>
  <si>
    <t>Montáž štítků orientačních</t>
  </si>
  <si>
    <t>https://podminky.urs.cz/item/CS_URS_2025_01/732199100</t>
  </si>
  <si>
    <t>73534530</t>
  </si>
  <si>
    <t>tabulka bezpečnostní plastová s tiskem 2 barvy A5 148x210mm</t>
  </si>
  <si>
    <t>732219315</t>
  </si>
  <si>
    <t>Montáž ohříváku vody stojatého PN 0,6/0,6,PN 1,6/0,6 o obsahu 1000 litrů</t>
  </si>
  <si>
    <t>Montáž ohříváků vody zásobníkových stojatých PN 0,6/0,6, PN 1,6/0,6 o obsahu 1 000 l</t>
  </si>
  <si>
    <t>https://podminky.urs.cz/item/CS_URS_2025_01/732219315</t>
  </si>
  <si>
    <t>vlastní cena.10</t>
  </si>
  <si>
    <t>Stacionární nerezový zásobník teplé vody v provedení "tank-in-tank" o celkovém objemu vody 1000 l, objem topné vody 160 l, objem teplé vody 840 l, maximální absorbovaný výkon 112 kW s koeficientem NL 87 včetně pružné tepelné izolace s tl. 100 mm z měkké P</t>
  </si>
  <si>
    <t>Stacionární nerezový zásobník teplé vody v provedení "tank-in-tank" o celkovém objemu vody 1000 l, objem topné vody 160 l, objem teplé vody 840 l, maximální absorbovaný výkon 112 kW s koeficientem NL 87 včetně pružné tepelné izolace s tl. 100 mm z měkké PU pěny</t>
  </si>
  <si>
    <t>Montáž kombinovaného rozdělovače se sběračem M150</t>
  </si>
  <si>
    <t>vlastní cena.11</t>
  </si>
  <si>
    <t>Kombinovaný rozdělovač se sběračem RS KOMBI, modul M150, PN 6, Tmax = 105 °C, l = 3 850 mm, m = 120 kg</t>
  </si>
  <si>
    <t>Stavitelný stojan pro RS KOMBI M/DN 65-200, l = 450 - 680 mm, m = 4,0 kg</t>
  </si>
  <si>
    <t>Tepelná PUR izolace 35 mm pro RS KOMBI M150, m = 5,0 kg, kašírovaná ALU plechová fólie</t>
  </si>
  <si>
    <t>Montáž hydraulického vyrovnávače dynamických tlaků</t>
  </si>
  <si>
    <t>vlastní cena.12</t>
  </si>
  <si>
    <t>Hydraulický vyrovnávač dynamických tlaků Qmax = 18,0 m3/h, DN65/6, přírubové připojení</t>
  </si>
  <si>
    <t>Tepelná PUR izolace 35 mm pro HVDT, m = 5,0 kg, kašírovaná ALU plechová fólie</t>
  </si>
  <si>
    <t>732429212</t>
  </si>
  <si>
    <t>Montáž čerpadla oběhového mokroběžného závitového DN 25</t>
  </si>
  <si>
    <t>Čerpadla teplovodní mokroběžná závitová montáž čerpadel (do potrubí) ostatních typů mokroběžných závitových DN 25</t>
  </si>
  <si>
    <t>https://podminky.urs.cz/item/CS_URS_2025_01/732429212</t>
  </si>
  <si>
    <t>732429223</t>
  </si>
  <si>
    <t>Montáž čerpadla oběhového mokroběžného přírubového DN 40 jednodílné</t>
  </si>
  <si>
    <t>Čerpadla teplovodní mokroběžná přírubová montáž čerpadel (do potrubí) ostatních typů jednodílných DN 40</t>
  </si>
  <si>
    <t>https://podminky.urs.cz/item/CS_URS_2025_01/732429223</t>
  </si>
  <si>
    <t>vlastní cena.13</t>
  </si>
  <si>
    <t>Oběhové čerpadlo - PN10, DN25, výtlačná výška 1 - 6 m, Qmax = 3,6 m3/h, elektronické, příkon 40 W, 230 V, 50 Hz, připojení G1", konstrukční délka 130 mm</t>
  </si>
  <si>
    <t>vlastní cena.14</t>
  </si>
  <si>
    <t>Oběhové čerpadlo - PN10, DN40, výtlačná výška 1 - 8 m, Qmax = 4,4 m3/h, elektronické, příkon 75 W, 230 V, 50 Hz, připojení G1", konstrukční délka 180 mm</t>
  </si>
  <si>
    <t>vlastní cena.15</t>
  </si>
  <si>
    <t>Oběhové čerpadlo - PN10, DN40, výtlačná výška 0,5 - 7 m, Qmax = 8,1 m3/h, elektronické, příkon 120 W, 230 V, 50 Hz, připojení G1½", konstrukční délka 180 mm</t>
  </si>
  <si>
    <t>vlastní cena.16</t>
  </si>
  <si>
    <t>Oběhové čerpadlo - PN10, DN40, výtlačná výška 0,5 - 10 m, Qmax = 9,5 m3/h, elektronické, příkon 190 W, 230 V, 50 Hz, připojení G1½", konstrukční délka 180 mm</t>
  </si>
  <si>
    <t>vlastní cena.17</t>
  </si>
  <si>
    <t>Oběhové čerpadlo - PN10, DN40, výtlačná výška 0,5 - 12 m, Qmax = 11,8 m3/h, elektronické, příkon 305 W, 230 V, 50 Hz, připojení G1½", konstrukční délka 180 mm</t>
  </si>
  <si>
    <t>Izolační pouzdro skříně oběhového čerpadla</t>
  </si>
  <si>
    <t>998732101</t>
  </si>
  <si>
    <t>Přesun hmot tonážní pro strojovny v objektech v do 6 m</t>
  </si>
  <si>
    <t>Přesun hmot pro strojovny stanovený z hmotnosti přesunovaného materiálu vodorovná dopravní vzdálenost do 50 m základní v objektech výšky do 6 m</t>
  </si>
  <si>
    <t>https://podminky.urs.cz/item/CS_URS_2025_01/998732101</t>
  </si>
  <si>
    <t>733</t>
  </si>
  <si>
    <t>Ústřední vytápění - rozvodné potrubí</t>
  </si>
  <si>
    <t>733121222</t>
  </si>
  <si>
    <t>Potrubí ocelové hladké bezešvé v kotelnách nebo strojovnách spojované svařováním D 76x3,2 mm</t>
  </si>
  <si>
    <t>Potrubí z trubek ocelových hladkých spojovaných svařováním černých bezešvých v kotelnách a strojovnách Ø 76/3,2</t>
  </si>
  <si>
    <t>https://podminky.urs.cz/item/CS_URS_2025_01/733121222</t>
  </si>
  <si>
    <t>733190225</t>
  </si>
  <si>
    <t>Zkouška těsnosti potrubí ocelové hladké D přes 60,3x2,9 do 89x5,0</t>
  </si>
  <si>
    <t>Zkoušky těsnosti potrubí, manžety prostupové z trubek ocelových zkoušky těsnosti potrubí (za provozu) z trubek ocelových hladkých Ø přes 60,3/2,9 do 89/5,0</t>
  </si>
  <si>
    <t>https://podminky.urs.cz/item/CS_URS_2025_01/733190225</t>
  </si>
  <si>
    <t>733222102</t>
  </si>
  <si>
    <t>Potrubí měděné polotvrdé spojované měkkým pájením D 15x1 mm</t>
  </si>
  <si>
    <t>Potrubí z trubek měděných polotvrdých spojovaných měkkým pájením Ø 15/1</t>
  </si>
  <si>
    <t>https://podminky.urs.cz/item/CS_URS_2025_01/733222102</t>
  </si>
  <si>
    <t>733222103</t>
  </si>
  <si>
    <t>Potrubí měděné polotvrdé spojované měkkým pájením D 18x1 mm</t>
  </si>
  <si>
    <t>Potrubí z trubek měděných polotvrdých spojovaných měkkým pájením Ø 18/1</t>
  </si>
  <si>
    <t>https://podminky.urs.cz/item/CS_URS_2025_01/733222103</t>
  </si>
  <si>
    <t>733222104</t>
  </si>
  <si>
    <t>Potrubí měděné polotvrdé spojované měkkým pájením D 22x1 mm</t>
  </si>
  <si>
    <t>Potrubí z trubek měděných polotvrdých spojovaných měkkým pájením Ø 22/1</t>
  </si>
  <si>
    <t>https://podminky.urs.cz/item/CS_URS_2025_01/733222104</t>
  </si>
  <si>
    <t>733223105</t>
  </si>
  <si>
    <t>Potrubí měděné tvrdé spojované měkkým pájením D 28x1,5 mm</t>
  </si>
  <si>
    <t>Potrubí z trubek měděných tvrdých spojovaných měkkým pájením Ø 28/1,5</t>
  </si>
  <si>
    <t>https://podminky.urs.cz/item/CS_URS_2025_01/733223105</t>
  </si>
  <si>
    <t>733223106</t>
  </si>
  <si>
    <t>Potrubí měděné tvrdé spojované měkkým pájením D 35x1,5 mm</t>
  </si>
  <si>
    <t>Potrubí z trubek měděných tvrdých spojovaných měkkým pájením Ø 35/1,5</t>
  </si>
  <si>
    <t>https://podminky.urs.cz/item/CS_URS_2025_01/733223106</t>
  </si>
  <si>
    <t>733223107</t>
  </si>
  <si>
    <t>Potrubí měděné tvrdé spojované měkkým pájením D 42x1,5 mm</t>
  </si>
  <si>
    <t>Potrubí z trubek měděných tvrdých spojovaných měkkým pájením Ø 42/1,5</t>
  </si>
  <si>
    <t>https://podminky.urs.cz/item/CS_URS_2025_01/733223107</t>
  </si>
  <si>
    <t>733223108</t>
  </si>
  <si>
    <t>Potrubí měděné tvrdé spojované měkkým pájením D 54x2 mm</t>
  </si>
  <si>
    <t>Potrubí z trubek měděných tvrdých spojovaných měkkým pájením Ø 54/2</t>
  </si>
  <si>
    <t>https://podminky.urs.cz/item/CS_URS_2025_01/733223108</t>
  </si>
  <si>
    <t>733291101</t>
  </si>
  <si>
    <t>Zkouška těsnosti potrubí měděné D do 35x1,5</t>
  </si>
  <si>
    <t>Zkoušky těsnosti potrubí z trubek měděných Ø do 35/1,5</t>
  </si>
  <si>
    <t>https://podminky.urs.cz/item/CS_URS_2025_01/733291101</t>
  </si>
  <si>
    <t>733291102</t>
  </si>
  <si>
    <t>Zkouška těsnosti potrubí měděné D přes 35x1,5 do 64x2</t>
  </si>
  <si>
    <t>Zkoušky těsnosti potrubí z trubek měděných Ø přes 35/1,5 do 64/2,0</t>
  </si>
  <si>
    <t>https://podminky.urs.cz/item/CS_URS_2025_01/733291102</t>
  </si>
  <si>
    <t>733391101</t>
  </si>
  <si>
    <t>Zkouška těsnosti potrubí plastové D do 32x3,0</t>
  </si>
  <si>
    <t>Zkoušky těsnosti potrubí z trubek plastových Ø do 32/3,0</t>
  </si>
  <si>
    <t>https://podminky.urs.cz/item/CS_URS_2025_01/733391101</t>
  </si>
  <si>
    <t>Protipožární ucpávky</t>
  </si>
  <si>
    <t>998733102</t>
  </si>
  <si>
    <t>Přesun hmot tonážní pro rozvody potrubí v objektech v přes 6 do 12 m</t>
  </si>
  <si>
    <t>Přesun hmot pro rozvody potrubí stanovený z hmotnosti přesunovaného materiálu vodorovná dopravní vzdálenost do 50 m základní v objektech výšky přes 6 do 12 m</t>
  </si>
  <si>
    <t>https://podminky.urs.cz/item/CS_URS_2025_01/998733102</t>
  </si>
  <si>
    <t>734</t>
  </si>
  <si>
    <t>Ústřední vytápění - armatury</t>
  </si>
  <si>
    <t>734109215</t>
  </si>
  <si>
    <t>Montáž armatury přírubové se dvěma přírubami PN 16 DN 65</t>
  </si>
  <si>
    <t>Montáž armatur přírubových se dvěma přírubami PN 16 DN 65</t>
  </si>
  <si>
    <t>https://podminky.urs.cz/item/CS_URS_2025_01/734109215</t>
  </si>
  <si>
    <t>734193115</t>
  </si>
  <si>
    <t>Klapka mezipřírubová uzavírací DN 65 PN 16 do 120°C disk tvárná litina</t>
  </si>
  <si>
    <t>Ostatní přírubové armatury klapky mezipřírubové uzavírací PN 16 do 120°C disk tvárná litina DN 65</t>
  </si>
  <si>
    <t>https://podminky.urs.cz/item/CS_URS_2025_01/734193115</t>
  </si>
  <si>
    <t>734193115.1</t>
  </si>
  <si>
    <t>Odkalovač nečistot s magnetickou vložkou DN 65, přírubový, včetně vypouštěcího kohoutu, max. provozní tlak: 10 bar, max. provozní teplota: 130 °C, příruba: ČSN EN 1092-1, PN16, magnet z AlNiCo, včetně izolace</t>
  </si>
  <si>
    <t>734209113</t>
  </si>
  <si>
    <t>Montáž armatury závitové s dvěma závity G 1/2</t>
  </si>
  <si>
    <t>Montáž závitových armatur se 2 závity G 1/2 (DN 15)</t>
  </si>
  <si>
    <t>https://podminky.urs.cz/item/CS_URS_2025_01/734209113</t>
  </si>
  <si>
    <t>734209116</t>
  </si>
  <si>
    <t>Montáž armatury závitové s dvěma závity G 5/4</t>
  </si>
  <si>
    <t>Montáž závitových armatur se 2 závity G 5/4 (DN 32)</t>
  </si>
  <si>
    <t>https://podminky.urs.cz/item/CS_URS_2025_01/734209116</t>
  </si>
  <si>
    <t>734209117</t>
  </si>
  <si>
    <t>Montáž armatury závitové s dvěma závity G 6/4</t>
  </si>
  <si>
    <t>Montáž závitových armatur se 2 závity G 6/4 (DN 40)</t>
  </si>
  <si>
    <t>https://podminky.urs.cz/item/CS_URS_2025_01/734209117</t>
  </si>
  <si>
    <t>734209123</t>
  </si>
  <si>
    <t>Montáž armatury závitové s třemi závity G 1/2</t>
  </si>
  <si>
    <t>Montáž závitových armatur se 3 závity G 1/2 (DN 15)</t>
  </si>
  <si>
    <t>https://podminky.urs.cz/item/CS_URS_2025_01/734209123</t>
  </si>
  <si>
    <t>734209124</t>
  </si>
  <si>
    <t>Montáž armatury závitové s třemi závity G 3/4</t>
  </si>
  <si>
    <t>Montáž závitových armatur se 3 závity G 3/4 (DN 20)</t>
  </si>
  <si>
    <t>https://podminky.urs.cz/item/CS_URS_2025_01/734209124</t>
  </si>
  <si>
    <t>734209125</t>
  </si>
  <si>
    <t>Montáž armatury závitové s třemi závity G 1</t>
  </si>
  <si>
    <t>Montáž závitových armatur se 3 závity G 1 (DN 25)</t>
  </si>
  <si>
    <t>https://podminky.urs.cz/item/CS_URS_2025_01/734209125</t>
  </si>
  <si>
    <t>734291123</t>
  </si>
  <si>
    <t>Kohout plnící a vypouštěcí G 1/2 PN 10 do 90°C závitový</t>
  </si>
  <si>
    <t>Ostatní armatury kohouty plnicí a vypouštěcí PN 10 do 90°C G 1/2</t>
  </si>
  <si>
    <t>https://podminky.urs.cz/item/CS_URS_2025_01/734291123</t>
  </si>
  <si>
    <t>734211127</t>
  </si>
  <si>
    <t>Ventil závitový odvzdušňovací G 1/2 PN 14 do 120°C automatický se zpětnou klapkou otopných těles</t>
  </si>
  <si>
    <t>Ventily odvzdušňovací závitové automatické se zpětnou klapkou PN 14 do 120°C G 1/2</t>
  </si>
  <si>
    <t>https://podminky.urs.cz/item/CS_URS_2025_01/734211127</t>
  </si>
  <si>
    <t>734292714</t>
  </si>
  <si>
    <t>Kohout kulový přímý G 3/4 PN 42 do 185°C vnitřní závit</t>
  </si>
  <si>
    <t>Ostatní armatury kulové kohouty PN 42 do 185°C přímé vnitřní závit G 3/4</t>
  </si>
  <si>
    <t>https://podminky.urs.cz/item/CS_URS_2025_01/734292714</t>
  </si>
  <si>
    <t>734292715</t>
  </si>
  <si>
    <t>Kohout kulový přímý G 1 PN 42 do 185°C vnitřní závit</t>
  </si>
  <si>
    <t>Ostatní armatury kulové kohouty PN 42 do 185°C přímé vnitřní závit G 1</t>
  </si>
  <si>
    <t>https://podminky.urs.cz/item/CS_URS_2025_01/734292715</t>
  </si>
  <si>
    <t>734292716</t>
  </si>
  <si>
    <t>Kohout kulový přímý G 1 1/4 PN 42 do 185°C vnitřní závit</t>
  </si>
  <si>
    <t>Ostatní armatury kulové kohouty PN 42 do 185°C přímé vnitřní závit G 1 1/4</t>
  </si>
  <si>
    <t>https://podminky.urs.cz/item/CS_URS_2025_01/734292716</t>
  </si>
  <si>
    <t>734292717</t>
  </si>
  <si>
    <t>Kohout kulový přímý G 1 1/2 PN 42 do 185°C vnitřní závit</t>
  </si>
  <si>
    <t>Ostatní armatury kulové kohouty PN 42 do 185°C přímé vnitřní závit G 1 1/2</t>
  </si>
  <si>
    <t>https://podminky.urs.cz/item/CS_URS_2025_01/734292717</t>
  </si>
  <si>
    <t>734292718</t>
  </si>
  <si>
    <t>Kohout kulový přímý G 2 PN 42 do 185°C vnitřní závit</t>
  </si>
  <si>
    <t>Ostatní armatury kulové kohouty PN 42 do 185°C přímé vnitřní závit G 2</t>
  </si>
  <si>
    <t>https://podminky.urs.cz/item/CS_URS_2025_01/734292718</t>
  </si>
  <si>
    <t>734292719</t>
  </si>
  <si>
    <t>Kohout kulový přímý G 2 1/2 PN 42 do 185°C vnitřní závit</t>
  </si>
  <si>
    <t>Ostatní armatury kulové kohouty PN 42 do 185°C přímé vnitřní závit G 2 1/2</t>
  </si>
  <si>
    <t>https://podminky.urs.cz/item/CS_URS_2025_01/734292719</t>
  </si>
  <si>
    <t>734291273</t>
  </si>
  <si>
    <t>Filtr závitový pro topné a chladicí systémy přímý G 3/4 PN 30 do 110°C s vnitřními závity a integrovaným magnetem</t>
  </si>
  <si>
    <t>Ostatní armatury filtry závitové pro topné a chladicí systémy PN 30 do 110°C přímé s vnitřními závity a integrovaným magnetem G 3/4</t>
  </si>
  <si>
    <t>https://podminky.urs.cz/item/CS_URS_2025_01/734291273</t>
  </si>
  <si>
    <t>734291274</t>
  </si>
  <si>
    <t>Filtr závitový pro topné a chladicí systémy přímý G 1 PN 30 do 110°C s vnitřními závity a integrovaným magnetem</t>
  </si>
  <si>
    <t>Ostatní armatury filtry závitové pro topné a chladicí systémy PN 30 do 110°C přímé s vnitřními závity a integrovaným magnetem G 1</t>
  </si>
  <si>
    <t>https://podminky.urs.cz/item/CS_URS_2025_01/734291274</t>
  </si>
  <si>
    <t>734291275</t>
  </si>
  <si>
    <t>Filtr závitový pro topné a chladicí systémy přímý G 1 1/4 PN 30 do 110°C s vnitřními závity a integrovaným magnetem</t>
  </si>
  <si>
    <t>Ostatní armatury filtry závitové pro topné a chladicí systémy PN 30 do 110°C přímé s vnitřními závity a integrovaným magnetem G 1 1/4</t>
  </si>
  <si>
    <t>https://podminky.urs.cz/item/CS_URS_2025_01/734291275</t>
  </si>
  <si>
    <t>734291276</t>
  </si>
  <si>
    <t>Filtr závitový pro topné a chladicí systémy přímý G 1 1/2 PN 30 do 110°C s vnitřními závity a integrovaným magnetem</t>
  </si>
  <si>
    <t>Ostatní armatury filtry závitové pro topné a chladicí systémy PN 30 do 110°C přímé s vnitřními závity a integrovaným magnetem G 1 1/2</t>
  </si>
  <si>
    <t>https://podminky.urs.cz/item/CS_URS_2025_01/734291276</t>
  </si>
  <si>
    <t>734291277</t>
  </si>
  <si>
    <t>Filtr závitový pro topné a chladicí systémy přímý G 2 PN 30 do 110°C s vnitřními závity a integrovaným magnetem</t>
  </si>
  <si>
    <t>Ostatní armatury filtry závitové pro topné a chladicí systémy PN 30 do 110°C přímé s vnitřními závity a integrovaným magnetem G 2</t>
  </si>
  <si>
    <t>https://podminky.urs.cz/item/CS_URS_2025_01/734291277</t>
  </si>
  <si>
    <t>734242413</t>
  </si>
  <si>
    <t>Ventil závitový zpětný přímý G 3/4 PN 16 do 110°C</t>
  </si>
  <si>
    <t>Ventily zpětné závitové PN 16 do 110°C přímé G 3/4</t>
  </si>
  <si>
    <t>https://podminky.urs.cz/item/CS_URS_2025_01/734242413</t>
  </si>
  <si>
    <t>734242414</t>
  </si>
  <si>
    <t>Ventil závitový zpětný přímý G 1 PN 16 do 110°C</t>
  </si>
  <si>
    <t>Ventily zpětné závitové PN 16 do 110°C přímé G 1</t>
  </si>
  <si>
    <t>https://podminky.urs.cz/item/CS_URS_2025_01/734242414</t>
  </si>
  <si>
    <t>734242416</t>
  </si>
  <si>
    <t>Ventil závitový zpětný přímý G 6/4 PN 16 do 110°C</t>
  </si>
  <si>
    <t>Ventily zpětné závitové PN 16 do 110°C přímé G 6/4</t>
  </si>
  <si>
    <t>https://podminky.urs.cz/item/CS_URS_2025_01/734242416</t>
  </si>
  <si>
    <t>734242417</t>
  </si>
  <si>
    <t>Ventil závitový zpětný přímý G 2 PN 16 do 110°C</t>
  </si>
  <si>
    <t>Ventily zpětné závitové PN 16 do 110°C přímé G 2</t>
  </si>
  <si>
    <t>https://podminky.urs.cz/item/CS_URS_2025_01/734242417</t>
  </si>
  <si>
    <t>734220112</t>
  </si>
  <si>
    <t>Ventil závitový regulační přímý G 1/2 PN 25 do 120°C vyvažovací bez vypouštění</t>
  </si>
  <si>
    <t>Ventily regulační závitové vyvažovací přímé bez vypouštění PN 25 do 120°C G 1/2</t>
  </si>
  <si>
    <t>https://podminky.urs.cz/item/CS_URS_2025_01/734220112</t>
  </si>
  <si>
    <t>734220113</t>
  </si>
  <si>
    <t>Ventil závitový regulační přímý G 3/4 PN 25 do 120°C vyvažovací bez vypouštění</t>
  </si>
  <si>
    <t>Ventily regulační závitové vyvažovací přímé bez vypouštění PN 25 do 120°C G 3/4</t>
  </si>
  <si>
    <t>https://podminky.urs.cz/item/CS_URS_2025_01/734220113</t>
  </si>
  <si>
    <t>734220114</t>
  </si>
  <si>
    <t>Ventil závitový regulační přímý G 1 PN 25 do 120°C vyvažovací bez vypouštění</t>
  </si>
  <si>
    <t>Ventily regulační závitové vyvažovací přímé bez vypouštění PN 25 do 120°C G 1</t>
  </si>
  <si>
    <t>https://podminky.urs.cz/item/CS_URS_2025_01/734220114</t>
  </si>
  <si>
    <t>734220115</t>
  </si>
  <si>
    <t>Ventil závitový regulační přímý G 5/4 PN 25 do 120°C vyvažovací bez vypouštění</t>
  </si>
  <si>
    <t>Ventily regulační závitové vyvažovací přímé bez vypouštění PN 25 do 120°C G 5/4</t>
  </si>
  <si>
    <t>https://podminky.urs.cz/item/CS_URS_2025_01/734220115</t>
  </si>
  <si>
    <t>734220116</t>
  </si>
  <si>
    <t>Ventil závitový regulační přímý G 6/4 PN 25 do 120°C vyvažovací bez vypouštění</t>
  </si>
  <si>
    <t>Ventily regulační závitové vyvažovací přímé bez vypouštění PN 25 do 120°C G 6/4</t>
  </si>
  <si>
    <t>https://podminky.urs.cz/item/CS_URS_2025_01/734220116</t>
  </si>
  <si>
    <t>Flexibilní průmyslová připojovací hadice s nerezovým opletem DN 32 s vnitřním závitem délky 500 mm, 5/4"FF (32x42); 50cm</t>
  </si>
  <si>
    <t>Flexibilní průmyslová připojovací hadice s nerezovým opletem DN 40 s vnitřním závitem délky 500 mm, 5/4"FF (32x42); 50cm</t>
  </si>
  <si>
    <t>Trojcestný ventil pro směšování DN 15 Kvs = 1,0 PN10, vnitřní závit, bez servopohonu (servopohon dodávka MaR)</t>
  </si>
  <si>
    <t>Trojcestný ventil pro směšování DN 15 Kvs = 2,5 PN10, vnitřní závit, bez servopohonu (servopohon dodávka MaR)</t>
  </si>
  <si>
    <t>Trojcestný ventil pro směšování DN 20 Kvs = 4,0 PN10, vnitřní závit, bez servopohonu (servopohon dodávka MaR)</t>
  </si>
  <si>
    <t>Trojcestný ventil pro směšování DN 25 Kvs = 6,3 PN10, vnitřní závit, bez servopohonu (servopohon dodávka MaR)</t>
  </si>
  <si>
    <t>Izolační plášť pro trojcestný směšovací ventil DN15/20</t>
  </si>
  <si>
    <t>Měření energie: Montáž měřiče energie tepla do DN 25</t>
  </si>
  <si>
    <t>Měření energie: Montáž měřiče energie tepla do DN 50</t>
  </si>
  <si>
    <t>Měření energie: Ultrazvukový subkompaktní měřič energie tepla, vybaven drátovou komunikací pomocí M-Bus protokolu. Součástí soupravy měřiče je průtokoměr, kalorimetrické počítadlo, pár odporových teploměrů, kulový kohout s jímkou, pár šroubení a pár těsně</t>
  </si>
  <si>
    <t>Měření energie: Ultrazvukový subkompaktní měřič energie tepla, vybaven drátovou komunikací pomocí M-Bus protokolu. Součástí soupravy měřiče je průtokoměr, kalorimetrické počítadlo, pár odporových teploměrů, kulový kohout s jímkou, pár šroubení a pár těsnění. Standardně zobrazovaná jednotka kWh. Standardně jsou měřiče určeny pro instalaci na zpátečku, qp = 1,5 m3/h, DN 15 , 110 mm, M-Bus, KK + šroubení</t>
  </si>
  <si>
    <t>vlastní cena.18</t>
  </si>
  <si>
    <t>Měření energie: Ultrazvukový subkompaktní měřič energie tepla, vybaven drátovou komunikací pomocí M-Bus protokolu. Součástí soupravy měřiče je průtokoměr, kalorimetrické počítadlo, pár odporových teploměrů, kulový kohout s jímkou, pár šroubení a pár těsnění. Standardně zobrazovaná jednotka kWh. Standardně jsou měřiče určeny pro instalaci na zpátečku, qp = 2,5 m3/h, DN 20 , 130 mm, M-Bus, KK + šroubení</t>
  </si>
  <si>
    <t>vlastní cena.19</t>
  </si>
  <si>
    <t xml:space="preserve">Měření energie: Ultrazvukový kompaktní měřič energie tepla, vybaven drátovou komunikací pomocí M-Bus protokolu. Součástí soupravy měřiče je průtokoměr s 1,5m dlouhým signálním kabelem, kalorimetrické počítadlo, pár odporových teploměrů (pro DN15 a DN20 v </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</si>
  <si>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0,6 m3/h, DN 15, 110 mm, M-Bus</t>
  </si>
  <si>
    <t>vlastní cena.20</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</si>
  <si>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1,5 m3/h, DN 15, 110 mm, M-Bus</t>
  </si>
  <si>
    <t>vlastní cena.21</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</si>
  <si>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2,5 m3/h, DN 20, 130 mm, M-Bus</t>
  </si>
  <si>
    <t>vlastní cena.22</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</si>
  <si>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3,5 m3/h, DN 25 , 260 mm, M-Bus</t>
  </si>
  <si>
    <t>vlastní cena.23</t>
  </si>
  <si>
    <t>Měření energie: Ultrazvukový kompaktní měřič energie tepla, vybaven drátovou komunikací pomocí M-Bus protokolu. Součástí soupravy měřiče je průtokoměr s 1,5m dlouhým signálním kabelem, kalorimetrické počítadlo, pár odporových teploměrů (pro DN15 a DN20 v délce 2m, pro vyšší DN v délce 3m). Pro měřiče o DN 25 - DN 50 se používá mosazná jímka 85 mm, vždy 2 ks na 1 měřič tepla. Standardně zobrazovaná jednotka kWh. Standardně jsou měřiče určeny pro instalaci na zpátečku, qp = 6,0 m3/h, DN 32 , 260 mm, M-Bus</t>
  </si>
  <si>
    <t>vlastní cena.24</t>
  </si>
  <si>
    <t>Měření energie: Mosazná jímka 85 mm</t>
  </si>
  <si>
    <t>vlastní cena.25</t>
  </si>
  <si>
    <t>Měření energie: Šroubení Ms DN15 d-38 mm</t>
  </si>
  <si>
    <t>vlastní cena.26</t>
  </si>
  <si>
    <t>Měření energie: Šroubení Ms DN20 d-46 mm</t>
  </si>
  <si>
    <t>vlastní cena.27</t>
  </si>
  <si>
    <t>Měření energie: Šroubení Ms DN25 d-56 mm</t>
  </si>
  <si>
    <t>vlastní cena.28</t>
  </si>
  <si>
    <t>Měření energie: Šroubení Ms DN32 d-56 mm</t>
  </si>
  <si>
    <t>vlastní cena.29</t>
  </si>
  <si>
    <t>Měření energie: M-Bus modul</t>
  </si>
  <si>
    <t>vlastní cena.30</t>
  </si>
  <si>
    <t>Měření energie: Parametrizace MT - nastavení primární adresy u osazeného modulu</t>
  </si>
  <si>
    <t>vlastní cena.31</t>
  </si>
  <si>
    <t>Měření energie: Vložení modulu do MT</t>
  </si>
  <si>
    <t>vlastní cena.32</t>
  </si>
  <si>
    <t>Montáž termostatické hlavice</t>
  </si>
  <si>
    <t>vlastní cena.33</t>
  </si>
  <si>
    <t>Termostatické hlavice v provedení pro veřejné prostory typ pro přesnou regulaci teploty se štíhlým, válcovitým tvarem, připojení M30 x 1,5, teplotní rozsah 8 °C - 26 °C, barva bíla</t>
  </si>
  <si>
    <t>vlastní cena.34</t>
  </si>
  <si>
    <t xml:space="preserve">Připojení ocelových článkových otopných těles s připojením typu VR:  Sada č. 160 bílá/Set regulačních šroubení rohový/připojení na měděné trubky Ø 15 mm</t>
  </si>
  <si>
    <t>Připojení ocelových článkových otopných těles s připojením typu VR: Sada č. 160 bílá/Set regulačních šroubení rohový/připojení na měděné trubky Ø 15 mm</t>
  </si>
  <si>
    <t>vlastní cena.35</t>
  </si>
  <si>
    <t>Připojení ocelových článkových otopných těles s připojením typu AB: Sada č. 107 bílá/Term. set přímý, připojení na měděné trubky ∅ 15 mm</t>
  </si>
  <si>
    <t>vlastní cena.36</t>
  </si>
  <si>
    <t>Uzavírací a regulační šroubení přímé pro otopnou lavici</t>
  </si>
  <si>
    <t>vlastní cena.37</t>
  </si>
  <si>
    <t>Termostatická hlavice bílá pro otopnou lavici</t>
  </si>
  <si>
    <t>vlastní cena.38</t>
  </si>
  <si>
    <t xml:space="preserve">Zdvojené rohové šroubení pro otopná tělesa typ  (tzv. H-kus) DN15, včetně redukce na 1/2" IG, rohové s možností uzavření a vypuštění, přestavitelná z jednotrubky na dvoutrubku, s připojovací roztečí 50 mm</t>
  </si>
  <si>
    <t>Zdvojené rohové šroubení pro otopná tělesa typ (tzv. H-kus) DN15, včetně redukce na 1/2" IG, rohové s možností uzavření a vypuštění, přestavitelná z jednotrubky na dvoutrubku, s připojovací roztečí 50 mm</t>
  </si>
  <si>
    <t>vlastní cena.39</t>
  </si>
  <si>
    <t>Svěrné spojky DN15 pro měděná, pochromované</t>
  </si>
  <si>
    <t>vlastní cena.40</t>
  </si>
  <si>
    <t>Jednoduchá rozeta krycí</t>
  </si>
  <si>
    <t>vlastní cena.41</t>
  </si>
  <si>
    <t>Plnící a výpustná armatura</t>
  </si>
  <si>
    <t>734411103</t>
  </si>
  <si>
    <t>Teploměr technický s pevným stonkem a jímkou zadní připojení průměr 63 mm délky 100 mm</t>
  </si>
  <si>
    <t>Teploměry technické s pevným stonkem a jímkou zadní připojení (axiální) průměr 63 mm délka stonku 100 mm</t>
  </si>
  <si>
    <t>https://podminky.urs.cz/item/CS_URS_2025_01/734411103</t>
  </si>
  <si>
    <t>734421101</t>
  </si>
  <si>
    <t>Tlakoměr s pevným stonkem a zpětnou klapkou tlak 0-16 bar průměr 50 mm spodní připojení</t>
  </si>
  <si>
    <t>Tlakoměry s pevným stonkem a zpětnou klapkou spodní připojení (radiální) tlaku 0-16 bar průměru 50 mm</t>
  </si>
  <si>
    <t>https://podminky.urs.cz/item/CS_URS_2025_01/734421101</t>
  </si>
  <si>
    <t>734424912</t>
  </si>
  <si>
    <t>Příslušenství tlakoměrů kohout čepový PN 25 do 50°C s nátrubkovou přípojkou M 20x1,5 mm</t>
  </si>
  <si>
    <t>Příslušenství tlakoměrů kohouty čepové s nátrubkovou přípojkou PN 25 do 50°C M 20 x 1,5</t>
  </si>
  <si>
    <t>https://podminky.urs.cz/item/CS_URS_2025_01/734424912</t>
  </si>
  <si>
    <t>vlastní cena.42</t>
  </si>
  <si>
    <t>Návarky a manometrické smyčky pro tlaková čidla dle schématu MaR</t>
  </si>
  <si>
    <t>998734102</t>
  </si>
  <si>
    <t>Přesun hmot tonážní pro armatury v objektech v přes 6 do 12 m</t>
  </si>
  <si>
    <t>Přesun hmot pro armatury stanovený z hmotnosti přesunovaného materiálu vodorovná dopravní vzdálenost do 50 m základní v objektech výšky přes 6 do 12 m</t>
  </si>
  <si>
    <t>https://podminky.urs.cz/item/CS_URS_2025_01/998734102</t>
  </si>
  <si>
    <t>735151822</t>
  </si>
  <si>
    <t>Demontáž otopného tělesa panelového dvouřadého dl přes 1500 do 2820 mm</t>
  </si>
  <si>
    <t>Demontáž otopných těles panelových dvouřadých stavební délky přes 1500 do 2820 mm</t>
  </si>
  <si>
    <t>https://podminky.urs.cz/item/CS_URS_2025_01/735151822</t>
  </si>
  <si>
    <t>735159240</t>
  </si>
  <si>
    <t>Montáž otopných těles panelových dvouřadých dl přes 1980 do 2820 mm</t>
  </si>
  <si>
    <t>Montáž otopných těles panelových dvouřadých, stavební délky přes 1980 do 2820 mm</t>
  </si>
  <si>
    <t>https://podminky.urs.cz/item/CS_URS_2025_01/735159240</t>
  </si>
  <si>
    <t>735159340</t>
  </si>
  <si>
    <t>Montáž otopných těles panelových třířadých dl přes 1980 do 2820 mm</t>
  </si>
  <si>
    <t>Montáž otopných těles panelových třířadých, stavební délky přes 1980 do 2820 mm</t>
  </si>
  <si>
    <t>https://podminky.urs.cz/item/CS_URS_2025_01/735159340</t>
  </si>
  <si>
    <t>Otopné těleso panelové typ 33 VK, třídeskové, 3 přídavné přestupní plochy v provedení s vestavěným ventilem se spodním pravým připojením, výška/délka 600/2600 mm</t>
  </si>
  <si>
    <t>vlastní cena.43</t>
  </si>
  <si>
    <t>Montáž otopného tělesa ocelového článkového</t>
  </si>
  <si>
    <t>Článkový ocelový radiátor typ C2, článek se dvěma sloupky C2/600/6 výška 600 mm, počet článků 6, se spodním pravým připojením VR, uchycení na stěnu W, barva sněhově bílá RAL 9016</t>
  </si>
  <si>
    <t>Článkový ocelový radiátor typ C2, článek se dvěma sloupky C2/600/6 výška 600 mm, počet článků 6, s bočním klasickým připojením AB, uchycení na stěnu W, barva sněhově bílá RAL 9016</t>
  </si>
  <si>
    <t>Článkový ocelový radiátor typ C2, článek se dvěma sloupky C2/600/24 výška 600 mm, počet článků 24, s bočním klasickým připojením AB, uchycení na stěnu W, barva sněhově bílá RAL 9016</t>
  </si>
  <si>
    <t>Článkový ocelový radiátor typ C2, článek se dvěma sloupky C2/600/32 výška 600 mm, počet článků 32, s bočním klasickým připojením AB, uchycení na stěnu W, barva sněhově bílá RAL 9016</t>
  </si>
  <si>
    <t>Článkový ocelový radiátor typ C3, článek se třemi sloupky C3/1000/26 výška 1000 mm, počet článků 26, s bočním klasickým připojením AB, uchycení na stěnu W, barva sněhově bílá RAL 9016</t>
  </si>
  <si>
    <t>735164511</t>
  </si>
  <si>
    <t>Montáž otopného tělesa trubkového na stěnu výšky tělesa do 1500 mm</t>
  </si>
  <si>
    <t>Otopná tělesa trubková montáž těles na stěnu výšky tělesa do 1500 mm</t>
  </si>
  <si>
    <t>https://podminky.urs.cz/item/CS_URS_2025_01/735164511</t>
  </si>
  <si>
    <t>Elektrické koupelnové trubkové těleso z uzavřených ocelových profilů s průřezem ve tvaru “D” a rovných profilů s kruhovým průřezem, velikost 695x600 mm, se spodním pravým připojením topné tyče AK, dodávaná se sadou pro upevnění na stěnu včetně odvzdušňova</t>
  </si>
  <si>
    <t>Elektrické koupelnové trubkové těleso z uzavřených ocelových profilů s průřezem ve tvaru “D” a rovných profilů s kruhovým průřezem, velikost 695x600 mm, se spodním pravým připojením topné tyče AK, dodávaná se sadou pro upevnění na stěnu včetně odvzdušňovací a zaslepovací zátky, barva bílá RAL 9016, osazené topnou tyčí s regulátorem o výkonu 300 W na pravé straně. Připojení součástí dodávky ELE.</t>
  </si>
  <si>
    <t>735419126</t>
  </si>
  <si>
    <t>Montáž konvektoru s osazením na konzoly dl přes 1600 do 2000 mm</t>
  </si>
  <si>
    <t>Konvektory nástěnné montáž konvektorů s osazením na konzoly, stavební délky přes 1600 do 2000 mm</t>
  </si>
  <si>
    <t>https://podminky.urs.cz/item/CS_URS_2025_01/735419126</t>
  </si>
  <si>
    <t>Otopná lavice samostojná s přirozenou konvekcí s dřevěnou deskou (standard lakovaný buk natur) umožňující odložení věcí i sezení, výška/hloubka/délka 200/198/1200 mm, s mřížkou typu R - obdélníkové otvory, se stojánkem typu S (krytí připojení lavice) s os</t>
  </si>
  <si>
    <t>Otopná lavice samostojná s přirozenou konvekcí s dřevěnou deskou (standard lakovaný buk natur) umožňující odložení věcí i sezení, výška/hloubka/délka 200/198/1200 mm, s mřížkou typu R - obdélníkové otvory, se stojánkem typu S (krytí připojení lavice) s osazeným axiálním ventilem, barva bílá RAL 9016, včetně standardní dodávky</t>
  </si>
  <si>
    <t>998735102</t>
  </si>
  <si>
    <t>Přesun hmot tonážní pro otopná tělesa v objektech v přes 6 do 12 m</t>
  </si>
  <si>
    <t>Přesun hmot pro otopná tělesa stanovený z hmotnosti přesunovaného materiálu vodorovná dopravní vzdálenost do 50 m základní v objektech výšky přes 6 do 12 m</t>
  </si>
  <si>
    <t>https://podminky.urs.cz/item/CS_URS_2025_01/998735102</t>
  </si>
  <si>
    <t>D1</t>
  </si>
  <si>
    <t>Podlahové vytápění</t>
  </si>
  <si>
    <t>Polybutenová trubka PB-R 15 x 1,5 hetta třívrstvá. Materiál: trojnásobně koextrudovaný polybuten s kyslíkovou bariérou, odpovídající technickým podmínkám podle DIN 4726 a ČSN EN ISO 15876. Určena pro vytápění a plošné vytápění/chlazení.</t>
  </si>
  <si>
    <t xml:space="preserve">Systémová deska,  75 mm, s kročejovou izolací. Systémová deska pro podlahové vytápění, pro trubky d 15-18 mm, s integrovanou tepelnou izolací 30-2 mm, kročejová izolace 28 dB a izolace proti vlhkosti, vhodná pro obytné prostory, materiál: polystyren EPS (</t>
  </si>
  <si>
    <t>bal</t>
  </si>
  <si>
    <t xml:space="preserve">Systémová deska,  75 mm, s kročejovou izolací. Systémová deska pro podlahové vytápění, pro trubky d 15-18 mm, s integrovanou tepelnou izolací 30-2 mm, kročejová izolace 28 dB a izolace proti vlhkosti, vhodná pro obytné prostory, materiál: polystyren EPS (Doppeldichte), Rλ = 0,75 m2K/W, max. zatížitelnost do 500 kg/m2, rozestup uložení 75 mm nebo vícenásobný, balení 6,075 m2, rozměr 1350x750 mm, celková výška 52 mm.</t>
  </si>
  <si>
    <t>Dilatační pás z pěnového polyetylenu, tloušťka cca 8 mm, výška 150 mm, s nalepenou fólií a jednostranným přesahem fólie, samolepicí pruh na zadní straně, prostor pro dilataci 5 mm podle DIN 18560.</t>
  </si>
  <si>
    <t>Dilatační pás z vlnité lepenky podle DIN 18560, pro bezpečné dilatování potěrů a při přechodech přes dveře, délka 1 m.</t>
  </si>
  <si>
    <t>Ochranná trubka, barva černá, rozměr d15–d18 mm. Materiál ochranné trubky: vlnitý polyetylen černé barvy.</t>
  </si>
  <si>
    <t>Uzavírací kohout 1“ s teploměrem pro uzavření rozdělovače včetně jímky a teploměru 0 - 60 °C, PJ: 1 pár</t>
  </si>
  <si>
    <t>pár</t>
  </si>
  <si>
    <t>Opěrné pouzdro, pouzdro pro kalibrování trubky hetta 15 × 1,5 mm u násuvných spojek Push Fit materiál termoplastický polymer POM.</t>
  </si>
  <si>
    <t>Rozdělovače pro podlahové vytápění (nerez) s násuvnými spojkami 5 1” Push Fit, nerez, pro trubky hetta d 15 × 1,5 mm. Rozdělovače 1“ pro systém podlahového vytápění s integrovanými násuvnými spojkami s ventily pro přívodní a vratné potrubí, vhodné pro nap</t>
  </si>
  <si>
    <t>Rozdělovače pro podlahové vytápění (nerez) s násuvnými spojkami 5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</si>
  <si>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Rozdělovače pro podlahové vytápění (nerez) s násuvnými spojkami 6 1” Push Fit, nerez, pro trubky hetta d 15 × 1,5 mm. Rozdělovače 1“ pro systém podlahového vytápění s integrovanými násuvnými spojkami s ventily pro přívodní a vratné potrubí, vhodné pro nap</t>
  </si>
  <si>
    <t>Rozdělovače pro podlahové vytápění (nerez) s násuvnými spojkami 6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</si>
  <si>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Rozdělovače pro podlahové vytápění (nerez) s násuvnými spojkami 7 1” Push Fit, nerez, pro trubky hetta d 15 × 1,5 mm. Rozdělovače 1“ pro systém podlahového vytápění s integrovanými násuvnými spojkami s ventily pro přívodní a vratné potrubí, vhodné pro nap</t>
  </si>
  <si>
    <t>Rozdělovače pro podlahové vytápění (nerez) s násuvnými spojkami 7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</si>
  <si>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Rozdělovače pro podlahové vytápění (nerez) s násuvnými spojkami 8 1” Push Fit, nerez, pro trubky hetta d 15 × 1,5 mm. Rozdělovače 1“ pro systém podlahového vytápění s integrovanými násuvnými spojkami s ventily pro přívodní a vratné potrubí, vhodné pro nap</t>
  </si>
  <si>
    <t>Rozdělovače pro podlahové vytápění (nerez) s násuvnými spojkami 8 1” Push Fit, nerez, pro trubky hetta d 15 × 1,5 mm. Rozdělovače 1“ pro systém podlahového vytápění s integrovanými násuvnými spojkami s ventily pro přívodní a vratné potrubí, vhodné pro napojení PB trubek hetta 15 × 1,5 mm. Sestává ze dvou těles z ušlechtilé oceli osazených do protihlukově izolovaných držáků, s integrovanými násuvnými spojkami 15 mm, včetně odvzdušňovací a plnicí soupravy. Regulace průtoku se provádí regulační armaturou na zpátečce. Rozdělovač je vybaven průtokoměrem na přívodu. Pozor: pro každý otopný okruh jsou nutná dvě opěrná pouzdra.</t>
  </si>
  <si>
    <t xml:space="preserve">Mísící sada se směšovacím ventilem a termostatickou hlavicí pro 2–12 okruhů podlahového vytápění/chlazení, pro regulaci podlahového vytápění klasickým  směšováním, pro montáž na rozdělovač podlahového vytápění. Skládá se z termostatického ventilu s čidlem</t>
  </si>
  <si>
    <t xml:space="preserve">Mísící sada se směšovacím ventilem a termostatickou hlavicí pro 2–12 okruhů podlahového vytápění/chlazení, pro regulaci podlahového vytápění klasickým  směšováním, pro montáž na rozdělovač podlahového vytápění. Skládá se z termostatického ventilu s čidlem a jímkou (rozsah nastavení 20–70 °C), havarijního termostatu (nastavit na max. 55 °C), oběhového čerpadla, teploměru, zpětných klapek a připojovacích  prvků. Čerpadlo a havarijní termostat se dodávají již propojené.  Materiál: Poniklovaná mosaz.</t>
  </si>
  <si>
    <t xml:space="preserve">Skříňka pro podomítkovou instalaci do 9 okruhů, vnitřní šířka 720 mm. Pro instalaci pod omítku/do zdi. Skládá se ze základní skříně a  předního lakovaného rámu. Skříň je zhotovena z pozinkovaného plechu 0,8 mm. Viditelná  část je lakovaná barvou RAL 9003.</t>
  </si>
  <si>
    <t xml:space="preserve">Skříňka pro podomítkovou instalaci do 9 okruhů, vnitřní šířka 720 mm. Pro instalaci pod omítku/do zdi. Skládá se ze základní skříně a  předního lakovaného rámu. Skříň je zhotovena z pozinkovaného plechu 0,8 mm. Viditelná  část je lakovaná barvou RAL 9003. V horní části skříně je oddělená část určená pro připojovací  elektrickou lištu. Skříň má z boku perforované otvory pro připojení rozdělovače na stoupací  potrubí. Skříň je dodávána v 6 velikostech. Hloubka skříně 110-175 mm, výška 780-870 mm. Dvířka se odemykají mincí nebo šroubovákem.</t>
  </si>
  <si>
    <t xml:space="preserve">Skříňka pro podomítkovou instalaci do 11 okruhů, vnitřní šířka 800 mm. Pro instalaci pod omítku/do zdi. Skládá se ze základní skříně a  předního lakovaného rámu. Skříň je zhotovena z pozinkovaného plechu 0,8 mm. Viditelná  část je lakovaná barvou RAL 9003</t>
  </si>
  <si>
    <t xml:space="preserve">Skříňka pro podomítkovou instalaci do 11 okruhů, vnitřní šířka 800 mm. Pro instalaci pod omítku/do zdi. Skládá se ze základní skříně a  předního lakovaného rámu. Skříň je zhotovena z pozinkovaného plechu 0,8 mm. Viditelná  část je lakovaná barvou RAL 9003. V horní části skříně je oddělená část určená pro připojovací  elektrickou lištu. Skříň má z boku perforované otvory pro připojení rozdělovače na stoupací  potrubí. Skříň je dodávána v 6 velikostech. Hloubka skříně 110-175 mm, výška 780-870 mm. Dvířka se odemykají mincí nebo šroubovákem.</t>
  </si>
  <si>
    <t xml:space="preserve">Skříňka pro nadomítkovou instalaci do 9 okruhů, vnitřní šířka 845 mm. Pro instalaci na omítku/zeď. Skříň je zhotovena z pozinkovaného  plechu 0,8 mm. Viditelná část je lakovaná barvou RAL 9003. V horní části skříně je oddělená  část určená pro  připojovac</t>
  </si>
  <si>
    <t xml:space="preserve">Skříňka pro nadomítkovou instalaci do 9 okruhů, vnitřní šířka 845 mm. Pro instalaci na omítku/zeď. Skříň je zhotovena z pozinkovaného  plechu 0,8 mm. Viditelná část je lakovaná barvou RAL 9003. V horní části skříně je oddělená  část určená pro  připojovací elektrickou lištu. Skříň je dodávána v 6 velikostech. Hloubka skříně 157 mm, výška 780 mm. Dvířka se odemykají mincí nebo šroubovákem.</t>
  </si>
  <si>
    <t>Vodicí oblouk trubek 15/18, rozměr 15-18 mm, z nárazuvzdorného plastu, pro ohyb trubek hetta o 90°</t>
  </si>
  <si>
    <t>Kotvicí spona z nárazuvzdorného plastu pro bezpečné upevnění topné trubky, v bloku po 30 ks</t>
  </si>
  <si>
    <t>Press - spojka 15/15 pro napojení trubek hetta, z mosazi</t>
  </si>
  <si>
    <t>vlastní cena.44</t>
  </si>
  <si>
    <t>Montáž mísící sady</t>
  </si>
  <si>
    <t>vlastní cena.45</t>
  </si>
  <si>
    <t>Montáž rozdělovače podlahového vytápění včetně mísící sady a skříňky</t>
  </si>
  <si>
    <t>vlastní cena.46</t>
  </si>
  <si>
    <t>Montáž podlahového vytápění</t>
  </si>
  <si>
    <t>767995111</t>
  </si>
  <si>
    <t>Montáž atypických zámečnických konstrukcí hmotnosti přes 3 do 5 kg</t>
  </si>
  <si>
    <t>Montáž ostatních atypických zámečnických konstrukcí hmotnosti přes 3 do 5 kg</t>
  </si>
  <si>
    <t>https://podminky.urs.cz/item/CS_URS_2025_01/767995111</t>
  </si>
  <si>
    <t>767995112</t>
  </si>
  <si>
    <t>Montáž atypických zámečnických konstrukcí hmotnosti přes 5 do 10 kg</t>
  </si>
  <si>
    <t>Montáž ostatních atypických zámečnických konstrukcí hmotnosti přes 5 do 10 kg</t>
  </si>
  <si>
    <t>https://podminky.urs.cz/item/CS_URS_2025_01/767995112</t>
  </si>
  <si>
    <t>vlastní cena.47</t>
  </si>
  <si>
    <t>Konstrukční ocel</t>
  </si>
  <si>
    <t>vlastní cena.48</t>
  </si>
  <si>
    <t>Závitová tyč M8x1000 4.8 pozink, Závit – M8, délka - 1000 mm, Složení materiálu - Stupeň oceli 4.8 - DIN 976-1, Povrchová úprava - Pozinkováno</t>
  </si>
  <si>
    <t>vlastní cena.49</t>
  </si>
  <si>
    <t xml:space="preserve">Galvanicky pozinkovaná patní deska M8 k připevňování metrických závitových tyčí se dvěma kotevními body, složení materiálu:  DD11 - DIN EN 10111, povrchová úprava:  Pozinkováno, počet otvorů: 2</t>
  </si>
  <si>
    <t>Galvanicky pozinkovaná patní deska M8 k připevňování metrických závitových tyčí se dvěma kotevními body, složení materiálu: DD11 - DIN EN 10111, povrchová úprava: Pozinkováno, počet otvorů: 2</t>
  </si>
  <si>
    <t>vlastní cena.50</t>
  </si>
  <si>
    <t>Pozinkovaná potrubní objímka 15-20 M8 s rychlým uzavřením pro ekonomické aplikace s lehkým zatížením, Jmenovitá velikost trubky 3/8", Závitové spojení M8, Rozsah upínání D 15 - 20 mm, Maximální zatížení F 400 N, Snížení hlučnosti 18,5 dB (A), Složení mate</t>
  </si>
  <si>
    <t>Pozinkovaná potrubní objímka 15-20 M8 s rychlým uzavřením pro ekonomické aplikace s lehkým zatížením, Jmenovitá velikost trubky 3/8", Závitové spojení M8, Rozsah upínání D 15 - 20 mm, Maximální zatížení F 400 N, Snížení hlučnosti 18,5 dB (A), Složení materiálu DC01 - DIN EN 10130, Povrchová úprava pozink, Izolační materiál EPDM pryž</t>
  </si>
  <si>
    <t>vlastní cena.51</t>
  </si>
  <si>
    <t>Pozinkovaná potrubní objímka 20-26 M8 s rychlým uzavřením pro ekonomické aplikace s lehkým zatížením, Jmenovitá velikost trubky 1/2", Závitové spojení M8, Rozsah upínání D 20 - 26 mm, Maximální zatížení F 400 N, Snížení hlučnosti 18,5 dB (A), Složení mate</t>
  </si>
  <si>
    <t>Pozinkovaná potrubní objímka 20-26 M8 s rychlým uzavřením pro ekonomické aplikace s lehkým zatížením, Jmenovitá velikost trubky 1/2", Závitové spojení M8, Rozsah upínání D 20 - 26 mm, Maximální zatížení F 400 N, Snížení hlučnosti 18,5 dB (A), Složení materiálu DC01 - DIN EN 10130, Povrchová úprava pozink, Izolační materiál EPDM pryž</t>
  </si>
  <si>
    <t>vlastní cena.52</t>
  </si>
  <si>
    <t>Pozinkovaná potrubní objímka 26-32 M8 s rychlým uzavřením pro ekonomické aplikace s lehkým zatížením, Jmenovitá velikost trubky 3/4", Závitové spojení M8, Rozsah upínání D 26 - 32 mm, Maximální zatížení F 400 N, Snížení hlučnosti 18,5 dB (A), Složení mate</t>
  </si>
  <si>
    <t>Pozinkovaná potrubní objímka 26-32 M8 s rychlým uzavřením pro ekonomické aplikace s lehkým zatížením, Jmenovitá velikost trubky 3/4", Závitové spojení M8, Rozsah upínání D 26 - 32 mm, Maximální zatížení F 400 N, Snížení hlučnosti 18,5 dB (A), Složení materiálu DC01 - DIN EN 10130, Povrchová úprava pozink, Izolační materiál EPDM pryž</t>
  </si>
  <si>
    <t>vlastní cena.53</t>
  </si>
  <si>
    <t>Pozinkovaná potrubní objímka 32-38 M8 s rychlým uzavřením pro ekonomické aplikace s lehkým zatížením, Jmenovitá velikost trubky 1", Závitové spojení M8, Rozsah upínání D 32 - 38 mm, Maximální zatížení F 400 N, Snížení hlučnosti 18,5 dB (A), Složení materi</t>
  </si>
  <si>
    <t>Pozinkovaná potrubní objímka 32-38 M8 s rychlým uzavřením pro ekonomické aplikace s lehkým zatížením, Jmenovitá velikost trubky 1", Závitové spojení M8, Rozsah upínání D 32 - 38 mm, Maximální zatížení F 400 N, Snížení hlučnosti 18,5 dB (A), Složení materiálu DC01 - DIN EN 10130, Povrchová úprava pozink, Izolační materiál EPDM pryž</t>
  </si>
  <si>
    <t>vlastní cena.54</t>
  </si>
  <si>
    <t>Pozinkovaná potrubní objímka 38-45 M8 s rychlým uzavřením pro ekonomické aplikace s lehkým zatížením, Jmenovitá velikost trubky 1-1/4", Závitové spojení M8, Rozsah upínání D 38 - 45 mm, Maximální zatížení F 400 N, Snížení hlučnosti 18,5 dB (A), Složení ma</t>
  </si>
  <si>
    <t>Pozinkovaná potrubní objímka 38-45 M8 s rychlým uzavřením pro ekonomické aplikace s lehkým zatížením, Jmenovitá velikost trubky 1-1/4", Závitové spojení M8, Rozsah upínání D 38 - 45 mm, Maximální zatížení F 400 N, Snížení hlučnosti 18,5 dB (A), Složení materiálu DC01 - DIN EN 10130, Povrchová úprava pozink, Izolační materiál EPDM pryž</t>
  </si>
  <si>
    <t>vlastní cena.55</t>
  </si>
  <si>
    <t>Pozinkovaná potrubní objímka 54-63 M8 s rychlým uzavřením pro ekonomické aplikace s lehkým zatížením, Jmenovitá velikost trubky 2", Závitové spojení M8, Rozsah upínání D 54 - 63 mm, Maximální zatížení F 800 N, Snížení hlučnosti 18,5 dB (A), Složení materi</t>
  </si>
  <si>
    <t>Pozinkovaná potrubní objímka 54-63 M8 s rychlým uzavřením pro ekonomické aplikace s lehkým zatížením, Jmenovitá velikost trubky 2", Závitové spojení M8, Rozsah upínání D 54 - 63 mm, Maximální zatížení F 800 N, Snížení hlučnosti 18,5 dB (A), Složení materiálu DC01 - DIN EN 10130, Povrchová úprava pozink, Izolační materiál EPDM pryž</t>
  </si>
  <si>
    <t>vlastní cena.56</t>
  </si>
  <si>
    <t>Pozinkovaná potrubní objímka 73-82 M8 s rychlým uzavřením pro ekonomické aplikace s lehkým zatížením, Jmenovitá velikost trubky 2-1/2", Závitové spojení M8, Rozsah upínání D 73 - 82 mm, Maximální zatížení F 800 N, Snížení hlučnosti 18,5 dB (A), Složení ma</t>
  </si>
  <si>
    <t>Pozinkovaná potrubní objímka 73-82 M8 s rychlým uzavřením pro ekonomické aplikace s lehkým zatížením, Jmenovitá velikost trubky 2-1/2", Závitové spojení M8, Rozsah upínání D 73 - 82 mm, Maximální zatížení F 800 N, Snížení hlučnosti 18,5 dB (A), Složení materiálu DC01 - DIN EN 10130, Povrchová úprava pozink, Izolační materiál EPDM pryž</t>
  </si>
  <si>
    <t>998767102</t>
  </si>
  <si>
    <t>Přesun hmot tonážní pro zámečnické konstrukce v objektech v přes 6 do 12 m</t>
  </si>
  <si>
    <t>Přesun hmot pro zámečnické konstrukce stanovený z hmotnosti přesunovaného materiálu vodorovná dopravní vzdálenost do 50 m základní v objektech výšky přes 6 do 12 m</t>
  </si>
  <si>
    <t>https://podminky.urs.cz/item/CS_URS_2025_01/998767102</t>
  </si>
  <si>
    <t>783324101</t>
  </si>
  <si>
    <t>Základní jednonásobný akrylátový nátěr zámečnických konstrukcí</t>
  </si>
  <si>
    <t>Základní nátěr zámečnických konstrukcí jednonásobný akrylátový</t>
  </si>
  <si>
    <t>https://podminky.urs.cz/item/CS_URS_2025_01/783324101</t>
  </si>
  <si>
    <t>783327101</t>
  </si>
  <si>
    <t>Krycí jednonásobný akrylátový nátěr zámečnických konstrukcí</t>
  </si>
  <si>
    <t>Krycí nátěr (email) zámečnických konstrukcí jednonásobný akrylátový</t>
  </si>
  <si>
    <t>https://podminky.urs.cz/item/CS_URS_2025_01/783327101</t>
  </si>
  <si>
    <t>783601731</t>
  </si>
  <si>
    <t>Odmaštění vodou ředitelným odmašťovačem potrubí přes DN 50 do DN 100 mm</t>
  </si>
  <si>
    <t>Příprava podkladu armatur a kovových potrubí před provedením nátěru potrubí přes DN 50 do DN 100 mm odmaštěním, odmašťovačem vodou ředitelným</t>
  </si>
  <si>
    <t>https://podminky.urs.cz/item/CS_URS_2025_01/783601731</t>
  </si>
  <si>
    <t>783624661</t>
  </si>
  <si>
    <t>Základní antikorozní jednonásobný akrylátový nátěr potrubí přes DN 50 do DN 100 mm</t>
  </si>
  <si>
    <t>Základní antikorozní nátěr armatur a kovových potrubí jednonásobný potrubí přes DN 50 do DN 100 mm akrylátový</t>
  </si>
  <si>
    <t>https://podminky.urs.cz/item/CS_URS_2025_01/783624661</t>
  </si>
  <si>
    <t>OST</t>
  </si>
  <si>
    <t>Ostatní</t>
  </si>
  <si>
    <t>vlastní cena.58</t>
  </si>
  <si>
    <t>Dokumentace skutečného stavu včetně fotodokumentace skrytých a těžko přístupných částí</t>
  </si>
  <si>
    <t>262144</t>
  </si>
  <si>
    <t>-68665531</t>
  </si>
  <si>
    <t>vlastní cena.59</t>
  </si>
  <si>
    <t>Proplach potrubí 2x</t>
  </si>
  <si>
    <t>vlastní cena.60</t>
  </si>
  <si>
    <t>Napuštění topného systému upravenou vodou, včetně odvzdušnění</t>
  </si>
  <si>
    <t>vlastní cena.61</t>
  </si>
  <si>
    <t>Provozní zkoušky - dilatační a topná (72 hod)</t>
  </si>
  <si>
    <t>vlastní cena.62</t>
  </si>
  <si>
    <t>Demontáž a ekologická likvidace dotčené části stávajícího systému vytápění</t>
  </si>
  <si>
    <t>Poznámka k položce:_x000d_
předpoklad 30 hod</t>
  </si>
  <si>
    <t>vlastní cena.63</t>
  </si>
  <si>
    <t>Poznámka k položce:_x000d_
předpoklad 80 hod</t>
  </si>
  <si>
    <t>vlastní cena.64</t>
  </si>
  <si>
    <t>Úpravy na dotčené části stávajícího systému vytápění</t>
  </si>
  <si>
    <t>Poznámka k položce:_x000d_
předpoklad 10 hod</t>
  </si>
  <si>
    <t>vlastní cena.65</t>
  </si>
  <si>
    <t>Zaregulování a zprovoznění systému</t>
  </si>
  <si>
    <t>D.1.4.3 - VZT</t>
  </si>
  <si>
    <t>HSV - HSV</t>
  </si>
  <si>
    <t>Za - Zařízení č. 1 - Větrání cvičebního sálu</t>
  </si>
  <si>
    <t>D1 - Zařízení č. 2 - Větrání tělocvičny a víceúčelového sálu</t>
  </si>
  <si>
    <t>D2 - Zařízení č. 3 - Větrání hygienického zázemí v 1.PP a 3.NP</t>
  </si>
  <si>
    <t>D3 - Zařízení č. 4 - Větrání skladů</t>
  </si>
  <si>
    <t>D4 - Zařízení č. 5 - Větrání technických místností</t>
  </si>
  <si>
    <t>D5 - Zařízení č. 6 - Větrání CHÚC</t>
  </si>
  <si>
    <t>D6 - Zařízení č. 8 - Chlazení sálů a tělocvičny</t>
  </si>
  <si>
    <t>D7 - Zařízení č. 9 - Přeložení stávajícího potrubí pro kuchyň</t>
  </si>
  <si>
    <t>DN - Ostatní</t>
  </si>
  <si>
    <t>Za</t>
  </si>
  <si>
    <t>Zařízení č. 1 - Větrání cvičebního sálu</t>
  </si>
  <si>
    <t>1.1</t>
  </si>
  <si>
    <t>Modulární větrací jednotka pro přívod a odtah vzduchu</t>
  </si>
  <si>
    <t>ks</t>
  </si>
  <si>
    <t>Modulární větrací jednotka pro přívod a odtah vzduchu ve venkovním horizontálním podlahovém provedení se systémem ZZT (protiproudý deskový rekuperační výměník s účinností 81,9%), včetně průžných manžet. Vp=6410 m3/hod, Vo=6560 m3/hod, dpextp=300 Pa, dpexto=300 Pa, Pp=2,5 kW, Ip=2,94 A / 400V, Po=2,5 kW, Io=2,94 A / 400V, Zima: tp= +18°C, vodní ohřívač (65/50°C), Qtop = 16,6 kW, celková hmotnost 1087 kg, rozměr 1665/2175/2960 mm (š/v/d). 
Sestava: Na přívodu v sestavě uzavírací klapka se servopohonem,filtr F7, deskový rekuperační výměník, vodní ohřívač, přívodní ventilátor s EC motorem. 
Na odvodu v sestavě uzavírací klapka se servopohonem, filtr M5, deskový rekuperační výměník, odvodní ventilátor s EC motorem.
Příslušenství: řídící systém Access s řídící jednotkou CU27-C2; oživení a zaregulování systému; oživení a zaregulování systému
Vč. autonomní regulace systému VAV.
Vč. směšovacího uzlu.</t>
  </si>
  <si>
    <t>1.2</t>
  </si>
  <si>
    <t>Elektrický ohřívač do čtyřhranného potrubí o rozměrech 500x250 mm s řízením 0-10V</t>
  </si>
  <si>
    <t>Elektrický ohřívač do čtyřhranného potrubí o rozměrech 500x250 mm s řízením 0-10V; Topný výkon QT= 3,9 kW; Pel,max = 9,0 kW (400 V)</t>
  </si>
  <si>
    <t>1.3</t>
  </si>
  <si>
    <t>Elektrický ohřívač do kruhového potrubí ø 200 mm s řízením 0-10V</t>
  </si>
  <si>
    <t>Elektrický ohřívač do kruhového potrubí ø 200 mm s řízením 0-10V; Topný výkon QT= 1,3 kW; Pel,max = 3,0 kW (230 V)</t>
  </si>
  <si>
    <t>1.4</t>
  </si>
  <si>
    <t>Elektrický ohřívač do kruhového potrubí ø 250 mm s řízením 0-10V</t>
  </si>
  <si>
    <t>Elektrický ohřívač do kruhového potrubí ø 250 mm s řízením 0-10V; Topný výkon QT= 1,8 kW; Pel,max = 3,0 kW (230 V)</t>
  </si>
  <si>
    <t>1.5</t>
  </si>
  <si>
    <t>Regulátor variabilního průtoku vzduchu čtyřhranný 1000x300 se servopohonem pro přívod vzduchu</t>
  </si>
  <si>
    <t>Regulátor variabilního průtoku vzduchu čtyřhranný 1000x300 se servopohonem pro přívod vzduchu Vp= 3280 m³/h, s řízením přes komunikační protokol Modbus RTU, napájení servopohonu 230V</t>
  </si>
  <si>
    <t>1.6</t>
  </si>
  <si>
    <t>Regulátor variabilního průtoku vzduchu kruhový ø 500 se servopohonem pro odvod vzduchu</t>
  </si>
  <si>
    <t>Regulátor variabilního průtoku vzduchu kruhový ø 500 se servopohonem pro odvod vzduchu Vo= 3000 m³/h, s řízením přes komunikační protokol Modbus RTU, napájení servopohonu 230V</t>
  </si>
  <si>
    <t>1.7</t>
  </si>
  <si>
    <t>Regulátor konstantního průtoku vzduchu čtyřhranný 500x250 pro přívod vzduchu</t>
  </si>
  <si>
    <t>Regulátor konstantního průtoku vzduchu čtyřhranný 500x250 pro přívod vzduchu Vp=1920 m³/h, s mechanickým nastavením</t>
  </si>
  <si>
    <t>1.8</t>
  </si>
  <si>
    <t>Regulátor konstantního průtoku vzduchu kruhový Ø200 pro přívod vzduchu</t>
  </si>
  <si>
    <t>Regulátor konstantního průtoku vzduchu kruhový Ø200 pro přívod vzduchu Vp=640 m³/h, s mechanickým nastavením</t>
  </si>
  <si>
    <t>1.9</t>
  </si>
  <si>
    <t xml:space="preserve">Regulátor konstantního průtoku vzduchu kruhový Ø250  pro přívod vzduchu</t>
  </si>
  <si>
    <t>Regulátor konstantního průtoku vzduchu kruhový Ø250 pro přívod vzduchu Vp=850 m³/h, s mechanickým nastavením</t>
  </si>
  <si>
    <t>1.10</t>
  </si>
  <si>
    <t xml:space="preserve">Regulátor konstantního průtoku vzduchu čtyřhranný 500x250  pro odvod vzduchu</t>
  </si>
  <si>
    <t>Regulátor konstantního průtoku vzduchu čtyřhranný 500x250 pro odvod vzduchu Vo=2560 m³/h, s mechanickým nastavením</t>
  </si>
  <si>
    <t>1.11</t>
  </si>
  <si>
    <t>Regulátor konstantního průtoku vzduchu čtyřhranný 250x250 pro odvod vzduchu</t>
  </si>
  <si>
    <t>Regulátor konstantního průtoku vzduchu čtyřhranný 250x250 pro odvod vzduchu Vo=570 m³/h, s mechanickým nastavením</t>
  </si>
  <si>
    <t>1.12</t>
  </si>
  <si>
    <t xml:space="preserve">Regulátor konstantního průtoku vzduchu kruhový Ø160  pro odvod vzduchu</t>
  </si>
  <si>
    <t>Regulátor konstantního průtoku vzduchu kruhový Ø160 pro odvod vzduchu Vo=150 m³/h, s mechanickým nastavením</t>
  </si>
  <si>
    <t>1.13</t>
  </si>
  <si>
    <t xml:space="preserve">Protipožární klapka do čtyřhranného potrubí 710x450  s minimální odolností EI45</t>
  </si>
  <si>
    <t>Protipožární klapka do čtyřhranného potrubí 710x450 s minimální odolností EI45, s termickým spouštěcím čidlem, se servopohonem 230V (AC) s pružinou a s pomocnými spínači pro signalizaci polohu listu klapky</t>
  </si>
  <si>
    <t>1.14</t>
  </si>
  <si>
    <t>1.15</t>
  </si>
  <si>
    <t>1.16</t>
  </si>
  <si>
    <t>1.17</t>
  </si>
  <si>
    <t xml:space="preserve">Čtyřhranný kulisový tlumič hluku o rozměrech 600 x 1500 mm,  délka 1000 mm</t>
  </si>
  <si>
    <t>Čtyřhranný kulisový tlumič hluku o rozměrech 600 x 1500 mm, délka 1000 mm; V= 6410 m³/h, celkový útlum hluku D=23 dB Kulisa šířky 100 mm, mezera 75 mm</t>
  </si>
  <si>
    <t>1.18</t>
  </si>
  <si>
    <t>Čtyřhranný kulisový tlumič hluku o rozměrech 600 x 1500 mm, délka 1000 mm; V= 6560 m³/h, celkový útlum hluku D=23 dB Kulisa šířky 100 mm, mezera 75 mm</t>
  </si>
  <si>
    <t>1.19</t>
  </si>
  <si>
    <t>Přívodní vířivý anemostat s nastavitelnými lamelami velikosti 600 se čtvercovou čelní deskou 600x600 mm</t>
  </si>
  <si>
    <t>Přívodní vířivý anemostat s nastavitelnými lamelami velikosti 600 se čtvercovou čelní deskou 600x600 mm; pro Vp = 425 m³/h, vč. plenumboxu s horizontálním připojením na kruhové potrubí ø 200 mm; vč. regulační klapky</t>
  </si>
  <si>
    <t>1.20</t>
  </si>
  <si>
    <t>Přívodní vířivý anemostat s nastavitelnými lamelami velikosti 600 se čtvercovou čelní deskou 600x600 mm; pro Vp = 320 m³/h, vč. plenumboxu s horizontálním připojením na kruhové potrubí ø 200 mm; vč. regulační klapky</t>
  </si>
  <si>
    <t>1.21</t>
  </si>
  <si>
    <t xml:space="preserve">Přívodní dvouřadá čtyřhranná vyústka 600 x 100 mm  do kruhového potrubí</t>
  </si>
  <si>
    <t>Přívodní dvouřadá čtyřhranná vyústka 600 x 100 mm do kruhového potrubí; včetně regulace pro Vp = 600 m³/h</t>
  </si>
  <si>
    <t>1.22</t>
  </si>
  <si>
    <t>Talířový ventil odvodní kovový Ø 125</t>
  </si>
  <si>
    <t>Talířový ventil odvodní kovový Ø 125, Vo = 50 m³/h, včetně montážního rámečku</t>
  </si>
  <si>
    <t>1.23</t>
  </si>
  <si>
    <t>Talířový ventil odvodní kovový Ø 160</t>
  </si>
  <si>
    <t>Talířový ventil odvodní kovový Ø 160, Vo = 80 m³/h, včetně montážního rámečku</t>
  </si>
  <si>
    <t>1.24.1</t>
  </si>
  <si>
    <t>Odvodní vířivý anemostat s nastavitelnými lamelami velikosti 500 se čtvercovou čelní deskou 500x500 mm</t>
  </si>
  <si>
    <t>Odvodní vířivý anemostat s nastavitelnými lamelami velikosti 500 se čtvercovou čelní deskou 500x500 mm; pro Vo = 320 m³/h, vč. plenumboxu s horizontálním připojením na kruhové potrubí ø 200 mm; vč. regulační klapky</t>
  </si>
  <si>
    <t>1.24.2</t>
  </si>
  <si>
    <t>Odvodní vířivý anemostat s nastavitelnými lamelami velikosti 600 se čtvercovou čelní deskou 600x600 mm</t>
  </si>
  <si>
    <t>Odvodní vířivý anemostat s nastavitelnými lamelami velikosti 600 se čtvercovou čelní deskou 600x600 mm; pro Vo = 640 m³/h, vč. plenumboxu s horizontálním připojením na kruhové potrubí ø 200 mm; vč. regulační klapky</t>
  </si>
  <si>
    <t>1.24.3</t>
  </si>
  <si>
    <t xml:space="preserve">Odvodní jednořadá čtyřhranná vyústka 400 x 100 mm  do kruhového potrubí</t>
  </si>
  <si>
    <t>Odvodní jednořadá čtyřhranná vyústka 400 x 100 mm do kruhového potrubí; včetně regulace pro Vp = 430 m³/h</t>
  </si>
  <si>
    <t>1.24.4</t>
  </si>
  <si>
    <t>Odvodní jednořadá čtyřhranná vyústka 400 x 100 mm do kruhového potrubí; včetně regulace pro Vp = 280 m³/h</t>
  </si>
  <si>
    <t>1.25</t>
  </si>
  <si>
    <t>Sací kus na čtyřhranné potrubí o rozměrech 450 x 710 mm z ocelového pozinkovaného plechu pro V = 6410 m³/h</t>
  </si>
  <si>
    <t>Sací kus na čtyřhranné potrubí o rozměrech 450 x 710 mm z ocelového pozinkovaného plechu pro V = 6410 m³/h, vč. sita</t>
  </si>
  <si>
    <t>1.26</t>
  </si>
  <si>
    <t>Výfukový kus na čtyřhranné potrubí o rozměrech 450 x 710 mm z ocelového pozinkovaného plechu pro V = 6560 m³/h</t>
  </si>
  <si>
    <t>Výfukový kus na čtyřhranné potrubí o rozměrech 450 x 710 mm z ocelového pozinkovaného plechu pro V = 6560 m³/h, vč. sita</t>
  </si>
  <si>
    <t>1.27</t>
  </si>
  <si>
    <t>Stěnová mřížka o rozměru 400 x 200 mm s pevnými lamelami</t>
  </si>
  <si>
    <t>Stěnová mřížka o rozměru 400 x 200 mm s pevnými lamelami; Příslušenství: Barva dle architekta</t>
  </si>
  <si>
    <t>1.28</t>
  </si>
  <si>
    <t>Stěnová mřížka o rozměru 500 x 150 mm s pevnými lamelami</t>
  </si>
  <si>
    <t xml:space="preserve">Stěnová mřížka o rozměru 500 x 150 mm s pevnými lamelami; Příslušenství: Barva dle architekta </t>
  </si>
  <si>
    <t>1.29</t>
  </si>
  <si>
    <t>Stěnová mřížka o rozměru 625 x 225 mm s pevnými lamelami</t>
  </si>
  <si>
    <t xml:space="preserve">Stěnová mřížka o rozměru 625 x 225 mm s pevnými lamelami; Příslušenství: Barva dle architekta </t>
  </si>
  <si>
    <t>1.30</t>
  </si>
  <si>
    <t>Dveřní mřížka o rozměru 400 x 200 mm s pevnými lamelami</t>
  </si>
  <si>
    <t xml:space="preserve">Dveřní mřížka o rozměru 400 x 200 mm s pevnými lamelami; Příslušenství: Barva dle architekta </t>
  </si>
  <si>
    <t>1.32</t>
  </si>
  <si>
    <t>Ohebné Al-laminátové potrubí ø 125 mm</t>
  </si>
  <si>
    <t>bm</t>
  </si>
  <si>
    <t xml:space="preserve">Ohebné Al-laminátové potrubí ø 125 mm; izolované s útlumem hluku; včetně materiálu pro napojení na potrubí </t>
  </si>
  <si>
    <t>1.33</t>
  </si>
  <si>
    <t>Ohebné Al-laminátové potrubí ø 160 mm</t>
  </si>
  <si>
    <t xml:space="preserve">Ohebné Al-laminátové potrubí ø 160 mm; izolované s útlumem hluku; včetně materiálu pro napojení na potrubí </t>
  </si>
  <si>
    <t>1.34</t>
  </si>
  <si>
    <t>Ohebné Al-laminátové potrubí ø 200 mm</t>
  </si>
  <si>
    <t xml:space="preserve">Ohebné Al-laminátové potrubí ø 200 mm; izolované s útlumem hluku; včetně materiálu pro napojení na potrubí </t>
  </si>
  <si>
    <t>1.35</t>
  </si>
  <si>
    <t>Potrubí kruhové SPIRO do ø 200 mm</t>
  </si>
  <si>
    <t>Potrubí kruhové SPIRO do ø 200 mm; z pozinkovaného plechu nízkotlaké, min. třída těsnosti B, kompletní provedení včetně spojek s těsněním; včetně tvarovek dle výkresové dokumentace (70%); včetně zavěsového a montážního materiálu</t>
  </si>
  <si>
    <t>1.36</t>
  </si>
  <si>
    <t>Potrubí kruhové SPIRO ø 250 mm</t>
  </si>
  <si>
    <t>Potrubí kruhové SPIRO ø 250 mm; z pozinkovaného plechu nízkotlaké, min. třída těsnosti B, kompletní provedení včetně spojek s těsněním; včetně tvarovek dle výkresové dokumentace (60%); včetně zavěsového a montážního materiálu</t>
  </si>
  <si>
    <t>1.37</t>
  </si>
  <si>
    <t>Potrubí kruhové SPIRO ø 315</t>
  </si>
  <si>
    <t>Potrubí kruhové SPIRO ø 315, 355 mm; z pozinkovaného plechu nízkotlaké, min. třída těsnosti B, kompletní provedení včetně spojek s těsněním; včetně tvarovek dle výkresové dokumentace (40%); včetně zavěsového a montážního materiálu</t>
  </si>
  <si>
    <t>1.38</t>
  </si>
  <si>
    <t>Potrubí kruhové SPIRO ø 400</t>
  </si>
  <si>
    <t>Potrubí kruhové SPIRO ø 400, 450 mm ; z pozinkovaného plechu nízkotlaké, min. třída těsnosti B, kompletní provedení včetně spojek s těsněním; včetně tvarovek dle výkresové dokumentace (40%); včetně zavěsového a montážního materiálu</t>
  </si>
  <si>
    <t>1.39</t>
  </si>
  <si>
    <t>Potrubí kruhové SPIRO ø 500 mm</t>
  </si>
  <si>
    <t>Potrubí kruhové SPIRO ø 500 mm; z pozinkovaného plechu nízkotlaké, min. třída těsnosti B, kompletní provedení včetně spojek s těsněním; včetně tvarovek dle výkresové dokumentace (40%); včetně zavěsového a montážního materiálu</t>
  </si>
  <si>
    <t>1.40</t>
  </si>
  <si>
    <t>Čtyřhranné potrubí z ocelového pozinkovaného plechu sk.I 80% tvarovek</t>
  </si>
  <si>
    <t>Čtyřhranné potrubí z ocelového pozinkovaného plechu sk.I 80% tvarovek, min. třída těsnosti B, kompletní provedení včetně těsnění; včetně zavěsového a montážního materiálu</t>
  </si>
  <si>
    <t>1.41</t>
  </si>
  <si>
    <t xml:space="preserve">Požární izolace z minerální vlny s minimální požární odolností EI 30,  typ B</t>
  </si>
  <si>
    <t>Požární izolace z minerální vlny s minimální požární odolností EI 30, typ B - oboustranné působení požáru, orientace potrubí ho+ve, tl. 50 mm, součinitel tepelné vodivosti λ = 0,040 W/m.K při 0 °C; objemová hmotnost min. 40 kg/m3 včetně spojovacího a těsnícího materiálu, kompletní montáž</t>
  </si>
  <si>
    <t>1.42</t>
  </si>
  <si>
    <t>Tepelná a hluková izolace tl. 40 mm s Al polepem na bázi minerální vlny</t>
  </si>
  <si>
    <t xml:space="preserve">Tepelná a hluková izolace tl. 40 mm s Al polepem na bázi minerální vlny - součinitel tepelné vodivosti λ = 0,038 W/m.K při 0 °C; objemová hmotnost min. 40 kg/m3 veškeré pomocné konstrukce, spojovací a montážní materiál součástí dodávky </t>
  </si>
  <si>
    <t>1.43</t>
  </si>
  <si>
    <t>Požární stěnová ucpávka</t>
  </si>
  <si>
    <t>Zařízení č. 2 - Větrání tělocvičny a víceúčelového sálu</t>
  </si>
  <si>
    <t>2.1</t>
  </si>
  <si>
    <t>Modulární větrací jednotka pro přívod a odtah vzduchu ve venkovním horizontálním podlahovém provedení se systémem ZZT (protiproudý rotační regenerační výměník s účinností 78,8%), včetně průžných manžet. Vp=13250 m3/hod, Vo=13450 m3/hod, dpextp=300 Pa, dpexto=300 Pa, Pp=6,8 kW, Ip=10,80 A / 400V, Po=6,8 kW, Io=10,80 A / 400V, Zima: tp= +18°C, vodní ohřívač (65/50°C), Qtop = 29,5 kW, celková hmotnost 1685 kg, rozměr 1882/2102/2582 mm (š/v/d). Sestava: Na přívodu v sestavě uzavírací klapka se servopohonem,filtr F7, rotačním regeneračním výměník, vodní ohřívač, přívodní ventilátor s EC motorem. Na odvodu v sestavě uzavírací klapka se servopohonem, filtr M5, deskový rekuperační výměník, odvodní ventilátor s EC motorem. Příslušenství: řídící systém Access s řídící jednotkou CU27-C2; oživení a zaregulování systému Vč. autonomní regulace systému VAV. Vč. směšovacího uzlu</t>
  </si>
  <si>
    <t>2.2</t>
  </si>
  <si>
    <t>Regulátor variabilního průtoku vzduchu čtyřhranný 800x500</t>
  </si>
  <si>
    <t>Regulátor variabilního průtoku vzduchu čtyřhranný 800x500 se servopohonem pro přívod vzduchu Vp= 8750 m³/h, s řízením přes komunikační protokol Modbus RTU, napájení servopohonu 230V</t>
  </si>
  <si>
    <t>2.3</t>
  </si>
  <si>
    <t>Regulátor variabilního průtoku vzduchu kruhový ø 630</t>
  </si>
  <si>
    <t>Regulátor variabilního průtoku vzduchu kruhový ø 630 se servopohonem pro přívod vzduchu Vp= 4500 m³/h, s řízením přes komunikační protokol Modbus RTU, napájení servopohonu 230V</t>
  </si>
  <si>
    <t>2.4</t>
  </si>
  <si>
    <t>Regulátor variabilního průtoku vzduchu čtyřhranný 800x500 se servopohonem pro odvod vzduchu Vo= 8750 m³/h, s řízením přes komunikační protokol Modbus RTU, napájení servopohonu 230V</t>
  </si>
  <si>
    <t>2.5</t>
  </si>
  <si>
    <t>Regulátor variabilního průtoku vzduchu kruhový ø 630 se servopohonem pro odvod vzduchu Vo= 4500 m³/h, s řízením přes komunikační protokol Modbus RTU, napájení servopohonu 230V</t>
  </si>
  <si>
    <t>2.6</t>
  </si>
  <si>
    <t>Protipožární klapka do čtyřhranného potrubí 800x500</t>
  </si>
  <si>
    <t>Protipožární klapka do čtyřhranného potrubí 800x500 s minimální odolností EI45, s termickým spouštěcím čidlem, se servopohonem 230V (AC) s pružinou a s pomocnými spínači pro signalizaci polohu listu klapky</t>
  </si>
  <si>
    <t>2.7</t>
  </si>
  <si>
    <t>2.8</t>
  </si>
  <si>
    <t xml:space="preserve">Čtyřhranný kulisový tlumič hluku o rozměrech 1600 x 800 mm,  délka 3000 mm</t>
  </si>
  <si>
    <t>Čtyřhranný kulisový tlumič hluku o rozměrech 1600 x 800 mm, délka 3000 mm; V= 13250 m³/h, celkový útlum hluku D=34 dB Kulisa šířky 120 mm, mezera 200 mm</t>
  </si>
  <si>
    <t>2.9</t>
  </si>
  <si>
    <t xml:space="preserve">Čtyřhranný kulisový tlumič hluku o rozměrech 1600 x 800 mm,  délka 2000 mm</t>
  </si>
  <si>
    <t>Čtyřhranný kulisový tlumič hluku o rozměrech 1600 x 800 mm, délka 2000 mm; V= 13450 m³/h, celkový útlum hluku D=28 dB Kulisa šířky 120 mm, mezera 200 mm</t>
  </si>
  <si>
    <t>2.10</t>
  </si>
  <si>
    <t>Čtyřhranný kulisový tlumič hluku o rozměrech 1600 x 800 mm, délka 2000 mm; V= 13250 m³/h, celkový útlum hluku D=25 dB Kulisa šířky 120 mm, mezera 200 mm</t>
  </si>
  <si>
    <t>2.11</t>
  </si>
  <si>
    <t>Čtyřhranný kulisový tlumič hluku o rozměrech 1600 x 800 mm, délka 2000 mm; V= 13450 m³/h, celkový útlum hluku D=25 dB Kulisa šířky 120 mm, mezera 200 mm</t>
  </si>
  <si>
    <t>2.12</t>
  </si>
  <si>
    <t xml:space="preserve">Přívodní dvouřadá čtyřhranná vyústka 825 x 125 mm  do kruhového potrubí</t>
  </si>
  <si>
    <t>Přívodní dvouřadá čtyřhranná vyústka 825 x 125 mm do kruhového potrubí; včetně regulace pro Vp = 625 m³/h</t>
  </si>
  <si>
    <t>2.13</t>
  </si>
  <si>
    <t>Přívodní vířivý anemostat s nastavitelnými lamelami velikosti 800 se čtvercovou čelní deskou 800x800 mm</t>
  </si>
  <si>
    <t>Přívodní vířivý anemostat s nastavitelnými lamelami velikosti 800 se čtvercovou čelní deskou 800x800 mm; pro Vp = 563 m³/h, vč. plenumboxu s horizontálním připojením na kruhové potrubí ø 315 mm; vč. regulační klapky</t>
  </si>
  <si>
    <t>2.14</t>
  </si>
  <si>
    <t xml:space="preserve">Odvodní jednořadá čtyřhranná vyústka 825 x 125 mm  do kruhového potrubí</t>
  </si>
  <si>
    <t>Odvodní jednořadá čtyřhranná vyústka 825 x 125 mm do kruhového potrubí; včetně regulace pro Vo = 625 m³/h</t>
  </si>
  <si>
    <t>2.15</t>
  </si>
  <si>
    <t xml:space="preserve">Odvodní jednořadá čtyřhranná vyústka 500 x 400 mm  do čtyřhranného potrubí</t>
  </si>
  <si>
    <t>Odvodní jednořadá čtyřhranná vyústka 500 x 400 mm do čtyřhranného potrubí; včetně regulace pro Vo = 1125 m³/h</t>
  </si>
  <si>
    <t>2.16</t>
  </si>
  <si>
    <t xml:space="preserve">Talířový ventil odvodní kovový Ø 200,  Vo = 200 m³/h</t>
  </si>
  <si>
    <t>Talířový ventil odvodní kovový Ø 200, Vo = 200 m³/h, včetně montážního rámečku</t>
  </si>
  <si>
    <t>2.17</t>
  </si>
  <si>
    <t>Sací kus na čtyřhranné potrubí o rozměrech 1600 x 800 mm z ocelového pozinkovaného plechu pro V = 13250 m³/h</t>
  </si>
  <si>
    <t>Sací kus na čtyřhranné potrubí o rozměrech 1600 x 800 mm z ocelového pozinkovaného plechu pro V = 13250 m³/h, vč. sita;</t>
  </si>
  <si>
    <t>2.18</t>
  </si>
  <si>
    <t>Výfukový kus na čtyřhranné potrubí o rozměrech 1600 x 800 mm z ocelového pozinkovaného plechu pro V = 13450 m³/h</t>
  </si>
  <si>
    <t>Výfukový kus na čtyřhranné potrubí o rozměrech 1600 x 800 mm z ocelového pozinkovaného plechu pro V = 13450 m³/h, vč. sita;</t>
  </si>
  <si>
    <t>2.19</t>
  </si>
  <si>
    <t>2.21</t>
  </si>
  <si>
    <t>Ohebné Al-laminátové potrubí ø 200 mm; izolované s útlumem hluku; včetně materiálu pro napojení na potrubí</t>
  </si>
  <si>
    <t>2.22</t>
  </si>
  <si>
    <t>Ohebné Al-laminátové potrubí ø 315 mm</t>
  </si>
  <si>
    <t>Ohebné Al-laminátové potrubí ø 315 mm; izolované s útlumem hluku; včetně materiálu pro napojení na potrubí</t>
  </si>
  <si>
    <t>2.23</t>
  </si>
  <si>
    <t>Potrubí kruhové SPIRO do ø 400 mm</t>
  </si>
  <si>
    <t>Potrubí kruhové SPIRO do ø 400 mm; z pozinkovaného plechu nízkotlaké, min. třída těsnosti B, kompletní provedení včetně spojek s těsněním; včetně tvarovek dle výkresové dokumentace (50%); včetně zavěsového a montážního materiálu</t>
  </si>
  <si>
    <t>2.24</t>
  </si>
  <si>
    <t>Potrubí kruhové SPIRO ø 500, 560 mm</t>
  </si>
  <si>
    <t>Potrubí kruhové SPIRO ø 500, 560 mm; z pozinkovaného plechu nízkotlaké, min. třída těsnosti B, kompletní provedení včetně spojek s těsněním; včetně tvarovek dle výkresové dokumentace (50%); včetně zavěsového a montážního materiálu</t>
  </si>
  <si>
    <t>2.25</t>
  </si>
  <si>
    <t>Potrubí kruhové SPIRO ø 630 mm</t>
  </si>
  <si>
    <t>Potrubí kruhové SPIRO ø 630 mm; z pozinkovaného plechu nízkotlaké, min. třída těsnosti B, kompletní provedení včetně spojek s těsněním; včetně tvarovek dle výkresové dokumentace (50%); včetně zavěsového a montážního materiálu</t>
  </si>
  <si>
    <t>2.26</t>
  </si>
  <si>
    <t>Čtyřhranné potrubí z ocelového pozinkovaného plechu sk.I tvarovky 80%</t>
  </si>
  <si>
    <t>Čtyřhranné potrubí z ocelového pozinkovaného plechu sk.I tvarovky 80%, min. třída těsnosti B, kompletní provedení včetně těsnění; včetně zavěsového a montážního materiálu</t>
  </si>
  <si>
    <t>2.28</t>
  </si>
  <si>
    <t>Tepelná a hluková izolace tl. 60 mm s Al polepem na bázi minerální vlny</t>
  </si>
  <si>
    <t>Tepelná a hluková izolace tl. 60 mm s Al polepem na bázi minerální vlny - součinitel tepelné vodivosti λ = 0,038 W/m.K při 0 °C; objemová hmotnost min. 40 kg/m3 veškeré pomocné konstrukce, oplechování při venkovním použití, spojovací a montážní materiál součástí dodávky</t>
  </si>
  <si>
    <t>2.29</t>
  </si>
  <si>
    <t>Tepelná a hluková izolace tl. 40 mm s Al polepem na bázi minerální vlny - součinitel tepelné vodivosti λ = 0,038 W/m.K při 0 °C; objemová hmotnost min. 40 kg/m3 veškeré pomocné konstrukce, oplechování při venkovním použití, spojovací a montážní materiál součástí dodávky</t>
  </si>
  <si>
    <t>2.30</t>
  </si>
  <si>
    <t>D2</t>
  </si>
  <si>
    <t>Zařízení č. 3 - Větrání hygienického zázemí v 1.PP a 3.NP</t>
  </si>
  <si>
    <t>3.1</t>
  </si>
  <si>
    <t>Odvodní radiální ventilátor do kruhového potrubí ø 160 mm</t>
  </si>
  <si>
    <t>Odvodní radiální ventilátor do kruhového potrubí ø 160 mm; s EC motorem, Vo = 360 m3/h; pext = 150 Pa; Pel = 84 W (230 V), vč. pružného napojení (manžet); Příslušenství: doběh a časový spínač</t>
  </si>
  <si>
    <t>3.2</t>
  </si>
  <si>
    <t>Odvodní radiální ventilátor do kruhového potrubí ø 250 mm</t>
  </si>
  <si>
    <t>Odvodní radiální ventilátor do kruhového potrubí ø 250 mm; s EC motorem, Vo = 450 m3/h; pext = 150 Pa; Pel = 84 W (230 V), vč. pružného napojení (manžet); Příslušenství: doběh a časový spínač</t>
  </si>
  <si>
    <t>3.3</t>
  </si>
  <si>
    <t>Regulátor konstantního průtoku vzduchu kruhový Ø160 s přípravou pro servopohon pro odvod vzduchu Vo=360 m³/h</t>
  </si>
  <si>
    <t>Regulátor konstantního průtoku vzduchu kruhový Ø160 s přípravou pro servopohon pro odvod vzduchu Vo=360 m³/h, s mechanickým nastavením Příslušenství; Klapkový servopohon LM 230 A</t>
  </si>
  <si>
    <t>3.4</t>
  </si>
  <si>
    <t>Regulátor konstantního průtoku vzduchu kruhový Ø250 s přípravou pro servopohon pro odvod vzduchu Vo=450 m³/h</t>
  </si>
  <si>
    <t>Regulátor konstantního průtoku vzduchu kruhový Ø250 s přípravou pro servopohon pro odvod vzduchu Vo=450 m³/h, s mechanickým nastavením Příslušenství; Klapkový servopohon LM 230 A</t>
  </si>
  <si>
    <t>3.5</t>
  </si>
  <si>
    <t xml:space="preserve">Kruhový přímí tlumič hluku Ø160,  délka 600 mm</t>
  </si>
  <si>
    <t>Kruhový přímí tlumič hluku Ø160, délka 600 mm; V= 360 m³/h, celkový útlum hluku D=18 dB tloušťka izolace 50mm</t>
  </si>
  <si>
    <t>3.6</t>
  </si>
  <si>
    <t xml:space="preserve">Kruhový přímí tlumič hluku Ø250,  délka 900 mm</t>
  </si>
  <si>
    <t>Kruhový přímí tlumič hluku Ø250, délka 900 mm; V= 450 m³/h, celkový útlum hluku D=15 dB tloušťka izolace 50mm</t>
  </si>
  <si>
    <t>3.7</t>
  </si>
  <si>
    <t>Talířový ventil odvodní kovový Ø 200</t>
  </si>
  <si>
    <t xml:space="preserve">Talířový ventil odvodní kovový Ø 200, Vo = 150 m³/h, včetně montážního rámečku </t>
  </si>
  <si>
    <t>3.8</t>
  </si>
  <si>
    <t xml:space="preserve">Talířový ventil odvodní kovový Ø 200, Vo = 100 m³/h, včetně montážního rámečku </t>
  </si>
  <si>
    <t>3.9</t>
  </si>
  <si>
    <t xml:space="preserve">Talířový ventil odvodní kovový Ø 125, Vo = 50 m³/h, včetně montážního rámečku </t>
  </si>
  <si>
    <t>3.10</t>
  </si>
  <si>
    <t>Talířový ventil odvodní kovový Ø 125, Vo = 30 m³/h, včetně montážního rámečku</t>
  </si>
  <si>
    <t>3.11</t>
  </si>
  <si>
    <t xml:space="preserve">Talířový ventil odvodní kovový Ø 160, Vo = 80 m³/h, včetně montážního rámečku </t>
  </si>
  <si>
    <t>3.12</t>
  </si>
  <si>
    <t>Talířový ventil odvodní kovový Ø 125, Vo = 60 m³/h, včetně montážního rámečku</t>
  </si>
  <si>
    <t>3.13</t>
  </si>
  <si>
    <t>Protidešťová žaluzie z eloxovaných hliníkových profilů o rozměrech 400 x 200 mm na sání vzduchu pro V = 360 m³/h</t>
  </si>
  <si>
    <t>Protidešťová žaluzie z eloxovaných hliníkových profilů o rozměrech 400 x 200 mm na sání vzduchu pro V = 360 m³/h, vč. svařované sítě a montážního rámu; Barva RAL dle architekta</t>
  </si>
  <si>
    <t>3.14</t>
  </si>
  <si>
    <t>Protidešťová žaluzie z eloxovaných hliníkových profilů o rozměrech 400 x 400 mm na sání vzduchu pro V = 450 m³/h</t>
  </si>
  <si>
    <t>Protidešťová žaluzie z eloxovaných hliníkových profilů o rozměrech 400 x 400 mm na sání vzduchu pro V = 450 m³/h, vč. svařované sítě a montážního rámu; Barva RAL dle architekta</t>
  </si>
  <si>
    <t>3.15</t>
  </si>
  <si>
    <t>Stěnová mřížka o rozměru 625 x 225 mm s pevnými lamelami; Příslušenství: Barva dle architekta</t>
  </si>
  <si>
    <t>3.16</t>
  </si>
  <si>
    <t>Dveřní mřížka o rozměru 400 x 200 mm s pevnými lamelami; Příslušenství: Barva dle architekta</t>
  </si>
  <si>
    <t>3.18</t>
  </si>
  <si>
    <t>Ohebné Al-laminátové potrubí ø 125 mm; izolované s útlumem hluku; včetně materiálu pro napojení na potrubí</t>
  </si>
  <si>
    <t>3.19</t>
  </si>
  <si>
    <t>Ohebné Al-laminátové potrubí ø 160 mm; izolované s útlumem hluku; včetně materiálu pro napojení na potrubí</t>
  </si>
  <si>
    <t>3.20</t>
  </si>
  <si>
    <t>3.21</t>
  </si>
  <si>
    <t>Potrubí kruhové SPIRO do ø 250 mm</t>
  </si>
  <si>
    <t>Potrubí kruhové SPIRO do ø 250 mm; z pozinkovaného plechu nízkotlaké, min. třída těsnosti B, kompletní provedení včetně spojek s těsněním; včetně tvarovek dle výkresové dokumentace (80%); včetně zavěsového a montážního materiálu</t>
  </si>
  <si>
    <t>3.22</t>
  </si>
  <si>
    <t>Čtyřhranné potrubí z ocelového pozinkovaného plechu sk.I</t>
  </si>
  <si>
    <t>Čtyřhranné potrubí z ocelového pozinkovaného plechu sk.I, min. třída těsnosti B, kompletní provedení včetně těsnění; včetně zavěsového a montážního materiálu</t>
  </si>
  <si>
    <t>D3</t>
  </si>
  <si>
    <t>Zařízení č. 4 - Větrání skladů</t>
  </si>
  <si>
    <t>4.1</t>
  </si>
  <si>
    <t>Odvodní radiální ventilátor do kruhového potrubí ø 160 mm; s EC motorem, Vo = 350 m3/h; pext = 150 Pa; Pel = 84 W (230 V), vč. pružného napojení (manžet); Příslušenství: doběh a časový spínač</t>
  </si>
  <si>
    <t>4.2</t>
  </si>
  <si>
    <t>Regulátor konstantního průtoku vzduchu kruhový Ø160 s přípravou pro servopohon pro odvod vzduchu Vo=350 m³/h</t>
  </si>
  <si>
    <t>Regulátor konstantního průtoku vzduchu kruhový Ø160 s přípravou pro servopohon pro odvod vzduchu Vo=350 m³/h, s mechanickým nastavením Příslušenství; Klapkový servopohon LM 230 A</t>
  </si>
  <si>
    <t>4.3</t>
  </si>
  <si>
    <t xml:space="preserve">Protipožární vícelistá stěnová klapka (mřížka) 150x250  včetně krycích mřížek (2 ks)  s minimální odolností EI30</t>
  </si>
  <si>
    <t>Protipožární vícelistá stěnová klapka (mřížka) 150x250 včetně krycích mřížek (2 ks) s minimální odolností EI30, s manuálním aktivačním mechanismem se zpětnou pružinou a tavnou tepelnou pojistkou nastavenou na 74°C</t>
  </si>
  <si>
    <t>4.4</t>
  </si>
  <si>
    <t>Kruhový přímí tlumič hluku Ø160, délka 600 mm; V= 350 m³/h, celkový útlum hluku D=18 dB tloušťka izolace 50mm</t>
  </si>
  <si>
    <t>4.5</t>
  </si>
  <si>
    <t>Odvodní jednořadá čtyřhranná vyústka 400 x 100 mm do kruhového potrubí; včetně regulace pro Vo = 350 m³/h</t>
  </si>
  <si>
    <t>4.6</t>
  </si>
  <si>
    <t>Výfuková protidešťová žaluzie z eloxovaných hliníkových profilů o rozměrech 400 x 200 mm na sání vzduchu pro V = 350 m³/h</t>
  </si>
  <si>
    <t>Výfuková protidešťová žaluzie z eloxovaných hliníkových profilů o rozměrech 400 x 200 mm na sání vzduchu pro V = 350 m³/h, vč. svařované sítě a montážního rámu; Barva RAL dle architekta</t>
  </si>
  <si>
    <t>4.7</t>
  </si>
  <si>
    <t>4.9</t>
  </si>
  <si>
    <t>4.10</t>
  </si>
  <si>
    <t>D4</t>
  </si>
  <si>
    <t>Zařízení č. 5 - Větrání technických místností</t>
  </si>
  <si>
    <t>5.1</t>
  </si>
  <si>
    <t>Odvodní nástěný radiální ventilátor na kruhové potrubí ø 100 mm</t>
  </si>
  <si>
    <t>Odvodní nástěný radiální ventilátor na kruhové potrubí ø 100 mm; s EC motorem, Vo = 50 m3/h; pext = 100 Pa; Pel = 25 W (230 V), vč. pružného napojení (manžet) vč. Integrované zpětné klapky; Příslušenství: doběh a časový spínač</t>
  </si>
  <si>
    <t>5.2</t>
  </si>
  <si>
    <t>Odvodní nástěný radiální ventilátor na kruhové potrubí ø 100 mm; s EC motorem, Vo = 70 m3/h; pext = 100 Pa; Pel = 25 W (230 V), vč. pružného napojení (manžet) vč. Integrované zpětné klapky; Příslušenství: doběh a časový spínač</t>
  </si>
  <si>
    <t>5.3</t>
  </si>
  <si>
    <t>5.4</t>
  </si>
  <si>
    <t>Výfuková protidešťová žaluzie z eloxovaných hliníkových profilů o rozměrech 200 x 200 mm na sání vzduchu pro V = 50 m³/h</t>
  </si>
  <si>
    <t>Výfuková protidešťová žaluzie z eloxovaných hliníkových profilů o rozměrech 200 x 200 mm na sání vzduchu pro V = 50 m³/h, vč. svařované sítě a montážního rámu; Barva RAL dle architekta</t>
  </si>
  <si>
    <t>5.5</t>
  </si>
  <si>
    <t>Výfuková protidešťová žaluzie z eloxovaných hliníkových profilů o rozměrech 200 x 200 mm na sání vzduchu pro V = 70 m³/h</t>
  </si>
  <si>
    <t>Výfuková protidešťová žaluzie z eloxovaných hliníkových profilů o rozměrech 200 x 200 mm na sání vzduchu pro V = 70 m³/h, vč. svařované sítě a montážního rámu; Barva RAL dle architekta</t>
  </si>
  <si>
    <t>5.6</t>
  </si>
  <si>
    <t>Potrubí kruhové SPIRO ø 100 mm</t>
  </si>
  <si>
    <t>Potrubí kruhové SPIRO ø 100 mm; z pozinkovaného plechu nízkotlaké, min. třída těsnosti B, kompletní provedení včetně spojek s těsněním; včetně tvarovek dle výkresové dokumentace (50%); včetně zavěsového a montážního materiálu</t>
  </si>
  <si>
    <t>D5</t>
  </si>
  <si>
    <t>Zařízení č. 6 - Větrání CHÚC</t>
  </si>
  <si>
    <t>6.1</t>
  </si>
  <si>
    <t>Přívodní axiální ventilátor do kruhového potrubí ø 710 mm</t>
  </si>
  <si>
    <t>Přívodní axiální ventilátor do kruhového potrubí ø 710 mm; s EC motorem, Vp = 12335 m3/h; pext = 200 Pa; Pel = 1,5 W (400 V), vč. pružného napojení (manžet); Příslušenství: doběh a časový spínač, napojení na záložní zdroj el. energie</t>
  </si>
  <si>
    <t>6.2</t>
  </si>
  <si>
    <t>Uzavírací klapka čtyřhranná o rozměrech 1000 x 500 mm pro přívod vzduchu Vp=12335 m³/h</t>
  </si>
  <si>
    <t>Uzavírací klapka čtyřhranná o rozměrech 1000 x 500 mm pro přívod vzduchu Vp=12335 m³/h, se servopohonem 230V (dodávka MaR)</t>
  </si>
  <si>
    <t>6.3</t>
  </si>
  <si>
    <t xml:space="preserve">Přívodní jednořadá čtyřhranná vyústka 1025 x 625 mm  do kruhového potrubí</t>
  </si>
  <si>
    <t>Přívodní jednořadá čtyřhranná vyústka 1025 x 625 mm do kruhového potrubí; včetně regulace pro Vp = 4115 m³/h</t>
  </si>
  <si>
    <t>6.4</t>
  </si>
  <si>
    <t xml:space="preserve">Přívodní jednořadá čtyřhranná vyústka 1025 x 1025 mm  do kruhového potrubí</t>
  </si>
  <si>
    <t>Přívodní jednořadá čtyřhranná vyústka 1025 x 1025 mm do kruhového potrubí; včetně regulace pro Vp = 8225 m³/h</t>
  </si>
  <si>
    <t>6.5</t>
  </si>
  <si>
    <t>Sací kus na čtyřhranné potrubí o rozměrech 1000 x 500 mm z ocelového pozinkovaného plechu pro V = 12335 m³/h</t>
  </si>
  <si>
    <t>Sací kus na čtyřhranné potrubí o rozměrech 1000 x 500 mm z ocelového pozinkovaného plechu pro V = 12335 m³/h, vč. sita;</t>
  </si>
  <si>
    <t>6.7</t>
  </si>
  <si>
    <t>Potrubí kruhové SPIRO ø 710 mm</t>
  </si>
  <si>
    <t>Potrubí kruhové SPIRO ø 710 mm; z pozinkovaného plechu nízkotlaké, min. třída těsnosti B, kompletní provedení včetně spojek s těsněním; včetně tvarovek dle výkresové dokumentace (30%); včetně zavěsového a montážního materiálu</t>
  </si>
  <si>
    <t>6.8</t>
  </si>
  <si>
    <t>Čtyřhranné potrubí z ocelového pozinkovaného plechu sk.I, min. třída těsnosti B, kompletní provedení včetně těsnění; včetně tvarovek dle výkresové dokumentace (100%), včetně zavěsového a montážního materiálu</t>
  </si>
  <si>
    <t>D6</t>
  </si>
  <si>
    <t>Zařízení č. 8 - Chlazení sálů a tělocvičny</t>
  </si>
  <si>
    <t>8.1</t>
  </si>
  <si>
    <t>Venkovní kompresorová chladící jednotka systému Split, Chladící výkon Qch= 15,0 kW</t>
  </si>
  <si>
    <t>Venkovní kompresorová chladící jednotka systému Split, Chladící výkon Qch= 15,0 kW, pro letní provoz, Pmax= 4,69 kW (400 V), maximální vzdálenost mezi venkovní a vnitřní jednotkou 85 m, maximální převýšení Cu potrubí do 30 m Příslušenství: rozhraní MODBUS TCP/IP, řídící box, el.deska pro připojení na MaR</t>
  </si>
  <si>
    <t>8.1a</t>
  </si>
  <si>
    <t>Řídící box pro kompresorovou jednotku 8.1</t>
  </si>
  <si>
    <t xml:space="preserve">Řídící box pro kompresorovou jednotku 8.1 </t>
  </si>
  <si>
    <t>8.2</t>
  </si>
  <si>
    <t>Zónový dochlazovač do čtyřhranného potrubí o rozměru 1200 x 500 mm s regulací výkonu dle ovládacího boxu</t>
  </si>
  <si>
    <t>Zónový dochlazovač do čtyřhranného potrubí o rozměru 1200 x 500 mm s regulací výkonu dle ovládacího boxu; Chladící výkon Qch= 15 kW; Příslušenství</t>
  </si>
  <si>
    <t>8.3</t>
  </si>
  <si>
    <t>Venkovní kompresorová chladící jednotka systému Multi V, Chladící výkon Qch= 50,4 kW</t>
  </si>
  <si>
    <t>Venkovní kompresorová chladící jednotka systému Multi V, Chladící výkon Qch= 50,4 kW, pro letní provoz, Pmax= 14,39 kW (400 V), maximální vzdálenost mezi venkovní a vnitřní jednotkou 85 m, maximální převýšení Cu potrubí do 30 m Příslušenství: rozhraní MODBUS TCP/IP, řídící box, el.deska pro připojení na MaR, el. expanzní ventil</t>
  </si>
  <si>
    <t>8.3a</t>
  </si>
  <si>
    <t>Řídící box pro kompresorovou jednotku 8.3</t>
  </si>
  <si>
    <t>8.3b</t>
  </si>
  <si>
    <t>El. Expanzní ventil pro kompresorovou jednotku 8.3</t>
  </si>
  <si>
    <t>8.4</t>
  </si>
  <si>
    <t>Zónový dochlazovač do čtyřhranného potrubí o rozměru 1600 x 700 mm s regulací výkonu dle ovládacího boxu</t>
  </si>
  <si>
    <t>Zónový dochlazovač do čtyřhranného potrubí o rozměru 1600 x 700 mm s regulací výkonu dle ovládacího boxu; Topný výkon Qch= 47,8 kW; Příslušenství</t>
  </si>
  <si>
    <t>8.5</t>
  </si>
  <si>
    <t>Venkovní kompresorová chladící jednotka systému Split, Chladící výkon Qch= 23 kW</t>
  </si>
  <si>
    <t>Venkovní kompresorová chladící jednotka systému Split, Chladící výkon Qch= 23 kW, pro letní provoz, Pmax= 8,19 kW (400 V), maximální vzdálenost mezi venkovní a vnitřní jednotkou 75 m, maximální převýšení Cu potrubí do 30 m Příslušenství: rozhraní MODBUS TCP/IP, řídící box, el.deska pro připojení na MaR</t>
  </si>
  <si>
    <t>8.5a</t>
  </si>
  <si>
    <t>Řídící box pro kompresorovou jednotku 8.5</t>
  </si>
  <si>
    <t xml:space="preserve">Řídící box pro kompresorovou jednotku 8.5 </t>
  </si>
  <si>
    <t>8.6</t>
  </si>
  <si>
    <t>Zónový dochlazovač do čtyřhranného potrubí o rozměru 1200 x 500 mm s regulací výkonu dle ovládacího boxu; Chladící výkon Qch= 20,8 kW; Příslušenství</t>
  </si>
  <si>
    <t>8.7</t>
  </si>
  <si>
    <t>Trasa technologického chladivového Cu potrubí</t>
  </si>
  <si>
    <t>Trasa technologického chladivového Cu potrubí, včetně napájecího a komunikačního kabelu pro systémy SPLIT, Cu potrubí s parotěsnou izolací a náplní ekologického chladiva podle manuálu výrobce, montážní a spojovací materiál, včetně montáže, dimenze Cu potrubí podle požadavků výrobce a chladícího výkonu</t>
  </si>
  <si>
    <t>D7</t>
  </si>
  <si>
    <t>Zařízení č. 9 - Přeložení stávajícího potrubí pro kuchyň</t>
  </si>
  <si>
    <t>9.1</t>
  </si>
  <si>
    <t>Výfukový kus na čtyřhranné potrubí o rozměrech 630 x 400 mm z ocelového pozinkovaného plechu vč. sita</t>
  </si>
  <si>
    <t>Výfukový kus na čtyřhranné potrubí o rozměrech 630 x 400 mm z ocelového pozinkovaného plechu vč. sita;</t>
  </si>
  <si>
    <t>9.2</t>
  </si>
  <si>
    <t>Čtyřhranné potrubí z ocelového pozinkovaného plechu sk.I, min. třída těsnosti B, kompletní provedení včetně těsnění; včetně tvarovek dle výkresové dokumentace (50%), včetně zavěsového a montážního materiálu</t>
  </si>
  <si>
    <t>DN</t>
  </si>
  <si>
    <t>001</t>
  </si>
  <si>
    <t>D+M Závěsový a spojovací materiál</t>
  </si>
  <si>
    <t>1284493499</t>
  </si>
  <si>
    <t>002</t>
  </si>
  <si>
    <t>Oživení systémů VZT, provedení provozních zkoušek a zaregulování rozvodů a jejich částí</t>
  </si>
  <si>
    <t>1957291304</t>
  </si>
  <si>
    <t>003</t>
  </si>
  <si>
    <t xml:space="preserve">Zpracování protokolů o provedených zkouškách a předávacích protokolů a předání zařízení </t>
  </si>
  <si>
    <t>316486377</t>
  </si>
  <si>
    <t>004</t>
  </si>
  <si>
    <t>Mimostaveništní doprava + přesun hmot</t>
  </si>
  <si>
    <t>2021816298</t>
  </si>
  <si>
    <t>005</t>
  </si>
  <si>
    <t>Výpomocné práce (vytvoření drážek, prostupů pro rozvody, hrubé zapravení)</t>
  </si>
  <si>
    <t>346862739</t>
  </si>
  <si>
    <t>D.1.4.4 - Silnoproud</t>
  </si>
  <si>
    <t>D1 - SILNOPROUD</t>
  </si>
  <si>
    <t xml:space="preserve">    D2 - SILNOPROUD</t>
  </si>
  <si>
    <t xml:space="preserve">    D3 - UZEMŇOVACÍ SOUSTAVA:</t>
  </si>
  <si>
    <t xml:space="preserve">    D4 - VODIVÉ POSPOJOVÁNÍ VČ. VTZ JEDNOTEK STŘECHY:</t>
  </si>
  <si>
    <t xml:space="preserve">    D5 - SILNOPROUD SVÍTIDLA VČ. ZDROJŮ</t>
  </si>
  <si>
    <t>D7 - SILNOPROUD DODÁVKA ROZVADĚČŮ</t>
  </si>
  <si>
    <t xml:space="preserve">    D8 - ROZVADĚČ RHT</t>
  </si>
  <si>
    <t xml:space="preserve">    D9 - ROZVADĚČ RT01</t>
  </si>
  <si>
    <t xml:space="preserve">    D10 - ROZVADĚČ RT1</t>
  </si>
  <si>
    <t xml:space="preserve">    D11 - ROZVADĚČ RT3</t>
  </si>
  <si>
    <t xml:space="preserve">    D12 - ROZVADĚČ RPO a UPFD</t>
  </si>
  <si>
    <t>D13 - OCHRANA PŘED BLESKEM</t>
  </si>
  <si>
    <t>D15 - SILNOPROUD - DOPRAVA</t>
  </si>
  <si>
    <t>D16 - ZEMNÍ PRÁCE</t>
  </si>
  <si>
    <t>D18 - OSTATNÍ NÁKLADY</t>
  </si>
  <si>
    <t>SILNOPROUD</t>
  </si>
  <si>
    <t>Pol486</t>
  </si>
  <si>
    <t>TRUBKA OHEBNÁ 20</t>
  </si>
  <si>
    <t>-1155703803</t>
  </si>
  <si>
    <t>Pol487</t>
  </si>
  <si>
    <t>TRUBKA OHEBNÁ 25</t>
  </si>
  <si>
    <t>1655265712</t>
  </si>
  <si>
    <t>Pol488</t>
  </si>
  <si>
    <t>TRUBKA OHEBNÁ 32</t>
  </si>
  <si>
    <t>134035426</t>
  </si>
  <si>
    <t>Pol489</t>
  </si>
  <si>
    <t>TRUBKA OHEBNÁ ELEKTROINSTALAČNÍ TRUBKA 40</t>
  </si>
  <si>
    <t>482633594</t>
  </si>
  <si>
    <t>TRUBKA OHEBNÁ 40</t>
  </si>
  <si>
    <t>Pol490</t>
  </si>
  <si>
    <t>TRUBKA OHEBNÁ ELEKTROINSTALAČNÍ TRUBKA 50</t>
  </si>
  <si>
    <t>1065886902</t>
  </si>
  <si>
    <t>TRUBKA OHEBNÁ 50</t>
  </si>
  <si>
    <t>Pol259</t>
  </si>
  <si>
    <t>TRUBKA DO MONOLITICHÝCH STĚN 20</t>
  </si>
  <si>
    <t>1339227617</t>
  </si>
  <si>
    <t>Pol260</t>
  </si>
  <si>
    <t>TRUBKA DO MONOLITICHÝCH STĚN 25</t>
  </si>
  <si>
    <t>-1732640630</t>
  </si>
  <si>
    <t>Pol261</t>
  </si>
  <si>
    <t>KRABICE ODBOČNÁ DO MONOLITICKÝCH STĚN</t>
  </si>
  <si>
    <t>KS</t>
  </si>
  <si>
    <t>609276311</t>
  </si>
  <si>
    <t>Pol491</t>
  </si>
  <si>
    <t>TRUBKA OHEBNÁ DVOUPLÁŠŤOVÁ KORUGOVANÁ 40</t>
  </si>
  <si>
    <t>-449276967</t>
  </si>
  <si>
    <t>Pol492</t>
  </si>
  <si>
    <t>TRUBKA OHEBNÁ DVOUPLÁŠŤOVÁ KORUGOVANÁ 63</t>
  </si>
  <si>
    <t>-937303164</t>
  </si>
  <si>
    <t>Pol493</t>
  </si>
  <si>
    <t>TRUBKA OHEBNÁ DVOUPLÁŠŤOVÁ KORUGOVANÁ 90</t>
  </si>
  <si>
    <t>1516081147</t>
  </si>
  <si>
    <t>Pol494</t>
  </si>
  <si>
    <t>TRUBKA OHEBNÁ DVOUPLÁŠŤOVÁ KORUGOVANÁ 110</t>
  </si>
  <si>
    <t>601437252</t>
  </si>
  <si>
    <t>Pol266</t>
  </si>
  <si>
    <t>TRUBKA TUHÁ PVC 20</t>
  </si>
  <si>
    <t>1238465089</t>
  </si>
  <si>
    <t>Pol267</t>
  </si>
  <si>
    <t>TRUBKA TUHÁ PVC 25</t>
  </si>
  <si>
    <t>-1327253285</t>
  </si>
  <si>
    <t>Pol268</t>
  </si>
  <si>
    <t>TRUBKA TUHÁ PVC 32</t>
  </si>
  <si>
    <t>-1712670451</t>
  </si>
  <si>
    <t>Pol269</t>
  </si>
  <si>
    <t>TRUBKA TUHÁ PVC 40</t>
  </si>
  <si>
    <t>-1258060679</t>
  </si>
  <si>
    <t>Pol495</t>
  </si>
  <si>
    <t>DRÁTĚNÝ ŽLAB 100/50, DVOJITÉ PŘÍČNÍKY, VČ. NOSNÉ KCE</t>
  </si>
  <si>
    <t>902882138</t>
  </si>
  <si>
    <t>Pol496</t>
  </si>
  <si>
    <t>DRÁTĚNÝ ŽLAB 150/50, DVOJITÉ PŘÍČNÍKY, VČ. NOSNÉ KCE</t>
  </si>
  <si>
    <t>-639228171</t>
  </si>
  <si>
    <t>Pol497</t>
  </si>
  <si>
    <t>DRÁTĚNÝ ŽLAB 100/100, DVOJITÉ PŘÍČNÍKY, VČ. NOSNÉ KCE</t>
  </si>
  <si>
    <t>1266399962</t>
  </si>
  <si>
    <t>Pol498</t>
  </si>
  <si>
    <t>DRÁTĚNÝ ŽLAB 150/100, DVOJITÉ PŘÍČNÍKY, VČ. NOSNÉ KCE</t>
  </si>
  <si>
    <t>-803014728</t>
  </si>
  <si>
    <t>Pol499</t>
  </si>
  <si>
    <t>DRÁTĚNÝ ŽLAB 200/100, DVOJITÉ PŘÍČNÍKY, VČ. NOSNÉ KCE</t>
  </si>
  <si>
    <t>-1572856383</t>
  </si>
  <si>
    <t>Pol500</t>
  </si>
  <si>
    <t>DRÁTĚNÝ ŽLAB 300/100, DVOJITÉ PŘÍČNÍKY, VČ. NOSNÉ KCE</t>
  </si>
  <si>
    <t>-1182765202</t>
  </si>
  <si>
    <t>Pol501</t>
  </si>
  <si>
    <t>PERFOROVANÝ ŽLAB 100/50, VČ. NOSNÉ KCE</t>
  </si>
  <si>
    <t>-806664800</t>
  </si>
  <si>
    <t>Pol502</t>
  </si>
  <si>
    <t>PLNÝ ŽLAB 200/100 S VÍKEM, VČ. NOSNÉ KCE</t>
  </si>
  <si>
    <t>-2088371289</t>
  </si>
  <si>
    <t>Pol278</t>
  </si>
  <si>
    <t>PŘÍSLUŠENSTVÍ KABELOVÝCH ŽLABŮ</t>
  </si>
  <si>
    <t>SOUBOR</t>
  </si>
  <si>
    <t>55605099</t>
  </si>
  <si>
    <t>Pol279</t>
  </si>
  <si>
    <t>PODPĚRA PRO KABELOVÝ ŽLAB NA STŘEŠE</t>
  </si>
  <si>
    <t>-1836355620</t>
  </si>
  <si>
    <t>Pol280</t>
  </si>
  <si>
    <t>PŘÍCHYTKA DVOJITÁ KABELOVÁ, VČ. ŠROUBU, FUNKČNÍ ODOLNOST PŘI POŽÁRU</t>
  </si>
  <si>
    <t>-981392494</t>
  </si>
  <si>
    <t>Pol281</t>
  </si>
  <si>
    <t>PARAPETNÍ ŽLAB PLASTOVÝ, PK 110x65D, VČ. VÍKA</t>
  </si>
  <si>
    <t>-189682542</t>
  </si>
  <si>
    <t>Pol282</t>
  </si>
  <si>
    <t>PŘÍSLUŠENSTVÍ PARAPET. ŽLABU</t>
  </si>
  <si>
    <t>434748442</t>
  </si>
  <si>
    <t>Pol283</t>
  </si>
  <si>
    <t>NOSNÁ KONSTRUKCE DO 5 KG</t>
  </si>
  <si>
    <t>434240998</t>
  </si>
  <si>
    <t>Pol284</t>
  </si>
  <si>
    <t>NOSNÁ KONSTRUKCE DO 10 KG</t>
  </si>
  <si>
    <t>-2024195744</t>
  </si>
  <si>
    <t>Pol285</t>
  </si>
  <si>
    <t>NOSNÁ KONSTRUKCE DO 20 KG</t>
  </si>
  <si>
    <t>-90744591</t>
  </si>
  <si>
    <t>Pol286</t>
  </si>
  <si>
    <t>NOSNÁ KONSTRUKCE DO 50 KG</t>
  </si>
  <si>
    <t>1423126825</t>
  </si>
  <si>
    <t>Pol287</t>
  </si>
  <si>
    <t>KRABICE PŘÍSTROJOVÁ KP 67 - ZDIVO</t>
  </si>
  <si>
    <t>44619811</t>
  </si>
  <si>
    <t>Pol288</t>
  </si>
  <si>
    <t>KRABICE PŘÍSTROJOVÁ KPR 68, HLUBOKÁ</t>
  </si>
  <si>
    <t>1233638726</t>
  </si>
  <si>
    <t>Pol289</t>
  </si>
  <si>
    <t>KRABICE ROZVODNÁ KU 68-1903, S VÍČKEM A SVORKOVNICÍ</t>
  </si>
  <si>
    <t>-702669604</t>
  </si>
  <si>
    <t>Pol290</t>
  </si>
  <si>
    <t>KRABICE ROZVODNÁ KR 97/5, S VÍČKEM</t>
  </si>
  <si>
    <t>1981616089</t>
  </si>
  <si>
    <t>Pol291</t>
  </si>
  <si>
    <t>KRABICE ODBOČNÁ KU 68-1902</t>
  </si>
  <si>
    <t>-1228495057</t>
  </si>
  <si>
    <t>Pol292</t>
  </si>
  <si>
    <t>KRABICE ODBOČNÁ KO 97/5, S VÍČKEM</t>
  </si>
  <si>
    <t>1305762901</t>
  </si>
  <si>
    <t>Pol293</t>
  </si>
  <si>
    <t>KRABICE S PRŮCHODKAMI 8101, IP 54, ACD, BEZHALOGEN.</t>
  </si>
  <si>
    <t>1868629988</t>
  </si>
  <si>
    <t>Pol294</t>
  </si>
  <si>
    <t>KRABICE S PRŮCHODKAMI 8111, IP 54, ACD, BEZHALOGEN.</t>
  </si>
  <si>
    <t>2029401810</t>
  </si>
  <si>
    <t>Pol295</t>
  </si>
  <si>
    <t>KRABICE S PRŮCHODKAMI 8117, IP 54, ACD, BEZHALOGEN.</t>
  </si>
  <si>
    <t>-930533942</t>
  </si>
  <si>
    <t>Pol296</t>
  </si>
  <si>
    <t>KRABICE KO 125 E, S VÍČKEM</t>
  </si>
  <si>
    <t>1973954611</t>
  </si>
  <si>
    <t>Pol297</t>
  </si>
  <si>
    <t>KRABICE KT 250/1, S VÍČKEM</t>
  </si>
  <si>
    <t>1724329978</t>
  </si>
  <si>
    <t>Pol298</t>
  </si>
  <si>
    <t>KRABICE PŘÍSTROJOVÁ KP 67 - PARAPETNÍ KANÁL</t>
  </si>
  <si>
    <t>12997108</t>
  </si>
  <si>
    <t>Pol299</t>
  </si>
  <si>
    <t>KRABICE KEZ, DO ZATEPLENÍ</t>
  </si>
  <si>
    <t>-1075083966</t>
  </si>
  <si>
    <t>Pol300</t>
  </si>
  <si>
    <t>MONTÁŽNÍ DESKA MDZ, DO ZATEPLENÍ</t>
  </si>
  <si>
    <t>-1324916307</t>
  </si>
  <si>
    <t>Pol301</t>
  </si>
  <si>
    <t xml:space="preserve">KRABICE 8110 PO6, IP 54, VČ. SVORKOVNICE,  S FUNKČNÍ ODOLNOSTÍ</t>
  </si>
  <si>
    <t>1214839815</t>
  </si>
  <si>
    <t>KRABICE 8110 PO6, IP 54, VČ. SVORKOVNICE, S FUNKČNÍ ODOLNOSTÍ</t>
  </si>
  <si>
    <t>Pol302</t>
  </si>
  <si>
    <t>KABEL CYKYJ 5x2,5</t>
  </si>
  <si>
    <t>-1879014316</t>
  </si>
  <si>
    <t>Pol303</t>
  </si>
  <si>
    <t>KABEL CXKHR-J 3 x 1,5</t>
  </si>
  <si>
    <t>-1451138399</t>
  </si>
  <si>
    <t>Pol304</t>
  </si>
  <si>
    <t>KABEL CXKHR-J 3 x 2,5</t>
  </si>
  <si>
    <t>1103225912</t>
  </si>
  <si>
    <t>Pol305</t>
  </si>
  <si>
    <t>KABEL CXKHR-J 5 x 1,5</t>
  </si>
  <si>
    <t>998875752</t>
  </si>
  <si>
    <t>Pol306</t>
  </si>
  <si>
    <t>KABEL CXKHR-J 5 x 2,5</t>
  </si>
  <si>
    <t>1245419497</t>
  </si>
  <si>
    <t>Pol307</t>
  </si>
  <si>
    <t>KABEL CXKHR-J 5x6</t>
  </si>
  <si>
    <t>-427293530</t>
  </si>
  <si>
    <t>Pol308</t>
  </si>
  <si>
    <t>KABEL CXKHR-J 5x25</t>
  </si>
  <si>
    <t>-90102785</t>
  </si>
  <si>
    <t>Pol309</t>
  </si>
  <si>
    <t>KABEL CXKHR-J 3x95+70</t>
  </si>
  <si>
    <t>-879333129</t>
  </si>
  <si>
    <t>Pol310</t>
  </si>
  <si>
    <t>KABEL CXKHR-O 3 x 1,5</t>
  </si>
  <si>
    <t>2024851707</t>
  </si>
  <si>
    <t>Pol311</t>
  </si>
  <si>
    <t>KABEL CXKHR-O 5 x 1,5</t>
  </si>
  <si>
    <t>348554739</t>
  </si>
  <si>
    <t>Pol312</t>
  </si>
  <si>
    <t>KABEL CXKHV-J 5 x 1,5</t>
  </si>
  <si>
    <t>-926488994</t>
  </si>
  <si>
    <t>Pol313</t>
  </si>
  <si>
    <t>KABEL CXKHV-J 3 x 2,5</t>
  </si>
  <si>
    <t>-765270037</t>
  </si>
  <si>
    <t>Pol314</t>
  </si>
  <si>
    <t>KABEL CXKHV-J 5 x 2,5</t>
  </si>
  <si>
    <t>-1843688307</t>
  </si>
  <si>
    <t>Pol315</t>
  </si>
  <si>
    <t>KABEL CXKHV-J 5 x 4</t>
  </si>
  <si>
    <t>-1779699038</t>
  </si>
  <si>
    <t>Pol316</t>
  </si>
  <si>
    <t>KABEL CXKHV-J 5 x 6</t>
  </si>
  <si>
    <t>-1849318041</t>
  </si>
  <si>
    <t>Pol317</t>
  </si>
  <si>
    <t>KABEL CXKHV-O 5 x 1,5</t>
  </si>
  <si>
    <t>348616489</t>
  </si>
  <si>
    <t>Pol318</t>
  </si>
  <si>
    <t>KABEL CXKHV-O 3 x 2,5</t>
  </si>
  <si>
    <t>-1461838759</t>
  </si>
  <si>
    <t>Pol319</t>
  </si>
  <si>
    <t>KABEL JYSTY 2x2x0,8</t>
  </si>
  <si>
    <t>1668304393</t>
  </si>
  <si>
    <t>Pol320</t>
  </si>
  <si>
    <t>KABEL JYTYO 7x1</t>
  </si>
  <si>
    <t>477460668</t>
  </si>
  <si>
    <t>Pol321</t>
  </si>
  <si>
    <t>ŠŇŮRA H07RN-F 3x1,5</t>
  </si>
  <si>
    <t>1957597489</t>
  </si>
  <si>
    <t>Pol322</t>
  </si>
  <si>
    <t>ŠŇŮRA H07RN-F 3x2,5</t>
  </si>
  <si>
    <t>-174571511</t>
  </si>
  <si>
    <t>Pol323</t>
  </si>
  <si>
    <t>ŠŇŮRA H07RN-F 5x1,5</t>
  </si>
  <si>
    <t>214418021</t>
  </si>
  <si>
    <t>Pol324</t>
  </si>
  <si>
    <t>ŠŇŮRA H07RN-F 5x2,5</t>
  </si>
  <si>
    <t>157480946</t>
  </si>
  <si>
    <t>Pol325</t>
  </si>
  <si>
    <t>VYPÍNAČ č.1, 250 V, 10 A, VČ. RÁMEČKU</t>
  </si>
  <si>
    <t>-1412811965</t>
  </si>
  <si>
    <t>Pol326</t>
  </si>
  <si>
    <t>VYPÍNAČ č.5, 250 V, 10 A, VČ. RÁMEČKU</t>
  </si>
  <si>
    <t>-696941687</t>
  </si>
  <si>
    <t>Pol327</t>
  </si>
  <si>
    <t>VYPÍNAČ č.1, 250 V, 10 A, IP 44, NA POVRCH</t>
  </si>
  <si>
    <t>1448355558</t>
  </si>
  <si>
    <t>Pol328</t>
  </si>
  <si>
    <t>VYPÍNAČ č.6, 250 V, 10 A, IP 44, NA POVRCH</t>
  </si>
  <si>
    <t>-424423617</t>
  </si>
  <si>
    <t>Pol329</t>
  </si>
  <si>
    <t>VYPÍNAČ č.7, 250 V, 10 A, IP 44, NA POVRCH</t>
  </si>
  <si>
    <t>1124170242</t>
  </si>
  <si>
    <t>Pol330</t>
  </si>
  <si>
    <t>VYPÍNAČ TROJPÓLOVÝ, 25 A, IP 65, NA POVRCH</t>
  </si>
  <si>
    <t>-1749828461</t>
  </si>
  <si>
    <t>Pol503</t>
  </si>
  <si>
    <t>DALI STMÍVAČ S OTOČNÝM OVLÁDÁNÍM A TLAČ. SPÍNÁNÍM, VÝKONOVÝ</t>
  </si>
  <si>
    <t>944787952</t>
  </si>
  <si>
    <t>Pol504</t>
  </si>
  <si>
    <t>DALI STMÍVAČ S OTOČNÝM OVLÁDÁNÍM A TLAČ. SPÍNÁNÍM</t>
  </si>
  <si>
    <t>-207403501</t>
  </si>
  <si>
    <t>Pol333</t>
  </si>
  <si>
    <t>SVORKOVNICE PĚTIPÓLOVÁ S KRYTEM A VÝVODKOU, PRO POHYBLIVÝ PŘÍVOD, VČ. RÁMEČKU, 16 A, 400 V</t>
  </si>
  <si>
    <t>-774285159</t>
  </si>
  <si>
    <t>Pol334</t>
  </si>
  <si>
    <t>ZÁSUVKA JEDNONÁSOBNÁ, 250 V, 16 A, VČ. RÁMEČKU</t>
  </si>
  <si>
    <t>435315502</t>
  </si>
  <si>
    <t>Pol335</t>
  </si>
  <si>
    <t>ZÁSUVKA JEDNONÁSOBNÁ, 250 V, 16 A, VČ. RÁMEČKU, S OCHRANOU PROTI PŘEPĚTÍ TŘ. D</t>
  </si>
  <si>
    <t>-143212919</t>
  </si>
  <si>
    <t>Pol336</t>
  </si>
  <si>
    <t>ZÁSUVKA JEDNONÁSOBNÁ, 250 V, 16 A, IP 44, VČ. RÁMEČKU, VESTAVNÁ</t>
  </si>
  <si>
    <t>1910655455</t>
  </si>
  <si>
    <t>Pol337</t>
  </si>
  <si>
    <t xml:space="preserve">ZÁSUVKA JEDNONÁSOBNÁ, IP 44, 250 V, 16 A, S VÍČKEM,  NA POVRCH</t>
  </si>
  <si>
    <t>-538006073</t>
  </si>
  <si>
    <t>ZÁSUVKA JEDNONÁSOBNÁ, IP 44, 250 V, 16 A, S VÍČKEM, NA POVRCH</t>
  </si>
  <si>
    <t>Pol338</t>
  </si>
  <si>
    <t>ZÁSUVKA 400 V, 16 A, IP 44, ZAPUŠTĚNÁ, S VÍČKEM A KRABICÍ</t>
  </si>
  <si>
    <t>800201442</t>
  </si>
  <si>
    <t>Pol339</t>
  </si>
  <si>
    <t>ZÁSUVKA 400 V, 32 A, IP 44, ZAPUŠTĚNÁ, S VÍČKEM A KRABICÍ</t>
  </si>
  <si>
    <t>-821828897</t>
  </si>
  <si>
    <t>Pol340</t>
  </si>
  <si>
    <t>TLAČÍTKO V PROSKLEN. SKŘÍŇCE, CENTRAL/TOTAL STOP, 250 V, 10 A, 4x NO</t>
  </si>
  <si>
    <t>-762286433</t>
  </si>
  <si>
    <t>Pol505</t>
  </si>
  <si>
    <t>SNÍMAČ POHYBU STROPNÍ VESTAVNÝ 1-KANÁLOVÝ</t>
  </si>
  <si>
    <t>1698749536</t>
  </si>
  <si>
    <t>Pol506</t>
  </si>
  <si>
    <t>SNÍMAČ POHYBU STROPNÍ PŘÍSAZNÝ, 1-KANÁLOVÝ</t>
  </si>
  <si>
    <t>-81880200</t>
  </si>
  <si>
    <t>Pol507</t>
  </si>
  <si>
    <t>SNÍMAČ POHYBU STROPNÍ PŘÍSAZNÝ, 1-KANÁLOVÝ, MASTER</t>
  </si>
  <si>
    <t>-1433566725</t>
  </si>
  <si>
    <t>Pol508</t>
  </si>
  <si>
    <t>SNÍMAČ POHYBU STROPNÍ VESTAVNÝ, 1-KANÁLOVÝ, MASTER</t>
  </si>
  <si>
    <t>2013962447</t>
  </si>
  <si>
    <t>Pol509</t>
  </si>
  <si>
    <t>SNÍMAČ POHYBU STROPNÍ VESTAVNÝ, SLAVE</t>
  </si>
  <si>
    <t>1349813661</t>
  </si>
  <si>
    <t>Pol510</t>
  </si>
  <si>
    <t>SNÍMAČ POHYBU STROPNÍ PŘÍSAZNÝ, MASTER</t>
  </si>
  <si>
    <t>228093101</t>
  </si>
  <si>
    <t>Pol511</t>
  </si>
  <si>
    <t>SNÍMAČ POHYBU NÁSTĚNNÝ, NA FASÁDU</t>
  </si>
  <si>
    <t>-635299515</t>
  </si>
  <si>
    <t>Pol348</t>
  </si>
  <si>
    <t>SNÍMAČ POHYBU NÁSTĚNNÝ, TAKY NA FASÁDU, IR NASTAVENÍ</t>
  </si>
  <si>
    <t>-2102384876</t>
  </si>
  <si>
    <t>Pol349</t>
  </si>
  <si>
    <t>PODSTAVEC PRO POHYBOVÉ ČIDLO</t>
  </si>
  <si>
    <t>1095415563</t>
  </si>
  <si>
    <t>Pol350</t>
  </si>
  <si>
    <t>IR OVLADAČ PRO NASTAVENÍ PŘÍTOMNOSTNÍCH ČIDEL</t>
  </si>
  <si>
    <t>1235659779</t>
  </si>
  <si>
    <t>Pol351</t>
  </si>
  <si>
    <t>EL. SERVOPOHON POŽÁRNÍ KLAPKY, 230 V</t>
  </si>
  <si>
    <t>2027955535</t>
  </si>
  <si>
    <t>Pol352</t>
  </si>
  <si>
    <t>SADA PRO NOUZOVOU SIGNALIZACI WC IMOBILNÍ (KONTROLNÍ MODUL S ALARMEM, TLAČÍTKO SIGNÁLNÍ TAHOVÉ, TLAČÍTKO RESETOVACÍ, TRANSFORMÁTOR, VČ. RÁMEČKŮ, KABEL JYSTY 4x2x0,8 DL. 20 M, TRUBKA SMNF 25 DL. 20 M)</t>
  </si>
  <si>
    <t>1714586443</t>
  </si>
  <si>
    <t>Pol353</t>
  </si>
  <si>
    <t>PODPĚRA VEDENÍ PV 1p, DO ZDIVA, PVC</t>
  </si>
  <si>
    <t>376358598</t>
  </si>
  <si>
    <t>Pol354</t>
  </si>
  <si>
    <t>SVODOVÝ VODIČ AlMgSi 8</t>
  </si>
  <si>
    <t>489132478</t>
  </si>
  <si>
    <t>Pol355</t>
  </si>
  <si>
    <t>SVORKA SZ, ZKUŠEBNÍ</t>
  </si>
  <si>
    <t>880516467</t>
  </si>
  <si>
    <t>Pol356</t>
  </si>
  <si>
    <t>OCHRANNÝ ÚHELNÍK OU 1,7</t>
  </si>
  <si>
    <t>-165704893</t>
  </si>
  <si>
    <t>Pol357</t>
  </si>
  <si>
    <t>DRŽÁK OCHRANNÉHO ÚHELNÍKU DOU</t>
  </si>
  <si>
    <t>472153284</t>
  </si>
  <si>
    <t>Pol358</t>
  </si>
  <si>
    <t>POŽÁRNÍ UCPÁVKA EI 60 DP1</t>
  </si>
  <si>
    <t>M2</t>
  </si>
  <si>
    <t>-2035303108</t>
  </si>
  <si>
    <t>Pol359</t>
  </si>
  <si>
    <t>BEZPEČNOSTNÍ TABULKY</t>
  </si>
  <si>
    <t>-513711152</t>
  </si>
  <si>
    <t>Pol360</t>
  </si>
  <si>
    <t>OZNAČ. ŠTÍTEK NA KABEL</t>
  </si>
  <si>
    <t>-1259911596</t>
  </si>
  <si>
    <t>Pol361</t>
  </si>
  <si>
    <t>ŠTÍTEK OZNAČOVACÍ NA PŘÍSTROJE</t>
  </si>
  <si>
    <t>1940719794</t>
  </si>
  <si>
    <t>Pol362</t>
  </si>
  <si>
    <t>PODRUŽNÝ MATERIÁL</t>
  </si>
  <si>
    <t>-219436961</t>
  </si>
  <si>
    <t>Pol409</t>
  </si>
  <si>
    <t>UKONČENÍ VODIČŮ V ROZVADĚČI DLE KAPITOLY "DODÁVKA ROZVADĚČŮ"</t>
  </si>
  <si>
    <t>UZEMŇOVACÍ SOUSTAVA:</t>
  </si>
  <si>
    <t>Pol363</t>
  </si>
  <si>
    <t>VODIČ FeZn 30/4</t>
  </si>
  <si>
    <t>-1451059472</t>
  </si>
  <si>
    <t>Pol364</t>
  </si>
  <si>
    <t>VODIČ FeZn 10</t>
  </si>
  <si>
    <t>1597950368</t>
  </si>
  <si>
    <t>Pol365</t>
  </si>
  <si>
    <t>VODIČ FeZn 10 PVC IZOLACE</t>
  </si>
  <si>
    <t>1698845250</t>
  </si>
  <si>
    <t>Pol366</t>
  </si>
  <si>
    <t>SVORKA SR 2, PÁSEK a PÁSEK</t>
  </si>
  <si>
    <t>2093367776</t>
  </si>
  <si>
    <t>Pol367</t>
  </si>
  <si>
    <t>SVORKA SR 3, PÁSEK a VODIČ</t>
  </si>
  <si>
    <t>-1678663443</t>
  </si>
  <si>
    <t>Pol368</t>
  </si>
  <si>
    <t>SVORKA SS, SPOJOVACÍ</t>
  </si>
  <si>
    <t>-1874406660</t>
  </si>
  <si>
    <t>Pol369</t>
  </si>
  <si>
    <t>SVORKA SKT, PÁSKA (DRÁT) A ARMOVACÍ VÝZTUŽ BETONU</t>
  </si>
  <si>
    <t>858492384</t>
  </si>
  <si>
    <t>Pol370</t>
  </si>
  <si>
    <t>DILATAČNÍ SPOJKA PRO ZÁKLADOVÉ ZEMNIČE 120 mm2</t>
  </si>
  <si>
    <t>-132834483</t>
  </si>
  <si>
    <t>Pol371</t>
  </si>
  <si>
    <t>OCHRANA PROTI KOROZI - ASFALTOVÝ SPREJ</t>
  </si>
  <si>
    <t>-266082912</t>
  </si>
  <si>
    <t>VODIVÉ POSPOJOVÁNÍ VČ. VTZ JEDNOTEK STŘECHY:</t>
  </si>
  <si>
    <t>Pol372</t>
  </si>
  <si>
    <t>VODIČ CYA 4 zž</t>
  </si>
  <si>
    <t>280204140</t>
  </si>
  <si>
    <t>Pol373</t>
  </si>
  <si>
    <t>VODIČ CYA 6 zž</t>
  </si>
  <si>
    <t>98265652</t>
  </si>
  <si>
    <t>Pol374</t>
  </si>
  <si>
    <t>VODIČ CYA 25 zž</t>
  </si>
  <si>
    <t>-1475267189</t>
  </si>
  <si>
    <t>Pol375</t>
  </si>
  <si>
    <t>VODIČ CYA 70 zž</t>
  </si>
  <si>
    <t>365256499</t>
  </si>
  <si>
    <t>432793396</t>
  </si>
  <si>
    <t>Pol376</t>
  </si>
  <si>
    <t>SVODOVÝ VODIČ AlMgSi 8 PVC IZOLACE</t>
  </si>
  <si>
    <t>330201226</t>
  </si>
  <si>
    <t>Pol377</t>
  </si>
  <si>
    <t>PODPĚRA VEDENÍ PV 21, NA PLOCHÉ STŘECHY</t>
  </si>
  <si>
    <t>-1480717770</t>
  </si>
  <si>
    <t>-1032164937</t>
  </si>
  <si>
    <t>Pol378</t>
  </si>
  <si>
    <t>SVORKA SP, PŘIPOJOVACÍ</t>
  </si>
  <si>
    <t>2053635236</t>
  </si>
  <si>
    <t>Pol379</t>
  </si>
  <si>
    <t>SVORKA SU, UNIVERZÁLNÍ</t>
  </si>
  <si>
    <t>-2036588961</t>
  </si>
  <si>
    <t>Pol380</t>
  </si>
  <si>
    <t>SVORKA ST 1, NA POTRUBÍ</t>
  </si>
  <si>
    <t>-1243684107</t>
  </si>
  <si>
    <t>Pol381</t>
  </si>
  <si>
    <t>SVORKA ZEMNÍCÍ ZSA 16</t>
  </si>
  <si>
    <t>-1983004588</t>
  </si>
  <si>
    <t>Pol382</t>
  </si>
  <si>
    <t xml:space="preserve">ZENÍCÍ PÁSEK PRO ZSA 16,  Cu DL. 0,5 M</t>
  </si>
  <si>
    <t>-2090640134</t>
  </si>
  <si>
    <t>ZENÍCÍ PÁSEK PRO ZSA 16, Cu DL. 0,5 M</t>
  </si>
  <si>
    <t>Pol383</t>
  </si>
  <si>
    <t>ZEMNÍCÍ ŠROUB ZS 10 NEBO ZÚP 16</t>
  </si>
  <si>
    <t>232666486</t>
  </si>
  <si>
    <t>Pol384</t>
  </si>
  <si>
    <t>EVIPOTENCIÁLNÍ SVORKOVNICE EPS 2, S KRYTEM</t>
  </si>
  <si>
    <t>-794716432</t>
  </si>
  <si>
    <t>SILNOPROUD SVÍTIDLA VČ. ZDROJŮ</t>
  </si>
  <si>
    <t>Pol512</t>
  </si>
  <si>
    <t>A - SVÍTIDLO VESTAVNÉ, LED 167 W, 25100 lm, 4000 K, IP 66 + instalční rám pro vestavbu</t>
  </si>
  <si>
    <t>-1706603673</t>
  </si>
  <si>
    <t>Pol513</t>
  </si>
  <si>
    <t>C1 - SVÍTIDLO VESTAVNÉ M600, LED 20 W, 2860 lm, IP 40, MIKROPRISMATICKÝ DIFUSOR</t>
  </si>
  <si>
    <t>-434538501</t>
  </si>
  <si>
    <t>Pol514</t>
  </si>
  <si>
    <t>C2 - SVÍTIDLO VESTAVNÉ M600, LED 30 W, 3980 lm, IP 40, MIKROPRISMATICKÝ DIFUSOR</t>
  </si>
  <si>
    <t>-1950088441</t>
  </si>
  <si>
    <t>Pol515</t>
  </si>
  <si>
    <t xml:space="preserve">C2d - SVÍTIDLO VESTAVNÉ M600, LED 30 W, 3980 lm, IP 40,  DALI, MIKROPRISMATICKÝ DIFUSOR</t>
  </si>
  <si>
    <t>1064845616</t>
  </si>
  <si>
    <t>C2d - SVÍTIDLO VESTAVNÉ M600, LED 30 W, 3980 lm, IP 40, DALI, MIKROPRISMATICKÝ DIFUSOR</t>
  </si>
  <si>
    <t>Pol516</t>
  </si>
  <si>
    <t>C2P - SVÍTIDLO PŘÍSAZNÉ M600, LED 30 W, 3980 lm, IP 40, MIKROPRISMATICKÝ DIFUSOR</t>
  </si>
  <si>
    <t>1982563710</t>
  </si>
  <si>
    <t>Pol517</t>
  </si>
  <si>
    <t xml:space="preserve">C3d - SVÍTIDLO VESTAVNÉ M600, LED 40 W, 5890 lm, IP 40,  DALI, MIKROPRISMATICKÝ DIFUSOR</t>
  </si>
  <si>
    <t>1075456230</t>
  </si>
  <si>
    <t>C3d - SVÍTIDLO VESTAVNÉ M600, LED 40 W, 5890 lm, IP 40, DALI, MIKROPRISMATICKÝ DIFUSOR</t>
  </si>
  <si>
    <t>Pol518</t>
  </si>
  <si>
    <t xml:space="preserve">E1 - SVÍTIDLO VESTAVNÉ DOWNLIGHT, LED 15 W, 1 510 lmIP 44,  OPÁLOVÝ DIFUSOR</t>
  </si>
  <si>
    <t>841638718</t>
  </si>
  <si>
    <t>E1 - SVÍTIDLO VESTAVNÉ DOWNLIGHT, LED 15 W, 1 510 lmIP 44, OPÁLOVÝ DIFUSOR</t>
  </si>
  <si>
    <t>Pol519</t>
  </si>
  <si>
    <t xml:space="preserve">E2 - SVÍTIDLO VESTAVNÉ DOWNLIGHT, LED 20 W, 1 830 lm, IP 44,  OPÁLOVÝ DIFUSOR</t>
  </si>
  <si>
    <t>379675731</t>
  </si>
  <si>
    <t>E2 - SVÍTIDLO VESTAVNÉ DOWNLIGHT, LED 20 W, 1 830 lm, IP 44, OPÁLOVÝ DIFUSOR</t>
  </si>
  <si>
    <t>Pol520</t>
  </si>
  <si>
    <t xml:space="preserve">H - SVÍTIDLO PŘÍSAZNÉ, LED 21 W, 2898 lm, IP 65,  OPÁLOVÝ DIFUSOR</t>
  </si>
  <si>
    <t>649971107</t>
  </si>
  <si>
    <t>H - SVÍTIDLO PŘÍSAZNÉ, LED 21 W, 2898 lm, IP 65, OPÁLOVÝ DIFUSOR</t>
  </si>
  <si>
    <t>Pol521</t>
  </si>
  <si>
    <t xml:space="preserve">P1 - SVÍTIDLO PŘÍSAZNÉ, LED 25 W, 3380 lm, IP 65,  DL. 700 MM, PRŮMYSLOVÉ</t>
  </si>
  <si>
    <t>581444972</t>
  </si>
  <si>
    <t>P1 - SVÍTIDLO PŘÍSAZNÉ, LED 25 W, 3380 lm, IP 65, DL. 700 MM, PRŮMYSLOVÉ</t>
  </si>
  <si>
    <t>Pol522</t>
  </si>
  <si>
    <t xml:space="preserve">P2 - SVÍTIDLO PŘÍSAZNÉ, LED 40 W, 5870 lm, IP 65,  DL. 1300 MM, PRŮMYSLOVÉ</t>
  </si>
  <si>
    <t>1935176885</t>
  </si>
  <si>
    <t>P2 - SVÍTIDLO PŘÍSAZNÉ, LED 40 W, 5870 lm, IP 65, DL. 1300 MM, PRŮMYSLOVÉ</t>
  </si>
  <si>
    <t>Pol523</t>
  </si>
  <si>
    <t>VO1 - SVÍTIDLO NÁSTĚNNÉ, LED 25 W, 2910 lm, IP 65, IK10</t>
  </si>
  <si>
    <t>-83299097</t>
  </si>
  <si>
    <t>Pol524</t>
  </si>
  <si>
    <t>VO2 - SVÍTIDLO NÁSTĚNNÉ, LED 30 W, 3350 lm, IP 65, ASYMETRICKÁ VYZAŘOVACÍ CHAR.</t>
  </si>
  <si>
    <t>-731798005</t>
  </si>
  <si>
    <t>Pol525</t>
  </si>
  <si>
    <t xml:space="preserve">VO3 - SVÍTIDLO PŘÍSAZNÉ, LED 36 W, 5760 lm, IP 69,, IK08  OPÁLOVÝ DIFUSOR</t>
  </si>
  <si>
    <t>-311049774</t>
  </si>
  <si>
    <t>VO3 - SVÍTIDLO PŘÍSAZNÉ, LED 36 W, 5760 lm, IP 69,, IK08 OPÁLOVÝ DIFUSOR</t>
  </si>
  <si>
    <t>Pol526</t>
  </si>
  <si>
    <t xml:space="preserve">N1 - svítidlo nouzové, stropní přisazené, optika area,  LED 1x2W, IP40, CBS, typ: FINE SPOT eco PM</t>
  </si>
  <si>
    <t>329758410</t>
  </si>
  <si>
    <t>N1 - svítidlo nouzové, stropní přisazené, optika area, LED 1x2W, IP40, CBS, typ: FINE SPOT eco PM</t>
  </si>
  <si>
    <t>Pol527</t>
  </si>
  <si>
    <t xml:space="preserve">N2 - svítidlo nouzové, stropní přisazené, optika pro výšky,  LED 3x1W, IP65, CBS, typ: VARIO 2 TS3</t>
  </si>
  <si>
    <t>1617649927</t>
  </si>
  <si>
    <t>N2 - svítidlo nouzové, stropní přisazené, optika pro výšky, LED 3x1W, IP65, CBS, typ: VARIO 2 TS3</t>
  </si>
  <si>
    <t>Pol528</t>
  </si>
  <si>
    <t xml:space="preserve">N3 - svítidlo nouzové, nástěnný piktogram, přísvitová čočka,  LED 2x1W, IP65, CBS, typ: VARIO 2 RZ1 plus</t>
  </si>
  <si>
    <t>-1504441757</t>
  </si>
  <si>
    <t>N3 - svítidlo nouzové, nástěnný piktogram, přísvitová čočka, LED 2x1W, IP65, CBS, typ: VARIO 2 RZ1 plus</t>
  </si>
  <si>
    <t>Pol529</t>
  </si>
  <si>
    <t xml:space="preserve">N4 - svítidlo nouzové, venkovní přisazené, LED 3x1W, IP65,  CBS, typ: SHAPE SL</t>
  </si>
  <si>
    <t>958550960</t>
  </si>
  <si>
    <t>N4 - svítidlo nouzové, venkovní přisazené, LED 3x1W, IP65, CBS, typ: SHAPE SL</t>
  </si>
  <si>
    <t>Pol530</t>
  </si>
  <si>
    <t xml:space="preserve">N5 - svítidlo nouzové, nástěnný piktogram "Hydrant",  přísvitová čočka, LED 2x1W, IP65, CBS, typ: VARIO 2 RZ1 plus</t>
  </si>
  <si>
    <t>-1823433819</t>
  </si>
  <si>
    <t>N5 - svítidlo nouzové, nástěnný piktogram "Hydrant", přísvitová čočka, LED 2x1W, IP65, CBS, typ: VARIO 2 RZ1 plus</t>
  </si>
  <si>
    <t>Pol404</t>
  </si>
  <si>
    <t>CBS ve skříni s požární odolností ESF 30, adresný systém, 12 okruhů, typ: SBU NG ESF30</t>
  </si>
  <si>
    <t>665073822</t>
  </si>
  <si>
    <t>Pol405</t>
  </si>
  <si>
    <t>monitorovací relé 3f do rozvaděče</t>
  </si>
  <si>
    <t>-30948310</t>
  </si>
  <si>
    <t>SILNOPROUD DODÁVKA ROZVADĚČŮ</t>
  </si>
  <si>
    <t>D8</t>
  </si>
  <si>
    <t>ROZVADĚČ RHT</t>
  </si>
  <si>
    <t>Pol410</t>
  </si>
  <si>
    <t xml:space="preserve">TYPIZOVANÁ OCEP SKŘÍŇ, RÁMOVÁ KONSTRUKCE,  SAMOSTATNĚ STOJÍCÍ, ROZM.: 1000x2000x300, SOKL 100 MM, IP 30/20, VČ. PŘÍSLUŠENTSVÍ, In=200 A</t>
  </si>
  <si>
    <t>TYPIZOVANÁ OCEP SKŘÍŇ, RÁMOVÁ KONSTRUKCE, SAMOSTATNĚ STOJÍCÍ, ROZM.: 1000x2000x300, SOKL 100 MM, IP 30/20, VČ. PŘÍSLUŠENTSVÍ, In=200 A</t>
  </si>
  <si>
    <t>Pol411</t>
  </si>
  <si>
    <t>DEION Ie=160 A, BLOK ODPÍNAČE, NAPĚŤ. SPOUŠŤ 230 V</t>
  </si>
  <si>
    <t>Pol412</t>
  </si>
  <si>
    <t>DEION Ie=160 A, In=100 A, Ir=70-100 A, DISTRIBUČNÍ</t>
  </si>
  <si>
    <t>Pol413</t>
  </si>
  <si>
    <t>DEION Ie=160 A, In=80 A, Ir=56-80 A, DISTRIBUČNÍ</t>
  </si>
  <si>
    <t>Pol414</t>
  </si>
  <si>
    <t>DEION Ie=250 A, In=200 A, Ir=140-200 A, DISTRIBUČNÍ, NAPĚŤ. SPOUŠŤ 230 V</t>
  </si>
  <si>
    <t>Pol415</t>
  </si>
  <si>
    <t xml:space="preserve">POJISTKOVÝ ODPOJOVAČ OPV 10/1,  VČ. POJISTKOVÉ VLOŽKY</t>
  </si>
  <si>
    <t>POJISTKOVÝ ODPOJOVAČ OPV 10/1, VČ. POJISTKOVÉ VLOŽKY</t>
  </si>
  <si>
    <t>Pol416</t>
  </si>
  <si>
    <t xml:space="preserve">POJISTKOVÝ ODPOJOVAČ OPV 10/3,  VČ. POJISTKOVÉ VLOŽKY</t>
  </si>
  <si>
    <t>POJISTKOVÝ ODPOJOVAČ OPV 10/3, VČ. POJISTKOVÉ VLOŽKY</t>
  </si>
  <si>
    <t>Pol417</t>
  </si>
  <si>
    <t xml:space="preserve">POJISTKOVÝ ODPOJOVAČ OPV 22/3,  VČ. POJISTKOVÉ VLOŽKY</t>
  </si>
  <si>
    <t>POJISTKOVÝ ODPOJOVAČ OPV 22/3, VČ. POJISTKOVÉ VLOŽKY</t>
  </si>
  <si>
    <t>Pol418</t>
  </si>
  <si>
    <t>PŘEPĚŤOVÁ OCHRANA T1+T2 (B+C), TNC, 3 PÓL, 25 kA</t>
  </si>
  <si>
    <t>Pol419</t>
  </si>
  <si>
    <t>JISTIČ LSN 6B/3, 10 kA</t>
  </si>
  <si>
    <t>Pol420</t>
  </si>
  <si>
    <t>JISTIČ LSN 10C/1, 10 kA</t>
  </si>
  <si>
    <t>Pol421</t>
  </si>
  <si>
    <t>JISTIČ LSN 16C/1, 10 kA</t>
  </si>
  <si>
    <t>Pol422</t>
  </si>
  <si>
    <t>JISTIČ LSN 16C/3, 10 kA</t>
  </si>
  <si>
    <t>Pol423</t>
  </si>
  <si>
    <t>JISTIČ LSN 32C/3, 10 kA</t>
  </si>
  <si>
    <t>Pol424</t>
  </si>
  <si>
    <t>PROUDOVÝ CHRÁNIČ S NADPROUD. OCHRANOU LFI 10C/1N/0,03, 10 kA, TYP A</t>
  </si>
  <si>
    <t>Pol425</t>
  </si>
  <si>
    <t>POMOCNÝ KONTAKT 1/1, PRO JISTIČ LSN</t>
  </si>
  <si>
    <t>Pol426</t>
  </si>
  <si>
    <t>PROUDOVÝ CHRÁNIČ FI 40/4/0,03, TYP A, 10 kA</t>
  </si>
  <si>
    <t>Pol427</t>
  </si>
  <si>
    <t>ELEKTROMĚR 3x400/230 V, 100 A, PODRUŽNÝ, MODBUS</t>
  </si>
  <si>
    <t>Pol428</t>
  </si>
  <si>
    <t>ELEKTROMĚR 3x400/230 V, x/5 A, PODRUŽNÝ, MODBUS</t>
  </si>
  <si>
    <t>Pol429</t>
  </si>
  <si>
    <t>MĚŘÍCÍ TR. PROUDU 200/5 A, 10 VA</t>
  </si>
  <si>
    <t>Pol430</t>
  </si>
  <si>
    <t>ZKUŠEBNÍ SVORKOVNICE OKI 1b</t>
  </si>
  <si>
    <t>Pol431</t>
  </si>
  <si>
    <t>MONTÁŽ NAPĚŤ. RELÉ</t>
  </si>
  <si>
    <t>Pol432</t>
  </si>
  <si>
    <t>ŠTÍTEK OZNAČOVACÍ</t>
  </si>
  <si>
    <t>Pol433</t>
  </si>
  <si>
    <t>SVORKA ŘADOVÁ RSA 2,5</t>
  </si>
  <si>
    <t>Pol434</t>
  </si>
  <si>
    <t>SVORKA ŘADOVÁ RSA 6</t>
  </si>
  <si>
    <t>Pol435</t>
  </si>
  <si>
    <t>PODRUŽNÝ MATERIÁL (PŘÍPOJNICE, Cu LANA, MŮSTKY PE, N ...)</t>
  </si>
  <si>
    <t>Pol436</t>
  </si>
  <si>
    <t>KOMPLETACE ROZVADĚČE</t>
  </si>
  <si>
    <t>D9</t>
  </si>
  <si>
    <t>ROZVADĚČ RT01</t>
  </si>
  <si>
    <t>Pol437</t>
  </si>
  <si>
    <t xml:space="preserve">TYPIZOVANÁ OCEP SKŘÍŇ DO ZDIVA, DVEŘE S ODOLNOSTÍ EI 30 DP1-S, ROZM.: 600x2000x200, IP 30/20,  VČ. PŘÍSLUŠENSTVÍ, In=80 A</t>
  </si>
  <si>
    <t>TYPIZOVANÁ OCEP SKŘÍŇ DO ZDIVA, DVEŘE S ODOLNOSTÍ EI 30 DP1-S, ROZM.: 600x2000x200, IP 30/20, VČ. PŘÍSLUŠENSTVÍ, In=80 A</t>
  </si>
  <si>
    <t>Pol438</t>
  </si>
  <si>
    <t>DEION Ie=160 A, BLOK ODPÍNAČE</t>
  </si>
  <si>
    <t>Pol439</t>
  </si>
  <si>
    <t>PŘEPĚŤOVÁ OCHRANA, T2 (C), TNS, 3+N PÓL</t>
  </si>
  <si>
    <t>388</t>
  </si>
  <si>
    <t>390</t>
  </si>
  <si>
    <t>Pol440</t>
  </si>
  <si>
    <t>STYKAČ RSI 25-40, A230</t>
  </si>
  <si>
    <t>392</t>
  </si>
  <si>
    <t>Pol441</t>
  </si>
  <si>
    <t>ČASOVÉ RELÉ S ASTRONOMICKÝM PROGRAMEM, 1-KANÁLOVÉ, TÝDENNÍ PROGRAM, 16 A, 230 V, DIN</t>
  </si>
  <si>
    <t>394</t>
  </si>
  <si>
    <t>396</t>
  </si>
  <si>
    <t>398</t>
  </si>
  <si>
    <t>400</t>
  </si>
  <si>
    <t>Pol442</t>
  </si>
  <si>
    <t>402</t>
  </si>
  <si>
    <t>Pol443</t>
  </si>
  <si>
    <t>404</t>
  </si>
  <si>
    <t>D10</t>
  </si>
  <si>
    <t>ROZVADĚČ RT1</t>
  </si>
  <si>
    <t>Pol444</t>
  </si>
  <si>
    <t xml:space="preserve">TYPIZOVANÁ OCEP SKŘÍŇ DO ZDIVA, DVEŘE S ODOLNOSTÍ EI 30 DP1-S, ROZM.: 600x1800x200, IP 30/20,  VČ. PŘÍSLUŠENSTVÍ, In=80 A</t>
  </si>
  <si>
    <t>406</t>
  </si>
  <si>
    <t>TYPIZOVANÁ OCEP SKŘÍŇ DO ZDIVA, DVEŘE S ODOLNOSTÍ EI 30 DP1-S, ROZM.: 600x1800x200, IP 30/20, VČ. PŘÍSLUŠENSTVÍ, In=80 A</t>
  </si>
  <si>
    <t>408</t>
  </si>
  <si>
    <t>410</t>
  </si>
  <si>
    <t>Pol445</t>
  </si>
  <si>
    <t>JISTIČ LSN 6B/1, 10 kA</t>
  </si>
  <si>
    <t>412</t>
  </si>
  <si>
    <t>414</t>
  </si>
  <si>
    <t>416</t>
  </si>
  <si>
    <t>418</t>
  </si>
  <si>
    <t>420</t>
  </si>
  <si>
    <t>422</t>
  </si>
  <si>
    <t>424</t>
  </si>
  <si>
    <t>426</t>
  </si>
  <si>
    <t>Pol446</t>
  </si>
  <si>
    <t>STYKAČ RSI 20-10, X024</t>
  </si>
  <si>
    <t>428</t>
  </si>
  <si>
    <t>Pol447</t>
  </si>
  <si>
    <t>ZDROJ 230 V AC / 24 V DC, 50 VA</t>
  </si>
  <si>
    <t>430</t>
  </si>
  <si>
    <t>432</t>
  </si>
  <si>
    <t>434</t>
  </si>
  <si>
    <t>436</t>
  </si>
  <si>
    <t>438</t>
  </si>
  <si>
    <t>440</t>
  </si>
  <si>
    <t>D11</t>
  </si>
  <si>
    <t>ROZVADĚČ RT3</t>
  </si>
  <si>
    <t>442</t>
  </si>
  <si>
    <t>444</t>
  </si>
  <si>
    <t>446</t>
  </si>
  <si>
    <t>Pol448</t>
  </si>
  <si>
    <t>JISTIČ LSN 2B/1, 10 kA</t>
  </si>
  <si>
    <t>448</t>
  </si>
  <si>
    <t>450</t>
  </si>
  <si>
    <t>452</t>
  </si>
  <si>
    <t>454</t>
  </si>
  <si>
    <t>456</t>
  </si>
  <si>
    <t>458</t>
  </si>
  <si>
    <t>460</t>
  </si>
  <si>
    <t>462</t>
  </si>
  <si>
    <t>464</t>
  </si>
  <si>
    <t>466</t>
  </si>
  <si>
    <t>Pol449</t>
  </si>
  <si>
    <t>STYKAČ RSI 20-10, A230</t>
  </si>
  <si>
    <t>468</t>
  </si>
  <si>
    <t>470</t>
  </si>
  <si>
    <t>472</t>
  </si>
  <si>
    <t>474</t>
  </si>
  <si>
    <t>476</t>
  </si>
  <si>
    <t>478</t>
  </si>
  <si>
    <t>480</t>
  </si>
  <si>
    <t>D12</t>
  </si>
  <si>
    <t>ROZVADĚČ RPO a UPFD</t>
  </si>
  <si>
    <t>Pol531</t>
  </si>
  <si>
    <t xml:space="preserve">UPFD - záložní zdroj el. energie pro napájení větrání CHÚC s dobou zálohy 45 minut. Samostatná skříň bez požární  odolnosti, Powerbridge RPO - samostatný vývodový rozvaděč s přepínačem sítí,  spínání a jištění zálohovaných vývodů. Nástěnná skříň s požární</t>
  </si>
  <si>
    <t>482</t>
  </si>
  <si>
    <t>UPFD - záložní zdroj el. energie pro napájení větrání CHÚC s dobou zálohy 45 minut. Samostatná skříň bez požární odolnosti, Powerbridge RPO - samostatný vývodový rozvaděč s přepínačem sítí, spínání a jištění zálohovaných vývodů. Nástěnná skříň s požární odolností P45R, Povwerbridge ZÁLOHOVANÉ VÝVODY: - 1x ventilátor 3,2 kW, 230 V - 1x servopohon pro otevřeni klapky 230 V - 1x servopohon otevíravého světlíku 230 V - 1x pohon posuvné brány 230 V - vstup pro aktivaci větrání z nadřazené ústředny - vstup central/total stop Včetně dopravy, montáže a zaškolení.</t>
  </si>
  <si>
    <t>D13</t>
  </si>
  <si>
    <t>OCHRANA PŘED BLESKEM</t>
  </si>
  <si>
    <t>Pol451</t>
  </si>
  <si>
    <t>AKTIVNÍ JÍMAČ, PŘEDSTIH 10 us</t>
  </si>
  <si>
    <t>-1633804663</t>
  </si>
  <si>
    <t>Pol452</t>
  </si>
  <si>
    <t>STOŽÁR ABC - 2+2+2 m, celková délka 5 m, NEREZ</t>
  </si>
  <si>
    <t>404946905</t>
  </si>
  <si>
    <t>Pol453</t>
  </si>
  <si>
    <t>ZAVĚTROVÁNÍ KOMPLET NEREZ</t>
  </si>
  <si>
    <t>1145538710</t>
  </si>
  <si>
    <t>Pol454</t>
  </si>
  <si>
    <t>SAMONOSNÁ KONSTRUKCE MALÁ, KŘÍŽ 2x2 m, SKLOPNÝ DO 6,5 M, VČ. BETON ZÁTĚŽE</t>
  </si>
  <si>
    <t>-343588775</t>
  </si>
  <si>
    <t>Pol455</t>
  </si>
  <si>
    <t>GUMOVÁ DLAŽDICE 50x50 cm</t>
  </si>
  <si>
    <t>-2126105537</t>
  </si>
  <si>
    <t>Pol456</t>
  </si>
  <si>
    <t>POČÍTADLO ÚDERŮ BLESKU</t>
  </si>
  <si>
    <t>1373885272</t>
  </si>
  <si>
    <t>-2061279264</t>
  </si>
  <si>
    <t>309300795</t>
  </si>
  <si>
    <t>1167276311</t>
  </si>
  <si>
    <t>-1824310815</t>
  </si>
  <si>
    <t>-2013731320</t>
  </si>
  <si>
    <t>Pol457</t>
  </si>
  <si>
    <t>PŘÍCHYTKA VODIČE ALMGSI 8 PVC KE ZDIVU</t>
  </si>
  <si>
    <t>1147559443</t>
  </si>
  <si>
    <t>-1236325824</t>
  </si>
  <si>
    <t>1682211575</t>
  </si>
  <si>
    <t>-168883586</t>
  </si>
  <si>
    <t>217342349</t>
  </si>
  <si>
    <t>1588468309</t>
  </si>
  <si>
    <t>Pol458</t>
  </si>
  <si>
    <t>-176166330</t>
  </si>
  <si>
    <t>Pol459</t>
  </si>
  <si>
    <t>VÝSTRAŽNÁ TABULKA</t>
  </si>
  <si>
    <t>-2057817529</t>
  </si>
  <si>
    <t>Pol460</t>
  </si>
  <si>
    <t>-2094540611</t>
  </si>
  <si>
    <t>Pol463</t>
  </si>
  <si>
    <t>PROVEDENÍ VÝCHOZÍ REVIZE A VYPRACOVÁNÍ REVIZNÍ ZPRÁVY</t>
  </si>
  <si>
    <t>528</t>
  </si>
  <si>
    <t>D15</t>
  </si>
  <si>
    <t>SILNOPROUD - DOPRAVA</t>
  </si>
  <si>
    <t>Pol465</t>
  </si>
  <si>
    <t xml:space="preserve">MIMOSTAVENIŠTNÍ DOPRAVA DLE KAPITOLY  "DODÁVKA ROZVADĚČŮ"</t>
  </si>
  <si>
    <t>532</t>
  </si>
  <si>
    <t>MIMOSTAVENIŠTNÍ DOPRAVA DLE KAPITOLY "DODÁVKA ROZVADĚČŮ"</t>
  </si>
  <si>
    <t>Pol466</t>
  </si>
  <si>
    <t xml:space="preserve">VNITROSTAVENIŠTNÍ DOPRAVA DLE KAPITOLY  "DODÁVKA ROZVADĚČŮ"</t>
  </si>
  <si>
    <t>534</t>
  </si>
  <si>
    <t>VNITROSTAVENIŠTNÍ DOPRAVA DLE KAPITOLY "DODÁVKA ROZVADĚČŮ"</t>
  </si>
  <si>
    <t>D16</t>
  </si>
  <si>
    <t>ZEMNÍ PRÁCE</t>
  </si>
  <si>
    <t>Pol467</t>
  </si>
  <si>
    <t>VYTYČENÍ TRASY KABELOVÉHO VEDENÍ</t>
  </si>
  <si>
    <t>536</t>
  </si>
  <si>
    <t>Pol468</t>
  </si>
  <si>
    <t>VÝKOP RÝHY 35x70 RUČNÍ</t>
  </si>
  <si>
    <t>538</t>
  </si>
  <si>
    <t>Pol469</t>
  </si>
  <si>
    <t>PÍSKOVÉ LOŽE A ZÁSYP ŠÍŘE 35 cm</t>
  </si>
  <si>
    <t>540</t>
  </si>
  <si>
    <t>Pol470</t>
  </si>
  <si>
    <t>VÝSTRAŽNÁ FÓLIE š. 33</t>
  </si>
  <si>
    <t>542</t>
  </si>
  <si>
    <t>Pol471</t>
  </si>
  <si>
    <t>ZÁHOZ RÝHY 35x70 RUČNÍ, SE ZHUTNĚNÍM</t>
  </si>
  <si>
    <t>544</t>
  </si>
  <si>
    <t>Pol472</t>
  </si>
  <si>
    <t>PROVIZORNÍ ÚPRAVA TERÉNU</t>
  </si>
  <si>
    <t>546</t>
  </si>
  <si>
    <t>Pol473</t>
  </si>
  <si>
    <t>ODVOZ ZEMINY DO 10 km + POPLATEK ZA SKLÁDKU</t>
  </si>
  <si>
    <t>M3</t>
  </si>
  <si>
    <t>548</t>
  </si>
  <si>
    <t>D18</t>
  </si>
  <si>
    <t>OSTATNÍ NÁKLADY</t>
  </si>
  <si>
    <t>Pol483</t>
  </si>
  <si>
    <t>ODVOZ A LIKVIDACE MATERIÁLU Z DEMONTÁŽÍ (ROZVADĚČE, POJ. SKŘÍNĚ, SVÍTIDLA, KABEL. ŽLABY, KABELY, PŘÍSTROJE ATD.¨)</t>
  </si>
  <si>
    <t>572</t>
  </si>
  <si>
    <t>Pol484</t>
  </si>
  <si>
    <t>ODVOZ A LIKVIDACE OBALOVÉHO MATERIÁLU NOVĚ INSTALOVANÝCH SVÍTIDEL, PŘÍSTROJŮ ATD.</t>
  </si>
  <si>
    <t>574</t>
  </si>
  <si>
    <t>Pol474</t>
  </si>
  <si>
    <t>PRÁCE SPOJENÉ SE ZMAPOVÁNÍM STÁVAJÍCÍHO STAVU EL. INSTALACE URČENÉ K PŘEPOJENÍ V DŮSLEDKU STAVEBNÍCH ÚPRAV</t>
  </si>
  <si>
    <t>550</t>
  </si>
  <si>
    <t>Pol475</t>
  </si>
  <si>
    <t xml:space="preserve">PRÁCE SPOJENÉ S PŘEPOJENÍM A PŘELOŽENÍM STÁV.  EL. ROZVODŮ CHODEB a UČEBEN</t>
  </si>
  <si>
    <t>552</t>
  </si>
  <si>
    <t>PRÁCE SPOJENÉ S PŘEPOJENÍM A PŘELOŽENÍM STÁV. EL. ROZVODŮ CHODEB a UČEBEN</t>
  </si>
  <si>
    <t>Pol476</t>
  </si>
  <si>
    <t>PRÁCE SPOJENÉ S PŘELOŽENÍM STÁV. SVODU HROMOSVODU VČ. PRÁCE HOROLEZCE</t>
  </si>
  <si>
    <t>554</t>
  </si>
  <si>
    <t>Pol477</t>
  </si>
  <si>
    <t>PRÁCE SPOJENÉ S DEMONTÁŽNÍ STÁV. ZAŘÍZENÍ</t>
  </si>
  <si>
    <t>556</t>
  </si>
  <si>
    <t>Pol478</t>
  </si>
  <si>
    <t>KOORDINACE POSTUPU PRACÍ S OSTATNÍMI PROFESEMI</t>
  </si>
  <si>
    <t>558</t>
  </si>
  <si>
    <t>Pol479</t>
  </si>
  <si>
    <t>PRÁCE SPOJENÉ SE ZABEZPEČENÍM MONTÁŽNÍCH PRACOVIŠŤ</t>
  </si>
  <si>
    <t>560</t>
  </si>
  <si>
    <t>Pol480</t>
  </si>
  <si>
    <t>LEŠENÍ, VÝŠKOVÁ PLOŠINA</t>
  </si>
  <si>
    <t>562</t>
  </si>
  <si>
    <t>Pol481</t>
  </si>
  <si>
    <t>STAVEBNÍ PŘÍPOMOCE (JÁDROVÉ VRTÁNÍ, DRÁŽKY V BETONU..), VČ. HRUBUÉHO ZAPRAVENÍ</t>
  </si>
  <si>
    <t>564</t>
  </si>
  <si>
    <t>Pol482</t>
  </si>
  <si>
    <t>PRÁCE SPOJENÉ S OŽIVENÍM CBS NOUZOVÉHO OSVĚTLENÍ</t>
  </si>
  <si>
    <t>566</t>
  </si>
  <si>
    <t>Pol463.</t>
  </si>
  <si>
    <t>D.1.4.5 - MaR</t>
  </si>
  <si>
    <t>D1 - I. Kabeláže elektroinstalací a sběrnice, boxy</t>
  </si>
  <si>
    <t>D2 - II. Trubkování a žlaby</t>
  </si>
  <si>
    <t>D3 - III. Rozvaděč R_MaR_1</t>
  </si>
  <si>
    <t>D4 - IV. Rozvaděč R_MaR_2</t>
  </si>
  <si>
    <t xml:space="preserve">D5 - V. Periferie - MaR/KNX objekt </t>
  </si>
  <si>
    <t>D6 - VI. Programátorské a parametrizační činnosti</t>
  </si>
  <si>
    <t>D7 - VII. Ostatní rozpočtové náklady</t>
  </si>
  <si>
    <t>I. Kabeláže elektroinstalací a sběrnice, boxy</t>
  </si>
  <si>
    <t>Pol142</t>
  </si>
  <si>
    <t>Kabel silový s CU jádrem CYKY-J 5x16</t>
  </si>
  <si>
    <t>Pol143</t>
  </si>
  <si>
    <t>Kabel silový s CU jádrem CYKY-J 5x10</t>
  </si>
  <si>
    <t>Pol144</t>
  </si>
  <si>
    <t>Kabel silový s CU jádrem CYKY-J 5x6</t>
  </si>
  <si>
    <t>Pol145</t>
  </si>
  <si>
    <t>Kabel silový s CU jádrem CYKY-J 5x4</t>
  </si>
  <si>
    <t>Pol146</t>
  </si>
  <si>
    <t>Kabel silový s CU jádrem CYKY-J 5x2,5</t>
  </si>
  <si>
    <t>Pol147</t>
  </si>
  <si>
    <t>Kabel silový s CU jádrem CYKY-J 5x1,5</t>
  </si>
  <si>
    <t>Pol148</t>
  </si>
  <si>
    <t>Kabel silový s CU jádrem CYKY-J 3x2,5</t>
  </si>
  <si>
    <t>Pol149</t>
  </si>
  <si>
    <t>Kabel silový s CU jádrem CYKY-J 3x1,5</t>
  </si>
  <si>
    <t>Pol150</t>
  </si>
  <si>
    <t>Kabel silový s CU jádrem CYKY-O 2x1,5</t>
  </si>
  <si>
    <t>Pol151</t>
  </si>
  <si>
    <t>Kabel silový s CU jádrem JYTY-J 14x1</t>
  </si>
  <si>
    <t>Pol152</t>
  </si>
  <si>
    <t>Kabel silový s CU jádrem JYTY-J 7x1</t>
  </si>
  <si>
    <t>Pol153</t>
  </si>
  <si>
    <t>Kabel silový s CU jádrem JYTY-O 4x1</t>
  </si>
  <si>
    <t>Pol154</t>
  </si>
  <si>
    <t>Kabel silový s CU jádrem JYTY-O 2x1</t>
  </si>
  <si>
    <t>Pol155</t>
  </si>
  <si>
    <t>Kabel síťový FTP Cat 6</t>
  </si>
  <si>
    <t>Pol156</t>
  </si>
  <si>
    <t>Kabel síťový FTP Cat 5e</t>
  </si>
  <si>
    <t>Pol157</t>
  </si>
  <si>
    <t>Kabel sdělovací JY(st)Y 2x2x0,8 še</t>
  </si>
  <si>
    <t>Pol158</t>
  </si>
  <si>
    <t>Kabel sdělovací JY(st)Y 2x2x0,8 čv</t>
  </si>
  <si>
    <t>Pol159</t>
  </si>
  <si>
    <t>Kabel sdělovací JY(st)Y 2x2x0,8 ze</t>
  </si>
  <si>
    <t>Pol160</t>
  </si>
  <si>
    <t>Krabice přístrojová podomítková instalační KPR 68</t>
  </si>
  <si>
    <t>Pol161</t>
  </si>
  <si>
    <t>Drobný nespecifikovaný materiál</t>
  </si>
  <si>
    <t>set</t>
  </si>
  <si>
    <t>Pol162</t>
  </si>
  <si>
    <t>Ukončení kabeláže dle PD</t>
  </si>
  <si>
    <t>Pol163</t>
  </si>
  <si>
    <t>Popis/označení kabelů (oba konce, popisovací štítky na kabel)</t>
  </si>
  <si>
    <t>II. Trubkování a žlaby</t>
  </si>
  <si>
    <t>Pol164</t>
  </si>
  <si>
    <t>Instalační žlab drátový, 50x50, vč. podpěr, úchytek, uzemnění</t>
  </si>
  <si>
    <t>Pol165</t>
  </si>
  <si>
    <t>Instalační žlab drátový, 100x50, vč. podpěr, úchytek, uzemnění</t>
  </si>
  <si>
    <t>Pol166</t>
  </si>
  <si>
    <t>Chránička UV D40</t>
  </si>
  <si>
    <t>Pol167</t>
  </si>
  <si>
    <t>Trubka elektroinstalační ohebná D23, montáž - uložení pod omítku</t>
  </si>
  <si>
    <t>Pol168</t>
  </si>
  <si>
    <t>Trubka elektroinstalační ohebná D40, montáž - uložení pod omítku</t>
  </si>
  <si>
    <t>III. Rozvaděč R_MaR_1</t>
  </si>
  <si>
    <t>Pol169</t>
  </si>
  <si>
    <t>Rozvaděčová skříň 2025x810x400</t>
  </si>
  <si>
    <t>Pol170</t>
  </si>
  <si>
    <t>Elektroměr obousměrný, Modbus</t>
  </si>
  <si>
    <t>Pol171</t>
  </si>
  <si>
    <t>Procesorová stanice BMS hlavní</t>
  </si>
  <si>
    <t>Pol172</t>
  </si>
  <si>
    <t>Napájecí zdroj 24 VAC/VDC pro systém BMS</t>
  </si>
  <si>
    <t>Pol173</t>
  </si>
  <si>
    <t>Systémový analogový modul 8násobný - 0-10V</t>
  </si>
  <si>
    <t>Pol174</t>
  </si>
  <si>
    <t>Systémový výstupní modul 12násobný</t>
  </si>
  <si>
    <t>Pol175</t>
  </si>
  <si>
    <t>Systémový vstupní modul 16násobný univerzální</t>
  </si>
  <si>
    <t>Pol176</t>
  </si>
  <si>
    <t>Svorkovnice pro procesorovou stanici</t>
  </si>
  <si>
    <t>Pol177</t>
  </si>
  <si>
    <t>Svorkovnice pro vstupně/výstupní moduly</t>
  </si>
  <si>
    <t>Pol178</t>
  </si>
  <si>
    <t>Svorkovnice pro napájecí zdroj systému BMS</t>
  </si>
  <si>
    <t>Pol179</t>
  </si>
  <si>
    <t>Display BMS</t>
  </si>
  <si>
    <t>Pol180</t>
  </si>
  <si>
    <t>Kabel pro display</t>
  </si>
  <si>
    <t>Pol181</t>
  </si>
  <si>
    <t>Systémový propojovací kabel BMS</t>
  </si>
  <si>
    <t>Pol182</t>
  </si>
  <si>
    <t>Převodník KNX/BacNET včetně zběrnicového zdroje</t>
  </si>
  <si>
    <t>Pol183</t>
  </si>
  <si>
    <t>Převodník MBUS na Modbus TCP/IP</t>
  </si>
  <si>
    <t>Pol184</t>
  </si>
  <si>
    <t>SW pro převodník MBUS/Modbus</t>
  </si>
  <si>
    <t>Pol185</t>
  </si>
  <si>
    <t>Hlavní odpínač</t>
  </si>
  <si>
    <t>Pol186</t>
  </si>
  <si>
    <t>Třípólový jistič (FA)</t>
  </si>
  <si>
    <t>Pol187</t>
  </si>
  <si>
    <t>Pol188</t>
  </si>
  <si>
    <t>Jednopólový jistič (FA)</t>
  </si>
  <si>
    <t>Pol189</t>
  </si>
  <si>
    <t>Pol190</t>
  </si>
  <si>
    <t>Pol191</t>
  </si>
  <si>
    <t>Pol192</t>
  </si>
  <si>
    <t>Pol193</t>
  </si>
  <si>
    <t>Kombinovaný chránič s jističem</t>
  </si>
  <si>
    <t>Pol194</t>
  </si>
  <si>
    <t>Zdroj DC</t>
  </si>
  <si>
    <t>Pol195</t>
  </si>
  <si>
    <t>Pol196</t>
  </si>
  <si>
    <t>Transformátor 230VAC/24VAC</t>
  </si>
  <si>
    <t>Pol197</t>
  </si>
  <si>
    <t>Pol198</t>
  </si>
  <si>
    <t>Relé 230 VAC</t>
  </si>
  <si>
    <t>Pol199</t>
  </si>
  <si>
    <t>Držák pro relé se sponou</t>
  </si>
  <si>
    <t>Pol200</t>
  </si>
  <si>
    <t>Držák s pojistkou na DIN</t>
  </si>
  <si>
    <t>Pol201</t>
  </si>
  <si>
    <t>Držák keystone na DIN</t>
  </si>
  <si>
    <t>Pol202</t>
  </si>
  <si>
    <t>Keystone Cat 6</t>
  </si>
  <si>
    <t>Pol203</t>
  </si>
  <si>
    <t>12port switch průmyslový</t>
  </si>
  <si>
    <t>Pol204</t>
  </si>
  <si>
    <t>Přepěťová ochrana LAN na DIN</t>
  </si>
  <si>
    <t>Pol205</t>
  </si>
  <si>
    <t>Zásuvka na DIN lištu</t>
  </si>
  <si>
    <t>Pol206</t>
  </si>
  <si>
    <t>Přepěťová ochrana</t>
  </si>
  <si>
    <t>Pol207</t>
  </si>
  <si>
    <t>Pol208</t>
  </si>
  <si>
    <t>Ekvipotenciální svorkovnice</t>
  </si>
  <si>
    <t>Pol2091</t>
  </si>
  <si>
    <t>Řadové svorky + příslušenství</t>
  </si>
  <si>
    <t>Pol2101</t>
  </si>
  <si>
    <t>Vyvazovací systém</t>
  </si>
  <si>
    <t>Pol2111</t>
  </si>
  <si>
    <t>Propojovací kabeláž (CYA, patch,…)</t>
  </si>
  <si>
    <t>Pol2121</t>
  </si>
  <si>
    <t>Drobný instalační materiál</t>
  </si>
  <si>
    <t>Pol213</t>
  </si>
  <si>
    <t>Přihrádka na dokumentaci, popis jističů, včetně dokumentace</t>
  </si>
  <si>
    <t>Pol214</t>
  </si>
  <si>
    <t>Sestavení rozvaděče</t>
  </si>
  <si>
    <t>Pol215</t>
  </si>
  <si>
    <t>Doprava rozvaděče na místo stavby</t>
  </si>
  <si>
    <t>Pol216</t>
  </si>
  <si>
    <t xml:space="preserve">Instalace roz.skříně  včetně dopojení</t>
  </si>
  <si>
    <t>Instalace roz.skříně včetně dopojení</t>
  </si>
  <si>
    <t>IV. Rozvaděč R_MaR_2</t>
  </si>
  <si>
    <t>Pol217</t>
  </si>
  <si>
    <t>Pol218</t>
  </si>
  <si>
    <t>Pol219</t>
  </si>
  <si>
    <t>Pol220</t>
  </si>
  <si>
    <t>Pol209</t>
  </si>
  <si>
    <t>Pol210</t>
  </si>
  <si>
    <t>Pol211</t>
  </si>
  <si>
    <t>Pol212</t>
  </si>
  <si>
    <t xml:space="preserve">V. Periferie - MaR/KNX objekt </t>
  </si>
  <si>
    <t>Pol221</t>
  </si>
  <si>
    <t>Čidlo teploty a vlhkosti CO2</t>
  </si>
  <si>
    <t>Pol222</t>
  </si>
  <si>
    <t>Čidlo teploty</t>
  </si>
  <si>
    <t>Pol223</t>
  </si>
  <si>
    <t>Termostat BMS - BACnet, senzor CO2, senzor vlhkosti, senzor VOC, senzor teploty</t>
  </si>
  <si>
    <t>Pol224</t>
  </si>
  <si>
    <t>Kanálové teplotní čidlo PT1000</t>
  </si>
  <si>
    <t>Pol225</t>
  </si>
  <si>
    <t>Jímkové čidlo PT1000</t>
  </si>
  <si>
    <t>Pol226</t>
  </si>
  <si>
    <t>Příložné čidlo PT1000</t>
  </si>
  <si>
    <t>Pol227</t>
  </si>
  <si>
    <t>Termoelektrický pohon ventilu pro rozdělovač podlahového topení</t>
  </si>
  <si>
    <t>Pol228</t>
  </si>
  <si>
    <t>Termoelektrický pohon ventilu pro topná tělesa</t>
  </si>
  <si>
    <t>Pol229</t>
  </si>
  <si>
    <t>Směšovací ventil</t>
  </si>
  <si>
    <t>Pol230</t>
  </si>
  <si>
    <t>KNX meteostanice - rychlost větru, déšt, osvit 3 světové strany</t>
  </si>
  <si>
    <t>Pol231</t>
  </si>
  <si>
    <t>Výložník + držák pro meteostanici</t>
  </si>
  <si>
    <t>Pol232</t>
  </si>
  <si>
    <t>Dopojování zařízení třetích stran (vodoměry, kalorimetry, rekuperace, zařízení regulace…)</t>
  </si>
  <si>
    <t>VI. Programátorské a parametrizační činnosti</t>
  </si>
  <si>
    <t>Pol233</t>
  </si>
  <si>
    <t>Parametrizace prvků KNX objekt</t>
  </si>
  <si>
    <t>Pol234</t>
  </si>
  <si>
    <t>Programové nastavení KNX objekt</t>
  </si>
  <si>
    <t>Pol235</t>
  </si>
  <si>
    <t>Parametrizace prvků MaR objekt</t>
  </si>
  <si>
    <t>Pol236</t>
  </si>
  <si>
    <t>Programové nastavení MaR objekt</t>
  </si>
  <si>
    <t>Pol237</t>
  </si>
  <si>
    <t>Programová provazba KNX/MaR</t>
  </si>
  <si>
    <t>Pol238</t>
  </si>
  <si>
    <t>Příprava sprácovské vizualizace MaR</t>
  </si>
  <si>
    <t>Pol239</t>
  </si>
  <si>
    <t>Licence pro systém MaR</t>
  </si>
  <si>
    <t>Pol240</t>
  </si>
  <si>
    <t>Testování systému</t>
  </si>
  <si>
    <t>VII. Ostatní rozpočtové náklady</t>
  </si>
  <si>
    <t>Pol242</t>
  </si>
  <si>
    <t>Ostatní konstrukce, práce a bourání (stavební přípomoce), vč. hrubého zapravení</t>
  </si>
  <si>
    <t>Pol243</t>
  </si>
  <si>
    <t>Zpřístupnění pracovních prostorů (dočasné lešení a lávky pro montáže prováděné při realizaci)</t>
  </si>
  <si>
    <t>Pol244</t>
  </si>
  <si>
    <t>Instalační vnitrostavební přesuny materiálu a hmot</t>
  </si>
  <si>
    <t>Pol245</t>
  </si>
  <si>
    <t>Instalační mimostavební doprava</t>
  </si>
  <si>
    <t>Pol246</t>
  </si>
  <si>
    <t>Pol247</t>
  </si>
  <si>
    <t>Revize a zkoušky</t>
  </si>
  <si>
    <t>Pol248</t>
  </si>
  <si>
    <t>Zaškolení obsluhy</t>
  </si>
  <si>
    <t>Pol249</t>
  </si>
  <si>
    <t>Předávací dokumentace stavby (protokoly, certifikáty, revize)</t>
  </si>
  <si>
    <t>Pol251</t>
  </si>
  <si>
    <t>Profesní koordinace</t>
  </si>
  <si>
    <t>Pol252</t>
  </si>
  <si>
    <t>Zkušební provoz</t>
  </si>
  <si>
    <t>D.1.4.6 - Slaboproudé instalace</t>
  </si>
  <si>
    <t>D1 - Strukturovaná kabeláž</t>
  </si>
  <si>
    <t>D2 - PZTS</t>
  </si>
  <si>
    <t>D3 - Interkomy</t>
  </si>
  <si>
    <t>D4 - CCTV</t>
  </si>
  <si>
    <t>D5 - Školní rozhlas, školní zvonek</t>
  </si>
  <si>
    <t>D6 - Rozhlas - ovzučení tělocvičen</t>
  </si>
  <si>
    <t xml:space="preserve">    D7 - Velká tělocvična</t>
  </si>
  <si>
    <t xml:space="preserve">    D8 - Malá tělocvična</t>
  </si>
  <si>
    <t>D9 - Ostatní náklady</t>
  </si>
  <si>
    <t>Strukturovaná kabeláž</t>
  </si>
  <si>
    <t>Pol1</t>
  </si>
  <si>
    <t>19" nástěnný rozvaděč 20U 600x600 skleněné dveře 65 kg</t>
  </si>
  <si>
    <t>Pol2</t>
  </si>
  <si>
    <t>Montážní sada M6</t>
  </si>
  <si>
    <t>Pol3</t>
  </si>
  <si>
    <t>Napájecí panel, 3m, 19", 8x230V,1U, vypínač, přepěťová ochrana</t>
  </si>
  <si>
    <t>Pol4</t>
  </si>
  <si>
    <t>Police 19" 1U 450mm pevná RAL 7035 úchyt na přední i zadní lišty</t>
  </si>
  <si>
    <t>Pol5</t>
  </si>
  <si>
    <t>19" Patch panel CAT6 UTP 24xRJ45 1U s vyvazovací lištou</t>
  </si>
  <si>
    <t>Pol6</t>
  </si>
  <si>
    <t>Vyvazovací panel 1U</t>
  </si>
  <si>
    <t>Pol7</t>
  </si>
  <si>
    <t xml:space="preserve">19" Optická vana pro 24xLC Duplex kompletní, osazeno bude 4x LC Duplex  včetně pigtailu, ochrany sváru, kazety, záslepky, svařování</t>
  </si>
  <si>
    <t>19" Optická vana pro 24xLC Duplex kompletní, osazeno bude 4x LC Duplex včetně pigtailu, ochrany sváru, kazety, záslepky, svařování</t>
  </si>
  <si>
    <t>Pol8</t>
  </si>
  <si>
    <t>Datová zásuvka 1xRJ45 cat6 kompletní včetně instalační krabice</t>
  </si>
  <si>
    <t>Pol9</t>
  </si>
  <si>
    <t>Datová zásuvka 2xRJ45 cat6 kompletní včetně instalační krabice</t>
  </si>
  <si>
    <t>Pol10</t>
  </si>
  <si>
    <t>Instalační krabice pod omíku - hluboká</t>
  </si>
  <si>
    <t>Pol11</t>
  </si>
  <si>
    <t>Keystone CAT6 UTP</t>
  </si>
  <si>
    <t>Pol12</t>
  </si>
  <si>
    <t>Patch kabel cat6 UTP LSOH</t>
  </si>
  <si>
    <t>Pol13</t>
  </si>
  <si>
    <t>Instalační kabel CAT6 U/UTP LSOHFR / B2CA</t>
  </si>
  <si>
    <t>Pol14</t>
  </si>
  <si>
    <t xml:space="preserve">Univerzální optický kabel  8x50/125 OM3, B2ca</t>
  </si>
  <si>
    <t>Univerzální optický kabel 8x50/125 OM3, B2ca</t>
  </si>
  <si>
    <t>Pol15</t>
  </si>
  <si>
    <t>Trubka instalační ohebná 20 včetně spojek, příchytek, bezhalogenová</t>
  </si>
  <si>
    <t>Pol16</t>
  </si>
  <si>
    <t>Trubka instalační ohebná 40 včetně spojek, příchytek, bezhalogenová</t>
  </si>
  <si>
    <t>Pol17</t>
  </si>
  <si>
    <t>Drážkování, vč. hrubého zapravení</t>
  </si>
  <si>
    <t>Pol18</t>
  </si>
  <si>
    <t>Napojení optického kabelu ve stávajícím rozvaděče ZŠ - doplnění stávající optické vany, svařování kabelu</t>
  </si>
  <si>
    <t>Pol19</t>
  </si>
  <si>
    <t>Plošiny, lešení, pomocné konstrukce</t>
  </si>
  <si>
    <t>Pol20</t>
  </si>
  <si>
    <t>Měřící protokol</t>
  </si>
  <si>
    <t>Pol21</t>
  </si>
  <si>
    <t>ostatní drobný instalační materiál (izolační pásky, stahovací plastové pásky, spojovací materiál, svorky, koncovky, štítky, uchycovací materiál, hmoždinky, vruty…)</t>
  </si>
  <si>
    <t>Pol22</t>
  </si>
  <si>
    <t>pomocné montážní, instalační a stavební práce (přesun hmot a materiálu, stěhování, propoj se stávajícími systémy, nepředvídatelné práce)</t>
  </si>
  <si>
    <t>PZTS</t>
  </si>
  <si>
    <t>Pol23</t>
  </si>
  <si>
    <t>Sběrnicová čtyřsegmentová klávesnice s displejem</t>
  </si>
  <si>
    <t>Pol24</t>
  </si>
  <si>
    <t>Sběrnicový designový PIR detektor pohybu, dosah 12 m / 90°</t>
  </si>
  <si>
    <t>Pol25</t>
  </si>
  <si>
    <t>Sběrnicový akustický detektor rozbití skla s dosahem max. 9m</t>
  </si>
  <si>
    <t>Pol26</t>
  </si>
  <si>
    <t>MG kontakt čtyřdrátový s pracovní mezerou až 22 mm</t>
  </si>
  <si>
    <t>Pol27</t>
  </si>
  <si>
    <t>Sběrnicový modul pro připojení magnetického kontaktu – 2 vstupový</t>
  </si>
  <si>
    <t>Pol28</t>
  </si>
  <si>
    <t>Sběrnicová vnitřní piezo siréna</t>
  </si>
  <si>
    <t>Pol29</t>
  </si>
  <si>
    <t>Venkovní sběrnicová siréna s bílým krytem, červený maják, s baterií</t>
  </si>
  <si>
    <t>Pol30</t>
  </si>
  <si>
    <t>Adresný rozbočovač sběrnice v krabici</t>
  </si>
  <si>
    <t>Pol31</t>
  </si>
  <si>
    <t>Sběrnicový modul 4 vstupů a 4 výstupů</t>
  </si>
  <si>
    <t>Pol32</t>
  </si>
  <si>
    <t>Zálohovaný posilovač sběrnice včetně krytu</t>
  </si>
  <si>
    <t>Pol33</t>
  </si>
  <si>
    <t>Zálohovaný zdroj pro napájení zámků v krytu s tech.výstupy 13,8Vss/3A</t>
  </si>
  <si>
    <t>Pol34</t>
  </si>
  <si>
    <t>Akumulátor 12V/17Ah</t>
  </si>
  <si>
    <t>Pol35</t>
  </si>
  <si>
    <t>Kabel sběrnice třída hořlavosti B2CA-s1,d0,a1</t>
  </si>
  <si>
    <t>Pol36</t>
  </si>
  <si>
    <t>Kabel CXKH-R 3x1,5 B2cas1d1a1</t>
  </si>
  <si>
    <t>Pol37</t>
  </si>
  <si>
    <t>Pol38</t>
  </si>
  <si>
    <t>Pol39</t>
  </si>
  <si>
    <t>Interkomy</t>
  </si>
  <si>
    <t>Pol40</t>
  </si>
  <si>
    <t>Hlavní jednotka s kamerou + modul s 5 tlačítky</t>
  </si>
  <si>
    <t>Pol41</t>
  </si>
  <si>
    <t>Modul čtečky RFID karet 13,56 MHz, NFC ready - kompatibilní se stávajícími čtečkami</t>
  </si>
  <si>
    <t>Pol42</t>
  </si>
  <si>
    <t>Rám pro instalaci do zdi, 3 moduly</t>
  </si>
  <si>
    <t>Pol43</t>
  </si>
  <si>
    <t>Krabice pro instalaci do zdi, 3 moduly</t>
  </si>
  <si>
    <t>Pol44</t>
  </si>
  <si>
    <t>Demontáž stávajícího interkomu</t>
  </si>
  <si>
    <t>Pol45</t>
  </si>
  <si>
    <t>CCTV</t>
  </si>
  <si>
    <t>Pol46</t>
  </si>
  <si>
    <t>NVR pro 8 IP kamer, až 32MP, Záznamová kapacita až 80Mbps s rozlišením kamer až 32MP. pokročilé funkce kamer (rozpoznání tváře, perimetrické funkce, motion detection 2.0, ANPR, počítání osob, klasifikace objektů, perimetrické funkce na min. 4 vstupech</t>
  </si>
  <si>
    <t>Pol47</t>
  </si>
  <si>
    <t>HDD 4000GB, 24/7</t>
  </si>
  <si>
    <t>Pol48</t>
  </si>
  <si>
    <t>Switch, 16× GbE RJ-45, 2× Gigabit kombo RJ-45/SFP, 16× PoE/PoE+, PoE budget 250W</t>
  </si>
  <si>
    <t>Pol49</t>
  </si>
  <si>
    <t>IP bullet kamera, 4MP, MZVF, 2.8-12mm, WDR 120dB, IR 60m, VA, IP67</t>
  </si>
  <si>
    <t>Pol50</t>
  </si>
  <si>
    <t>Instalační krabice, na zeď</t>
  </si>
  <si>
    <t>Pol51</t>
  </si>
  <si>
    <t>Přepěťová ochrana PoE</t>
  </si>
  <si>
    <t>Pol52</t>
  </si>
  <si>
    <t>Kamerová zkouška</t>
  </si>
  <si>
    <t>Pol53</t>
  </si>
  <si>
    <t>Pol54</t>
  </si>
  <si>
    <t>Školní rozhlas, školní zvonek</t>
  </si>
  <si>
    <t>Pol55</t>
  </si>
  <si>
    <t>Reproduktor školního rozhlasu</t>
  </si>
  <si>
    <t>Pol56</t>
  </si>
  <si>
    <t>Školní zvonek</t>
  </si>
  <si>
    <t>Pol57</t>
  </si>
  <si>
    <t>Propojovací krabice včetně svorkovnice</t>
  </si>
  <si>
    <t>Pol58</t>
  </si>
  <si>
    <t>Kabel CXKHE-R 2x1,5 B2cas1d1a1</t>
  </si>
  <si>
    <t>Pol59</t>
  </si>
  <si>
    <t>Trubka instalační ohebná 20 včetně spojek, příchytek bezhalogenová</t>
  </si>
  <si>
    <t>Pol60</t>
  </si>
  <si>
    <t>Pol61</t>
  </si>
  <si>
    <t>Rozhlas - ovzučení tělocvičen</t>
  </si>
  <si>
    <t>Velká tělocvična</t>
  </si>
  <si>
    <t>Pol62</t>
  </si>
  <si>
    <t>Pro-Sound reproduktor, 250/100 W, 100 V, dvoupásmový, černý, odolný proti úderu míčem</t>
  </si>
  <si>
    <t>Pol63</t>
  </si>
  <si>
    <t>kloubový držák pro reproduktory PB1210/1220, černá barva</t>
  </si>
  <si>
    <t>Pol64</t>
  </si>
  <si>
    <t>Zajišťovací řetízek pro reproduktor</t>
  </si>
  <si>
    <t>Pol65</t>
  </si>
  <si>
    <t>2- nebo 4-kanálový zesilovač, (2x 300W / 4x 150W, 2 RU), digitální</t>
  </si>
  <si>
    <t>Pol66</t>
  </si>
  <si>
    <t>Mixážní panel, 4x mikrofon, 1x AUX (JACK), 1x LINE (CINCH), 1x slot pro přehrávač, montáž do zdi / na zeď</t>
  </si>
  <si>
    <t>Pol67</t>
  </si>
  <si>
    <t>USB / SSD / Bluetooth přehrávač pro UPM-431 B</t>
  </si>
  <si>
    <t>Pol68</t>
  </si>
  <si>
    <t>průhledný ochranný kryt pro UPM-431 A, UPM-421 BT</t>
  </si>
  <si>
    <t>Pol69</t>
  </si>
  <si>
    <t>krabice pro zapuštěnou montáž, pro UPM-421</t>
  </si>
  <si>
    <t>Pol70</t>
  </si>
  <si>
    <t>přijímač pro UHF bezdrátový mikrofon, 700 frekvencí (630-660 MHz), vč. antény a zdroje</t>
  </si>
  <si>
    <t>Pol71</t>
  </si>
  <si>
    <t>UHF vysílač pro bezdrátový mikrofon, 700 frekvencí (630-660 MHz)</t>
  </si>
  <si>
    <t>Pol72</t>
  </si>
  <si>
    <t>UHF bezdrátový ruční mikrofon - vysílač, 700 frekvencí (630-660 MHz)</t>
  </si>
  <si>
    <t>Pol73</t>
  </si>
  <si>
    <t>hlavový mikrofon, pro UWB-700 B, UB-016, černá barva</t>
  </si>
  <si>
    <t>Pol74</t>
  </si>
  <si>
    <t>VARES 3000 napájecí zdroj, 48 VA, 24 V, 2 A</t>
  </si>
  <si>
    <t>Pol75</t>
  </si>
  <si>
    <t>propojovací kabely a konektory</t>
  </si>
  <si>
    <t>Malá tělocvična</t>
  </si>
  <si>
    <t>Pol76</t>
  </si>
  <si>
    <t>Pro Sound reproduktor, 60 W, černý, 100V</t>
  </si>
  <si>
    <t>Pol77</t>
  </si>
  <si>
    <t>1-kanálový digitální zesilovač, (375/250 W, 2 U)</t>
  </si>
  <si>
    <t>Pol78</t>
  </si>
  <si>
    <t>10-kanálový mixážní předzesilovač, 1 U</t>
  </si>
  <si>
    <t>Pol79</t>
  </si>
  <si>
    <t>19" Modulární skříň pro dva zdroje hudby řady AM</t>
  </si>
  <si>
    <t>Pol80</t>
  </si>
  <si>
    <t>Bluetooth, SD, USB přehrávač</t>
  </si>
  <si>
    <t>Pol81</t>
  </si>
  <si>
    <t>Pol82</t>
  </si>
  <si>
    <t>Pol83</t>
  </si>
  <si>
    <t>Pol84</t>
  </si>
  <si>
    <t>Pol85</t>
  </si>
  <si>
    <t>Pol86</t>
  </si>
  <si>
    <t>kolečka pro WFC-012UCastor Case, (for RFC/WFC-Series)</t>
  </si>
  <si>
    <t>Pol87</t>
  </si>
  <si>
    <t>19˝ mobilní rovaděč, 12 U</t>
  </si>
  <si>
    <t>Pol88</t>
  </si>
  <si>
    <t>Rozvodný panel, max. 6A, 5x220V, bleskojistka</t>
  </si>
  <si>
    <t>Pol89</t>
  </si>
  <si>
    <t>Reproduktorová zásuvka</t>
  </si>
  <si>
    <t>Pol90</t>
  </si>
  <si>
    <t>Pol91</t>
  </si>
  <si>
    <t>Pol92</t>
  </si>
  <si>
    <t>Ostatní náklady</t>
  </si>
  <si>
    <t>Pol93</t>
  </si>
  <si>
    <t>Pol94</t>
  </si>
  <si>
    <t>Konfigurace/programování</t>
  </si>
  <si>
    <t>Pol97</t>
  </si>
  <si>
    <t>Výchozí revize elektrického zařízení, funkční zkoušky</t>
  </si>
  <si>
    <t>Pol98</t>
  </si>
  <si>
    <t>Zaškolení uživatele</t>
  </si>
  <si>
    <t>Pol99</t>
  </si>
  <si>
    <t>Protipožární ucpávky o velikosti do 0,01m2</t>
  </si>
  <si>
    <t>Pol100</t>
  </si>
  <si>
    <t>Doprava</t>
  </si>
  <si>
    <t>D.1.4.7 - EPS</t>
  </si>
  <si>
    <t>D1 - Lokální detekce požáru</t>
  </si>
  <si>
    <t>D2 - Ostatní náklady</t>
  </si>
  <si>
    <t>Lokální detekce požáru</t>
  </si>
  <si>
    <t>Pol101</t>
  </si>
  <si>
    <t xml:space="preserve">Adresovatelná požární ústředna  - Dotyková obrazovka - 2 smyčky, každá max. 500mA, zdroj 6A</t>
  </si>
  <si>
    <t>Adresovatelná požární ústředna - Dotyková obrazovka - 2 smyčky, každá max. 500mA, zdroj 6A</t>
  </si>
  <si>
    <t>Pol102</t>
  </si>
  <si>
    <t>Akumulátor 12 V/18 Ah, olověný, bezúdržbový</t>
  </si>
  <si>
    <t>Pol103</t>
  </si>
  <si>
    <t>Deska LED indikace 20 zón</t>
  </si>
  <si>
    <t>Pol104</t>
  </si>
  <si>
    <t>Deska síťového propojení analogových ústředen</t>
  </si>
  <si>
    <t>Pol105</t>
  </si>
  <si>
    <t>Deska 8 vyvážených vstupů, 8 hlídaných výstupů, 4 relé, rozhraním RS485</t>
  </si>
  <si>
    <t>Pol106</t>
  </si>
  <si>
    <t>OPPO připojení přes RS485</t>
  </si>
  <si>
    <t>Pol107</t>
  </si>
  <si>
    <t xml:space="preserve">Deska  a kabel portu RS232, výstup txt. zpráv ústředen 2X-F, 2X-AF</t>
  </si>
  <si>
    <t>Deska a kabel portu RS232, výstup txt. zpráv ústředen 2X-F, 2X-AF</t>
  </si>
  <si>
    <t>Pol108</t>
  </si>
  <si>
    <t>Opakovač do sítě ústředen 2X-AF, obsahuje síťovou kartu, kompaktní skříň</t>
  </si>
  <si>
    <t>Pol109</t>
  </si>
  <si>
    <t>Klíčový trezor požární ochrany se zámkem FAB - pro uložení klíče od objektu. Obsahuje univerzální zámkovou vložku FAB včetně klíče a univerzální zámkovou vložku FAB s klíčem pro vnitřní dvířka. Existuje varianta s napájením 12V a 24V. Schválení pro použit</t>
  </si>
  <si>
    <t>Klíčový trezor požární ochrany se zámkem FAB - pro uložení klíče od objektu. Obsahuje univerzální zámkovou vložku FAB včetně klíče a univerzální zámkovou vložku FAB s klíčem pro vnitřní dvířka. Existuje varianta s napájením 12V a 24V. Schválení pro použití v ČR</t>
  </si>
  <si>
    <t>Pol110</t>
  </si>
  <si>
    <t>Maják - červená LED, červený kryt, na stěnu, 24V/20mA, IP65, EN54-23 W2,4-7,5</t>
  </si>
  <si>
    <t>Pol111</t>
  </si>
  <si>
    <t>Duální Opticko kouřový analogový adresný požární hlásič řady 3000, tříbarevná indikace, vývody pro externí signalizaci, IP20</t>
  </si>
  <si>
    <t>Pol112</t>
  </si>
  <si>
    <t>Duální Optický analogový adresný požární hlásič řady 3000, izolátor, s vývodem pro externí signalizaci, IP20</t>
  </si>
  <si>
    <t>Pol113</t>
  </si>
  <si>
    <t>Montážní základna bílá, pro hlásiče řady 3000, průměr 10 cm, 6 svorek, je možno připojit externí signalizaci</t>
  </si>
  <si>
    <t>Pol114</t>
  </si>
  <si>
    <t>Tlačítkový požární hlásič, červený, IP41, mont. krabička, plastový element, testovací klíč,</t>
  </si>
  <si>
    <t>Pol115</t>
  </si>
  <si>
    <t>Tlačítkový požární hlásič s izolátorem, červený, mont. krabička, IP41, plastový element, testovací klíč</t>
  </si>
  <si>
    <t>Pol116</t>
  </si>
  <si>
    <t>Průhledný kryt proti náhodnému stisknutí</t>
  </si>
  <si>
    <t>Pol117</t>
  </si>
  <si>
    <t>Sada 5ks plombovacích pásků pro kryt</t>
  </si>
  <si>
    <t>Pol118</t>
  </si>
  <si>
    <t>Vstup/výstupní jednotka, 4 dvojitě vyvážené vstupy/4 výstupy relé, izolátor, lokální testování a indikace stavů, IP30</t>
  </si>
  <si>
    <t>Pol119</t>
  </si>
  <si>
    <t>Jednotka pro připojení a adresné řízení sirén na sběrnici, vyžaduje napájení 24V, v krytu</t>
  </si>
  <si>
    <t>Pol120</t>
  </si>
  <si>
    <t>Požární siréna, 24Vss/20mA, 100dB, IP21, nízká základna</t>
  </si>
  <si>
    <t>Pol121</t>
  </si>
  <si>
    <t>Spínaný zálohovaný zdroj v krytu 27,6V/2A+0,7A, AKU 2x17Ah</t>
  </si>
  <si>
    <t>Pol122</t>
  </si>
  <si>
    <t>Pol123</t>
  </si>
  <si>
    <t>Provozní kniha EPS</t>
  </si>
  <si>
    <t>Pol124</t>
  </si>
  <si>
    <t>Testovací aerosol pro kouřové požární hlásiče</t>
  </si>
  <si>
    <t>Pol125</t>
  </si>
  <si>
    <t>Zařízení dálkového přenosu - kompletní včetně operativních karet</t>
  </si>
  <si>
    <t>Pol126</t>
  </si>
  <si>
    <t>Propojovací box pro přepěťové ochrany</t>
  </si>
  <si>
    <t>Pol127</t>
  </si>
  <si>
    <t>Přepěťová ochrana 24V</t>
  </si>
  <si>
    <t>Pol128</t>
  </si>
  <si>
    <t>Propojovací krabice požárně odolná</t>
  </si>
  <si>
    <t>Pol129</t>
  </si>
  <si>
    <t>Propojovací krabice - červená</t>
  </si>
  <si>
    <t>Pol130</t>
  </si>
  <si>
    <t>Kabel 1x2x0,8 B2cas1d1a1</t>
  </si>
  <si>
    <t>Pol131</t>
  </si>
  <si>
    <t>Kabel SHKFH-V 2x2x0,8 P60-R, Ph120-R, B2cas1d1a1</t>
  </si>
  <si>
    <t>Pol132</t>
  </si>
  <si>
    <t>Kabel SHKFH-V 4x2x0,8 P60-R, Ph120-R, B2cas1d1a1</t>
  </si>
  <si>
    <t>Pol133</t>
  </si>
  <si>
    <t>Kabel CXKHE-V 2x1,5 P60-R, Ph120-R, B2cas1d1a1</t>
  </si>
  <si>
    <t>Pol134</t>
  </si>
  <si>
    <t>Kabel CXKHE-V 3x1,5 P60-R, Ph120-R, B2cas1d1a1</t>
  </si>
  <si>
    <t>Pol135</t>
  </si>
  <si>
    <t>Kabel TCEPKPFLE 1x4x0,8</t>
  </si>
  <si>
    <t>Pol136</t>
  </si>
  <si>
    <t>Kabelová příchytka požární včetně šroubu</t>
  </si>
  <si>
    <t>Pol137</t>
  </si>
  <si>
    <t>Pol138</t>
  </si>
  <si>
    <t>Pol139</t>
  </si>
  <si>
    <t>Pol140</t>
  </si>
  <si>
    <t>Pol141</t>
  </si>
  <si>
    <t>D.1.4.8 - Plynoinstalace</t>
  </si>
  <si>
    <t xml:space="preserve">    723 - Zdravotechnika - vnitřní plynovod</t>
  </si>
  <si>
    <t xml:space="preserve">    O01 - Ostatní   </t>
  </si>
  <si>
    <t>723</t>
  </si>
  <si>
    <t>Zdravotechnika - vnitřní plynovod</t>
  </si>
  <si>
    <t>723111204</t>
  </si>
  <si>
    <t>Potrubí ocelové závitové černé bezešvé svařované běžné DN 25</t>
  </si>
  <si>
    <t>Potrubí z ocelových trubek závitových černých spojovaných svařováním, bezešvých běžných DN 25</t>
  </si>
  <si>
    <t>https://podminky.urs.cz/item/CS_URS_2025_01/723111204</t>
  </si>
  <si>
    <t>723120804</t>
  </si>
  <si>
    <t>Demontáž potrubí ocelové závitové svařované DN do 25</t>
  </si>
  <si>
    <t>Demontáž potrubí svařovaného z ocelových trubek závitových do DN 25</t>
  </si>
  <si>
    <t>https://podminky.urs.cz/item/CS_URS_2025_01/723120804</t>
  </si>
  <si>
    <t>723150366</t>
  </si>
  <si>
    <t>Chránička D 44,5x3,2 mm</t>
  </si>
  <si>
    <t>Potrubí z ocelových trubek hladkých černých spojovaných chráničky Ø 44,5/3,2</t>
  </si>
  <si>
    <t>https://podminky.urs.cz/item/CS_URS_2025_01/723150366</t>
  </si>
  <si>
    <t>723190901</t>
  </si>
  <si>
    <t>Uzavření,otevření plynovodního potrubí při opravě</t>
  </si>
  <si>
    <t>Opravy plynovodního potrubí uzavření nebo otevření potrubí</t>
  </si>
  <si>
    <t>https://podminky.urs.cz/item/CS_URS_2025_01/723190901</t>
  </si>
  <si>
    <t>723190907</t>
  </si>
  <si>
    <t>Odvzdušnění nebo napuštění plynovodního potrubí</t>
  </si>
  <si>
    <t>Opravy plynovodního potrubí odvzdušnění a napuštění potrubí</t>
  </si>
  <si>
    <t>https://podminky.urs.cz/item/CS_URS_2025_01/723190907</t>
  </si>
  <si>
    <t>723190909</t>
  </si>
  <si>
    <t>Zkouška těsnosti potrubí plynovodního</t>
  </si>
  <si>
    <t>Opravy plynovodního potrubí neúřední zkouška těsnosti dosavadního potrubí</t>
  </si>
  <si>
    <t>https://podminky.urs.cz/item/CS_URS_2025_01/723190909</t>
  </si>
  <si>
    <t>723190914</t>
  </si>
  <si>
    <t>Navaření odbočky na potrubí plynovodní DN 25</t>
  </si>
  <si>
    <t>Opravy plynovodního potrubí navaření odbočky na potrubí DN 25</t>
  </si>
  <si>
    <t>https://podminky.urs.cz/item/CS_URS_2025_01/723190914</t>
  </si>
  <si>
    <t>723231164</t>
  </si>
  <si>
    <t>Kohout kulový přímý G 1" PN 42 do 185°C plnoprůtokový vnitřní závit těžká řada</t>
  </si>
  <si>
    <t>Armatury se dvěma závity kohouty kulové PN 42 do 650°C plnoprůtokové vnitřní závit těžká řada G 1"</t>
  </si>
  <si>
    <t>https://podminky.urs.cz/item/CS_URS_2025_01/723231164</t>
  </si>
  <si>
    <t>998723201</t>
  </si>
  <si>
    <t>Přesun hmot procentní pro vnitřní plynovod v objektech v do 6 m</t>
  </si>
  <si>
    <t>Přesun hmot pro vnitřní plynovod stanovený procentní sazbou (%) z ceny vodorovná dopravní vzdálenost do 50 m základní v objektech výšky do 6 m</t>
  </si>
  <si>
    <t>https://podminky.urs.cz/item/CS_URS_2025_01/998723201</t>
  </si>
  <si>
    <t>783425513</t>
  </si>
  <si>
    <t>Nátěry syntetické potrubí do DN 100 barva dražší lesklý povrch 2x antikorozní, 1x základní, 1x email</t>
  </si>
  <si>
    <t>O01</t>
  </si>
  <si>
    <t xml:space="preserve">Ostatní   </t>
  </si>
  <si>
    <t>0051</t>
  </si>
  <si>
    <t>Pomocné práce</t>
  </si>
  <si>
    <t>Pomocné práce-„Položka obsahuje vynechání nebo vysekání kapes pro kotvicí šrouby vodítek a prostupů pro rozvody a jejich zazdění nebo zabetonování ve zdech nebo stropech; osazení, zazdění nebo zabetonování konzol, podpěr, závěsů, pevných bodů a konstrukcí</t>
  </si>
  <si>
    <t>00514</t>
  </si>
  <si>
    <t>Napouštění a vypouštění potrubí</t>
  </si>
  <si>
    <t>0053</t>
  </si>
  <si>
    <t>Podružný, pomocný a spojovací materiál</t>
  </si>
  <si>
    <t>Podružný, pomocný a spojovací materiál - „Položka obsahuje veškerý drobný spojovací a kotvicí materiál, související doplňkový, podružný a montážní materiál. Součástí jsou veškeré komponenty, upevňovací prvky, podpory apod.“</t>
  </si>
  <si>
    <t>0059</t>
  </si>
  <si>
    <t>Požární ucpávky</t>
  </si>
  <si>
    <t>SO.02.1 - Úprava areálových rozvodů</t>
  </si>
  <si>
    <t>D1 - ELEKTROMONTÁŽE</t>
  </si>
  <si>
    <t>D3 - ZEMNÍ PRÁCE</t>
  </si>
  <si>
    <t>D4 - HZS - PRÁCE NEZAHRNUTNÉ DO MONTÁŽNÍHO CENÍKU</t>
  </si>
  <si>
    <t>ELEKTROMONTÁŽE</t>
  </si>
  <si>
    <t>TRUBKA OHEBNÁ DVOUPLÁŠŤOVÁ KORUGOVANÁ CHRÁNIČKA 110</t>
  </si>
  <si>
    <t>-192879921</t>
  </si>
  <si>
    <t>Pol254</t>
  </si>
  <si>
    <t>BETON. ŽLAB KZII, 500x230x195 MM, VNITŘNÍ 140x145 MM, VČ. VÍKA</t>
  </si>
  <si>
    <t>1024039453</t>
  </si>
  <si>
    <t>-179638964</t>
  </si>
  <si>
    <t>Pol255</t>
  </si>
  <si>
    <t>VODIČ AXKHR 240 (typ kabelu bude před realizací upřesněn)</t>
  </si>
  <si>
    <t>-554378685</t>
  </si>
  <si>
    <t>Pol256</t>
  </si>
  <si>
    <t>POJISTKOVÝ ODPOJOVAČ LIŠTOVÝ, VELIKOST 1, DO 250 A, 3 PÓL., VČ. POJISTKOVÉ VLOŽKY</t>
  </si>
  <si>
    <t>-1794605951</t>
  </si>
  <si>
    <t>Pol257</t>
  </si>
  <si>
    <t>PODRUŽNÝ MATERIÁL PRO DOPLNĚNÍ POJ. ODPOJOVAČE</t>
  </si>
  <si>
    <t>334645408</t>
  </si>
  <si>
    <t>-692590856</t>
  </si>
  <si>
    <t>-984341624</t>
  </si>
  <si>
    <t>-1605812820</t>
  </si>
  <si>
    <t>Pol258</t>
  </si>
  <si>
    <t>POŽÁRNÍ UCPÁVKA</t>
  </si>
  <si>
    <t>468615565</t>
  </si>
  <si>
    <t>272342723</t>
  </si>
  <si>
    <t>Pol262</t>
  </si>
  <si>
    <t>-1692046061</t>
  </si>
  <si>
    <t>Pol263</t>
  </si>
  <si>
    <t>-1974141942</t>
  </si>
  <si>
    <t>Pol270</t>
  </si>
  <si>
    <t>UKONČENÍ VODIČŮ V ROZVADĚČI</t>
  </si>
  <si>
    <t>Pol271</t>
  </si>
  <si>
    <t>VÝKOP RÝHY 50x120 STROJNÍ</t>
  </si>
  <si>
    <t>Pol272</t>
  </si>
  <si>
    <t>PÍSKOVÉ LOŽE A ZÁSYP ŠÍŘE 50 cm</t>
  </si>
  <si>
    <t>Pol273</t>
  </si>
  <si>
    <t>ZÁHOZ RÝHY 50x120 RUČNÍ, SE ZHUTNĚNÍM</t>
  </si>
  <si>
    <t>ODVOZ ZEMINY DO 10 km, POPLATEK ZA SKLÁDKU</t>
  </si>
  <si>
    <t>HZS - PRÁCE NEZAHRNUTNÉ DO MONTÁŽNÍHO CENÍKU</t>
  </si>
  <si>
    <t>Pol274</t>
  </si>
  <si>
    <t>PRÁCE SPOJENÉ SE ZMAPOVÁNÍM STÁVAJÍCÍHO STAVU EL. INSTALACE</t>
  </si>
  <si>
    <t>Pol275</t>
  </si>
  <si>
    <t>Pol276</t>
  </si>
  <si>
    <t>PRÁCE SPOJENÉ S DOPLNĚNÍM PŘÍSTROJ. NÁPLNĚ DO STÁV. ROZVADĚČE R-PM</t>
  </si>
  <si>
    <t>Pol277</t>
  </si>
  <si>
    <t>ZAMĚŘENÍ KABELOVÉ TRASY</t>
  </si>
  <si>
    <t>Pol331</t>
  </si>
  <si>
    <t>Pol332</t>
  </si>
  <si>
    <t>STAVEBNÍ PŘÍPOMOCE (JÁDROVÉ VRTÁNÍ, DRÁŽKY V BETONU..)</t>
  </si>
  <si>
    <t>Pol341</t>
  </si>
  <si>
    <t>SPOLUPRÁCE S DISTRIBUČNÍ SPOLEČNOSTÍ ČEZ</t>
  </si>
  <si>
    <t>Pol342</t>
  </si>
  <si>
    <t>SO.02.2 - Likvidace dešťových vod, areálová splašková kanalizace a užitková voda</t>
  </si>
  <si>
    <t>D.1.4.1 - Užitková voda</t>
  </si>
  <si>
    <t>87 - Potrubí z trub z plastických hmot</t>
  </si>
  <si>
    <t>89 - Ostatní konstrukce na trubním vedení</t>
  </si>
  <si>
    <t>99 - Staveništní přesun hmot</t>
  </si>
  <si>
    <t>132201210R00</t>
  </si>
  <si>
    <t>Hloubení rýh šířky přes 60 do 200 cm do 50 m3, v hornině 3, hloubení strojně</t>
  </si>
  <si>
    <t>0,8*8,5*1,35</t>
  </si>
  <si>
    <t xml:space="preserve">50% : </t>
  </si>
  <si>
    <t>"Odkaz na mn. položky pořadí 1 :" 9,180*0,5</t>
  </si>
  <si>
    <t>151101101R00</t>
  </si>
  <si>
    <t xml:space="preserve">Zřízení pažení a rozepření stěn rýh příložné  pro jakoukoliv mezerovitost, hloubky do 2 m</t>
  </si>
  <si>
    <t>Zřízení pažení a rozepření stěn rýh příložné pro jakoukoliv mezerovitost, hloubky do 2 m</t>
  </si>
  <si>
    <t>Poznámka k položce:_x000d_
pro podzemní vedení pro všechny šířky rýhy,</t>
  </si>
  <si>
    <t>2*8,5*1,35</t>
  </si>
  <si>
    <t>151101111R00</t>
  </si>
  <si>
    <t>Odstranění pažení a rozepření rýh příložné , hloubky do 2 m</t>
  </si>
  <si>
    <t>Poznámka k položce:_x000d_
pro podzemní vedení s uložením materiálu na vzdálenost do 3 m od kraje výkopu,</t>
  </si>
  <si>
    <t>161101101R00</t>
  </si>
  <si>
    <t>Svislé přemístění výkopku z horniny 1 až 4, při hloubce výkopu přes 1 do 2,5 m</t>
  </si>
  <si>
    <t>Poznámka k položce:_x000d_
bez naložení do dopravní nádoby, ale s vyprázdněním dopravní nádoby na hromadu nebo na dopravní prostředek,</t>
  </si>
  <si>
    <t>"Hloubení rýh š. do 200 cm objemu do 100 m3 - 100 % :" 9,18</t>
  </si>
  <si>
    <t>"Vyhloubeno :" 1,1*9,18</t>
  </si>
  <si>
    <t xml:space="preserve">+15km : </t>
  </si>
  <si>
    <t>"Odkaz na mn. položky pořadí 6 :" 10,098*15</t>
  </si>
  <si>
    <t>0,8*8,5*(1,35-0,35-0,1)</t>
  </si>
  <si>
    <t>583423641R</t>
  </si>
  <si>
    <t>Kamenivo drcené 0/63</t>
  </si>
  <si>
    <t>-650702504</t>
  </si>
  <si>
    <t>1,1*(1,8*6,12)</t>
  </si>
  <si>
    <t>0,8*8,5*0,35</t>
  </si>
  <si>
    <t>0,8*8,5*0,1</t>
  </si>
  <si>
    <t>Potrubí z trub z plastických hmot</t>
  </si>
  <si>
    <t>871161121R00</t>
  </si>
  <si>
    <t>Montáž potrubí z plastických hmot z tlakových trubek polyetylenových, vnějšího průměru 32 mm</t>
  </si>
  <si>
    <t>286134111R</t>
  </si>
  <si>
    <t>Trubka plastová materiál: PE 100 RC; de = 32,0 mm; tl. stěny = 3,0 mm; PN 16; SDR 11,0</t>
  </si>
  <si>
    <t>Ostatní konstrukce na trubním vedení</t>
  </si>
  <si>
    <t>892241111R00</t>
  </si>
  <si>
    <t>Tlakové zkoušky vodovodního potrubí DN do 80 mm</t>
  </si>
  <si>
    <t>Poznámka k položce:_x000d_
přísun, montáže, demontáže a odsunu zkoušecího čerpadla, napuštění tlakovou vodou a dodání vody pro tlakovou zkoušku,</t>
  </si>
  <si>
    <t>892233111R00</t>
  </si>
  <si>
    <t>Proplach a desinfekce vodovodního potrubí DN od 40 do 70 mm</t>
  </si>
  <si>
    <t>Poznámka k položce:_x000d_
napuštění a vypuštění vody, dodání vody a desinfekčního prostředku, náklady na bakteriologický rozbor vody,</t>
  </si>
  <si>
    <t>899721112R00</t>
  </si>
  <si>
    <t>Výstražné fólie výstražná fólie pro vodovod, šířka 30 cm</t>
  </si>
  <si>
    <t>899731113R00</t>
  </si>
  <si>
    <t>Signalizační vodič CYY, 4 mm2</t>
  </si>
  <si>
    <t>724149101R00</t>
  </si>
  <si>
    <t xml:space="preserve">Čerpadla vodovodní strojní montáž čerpadel pnorných bez potrubí a příslušnství  o výkonu do 40 l</t>
  </si>
  <si>
    <t>Čerpadla vodovodní strojní montáž čerpadel pnorných bez potrubí a příslušnství o výkonu do 40 l</t>
  </si>
  <si>
    <t>388996141R0O</t>
  </si>
  <si>
    <t>Chránička kabelu z HDPE do DN 80 mm, výkop</t>
  </si>
  <si>
    <t>426111713C</t>
  </si>
  <si>
    <t>Automatická ponorná vodárna max. průtok 6300 l/hod, max. výtlak 45 m</t>
  </si>
  <si>
    <t>Staveništní přesun hmot</t>
  </si>
  <si>
    <t>998276201R00</t>
  </si>
  <si>
    <t>Přesun hmot pro trubní vedení z trub plastových nebo sklolaminátových obsypaných kamenivem</t>
  </si>
  <si>
    <t>Poznámka k položce:_x000d_
vodovodu nebo kanalizace ražené nebo hloubené (827 1.1, 827 1.9, 827 2.1, 827 2.9), drobných objektů</t>
  </si>
  <si>
    <t>D.1.4.2 - Venkovní splašková kanalizace</t>
  </si>
  <si>
    <t>5 - Komunikace</t>
  </si>
  <si>
    <t>0,8*4,5*1,35</t>
  </si>
  <si>
    <t>0,8*4,5*1,75</t>
  </si>
  <si>
    <t>0,8*28,7*1,65</t>
  </si>
  <si>
    <t>0,8*17,8*2,55</t>
  </si>
  <si>
    <t>"Odkaz na mn. položky pořadí 1 :" 85,356*0,5</t>
  </si>
  <si>
    <t>2*4,5*1,35</t>
  </si>
  <si>
    <t>2*4,5*1,75</t>
  </si>
  <si>
    <t>2*28,7*1,65</t>
  </si>
  <si>
    <t>151101102R00</t>
  </si>
  <si>
    <t xml:space="preserve">Zřízení pažení a rozepření stěn rýh příložné  pro jakoukoliv mezerovitost, hloubky do 4 m</t>
  </si>
  <si>
    <t>Zřízení pažení a rozepření stěn rýh příložné pro jakoukoliv mezerovitost, hloubky do 4 m</t>
  </si>
  <si>
    <t>2*17,8*2,55</t>
  </si>
  <si>
    <t>151101112R00</t>
  </si>
  <si>
    <t>Odstranění pažení a rozepření rýh příložné , hloubky do 4 m</t>
  </si>
  <si>
    <t>"Hloubení rýh š. do 200 cm objemu do 100 m3 - 100 % :" 49,044</t>
  </si>
  <si>
    <t>161101102R00</t>
  </si>
  <si>
    <t>Svislé přemístění výkopku z horniny 1 až 4, při hloubce výkopu přes 2,5 do 4 m</t>
  </si>
  <si>
    <t>"Hloubení rýh š. do 200 cm objemu do 100 m3 - 100 % :" 36,312</t>
  </si>
  <si>
    <t>"Vyhloubeno :" 1,1*85,356</t>
  </si>
  <si>
    <t>"Odkaz na mn. položky pořadí 9 :" 93,892*15</t>
  </si>
  <si>
    <t>0,8*4,5*(1,35-0,45-0,1)</t>
  </si>
  <si>
    <t>0,8*4,5*(1,75-0,45-0,1)</t>
  </si>
  <si>
    <t>0,8*28,7*(1,65-0,45-0,1)</t>
  </si>
  <si>
    <t>0,8*17,8*(2,55-0,45-0,1)</t>
  </si>
  <si>
    <t>-2070281344</t>
  </si>
  <si>
    <t>1,1*(1,8*60,936)</t>
  </si>
  <si>
    <t>0,8*4,5*0,45</t>
  </si>
  <si>
    <t>0,8*28,7*0,45</t>
  </si>
  <si>
    <t>0,8*17,8*0,45</t>
  </si>
  <si>
    <t>0,8*4,5*0,1</t>
  </si>
  <si>
    <t>0,8*28,7*0,1</t>
  </si>
  <si>
    <t>0,8*17,8*0,1</t>
  </si>
  <si>
    <t>Komunikace</t>
  </si>
  <si>
    <t>573111121R00</t>
  </si>
  <si>
    <t>Postřik infiltrační asfaltovým pojivem množství zbytkového asfaltu 0,6 kg/m2</t>
  </si>
  <si>
    <t>573231127R00</t>
  </si>
  <si>
    <t>Postřik spojovací kationaktivní emulzí KAE , množství zbytkového asfaltu 0,70 kg/m2</t>
  </si>
  <si>
    <t>Poznámka k položce:_x000d_
bez posypu kamenivem</t>
  </si>
  <si>
    <t>599000010RAA</t>
  </si>
  <si>
    <t>Rozebrání a oprava asfaltové komunikace řezání, výměna podkladu tl. 30 cm, asfaltobeton tl. 7 cm</t>
  </si>
  <si>
    <t>Poznámka k položce:_x000d_
řezání živičného krytu do hloubky 10 cm, odstranění krytu živičného tl. 10 cm, odstranění podkladu z kameniva hrubého drceného tl. 30 cm, naložení suti a odvoz do 5 km. Vyspravení podkladu štěrkopískem, vyspravení krytu asfaltovým betonem do 7 cm.</t>
  </si>
  <si>
    <t>979100012RA0</t>
  </si>
  <si>
    <t>Odvozy suti a vybouraných hmot vodorovný přesun na skládku do 10 km, vnitrostaveništně 25 m, svislá doprava výtahem z 2.NP</t>
  </si>
  <si>
    <t>"0,581 t/m2 konstrukce :" 12,0*0,581</t>
  </si>
  <si>
    <t>979093111R00</t>
  </si>
  <si>
    <t>Uložení suti na skládku bez zhutnění</t>
  </si>
  <si>
    <t>979990112R00</t>
  </si>
  <si>
    <t>Poplatek za uložení suti - obal. kamenivo, asfalt, skupina odpadu 170302</t>
  </si>
  <si>
    <t>871313121R00</t>
  </si>
  <si>
    <t xml:space="preserve">Montáž potrubí z trub z plastů těsněných gumovým kroužkem  DN 150 mm</t>
  </si>
  <si>
    <t>Montáž potrubí z trub z plastů těsněných gumovým kroužkem DN 150 mm</t>
  </si>
  <si>
    <t>Poznámka k položce:_x000d_
v otevřeném výkopu ve sklonu do 20 %,</t>
  </si>
  <si>
    <t>871373121R00</t>
  </si>
  <si>
    <t xml:space="preserve">Montáž potrubí z trub z plastů těsněných gumovým kroužkem  DN 300 mm</t>
  </si>
  <si>
    <t>Montáž potrubí z trub z plastů těsněných gumovým kroužkem DN 300 mm</t>
  </si>
  <si>
    <t>877313123R00</t>
  </si>
  <si>
    <t>Montáž tvarovek na potrubí z trub z plastů těsněných gumovým kroužkem jednoosých DN 150 mm</t>
  </si>
  <si>
    <t>877353123R00</t>
  </si>
  <si>
    <t>Montáž tvarovek na potrubí z trub z plastů těsněných gumovým kroužkem jednoosých DN 200 mm</t>
  </si>
  <si>
    <t>877363123R00</t>
  </si>
  <si>
    <t>Montáž tvarovek na potrubí z trub z plastů těsněných gumovým kroužkem jednoosých DN 250 mm</t>
  </si>
  <si>
    <t>286147907R</t>
  </si>
  <si>
    <t>Trubka plastová pro venkovní kanalizaci spoj: hrdlový; potrubí: jednovrstvé; materiál: PP; povrch: hladký; DN/OD = 125; de = 125,0 mm; tl. stěny = 3,9 mm; l = 1 000 mm; SN 10</t>
  </si>
  <si>
    <t>286147909R</t>
  </si>
  <si>
    <t>Trubka plastová pro venkovní kanalizaci spoj: hrdlový; potrubí: jednovrstvé; materiál: PP; povrch: hladký; DN/OD = 125; de = 125,0 mm; tl. stěny = 3,9 mm; l = 3 000 mm; SN 10</t>
  </si>
  <si>
    <t>286147925R</t>
  </si>
  <si>
    <t>Trubka plastová pro venkovní kanalizaci spoj: hrdlový; potrubí: jednovrstvé; materiál: PP; povrch: hladký; DN/OD = 250; de = 250,0 mm; tl. stěny = 7,7 mm; l = 1 000 mm; SN 10</t>
  </si>
  <si>
    <t>286147927R</t>
  </si>
  <si>
    <t>Trubka plastová pro venkovní kanalizaci spoj: hrdlový; potrubí: jednovrstvé; materiál: PP; povrch: hladký; DN/OD = 250; de = 250,0 mm; tl. stěny = 7,7 mm; l = 3 000 mm; SN 10</t>
  </si>
  <si>
    <t>286147929R</t>
  </si>
  <si>
    <t>Trubka plastová pro venkovní kanalizaci spoj: hrdlový; potrubí: jednovrstvé; materiál: PP; povrch: hladký; DN/OD = 250; de = 250,0 mm; tl. stěny = 7,7 mm; l = 6 000 mm; SN 10</t>
  </si>
  <si>
    <t>28656144R</t>
  </si>
  <si>
    <t>Koleno plastové pro venkovní kanalizaci typ: jednoznačné; spoj: hrdlový; potrubí: jednovrstvé; materiál: PP; povrch: hladký; úhel = 45,0 °; DN/OD = 250; SN 16</t>
  </si>
  <si>
    <t>28656157R</t>
  </si>
  <si>
    <t>Spojka plastová pro venkovní kanalizaci typ: redukovaná excentrická; spoj: hrdlový; materiál: PP; povrch: hladký; DN/OD = 160; DN/OD2 = 125; těsnění: SBR; SN 16</t>
  </si>
  <si>
    <t>28656158R</t>
  </si>
  <si>
    <t>Spojka plastová pro venkovní kanalizaci typ: redukovaná excentrická; spoj: hrdlový; materiál: PP; povrch: hladký; DN/OD = 200; DN/OD2 = 160; těsnění: SBR; SN 16</t>
  </si>
  <si>
    <t>28656159R</t>
  </si>
  <si>
    <t>Spojka plastová pro venkovní kanalizaci typ: redukovaná excentrická; spoj: hrdlový; materiál: PP; povrch: hladký; DN/OD = 250; DN/OD2 = 200; těsnění: SBR; SN 16</t>
  </si>
  <si>
    <t>892561111R00</t>
  </si>
  <si>
    <t xml:space="preserve">Zkoušky těsnosti kanalizačního potrubí zkouška těsnosti kanalizačního potrubí vodou  do DN 125 mm</t>
  </si>
  <si>
    <t>Zkoušky těsnosti kanalizačního potrubí zkouška těsnosti kanalizačního potrubí vodou do DN 125 mm</t>
  </si>
  <si>
    <t>Poznámka k položce:_x000d_
vodou nebo vzduchem,</t>
  </si>
  <si>
    <t>892581111R00</t>
  </si>
  <si>
    <t xml:space="preserve">Zkoušky těsnosti kanalizačního potrubí zkouška těsnosti kanalizačního potrubí vodou  do DN 300 mm</t>
  </si>
  <si>
    <t>Zkoušky těsnosti kanalizačního potrubí zkouška těsnosti kanalizačního potrubí vodou do DN 300 mm</t>
  </si>
  <si>
    <t>892573111R00</t>
  </si>
  <si>
    <t xml:space="preserve">Zkoušky těsnosti kanalizačního potrubí zabezpečení konců kanalizačního potrubí při tlakových zkouškách vodou  do DN 200 mm</t>
  </si>
  <si>
    <t>úsek</t>
  </si>
  <si>
    <t>Zkoušky těsnosti kanalizačního potrubí zabezpečení konců kanalizačního potrubí při tlakových zkouškách vodou do DN 200 mm</t>
  </si>
  <si>
    <t>892916111R00</t>
  </si>
  <si>
    <t xml:space="preserve">Zkoušky těsnosti kanalizačního potrubí utěsnění přípojek při zkoušce kanalizačního potrubí  DN přípojek do 200 mm</t>
  </si>
  <si>
    <t>Zkoušky těsnosti kanalizačního potrubí utěsnění přípojek při zkoušce kanalizačního potrubí DN přípojek do 200 mm</t>
  </si>
  <si>
    <t>894431112R00</t>
  </si>
  <si>
    <t>Osazení plastových šachet z dílců 600 mm</t>
  </si>
  <si>
    <t>89001R</t>
  </si>
  <si>
    <t>Zajištění odklonění splaškové kanalizace po dobu realizace šachty ( DN 400 cca 5 metrů )</t>
  </si>
  <si>
    <t>894412313RSC</t>
  </si>
  <si>
    <t>Šachta z betonových dílců, DN 1000, stěna 120 mm, boční přítok, hloubka dna 2,66 m, poklop litina 40 t</t>
  </si>
  <si>
    <t>894431421SCH</t>
  </si>
  <si>
    <t>Šachta plastová D 600 mm, délka šachtové roury 1,36 m, 1 přítok, dno KG D 250 mm, poklop litina 40 t</t>
  </si>
  <si>
    <t>Poznámka k položce:_x000d_
Plastové dno, šachta z korugované trouby, těsnění, teleskopický adaptér, rám do teleskopu, poklop litinový.</t>
  </si>
  <si>
    <t>894431422SCH</t>
  </si>
  <si>
    <t>Šachta plastová D 600 mm, délka šachtové roury 1,79 m, 1 přítok, dno KG D 250 mm, poklop litina 40 t</t>
  </si>
  <si>
    <t>894431423SCH</t>
  </si>
  <si>
    <t>Šachta plastová D 600 mm, délka šachtové roury 1,17 m, 1 přítok, dno KG D 250 mm, poklop litina 40 t</t>
  </si>
  <si>
    <t>D.1.4.3 - Venkovní dešťová kanalizace</t>
  </si>
  <si>
    <t>2 - Základy a zvláštní zakládání</t>
  </si>
  <si>
    <t>131201202R00</t>
  </si>
  <si>
    <t>Hloubení zapažených jam a zářezů do 1000 m3, v hornině 3, strojně, s ručním dočištěním</t>
  </si>
  <si>
    <t>Poznámka k položce:_x000d_
s urovnáním dna do předepsaného profilu a spádu, s případně nutným přemístěním výkopku ve výkopišti a dále buď s přemístěním výkopku na přilehlém terénu na vzdálenost do 3 m od kraje jámy nebo s naložením na dopravní prostředek</t>
  </si>
  <si>
    <t>"RN :" 4,7*8,1*2,965</t>
  </si>
  <si>
    <t>131201209R00</t>
  </si>
  <si>
    <t>Hloubení zapažených jam a zářezů příplatek za lepivost, v hornině 3,</t>
  </si>
  <si>
    <t>"Odkaz na mn. položky pořadí 1 :" 112,878*0,5</t>
  </si>
  <si>
    <t>0,8*8,9*0,8</t>
  </si>
  <si>
    <t>0,8*2,3*0,95</t>
  </si>
  <si>
    <t>0,8*66,0*1,1</t>
  </si>
  <si>
    <t>0,8*2,2*1,15</t>
  </si>
  <si>
    <t>0,8*2,8*1,2</t>
  </si>
  <si>
    <t>0,8*2,4*1,3</t>
  </si>
  <si>
    <t>"Odkaz na mn. položky pořadí 3 :" 72,732*0,5</t>
  </si>
  <si>
    <t>2*66,0*1,1</t>
  </si>
  <si>
    <t>2*2,2*1,15</t>
  </si>
  <si>
    <t>2*2,8*1,2</t>
  </si>
  <si>
    <t>2*2,4*1,3</t>
  </si>
  <si>
    <t>"Hloubení jam objemu nad 100 m3 - 16 % :" 112,878*0,16</t>
  </si>
  <si>
    <t>"Vyhloubeno :" 1,1*(112,878+72,732)</t>
  </si>
  <si>
    <t>"Odkaz na mn. položky pořadí 9 :" 204,171*15</t>
  </si>
  <si>
    <t>0,8*8,9*(0,8-0,45-0,1)</t>
  </si>
  <si>
    <t>0,8*2,3*(0,95-0,45-0,1)</t>
  </si>
  <si>
    <t>0,8*66,0*(1,1-0,45-0,1)</t>
  </si>
  <si>
    <t>0,8*2,2*(1,15-0,45-0,1)</t>
  </si>
  <si>
    <t>0,8*2,8*(1,2-0,45-0,1)</t>
  </si>
  <si>
    <t>0,8*2,4*(1,3-0,45-0,1)</t>
  </si>
  <si>
    <t>"RN :" 4,7*8,1*2,965-2,68*6,08*2,27-3,99168</t>
  </si>
  <si>
    <t>574313412</t>
  </si>
  <si>
    <t>1,1*(1,8*107,406)</t>
  </si>
  <si>
    <t>0,8*8,9*0,45</t>
  </si>
  <si>
    <t>0,8*2,3*0,45</t>
  </si>
  <si>
    <t>0,8*66,0*0,45</t>
  </si>
  <si>
    <t>0,8*2,2*0,45</t>
  </si>
  <si>
    <t>0,8*2,8*0,45</t>
  </si>
  <si>
    <t>0,8*2,4*0,45</t>
  </si>
  <si>
    <t>123394001</t>
  </si>
  <si>
    <t>D+M Pažení jámy pomocí štětových stěn dl. 5,0 m, systémové</t>
  </si>
  <si>
    <t>D+M Pažení jámy pomocí štětových stěn dl. 5,0 m, systémové, vč. veškerého příslušenství</t>
  </si>
  <si>
    <t>Poznámka k položce:_x000d_
položka obsahuje dodávku a montáž štětovnic, pronájem, náklady na přesuny mechanizace, demontáž štětovnic</t>
  </si>
  <si>
    <t>24*5</t>
  </si>
  <si>
    <t>Základy a zvláštní zakládání</t>
  </si>
  <si>
    <t>273320150RAA</t>
  </si>
  <si>
    <t>Základové desky ze železobetonu včetně bednění z betonu C 25/30, výztuž 90 kg/m3,</t>
  </si>
  <si>
    <t>Poznámka k položce:_x000d_
výztuže, odbednění a podkladního betonu</t>
  </si>
  <si>
    <t>0,8*8,9*0,1</t>
  </si>
  <si>
    <t>0,8*2,3*0,1</t>
  </si>
  <si>
    <t>0,8*66,0*0,1</t>
  </si>
  <si>
    <t>0,8*2,2*0,1</t>
  </si>
  <si>
    <t>0,8*2,8*0,1</t>
  </si>
  <si>
    <t>0,8*2,4*0,1</t>
  </si>
  <si>
    <t>5+6+25+6+3+4+9+25</t>
  </si>
  <si>
    <t>871353121R00</t>
  </si>
  <si>
    <t xml:space="preserve">Montáž potrubí z trub z plastů těsněných gumovým kroužkem  DN 200 mm</t>
  </si>
  <si>
    <t>Montáž potrubí z trub z plastů těsněných gumovým kroužkem DN 200 mm</t>
  </si>
  <si>
    <t>877353121R00</t>
  </si>
  <si>
    <t>Montáž tvarovek na potrubí z trub z plastů těsněných gumovým kroužkem odbočných DN 200 mm</t>
  </si>
  <si>
    <t>286147901R</t>
  </si>
  <si>
    <t>Trubka plastová pro venkovní kanalizaci spoj: hrdlový; potrubí: jednovrstvé; materiál: PP; povrch: hladký; DN/OD = 110; de = 110,0 mm; tl. stěny = 3,4 mm; l = 1 000 mm; SN 10</t>
  </si>
  <si>
    <t>286147903R</t>
  </si>
  <si>
    <t>Trubka plastová pro venkovní kanalizaci spoj: hrdlový; potrubí: jednovrstvé; materiál: PP; povrch: hladký; DN/OD = 110; de = 110,0 mm; tl. stěny = 3,4 mm; l = 3 000 mm; SN 10</t>
  </si>
  <si>
    <t>286147904R</t>
  </si>
  <si>
    <t>Trubka plastová pro venkovní kanalizaci spoj: hrdlový; potrubí: jednovrstvé; materiál: PP; povrch: hladký; DN/OD = 110; de = 110,0 mm; tl. stěny = 3,4 mm; l = 5 000 mm; SN 10</t>
  </si>
  <si>
    <t>286147913R</t>
  </si>
  <si>
    <t>Trubka plastová pro venkovní kanalizaci spoj: hrdlový; potrubí: jednovrstvé; materiál: PP; povrch: hladký; DN/OD = 160; de = 160,0 mm; tl. stěny = 4,9 mm; l = 1 000 mm; SN 10</t>
  </si>
  <si>
    <t>286147914R</t>
  </si>
  <si>
    <t>Trubka plastová pro venkovní kanalizaci spoj: hrdlový; potrubí: jednovrstvé; materiál: PP; povrch: hladký; DN/OD = 160; de = 160,0 mm; tl. stěny = 4,9 mm; l = 2 000 mm; SN 10</t>
  </si>
  <si>
    <t>286147915R</t>
  </si>
  <si>
    <t>Trubka plastová pro venkovní kanalizaci spoj: hrdlový; potrubí: jednovrstvé; materiál: PP; povrch: hladký; DN/OD = 160; de = 160,0 mm; tl. stěny = 4,9 mm; l = 3 000 mm; SN 10</t>
  </si>
  <si>
    <t>286147916R</t>
  </si>
  <si>
    <t>Trubka plastová pro venkovní kanalizaci spoj: hrdlový; potrubí: jednovrstvé; materiál: PP; povrch: hladký; DN/OD = 160; de = 160,0 mm; tl. stěny = 4,9 mm; l = 5 000 mm; SN 10</t>
  </si>
  <si>
    <t>286147919R</t>
  </si>
  <si>
    <t>Trubka plastová pro venkovní kanalizaci spoj: hrdlový; potrubí: jednovrstvé; materiál: PP; povrch: hladký; DN/OD = 200; de = 200,0 mm; tl. stěny = 6,2 mm; l = 1 000 mm; SN 10</t>
  </si>
  <si>
    <t>286147920R</t>
  </si>
  <si>
    <t>Trubka plastová pro venkovní kanalizaci spoj: hrdlový; potrubí: jednovrstvé; materiál: PP; povrch: hladký; DN/OD = 200; de = 200,0 mm; tl. stěny = 6,2 mm; l = 2 000 mm; SN 10</t>
  </si>
  <si>
    <t>286147922R</t>
  </si>
  <si>
    <t>Trubka plastová pro venkovní kanalizaci spoj: hrdlový; potrubí: jednovrstvé; materiál: PP; povrch: hladký; DN/OD = 200; de = 200,0 mm; tl. stěny = 6,2 mm; l = 5 000 mm; SN 10</t>
  </si>
  <si>
    <t>28656132R</t>
  </si>
  <si>
    <t>Koleno plastové pro venkovní kanalizaci typ: jednoznačné; spoj: hrdlový; potrubí: jednovrstvé; materiál: PP; povrch: hladký; úhel = 15,0 °; DN/OD = 125; SN 16</t>
  </si>
  <si>
    <t>28656133R</t>
  </si>
  <si>
    <t>Koleno plastové pro venkovní kanalizaci typ: jednoznačné; spoj: hrdlový; potrubí: jednovrstvé; materiál: PP; povrch: hladký; úhel = 15,0 °; DN/OD = 160; SN 16</t>
  </si>
  <si>
    <t>28656140R</t>
  </si>
  <si>
    <t>Koleno plastové pro venkovní kanalizaci typ: jednoznačné; spoj: hrdlový; potrubí: jednovrstvé; materiál: PP; povrch: hladký; úhel = 45,0 °; DN/OD = 110; SN 16</t>
  </si>
  <si>
    <t>28656141R</t>
  </si>
  <si>
    <t>Koleno plastové pro venkovní kanalizaci typ: jednoznačné; spoj: hrdlový; potrubí: jednovrstvé; materiál: PP; povrch: hladký; úhel = 45,0 °; DN/OD = 125; SN 16</t>
  </si>
  <si>
    <t>28656142R</t>
  </si>
  <si>
    <t>Koleno plastové pro venkovní kanalizaci typ: jednoznačné; spoj: hrdlový; potrubí: jednovrstvé; materiál: PP; povrch: hladký; úhel = 45,0 °; DN/OD = 160; SN 16</t>
  </si>
  <si>
    <t>28656156R</t>
  </si>
  <si>
    <t>Spojka plastová pro venkovní kanalizaci typ: redukovaná excentrická; spoj: hrdlový; materiál: PP; povrch: hladký; DN/OD = 160; DN/OD2 = 110; těsnění: SBR; SN 16</t>
  </si>
  <si>
    <t>28656161R</t>
  </si>
  <si>
    <t>Odbočka plastová pro venkovní kanalizaci typ: jednoduchá, jednoznačná; spoj: hrdlový; potrubí: jednovrstvé; materiál: PP; povrch: hladký; úhel = 45,0 °; DN/OD = 110; SN 16</t>
  </si>
  <si>
    <t>28656164R</t>
  </si>
  <si>
    <t>Odbočka plastová pro venkovní kanalizaci typ: jednoduchá, redukovaná; spoj: hrdlový; potrubí: jednovrstvé; materiál: PP; povrch: hladký; úhel = 45,0 °; DN/OD = 160; DN/OD3 = 125; SN 16</t>
  </si>
  <si>
    <t>28656165R</t>
  </si>
  <si>
    <t>Odbočka plastová pro venkovní kanalizaci typ: jednoduchá, jednoznačná; spoj: hrdlový; potrubí: jednovrstvé; materiál: PP; povrch: hladký; úhel = 45,0 °; DN/OD = 160; SN 16</t>
  </si>
  <si>
    <t>28656166R</t>
  </si>
  <si>
    <t>Odbočka plastová pro venkovní kanalizaci typ: jednoduchá, redukovaná; spoj: hrdlový; potrubí: jednovrstvé; materiál: PP; povrch: hladký; úhel = 45,0 °; DN/OD = 200; DN/OD3 = 160; SN 16</t>
  </si>
  <si>
    <t>892571111R00</t>
  </si>
  <si>
    <t xml:space="preserve">Zkoušky těsnosti kanalizačního potrubí zkouška těsnosti kanalizačního potrubí vodou  do DN 200 mm</t>
  </si>
  <si>
    <t>Zkoušky těsnosti kanalizačního potrubí zkouška těsnosti kanalizačního potrubí vodou do DN 200 mm</t>
  </si>
  <si>
    <t>894403011R00</t>
  </si>
  <si>
    <t>Osazení betonových dílců pro šachty stropních jakéhokoliv druhu</t>
  </si>
  <si>
    <t>894421111RT1</t>
  </si>
  <si>
    <t>Osazení betonových dílců pro šachty podle DIN 4034 skruže rovné, o hmotnosti do 0,5 t</t>
  </si>
  <si>
    <t>Poznámka k položce:_x000d_
na kroužek,</t>
  </si>
  <si>
    <t>894422111RT1</t>
  </si>
  <si>
    <t>Osazení betonových dílců pro šachty podle DIN 4034 skruže přechodové, pro jakoukoliv hmotnost</t>
  </si>
  <si>
    <t>894432112R00</t>
  </si>
  <si>
    <t>Osazení plastových šachet revizních průměr 425 mm</t>
  </si>
  <si>
    <t>899104111R00</t>
  </si>
  <si>
    <t>Osazení poklopů litinových a ocelových o hmotnost jednotlivě přes 150 kg</t>
  </si>
  <si>
    <t>722237623R00</t>
  </si>
  <si>
    <t>Ventil vodovodní, zpětný, 2x vnitřní závit, PN 16, DN 25,</t>
  </si>
  <si>
    <t>722265116R00</t>
  </si>
  <si>
    <t>Vodoměr domovní, závitový, vícevtokový, mokroběžný, DN 25, pro teplotu vody do 40 °C, montáž horizontálně , jmenovitý průtok 6,0 m3/hod, PN 16, délka 260 mm</t>
  </si>
  <si>
    <t>893111111RMD</t>
  </si>
  <si>
    <t>Vodoměrná šachta, dod + mont</t>
  </si>
  <si>
    <t>894423116R0O</t>
  </si>
  <si>
    <t>Osaz. bet. dílců šachet, dna, na kroužek, do 18,0 t</t>
  </si>
  <si>
    <t>970041200R0O</t>
  </si>
  <si>
    <t>Prostup nádrže do DN 200 bez vložek a těsnění</t>
  </si>
  <si>
    <t>970041201R0O</t>
  </si>
  <si>
    <t>Prostup nádrže do DN 100 bez vložek a těsnění</t>
  </si>
  <si>
    <t>597101035RAA</t>
  </si>
  <si>
    <t>Odvodňovací žlaby komunikací a zpevněných ploch žlab odvodnovací polymerbetonový včetně dodávky roštu a žlabu, pro zatížení D400, Žlab odvodňovací polymerbetonový bez krytu; s odtokem ve dně; DN = 100; zatížení: F 900; l = 1 000 mm; b = 140 mm; h = 150 mm</t>
  </si>
  <si>
    <t>Odvodňovací žlaby komunikací a zpevněných ploch žlab odvodnovací polymerbetonový včetně dodávky roštu a žlabu, pro zatížení D400, Žlab odvodňovací polymerbetonový bez krytu; s odtokem ve dně; DN = 100; zatížení: F 900; l = 1 000 mm; b = 140 mm; h = 150 mm; hrana z litiny</t>
  </si>
  <si>
    <t>Poznámka k položce:_x000d_
montáž odvodňovacích žlabů a vpustí k odvodňovacím žlabům z polymerbetonu, včetně betonového lože popř. obetonování, s dodávkou žlabů a vpustí.</t>
  </si>
  <si>
    <t>894431313SCH</t>
  </si>
  <si>
    <t>Šachta plastová, D 425 mm, délka šachtové roury 1,36 m, sběrná, levý přítok zazátkován, dno KG D 110 mm, poklop litina 12,5 t</t>
  </si>
  <si>
    <t>Poznámka k položce:_x000d_
Plastové dno, šachta z korugované trouby, těsnění, šachtová roura teleskopická, rám do teleskopické trouby, poklop litinový.</t>
  </si>
  <si>
    <t>894431411SCH</t>
  </si>
  <si>
    <t>Šachta plastová D 600 mm, délka šachtové roury 1,03 m, průtočné dno, dno KG D 200 mm, poklop litina 40 t</t>
  </si>
  <si>
    <t>894431412SCH</t>
  </si>
  <si>
    <t>Šachta plastová D 600 mm, délka šachtové roury 0,93 m, 1 přítok, dno KG D 200 mm, poklop litina 40 t</t>
  </si>
  <si>
    <t>Šachta plastová D 600 mm, délka šachtové roury 1,21 m, průtočné dno, dno KG D 160 mm, poklop litina 40 t</t>
  </si>
  <si>
    <t>426111712R</t>
  </si>
  <si>
    <t>Čerpadlo kalové ponorné; průtok 0,50 až 6,60 m3/h; Hmax = 6,0 m</t>
  </si>
  <si>
    <t>55243347R</t>
  </si>
  <si>
    <t>Poklop šachtový materiál: litina; zatížení: D 400</t>
  </si>
  <si>
    <t>553438214Z</t>
  </si>
  <si>
    <t>Žebřík nerezový 2,0 m</t>
  </si>
  <si>
    <t>59224354R</t>
  </si>
  <si>
    <t>deska zákrytová šachetní železobetonová; TZK; D1 = 1 000 mm; D = 1 240 mm; D vnitřní 625 mm; h = 165 mm</t>
  </si>
  <si>
    <t>59224358.AR</t>
  </si>
  <si>
    <t>skruž železobetonová TBS; DN = 1 000,0 mm; h = 250,0 mm; s = 120,00 mm; počet stupadel 1; ocelové s PE povlakem; beton C 40/50</t>
  </si>
  <si>
    <t>59224373.AR</t>
  </si>
  <si>
    <t>Příslušenství šachty - těsnění elastomerové DN 1000</t>
  </si>
  <si>
    <t>592262139R</t>
  </si>
  <si>
    <t>deska zákrytová nádrže pravoúhlá; pojížděná; železobeton; rozměr 2680x6080x250 mm</t>
  </si>
  <si>
    <t>592262349R</t>
  </si>
  <si>
    <t>dno nádrže pravoúhlé; železobeton; užitný objem 26,470 m3; l = 5 800 mm; š = 2 400 mm; h = 1 930,0 mm; tl. stěny 140 mm; pojížděné</t>
  </si>
  <si>
    <t>SO.03, SO.05 - Zpevněné plochy, vegetační úpravy</t>
  </si>
  <si>
    <t>NP-S - Následná péče - stromy (5 let)</t>
  </si>
  <si>
    <t>113106123</t>
  </si>
  <si>
    <t>Rozebrání dlažeb ze zámkových dlaždic komunikací pro pěší ručně</t>
  </si>
  <si>
    <t>475676196</t>
  </si>
  <si>
    <t>Rozebrání dlažeb komunikací pro pěší s přemístěním hmot na skládku na vzdálenost do 3 m nebo s naložením na dopravní prostředek s ložem z kameniva nebo živice a s jakoukoliv výplní spár ručně ze zámkové dlažby</t>
  </si>
  <si>
    <t>https://podminky.urs.cz/item/CS_URS_2025_01/113106123</t>
  </si>
  <si>
    <t>obnova chodník</t>
  </si>
  <si>
    <t>113106161</t>
  </si>
  <si>
    <t>Rozebrání dlažeb vozovek z drobných kostek s ložem z kameniva ručně</t>
  </si>
  <si>
    <t>96894478</t>
  </si>
  <si>
    <t>Rozebrání dlažeb vozovek a ploch s přemístěním hmot na skládku na vzdálenost do 3 m nebo s naložením na dopravní prostředek, s jakoukoliv výplní spár ručně z drobných kostek nebo odseků s ložem z kameniva</t>
  </si>
  <si>
    <t>https://podminky.urs.cz/item/CS_URS_2025_01/113106161</t>
  </si>
  <si>
    <t>obnova sjezd</t>
  </si>
  <si>
    <t>-490637932</t>
  </si>
  <si>
    <t>2*5</t>
  </si>
  <si>
    <t>2*14</t>
  </si>
  <si>
    <t>181311103</t>
  </si>
  <si>
    <t>Rozprostření ornice tl vrstvy do 200 mm v rovině nebo ve svahu do 1:5 ručně</t>
  </si>
  <si>
    <t>-478893978</t>
  </si>
  <si>
    <t>Rozprostření a urovnání ornice v rovině nebo ve svahu sklonu do 1:5 ručně při souvislé ploše, tl. vrstvy do 200 mm</t>
  </si>
  <si>
    <t>https://podminky.urs.cz/item/CS_URS_2025_01/181311103</t>
  </si>
  <si>
    <t>10364101</t>
  </si>
  <si>
    <t>zemina pro terénní úpravy - ornice</t>
  </si>
  <si>
    <t>1254995130</t>
  </si>
  <si>
    <t>2*(55*0,15)</t>
  </si>
  <si>
    <t>16,5*1,1 'Přepočtené koeficientem množství</t>
  </si>
  <si>
    <t>181411131</t>
  </si>
  <si>
    <t>Založení parkového trávníku výsevem pl do 1000 m2 v rovině a ve svahu do 1:5</t>
  </si>
  <si>
    <t>450813076</t>
  </si>
  <si>
    <t>Založení trávníku na půdě předem připravené plochy do 1000 m2 výsevem včetně utažení parkového v rovině nebo na svahu do 1:5</t>
  </si>
  <si>
    <t>https://podminky.urs.cz/item/CS_URS_2025_01/181411131</t>
  </si>
  <si>
    <t>00572410</t>
  </si>
  <si>
    <t>osivo směs travní parková</t>
  </si>
  <si>
    <t>1616687246</t>
  </si>
  <si>
    <t>55*0,03</t>
  </si>
  <si>
    <t>1,65*1,1 'Přepočtené koeficientem množství</t>
  </si>
  <si>
    <t>-1037449777</t>
  </si>
  <si>
    <t>K.1</t>
  </si>
  <si>
    <t>43+173+77</t>
  </si>
  <si>
    <t>K.2</t>
  </si>
  <si>
    <t>K.3</t>
  </si>
  <si>
    <t>213+16+5</t>
  </si>
  <si>
    <t>19001.x</t>
  </si>
  <si>
    <t>D+M Jehličnatý strom</t>
  </si>
  <si>
    <t>-2102592727</t>
  </si>
  <si>
    <t>D+M Jehličnatý strom vč. vytvoření výsadbové jámy, odvozu přebytečné zeminy, veškerých přípravků do jámy, hnojiv, mulče, zásypu, statického jištění, ořezu, dle PD</t>
  </si>
  <si>
    <t>Poznámka k položce:_x000d_
Borovice černé Pinus nigra o velikosti výsadbového materiálu min. 1,50 m</t>
  </si>
  <si>
    <t>122251105</t>
  </si>
  <si>
    <t>Odkopávky a prokopávky nezapažené v hornině třídy těžitelnosti I skupiny 3 objem do 1000 m3 strojně</t>
  </si>
  <si>
    <t>-793630026</t>
  </si>
  <si>
    <t>Odkopávky a prokopávky nezapažené strojně v hornině třídy těžitelnosti I skupiny 3 přes 500 do 1 000 m3</t>
  </si>
  <si>
    <t>https://podminky.urs.cz/item/CS_URS_2025_01/122251105</t>
  </si>
  <si>
    <t>94*(0,9+0,3)</t>
  </si>
  <si>
    <t>294*0,45</t>
  </si>
  <si>
    <t>(56+17+17)*0,3</t>
  </si>
  <si>
    <t>(43+173+77)*0,28</t>
  </si>
  <si>
    <t>-1291159395</t>
  </si>
  <si>
    <t>43*0,4</t>
  </si>
  <si>
    <t>-377767730</t>
  </si>
  <si>
    <t>1,1*(532,44+17,2)</t>
  </si>
  <si>
    <t>1635910435</t>
  </si>
  <si>
    <t>604,604</t>
  </si>
  <si>
    <t>604,604*15 'Přepočtené koeficientem množství</t>
  </si>
  <si>
    <t>124967916</t>
  </si>
  <si>
    <t>604,604*2 'Přepočtené koeficientem množství</t>
  </si>
  <si>
    <t>211531111</t>
  </si>
  <si>
    <t>Výplň odvodňovacích žeber nebo trativodů kamenivem hrubým drceným frakce 16 až 63 mm</t>
  </si>
  <si>
    <t>872746633</t>
  </si>
  <si>
    <t>Výplň kamenivem do rýh odvodňovacích žeber nebo trativodů bez zhutnění, s úpravou povrchu výplně kamenivem hrubým drceným frakce 16 až 63 mm</t>
  </si>
  <si>
    <t>https://podminky.urs.cz/item/CS_URS_2025_01/211531111</t>
  </si>
  <si>
    <t>"drenáž" 43*0,2</t>
  </si>
  <si>
    <t>211971110</t>
  </si>
  <si>
    <t>Zřízení opláštění žeber nebo trativodů geotextilií v rýze nebo zářezu sklonu do 1:2</t>
  </si>
  <si>
    <t>-1174437452</t>
  </si>
  <si>
    <t>Zřízení opláštění výplně z geotextilie odvodňovacích žeber nebo trativodů v rýze nebo zářezu se stěnami šikmými o sklonu do 1:2</t>
  </si>
  <si>
    <t>https://podminky.urs.cz/item/CS_URS_2025_01/211971110</t>
  </si>
  <si>
    <t>"drenáž" 43*2,0</t>
  </si>
  <si>
    <t>1912506357</t>
  </si>
  <si>
    <t>86*1,2 'Přepočtené koeficientem množství</t>
  </si>
  <si>
    <t>212572111</t>
  </si>
  <si>
    <t>Lože pro trativody ze štěrkopísku tříděného</t>
  </si>
  <si>
    <t>-67265504</t>
  </si>
  <si>
    <t>https://podminky.urs.cz/item/CS_URS_2025_01/212572111</t>
  </si>
  <si>
    <t>"drenáž" 43*0,4*0,1</t>
  </si>
  <si>
    <t>212755216</t>
  </si>
  <si>
    <t>Trativody z drenážních trubek plastových flexibilních DN 160 mm bez lože a obsypu</t>
  </si>
  <si>
    <t>-1057515662</t>
  </si>
  <si>
    <t>Trativody bez lože a obsypu z drenážních trubek plastových flexibilních DN 160 mm</t>
  </si>
  <si>
    <t>https://podminky.urs.cz/item/CS_URS_2025_01/212755216</t>
  </si>
  <si>
    <t>"drenáž" 43</t>
  </si>
  <si>
    <t>764661778</t>
  </si>
  <si>
    <t>SKLADBA</t>
  </si>
  <si>
    <t>K.1 nedistanční</t>
  </si>
  <si>
    <t>2*43</t>
  </si>
  <si>
    <t>K.1 distanční</t>
  </si>
  <si>
    <t>2*(173+77)</t>
  </si>
  <si>
    <t>1*(213+16+5)</t>
  </si>
  <si>
    <t>SANACE PODLOŽÍ</t>
  </si>
  <si>
    <t>2*(213+16+5)</t>
  </si>
  <si>
    <t>567153113</t>
  </si>
  <si>
    <t>Podklad ze směsi stmelené cementem SC C 5/6 (KSC II) tl 280 mm</t>
  </si>
  <si>
    <t>-73190768</t>
  </si>
  <si>
    <t>Podklad ze směsi stmelené cementem SC bez dilatačních spár, s rozprostřením a zhutněním SC C 5/6 (KSC II), po zhutnění tl. 280 mm</t>
  </si>
  <si>
    <t>https://podminky.urs.cz/item/CS_URS_2025_01/567153113</t>
  </si>
  <si>
    <t>-420178308</t>
  </si>
  <si>
    <t>-1112365801</t>
  </si>
  <si>
    <t>233*1,1 'Přepočtené koeficientem množství</t>
  </si>
  <si>
    <t>59245006</t>
  </si>
  <si>
    <t>dlažba pro nevidomé betonová 200x100mm tl 60mm barevná</t>
  </si>
  <si>
    <t>291383570</t>
  </si>
  <si>
    <t>1*1,1 'Přepočtené koeficientem množství</t>
  </si>
  <si>
    <t>596212210</t>
  </si>
  <si>
    <t>Kladení zámkové dlažby pozemních komunikací ručně tl 80 mm skupiny A pl do 50 m2</t>
  </si>
  <si>
    <t>1023627833</t>
  </si>
  <si>
    <t>Kladení dlažby z betonových zámkových dlaždic pozemních komunikací ručně s ložem z kameniva těženého nebo drceného tl. do 50 mm, s vyplněním spár, s dvojitým hutněním vibrováním a se smetením přebytečného materiálu na krajnici tl. 80 mm skupiny A, pro plochy do 50 m2</t>
  </si>
  <si>
    <t>https://podminky.urs.cz/item/CS_URS_2025_01/596212210</t>
  </si>
  <si>
    <t>59245020</t>
  </si>
  <si>
    <t>dlažba skladebná betonová 200x100mm tl 80mm přírodní</t>
  </si>
  <si>
    <t>1495776955</t>
  </si>
  <si>
    <t>43*1,1 'Přepočtené koeficientem množství</t>
  </si>
  <si>
    <t>596412114</t>
  </si>
  <si>
    <t>Kladení dlažby z vegetačních tvárnic pozemních komunikací velikosti dlaždic do 0,09 m2 tl 80 mm pl přes 100 do 300 m2</t>
  </si>
  <si>
    <t>539146437</t>
  </si>
  <si>
    <t>Kladení dlažby z betonových vegetačních dlaždic pozemních komunikací s ložem z kameniva těženého nebo drceného tl. do 50 mm, s vyplněním spár a vegetačních otvorů, s hutněním vibrováním velikosti dlaždic do 0,09 m2 tl. 80 mm, pro plochy přes 100 do 300 m2</t>
  </si>
  <si>
    <t>https://podminky.urs.cz/item/CS_URS_2025_01/596412114</t>
  </si>
  <si>
    <t>173+77</t>
  </si>
  <si>
    <t>59245035</t>
  </si>
  <si>
    <t>dlažba plošná vegetační betonová 200x200mm tl 80mm přírodní</t>
  </si>
  <si>
    <t>1013020178</t>
  </si>
  <si>
    <t>(173+77)</t>
  </si>
  <si>
    <t>-(22+2*2,5+2)*0,2</t>
  </si>
  <si>
    <t>244,2*1,1 'Přepočtené koeficientem množství</t>
  </si>
  <si>
    <t>59245036</t>
  </si>
  <si>
    <t>dlažba plošná vegetační betonová 200x200mm tl 80mm barevná</t>
  </si>
  <si>
    <t>-1644759718</t>
  </si>
  <si>
    <t>K.1 distanční - barevné rozlišení parkovacích míst</t>
  </si>
  <si>
    <t>(22+2*2,5+2)*0,2</t>
  </si>
  <si>
    <t>5,8*1,1 'Přepočtené koeficientem množství</t>
  </si>
  <si>
    <t>591211111</t>
  </si>
  <si>
    <t>Kladení dlažby z kostek drobných z kamene do lože z kameniva těženého tl 50 mm</t>
  </si>
  <si>
    <t>2060614401</t>
  </si>
  <si>
    <t>Kladení dlažby z kostek s provedením lože do tl. 50 mm, s vyplněním spár, s dvojím beraněním a se smetením přebytečného materiálu na krajnici drobných z kamene, do lože z kameniva těženého</t>
  </si>
  <si>
    <t>https://podminky.urs.cz/item/CS_URS_2025_01/591211111</t>
  </si>
  <si>
    <t>58381015</t>
  </si>
  <si>
    <t>kostka řezanoštípaná dlažební žula 10x10x10cm</t>
  </si>
  <si>
    <t>-1907082891</t>
  </si>
  <si>
    <t>LV1.x</t>
  </si>
  <si>
    <t>D+M LV1 Liniový žlab polymerbetonový, D400</t>
  </si>
  <si>
    <t>840135749</t>
  </si>
  <si>
    <t>D+M LV1 Liniový žlab polymerbetonový, D400, 135x150 mm, můstkový litinový rošt, uměle spádované dno, profil žlabu tvaru "V" 100 mm, vč. bet. lože C20/25 XF3, všech komponentů, dle PD</t>
  </si>
  <si>
    <t>Poznámka k položce:_x000d_
- můstkový rošt s protiskluznou úpravou_x000d_
- systémové řešení: stěny pro začátek/konec, adaptér pro změnu toku, vpusti, žlaby, rošty, těsnění</t>
  </si>
  <si>
    <t>9,5</t>
  </si>
  <si>
    <t>LV2.x</t>
  </si>
  <si>
    <t>D+M LV2 Liniový žlab polymerbetonový, A15</t>
  </si>
  <si>
    <t>-324939218</t>
  </si>
  <si>
    <t>D+M LV2 Liniový žlab polymerbetonový, A15, 118x97 mm, můstkový litinový rošt, uměle spádované dno, profil žlabu tvaru "V" 100 mm, vč. bet. lože C20/25 XF3, všech komponentů, dle PD</t>
  </si>
  <si>
    <t>LV3.x</t>
  </si>
  <si>
    <t>D+M LV3 Liniový žlab polymerbetonový, A15</t>
  </si>
  <si>
    <t>-1598935838</t>
  </si>
  <si>
    <t>D+M LV3 Liniový žlab polymerbetonový, A15, 118x97 mm, můstkový litinový rošt, uměle spádované dno, profil žlabu tvaru "V" 100 mm, vč. bet. lože C20/25 XF3, všech komponentů, dle PD</t>
  </si>
  <si>
    <t>9,2</t>
  </si>
  <si>
    <t>637111113</t>
  </si>
  <si>
    <t>Okapový chodník ze štěrkopísku tl 200 mm s udusáním</t>
  </si>
  <si>
    <t>-1461047623</t>
  </si>
  <si>
    <t>Okapový chodník z kameniva s udusáním a urovnáním povrchu ze štěrkopísku tl. 200 mm</t>
  </si>
  <si>
    <t>https://podminky.urs.cz/item/CS_URS_2025_01/637111113</t>
  </si>
  <si>
    <t>637121112</t>
  </si>
  <si>
    <t>Okapový chodník z kačírku tl 150 mm s udusáním</t>
  </si>
  <si>
    <t>313018839</t>
  </si>
  <si>
    <t>Okapový chodník z kameniva s udusáním a urovnáním povrchu z kačírku tl. 150 mm</t>
  </si>
  <si>
    <t>https://podminky.urs.cz/item/CS_URS_2025_01/637121112</t>
  </si>
  <si>
    <t>916131213</t>
  </si>
  <si>
    <t>Osazení silničního obrubníku betonového stojatého s boční opěrou do lože z betonu prostého</t>
  </si>
  <si>
    <t>-2125067065</t>
  </si>
  <si>
    <t>Osazení silničního obrubníku betonového se zřízením lože, s vyplněním a zatřením spár cementovou maltou stojatého s boční opěrou z betonu prostého, do lože z betonu prostého</t>
  </si>
  <si>
    <t>https://podminky.urs.cz/item/CS_URS_2025_01/916131213</t>
  </si>
  <si>
    <t>"silniční" 39,5</t>
  </si>
  <si>
    <t>"přechodový" 1</t>
  </si>
  <si>
    <t>"nájezdový" 9</t>
  </si>
  <si>
    <t>59217031</t>
  </si>
  <si>
    <t>obrubník silniční betonový 1000x150x250mm</t>
  </si>
  <si>
    <t>-1782928536</t>
  </si>
  <si>
    <t>39,5*1,03 'Přepočtené koeficientem množství</t>
  </si>
  <si>
    <t>59217030</t>
  </si>
  <si>
    <t>obrubník silniční betonový přechodový 1000x150x150-250mm</t>
  </si>
  <si>
    <t>564124093</t>
  </si>
  <si>
    <t>59217029</t>
  </si>
  <si>
    <t>obrubník silniční betonový nájezdový 1000x150x150mm</t>
  </si>
  <si>
    <t>-166151082</t>
  </si>
  <si>
    <t>9*1,03 'Přepočtené koeficientem množství</t>
  </si>
  <si>
    <t>916231213</t>
  </si>
  <si>
    <t>Osazení chodníkového obrubníku betonového stojatého s boční opěrou do lože z betonu prostého</t>
  </si>
  <si>
    <t>1516124283</t>
  </si>
  <si>
    <t>Osazení chodníkového obrubníku betonového se zřízením lože, s vyplněním a zatřením spár cementovou maltou stojatého s boční opěrou z betonu prostého, do lože z betonu prostého</t>
  </si>
  <si>
    <t>https://podminky.urs.cz/item/CS_URS_2025_01/916231213</t>
  </si>
  <si>
    <t>"chodníkový" 62,5</t>
  </si>
  <si>
    <t>59217017</t>
  </si>
  <si>
    <t>obrubník betonový chodníkový 1000x100x250mm</t>
  </si>
  <si>
    <t>-136988941</t>
  </si>
  <si>
    <t>62,5*1,03 'Přepočtené koeficientem množství</t>
  </si>
  <si>
    <t>919726121</t>
  </si>
  <si>
    <t>Geotextilie pro ochranu, separaci a filtraci netkaná měrná hm do 200 g/m2</t>
  </si>
  <si>
    <t>-309386754</t>
  </si>
  <si>
    <t>Geotextilie netkaná pro ochranu, separaci nebo filtraci měrná hmotnost do 200 g/m2</t>
  </si>
  <si>
    <t>https://podminky.urs.cz/item/CS_URS_2025_01/919726121</t>
  </si>
  <si>
    <t>"okapový chodník" 6+25*0,4</t>
  </si>
  <si>
    <t>919726123</t>
  </si>
  <si>
    <t>Geotextilie pro ochranu, separaci a filtraci netkaná měrná hm přes 300 do 500 g/m2</t>
  </si>
  <si>
    <t>326129573</t>
  </si>
  <si>
    <t>Geotextilie netkaná pro ochranu, separaci nebo filtraci měrná hmotnost přes 300 do 500 g/m2</t>
  </si>
  <si>
    <t>https://podminky.urs.cz/item/CS_URS_2025_01/919726123</t>
  </si>
  <si>
    <t>-1761469076</t>
  </si>
  <si>
    <t>1716642761</t>
  </si>
  <si>
    <t>456108293</t>
  </si>
  <si>
    <t>22,5*24 'Přepočtené koeficientem množství</t>
  </si>
  <si>
    <t>-1113324149</t>
  </si>
  <si>
    <t>1971176550</t>
  </si>
  <si>
    <t>998223011</t>
  </si>
  <si>
    <t>Přesun hmot pro pozemní komunikace s krytem dlážděným</t>
  </si>
  <si>
    <t>-613581971</t>
  </si>
  <si>
    <t>Přesun hmot pro pozemní komunikace s krytem dlážděným dopravní vzdálenost do 200 m jakékoliv délky objektu</t>
  </si>
  <si>
    <t>https://podminky.urs.cz/item/CS_URS_2025_01/998223011</t>
  </si>
  <si>
    <t>NP-S</t>
  </si>
  <si>
    <t>Následná péče - stromy (5 let)</t>
  </si>
  <si>
    <t>184215173</t>
  </si>
  <si>
    <t>Odstranění ukotvení kmene dřevin třemi kůly D do 0,1 m dl přes 2 do 3 m</t>
  </si>
  <si>
    <t>-257052429</t>
  </si>
  <si>
    <t>Odstranění ukotvení dřeviny kůly třemi kůly, délky přes 2 do 3 m</t>
  </si>
  <si>
    <t>https://podminky.urs.cz/item/CS_URS_2025_01/184215173</t>
  </si>
  <si>
    <t>184813151.R1</t>
  </si>
  <si>
    <t>Odstranění výmladků stromu mechanicky na bázi v do 2 m průměru kmene do 0,2 m</t>
  </si>
  <si>
    <t>-330449225</t>
  </si>
  <si>
    <t>Odstranění výmladků stromu ručně, na bázi, výšky do 2 m, průměru kmene do 0,2 m</t>
  </si>
  <si>
    <t>https://podminky.urs.cz/item/CS_URS_2025_01/184813151.R1</t>
  </si>
  <si>
    <t>Stromy - kontrola výmladků a případné odstranění výmladků (p)</t>
  </si>
  <si>
    <t>každoročně</t>
  </si>
  <si>
    <t>184852322.R1</t>
  </si>
  <si>
    <t>Řez stromu výchovný alejových stromů v přes 4 do 6 m</t>
  </si>
  <si>
    <t>-1472885557</t>
  </si>
  <si>
    <t>Řez stromů prováděný lezeckou technikou výchovný (S-RV) alejové stromy, výšky přes 4 do 6 m</t>
  </si>
  <si>
    <t>https://podminky.urs.cz/item/CS_URS_2025_01/184852322.R1</t>
  </si>
  <si>
    <t>Stromy vysazené - řezy výchovné v případě jejich potřeby (p)</t>
  </si>
  <si>
    <t>184911111.R1</t>
  </si>
  <si>
    <t>Znovuuvázání dřeviny ke kůlům</t>
  </si>
  <si>
    <t>1071880742</t>
  </si>
  <si>
    <t>Znovuuvázání dřeviny jedním úvazkem ke stávajícímu kůlu</t>
  </si>
  <si>
    <t>https://podminky.urs.cz/item/CS_URS_2025_01/184911111.R1</t>
  </si>
  <si>
    <t>Stromy - kontrola a případné znovuvázání kůlů (p)</t>
  </si>
  <si>
    <t>2*5*2</t>
  </si>
  <si>
    <t>184911421</t>
  </si>
  <si>
    <t>Mulčování rostlin kůrou tl do 0,1 m v rovině a svahu do 1:5</t>
  </si>
  <si>
    <t>235124525</t>
  </si>
  <si>
    <t>Mulčování vysazených rostlin mulčovací kůrou, tl. do 100 mm v rovině nebo na svahu do 1:5</t>
  </si>
  <si>
    <t>https://podminky.urs.cz/item/CS_URS_2025_01/184911421</t>
  </si>
  <si>
    <t>doplnění mulče (p)</t>
  </si>
  <si>
    <t>2.-3. rok</t>
  </si>
  <si>
    <t>1*2*2</t>
  </si>
  <si>
    <t>103911R1</t>
  </si>
  <si>
    <t>jemná borka</t>
  </si>
  <si>
    <t>-1305945752</t>
  </si>
  <si>
    <t>Poznámka k položce:_x000d_
Poznámka k položce: nákup a dovoz nebo použití z předchozích činností - ocenit dle uvážení</t>
  </si>
  <si>
    <t>4*0,05 "Přepočtené koeficientem množství</t>
  </si>
  <si>
    <t>185804311</t>
  </si>
  <si>
    <t>Zalití rostlin vodou plocha do 20 m2</t>
  </si>
  <si>
    <t>-1632411151</t>
  </si>
  <si>
    <t>Zalití rostlin vodou plochy záhonů jednotlivě do 20 m2</t>
  </si>
  <si>
    <t>https://podminky.urs.cz/item/CS_URS_2025_01/185804311</t>
  </si>
  <si>
    <t>Poznámka k položce:_x000d_
Poznámka k položce: nutno zohlednit, že se jedná o postupnou zálivku</t>
  </si>
  <si>
    <t>Stromy - zálivka (obj * p)</t>
  </si>
  <si>
    <t>1 rok - 10 cyklů</t>
  </si>
  <si>
    <t>(0,08*2)*10</t>
  </si>
  <si>
    <t>2 rok - 8 cyklů</t>
  </si>
  <si>
    <t>(0,08*2)*8</t>
  </si>
  <si>
    <t>3-5 rok - 6 cyklů</t>
  </si>
  <si>
    <t>(0,08*2)*6</t>
  </si>
  <si>
    <t>185804513</t>
  </si>
  <si>
    <t>Odplevelení dřevin solitérních v rovině a svahu do 1:5</t>
  </si>
  <si>
    <t>-49196173</t>
  </si>
  <si>
    <t>Odplevelení výsadeb v rovině nebo na svahu do 1:5 dřevin solitérních</t>
  </si>
  <si>
    <t>https://podminky.urs.cz/item/CS_URS_2025_01/185804513</t>
  </si>
  <si>
    <t>Stromy - vypletí závlahové mísy (pl * p)</t>
  </si>
  <si>
    <t>1-2 rok 3x ročně</t>
  </si>
  <si>
    <t>2*6</t>
  </si>
  <si>
    <t>3-5.rok 2x ročně</t>
  </si>
  <si>
    <t>185851121</t>
  </si>
  <si>
    <t>Dovoz vody pro zálivku rostlin za vzdálenost do 1000 m</t>
  </si>
  <si>
    <t>-37608162</t>
  </si>
  <si>
    <t>Dovoz vody pro zálivku rostlin na vzdálenost do 1000 m</t>
  </si>
  <si>
    <t>https://podminky.urs.cz/item/CS_URS_2025_01/185851121</t>
  </si>
  <si>
    <t>185851129</t>
  </si>
  <si>
    <t>Příplatek k dovozu vody pro zálivku rostlin do 1000 m ZKD 1000 m</t>
  </si>
  <si>
    <t>-1380054779</t>
  </si>
  <si>
    <t>Dovoz vody pro zálivku rostlin Příplatek k ceně za každých dalších i započatých 1000 m</t>
  </si>
  <si>
    <t>https://podminky.urs.cz/item/CS_URS_2025_01/185851129</t>
  </si>
  <si>
    <t>5,76*19 "Přepočtené koeficientem množství</t>
  </si>
  <si>
    <t>997013635</t>
  </si>
  <si>
    <t>Poplatek za uložení na skládce (skládkovné) komunálního odpadu kód odpadu 20 03 01</t>
  </si>
  <si>
    <t>-761245417</t>
  </si>
  <si>
    <t>Poplatek za uložení stavebního odpadu na skládce (skládkovné) komunálního zatříděného do Katalogu odpadů pod kódem 20 03 01</t>
  </si>
  <si>
    <t>https://podminky.urs.cz/item/CS_URS_2025_01/997013635</t>
  </si>
  <si>
    <t>997221858</t>
  </si>
  <si>
    <t>Poplatek za uložení na recyklační skládce (skládkovné) odpadu z rostlinných pletiv kód odpadu 02 01 03</t>
  </si>
  <si>
    <t>1135569452</t>
  </si>
  <si>
    <t>Poplatek za uložení stavebního odpadu na recyklační skládce (skládkovné) z rostlinných pletiv zatříděného do Katalogu odpadů pod kódem 02 01 03</t>
  </si>
  <si>
    <t>https://podminky.urs.cz/item/CS_URS_2025_01/997221858</t>
  </si>
  <si>
    <t>Poznámka k položce:_x000d_
Poznámka k položce: předpoklad - bude doložena skutečnost</t>
  </si>
  <si>
    <t>SO.04 - Opěrné stěny</t>
  </si>
  <si>
    <t>1123168365</t>
  </si>
  <si>
    <t>15*(0,6*0,6*1,5)+1*(0,6*0,6*0,3)</t>
  </si>
  <si>
    <t>2,0*1,2*0,25</t>
  </si>
  <si>
    <t>6,7*1,9*0,25</t>
  </si>
  <si>
    <t>27,8*1,3*0,25</t>
  </si>
  <si>
    <t>2,5*1,3*0,25</t>
  </si>
  <si>
    <t>2,5*1,3*0,4</t>
  </si>
  <si>
    <t>"dočištění - předpoklad "5</t>
  </si>
  <si>
    <t>131251103</t>
  </si>
  <si>
    <t>Hloubení jam nezapažených v hornině třídy těžitelnosti I skupiny 3 objem do 100 m3 strojně</t>
  </si>
  <si>
    <t>-153168899</t>
  </si>
  <si>
    <t>Hloubení nezapažených jam a zářezů strojně s urovnáním dna do předepsaného profilu a spádu v hornině třídy těžitelnosti I skupiny 3 přes 50 do 100 m3</t>
  </si>
  <si>
    <t>https://podminky.urs.cz/item/CS_URS_2025_01/131251103</t>
  </si>
  <si>
    <t>2,0*1,2*1,5</t>
  </si>
  <si>
    <t>6,7*1,9*1,5</t>
  </si>
  <si>
    <t>27,8*1,3*1,5</t>
  </si>
  <si>
    <t>4,5*4,0*1,3</t>
  </si>
  <si>
    <t>1811877412</t>
  </si>
  <si>
    <t>1,1*(28,952+100,305)</t>
  </si>
  <si>
    <t>-1904529655</t>
  </si>
  <si>
    <t>"+15 km</t>
  </si>
  <si>
    <t>142,183</t>
  </si>
  <si>
    <t>142,183*15 'Přepočtené koeficientem množství</t>
  </si>
  <si>
    <t>-965300506</t>
  </si>
  <si>
    <t>142,183*2 'Přepočtené koeficientem množství</t>
  </si>
  <si>
    <t>933646261</t>
  </si>
  <si>
    <t>2,0*0,7*1,5</t>
  </si>
  <si>
    <t>6,7*1,4*1,5</t>
  </si>
  <si>
    <t>27,8*0,9*1,5</t>
  </si>
  <si>
    <t>4,5*4,0*0,9</t>
  </si>
  <si>
    <t>-(2,5*0,4*0,9+2,9*0,25*0,9)</t>
  </si>
  <si>
    <t>1258859983</t>
  </si>
  <si>
    <t>68,347*1,8</t>
  </si>
  <si>
    <t>123,025*1,1 'Přepočtené koeficientem množství</t>
  </si>
  <si>
    <t>-540891120</t>
  </si>
  <si>
    <t>8,208*1,2 'Přepočtené koeficientem množství</t>
  </si>
  <si>
    <t>-1450791862</t>
  </si>
  <si>
    <t>15*(3*0,6*1,5)+1*(3*0,6*0,3)</t>
  </si>
  <si>
    <t>-1982654820</t>
  </si>
  <si>
    <t>-142254386</t>
  </si>
  <si>
    <t>279322512</t>
  </si>
  <si>
    <t>Základová zeď ze ŽB se zvýšenými nároky na prostředí tř. C 30/37 bez výztuže</t>
  </si>
  <si>
    <t>-1974191797</t>
  </si>
  <si>
    <t>Základové zdi z betonu železového (bez výztuže) se zvýšenými nároky na prostředí tř. C 30/37</t>
  </si>
  <si>
    <t>https://podminky.urs.cz/item/CS_URS_2025_01/279322512</t>
  </si>
  <si>
    <t>34,5*2,4*0,25</t>
  </si>
  <si>
    <t>2,5*2,0*0,25</t>
  </si>
  <si>
    <t>2,5*1,2*0,25</t>
  </si>
  <si>
    <t>2793225001.x</t>
  </si>
  <si>
    <t>Příplatek za pohledový beton</t>
  </si>
  <si>
    <t>1988007157</t>
  </si>
  <si>
    <t>279351311</t>
  </si>
  <si>
    <t>Zřízení jednostranného bednění základových zdí</t>
  </si>
  <si>
    <t>312367924</t>
  </si>
  <si>
    <t>Bednění základových zdí rovné jednostranné zřízení</t>
  </si>
  <si>
    <t>https://podminky.urs.cz/item/CS_URS_2025_01/279351311</t>
  </si>
  <si>
    <t>(2,0+0,25)*1,2</t>
  </si>
  <si>
    <t>6,7*2,4</t>
  </si>
  <si>
    <t>27,8*2,4</t>
  </si>
  <si>
    <t>2,5*2,0</t>
  </si>
  <si>
    <t>2,5*2*1,3</t>
  </si>
  <si>
    <t>2*(2,5+0,4)*1,3</t>
  </si>
  <si>
    <t>279351312</t>
  </si>
  <si>
    <t>Odstranění jednostranného bednění základových zdí</t>
  </si>
  <si>
    <t>1302056160</t>
  </si>
  <si>
    <t>Bednění základových zdí rovné jednostranné odstranění</t>
  </si>
  <si>
    <t>https://podminky.urs.cz/item/CS_URS_2025_01/279351312</t>
  </si>
  <si>
    <t>2793513301.x</t>
  </si>
  <si>
    <t>Příplatek k bednění za pohledový beton</t>
  </si>
  <si>
    <t>2112356464</t>
  </si>
  <si>
    <t>279361821</t>
  </si>
  <si>
    <t>Výztuž základových zdí nosných betonářskou ocelí 10 505</t>
  </si>
  <si>
    <t>-1264942640</t>
  </si>
  <si>
    <t>Výztuž základových zdí nosných svislých nebo odkloněných od svislice, rovinných nebo oblých, deskových nebo žebrových, včetně výztuže jejich žeber z betonářské oceli 10 505 (R) nebo BSt 500</t>
  </si>
  <si>
    <t>https://podminky.urs.cz/item/CS_URS_2025_01/279361821</t>
  </si>
  <si>
    <t>dle D.1.2 - výztuž opěrných stěn a podbetonování</t>
  </si>
  <si>
    <t>27939901.x</t>
  </si>
  <si>
    <t>D+M Provizorní podepření stávajících betonových patek oplocení</t>
  </si>
  <si>
    <t>-1778472576</t>
  </si>
  <si>
    <t>D+M Provizorní podepření stávajících betonových patek oplocení po jejich odhalení, zajištění po dobu nutnou k provedení díla</t>
  </si>
  <si>
    <t>PV01.x</t>
  </si>
  <si>
    <t>PV01 D+M Betonový prefabrikovaný stupeň</t>
  </si>
  <si>
    <t>-893011691</t>
  </si>
  <si>
    <t>PV01 D+M Betonový prefabrikovaný stupeň, vibrolisovaný beton, 310x160x2500 mm, exteriérová, uložení na betonové schodnice, vč. příslušenství, PÚ, dle PD</t>
  </si>
  <si>
    <t>PV02.x</t>
  </si>
  <si>
    <t>PV02 D+M Betonová prefabrikovaná schodnice</t>
  </si>
  <si>
    <t>837749343</t>
  </si>
  <si>
    <t>PV02 D+M Betonová prefabrikovaná schodnice, vibrolisovaný beton, pro 7 stupňů, exteriérová, šířka schodnice 150 mm, vč. příslušenství, PÚ, dle PD</t>
  </si>
  <si>
    <t>PV03.x</t>
  </si>
  <si>
    <t>PV03 D+M Betonová prefabrikovaná podesta</t>
  </si>
  <si>
    <t>1679232553</t>
  </si>
  <si>
    <t>PV03 D+M Betonová prefabrikovaná podesta, vibrolisovaný beton, 1250x2500x180 mm s nosem, exteriérová, vč. příslušenství, PÚ, dle PD</t>
  </si>
  <si>
    <t>PV04.x</t>
  </si>
  <si>
    <t>PV04 D+M Betonová prefabrikovaná stěna</t>
  </si>
  <si>
    <t>792315884</t>
  </si>
  <si>
    <t>PV04 D+M Betonová prefabrikovaná stěna, vibrolisovaný beton, nepravidelný tvar 2170x800 mm, exteriérová, vč. příslušenství, PÚ, dle PD</t>
  </si>
  <si>
    <t>998153131</t>
  </si>
  <si>
    <t>Přesun hmot pro samostatné zdi a valy zděné z cihel, kamene, tvárnic nebo monolitické v do 12 m</t>
  </si>
  <si>
    <t>1272631662</t>
  </si>
  <si>
    <t>Přesun hmot pro zdi a valy samostatné se svislou nosnou konstrukcí zděnou nebo monolitickou betonovou tyčovou nebo plošnou vodorovná dopravní vzdálenost do 50 m, pro zdi základní výšky do 12 m</t>
  </si>
  <si>
    <t>https://podminky.urs.cz/item/CS_URS_2025_01/998153131</t>
  </si>
  <si>
    <t>Z01 D+M Zábradlí u venkovního schodiště</t>
  </si>
  <si>
    <t>-443175575</t>
  </si>
  <si>
    <t>Z01 D+M Zábradlí u venkovního schodiště, žárově Pz ocel, pr. 42,4 mm, 26,9 mm a 10 mm, délka 3500 mm, výška 1000 mm, kotvení z vrchu, vč. kotvení, příslušenství, PÚ, dle PD</t>
  </si>
  <si>
    <t>Z02 D+M Madlo u venkovního schodiště</t>
  </si>
  <si>
    <t>-366214449</t>
  </si>
  <si>
    <t>Z02 D+M Madlo u venkovního schodiště, žárově Pz ocel, pr. 42,4 mm, délka 3500 mm, kotvení z boku, vč. kotvení, příslušenství, PÚ, dle PD</t>
  </si>
  <si>
    <t>Z03 D+M Madlo u venkovní rampy</t>
  </si>
  <si>
    <t>1739281116</t>
  </si>
  <si>
    <t>Z03 D+M Madlo u venkovní rampy, žárově Pz ocel, pr. 42,4 mm, délka 8600 mm, kotvení z boku, vč. kotvení, příslušenství, PÚ, dle PD</t>
  </si>
  <si>
    <t>Z04 D+M Otvor v oplocení u hřiště</t>
  </si>
  <si>
    <t>-1365974158</t>
  </si>
  <si>
    <t>Z04 D+M Otvor v oplocení u hřiště, šířka pole 3085 mm, výška otvoru 2100 mm, ocel žárově pozinkovaná s práškovou barvou, trubky pr. 32x2,6 mm, vč. kotvení, příslušenství, PÚ, dle PD</t>
  </si>
  <si>
    <t>Poznámka k položce:_x000d_
- vystřižení otvoru_x000d_
- navaření nové vodorovné trubky, odřezání původní trubky_x000d_
- vytvoření jámy pro novou svislou trubku, její osazení, zabetonování, přivaření k vodorovné_x000d_
- přivaření oček pro provlečení lanka se sítí_x000d_
- vč. manipulace se vzniklým odpadem, odvozu a poplatku za skládku</t>
  </si>
  <si>
    <t>Z05 D+M Zadělání otvoru v oplocení</t>
  </si>
  <si>
    <t>-14882804</t>
  </si>
  <si>
    <t>Z05 D+M Zadělání otvoru v oplocení, 2410x2000 mm, trubky pr. 32x2,6 mm, fošny 2400x180x40 mm, ochranná síť 45/3 mm, kotevní desky, ocel žárově pozinkovaná s práškovou barvou, vč. kotvení, příslušenství, PÚ, dle PD</t>
  </si>
  <si>
    <t>VN, ON - Vedlejší a ostatní náklady</t>
  </si>
  <si>
    <t>VN,ON - Vedlejší a ostatní náklady</t>
  </si>
  <si>
    <t>ON - Ostatní náklady</t>
  </si>
  <si>
    <t>ON</t>
  </si>
  <si>
    <t>ON 001</t>
  </si>
  <si>
    <t>Provozní vlivy</t>
  </si>
  <si>
    <t>1024</t>
  </si>
  <si>
    <t>335008609</t>
  </si>
  <si>
    <t>Poznámka k položce:_x000d_
realizace demolice a stavby za provozu školy</t>
  </si>
  <si>
    <t>ON 002</t>
  </si>
  <si>
    <t>Geodetické zaměření skutečného provedení stavby výškopisné a polohopisné, bude předloženo ke kontrole AD</t>
  </si>
  <si>
    <t>-484796613</t>
  </si>
  <si>
    <t>Geodetické zaměření skutečného provedení stavby výškopisné a polohopisné, bude předloženo ke kontrole AD - zaměření všech stavebních objektů</t>
  </si>
  <si>
    <t>ON 003</t>
  </si>
  <si>
    <t>Geometrický plán skutečného provedení stavby, včetně stvrzení příslušným katastrálním úřadem</t>
  </si>
  <si>
    <t>1667615223</t>
  </si>
  <si>
    <t>ON 004</t>
  </si>
  <si>
    <t>Vytýčení stávajících inženýrských sítí a objektů, jejich ochrana po dobu demolice a výstavby, případná aktualizace příslušných vyjádření správců sítí</t>
  </si>
  <si>
    <t>-135701741</t>
  </si>
  <si>
    <t>ON 005</t>
  </si>
  <si>
    <t>Dopravně inženýrská opatření po dobu stavby na veřejných prostranstvích</t>
  </si>
  <si>
    <t>141856753</t>
  </si>
  <si>
    <t>Zajištění zvláštního užívání komunikací, včetně projednání ODSH a s Policií ČR. Zajištění zřízení a likvidace dočasného dopravního značení včetně případné světelné signalizace, dodání dopravních značek a jejich rozmisťování a přemisťování a údržba v průběhu výstavby.
Zajištění objízdné trasy vč. rozhodnutí, vyznačení uzavřených částí komunikace i veřejného prostranství po celou dobu stavby včetně udržování přechodného dopravního značení, včetně veškerého dočasného dopravního značení</t>
  </si>
  <si>
    <t>ON 006</t>
  </si>
  <si>
    <t>Čištění přilehlých komunikací a prostor dotčených výstavbou</t>
  </si>
  <si>
    <t>-10918164</t>
  </si>
  <si>
    <t>ON 007</t>
  </si>
  <si>
    <t>Zajištění souhlasů se zvláštním užíváním komunikací</t>
  </si>
  <si>
    <t>1707664331</t>
  </si>
  <si>
    <t>ON 008</t>
  </si>
  <si>
    <t>Poplatek za zábor veřejného prostranství po dobu nutnou k provedení díla</t>
  </si>
  <si>
    <t>55982973</t>
  </si>
  <si>
    <t>ON 009</t>
  </si>
  <si>
    <t>Zajištění šetření o podzemních sítích vč. zajištění nových vyjádření, v případě, že před realizací pozbyly platnosti</t>
  </si>
  <si>
    <t>946228110</t>
  </si>
  <si>
    <t>ON 010</t>
  </si>
  <si>
    <t>Zajištění a projednání všech nezbytných administrativních úkonů spojených s realizací stavby</t>
  </si>
  <si>
    <t>1477584832</t>
  </si>
  <si>
    <t>ON 011</t>
  </si>
  <si>
    <t>Zajištění výroby a instalace informačních tabulí ke stavbě</t>
  </si>
  <si>
    <t>-1183200468</t>
  </si>
  <si>
    <t>ON 012</t>
  </si>
  <si>
    <t>Zajištění kontrolního a zkušebního plánu na celou stavbu včetně dílčích částí, bude předloženo ke kontrole AD a TDI</t>
  </si>
  <si>
    <t>-1280889306</t>
  </si>
  <si>
    <t>ON 013</t>
  </si>
  <si>
    <t>Stavební a funkční zkoušky stanovené SoD nebo právními předpisy</t>
  </si>
  <si>
    <t>845043582</t>
  </si>
  <si>
    <t>ON 014</t>
  </si>
  <si>
    <t>Individuální funkční zkoušky, které jsou pro provedení díla nezbytné, a které nejsou obsaženy v seznamu prací nebo právních předpisech</t>
  </si>
  <si>
    <t>1553159398</t>
  </si>
  <si>
    <t>ON 015</t>
  </si>
  <si>
    <t>Zkušební provoz všech zařízení</t>
  </si>
  <si>
    <t>-1493108448</t>
  </si>
  <si>
    <t>Zkušební provoz všech zařízení po dobu stanovenou ve SoD, včetně nákladů zhotovitele na účast na zkušebním provozu a včetně všech rizik vyplývajících z nutnosti zásahu či úprav zkoušeného zařízení. Součástí jsou veškeré náklady na ustanoveného "vedoucího provozu " po dobu zkušebního provozu, v položce je zahrnuto školení personálu Objednatele a další požadavky dle SoD.</t>
  </si>
  <si>
    <t>ON 016</t>
  </si>
  <si>
    <t>Řádné a funkční seřízení</t>
  </si>
  <si>
    <t>-1303748840</t>
  </si>
  <si>
    <t>Řádné a funkční seřízení jednotlivých stavebních, provozních souborů a inženýrských objektů v rámci zkušebního provozu na provozní parametry.
Včetně zaškolení obsluhy.</t>
  </si>
  <si>
    <t>ON 017</t>
  </si>
  <si>
    <t>Vypracování požárních řádů</t>
  </si>
  <si>
    <t>-1602886513</t>
  </si>
  <si>
    <t>Vypracování požárních řádů stavebních a inženýrských objektů, provozních objektů, řád ohlašovny požáru. Vypracování schémat veškerých rozvodů (elektrických rozvodů, vzduchotechnických rozvodů, vodovodních a kanalizačních rozvodů, plynových rozvodů) včetně popisů systémových celků zařízení</t>
  </si>
  <si>
    <t>ON 018</t>
  </si>
  <si>
    <t>Fotodokumentace</t>
  </si>
  <si>
    <t>-747685401</t>
  </si>
  <si>
    <t>Fotodokumentace před zahájením demolice a stavby a během celého průběhu demolice avýstavby, pořízení časosběrného videa, včetně zajištění fotodokumentace veškerých konstrukcí, které budou v průběhu výstavby skryty nebo zakryty. Zajištění fotodokumentace stávajícího stavu přístupových komunikací</t>
  </si>
  <si>
    <t>ON 019</t>
  </si>
  <si>
    <t>Bezpečnostní opatření na ochranu a majetku v rozsahu platné legislativy a dle SoD, zejména zařízení nacházejících se v prostoru staveniště</t>
  </si>
  <si>
    <t>-1945126771</t>
  </si>
  <si>
    <t>ON 020</t>
  </si>
  <si>
    <t>Zajištění průzkumů, zkoušek, měření, atestů, sond a revizí apod.</t>
  </si>
  <si>
    <t>-1741783384</t>
  </si>
  <si>
    <t>Zajištění průzkumů, zkoušek, měření, atestů, sond a revizí apod. uvedených v rozhodnutích, právních předpisech a v PD, nezbytně nutných k provedení díla a funkčnímu užívání stavby</t>
  </si>
  <si>
    <t>ON 021</t>
  </si>
  <si>
    <t>Uvedení pozemků a všech povrchů dotčených stavbou do původního stavu</t>
  </si>
  <si>
    <t>-1469857331</t>
  </si>
  <si>
    <t>Uvedení pozemků a všech povrchů dotčených stavbou do původního stavu, (obnova zpevněných ploch dotčených stavbou, porostů a travin)</t>
  </si>
  <si>
    <t>ON 022</t>
  </si>
  <si>
    <t>Pasportizace území stavby a jejího okolí</t>
  </si>
  <si>
    <t>-1746987260</t>
  </si>
  <si>
    <t>Pasportizace území stavby a jejího okolí, zejména stavu příjezdových komunikací staveništní dopravy</t>
  </si>
  <si>
    <t>Poznámka k položce:_x000d_
zejména fotodokumentace - před zahájením i v průběhu stavby</t>
  </si>
  <si>
    <t>ON 023</t>
  </si>
  <si>
    <t>Náklady na provedení vzorků</t>
  </si>
  <si>
    <t>1407780008</t>
  </si>
  <si>
    <t>Náklady na provedení vzorků, např. barevnost fasády, klempířských prvků, obkladů atd., k předložení AD - viz technická zpráva D.1.1</t>
  </si>
  <si>
    <t>ON 024</t>
  </si>
  <si>
    <t>Dokumentace skutečného provedení stavby dle SoD</t>
  </si>
  <si>
    <t>534006627</t>
  </si>
  <si>
    <t>Dokumentace skutečného provedení stavby dle SoD, včetně návodu na obsluhu a údržbu v českém jazyce stvrzeném uživatelem, zhotovení DSPS dle podmínek investora, DSPS v digitální formě včetně tištěné formy v počtu dle SoD, DSPS celé PD i jejích dílčích částí. Není možné provádět přepisy a opravy do papírové podoby PD.</t>
  </si>
  <si>
    <t>ON 025</t>
  </si>
  <si>
    <t>Dílenská a výrobní (realizační) dokumentace na všechny stavební objekty a jejich části</t>
  </si>
  <si>
    <t>690891198</t>
  </si>
  <si>
    <t>Dílenská a výrobní (realizační) dokumentace na všechny stavební objekty a jejich části, nutná k provedení díla, k předložení AD, pro dopravní stavby bude postupováno podle "Směrnice pro dokumentaci staveb pozemních komunikací" Ministerstva dopravy</t>
  </si>
  <si>
    <t>ON 026</t>
  </si>
  <si>
    <t>Zřízení a zajištění objížďky a přístupové cesty</t>
  </si>
  <si>
    <t>306901428</t>
  </si>
  <si>
    <t>Zřízení a zajištění objížďky a přístupové cesty včetně zbudování dočasné staveništní komunikace pro staveništní techniku</t>
  </si>
  <si>
    <t>ON 027</t>
  </si>
  <si>
    <t>Pomocné práce při zřízení přístupové cesty</t>
  </si>
  <si>
    <t>1246572012</t>
  </si>
  <si>
    <t>Pomocné práce při zřízení přístupové cesty - přechody přes překopy, zajištění staveništních jam, oplocení, zábrany</t>
  </si>
  <si>
    <t>ON 028</t>
  </si>
  <si>
    <t>Pomocné práce zajištění nebo zřízení ochrany inženýrských sítí</t>
  </si>
  <si>
    <t>-1568844160</t>
  </si>
  <si>
    <t>ON 029</t>
  </si>
  <si>
    <t>Pronájem mobilních jeřábů na autopodvozku po dobu nutnou k provedení díla</t>
  </si>
  <si>
    <t>908624906</t>
  </si>
  <si>
    <t>ON 031</t>
  </si>
  <si>
    <t>Ručně kopané sondy pro ověření polohy inženýrských sítí (předpoklad 20 ks)</t>
  </si>
  <si>
    <t>-424046534</t>
  </si>
  <si>
    <t>ON 032</t>
  </si>
  <si>
    <t>Provedení zkoušek a měření únosnosti konstrukčních vrstev, akredit. zkušebnou zhotovitele v souladu s TP</t>
  </si>
  <si>
    <t>1276251005</t>
  </si>
  <si>
    <t>ON 033</t>
  </si>
  <si>
    <t>Předání všech dokladů v počtu dle SoD</t>
  </si>
  <si>
    <t>-1295108976</t>
  </si>
  <si>
    <t>ON 035</t>
  </si>
  <si>
    <t>Sondy pro ověření inženýrsko-geologického a hydrogeologického průzkumu</t>
  </si>
  <si>
    <t>573948134</t>
  </si>
  <si>
    <t>ON 036</t>
  </si>
  <si>
    <t>Zajištění vstupu do objektů dřevěnými lávkami s pevným zábradlím, a výškovou úpravou dle požadavku koordinátora BOZP</t>
  </si>
  <si>
    <t>-2133969043</t>
  </si>
  <si>
    <t>ON 037</t>
  </si>
  <si>
    <t>Zajištění plné ochrany stávající vegetace na stavbě</t>
  </si>
  <si>
    <t>-1561135793</t>
  </si>
  <si>
    <t>Stávající vzrostlé stromy, nižší stromy a keře v průběhu stavby ochránit kmen i korunu stromů, ochránit keře. Pokud bude v průběhu prací obnažen kořenový systém, je nutná přítomnost dendrologa, který navrhne vhodnou ochranu kořenového systému a opatření.</t>
  </si>
  <si>
    <t>ON 038</t>
  </si>
  <si>
    <t>Dočasné zajištění podzemního potrubí nebo vedení ve výkopu, ve stavu a poloze, ve kterých byly na začátku zemních prací</t>
  </si>
  <si>
    <t>-1414467709</t>
  </si>
  <si>
    <t>Dočasné zajištění podzemního potrubí nebo vedení ve výkopu, ve stavu a poloze, ve kterých byly na začátku zemních prací - podepřením, vzepřením nebo vyvěšením, s ochranným bedněním, se zřízením a odstraněním zajišťovacích konstrukcí včetně opotřebení</t>
  </si>
  <si>
    <t>ON 039</t>
  </si>
  <si>
    <t>Dokumentace všech přilehlých objektů před zahájením prací + znalecký posudek</t>
  </si>
  <si>
    <t>-1620460847</t>
  </si>
  <si>
    <t>ON 040</t>
  </si>
  <si>
    <t>Zajištění ochrany inženýrských sítí pro přejezd stavební techniky ocelovými plechy či panely</t>
  </si>
  <si>
    <t>204444888</t>
  </si>
  <si>
    <t>ON 041</t>
  </si>
  <si>
    <t>Poplatek za zábor komunikace ve správě SÚS apod.</t>
  </si>
  <si>
    <t>-895411939</t>
  </si>
  <si>
    <t>ON 042</t>
  </si>
  <si>
    <t>Kamerový průzkum kanalizace po dokončení díla</t>
  </si>
  <si>
    <t>878328468</t>
  </si>
  <si>
    <t>Kamerový průzkum kanalizace po dokončení díla, vč. ověření výšek a sklonů kanalizace, bude sloužit jako podklad k předání díla</t>
  </si>
  <si>
    <t>ON 043</t>
  </si>
  <si>
    <t>Vypracování technologických postupů</t>
  </si>
  <si>
    <t>134148529</t>
  </si>
  <si>
    <t>ON 044</t>
  </si>
  <si>
    <t xml:space="preserve">Zatěžovací zkoušky na zemní pláni </t>
  </si>
  <si>
    <t>1225568323</t>
  </si>
  <si>
    <t>ON 045</t>
  </si>
  <si>
    <t>Předání rizik zhotovitele a subdodavatelů koordinátorovi BOZP pro zpracování plánu BOZP</t>
  </si>
  <si>
    <t>-2124818582</t>
  </si>
  <si>
    <t>ON 046</t>
  </si>
  <si>
    <t>Vypracování plánu BOZP, k předložení AD, TDI a koordinátorovi BOZP</t>
  </si>
  <si>
    <t>-296216775</t>
  </si>
  <si>
    <t>ON 047</t>
  </si>
  <si>
    <t>Čerpání vody z výkopu, po dobu nutnou k provedení díla</t>
  </si>
  <si>
    <t>-1405686116</t>
  </si>
  <si>
    <t>ON 048</t>
  </si>
  <si>
    <t>Pronájem montážních plošin po dobu nutnou k provedení díla</t>
  </si>
  <si>
    <t>935356235</t>
  </si>
  <si>
    <t>ON 049</t>
  </si>
  <si>
    <t>Plán organizace výstavby, textově i graficky</t>
  </si>
  <si>
    <t>-1774497983</t>
  </si>
  <si>
    <t>ON 052</t>
  </si>
  <si>
    <t>Kropení stavby po dobu demolice, provádění HTÚ a zemních prací pro eliminaci prašnosti</t>
  </si>
  <si>
    <t>-1478423219</t>
  </si>
  <si>
    <t>ON 053</t>
  </si>
  <si>
    <t>Oddělení stávajícího provozu školy od stavby, zajištění protiprašnosti</t>
  </si>
  <si>
    <t>1155156984</t>
  </si>
  <si>
    <t>ON 054</t>
  </si>
  <si>
    <t>Sadbový a pěstební plán – pro keře a stromy</t>
  </si>
  <si>
    <t>-830285711</t>
  </si>
  <si>
    <t>ON 055</t>
  </si>
  <si>
    <t>Ochrana navazujícího objektu</t>
  </si>
  <si>
    <t>-1502085393</t>
  </si>
  <si>
    <t>Ochrana navazujícího objektu, kde by mohlo dojít k poškození demoličními pracemi (např. navazující stěny, výplně otvorů)</t>
  </si>
  <si>
    <t>ON 056</t>
  </si>
  <si>
    <t>Pronájem pracovní plošiny do exteriéru a interiéru pro práci ve výškách po celou dobu demolice</t>
  </si>
  <si>
    <t>-965954239</t>
  </si>
  <si>
    <t>ON 057</t>
  </si>
  <si>
    <t>Účast nezávislého statika na místě samém při bourání obvodové nosné konstrukce přiléhající ke schodišťovému traktu</t>
  </si>
  <si>
    <t>666996380</t>
  </si>
  <si>
    <t>ON 058</t>
  </si>
  <si>
    <t>Příplatek za pracnost při odstraňování stávajícího objektu v místě návaznosti na ponechávaný schodišťový trakt stávající sousední budovy školy</t>
  </si>
  <si>
    <t>-1132944265</t>
  </si>
  <si>
    <t>Příplatek za pracnost při odstraňování stávajícího objektu v místě návaznosti na ponechávaný schodišťový trakt stávající sousední budovy školy. Je uvažováno se svislými, vodorovnými i základovými navazujícími konstrukcemi. Bourání bude prováděno tak, aby nebyla narušena statika sousedního objektu.</t>
  </si>
  <si>
    <t>ON 059</t>
  </si>
  <si>
    <t>Zajištění záruční doby 60 měsíců na veškeré stroje a zařízení</t>
  </si>
  <si>
    <t>1364738712</t>
  </si>
  <si>
    <t>Zajištění záruční doby 60 měsíců na veškeré stroje a zařízení (i na stroje a zařízení s kratší záruční dobou danou výrobcem)</t>
  </si>
  <si>
    <t>VN001</t>
  </si>
  <si>
    <t>Geodetické vytýčení stavby polohopisné a výškopisné</t>
  </si>
  <si>
    <t>-1991978310</t>
  </si>
  <si>
    <t>Vytýčení inženýrských objektů a provozních souborů díla oprávněným geodetem-projektantem, geodetické zaměření rohů stavby, vytyčení, stabilizace a udržování bodů vytyčovací sítě; vytyčení a sestavení laviček, vyhotovení protokolu o vytyčení stavby se seznamem souřadnic vytyčených bodů a jejich polohopisnými (S-JTK) a výškovými (Bpv) hodnotami</t>
  </si>
  <si>
    <t>VN002</t>
  </si>
  <si>
    <t>Vybudování zařízení staveniště a úprava prostoru pro deponie</t>
  </si>
  <si>
    <t>460176308</t>
  </si>
  <si>
    <t>Vybudování zařízení staveniště a úprava prostoru pro deponie - Náklady s případným vypracováním podrobné projektové dokumentace zařízení staveniště, zřízením přípojek energií k objektům zařízení staveniště, vybudování případných měřících odběrných míst a zřízení, případná příprava území pro objekty zařízení staveniště a vlastní vybudování objektů zařízení staveniště, náklady spojené s předáním a převzetím staveniště, zajištění zřízení dočasných komunikací, sjezdů a nájezdů pro realizaci stavby. Zajištění ochrany veškeré zeleně v prostoru staveniště a v jeho bezprostřední blízkosti pro poškození během realizace stavby, zajištění péče o nepředané objekty a konstrukce stavby, jejich ošetřování a zimní opatření.</t>
  </si>
  <si>
    <t>VN003</t>
  </si>
  <si>
    <t>Provoz zařízení staveniště</t>
  </si>
  <si>
    <t>-1476904645</t>
  </si>
  <si>
    <t>Provoz zařízení staveniště - Vybavení objektů zařízení staveniště , náklady na energie spotřebované dodavatelem v rámci provozu zařízení staveniště, osvětlení staveniště, náklady na potřebný úklid v prostorách zařízení staveniště, náklady na nutnou údržbu a opravy na objektech zařízení staveniště a na přípojkách energií.</t>
  </si>
  <si>
    <t>VN004</t>
  </si>
  <si>
    <t>Odstranění zařízení staveniště</t>
  </si>
  <si>
    <t>-2030060614</t>
  </si>
  <si>
    <t>Odstranění zařízení staveniště - Do této položky patří odstranění objektů zařízení staveniště včetně přípojek energií a jejich odvoz. Položka zahrnuje i náklady na úpravu povrchů po odstranění zařízení staveniště a úklid ploch, na kterých bylo zařízení staveniště provozováno. Zajištění odstranění dočasných komunikací, sjezdů a nájezdů pro realizaci stavby</t>
  </si>
  <si>
    <t>VN005</t>
  </si>
  <si>
    <t>Zajištění ohlášení všech staveb zařízení staveniště</t>
  </si>
  <si>
    <t>-1169550575</t>
  </si>
  <si>
    <t>Zajištění ohlášení všech staveb zařízení staveniště dle §104 zákona č. 183/2006 Sb.</t>
  </si>
  <si>
    <t>VN006</t>
  </si>
  <si>
    <t>Zajištění oplocení prostoru ZS po dobu výstavby, montáž a demontáž</t>
  </si>
  <si>
    <t>-619681812</t>
  </si>
  <si>
    <t>VN007</t>
  </si>
  <si>
    <t>Zajištění ostrahy stavby a staveniště po dobu realizace stavby</t>
  </si>
  <si>
    <t>44956858</t>
  </si>
  <si>
    <t>VN008</t>
  </si>
  <si>
    <t>Předání a převzetí staveniště</t>
  </si>
  <si>
    <t>1737111617</t>
  </si>
  <si>
    <t>VN009</t>
  </si>
  <si>
    <t>Dočasná ochrana stávajících zpevněných ploch v rámci zařízení staveniště</t>
  </si>
  <si>
    <t>-1942211076</t>
  </si>
  <si>
    <t>VN010</t>
  </si>
  <si>
    <t>Bezpečnostní a hygienická opatření na staveništi</t>
  </si>
  <si>
    <t>1359782970</t>
  </si>
  <si>
    <t>Náklady na ochranu staveniště před vstupem nepovolaných osob, včetně příslušného značení, náklady na osvětlení staveniště, náklady na vypracování potřebné dokumentace pro provoz staveniště z hlediska požární ochrany (požární řád a poplachová směrnice) a z hlediska provozu staveniště (provozně dopravní řád).</t>
  </si>
  <si>
    <t>Struktura údajů, formát souboru a metodika pro zpracování</t>
  </si>
  <si>
    <t>Struktura</t>
  </si>
  <si>
    <t>Soubor je složen ze záložky Rekapitulace stavby a záložek s názvem soupisu prací pro jednotlivé objekty ve formátu XLSX. Každá ze záložek přitom obsahuje</t>
  </si>
  <si>
    <t>ještě samostatné sestavy vymezené orámovaním a nadpisem sestavy.</t>
  </si>
  <si>
    <r>
      <rPr>
        <rFont val="Arial CE"/>
        <charset val="238"/>
        <i val="1"/>
        <color auto="1"/>
        <sz val="8"/>
        <scheme val="none"/>
      </rPr>
      <t xml:space="preserve">Rekapitulace stavby </t>
    </r>
    <r>
      <rPr>
        <rFont val="Arial CE"/>
        <charset val="238"/>
        <color auto="1"/>
        <sz val="8"/>
        <scheme val="none"/>
      </rPr>
      <t>obsahuje sestavu Rekapitulace stavby a Rekapitulace objektů stavby a soupisů prací.</t>
    </r>
  </si>
  <si>
    <r>
      <t xml:space="preserve">V sestavě </t>
    </r>
    <r>
      <rPr>
        <rFont val="Arial CE"/>
        <charset val="238"/>
        <b val="1"/>
        <color auto="1"/>
        <sz val="8"/>
        <scheme val="none"/>
      </rPr>
      <t>Rekapitulace stavby</t>
    </r>
    <r>
      <rPr>
        <rFont val="Arial CE"/>
        <charset val="238"/>
        <color auto="1"/>
        <sz val="8"/>
        <scheme val="none"/>
      </rPr>
      <t xml:space="preserve"> jsou uvedeny informace identifikující předmět veřejné zakázky na stavební práce, KSO, CC-CZ, CZ-CPV, CZ-CPA a rekapitulaci </t>
    </r>
  </si>
  <si>
    <t>celkové nabídkové ceny účastníka.</t>
  </si>
  <si>
    <t xml:space="preserve">Termínem "učastník" (resp. zhotovitel) se myslí "účastník zadávacího řízení" ve smyslu zákona o zadávání veřejných zakázek. </t>
  </si>
  <si>
    <r>
      <t xml:space="preserve">V sestavě </t>
    </r>
    <r>
      <rPr>
        <rFont val="Arial CE"/>
        <charset val="238"/>
        <b val="1"/>
        <color auto="1"/>
        <sz val="8"/>
        <scheme val="none"/>
      </rPr>
      <t>Rekapitulace objektů stavby a soupisů prací</t>
    </r>
    <r>
      <rPr>
        <rFont val="Arial CE"/>
        <charset val="238"/>
        <color auto="1"/>
        <sz val="8"/>
        <scheme val="none"/>
      </rPr>
      <t xml:space="preserve"> je uvedena rekapitulace stavebních objektů, inženýrských objektů, provozních souborů,</t>
    </r>
  </si>
  <si>
    <t>vedlejších a ostatních nákladů a ostatních nákladů s rekapitulací nabídkové ceny za jednotlivé soupisy prací. Na základě údaje Typ je možné</t>
  </si>
  <si>
    <t>identifikovat, zda se jedná o objekt nebo soupis prací pro daný objekt:</t>
  </si>
  <si>
    <t>Stavební objekt pozemní</t>
  </si>
  <si>
    <t>ING</t>
  </si>
  <si>
    <t>Stavební objekt inženýrský</t>
  </si>
  <si>
    <t>PRO</t>
  </si>
  <si>
    <t>Provozní soubor</t>
  </si>
  <si>
    <t>VON</t>
  </si>
  <si>
    <t>Soupis prací pro daný typ objektu</t>
  </si>
  <si>
    <r>
      <rPr>
        <rFont val="Arial CE"/>
        <charset val="238"/>
        <i val="1"/>
        <color auto="1"/>
        <sz val="8"/>
        <scheme val="none"/>
      </rPr>
      <t xml:space="preserve">Soupis prací </t>
    </r>
    <r>
      <rPr>
        <rFont val="Arial CE"/>
        <charset val="238"/>
        <color auto="1"/>
        <sz val="8"/>
        <scheme val="none"/>
      </rPr>
      <t>pro jednotlivé objekty obsahuje sestavy Krycí list soupisu prací, Rekapitulace členění soupisu prací, Soupis prací. Za soupis prací může být považován</t>
    </r>
  </si>
  <si>
    <t>i objekt stavby v případě, že neobsahuje podřízenou zakázku.</t>
  </si>
  <si>
    <r>
      <rPr>
        <rFont val="Arial CE"/>
        <charset val="238"/>
        <b val="1"/>
        <color auto="1"/>
        <sz val="8"/>
        <scheme val="none"/>
      </rPr>
      <t>Krycí list soupisu</t>
    </r>
    <r>
      <rPr>
        <rFont val="Arial CE"/>
        <charset val="238"/>
        <color auto="1"/>
        <sz val="8"/>
        <scheme val="none"/>
      </rPr>
      <t xml:space="preserve"> obsahuje rekapitulaci informací o předmětu veřejné zakázky ze sestavy Rekapitulace stavby, informaci o zařazení objektu do KSO, </t>
    </r>
  </si>
  <si>
    <t>CC-CZ, CZ-CPV, CZ-CPA a rekapitulaci celkové nabídkové ceny účastníka za aktuální soupis prací.</t>
  </si>
  <si>
    <r>
      <rPr>
        <rFont val="Arial CE"/>
        <charset val="238"/>
        <b val="1"/>
        <color auto="1"/>
        <sz val="8"/>
        <scheme val="none"/>
      </rPr>
      <t>Rekapitulace členění soupisu prací</t>
    </r>
    <r>
      <rPr>
        <rFont val="Arial CE"/>
        <charset val="238"/>
        <color auto="1"/>
        <sz val="8"/>
        <scheme val="none"/>
      </rPr>
      <t xml:space="preserve"> obsahuje rekapitulaci soupisu prací ve všech úrovních členění soupisu tak, jak byla tato členění použita (např. </t>
    </r>
  </si>
  <si>
    <t>stavební díly, funkční díly, případně jiné členění) s rekapitulací nabídkové ceny.</t>
  </si>
  <si>
    <r>
      <rPr>
        <rFont val="Arial CE"/>
        <charset val="238"/>
        <b val="1"/>
        <color auto="1"/>
        <sz val="8"/>
        <scheme val="none"/>
      </rPr>
      <t xml:space="preserve">Soupis prací </t>
    </r>
    <r>
      <rPr>
        <rFont val="Arial CE"/>
        <charset val="238"/>
        <color auto="1"/>
        <sz val="8"/>
        <scheme val="none"/>
      </rPr>
      <t>obsahuje položky veškerých stavebních nebo montážních prací, dodávek materiálů a služeb nezbytných pro zhotovení stavebního objektu,</t>
    </r>
  </si>
  <si>
    <t>inženýrského objektu, provozního souboru, vedlejších a ostatních nákladů.</t>
  </si>
  <si>
    <t>Pro položky soupisu prací se zobrazují následující informace:</t>
  </si>
  <si>
    <t>Pořadové číslo položky v aktuálním soupisu</t>
  </si>
  <si>
    <t>TYP</t>
  </si>
  <si>
    <t xml:space="preserve">Typ položky: K - konstrukce, M - materiál, PP - plný popis, PSC - poznámka k souboru cen,  P - poznámka k položce, VV - výkaz výměr, FIG - rozpad figur</t>
  </si>
  <si>
    <t>Kód položky</t>
  </si>
  <si>
    <t>Zkrácený popis položky</t>
  </si>
  <si>
    <t>Měrná jednotka položky</t>
  </si>
  <si>
    <t>Množství v měrné jednotce</t>
  </si>
  <si>
    <t>J.cena</t>
  </si>
  <si>
    <t xml:space="preserve">Jednotková cena položky. Zadaní může obsahovat namísto J.ceny sloupce J.materiál a J.montáž, jejichž součet definuje </t>
  </si>
  <si>
    <t>J.cenu položky.</t>
  </si>
  <si>
    <t xml:space="preserve">Cena celkem </t>
  </si>
  <si>
    <t>Celková cena položky daná jako součin množství a j.ceny</t>
  </si>
  <si>
    <t>Příslušnost položky do cenové soustavy</t>
  </si>
  <si>
    <t>Ke každé položce soupisu prací se na samostatných řádcích může zobrazovat:</t>
  </si>
  <si>
    <t>Plný popis položky</t>
  </si>
  <si>
    <t>Poznámka k souboru cen a poznámka zadavatele</t>
  </si>
  <si>
    <t>Výkaz výměr</t>
  </si>
  <si>
    <t>Pokud je k řádku výkazu výměr evidovaný údaj ve sloupci Kód, jedná se o definovaný odkaz, na který se může odvolávat výkaz výměr z jiné položky.</t>
  </si>
  <si>
    <t xml:space="preserve">Metodika pro zpracování </t>
  </si>
  <si>
    <t>Jednotlivé sestavy jsou v souboru provázány. Editovatelné pole jsou zvýrazněny žlutým podbarvením, ostatní pole neslouží k editaci a nesmí být jakkoliv</t>
  </si>
  <si>
    <t>modifikovány.</t>
  </si>
  <si>
    <t xml:space="preserve">Účastník je pro podání nabídky povinen vyplnit žlutě podbarvená pole: </t>
  </si>
  <si>
    <t xml:space="preserve">Pole Účastník v sestavě Rekapitulace stavby - zde účastník vyplní svůj název (název subjektu) </t>
  </si>
  <si>
    <t>Pole IČ a DIČ v sestavě Rekapitulace stavby - zde účastník vyplní svoje IČ a DIČ</t>
  </si>
  <si>
    <t>Datum v sestavě Rekapitulace stavby - zde účastník vyplní datum vytvoření nabídky</t>
  </si>
  <si>
    <t>J.cena = jednotková cena v sestavě Soupis prací o maximálním počtu desetinných míst uvedených v poli</t>
  </si>
  <si>
    <t>- pokud sestavy soupisů prací obsahují pole J.cena, měla by být všechna tato pole vyplněna nenulovými</t>
  </si>
  <si>
    <t>Poznámka - nepovinný údaj pro položku soupisu</t>
  </si>
  <si>
    <t>V případě, že sestavy soupisů prací neobsahují pole J.cena, potom ve všech soupisech prací obsahují pole:</t>
  </si>
  <si>
    <t xml:space="preserve"> - J.materiál - jednotková cena materiálu </t>
  </si>
  <si>
    <t xml:space="preserve"> - J.montáž - jednotková cena montáže</t>
  </si>
  <si>
    <t>Účastník v tomto případě by měl vyplnit všechna pole J.materiál a pole J.montáž nenulovými kladnými číslicemi. V případech, kdy položka</t>
  </si>
  <si>
    <t>neobsahuje žádný materiál je přípustné, aby pole J.materiál bylo vyplněno nulou. V případech, kdy položka neobsahuje žádnou montáž je přípustné,</t>
  </si>
  <si>
    <t>aby pole J.montáž bylo vyplněno nulou. Obě pole - J.materiál, J.Montáž u jedné položky by však neměly být vyplněny nulou.</t>
  </si>
  <si>
    <t>Rekapitulace stavby</t>
  </si>
  <si>
    <t>Název</t>
  </si>
  <si>
    <t>Povinný</t>
  </si>
  <si>
    <t>Max. počet</t>
  </si>
  <si>
    <t>atributu</t>
  </si>
  <si>
    <t>(A/N)</t>
  </si>
  <si>
    <t>znaků</t>
  </si>
  <si>
    <t>A</t>
  </si>
  <si>
    <t>Kód stavby</t>
  </si>
  <si>
    <t>String</t>
  </si>
  <si>
    <t>Stavba</t>
  </si>
  <si>
    <t>Název stavby</t>
  </si>
  <si>
    <t>Místo</t>
  </si>
  <si>
    <t>N</t>
  </si>
  <si>
    <t>Místo stavby</t>
  </si>
  <si>
    <t>Datum</t>
  </si>
  <si>
    <t>Datum vykonaného exportu</t>
  </si>
  <si>
    <t>Date</t>
  </si>
  <si>
    <t>KSO</t>
  </si>
  <si>
    <t>Klasifikace stavebního objektu</t>
  </si>
  <si>
    <t>CC-CZ</t>
  </si>
  <si>
    <t>Klasifikace stavbeních děl</t>
  </si>
  <si>
    <t>CZ-CPV</t>
  </si>
  <si>
    <t>Společný slovník pro veřejné zakázky</t>
  </si>
  <si>
    <t>CZ-CPA</t>
  </si>
  <si>
    <t>Klasifikace produkce podle činností</t>
  </si>
  <si>
    <t>Zadavatel</t>
  </si>
  <si>
    <t>Zadavatel zadaní</t>
  </si>
  <si>
    <t>IČ</t>
  </si>
  <si>
    <t>IČ zadavatele zadaní</t>
  </si>
  <si>
    <t>DIČ</t>
  </si>
  <si>
    <t>DIČ zadavatele zadaní</t>
  </si>
  <si>
    <t>Účastník</t>
  </si>
  <si>
    <t>Účastník veřejné zakázky</t>
  </si>
  <si>
    <t>Projektant</t>
  </si>
  <si>
    <t>Poznámka</t>
  </si>
  <si>
    <t>Poznámka k zadání</t>
  </si>
  <si>
    <t>Sazba DPH</t>
  </si>
  <si>
    <t>Rekapitulace sazeb DPH u položek soupisů</t>
  </si>
  <si>
    <t>eGSazbaDph</t>
  </si>
  <si>
    <t>Základna DPH</t>
  </si>
  <si>
    <t>Základna DPH určena součtem celkové ceny z položek soupisů</t>
  </si>
  <si>
    <t>Double</t>
  </si>
  <si>
    <t>Hodnota DPH</t>
  </si>
  <si>
    <t>Celková cena bez DPH za celou stavbu. Sčítává se ze všech listů.</t>
  </si>
  <si>
    <t>Celková cena s DPH za celou stavbu</t>
  </si>
  <si>
    <t>Rekapitulace objektů stavby a soupisů prací</t>
  </si>
  <si>
    <t>Přebírá se z Rekapitulace stavby</t>
  </si>
  <si>
    <t>Kód objektu</t>
  </si>
  <si>
    <t>Objektu, Soupis prací</t>
  </si>
  <si>
    <t>Název objektu</t>
  </si>
  <si>
    <t>Cena bez DPH za daný objekt</t>
  </si>
  <si>
    <t>Cena spolu s DPH za daný objekt</t>
  </si>
  <si>
    <t>Typ zakázky</t>
  </si>
  <si>
    <t>eGTypZakazky</t>
  </si>
  <si>
    <t>Krycí list soupisu</t>
  </si>
  <si>
    <t>Objekt</t>
  </si>
  <si>
    <t>Kód a název objektu</t>
  </si>
  <si>
    <t>20 + 120</t>
  </si>
  <si>
    <t>Kód a název soupisu</t>
  </si>
  <si>
    <t>Poznámka k soupisu prací</t>
  </si>
  <si>
    <t>Rekapitulace sazeb DPH na položkách aktuálního soupisu</t>
  </si>
  <si>
    <t>Základna DPH určena součtem celkové ceny z položek aktuálního soupisu</t>
  </si>
  <si>
    <t>Cena bez DPH za daný soupis</t>
  </si>
  <si>
    <t>Cena s DPH</t>
  </si>
  <si>
    <t>Cena s DPH za daný soupis</t>
  </si>
  <si>
    <t>Rekapitulace členění soupisu prací</t>
  </si>
  <si>
    <t>Kód a název objektu, přebírá se z Krycího listu soupisu</t>
  </si>
  <si>
    <t>Kód a název objektu, přebírá se z Krycího listu soupisu</t>
  </si>
  <si>
    <t>Kód a název dílu ze soupisu</t>
  </si>
  <si>
    <t>20 + 100</t>
  </si>
  <si>
    <t>Cena celkem</t>
  </si>
  <si>
    <t>Cena celkem za díl ze soupisu</t>
  </si>
  <si>
    <t>Soupis prací</t>
  </si>
  <si>
    <t>Přebírá se z Krycího listu soupisu</t>
  </si>
  <si>
    <t>Pořadové číslo položky soupisu</t>
  </si>
  <si>
    <t>Long</t>
  </si>
  <si>
    <t>Typ položky soupisu</t>
  </si>
  <si>
    <t>eGTypPolozky</t>
  </si>
  <si>
    <t>Kód položky ze soupisu</t>
  </si>
  <si>
    <t>Popis položky ze soupisu</t>
  </si>
  <si>
    <t>Množství položky soupisu</t>
  </si>
  <si>
    <t>J.Cena</t>
  </si>
  <si>
    <t>Jednotková cena položky</t>
  </si>
  <si>
    <t>Cena celkem vyčíslena jako J.Cena * Množství</t>
  </si>
  <si>
    <t>Zařazení položky do cenové soustavy</t>
  </si>
  <si>
    <t>p</t>
  </si>
  <si>
    <t>Poznámka položky ze soupisu</t>
  </si>
  <si>
    <t>Memo</t>
  </si>
  <si>
    <t>psc</t>
  </si>
  <si>
    <t>Poznámka k souboru cen ze soupisu</t>
  </si>
  <si>
    <t>pp</t>
  </si>
  <si>
    <t>Plný popis položky ze soupisu</t>
  </si>
  <si>
    <t>vv</t>
  </si>
  <si>
    <t>Výkaz výměr (figura, výraz, výměra) ze soupisu</t>
  </si>
  <si>
    <t>Text,Text,Double</t>
  </si>
  <si>
    <t>20, 150</t>
  </si>
  <si>
    <t>fig</t>
  </si>
  <si>
    <t>Rozpad figur</t>
  </si>
  <si>
    <t>Sazba DPH pro položku</t>
  </si>
  <si>
    <t>eGSazbaDPH</t>
  </si>
  <si>
    <t>Hmotnost</t>
  </si>
  <si>
    <t>Hmotnost položky ze soupisu</t>
  </si>
  <si>
    <t>Suť</t>
  </si>
  <si>
    <t>Suť položky ze soupisu</t>
  </si>
  <si>
    <t>Nh</t>
  </si>
  <si>
    <t>Normohodiny položky ze soupisu</t>
  </si>
  <si>
    <t>Datová věta</t>
  </si>
  <si>
    <t>Typ věty</t>
  </si>
  <si>
    <t>Hodnota</t>
  </si>
  <si>
    <t>Význam</t>
  </si>
  <si>
    <t>Základní sazba DPH</t>
  </si>
  <si>
    <t>Snížená sazba DPH</t>
  </si>
  <si>
    <t>Nulová sazba DPH</t>
  </si>
  <si>
    <t>Základní sazba DPH přenesená</t>
  </si>
  <si>
    <t>Snížená sazba DPH přenesená</t>
  </si>
  <si>
    <t>Stavební objekt</t>
  </si>
  <si>
    <t>Inženýrský objekt</t>
  </si>
  <si>
    <t>Položka typu HSV</t>
  </si>
  <si>
    <t>Položka typu PSV</t>
  </si>
  <si>
    <t>Položka typu M</t>
  </si>
  <si>
    <t>Položka typu OST</t>
  </si>
</sst>
</file>

<file path=xl/styles.xml><?xml version="1.0" encoding="utf-8"?>
<styleSheet xmlns="http://schemas.openxmlformats.org/spreadsheetml/2006/main">
  <numFmts count="4">
    <numFmt numFmtId="164" formatCode="#,##0.00%"/>
    <numFmt numFmtId="165" formatCode="dd\.mm\.yyyy"/>
    <numFmt numFmtId="166" formatCode="#,##0.00000"/>
    <numFmt numFmtId="167" formatCode="#,##0.000"/>
  </numFmts>
  <fonts count="56">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800080"/>
      <name val="Arial CE"/>
    </font>
    <font>
      <sz val="8"/>
      <color rgb="FF505050"/>
      <name val="Arial CE"/>
    </font>
    <font>
      <sz val="8"/>
      <color rgb="FFFF0000"/>
      <name val="Arial CE"/>
    </font>
    <font>
      <sz val="8"/>
      <color rgb="FF0000A8"/>
      <name val="Arial CE"/>
    </font>
    <font>
      <sz val="8"/>
      <name val="Trebuchet MS"/>
      <family val="0"/>
      <charset val="238"/>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b/>
      <sz val="11"/>
      <color rgb="FF003366"/>
      <name val="Arial CE"/>
    </font>
    <font>
      <sz val="11"/>
      <color rgb="FF003366"/>
      <name val="Arial CE"/>
    </font>
    <font>
      <sz val="11"/>
      <color rgb="FF969696"/>
      <name val="Arial CE"/>
    </font>
    <font>
      <sz val="18"/>
      <color theme="10"/>
      <name val="Wingdings 2"/>
    </font>
    <font>
      <b/>
      <sz val="10"/>
      <color rgb="FF003366"/>
      <name val="Arial CE"/>
    </font>
    <font>
      <sz val="10"/>
      <color rgb="FF3366FF"/>
      <name val="Arial CE"/>
    </font>
    <font>
      <b/>
      <sz val="12"/>
      <color rgb="FF800000"/>
      <name val="Arial CE"/>
    </font>
    <font>
      <sz val="8"/>
      <color rgb="FF960000"/>
      <name val="Arial CE"/>
    </font>
    <font>
      <b/>
      <sz val="8"/>
      <name val="Arial CE"/>
    </font>
    <font>
      <sz val="7"/>
      <color rgb="FF969696"/>
      <name val="Arial CE"/>
    </font>
    <font>
      <sz val="7"/>
      <name val="Arial CE"/>
    </font>
    <font>
      <sz val="7"/>
      <color rgb="FF979797"/>
      <name val="Arial CE"/>
    </font>
    <font>
      <i/>
      <u/>
      <sz val="7"/>
      <color rgb="FF979797"/>
      <name val="Calibri"/>
      <scheme val="minor"/>
    </font>
    <font>
      <i/>
      <sz val="7"/>
      <color rgb="FF969696"/>
      <name val="Arial CE"/>
    </font>
    <font>
      <i/>
      <sz val="9"/>
      <color rgb="FF0000FF"/>
      <name val="Arial CE"/>
    </font>
    <font>
      <i/>
      <sz val="8"/>
      <color rgb="FF0000FF"/>
      <name val="Arial CE"/>
    </font>
    <font>
      <sz val="8"/>
      <name val="Trebuchet MS"/>
      <charset val="238"/>
    </font>
    <font>
      <b/>
      <sz val="16"/>
      <name val="Trebuchet MS"/>
      <charset val="238"/>
    </font>
    <font>
      <b/>
      <sz val="11"/>
      <name val="Trebuchet MS"/>
      <charset val="238"/>
    </font>
    <font>
      <sz val="8"/>
      <name val="Arial CE"/>
      <charset val="238"/>
    </font>
    <font>
      <sz val="9"/>
      <name val="Trebuchet MS"/>
      <charset val="238"/>
    </font>
    <font>
      <sz val="10"/>
      <name val="Trebuchet MS"/>
      <charset val="238"/>
    </font>
    <font>
      <sz val="11"/>
      <name val="Trebuchet MS"/>
      <charset val="238"/>
    </font>
    <font>
      <b/>
      <sz val="9"/>
      <name val="Trebuchet MS"/>
      <charset val="238"/>
    </font>
    <font>
      <b/>
      <sz val="8"/>
      <name val="Arial CE"/>
      <charset val="238"/>
    </font>
    <font>
      <sz val="9"/>
      <name val="Trebuchet MS"/>
      <family val="0"/>
      <charset val="238"/>
    </font>
    <font>
      <sz val="8"/>
      <name val="Arial CE"/>
      <family val="0"/>
      <charset val="238"/>
    </font>
    <font>
      <u/>
      <sz val="11"/>
      <color theme="10"/>
      <name val="Calibri"/>
      <scheme val="minor"/>
    </font>
    <font>
      <i/>
      <sz val="8"/>
      <name val="Arial CE"/>
      <charset val="238"/>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32">
    <border/>
    <border>
      <left>
        <color indexed="0"/>
      </left>
      <right>
        <color indexed="0"/>
      </right>
      <top>
        <color indexed="0"/>
      </top>
      <bottom>
        <color indexed="0"/>
      </bottom>
      <diagonal>
        <color indexed="0"/>
      </diagonal>
    </border>
    <border>
      <left style="thin">
        <color rgb="FF000000"/>
      </left>
      <top style="thin">
        <color rgb="FF000000"/>
      </top>
    </border>
    <border>
      <top style="thin">
        <color rgb="FF000000"/>
      </top>
    </border>
    <border>
      <left style="thin">
        <color rgb="FF000000"/>
      </left>
    </border>
    <border>
      <top style="hair">
        <color rgb="FF000000"/>
      </top>
    </border>
    <border>
      <bottom style="hair">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style="thin">
        <color rgb="FF000000"/>
      </left>
      <bottom style="thin">
        <color rgb="FF000000"/>
      </bottom>
    </border>
    <border>
      <bottom style="thin">
        <color rgb="FF000000"/>
      </bottom>
    </border>
    <border>
      <left style="hair">
        <color rgb="FF969696"/>
      </left>
      <top style="hair">
        <color rgb="FF969696"/>
      </top>
    </border>
    <border>
      <top style="hair">
        <color rgb="FF969696"/>
      </top>
    </border>
    <border>
      <right style="hair">
        <color rgb="FF969696"/>
      </right>
      <top style="hair">
        <color rgb="FF969696"/>
      </top>
    </border>
    <border>
      <left style="hair">
        <color rgb="FF969696"/>
      </left>
    </border>
    <border>
      <right style="hair">
        <color rgb="FF969696"/>
      </right>
    </border>
    <border>
      <left style="hair">
        <color rgb="FF969696"/>
      </left>
      <top style="hair">
        <color rgb="FF969696"/>
      </top>
      <bottom style="hair">
        <color rgb="FF969696"/>
      </bottom>
    </border>
    <border>
      <top style="hair">
        <color rgb="FF969696"/>
      </top>
      <bottom style="hair">
        <color rgb="FF969696"/>
      </bottom>
    </border>
    <border>
      <right style="hair">
        <color rgb="FF969696"/>
      </right>
      <top style="hair">
        <color rgb="FF969696"/>
      </top>
      <bottom style="hair">
        <color rgb="FF969696"/>
      </bottom>
    </border>
    <border>
      <left style="hair">
        <color rgb="FF969696"/>
      </left>
      <bottom style="hair">
        <color rgb="FF969696"/>
      </bottom>
    </border>
    <border>
      <bottom style="hair">
        <color rgb="FF969696"/>
      </bottom>
    </border>
    <border>
      <right style="hair">
        <color rgb="FF969696"/>
      </right>
      <bottom style="hair">
        <color rgb="FF969696"/>
      </bottom>
    </border>
    <border>
      <left style="hair">
        <color rgb="FF969696"/>
      </left>
      <right style="hair">
        <color rgb="FF969696"/>
      </right>
      <top style="hair">
        <color rgb="FF969696"/>
      </top>
      <bottom style="hair">
        <color rgb="FF969696"/>
      </bottom>
    </border>
    <border>
      <left style="thin">
        <color indexed="64"/>
      </left>
      <right>
        <color indexed="0"/>
      </right>
      <top style="thin">
        <color indexed="64"/>
      </top>
      <bottom>
        <color indexed="0"/>
      </bottom>
      <diagonal>
        <color indexed="0"/>
      </diagonal>
    </border>
    <border>
      <left>
        <color indexed="0"/>
      </left>
      <right>
        <color indexed="0"/>
      </right>
      <top style="thin">
        <color indexed="64"/>
      </top>
      <bottom>
        <color indexed="0"/>
      </bottom>
      <diagonal>
        <color indexed="0"/>
      </diagonal>
    </border>
    <border>
      <left>
        <color indexed="0"/>
      </left>
      <right style="thin">
        <color indexed="64"/>
      </right>
      <top style="thin">
        <color indexed="64"/>
      </top>
      <bottom>
        <color indexed="0"/>
      </bottom>
      <diagonal>
        <color indexed="0"/>
      </diagonal>
    </border>
    <border>
      <left style="thin">
        <color indexed="64"/>
      </left>
      <right>
        <color indexed="0"/>
      </right>
      <top>
        <color indexed="0"/>
      </top>
      <bottom>
        <color indexed="0"/>
      </bottom>
      <diagonal>
        <color indexed="0"/>
      </diagonal>
    </border>
    <border>
      <left>
        <color indexed="0"/>
      </left>
      <right style="thin">
        <color indexed="64"/>
      </right>
      <top>
        <color indexed="0"/>
      </top>
      <bottom>
        <color indexed="0"/>
      </bottom>
      <diagonal>
        <color indexed="0"/>
      </diagonal>
    </border>
    <border>
      <left>
        <color indexed="0"/>
      </left>
      <right>
        <color indexed="0"/>
      </right>
      <top>
        <color indexed="0"/>
      </top>
      <bottom style="thin">
        <color indexed="64"/>
      </bottom>
      <diagonal>
        <color indexed="0"/>
      </diagonal>
    </border>
    <border>
      <left style="thin">
        <color indexed="64"/>
      </left>
      <right>
        <color indexed="0"/>
      </right>
      <top>
        <color indexed="0"/>
      </top>
      <bottom style="thin">
        <color indexed="64"/>
      </bottom>
      <diagonal>
        <color indexed="0"/>
      </diagonal>
    </border>
    <border>
      <left>
        <color indexed="0"/>
      </left>
      <right style="thin">
        <color indexed="64"/>
      </right>
      <top>
        <color indexed="0"/>
      </top>
      <bottom style="thin">
        <color indexed="64"/>
      </bottom>
      <diagonal>
        <color indexed="0"/>
      </diagonal>
    </border>
  </borders>
  <cellStyleXfs count="2">
    <xf numFmtId="0" fontId="0" fillId="0" borderId="0"/>
    <xf numFmtId="0" fontId="54" fillId="0" borderId="0" applyNumberFormat="0" applyFill="0" applyBorder="0" applyAlignment="0" applyProtection="0"/>
  </cellStyleXfs>
  <cellXfs count="392">
    <xf numFmtId="0" fontId="0" fillId="0" borderId="0" xfId="0"/>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applyAlignment="1"/>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0" fillId="0" borderId="0" xfId="0" applyAlignment="1">
      <alignment horizontal="center" vertical="center"/>
    </xf>
    <xf numFmtId="0" fontId="0" fillId="0" borderId="0" xfId="0" applyAlignment="1" applyProtection="1"/>
    <xf numFmtId="0" fontId="14" fillId="0" borderId="0" xfId="0" applyFont="1" applyAlignment="1">
      <alignment horizontal="left" vertical="center"/>
    </xf>
    <xf numFmtId="0" fontId="0" fillId="0" borderId="0" xfId="0" applyFont="1" applyAlignment="1">
      <alignment horizontal="left" vertical="center"/>
    </xf>
    <xf numFmtId="0" fontId="0" fillId="0" borderId="2" xfId="0" applyBorder="1" applyProtection="1"/>
    <xf numFmtId="0" fontId="0" fillId="0" borderId="3" xfId="0" applyBorder="1" applyProtection="1"/>
    <xf numFmtId="0" fontId="0" fillId="0" borderId="4" xfId="0" applyBorder="1"/>
    <xf numFmtId="0" fontId="0" fillId="0" borderId="4" xfId="0" applyBorder="1" applyProtection="1"/>
    <xf numFmtId="0" fontId="0" fillId="0" borderId="0" xfId="0" applyProtection="1"/>
    <xf numFmtId="0" fontId="15" fillId="0" borderId="0" xfId="0"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 fillId="0" borderId="0" xfId="0" applyFont="1" applyAlignment="1" applyProtection="1">
      <alignment horizontal="left" vertical="top"/>
    </xf>
    <xf numFmtId="0" fontId="2" fillId="0" borderId="0" xfId="0" applyFont="1" applyAlignment="1" applyProtection="1">
      <alignment horizontal="left" vertical="center"/>
    </xf>
    <xf numFmtId="0" fontId="18" fillId="0" borderId="0" xfId="0" applyFont="1" applyAlignment="1">
      <alignment horizontal="left" vertical="top" wrapText="1"/>
    </xf>
    <xf numFmtId="0" fontId="3" fillId="0" borderId="0" xfId="0" applyFont="1" applyAlignment="1" applyProtection="1">
      <alignment horizontal="left" vertical="top"/>
    </xf>
    <xf numFmtId="0" fontId="3" fillId="0" borderId="0" xfId="0" applyFont="1" applyAlignment="1" applyProtection="1">
      <alignment horizontal="left" vertical="top" wrapText="1"/>
    </xf>
    <xf numFmtId="0" fontId="18" fillId="0" borderId="0" xfId="0" applyFont="1" applyAlignment="1">
      <alignment horizontal="left" vertical="center"/>
    </xf>
    <xf numFmtId="0" fontId="1" fillId="0" borderId="0" xfId="0" applyFont="1" applyAlignment="1" applyProtection="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49" fontId="2" fillId="0" borderId="0" xfId="0" applyNumberFormat="1" applyFont="1" applyAlignment="1" applyProtection="1">
      <alignment horizontal="left" vertical="center"/>
    </xf>
    <xf numFmtId="0" fontId="2" fillId="0" borderId="0" xfId="0" applyFont="1" applyAlignment="1" applyProtection="1">
      <alignment horizontal="left" vertical="center" wrapText="1"/>
    </xf>
    <xf numFmtId="0" fontId="0" fillId="0" borderId="5" xfId="0" applyBorder="1" applyProtection="1"/>
    <xf numFmtId="0" fontId="0" fillId="0" borderId="0" xfId="0" applyFont="1" applyAlignment="1">
      <alignment vertical="center"/>
    </xf>
    <xf numFmtId="0" fontId="0" fillId="0" borderId="4" xfId="0" applyFont="1" applyBorder="1" applyAlignment="1" applyProtection="1">
      <alignment vertical="center"/>
    </xf>
    <xf numFmtId="0" fontId="0" fillId="0" borderId="0" xfId="0" applyFont="1" applyAlignment="1" applyProtection="1">
      <alignment vertical="center"/>
    </xf>
    <xf numFmtId="0" fontId="19" fillId="0" borderId="6" xfId="0" applyFont="1" applyBorder="1" applyAlignment="1" applyProtection="1">
      <alignment horizontal="left" vertical="center"/>
    </xf>
    <xf numFmtId="0" fontId="0" fillId="0" borderId="6" xfId="0" applyFont="1" applyBorder="1" applyAlignment="1" applyProtection="1">
      <alignment vertical="center"/>
    </xf>
    <xf numFmtId="4" fontId="19" fillId="0" borderId="6" xfId="0" applyNumberFormat="1" applyFont="1" applyBorder="1" applyAlignment="1" applyProtection="1">
      <alignment vertical="center"/>
    </xf>
    <xf numFmtId="0" fontId="0" fillId="0" borderId="4" xfId="0" applyFont="1" applyBorder="1" applyAlignment="1">
      <alignment vertical="center"/>
    </xf>
    <xf numFmtId="0" fontId="1" fillId="0" borderId="0" xfId="0" applyFont="1" applyAlignment="1" applyProtection="1">
      <alignment horizontal="right" vertical="center"/>
    </xf>
    <xf numFmtId="0" fontId="1" fillId="0" borderId="4" xfId="0" applyFont="1" applyBorder="1" applyAlignment="1" applyProtection="1">
      <alignment vertical="center"/>
    </xf>
    <xf numFmtId="0" fontId="1" fillId="0" borderId="0" xfId="0" applyFont="1" applyAlignment="1" applyProtection="1">
      <alignment vertical="center"/>
    </xf>
    <xf numFmtId="164" fontId="1" fillId="0" borderId="0" xfId="0" applyNumberFormat="1" applyFont="1" applyAlignment="1" applyProtection="1">
      <alignment horizontal="left" vertical="center"/>
    </xf>
    <xf numFmtId="4" fontId="20" fillId="0" borderId="0" xfId="0" applyNumberFormat="1" applyFont="1" applyAlignment="1" applyProtection="1">
      <alignment vertical="center"/>
    </xf>
    <xf numFmtId="0" fontId="1" fillId="0" borderId="4" xfId="0" applyFont="1" applyBorder="1" applyAlignment="1">
      <alignment vertical="center"/>
    </xf>
    <xf numFmtId="0" fontId="20" fillId="0" borderId="0" xfId="0" applyFont="1" applyAlignment="1">
      <alignment horizontal="left" vertical="center"/>
    </xf>
    <xf numFmtId="0" fontId="0" fillId="3" borderId="0" xfId="0" applyFont="1" applyFill="1" applyAlignment="1" applyProtection="1">
      <alignment vertical="center"/>
    </xf>
    <xf numFmtId="0" fontId="4" fillId="3" borderId="7" xfId="0" applyFont="1" applyFill="1" applyBorder="1" applyAlignment="1" applyProtection="1">
      <alignment horizontal="left" vertical="center"/>
    </xf>
    <xf numFmtId="0" fontId="0" fillId="3" borderId="8" xfId="0" applyFont="1" applyFill="1" applyBorder="1" applyAlignment="1" applyProtection="1">
      <alignment vertical="center"/>
    </xf>
    <xf numFmtId="0" fontId="4" fillId="3" borderId="8" xfId="0" applyFont="1" applyFill="1" applyBorder="1" applyAlignment="1" applyProtection="1">
      <alignment horizontal="center" vertical="center"/>
    </xf>
    <xf numFmtId="0" fontId="4" fillId="3" borderId="8" xfId="0" applyFont="1" applyFill="1" applyBorder="1" applyAlignment="1" applyProtection="1">
      <alignment horizontal="left" vertical="center"/>
    </xf>
    <xf numFmtId="4" fontId="4" fillId="3" borderId="8" xfId="0" applyNumberFormat="1" applyFont="1" applyFill="1" applyBorder="1" applyAlignment="1" applyProtection="1">
      <alignment vertical="center"/>
    </xf>
    <xf numFmtId="0" fontId="0" fillId="3" borderId="9" xfId="0" applyFont="1" applyFill="1" applyBorder="1" applyAlignment="1" applyProtection="1">
      <alignment vertical="center"/>
    </xf>
    <xf numFmtId="0" fontId="0" fillId="0" borderId="10" xfId="0" applyFont="1" applyBorder="1" applyAlignment="1" applyProtection="1">
      <alignment vertical="center"/>
    </xf>
    <xf numFmtId="0" fontId="0" fillId="0" borderId="11" xfId="0" applyFont="1" applyBorder="1" applyAlignment="1" applyProtection="1">
      <alignment vertical="center"/>
    </xf>
    <xf numFmtId="0" fontId="0" fillId="0" borderId="2" xfId="0" applyFont="1" applyBorder="1" applyAlignment="1" applyProtection="1">
      <alignment vertical="center"/>
    </xf>
    <xf numFmtId="0" fontId="0" fillId="0" borderId="3" xfId="0" applyFont="1" applyBorder="1" applyAlignment="1" applyProtection="1">
      <alignment vertical="center"/>
    </xf>
    <xf numFmtId="0" fontId="2" fillId="0" borderId="4" xfId="0" applyFont="1" applyBorder="1" applyAlignment="1" applyProtection="1">
      <alignment vertical="center"/>
    </xf>
    <xf numFmtId="0" fontId="2" fillId="0" borderId="0" xfId="0" applyFont="1" applyAlignment="1" applyProtection="1">
      <alignment vertical="center"/>
    </xf>
    <xf numFmtId="0" fontId="2" fillId="0" borderId="4" xfId="0" applyFont="1" applyBorder="1" applyAlignment="1">
      <alignment vertical="center"/>
    </xf>
    <xf numFmtId="0" fontId="3" fillId="0" borderId="4" xfId="0" applyFont="1" applyBorder="1" applyAlignme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vertical="center"/>
    </xf>
    <xf numFmtId="0" fontId="3" fillId="0" borderId="0" xfId="0" applyFont="1" applyAlignment="1" applyProtection="1">
      <alignment horizontal="left" vertical="center" wrapText="1"/>
    </xf>
    <xf numFmtId="0" fontId="3" fillId="0" borderId="4" xfId="0" applyFont="1" applyBorder="1" applyAlignment="1">
      <alignment vertical="center"/>
    </xf>
    <xf numFmtId="0" fontId="19" fillId="0" borderId="0" xfId="0" applyFont="1" applyAlignment="1" applyProtection="1">
      <alignment vertical="center"/>
    </xf>
    <xf numFmtId="165" fontId="2" fillId="0" borderId="0" xfId="0" applyNumberFormat="1" applyFont="1" applyAlignment="1" applyProtection="1">
      <alignment horizontal="left" vertical="center"/>
    </xf>
    <xf numFmtId="0" fontId="2" fillId="0" borderId="0" xfId="0" applyFont="1" applyAlignment="1" applyProtection="1">
      <alignment vertical="center" wrapText="1"/>
    </xf>
    <xf numFmtId="0" fontId="21" fillId="0" borderId="12" xfId="0" applyFont="1" applyBorder="1" applyAlignment="1">
      <alignment horizontal="center" vertical="center"/>
    </xf>
    <xf numFmtId="0" fontId="21" fillId="0" borderId="13" xfId="0" applyFont="1" applyBorder="1" applyAlignment="1">
      <alignment horizontal="left" vertical="center"/>
    </xf>
    <xf numFmtId="0" fontId="0" fillId="0" borderId="13" xfId="0" applyBorder="1" applyAlignment="1">
      <alignment vertical="center"/>
    </xf>
    <xf numFmtId="0" fontId="0" fillId="0" borderId="14" xfId="0" applyBorder="1" applyAlignment="1">
      <alignment vertical="center"/>
    </xf>
    <xf numFmtId="0" fontId="22" fillId="0" borderId="15" xfId="0" applyFont="1" applyBorder="1" applyAlignment="1">
      <alignment horizontal="left" vertical="center"/>
    </xf>
    <xf numFmtId="0" fontId="22" fillId="0" borderId="0" xfId="0" applyFont="1" applyBorder="1" applyAlignment="1">
      <alignment horizontal="left" vertical="center"/>
    </xf>
    <xf numFmtId="0" fontId="0" fillId="0" borderId="0" xfId="0" applyFont="1" applyBorder="1" applyAlignment="1">
      <alignment vertical="center"/>
    </xf>
    <xf numFmtId="0" fontId="0" fillId="0" borderId="16" xfId="0" applyFont="1" applyBorder="1" applyAlignment="1">
      <alignment vertical="center"/>
    </xf>
    <xf numFmtId="0" fontId="22" fillId="0" borderId="15" xfId="0" applyFont="1" applyBorder="1" applyAlignment="1" applyProtection="1">
      <alignment horizontal="left" vertical="center"/>
    </xf>
    <xf numFmtId="0" fontId="22" fillId="0" borderId="0" xfId="0" applyFont="1" applyBorder="1" applyAlignment="1" applyProtection="1">
      <alignment horizontal="left" vertical="center"/>
    </xf>
    <xf numFmtId="0" fontId="0" fillId="0" borderId="0" xfId="0" applyFont="1" applyBorder="1" applyAlignment="1" applyProtection="1">
      <alignment vertical="center"/>
    </xf>
    <xf numFmtId="0" fontId="0" fillId="0" borderId="16" xfId="0" applyFont="1" applyBorder="1" applyAlignment="1" applyProtection="1">
      <alignment vertical="center"/>
    </xf>
    <xf numFmtId="0" fontId="23" fillId="4" borderId="7" xfId="0" applyFont="1" applyFill="1" applyBorder="1" applyAlignment="1" applyProtection="1">
      <alignment horizontal="center" vertical="center"/>
    </xf>
    <xf numFmtId="0" fontId="23" fillId="4" borderId="8" xfId="0" applyFont="1" applyFill="1" applyBorder="1" applyAlignment="1" applyProtection="1">
      <alignment horizontal="left" vertical="center"/>
    </xf>
    <xf numFmtId="0" fontId="0" fillId="4" borderId="8" xfId="0" applyFont="1" applyFill="1" applyBorder="1" applyAlignment="1" applyProtection="1">
      <alignment vertical="center"/>
    </xf>
    <xf numFmtId="0" fontId="23" fillId="4" borderId="8" xfId="0" applyFont="1" applyFill="1" applyBorder="1" applyAlignment="1" applyProtection="1">
      <alignment horizontal="center" vertical="center"/>
    </xf>
    <xf numFmtId="0" fontId="23" fillId="4" borderId="8" xfId="0" applyFont="1" applyFill="1" applyBorder="1" applyAlignment="1" applyProtection="1">
      <alignment horizontal="right" vertical="center"/>
    </xf>
    <xf numFmtId="0" fontId="23" fillId="4" borderId="9" xfId="0" applyFont="1" applyFill="1" applyBorder="1" applyAlignment="1" applyProtection="1">
      <alignment horizontal="center" vertical="center"/>
    </xf>
    <xf numFmtId="0" fontId="24" fillId="0" borderId="17" xfId="0" applyFont="1" applyBorder="1" applyAlignment="1" applyProtection="1">
      <alignment horizontal="center" vertical="center" wrapText="1"/>
    </xf>
    <xf numFmtId="0" fontId="24" fillId="0" borderId="18" xfId="0" applyFont="1" applyBorder="1" applyAlignment="1" applyProtection="1">
      <alignment horizontal="center" vertical="center" wrapText="1"/>
    </xf>
    <xf numFmtId="0" fontId="24" fillId="0" borderId="19" xfId="0" applyFont="1" applyBorder="1" applyAlignment="1" applyProtection="1">
      <alignment horizontal="center" vertical="center" wrapText="1"/>
    </xf>
    <xf numFmtId="0" fontId="0" fillId="0" borderId="12" xfId="0" applyFont="1" applyBorder="1" applyAlignment="1" applyProtection="1">
      <alignment vertical="center"/>
    </xf>
    <xf numFmtId="0" fontId="0" fillId="0" borderId="13" xfId="0" applyFont="1" applyBorder="1" applyAlignment="1" applyProtection="1">
      <alignment vertical="center"/>
    </xf>
    <xf numFmtId="0" fontId="0" fillId="0" borderId="14" xfId="0" applyFont="1" applyBorder="1" applyAlignment="1" applyProtection="1">
      <alignment vertical="center"/>
    </xf>
    <xf numFmtId="0" fontId="4" fillId="0" borderId="4" xfId="0" applyFont="1" applyBorder="1" applyAlignment="1" applyProtection="1">
      <alignment vertical="center"/>
    </xf>
    <xf numFmtId="0" fontId="25" fillId="0" borderId="0" xfId="0" applyFont="1" applyAlignment="1" applyProtection="1">
      <alignment horizontal="left" vertical="center"/>
    </xf>
    <xf numFmtId="0" fontId="25" fillId="0" borderId="0" xfId="0" applyFont="1" applyAlignment="1" applyProtection="1">
      <alignment vertical="center"/>
    </xf>
    <xf numFmtId="4" fontId="25" fillId="0" borderId="0" xfId="0" applyNumberFormat="1" applyFont="1" applyAlignment="1" applyProtection="1">
      <alignment horizontal="right" vertical="center"/>
    </xf>
    <xf numFmtId="4" fontId="25" fillId="0" borderId="0" xfId="0" applyNumberFormat="1" applyFont="1" applyAlignment="1" applyProtection="1">
      <alignment vertical="center"/>
    </xf>
    <xf numFmtId="0" fontId="4" fillId="0" borderId="0" xfId="0" applyFont="1" applyAlignment="1" applyProtection="1">
      <alignment horizontal="center" vertical="center"/>
    </xf>
    <xf numFmtId="0" fontId="4" fillId="0" borderId="4" xfId="0" applyFont="1" applyBorder="1" applyAlignment="1">
      <alignment vertical="center"/>
    </xf>
    <xf numFmtId="4" fontId="21" fillId="0" borderId="15" xfId="0" applyNumberFormat="1" applyFont="1" applyBorder="1" applyAlignment="1" applyProtection="1">
      <alignment vertical="center"/>
    </xf>
    <xf numFmtId="4" fontId="21" fillId="0" borderId="0" xfId="0" applyNumberFormat="1" applyFont="1" applyBorder="1" applyAlignment="1" applyProtection="1">
      <alignment vertical="center"/>
    </xf>
    <xf numFmtId="166" fontId="21" fillId="0" borderId="0" xfId="0" applyNumberFormat="1" applyFont="1" applyBorder="1" applyAlignment="1" applyProtection="1">
      <alignment vertical="center"/>
    </xf>
    <xf numFmtId="4" fontId="21" fillId="0" borderId="16" xfId="0" applyNumberFormat="1" applyFont="1" applyBorder="1" applyAlignment="1" applyProtection="1">
      <alignment vertical="center"/>
    </xf>
    <xf numFmtId="0" fontId="4" fillId="0" borderId="0" xfId="0" applyFont="1" applyAlignment="1">
      <alignment horizontal="left" vertical="center"/>
    </xf>
    <xf numFmtId="0" fontId="26" fillId="0" borderId="0" xfId="0" applyFont="1" applyAlignment="1">
      <alignment horizontal="left" vertical="center"/>
    </xf>
    <xf numFmtId="0" fontId="5" fillId="0" borderId="4" xfId="0" applyFont="1" applyBorder="1" applyAlignment="1" applyProtection="1">
      <alignment vertical="center"/>
    </xf>
    <xf numFmtId="0" fontId="27" fillId="0" borderId="0" xfId="0" applyFont="1" applyAlignment="1" applyProtection="1">
      <alignment vertical="center"/>
    </xf>
    <xf numFmtId="0" fontId="27" fillId="0" borderId="0" xfId="0" applyFont="1" applyAlignment="1" applyProtection="1">
      <alignment horizontal="left" vertical="center" wrapText="1"/>
    </xf>
    <xf numFmtId="0" fontId="28" fillId="0" borderId="0" xfId="0" applyFont="1" applyAlignment="1" applyProtection="1">
      <alignment vertical="center"/>
    </xf>
    <xf numFmtId="4" fontId="28" fillId="0" borderId="0" xfId="0" applyNumberFormat="1" applyFont="1" applyAlignment="1" applyProtection="1">
      <alignment horizontal="right" vertical="center"/>
    </xf>
    <xf numFmtId="4" fontId="28" fillId="0" borderId="0" xfId="0" applyNumberFormat="1" applyFont="1" applyAlignment="1" applyProtection="1">
      <alignment vertical="center"/>
    </xf>
    <xf numFmtId="0" fontId="3" fillId="0" borderId="0" xfId="0" applyFont="1" applyAlignment="1" applyProtection="1">
      <alignment horizontal="center" vertical="center"/>
    </xf>
    <xf numFmtId="0" fontId="5" fillId="0" borderId="4" xfId="0" applyFont="1" applyBorder="1" applyAlignment="1">
      <alignment vertical="center"/>
    </xf>
    <xf numFmtId="4" fontId="29" fillId="0" borderId="15" xfId="0" applyNumberFormat="1" applyFont="1" applyBorder="1" applyAlignment="1" applyProtection="1">
      <alignment vertical="center"/>
    </xf>
    <xf numFmtId="4" fontId="29" fillId="0" borderId="0" xfId="0" applyNumberFormat="1" applyFont="1" applyBorder="1" applyAlignment="1" applyProtection="1">
      <alignment vertical="center"/>
    </xf>
    <xf numFmtId="166" fontId="29" fillId="0" borderId="0" xfId="0" applyNumberFormat="1" applyFont="1" applyBorder="1" applyAlignment="1" applyProtection="1">
      <alignment vertical="center"/>
    </xf>
    <xf numFmtId="4" fontId="29" fillId="0" borderId="16" xfId="0" applyNumberFormat="1" applyFont="1" applyBorder="1" applyAlignment="1" applyProtection="1">
      <alignment vertical="center"/>
    </xf>
    <xf numFmtId="0" fontId="5" fillId="0" borderId="0" xfId="0" applyFont="1" applyAlignment="1">
      <alignment horizontal="left" vertical="center"/>
    </xf>
    <xf numFmtId="0" fontId="30" fillId="0" borderId="0" xfId="1" applyFont="1" applyAlignment="1">
      <alignment horizontal="center" vertical="center"/>
    </xf>
    <xf numFmtId="0" fontId="7" fillId="0" borderId="0" xfId="0" applyFont="1" applyAlignment="1" applyProtection="1">
      <alignment vertical="center"/>
    </xf>
    <xf numFmtId="0" fontId="31" fillId="0" borderId="0" xfId="0" applyFont="1" applyAlignment="1" applyProtection="1">
      <alignment horizontal="left" vertical="center" wrapText="1"/>
    </xf>
    <xf numFmtId="4" fontId="7" fillId="0" borderId="0" xfId="0" applyNumberFormat="1" applyFont="1" applyAlignment="1" applyProtection="1">
      <alignment vertical="center"/>
    </xf>
    <xf numFmtId="0" fontId="2" fillId="0" borderId="0" xfId="0" applyFont="1" applyAlignment="1" applyProtection="1">
      <alignment horizontal="center" vertical="center"/>
    </xf>
    <xf numFmtId="4" fontId="1" fillId="0" borderId="15" xfId="0" applyNumberFormat="1" applyFont="1" applyBorder="1" applyAlignment="1" applyProtection="1">
      <alignment vertical="center"/>
    </xf>
    <xf numFmtId="4" fontId="1" fillId="0" borderId="0" xfId="0" applyNumberFormat="1" applyFont="1" applyBorder="1" applyAlignment="1" applyProtection="1">
      <alignment vertical="center"/>
    </xf>
    <xf numFmtId="166" fontId="1" fillId="0" borderId="0" xfId="0" applyNumberFormat="1" applyFont="1" applyBorder="1" applyAlignment="1" applyProtection="1">
      <alignment vertical="center"/>
    </xf>
    <xf numFmtId="4" fontId="1" fillId="0" borderId="16" xfId="0" applyNumberFormat="1" applyFont="1" applyBorder="1" applyAlignment="1" applyProtection="1">
      <alignment vertical="center"/>
    </xf>
    <xf numFmtId="0" fontId="2" fillId="0" borderId="0" xfId="0" applyFont="1" applyAlignment="1">
      <alignment horizontal="left" vertical="center"/>
    </xf>
    <xf numFmtId="4" fontId="1" fillId="0" borderId="20" xfId="0" applyNumberFormat="1" applyFont="1" applyBorder="1" applyAlignment="1" applyProtection="1">
      <alignment vertical="center"/>
    </xf>
    <xf numFmtId="4" fontId="1" fillId="0" borderId="21" xfId="0" applyNumberFormat="1" applyFont="1" applyBorder="1" applyAlignment="1" applyProtection="1">
      <alignment vertical="center"/>
    </xf>
    <xf numFmtId="166" fontId="1" fillId="0" borderId="21" xfId="0" applyNumberFormat="1" applyFont="1" applyBorder="1" applyAlignment="1" applyProtection="1">
      <alignment vertical="center"/>
    </xf>
    <xf numFmtId="4" fontId="1" fillId="0" borderId="22" xfId="0" applyNumberFormat="1" applyFont="1" applyBorder="1" applyAlignment="1" applyProtection="1">
      <alignment vertical="center"/>
    </xf>
    <xf numFmtId="0" fontId="0" fillId="0" borderId="2" xfId="0" applyBorder="1"/>
    <xf numFmtId="0" fontId="0" fillId="0" borderId="3" xfId="0" applyBorder="1"/>
    <xf numFmtId="0" fontId="15" fillId="0" borderId="0" xfId="0" applyFont="1" applyAlignment="1">
      <alignment horizontal="left" vertical="center"/>
    </xf>
    <xf numFmtId="0" fontId="32"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0" fillId="0" borderId="4" xfId="0" applyBorder="1" applyAlignment="1">
      <alignment vertical="center"/>
    </xf>
    <xf numFmtId="0" fontId="3" fillId="0" borderId="0" xfId="0" applyFont="1" applyAlignment="1">
      <alignment horizontal="left" vertical="center" wrapText="1"/>
    </xf>
    <xf numFmtId="165" fontId="2" fillId="0" borderId="0" xfId="0" applyNumberFormat="1" applyFont="1" applyAlignment="1">
      <alignment horizontal="left" vertical="center"/>
    </xf>
    <xf numFmtId="0" fontId="0" fillId="0" borderId="0" xfId="0" applyFont="1" applyAlignment="1">
      <alignment vertical="center" wrapText="1"/>
    </xf>
    <xf numFmtId="0" fontId="0" fillId="0" borderId="4" xfId="0" applyFont="1" applyBorder="1" applyAlignment="1">
      <alignment vertical="center" wrapText="1"/>
    </xf>
    <xf numFmtId="0" fontId="2" fillId="0" borderId="0" xfId="0" applyFont="1" applyAlignment="1">
      <alignment horizontal="left" vertical="center" wrapText="1"/>
    </xf>
    <xf numFmtId="0" fontId="0" fillId="0" borderId="4" xfId="0" applyBorder="1" applyAlignment="1">
      <alignment vertical="center" wrapText="1"/>
    </xf>
    <xf numFmtId="0" fontId="0" fillId="0" borderId="13" xfId="0" applyFont="1" applyBorder="1" applyAlignment="1">
      <alignment vertical="center"/>
    </xf>
    <xf numFmtId="0" fontId="19" fillId="0" borderId="0" xfId="0" applyFont="1" applyAlignment="1">
      <alignment horizontal="left" vertical="center"/>
    </xf>
    <xf numFmtId="4" fontId="25" fillId="0" borderId="0" xfId="0" applyNumberFormat="1" applyFont="1" applyAlignment="1">
      <alignment vertical="center"/>
    </xf>
    <xf numFmtId="0" fontId="1" fillId="0" borderId="0" xfId="0" applyFont="1" applyAlignment="1">
      <alignment horizontal="right" vertical="center"/>
    </xf>
    <xf numFmtId="0" fontId="22"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ont="1" applyFill="1" applyAlignment="1">
      <alignment vertical="center"/>
    </xf>
    <xf numFmtId="0" fontId="4" fillId="4" borderId="7" xfId="0" applyFont="1" applyFill="1" applyBorder="1" applyAlignment="1">
      <alignment horizontal="left" vertical="center"/>
    </xf>
    <xf numFmtId="0" fontId="0" fillId="4" borderId="8" xfId="0" applyFont="1" applyFill="1" applyBorder="1" applyAlignment="1">
      <alignment vertical="center"/>
    </xf>
    <xf numFmtId="0" fontId="4" fillId="4" borderId="8" xfId="0" applyFont="1" applyFill="1" applyBorder="1" applyAlignment="1">
      <alignment horizontal="right" vertical="center"/>
    </xf>
    <xf numFmtId="0" fontId="4" fillId="4" borderId="8" xfId="0" applyFont="1" applyFill="1" applyBorder="1" applyAlignment="1">
      <alignment horizontal="center" vertical="center"/>
    </xf>
    <xf numFmtId="4" fontId="4" fillId="4" borderId="8" xfId="0" applyNumberFormat="1" applyFont="1" applyFill="1" applyBorder="1" applyAlignment="1">
      <alignment vertical="center"/>
    </xf>
    <xf numFmtId="0" fontId="0" fillId="4" borderId="9" xfId="0" applyFont="1" applyFill="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0" fillId="0" borderId="2" xfId="0" applyFont="1" applyBorder="1" applyAlignment="1">
      <alignment vertical="center"/>
    </xf>
    <xf numFmtId="0" fontId="0" fillId="0" borderId="3" xfId="0" applyFont="1" applyBorder="1" applyAlignment="1">
      <alignment vertical="center"/>
    </xf>
    <xf numFmtId="0" fontId="1" fillId="0" borderId="0" xfId="0" applyFont="1" applyAlignment="1" applyProtection="1">
      <alignment horizontal="left" vertical="center" wrapText="1"/>
    </xf>
    <xf numFmtId="0" fontId="23" fillId="4" borderId="0" xfId="0" applyFont="1" applyFill="1" applyAlignment="1" applyProtection="1">
      <alignment horizontal="left" vertical="center"/>
    </xf>
    <xf numFmtId="0" fontId="0" fillId="4" borderId="0" xfId="0" applyFont="1" applyFill="1" applyAlignment="1" applyProtection="1">
      <alignment vertical="center"/>
    </xf>
    <xf numFmtId="0" fontId="23" fillId="4" borderId="0" xfId="0" applyFont="1" applyFill="1" applyAlignment="1" applyProtection="1">
      <alignment horizontal="right" vertical="center"/>
    </xf>
    <xf numFmtId="0" fontId="33" fillId="0" borderId="0" xfId="0" applyFont="1" applyAlignment="1" applyProtection="1">
      <alignment horizontal="left" vertical="center"/>
    </xf>
    <xf numFmtId="0" fontId="6" fillId="0" borderId="4" xfId="0" applyFont="1" applyBorder="1" applyAlignment="1" applyProtection="1">
      <alignment vertical="center"/>
    </xf>
    <xf numFmtId="0" fontId="6" fillId="0" borderId="0" xfId="0" applyFont="1" applyAlignment="1" applyProtection="1">
      <alignment vertical="center"/>
    </xf>
    <xf numFmtId="0" fontId="6" fillId="0" borderId="21" xfId="0" applyFont="1" applyBorder="1" applyAlignment="1" applyProtection="1">
      <alignment horizontal="left" vertical="center"/>
    </xf>
    <xf numFmtId="0" fontId="6" fillId="0" borderId="21" xfId="0" applyFont="1" applyBorder="1" applyAlignment="1" applyProtection="1">
      <alignment vertical="center"/>
    </xf>
    <xf numFmtId="4" fontId="6" fillId="0" borderId="21" xfId="0" applyNumberFormat="1" applyFont="1" applyBorder="1" applyAlignment="1" applyProtection="1">
      <alignment vertical="center"/>
    </xf>
    <xf numFmtId="0" fontId="6" fillId="0" borderId="4" xfId="0" applyFont="1" applyBorder="1" applyAlignment="1">
      <alignment vertical="center"/>
    </xf>
    <xf numFmtId="0" fontId="7" fillId="0" borderId="4" xfId="0" applyFont="1" applyBorder="1" applyAlignment="1" applyProtection="1">
      <alignment vertical="center"/>
    </xf>
    <xf numFmtId="0" fontId="7" fillId="0" borderId="21" xfId="0" applyFont="1" applyBorder="1" applyAlignment="1" applyProtection="1">
      <alignment horizontal="left" vertical="center"/>
    </xf>
    <xf numFmtId="0" fontId="7" fillId="0" borderId="21" xfId="0" applyFont="1" applyBorder="1" applyAlignment="1" applyProtection="1">
      <alignment vertical="center"/>
    </xf>
    <xf numFmtId="4" fontId="7" fillId="0" borderId="21" xfId="0" applyNumberFormat="1" applyFont="1" applyBorder="1" applyAlignment="1" applyProtection="1">
      <alignment vertical="center"/>
    </xf>
    <xf numFmtId="0" fontId="7" fillId="0" borderId="4" xfId="0" applyFont="1" applyBorder="1" applyAlignment="1">
      <alignment vertical="center"/>
    </xf>
    <xf numFmtId="0" fontId="0" fillId="0" borderId="0" xfId="0" applyFont="1" applyAlignment="1">
      <alignment horizontal="center" vertical="center" wrapText="1"/>
    </xf>
    <xf numFmtId="0" fontId="0" fillId="0" borderId="4" xfId="0" applyFont="1" applyBorder="1" applyAlignment="1" applyProtection="1">
      <alignment horizontal="center" vertical="center" wrapText="1"/>
    </xf>
    <xf numFmtId="0" fontId="23" fillId="4" borderId="17" xfId="0" applyFont="1" applyFill="1" applyBorder="1" applyAlignment="1" applyProtection="1">
      <alignment horizontal="center" vertical="center" wrapText="1"/>
    </xf>
    <xf numFmtId="0" fontId="23" fillId="4" borderId="18" xfId="0" applyFont="1" applyFill="1" applyBorder="1" applyAlignment="1" applyProtection="1">
      <alignment horizontal="center" vertical="center" wrapText="1"/>
    </xf>
    <xf numFmtId="0" fontId="23" fillId="4" borderId="19" xfId="0" applyFont="1" applyFill="1" applyBorder="1" applyAlignment="1" applyProtection="1">
      <alignment horizontal="center" vertical="center" wrapText="1"/>
    </xf>
    <xf numFmtId="0" fontId="0" fillId="0" borderId="4" xfId="0" applyBorder="1" applyAlignment="1">
      <alignment horizontal="center" vertical="center" wrapText="1"/>
    </xf>
    <xf numFmtId="4" fontId="25" fillId="0" borderId="0" xfId="0" applyNumberFormat="1" applyFont="1" applyAlignment="1" applyProtection="1"/>
    <xf numFmtId="0" fontId="0" fillId="0" borderId="13" xfId="0" applyBorder="1" applyAlignment="1" applyProtection="1">
      <alignment vertical="center"/>
    </xf>
    <xf numFmtId="166" fontId="34" fillId="0" borderId="13" xfId="0" applyNumberFormat="1" applyFont="1" applyBorder="1" applyAlignment="1" applyProtection="1"/>
    <xf numFmtId="166" fontId="34" fillId="0" borderId="14" xfId="0" applyNumberFormat="1" applyFont="1" applyBorder="1" applyAlignment="1" applyProtection="1"/>
    <xf numFmtId="4" fontId="35" fillId="0" borderId="0" xfId="0" applyNumberFormat="1" applyFont="1" applyAlignment="1">
      <alignment vertical="center"/>
    </xf>
    <xf numFmtId="0" fontId="8" fillId="0" borderId="4" xfId="0" applyFont="1" applyBorder="1" applyAlignment="1" applyProtection="1"/>
    <xf numFmtId="0" fontId="8" fillId="0" borderId="0" xfId="0" applyFont="1" applyAlignment="1" applyProtection="1"/>
    <xf numFmtId="0" fontId="8" fillId="0" borderId="0" xfId="0" applyFont="1" applyAlignment="1" applyProtection="1">
      <alignment horizontal="left"/>
    </xf>
    <xf numFmtId="0" fontId="6" fillId="0" borderId="0" xfId="0" applyFont="1" applyAlignment="1" applyProtection="1">
      <alignment horizontal="left"/>
    </xf>
    <xf numFmtId="0" fontId="8" fillId="0" borderId="0" xfId="0" applyFont="1" applyAlignment="1" applyProtection="1">
      <protection locked="0"/>
    </xf>
    <xf numFmtId="4" fontId="6" fillId="0" borderId="0" xfId="0" applyNumberFormat="1" applyFont="1" applyAlignment="1" applyProtection="1"/>
    <xf numFmtId="0" fontId="8" fillId="0" borderId="4" xfId="0" applyFont="1" applyBorder="1" applyAlignment="1"/>
    <xf numFmtId="0" fontId="8" fillId="0" borderId="15" xfId="0" applyFont="1" applyBorder="1" applyAlignment="1" applyProtection="1"/>
    <xf numFmtId="0" fontId="8" fillId="0" borderId="0" xfId="0" applyFont="1" applyBorder="1" applyAlignment="1" applyProtection="1"/>
    <xf numFmtId="166" fontId="8" fillId="0" borderId="0" xfId="0" applyNumberFormat="1" applyFont="1" applyBorder="1" applyAlignment="1" applyProtection="1"/>
    <xf numFmtId="166" fontId="8" fillId="0" borderId="16" xfId="0" applyNumberFormat="1" applyFont="1" applyBorder="1" applyAlignment="1" applyProtection="1"/>
    <xf numFmtId="0" fontId="8" fillId="0" borderId="0" xfId="0" applyFont="1" applyAlignment="1">
      <alignment horizontal="left"/>
    </xf>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pplyProtection="1">
      <alignment horizontal="left"/>
    </xf>
    <xf numFmtId="4" fontId="7" fillId="0" borderId="0" xfId="0" applyNumberFormat="1" applyFont="1" applyAlignment="1" applyProtection="1"/>
    <xf numFmtId="0" fontId="23" fillId="0" borderId="23" xfId="0" applyFont="1" applyBorder="1" applyAlignment="1" applyProtection="1">
      <alignment horizontal="center" vertical="center"/>
    </xf>
    <xf numFmtId="49" fontId="23" fillId="0" borderId="23" xfId="0" applyNumberFormat="1" applyFont="1" applyBorder="1" applyAlignment="1" applyProtection="1">
      <alignment horizontal="left" vertical="center" wrapText="1"/>
    </xf>
    <xf numFmtId="0" fontId="23" fillId="0" borderId="23" xfId="0" applyFont="1" applyBorder="1" applyAlignment="1" applyProtection="1">
      <alignment horizontal="left" vertical="center" wrapText="1"/>
    </xf>
    <xf numFmtId="0" fontId="23" fillId="0" borderId="23" xfId="0" applyFont="1" applyBorder="1" applyAlignment="1" applyProtection="1">
      <alignment horizontal="center" vertical="center" wrapText="1"/>
    </xf>
    <xf numFmtId="167" fontId="23" fillId="0" borderId="23" xfId="0" applyNumberFormat="1" applyFont="1" applyBorder="1" applyAlignment="1" applyProtection="1">
      <alignment vertical="center"/>
    </xf>
    <xf numFmtId="4" fontId="23" fillId="2" borderId="23" xfId="0" applyNumberFormat="1" applyFont="1" applyFill="1" applyBorder="1" applyAlignment="1" applyProtection="1">
      <alignment vertical="center"/>
      <protection locked="0"/>
    </xf>
    <xf numFmtId="4" fontId="23" fillId="0" borderId="23" xfId="0" applyNumberFormat="1" applyFont="1" applyBorder="1" applyAlignment="1" applyProtection="1">
      <alignment vertical="center"/>
    </xf>
    <xf numFmtId="0" fontId="24" fillId="2" borderId="15" xfId="0" applyFont="1" applyFill="1" applyBorder="1" applyAlignment="1" applyProtection="1">
      <alignment horizontal="left" vertical="center"/>
      <protection locked="0"/>
    </xf>
    <xf numFmtId="0" fontId="24" fillId="0" borderId="0" xfId="0" applyFont="1" applyBorder="1" applyAlignment="1" applyProtection="1">
      <alignment horizontal="center" vertical="center"/>
    </xf>
    <xf numFmtId="166" fontId="24" fillId="0" borderId="0" xfId="0" applyNumberFormat="1" applyFont="1" applyBorder="1" applyAlignment="1" applyProtection="1">
      <alignment vertical="center"/>
    </xf>
    <xf numFmtId="166" fontId="24" fillId="0" borderId="16" xfId="0" applyNumberFormat="1" applyFont="1" applyBorder="1" applyAlignment="1" applyProtection="1">
      <alignment vertical="center"/>
    </xf>
    <xf numFmtId="0" fontId="23" fillId="0" borderId="0" xfId="0" applyFont="1" applyAlignment="1">
      <alignment horizontal="left" vertical="center"/>
    </xf>
    <xf numFmtId="4" fontId="0" fillId="0" borderId="0" xfId="0" applyNumberFormat="1" applyFont="1" applyAlignment="1">
      <alignment vertical="center"/>
    </xf>
    <xf numFmtId="0" fontId="36" fillId="0" borderId="0" xfId="0" applyFont="1" applyAlignment="1" applyProtection="1">
      <alignment horizontal="left" vertical="center"/>
    </xf>
    <xf numFmtId="0" fontId="37" fillId="0" borderId="0" xfId="0" applyFont="1" applyAlignment="1" applyProtection="1">
      <alignment horizontal="left" vertical="center" wrapText="1"/>
    </xf>
    <xf numFmtId="0" fontId="0" fillId="0" borderId="0" xfId="0" applyFont="1" applyAlignment="1" applyProtection="1">
      <alignment vertical="center"/>
      <protection locked="0"/>
    </xf>
    <xf numFmtId="0" fontId="0" fillId="0" borderId="15" xfId="0" applyFont="1" applyBorder="1" applyAlignment="1" applyProtection="1">
      <alignment vertical="center"/>
    </xf>
    <xf numFmtId="0" fontId="0" fillId="0" borderId="0" xfId="0" applyBorder="1" applyAlignment="1" applyProtection="1">
      <alignment vertical="center"/>
    </xf>
    <xf numFmtId="0" fontId="38" fillId="0" borderId="0" xfId="0" applyFont="1" applyAlignment="1" applyProtection="1">
      <alignment horizontal="left" vertical="center"/>
    </xf>
    <xf numFmtId="0" fontId="39" fillId="0" borderId="0" xfId="1" applyFont="1" applyAlignment="1" applyProtection="1">
      <alignment vertical="center" wrapText="1"/>
    </xf>
    <xf numFmtId="0" fontId="9" fillId="0" borderId="4" xfId="0" applyFont="1" applyBorder="1" applyAlignment="1" applyProtection="1">
      <alignment vertical="center"/>
    </xf>
    <xf numFmtId="0" fontId="9" fillId="0" borderId="0" xfId="0" applyFont="1" applyAlignment="1" applyProtection="1">
      <alignment vertical="center"/>
    </xf>
    <xf numFmtId="0" fontId="9" fillId="0" borderId="0" xfId="0" applyFont="1" applyAlignment="1" applyProtection="1">
      <alignment horizontal="left" vertical="center"/>
    </xf>
    <xf numFmtId="0" fontId="9" fillId="0" borderId="0" xfId="0" applyFont="1" applyAlignment="1" applyProtection="1">
      <alignment horizontal="left" vertical="center" wrapText="1"/>
    </xf>
    <xf numFmtId="0" fontId="9" fillId="0" borderId="0" xfId="0" applyFont="1" applyAlignment="1" applyProtection="1">
      <alignment vertical="center"/>
      <protection locked="0"/>
    </xf>
    <xf numFmtId="0" fontId="9" fillId="0" borderId="4" xfId="0" applyFont="1" applyBorder="1" applyAlignment="1">
      <alignment vertical="center"/>
    </xf>
    <xf numFmtId="0" fontId="9" fillId="0" borderId="15" xfId="0" applyFont="1" applyBorder="1" applyAlignment="1" applyProtection="1">
      <alignment vertical="center"/>
    </xf>
    <xf numFmtId="0" fontId="9" fillId="0" borderId="0" xfId="0" applyFont="1" applyBorder="1" applyAlignment="1" applyProtection="1">
      <alignment vertical="center"/>
    </xf>
    <xf numFmtId="0" fontId="9" fillId="0" borderId="16" xfId="0" applyFont="1" applyBorder="1" applyAlignment="1" applyProtection="1">
      <alignment vertical="center"/>
    </xf>
    <xf numFmtId="0" fontId="9" fillId="0" borderId="0" xfId="0" applyFont="1" applyAlignment="1">
      <alignment horizontal="left" vertical="center"/>
    </xf>
    <xf numFmtId="0" fontId="10" fillId="0" borderId="4" xfId="0" applyFont="1" applyBorder="1" applyAlignment="1" applyProtection="1">
      <alignment vertical="center"/>
    </xf>
    <xf numFmtId="0" fontId="10" fillId="0" borderId="0" xfId="0" applyFont="1" applyAlignment="1" applyProtection="1">
      <alignment vertical="center"/>
    </xf>
    <xf numFmtId="0" fontId="10" fillId="0" borderId="0" xfId="0" applyFont="1" applyAlignment="1" applyProtection="1">
      <alignment horizontal="left" vertical="center"/>
    </xf>
    <xf numFmtId="0" fontId="10" fillId="0" borderId="0" xfId="0" applyFont="1" applyAlignment="1" applyProtection="1">
      <alignment horizontal="left" vertical="center" wrapText="1"/>
    </xf>
    <xf numFmtId="167" fontId="10" fillId="0" borderId="0" xfId="0" applyNumberFormat="1" applyFont="1" applyAlignment="1" applyProtection="1">
      <alignment vertical="center"/>
    </xf>
    <xf numFmtId="0" fontId="10" fillId="0" borderId="0" xfId="0" applyFont="1" applyAlignment="1" applyProtection="1">
      <alignment vertical="center"/>
      <protection locked="0"/>
    </xf>
    <xf numFmtId="0" fontId="10" fillId="0" borderId="4" xfId="0" applyFont="1" applyBorder="1" applyAlignment="1">
      <alignment vertical="center"/>
    </xf>
    <xf numFmtId="0" fontId="10" fillId="0" borderId="15" xfId="0" applyFont="1" applyBorder="1" applyAlignment="1" applyProtection="1">
      <alignment vertical="center"/>
    </xf>
    <xf numFmtId="0" fontId="10" fillId="0" borderId="0" xfId="0" applyFont="1" applyBorder="1" applyAlignment="1" applyProtection="1">
      <alignment vertical="center"/>
    </xf>
    <xf numFmtId="0" fontId="10" fillId="0" borderId="16" xfId="0" applyFont="1" applyBorder="1" applyAlignment="1" applyProtection="1">
      <alignment vertical="center"/>
    </xf>
    <xf numFmtId="0" fontId="10" fillId="0" borderId="0" xfId="0" applyFont="1" applyAlignment="1">
      <alignment horizontal="left" vertical="center"/>
    </xf>
    <xf numFmtId="0" fontId="11" fillId="0" borderId="4" xfId="0" applyFont="1" applyBorder="1" applyAlignment="1" applyProtection="1">
      <alignment vertical="center"/>
    </xf>
    <xf numFmtId="0" fontId="11" fillId="0" borderId="0" xfId="0" applyFont="1" applyAlignment="1" applyProtection="1">
      <alignment vertical="center"/>
    </xf>
    <xf numFmtId="0" fontId="11" fillId="0" borderId="0" xfId="0" applyFont="1" applyAlignment="1" applyProtection="1">
      <alignment horizontal="left" vertical="center"/>
    </xf>
    <xf numFmtId="0" fontId="11" fillId="0" borderId="0" xfId="0" applyFont="1" applyAlignment="1" applyProtection="1">
      <alignment horizontal="left" vertical="center" wrapText="1"/>
    </xf>
    <xf numFmtId="167" fontId="11" fillId="0" borderId="0" xfId="0" applyNumberFormat="1" applyFont="1" applyAlignment="1" applyProtection="1">
      <alignment vertical="center"/>
    </xf>
    <xf numFmtId="0" fontId="11" fillId="0" borderId="0" xfId="0" applyFont="1" applyAlignment="1" applyProtection="1">
      <alignment vertical="center"/>
      <protection locked="0"/>
    </xf>
    <xf numFmtId="0" fontId="11" fillId="0" borderId="4" xfId="0" applyFont="1" applyBorder="1" applyAlignment="1">
      <alignment vertical="center"/>
    </xf>
    <xf numFmtId="0" fontId="11" fillId="0" borderId="15" xfId="0" applyFont="1" applyBorder="1" applyAlignment="1" applyProtection="1">
      <alignment vertical="center"/>
    </xf>
    <xf numFmtId="0" fontId="11" fillId="0" borderId="0" xfId="0" applyFont="1" applyBorder="1" applyAlignment="1" applyProtection="1">
      <alignment vertical="center"/>
    </xf>
    <xf numFmtId="0" fontId="11" fillId="0" borderId="16" xfId="0" applyFont="1" applyBorder="1" applyAlignment="1" applyProtection="1">
      <alignment vertical="center"/>
    </xf>
    <xf numFmtId="0" fontId="11" fillId="0" borderId="0" xfId="0" applyFont="1" applyAlignment="1">
      <alignment horizontal="left" vertical="center"/>
    </xf>
    <xf numFmtId="0" fontId="11" fillId="0" borderId="20" xfId="0" applyFont="1" applyBorder="1" applyAlignment="1" applyProtection="1">
      <alignment vertical="center"/>
    </xf>
    <xf numFmtId="0" fontId="11" fillId="0" borderId="21" xfId="0" applyFont="1" applyBorder="1" applyAlignment="1" applyProtection="1">
      <alignment vertical="center"/>
    </xf>
    <xf numFmtId="0" fontId="11" fillId="0" borderId="22" xfId="0" applyFont="1" applyBorder="1" applyAlignment="1" applyProtection="1">
      <alignment vertical="center"/>
    </xf>
    <xf numFmtId="0" fontId="40" fillId="0" borderId="0" xfId="0" applyFont="1" applyAlignment="1" applyProtection="1">
      <alignment vertical="center" wrapText="1"/>
    </xf>
    <xf numFmtId="0" fontId="10" fillId="0" borderId="20" xfId="0" applyFont="1" applyBorder="1" applyAlignment="1" applyProtection="1">
      <alignment vertical="center"/>
    </xf>
    <xf numFmtId="0" fontId="10" fillId="0" borderId="21" xfId="0" applyFont="1" applyBorder="1" applyAlignment="1" applyProtection="1">
      <alignment vertical="center"/>
    </xf>
    <xf numFmtId="0" fontId="10" fillId="0" borderId="22" xfId="0" applyFont="1" applyBorder="1" applyAlignment="1" applyProtection="1">
      <alignment vertical="center"/>
    </xf>
    <xf numFmtId="0" fontId="41" fillId="0" borderId="23" xfId="0" applyFont="1" applyBorder="1" applyAlignment="1" applyProtection="1">
      <alignment horizontal="center" vertical="center"/>
    </xf>
    <xf numFmtId="49" fontId="41" fillId="0" borderId="23" xfId="0" applyNumberFormat="1" applyFont="1" applyBorder="1" applyAlignment="1" applyProtection="1">
      <alignment horizontal="left" vertical="center" wrapText="1"/>
    </xf>
    <xf numFmtId="0" fontId="41" fillId="0" borderId="23" xfId="0" applyFont="1" applyBorder="1" applyAlignment="1" applyProtection="1">
      <alignment horizontal="left" vertical="center" wrapText="1"/>
    </xf>
    <xf numFmtId="0" fontId="41" fillId="0" borderId="23" xfId="0" applyFont="1" applyBorder="1" applyAlignment="1" applyProtection="1">
      <alignment horizontal="center" vertical="center" wrapText="1"/>
    </xf>
    <xf numFmtId="167" fontId="41" fillId="0" borderId="23" xfId="0" applyNumberFormat="1" applyFont="1" applyBorder="1" applyAlignment="1" applyProtection="1">
      <alignment vertical="center"/>
    </xf>
    <xf numFmtId="4" fontId="41" fillId="2" borderId="23" xfId="0" applyNumberFormat="1" applyFont="1" applyFill="1" applyBorder="1" applyAlignment="1" applyProtection="1">
      <alignment vertical="center"/>
      <protection locked="0"/>
    </xf>
    <xf numFmtId="4" fontId="41" fillId="0" borderId="23" xfId="0" applyNumberFormat="1" applyFont="1" applyBorder="1" applyAlignment="1" applyProtection="1">
      <alignment vertical="center"/>
    </xf>
    <xf numFmtId="0" fontId="42" fillId="0" borderId="4" xfId="0" applyFont="1" applyBorder="1" applyAlignment="1">
      <alignment vertical="center"/>
    </xf>
    <xf numFmtId="0" fontId="41" fillId="2" borderId="15" xfId="0" applyFont="1" applyFill="1" applyBorder="1" applyAlignment="1" applyProtection="1">
      <alignment horizontal="left" vertical="center"/>
      <protection locked="0"/>
    </xf>
    <xf numFmtId="0" fontId="41" fillId="0" borderId="0" xfId="0" applyFont="1" applyBorder="1" applyAlignment="1" applyProtection="1">
      <alignment horizontal="center" vertical="center"/>
    </xf>
    <xf numFmtId="0" fontId="12" fillId="0" borderId="4" xfId="0" applyFont="1" applyBorder="1" applyAlignment="1" applyProtection="1">
      <alignment vertical="center"/>
    </xf>
    <xf numFmtId="0" fontId="12" fillId="0" borderId="0" xfId="0" applyFont="1" applyAlignment="1" applyProtection="1">
      <alignment vertical="center"/>
    </xf>
    <xf numFmtId="0" fontId="12" fillId="0" borderId="0" xfId="0" applyFont="1" applyAlignment="1" applyProtection="1">
      <alignment horizontal="left" vertical="center"/>
    </xf>
    <xf numFmtId="0" fontId="12" fillId="0" borderId="0" xfId="0" applyFont="1" applyAlignment="1" applyProtection="1">
      <alignment horizontal="left" vertical="center" wrapText="1"/>
    </xf>
    <xf numFmtId="167" fontId="12" fillId="0" borderId="0" xfId="0" applyNumberFormat="1" applyFont="1" applyAlignment="1" applyProtection="1">
      <alignment vertical="center"/>
    </xf>
    <xf numFmtId="0" fontId="12" fillId="0" borderId="0" xfId="0" applyFont="1" applyAlignment="1" applyProtection="1">
      <alignment vertical="center"/>
      <protection locked="0"/>
    </xf>
    <xf numFmtId="0" fontId="12" fillId="0" borderId="4" xfId="0" applyFont="1" applyBorder="1" applyAlignment="1">
      <alignment vertical="center"/>
    </xf>
    <xf numFmtId="0" fontId="12" fillId="0" borderId="15" xfId="0" applyFont="1" applyBorder="1" applyAlignment="1" applyProtection="1">
      <alignment vertical="center"/>
    </xf>
    <xf numFmtId="0" fontId="12" fillId="0" borderId="0" xfId="0" applyFont="1" applyBorder="1" applyAlignment="1" applyProtection="1">
      <alignment vertical="center"/>
    </xf>
    <xf numFmtId="0" fontId="12" fillId="0" borderId="16" xfId="0" applyFont="1" applyBorder="1" applyAlignment="1" applyProtection="1">
      <alignment vertical="center"/>
    </xf>
    <xf numFmtId="0" fontId="12" fillId="0" borderId="0" xfId="0" applyFont="1" applyAlignment="1">
      <alignment horizontal="left" vertical="center"/>
    </xf>
    <xf numFmtId="0" fontId="0" fillId="0" borderId="20" xfId="0" applyFont="1" applyBorder="1" applyAlignment="1" applyProtection="1">
      <alignment vertical="center"/>
    </xf>
    <xf numFmtId="0" fontId="0" fillId="0" borderId="21" xfId="0" applyBorder="1" applyAlignment="1" applyProtection="1">
      <alignment vertical="center"/>
    </xf>
    <xf numFmtId="0" fontId="0" fillId="0" borderId="21" xfId="0" applyFont="1" applyBorder="1" applyAlignment="1" applyProtection="1">
      <alignment vertical="center"/>
    </xf>
    <xf numFmtId="0" fontId="0" fillId="0" borderId="22" xfId="0" applyFont="1" applyBorder="1" applyAlignment="1" applyProtection="1">
      <alignment vertical="center"/>
    </xf>
    <xf numFmtId="167" fontId="41" fillId="2" borderId="23" xfId="0" applyNumberFormat="1" applyFont="1" applyFill="1" applyBorder="1" applyAlignment="1" applyProtection="1">
      <alignment vertical="center"/>
      <protection locked="0"/>
    </xf>
    <xf numFmtId="167" fontId="23" fillId="2" borderId="23" xfId="0" applyNumberFormat="1" applyFont="1" applyFill="1" applyBorder="1" applyAlignment="1" applyProtection="1">
      <alignment vertical="center"/>
      <protection locked="0"/>
    </xf>
    <xf numFmtId="0" fontId="0" fillId="0" borderId="0" xfId="0" applyAlignment="1">
      <alignment vertical="top"/>
    </xf>
    <xf numFmtId="0" fontId="43" fillId="0" borderId="24" xfId="0" applyFont="1" applyBorder="1" applyAlignment="1">
      <alignment vertical="center" wrapText="1"/>
    </xf>
    <xf numFmtId="0" fontId="43" fillId="0" borderId="25" xfId="0" applyFont="1" applyBorder="1" applyAlignment="1">
      <alignment vertical="center" wrapText="1"/>
    </xf>
    <xf numFmtId="0" fontId="43" fillId="0" borderId="26" xfId="0" applyFont="1" applyBorder="1" applyAlignment="1">
      <alignment vertical="center" wrapText="1"/>
    </xf>
    <xf numFmtId="0" fontId="43" fillId="0" borderId="27" xfId="0" applyFont="1" applyBorder="1" applyAlignment="1">
      <alignment horizontal="center" vertical="center" wrapText="1"/>
    </xf>
    <xf numFmtId="0" fontId="44" fillId="0" borderId="1" xfId="0" applyFont="1" applyBorder="1" applyAlignment="1">
      <alignment horizontal="center" vertical="center" wrapText="1"/>
    </xf>
    <xf numFmtId="0" fontId="43" fillId="0" borderId="28" xfId="0" applyFont="1" applyBorder="1" applyAlignment="1">
      <alignment horizontal="center" vertical="center" wrapText="1"/>
    </xf>
    <xf numFmtId="0" fontId="43" fillId="0" borderId="27" xfId="0" applyFont="1" applyBorder="1" applyAlignment="1">
      <alignment vertical="center" wrapText="1"/>
    </xf>
    <xf numFmtId="0" fontId="45" fillId="0" borderId="29" xfId="0" applyFont="1" applyBorder="1" applyAlignment="1">
      <alignment horizontal="left" wrapText="1"/>
    </xf>
    <xf numFmtId="0" fontId="43" fillId="0" borderId="28" xfId="0" applyFont="1" applyBorder="1" applyAlignment="1">
      <alignment vertical="center" wrapText="1"/>
    </xf>
    <xf numFmtId="0" fontId="45" fillId="0" borderId="1" xfId="0" applyFont="1" applyBorder="1" applyAlignment="1">
      <alignment horizontal="left" vertical="center" wrapText="1"/>
    </xf>
    <xf numFmtId="0" fontId="46" fillId="0" borderId="1" xfId="0" applyFont="1" applyBorder="1" applyAlignment="1">
      <alignment horizontal="left" vertical="center" wrapText="1"/>
    </xf>
    <xf numFmtId="0" fontId="47" fillId="0" borderId="27" xfId="0" applyFont="1" applyBorder="1" applyAlignment="1">
      <alignment vertical="center" wrapText="1"/>
    </xf>
    <xf numFmtId="0" fontId="46" fillId="0" borderId="1" xfId="0" applyFont="1" applyBorder="1" applyAlignment="1">
      <alignment vertical="center" wrapText="1"/>
    </xf>
    <xf numFmtId="0" fontId="46" fillId="0" borderId="1" xfId="0" applyFont="1" applyBorder="1" applyAlignment="1">
      <alignment horizontal="left" vertical="center"/>
    </xf>
    <xf numFmtId="0" fontId="46" fillId="0" borderId="1" xfId="0" applyFont="1" applyBorder="1" applyAlignment="1">
      <alignment vertical="center"/>
    </xf>
    <xf numFmtId="49" fontId="46" fillId="0" borderId="1" xfId="0" applyNumberFormat="1" applyFont="1" applyBorder="1" applyAlignment="1">
      <alignment horizontal="left" vertical="center" wrapText="1"/>
    </xf>
    <xf numFmtId="49" fontId="46" fillId="0" borderId="1" xfId="0" applyNumberFormat="1" applyFont="1" applyBorder="1" applyAlignment="1">
      <alignment vertical="center" wrapText="1"/>
    </xf>
    <xf numFmtId="0" fontId="43" fillId="0" borderId="30" xfId="0" applyFont="1" applyBorder="1" applyAlignment="1">
      <alignment vertical="center" wrapText="1"/>
    </xf>
    <xf numFmtId="0" fontId="48" fillId="0" borderId="29" xfId="0" applyFont="1" applyBorder="1" applyAlignment="1">
      <alignment vertical="center" wrapText="1"/>
    </xf>
    <xf numFmtId="0" fontId="43" fillId="0" borderId="31" xfId="0" applyFont="1" applyBorder="1" applyAlignment="1">
      <alignment vertical="center" wrapText="1"/>
    </xf>
    <xf numFmtId="0" fontId="43" fillId="0" borderId="1" xfId="0" applyFont="1" applyBorder="1" applyAlignment="1">
      <alignment vertical="top"/>
    </xf>
    <xf numFmtId="0" fontId="43" fillId="0" borderId="0" xfId="0" applyFont="1" applyAlignment="1">
      <alignment vertical="top"/>
    </xf>
    <xf numFmtId="0" fontId="43" fillId="0" borderId="24" xfId="0" applyFont="1" applyBorder="1" applyAlignment="1">
      <alignment horizontal="left" vertical="center"/>
    </xf>
    <xf numFmtId="0" fontId="43" fillId="0" borderId="25" xfId="0" applyFont="1" applyBorder="1" applyAlignment="1">
      <alignment horizontal="left" vertical="center"/>
    </xf>
    <xf numFmtId="0" fontId="43" fillId="0" borderId="26" xfId="0" applyFont="1" applyBorder="1" applyAlignment="1">
      <alignment horizontal="left" vertical="center"/>
    </xf>
    <xf numFmtId="0" fontId="43" fillId="0" borderId="27" xfId="0" applyFont="1" applyBorder="1" applyAlignment="1">
      <alignment horizontal="left" vertical="center"/>
    </xf>
    <xf numFmtId="0" fontId="44" fillId="0" borderId="1" xfId="0" applyFont="1" applyBorder="1" applyAlignment="1">
      <alignment horizontal="center" vertical="center"/>
    </xf>
    <xf numFmtId="0" fontId="43" fillId="0" borderId="28" xfId="0" applyFont="1" applyBorder="1" applyAlignment="1">
      <alignment horizontal="left" vertical="center"/>
    </xf>
    <xf numFmtId="0" fontId="45" fillId="0" borderId="1" xfId="0" applyFont="1" applyBorder="1" applyAlignment="1">
      <alignment horizontal="left" vertical="center"/>
    </xf>
    <xf numFmtId="0" fontId="49" fillId="0" borderId="0" xfId="0" applyFont="1" applyAlignment="1">
      <alignment horizontal="left" vertical="center"/>
    </xf>
    <xf numFmtId="0" fontId="45" fillId="0" borderId="29" xfId="0" applyFont="1" applyBorder="1" applyAlignment="1">
      <alignment horizontal="left" vertical="center"/>
    </xf>
    <xf numFmtId="0" fontId="45" fillId="0" borderId="29" xfId="0" applyFont="1" applyBorder="1" applyAlignment="1">
      <alignment horizontal="center" vertical="center"/>
    </xf>
    <xf numFmtId="0" fontId="49" fillId="0" borderId="29" xfId="0" applyFont="1" applyBorder="1" applyAlignment="1">
      <alignment horizontal="left" vertical="center"/>
    </xf>
    <xf numFmtId="0" fontId="50" fillId="0" borderId="1" xfId="0" applyFont="1" applyBorder="1" applyAlignment="1">
      <alignment horizontal="left" vertical="center"/>
    </xf>
    <xf numFmtId="0" fontId="47" fillId="0" borderId="0" xfId="0" applyFont="1" applyAlignment="1">
      <alignment horizontal="left" vertical="center"/>
    </xf>
    <xf numFmtId="0" fontId="51" fillId="0" borderId="1" xfId="0" applyFont="1" applyBorder="1" applyAlignment="1">
      <alignment horizontal="left" vertical="center"/>
    </xf>
    <xf numFmtId="0" fontId="46" fillId="0" borderId="1" xfId="0" applyFont="1" applyBorder="1" applyAlignment="1">
      <alignment horizontal="center" vertical="center"/>
    </xf>
    <xf numFmtId="0" fontId="46" fillId="0" borderId="0" xfId="0" applyFont="1" applyAlignment="1">
      <alignment horizontal="left" vertical="center"/>
    </xf>
    <xf numFmtId="0" fontId="47" fillId="0" borderId="27" xfId="0" applyFont="1" applyBorder="1" applyAlignment="1">
      <alignment horizontal="left" vertical="center"/>
    </xf>
    <xf numFmtId="0" fontId="46" fillId="0" borderId="1" xfId="0" applyFont="1" applyFill="1" applyBorder="1" applyAlignment="1">
      <alignment horizontal="left" vertical="center"/>
    </xf>
    <xf numFmtId="0" fontId="46" fillId="0" borderId="1" xfId="0" applyFont="1" applyFill="1" applyBorder="1" applyAlignment="1">
      <alignment horizontal="center" vertical="center"/>
    </xf>
    <xf numFmtId="0" fontId="43" fillId="0" borderId="30" xfId="0" applyFont="1" applyBorder="1" applyAlignment="1">
      <alignment horizontal="left" vertical="center"/>
    </xf>
    <xf numFmtId="0" fontId="48" fillId="0" borderId="29" xfId="0" applyFont="1" applyBorder="1" applyAlignment="1">
      <alignment horizontal="left" vertical="center"/>
    </xf>
    <xf numFmtId="0" fontId="43" fillId="0" borderId="31" xfId="0" applyFont="1" applyBorder="1" applyAlignment="1">
      <alignment horizontal="left" vertical="center"/>
    </xf>
    <xf numFmtId="0" fontId="43" fillId="0" borderId="1" xfId="0" applyFont="1" applyBorder="1" applyAlignment="1">
      <alignment horizontal="left" vertical="center"/>
    </xf>
    <xf numFmtId="0" fontId="48" fillId="0" borderId="1" xfId="0" applyFont="1" applyBorder="1" applyAlignment="1">
      <alignment horizontal="left" vertical="center"/>
    </xf>
    <xf numFmtId="0" fontId="49" fillId="0" borderId="1" xfId="0" applyFont="1" applyBorder="1" applyAlignment="1">
      <alignment horizontal="left" vertical="center"/>
    </xf>
    <xf numFmtId="0" fontId="47" fillId="0" borderId="29" xfId="0" applyFont="1" applyBorder="1" applyAlignment="1">
      <alignment horizontal="left" vertical="center"/>
    </xf>
    <xf numFmtId="0" fontId="43" fillId="0" borderId="1" xfId="0" applyFont="1" applyBorder="1" applyAlignment="1">
      <alignment horizontal="left" vertical="center" wrapText="1"/>
    </xf>
    <xf numFmtId="0" fontId="47" fillId="0" borderId="1" xfId="0" applyFont="1" applyBorder="1" applyAlignment="1">
      <alignment horizontal="left" vertical="center" wrapText="1"/>
    </xf>
    <xf numFmtId="0" fontId="47" fillId="0" borderId="1" xfId="0" applyFont="1" applyBorder="1" applyAlignment="1">
      <alignment horizontal="center" vertical="center" wrapText="1"/>
    </xf>
    <xf numFmtId="0" fontId="43" fillId="0" borderId="24" xfId="0" applyFont="1" applyBorder="1" applyAlignment="1">
      <alignment horizontal="left" vertical="center" wrapText="1"/>
    </xf>
    <xf numFmtId="0" fontId="43" fillId="0" borderId="25" xfId="0" applyFont="1" applyBorder="1" applyAlignment="1">
      <alignment horizontal="left" vertical="center" wrapText="1"/>
    </xf>
    <xf numFmtId="0" fontId="43" fillId="0" borderId="26" xfId="0" applyFont="1" applyBorder="1" applyAlignment="1">
      <alignment horizontal="left" vertical="center" wrapText="1"/>
    </xf>
    <xf numFmtId="0" fontId="43" fillId="0" borderId="27" xfId="0" applyFont="1" applyBorder="1" applyAlignment="1">
      <alignment horizontal="left" vertical="center" wrapText="1"/>
    </xf>
    <xf numFmtId="0" fontId="43" fillId="0" borderId="28" xfId="0" applyFont="1" applyBorder="1" applyAlignment="1">
      <alignment horizontal="left" vertical="center" wrapText="1"/>
    </xf>
    <xf numFmtId="0" fontId="49" fillId="0" borderId="27" xfId="0" applyFont="1" applyBorder="1" applyAlignment="1">
      <alignment horizontal="left" vertical="center" wrapText="1"/>
    </xf>
    <xf numFmtId="0" fontId="49" fillId="0" borderId="28" xfId="0" applyFont="1" applyBorder="1" applyAlignment="1">
      <alignment horizontal="left" vertical="center" wrapText="1"/>
    </xf>
    <xf numFmtId="0" fontId="47" fillId="0" borderId="27" xfId="0" applyFont="1" applyBorder="1" applyAlignment="1">
      <alignment horizontal="left" vertical="center" wrapText="1"/>
    </xf>
    <xf numFmtId="0" fontId="47" fillId="0" borderId="1" xfId="0" applyFont="1" applyBorder="1" applyAlignment="1">
      <alignment horizontal="left" vertical="center"/>
    </xf>
    <xf numFmtId="0" fontId="47" fillId="0" borderId="28" xfId="0" applyFont="1" applyBorder="1" applyAlignment="1">
      <alignment horizontal="left" vertical="center" wrapText="1"/>
    </xf>
    <xf numFmtId="0" fontId="47" fillId="0" borderId="28" xfId="0" applyFont="1" applyBorder="1" applyAlignment="1">
      <alignment horizontal="left" vertical="center"/>
    </xf>
    <xf numFmtId="0" fontId="47" fillId="0" borderId="30" xfId="0" applyFont="1" applyBorder="1" applyAlignment="1">
      <alignment horizontal="left" vertical="center" wrapText="1"/>
    </xf>
    <xf numFmtId="0" fontId="47" fillId="0" borderId="29" xfId="0" applyFont="1" applyBorder="1" applyAlignment="1">
      <alignment horizontal="left" vertical="center" wrapText="1"/>
    </xf>
    <xf numFmtId="0" fontId="47" fillId="0" borderId="31" xfId="0" applyFont="1" applyBorder="1" applyAlignment="1">
      <alignment horizontal="left" vertical="center" wrapText="1"/>
    </xf>
    <xf numFmtId="0" fontId="46" fillId="0" borderId="1" xfId="0" applyFont="1" applyBorder="1" applyAlignment="1">
      <alignment horizontal="left" vertical="top"/>
    </xf>
    <xf numFmtId="0" fontId="46" fillId="0" borderId="1" xfId="0" applyFont="1" applyBorder="1" applyAlignment="1">
      <alignment horizontal="center" vertical="top"/>
    </xf>
    <xf numFmtId="0" fontId="47" fillId="0" borderId="30" xfId="0" applyFont="1" applyBorder="1" applyAlignment="1">
      <alignment horizontal="left" vertical="center"/>
    </xf>
    <xf numFmtId="0" fontId="47" fillId="0" borderId="31" xfId="0" applyFont="1" applyBorder="1" applyAlignment="1">
      <alignment horizontal="left" vertical="center"/>
    </xf>
    <xf numFmtId="0" fontId="47" fillId="0" borderId="1" xfId="0" applyFont="1" applyBorder="1" applyAlignment="1">
      <alignment horizontal="center" vertical="center"/>
    </xf>
    <xf numFmtId="0" fontId="49" fillId="0" borderId="0" xfId="0" applyFont="1" applyAlignment="1">
      <alignment vertical="center"/>
    </xf>
    <xf numFmtId="0" fontId="45" fillId="0" borderId="1" xfId="0" applyFont="1" applyBorder="1" applyAlignment="1">
      <alignment vertical="center"/>
    </xf>
    <xf numFmtId="0" fontId="49" fillId="0" borderId="29" xfId="0" applyFont="1" applyBorder="1" applyAlignment="1">
      <alignment vertical="center"/>
    </xf>
    <xf numFmtId="0" fontId="45" fillId="0" borderId="29" xfId="0" applyFont="1" applyBorder="1" applyAlignment="1">
      <alignment vertical="center"/>
    </xf>
    <xf numFmtId="0" fontId="46" fillId="0" borderId="1" xfId="0" applyFont="1" applyBorder="1" applyAlignment="1">
      <alignment vertical="top"/>
    </xf>
    <xf numFmtId="49" fontId="46" fillId="0" borderId="1" xfId="0" applyNumberFormat="1" applyFont="1" applyBorder="1" applyAlignment="1">
      <alignment horizontal="left" vertical="center"/>
    </xf>
    <xf numFmtId="0" fontId="52" fillId="0" borderId="27" xfId="0" applyFont="1" applyBorder="1" applyAlignment="1" applyProtection="1">
      <alignment horizontal="left" vertical="center"/>
    </xf>
    <xf numFmtId="0" fontId="53" fillId="0" borderId="1" xfId="0" applyFont="1" applyBorder="1" applyAlignment="1" applyProtection="1">
      <alignment vertical="top"/>
    </xf>
    <xf numFmtId="0" fontId="53" fillId="0" borderId="1" xfId="0" applyFont="1" applyBorder="1" applyAlignment="1" applyProtection="1">
      <alignment horizontal="left" vertical="center"/>
    </xf>
    <xf numFmtId="0" fontId="53" fillId="0" borderId="1" xfId="0" applyFont="1" applyBorder="1" applyAlignment="1" applyProtection="1">
      <alignment horizontal="center" vertical="center"/>
    </xf>
    <xf numFmtId="49" fontId="53" fillId="0" borderId="1" xfId="0" applyNumberFormat="1" applyFont="1" applyBorder="1" applyAlignment="1" applyProtection="1">
      <alignment horizontal="left" vertical="center"/>
    </xf>
    <xf numFmtId="0" fontId="52" fillId="0" borderId="28" xfId="0" applyFont="1" applyBorder="1" applyAlignment="1" applyProtection="1">
      <alignment horizontal="left" vertical="center"/>
    </xf>
    <xf numFmtId="0" fontId="0" fillId="0" borderId="29" xfId="0" applyBorder="1" applyAlignment="1">
      <alignment vertical="top"/>
    </xf>
    <xf numFmtId="0" fontId="45" fillId="0" borderId="29" xfId="0" applyFont="1" applyBorder="1" applyAlignment="1">
      <alignment horizontal="left"/>
    </xf>
    <xf numFmtId="0" fontId="49" fillId="0" borderId="29" xfId="0" applyFont="1" applyBorder="1" applyAlignment="1"/>
    <xf numFmtId="0" fontId="43" fillId="0" borderId="27" xfId="0" applyFont="1" applyBorder="1" applyAlignment="1">
      <alignment vertical="top"/>
    </xf>
    <xf numFmtId="0" fontId="43" fillId="0" borderId="28" xfId="0" applyFont="1" applyBorder="1" applyAlignment="1">
      <alignment vertical="top"/>
    </xf>
    <xf numFmtId="0" fontId="43" fillId="0" borderId="30" xfId="0" applyFont="1" applyBorder="1" applyAlignment="1">
      <alignment vertical="top"/>
    </xf>
    <xf numFmtId="0" fontId="43" fillId="0" borderId="29" xfId="0" applyFont="1" applyBorder="1" applyAlignment="1">
      <alignment vertical="top"/>
    </xf>
    <xf numFmtId="0" fontId="43" fillId="0" borderId="31" xfId="0" applyFont="1" applyBorder="1" applyAlignment="1">
      <alignment vertical="top"/>
    </xf>
  </cellXfs>
  <cellStyles count="2">
    <cellStyle name="Normal" xfId="0" builtinId="0" customBuiltin="1"/>
    <cellStyle name="Hyperlink" xfId="1" builtinId="8"/>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styles" Target="styles.xml" /><Relationship Id="rId25" Type="http://schemas.openxmlformats.org/officeDocument/2006/relationships/theme" Target="theme/theme1.xml" /><Relationship Id="rId26" Type="http://schemas.openxmlformats.org/officeDocument/2006/relationships/calcChain" Target="calcChain.xml" /><Relationship Id="rId27"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7.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8.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9.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0.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3.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4.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5.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6.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7.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8.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19.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0.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1.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_rels/drawing22.xml.rels>&#65279;<?xml version="1.0" encoding="utf-8"?><Relationships xmlns="http://schemas.openxmlformats.org/package/2006/relationships"><Relationship Id="rId1" Type="http://schemas.openxmlformats.org/officeDocument/2006/relationships/hyperlink" Target="https://app.urs.cz/products/kros4" TargetMode="External" /><Relationship Id="rId2"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19.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0.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drawings/drawing2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xdr:cNvPr>
        <xdr:cNvPicPr/>
      </xdr:nvPicPr>
      <xdr:blipFill>
        <a:blip xmlns:r="http://schemas.openxmlformats.org/officeDocument/2006/relationships" r:embed="rId2"/>
        <a:stretch>
          <a:fillRect/>
        </a:stretch>
      </xdr:blipFill>
      <xdr:spPr>
        <a:prstGeom prst="rect"/>
      </xdr:spPr>
    </xdr:pic>
    <xdr:clientData/>
  </xdr:absolute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hyperlink" Target="https://podminky.urs.cz/item/CS_URS_2025_01/131213702" TargetMode="External" /><Relationship Id="rId2" Type="http://schemas.openxmlformats.org/officeDocument/2006/relationships/hyperlink" Target="https://podminky.urs.cz/item/CS_URS_2025_01/131251104" TargetMode="External" /><Relationship Id="rId3" Type="http://schemas.openxmlformats.org/officeDocument/2006/relationships/hyperlink" Target="https://podminky.urs.cz/item/CS_URS_2025_01/162751117" TargetMode="External" /><Relationship Id="rId4" Type="http://schemas.openxmlformats.org/officeDocument/2006/relationships/hyperlink" Target="https://podminky.urs.cz/item/CS_URS_2025_01/162751119" TargetMode="External" /><Relationship Id="rId5" Type="http://schemas.openxmlformats.org/officeDocument/2006/relationships/hyperlink" Target="https://podminky.urs.cz/item/CS_URS_2025_01/174151101" TargetMode="External" /><Relationship Id="rId6" Type="http://schemas.openxmlformats.org/officeDocument/2006/relationships/hyperlink" Target="https://podminky.urs.cz/item/CS_URS_2025_01/997013631" TargetMode="External" /><Relationship Id="rId7" Type="http://schemas.openxmlformats.org/officeDocument/2006/relationships/hyperlink" Target="https://podminky.urs.cz/item/CS_URS_2025_01/310271055" TargetMode="External" /><Relationship Id="rId8" Type="http://schemas.openxmlformats.org/officeDocument/2006/relationships/hyperlink" Target="https://podminky.urs.cz/item/CS_URS_2025_01/310271061" TargetMode="External" /><Relationship Id="rId9" Type="http://schemas.openxmlformats.org/officeDocument/2006/relationships/hyperlink" Target="https://podminky.urs.cz/item/CS_URS_2025_01/941111132" TargetMode="External" /><Relationship Id="rId10" Type="http://schemas.openxmlformats.org/officeDocument/2006/relationships/hyperlink" Target="https://podminky.urs.cz/item/CS_URS_2025_01/941111232" TargetMode="External" /><Relationship Id="rId11" Type="http://schemas.openxmlformats.org/officeDocument/2006/relationships/hyperlink" Target="https://podminky.urs.cz/item/CS_URS_2025_01/941111832" TargetMode="External" /><Relationship Id="rId12" Type="http://schemas.openxmlformats.org/officeDocument/2006/relationships/hyperlink" Target="https://podminky.urs.cz/item/CS_URS_2025_01/943211111" TargetMode="External" /><Relationship Id="rId13" Type="http://schemas.openxmlformats.org/officeDocument/2006/relationships/hyperlink" Target="https://podminky.urs.cz/item/CS_URS_2025_01/943211211" TargetMode="External" /><Relationship Id="rId14" Type="http://schemas.openxmlformats.org/officeDocument/2006/relationships/hyperlink" Target="https://podminky.urs.cz/item/CS_URS_2025_01/943211811" TargetMode="External" /><Relationship Id="rId15" Type="http://schemas.openxmlformats.org/officeDocument/2006/relationships/hyperlink" Target="https://podminky.urs.cz/item/CS_URS_2025_01/949101112" TargetMode="External" /><Relationship Id="rId16" Type="http://schemas.openxmlformats.org/officeDocument/2006/relationships/hyperlink" Target="https://podminky.urs.cz/item/CS_URS_2025_01/961055111" TargetMode="External" /><Relationship Id="rId17" Type="http://schemas.openxmlformats.org/officeDocument/2006/relationships/hyperlink" Target="https://podminky.urs.cz/item/CS_URS_2025_01/962032231" TargetMode="External" /><Relationship Id="rId18" Type="http://schemas.openxmlformats.org/officeDocument/2006/relationships/hyperlink" Target="https://podminky.urs.cz/item/CS_URS_2025_01/962052314" TargetMode="External" /><Relationship Id="rId19" Type="http://schemas.openxmlformats.org/officeDocument/2006/relationships/hyperlink" Target="https://podminky.urs.cz/item/CS_URS_2025_01/963013530" TargetMode="External" /><Relationship Id="rId20" Type="http://schemas.openxmlformats.org/officeDocument/2006/relationships/hyperlink" Target="https://podminky.urs.cz/item/CS_URS_2025_01/963022819" TargetMode="External" /><Relationship Id="rId21" Type="http://schemas.openxmlformats.org/officeDocument/2006/relationships/hyperlink" Target="https://podminky.urs.cz/item/CS_URS_2025_01/963051113" TargetMode="External" /><Relationship Id="rId22" Type="http://schemas.openxmlformats.org/officeDocument/2006/relationships/hyperlink" Target="https://podminky.urs.cz/item/CS_URS_2025_01/963051213" TargetMode="External" /><Relationship Id="rId23" Type="http://schemas.openxmlformats.org/officeDocument/2006/relationships/hyperlink" Target="https://podminky.urs.cz/item/CS_URS_2025_01/963051313" TargetMode="External" /><Relationship Id="rId24" Type="http://schemas.openxmlformats.org/officeDocument/2006/relationships/hyperlink" Target="https://podminky.urs.cz/item/CS_URS_2025_01/963053935" TargetMode="External" /><Relationship Id="rId25" Type="http://schemas.openxmlformats.org/officeDocument/2006/relationships/hyperlink" Target="https://podminky.urs.cz/item/CS_URS_2025_01/963053936" TargetMode="External" /><Relationship Id="rId26" Type="http://schemas.openxmlformats.org/officeDocument/2006/relationships/hyperlink" Target="https://podminky.urs.cz/item/CS_URS_2025_01/965042141" TargetMode="External" /><Relationship Id="rId27" Type="http://schemas.openxmlformats.org/officeDocument/2006/relationships/hyperlink" Target="https://podminky.urs.cz/item/CS_URS_2025_01/965042241" TargetMode="External" /><Relationship Id="rId28" Type="http://schemas.openxmlformats.org/officeDocument/2006/relationships/hyperlink" Target="https://podminky.urs.cz/item/CS_URS_2025_01/965043341" TargetMode="External" /><Relationship Id="rId29" Type="http://schemas.openxmlformats.org/officeDocument/2006/relationships/hyperlink" Target="https://podminky.urs.cz/item/CS_URS_2025_01/965049111" TargetMode="External" /><Relationship Id="rId30" Type="http://schemas.openxmlformats.org/officeDocument/2006/relationships/hyperlink" Target="https://podminky.urs.cz/item/CS_URS_2025_01/965049112" TargetMode="External" /><Relationship Id="rId31" Type="http://schemas.openxmlformats.org/officeDocument/2006/relationships/hyperlink" Target="https://podminky.urs.cz/item/CS_URS_2025_01/965081113" TargetMode="External" /><Relationship Id="rId32" Type="http://schemas.openxmlformats.org/officeDocument/2006/relationships/hyperlink" Target="https://podminky.urs.cz/item/CS_URS_2025_01/965081313" TargetMode="External" /><Relationship Id="rId33" Type="http://schemas.openxmlformats.org/officeDocument/2006/relationships/hyperlink" Target="https://podminky.urs.cz/item/CS_URS_2025_01/965081333" TargetMode="External" /><Relationship Id="rId34" Type="http://schemas.openxmlformats.org/officeDocument/2006/relationships/hyperlink" Target="https://podminky.urs.cz/item/CS_URS_2025_01/965082933" TargetMode="External" /><Relationship Id="rId35" Type="http://schemas.openxmlformats.org/officeDocument/2006/relationships/hyperlink" Target="https://podminky.urs.cz/item/CS_URS_2025_01/966031314" TargetMode="External" /><Relationship Id="rId36" Type="http://schemas.openxmlformats.org/officeDocument/2006/relationships/hyperlink" Target="https://podminky.urs.cz/item/CS_URS_2025_01/966032911" TargetMode="External" /><Relationship Id="rId37" Type="http://schemas.openxmlformats.org/officeDocument/2006/relationships/hyperlink" Target="https://podminky.urs.cz/item/CS_URS_2025_01/968062356" TargetMode="External" /><Relationship Id="rId38" Type="http://schemas.openxmlformats.org/officeDocument/2006/relationships/hyperlink" Target="https://podminky.urs.cz/item/CS_URS_2025_01/968062357" TargetMode="External" /><Relationship Id="rId39" Type="http://schemas.openxmlformats.org/officeDocument/2006/relationships/hyperlink" Target="https://podminky.urs.cz/item/CS_URS_2025_01/968062455" TargetMode="External" /><Relationship Id="rId40" Type="http://schemas.openxmlformats.org/officeDocument/2006/relationships/hyperlink" Target="https://podminky.urs.cz/item/CS_URS_2025_01/968062456" TargetMode="External" /><Relationship Id="rId41" Type="http://schemas.openxmlformats.org/officeDocument/2006/relationships/hyperlink" Target="https://podminky.urs.cz/item/CS_URS_2025_01/968072455" TargetMode="External" /><Relationship Id="rId42" Type="http://schemas.openxmlformats.org/officeDocument/2006/relationships/hyperlink" Target="https://podminky.urs.cz/item/CS_URS_2025_01/968072456" TargetMode="External" /><Relationship Id="rId43" Type="http://schemas.openxmlformats.org/officeDocument/2006/relationships/hyperlink" Target="https://podminky.urs.cz/item/CS_URS_2025_01/968072558" TargetMode="External" /><Relationship Id="rId44" Type="http://schemas.openxmlformats.org/officeDocument/2006/relationships/hyperlink" Target="https://podminky.urs.cz/item/CS_URS_2025_01/968072559" TargetMode="External" /><Relationship Id="rId45" Type="http://schemas.openxmlformats.org/officeDocument/2006/relationships/hyperlink" Target="https://podminky.urs.cz/item/CS_URS_2025_01/977211122" TargetMode="External" /><Relationship Id="rId46" Type="http://schemas.openxmlformats.org/officeDocument/2006/relationships/hyperlink" Target="https://podminky.urs.cz/item/CS_URS_2025_01/997013114" TargetMode="External" /><Relationship Id="rId47" Type="http://schemas.openxmlformats.org/officeDocument/2006/relationships/hyperlink" Target="https://podminky.urs.cz/item/CS_URS_2025_01/997013154" TargetMode="External" /><Relationship Id="rId48" Type="http://schemas.openxmlformats.org/officeDocument/2006/relationships/hyperlink" Target="https://podminky.urs.cz/item/CS_URS_2025_01/997013312" TargetMode="External" /><Relationship Id="rId49" Type="http://schemas.openxmlformats.org/officeDocument/2006/relationships/hyperlink" Target="https://podminky.urs.cz/item/CS_URS_2025_01/997013322" TargetMode="External" /><Relationship Id="rId50" Type="http://schemas.openxmlformats.org/officeDocument/2006/relationships/hyperlink" Target="https://podminky.urs.cz/item/CS_URS_2025_01/997013501" TargetMode="External" /><Relationship Id="rId51" Type="http://schemas.openxmlformats.org/officeDocument/2006/relationships/hyperlink" Target="https://podminky.urs.cz/item/CS_URS_2025_01/997013509" TargetMode="External" /><Relationship Id="rId52" Type="http://schemas.openxmlformats.org/officeDocument/2006/relationships/hyperlink" Target="https://podminky.urs.cz/item/CS_URS_2025_01/997013602" TargetMode="External" /><Relationship Id="rId53" Type="http://schemas.openxmlformats.org/officeDocument/2006/relationships/hyperlink" Target="https://podminky.urs.cz/item/CS_URS_2025_01/997013603" TargetMode="External" /><Relationship Id="rId54" Type="http://schemas.openxmlformats.org/officeDocument/2006/relationships/hyperlink" Target="https://podminky.urs.cz/item/CS_URS_2025_01/997013609" TargetMode="External" /><Relationship Id="rId55" Type="http://schemas.openxmlformats.org/officeDocument/2006/relationships/hyperlink" Target="https://podminky.urs.cz/item/CS_URS_2025_01/997013631" TargetMode="External" /><Relationship Id="rId56" Type="http://schemas.openxmlformats.org/officeDocument/2006/relationships/hyperlink" Target="https://podminky.urs.cz/item/CS_URS_2025_01/997013645" TargetMode="External" /><Relationship Id="rId57" Type="http://schemas.openxmlformats.org/officeDocument/2006/relationships/hyperlink" Target="https://podminky.urs.cz/item/CS_URS_2025_01/997013811" TargetMode="External" /><Relationship Id="rId58" Type="http://schemas.openxmlformats.org/officeDocument/2006/relationships/hyperlink" Target="https://podminky.urs.cz/item/CS_URS_2025_01/998011009" TargetMode="External" /><Relationship Id="rId59" Type="http://schemas.openxmlformats.org/officeDocument/2006/relationships/hyperlink" Target="https://podminky.urs.cz/item/CS_URS_2024_01/711131811" TargetMode="External" /><Relationship Id="rId60" Type="http://schemas.openxmlformats.org/officeDocument/2006/relationships/hyperlink" Target="https://podminky.urs.cz/item/CS_URS_2024_01/711131821" TargetMode="External" /><Relationship Id="rId61" Type="http://schemas.openxmlformats.org/officeDocument/2006/relationships/hyperlink" Target="https://podminky.urs.cz/item/CS_URS_2025_01/735151812" TargetMode="External" /><Relationship Id="rId62" Type="http://schemas.openxmlformats.org/officeDocument/2006/relationships/hyperlink" Target="https://podminky.urs.cz/item/CS_URS_2025_01/741371821" TargetMode="External" /><Relationship Id="rId63" Type="http://schemas.openxmlformats.org/officeDocument/2006/relationships/hyperlink" Target="https://podminky.urs.cz/item/CS_URS_2025_01/741372801" TargetMode="External" /><Relationship Id="rId64" Type="http://schemas.openxmlformats.org/officeDocument/2006/relationships/hyperlink" Target="https://podminky.urs.cz/item/CS_URS_2025_01/762331811" TargetMode="External" /><Relationship Id="rId65" Type="http://schemas.openxmlformats.org/officeDocument/2006/relationships/hyperlink" Target="https://podminky.urs.cz/item/CS_URS_2025_01/762331812" TargetMode="External" /><Relationship Id="rId66" Type="http://schemas.openxmlformats.org/officeDocument/2006/relationships/hyperlink" Target="https://podminky.urs.cz/item/CS_URS_2025_01/762331814" TargetMode="External" /><Relationship Id="rId67" Type="http://schemas.openxmlformats.org/officeDocument/2006/relationships/hyperlink" Target="https://podminky.urs.cz/item/CS_URS_2025_01/762342811" TargetMode="External" /><Relationship Id="rId68" Type="http://schemas.openxmlformats.org/officeDocument/2006/relationships/hyperlink" Target="https://podminky.urs.cz/item/CS_URS_2025_01/762512811" TargetMode="External" /><Relationship Id="rId69" Type="http://schemas.openxmlformats.org/officeDocument/2006/relationships/hyperlink" Target="https://podminky.urs.cz/item/CS_URS_2025_01/762522812" TargetMode="External" /><Relationship Id="rId70" Type="http://schemas.openxmlformats.org/officeDocument/2006/relationships/hyperlink" Target="https://podminky.urs.cz/item/CS_URS_2025_01/764001821" TargetMode="External" /><Relationship Id="rId71" Type="http://schemas.openxmlformats.org/officeDocument/2006/relationships/hyperlink" Target="https://podminky.urs.cz/item/CS_URS_2025_01/764001851" TargetMode="External" /><Relationship Id="rId72" Type="http://schemas.openxmlformats.org/officeDocument/2006/relationships/hyperlink" Target="https://podminky.urs.cz/item/CS_URS_2025_01/764001871" TargetMode="External" /><Relationship Id="rId73" Type="http://schemas.openxmlformats.org/officeDocument/2006/relationships/hyperlink" Target="https://podminky.urs.cz/item/CS_URS_2025_01/764002821" TargetMode="External" /><Relationship Id="rId74" Type="http://schemas.openxmlformats.org/officeDocument/2006/relationships/hyperlink" Target="https://podminky.urs.cz/item/CS_URS_2025_01/764002835" TargetMode="External" /><Relationship Id="rId75" Type="http://schemas.openxmlformats.org/officeDocument/2006/relationships/hyperlink" Target="https://podminky.urs.cz/item/CS_URS_2025_01/764002851" TargetMode="External" /><Relationship Id="rId76" Type="http://schemas.openxmlformats.org/officeDocument/2006/relationships/hyperlink" Target="https://podminky.urs.cz/item/CS_URS_2025_01/764004801" TargetMode="External" /><Relationship Id="rId77" Type="http://schemas.openxmlformats.org/officeDocument/2006/relationships/hyperlink" Target="https://podminky.urs.cz/item/CS_URS_2025_01/764004861" TargetMode="External" /><Relationship Id="rId78" Type="http://schemas.openxmlformats.org/officeDocument/2006/relationships/hyperlink" Target="https://podminky.urs.cz/item/CS_URS_2025_01/766411821" TargetMode="External" /><Relationship Id="rId79" Type="http://schemas.openxmlformats.org/officeDocument/2006/relationships/hyperlink" Target="https://podminky.urs.cz/item/CS_URS_2025_01/766411822" TargetMode="External" /><Relationship Id="rId80" Type="http://schemas.openxmlformats.org/officeDocument/2006/relationships/hyperlink" Target="https://podminky.urs.cz/item/CS_URS_2025_01/767161823" TargetMode="External" /><Relationship Id="rId81" Type="http://schemas.openxmlformats.org/officeDocument/2006/relationships/hyperlink" Target="https://podminky.urs.cz/item/CS_URS_2025_01/767661811" TargetMode="External" /><Relationship Id="rId82" Type="http://schemas.openxmlformats.org/officeDocument/2006/relationships/hyperlink" Target="https://podminky.urs.cz/item/CS_URS_2025_01/775521810" TargetMode="External" /><Relationship Id="rId83" Type="http://schemas.openxmlformats.org/officeDocument/2006/relationships/hyperlink" Target="https://podminky.urs.cz/item/CS_URS_2025_01/776201812" TargetMode="External" /><Relationship Id="rId84" Type="http://schemas.openxmlformats.org/officeDocument/2006/relationships/hyperlink" Target="https://podminky.urs.cz/item/CS_URS_2025_01/776410811" TargetMode="External" /><Relationship Id="rId85" Type="http://schemas.openxmlformats.org/officeDocument/2006/relationships/hyperlink" Target="https://podminky.urs.cz/item/CS_URS_2025_01/782631811" TargetMode="External" /><Relationship Id="rId86" Type="http://schemas.openxmlformats.org/officeDocument/2006/relationships/drawing" Target="../drawings/drawing2.xml" /></Relationships>
</file>

<file path=xl/worksheets/_rels/sheet3.xml.rels>&#65279;<?xml version="1.0" encoding="utf-8"?><Relationships xmlns="http://schemas.openxmlformats.org/package/2006/relationships"><Relationship Id="rId1" Type="http://schemas.openxmlformats.org/officeDocument/2006/relationships/hyperlink" Target="https://podminky.urs.cz/item/CS_URS_2025_01/111212211" TargetMode="External" /><Relationship Id="rId2" Type="http://schemas.openxmlformats.org/officeDocument/2006/relationships/hyperlink" Target="https://podminky.urs.cz/item/CS_URS_2025_01/112151352" TargetMode="External" /><Relationship Id="rId3" Type="http://schemas.openxmlformats.org/officeDocument/2006/relationships/hyperlink" Target="https://podminky.urs.cz/item/CS_URS_2025_01/112201112" TargetMode="External" /><Relationship Id="rId4" Type="http://schemas.openxmlformats.org/officeDocument/2006/relationships/hyperlink" Target="https://podminky.urs.cz/item/CS_URS_2025_01/113102211" TargetMode="External" /><Relationship Id="rId5" Type="http://schemas.openxmlformats.org/officeDocument/2006/relationships/hyperlink" Target="https://podminky.urs.cz/item/CS_URS_2025_01/113106151" TargetMode="External" /><Relationship Id="rId6" Type="http://schemas.openxmlformats.org/officeDocument/2006/relationships/hyperlink" Target="https://podminky.urs.cz/item/CS_URS_2025_01/113106187" TargetMode="External" /><Relationship Id="rId7" Type="http://schemas.openxmlformats.org/officeDocument/2006/relationships/hyperlink" Target="https://podminky.urs.cz/item/CS_URS_2025_01/113107123" TargetMode="External" /><Relationship Id="rId8" Type="http://schemas.openxmlformats.org/officeDocument/2006/relationships/hyperlink" Target="https://podminky.urs.cz/item/CS_URS_2025_01/113107137" TargetMode="External" /><Relationship Id="rId9" Type="http://schemas.openxmlformats.org/officeDocument/2006/relationships/hyperlink" Target="https://podminky.urs.cz/item/CS_URS_2025_01/113107322" TargetMode="External" /><Relationship Id="rId10" Type="http://schemas.openxmlformats.org/officeDocument/2006/relationships/hyperlink" Target="https://podminky.urs.cz/item/CS_URS_2025_01/113107323" TargetMode="External" /><Relationship Id="rId11" Type="http://schemas.openxmlformats.org/officeDocument/2006/relationships/hyperlink" Target="https://podminky.urs.cz/item/CS_URS_2025_01/113107337" TargetMode="External" /><Relationship Id="rId12" Type="http://schemas.openxmlformats.org/officeDocument/2006/relationships/hyperlink" Target="https://podminky.urs.cz/item/CS_URS_2025_01/113107342" TargetMode="External" /><Relationship Id="rId13" Type="http://schemas.openxmlformats.org/officeDocument/2006/relationships/hyperlink" Target="https://podminky.urs.cz/item/CS_URS_2025_01/113202111" TargetMode="External" /><Relationship Id="rId14" Type="http://schemas.openxmlformats.org/officeDocument/2006/relationships/hyperlink" Target="https://podminky.urs.cz/item/CS_URS_2025_01/121151103" TargetMode="External" /><Relationship Id="rId15" Type="http://schemas.openxmlformats.org/officeDocument/2006/relationships/hyperlink" Target="https://podminky.urs.cz/item/CS_URS_2025_01/122211101" TargetMode="External" /><Relationship Id="rId16" Type="http://schemas.openxmlformats.org/officeDocument/2006/relationships/hyperlink" Target="https://podminky.urs.cz/item/CS_URS_2025_01/122251106" TargetMode="External" /><Relationship Id="rId17" Type="http://schemas.openxmlformats.org/officeDocument/2006/relationships/hyperlink" Target="https://podminky.urs.cz/item/CS_URS_2025_01/132212132" TargetMode="External" /><Relationship Id="rId18" Type="http://schemas.openxmlformats.org/officeDocument/2006/relationships/hyperlink" Target="https://podminky.urs.cz/item/CS_URS_2025_01/162301501" TargetMode="External" /><Relationship Id="rId19" Type="http://schemas.openxmlformats.org/officeDocument/2006/relationships/hyperlink" Target="https://podminky.urs.cz/item/CS_URS_2025_01/162301981" TargetMode="External" /><Relationship Id="rId20" Type="http://schemas.openxmlformats.org/officeDocument/2006/relationships/hyperlink" Target="https://podminky.urs.cz/item/CS_URS_2025_01/162751117" TargetMode="External" /><Relationship Id="rId21" Type="http://schemas.openxmlformats.org/officeDocument/2006/relationships/hyperlink" Target="https://podminky.urs.cz/item/CS_URS_2025_01/162751119" TargetMode="External" /><Relationship Id="rId22" Type="http://schemas.openxmlformats.org/officeDocument/2006/relationships/hyperlink" Target="https://podminky.urs.cz/item/CS_URS_2025_01/997013631" TargetMode="External" /><Relationship Id="rId23" Type="http://schemas.openxmlformats.org/officeDocument/2006/relationships/hyperlink" Target="https://podminky.urs.cz/item/CS_URS_2025_01/174111101" TargetMode="External" /><Relationship Id="rId24" Type="http://schemas.openxmlformats.org/officeDocument/2006/relationships/hyperlink" Target="https://podminky.urs.cz/item/CS_URS_2025_01/174151101" TargetMode="External" /><Relationship Id="rId25" Type="http://schemas.openxmlformats.org/officeDocument/2006/relationships/hyperlink" Target="https://podminky.urs.cz/item/CS_URS_2025_01/279311147" TargetMode="External" /><Relationship Id="rId26" Type="http://schemas.openxmlformats.org/officeDocument/2006/relationships/hyperlink" Target="https://podminky.urs.cz/item/CS_URS_2025_01/279351411" TargetMode="External" /><Relationship Id="rId27" Type="http://schemas.openxmlformats.org/officeDocument/2006/relationships/hyperlink" Target="https://podminky.urs.cz/item/CS_URS_2025_01/279351412" TargetMode="External" /><Relationship Id="rId28" Type="http://schemas.openxmlformats.org/officeDocument/2006/relationships/hyperlink" Target="https://podminky.urs.cz/item/CS_URS_2025_01/279361113" TargetMode="External" /><Relationship Id="rId29" Type="http://schemas.openxmlformats.org/officeDocument/2006/relationships/hyperlink" Target="https://podminky.urs.cz/item/CS_URS_2025_01/564871116" TargetMode="External" /><Relationship Id="rId30" Type="http://schemas.openxmlformats.org/officeDocument/2006/relationships/hyperlink" Target="https://podminky.urs.cz/item/CS_URS_2025_01/564951313" TargetMode="External" /><Relationship Id="rId31" Type="http://schemas.openxmlformats.org/officeDocument/2006/relationships/hyperlink" Target="https://podminky.urs.cz/item/CS_URS_2025_01/961031513" TargetMode="External" /><Relationship Id="rId32" Type="http://schemas.openxmlformats.org/officeDocument/2006/relationships/hyperlink" Target="https://podminky.urs.cz/item/CS_URS_2025_01/961055111" TargetMode="External" /><Relationship Id="rId33" Type="http://schemas.openxmlformats.org/officeDocument/2006/relationships/hyperlink" Target="https://podminky.urs.cz/item/CS_URS_2025_01/962032231" TargetMode="External" /><Relationship Id="rId34" Type="http://schemas.openxmlformats.org/officeDocument/2006/relationships/hyperlink" Target="https://podminky.urs.cz/item/CS_URS_2025_01/962052210" TargetMode="External" /><Relationship Id="rId35" Type="http://schemas.openxmlformats.org/officeDocument/2006/relationships/hyperlink" Target="https://podminky.urs.cz/item/CS_URS_2025_01/962052211" TargetMode="External" /><Relationship Id="rId36" Type="http://schemas.openxmlformats.org/officeDocument/2006/relationships/hyperlink" Target="https://podminky.urs.cz/item/CS_URS_2025_01/963032819" TargetMode="External" /><Relationship Id="rId37" Type="http://schemas.openxmlformats.org/officeDocument/2006/relationships/hyperlink" Target="https://podminky.urs.cz/item/CS_URS_2025_01/963053936" TargetMode="External" /><Relationship Id="rId38" Type="http://schemas.openxmlformats.org/officeDocument/2006/relationships/hyperlink" Target="https://podminky.urs.cz/item/CS_URS_2025_01/966008221" TargetMode="External" /><Relationship Id="rId39" Type="http://schemas.openxmlformats.org/officeDocument/2006/relationships/hyperlink" Target="https://podminky.urs.cz/item/CS_URS_2025_01/966008222" TargetMode="External" /><Relationship Id="rId40" Type="http://schemas.openxmlformats.org/officeDocument/2006/relationships/hyperlink" Target="https://podminky.urs.cz/item/CS_URS_2025_01/966072810" TargetMode="External" /><Relationship Id="rId41" Type="http://schemas.openxmlformats.org/officeDocument/2006/relationships/hyperlink" Target="https://podminky.urs.cz/item/CS_URS_2025_01/966072811" TargetMode="External" /><Relationship Id="rId42" Type="http://schemas.openxmlformats.org/officeDocument/2006/relationships/hyperlink" Target="https://podminky.urs.cz/item/CS_URS_2025_01/976071111" TargetMode="External" /><Relationship Id="rId43" Type="http://schemas.openxmlformats.org/officeDocument/2006/relationships/hyperlink" Target="https://podminky.urs.cz/item/CS_URS_2025_01/977312114" TargetMode="External" /><Relationship Id="rId44" Type="http://schemas.openxmlformats.org/officeDocument/2006/relationships/hyperlink" Target="https://podminky.urs.cz/item/CS_URS_2025_01/985131111" TargetMode="External" /><Relationship Id="rId45" Type="http://schemas.openxmlformats.org/officeDocument/2006/relationships/hyperlink" Target="https://podminky.urs.cz/item/CS_URS_2025_01/985232112" TargetMode="External" /><Relationship Id="rId46" Type="http://schemas.openxmlformats.org/officeDocument/2006/relationships/hyperlink" Target="https://podminky.urs.cz/item/CS_URS_2025_01/985311112" TargetMode="External" /><Relationship Id="rId47" Type="http://schemas.openxmlformats.org/officeDocument/2006/relationships/hyperlink" Target="https://podminky.urs.cz/item/CS_URS_2025_01/997013111" TargetMode="External" /><Relationship Id="rId48" Type="http://schemas.openxmlformats.org/officeDocument/2006/relationships/hyperlink" Target="https://podminky.urs.cz/item/CS_URS_2025_01/997013501" TargetMode="External" /><Relationship Id="rId49" Type="http://schemas.openxmlformats.org/officeDocument/2006/relationships/hyperlink" Target="https://podminky.urs.cz/item/CS_URS_2025_01/997013509" TargetMode="External" /><Relationship Id="rId50" Type="http://schemas.openxmlformats.org/officeDocument/2006/relationships/hyperlink" Target="https://podminky.urs.cz/item/CS_URS_2025_01/997013601" TargetMode="External" /><Relationship Id="rId51" Type="http://schemas.openxmlformats.org/officeDocument/2006/relationships/hyperlink" Target="https://podminky.urs.cz/item/CS_URS_2025_01/997013602" TargetMode="External" /><Relationship Id="rId52" Type="http://schemas.openxmlformats.org/officeDocument/2006/relationships/hyperlink" Target="https://podminky.urs.cz/item/CS_URS_2025_01/997013603" TargetMode="External" /><Relationship Id="rId53" Type="http://schemas.openxmlformats.org/officeDocument/2006/relationships/hyperlink" Target="https://podminky.urs.cz/item/CS_URS_2025_01/997013631" TargetMode="External" /><Relationship Id="rId54" Type="http://schemas.openxmlformats.org/officeDocument/2006/relationships/hyperlink" Target="https://podminky.urs.cz/item/CS_URS_2025_01/997013645" TargetMode="External" /><Relationship Id="rId55" Type="http://schemas.openxmlformats.org/officeDocument/2006/relationships/hyperlink" Target="https://podminky.urs.cz/item/CS_URS_2025_01/998225111" TargetMode="External" /><Relationship Id="rId56" Type="http://schemas.openxmlformats.org/officeDocument/2006/relationships/hyperlink" Target="https://podminky.urs.cz/item/CS_URS_2025_01/751510862" TargetMode="External" /><Relationship Id="rId57" Type="http://schemas.openxmlformats.org/officeDocument/2006/relationships/drawing" Target="../drawings/drawing3.xml" /></Relationships>
</file>

<file path=xl/worksheets/_rels/sheet4.xml.rels>&#65279;<?xml version="1.0" encoding="utf-8"?><Relationships xmlns="http://schemas.openxmlformats.org/package/2006/relationships"><Relationship Id="rId1" Type="http://schemas.openxmlformats.org/officeDocument/2006/relationships/hyperlink" Target="https://podminky.urs.cz/item/CS_URS_2025_01/122251301" TargetMode="External" /><Relationship Id="rId2" Type="http://schemas.openxmlformats.org/officeDocument/2006/relationships/hyperlink" Target="https://podminky.urs.cz/item/CS_URS_2025_01/162211311" TargetMode="External" /><Relationship Id="rId3" Type="http://schemas.openxmlformats.org/officeDocument/2006/relationships/hyperlink" Target="https://podminky.urs.cz/item/CS_URS_2025_01/162211319" TargetMode="External" /><Relationship Id="rId4" Type="http://schemas.openxmlformats.org/officeDocument/2006/relationships/hyperlink" Target="https://podminky.urs.cz/item/CS_URS_2025_01/162751117" TargetMode="External" /><Relationship Id="rId5" Type="http://schemas.openxmlformats.org/officeDocument/2006/relationships/hyperlink" Target="https://podminky.urs.cz/item/CS_URS_2025_01/162751119" TargetMode="External" /><Relationship Id="rId6" Type="http://schemas.openxmlformats.org/officeDocument/2006/relationships/hyperlink" Target="https://podminky.urs.cz/item/CS_URS_2025_01/997013631" TargetMode="External" /><Relationship Id="rId7" Type="http://schemas.openxmlformats.org/officeDocument/2006/relationships/hyperlink" Target="https://podminky.urs.cz/item/CS_URS_2025_01/961055111" TargetMode="External" /><Relationship Id="rId8" Type="http://schemas.openxmlformats.org/officeDocument/2006/relationships/hyperlink" Target="https://podminky.urs.cz/item/CS_URS_2025_01/962032231" TargetMode="External" /><Relationship Id="rId9" Type="http://schemas.openxmlformats.org/officeDocument/2006/relationships/hyperlink" Target="https://podminky.urs.cz/item/CS_URS_2025_01/962081131" TargetMode="External" /><Relationship Id="rId10" Type="http://schemas.openxmlformats.org/officeDocument/2006/relationships/hyperlink" Target="https://podminky.urs.cz/item/CS_URS_2025_01/962081141" TargetMode="External" /><Relationship Id="rId11" Type="http://schemas.openxmlformats.org/officeDocument/2006/relationships/hyperlink" Target="https://podminky.urs.cz/item/CS_URS_2025_01/963051113" TargetMode="External" /><Relationship Id="rId12" Type="http://schemas.openxmlformats.org/officeDocument/2006/relationships/hyperlink" Target="https://podminky.urs.cz/item/CS_URS_2025_01/965042131" TargetMode="External" /><Relationship Id="rId13" Type="http://schemas.openxmlformats.org/officeDocument/2006/relationships/hyperlink" Target="https://podminky.urs.cz/item/CS_URS_2025_01/965042141" TargetMode="External" /><Relationship Id="rId14" Type="http://schemas.openxmlformats.org/officeDocument/2006/relationships/hyperlink" Target="https://podminky.urs.cz/item/CS_URS_2025_01/965042231" TargetMode="External" /><Relationship Id="rId15" Type="http://schemas.openxmlformats.org/officeDocument/2006/relationships/hyperlink" Target="https://podminky.urs.cz/item/CS_URS_2025_01/965042241" TargetMode="External" /><Relationship Id="rId16" Type="http://schemas.openxmlformats.org/officeDocument/2006/relationships/hyperlink" Target="https://podminky.urs.cz/item/CS_URS_2025_01/965081213" TargetMode="External" /><Relationship Id="rId17" Type="http://schemas.openxmlformats.org/officeDocument/2006/relationships/hyperlink" Target="https://podminky.urs.cz/item/CS_URS_2025_01/965081313" TargetMode="External" /><Relationship Id="rId18" Type="http://schemas.openxmlformats.org/officeDocument/2006/relationships/hyperlink" Target="https://podminky.urs.cz/item/CS_URS_2025_01/966080103" TargetMode="External" /><Relationship Id="rId19" Type="http://schemas.openxmlformats.org/officeDocument/2006/relationships/hyperlink" Target="https://podminky.urs.cz/item/CS_URS_2025_01/966080105" TargetMode="External" /><Relationship Id="rId20" Type="http://schemas.openxmlformats.org/officeDocument/2006/relationships/hyperlink" Target="https://podminky.urs.cz/item/CS_URS_2025_01/968072455" TargetMode="External" /><Relationship Id="rId21" Type="http://schemas.openxmlformats.org/officeDocument/2006/relationships/hyperlink" Target="https://podminky.urs.cz/item/CS_URS_2025_01/968072456" TargetMode="External" /><Relationship Id="rId22" Type="http://schemas.openxmlformats.org/officeDocument/2006/relationships/hyperlink" Target="https://podminky.urs.cz/item/CS_URS_2025_01/968082015" TargetMode="External" /><Relationship Id="rId23" Type="http://schemas.openxmlformats.org/officeDocument/2006/relationships/hyperlink" Target="https://podminky.urs.cz/item/CS_URS_2025_01/968082016" TargetMode="External" /><Relationship Id="rId24" Type="http://schemas.openxmlformats.org/officeDocument/2006/relationships/hyperlink" Target="https://podminky.urs.cz/item/CS_URS_2025_01/968082018" TargetMode="External" /><Relationship Id="rId25" Type="http://schemas.openxmlformats.org/officeDocument/2006/relationships/hyperlink" Target="https://podminky.urs.cz/item/CS_URS_2025_01/971033521" TargetMode="External" /><Relationship Id="rId26" Type="http://schemas.openxmlformats.org/officeDocument/2006/relationships/hyperlink" Target="https://podminky.urs.cz/item/CS_URS_2025_01/971033641" TargetMode="External" /><Relationship Id="rId27" Type="http://schemas.openxmlformats.org/officeDocument/2006/relationships/hyperlink" Target="https://podminky.urs.cz/item/CS_URS_2025_01/971033651" TargetMode="External" /><Relationship Id="rId28" Type="http://schemas.openxmlformats.org/officeDocument/2006/relationships/hyperlink" Target="https://podminky.urs.cz/item/CS_URS_2025_01/974031165" TargetMode="External" /><Relationship Id="rId29" Type="http://schemas.openxmlformats.org/officeDocument/2006/relationships/hyperlink" Target="https://podminky.urs.cz/item/CS_URS_2025_01/977211112" TargetMode="External" /><Relationship Id="rId30" Type="http://schemas.openxmlformats.org/officeDocument/2006/relationships/hyperlink" Target="https://podminky.urs.cz/item/CS_URS_2025_01/977211121" TargetMode="External" /><Relationship Id="rId31" Type="http://schemas.openxmlformats.org/officeDocument/2006/relationships/hyperlink" Target="https://podminky.urs.cz/item/CS_URS_2025_01/977211122" TargetMode="External" /><Relationship Id="rId32" Type="http://schemas.openxmlformats.org/officeDocument/2006/relationships/hyperlink" Target="https://podminky.urs.cz/item/CS_URS_2025_01/977211123" TargetMode="External" /><Relationship Id="rId33" Type="http://schemas.openxmlformats.org/officeDocument/2006/relationships/hyperlink" Target="https://podminky.urs.cz/item/CS_URS_2025_01/977211125" TargetMode="External" /><Relationship Id="rId34" Type="http://schemas.openxmlformats.org/officeDocument/2006/relationships/hyperlink" Target="https://podminky.urs.cz/item/CS_URS_2025_01/977311112" TargetMode="External" /><Relationship Id="rId35" Type="http://schemas.openxmlformats.org/officeDocument/2006/relationships/hyperlink" Target="https://podminky.urs.cz/item/CS_URS_2025_01/978011191" TargetMode="External" /><Relationship Id="rId36" Type="http://schemas.openxmlformats.org/officeDocument/2006/relationships/hyperlink" Target="https://podminky.urs.cz/item/CS_URS_2025_01/978013191" TargetMode="External" /><Relationship Id="rId37" Type="http://schemas.openxmlformats.org/officeDocument/2006/relationships/hyperlink" Target="https://podminky.urs.cz/item/CS_URS_2025_01/978015391" TargetMode="External" /><Relationship Id="rId38" Type="http://schemas.openxmlformats.org/officeDocument/2006/relationships/hyperlink" Target="https://podminky.urs.cz/item/CS_URS_2025_01/978059541" TargetMode="External" /><Relationship Id="rId39" Type="http://schemas.openxmlformats.org/officeDocument/2006/relationships/hyperlink" Target="https://podminky.urs.cz/item/CS_URS_2025_01/997013154" TargetMode="External" /><Relationship Id="rId40" Type="http://schemas.openxmlformats.org/officeDocument/2006/relationships/hyperlink" Target="https://podminky.urs.cz/item/CS_URS_2025_01/997013312" TargetMode="External" /><Relationship Id="rId41" Type="http://schemas.openxmlformats.org/officeDocument/2006/relationships/hyperlink" Target="https://podminky.urs.cz/item/CS_URS_2025_01/997013322" TargetMode="External" /><Relationship Id="rId42" Type="http://schemas.openxmlformats.org/officeDocument/2006/relationships/hyperlink" Target="https://podminky.urs.cz/item/CS_URS_2025_01/997013501" TargetMode="External" /><Relationship Id="rId43" Type="http://schemas.openxmlformats.org/officeDocument/2006/relationships/hyperlink" Target="https://podminky.urs.cz/item/CS_URS_2025_01/997013509" TargetMode="External" /><Relationship Id="rId44" Type="http://schemas.openxmlformats.org/officeDocument/2006/relationships/hyperlink" Target="https://podminky.urs.cz/item/CS_URS_2025_01/997013601" TargetMode="External" /><Relationship Id="rId45" Type="http://schemas.openxmlformats.org/officeDocument/2006/relationships/hyperlink" Target="https://podminky.urs.cz/item/CS_URS_2025_01/997013602" TargetMode="External" /><Relationship Id="rId46" Type="http://schemas.openxmlformats.org/officeDocument/2006/relationships/hyperlink" Target="https://podminky.urs.cz/item/CS_URS_2025_01/997013603" TargetMode="External" /><Relationship Id="rId47" Type="http://schemas.openxmlformats.org/officeDocument/2006/relationships/hyperlink" Target="https://podminky.urs.cz/item/CS_URS_2025_01/997013609" TargetMode="External" /><Relationship Id="rId48" Type="http://schemas.openxmlformats.org/officeDocument/2006/relationships/hyperlink" Target="https://podminky.urs.cz/item/CS_URS_2025_01/997013631" TargetMode="External" /><Relationship Id="rId49" Type="http://schemas.openxmlformats.org/officeDocument/2006/relationships/hyperlink" Target="https://podminky.urs.cz/item/CS_URS_2025_01/997013811" TargetMode="External" /><Relationship Id="rId50" Type="http://schemas.openxmlformats.org/officeDocument/2006/relationships/hyperlink" Target="https://podminky.urs.cz/item/CS_URS_2025_01/997013813" TargetMode="External" /><Relationship Id="rId51" Type="http://schemas.openxmlformats.org/officeDocument/2006/relationships/hyperlink" Target="https://podminky.urs.cz/item/CS_URS_2025_01/997013814" TargetMode="External" /><Relationship Id="rId52" Type="http://schemas.openxmlformats.org/officeDocument/2006/relationships/hyperlink" Target="https://podminky.urs.cz/item/CS_URS_2024_01/711131811" TargetMode="External" /><Relationship Id="rId53" Type="http://schemas.openxmlformats.org/officeDocument/2006/relationships/hyperlink" Target="https://podminky.urs.cz/item/CS_URS_2024_01/711131821" TargetMode="External" /><Relationship Id="rId54" Type="http://schemas.openxmlformats.org/officeDocument/2006/relationships/hyperlink" Target="https://podminky.urs.cz/item/CS_URS_2025_01/713110835" TargetMode="External" /><Relationship Id="rId55" Type="http://schemas.openxmlformats.org/officeDocument/2006/relationships/hyperlink" Target="https://podminky.urs.cz/item/CS_URS_2025_01/713120821" TargetMode="External" /><Relationship Id="rId56" Type="http://schemas.openxmlformats.org/officeDocument/2006/relationships/hyperlink" Target="https://podminky.urs.cz/item/CS_URS_2025_01/713151813" TargetMode="External" /><Relationship Id="rId57" Type="http://schemas.openxmlformats.org/officeDocument/2006/relationships/hyperlink" Target="https://podminky.urs.cz/item/CS_URS_2025_01/725210821" TargetMode="External" /><Relationship Id="rId58" Type="http://schemas.openxmlformats.org/officeDocument/2006/relationships/hyperlink" Target="https://podminky.urs.cz/item/CS_URS_2025_01/762331811" TargetMode="External" /><Relationship Id="rId59" Type="http://schemas.openxmlformats.org/officeDocument/2006/relationships/hyperlink" Target="https://podminky.urs.cz/item/CS_URS_2025_01/762331812" TargetMode="External" /><Relationship Id="rId60" Type="http://schemas.openxmlformats.org/officeDocument/2006/relationships/hyperlink" Target="https://podminky.urs.cz/item/CS_URS_2025_01/762342811" TargetMode="External" /><Relationship Id="rId61" Type="http://schemas.openxmlformats.org/officeDocument/2006/relationships/hyperlink" Target="https://podminky.urs.cz/item/CS_URS_2025_01/762814811" TargetMode="External" /><Relationship Id="rId62" Type="http://schemas.openxmlformats.org/officeDocument/2006/relationships/hyperlink" Target="https://podminky.urs.cz/item/CS_URS_2025_01/762841812" TargetMode="External" /><Relationship Id="rId63" Type="http://schemas.openxmlformats.org/officeDocument/2006/relationships/hyperlink" Target="https://podminky.urs.cz/item/CS_URS_2025_01/763161822" TargetMode="External" /><Relationship Id="rId64" Type="http://schemas.openxmlformats.org/officeDocument/2006/relationships/hyperlink" Target="https://podminky.urs.cz/item/CS_URS_2025_01/764002821" TargetMode="External" /><Relationship Id="rId65" Type="http://schemas.openxmlformats.org/officeDocument/2006/relationships/hyperlink" Target="https://podminky.urs.cz/item/CS_URS_2025_01/764002841" TargetMode="External" /><Relationship Id="rId66" Type="http://schemas.openxmlformats.org/officeDocument/2006/relationships/hyperlink" Target="https://podminky.urs.cz/item/CS_URS_2025_01/764002851" TargetMode="External" /><Relationship Id="rId67" Type="http://schemas.openxmlformats.org/officeDocument/2006/relationships/hyperlink" Target="https://podminky.urs.cz/item/CS_URS_2025_01/765111821" TargetMode="External" /><Relationship Id="rId68" Type="http://schemas.openxmlformats.org/officeDocument/2006/relationships/hyperlink" Target="https://podminky.urs.cz/item/CS_URS_2025_01/765191901" TargetMode="External" /><Relationship Id="rId69" Type="http://schemas.openxmlformats.org/officeDocument/2006/relationships/hyperlink" Target="https://podminky.urs.cz/item/CS_URS_2025_01/766411821" TargetMode="External" /><Relationship Id="rId70" Type="http://schemas.openxmlformats.org/officeDocument/2006/relationships/hyperlink" Target="https://podminky.urs.cz/item/CS_URS_2025_01/766411822" TargetMode="External" /><Relationship Id="rId71" Type="http://schemas.openxmlformats.org/officeDocument/2006/relationships/hyperlink" Target="https://podminky.urs.cz/item/CS_URS_2025_01/766491851" TargetMode="External" /><Relationship Id="rId72" Type="http://schemas.openxmlformats.org/officeDocument/2006/relationships/hyperlink" Target="https://podminky.urs.cz/item/CS_URS_2025_01/766674810" TargetMode="External" /><Relationship Id="rId73" Type="http://schemas.openxmlformats.org/officeDocument/2006/relationships/hyperlink" Target="https://podminky.urs.cz/item/CS_URS_2025_01/766691811" TargetMode="External" /><Relationship Id="rId74" Type="http://schemas.openxmlformats.org/officeDocument/2006/relationships/hyperlink" Target="https://podminky.urs.cz/item/CS_URS_2025_01/776201812" TargetMode="External" /><Relationship Id="rId75" Type="http://schemas.openxmlformats.org/officeDocument/2006/relationships/hyperlink" Target="https://podminky.urs.cz/item/CS_URS_2025_01/776410811" TargetMode="External" /><Relationship Id="rId76" Type="http://schemas.openxmlformats.org/officeDocument/2006/relationships/drawing" Target="../drawings/drawing4.xml" /></Relationships>
</file>

<file path=xl/worksheets/_rels/sheet5.xml.rels>&#65279;<?xml version="1.0" encoding="utf-8"?><Relationships xmlns="http://schemas.openxmlformats.org/package/2006/relationships"><Relationship Id="rId1" Type="http://schemas.openxmlformats.org/officeDocument/2006/relationships/hyperlink" Target="https://podminky.urs.cz/item/CS_URS_2025_01/181912112" TargetMode="External" /><Relationship Id="rId2" Type="http://schemas.openxmlformats.org/officeDocument/2006/relationships/hyperlink" Target="https://podminky.urs.cz/item/CS_URS_2025_01/310238211" TargetMode="External" /><Relationship Id="rId3" Type="http://schemas.openxmlformats.org/officeDocument/2006/relationships/hyperlink" Target="https://podminky.urs.cz/item/CS_URS_2025_01/310239211" TargetMode="External" /><Relationship Id="rId4" Type="http://schemas.openxmlformats.org/officeDocument/2006/relationships/hyperlink" Target="https://podminky.urs.cz/item/CS_URS_2025_01/311236301" TargetMode="External" /><Relationship Id="rId5" Type="http://schemas.openxmlformats.org/officeDocument/2006/relationships/hyperlink" Target="https://podminky.urs.cz/item/CS_URS_2025_01/311272031" TargetMode="External" /><Relationship Id="rId6" Type="http://schemas.openxmlformats.org/officeDocument/2006/relationships/hyperlink" Target="https://podminky.urs.cz/item/CS_URS_2025_01/317168012" TargetMode="External" /><Relationship Id="rId7" Type="http://schemas.openxmlformats.org/officeDocument/2006/relationships/hyperlink" Target="https://podminky.urs.cz/item/CS_URS_2025_01/317234410" TargetMode="External" /><Relationship Id="rId8" Type="http://schemas.openxmlformats.org/officeDocument/2006/relationships/hyperlink" Target="https://podminky.urs.cz/item/CS_URS_2025_01/317941123" TargetMode="External" /><Relationship Id="rId9" Type="http://schemas.openxmlformats.org/officeDocument/2006/relationships/hyperlink" Target="https://podminky.urs.cz/item/CS_URS_2025_01/342244211" TargetMode="External" /><Relationship Id="rId10" Type="http://schemas.openxmlformats.org/officeDocument/2006/relationships/hyperlink" Target="https://podminky.urs.cz/item/CS_URS_2025_01/346244381" TargetMode="External" /><Relationship Id="rId11" Type="http://schemas.openxmlformats.org/officeDocument/2006/relationships/hyperlink" Target="https://podminky.urs.cz/item/CS_URS_2025_01/346481111" TargetMode="External" /><Relationship Id="rId12" Type="http://schemas.openxmlformats.org/officeDocument/2006/relationships/hyperlink" Target="https://podminky.urs.cz/item/CS_URS_2025_01/417321616" TargetMode="External" /><Relationship Id="rId13" Type="http://schemas.openxmlformats.org/officeDocument/2006/relationships/hyperlink" Target="https://podminky.urs.cz/item/CS_URS_2025_01/417351115" TargetMode="External" /><Relationship Id="rId14" Type="http://schemas.openxmlformats.org/officeDocument/2006/relationships/hyperlink" Target="https://podminky.urs.cz/item/CS_URS_2025_01/417351116" TargetMode="External" /><Relationship Id="rId15" Type="http://schemas.openxmlformats.org/officeDocument/2006/relationships/hyperlink" Target="https://podminky.urs.cz/item/CS_URS_2025_01/417361821" TargetMode="External" /><Relationship Id="rId16" Type="http://schemas.openxmlformats.org/officeDocument/2006/relationships/hyperlink" Target="https://podminky.urs.cz/item/CS_URS_2025_01/430321616" TargetMode="External" /><Relationship Id="rId17" Type="http://schemas.openxmlformats.org/officeDocument/2006/relationships/hyperlink" Target="https://podminky.urs.cz/item/CS_URS_2025_01/430361821" TargetMode="External" /><Relationship Id="rId18" Type="http://schemas.openxmlformats.org/officeDocument/2006/relationships/hyperlink" Target="https://podminky.urs.cz/item/CS_URS_2025_01/433351131" TargetMode="External" /><Relationship Id="rId19" Type="http://schemas.openxmlformats.org/officeDocument/2006/relationships/hyperlink" Target="https://podminky.urs.cz/item/CS_URS_2025_01/433351132" TargetMode="External" /><Relationship Id="rId20" Type="http://schemas.openxmlformats.org/officeDocument/2006/relationships/hyperlink" Target="https://podminky.urs.cz/item/CS_URS_2025_01/434351141" TargetMode="External" /><Relationship Id="rId21" Type="http://schemas.openxmlformats.org/officeDocument/2006/relationships/hyperlink" Target="https://podminky.urs.cz/item/CS_URS_2025_01/434351142" TargetMode="External" /><Relationship Id="rId22" Type="http://schemas.openxmlformats.org/officeDocument/2006/relationships/hyperlink" Target="https://podminky.urs.cz/item/CS_URS_2025_01/611131101" TargetMode="External" /><Relationship Id="rId23" Type="http://schemas.openxmlformats.org/officeDocument/2006/relationships/hyperlink" Target="https://podminky.urs.cz/item/CS_URS_2025_01/611142001" TargetMode="External" /><Relationship Id="rId24" Type="http://schemas.openxmlformats.org/officeDocument/2006/relationships/hyperlink" Target="https://podminky.urs.cz/item/CS_URS_2025_01/611321131" TargetMode="External" /><Relationship Id="rId25" Type="http://schemas.openxmlformats.org/officeDocument/2006/relationships/hyperlink" Target="https://podminky.urs.cz/item/CS_URS_2025_01/612131101" TargetMode="External" /><Relationship Id="rId26" Type="http://schemas.openxmlformats.org/officeDocument/2006/relationships/hyperlink" Target="https://podminky.urs.cz/item/CS_URS_2025_01/612142001" TargetMode="External" /><Relationship Id="rId27" Type="http://schemas.openxmlformats.org/officeDocument/2006/relationships/hyperlink" Target="https://podminky.urs.cz/item/CS_URS_2025_01/612321111" TargetMode="External" /><Relationship Id="rId28" Type="http://schemas.openxmlformats.org/officeDocument/2006/relationships/hyperlink" Target="https://podminky.urs.cz/item/CS_URS_2025_01/612321191" TargetMode="External" /><Relationship Id="rId29" Type="http://schemas.openxmlformats.org/officeDocument/2006/relationships/hyperlink" Target="https://podminky.urs.cz/item/CS_URS_2025_01/612321131" TargetMode="External" /><Relationship Id="rId30" Type="http://schemas.openxmlformats.org/officeDocument/2006/relationships/hyperlink" Target="https://podminky.urs.cz/item/CS_URS_2025_01/619991011" TargetMode="External" /><Relationship Id="rId31" Type="http://schemas.openxmlformats.org/officeDocument/2006/relationships/hyperlink" Target="https://podminky.urs.cz/item/CS_URS_2025_01/622131101" TargetMode="External" /><Relationship Id="rId32" Type="http://schemas.openxmlformats.org/officeDocument/2006/relationships/hyperlink" Target="https://podminky.urs.cz/item/CS_URS_2025_01/622211031" TargetMode="External" /><Relationship Id="rId33" Type="http://schemas.openxmlformats.org/officeDocument/2006/relationships/hyperlink" Target="https://podminky.urs.cz/item/CS_URS_2025_01/622251105" TargetMode="External" /><Relationship Id="rId34" Type="http://schemas.openxmlformats.org/officeDocument/2006/relationships/hyperlink" Target="https://podminky.urs.cz/item/CS_URS_2025_01/629991011" TargetMode="External" /><Relationship Id="rId35" Type="http://schemas.openxmlformats.org/officeDocument/2006/relationships/hyperlink" Target="https://podminky.urs.cz/item/CS_URS_2025_01/631311235" TargetMode="External" /><Relationship Id="rId36" Type="http://schemas.openxmlformats.org/officeDocument/2006/relationships/hyperlink" Target="https://podminky.urs.cz/item/CS_URS_2025_01/631319013" TargetMode="External" /><Relationship Id="rId37" Type="http://schemas.openxmlformats.org/officeDocument/2006/relationships/hyperlink" Target="https://podminky.urs.cz/item/CS_URS_2025_01/631351101" TargetMode="External" /><Relationship Id="rId38" Type="http://schemas.openxmlformats.org/officeDocument/2006/relationships/hyperlink" Target="https://podminky.urs.cz/item/CS_URS_2025_01/631351102" TargetMode="External" /><Relationship Id="rId39" Type="http://schemas.openxmlformats.org/officeDocument/2006/relationships/hyperlink" Target="https://podminky.urs.cz/item/CS_URS_2025_01/631362021" TargetMode="External" /><Relationship Id="rId40" Type="http://schemas.openxmlformats.org/officeDocument/2006/relationships/hyperlink" Target="https://podminky.urs.cz/item/CS_URS_2025_01/632441225" TargetMode="External" /><Relationship Id="rId41" Type="http://schemas.openxmlformats.org/officeDocument/2006/relationships/hyperlink" Target="https://podminky.urs.cz/item/CS_URS_2025_01/632441293" TargetMode="External" /><Relationship Id="rId42" Type="http://schemas.openxmlformats.org/officeDocument/2006/relationships/hyperlink" Target="https://podminky.urs.cz/item/CS_URS_2025_01/632481213" TargetMode="External" /><Relationship Id="rId43" Type="http://schemas.openxmlformats.org/officeDocument/2006/relationships/hyperlink" Target="https://podminky.urs.cz/item/CS_URS_2025_01/941111132" TargetMode="External" /><Relationship Id="rId44" Type="http://schemas.openxmlformats.org/officeDocument/2006/relationships/hyperlink" Target="https://podminky.urs.cz/item/CS_URS_2025_01/941111232" TargetMode="External" /><Relationship Id="rId45" Type="http://schemas.openxmlformats.org/officeDocument/2006/relationships/hyperlink" Target="https://podminky.urs.cz/item/CS_URS_2025_01/941111832" TargetMode="External" /><Relationship Id="rId46" Type="http://schemas.openxmlformats.org/officeDocument/2006/relationships/hyperlink" Target="https://podminky.urs.cz/item/CS_URS_2025_01/944511111" TargetMode="External" /><Relationship Id="rId47" Type="http://schemas.openxmlformats.org/officeDocument/2006/relationships/hyperlink" Target="https://podminky.urs.cz/item/CS_URS_2025_01/944511211" TargetMode="External" /><Relationship Id="rId48" Type="http://schemas.openxmlformats.org/officeDocument/2006/relationships/hyperlink" Target="https://podminky.urs.cz/item/CS_URS_2025_01/944511811" TargetMode="External" /><Relationship Id="rId49" Type="http://schemas.openxmlformats.org/officeDocument/2006/relationships/hyperlink" Target="https://podminky.urs.cz/item/CS_URS_2025_01/949101112" TargetMode="External" /><Relationship Id="rId50" Type="http://schemas.openxmlformats.org/officeDocument/2006/relationships/hyperlink" Target="https://podminky.urs.cz/item/CS_URS_2025_01/952901111" TargetMode="External" /><Relationship Id="rId51" Type="http://schemas.openxmlformats.org/officeDocument/2006/relationships/hyperlink" Target="https://podminky.urs.cz/item/CS_URS_2025_01/998011003" TargetMode="External" /><Relationship Id="rId52" Type="http://schemas.openxmlformats.org/officeDocument/2006/relationships/hyperlink" Target="https://podminky.urs.cz/item/CS_URS_2025_01/711111001" TargetMode="External" /><Relationship Id="rId53" Type="http://schemas.openxmlformats.org/officeDocument/2006/relationships/hyperlink" Target="https://podminky.urs.cz/item/CS_URS_2025_01/711112001" TargetMode="External" /><Relationship Id="rId54" Type="http://schemas.openxmlformats.org/officeDocument/2006/relationships/hyperlink" Target="https://podminky.urs.cz/item/CS_URS_2025_01/711141559" TargetMode="External" /><Relationship Id="rId55" Type="http://schemas.openxmlformats.org/officeDocument/2006/relationships/hyperlink" Target="https://podminky.urs.cz/item/CS_URS_2025_01/711142559" TargetMode="External" /><Relationship Id="rId56" Type="http://schemas.openxmlformats.org/officeDocument/2006/relationships/hyperlink" Target="https://podminky.urs.cz/item/CS_URS_2025_01/711161274" TargetMode="External" /><Relationship Id="rId57" Type="http://schemas.openxmlformats.org/officeDocument/2006/relationships/hyperlink" Target="https://podminky.urs.cz/item/CS_URS_2025_01/711491176" TargetMode="External" /><Relationship Id="rId58" Type="http://schemas.openxmlformats.org/officeDocument/2006/relationships/hyperlink" Target="https://podminky.urs.cz/item/CS_URS_2025_01/711491272" TargetMode="External" /><Relationship Id="rId59" Type="http://schemas.openxmlformats.org/officeDocument/2006/relationships/hyperlink" Target="https://podminky.urs.cz/item/CS_URS_2025_01/998711103" TargetMode="External" /><Relationship Id="rId60" Type="http://schemas.openxmlformats.org/officeDocument/2006/relationships/hyperlink" Target="https://podminky.urs.cz/item/CS_URS_2025_01/712311101" TargetMode="External" /><Relationship Id="rId61" Type="http://schemas.openxmlformats.org/officeDocument/2006/relationships/hyperlink" Target="https://podminky.urs.cz/item/CS_URS_2025_01/712341559" TargetMode="External" /><Relationship Id="rId62" Type="http://schemas.openxmlformats.org/officeDocument/2006/relationships/hyperlink" Target="https://podminky.urs.cz/item/CS_URS_2025_01/712841559" TargetMode="External" /><Relationship Id="rId63" Type="http://schemas.openxmlformats.org/officeDocument/2006/relationships/hyperlink" Target="https://podminky.urs.cz/item/CS_URS_2025_01/712997001" TargetMode="External" /><Relationship Id="rId64" Type="http://schemas.openxmlformats.org/officeDocument/2006/relationships/hyperlink" Target="https://podminky.urs.cz/item/CS_URS_2025_01/998712103" TargetMode="External" /><Relationship Id="rId65" Type="http://schemas.openxmlformats.org/officeDocument/2006/relationships/hyperlink" Target="https://podminky.urs.cz/item/CS_URS_2025_01/713121121" TargetMode="External" /><Relationship Id="rId66" Type="http://schemas.openxmlformats.org/officeDocument/2006/relationships/hyperlink" Target="https://podminky.urs.cz/item/CS_URS_2025_01/713131242" TargetMode="External" /><Relationship Id="rId67" Type="http://schemas.openxmlformats.org/officeDocument/2006/relationships/hyperlink" Target="https://podminky.urs.cz/item/CS_URS_2025_01/713141136" TargetMode="External" /><Relationship Id="rId68" Type="http://schemas.openxmlformats.org/officeDocument/2006/relationships/hyperlink" Target="https://podminky.urs.cz/item/CS_URS_2025_01/713141138" TargetMode="External" /><Relationship Id="rId69" Type="http://schemas.openxmlformats.org/officeDocument/2006/relationships/hyperlink" Target="https://podminky.urs.cz/item/CS_URS_2025_01/713141336" TargetMode="External" /><Relationship Id="rId70" Type="http://schemas.openxmlformats.org/officeDocument/2006/relationships/hyperlink" Target="https://podminky.urs.cz/item/CS_URS_2025_01/713141262" TargetMode="External" /><Relationship Id="rId71" Type="http://schemas.openxmlformats.org/officeDocument/2006/relationships/hyperlink" Target="https://podminky.urs.cz/item/CS_URS_2025_01/713141356" TargetMode="External" /><Relationship Id="rId72" Type="http://schemas.openxmlformats.org/officeDocument/2006/relationships/hyperlink" Target="https://podminky.urs.cz/item/CS_URS_2025_01/998713103" TargetMode="External" /><Relationship Id="rId73" Type="http://schemas.openxmlformats.org/officeDocument/2006/relationships/hyperlink" Target="https://podminky.urs.cz/item/CS_URS_2025_01/762361331" TargetMode="External" /><Relationship Id="rId74" Type="http://schemas.openxmlformats.org/officeDocument/2006/relationships/hyperlink" Target="https://podminky.urs.cz/item/CS_URS_2025_01/998762103" TargetMode="External" /><Relationship Id="rId75" Type="http://schemas.openxmlformats.org/officeDocument/2006/relationships/hyperlink" Target="https://podminky.urs.cz/item/CS_URS_2025_01/765111102" TargetMode="External" /><Relationship Id="rId76" Type="http://schemas.openxmlformats.org/officeDocument/2006/relationships/hyperlink" Target="https://podminky.urs.cz/item/CS_URS_2025_01/771111011" TargetMode="External" /><Relationship Id="rId77" Type="http://schemas.openxmlformats.org/officeDocument/2006/relationships/hyperlink" Target="https://podminky.urs.cz/item/CS_URS_2025_01/771121011" TargetMode="External" /><Relationship Id="rId78" Type="http://schemas.openxmlformats.org/officeDocument/2006/relationships/hyperlink" Target="https://podminky.urs.cz/item/CS_URS_2025_01/771121022" TargetMode="External" /><Relationship Id="rId79" Type="http://schemas.openxmlformats.org/officeDocument/2006/relationships/hyperlink" Target="https://podminky.urs.cz/item/CS_URS_2025_01/771151021" TargetMode="External" /><Relationship Id="rId80" Type="http://schemas.openxmlformats.org/officeDocument/2006/relationships/hyperlink" Target="https://podminky.urs.cz/item/CS_URS_2025_01/771161012" TargetMode="External" /><Relationship Id="rId81" Type="http://schemas.openxmlformats.org/officeDocument/2006/relationships/hyperlink" Target="https://podminky.urs.cz/item/CS_URS_2025_01/771274114" TargetMode="External" /><Relationship Id="rId82" Type="http://schemas.openxmlformats.org/officeDocument/2006/relationships/hyperlink" Target="https://podminky.urs.cz/item/CS_URS_2025_01/771274232" TargetMode="External" /><Relationship Id="rId83" Type="http://schemas.openxmlformats.org/officeDocument/2006/relationships/hyperlink" Target="https://podminky.urs.cz/item/CS_URS_2025_01/771474113" TargetMode="External" /><Relationship Id="rId84" Type="http://schemas.openxmlformats.org/officeDocument/2006/relationships/hyperlink" Target="https://podminky.urs.cz/item/CS_URS_2025_01/771474133" TargetMode="External" /><Relationship Id="rId85" Type="http://schemas.openxmlformats.org/officeDocument/2006/relationships/hyperlink" Target="https://podminky.urs.cz/item/CS_URS_2025_01/771574413" TargetMode="External" /><Relationship Id="rId86" Type="http://schemas.openxmlformats.org/officeDocument/2006/relationships/hyperlink" Target="https://podminky.urs.cz/item/CS_URS_2025_01/771591112" TargetMode="External" /><Relationship Id="rId87" Type="http://schemas.openxmlformats.org/officeDocument/2006/relationships/hyperlink" Target="https://podminky.urs.cz/item/CS_URS_2025_01/771591184" TargetMode="External" /><Relationship Id="rId88" Type="http://schemas.openxmlformats.org/officeDocument/2006/relationships/hyperlink" Target="https://podminky.urs.cz/item/CS_URS_2025_01/771591237" TargetMode="External" /><Relationship Id="rId89" Type="http://schemas.openxmlformats.org/officeDocument/2006/relationships/hyperlink" Target="https://podminky.urs.cz/item/CS_URS_2025_01/771591247" TargetMode="External" /><Relationship Id="rId90" Type="http://schemas.openxmlformats.org/officeDocument/2006/relationships/hyperlink" Target="https://podminky.urs.cz/item/CS_URS_2025_01/998771103" TargetMode="External" /><Relationship Id="rId91" Type="http://schemas.openxmlformats.org/officeDocument/2006/relationships/hyperlink" Target="https://podminky.urs.cz/item/CS_URS_2025_01/776111111" TargetMode="External" /><Relationship Id="rId92" Type="http://schemas.openxmlformats.org/officeDocument/2006/relationships/hyperlink" Target="https://podminky.urs.cz/item/CS_URS_2025_01/776111311" TargetMode="External" /><Relationship Id="rId93" Type="http://schemas.openxmlformats.org/officeDocument/2006/relationships/hyperlink" Target="https://podminky.urs.cz/item/CS_URS_2025_01/776121112" TargetMode="External" /><Relationship Id="rId94" Type="http://schemas.openxmlformats.org/officeDocument/2006/relationships/hyperlink" Target="https://podminky.urs.cz/item/CS_URS_2025_01/776141122" TargetMode="External" /><Relationship Id="rId95" Type="http://schemas.openxmlformats.org/officeDocument/2006/relationships/hyperlink" Target="https://podminky.urs.cz/item/CS_URS_2025_01/998777122" TargetMode="External" /><Relationship Id="rId96" Type="http://schemas.openxmlformats.org/officeDocument/2006/relationships/drawing" Target="../drawings/drawing5.xml" /></Relationships>
</file>

<file path=xl/worksheets/_rels/sheet6.xml.rels>&#65279;<?xml version="1.0" encoding="utf-8"?><Relationships xmlns="http://schemas.openxmlformats.org/package/2006/relationships"><Relationship Id="rId1" Type="http://schemas.openxmlformats.org/officeDocument/2006/relationships/hyperlink" Target="https://podminky.urs.cz/item/CS_URS_2025_01/122251104" TargetMode="External" /><Relationship Id="rId2" Type="http://schemas.openxmlformats.org/officeDocument/2006/relationships/hyperlink" Target="https://podminky.urs.cz/item/CS_URS_2025_01/131213702" TargetMode="External" /><Relationship Id="rId3" Type="http://schemas.openxmlformats.org/officeDocument/2006/relationships/hyperlink" Target="https://podminky.urs.cz/item/CS_URS_2025_01/131251104" TargetMode="External" /><Relationship Id="rId4" Type="http://schemas.openxmlformats.org/officeDocument/2006/relationships/hyperlink" Target="https://podminky.urs.cz/item/CS_URS_2025_01/132251255" TargetMode="External" /><Relationship Id="rId5" Type="http://schemas.openxmlformats.org/officeDocument/2006/relationships/hyperlink" Target="https://podminky.urs.cz/item/CS_URS_2025_01/162751117" TargetMode="External" /><Relationship Id="rId6" Type="http://schemas.openxmlformats.org/officeDocument/2006/relationships/hyperlink" Target="https://podminky.urs.cz/item/CS_URS_2025_01/162751119" TargetMode="External" /><Relationship Id="rId7" Type="http://schemas.openxmlformats.org/officeDocument/2006/relationships/hyperlink" Target="https://podminky.urs.cz/item/CS_URS_2025_01/997013631" TargetMode="External" /><Relationship Id="rId8" Type="http://schemas.openxmlformats.org/officeDocument/2006/relationships/hyperlink" Target="https://podminky.urs.cz/item/CS_URS_2025_01/181912112" TargetMode="External" /><Relationship Id="rId9" Type="http://schemas.openxmlformats.org/officeDocument/2006/relationships/hyperlink" Target="https://podminky.urs.cz/item/CS_URS_2025_01/174151101" TargetMode="External" /><Relationship Id="rId10" Type="http://schemas.openxmlformats.org/officeDocument/2006/relationships/hyperlink" Target="https://podminky.urs.cz/item/CS_URS_2025_01/226212114" TargetMode="External" /><Relationship Id="rId11" Type="http://schemas.openxmlformats.org/officeDocument/2006/relationships/hyperlink" Target="https://podminky.urs.cz/item/CS_URS_2025_01/231212112" TargetMode="External" /><Relationship Id="rId12" Type="http://schemas.openxmlformats.org/officeDocument/2006/relationships/hyperlink" Target="https://podminky.urs.cz/item/CS_URS_2025_01/231611114" TargetMode="External" /><Relationship Id="rId13" Type="http://schemas.openxmlformats.org/officeDocument/2006/relationships/hyperlink" Target="https://podminky.urs.cz/item/CS_URS_2025_01/239111112" TargetMode="External" /><Relationship Id="rId14" Type="http://schemas.openxmlformats.org/officeDocument/2006/relationships/hyperlink" Target="https://podminky.urs.cz/item/CS_URS_2025_01/274313511" TargetMode="External" /><Relationship Id="rId15" Type="http://schemas.openxmlformats.org/officeDocument/2006/relationships/hyperlink" Target="https://podminky.urs.cz/item/CS_URS_2025_01/273313511" TargetMode="External" /><Relationship Id="rId16" Type="http://schemas.openxmlformats.org/officeDocument/2006/relationships/hyperlink" Target="https://podminky.urs.cz/item/CS_URS_2025_01/273322611" TargetMode="External" /><Relationship Id="rId17" Type="http://schemas.openxmlformats.org/officeDocument/2006/relationships/hyperlink" Target="https://podminky.urs.cz/item/CS_URS_2025_01/273351121" TargetMode="External" /><Relationship Id="rId18" Type="http://schemas.openxmlformats.org/officeDocument/2006/relationships/hyperlink" Target="https://podminky.urs.cz/item/CS_URS_2025_01/273351122" TargetMode="External" /><Relationship Id="rId19" Type="http://schemas.openxmlformats.org/officeDocument/2006/relationships/hyperlink" Target="https://podminky.urs.cz/item/CS_URS_2025_01/273361821" TargetMode="External" /><Relationship Id="rId20" Type="http://schemas.openxmlformats.org/officeDocument/2006/relationships/hyperlink" Target="https://podminky.urs.cz/item/CS_URS_2025_01/274322611" TargetMode="External" /><Relationship Id="rId21" Type="http://schemas.openxmlformats.org/officeDocument/2006/relationships/hyperlink" Target="https://podminky.urs.cz/item/CS_URS_2025_01/274351121" TargetMode="External" /><Relationship Id="rId22" Type="http://schemas.openxmlformats.org/officeDocument/2006/relationships/hyperlink" Target="https://podminky.urs.cz/item/CS_URS_2025_01/274351122" TargetMode="External" /><Relationship Id="rId23" Type="http://schemas.openxmlformats.org/officeDocument/2006/relationships/hyperlink" Target="https://podminky.urs.cz/item/CS_URS_2025_01/274361821" TargetMode="External" /><Relationship Id="rId24" Type="http://schemas.openxmlformats.org/officeDocument/2006/relationships/hyperlink" Target="https://podminky.urs.cz/item/CS_URS_2025_01/275322611" TargetMode="External" /><Relationship Id="rId25" Type="http://schemas.openxmlformats.org/officeDocument/2006/relationships/hyperlink" Target="https://podminky.urs.cz/item/CS_URS_2025_01/275351121" TargetMode="External" /><Relationship Id="rId26" Type="http://schemas.openxmlformats.org/officeDocument/2006/relationships/hyperlink" Target="https://podminky.urs.cz/item/CS_URS_2025_01/275351122" TargetMode="External" /><Relationship Id="rId27" Type="http://schemas.openxmlformats.org/officeDocument/2006/relationships/hyperlink" Target="https://podminky.urs.cz/item/CS_URS_2025_01/275361821" TargetMode="External" /><Relationship Id="rId28" Type="http://schemas.openxmlformats.org/officeDocument/2006/relationships/hyperlink" Target="https://podminky.urs.cz/item/CS_URS_2025_01/283111113" TargetMode="External" /><Relationship Id="rId29" Type="http://schemas.openxmlformats.org/officeDocument/2006/relationships/hyperlink" Target="https://podminky.urs.cz/item/CS_URS_2025_01/311113151" TargetMode="External" /><Relationship Id="rId30" Type="http://schemas.openxmlformats.org/officeDocument/2006/relationships/hyperlink" Target="https://podminky.urs.cz/item/CS_URS_2025_01/311113155" TargetMode="External" /><Relationship Id="rId31" Type="http://schemas.openxmlformats.org/officeDocument/2006/relationships/hyperlink" Target="https://podminky.urs.cz/item/CS_URS_2025_01/311235141" TargetMode="External" /><Relationship Id="rId32" Type="http://schemas.openxmlformats.org/officeDocument/2006/relationships/hyperlink" Target="https://podminky.urs.cz/item/CS_URS_2025_01/311235161" TargetMode="External" /><Relationship Id="rId33" Type="http://schemas.openxmlformats.org/officeDocument/2006/relationships/hyperlink" Target="https://podminky.urs.cz/item/CS_URS_2025_01/311236301" TargetMode="External" /><Relationship Id="rId34" Type="http://schemas.openxmlformats.org/officeDocument/2006/relationships/hyperlink" Target="https://podminky.urs.cz/item/CS_URS_2025_01/311272122" TargetMode="External" /><Relationship Id="rId35" Type="http://schemas.openxmlformats.org/officeDocument/2006/relationships/hyperlink" Target="https://podminky.urs.cz/item/CS_URS_2025_01/311272251" TargetMode="External" /><Relationship Id="rId36" Type="http://schemas.openxmlformats.org/officeDocument/2006/relationships/hyperlink" Target="https://podminky.urs.cz/item/CS_URS_2025_01/311322611" TargetMode="External" /><Relationship Id="rId37" Type="http://schemas.openxmlformats.org/officeDocument/2006/relationships/hyperlink" Target="https://podminky.urs.cz/item/CS_URS_2025_01/311351121" TargetMode="External" /><Relationship Id="rId38" Type="http://schemas.openxmlformats.org/officeDocument/2006/relationships/hyperlink" Target="https://podminky.urs.cz/item/CS_URS_2025_01/311351122" TargetMode="External" /><Relationship Id="rId39" Type="http://schemas.openxmlformats.org/officeDocument/2006/relationships/hyperlink" Target="https://podminky.urs.cz/item/CS_URS_2025_01/311361821" TargetMode="External" /><Relationship Id="rId40" Type="http://schemas.openxmlformats.org/officeDocument/2006/relationships/hyperlink" Target="https://podminky.urs.cz/item/CS_URS_2025_01/317168012" TargetMode="External" /><Relationship Id="rId41" Type="http://schemas.openxmlformats.org/officeDocument/2006/relationships/hyperlink" Target="https://podminky.urs.cz/item/CS_URS_2025_01/317168052" TargetMode="External" /><Relationship Id="rId42" Type="http://schemas.openxmlformats.org/officeDocument/2006/relationships/hyperlink" Target="https://podminky.urs.cz/item/CS_URS_2025_01/317168053" TargetMode="External" /><Relationship Id="rId43" Type="http://schemas.openxmlformats.org/officeDocument/2006/relationships/hyperlink" Target="https://podminky.urs.cz/item/CS_URS_2025_01/317168054" TargetMode="External" /><Relationship Id="rId44" Type="http://schemas.openxmlformats.org/officeDocument/2006/relationships/hyperlink" Target="https://podminky.urs.cz/item/CS_URS_2025_01/317168056" TargetMode="External" /><Relationship Id="rId45" Type="http://schemas.openxmlformats.org/officeDocument/2006/relationships/hyperlink" Target="https://podminky.urs.cz/item/CS_URS_2025_01/317168057" TargetMode="External" /><Relationship Id="rId46" Type="http://schemas.openxmlformats.org/officeDocument/2006/relationships/hyperlink" Target="https://podminky.urs.cz/item/CS_URS_2025_01/317168060" TargetMode="External" /><Relationship Id="rId47" Type="http://schemas.openxmlformats.org/officeDocument/2006/relationships/hyperlink" Target="https://podminky.urs.cz/item/CS_URS_2025_01/317168061" TargetMode="External" /><Relationship Id="rId48" Type="http://schemas.openxmlformats.org/officeDocument/2006/relationships/hyperlink" Target="https://podminky.urs.cz/item/CS_URS_2025_01/317998112" TargetMode="External" /><Relationship Id="rId49" Type="http://schemas.openxmlformats.org/officeDocument/2006/relationships/hyperlink" Target="https://podminky.urs.cz/item/CS_URS_2025_01/346272256" TargetMode="External" /><Relationship Id="rId50" Type="http://schemas.openxmlformats.org/officeDocument/2006/relationships/hyperlink" Target="https://podminky.urs.cz/item/CS_URS_2025_01/330321612" TargetMode="External" /><Relationship Id="rId51" Type="http://schemas.openxmlformats.org/officeDocument/2006/relationships/hyperlink" Target="https://podminky.urs.cz/item/CS_URS_2025_01/330321712" TargetMode="External" /><Relationship Id="rId52" Type="http://schemas.openxmlformats.org/officeDocument/2006/relationships/hyperlink" Target="https://podminky.urs.cz/item/CS_URS_2025_01/331351125" TargetMode="External" /><Relationship Id="rId53" Type="http://schemas.openxmlformats.org/officeDocument/2006/relationships/hyperlink" Target="https://podminky.urs.cz/item/CS_URS_2025_01/331351126" TargetMode="External" /><Relationship Id="rId54" Type="http://schemas.openxmlformats.org/officeDocument/2006/relationships/hyperlink" Target="https://podminky.urs.cz/item/CS_URS_2025_01/331351325" TargetMode="External" /><Relationship Id="rId55" Type="http://schemas.openxmlformats.org/officeDocument/2006/relationships/hyperlink" Target="https://podminky.urs.cz/item/CS_URS_2025_01/331351326" TargetMode="External" /><Relationship Id="rId56" Type="http://schemas.openxmlformats.org/officeDocument/2006/relationships/hyperlink" Target="https://podminky.urs.cz/item/CS_URS_2025_01/331361821" TargetMode="External" /><Relationship Id="rId57" Type="http://schemas.openxmlformats.org/officeDocument/2006/relationships/hyperlink" Target="https://podminky.urs.cz/item/CS_URS_2025_01/342244211" TargetMode="External" /><Relationship Id="rId58" Type="http://schemas.openxmlformats.org/officeDocument/2006/relationships/hyperlink" Target="https://podminky.urs.cz/item/CS_URS_2025_01/411321616" TargetMode="External" /><Relationship Id="rId59" Type="http://schemas.openxmlformats.org/officeDocument/2006/relationships/hyperlink" Target="https://podminky.urs.cz/item/CS_URS_2025_01/411351011" TargetMode="External" /><Relationship Id="rId60" Type="http://schemas.openxmlformats.org/officeDocument/2006/relationships/hyperlink" Target="https://podminky.urs.cz/item/CS_URS_2025_01/411351012" TargetMode="External" /><Relationship Id="rId61" Type="http://schemas.openxmlformats.org/officeDocument/2006/relationships/hyperlink" Target="https://podminky.urs.cz/item/CS_URS_2025_01/411354313" TargetMode="External" /><Relationship Id="rId62" Type="http://schemas.openxmlformats.org/officeDocument/2006/relationships/hyperlink" Target="https://podminky.urs.cz/item/CS_URS_2025_01/411354314" TargetMode="External" /><Relationship Id="rId63" Type="http://schemas.openxmlformats.org/officeDocument/2006/relationships/hyperlink" Target="https://podminky.urs.cz/item/CS_URS_2025_01/411354333" TargetMode="External" /><Relationship Id="rId64" Type="http://schemas.openxmlformats.org/officeDocument/2006/relationships/hyperlink" Target="https://podminky.urs.cz/item/CS_URS_2025_01/411354334" TargetMode="External" /><Relationship Id="rId65" Type="http://schemas.openxmlformats.org/officeDocument/2006/relationships/hyperlink" Target="https://podminky.urs.cz/item/CS_URS_2025_01/411361821" TargetMode="External" /><Relationship Id="rId66" Type="http://schemas.openxmlformats.org/officeDocument/2006/relationships/hyperlink" Target="https://podminky.urs.cz/item/CS_URS_2025_01/413321616" TargetMode="External" /><Relationship Id="rId67" Type="http://schemas.openxmlformats.org/officeDocument/2006/relationships/hyperlink" Target="https://podminky.urs.cz/item/CS_URS_2025_01/413351111" TargetMode="External" /><Relationship Id="rId68" Type="http://schemas.openxmlformats.org/officeDocument/2006/relationships/hyperlink" Target="https://podminky.urs.cz/item/CS_URS_2025_01/413351112" TargetMode="External" /><Relationship Id="rId69" Type="http://schemas.openxmlformats.org/officeDocument/2006/relationships/hyperlink" Target="https://podminky.urs.cz/item/CS_URS_2025_01/413351121" TargetMode="External" /><Relationship Id="rId70" Type="http://schemas.openxmlformats.org/officeDocument/2006/relationships/hyperlink" Target="https://podminky.urs.cz/item/CS_URS_2025_01/413351122" TargetMode="External" /><Relationship Id="rId71" Type="http://schemas.openxmlformats.org/officeDocument/2006/relationships/hyperlink" Target="https://podminky.urs.cz/item/CS_URS_2025_01/413352211" TargetMode="External" /><Relationship Id="rId72" Type="http://schemas.openxmlformats.org/officeDocument/2006/relationships/hyperlink" Target="https://podminky.urs.cz/item/CS_URS_2025_01/413352212" TargetMode="External" /><Relationship Id="rId73" Type="http://schemas.openxmlformats.org/officeDocument/2006/relationships/hyperlink" Target="https://podminky.urs.cz/item/CS_URS_2025_01/413352215" TargetMode="External" /><Relationship Id="rId74" Type="http://schemas.openxmlformats.org/officeDocument/2006/relationships/hyperlink" Target="https://podminky.urs.cz/item/CS_URS_2025_01/413352216" TargetMode="External" /><Relationship Id="rId75" Type="http://schemas.openxmlformats.org/officeDocument/2006/relationships/hyperlink" Target="https://podminky.urs.cz/item/CS_URS_2025_01/413941135" TargetMode="External" /><Relationship Id="rId76" Type="http://schemas.openxmlformats.org/officeDocument/2006/relationships/hyperlink" Target="https://podminky.urs.cz/item/CS_URS_2025_01/417321616" TargetMode="External" /><Relationship Id="rId77" Type="http://schemas.openxmlformats.org/officeDocument/2006/relationships/hyperlink" Target="https://podminky.urs.cz/item/CS_URS_2025_01/417351115" TargetMode="External" /><Relationship Id="rId78" Type="http://schemas.openxmlformats.org/officeDocument/2006/relationships/hyperlink" Target="https://podminky.urs.cz/item/CS_URS_2025_01/417351116" TargetMode="External" /><Relationship Id="rId79" Type="http://schemas.openxmlformats.org/officeDocument/2006/relationships/hyperlink" Target="https://podminky.urs.cz/item/CS_URS_2025_01/417361821" TargetMode="External" /><Relationship Id="rId80" Type="http://schemas.openxmlformats.org/officeDocument/2006/relationships/hyperlink" Target="https://podminky.urs.cz/item/CS_URS_2025_01/430321616" TargetMode="External" /><Relationship Id="rId81" Type="http://schemas.openxmlformats.org/officeDocument/2006/relationships/hyperlink" Target="https://podminky.urs.cz/item/CS_URS_2025_01/430361821" TargetMode="External" /><Relationship Id="rId82" Type="http://schemas.openxmlformats.org/officeDocument/2006/relationships/hyperlink" Target="https://podminky.urs.cz/item/CS_URS_2025_01/431351121" TargetMode="External" /><Relationship Id="rId83" Type="http://schemas.openxmlformats.org/officeDocument/2006/relationships/hyperlink" Target="https://podminky.urs.cz/item/CS_URS_2025_01/431351122" TargetMode="External" /><Relationship Id="rId84" Type="http://schemas.openxmlformats.org/officeDocument/2006/relationships/hyperlink" Target="https://podminky.urs.cz/item/CS_URS_2025_01/564851011" TargetMode="External" /><Relationship Id="rId85" Type="http://schemas.openxmlformats.org/officeDocument/2006/relationships/hyperlink" Target="https://podminky.urs.cz/item/CS_URS_2025_01/564951313" TargetMode="External" /><Relationship Id="rId86" Type="http://schemas.openxmlformats.org/officeDocument/2006/relationships/hyperlink" Target="https://podminky.urs.cz/item/CS_URS_2025_01/567153115" TargetMode="External" /><Relationship Id="rId87" Type="http://schemas.openxmlformats.org/officeDocument/2006/relationships/hyperlink" Target="https://podminky.urs.cz/item/CS_URS_2025_01/596211112" TargetMode="External" /><Relationship Id="rId88" Type="http://schemas.openxmlformats.org/officeDocument/2006/relationships/hyperlink" Target="https://podminky.urs.cz/item/CS_URS_2025_01/611131301" TargetMode="External" /><Relationship Id="rId89" Type="http://schemas.openxmlformats.org/officeDocument/2006/relationships/hyperlink" Target="https://podminky.urs.cz/item/CS_URS_2025_01/611131305" TargetMode="External" /><Relationship Id="rId90" Type="http://schemas.openxmlformats.org/officeDocument/2006/relationships/hyperlink" Target="https://podminky.urs.cz/item/CS_URS_2025_01/611142001" TargetMode="External" /><Relationship Id="rId91" Type="http://schemas.openxmlformats.org/officeDocument/2006/relationships/hyperlink" Target="https://podminky.urs.cz/item/CS_URS_2025_01/611321131" TargetMode="External" /><Relationship Id="rId92" Type="http://schemas.openxmlformats.org/officeDocument/2006/relationships/hyperlink" Target="https://podminky.urs.cz/item/CS_URS_2025_01/611321135" TargetMode="External" /><Relationship Id="rId93" Type="http://schemas.openxmlformats.org/officeDocument/2006/relationships/hyperlink" Target="https://podminky.urs.cz/item/CS_URS_2025_01/612131301" TargetMode="External" /><Relationship Id="rId94" Type="http://schemas.openxmlformats.org/officeDocument/2006/relationships/hyperlink" Target="https://podminky.urs.cz/item/CS_URS_2025_01/612142001" TargetMode="External" /><Relationship Id="rId95" Type="http://schemas.openxmlformats.org/officeDocument/2006/relationships/hyperlink" Target="https://podminky.urs.cz/item/CS_URS_2025_01/612321131" TargetMode="External" /><Relationship Id="rId96" Type="http://schemas.openxmlformats.org/officeDocument/2006/relationships/hyperlink" Target="https://podminky.urs.cz/item/CS_URS_2025_01/613131301" TargetMode="External" /><Relationship Id="rId97" Type="http://schemas.openxmlformats.org/officeDocument/2006/relationships/hyperlink" Target="https://podminky.urs.cz/item/CS_URS_2025_01/613142001" TargetMode="External" /><Relationship Id="rId98" Type="http://schemas.openxmlformats.org/officeDocument/2006/relationships/hyperlink" Target="https://podminky.urs.cz/item/CS_URS_2025_01/613321131" TargetMode="External" /><Relationship Id="rId99" Type="http://schemas.openxmlformats.org/officeDocument/2006/relationships/hyperlink" Target="https://podminky.urs.cz/item/CS_URS_2025_01/617131101" TargetMode="External" /><Relationship Id="rId100" Type="http://schemas.openxmlformats.org/officeDocument/2006/relationships/hyperlink" Target="https://podminky.urs.cz/item/CS_URS_2025_01/617321131" TargetMode="External" /><Relationship Id="rId101" Type="http://schemas.openxmlformats.org/officeDocument/2006/relationships/hyperlink" Target="https://podminky.urs.cz/item/CS_URS_2025_01/619991011" TargetMode="External" /><Relationship Id="rId102" Type="http://schemas.openxmlformats.org/officeDocument/2006/relationships/hyperlink" Target="https://podminky.urs.cz/item/CS_URS_2025_01/621221061" TargetMode="External" /><Relationship Id="rId103" Type="http://schemas.openxmlformats.org/officeDocument/2006/relationships/hyperlink" Target="https://podminky.urs.cz/item/CS_URS_2025_01/621221041" TargetMode="External" /><Relationship Id="rId104" Type="http://schemas.openxmlformats.org/officeDocument/2006/relationships/hyperlink" Target="https://podminky.urs.cz/item/CS_URS_2025_01/621221021" TargetMode="External" /><Relationship Id="rId105" Type="http://schemas.openxmlformats.org/officeDocument/2006/relationships/hyperlink" Target="https://podminky.urs.cz/item/CS_URS_2025_01/621251105" TargetMode="External" /><Relationship Id="rId106" Type="http://schemas.openxmlformats.org/officeDocument/2006/relationships/hyperlink" Target="https://podminky.urs.cz/item/CS_URS_2025_01/622211031" TargetMode="External" /><Relationship Id="rId107" Type="http://schemas.openxmlformats.org/officeDocument/2006/relationships/hyperlink" Target="https://podminky.urs.cz/item/CS_URS_2025_01/622211041" TargetMode="External" /><Relationship Id="rId108" Type="http://schemas.openxmlformats.org/officeDocument/2006/relationships/hyperlink" Target="https://podminky.urs.cz/item/CS_URS_2025_01/622212001" TargetMode="External" /><Relationship Id="rId109" Type="http://schemas.openxmlformats.org/officeDocument/2006/relationships/hyperlink" Target="https://podminky.urs.cz/item/CS_URS_2025_01/622212051" TargetMode="External" /><Relationship Id="rId110" Type="http://schemas.openxmlformats.org/officeDocument/2006/relationships/hyperlink" Target="https://podminky.urs.cz/item/CS_URS_2025_01/622221041" TargetMode="External" /><Relationship Id="rId111" Type="http://schemas.openxmlformats.org/officeDocument/2006/relationships/hyperlink" Target="https://podminky.urs.cz/item/CS_URS_2025_01/622251105" TargetMode="External" /><Relationship Id="rId112" Type="http://schemas.openxmlformats.org/officeDocument/2006/relationships/hyperlink" Target="https://podminky.urs.cz/item/CS_URS_2025_01/622321141" TargetMode="External" /><Relationship Id="rId113" Type="http://schemas.openxmlformats.org/officeDocument/2006/relationships/hyperlink" Target="https://podminky.urs.cz/item/CS_URS_2025_01/622142001" TargetMode="External" /><Relationship Id="rId114" Type="http://schemas.openxmlformats.org/officeDocument/2006/relationships/hyperlink" Target="https://podminky.urs.cz/item/CS_URS_2025_01/629991011" TargetMode="External" /><Relationship Id="rId115" Type="http://schemas.openxmlformats.org/officeDocument/2006/relationships/hyperlink" Target="https://podminky.urs.cz/item/CS_URS_2025_01/631311235" TargetMode="External" /><Relationship Id="rId116" Type="http://schemas.openxmlformats.org/officeDocument/2006/relationships/hyperlink" Target="https://podminky.urs.cz/item/CS_URS_2025_01/631319013" TargetMode="External" /><Relationship Id="rId117" Type="http://schemas.openxmlformats.org/officeDocument/2006/relationships/hyperlink" Target="https://podminky.urs.cz/item/CS_URS_2025_01/631351101" TargetMode="External" /><Relationship Id="rId118" Type="http://schemas.openxmlformats.org/officeDocument/2006/relationships/hyperlink" Target="https://podminky.urs.cz/item/CS_URS_2025_01/631351102" TargetMode="External" /><Relationship Id="rId119" Type="http://schemas.openxmlformats.org/officeDocument/2006/relationships/hyperlink" Target="https://podminky.urs.cz/item/CS_URS_2025_01/631362021" TargetMode="External" /><Relationship Id="rId120" Type="http://schemas.openxmlformats.org/officeDocument/2006/relationships/hyperlink" Target="https://podminky.urs.cz/item/CS_URS_2025_01/632441225" TargetMode="External" /><Relationship Id="rId121" Type="http://schemas.openxmlformats.org/officeDocument/2006/relationships/hyperlink" Target="https://podminky.urs.cz/item/CS_URS_2025_01/632441293" TargetMode="External" /><Relationship Id="rId122" Type="http://schemas.openxmlformats.org/officeDocument/2006/relationships/hyperlink" Target="https://podminky.urs.cz/item/CS_URS_2025_01/632451101" TargetMode="External" /><Relationship Id="rId123" Type="http://schemas.openxmlformats.org/officeDocument/2006/relationships/hyperlink" Target="https://podminky.urs.cz/item/CS_URS_2025_01/632481213" TargetMode="External" /><Relationship Id="rId124" Type="http://schemas.openxmlformats.org/officeDocument/2006/relationships/hyperlink" Target="https://podminky.urs.cz/item/CS_URS_2025_01/633811111" TargetMode="External" /><Relationship Id="rId125" Type="http://schemas.openxmlformats.org/officeDocument/2006/relationships/hyperlink" Target="https://podminky.urs.cz/item/CS_URS_2025_01/634911124" TargetMode="External" /><Relationship Id="rId126" Type="http://schemas.openxmlformats.org/officeDocument/2006/relationships/hyperlink" Target="https://podminky.urs.cz/item/CS_URS_2025_01/636411009" TargetMode="External" /><Relationship Id="rId127" Type="http://schemas.openxmlformats.org/officeDocument/2006/relationships/hyperlink" Target="https://podminky.urs.cz/item/CS_URS_2025_01/941111132" TargetMode="External" /><Relationship Id="rId128" Type="http://schemas.openxmlformats.org/officeDocument/2006/relationships/hyperlink" Target="https://podminky.urs.cz/item/CS_URS_2025_01/941111232" TargetMode="External" /><Relationship Id="rId129" Type="http://schemas.openxmlformats.org/officeDocument/2006/relationships/hyperlink" Target="https://podminky.urs.cz/item/CS_URS_2025_01/941111832" TargetMode="External" /><Relationship Id="rId130" Type="http://schemas.openxmlformats.org/officeDocument/2006/relationships/hyperlink" Target="https://podminky.urs.cz/item/CS_URS_2025_01/944511111" TargetMode="External" /><Relationship Id="rId131" Type="http://schemas.openxmlformats.org/officeDocument/2006/relationships/hyperlink" Target="https://podminky.urs.cz/item/CS_URS_2025_01/944511211" TargetMode="External" /><Relationship Id="rId132" Type="http://schemas.openxmlformats.org/officeDocument/2006/relationships/hyperlink" Target="https://podminky.urs.cz/item/CS_URS_2025_01/944511811" TargetMode="External" /><Relationship Id="rId133" Type="http://schemas.openxmlformats.org/officeDocument/2006/relationships/hyperlink" Target="https://podminky.urs.cz/item/CS_URS_2025_01/949101112" TargetMode="External" /><Relationship Id="rId134" Type="http://schemas.openxmlformats.org/officeDocument/2006/relationships/hyperlink" Target="https://podminky.urs.cz/item/CS_URS_2025_01/949111122" TargetMode="External" /><Relationship Id="rId135" Type="http://schemas.openxmlformats.org/officeDocument/2006/relationships/hyperlink" Target="https://podminky.urs.cz/item/CS_URS_2025_01/949111222" TargetMode="External" /><Relationship Id="rId136" Type="http://schemas.openxmlformats.org/officeDocument/2006/relationships/hyperlink" Target="https://podminky.urs.cz/item/CS_URS_2025_01/949111822" TargetMode="External" /><Relationship Id="rId137" Type="http://schemas.openxmlformats.org/officeDocument/2006/relationships/hyperlink" Target="https://podminky.urs.cz/item/CS_URS_2025_01/949311112" TargetMode="External" /><Relationship Id="rId138" Type="http://schemas.openxmlformats.org/officeDocument/2006/relationships/hyperlink" Target="https://podminky.urs.cz/item/CS_URS_2025_01/949311212" TargetMode="External" /><Relationship Id="rId139" Type="http://schemas.openxmlformats.org/officeDocument/2006/relationships/hyperlink" Target="https://podminky.urs.cz/item/CS_URS_2025_01/949311812" TargetMode="External" /><Relationship Id="rId140" Type="http://schemas.openxmlformats.org/officeDocument/2006/relationships/hyperlink" Target="https://podminky.urs.cz/item/CS_URS_2025_01/952901114" TargetMode="External" /><Relationship Id="rId141" Type="http://schemas.openxmlformats.org/officeDocument/2006/relationships/hyperlink" Target="https://podminky.urs.cz/item/CS_URS_2025_01/953921115" TargetMode="External" /><Relationship Id="rId142" Type="http://schemas.openxmlformats.org/officeDocument/2006/relationships/hyperlink" Target="https://podminky.urs.cz/item/CS_URS_2025_01/977151121" TargetMode="External" /><Relationship Id="rId143" Type="http://schemas.openxmlformats.org/officeDocument/2006/relationships/hyperlink" Target="https://podminky.urs.cz/item/CS_URS_2025_01/977151126" TargetMode="External" /><Relationship Id="rId144" Type="http://schemas.openxmlformats.org/officeDocument/2006/relationships/hyperlink" Target="https://podminky.urs.cz/item/CS_URS_2025_01/977151128" TargetMode="External" /><Relationship Id="rId145" Type="http://schemas.openxmlformats.org/officeDocument/2006/relationships/hyperlink" Target="https://podminky.urs.cz/item/CS_URS_2025_01/977151131" TargetMode="External" /><Relationship Id="rId146" Type="http://schemas.openxmlformats.org/officeDocument/2006/relationships/hyperlink" Target="https://podminky.urs.cz/item/CS_URS_2025_01/977151133" TargetMode="External" /><Relationship Id="rId147" Type="http://schemas.openxmlformats.org/officeDocument/2006/relationships/hyperlink" Target="https://podminky.urs.cz/item/CS_URS_2025_01/977151134" TargetMode="External" /><Relationship Id="rId148" Type="http://schemas.openxmlformats.org/officeDocument/2006/relationships/hyperlink" Target="https://podminky.urs.cz/item/CS_URS_2025_01/977151139" TargetMode="External" /><Relationship Id="rId149" Type="http://schemas.openxmlformats.org/officeDocument/2006/relationships/hyperlink" Target="https://podminky.urs.cz/item/CS_URS_2025_01/997013116" TargetMode="External" /><Relationship Id="rId150" Type="http://schemas.openxmlformats.org/officeDocument/2006/relationships/hyperlink" Target="https://podminky.urs.cz/item/CS_URS_2025_01/997013501" TargetMode="External" /><Relationship Id="rId151" Type="http://schemas.openxmlformats.org/officeDocument/2006/relationships/hyperlink" Target="https://podminky.urs.cz/item/CS_URS_2025_01/997013509" TargetMode="External" /><Relationship Id="rId152" Type="http://schemas.openxmlformats.org/officeDocument/2006/relationships/hyperlink" Target="https://podminky.urs.cz/item/CS_URS_2025_01/997013601" TargetMode="External" /><Relationship Id="rId153" Type="http://schemas.openxmlformats.org/officeDocument/2006/relationships/hyperlink" Target="https://podminky.urs.cz/item/CS_URS_2025_01/997013603" TargetMode="External" /><Relationship Id="rId154" Type="http://schemas.openxmlformats.org/officeDocument/2006/relationships/hyperlink" Target="https://podminky.urs.cz/item/CS_URS_2025_01/997013812" TargetMode="External" /><Relationship Id="rId155" Type="http://schemas.openxmlformats.org/officeDocument/2006/relationships/hyperlink" Target="https://podminky.urs.cz/item/CS_URS_2025_01/997013813" TargetMode="External" /><Relationship Id="rId156" Type="http://schemas.openxmlformats.org/officeDocument/2006/relationships/hyperlink" Target="https://podminky.urs.cz/item/CS_URS_2025_01/998012103" TargetMode="External" /><Relationship Id="rId157" Type="http://schemas.openxmlformats.org/officeDocument/2006/relationships/hyperlink" Target="https://podminky.urs.cz/item/CS_URS_2025_01/711111001" TargetMode="External" /><Relationship Id="rId158" Type="http://schemas.openxmlformats.org/officeDocument/2006/relationships/hyperlink" Target="https://podminky.urs.cz/item/CS_URS_2025_01/711112001" TargetMode="External" /><Relationship Id="rId159" Type="http://schemas.openxmlformats.org/officeDocument/2006/relationships/hyperlink" Target="https://podminky.urs.cz/item/CS_URS_2025_01/711141559" TargetMode="External" /><Relationship Id="rId160" Type="http://schemas.openxmlformats.org/officeDocument/2006/relationships/hyperlink" Target="https://podminky.urs.cz/item/CS_URS_2025_01/711142559" TargetMode="External" /><Relationship Id="rId161" Type="http://schemas.openxmlformats.org/officeDocument/2006/relationships/hyperlink" Target="https://podminky.urs.cz/item/CS_URS_2025_01/711161274" TargetMode="External" /><Relationship Id="rId162" Type="http://schemas.openxmlformats.org/officeDocument/2006/relationships/hyperlink" Target="https://podminky.urs.cz/item/CS_URS_2025_01/711491176" TargetMode="External" /><Relationship Id="rId163" Type="http://schemas.openxmlformats.org/officeDocument/2006/relationships/hyperlink" Target="https://podminky.urs.cz/item/CS_URS_2025_01/711491272" TargetMode="External" /><Relationship Id="rId164" Type="http://schemas.openxmlformats.org/officeDocument/2006/relationships/hyperlink" Target="https://podminky.urs.cz/item/CS_URS_2025_01/998711103" TargetMode="External" /><Relationship Id="rId165" Type="http://schemas.openxmlformats.org/officeDocument/2006/relationships/hyperlink" Target="https://podminky.urs.cz/item/CS_URS_2025_01/712311101" TargetMode="External" /><Relationship Id="rId166" Type="http://schemas.openxmlformats.org/officeDocument/2006/relationships/hyperlink" Target="https://podminky.urs.cz/item/CS_URS_2025_01/712331111" TargetMode="External" /><Relationship Id="rId167" Type="http://schemas.openxmlformats.org/officeDocument/2006/relationships/hyperlink" Target="https://podminky.urs.cz/item/CS_URS_2025_01/712341559" TargetMode="External" /><Relationship Id="rId168" Type="http://schemas.openxmlformats.org/officeDocument/2006/relationships/hyperlink" Target="https://podminky.urs.cz/item/CS_URS_2025_01/712391172" TargetMode="External" /><Relationship Id="rId169" Type="http://schemas.openxmlformats.org/officeDocument/2006/relationships/hyperlink" Target="https://podminky.urs.cz/item/CS_URS_2025_01/712771201" TargetMode="External" /><Relationship Id="rId170" Type="http://schemas.openxmlformats.org/officeDocument/2006/relationships/hyperlink" Target="https://podminky.urs.cz/item/CS_URS_2025_01/712811101" TargetMode="External" /><Relationship Id="rId171" Type="http://schemas.openxmlformats.org/officeDocument/2006/relationships/hyperlink" Target="https://podminky.urs.cz/item/CS_URS_2025_01/712831101" TargetMode="External" /><Relationship Id="rId172" Type="http://schemas.openxmlformats.org/officeDocument/2006/relationships/hyperlink" Target="https://podminky.urs.cz/item/CS_URS_2025_01/712841559" TargetMode="External" /><Relationship Id="rId173" Type="http://schemas.openxmlformats.org/officeDocument/2006/relationships/hyperlink" Target="https://podminky.urs.cz/item/CS_URS_2025_01/712771101" TargetMode="External" /><Relationship Id="rId174" Type="http://schemas.openxmlformats.org/officeDocument/2006/relationships/hyperlink" Target="https://podminky.urs.cz/item/CS_URS_2025_01/712771333" TargetMode="External" /><Relationship Id="rId175" Type="http://schemas.openxmlformats.org/officeDocument/2006/relationships/hyperlink" Target="https://podminky.urs.cz/item/CS_URS_2025_01/712771401" TargetMode="External" /><Relationship Id="rId176" Type="http://schemas.openxmlformats.org/officeDocument/2006/relationships/hyperlink" Target="https://podminky.urs.cz/item/CS_URS_2025_01/712771521" TargetMode="External" /><Relationship Id="rId177" Type="http://schemas.openxmlformats.org/officeDocument/2006/relationships/hyperlink" Target="https://podminky.urs.cz/item/CS_URS_2025_01/712997001" TargetMode="External" /><Relationship Id="rId178" Type="http://schemas.openxmlformats.org/officeDocument/2006/relationships/hyperlink" Target="https://podminky.urs.cz/item/CS_URS_2025_01/998712103" TargetMode="External" /><Relationship Id="rId179" Type="http://schemas.openxmlformats.org/officeDocument/2006/relationships/hyperlink" Target="https://podminky.urs.cz/item/CS_URS_2025_01/713121121" TargetMode="External" /><Relationship Id="rId180" Type="http://schemas.openxmlformats.org/officeDocument/2006/relationships/hyperlink" Target="https://podminky.urs.cz/item/CS_URS_2025_01/713121111" TargetMode="External" /><Relationship Id="rId181" Type="http://schemas.openxmlformats.org/officeDocument/2006/relationships/hyperlink" Target="https://podminky.urs.cz/item/CS_URS_2025_01/713131141" TargetMode="External" /><Relationship Id="rId182" Type="http://schemas.openxmlformats.org/officeDocument/2006/relationships/hyperlink" Target="https://podminky.urs.cz/item/CS_URS_2025_01/713131242" TargetMode="External" /><Relationship Id="rId183" Type="http://schemas.openxmlformats.org/officeDocument/2006/relationships/hyperlink" Target="https://podminky.urs.cz/item/CS_URS_2025_01/713131243" TargetMode="External" /><Relationship Id="rId184" Type="http://schemas.openxmlformats.org/officeDocument/2006/relationships/hyperlink" Target="https://podminky.urs.cz/item/CS_URS_2025_01/713132331" TargetMode="External" /><Relationship Id="rId185" Type="http://schemas.openxmlformats.org/officeDocument/2006/relationships/hyperlink" Target="https://podminky.urs.cz/item/CS_URS_2025_01/713141136" TargetMode="External" /><Relationship Id="rId186" Type="http://schemas.openxmlformats.org/officeDocument/2006/relationships/hyperlink" Target="https://podminky.urs.cz/item/CS_URS_2025_01/713141138" TargetMode="External" /><Relationship Id="rId187" Type="http://schemas.openxmlformats.org/officeDocument/2006/relationships/hyperlink" Target="https://podminky.urs.cz/item/CS_URS_2025_01/713141336" TargetMode="External" /><Relationship Id="rId188" Type="http://schemas.openxmlformats.org/officeDocument/2006/relationships/hyperlink" Target="https://podminky.urs.cz/item/CS_URS_2025_01/713141263" TargetMode="External" /><Relationship Id="rId189" Type="http://schemas.openxmlformats.org/officeDocument/2006/relationships/hyperlink" Target="https://podminky.urs.cz/item/CS_URS_2025_01/713141376" TargetMode="External" /><Relationship Id="rId190" Type="http://schemas.openxmlformats.org/officeDocument/2006/relationships/hyperlink" Target="https://podminky.urs.cz/item/CS_URS_2025_01/998713103" TargetMode="External" /><Relationship Id="rId191" Type="http://schemas.openxmlformats.org/officeDocument/2006/relationships/hyperlink" Target="https://podminky.urs.cz/item/CS_URS_2025_01/762361331" TargetMode="External" /><Relationship Id="rId192" Type="http://schemas.openxmlformats.org/officeDocument/2006/relationships/hyperlink" Target="https://podminky.urs.cz/item/CS_URS_2025_01/998762103" TargetMode="External" /><Relationship Id="rId193" Type="http://schemas.openxmlformats.org/officeDocument/2006/relationships/hyperlink" Target="https://podminky.urs.cz/item/CS_URS_2025_01/763121921" TargetMode="External" /><Relationship Id="rId194" Type="http://schemas.openxmlformats.org/officeDocument/2006/relationships/hyperlink" Target="https://podminky.urs.cz/item/CS_URS_2025_01/998763303" TargetMode="External" /><Relationship Id="rId195" Type="http://schemas.openxmlformats.org/officeDocument/2006/relationships/hyperlink" Target="https://podminky.urs.cz/item/CS_URS_2025_01/771111011" TargetMode="External" /><Relationship Id="rId196" Type="http://schemas.openxmlformats.org/officeDocument/2006/relationships/hyperlink" Target="https://podminky.urs.cz/item/CS_URS_2025_01/771121011" TargetMode="External" /><Relationship Id="rId197" Type="http://schemas.openxmlformats.org/officeDocument/2006/relationships/hyperlink" Target="https://podminky.urs.cz/item/CS_URS_2025_01/771121022" TargetMode="External" /><Relationship Id="rId198" Type="http://schemas.openxmlformats.org/officeDocument/2006/relationships/hyperlink" Target="https://podminky.urs.cz/item/CS_URS_2025_01/771121032" TargetMode="External" /><Relationship Id="rId199" Type="http://schemas.openxmlformats.org/officeDocument/2006/relationships/hyperlink" Target="https://podminky.urs.cz/item/CS_URS_2025_01/771151021" TargetMode="External" /><Relationship Id="rId200" Type="http://schemas.openxmlformats.org/officeDocument/2006/relationships/hyperlink" Target="https://podminky.urs.cz/item/CS_URS_2025_01/771161012" TargetMode="External" /><Relationship Id="rId201" Type="http://schemas.openxmlformats.org/officeDocument/2006/relationships/hyperlink" Target="https://podminky.urs.cz/item/CS_URS_2025_01/771274114" TargetMode="External" /><Relationship Id="rId202" Type="http://schemas.openxmlformats.org/officeDocument/2006/relationships/hyperlink" Target="https://podminky.urs.cz/item/CS_URS_2025_01/771274232" TargetMode="External" /><Relationship Id="rId203" Type="http://schemas.openxmlformats.org/officeDocument/2006/relationships/hyperlink" Target="https://podminky.urs.cz/item/CS_URS_2025_01/771474113" TargetMode="External" /><Relationship Id="rId204" Type="http://schemas.openxmlformats.org/officeDocument/2006/relationships/hyperlink" Target="https://podminky.urs.cz/item/CS_URS_2025_01/771474133" TargetMode="External" /><Relationship Id="rId205" Type="http://schemas.openxmlformats.org/officeDocument/2006/relationships/hyperlink" Target="https://podminky.urs.cz/item/CS_URS_2025_01/771574413" TargetMode="External" /><Relationship Id="rId206" Type="http://schemas.openxmlformats.org/officeDocument/2006/relationships/hyperlink" Target="https://podminky.urs.cz/item/CS_URS_2025_01/771591112" TargetMode="External" /><Relationship Id="rId207" Type="http://schemas.openxmlformats.org/officeDocument/2006/relationships/hyperlink" Target="https://podminky.urs.cz/item/CS_URS_2025_01/771591184" TargetMode="External" /><Relationship Id="rId208" Type="http://schemas.openxmlformats.org/officeDocument/2006/relationships/hyperlink" Target="https://podminky.urs.cz/item/CS_URS_2025_01/771591237" TargetMode="External" /><Relationship Id="rId209" Type="http://schemas.openxmlformats.org/officeDocument/2006/relationships/hyperlink" Target="https://podminky.urs.cz/item/CS_URS_2025_01/771591247" TargetMode="External" /><Relationship Id="rId210" Type="http://schemas.openxmlformats.org/officeDocument/2006/relationships/hyperlink" Target="https://podminky.urs.cz/item/CS_URS_2025_01/998771103" TargetMode="External" /><Relationship Id="rId211" Type="http://schemas.openxmlformats.org/officeDocument/2006/relationships/hyperlink" Target="https://podminky.urs.cz/item/CS_URS_2025_01/776111111" TargetMode="External" /><Relationship Id="rId212" Type="http://schemas.openxmlformats.org/officeDocument/2006/relationships/hyperlink" Target="https://podminky.urs.cz/item/CS_URS_2025_01/776111311" TargetMode="External" /><Relationship Id="rId213" Type="http://schemas.openxmlformats.org/officeDocument/2006/relationships/hyperlink" Target="https://podminky.urs.cz/item/CS_URS_2025_01/776121112" TargetMode="External" /><Relationship Id="rId214" Type="http://schemas.openxmlformats.org/officeDocument/2006/relationships/hyperlink" Target="https://podminky.urs.cz/item/CS_URS_2025_01/776141122" TargetMode="External" /><Relationship Id="rId215" Type="http://schemas.openxmlformats.org/officeDocument/2006/relationships/hyperlink" Target="https://podminky.urs.cz/item/CS_URS_2025_01/998776103" TargetMode="External" /><Relationship Id="rId216" Type="http://schemas.openxmlformats.org/officeDocument/2006/relationships/hyperlink" Target="https://podminky.urs.cz/item/CS_URS_2025_01/776111111" TargetMode="External" /><Relationship Id="rId217" Type="http://schemas.openxmlformats.org/officeDocument/2006/relationships/hyperlink" Target="https://podminky.urs.cz/item/CS_URS_2025_01/776111311" TargetMode="External" /><Relationship Id="rId218" Type="http://schemas.openxmlformats.org/officeDocument/2006/relationships/hyperlink" Target="https://podminky.urs.cz/item/CS_URS_2025_01/776121112" TargetMode="External" /><Relationship Id="rId219" Type="http://schemas.openxmlformats.org/officeDocument/2006/relationships/hyperlink" Target="https://podminky.urs.cz/item/CS_URS_2025_01/776141122" TargetMode="External" /><Relationship Id="rId220" Type="http://schemas.openxmlformats.org/officeDocument/2006/relationships/hyperlink" Target="https://podminky.urs.cz/item/CS_URS_2025_01/998777122" TargetMode="External" /><Relationship Id="rId221" Type="http://schemas.openxmlformats.org/officeDocument/2006/relationships/hyperlink" Target="https://podminky.urs.cz/item/CS_URS_2025_01/781111011" TargetMode="External" /><Relationship Id="rId222" Type="http://schemas.openxmlformats.org/officeDocument/2006/relationships/hyperlink" Target="https://podminky.urs.cz/item/CS_URS_2025_01/781121011" TargetMode="External" /><Relationship Id="rId223" Type="http://schemas.openxmlformats.org/officeDocument/2006/relationships/hyperlink" Target="https://podminky.urs.cz/item/CS_URS_2025_01/781131112" TargetMode="External" /><Relationship Id="rId224" Type="http://schemas.openxmlformats.org/officeDocument/2006/relationships/hyperlink" Target="https://podminky.urs.cz/item/CS_URS_2025_01/781131237" TargetMode="External" /><Relationship Id="rId225" Type="http://schemas.openxmlformats.org/officeDocument/2006/relationships/hyperlink" Target="https://podminky.urs.cz/item/CS_URS_2025_01/781131247" TargetMode="External" /><Relationship Id="rId226" Type="http://schemas.openxmlformats.org/officeDocument/2006/relationships/hyperlink" Target="https://podminky.urs.cz/item/CS_URS_2025_01/781472214" TargetMode="External" /><Relationship Id="rId227" Type="http://schemas.openxmlformats.org/officeDocument/2006/relationships/hyperlink" Target="https://podminky.urs.cz/item/CS_URS_2025_01/781492211" TargetMode="External" /><Relationship Id="rId228" Type="http://schemas.openxmlformats.org/officeDocument/2006/relationships/hyperlink" Target="https://podminky.urs.cz/item/CS_URS_2025_01/781492251" TargetMode="External" /><Relationship Id="rId229" Type="http://schemas.openxmlformats.org/officeDocument/2006/relationships/hyperlink" Target="https://podminky.urs.cz/item/CS_URS_2025_01/781495184" TargetMode="External" /><Relationship Id="rId230" Type="http://schemas.openxmlformats.org/officeDocument/2006/relationships/hyperlink" Target="https://podminky.urs.cz/item/CS_URS_2025_01/998781103" TargetMode="External" /><Relationship Id="rId231" Type="http://schemas.openxmlformats.org/officeDocument/2006/relationships/drawing" Target="../drawings/drawing6.xml" /></Relationships>
</file>

<file path=xl/worksheets/_rels/sheet7.xml.rels>&#65279;<?xml version="1.0" encoding="utf-8"?><Relationships xmlns="http://schemas.openxmlformats.org/package/2006/relationships"><Relationship Id="rId1" Type="http://schemas.openxmlformats.org/officeDocument/2006/relationships/drawing" Target="../drawings/drawing7.xml" /></Relationships>
</file>

<file path=xl/worksheets/_rels/sheet8.xml.rels>&#65279;<?xml version="1.0" encoding="utf-8"?><Relationships xmlns="http://schemas.openxmlformats.org/package/2006/relationships"><Relationship Id="rId1" Type="http://schemas.openxmlformats.org/officeDocument/2006/relationships/drawing" Target="../drawings/drawing8.xml" /></Relationships>
</file>

<file path=xl/worksheets/_rels/sheet9.xml.rels>&#65279;<?xml version="1.0" encoding="utf-8"?><Relationships xmlns="http://schemas.openxmlformats.org/package/2006/relationships"><Relationship Id="rId1" Type="http://schemas.openxmlformats.org/officeDocument/2006/relationships/hyperlink" Target="https://podminky.urs.cz/item/CS_URS_2025_01/713463311" TargetMode="External" /><Relationship Id="rId2" Type="http://schemas.openxmlformats.org/officeDocument/2006/relationships/hyperlink" Target="https://podminky.urs.cz/item/CS_URS_2025_01/713463312" TargetMode="External" /><Relationship Id="rId3" Type="http://schemas.openxmlformats.org/officeDocument/2006/relationships/hyperlink" Target="https://podminky.urs.cz/item/CS_URS_2025_01/713463313" TargetMode="External" /><Relationship Id="rId4" Type="http://schemas.openxmlformats.org/officeDocument/2006/relationships/hyperlink" Target="https://podminky.urs.cz/item/CS_URS_2025_01/713463314" TargetMode="External" /><Relationship Id="rId5" Type="http://schemas.openxmlformats.org/officeDocument/2006/relationships/hyperlink" Target="https://podminky.urs.cz/item/CS_URS_2025_01/713463315" TargetMode="External" /><Relationship Id="rId6" Type="http://schemas.openxmlformats.org/officeDocument/2006/relationships/hyperlink" Target="https://podminky.urs.cz/item/CS_URS_2025_01/713463316" TargetMode="External" /><Relationship Id="rId7" Type="http://schemas.openxmlformats.org/officeDocument/2006/relationships/hyperlink" Target="https://podminky.urs.cz/item/CS_URS_2025_01/713463317" TargetMode="External" /><Relationship Id="rId8" Type="http://schemas.openxmlformats.org/officeDocument/2006/relationships/hyperlink" Target="https://podminky.urs.cz/item/CS_URS_2025_01/713463318" TargetMode="External" /><Relationship Id="rId9" Type="http://schemas.openxmlformats.org/officeDocument/2006/relationships/hyperlink" Target="https://podminky.urs.cz/item/CS_URS_2025_01/998713102" TargetMode="External" /><Relationship Id="rId10" Type="http://schemas.openxmlformats.org/officeDocument/2006/relationships/hyperlink" Target="https://podminky.urs.cz/item/CS_URS_2025_01/732199100" TargetMode="External" /><Relationship Id="rId11" Type="http://schemas.openxmlformats.org/officeDocument/2006/relationships/hyperlink" Target="https://podminky.urs.cz/item/CS_URS_2025_01/732219315" TargetMode="External" /><Relationship Id="rId12" Type="http://schemas.openxmlformats.org/officeDocument/2006/relationships/hyperlink" Target="https://podminky.urs.cz/item/CS_URS_2025_01/732429212" TargetMode="External" /><Relationship Id="rId13" Type="http://schemas.openxmlformats.org/officeDocument/2006/relationships/hyperlink" Target="https://podminky.urs.cz/item/CS_URS_2025_01/732429223" TargetMode="External" /><Relationship Id="rId14" Type="http://schemas.openxmlformats.org/officeDocument/2006/relationships/hyperlink" Target="https://podminky.urs.cz/item/CS_URS_2025_01/998732101" TargetMode="External" /><Relationship Id="rId15" Type="http://schemas.openxmlformats.org/officeDocument/2006/relationships/hyperlink" Target="https://podminky.urs.cz/item/CS_URS_2025_01/733121222" TargetMode="External" /><Relationship Id="rId16" Type="http://schemas.openxmlformats.org/officeDocument/2006/relationships/hyperlink" Target="https://podminky.urs.cz/item/CS_URS_2025_01/733190225" TargetMode="External" /><Relationship Id="rId17" Type="http://schemas.openxmlformats.org/officeDocument/2006/relationships/hyperlink" Target="https://podminky.urs.cz/item/CS_URS_2025_01/733222102" TargetMode="External" /><Relationship Id="rId18" Type="http://schemas.openxmlformats.org/officeDocument/2006/relationships/hyperlink" Target="https://podminky.urs.cz/item/CS_URS_2025_01/733222103" TargetMode="External" /><Relationship Id="rId19" Type="http://schemas.openxmlformats.org/officeDocument/2006/relationships/hyperlink" Target="https://podminky.urs.cz/item/CS_URS_2025_01/733222104" TargetMode="External" /><Relationship Id="rId20" Type="http://schemas.openxmlformats.org/officeDocument/2006/relationships/hyperlink" Target="https://podminky.urs.cz/item/CS_URS_2025_01/733223105" TargetMode="External" /><Relationship Id="rId21" Type="http://schemas.openxmlformats.org/officeDocument/2006/relationships/hyperlink" Target="https://podminky.urs.cz/item/CS_URS_2025_01/733223106" TargetMode="External" /><Relationship Id="rId22" Type="http://schemas.openxmlformats.org/officeDocument/2006/relationships/hyperlink" Target="https://podminky.urs.cz/item/CS_URS_2025_01/733223107" TargetMode="External" /><Relationship Id="rId23" Type="http://schemas.openxmlformats.org/officeDocument/2006/relationships/hyperlink" Target="https://podminky.urs.cz/item/CS_URS_2025_01/733223108" TargetMode="External" /><Relationship Id="rId24" Type="http://schemas.openxmlformats.org/officeDocument/2006/relationships/hyperlink" Target="https://podminky.urs.cz/item/CS_URS_2025_01/733291101" TargetMode="External" /><Relationship Id="rId25" Type="http://schemas.openxmlformats.org/officeDocument/2006/relationships/hyperlink" Target="https://podminky.urs.cz/item/CS_URS_2025_01/733291102" TargetMode="External" /><Relationship Id="rId26" Type="http://schemas.openxmlformats.org/officeDocument/2006/relationships/hyperlink" Target="https://podminky.urs.cz/item/CS_URS_2025_01/733391101" TargetMode="External" /><Relationship Id="rId27" Type="http://schemas.openxmlformats.org/officeDocument/2006/relationships/hyperlink" Target="https://podminky.urs.cz/item/CS_URS_2025_01/998733102" TargetMode="External" /><Relationship Id="rId28" Type="http://schemas.openxmlformats.org/officeDocument/2006/relationships/hyperlink" Target="https://podminky.urs.cz/item/CS_URS_2025_01/734109215" TargetMode="External" /><Relationship Id="rId29" Type="http://schemas.openxmlformats.org/officeDocument/2006/relationships/hyperlink" Target="https://podminky.urs.cz/item/CS_URS_2025_01/734193115" TargetMode="External" /><Relationship Id="rId30" Type="http://schemas.openxmlformats.org/officeDocument/2006/relationships/hyperlink" Target="https://podminky.urs.cz/item/CS_URS_2025_01/734209113" TargetMode="External" /><Relationship Id="rId31" Type="http://schemas.openxmlformats.org/officeDocument/2006/relationships/hyperlink" Target="https://podminky.urs.cz/item/CS_URS_2025_01/734209116" TargetMode="External" /><Relationship Id="rId32" Type="http://schemas.openxmlformats.org/officeDocument/2006/relationships/hyperlink" Target="https://podminky.urs.cz/item/CS_URS_2025_01/734209117" TargetMode="External" /><Relationship Id="rId33" Type="http://schemas.openxmlformats.org/officeDocument/2006/relationships/hyperlink" Target="https://podminky.urs.cz/item/CS_URS_2025_01/734209123" TargetMode="External" /><Relationship Id="rId34" Type="http://schemas.openxmlformats.org/officeDocument/2006/relationships/hyperlink" Target="https://podminky.urs.cz/item/CS_URS_2025_01/734209124" TargetMode="External" /><Relationship Id="rId35" Type="http://schemas.openxmlformats.org/officeDocument/2006/relationships/hyperlink" Target="https://podminky.urs.cz/item/CS_URS_2025_01/734209125" TargetMode="External" /><Relationship Id="rId36" Type="http://schemas.openxmlformats.org/officeDocument/2006/relationships/hyperlink" Target="https://podminky.urs.cz/item/CS_URS_2025_01/734291123" TargetMode="External" /><Relationship Id="rId37" Type="http://schemas.openxmlformats.org/officeDocument/2006/relationships/hyperlink" Target="https://podminky.urs.cz/item/CS_URS_2025_01/734211127" TargetMode="External" /><Relationship Id="rId38" Type="http://schemas.openxmlformats.org/officeDocument/2006/relationships/hyperlink" Target="https://podminky.urs.cz/item/CS_URS_2025_01/734292714" TargetMode="External" /><Relationship Id="rId39" Type="http://schemas.openxmlformats.org/officeDocument/2006/relationships/hyperlink" Target="https://podminky.urs.cz/item/CS_URS_2025_01/734292715" TargetMode="External" /><Relationship Id="rId40" Type="http://schemas.openxmlformats.org/officeDocument/2006/relationships/hyperlink" Target="https://podminky.urs.cz/item/CS_URS_2025_01/734292716" TargetMode="External" /><Relationship Id="rId41" Type="http://schemas.openxmlformats.org/officeDocument/2006/relationships/hyperlink" Target="https://podminky.urs.cz/item/CS_URS_2025_01/734292717" TargetMode="External" /><Relationship Id="rId42" Type="http://schemas.openxmlformats.org/officeDocument/2006/relationships/hyperlink" Target="https://podminky.urs.cz/item/CS_URS_2025_01/734292718" TargetMode="External" /><Relationship Id="rId43" Type="http://schemas.openxmlformats.org/officeDocument/2006/relationships/hyperlink" Target="https://podminky.urs.cz/item/CS_URS_2025_01/734292719" TargetMode="External" /><Relationship Id="rId44" Type="http://schemas.openxmlformats.org/officeDocument/2006/relationships/hyperlink" Target="https://podminky.urs.cz/item/CS_URS_2025_01/734291273" TargetMode="External" /><Relationship Id="rId45" Type="http://schemas.openxmlformats.org/officeDocument/2006/relationships/hyperlink" Target="https://podminky.urs.cz/item/CS_URS_2025_01/734291274" TargetMode="External" /><Relationship Id="rId46" Type="http://schemas.openxmlformats.org/officeDocument/2006/relationships/hyperlink" Target="https://podminky.urs.cz/item/CS_URS_2025_01/734291275" TargetMode="External" /><Relationship Id="rId47" Type="http://schemas.openxmlformats.org/officeDocument/2006/relationships/hyperlink" Target="https://podminky.urs.cz/item/CS_URS_2025_01/734291276" TargetMode="External" /><Relationship Id="rId48" Type="http://schemas.openxmlformats.org/officeDocument/2006/relationships/hyperlink" Target="https://podminky.urs.cz/item/CS_URS_2025_01/734291277" TargetMode="External" /><Relationship Id="rId49" Type="http://schemas.openxmlformats.org/officeDocument/2006/relationships/hyperlink" Target="https://podminky.urs.cz/item/CS_URS_2025_01/734242413" TargetMode="External" /><Relationship Id="rId50" Type="http://schemas.openxmlformats.org/officeDocument/2006/relationships/hyperlink" Target="https://podminky.urs.cz/item/CS_URS_2025_01/734242414" TargetMode="External" /><Relationship Id="rId51" Type="http://schemas.openxmlformats.org/officeDocument/2006/relationships/hyperlink" Target="https://podminky.urs.cz/item/CS_URS_2025_01/734242416" TargetMode="External" /><Relationship Id="rId52" Type="http://schemas.openxmlformats.org/officeDocument/2006/relationships/hyperlink" Target="https://podminky.urs.cz/item/CS_URS_2025_01/734242417" TargetMode="External" /><Relationship Id="rId53" Type="http://schemas.openxmlformats.org/officeDocument/2006/relationships/hyperlink" Target="https://podminky.urs.cz/item/CS_URS_2025_01/734220112" TargetMode="External" /><Relationship Id="rId54" Type="http://schemas.openxmlformats.org/officeDocument/2006/relationships/hyperlink" Target="https://podminky.urs.cz/item/CS_URS_2025_01/734220113" TargetMode="External" /><Relationship Id="rId55" Type="http://schemas.openxmlformats.org/officeDocument/2006/relationships/hyperlink" Target="https://podminky.urs.cz/item/CS_URS_2025_01/734220114" TargetMode="External" /><Relationship Id="rId56" Type="http://schemas.openxmlformats.org/officeDocument/2006/relationships/hyperlink" Target="https://podminky.urs.cz/item/CS_URS_2025_01/734220115" TargetMode="External" /><Relationship Id="rId57" Type="http://schemas.openxmlformats.org/officeDocument/2006/relationships/hyperlink" Target="https://podminky.urs.cz/item/CS_URS_2025_01/734220116" TargetMode="External" /><Relationship Id="rId58" Type="http://schemas.openxmlformats.org/officeDocument/2006/relationships/hyperlink" Target="https://podminky.urs.cz/item/CS_URS_2025_01/734411103" TargetMode="External" /><Relationship Id="rId59" Type="http://schemas.openxmlformats.org/officeDocument/2006/relationships/hyperlink" Target="https://podminky.urs.cz/item/CS_URS_2025_01/734421101" TargetMode="External" /><Relationship Id="rId60" Type="http://schemas.openxmlformats.org/officeDocument/2006/relationships/hyperlink" Target="https://podminky.urs.cz/item/CS_URS_2025_01/734424912" TargetMode="External" /><Relationship Id="rId61" Type="http://schemas.openxmlformats.org/officeDocument/2006/relationships/hyperlink" Target="https://podminky.urs.cz/item/CS_URS_2025_01/998734102" TargetMode="External" /><Relationship Id="rId62" Type="http://schemas.openxmlformats.org/officeDocument/2006/relationships/hyperlink" Target="https://podminky.urs.cz/item/CS_URS_2025_01/735151822" TargetMode="External" /><Relationship Id="rId63" Type="http://schemas.openxmlformats.org/officeDocument/2006/relationships/hyperlink" Target="https://podminky.urs.cz/item/CS_URS_2025_01/735159240" TargetMode="External" /><Relationship Id="rId64" Type="http://schemas.openxmlformats.org/officeDocument/2006/relationships/hyperlink" Target="https://podminky.urs.cz/item/CS_URS_2025_01/735159340" TargetMode="External" /><Relationship Id="rId65" Type="http://schemas.openxmlformats.org/officeDocument/2006/relationships/hyperlink" Target="https://podminky.urs.cz/item/CS_URS_2025_01/735164511" TargetMode="External" /><Relationship Id="rId66" Type="http://schemas.openxmlformats.org/officeDocument/2006/relationships/hyperlink" Target="https://podminky.urs.cz/item/CS_URS_2025_01/735419126" TargetMode="External" /><Relationship Id="rId67" Type="http://schemas.openxmlformats.org/officeDocument/2006/relationships/hyperlink" Target="https://podminky.urs.cz/item/CS_URS_2025_01/998735102" TargetMode="External" /><Relationship Id="rId68" Type="http://schemas.openxmlformats.org/officeDocument/2006/relationships/hyperlink" Target="https://podminky.urs.cz/item/CS_URS_2025_01/998735102" TargetMode="External" /><Relationship Id="rId69" Type="http://schemas.openxmlformats.org/officeDocument/2006/relationships/hyperlink" Target="https://podminky.urs.cz/item/CS_URS_2025_01/767995111" TargetMode="External" /><Relationship Id="rId70" Type="http://schemas.openxmlformats.org/officeDocument/2006/relationships/hyperlink" Target="https://podminky.urs.cz/item/CS_URS_2025_01/767995112" TargetMode="External" /><Relationship Id="rId71" Type="http://schemas.openxmlformats.org/officeDocument/2006/relationships/hyperlink" Target="https://podminky.urs.cz/item/CS_URS_2025_01/998767102" TargetMode="External" /><Relationship Id="rId72" Type="http://schemas.openxmlformats.org/officeDocument/2006/relationships/hyperlink" Target="https://podminky.urs.cz/item/CS_URS_2025_01/783324101" TargetMode="External" /><Relationship Id="rId73" Type="http://schemas.openxmlformats.org/officeDocument/2006/relationships/hyperlink" Target="https://podminky.urs.cz/item/CS_URS_2025_01/783327101" TargetMode="External" /><Relationship Id="rId74" Type="http://schemas.openxmlformats.org/officeDocument/2006/relationships/hyperlink" Target="https://podminky.urs.cz/item/CS_URS_2025_01/783601731" TargetMode="External" /><Relationship Id="rId75" Type="http://schemas.openxmlformats.org/officeDocument/2006/relationships/hyperlink" Target="https://podminky.urs.cz/item/CS_URS_2025_01/783624661" TargetMode="External" /><Relationship Id="rId76" Type="http://schemas.openxmlformats.org/officeDocument/2006/relationships/drawing" Target="../drawings/drawing9.xml" /></Relationships>
</file>

<file path=xl/worksheets/_rels/sheet10.xml.rels>&#65279;<?xml version="1.0" encoding="utf-8"?><Relationships xmlns="http://schemas.openxmlformats.org/package/2006/relationships"><Relationship Id="rId1" Type="http://schemas.openxmlformats.org/officeDocument/2006/relationships/drawing" Target="../drawings/drawing10.xml" /></Relationships>
</file>

<file path=xl/worksheets/_rels/sheet11.xml.rels>&#65279;<?xml version="1.0" encoding="utf-8"?><Relationships xmlns="http://schemas.openxmlformats.org/package/2006/relationships"><Relationship Id="rId1" Type="http://schemas.openxmlformats.org/officeDocument/2006/relationships/drawing" Target="../drawings/drawing11.xml" /></Relationships>
</file>

<file path=xl/worksheets/_rels/sheet12.xml.rels>&#65279;<?xml version="1.0" encoding="utf-8"?><Relationships xmlns="http://schemas.openxmlformats.org/package/2006/relationships"><Relationship Id="rId1" Type="http://schemas.openxmlformats.org/officeDocument/2006/relationships/drawing" Target="../drawings/drawing12.xml" /></Relationships>
</file>

<file path=xl/worksheets/_rels/sheet13.xml.rels>&#65279;<?xml version="1.0" encoding="utf-8"?><Relationships xmlns="http://schemas.openxmlformats.org/package/2006/relationships"><Relationship Id="rId1" Type="http://schemas.openxmlformats.org/officeDocument/2006/relationships/drawing" Target="../drawings/drawing13.xml" /></Relationships>
</file>

<file path=xl/worksheets/_rels/sheet14.xml.rels>&#65279;<?xml version="1.0" encoding="utf-8"?><Relationships xmlns="http://schemas.openxmlformats.org/package/2006/relationships"><Relationship Id="rId1" Type="http://schemas.openxmlformats.org/officeDocument/2006/relationships/drawing" Target="../drawings/drawing14.xml" /></Relationships>
</file>

<file path=xl/worksheets/_rels/sheet15.xml.rels>&#65279;<?xml version="1.0" encoding="utf-8"?><Relationships xmlns="http://schemas.openxmlformats.org/package/2006/relationships"><Relationship Id="rId1" Type="http://schemas.openxmlformats.org/officeDocument/2006/relationships/hyperlink" Target="https://podminky.urs.cz/item/CS_URS_2025_01/723111204" TargetMode="External" /><Relationship Id="rId2" Type="http://schemas.openxmlformats.org/officeDocument/2006/relationships/hyperlink" Target="https://podminky.urs.cz/item/CS_URS_2025_01/723120804" TargetMode="External" /><Relationship Id="rId3" Type="http://schemas.openxmlformats.org/officeDocument/2006/relationships/hyperlink" Target="https://podminky.urs.cz/item/CS_URS_2025_01/723150366" TargetMode="External" /><Relationship Id="rId4" Type="http://schemas.openxmlformats.org/officeDocument/2006/relationships/hyperlink" Target="https://podminky.urs.cz/item/CS_URS_2025_01/723190901" TargetMode="External" /><Relationship Id="rId5" Type="http://schemas.openxmlformats.org/officeDocument/2006/relationships/hyperlink" Target="https://podminky.urs.cz/item/CS_URS_2025_01/723190907" TargetMode="External" /><Relationship Id="rId6" Type="http://schemas.openxmlformats.org/officeDocument/2006/relationships/hyperlink" Target="https://podminky.urs.cz/item/CS_URS_2025_01/723190909" TargetMode="External" /><Relationship Id="rId7" Type="http://schemas.openxmlformats.org/officeDocument/2006/relationships/hyperlink" Target="https://podminky.urs.cz/item/CS_URS_2025_01/723190914" TargetMode="External" /><Relationship Id="rId8" Type="http://schemas.openxmlformats.org/officeDocument/2006/relationships/hyperlink" Target="https://podminky.urs.cz/item/CS_URS_2025_01/723231164" TargetMode="External" /><Relationship Id="rId9" Type="http://schemas.openxmlformats.org/officeDocument/2006/relationships/hyperlink" Target="https://podminky.urs.cz/item/CS_URS_2025_01/998723201" TargetMode="External" /><Relationship Id="rId10" Type="http://schemas.openxmlformats.org/officeDocument/2006/relationships/drawing" Target="../drawings/drawing15.xml" /></Relationships>
</file>

<file path=xl/worksheets/_rels/sheet16.xml.rels>&#65279;<?xml version="1.0" encoding="utf-8"?><Relationships xmlns="http://schemas.openxmlformats.org/package/2006/relationships"><Relationship Id="rId1" Type="http://schemas.openxmlformats.org/officeDocument/2006/relationships/drawing" Target="../drawings/drawing16.xml" /></Relationships>
</file>

<file path=xl/worksheets/_rels/sheet17.xml.rels>&#65279;<?xml version="1.0" encoding="utf-8"?><Relationships xmlns="http://schemas.openxmlformats.org/package/2006/relationships"><Relationship Id="rId1" Type="http://schemas.openxmlformats.org/officeDocument/2006/relationships/drawing" Target="../drawings/drawing17.xml" /></Relationships>
</file>

<file path=xl/worksheets/_rels/sheet18.xml.rels>&#65279;<?xml version="1.0" encoding="utf-8"?><Relationships xmlns="http://schemas.openxmlformats.org/package/2006/relationships"><Relationship Id="rId1" Type="http://schemas.openxmlformats.org/officeDocument/2006/relationships/drawing" Target="../drawings/drawing18.xml" /></Relationships>
</file>

<file path=xl/worksheets/_rels/sheet19.xml.rels>&#65279;<?xml version="1.0" encoding="utf-8"?><Relationships xmlns="http://schemas.openxmlformats.org/package/2006/relationships"><Relationship Id="rId1" Type="http://schemas.openxmlformats.org/officeDocument/2006/relationships/drawing" Target="../drawings/drawing19.xml" /></Relationships>
</file>

<file path=xl/worksheets/_rels/sheet20.xml.rels>&#65279;<?xml version="1.0" encoding="utf-8"?><Relationships xmlns="http://schemas.openxmlformats.org/package/2006/relationships"><Relationship Id="rId1" Type="http://schemas.openxmlformats.org/officeDocument/2006/relationships/hyperlink" Target="https://podminky.urs.cz/item/CS_URS_2025_01/113106123" TargetMode="External" /><Relationship Id="rId2" Type="http://schemas.openxmlformats.org/officeDocument/2006/relationships/hyperlink" Target="https://podminky.urs.cz/item/CS_URS_2025_01/113106161" TargetMode="External" /><Relationship Id="rId3" Type="http://schemas.openxmlformats.org/officeDocument/2006/relationships/hyperlink" Target="https://podminky.urs.cz/item/CS_URS_2025_01/113107123" TargetMode="External" /><Relationship Id="rId4" Type="http://schemas.openxmlformats.org/officeDocument/2006/relationships/hyperlink" Target="https://podminky.urs.cz/item/CS_URS_2025_01/181311103" TargetMode="External" /><Relationship Id="rId5" Type="http://schemas.openxmlformats.org/officeDocument/2006/relationships/hyperlink" Target="https://podminky.urs.cz/item/CS_URS_2025_01/181411131" TargetMode="External" /><Relationship Id="rId6" Type="http://schemas.openxmlformats.org/officeDocument/2006/relationships/hyperlink" Target="https://podminky.urs.cz/item/CS_URS_2025_01/181912112" TargetMode="External" /><Relationship Id="rId7" Type="http://schemas.openxmlformats.org/officeDocument/2006/relationships/hyperlink" Target="https://podminky.urs.cz/item/CS_URS_2025_01/122251105" TargetMode="External" /><Relationship Id="rId8" Type="http://schemas.openxmlformats.org/officeDocument/2006/relationships/hyperlink" Target="https://podminky.urs.cz/item/CS_URS_2025_01/132212132" TargetMode="External" /><Relationship Id="rId9" Type="http://schemas.openxmlformats.org/officeDocument/2006/relationships/hyperlink" Target="https://podminky.urs.cz/item/CS_URS_2025_01/162751117" TargetMode="External" /><Relationship Id="rId10" Type="http://schemas.openxmlformats.org/officeDocument/2006/relationships/hyperlink" Target="https://podminky.urs.cz/item/CS_URS_2025_01/162751119" TargetMode="External" /><Relationship Id="rId11" Type="http://schemas.openxmlformats.org/officeDocument/2006/relationships/hyperlink" Target="https://podminky.urs.cz/item/CS_URS_2025_01/997013631" TargetMode="External" /><Relationship Id="rId12" Type="http://schemas.openxmlformats.org/officeDocument/2006/relationships/hyperlink" Target="https://podminky.urs.cz/item/CS_URS_2025_01/211531111" TargetMode="External" /><Relationship Id="rId13" Type="http://schemas.openxmlformats.org/officeDocument/2006/relationships/hyperlink" Target="https://podminky.urs.cz/item/CS_URS_2025_01/211971110" TargetMode="External" /><Relationship Id="rId14" Type="http://schemas.openxmlformats.org/officeDocument/2006/relationships/hyperlink" Target="https://podminky.urs.cz/item/CS_URS_2025_01/212572111" TargetMode="External" /><Relationship Id="rId15" Type="http://schemas.openxmlformats.org/officeDocument/2006/relationships/hyperlink" Target="https://podminky.urs.cz/item/CS_URS_2025_01/212755216" TargetMode="External" /><Relationship Id="rId16" Type="http://schemas.openxmlformats.org/officeDocument/2006/relationships/hyperlink" Target="https://podminky.urs.cz/item/CS_URS_2025_01/564851011" TargetMode="External" /><Relationship Id="rId17" Type="http://schemas.openxmlformats.org/officeDocument/2006/relationships/hyperlink" Target="https://podminky.urs.cz/item/CS_URS_2025_01/567153113" TargetMode="External" /><Relationship Id="rId18" Type="http://schemas.openxmlformats.org/officeDocument/2006/relationships/hyperlink" Target="https://podminky.urs.cz/item/CS_URS_2025_01/596211112" TargetMode="External" /><Relationship Id="rId19" Type="http://schemas.openxmlformats.org/officeDocument/2006/relationships/hyperlink" Target="https://podminky.urs.cz/item/CS_URS_2025_01/596212210" TargetMode="External" /><Relationship Id="rId20" Type="http://schemas.openxmlformats.org/officeDocument/2006/relationships/hyperlink" Target="https://podminky.urs.cz/item/CS_URS_2025_01/596412114" TargetMode="External" /><Relationship Id="rId21" Type="http://schemas.openxmlformats.org/officeDocument/2006/relationships/hyperlink" Target="https://podminky.urs.cz/item/CS_URS_2025_01/591211111" TargetMode="External" /><Relationship Id="rId22" Type="http://schemas.openxmlformats.org/officeDocument/2006/relationships/hyperlink" Target="https://podminky.urs.cz/item/CS_URS_2025_01/637111113" TargetMode="External" /><Relationship Id="rId23" Type="http://schemas.openxmlformats.org/officeDocument/2006/relationships/hyperlink" Target="https://podminky.urs.cz/item/CS_URS_2025_01/637121112" TargetMode="External" /><Relationship Id="rId24" Type="http://schemas.openxmlformats.org/officeDocument/2006/relationships/hyperlink" Target="https://podminky.urs.cz/item/CS_URS_2025_01/916131213" TargetMode="External" /><Relationship Id="rId25" Type="http://schemas.openxmlformats.org/officeDocument/2006/relationships/hyperlink" Target="https://podminky.urs.cz/item/CS_URS_2025_01/916231213" TargetMode="External" /><Relationship Id="rId26" Type="http://schemas.openxmlformats.org/officeDocument/2006/relationships/hyperlink" Target="https://podminky.urs.cz/item/CS_URS_2025_01/919726121" TargetMode="External" /><Relationship Id="rId27" Type="http://schemas.openxmlformats.org/officeDocument/2006/relationships/hyperlink" Target="https://podminky.urs.cz/item/CS_URS_2025_01/919726123" TargetMode="External" /><Relationship Id="rId28" Type="http://schemas.openxmlformats.org/officeDocument/2006/relationships/hyperlink" Target="https://podminky.urs.cz/item/CS_URS_2025_01/997013111" TargetMode="External" /><Relationship Id="rId29" Type="http://schemas.openxmlformats.org/officeDocument/2006/relationships/hyperlink" Target="https://podminky.urs.cz/item/CS_URS_2025_01/997013501" TargetMode="External" /><Relationship Id="rId30" Type="http://schemas.openxmlformats.org/officeDocument/2006/relationships/hyperlink" Target="https://podminky.urs.cz/item/CS_URS_2025_01/997013509" TargetMode="External" /><Relationship Id="rId31" Type="http://schemas.openxmlformats.org/officeDocument/2006/relationships/hyperlink" Target="https://podminky.urs.cz/item/CS_URS_2025_01/997013601" TargetMode="External" /><Relationship Id="rId32" Type="http://schemas.openxmlformats.org/officeDocument/2006/relationships/hyperlink" Target="https://podminky.urs.cz/item/CS_URS_2025_01/997013631" TargetMode="External" /><Relationship Id="rId33" Type="http://schemas.openxmlformats.org/officeDocument/2006/relationships/hyperlink" Target="https://podminky.urs.cz/item/CS_URS_2025_01/998223011" TargetMode="External" /><Relationship Id="rId34" Type="http://schemas.openxmlformats.org/officeDocument/2006/relationships/hyperlink" Target="https://podminky.urs.cz/item/CS_URS_2025_01/184215173" TargetMode="External" /><Relationship Id="rId35" Type="http://schemas.openxmlformats.org/officeDocument/2006/relationships/hyperlink" Target="https://podminky.urs.cz/item/CS_URS_2025_01/184813151.R1" TargetMode="External" /><Relationship Id="rId36" Type="http://schemas.openxmlformats.org/officeDocument/2006/relationships/hyperlink" Target="https://podminky.urs.cz/item/CS_URS_2025_01/184852322.R1" TargetMode="External" /><Relationship Id="rId37" Type="http://schemas.openxmlformats.org/officeDocument/2006/relationships/hyperlink" Target="https://podminky.urs.cz/item/CS_URS_2025_01/184911111.R1" TargetMode="External" /><Relationship Id="rId38" Type="http://schemas.openxmlformats.org/officeDocument/2006/relationships/hyperlink" Target="https://podminky.urs.cz/item/CS_URS_2025_01/184911421" TargetMode="External" /><Relationship Id="rId39" Type="http://schemas.openxmlformats.org/officeDocument/2006/relationships/hyperlink" Target="https://podminky.urs.cz/item/CS_URS_2025_01/185804311" TargetMode="External" /><Relationship Id="rId40" Type="http://schemas.openxmlformats.org/officeDocument/2006/relationships/hyperlink" Target="https://podminky.urs.cz/item/CS_URS_2025_01/185804513" TargetMode="External" /><Relationship Id="rId41" Type="http://schemas.openxmlformats.org/officeDocument/2006/relationships/hyperlink" Target="https://podminky.urs.cz/item/CS_URS_2025_01/185851121" TargetMode="External" /><Relationship Id="rId42" Type="http://schemas.openxmlformats.org/officeDocument/2006/relationships/hyperlink" Target="https://podminky.urs.cz/item/CS_URS_2025_01/185851129" TargetMode="External" /><Relationship Id="rId43" Type="http://schemas.openxmlformats.org/officeDocument/2006/relationships/hyperlink" Target="https://podminky.urs.cz/item/CS_URS_2025_01/997013635" TargetMode="External" /><Relationship Id="rId44" Type="http://schemas.openxmlformats.org/officeDocument/2006/relationships/hyperlink" Target="https://podminky.urs.cz/item/CS_URS_2025_01/997221858" TargetMode="External" /><Relationship Id="rId45" Type="http://schemas.openxmlformats.org/officeDocument/2006/relationships/drawing" Target="../drawings/drawing20.xml" /></Relationships>
</file>

<file path=xl/worksheets/_rels/sheet21.xml.rels>&#65279;<?xml version="1.0" encoding="utf-8"?><Relationships xmlns="http://schemas.openxmlformats.org/package/2006/relationships"><Relationship Id="rId1" Type="http://schemas.openxmlformats.org/officeDocument/2006/relationships/hyperlink" Target="https://podminky.urs.cz/item/CS_URS_2025_01/131213702" TargetMode="External" /><Relationship Id="rId2" Type="http://schemas.openxmlformats.org/officeDocument/2006/relationships/hyperlink" Target="https://podminky.urs.cz/item/CS_URS_2025_01/131251103" TargetMode="External" /><Relationship Id="rId3" Type="http://schemas.openxmlformats.org/officeDocument/2006/relationships/hyperlink" Target="https://podminky.urs.cz/item/CS_URS_2025_01/162751117" TargetMode="External" /><Relationship Id="rId4" Type="http://schemas.openxmlformats.org/officeDocument/2006/relationships/hyperlink" Target="https://podminky.urs.cz/item/CS_URS_2025_01/162751119" TargetMode="External" /><Relationship Id="rId5" Type="http://schemas.openxmlformats.org/officeDocument/2006/relationships/hyperlink" Target="https://podminky.urs.cz/item/CS_URS_2025_01/997013631" TargetMode="External" /><Relationship Id="rId6" Type="http://schemas.openxmlformats.org/officeDocument/2006/relationships/hyperlink" Target="https://podminky.urs.cz/item/CS_URS_2025_01/174151101" TargetMode="External" /><Relationship Id="rId7" Type="http://schemas.openxmlformats.org/officeDocument/2006/relationships/hyperlink" Target="https://podminky.urs.cz/item/CS_URS_2025_01/279311147" TargetMode="External" /><Relationship Id="rId8" Type="http://schemas.openxmlformats.org/officeDocument/2006/relationships/hyperlink" Target="https://podminky.urs.cz/item/CS_URS_2025_01/279351411" TargetMode="External" /><Relationship Id="rId9" Type="http://schemas.openxmlformats.org/officeDocument/2006/relationships/hyperlink" Target="https://podminky.urs.cz/item/CS_URS_2025_01/279351412" TargetMode="External" /><Relationship Id="rId10" Type="http://schemas.openxmlformats.org/officeDocument/2006/relationships/hyperlink" Target="https://podminky.urs.cz/item/CS_URS_2025_01/279322512" TargetMode="External" /><Relationship Id="rId11" Type="http://schemas.openxmlformats.org/officeDocument/2006/relationships/hyperlink" Target="https://podminky.urs.cz/item/CS_URS_2025_01/279351311" TargetMode="External" /><Relationship Id="rId12" Type="http://schemas.openxmlformats.org/officeDocument/2006/relationships/hyperlink" Target="https://podminky.urs.cz/item/CS_URS_2025_01/279351312" TargetMode="External" /><Relationship Id="rId13" Type="http://schemas.openxmlformats.org/officeDocument/2006/relationships/hyperlink" Target="https://podminky.urs.cz/item/CS_URS_2025_01/279361821" TargetMode="External" /><Relationship Id="rId14" Type="http://schemas.openxmlformats.org/officeDocument/2006/relationships/hyperlink" Target="https://podminky.urs.cz/item/CS_URS_2025_01/998153131" TargetMode="External" /><Relationship Id="rId15" Type="http://schemas.openxmlformats.org/officeDocument/2006/relationships/drawing" Target="../drawings/drawing21.xml" /></Relationships>
</file>

<file path=xl/worksheets/_rels/sheet22.xml.rels>&#65279;<?xml version="1.0" encoding="utf-8"?><Relationships xmlns="http://schemas.openxmlformats.org/package/2006/relationships"><Relationship Id="rId1" Type="http://schemas.openxmlformats.org/officeDocument/2006/relationships/drawing" Target="../drawings/drawing22.xml" /></Relationships>
</file>

<file path=xl/worksheets/_rels/sheet23.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showGridLines="0" workbookViewId="0"/>
  </sheetViews>
  <cols>
    <col min="1" max="1" width="8.332031" style="1" customWidth="1"/>
    <col min="2" max="2" width="1.667969" style="1" customWidth="1"/>
    <col min="3" max="3" width="4.160156" style="1" customWidth="1"/>
    <col min="4" max="4" width="2.660156" style="1" customWidth="1"/>
    <col min="5" max="5" width="2.660156" style="1" customWidth="1"/>
    <col min="6" max="6" width="2.660156" style="1" customWidth="1"/>
    <col min="7" max="7" width="2.660156" style="1" customWidth="1"/>
    <col min="8" max="8" width="2.660156" style="1" customWidth="1"/>
    <col min="9" max="9" width="2.660156" style="1" customWidth="1"/>
    <col min="10" max="10" width="2.660156" style="1" customWidth="1"/>
    <col min="11" max="11" width="2.660156" style="1" customWidth="1"/>
    <col min="12" max="12" width="2.660156" style="1" customWidth="1"/>
    <col min="13" max="13" width="2.660156" style="1" customWidth="1"/>
    <col min="14" max="14" width="2.660156" style="1" customWidth="1"/>
    <col min="15" max="15" width="2.660156" style="1" customWidth="1"/>
    <col min="16" max="16" width="2.660156" style="1" customWidth="1"/>
    <col min="17" max="17" width="2.660156" style="1" customWidth="1"/>
    <col min="18" max="18" width="2.660156" style="1" customWidth="1"/>
    <col min="19" max="19" width="2.660156" style="1" customWidth="1"/>
    <col min="20" max="20" width="2.660156" style="1" customWidth="1"/>
    <col min="21" max="21" width="2.660156" style="1" customWidth="1"/>
    <col min="22" max="22" width="2.660156" style="1" customWidth="1"/>
    <col min="23" max="23" width="2.660156" style="1" customWidth="1"/>
    <col min="24" max="24" width="2.660156" style="1" customWidth="1"/>
    <col min="25" max="25" width="2.660156" style="1" customWidth="1"/>
    <col min="26" max="26" width="2.660156" style="1" customWidth="1"/>
    <col min="27" max="27" width="2.660156" style="1" customWidth="1"/>
    <col min="28" max="28" width="2.660156" style="1" customWidth="1"/>
    <col min="29" max="29" width="2.660156" style="1" customWidth="1"/>
    <col min="30" max="30" width="2.660156" style="1" customWidth="1"/>
    <col min="31" max="31" width="2.660156" style="1" customWidth="1"/>
    <col min="32" max="32" width="2.660156" style="1" customWidth="1"/>
    <col min="33" max="33" width="2.660156" style="1" customWidth="1"/>
    <col min="34" max="34" width="3.332031" style="1" customWidth="1"/>
    <col min="35" max="35" width="31.66016" style="1" customWidth="1"/>
    <col min="36" max="36" width="2.5" style="1" customWidth="1"/>
    <col min="37" max="37" width="2.5" style="1" customWidth="1"/>
    <col min="38" max="38" width="8.332031" style="1" customWidth="1"/>
    <col min="39" max="39" width="3.332031" style="1" customWidth="1"/>
    <col min="40" max="40" width="13.33203" style="1" customWidth="1"/>
    <col min="41" max="41" width="7.5" style="1" customWidth="1"/>
    <col min="42" max="42" width="4.160156" style="1" customWidth="1"/>
    <col min="43" max="43" width="15.66016" style="1" customWidth="1"/>
    <col min="44" max="44" width="13.66016" style="1" customWidth="1"/>
    <col min="45" max="45" width="25.83203" style="1" hidden="1" customWidth="1"/>
    <col min="46" max="46" width="25.83203" style="1" hidden="1" customWidth="1"/>
    <col min="47" max="47" width="25.83203" style="1" hidden="1" customWidth="1"/>
    <col min="48" max="48" width="21.66016" style="1" hidden="1" customWidth="1"/>
    <col min="49" max="49" width="21.66016" style="1" hidden="1" customWidth="1"/>
    <col min="50" max="50" width="25" style="1" hidden="1" customWidth="1"/>
    <col min="51" max="51" width="25" style="1" hidden="1" customWidth="1"/>
    <col min="52" max="52" width="21.66016" style="1" hidden="1" customWidth="1"/>
    <col min="53" max="53" width="19.16016" style="1" hidden="1" customWidth="1"/>
    <col min="54" max="54" width="25" style="1" hidden="1" customWidth="1"/>
    <col min="55" max="55" width="21.66016" style="1" hidden="1" customWidth="1"/>
    <col min="56" max="56" width="19.16016" style="1" hidden="1" customWidth="1"/>
    <col min="57" max="57" width="66.5" style="1" customWidth="1"/>
    <col min="71" max="71" width="9.332031" style="1" hidden="1"/>
    <col min="72" max="72" width="9.332031" style="1" hidden="1"/>
    <col min="73" max="73" width="9.332031" style="1" hidden="1"/>
    <col min="74" max="74" width="9.332031" style="1" hidden="1"/>
    <col min="75" max="75" width="9.332031" style="1" hidden="1"/>
    <col min="76" max="76" width="9.332031" style="1" hidden="1"/>
    <col min="77" max="77" width="9.332031" style="1" hidden="1"/>
    <col min="78" max="78" width="9.332031" style="1" hidden="1"/>
    <col min="79" max="79" width="9.332031" style="1" hidden="1"/>
    <col min="80" max="80" width="9.332031" style="1" hidden="1"/>
    <col min="81" max="81" width="9.332031" style="1" hidden="1"/>
    <col min="82" max="82" width="9.332031" style="1" hidden="1"/>
    <col min="83" max="83" width="9.332031" style="1" hidden="1"/>
    <col min="84" max="84" width="9.332031" style="1" hidden="1"/>
    <col min="85" max="85" width="9.332031" style="1" hidden="1"/>
    <col min="86" max="86" width="9.332031" style="1" hidden="1"/>
    <col min="87" max="87" width="9.332031" style="1" hidden="1"/>
    <col min="88" max="88" width="9.332031" style="1" hidden="1"/>
    <col min="89" max="89" width="9.332031" style="1" hidden="1"/>
    <col min="90" max="90" width="9.332031" style="1" hidden="1"/>
    <col min="91" max="91" width="9.332031" style="1" hidden="1"/>
  </cols>
  <sheetData>
    <row r="1">
      <c r="A1" s="19" t="s">
        <v>0</v>
      </c>
      <c r="AZ1" s="19" t="s">
        <v>1</v>
      </c>
      <c r="BA1" s="19" t="s">
        <v>2</v>
      </c>
      <c r="BB1" s="19" t="s">
        <v>3</v>
      </c>
      <c r="BT1" s="19" t="s">
        <v>4</v>
      </c>
      <c r="BU1" s="19" t="s">
        <v>4</v>
      </c>
      <c r="BV1" s="19" t="s">
        <v>5</v>
      </c>
    </row>
    <row r="2" s="1" customFormat="1" ht="36.96" customHeight="1">
      <c r="AR2" s="1"/>
      <c r="AS2" s="1"/>
      <c r="AT2" s="1"/>
      <c r="AU2" s="1"/>
      <c r="AV2" s="1"/>
      <c r="AW2" s="1"/>
      <c r="AX2" s="1"/>
      <c r="AY2" s="1"/>
      <c r="AZ2" s="1"/>
      <c r="BA2" s="1"/>
      <c r="BB2" s="1"/>
      <c r="BC2" s="1"/>
      <c r="BD2" s="1"/>
      <c r="BE2" s="1"/>
      <c r="BS2" s="20" t="s">
        <v>6</v>
      </c>
      <c r="BT2" s="20" t="s">
        <v>7</v>
      </c>
    </row>
    <row r="3" s="1" customFormat="1" ht="6.96" customHeight="1">
      <c r="B3" s="21"/>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3"/>
      <c r="BS3" s="20" t="s">
        <v>6</v>
      </c>
      <c r="BT3" s="20" t="s">
        <v>8</v>
      </c>
    </row>
    <row r="4" s="1" customFormat="1" ht="24.96" customHeight="1">
      <c r="B4" s="24"/>
      <c r="C4" s="25"/>
      <c r="D4" s="26" t="s">
        <v>9</v>
      </c>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3"/>
      <c r="AS4" s="27" t="s">
        <v>10</v>
      </c>
      <c r="BE4" s="28" t="s">
        <v>11</v>
      </c>
      <c r="BS4" s="20" t="s">
        <v>12</v>
      </c>
    </row>
    <row r="5" s="1" customFormat="1" ht="12" customHeight="1">
      <c r="B5" s="24"/>
      <c r="C5" s="25"/>
      <c r="D5" s="29" t="s">
        <v>13</v>
      </c>
      <c r="E5" s="25"/>
      <c r="F5" s="25"/>
      <c r="G5" s="25"/>
      <c r="H5" s="25"/>
      <c r="I5" s="25"/>
      <c r="J5" s="25"/>
      <c r="K5" s="30" t="s">
        <v>14</v>
      </c>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c r="AQ5" s="25"/>
      <c r="AR5" s="23"/>
      <c r="BE5" s="31" t="s">
        <v>15</v>
      </c>
      <c r="BS5" s="20" t="s">
        <v>6</v>
      </c>
    </row>
    <row r="6" s="1" customFormat="1" ht="36.96" customHeight="1">
      <c r="B6" s="24"/>
      <c r="C6" s="25"/>
      <c r="D6" s="32" t="s">
        <v>16</v>
      </c>
      <c r="E6" s="25"/>
      <c r="F6" s="25"/>
      <c r="G6" s="25"/>
      <c r="H6" s="25"/>
      <c r="I6" s="25"/>
      <c r="J6" s="25"/>
      <c r="K6" s="33" t="s">
        <v>17</v>
      </c>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3"/>
      <c r="BE6" s="34"/>
      <c r="BS6" s="20" t="s">
        <v>6</v>
      </c>
    </row>
    <row r="7" s="1" customFormat="1" ht="12" customHeight="1">
      <c r="B7" s="24"/>
      <c r="C7" s="25"/>
      <c r="D7" s="35" t="s">
        <v>18</v>
      </c>
      <c r="E7" s="25"/>
      <c r="F7" s="25"/>
      <c r="G7" s="25"/>
      <c r="H7" s="25"/>
      <c r="I7" s="25"/>
      <c r="J7" s="25"/>
      <c r="K7" s="30" t="s">
        <v>19</v>
      </c>
      <c r="L7" s="25"/>
      <c r="M7" s="25"/>
      <c r="N7" s="25"/>
      <c r="O7" s="25"/>
      <c r="P7" s="25"/>
      <c r="Q7" s="25"/>
      <c r="R7" s="25"/>
      <c r="S7" s="25"/>
      <c r="T7" s="25"/>
      <c r="U7" s="25"/>
      <c r="V7" s="25"/>
      <c r="W7" s="25"/>
      <c r="X7" s="25"/>
      <c r="Y7" s="25"/>
      <c r="Z7" s="25"/>
      <c r="AA7" s="25"/>
      <c r="AB7" s="25"/>
      <c r="AC7" s="25"/>
      <c r="AD7" s="25"/>
      <c r="AE7" s="25"/>
      <c r="AF7" s="25"/>
      <c r="AG7" s="25"/>
      <c r="AH7" s="25"/>
      <c r="AI7" s="25"/>
      <c r="AJ7" s="25"/>
      <c r="AK7" s="35" t="s">
        <v>20</v>
      </c>
      <c r="AL7" s="25"/>
      <c r="AM7" s="25"/>
      <c r="AN7" s="30" t="s">
        <v>19</v>
      </c>
      <c r="AO7" s="25"/>
      <c r="AP7" s="25"/>
      <c r="AQ7" s="25"/>
      <c r="AR7" s="23"/>
      <c r="BE7" s="34"/>
      <c r="BS7" s="20" t="s">
        <v>6</v>
      </c>
    </row>
    <row r="8" s="1" customFormat="1" ht="12" customHeight="1">
      <c r="B8" s="24"/>
      <c r="C8" s="25"/>
      <c r="D8" s="35" t="s">
        <v>21</v>
      </c>
      <c r="E8" s="25"/>
      <c r="F8" s="25"/>
      <c r="G8" s="25"/>
      <c r="H8" s="25"/>
      <c r="I8" s="25"/>
      <c r="J8" s="25"/>
      <c r="K8" s="30" t="s">
        <v>22</v>
      </c>
      <c r="L8" s="25"/>
      <c r="M8" s="25"/>
      <c r="N8" s="25"/>
      <c r="O8" s="25"/>
      <c r="P8" s="25"/>
      <c r="Q8" s="25"/>
      <c r="R8" s="25"/>
      <c r="S8" s="25"/>
      <c r="T8" s="25"/>
      <c r="U8" s="25"/>
      <c r="V8" s="25"/>
      <c r="W8" s="25"/>
      <c r="X8" s="25"/>
      <c r="Y8" s="25"/>
      <c r="Z8" s="25"/>
      <c r="AA8" s="25"/>
      <c r="AB8" s="25"/>
      <c r="AC8" s="25"/>
      <c r="AD8" s="25"/>
      <c r="AE8" s="25"/>
      <c r="AF8" s="25"/>
      <c r="AG8" s="25"/>
      <c r="AH8" s="25"/>
      <c r="AI8" s="25"/>
      <c r="AJ8" s="25"/>
      <c r="AK8" s="35" t="s">
        <v>23</v>
      </c>
      <c r="AL8" s="25"/>
      <c r="AM8" s="25"/>
      <c r="AN8" s="36" t="s">
        <v>24</v>
      </c>
      <c r="AO8" s="25"/>
      <c r="AP8" s="25"/>
      <c r="AQ8" s="25"/>
      <c r="AR8" s="23"/>
      <c r="BE8" s="34"/>
      <c r="BS8" s="20" t="s">
        <v>6</v>
      </c>
    </row>
    <row r="9" s="1" customFormat="1" ht="14.4" customHeight="1">
      <c r="B9" s="24"/>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3"/>
      <c r="BE9" s="34"/>
      <c r="BS9" s="20" t="s">
        <v>6</v>
      </c>
    </row>
    <row r="10" s="1" customFormat="1" ht="12" customHeight="1">
      <c r="B10" s="24"/>
      <c r="C10" s="25"/>
      <c r="D10" s="35" t="s">
        <v>25</v>
      </c>
      <c r="E10" s="25"/>
      <c r="F10" s="25"/>
      <c r="G10" s="25"/>
      <c r="H10" s="25"/>
      <c r="I10" s="25"/>
      <c r="J10" s="25"/>
      <c r="K10" s="25"/>
      <c r="L10" s="25"/>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35" t="s">
        <v>26</v>
      </c>
      <c r="AL10" s="25"/>
      <c r="AM10" s="25"/>
      <c r="AN10" s="30" t="s">
        <v>19</v>
      </c>
      <c r="AO10" s="25"/>
      <c r="AP10" s="25"/>
      <c r="AQ10" s="25"/>
      <c r="AR10" s="23"/>
      <c r="BE10" s="34"/>
      <c r="BS10" s="20" t="s">
        <v>6</v>
      </c>
    </row>
    <row r="11" s="1" customFormat="1" ht="18.48" customHeight="1">
      <c r="B11" s="24"/>
      <c r="C11" s="25"/>
      <c r="D11" s="25"/>
      <c r="E11" s="30" t="s">
        <v>22</v>
      </c>
      <c r="F11" s="25"/>
      <c r="G11" s="25"/>
      <c r="H11" s="25"/>
      <c r="I11" s="25"/>
      <c r="J11" s="25"/>
      <c r="K11" s="25"/>
      <c r="L11" s="25"/>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35" t="s">
        <v>27</v>
      </c>
      <c r="AL11" s="25"/>
      <c r="AM11" s="25"/>
      <c r="AN11" s="30" t="s">
        <v>19</v>
      </c>
      <c r="AO11" s="25"/>
      <c r="AP11" s="25"/>
      <c r="AQ11" s="25"/>
      <c r="AR11" s="23"/>
      <c r="BE11" s="34"/>
      <c r="BS11" s="20" t="s">
        <v>6</v>
      </c>
    </row>
    <row r="12" s="1" customFormat="1" ht="6.96" customHeight="1">
      <c r="B12" s="24"/>
      <c r="C12" s="25"/>
      <c r="D12" s="25"/>
      <c r="E12" s="25"/>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3"/>
      <c r="BE12" s="34"/>
      <c r="BS12" s="20" t="s">
        <v>6</v>
      </c>
    </row>
    <row r="13" s="1" customFormat="1" ht="12" customHeight="1">
      <c r="B13" s="24"/>
      <c r="C13" s="25"/>
      <c r="D13" s="35" t="s">
        <v>28</v>
      </c>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35" t="s">
        <v>26</v>
      </c>
      <c r="AL13" s="25"/>
      <c r="AM13" s="25"/>
      <c r="AN13" s="37" t="s">
        <v>29</v>
      </c>
      <c r="AO13" s="25"/>
      <c r="AP13" s="25"/>
      <c r="AQ13" s="25"/>
      <c r="AR13" s="23"/>
      <c r="BE13" s="34"/>
      <c r="BS13" s="20" t="s">
        <v>6</v>
      </c>
    </row>
    <row r="14">
      <c r="B14" s="24"/>
      <c r="C14" s="25"/>
      <c r="D14" s="25"/>
      <c r="E14" s="37" t="s">
        <v>29</v>
      </c>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5" t="s">
        <v>27</v>
      </c>
      <c r="AL14" s="25"/>
      <c r="AM14" s="25"/>
      <c r="AN14" s="37" t="s">
        <v>29</v>
      </c>
      <c r="AO14" s="25"/>
      <c r="AP14" s="25"/>
      <c r="AQ14" s="25"/>
      <c r="AR14" s="23"/>
      <c r="BE14" s="34"/>
      <c r="BS14" s="20" t="s">
        <v>6</v>
      </c>
    </row>
    <row r="15" s="1" customFormat="1" ht="6.96" customHeight="1">
      <c r="B15" s="24"/>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3"/>
      <c r="BE15" s="34"/>
      <c r="BS15" s="20" t="s">
        <v>4</v>
      </c>
    </row>
    <row r="16" s="1" customFormat="1" ht="12" customHeight="1">
      <c r="B16" s="24"/>
      <c r="C16" s="25"/>
      <c r="D16" s="35" t="s">
        <v>30</v>
      </c>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35" t="s">
        <v>26</v>
      </c>
      <c r="AL16" s="25"/>
      <c r="AM16" s="25"/>
      <c r="AN16" s="30" t="s">
        <v>19</v>
      </c>
      <c r="AO16" s="25"/>
      <c r="AP16" s="25"/>
      <c r="AQ16" s="25"/>
      <c r="AR16" s="23"/>
      <c r="BE16" s="34"/>
      <c r="BS16" s="20" t="s">
        <v>4</v>
      </c>
    </row>
    <row r="17" s="1" customFormat="1" ht="18.48" customHeight="1">
      <c r="B17" s="24"/>
      <c r="C17" s="25"/>
      <c r="D17" s="25"/>
      <c r="E17" s="30" t="s">
        <v>22</v>
      </c>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35" t="s">
        <v>27</v>
      </c>
      <c r="AL17" s="25"/>
      <c r="AM17" s="25"/>
      <c r="AN17" s="30" t="s">
        <v>19</v>
      </c>
      <c r="AO17" s="25"/>
      <c r="AP17" s="25"/>
      <c r="AQ17" s="25"/>
      <c r="AR17" s="23"/>
      <c r="BE17" s="34"/>
      <c r="BS17" s="20" t="s">
        <v>31</v>
      </c>
    </row>
    <row r="18" s="1" customFormat="1" ht="6.96" customHeight="1">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3"/>
      <c r="BE18" s="34"/>
      <c r="BS18" s="20" t="s">
        <v>6</v>
      </c>
    </row>
    <row r="19" s="1" customFormat="1" ht="12" customHeight="1">
      <c r="B19" s="24"/>
      <c r="C19" s="25"/>
      <c r="D19" s="35" t="s">
        <v>32</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35" t="s">
        <v>26</v>
      </c>
      <c r="AL19" s="25"/>
      <c r="AM19" s="25"/>
      <c r="AN19" s="30" t="s">
        <v>19</v>
      </c>
      <c r="AO19" s="25"/>
      <c r="AP19" s="25"/>
      <c r="AQ19" s="25"/>
      <c r="AR19" s="23"/>
      <c r="BE19" s="34"/>
      <c r="BS19" s="20" t="s">
        <v>6</v>
      </c>
    </row>
    <row r="20" s="1" customFormat="1" ht="18.48" customHeight="1">
      <c r="B20" s="24"/>
      <c r="C20" s="25"/>
      <c r="D20" s="25"/>
      <c r="E20" s="30" t="s">
        <v>22</v>
      </c>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35" t="s">
        <v>27</v>
      </c>
      <c r="AL20" s="25"/>
      <c r="AM20" s="25"/>
      <c r="AN20" s="30" t="s">
        <v>19</v>
      </c>
      <c r="AO20" s="25"/>
      <c r="AP20" s="25"/>
      <c r="AQ20" s="25"/>
      <c r="AR20" s="23"/>
      <c r="BE20" s="34"/>
      <c r="BS20" s="20" t="s">
        <v>31</v>
      </c>
    </row>
    <row r="21" s="1" customFormat="1" ht="6.96" customHeight="1">
      <c r="B21" s="24"/>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3"/>
      <c r="BE21" s="34"/>
    </row>
    <row r="22" s="1" customFormat="1" ht="12" customHeight="1">
      <c r="B22" s="24"/>
      <c r="C22" s="25"/>
      <c r="D22" s="35" t="s">
        <v>33</v>
      </c>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3"/>
      <c r="BE22" s="34"/>
    </row>
    <row r="23" s="1" customFormat="1" ht="274.5" customHeight="1">
      <c r="B23" s="24"/>
      <c r="C23" s="25"/>
      <c r="D23" s="25"/>
      <c r="E23" s="39" t="s">
        <v>34</v>
      </c>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25"/>
      <c r="AP23" s="25"/>
      <c r="AQ23" s="25"/>
      <c r="AR23" s="23"/>
      <c r="BE23" s="34"/>
    </row>
    <row r="24" s="1" customFormat="1" ht="6.96" customHeight="1">
      <c r="B24" s="24"/>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3"/>
      <c r="BE24" s="34"/>
    </row>
    <row r="25" s="1" customFormat="1" ht="6.96" customHeight="1">
      <c r="B25" s="24"/>
      <c r="C25" s="25"/>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25"/>
      <c r="AQ25" s="25"/>
      <c r="AR25" s="23"/>
      <c r="BE25" s="34"/>
    </row>
    <row r="26" s="2" customFormat="1" ht="25.92" customHeight="1">
      <c r="A26" s="41"/>
      <c r="B26" s="42"/>
      <c r="C26" s="43"/>
      <c r="D26" s="44" t="s">
        <v>35</v>
      </c>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6">
        <f>ROUND(AG54,2)</f>
        <v>0</v>
      </c>
      <c r="AL26" s="45"/>
      <c r="AM26" s="45"/>
      <c r="AN26" s="45"/>
      <c r="AO26" s="45"/>
      <c r="AP26" s="43"/>
      <c r="AQ26" s="43"/>
      <c r="AR26" s="47"/>
      <c r="BE26" s="34"/>
    </row>
    <row r="27" s="2" customFormat="1" ht="6.96" customHeight="1">
      <c r="A27" s="41"/>
      <c r="B27" s="42"/>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7"/>
      <c r="BE27" s="34"/>
    </row>
    <row r="28" s="2" customFormat="1">
      <c r="A28" s="41"/>
      <c r="B28" s="42"/>
      <c r="C28" s="43"/>
      <c r="D28" s="43"/>
      <c r="E28" s="43"/>
      <c r="F28" s="43"/>
      <c r="G28" s="43"/>
      <c r="H28" s="43"/>
      <c r="I28" s="43"/>
      <c r="J28" s="43"/>
      <c r="K28" s="43"/>
      <c r="L28" s="48" t="s">
        <v>36</v>
      </c>
      <c r="M28" s="48"/>
      <c r="N28" s="48"/>
      <c r="O28" s="48"/>
      <c r="P28" s="48"/>
      <c r="Q28" s="43"/>
      <c r="R28" s="43"/>
      <c r="S28" s="43"/>
      <c r="T28" s="43"/>
      <c r="U28" s="43"/>
      <c r="V28" s="43"/>
      <c r="W28" s="48" t="s">
        <v>37</v>
      </c>
      <c r="X28" s="48"/>
      <c r="Y28" s="48"/>
      <c r="Z28" s="48"/>
      <c r="AA28" s="48"/>
      <c r="AB28" s="48"/>
      <c r="AC28" s="48"/>
      <c r="AD28" s="48"/>
      <c r="AE28" s="48"/>
      <c r="AF28" s="43"/>
      <c r="AG28" s="43"/>
      <c r="AH28" s="43"/>
      <c r="AI28" s="43"/>
      <c r="AJ28" s="43"/>
      <c r="AK28" s="48" t="s">
        <v>38</v>
      </c>
      <c r="AL28" s="48"/>
      <c r="AM28" s="48"/>
      <c r="AN28" s="48"/>
      <c r="AO28" s="48"/>
      <c r="AP28" s="43"/>
      <c r="AQ28" s="43"/>
      <c r="AR28" s="47"/>
      <c r="BE28" s="34"/>
    </row>
    <row r="29" s="3" customFormat="1" ht="14.4" customHeight="1">
      <c r="A29" s="3"/>
      <c r="B29" s="49"/>
      <c r="C29" s="50"/>
      <c r="D29" s="35" t="s">
        <v>39</v>
      </c>
      <c r="E29" s="50"/>
      <c r="F29" s="35" t="s">
        <v>40</v>
      </c>
      <c r="G29" s="50"/>
      <c r="H29" s="50"/>
      <c r="I29" s="50"/>
      <c r="J29" s="50"/>
      <c r="K29" s="50"/>
      <c r="L29" s="51">
        <v>0.20999999999999999</v>
      </c>
      <c r="M29" s="50"/>
      <c r="N29" s="50"/>
      <c r="O29" s="50"/>
      <c r="P29" s="50"/>
      <c r="Q29" s="50"/>
      <c r="R29" s="50"/>
      <c r="S29" s="50"/>
      <c r="T29" s="50"/>
      <c r="U29" s="50"/>
      <c r="V29" s="50"/>
      <c r="W29" s="52">
        <f>ROUND(AZ54, 2)</f>
        <v>0</v>
      </c>
      <c r="X29" s="50"/>
      <c r="Y29" s="50"/>
      <c r="Z29" s="50"/>
      <c r="AA29" s="50"/>
      <c r="AB29" s="50"/>
      <c r="AC29" s="50"/>
      <c r="AD29" s="50"/>
      <c r="AE29" s="50"/>
      <c r="AF29" s="50"/>
      <c r="AG29" s="50"/>
      <c r="AH29" s="50"/>
      <c r="AI29" s="50"/>
      <c r="AJ29" s="50"/>
      <c r="AK29" s="52">
        <f>ROUND(AV54, 2)</f>
        <v>0</v>
      </c>
      <c r="AL29" s="50"/>
      <c r="AM29" s="50"/>
      <c r="AN29" s="50"/>
      <c r="AO29" s="50"/>
      <c r="AP29" s="50"/>
      <c r="AQ29" s="50"/>
      <c r="AR29" s="53"/>
      <c r="BE29" s="54"/>
    </row>
    <row r="30" s="3" customFormat="1" ht="14.4" customHeight="1">
      <c r="A30" s="3"/>
      <c r="B30" s="49"/>
      <c r="C30" s="50"/>
      <c r="D30" s="50"/>
      <c r="E30" s="50"/>
      <c r="F30" s="35" t="s">
        <v>41</v>
      </c>
      <c r="G30" s="50"/>
      <c r="H30" s="50"/>
      <c r="I30" s="50"/>
      <c r="J30" s="50"/>
      <c r="K30" s="50"/>
      <c r="L30" s="51">
        <v>0.12</v>
      </c>
      <c r="M30" s="50"/>
      <c r="N30" s="50"/>
      <c r="O30" s="50"/>
      <c r="P30" s="50"/>
      <c r="Q30" s="50"/>
      <c r="R30" s="50"/>
      <c r="S30" s="50"/>
      <c r="T30" s="50"/>
      <c r="U30" s="50"/>
      <c r="V30" s="50"/>
      <c r="W30" s="52">
        <f>ROUND(BA54, 2)</f>
        <v>0</v>
      </c>
      <c r="X30" s="50"/>
      <c r="Y30" s="50"/>
      <c r="Z30" s="50"/>
      <c r="AA30" s="50"/>
      <c r="AB30" s="50"/>
      <c r="AC30" s="50"/>
      <c r="AD30" s="50"/>
      <c r="AE30" s="50"/>
      <c r="AF30" s="50"/>
      <c r="AG30" s="50"/>
      <c r="AH30" s="50"/>
      <c r="AI30" s="50"/>
      <c r="AJ30" s="50"/>
      <c r="AK30" s="52">
        <f>ROUND(AW54, 2)</f>
        <v>0</v>
      </c>
      <c r="AL30" s="50"/>
      <c r="AM30" s="50"/>
      <c r="AN30" s="50"/>
      <c r="AO30" s="50"/>
      <c r="AP30" s="50"/>
      <c r="AQ30" s="50"/>
      <c r="AR30" s="53"/>
      <c r="BE30" s="54"/>
    </row>
    <row r="31" hidden="1" s="3" customFormat="1" ht="14.4" customHeight="1">
      <c r="A31" s="3"/>
      <c r="B31" s="49"/>
      <c r="C31" s="50"/>
      <c r="D31" s="50"/>
      <c r="E31" s="50"/>
      <c r="F31" s="35" t="s">
        <v>42</v>
      </c>
      <c r="G31" s="50"/>
      <c r="H31" s="50"/>
      <c r="I31" s="50"/>
      <c r="J31" s="50"/>
      <c r="K31" s="50"/>
      <c r="L31" s="51">
        <v>0.20999999999999999</v>
      </c>
      <c r="M31" s="50"/>
      <c r="N31" s="50"/>
      <c r="O31" s="50"/>
      <c r="P31" s="50"/>
      <c r="Q31" s="50"/>
      <c r="R31" s="50"/>
      <c r="S31" s="50"/>
      <c r="T31" s="50"/>
      <c r="U31" s="50"/>
      <c r="V31" s="50"/>
      <c r="W31" s="52">
        <f>ROUND(BB54, 2)</f>
        <v>0</v>
      </c>
      <c r="X31" s="50"/>
      <c r="Y31" s="50"/>
      <c r="Z31" s="50"/>
      <c r="AA31" s="50"/>
      <c r="AB31" s="50"/>
      <c r="AC31" s="50"/>
      <c r="AD31" s="50"/>
      <c r="AE31" s="50"/>
      <c r="AF31" s="50"/>
      <c r="AG31" s="50"/>
      <c r="AH31" s="50"/>
      <c r="AI31" s="50"/>
      <c r="AJ31" s="50"/>
      <c r="AK31" s="52">
        <v>0</v>
      </c>
      <c r="AL31" s="50"/>
      <c r="AM31" s="50"/>
      <c r="AN31" s="50"/>
      <c r="AO31" s="50"/>
      <c r="AP31" s="50"/>
      <c r="AQ31" s="50"/>
      <c r="AR31" s="53"/>
      <c r="BE31" s="54"/>
    </row>
    <row r="32" hidden="1" s="3" customFormat="1" ht="14.4" customHeight="1">
      <c r="A32" s="3"/>
      <c r="B32" s="49"/>
      <c r="C32" s="50"/>
      <c r="D32" s="50"/>
      <c r="E32" s="50"/>
      <c r="F32" s="35" t="s">
        <v>43</v>
      </c>
      <c r="G32" s="50"/>
      <c r="H32" s="50"/>
      <c r="I32" s="50"/>
      <c r="J32" s="50"/>
      <c r="K32" s="50"/>
      <c r="L32" s="51">
        <v>0.12</v>
      </c>
      <c r="M32" s="50"/>
      <c r="N32" s="50"/>
      <c r="O32" s="50"/>
      <c r="P32" s="50"/>
      <c r="Q32" s="50"/>
      <c r="R32" s="50"/>
      <c r="S32" s="50"/>
      <c r="T32" s="50"/>
      <c r="U32" s="50"/>
      <c r="V32" s="50"/>
      <c r="W32" s="52">
        <f>ROUND(BC54, 2)</f>
        <v>0</v>
      </c>
      <c r="X32" s="50"/>
      <c r="Y32" s="50"/>
      <c r="Z32" s="50"/>
      <c r="AA32" s="50"/>
      <c r="AB32" s="50"/>
      <c r="AC32" s="50"/>
      <c r="AD32" s="50"/>
      <c r="AE32" s="50"/>
      <c r="AF32" s="50"/>
      <c r="AG32" s="50"/>
      <c r="AH32" s="50"/>
      <c r="AI32" s="50"/>
      <c r="AJ32" s="50"/>
      <c r="AK32" s="52">
        <v>0</v>
      </c>
      <c r="AL32" s="50"/>
      <c r="AM32" s="50"/>
      <c r="AN32" s="50"/>
      <c r="AO32" s="50"/>
      <c r="AP32" s="50"/>
      <c r="AQ32" s="50"/>
      <c r="AR32" s="53"/>
      <c r="BE32" s="54"/>
    </row>
    <row r="33" hidden="1" s="3" customFormat="1" ht="14.4" customHeight="1">
      <c r="A33" s="3"/>
      <c r="B33" s="49"/>
      <c r="C33" s="50"/>
      <c r="D33" s="50"/>
      <c r="E33" s="50"/>
      <c r="F33" s="35" t="s">
        <v>44</v>
      </c>
      <c r="G33" s="50"/>
      <c r="H33" s="50"/>
      <c r="I33" s="50"/>
      <c r="J33" s="50"/>
      <c r="K33" s="50"/>
      <c r="L33" s="51">
        <v>0</v>
      </c>
      <c r="M33" s="50"/>
      <c r="N33" s="50"/>
      <c r="O33" s="50"/>
      <c r="P33" s="50"/>
      <c r="Q33" s="50"/>
      <c r="R33" s="50"/>
      <c r="S33" s="50"/>
      <c r="T33" s="50"/>
      <c r="U33" s="50"/>
      <c r="V33" s="50"/>
      <c r="W33" s="52">
        <f>ROUND(BD54, 2)</f>
        <v>0</v>
      </c>
      <c r="X33" s="50"/>
      <c r="Y33" s="50"/>
      <c r="Z33" s="50"/>
      <c r="AA33" s="50"/>
      <c r="AB33" s="50"/>
      <c r="AC33" s="50"/>
      <c r="AD33" s="50"/>
      <c r="AE33" s="50"/>
      <c r="AF33" s="50"/>
      <c r="AG33" s="50"/>
      <c r="AH33" s="50"/>
      <c r="AI33" s="50"/>
      <c r="AJ33" s="50"/>
      <c r="AK33" s="52">
        <v>0</v>
      </c>
      <c r="AL33" s="50"/>
      <c r="AM33" s="50"/>
      <c r="AN33" s="50"/>
      <c r="AO33" s="50"/>
      <c r="AP33" s="50"/>
      <c r="AQ33" s="50"/>
      <c r="AR33" s="53"/>
      <c r="BE33" s="3"/>
    </row>
    <row r="34" s="2" customFormat="1" ht="6.96" customHeight="1">
      <c r="A34" s="41"/>
      <c r="B34" s="42"/>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7"/>
      <c r="BE34" s="41"/>
    </row>
    <row r="35" s="2" customFormat="1" ht="25.92" customHeight="1">
      <c r="A35" s="41"/>
      <c r="B35" s="42"/>
      <c r="C35" s="55"/>
      <c r="D35" s="56" t="s">
        <v>45</v>
      </c>
      <c r="E35" s="57"/>
      <c r="F35" s="57"/>
      <c r="G35" s="57"/>
      <c r="H35" s="57"/>
      <c r="I35" s="57"/>
      <c r="J35" s="57"/>
      <c r="K35" s="57"/>
      <c r="L35" s="57"/>
      <c r="M35" s="57"/>
      <c r="N35" s="57"/>
      <c r="O35" s="57"/>
      <c r="P35" s="57"/>
      <c r="Q35" s="57"/>
      <c r="R35" s="57"/>
      <c r="S35" s="57"/>
      <c r="T35" s="58" t="s">
        <v>46</v>
      </c>
      <c r="U35" s="57"/>
      <c r="V35" s="57"/>
      <c r="W35" s="57"/>
      <c r="X35" s="59" t="s">
        <v>47</v>
      </c>
      <c r="Y35" s="57"/>
      <c r="Z35" s="57"/>
      <c r="AA35" s="57"/>
      <c r="AB35" s="57"/>
      <c r="AC35" s="57"/>
      <c r="AD35" s="57"/>
      <c r="AE35" s="57"/>
      <c r="AF35" s="57"/>
      <c r="AG35" s="57"/>
      <c r="AH35" s="57"/>
      <c r="AI35" s="57"/>
      <c r="AJ35" s="57"/>
      <c r="AK35" s="60">
        <f>SUM(AK26:AK33)</f>
        <v>0</v>
      </c>
      <c r="AL35" s="57"/>
      <c r="AM35" s="57"/>
      <c r="AN35" s="57"/>
      <c r="AO35" s="61"/>
      <c r="AP35" s="55"/>
      <c r="AQ35" s="55"/>
      <c r="AR35" s="47"/>
      <c r="BE35" s="41"/>
    </row>
    <row r="36" s="2" customFormat="1" ht="6.96" customHeight="1">
      <c r="A36" s="41"/>
      <c r="B36" s="42"/>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7"/>
      <c r="BE36" s="41"/>
    </row>
    <row r="37" s="2" customFormat="1" ht="6.96" customHeight="1">
      <c r="A37" s="41"/>
      <c r="B37" s="62"/>
      <c r="C37" s="63"/>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47"/>
      <c r="BE37" s="41"/>
    </row>
    <row r="41" s="2" customFormat="1" ht="6.96" customHeight="1">
      <c r="A41" s="41"/>
      <c r="B41" s="64"/>
      <c r="C41" s="65"/>
      <c r="D41" s="65"/>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47"/>
      <c r="BE41" s="41"/>
    </row>
    <row r="42" s="2" customFormat="1" ht="24.96" customHeight="1">
      <c r="A42" s="41"/>
      <c r="B42" s="42"/>
      <c r="C42" s="26" t="s">
        <v>48</v>
      </c>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7"/>
      <c r="BE42" s="41"/>
    </row>
    <row r="43" s="2" customFormat="1" ht="6.96" customHeight="1">
      <c r="A43" s="41"/>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7"/>
      <c r="BE43" s="41"/>
    </row>
    <row r="44" s="4" customFormat="1" ht="12" customHeight="1">
      <c r="A44" s="4"/>
      <c r="B44" s="66"/>
      <c r="C44" s="35" t="s">
        <v>13</v>
      </c>
      <c r="D44" s="67"/>
      <c r="E44" s="67"/>
      <c r="F44" s="67"/>
      <c r="G44" s="67"/>
      <c r="H44" s="67"/>
      <c r="I44" s="67"/>
      <c r="J44" s="67"/>
      <c r="K44" s="67"/>
      <c r="L44" s="67" t="str">
        <f>K5</f>
        <v>36-2308</v>
      </c>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c r="AP44" s="67"/>
      <c r="AQ44" s="67"/>
      <c r="AR44" s="68"/>
      <c r="BE44" s="4"/>
    </row>
    <row r="45" s="5" customFormat="1" ht="36.96" customHeight="1">
      <c r="A45" s="5"/>
      <c r="B45" s="69"/>
      <c r="C45" s="70" t="s">
        <v>16</v>
      </c>
      <c r="D45" s="71"/>
      <c r="E45" s="71"/>
      <c r="F45" s="71"/>
      <c r="G45" s="71"/>
      <c r="H45" s="71"/>
      <c r="I45" s="71"/>
      <c r="J45" s="71"/>
      <c r="K45" s="71"/>
      <c r="L45" s="72" t="str">
        <f>K6</f>
        <v>Tělocvična ZŠ TGM Poděbrady</v>
      </c>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3"/>
      <c r="BE45" s="5"/>
    </row>
    <row r="46" s="2" customFormat="1" ht="6.96" customHeight="1">
      <c r="A46" s="41"/>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7"/>
      <c r="BE46" s="41"/>
    </row>
    <row r="47" s="2" customFormat="1" ht="12" customHeight="1">
      <c r="A47" s="41"/>
      <c r="B47" s="42"/>
      <c r="C47" s="35" t="s">
        <v>21</v>
      </c>
      <c r="D47" s="43"/>
      <c r="E47" s="43"/>
      <c r="F47" s="43"/>
      <c r="G47" s="43"/>
      <c r="H47" s="43"/>
      <c r="I47" s="43"/>
      <c r="J47" s="43"/>
      <c r="K47" s="43"/>
      <c r="L47" s="74" t="str">
        <f>IF(K8="","",K8)</f>
        <v xml:space="preserve"> </v>
      </c>
      <c r="M47" s="43"/>
      <c r="N47" s="43"/>
      <c r="O47" s="43"/>
      <c r="P47" s="43"/>
      <c r="Q47" s="43"/>
      <c r="R47" s="43"/>
      <c r="S47" s="43"/>
      <c r="T47" s="43"/>
      <c r="U47" s="43"/>
      <c r="V47" s="43"/>
      <c r="W47" s="43"/>
      <c r="X47" s="43"/>
      <c r="Y47" s="43"/>
      <c r="Z47" s="43"/>
      <c r="AA47" s="43"/>
      <c r="AB47" s="43"/>
      <c r="AC47" s="43"/>
      <c r="AD47" s="43"/>
      <c r="AE47" s="43"/>
      <c r="AF47" s="43"/>
      <c r="AG47" s="43"/>
      <c r="AH47" s="43"/>
      <c r="AI47" s="35" t="s">
        <v>23</v>
      </c>
      <c r="AJ47" s="43"/>
      <c r="AK47" s="43"/>
      <c r="AL47" s="43"/>
      <c r="AM47" s="75" t="str">
        <f>IF(AN8= "","",AN8)</f>
        <v>26. 2. 2026</v>
      </c>
      <c r="AN47" s="75"/>
      <c r="AO47" s="43"/>
      <c r="AP47" s="43"/>
      <c r="AQ47" s="43"/>
      <c r="AR47" s="47"/>
      <c r="BE47" s="41"/>
    </row>
    <row r="48" s="2" customFormat="1" ht="6.96" customHeight="1">
      <c r="A48" s="41"/>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7"/>
      <c r="BE48" s="41"/>
    </row>
    <row r="49" s="2" customFormat="1" ht="15.15" customHeight="1">
      <c r="A49" s="41"/>
      <c r="B49" s="42"/>
      <c r="C49" s="35" t="s">
        <v>25</v>
      </c>
      <c r="D49" s="43"/>
      <c r="E49" s="43"/>
      <c r="F49" s="43"/>
      <c r="G49" s="43"/>
      <c r="H49" s="43"/>
      <c r="I49" s="43"/>
      <c r="J49" s="43"/>
      <c r="K49" s="43"/>
      <c r="L49" s="67" t="str">
        <f>IF(E11= "","",E11)</f>
        <v xml:space="preserve"> </v>
      </c>
      <c r="M49" s="43"/>
      <c r="N49" s="43"/>
      <c r="O49" s="43"/>
      <c r="P49" s="43"/>
      <c r="Q49" s="43"/>
      <c r="R49" s="43"/>
      <c r="S49" s="43"/>
      <c r="T49" s="43"/>
      <c r="U49" s="43"/>
      <c r="V49" s="43"/>
      <c r="W49" s="43"/>
      <c r="X49" s="43"/>
      <c r="Y49" s="43"/>
      <c r="Z49" s="43"/>
      <c r="AA49" s="43"/>
      <c r="AB49" s="43"/>
      <c r="AC49" s="43"/>
      <c r="AD49" s="43"/>
      <c r="AE49" s="43"/>
      <c r="AF49" s="43"/>
      <c r="AG49" s="43"/>
      <c r="AH49" s="43"/>
      <c r="AI49" s="35" t="s">
        <v>30</v>
      </c>
      <c r="AJ49" s="43"/>
      <c r="AK49" s="43"/>
      <c r="AL49" s="43"/>
      <c r="AM49" s="76" t="str">
        <f>IF(E17="","",E17)</f>
        <v xml:space="preserve"> </v>
      </c>
      <c r="AN49" s="67"/>
      <c r="AO49" s="67"/>
      <c r="AP49" s="67"/>
      <c r="AQ49" s="43"/>
      <c r="AR49" s="47"/>
      <c r="AS49" s="77" t="s">
        <v>49</v>
      </c>
      <c r="AT49" s="78"/>
      <c r="AU49" s="79"/>
      <c r="AV49" s="79"/>
      <c r="AW49" s="79"/>
      <c r="AX49" s="79"/>
      <c r="AY49" s="79"/>
      <c r="AZ49" s="79"/>
      <c r="BA49" s="79"/>
      <c r="BB49" s="79"/>
      <c r="BC49" s="79"/>
      <c r="BD49" s="80"/>
      <c r="BE49" s="41"/>
    </row>
    <row r="50" s="2" customFormat="1" ht="15.15" customHeight="1">
      <c r="A50" s="41"/>
      <c r="B50" s="42"/>
      <c r="C50" s="35" t="s">
        <v>28</v>
      </c>
      <c r="D50" s="43"/>
      <c r="E50" s="43"/>
      <c r="F50" s="43"/>
      <c r="G50" s="43"/>
      <c r="H50" s="43"/>
      <c r="I50" s="43"/>
      <c r="J50" s="43"/>
      <c r="K50" s="43"/>
      <c r="L50" s="67" t="str">
        <f>IF(E14= "Vyplň údaj","",E14)</f>
        <v/>
      </c>
      <c r="M50" s="43"/>
      <c r="N50" s="43"/>
      <c r="O50" s="43"/>
      <c r="P50" s="43"/>
      <c r="Q50" s="43"/>
      <c r="R50" s="43"/>
      <c r="S50" s="43"/>
      <c r="T50" s="43"/>
      <c r="U50" s="43"/>
      <c r="V50" s="43"/>
      <c r="W50" s="43"/>
      <c r="X50" s="43"/>
      <c r="Y50" s="43"/>
      <c r="Z50" s="43"/>
      <c r="AA50" s="43"/>
      <c r="AB50" s="43"/>
      <c r="AC50" s="43"/>
      <c r="AD50" s="43"/>
      <c r="AE50" s="43"/>
      <c r="AF50" s="43"/>
      <c r="AG50" s="43"/>
      <c r="AH50" s="43"/>
      <c r="AI50" s="35" t="s">
        <v>32</v>
      </c>
      <c r="AJ50" s="43"/>
      <c r="AK50" s="43"/>
      <c r="AL50" s="43"/>
      <c r="AM50" s="76" t="str">
        <f>IF(E20="","",E20)</f>
        <v xml:space="preserve"> </v>
      </c>
      <c r="AN50" s="67"/>
      <c r="AO50" s="67"/>
      <c r="AP50" s="67"/>
      <c r="AQ50" s="43"/>
      <c r="AR50" s="47"/>
      <c r="AS50" s="81"/>
      <c r="AT50" s="82"/>
      <c r="AU50" s="83"/>
      <c r="AV50" s="83"/>
      <c r="AW50" s="83"/>
      <c r="AX50" s="83"/>
      <c r="AY50" s="83"/>
      <c r="AZ50" s="83"/>
      <c r="BA50" s="83"/>
      <c r="BB50" s="83"/>
      <c r="BC50" s="83"/>
      <c r="BD50" s="84"/>
      <c r="BE50" s="41"/>
    </row>
    <row r="51" s="2" customFormat="1" ht="10.8" customHeight="1">
      <c r="A51" s="41"/>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7"/>
      <c r="AS51" s="85"/>
      <c r="AT51" s="86"/>
      <c r="AU51" s="87"/>
      <c r="AV51" s="87"/>
      <c r="AW51" s="87"/>
      <c r="AX51" s="87"/>
      <c r="AY51" s="87"/>
      <c r="AZ51" s="87"/>
      <c r="BA51" s="87"/>
      <c r="BB51" s="87"/>
      <c r="BC51" s="87"/>
      <c r="BD51" s="88"/>
      <c r="BE51" s="41"/>
    </row>
    <row r="52" s="2" customFormat="1" ht="29.28" customHeight="1">
      <c r="A52" s="41"/>
      <c r="B52" s="42"/>
      <c r="C52" s="89" t="s">
        <v>50</v>
      </c>
      <c r="D52" s="90"/>
      <c r="E52" s="90"/>
      <c r="F52" s="90"/>
      <c r="G52" s="90"/>
      <c r="H52" s="91"/>
      <c r="I52" s="92" t="s">
        <v>51</v>
      </c>
      <c r="J52" s="90"/>
      <c r="K52" s="90"/>
      <c r="L52" s="90"/>
      <c r="M52" s="90"/>
      <c r="N52" s="90"/>
      <c r="O52" s="90"/>
      <c r="P52" s="90"/>
      <c r="Q52" s="90"/>
      <c r="R52" s="90"/>
      <c r="S52" s="90"/>
      <c r="T52" s="90"/>
      <c r="U52" s="90"/>
      <c r="V52" s="90"/>
      <c r="W52" s="90"/>
      <c r="X52" s="90"/>
      <c r="Y52" s="90"/>
      <c r="Z52" s="90"/>
      <c r="AA52" s="90"/>
      <c r="AB52" s="90"/>
      <c r="AC52" s="90"/>
      <c r="AD52" s="90"/>
      <c r="AE52" s="90"/>
      <c r="AF52" s="90"/>
      <c r="AG52" s="93" t="s">
        <v>52</v>
      </c>
      <c r="AH52" s="90"/>
      <c r="AI52" s="90"/>
      <c r="AJ52" s="90"/>
      <c r="AK52" s="90"/>
      <c r="AL52" s="90"/>
      <c r="AM52" s="90"/>
      <c r="AN52" s="92" t="s">
        <v>53</v>
      </c>
      <c r="AO52" s="90"/>
      <c r="AP52" s="90"/>
      <c r="AQ52" s="94" t="s">
        <v>54</v>
      </c>
      <c r="AR52" s="47"/>
      <c r="AS52" s="95" t="s">
        <v>55</v>
      </c>
      <c r="AT52" s="96" t="s">
        <v>56</v>
      </c>
      <c r="AU52" s="96" t="s">
        <v>57</v>
      </c>
      <c r="AV52" s="96" t="s">
        <v>58</v>
      </c>
      <c r="AW52" s="96" t="s">
        <v>59</v>
      </c>
      <c r="AX52" s="96" t="s">
        <v>60</v>
      </c>
      <c r="AY52" s="96" t="s">
        <v>61</v>
      </c>
      <c r="AZ52" s="96" t="s">
        <v>62</v>
      </c>
      <c r="BA52" s="96" t="s">
        <v>63</v>
      </c>
      <c r="BB52" s="96" t="s">
        <v>64</v>
      </c>
      <c r="BC52" s="96" t="s">
        <v>65</v>
      </c>
      <c r="BD52" s="97" t="s">
        <v>66</v>
      </c>
      <c r="BE52" s="41"/>
    </row>
    <row r="53" s="2" customFormat="1" ht="10.8" customHeight="1">
      <c r="A53" s="41"/>
      <c r="B53" s="42"/>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7"/>
      <c r="AS53" s="98"/>
      <c r="AT53" s="99"/>
      <c r="AU53" s="99"/>
      <c r="AV53" s="99"/>
      <c r="AW53" s="99"/>
      <c r="AX53" s="99"/>
      <c r="AY53" s="99"/>
      <c r="AZ53" s="99"/>
      <c r="BA53" s="99"/>
      <c r="BB53" s="99"/>
      <c r="BC53" s="99"/>
      <c r="BD53" s="100"/>
      <c r="BE53" s="41"/>
    </row>
    <row r="54" s="6" customFormat="1" ht="32.4" customHeight="1">
      <c r="A54" s="6"/>
      <c r="B54" s="101"/>
      <c r="C54" s="102" t="s">
        <v>67</v>
      </c>
      <c r="D54" s="103"/>
      <c r="E54" s="103"/>
      <c r="F54" s="103"/>
      <c r="G54" s="103"/>
      <c r="H54" s="103"/>
      <c r="I54" s="103"/>
      <c r="J54" s="103"/>
      <c r="K54" s="103"/>
      <c r="L54" s="103"/>
      <c r="M54" s="103"/>
      <c r="N54" s="103"/>
      <c r="O54" s="103"/>
      <c r="P54" s="103"/>
      <c r="Q54" s="103"/>
      <c r="R54" s="103"/>
      <c r="S54" s="103"/>
      <c r="T54" s="103"/>
      <c r="U54" s="103"/>
      <c r="V54" s="103"/>
      <c r="W54" s="103"/>
      <c r="X54" s="103"/>
      <c r="Y54" s="103"/>
      <c r="Z54" s="103"/>
      <c r="AA54" s="103"/>
      <c r="AB54" s="103"/>
      <c r="AC54" s="103"/>
      <c r="AD54" s="103"/>
      <c r="AE54" s="103"/>
      <c r="AF54" s="103"/>
      <c r="AG54" s="104">
        <f>ROUND(AG55+AG58+AG71+AG73+AG77+AG79+AG81,2)</f>
        <v>0</v>
      </c>
      <c r="AH54" s="104"/>
      <c r="AI54" s="104"/>
      <c r="AJ54" s="104"/>
      <c r="AK54" s="104"/>
      <c r="AL54" s="104"/>
      <c r="AM54" s="104"/>
      <c r="AN54" s="105">
        <f>SUM(AG54,AT54)</f>
        <v>0</v>
      </c>
      <c r="AO54" s="105"/>
      <c r="AP54" s="105"/>
      <c r="AQ54" s="106" t="s">
        <v>19</v>
      </c>
      <c r="AR54" s="107"/>
      <c r="AS54" s="108">
        <f>ROUND(AS55+AS58+AS71+AS73+AS77+AS79+AS81,2)</f>
        <v>0</v>
      </c>
      <c r="AT54" s="109">
        <f>ROUND(SUM(AV54:AW54),2)</f>
        <v>0</v>
      </c>
      <c r="AU54" s="110">
        <f>ROUND(AU55+AU58+AU71+AU73+AU77+AU79+AU81,5)</f>
        <v>0</v>
      </c>
      <c r="AV54" s="109">
        <f>ROUND(AZ54*L29,2)</f>
        <v>0</v>
      </c>
      <c r="AW54" s="109">
        <f>ROUND(BA54*L30,2)</f>
        <v>0</v>
      </c>
      <c r="AX54" s="109">
        <f>ROUND(BB54*L29,2)</f>
        <v>0</v>
      </c>
      <c r="AY54" s="109">
        <f>ROUND(BC54*L30,2)</f>
        <v>0</v>
      </c>
      <c r="AZ54" s="109">
        <f>ROUND(AZ55+AZ58+AZ71+AZ73+AZ77+AZ79+AZ81,2)</f>
        <v>0</v>
      </c>
      <c r="BA54" s="109">
        <f>ROUND(BA55+BA58+BA71+BA73+BA77+BA79+BA81,2)</f>
        <v>0</v>
      </c>
      <c r="BB54" s="109">
        <f>ROUND(BB55+BB58+BB71+BB73+BB77+BB79+BB81,2)</f>
        <v>0</v>
      </c>
      <c r="BC54" s="109">
        <f>ROUND(BC55+BC58+BC71+BC73+BC77+BC79+BC81,2)</f>
        <v>0</v>
      </c>
      <c r="BD54" s="111">
        <f>ROUND(BD55+BD58+BD71+BD73+BD77+BD79+BD81,2)</f>
        <v>0</v>
      </c>
      <c r="BE54" s="6"/>
      <c r="BS54" s="112" t="s">
        <v>68</v>
      </c>
      <c r="BT54" s="112" t="s">
        <v>69</v>
      </c>
      <c r="BU54" s="113" t="s">
        <v>70</v>
      </c>
      <c r="BV54" s="112" t="s">
        <v>71</v>
      </c>
      <c r="BW54" s="112" t="s">
        <v>5</v>
      </c>
      <c r="BX54" s="112" t="s">
        <v>72</v>
      </c>
      <c r="CL54" s="112" t="s">
        <v>19</v>
      </c>
    </row>
    <row r="55" s="7" customFormat="1" ht="16.5" customHeight="1">
      <c r="A55" s="7"/>
      <c r="B55" s="114"/>
      <c r="C55" s="115"/>
      <c r="D55" s="116" t="s">
        <v>73</v>
      </c>
      <c r="E55" s="116"/>
      <c r="F55" s="116"/>
      <c r="G55" s="116"/>
      <c r="H55" s="116"/>
      <c r="I55" s="117"/>
      <c r="J55" s="116" t="s">
        <v>74</v>
      </c>
      <c r="K55" s="116"/>
      <c r="L55" s="116"/>
      <c r="M55" s="116"/>
      <c r="N55" s="116"/>
      <c r="O55" s="116"/>
      <c r="P55" s="116"/>
      <c r="Q55" s="116"/>
      <c r="R55" s="116"/>
      <c r="S55" s="116"/>
      <c r="T55" s="116"/>
      <c r="U55" s="116"/>
      <c r="V55" s="116"/>
      <c r="W55" s="116"/>
      <c r="X55" s="116"/>
      <c r="Y55" s="116"/>
      <c r="Z55" s="116"/>
      <c r="AA55" s="116"/>
      <c r="AB55" s="116"/>
      <c r="AC55" s="116"/>
      <c r="AD55" s="116"/>
      <c r="AE55" s="116"/>
      <c r="AF55" s="116"/>
      <c r="AG55" s="118">
        <f>ROUND(SUM(AG56:AG57),2)</f>
        <v>0</v>
      </c>
      <c r="AH55" s="117"/>
      <c r="AI55" s="117"/>
      <c r="AJ55" s="117"/>
      <c r="AK55" s="117"/>
      <c r="AL55" s="117"/>
      <c r="AM55" s="117"/>
      <c r="AN55" s="119">
        <f>SUM(AG55,AT55)</f>
        <v>0</v>
      </c>
      <c r="AO55" s="117"/>
      <c r="AP55" s="117"/>
      <c r="AQ55" s="120" t="s">
        <v>75</v>
      </c>
      <c r="AR55" s="121"/>
      <c r="AS55" s="122">
        <f>ROUND(SUM(AS56:AS57),2)</f>
        <v>0</v>
      </c>
      <c r="AT55" s="123">
        <f>ROUND(SUM(AV55:AW55),2)</f>
        <v>0</v>
      </c>
      <c r="AU55" s="124">
        <f>ROUND(SUM(AU56:AU57),5)</f>
        <v>0</v>
      </c>
      <c r="AV55" s="123">
        <f>ROUND(AZ55*L29,2)</f>
        <v>0</v>
      </c>
      <c r="AW55" s="123">
        <f>ROUND(BA55*L30,2)</f>
        <v>0</v>
      </c>
      <c r="AX55" s="123">
        <f>ROUND(BB55*L29,2)</f>
        <v>0</v>
      </c>
      <c r="AY55" s="123">
        <f>ROUND(BC55*L30,2)</f>
        <v>0</v>
      </c>
      <c r="AZ55" s="123">
        <f>ROUND(SUM(AZ56:AZ57),2)</f>
        <v>0</v>
      </c>
      <c r="BA55" s="123">
        <f>ROUND(SUM(BA56:BA57),2)</f>
        <v>0</v>
      </c>
      <c r="BB55" s="123">
        <f>ROUND(SUM(BB56:BB57),2)</f>
        <v>0</v>
      </c>
      <c r="BC55" s="123">
        <f>ROUND(SUM(BC56:BC57),2)</f>
        <v>0</v>
      </c>
      <c r="BD55" s="125">
        <f>ROUND(SUM(BD56:BD57),2)</f>
        <v>0</v>
      </c>
      <c r="BE55" s="7"/>
      <c r="BS55" s="126" t="s">
        <v>68</v>
      </c>
      <c r="BT55" s="126" t="s">
        <v>76</v>
      </c>
      <c r="BU55" s="126" t="s">
        <v>70</v>
      </c>
      <c r="BV55" s="126" t="s">
        <v>71</v>
      </c>
      <c r="BW55" s="126" t="s">
        <v>77</v>
      </c>
      <c r="BX55" s="126" t="s">
        <v>5</v>
      </c>
      <c r="CL55" s="126" t="s">
        <v>19</v>
      </c>
      <c r="CM55" s="126" t="s">
        <v>78</v>
      </c>
    </row>
    <row r="56" s="4" customFormat="1" ht="16.5" customHeight="1">
      <c r="A56" s="127" t="s">
        <v>79</v>
      </c>
      <c r="B56" s="66"/>
      <c r="C56" s="128"/>
      <c r="D56" s="128"/>
      <c r="E56" s="129" t="s">
        <v>80</v>
      </c>
      <c r="F56" s="129"/>
      <c r="G56" s="129"/>
      <c r="H56" s="129"/>
      <c r="I56" s="129"/>
      <c r="J56" s="128"/>
      <c r="K56" s="129" t="s">
        <v>81</v>
      </c>
      <c r="L56" s="129"/>
      <c r="M56" s="129"/>
      <c r="N56" s="129"/>
      <c r="O56" s="129"/>
      <c r="P56" s="129"/>
      <c r="Q56" s="129"/>
      <c r="R56" s="129"/>
      <c r="S56" s="129"/>
      <c r="T56" s="129"/>
      <c r="U56" s="129"/>
      <c r="V56" s="129"/>
      <c r="W56" s="129"/>
      <c r="X56" s="129"/>
      <c r="Y56" s="129"/>
      <c r="Z56" s="129"/>
      <c r="AA56" s="129"/>
      <c r="AB56" s="129"/>
      <c r="AC56" s="129"/>
      <c r="AD56" s="129"/>
      <c r="AE56" s="129"/>
      <c r="AF56" s="129"/>
      <c r="AG56" s="130">
        <f>'01 - Odstranění tělcovičny'!J32</f>
        <v>0</v>
      </c>
      <c r="AH56" s="128"/>
      <c r="AI56" s="128"/>
      <c r="AJ56" s="128"/>
      <c r="AK56" s="128"/>
      <c r="AL56" s="128"/>
      <c r="AM56" s="128"/>
      <c r="AN56" s="130">
        <f>SUM(AG56,AT56)</f>
        <v>0</v>
      </c>
      <c r="AO56" s="128"/>
      <c r="AP56" s="128"/>
      <c r="AQ56" s="131" t="s">
        <v>82</v>
      </c>
      <c r="AR56" s="68"/>
      <c r="AS56" s="132">
        <v>0</v>
      </c>
      <c r="AT56" s="133">
        <f>ROUND(SUM(AV56:AW56),2)</f>
        <v>0</v>
      </c>
      <c r="AU56" s="134">
        <f>'01 - Odstranění tělcovičny'!P102</f>
        <v>0</v>
      </c>
      <c r="AV56" s="133">
        <f>'01 - Odstranění tělcovičny'!J35</f>
        <v>0</v>
      </c>
      <c r="AW56" s="133">
        <f>'01 - Odstranění tělcovičny'!J36</f>
        <v>0</v>
      </c>
      <c r="AX56" s="133">
        <f>'01 - Odstranění tělcovičny'!J37</f>
        <v>0</v>
      </c>
      <c r="AY56" s="133">
        <f>'01 - Odstranění tělcovičny'!J38</f>
        <v>0</v>
      </c>
      <c r="AZ56" s="133">
        <f>'01 - Odstranění tělcovičny'!F35</f>
        <v>0</v>
      </c>
      <c r="BA56" s="133">
        <f>'01 - Odstranění tělcovičny'!F36</f>
        <v>0</v>
      </c>
      <c r="BB56" s="133">
        <f>'01 - Odstranění tělcovičny'!F37</f>
        <v>0</v>
      </c>
      <c r="BC56" s="133">
        <f>'01 - Odstranění tělcovičny'!F38</f>
        <v>0</v>
      </c>
      <c r="BD56" s="135">
        <f>'01 - Odstranění tělcovičny'!F39</f>
        <v>0</v>
      </c>
      <c r="BE56" s="4"/>
      <c r="BT56" s="136" t="s">
        <v>78</v>
      </c>
      <c r="BV56" s="136" t="s">
        <v>71</v>
      </c>
      <c r="BW56" s="136" t="s">
        <v>83</v>
      </c>
      <c r="BX56" s="136" t="s">
        <v>77</v>
      </c>
      <c r="CL56" s="136" t="s">
        <v>19</v>
      </c>
    </row>
    <row r="57" s="4" customFormat="1" ht="16.5" customHeight="1">
      <c r="A57" s="127" t="s">
        <v>79</v>
      </c>
      <c r="B57" s="66"/>
      <c r="C57" s="128"/>
      <c r="D57" s="128"/>
      <c r="E57" s="129" t="s">
        <v>84</v>
      </c>
      <c r="F57" s="129"/>
      <c r="G57" s="129"/>
      <c r="H57" s="129"/>
      <c r="I57" s="129"/>
      <c r="J57" s="128"/>
      <c r="K57" s="129" t="s">
        <v>85</v>
      </c>
      <c r="L57" s="129"/>
      <c r="M57" s="129"/>
      <c r="N57" s="129"/>
      <c r="O57" s="129"/>
      <c r="P57" s="129"/>
      <c r="Q57" s="129"/>
      <c r="R57" s="129"/>
      <c r="S57" s="129"/>
      <c r="T57" s="129"/>
      <c r="U57" s="129"/>
      <c r="V57" s="129"/>
      <c r="W57" s="129"/>
      <c r="X57" s="129"/>
      <c r="Y57" s="129"/>
      <c r="Z57" s="129"/>
      <c r="AA57" s="129"/>
      <c r="AB57" s="129"/>
      <c r="AC57" s="129"/>
      <c r="AD57" s="129"/>
      <c r="AE57" s="129"/>
      <c r="AF57" s="129"/>
      <c r="AG57" s="130">
        <f>'02 - Příprava území'!J32</f>
        <v>0</v>
      </c>
      <c r="AH57" s="128"/>
      <c r="AI57" s="128"/>
      <c r="AJ57" s="128"/>
      <c r="AK57" s="128"/>
      <c r="AL57" s="128"/>
      <c r="AM57" s="128"/>
      <c r="AN57" s="130">
        <f>SUM(AG57,AT57)</f>
        <v>0</v>
      </c>
      <c r="AO57" s="128"/>
      <c r="AP57" s="128"/>
      <c r="AQ57" s="131" t="s">
        <v>82</v>
      </c>
      <c r="AR57" s="68"/>
      <c r="AS57" s="132">
        <v>0</v>
      </c>
      <c r="AT57" s="133">
        <f>ROUND(SUM(AV57:AW57),2)</f>
        <v>0</v>
      </c>
      <c r="AU57" s="134">
        <f>'02 - Příprava území'!P94</f>
        <v>0</v>
      </c>
      <c r="AV57" s="133">
        <f>'02 - Příprava území'!J35</f>
        <v>0</v>
      </c>
      <c r="AW57" s="133">
        <f>'02 - Příprava území'!J36</f>
        <v>0</v>
      </c>
      <c r="AX57" s="133">
        <f>'02 - Příprava území'!J37</f>
        <v>0</v>
      </c>
      <c r="AY57" s="133">
        <f>'02 - Příprava území'!J38</f>
        <v>0</v>
      </c>
      <c r="AZ57" s="133">
        <f>'02 - Příprava území'!F35</f>
        <v>0</v>
      </c>
      <c r="BA57" s="133">
        <f>'02 - Příprava území'!F36</f>
        <v>0</v>
      </c>
      <c r="BB57" s="133">
        <f>'02 - Příprava území'!F37</f>
        <v>0</v>
      </c>
      <c r="BC57" s="133">
        <f>'02 - Příprava území'!F38</f>
        <v>0</v>
      </c>
      <c r="BD57" s="135">
        <f>'02 - Příprava území'!F39</f>
        <v>0</v>
      </c>
      <c r="BE57" s="4"/>
      <c r="BT57" s="136" t="s">
        <v>78</v>
      </c>
      <c r="BV57" s="136" t="s">
        <v>71</v>
      </c>
      <c r="BW57" s="136" t="s">
        <v>86</v>
      </c>
      <c r="BX57" s="136" t="s">
        <v>77</v>
      </c>
      <c r="CL57" s="136" t="s">
        <v>19</v>
      </c>
    </row>
    <row r="58" s="7" customFormat="1" ht="16.5" customHeight="1">
      <c r="A58" s="7"/>
      <c r="B58" s="114"/>
      <c r="C58" s="115"/>
      <c r="D58" s="116" t="s">
        <v>87</v>
      </c>
      <c r="E58" s="116"/>
      <c r="F58" s="116"/>
      <c r="G58" s="116"/>
      <c r="H58" s="116"/>
      <c r="I58" s="117"/>
      <c r="J58" s="116" t="s">
        <v>88</v>
      </c>
      <c r="K58" s="116"/>
      <c r="L58" s="116"/>
      <c r="M58" s="116"/>
      <c r="N58" s="116"/>
      <c r="O58" s="116"/>
      <c r="P58" s="116"/>
      <c r="Q58" s="116"/>
      <c r="R58" s="116"/>
      <c r="S58" s="116"/>
      <c r="T58" s="116"/>
      <c r="U58" s="116"/>
      <c r="V58" s="116"/>
      <c r="W58" s="116"/>
      <c r="X58" s="116"/>
      <c r="Y58" s="116"/>
      <c r="Z58" s="116"/>
      <c r="AA58" s="116"/>
      <c r="AB58" s="116"/>
      <c r="AC58" s="116"/>
      <c r="AD58" s="116"/>
      <c r="AE58" s="116"/>
      <c r="AF58" s="116"/>
      <c r="AG58" s="118">
        <f>ROUND(SUM(AG59:AG70),2)</f>
        <v>0</v>
      </c>
      <c r="AH58" s="117"/>
      <c r="AI58" s="117"/>
      <c r="AJ58" s="117"/>
      <c r="AK58" s="117"/>
      <c r="AL58" s="117"/>
      <c r="AM58" s="117"/>
      <c r="AN58" s="119">
        <f>SUM(AG58,AT58)</f>
        <v>0</v>
      </c>
      <c r="AO58" s="117"/>
      <c r="AP58" s="117"/>
      <c r="AQ58" s="120" t="s">
        <v>75</v>
      </c>
      <c r="AR58" s="121"/>
      <c r="AS58" s="122">
        <f>ROUND(SUM(AS59:AS70),2)</f>
        <v>0</v>
      </c>
      <c r="AT58" s="123">
        <f>ROUND(SUM(AV58:AW58),2)</f>
        <v>0</v>
      </c>
      <c r="AU58" s="124">
        <f>ROUND(SUM(AU59:AU70),5)</f>
        <v>0</v>
      </c>
      <c r="AV58" s="123">
        <f>ROUND(AZ58*L29,2)</f>
        <v>0</v>
      </c>
      <c r="AW58" s="123">
        <f>ROUND(BA58*L30,2)</f>
        <v>0</v>
      </c>
      <c r="AX58" s="123">
        <f>ROUND(BB58*L29,2)</f>
        <v>0</v>
      </c>
      <c r="AY58" s="123">
        <f>ROUND(BC58*L30,2)</f>
        <v>0</v>
      </c>
      <c r="AZ58" s="123">
        <f>ROUND(SUM(AZ59:AZ70),2)</f>
        <v>0</v>
      </c>
      <c r="BA58" s="123">
        <f>ROUND(SUM(BA59:BA70),2)</f>
        <v>0</v>
      </c>
      <c r="BB58" s="123">
        <f>ROUND(SUM(BB59:BB70),2)</f>
        <v>0</v>
      </c>
      <c r="BC58" s="123">
        <f>ROUND(SUM(BC59:BC70),2)</f>
        <v>0</v>
      </c>
      <c r="BD58" s="125">
        <f>ROUND(SUM(BD59:BD70),2)</f>
        <v>0</v>
      </c>
      <c r="BE58" s="7"/>
      <c r="BS58" s="126" t="s">
        <v>68</v>
      </c>
      <c r="BT58" s="126" t="s">
        <v>76</v>
      </c>
      <c r="BU58" s="126" t="s">
        <v>70</v>
      </c>
      <c r="BV58" s="126" t="s">
        <v>71</v>
      </c>
      <c r="BW58" s="126" t="s">
        <v>89</v>
      </c>
      <c r="BX58" s="126" t="s">
        <v>5</v>
      </c>
      <c r="CL58" s="126" t="s">
        <v>19</v>
      </c>
      <c r="CM58" s="126" t="s">
        <v>78</v>
      </c>
    </row>
    <row r="59" s="4" customFormat="1" ht="16.5" customHeight="1">
      <c r="A59" s="127" t="s">
        <v>79</v>
      </c>
      <c r="B59" s="66"/>
      <c r="C59" s="128"/>
      <c r="D59" s="128"/>
      <c r="E59" s="129" t="s">
        <v>90</v>
      </c>
      <c r="F59" s="129"/>
      <c r="G59" s="129"/>
      <c r="H59" s="129"/>
      <c r="I59" s="129"/>
      <c r="J59" s="128"/>
      <c r="K59" s="129" t="s">
        <v>91</v>
      </c>
      <c r="L59" s="129"/>
      <c r="M59" s="129"/>
      <c r="N59" s="129"/>
      <c r="O59" s="129"/>
      <c r="P59" s="129"/>
      <c r="Q59" s="129"/>
      <c r="R59" s="129"/>
      <c r="S59" s="129"/>
      <c r="T59" s="129"/>
      <c r="U59" s="129"/>
      <c r="V59" s="129"/>
      <c r="W59" s="129"/>
      <c r="X59" s="129"/>
      <c r="Y59" s="129"/>
      <c r="Z59" s="129"/>
      <c r="AA59" s="129"/>
      <c r="AB59" s="129"/>
      <c r="AC59" s="129"/>
      <c r="AD59" s="129"/>
      <c r="AE59" s="129"/>
      <c r="AF59" s="129"/>
      <c r="AG59" s="130">
        <f>'D.1.1.BP - ASŘ - Bourací ...'!J32</f>
        <v>0</v>
      </c>
      <c r="AH59" s="128"/>
      <c r="AI59" s="128"/>
      <c r="AJ59" s="128"/>
      <c r="AK59" s="128"/>
      <c r="AL59" s="128"/>
      <c r="AM59" s="128"/>
      <c r="AN59" s="130">
        <f>SUM(AG59,AT59)</f>
        <v>0</v>
      </c>
      <c r="AO59" s="128"/>
      <c r="AP59" s="128"/>
      <c r="AQ59" s="131" t="s">
        <v>82</v>
      </c>
      <c r="AR59" s="68"/>
      <c r="AS59" s="132">
        <v>0</v>
      </c>
      <c r="AT59" s="133">
        <f>ROUND(SUM(AV59:AW59),2)</f>
        <v>0</v>
      </c>
      <c r="AU59" s="134">
        <f>'D.1.1.BP - ASŘ - Bourací ...'!P99</f>
        <v>0</v>
      </c>
      <c r="AV59" s="133">
        <f>'D.1.1.BP - ASŘ - Bourací ...'!J35</f>
        <v>0</v>
      </c>
      <c r="AW59" s="133">
        <f>'D.1.1.BP - ASŘ - Bourací ...'!J36</f>
        <v>0</v>
      </c>
      <c r="AX59" s="133">
        <f>'D.1.1.BP - ASŘ - Bourací ...'!J37</f>
        <v>0</v>
      </c>
      <c r="AY59" s="133">
        <f>'D.1.1.BP - ASŘ - Bourací ...'!J38</f>
        <v>0</v>
      </c>
      <c r="AZ59" s="133">
        <f>'D.1.1.BP - ASŘ - Bourací ...'!F35</f>
        <v>0</v>
      </c>
      <c r="BA59" s="133">
        <f>'D.1.1.BP - ASŘ - Bourací ...'!F36</f>
        <v>0</v>
      </c>
      <c r="BB59" s="133">
        <f>'D.1.1.BP - ASŘ - Bourací ...'!F37</f>
        <v>0</v>
      </c>
      <c r="BC59" s="133">
        <f>'D.1.1.BP - ASŘ - Bourací ...'!F38</f>
        <v>0</v>
      </c>
      <c r="BD59" s="135">
        <f>'D.1.1.BP - ASŘ - Bourací ...'!F39</f>
        <v>0</v>
      </c>
      <c r="BE59" s="4"/>
      <c r="BT59" s="136" t="s">
        <v>78</v>
      </c>
      <c r="BV59" s="136" t="s">
        <v>71</v>
      </c>
      <c r="BW59" s="136" t="s">
        <v>92</v>
      </c>
      <c r="BX59" s="136" t="s">
        <v>89</v>
      </c>
      <c r="CL59" s="136" t="s">
        <v>19</v>
      </c>
    </row>
    <row r="60" s="4" customFormat="1" ht="16.5" customHeight="1">
      <c r="A60" s="127" t="s">
        <v>79</v>
      </c>
      <c r="B60" s="66"/>
      <c r="C60" s="128"/>
      <c r="D60" s="128"/>
      <c r="E60" s="129" t="s">
        <v>93</v>
      </c>
      <c r="F60" s="129"/>
      <c r="G60" s="129"/>
      <c r="H60" s="129"/>
      <c r="I60" s="129"/>
      <c r="J60" s="128"/>
      <c r="K60" s="129" t="s">
        <v>94</v>
      </c>
      <c r="L60" s="129"/>
      <c r="M60" s="129"/>
      <c r="N60" s="129"/>
      <c r="O60" s="129"/>
      <c r="P60" s="129"/>
      <c r="Q60" s="129"/>
      <c r="R60" s="129"/>
      <c r="S60" s="129"/>
      <c r="T60" s="129"/>
      <c r="U60" s="129"/>
      <c r="V60" s="129"/>
      <c r="W60" s="129"/>
      <c r="X60" s="129"/>
      <c r="Y60" s="129"/>
      <c r="Z60" s="129"/>
      <c r="AA60" s="129"/>
      <c r="AB60" s="129"/>
      <c r="AC60" s="129"/>
      <c r="AD60" s="129"/>
      <c r="AE60" s="129"/>
      <c r="AF60" s="129"/>
      <c r="AG60" s="130">
        <f>'D.1.1.NS - ASŘ - Nový sta...'!J32</f>
        <v>0</v>
      </c>
      <c r="AH60" s="128"/>
      <c r="AI60" s="128"/>
      <c r="AJ60" s="128"/>
      <c r="AK60" s="128"/>
      <c r="AL60" s="128"/>
      <c r="AM60" s="128"/>
      <c r="AN60" s="130">
        <f>SUM(AG60,AT60)</f>
        <v>0</v>
      </c>
      <c r="AO60" s="128"/>
      <c r="AP60" s="128"/>
      <c r="AQ60" s="131" t="s">
        <v>82</v>
      </c>
      <c r="AR60" s="68"/>
      <c r="AS60" s="132">
        <v>0</v>
      </c>
      <c r="AT60" s="133">
        <f>ROUND(SUM(AV60:AW60),2)</f>
        <v>0</v>
      </c>
      <c r="AU60" s="134">
        <f>'D.1.1.NS - ASŘ - Nový sta...'!P106</f>
        <v>0</v>
      </c>
      <c r="AV60" s="133">
        <f>'D.1.1.NS - ASŘ - Nový sta...'!J35</f>
        <v>0</v>
      </c>
      <c r="AW60" s="133">
        <f>'D.1.1.NS - ASŘ - Nový sta...'!J36</f>
        <v>0</v>
      </c>
      <c r="AX60" s="133">
        <f>'D.1.1.NS - ASŘ - Nový sta...'!J37</f>
        <v>0</v>
      </c>
      <c r="AY60" s="133">
        <f>'D.1.1.NS - ASŘ - Nový sta...'!J38</f>
        <v>0</v>
      </c>
      <c r="AZ60" s="133">
        <f>'D.1.1.NS - ASŘ - Nový sta...'!F35</f>
        <v>0</v>
      </c>
      <c r="BA60" s="133">
        <f>'D.1.1.NS - ASŘ - Nový sta...'!F36</f>
        <v>0</v>
      </c>
      <c r="BB60" s="133">
        <f>'D.1.1.NS - ASŘ - Nový sta...'!F37</f>
        <v>0</v>
      </c>
      <c r="BC60" s="133">
        <f>'D.1.1.NS - ASŘ - Nový sta...'!F38</f>
        <v>0</v>
      </c>
      <c r="BD60" s="135">
        <f>'D.1.1.NS - ASŘ - Nový sta...'!F39</f>
        <v>0</v>
      </c>
      <c r="BE60" s="4"/>
      <c r="BT60" s="136" t="s">
        <v>78</v>
      </c>
      <c r="BV60" s="136" t="s">
        <v>71</v>
      </c>
      <c r="BW60" s="136" t="s">
        <v>95</v>
      </c>
      <c r="BX60" s="136" t="s">
        <v>89</v>
      </c>
      <c r="CL60" s="136" t="s">
        <v>19</v>
      </c>
    </row>
    <row r="61" s="4" customFormat="1" ht="16.5" customHeight="1">
      <c r="A61" s="127" t="s">
        <v>79</v>
      </c>
      <c r="B61" s="66"/>
      <c r="C61" s="128"/>
      <c r="D61" s="128"/>
      <c r="E61" s="129" t="s">
        <v>96</v>
      </c>
      <c r="F61" s="129"/>
      <c r="G61" s="129"/>
      <c r="H61" s="129"/>
      <c r="I61" s="129"/>
      <c r="J61" s="128"/>
      <c r="K61" s="129" t="s">
        <v>97</v>
      </c>
      <c r="L61" s="129"/>
      <c r="M61" s="129"/>
      <c r="N61" s="129"/>
      <c r="O61" s="129"/>
      <c r="P61" s="129"/>
      <c r="Q61" s="129"/>
      <c r="R61" s="129"/>
      <c r="S61" s="129"/>
      <c r="T61" s="129"/>
      <c r="U61" s="129"/>
      <c r="V61" s="129"/>
      <c r="W61" s="129"/>
      <c r="X61" s="129"/>
      <c r="Y61" s="129"/>
      <c r="Z61" s="129"/>
      <c r="AA61" s="129"/>
      <c r="AB61" s="129"/>
      <c r="AC61" s="129"/>
      <c r="AD61" s="129"/>
      <c r="AE61" s="129"/>
      <c r="AF61" s="129"/>
      <c r="AG61" s="130">
        <f>'D.1.1.P - ASŘ - Přístavba...'!J32</f>
        <v>0</v>
      </c>
      <c r="AH61" s="128"/>
      <c r="AI61" s="128"/>
      <c r="AJ61" s="128"/>
      <c r="AK61" s="128"/>
      <c r="AL61" s="128"/>
      <c r="AM61" s="128"/>
      <c r="AN61" s="130">
        <f>SUM(AG61,AT61)</f>
        <v>0</v>
      </c>
      <c r="AO61" s="128"/>
      <c r="AP61" s="128"/>
      <c r="AQ61" s="131" t="s">
        <v>82</v>
      </c>
      <c r="AR61" s="68"/>
      <c r="AS61" s="132">
        <v>0</v>
      </c>
      <c r="AT61" s="133">
        <f>ROUND(SUM(AV61:AW61),2)</f>
        <v>0</v>
      </c>
      <c r="AU61" s="134">
        <f>'D.1.1.P - ASŘ - Přístavba...'!P110</f>
        <v>0</v>
      </c>
      <c r="AV61" s="133">
        <f>'D.1.1.P - ASŘ - Přístavba...'!J35</f>
        <v>0</v>
      </c>
      <c r="AW61" s="133">
        <f>'D.1.1.P - ASŘ - Přístavba...'!J36</f>
        <v>0</v>
      </c>
      <c r="AX61" s="133">
        <f>'D.1.1.P - ASŘ - Přístavba...'!J37</f>
        <v>0</v>
      </c>
      <c r="AY61" s="133">
        <f>'D.1.1.P - ASŘ - Přístavba...'!J38</f>
        <v>0</v>
      </c>
      <c r="AZ61" s="133">
        <f>'D.1.1.P - ASŘ - Přístavba...'!F35</f>
        <v>0</v>
      </c>
      <c r="BA61" s="133">
        <f>'D.1.1.P - ASŘ - Přístavba...'!F36</f>
        <v>0</v>
      </c>
      <c r="BB61" s="133">
        <f>'D.1.1.P - ASŘ - Přístavba...'!F37</f>
        <v>0</v>
      </c>
      <c r="BC61" s="133">
        <f>'D.1.1.P - ASŘ - Přístavba...'!F38</f>
        <v>0</v>
      </c>
      <c r="BD61" s="135">
        <f>'D.1.1.P - ASŘ - Přístavba...'!F39</f>
        <v>0</v>
      </c>
      <c r="BE61" s="4"/>
      <c r="BT61" s="136" t="s">
        <v>78</v>
      </c>
      <c r="BV61" s="136" t="s">
        <v>71</v>
      </c>
      <c r="BW61" s="136" t="s">
        <v>98</v>
      </c>
      <c r="BX61" s="136" t="s">
        <v>89</v>
      </c>
      <c r="CL61" s="136" t="s">
        <v>19</v>
      </c>
    </row>
    <row r="62" s="4" customFormat="1" ht="16.5" customHeight="1">
      <c r="A62" s="127" t="s">
        <v>79</v>
      </c>
      <c r="B62" s="66"/>
      <c r="C62" s="128"/>
      <c r="D62" s="128"/>
      <c r="E62" s="129" t="s">
        <v>99</v>
      </c>
      <c r="F62" s="129"/>
      <c r="G62" s="129"/>
      <c r="H62" s="129"/>
      <c r="I62" s="129"/>
      <c r="J62" s="128"/>
      <c r="K62" s="129" t="s">
        <v>100</v>
      </c>
      <c r="L62" s="129"/>
      <c r="M62" s="129"/>
      <c r="N62" s="129"/>
      <c r="O62" s="129"/>
      <c r="P62" s="129"/>
      <c r="Q62" s="129"/>
      <c r="R62" s="129"/>
      <c r="S62" s="129"/>
      <c r="T62" s="129"/>
      <c r="U62" s="129"/>
      <c r="V62" s="129"/>
      <c r="W62" s="129"/>
      <c r="X62" s="129"/>
      <c r="Y62" s="129"/>
      <c r="Z62" s="129"/>
      <c r="AA62" s="129"/>
      <c r="AB62" s="129"/>
      <c r="AC62" s="129"/>
      <c r="AD62" s="129"/>
      <c r="AE62" s="129"/>
      <c r="AF62" s="129"/>
      <c r="AG62" s="130">
        <f>'D.1.1.VP - ASŘ - Výpis prvků'!J32</f>
        <v>0</v>
      </c>
      <c r="AH62" s="128"/>
      <c r="AI62" s="128"/>
      <c r="AJ62" s="128"/>
      <c r="AK62" s="128"/>
      <c r="AL62" s="128"/>
      <c r="AM62" s="128"/>
      <c r="AN62" s="130">
        <f>SUM(AG62,AT62)</f>
        <v>0</v>
      </c>
      <c r="AO62" s="128"/>
      <c r="AP62" s="128"/>
      <c r="AQ62" s="131" t="s">
        <v>82</v>
      </c>
      <c r="AR62" s="68"/>
      <c r="AS62" s="132">
        <v>0</v>
      </c>
      <c r="AT62" s="133">
        <f>ROUND(SUM(AV62:AW62),2)</f>
        <v>0</v>
      </c>
      <c r="AU62" s="134">
        <f>'D.1.1.VP - ASŘ - Výpis prvků'!P94</f>
        <v>0</v>
      </c>
      <c r="AV62" s="133">
        <f>'D.1.1.VP - ASŘ - Výpis prvků'!J35</f>
        <v>0</v>
      </c>
      <c r="AW62" s="133">
        <f>'D.1.1.VP - ASŘ - Výpis prvků'!J36</f>
        <v>0</v>
      </c>
      <c r="AX62" s="133">
        <f>'D.1.1.VP - ASŘ - Výpis prvků'!J37</f>
        <v>0</v>
      </c>
      <c r="AY62" s="133">
        <f>'D.1.1.VP - ASŘ - Výpis prvků'!J38</f>
        <v>0</v>
      </c>
      <c r="AZ62" s="133">
        <f>'D.1.1.VP - ASŘ - Výpis prvků'!F35</f>
        <v>0</v>
      </c>
      <c r="BA62" s="133">
        <f>'D.1.1.VP - ASŘ - Výpis prvků'!F36</f>
        <v>0</v>
      </c>
      <c r="BB62" s="133">
        <f>'D.1.1.VP - ASŘ - Výpis prvků'!F37</f>
        <v>0</v>
      </c>
      <c r="BC62" s="133">
        <f>'D.1.1.VP - ASŘ - Výpis prvků'!F38</f>
        <v>0</v>
      </c>
      <c r="BD62" s="135">
        <f>'D.1.1.VP - ASŘ - Výpis prvků'!F39</f>
        <v>0</v>
      </c>
      <c r="BE62" s="4"/>
      <c r="BT62" s="136" t="s">
        <v>78</v>
      </c>
      <c r="BV62" s="136" t="s">
        <v>71</v>
      </c>
      <c r="BW62" s="136" t="s">
        <v>101</v>
      </c>
      <c r="BX62" s="136" t="s">
        <v>89</v>
      </c>
      <c r="CL62" s="136" t="s">
        <v>19</v>
      </c>
    </row>
    <row r="63" s="4" customFormat="1" ht="16.5" customHeight="1">
      <c r="A63" s="127" t="s">
        <v>79</v>
      </c>
      <c r="B63" s="66"/>
      <c r="C63" s="128"/>
      <c r="D63" s="128"/>
      <c r="E63" s="129" t="s">
        <v>102</v>
      </c>
      <c r="F63" s="129"/>
      <c r="G63" s="129"/>
      <c r="H63" s="129"/>
      <c r="I63" s="129"/>
      <c r="J63" s="128"/>
      <c r="K63" s="129" t="s">
        <v>103</v>
      </c>
      <c r="L63" s="129"/>
      <c r="M63" s="129"/>
      <c r="N63" s="129"/>
      <c r="O63" s="129"/>
      <c r="P63" s="129"/>
      <c r="Q63" s="129"/>
      <c r="R63" s="129"/>
      <c r="S63" s="129"/>
      <c r="T63" s="129"/>
      <c r="U63" s="129"/>
      <c r="V63" s="129"/>
      <c r="W63" s="129"/>
      <c r="X63" s="129"/>
      <c r="Y63" s="129"/>
      <c r="Z63" s="129"/>
      <c r="AA63" s="129"/>
      <c r="AB63" s="129"/>
      <c r="AC63" s="129"/>
      <c r="AD63" s="129"/>
      <c r="AE63" s="129"/>
      <c r="AF63" s="129"/>
      <c r="AG63" s="130">
        <f>'D.1.4.1 - ZTI'!J32</f>
        <v>0</v>
      </c>
      <c r="AH63" s="128"/>
      <c r="AI63" s="128"/>
      <c r="AJ63" s="128"/>
      <c r="AK63" s="128"/>
      <c r="AL63" s="128"/>
      <c r="AM63" s="128"/>
      <c r="AN63" s="130">
        <f>SUM(AG63,AT63)</f>
        <v>0</v>
      </c>
      <c r="AO63" s="128"/>
      <c r="AP63" s="128"/>
      <c r="AQ63" s="131" t="s">
        <v>82</v>
      </c>
      <c r="AR63" s="68"/>
      <c r="AS63" s="132">
        <v>0</v>
      </c>
      <c r="AT63" s="133">
        <f>ROUND(SUM(AV63:AW63),2)</f>
        <v>0</v>
      </c>
      <c r="AU63" s="134">
        <f>'D.1.4.1 - ZTI'!P98</f>
        <v>0</v>
      </c>
      <c r="AV63" s="133">
        <f>'D.1.4.1 - ZTI'!J35</f>
        <v>0</v>
      </c>
      <c r="AW63" s="133">
        <f>'D.1.4.1 - ZTI'!J36</f>
        <v>0</v>
      </c>
      <c r="AX63" s="133">
        <f>'D.1.4.1 - ZTI'!J37</f>
        <v>0</v>
      </c>
      <c r="AY63" s="133">
        <f>'D.1.4.1 - ZTI'!J38</f>
        <v>0</v>
      </c>
      <c r="AZ63" s="133">
        <f>'D.1.4.1 - ZTI'!F35</f>
        <v>0</v>
      </c>
      <c r="BA63" s="133">
        <f>'D.1.4.1 - ZTI'!F36</f>
        <v>0</v>
      </c>
      <c r="BB63" s="133">
        <f>'D.1.4.1 - ZTI'!F37</f>
        <v>0</v>
      </c>
      <c r="BC63" s="133">
        <f>'D.1.4.1 - ZTI'!F38</f>
        <v>0</v>
      </c>
      <c r="BD63" s="135">
        <f>'D.1.4.1 - ZTI'!F39</f>
        <v>0</v>
      </c>
      <c r="BE63" s="4"/>
      <c r="BT63" s="136" t="s">
        <v>78</v>
      </c>
      <c r="BV63" s="136" t="s">
        <v>71</v>
      </c>
      <c r="BW63" s="136" t="s">
        <v>104</v>
      </c>
      <c r="BX63" s="136" t="s">
        <v>89</v>
      </c>
      <c r="CL63" s="136" t="s">
        <v>19</v>
      </c>
    </row>
    <row r="64" s="4" customFormat="1" ht="16.5" customHeight="1">
      <c r="A64" s="127" t="s">
        <v>79</v>
      </c>
      <c r="B64" s="66"/>
      <c r="C64" s="128"/>
      <c r="D64" s="128"/>
      <c r="E64" s="129" t="s">
        <v>105</v>
      </c>
      <c r="F64" s="129"/>
      <c r="G64" s="129"/>
      <c r="H64" s="129"/>
      <c r="I64" s="129"/>
      <c r="J64" s="128"/>
      <c r="K64" s="129" t="s">
        <v>106</v>
      </c>
      <c r="L64" s="129"/>
      <c r="M64" s="129"/>
      <c r="N64" s="129"/>
      <c r="O64" s="129"/>
      <c r="P64" s="129"/>
      <c r="Q64" s="129"/>
      <c r="R64" s="129"/>
      <c r="S64" s="129"/>
      <c r="T64" s="129"/>
      <c r="U64" s="129"/>
      <c r="V64" s="129"/>
      <c r="W64" s="129"/>
      <c r="X64" s="129"/>
      <c r="Y64" s="129"/>
      <c r="Z64" s="129"/>
      <c r="AA64" s="129"/>
      <c r="AB64" s="129"/>
      <c r="AC64" s="129"/>
      <c r="AD64" s="129"/>
      <c r="AE64" s="129"/>
      <c r="AF64" s="129"/>
      <c r="AG64" s="130">
        <f>'D.1.4.2 - Vytápění'!J32</f>
        <v>0</v>
      </c>
      <c r="AH64" s="128"/>
      <c r="AI64" s="128"/>
      <c r="AJ64" s="128"/>
      <c r="AK64" s="128"/>
      <c r="AL64" s="128"/>
      <c r="AM64" s="128"/>
      <c r="AN64" s="130">
        <f>SUM(AG64,AT64)</f>
        <v>0</v>
      </c>
      <c r="AO64" s="128"/>
      <c r="AP64" s="128"/>
      <c r="AQ64" s="131" t="s">
        <v>82</v>
      </c>
      <c r="AR64" s="68"/>
      <c r="AS64" s="132">
        <v>0</v>
      </c>
      <c r="AT64" s="133">
        <f>ROUND(SUM(AV64:AW64),2)</f>
        <v>0</v>
      </c>
      <c r="AU64" s="134">
        <f>'D.1.4.2 - Vytápění'!P94</f>
        <v>0</v>
      </c>
      <c r="AV64" s="133">
        <f>'D.1.4.2 - Vytápění'!J35</f>
        <v>0</v>
      </c>
      <c r="AW64" s="133">
        <f>'D.1.4.2 - Vytápění'!J36</f>
        <v>0</v>
      </c>
      <c r="AX64" s="133">
        <f>'D.1.4.2 - Vytápění'!J37</f>
        <v>0</v>
      </c>
      <c r="AY64" s="133">
        <f>'D.1.4.2 - Vytápění'!J38</f>
        <v>0</v>
      </c>
      <c r="AZ64" s="133">
        <f>'D.1.4.2 - Vytápění'!F35</f>
        <v>0</v>
      </c>
      <c r="BA64" s="133">
        <f>'D.1.4.2 - Vytápění'!F36</f>
        <v>0</v>
      </c>
      <c r="BB64" s="133">
        <f>'D.1.4.2 - Vytápění'!F37</f>
        <v>0</v>
      </c>
      <c r="BC64" s="133">
        <f>'D.1.4.2 - Vytápění'!F38</f>
        <v>0</v>
      </c>
      <c r="BD64" s="135">
        <f>'D.1.4.2 - Vytápění'!F39</f>
        <v>0</v>
      </c>
      <c r="BE64" s="4"/>
      <c r="BT64" s="136" t="s">
        <v>78</v>
      </c>
      <c r="BV64" s="136" t="s">
        <v>71</v>
      </c>
      <c r="BW64" s="136" t="s">
        <v>107</v>
      </c>
      <c r="BX64" s="136" t="s">
        <v>89</v>
      </c>
      <c r="CL64" s="136" t="s">
        <v>19</v>
      </c>
    </row>
    <row r="65" s="4" customFormat="1" ht="16.5" customHeight="1">
      <c r="A65" s="127" t="s">
        <v>79</v>
      </c>
      <c r="B65" s="66"/>
      <c r="C65" s="128"/>
      <c r="D65" s="128"/>
      <c r="E65" s="129" t="s">
        <v>108</v>
      </c>
      <c r="F65" s="129"/>
      <c r="G65" s="129"/>
      <c r="H65" s="129"/>
      <c r="I65" s="129"/>
      <c r="J65" s="128"/>
      <c r="K65" s="129" t="s">
        <v>109</v>
      </c>
      <c r="L65" s="129"/>
      <c r="M65" s="129"/>
      <c r="N65" s="129"/>
      <c r="O65" s="129"/>
      <c r="P65" s="129"/>
      <c r="Q65" s="129"/>
      <c r="R65" s="129"/>
      <c r="S65" s="129"/>
      <c r="T65" s="129"/>
      <c r="U65" s="129"/>
      <c r="V65" s="129"/>
      <c r="W65" s="129"/>
      <c r="X65" s="129"/>
      <c r="Y65" s="129"/>
      <c r="Z65" s="129"/>
      <c r="AA65" s="129"/>
      <c r="AB65" s="129"/>
      <c r="AC65" s="129"/>
      <c r="AD65" s="129"/>
      <c r="AE65" s="129"/>
      <c r="AF65" s="129"/>
      <c r="AG65" s="130">
        <f>'D.1.4.3 - VZT'!J32</f>
        <v>0</v>
      </c>
      <c r="AH65" s="128"/>
      <c r="AI65" s="128"/>
      <c r="AJ65" s="128"/>
      <c r="AK65" s="128"/>
      <c r="AL65" s="128"/>
      <c r="AM65" s="128"/>
      <c r="AN65" s="130">
        <f>SUM(AG65,AT65)</f>
        <v>0</v>
      </c>
      <c r="AO65" s="128"/>
      <c r="AP65" s="128"/>
      <c r="AQ65" s="131" t="s">
        <v>82</v>
      </c>
      <c r="AR65" s="68"/>
      <c r="AS65" s="132">
        <v>0</v>
      </c>
      <c r="AT65" s="133">
        <f>ROUND(SUM(AV65:AW65),2)</f>
        <v>0</v>
      </c>
      <c r="AU65" s="134">
        <f>'D.1.4.3 - VZT'!P95</f>
        <v>0</v>
      </c>
      <c r="AV65" s="133">
        <f>'D.1.4.3 - VZT'!J35</f>
        <v>0</v>
      </c>
      <c r="AW65" s="133">
        <f>'D.1.4.3 - VZT'!J36</f>
        <v>0</v>
      </c>
      <c r="AX65" s="133">
        <f>'D.1.4.3 - VZT'!J37</f>
        <v>0</v>
      </c>
      <c r="AY65" s="133">
        <f>'D.1.4.3 - VZT'!J38</f>
        <v>0</v>
      </c>
      <c r="AZ65" s="133">
        <f>'D.1.4.3 - VZT'!F35</f>
        <v>0</v>
      </c>
      <c r="BA65" s="133">
        <f>'D.1.4.3 - VZT'!F36</f>
        <v>0</v>
      </c>
      <c r="BB65" s="133">
        <f>'D.1.4.3 - VZT'!F37</f>
        <v>0</v>
      </c>
      <c r="BC65" s="133">
        <f>'D.1.4.3 - VZT'!F38</f>
        <v>0</v>
      </c>
      <c r="BD65" s="135">
        <f>'D.1.4.3 - VZT'!F39</f>
        <v>0</v>
      </c>
      <c r="BE65" s="4"/>
      <c r="BT65" s="136" t="s">
        <v>78</v>
      </c>
      <c r="BV65" s="136" t="s">
        <v>71</v>
      </c>
      <c r="BW65" s="136" t="s">
        <v>110</v>
      </c>
      <c r="BX65" s="136" t="s">
        <v>89</v>
      </c>
      <c r="CL65" s="136" t="s">
        <v>19</v>
      </c>
    </row>
    <row r="66" s="4" customFormat="1" ht="16.5" customHeight="1">
      <c r="A66" s="127" t="s">
        <v>79</v>
      </c>
      <c r="B66" s="66"/>
      <c r="C66" s="128"/>
      <c r="D66" s="128"/>
      <c r="E66" s="129" t="s">
        <v>111</v>
      </c>
      <c r="F66" s="129"/>
      <c r="G66" s="129"/>
      <c r="H66" s="129"/>
      <c r="I66" s="129"/>
      <c r="J66" s="128"/>
      <c r="K66" s="129" t="s">
        <v>112</v>
      </c>
      <c r="L66" s="129"/>
      <c r="M66" s="129"/>
      <c r="N66" s="129"/>
      <c r="O66" s="129"/>
      <c r="P66" s="129"/>
      <c r="Q66" s="129"/>
      <c r="R66" s="129"/>
      <c r="S66" s="129"/>
      <c r="T66" s="129"/>
      <c r="U66" s="129"/>
      <c r="V66" s="129"/>
      <c r="W66" s="129"/>
      <c r="X66" s="129"/>
      <c r="Y66" s="129"/>
      <c r="Z66" s="129"/>
      <c r="AA66" s="129"/>
      <c r="AB66" s="129"/>
      <c r="AC66" s="129"/>
      <c r="AD66" s="129"/>
      <c r="AE66" s="129"/>
      <c r="AF66" s="129"/>
      <c r="AG66" s="130">
        <f>'D.1.4.4 - Silnoproud'!J32</f>
        <v>0</v>
      </c>
      <c r="AH66" s="128"/>
      <c r="AI66" s="128"/>
      <c r="AJ66" s="128"/>
      <c r="AK66" s="128"/>
      <c r="AL66" s="128"/>
      <c r="AM66" s="128"/>
      <c r="AN66" s="130">
        <f>SUM(AG66,AT66)</f>
        <v>0</v>
      </c>
      <c r="AO66" s="128"/>
      <c r="AP66" s="128"/>
      <c r="AQ66" s="131" t="s">
        <v>82</v>
      </c>
      <c r="AR66" s="68"/>
      <c r="AS66" s="132">
        <v>0</v>
      </c>
      <c r="AT66" s="133">
        <f>ROUND(SUM(AV66:AW66),2)</f>
        <v>0</v>
      </c>
      <c r="AU66" s="134">
        <f>'D.1.4.4 - Silnoproud'!P100</f>
        <v>0</v>
      </c>
      <c r="AV66" s="133">
        <f>'D.1.4.4 - Silnoproud'!J35</f>
        <v>0</v>
      </c>
      <c r="AW66" s="133">
        <f>'D.1.4.4 - Silnoproud'!J36</f>
        <v>0</v>
      </c>
      <c r="AX66" s="133">
        <f>'D.1.4.4 - Silnoproud'!J37</f>
        <v>0</v>
      </c>
      <c r="AY66" s="133">
        <f>'D.1.4.4 - Silnoproud'!J38</f>
        <v>0</v>
      </c>
      <c r="AZ66" s="133">
        <f>'D.1.4.4 - Silnoproud'!F35</f>
        <v>0</v>
      </c>
      <c r="BA66" s="133">
        <f>'D.1.4.4 - Silnoproud'!F36</f>
        <v>0</v>
      </c>
      <c r="BB66" s="133">
        <f>'D.1.4.4 - Silnoproud'!F37</f>
        <v>0</v>
      </c>
      <c r="BC66" s="133">
        <f>'D.1.4.4 - Silnoproud'!F38</f>
        <v>0</v>
      </c>
      <c r="BD66" s="135">
        <f>'D.1.4.4 - Silnoproud'!F39</f>
        <v>0</v>
      </c>
      <c r="BE66" s="4"/>
      <c r="BT66" s="136" t="s">
        <v>78</v>
      </c>
      <c r="BV66" s="136" t="s">
        <v>71</v>
      </c>
      <c r="BW66" s="136" t="s">
        <v>113</v>
      </c>
      <c r="BX66" s="136" t="s">
        <v>89</v>
      </c>
      <c r="CL66" s="136" t="s">
        <v>19</v>
      </c>
    </row>
    <row r="67" s="4" customFormat="1" ht="16.5" customHeight="1">
      <c r="A67" s="127" t="s">
        <v>79</v>
      </c>
      <c r="B67" s="66"/>
      <c r="C67" s="128"/>
      <c r="D67" s="128"/>
      <c r="E67" s="129" t="s">
        <v>114</v>
      </c>
      <c r="F67" s="129"/>
      <c r="G67" s="129"/>
      <c r="H67" s="129"/>
      <c r="I67" s="129"/>
      <c r="J67" s="128"/>
      <c r="K67" s="129" t="s">
        <v>115</v>
      </c>
      <c r="L67" s="129"/>
      <c r="M67" s="129"/>
      <c r="N67" s="129"/>
      <c r="O67" s="129"/>
      <c r="P67" s="129"/>
      <c r="Q67" s="129"/>
      <c r="R67" s="129"/>
      <c r="S67" s="129"/>
      <c r="T67" s="129"/>
      <c r="U67" s="129"/>
      <c r="V67" s="129"/>
      <c r="W67" s="129"/>
      <c r="X67" s="129"/>
      <c r="Y67" s="129"/>
      <c r="Z67" s="129"/>
      <c r="AA67" s="129"/>
      <c r="AB67" s="129"/>
      <c r="AC67" s="129"/>
      <c r="AD67" s="129"/>
      <c r="AE67" s="129"/>
      <c r="AF67" s="129"/>
      <c r="AG67" s="130">
        <f>'D.1.4.5 - MaR'!J32</f>
        <v>0</v>
      </c>
      <c r="AH67" s="128"/>
      <c r="AI67" s="128"/>
      <c r="AJ67" s="128"/>
      <c r="AK67" s="128"/>
      <c r="AL67" s="128"/>
      <c r="AM67" s="128"/>
      <c r="AN67" s="130">
        <f>SUM(AG67,AT67)</f>
        <v>0</v>
      </c>
      <c r="AO67" s="128"/>
      <c r="AP67" s="128"/>
      <c r="AQ67" s="131" t="s">
        <v>82</v>
      </c>
      <c r="AR67" s="68"/>
      <c r="AS67" s="132">
        <v>0</v>
      </c>
      <c r="AT67" s="133">
        <f>ROUND(SUM(AV67:AW67),2)</f>
        <v>0</v>
      </c>
      <c r="AU67" s="134">
        <f>'D.1.4.5 - MaR'!P92</f>
        <v>0</v>
      </c>
      <c r="AV67" s="133">
        <f>'D.1.4.5 - MaR'!J35</f>
        <v>0</v>
      </c>
      <c r="AW67" s="133">
        <f>'D.1.4.5 - MaR'!J36</f>
        <v>0</v>
      </c>
      <c r="AX67" s="133">
        <f>'D.1.4.5 - MaR'!J37</f>
        <v>0</v>
      </c>
      <c r="AY67" s="133">
        <f>'D.1.4.5 - MaR'!J38</f>
        <v>0</v>
      </c>
      <c r="AZ67" s="133">
        <f>'D.1.4.5 - MaR'!F35</f>
        <v>0</v>
      </c>
      <c r="BA67" s="133">
        <f>'D.1.4.5 - MaR'!F36</f>
        <v>0</v>
      </c>
      <c r="BB67" s="133">
        <f>'D.1.4.5 - MaR'!F37</f>
        <v>0</v>
      </c>
      <c r="BC67" s="133">
        <f>'D.1.4.5 - MaR'!F38</f>
        <v>0</v>
      </c>
      <c r="BD67" s="135">
        <f>'D.1.4.5 - MaR'!F39</f>
        <v>0</v>
      </c>
      <c r="BE67" s="4"/>
      <c r="BT67" s="136" t="s">
        <v>78</v>
      </c>
      <c r="BV67" s="136" t="s">
        <v>71</v>
      </c>
      <c r="BW67" s="136" t="s">
        <v>116</v>
      </c>
      <c r="BX67" s="136" t="s">
        <v>89</v>
      </c>
      <c r="CL67" s="136" t="s">
        <v>19</v>
      </c>
    </row>
    <row r="68" s="4" customFormat="1" ht="16.5" customHeight="1">
      <c r="A68" s="127" t="s">
        <v>79</v>
      </c>
      <c r="B68" s="66"/>
      <c r="C68" s="128"/>
      <c r="D68" s="128"/>
      <c r="E68" s="129" t="s">
        <v>117</v>
      </c>
      <c r="F68" s="129"/>
      <c r="G68" s="129"/>
      <c r="H68" s="129"/>
      <c r="I68" s="129"/>
      <c r="J68" s="128"/>
      <c r="K68" s="129" t="s">
        <v>118</v>
      </c>
      <c r="L68" s="129"/>
      <c r="M68" s="129"/>
      <c r="N68" s="129"/>
      <c r="O68" s="129"/>
      <c r="P68" s="129"/>
      <c r="Q68" s="129"/>
      <c r="R68" s="129"/>
      <c r="S68" s="129"/>
      <c r="T68" s="129"/>
      <c r="U68" s="129"/>
      <c r="V68" s="129"/>
      <c r="W68" s="129"/>
      <c r="X68" s="129"/>
      <c r="Y68" s="129"/>
      <c r="Z68" s="129"/>
      <c r="AA68" s="129"/>
      <c r="AB68" s="129"/>
      <c r="AC68" s="129"/>
      <c r="AD68" s="129"/>
      <c r="AE68" s="129"/>
      <c r="AF68" s="129"/>
      <c r="AG68" s="130">
        <f>'D.1.4.6 - Slaboproudé ins...'!J32</f>
        <v>0</v>
      </c>
      <c r="AH68" s="128"/>
      <c r="AI68" s="128"/>
      <c r="AJ68" s="128"/>
      <c r="AK68" s="128"/>
      <c r="AL68" s="128"/>
      <c r="AM68" s="128"/>
      <c r="AN68" s="130">
        <f>SUM(AG68,AT68)</f>
        <v>0</v>
      </c>
      <c r="AO68" s="128"/>
      <c r="AP68" s="128"/>
      <c r="AQ68" s="131" t="s">
        <v>82</v>
      </c>
      <c r="AR68" s="68"/>
      <c r="AS68" s="132">
        <v>0</v>
      </c>
      <c r="AT68" s="133">
        <f>ROUND(SUM(AV68:AW68),2)</f>
        <v>0</v>
      </c>
      <c r="AU68" s="134">
        <f>'D.1.4.6 - Slaboproudé ins...'!P94</f>
        <v>0</v>
      </c>
      <c r="AV68" s="133">
        <f>'D.1.4.6 - Slaboproudé ins...'!J35</f>
        <v>0</v>
      </c>
      <c r="AW68" s="133">
        <f>'D.1.4.6 - Slaboproudé ins...'!J36</f>
        <v>0</v>
      </c>
      <c r="AX68" s="133">
        <f>'D.1.4.6 - Slaboproudé ins...'!J37</f>
        <v>0</v>
      </c>
      <c r="AY68" s="133">
        <f>'D.1.4.6 - Slaboproudé ins...'!J38</f>
        <v>0</v>
      </c>
      <c r="AZ68" s="133">
        <f>'D.1.4.6 - Slaboproudé ins...'!F35</f>
        <v>0</v>
      </c>
      <c r="BA68" s="133">
        <f>'D.1.4.6 - Slaboproudé ins...'!F36</f>
        <v>0</v>
      </c>
      <c r="BB68" s="133">
        <f>'D.1.4.6 - Slaboproudé ins...'!F37</f>
        <v>0</v>
      </c>
      <c r="BC68" s="133">
        <f>'D.1.4.6 - Slaboproudé ins...'!F38</f>
        <v>0</v>
      </c>
      <c r="BD68" s="135">
        <f>'D.1.4.6 - Slaboproudé ins...'!F39</f>
        <v>0</v>
      </c>
      <c r="BE68" s="4"/>
      <c r="BT68" s="136" t="s">
        <v>78</v>
      </c>
      <c r="BV68" s="136" t="s">
        <v>71</v>
      </c>
      <c r="BW68" s="136" t="s">
        <v>119</v>
      </c>
      <c r="BX68" s="136" t="s">
        <v>89</v>
      </c>
      <c r="CL68" s="136" t="s">
        <v>19</v>
      </c>
    </row>
    <row r="69" s="4" customFormat="1" ht="16.5" customHeight="1">
      <c r="A69" s="127" t="s">
        <v>79</v>
      </c>
      <c r="B69" s="66"/>
      <c r="C69" s="128"/>
      <c r="D69" s="128"/>
      <c r="E69" s="129" t="s">
        <v>120</v>
      </c>
      <c r="F69" s="129"/>
      <c r="G69" s="129"/>
      <c r="H69" s="129"/>
      <c r="I69" s="129"/>
      <c r="J69" s="128"/>
      <c r="K69" s="129" t="s">
        <v>121</v>
      </c>
      <c r="L69" s="129"/>
      <c r="M69" s="129"/>
      <c r="N69" s="129"/>
      <c r="O69" s="129"/>
      <c r="P69" s="129"/>
      <c r="Q69" s="129"/>
      <c r="R69" s="129"/>
      <c r="S69" s="129"/>
      <c r="T69" s="129"/>
      <c r="U69" s="129"/>
      <c r="V69" s="129"/>
      <c r="W69" s="129"/>
      <c r="X69" s="129"/>
      <c r="Y69" s="129"/>
      <c r="Z69" s="129"/>
      <c r="AA69" s="129"/>
      <c r="AB69" s="129"/>
      <c r="AC69" s="129"/>
      <c r="AD69" s="129"/>
      <c r="AE69" s="129"/>
      <c r="AF69" s="129"/>
      <c r="AG69" s="130">
        <f>'D.1.4.7 - EPS'!J32</f>
        <v>0</v>
      </c>
      <c r="AH69" s="128"/>
      <c r="AI69" s="128"/>
      <c r="AJ69" s="128"/>
      <c r="AK69" s="128"/>
      <c r="AL69" s="128"/>
      <c r="AM69" s="128"/>
      <c r="AN69" s="130">
        <f>SUM(AG69,AT69)</f>
        <v>0</v>
      </c>
      <c r="AO69" s="128"/>
      <c r="AP69" s="128"/>
      <c r="AQ69" s="131" t="s">
        <v>82</v>
      </c>
      <c r="AR69" s="68"/>
      <c r="AS69" s="132">
        <v>0</v>
      </c>
      <c r="AT69" s="133">
        <f>ROUND(SUM(AV69:AW69),2)</f>
        <v>0</v>
      </c>
      <c r="AU69" s="134">
        <f>'D.1.4.7 - EPS'!P87</f>
        <v>0</v>
      </c>
      <c r="AV69" s="133">
        <f>'D.1.4.7 - EPS'!J35</f>
        <v>0</v>
      </c>
      <c r="AW69" s="133">
        <f>'D.1.4.7 - EPS'!J36</f>
        <v>0</v>
      </c>
      <c r="AX69" s="133">
        <f>'D.1.4.7 - EPS'!J37</f>
        <v>0</v>
      </c>
      <c r="AY69" s="133">
        <f>'D.1.4.7 - EPS'!J38</f>
        <v>0</v>
      </c>
      <c r="AZ69" s="133">
        <f>'D.1.4.7 - EPS'!F35</f>
        <v>0</v>
      </c>
      <c r="BA69" s="133">
        <f>'D.1.4.7 - EPS'!F36</f>
        <v>0</v>
      </c>
      <c r="BB69" s="133">
        <f>'D.1.4.7 - EPS'!F37</f>
        <v>0</v>
      </c>
      <c r="BC69" s="133">
        <f>'D.1.4.7 - EPS'!F38</f>
        <v>0</v>
      </c>
      <c r="BD69" s="135">
        <f>'D.1.4.7 - EPS'!F39</f>
        <v>0</v>
      </c>
      <c r="BE69" s="4"/>
      <c r="BT69" s="136" t="s">
        <v>78</v>
      </c>
      <c r="BV69" s="136" t="s">
        <v>71</v>
      </c>
      <c r="BW69" s="136" t="s">
        <v>122</v>
      </c>
      <c r="BX69" s="136" t="s">
        <v>89</v>
      </c>
      <c r="CL69" s="136" t="s">
        <v>19</v>
      </c>
    </row>
    <row r="70" s="4" customFormat="1" ht="16.5" customHeight="1">
      <c r="A70" s="127" t="s">
        <v>79</v>
      </c>
      <c r="B70" s="66"/>
      <c r="C70" s="128"/>
      <c r="D70" s="128"/>
      <c r="E70" s="129" t="s">
        <v>123</v>
      </c>
      <c r="F70" s="129"/>
      <c r="G70" s="129"/>
      <c r="H70" s="129"/>
      <c r="I70" s="129"/>
      <c r="J70" s="128"/>
      <c r="K70" s="129" t="s">
        <v>124</v>
      </c>
      <c r="L70" s="129"/>
      <c r="M70" s="129"/>
      <c r="N70" s="129"/>
      <c r="O70" s="129"/>
      <c r="P70" s="129"/>
      <c r="Q70" s="129"/>
      <c r="R70" s="129"/>
      <c r="S70" s="129"/>
      <c r="T70" s="129"/>
      <c r="U70" s="129"/>
      <c r="V70" s="129"/>
      <c r="W70" s="129"/>
      <c r="X70" s="129"/>
      <c r="Y70" s="129"/>
      <c r="Z70" s="129"/>
      <c r="AA70" s="129"/>
      <c r="AB70" s="129"/>
      <c r="AC70" s="129"/>
      <c r="AD70" s="129"/>
      <c r="AE70" s="129"/>
      <c r="AF70" s="129"/>
      <c r="AG70" s="130">
        <f>'D.1.4.8 - Plynoinstalace'!J32</f>
        <v>0</v>
      </c>
      <c r="AH70" s="128"/>
      <c r="AI70" s="128"/>
      <c r="AJ70" s="128"/>
      <c r="AK70" s="128"/>
      <c r="AL70" s="128"/>
      <c r="AM70" s="128"/>
      <c r="AN70" s="130">
        <f>SUM(AG70,AT70)</f>
        <v>0</v>
      </c>
      <c r="AO70" s="128"/>
      <c r="AP70" s="128"/>
      <c r="AQ70" s="131" t="s">
        <v>82</v>
      </c>
      <c r="AR70" s="68"/>
      <c r="AS70" s="132">
        <v>0</v>
      </c>
      <c r="AT70" s="133">
        <f>ROUND(SUM(AV70:AW70),2)</f>
        <v>0</v>
      </c>
      <c r="AU70" s="134">
        <f>'D.1.4.8 - Plynoinstalace'!P90</f>
        <v>0</v>
      </c>
      <c r="AV70" s="133">
        <f>'D.1.4.8 - Plynoinstalace'!J35</f>
        <v>0</v>
      </c>
      <c r="AW70" s="133">
        <f>'D.1.4.8 - Plynoinstalace'!J36</f>
        <v>0</v>
      </c>
      <c r="AX70" s="133">
        <f>'D.1.4.8 - Plynoinstalace'!J37</f>
        <v>0</v>
      </c>
      <c r="AY70" s="133">
        <f>'D.1.4.8 - Plynoinstalace'!J38</f>
        <v>0</v>
      </c>
      <c r="AZ70" s="133">
        <f>'D.1.4.8 - Plynoinstalace'!F35</f>
        <v>0</v>
      </c>
      <c r="BA70" s="133">
        <f>'D.1.4.8 - Plynoinstalace'!F36</f>
        <v>0</v>
      </c>
      <c r="BB70" s="133">
        <f>'D.1.4.8 - Plynoinstalace'!F37</f>
        <v>0</v>
      </c>
      <c r="BC70" s="133">
        <f>'D.1.4.8 - Plynoinstalace'!F38</f>
        <v>0</v>
      </c>
      <c r="BD70" s="135">
        <f>'D.1.4.8 - Plynoinstalace'!F39</f>
        <v>0</v>
      </c>
      <c r="BE70" s="4"/>
      <c r="BT70" s="136" t="s">
        <v>78</v>
      </c>
      <c r="BV70" s="136" t="s">
        <v>71</v>
      </c>
      <c r="BW70" s="136" t="s">
        <v>125</v>
      </c>
      <c r="BX70" s="136" t="s">
        <v>89</v>
      </c>
      <c r="CL70" s="136" t="s">
        <v>19</v>
      </c>
    </row>
    <row r="71" s="7" customFormat="1" ht="16.5" customHeight="1">
      <c r="A71" s="7"/>
      <c r="B71" s="114"/>
      <c r="C71" s="115"/>
      <c r="D71" s="116" t="s">
        <v>126</v>
      </c>
      <c r="E71" s="116"/>
      <c r="F71" s="116"/>
      <c r="G71" s="116"/>
      <c r="H71" s="116"/>
      <c r="I71" s="117"/>
      <c r="J71" s="116" t="s">
        <v>127</v>
      </c>
      <c r="K71" s="116"/>
      <c r="L71" s="116"/>
      <c r="M71" s="116"/>
      <c r="N71" s="116"/>
      <c r="O71" s="116"/>
      <c r="P71" s="116"/>
      <c r="Q71" s="116"/>
      <c r="R71" s="116"/>
      <c r="S71" s="116"/>
      <c r="T71" s="116"/>
      <c r="U71" s="116"/>
      <c r="V71" s="116"/>
      <c r="W71" s="116"/>
      <c r="X71" s="116"/>
      <c r="Y71" s="116"/>
      <c r="Z71" s="116"/>
      <c r="AA71" s="116"/>
      <c r="AB71" s="116"/>
      <c r="AC71" s="116"/>
      <c r="AD71" s="116"/>
      <c r="AE71" s="116"/>
      <c r="AF71" s="116"/>
      <c r="AG71" s="118">
        <f>ROUND(AG72,2)</f>
        <v>0</v>
      </c>
      <c r="AH71" s="117"/>
      <c r="AI71" s="117"/>
      <c r="AJ71" s="117"/>
      <c r="AK71" s="117"/>
      <c r="AL71" s="117"/>
      <c r="AM71" s="117"/>
      <c r="AN71" s="119">
        <f>SUM(AG71,AT71)</f>
        <v>0</v>
      </c>
      <c r="AO71" s="117"/>
      <c r="AP71" s="117"/>
      <c r="AQ71" s="120" t="s">
        <v>75</v>
      </c>
      <c r="AR71" s="121"/>
      <c r="AS71" s="122">
        <f>ROUND(AS72,2)</f>
        <v>0</v>
      </c>
      <c r="AT71" s="123">
        <f>ROUND(SUM(AV71:AW71),2)</f>
        <v>0</v>
      </c>
      <c r="AU71" s="124">
        <f>ROUND(AU72,5)</f>
        <v>0</v>
      </c>
      <c r="AV71" s="123">
        <f>ROUND(AZ71*L29,2)</f>
        <v>0</v>
      </c>
      <c r="AW71" s="123">
        <f>ROUND(BA71*L30,2)</f>
        <v>0</v>
      </c>
      <c r="AX71" s="123">
        <f>ROUND(BB71*L29,2)</f>
        <v>0</v>
      </c>
      <c r="AY71" s="123">
        <f>ROUND(BC71*L30,2)</f>
        <v>0</v>
      </c>
      <c r="AZ71" s="123">
        <f>ROUND(AZ72,2)</f>
        <v>0</v>
      </c>
      <c r="BA71" s="123">
        <f>ROUND(BA72,2)</f>
        <v>0</v>
      </c>
      <c r="BB71" s="123">
        <f>ROUND(BB72,2)</f>
        <v>0</v>
      </c>
      <c r="BC71" s="123">
        <f>ROUND(BC72,2)</f>
        <v>0</v>
      </c>
      <c r="BD71" s="125">
        <f>ROUND(BD72,2)</f>
        <v>0</v>
      </c>
      <c r="BE71" s="7"/>
      <c r="BS71" s="126" t="s">
        <v>68</v>
      </c>
      <c r="BT71" s="126" t="s">
        <v>76</v>
      </c>
      <c r="BU71" s="126" t="s">
        <v>70</v>
      </c>
      <c r="BV71" s="126" t="s">
        <v>71</v>
      </c>
      <c r="BW71" s="126" t="s">
        <v>128</v>
      </c>
      <c r="BX71" s="126" t="s">
        <v>5</v>
      </c>
      <c r="CL71" s="126" t="s">
        <v>19</v>
      </c>
      <c r="CM71" s="126" t="s">
        <v>78</v>
      </c>
    </row>
    <row r="72" s="4" customFormat="1" ht="16.5" customHeight="1">
      <c r="A72" s="127" t="s">
        <v>79</v>
      </c>
      <c r="B72" s="66"/>
      <c r="C72" s="128"/>
      <c r="D72" s="128"/>
      <c r="E72" s="129" t="s">
        <v>126</v>
      </c>
      <c r="F72" s="129"/>
      <c r="G72" s="129"/>
      <c r="H72" s="129"/>
      <c r="I72" s="129"/>
      <c r="J72" s="128"/>
      <c r="K72" s="129" t="s">
        <v>127</v>
      </c>
      <c r="L72" s="129"/>
      <c r="M72" s="129"/>
      <c r="N72" s="129"/>
      <c r="O72" s="129"/>
      <c r="P72" s="129"/>
      <c r="Q72" s="129"/>
      <c r="R72" s="129"/>
      <c r="S72" s="129"/>
      <c r="T72" s="129"/>
      <c r="U72" s="129"/>
      <c r="V72" s="129"/>
      <c r="W72" s="129"/>
      <c r="X72" s="129"/>
      <c r="Y72" s="129"/>
      <c r="Z72" s="129"/>
      <c r="AA72" s="129"/>
      <c r="AB72" s="129"/>
      <c r="AC72" s="129"/>
      <c r="AD72" s="129"/>
      <c r="AE72" s="129"/>
      <c r="AF72" s="129"/>
      <c r="AG72" s="130">
        <f>'SO.02.1 - Úprava areálový...'!J32</f>
        <v>0</v>
      </c>
      <c r="AH72" s="128"/>
      <c r="AI72" s="128"/>
      <c r="AJ72" s="128"/>
      <c r="AK72" s="128"/>
      <c r="AL72" s="128"/>
      <c r="AM72" s="128"/>
      <c r="AN72" s="130">
        <f>SUM(AG72,AT72)</f>
        <v>0</v>
      </c>
      <c r="AO72" s="128"/>
      <c r="AP72" s="128"/>
      <c r="AQ72" s="131" t="s">
        <v>82</v>
      </c>
      <c r="AR72" s="68"/>
      <c r="AS72" s="132">
        <v>0</v>
      </c>
      <c r="AT72" s="133">
        <f>ROUND(SUM(AV72:AW72),2)</f>
        <v>0</v>
      </c>
      <c r="AU72" s="134">
        <f>'SO.02.1 - Úprava areálový...'!P88</f>
        <v>0</v>
      </c>
      <c r="AV72" s="133">
        <f>'SO.02.1 - Úprava areálový...'!J35</f>
        <v>0</v>
      </c>
      <c r="AW72" s="133">
        <f>'SO.02.1 - Úprava areálový...'!J36</f>
        <v>0</v>
      </c>
      <c r="AX72" s="133">
        <f>'SO.02.1 - Úprava areálový...'!J37</f>
        <v>0</v>
      </c>
      <c r="AY72" s="133">
        <f>'SO.02.1 - Úprava areálový...'!J38</f>
        <v>0</v>
      </c>
      <c r="AZ72" s="133">
        <f>'SO.02.1 - Úprava areálový...'!F35</f>
        <v>0</v>
      </c>
      <c r="BA72" s="133">
        <f>'SO.02.1 - Úprava areálový...'!F36</f>
        <v>0</v>
      </c>
      <c r="BB72" s="133">
        <f>'SO.02.1 - Úprava areálový...'!F37</f>
        <v>0</v>
      </c>
      <c r="BC72" s="133">
        <f>'SO.02.1 - Úprava areálový...'!F38</f>
        <v>0</v>
      </c>
      <c r="BD72" s="135">
        <f>'SO.02.1 - Úprava areálový...'!F39</f>
        <v>0</v>
      </c>
      <c r="BE72" s="4"/>
      <c r="BT72" s="136" t="s">
        <v>78</v>
      </c>
      <c r="BV72" s="136" t="s">
        <v>71</v>
      </c>
      <c r="BW72" s="136" t="s">
        <v>129</v>
      </c>
      <c r="BX72" s="136" t="s">
        <v>128</v>
      </c>
      <c r="CL72" s="136" t="s">
        <v>19</v>
      </c>
    </row>
    <row r="73" s="7" customFormat="1" ht="24.75" customHeight="1">
      <c r="A73" s="7"/>
      <c r="B73" s="114"/>
      <c r="C73" s="115"/>
      <c r="D73" s="116" t="s">
        <v>130</v>
      </c>
      <c r="E73" s="116"/>
      <c r="F73" s="116"/>
      <c r="G73" s="116"/>
      <c r="H73" s="116"/>
      <c r="I73" s="117"/>
      <c r="J73" s="116" t="s">
        <v>131</v>
      </c>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8">
        <f>ROUND(SUM(AG74:AG76),2)</f>
        <v>0</v>
      </c>
      <c r="AH73" s="117"/>
      <c r="AI73" s="117"/>
      <c r="AJ73" s="117"/>
      <c r="AK73" s="117"/>
      <c r="AL73" s="117"/>
      <c r="AM73" s="117"/>
      <c r="AN73" s="119">
        <f>SUM(AG73,AT73)</f>
        <v>0</v>
      </c>
      <c r="AO73" s="117"/>
      <c r="AP73" s="117"/>
      <c r="AQ73" s="120" t="s">
        <v>75</v>
      </c>
      <c r="AR73" s="121"/>
      <c r="AS73" s="122">
        <f>ROUND(SUM(AS74:AS76),2)</f>
        <v>0</v>
      </c>
      <c r="AT73" s="123">
        <f>ROUND(SUM(AV73:AW73),2)</f>
        <v>0</v>
      </c>
      <c r="AU73" s="124">
        <f>ROUND(SUM(AU74:AU76),5)</f>
        <v>0</v>
      </c>
      <c r="AV73" s="123">
        <f>ROUND(AZ73*L29,2)</f>
        <v>0</v>
      </c>
      <c r="AW73" s="123">
        <f>ROUND(BA73*L30,2)</f>
        <v>0</v>
      </c>
      <c r="AX73" s="123">
        <f>ROUND(BB73*L29,2)</f>
        <v>0</v>
      </c>
      <c r="AY73" s="123">
        <f>ROUND(BC73*L30,2)</f>
        <v>0</v>
      </c>
      <c r="AZ73" s="123">
        <f>ROUND(SUM(AZ74:AZ76),2)</f>
        <v>0</v>
      </c>
      <c r="BA73" s="123">
        <f>ROUND(SUM(BA74:BA76),2)</f>
        <v>0</v>
      </c>
      <c r="BB73" s="123">
        <f>ROUND(SUM(BB74:BB76),2)</f>
        <v>0</v>
      </c>
      <c r="BC73" s="123">
        <f>ROUND(SUM(BC74:BC76),2)</f>
        <v>0</v>
      </c>
      <c r="BD73" s="125">
        <f>ROUND(SUM(BD74:BD76),2)</f>
        <v>0</v>
      </c>
      <c r="BE73" s="7"/>
      <c r="BS73" s="126" t="s">
        <v>68</v>
      </c>
      <c r="BT73" s="126" t="s">
        <v>76</v>
      </c>
      <c r="BU73" s="126" t="s">
        <v>70</v>
      </c>
      <c r="BV73" s="126" t="s">
        <v>71</v>
      </c>
      <c r="BW73" s="126" t="s">
        <v>132</v>
      </c>
      <c r="BX73" s="126" t="s">
        <v>5</v>
      </c>
      <c r="CL73" s="126" t="s">
        <v>19</v>
      </c>
      <c r="CM73" s="126" t="s">
        <v>78</v>
      </c>
    </row>
    <row r="74" s="4" customFormat="1" ht="16.5" customHeight="1">
      <c r="A74" s="127" t="s">
        <v>79</v>
      </c>
      <c r="B74" s="66"/>
      <c r="C74" s="128"/>
      <c r="D74" s="128"/>
      <c r="E74" s="129" t="s">
        <v>102</v>
      </c>
      <c r="F74" s="129"/>
      <c r="G74" s="129"/>
      <c r="H74" s="129"/>
      <c r="I74" s="129"/>
      <c r="J74" s="128"/>
      <c r="K74" s="129" t="s">
        <v>133</v>
      </c>
      <c r="L74" s="129"/>
      <c r="M74" s="129"/>
      <c r="N74" s="129"/>
      <c r="O74" s="129"/>
      <c r="P74" s="129"/>
      <c r="Q74" s="129"/>
      <c r="R74" s="129"/>
      <c r="S74" s="129"/>
      <c r="T74" s="129"/>
      <c r="U74" s="129"/>
      <c r="V74" s="129"/>
      <c r="W74" s="129"/>
      <c r="X74" s="129"/>
      <c r="Y74" s="129"/>
      <c r="Z74" s="129"/>
      <c r="AA74" s="129"/>
      <c r="AB74" s="129"/>
      <c r="AC74" s="129"/>
      <c r="AD74" s="129"/>
      <c r="AE74" s="129"/>
      <c r="AF74" s="129"/>
      <c r="AG74" s="130">
        <f>'D.1.4.1 - Užitková voda'!J32</f>
        <v>0</v>
      </c>
      <c r="AH74" s="128"/>
      <c r="AI74" s="128"/>
      <c r="AJ74" s="128"/>
      <c r="AK74" s="128"/>
      <c r="AL74" s="128"/>
      <c r="AM74" s="128"/>
      <c r="AN74" s="130">
        <f>SUM(AG74,AT74)</f>
        <v>0</v>
      </c>
      <c r="AO74" s="128"/>
      <c r="AP74" s="128"/>
      <c r="AQ74" s="131" t="s">
        <v>82</v>
      </c>
      <c r="AR74" s="68"/>
      <c r="AS74" s="132">
        <v>0</v>
      </c>
      <c r="AT74" s="133">
        <f>ROUND(SUM(AV74:AW74),2)</f>
        <v>0</v>
      </c>
      <c r="AU74" s="134">
        <f>'D.1.4.1 - Užitková voda'!P90</f>
        <v>0</v>
      </c>
      <c r="AV74" s="133">
        <f>'D.1.4.1 - Užitková voda'!J35</f>
        <v>0</v>
      </c>
      <c r="AW74" s="133">
        <f>'D.1.4.1 - Užitková voda'!J36</f>
        <v>0</v>
      </c>
      <c r="AX74" s="133">
        <f>'D.1.4.1 - Užitková voda'!J37</f>
        <v>0</v>
      </c>
      <c r="AY74" s="133">
        <f>'D.1.4.1 - Užitková voda'!J38</f>
        <v>0</v>
      </c>
      <c r="AZ74" s="133">
        <f>'D.1.4.1 - Užitková voda'!F35</f>
        <v>0</v>
      </c>
      <c r="BA74" s="133">
        <f>'D.1.4.1 - Užitková voda'!F36</f>
        <v>0</v>
      </c>
      <c r="BB74" s="133">
        <f>'D.1.4.1 - Užitková voda'!F37</f>
        <v>0</v>
      </c>
      <c r="BC74" s="133">
        <f>'D.1.4.1 - Užitková voda'!F38</f>
        <v>0</v>
      </c>
      <c r="BD74" s="135">
        <f>'D.1.4.1 - Užitková voda'!F39</f>
        <v>0</v>
      </c>
      <c r="BE74" s="4"/>
      <c r="BT74" s="136" t="s">
        <v>78</v>
      </c>
      <c r="BV74" s="136" t="s">
        <v>71</v>
      </c>
      <c r="BW74" s="136" t="s">
        <v>134</v>
      </c>
      <c r="BX74" s="136" t="s">
        <v>132</v>
      </c>
      <c r="CL74" s="136" t="s">
        <v>19</v>
      </c>
    </row>
    <row r="75" s="4" customFormat="1" ht="16.5" customHeight="1">
      <c r="A75" s="127" t="s">
        <v>79</v>
      </c>
      <c r="B75" s="66"/>
      <c r="C75" s="128"/>
      <c r="D75" s="128"/>
      <c r="E75" s="129" t="s">
        <v>105</v>
      </c>
      <c r="F75" s="129"/>
      <c r="G75" s="129"/>
      <c r="H75" s="129"/>
      <c r="I75" s="129"/>
      <c r="J75" s="128"/>
      <c r="K75" s="129" t="s">
        <v>135</v>
      </c>
      <c r="L75" s="129"/>
      <c r="M75" s="129"/>
      <c r="N75" s="129"/>
      <c r="O75" s="129"/>
      <c r="P75" s="129"/>
      <c r="Q75" s="129"/>
      <c r="R75" s="129"/>
      <c r="S75" s="129"/>
      <c r="T75" s="129"/>
      <c r="U75" s="129"/>
      <c r="V75" s="129"/>
      <c r="W75" s="129"/>
      <c r="X75" s="129"/>
      <c r="Y75" s="129"/>
      <c r="Z75" s="129"/>
      <c r="AA75" s="129"/>
      <c r="AB75" s="129"/>
      <c r="AC75" s="129"/>
      <c r="AD75" s="129"/>
      <c r="AE75" s="129"/>
      <c r="AF75" s="129"/>
      <c r="AG75" s="130">
        <f>'D.1.4.2 - Venkovní splašk...'!J32</f>
        <v>0</v>
      </c>
      <c r="AH75" s="128"/>
      <c r="AI75" s="128"/>
      <c r="AJ75" s="128"/>
      <c r="AK75" s="128"/>
      <c r="AL75" s="128"/>
      <c r="AM75" s="128"/>
      <c r="AN75" s="130">
        <f>SUM(AG75,AT75)</f>
        <v>0</v>
      </c>
      <c r="AO75" s="128"/>
      <c r="AP75" s="128"/>
      <c r="AQ75" s="131" t="s">
        <v>82</v>
      </c>
      <c r="AR75" s="68"/>
      <c r="AS75" s="132">
        <v>0</v>
      </c>
      <c r="AT75" s="133">
        <f>ROUND(SUM(AV75:AW75),2)</f>
        <v>0</v>
      </c>
      <c r="AU75" s="134">
        <f>'D.1.4.2 - Venkovní splašk...'!P91</f>
        <v>0</v>
      </c>
      <c r="AV75" s="133">
        <f>'D.1.4.2 - Venkovní splašk...'!J35</f>
        <v>0</v>
      </c>
      <c r="AW75" s="133">
        <f>'D.1.4.2 - Venkovní splašk...'!J36</f>
        <v>0</v>
      </c>
      <c r="AX75" s="133">
        <f>'D.1.4.2 - Venkovní splašk...'!J37</f>
        <v>0</v>
      </c>
      <c r="AY75" s="133">
        <f>'D.1.4.2 - Venkovní splašk...'!J38</f>
        <v>0</v>
      </c>
      <c r="AZ75" s="133">
        <f>'D.1.4.2 - Venkovní splašk...'!F35</f>
        <v>0</v>
      </c>
      <c r="BA75" s="133">
        <f>'D.1.4.2 - Venkovní splašk...'!F36</f>
        <v>0</v>
      </c>
      <c r="BB75" s="133">
        <f>'D.1.4.2 - Venkovní splašk...'!F37</f>
        <v>0</v>
      </c>
      <c r="BC75" s="133">
        <f>'D.1.4.2 - Venkovní splašk...'!F38</f>
        <v>0</v>
      </c>
      <c r="BD75" s="135">
        <f>'D.1.4.2 - Venkovní splašk...'!F39</f>
        <v>0</v>
      </c>
      <c r="BE75" s="4"/>
      <c r="BT75" s="136" t="s">
        <v>78</v>
      </c>
      <c r="BV75" s="136" t="s">
        <v>71</v>
      </c>
      <c r="BW75" s="136" t="s">
        <v>136</v>
      </c>
      <c r="BX75" s="136" t="s">
        <v>132</v>
      </c>
      <c r="CL75" s="136" t="s">
        <v>19</v>
      </c>
    </row>
    <row r="76" s="4" customFormat="1" ht="16.5" customHeight="1">
      <c r="A76" s="127" t="s">
        <v>79</v>
      </c>
      <c r="B76" s="66"/>
      <c r="C76" s="128"/>
      <c r="D76" s="128"/>
      <c r="E76" s="129" t="s">
        <v>108</v>
      </c>
      <c r="F76" s="129"/>
      <c r="G76" s="129"/>
      <c r="H76" s="129"/>
      <c r="I76" s="129"/>
      <c r="J76" s="128"/>
      <c r="K76" s="129" t="s">
        <v>137</v>
      </c>
      <c r="L76" s="129"/>
      <c r="M76" s="129"/>
      <c r="N76" s="129"/>
      <c r="O76" s="129"/>
      <c r="P76" s="129"/>
      <c r="Q76" s="129"/>
      <c r="R76" s="129"/>
      <c r="S76" s="129"/>
      <c r="T76" s="129"/>
      <c r="U76" s="129"/>
      <c r="V76" s="129"/>
      <c r="W76" s="129"/>
      <c r="X76" s="129"/>
      <c r="Y76" s="129"/>
      <c r="Z76" s="129"/>
      <c r="AA76" s="129"/>
      <c r="AB76" s="129"/>
      <c r="AC76" s="129"/>
      <c r="AD76" s="129"/>
      <c r="AE76" s="129"/>
      <c r="AF76" s="129"/>
      <c r="AG76" s="130">
        <f>'D.1.4.3 - Venkovní dešťov...'!J32</f>
        <v>0</v>
      </c>
      <c r="AH76" s="128"/>
      <c r="AI76" s="128"/>
      <c r="AJ76" s="128"/>
      <c r="AK76" s="128"/>
      <c r="AL76" s="128"/>
      <c r="AM76" s="128"/>
      <c r="AN76" s="130">
        <f>SUM(AG76,AT76)</f>
        <v>0</v>
      </c>
      <c r="AO76" s="128"/>
      <c r="AP76" s="128"/>
      <c r="AQ76" s="131" t="s">
        <v>82</v>
      </c>
      <c r="AR76" s="68"/>
      <c r="AS76" s="132">
        <v>0</v>
      </c>
      <c r="AT76" s="133">
        <f>ROUND(SUM(AV76:AW76),2)</f>
        <v>0</v>
      </c>
      <c r="AU76" s="134">
        <f>'D.1.4.3 - Venkovní dešťov...'!P91</f>
        <v>0</v>
      </c>
      <c r="AV76" s="133">
        <f>'D.1.4.3 - Venkovní dešťov...'!J35</f>
        <v>0</v>
      </c>
      <c r="AW76" s="133">
        <f>'D.1.4.3 - Venkovní dešťov...'!J36</f>
        <v>0</v>
      </c>
      <c r="AX76" s="133">
        <f>'D.1.4.3 - Venkovní dešťov...'!J37</f>
        <v>0</v>
      </c>
      <c r="AY76" s="133">
        <f>'D.1.4.3 - Venkovní dešťov...'!J38</f>
        <v>0</v>
      </c>
      <c r="AZ76" s="133">
        <f>'D.1.4.3 - Venkovní dešťov...'!F35</f>
        <v>0</v>
      </c>
      <c r="BA76" s="133">
        <f>'D.1.4.3 - Venkovní dešťov...'!F36</f>
        <v>0</v>
      </c>
      <c r="BB76" s="133">
        <f>'D.1.4.3 - Venkovní dešťov...'!F37</f>
        <v>0</v>
      </c>
      <c r="BC76" s="133">
        <f>'D.1.4.3 - Venkovní dešťov...'!F38</f>
        <v>0</v>
      </c>
      <c r="BD76" s="135">
        <f>'D.1.4.3 - Venkovní dešťov...'!F39</f>
        <v>0</v>
      </c>
      <c r="BE76" s="4"/>
      <c r="BT76" s="136" t="s">
        <v>78</v>
      </c>
      <c r="BV76" s="136" t="s">
        <v>71</v>
      </c>
      <c r="BW76" s="136" t="s">
        <v>138</v>
      </c>
      <c r="BX76" s="136" t="s">
        <v>132</v>
      </c>
      <c r="CL76" s="136" t="s">
        <v>19</v>
      </c>
    </row>
    <row r="77" s="7" customFormat="1" ht="24.75" customHeight="1">
      <c r="A77" s="7"/>
      <c r="B77" s="114"/>
      <c r="C77" s="115"/>
      <c r="D77" s="116" t="s">
        <v>139</v>
      </c>
      <c r="E77" s="116"/>
      <c r="F77" s="116"/>
      <c r="G77" s="116"/>
      <c r="H77" s="116"/>
      <c r="I77" s="117"/>
      <c r="J77" s="116" t="s">
        <v>140</v>
      </c>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8">
        <f>ROUND(AG78,2)</f>
        <v>0</v>
      </c>
      <c r="AH77" s="117"/>
      <c r="AI77" s="117"/>
      <c r="AJ77" s="117"/>
      <c r="AK77" s="117"/>
      <c r="AL77" s="117"/>
      <c r="AM77" s="117"/>
      <c r="AN77" s="119">
        <f>SUM(AG77,AT77)</f>
        <v>0</v>
      </c>
      <c r="AO77" s="117"/>
      <c r="AP77" s="117"/>
      <c r="AQ77" s="120" t="s">
        <v>75</v>
      </c>
      <c r="AR77" s="121"/>
      <c r="AS77" s="122">
        <f>ROUND(AS78,2)</f>
        <v>0</v>
      </c>
      <c r="AT77" s="123">
        <f>ROUND(SUM(AV77:AW77),2)</f>
        <v>0</v>
      </c>
      <c r="AU77" s="124">
        <f>ROUND(AU78,5)</f>
        <v>0</v>
      </c>
      <c r="AV77" s="123">
        <f>ROUND(AZ77*L29,2)</f>
        <v>0</v>
      </c>
      <c r="AW77" s="123">
        <f>ROUND(BA77*L30,2)</f>
        <v>0</v>
      </c>
      <c r="AX77" s="123">
        <f>ROUND(BB77*L29,2)</f>
        <v>0</v>
      </c>
      <c r="AY77" s="123">
        <f>ROUND(BC77*L30,2)</f>
        <v>0</v>
      </c>
      <c r="AZ77" s="123">
        <f>ROUND(AZ78,2)</f>
        <v>0</v>
      </c>
      <c r="BA77" s="123">
        <f>ROUND(BA78,2)</f>
        <v>0</v>
      </c>
      <c r="BB77" s="123">
        <f>ROUND(BB78,2)</f>
        <v>0</v>
      </c>
      <c r="BC77" s="123">
        <f>ROUND(BC78,2)</f>
        <v>0</v>
      </c>
      <c r="BD77" s="125">
        <f>ROUND(BD78,2)</f>
        <v>0</v>
      </c>
      <c r="BE77" s="7"/>
      <c r="BS77" s="126" t="s">
        <v>68</v>
      </c>
      <c r="BT77" s="126" t="s">
        <v>76</v>
      </c>
      <c r="BU77" s="126" t="s">
        <v>70</v>
      </c>
      <c r="BV77" s="126" t="s">
        <v>71</v>
      </c>
      <c r="BW77" s="126" t="s">
        <v>141</v>
      </c>
      <c r="BX77" s="126" t="s">
        <v>5</v>
      </c>
      <c r="CL77" s="126" t="s">
        <v>19</v>
      </c>
      <c r="CM77" s="126" t="s">
        <v>78</v>
      </c>
    </row>
    <row r="78" s="4" customFormat="1" ht="23.25" customHeight="1">
      <c r="A78" s="127" t="s">
        <v>79</v>
      </c>
      <c r="B78" s="66"/>
      <c r="C78" s="128"/>
      <c r="D78" s="128"/>
      <c r="E78" s="129" t="s">
        <v>139</v>
      </c>
      <c r="F78" s="129"/>
      <c r="G78" s="129"/>
      <c r="H78" s="129"/>
      <c r="I78" s="129"/>
      <c r="J78" s="128"/>
      <c r="K78" s="129" t="s">
        <v>140</v>
      </c>
      <c r="L78" s="129"/>
      <c r="M78" s="129"/>
      <c r="N78" s="129"/>
      <c r="O78" s="129"/>
      <c r="P78" s="129"/>
      <c r="Q78" s="129"/>
      <c r="R78" s="129"/>
      <c r="S78" s="129"/>
      <c r="T78" s="129"/>
      <c r="U78" s="129"/>
      <c r="V78" s="129"/>
      <c r="W78" s="129"/>
      <c r="X78" s="129"/>
      <c r="Y78" s="129"/>
      <c r="Z78" s="129"/>
      <c r="AA78" s="129"/>
      <c r="AB78" s="129"/>
      <c r="AC78" s="129"/>
      <c r="AD78" s="129"/>
      <c r="AE78" s="129"/>
      <c r="AF78" s="129"/>
      <c r="AG78" s="130">
        <f>'SO.03, SO.05 - Zpevněné p...'!J32</f>
        <v>0</v>
      </c>
      <c r="AH78" s="128"/>
      <c r="AI78" s="128"/>
      <c r="AJ78" s="128"/>
      <c r="AK78" s="128"/>
      <c r="AL78" s="128"/>
      <c r="AM78" s="128"/>
      <c r="AN78" s="130">
        <f>SUM(AG78,AT78)</f>
        <v>0</v>
      </c>
      <c r="AO78" s="128"/>
      <c r="AP78" s="128"/>
      <c r="AQ78" s="131" t="s">
        <v>82</v>
      </c>
      <c r="AR78" s="68"/>
      <c r="AS78" s="132">
        <v>0</v>
      </c>
      <c r="AT78" s="133">
        <f>ROUND(SUM(AV78:AW78),2)</f>
        <v>0</v>
      </c>
      <c r="AU78" s="134">
        <f>'SO.03, SO.05 - Zpevněné p...'!P94</f>
        <v>0</v>
      </c>
      <c r="AV78" s="133">
        <f>'SO.03, SO.05 - Zpevněné p...'!J35</f>
        <v>0</v>
      </c>
      <c r="AW78" s="133">
        <f>'SO.03, SO.05 - Zpevněné p...'!J36</f>
        <v>0</v>
      </c>
      <c r="AX78" s="133">
        <f>'SO.03, SO.05 - Zpevněné p...'!J37</f>
        <v>0</v>
      </c>
      <c r="AY78" s="133">
        <f>'SO.03, SO.05 - Zpevněné p...'!J38</f>
        <v>0</v>
      </c>
      <c r="AZ78" s="133">
        <f>'SO.03, SO.05 - Zpevněné p...'!F35</f>
        <v>0</v>
      </c>
      <c r="BA78" s="133">
        <f>'SO.03, SO.05 - Zpevněné p...'!F36</f>
        <v>0</v>
      </c>
      <c r="BB78" s="133">
        <f>'SO.03, SO.05 - Zpevněné p...'!F37</f>
        <v>0</v>
      </c>
      <c r="BC78" s="133">
        <f>'SO.03, SO.05 - Zpevněné p...'!F38</f>
        <v>0</v>
      </c>
      <c r="BD78" s="135">
        <f>'SO.03, SO.05 - Zpevněné p...'!F39</f>
        <v>0</v>
      </c>
      <c r="BE78" s="4"/>
      <c r="BT78" s="136" t="s">
        <v>78</v>
      </c>
      <c r="BV78" s="136" t="s">
        <v>71</v>
      </c>
      <c r="BW78" s="136" t="s">
        <v>142</v>
      </c>
      <c r="BX78" s="136" t="s">
        <v>141</v>
      </c>
      <c r="CL78" s="136" t="s">
        <v>19</v>
      </c>
    </row>
    <row r="79" s="7" customFormat="1" ht="16.5" customHeight="1">
      <c r="A79" s="7"/>
      <c r="B79" s="114"/>
      <c r="C79" s="115"/>
      <c r="D79" s="116" t="s">
        <v>143</v>
      </c>
      <c r="E79" s="116"/>
      <c r="F79" s="116"/>
      <c r="G79" s="116"/>
      <c r="H79" s="116"/>
      <c r="I79" s="117"/>
      <c r="J79" s="116" t="s">
        <v>144</v>
      </c>
      <c r="K79" s="116"/>
      <c r="L79" s="116"/>
      <c r="M79" s="116"/>
      <c r="N79" s="116"/>
      <c r="O79" s="116"/>
      <c r="P79" s="116"/>
      <c r="Q79" s="116"/>
      <c r="R79" s="116"/>
      <c r="S79" s="116"/>
      <c r="T79" s="116"/>
      <c r="U79" s="116"/>
      <c r="V79" s="116"/>
      <c r="W79" s="116"/>
      <c r="X79" s="116"/>
      <c r="Y79" s="116"/>
      <c r="Z79" s="116"/>
      <c r="AA79" s="116"/>
      <c r="AB79" s="116"/>
      <c r="AC79" s="116"/>
      <c r="AD79" s="116"/>
      <c r="AE79" s="116"/>
      <c r="AF79" s="116"/>
      <c r="AG79" s="118">
        <f>ROUND(AG80,2)</f>
        <v>0</v>
      </c>
      <c r="AH79" s="117"/>
      <c r="AI79" s="117"/>
      <c r="AJ79" s="117"/>
      <c r="AK79" s="117"/>
      <c r="AL79" s="117"/>
      <c r="AM79" s="117"/>
      <c r="AN79" s="119">
        <f>SUM(AG79,AT79)</f>
        <v>0</v>
      </c>
      <c r="AO79" s="117"/>
      <c r="AP79" s="117"/>
      <c r="AQ79" s="120" t="s">
        <v>75</v>
      </c>
      <c r="AR79" s="121"/>
      <c r="AS79" s="122">
        <f>ROUND(AS80,2)</f>
        <v>0</v>
      </c>
      <c r="AT79" s="123">
        <f>ROUND(SUM(AV79:AW79),2)</f>
        <v>0</v>
      </c>
      <c r="AU79" s="124">
        <f>ROUND(AU80,5)</f>
        <v>0</v>
      </c>
      <c r="AV79" s="123">
        <f>ROUND(AZ79*L29,2)</f>
        <v>0</v>
      </c>
      <c r="AW79" s="123">
        <f>ROUND(BA79*L30,2)</f>
        <v>0</v>
      </c>
      <c r="AX79" s="123">
        <f>ROUND(BB79*L29,2)</f>
        <v>0</v>
      </c>
      <c r="AY79" s="123">
        <f>ROUND(BC79*L30,2)</f>
        <v>0</v>
      </c>
      <c r="AZ79" s="123">
        <f>ROUND(AZ80,2)</f>
        <v>0</v>
      </c>
      <c r="BA79" s="123">
        <f>ROUND(BA80,2)</f>
        <v>0</v>
      </c>
      <c r="BB79" s="123">
        <f>ROUND(BB80,2)</f>
        <v>0</v>
      </c>
      <c r="BC79" s="123">
        <f>ROUND(BC80,2)</f>
        <v>0</v>
      </c>
      <c r="BD79" s="125">
        <f>ROUND(BD80,2)</f>
        <v>0</v>
      </c>
      <c r="BE79" s="7"/>
      <c r="BS79" s="126" t="s">
        <v>68</v>
      </c>
      <c r="BT79" s="126" t="s">
        <v>76</v>
      </c>
      <c r="BU79" s="126" t="s">
        <v>70</v>
      </c>
      <c r="BV79" s="126" t="s">
        <v>71</v>
      </c>
      <c r="BW79" s="126" t="s">
        <v>145</v>
      </c>
      <c r="BX79" s="126" t="s">
        <v>5</v>
      </c>
      <c r="CL79" s="126" t="s">
        <v>19</v>
      </c>
      <c r="CM79" s="126" t="s">
        <v>78</v>
      </c>
    </row>
    <row r="80" s="4" customFormat="1" ht="16.5" customHeight="1">
      <c r="A80" s="127" t="s">
        <v>79</v>
      </c>
      <c r="B80" s="66"/>
      <c r="C80" s="128"/>
      <c r="D80" s="128"/>
      <c r="E80" s="129" t="s">
        <v>143</v>
      </c>
      <c r="F80" s="129"/>
      <c r="G80" s="129"/>
      <c r="H80" s="129"/>
      <c r="I80" s="129"/>
      <c r="J80" s="128"/>
      <c r="K80" s="129" t="s">
        <v>144</v>
      </c>
      <c r="L80" s="129"/>
      <c r="M80" s="129"/>
      <c r="N80" s="129"/>
      <c r="O80" s="129"/>
      <c r="P80" s="129"/>
      <c r="Q80" s="129"/>
      <c r="R80" s="129"/>
      <c r="S80" s="129"/>
      <c r="T80" s="129"/>
      <c r="U80" s="129"/>
      <c r="V80" s="129"/>
      <c r="W80" s="129"/>
      <c r="X80" s="129"/>
      <c r="Y80" s="129"/>
      <c r="Z80" s="129"/>
      <c r="AA80" s="129"/>
      <c r="AB80" s="129"/>
      <c r="AC80" s="129"/>
      <c r="AD80" s="129"/>
      <c r="AE80" s="129"/>
      <c r="AF80" s="129"/>
      <c r="AG80" s="130">
        <f>'SO.04 - Opěrné stěny'!J32</f>
        <v>0</v>
      </c>
      <c r="AH80" s="128"/>
      <c r="AI80" s="128"/>
      <c r="AJ80" s="128"/>
      <c r="AK80" s="128"/>
      <c r="AL80" s="128"/>
      <c r="AM80" s="128"/>
      <c r="AN80" s="130">
        <f>SUM(AG80,AT80)</f>
        <v>0</v>
      </c>
      <c r="AO80" s="128"/>
      <c r="AP80" s="128"/>
      <c r="AQ80" s="131" t="s">
        <v>82</v>
      </c>
      <c r="AR80" s="68"/>
      <c r="AS80" s="132">
        <v>0</v>
      </c>
      <c r="AT80" s="133">
        <f>ROUND(SUM(AV80:AW80),2)</f>
        <v>0</v>
      </c>
      <c r="AU80" s="134">
        <f>'SO.04 - Opěrné stěny'!P92</f>
        <v>0</v>
      </c>
      <c r="AV80" s="133">
        <f>'SO.04 - Opěrné stěny'!J35</f>
        <v>0</v>
      </c>
      <c r="AW80" s="133">
        <f>'SO.04 - Opěrné stěny'!J36</f>
        <v>0</v>
      </c>
      <c r="AX80" s="133">
        <f>'SO.04 - Opěrné stěny'!J37</f>
        <v>0</v>
      </c>
      <c r="AY80" s="133">
        <f>'SO.04 - Opěrné stěny'!J38</f>
        <v>0</v>
      </c>
      <c r="AZ80" s="133">
        <f>'SO.04 - Opěrné stěny'!F35</f>
        <v>0</v>
      </c>
      <c r="BA80" s="133">
        <f>'SO.04 - Opěrné stěny'!F36</f>
        <v>0</v>
      </c>
      <c r="BB80" s="133">
        <f>'SO.04 - Opěrné stěny'!F37</f>
        <v>0</v>
      </c>
      <c r="BC80" s="133">
        <f>'SO.04 - Opěrné stěny'!F38</f>
        <v>0</v>
      </c>
      <c r="BD80" s="135">
        <f>'SO.04 - Opěrné stěny'!F39</f>
        <v>0</v>
      </c>
      <c r="BE80" s="4"/>
      <c r="BT80" s="136" t="s">
        <v>78</v>
      </c>
      <c r="BV80" s="136" t="s">
        <v>71</v>
      </c>
      <c r="BW80" s="136" t="s">
        <v>146</v>
      </c>
      <c r="BX80" s="136" t="s">
        <v>145</v>
      </c>
      <c r="CL80" s="136" t="s">
        <v>19</v>
      </c>
    </row>
    <row r="81" s="7" customFormat="1" ht="16.5" customHeight="1">
      <c r="A81" s="7"/>
      <c r="B81" s="114"/>
      <c r="C81" s="115"/>
      <c r="D81" s="116" t="s">
        <v>147</v>
      </c>
      <c r="E81" s="116"/>
      <c r="F81" s="116"/>
      <c r="G81" s="116"/>
      <c r="H81" s="116"/>
      <c r="I81" s="117"/>
      <c r="J81" s="116" t="s">
        <v>148</v>
      </c>
      <c r="K81" s="116"/>
      <c r="L81" s="116"/>
      <c r="M81" s="116"/>
      <c r="N81" s="116"/>
      <c r="O81" s="116"/>
      <c r="P81" s="116"/>
      <c r="Q81" s="116"/>
      <c r="R81" s="116"/>
      <c r="S81" s="116"/>
      <c r="T81" s="116"/>
      <c r="U81" s="116"/>
      <c r="V81" s="116"/>
      <c r="W81" s="116"/>
      <c r="X81" s="116"/>
      <c r="Y81" s="116"/>
      <c r="Z81" s="116"/>
      <c r="AA81" s="116"/>
      <c r="AB81" s="116"/>
      <c r="AC81" s="116"/>
      <c r="AD81" s="116"/>
      <c r="AE81" s="116"/>
      <c r="AF81" s="116"/>
      <c r="AG81" s="118">
        <f>ROUND(AG82,2)</f>
        <v>0</v>
      </c>
      <c r="AH81" s="117"/>
      <c r="AI81" s="117"/>
      <c r="AJ81" s="117"/>
      <c r="AK81" s="117"/>
      <c r="AL81" s="117"/>
      <c r="AM81" s="117"/>
      <c r="AN81" s="119">
        <f>SUM(AG81,AT81)</f>
        <v>0</v>
      </c>
      <c r="AO81" s="117"/>
      <c r="AP81" s="117"/>
      <c r="AQ81" s="120" t="s">
        <v>75</v>
      </c>
      <c r="AR81" s="121"/>
      <c r="AS81" s="122">
        <f>ROUND(AS82,2)</f>
        <v>0</v>
      </c>
      <c r="AT81" s="123">
        <f>ROUND(SUM(AV81:AW81),2)</f>
        <v>0</v>
      </c>
      <c r="AU81" s="124">
        <f>ROUND(AU82,5)</f>
        <v>0</v>
      </c>
      <c r="AV81" s="123">
        <f>ROUND(AZ81*L29,2)</f>
        <v>0</v>
      </c>
      <c r="AW81" s="123">
        <f>ROUND(BA81*L30,2)</f>
        <v>0</v>
      </c>
      <c r="AX81" s="123">
        <f>ROUND(BB81*L29,2)</f>
        <v>0</v>
      </c>
      <c r="AY81" s="123">
        <f>ROUND(BC81*L30,2)</f>
        <v>0</v>
      </c>
      <c r="AZ81" s="123">
        <f>ROUND(AZ82,2)</f>
        <v>0</v>
      </c>
      <c r="BA81" s="123">
        <f>ROUND(BA82,2)</f>
        <v>0</v>
      </c>
      <c r="BB81" s="123">
        <f>ROUND(BB82,2)</f>
        <v>0</v>
      </c>
      <c r="BC81" s="123">
        <f>ROUND(BC82,2)</f>
        <v>0</v>
      </c>
      <c r="BD81" s="125">
        <f>ROUND(BD82,2)</f>
        <v>0</v>
      </c>
      <c r="BE81" s="7"/>
      <c r="BS81" s="126" t="s">
        <v>68</v>
      </c>
      <c r="BT81" s="126" t="s">
        <v>76</v>
      </c>
      <c r="BU81" s="126" t="s">
        <v>70</v>
      </c>
      <c r="BV81" s="126" t="s">
        <v>71</v>
      </c>
      <c r="BW81" s="126" t="s">
        <v>149</v>
      </c>
      <c r="BX81" s="126" t="s">
        <v>5</v>
      </c>
      <c r="CL81" s="126" t="s">
        <v>19</v>
      </c>
      <c r="CM81" s="126" t="s">
        <v>78</v>
      </c>
    </row>
    <row r="82" s="4" customFormat="1" ht="16.5" customHeight="1">
      <c r="A82" s="127" t="s">
        <v>79</v>
      </c>
      <c r="B82" s="66"/>
      <c r="C82" s="128"/>
      <c r="D82" s="128"/>
      <c r="E82" s="129" t="s">
        <v>150</v>
      </c>
      <c r="F82" s="129"/>
      <c r="G82" s="129"/>
      <c r="H82" s="129"/>
      <c r="I82" s="129"/>
      <c r="J82" s="128"/>
      <c r="K82" s="129" t="s">
        <v>148</v>
      </c>
      <c r="L82" s="129"/>
      <c r="M82" s="129"/>
      <c r="N82" s="129"/>
      <c r="O82" s="129"/>
      <c r="P82" s="129"/>
      <c r="Q82" s="129"/>
      <c r="R82" s="129"/>
      <c r="S82" s="129"/>
      <c r="T82" s="129"/>
      <c r="U82" s="129"/>
      <c r="V82" s="129"/>
      <c r="W82" s="129"/>
      <c r="X82" s="129"/>
      <c r="Y82" s="129"/>
      <c r="Z82" s="129"/>
      <c r="AA82" s="129"/>
      <c r="AB82" s="129"/>
      <c r="AC82" s="129"/>
      <c r="AD82" s="129"/>
      <c r="AE82" s="129"/>
      <c r="AF82" s="129"/>
      <c r="AG82" s="130">
        <f>'VN,ON - Vedlejší a ostatn...'!J32</f>
        <v>0</v>
      </c>
      <c r="AH82" s="128"/>
      <c r="AI82" s="128"/>
      <c r="AJ82" s="128"/>
      <c r="AK82" s="128"/>
      <c r="AL82" s="128"/>
      <c r="AM82" s="128"/>
      <c r="AN82" s="130">
        <f>SUM(AG82,AT82)</f>
        <v>0</v>
      </c>
      <c r="AO82" s="128"/>
      <c r="AP82" s="128"/>
      <c r="AQ82" s="131" t="s">
        <v>82</v>
      </c>
      <c r="AR82" s="68"/>
      <c r="AS82" s="137">
        <v>0</v>
      </c>
      <c r="AT82" s="138">
        <f>ROUND(SUM(AV82:AW82),2)</f>
        <v>0</v>
      </c>
      <c r="AU82" s="139">
        <f>'VN,ON - Vedlejší a ostatn...'!P87</f>
        <v>0</v>
      </c>
      <c r="AV82" s="138">
        <f>'VN,ON - Vedlejší a ostatn...'!J35</f>
        <v>0</v>
      </c>
      <c r="AW82" s="138">
        <f>'VN,ON - Vedlejší a ostatn...'!J36</f>
        <v>0</v>
      </c>
      <c r="AX82" s="138">
        <f>'VN,ON - Vedlejší a ostatn...'!J37</f>
        <v>0</v>
      </c>
      <c r="AY82" s="138">
        <f>'VN,ON - Vedlejší a ostatn...'!J38</f>
        <v>0</v>
      </c>
      <c r="AZ82" s="138">
        <f>'VN,ON - Vedlejší a ostatn...'!F35</f>
        <v>0</v>
      </c>
      <c r="BA82" s="138">
        <f>'VN,ON - Vedlejší a ostatn...'!F36</f>
        <v>0</v>
      </c>
      <c r="BB82" s="138">
        <f>'VN,ON - Vedlejší a ostatn...'!F37</f>
        <v>0</v>
      </c>
      <c r="BC82" s="138">
        <f>'VN,ON - Vedlejší a ostatn...'!F38</f>
        <v>0</v>
      </c>
      <c r="BD82" s="140">
        <f>'VN,ON - Vedlejší a ostatn...'!F39</f>
        <v>0</v>
      </c>
      <c r="BE82" s="4"/>
      <c r="BT82" s="136" t="s">
        <v>78</v>
      </c>
      <c r="BV82" s="136" t="s">
        <v>71</v>
      </c>
      <c r="BW82" s="136" t="s">
        <v>151</v>
      </c>
      <c r="BX82" s="136" t="s">
        <v>149</v>
      </c>
      <c r="CL82" s="136" t="s">
        <v>19</v>
      </c>
    </row>
    <row r="83" s="2" customFormat="1" ht="30" customHeight="1">
      <c r="A83" s="41"/>
      <c r="B83" s="42"/>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7"/>
      <c r="AS83" s="41"/>
      <c r="AT83" s="41"/>
      <c r="AU83" s="41"/>
      <c r="AV83" s="41"/>
      <c r="AW83" s="41"/>
      <c r="AX83" s="41"/>
      <c r="AY83" s="41"/>
      <c r="AZ83" s="41"/>
      <c r="BA83" s="41"/>
      <c r="BB83" s="41"/>
      <c r="BC83" s="41"/>
      <c r="BD83" s="41"/>
      <c r="BE83" s="41"/>
    </row>
    <row r="84" s="2" customFormat="1" ht="6.96" customHeight="1">
      <c r="A84" s="41"/>
      <c r="B84" s="62"/>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47"/>
      <c r="AS84" s="41"/>
      <c r="AT84" s="41"/>
      <c r="AU84" s="41"/>
      <c r="AV84" s="41"/>
      <c r="AW84" s="41"/>
      <c r="AX84" s="41"/>
      <c r="AY84" s="41"/>
      <c r="AZ84" s="41"/>
      <c r="BA84" s="41"/>
      <c r="BB84" s="41"/>
      <c r="BC84" s="41"/>
      <c r="BD84" s="41"/>
      <c r="BE84" s="41"/>
    </row>
  </sheetData>
  <sheetProtection sheet="1" formatColumns="0" formatRows="0" objects="1" scenarios="1" spinCount="100000" saltValue="ReNP60lIOqyrPN+2HbzsrV7MlbuLJdrLhPBfsI9yzNt6oHb4tz2BjSF5tyTWG1IJYpVz8rg9ejwXULogvanGGA==" hashValue="Ee9+AS8aoSWOgymHU29CfQM3Dn5F/jC7Hyw3ZH+0kjyISW+zWqUjxpcOA6D9BvmgVNwuYvcwGzHN5bWAIBtV1A==" algorithmName="SHA-512" password="97FE"/>
  <mergeCells count="150">
    <mergeCell ref="E64:I64"/>
    <mergeCell ref="K64:AF64"/>
    <mergeCell ref="K65:AF65"/>
    <mergeCell ref="E65:I65"/>
    <mergeCell ref="E66:I66"/>
    <mergeCell ref="K66:AF66"/>
    <mergeCell ref="E67:I67"/>
    <mergeCell ref="K67:AF67"/>
    <mergeCell ref="E68:I68"/>
    <mergeCell ref="K68:AF68"/>
    <mergeCell ref="E69:I69"/>
    <mergeCell ref="K69:AF69"/>
    <mergeCell ref="K70:AF70"/>
    <mergeCell ref="E70:I70"/>
    <mergeCell ref="D71:H71"/>
    <mergeCell ref="J71:AF71"/>
    <mergeCell ref="E72:I72"/>
    <mergeCell ref="K72:AF72"/>
    <mergeCell ref="D73:H73"/>
    <mergeCell ref="J73:AF73"/>
    <mergeCell ref="K74:AF74"/>
    <mergeCell ref="E74:I74"/>
    <mergeCell ref="K75:AF75"/>
    <mergeCell ref="E75:I75"/>
    <mergeCell ref="K76:AF76"/>
    <mergeCell ref="E76:I76"/>
    <mergeCell ref="J77:AF77"/>
    <mergeCell ref="D77:H77"/>
    <mergeCell ref="K78:AF78"/>
    <mergeCell ref="E78:I78"/>
    <mergeCell ref="D79:H79"/>
    <mergeCell ref="J79:AF79"/>
    <mergeCell ref="E80:I80"/>
    <mergeCell ref="K80:AF80"/>
    <mergeCell ref="D81:H81"/>
    <mergeCell ref="J81:AF81"/>
    <mergeCell ref="E82:I82"/>
    <mergeCell ref="K82:AF82"/>
    <mergeCell ref="AG61:AM61"/>
    <mergeCell ref="AN61:AP61"/>
    <mergeCell ref="AG62:AM62"/>
    <mergeCell ref="AN62:AP62"/>
    <mergeCell ref="AG63:AM63"/>
    <mergeCell ref="AN63:AP63"/>
    <mergeCell ref="AN64:AP64"/>
    <mergeCell ref="AG64:AM64"/>
    <mergeCell ref="AN65:AP65"/>
    <mergeCell ref="AG65:AM65"/>
    <mergeCell ref="AN66:AP66"/>
    <mergeCell ref="AG66:AM66"/>
    <mergeCell ref="AG67:AM67"/>
    <mergeCell ref="AN67:AP67"/>
    <mergeCell ref="AN68:AP68"/>
    <mergeCell ref="AG68:AM68"/>
    <mergeCell ref="AN69:AP69"/>
    <mergeCell ref="AG69:AM69"/>
    <mergeCell ref="AG70:AM70"/>
    <mergeCell ref="AN70:AP70"/>
    <mergeCell ref="AG71:AM71"/>
    <mergeCell ref="AN71:AP71"/>
    <mergeCell ref="AG72:AM72"/>
    <mergeCell ref="AN72:AP72"/>
    <mergeCell ref="AG73:AM73"/>
    <mergeCell ref="AN73:AP73"/>
    <mergeCell ref="AN74:AP74"/>
    <mergeCell ref="AG74:AM74"/>
    <mergeCell ref="AG75:AM75"/>
    <mergeCell ref="AN75:AP75"/>
    <mergeCell ref="AN76:AP76"/>
    <mergeCell ref="AG76:AM76"/>
    <mergeCell ref="AN77:AP77"/>
    <mergeCell ref="AG77:AM77"/>
    <mergeCell ref="AN78:AP78"/>
    <mergeCell ref="AG78:AM78"/>
    <mergeCell ref="AN79:AP79"/>
    <mergeCell ref="AG79:AM79"/>
    <mergeCell ref="AN80:AP80"/>
    <mergeCell ref="AG80:AM80"/>
    <mergeCell ref="AN81:AP81"/>
    <mergeCell ref="AG81:AM81"/>
    <mergeCell ref="AN82:AP82"/>
    <mergeCell ref="AG82:AM82"/>
    <mergeCell ref="L45:AO45"/>
    <mergeCell ref="I52:AF52"/>
    <mergeCell ref="C52:G52"/>
    <mergeCell ref="J55:AF55"/>
    <mergeCell ref="D55:H55"/>
    <mergeCell ref="E56:I56"/>
    <mergeCell ref="K56:AF56"/>
    <mergeCell ref="E57:I57"/>
    <mergeCell ref="K57:AF57"/>
    <mergeCell ref="J58:AF58"/>
    <mergeCell ref="D58:H58"/>
    <mergeCell ref="K59:AF59"/>
    <mergeCell ref="E59:I59"/>
    <mergeCell ref="K60:AF60"/>
    <mergeCell ref="E60:I60"/>
    <mergeCell ref="K61:AF61"/>
    <mergeCell ref="E61:I61"/>
    <mergeCell ref="K62:AF62"/>
    <mergeCell ref="E62:I62"/>
    <mergeCell ref="E63:I63"/>
    <mergeCell ref="K63:AF63"/>
    <mergeCell ref="AM47:AN47"/>
    <mergeCell ref="AM49:AP49"/>
    <mergeCell ref="AS49:AT51"/>
    <mergeCell ref="AM50:AP50"/>
    <mergeCell ref="AG52:AM52"/>
    <mergeCell ref="AN52:AP52"/>
    <mergeCell ref="AN55:AP55"/>
    <mergeCell ref="AG55:AM55"/>
    <mergeCell ref="AN56:AP56"/>
    <mergeCell ref="AG56:AM56"/>
    <mergeCell ref="AG57:AM57"/>
    <mergeCell ref="AN57:AP57"/>
    <mergeCell ref="AN58:AP58"/>
    <mergeCell ref="AG58:AM58"/>
    <mergeCell ref="AN59:AP59"/>
    <mergeCell ref="AG59:AM59"/>
    <mergeCell ref="AN60:AP60"/>
    <mergeCell ref="AG60:AM60"/>
    <mergeCell ref="AG54:AM54"/>
    <mergeCell ref="AN54:AP54"/>
    <mergeCell ref="BE5:BE32"/>
    <mergeCell ref="K5:AO5"/>
    <mergeCell ref="K6:AO6"/>
    <mergeCell ref="E14:AJ14"/>
    <mergeCell ref="E23:AN23"/>
    <mergeCell ref="AK26:AO26"/>
    <mergeCell ref="L28:P28"/>
    <mergeCell ref="W28:AE28"/>
    <mergeCell ref="AK28:AO28"/>
    <mergeCell ref="AK29:AO29"/>
    <mergeCell ref="L29:P29"/>
    <mergeCell ref="W29:AE29"/>
    <mergeCell ref="W30:AE30"/>
    <mergeCell ref="AK30:AO30"/>
    <mergeCell ref="L30:P30"/>
    <mergeCell ref="AK31:AO31"/>
    <mergeCell ref="W31:AE31"/>
    <mergeCell ref="L31:P31"/>
    <mergeCell ref="L32:P32"/>
    <mergeCell ref="W32:AE32"/>
    <mergeCell ref="AK32:AO32"/>
    <mergeCell ref="L33:P33"/>
    <mergeCell ref="AK33:AO33"/>
    <mergeCell ref="W33:AE33"/>
    <mergeCell ref="AK35:AO35"/>
    <mergeCell ref="X35:AB35"/>
    <mergeCell ref="AR2:BE2"/>
  </mergeCells>
  <hyperlinks>
    <hyperlink ref="A56" location="'01 - Odstranění tělcovičny'!C2" display="/"/>
    <hyperlink ref="A57" location="'02 - Příprava území'!C2" display="/"/>
    <hyperlink ref="A59" location="'D.1.1.BP - ASŘ - Bourací ...'!C2" display="/"/>
    <hyperlink ref="A60" location="'D.1.1.NS - ASŘ - Nový sta...'!C2" display="/"/>
    <hyperlink ref="A61" location="'D.1.1.P - ASŘ - Přístavba...'!C2" display="/"/>
    <hyperlink ref="A62" location="'D.1.1.VP - ASŘ - Výpis prvků'!C2" display="/"/>
    <hyperlink ref="A63" location="'D.1.4.1 - ZTI'!C2" display="/"/>
    <hyperlink ref="A64" location="'D.1.4.2 - Vytápění'!C2" display="/"/>
    <hyperlink ref="A65" location="'D.1.4.3 - VZT'!C2" display="/"/>
    <hyperlink ref="A66" location="'D.1.4.4 - Silnoproud'!C2" display="/"/>
    <hyperlink ref="A67" location="'D.1.4.5 - MaR'!C2" display="/"/>
    <hyperlink ref="A68" location="'D.1.4.6 - Slaboproudé ins...'!C2" display="/"/>
    <hyperlink ref="A69" location="'D.1.4.7 - EPS'!C2" display="/"/>
    <hyperlink ref="A70" location="'D.1.4.8 - Plynoinstalace'!C2" display="/"/>
    <hyperlink ref="A72" location="'SO.02.1 - Úprava areálový...'!C2" display="/"/>
    <hyperlink ref="A74" location="'D.1.4.1 - Užitková voda'!C2" display="/"/>
    <hyperlink ref="A75" location="'D.1.4.2 - Venkovní splašk...'!C2" display="/"/>
    <hyperlink ref="A76" location="'D.1.4.3 - Venkovní dešťov...'!C2" display="/"/>
    <hyperlink ref="A78" location="'SO.03, SO.05 - Zpevněné p...'!C2" display="/"/>
    <hyperlink ref="A80" location="'SO.04 - Opěrné stěny'!C2" display="/"/>
    <hyperlink ref="A82" location="'VN,ON - Vedlejší a ostatn...'!C2" display="/"/>
  </hyperlinks>
  <pageMargins left="0.39375" right="0.39375" top="0.39375" bottom="0.39375" header="0" footer="0"/>
  <pageSetup paperSize="9" orientation="landscape" blackAndWhite="1" fitToHeight="100"/>
  <headerFooter>
    <oddFooter>&amp;CStrana &amp;P z &amp;N</oddFooter>
  </headerFooter>
  <drawing r:id="rId1"/>
</worksheet>
</file>

<file path=xl/worksheets/sheet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83</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156</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ROUND(J102,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ROUND((SUM(BE102:BE651)),  2)</f>
        <v>0</v>
      </c>
      <c r="G35" s="41"/>
      <c r="H35" s="41"/>
      <c r="I35" s="160">
        <v>0.20999999999999999</v>
      </c>
      <c r="J35" s="159">
        <f>ROUND(((SUM(BE102:BE651))*I35),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ROUND((SUM(BF102:BF651)),  2)</f>
        <v>0</v>
      </c>
      <c r="G36" s="41"/>
      <c r="H36" s="41"/>
      <c r="I36" s="160">
        <v>0.12</v>
      </c>
      <c r="J36" s="159">
        <f>ROUND(((SUM(BF102:BF651))*I36),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ROUND((SUM(BG102:BG651)),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ROUND((SUM(BH102:BH651)),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ROUND((SUM(BI102:BI651)),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01 - Odstranění tělcovičny</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J102</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J103</f>
        <v>0</v>
      </c>
      <c r="K64" s="178"/>
      <c r="L64" s="182"/>
      <c r="S64" s="9"/>
      <c r="T64" s="9"/>
      <c r="U64" s="9"/>
      <c r="V64" s="9"/>
      <c r="W64" s="9"/>
      <c r="X64" s="9"/>
      <c r="Y64" s="9"/>
      <c r="Z64" s="9"/>
      <c r="AA64" s="9"/>
      <c r="AB64" s="9"/>
      <c r="AC64" s="9"/>
      <c r="AD64" s="9"/>
      <c r="AE64" s="9"/>
    </row>
    <row r="65" s="10" customFormat="1" ht="19.92" customHeight="1">
      <c r="A65" s="10"/>
      <c r="B65" s="183"/>
      <c r="C65" s="128"/>
      <c r="D65" s="184" t="s">
        <v>162</v>
      </c>
      <c r="E65" s="185"/>
      <c r="F65" s="185"/>
      <c r="G65" s="185"/>
      <c r="H65" s="185"/>
      <c r="I65" s="185"/>
      <c r="J65" s="186">
        <f>J104</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163</v>
      </c>
      <c r="E66" s="185"/>
      <c r="F66" s="185"/>
      <c r="G66" s="185"/>
      <c r="H66" s="185"/>
      <c r="I66" s="185"/>
      <c r="J66" s="186">
        <f>J145</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164</v>
      </c>
      <c r="E67" s="185"/>
      <c r="F67" s="185"/>
      <c r="G67" s="185"/>
      <c r="H67" s="185"/>
      <c r="I67" s="185"/>
      <c r="J67" s="186">
        <f>J159</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165</v>
      </c>
      <c r="E68" s="185"/>
      <c r="F68" s="185"/>
      <c r="G68" s="185"/>
      <c r="H68" s="185"/>
      <c r="I68" s="185"/>
      <c r="J68" s="186">
        <f>J427</f>
        <v>0</v>
      </c>
      <c r="K68" s="128"/>
      <c r="L68" s="187"/>
      <c r="S68" s="10"/>
      <c r="T68" s="10"/>
      <c r="U68" s="10"/>
      <c r="V68" s="10"/>
      <c r="W68" s="10"/>
      <c r="X68" s="10"/>
      <c r="Y68" s="10"/>
      <c r="Z68" s="10"/>
      <c r="AA68" s="10"/>
      <c r="AB68" s="10"/>
      <c r="AC68" s="10"/>
      <c r="AD68" s="10"/>
      <c r="AE68" s="10"/>
    </row>
    <row r="69" s="10" customFormat="1" ht="19.92" customHeight="1">
      <c r="A69" s="10"/>
      <c r="B69" s="183"/>
      <c r="C69" s="128"/>
      <c r="D69" s="184" t="s">
        <v>166</v>
      </c>
      <c r="E69" s="185"/>
      <c r="F69" s="185"/>
      <c r="G69" s="185"/>
      <c r="H69" s="185"/>
      <c r="I69" s="185"/>
      <c r="J69" s="186">
        <f>J470</f>
        <v>0</v>
      </c>
      <c r="K69" s="128"/>
      <c r="L69" s="187"/>
      <c r="S69" s="10"/>
      <c r="T69" s="10"/>
      <c r="U69" s="10"/>
      <c r="V69" s="10"/>
      <c r="W69" s="10"/>
      <c r="X69" s="10"/>
      <c r="Y69" s="10"/>
      <c r="Z69" s="10"/>
      <c r="AA69" s="10"/>
      <c r="AB69" s="10"/>
      <c r="AC69" s="10"/>
      <c r="AD69" s="10"/>
      <c r="AE69" s="10"/>
    </row>
    <row r="70" s="9" customFormat="1" ht="24.96" customHeight="1">
      <c r="A70" s="9"/>
      <c r="B70" s="177"/>
      <c r="C70" s="178"/>
      <c r="D70" s="179" t="s">
        <v>167</v>
      </c>
      <c r="E70" s="180"/>
      <c r="F70" s="180"/>
      <c r="G70" s="180"/>
      <c r="H70" s="180"/>
      <c r="I70" s="180"/>
      <c r="J70" s="181">
        <f>J474</f>
        <v>0</v>
      </c>
      <c r="K70" s="178"/>
      <c r="L70" s="182"/>
      <c r="S70" s="9"/>
      <c r="T70" s="9"/>
      <c r="U70" s="9"/>
      <c r="V70" s="9"/>
      <c r="W70" s="9"/>
      <c r="X70" s="9"/>
      <c r="Y70" s="9"/>
      <c r="Z70" s="9"/>
      <c r="AA70" s="9"/>
      <c r="AB70" s="9"/>
      <c r="AC70" s="9"/>
      <c r="AD70" s="9"/>
      <c r="AE70" s="9"/>
    </row>
    <row r="71" s="10" customFormat="1" ht="19.92" customHeight="1">
      <c r="A71" s="10"/>
      <c r="B71" s="183"/>
      <c r="C71" s="128"/>
      <c r="D71" s="184" t="s">
        <v>168</v>
      </c>
      <c r="E71" s="185"/>
      <c r="F71" s="185"/>
      <c r="G71" s="185"/>
      <c r="H71" s="185"/>
      <c r="I71" s="185"/>
      <c r="J71" s="186">
        <f>J475</f>
        <v>0</v>
      </c>
      <c r="K71" s="128"/>
      <c r="L71" s="187"/>
      <c r="S71" s="10"/>
      <c r="T71" s="10"/>
      <c r="U71" s="10"/>
      <c r="V71" s="10"/>
      <c r="W71" s="10"/>
      <c r="X71" s="10"/>
      <c r="Y71" s="10"/>
      <c r="Z71" s="10"/>
      <c r="AA71" s="10"/>
      <c r="AB71" s="10"/>
      <c r="AC71" s="10"/>
      <c r="AD71" s="10"/>
      <c r="AE71" s="10"/>
    </row>
    <row r="72" s="10" customFormat="1" ht="19.92" customHeight="1">
      <c r="A72" s="10"/>
      <c r="B72" s="183"/>
      <c r="C72" s="128"/>
      <c r="D72" s="184" t="s">
        <v>169</v>
      </c>
      <c r="E72" s="185"/>
      <c r="F72" s="185"/>
      <c r="G72" s="185"/>
      <c r="H72" s="185"/>
      <c r="I72" s="185"/>
      <c r="J72" s="186">
        <f>J489</f>
        <v>0</v>
      </c>
      <c r="K72" s="128"/>
      <c r="L72" s="187"/>
      <c r="S72" s="10"/>
      <c r="T72" s="10"/>
      <c r="U72" s="10"/>
      <c r="V72" s="10"/>
      <c r="W72" s="10"/>
      <c r="X72" s="10"/>
      <c r="Y72" s="10"/>
      <c r="Z72" s="10"/>
      <c r="AA72" s="10"/>
      <c r="AB72" s="10"/>
      <c r="AC72" s="10"/>
      <c r="AD72" s="10"/>
      <c r="AE72" s="10"/>
    </row>
    <row r="73" s="10" customFormat="1" ht="19.92" customHeight="1">
      <c r="A73" s="10"/>
      <c r="B73" s="183"/>
      <c r="C73" s="128"/>
      <c r="D73" s="184" t="s">
        <v>170</v>
      </c>
      <c r="E73" s="185"/>
      <c r="F73" s="185"/>
      <c r="G73" s="185"/>
      <c r="H73" s="185"/>
      <c r="I73" s="185"/>
      <c r="J73" s="186">
        <f>J495</f>
        <v>0</v>
      </c>
      <c r="K73" s="128"/>
      <c r="L73" s="187"/>
      <c r="S73" s="10"/>
      <c r="T73" s="10"/>
      <c r="U73" s="10"/>
      <c r="V73" s="10"/>
      <c r="W73" s="10"/>
      <c r="X73" s="10"/>
      <c r="Y73" s="10"/>
      <c r="Z73" s="10"/>
      <c r="AA73" s="10"/>
      <c r="AB73" s="10"/>
      <c r="AC73" s="10"/>
      <c r="AD73" s="10"/>
      <c r="AE73" s="10"/>
    </row>
    <row r="74" s="10" customFormat="1" ht="19.92" customHeight="1">
      <c r="A74" s="10"/>
      <c r="B74" s="183"/>
      <c r="C74" s="128"/>
      <c r="D74" s="184" t="s">
        <v>171</v>
      </c>
      <c r="E74" s="185"/>
      <c r="F74" s="185"/>
      <c r="G74" s="185"/>
      <c r="H74" s="185"/>
      <c r="I74" s="185"/>
      <c r="J74" s="186">
        <f>J510</f>
        <v>0</v>
      </c>
      <c r="K74" s="128"/>
      <c r="L74" s="187"/>
      <c r="S74" s="10"/>
      <c r="T74" s="10"/>
      <c r="U74" s="10"/>
      <c r="V74" s="10"/>
      <c r="W74" s="10"/>
      <c r="X74" s="10"/>
      <c r="Y74" s="10"/>
      <c r="Z74" s="10"/>
      <c r="AA74" s="10"/>
      <c r="AB74" s="10"/>
      <c r="AC74" s="10"/>
      <c r="AD74" s="10"/>
      <c r="AE74" s="10"/>
    </row>
    <row r="75" s="10" customFormat="1" ht="19.92" customHeight="1">
      <c r="A75" s="10"/>
      <c r="B75" s="183"/>
      <c r="C75" s="128"/>
      <c r="D75" s="184" t="s">
        <v>172</v>
      </c>
      <c r="E75" s="185"/>
      <c r="F75" s="185"/>
      <c r="G75" s="185"/>
      <c r="H75" s="185"/>
      <c r="I75" s="185"/>
      <c r="J75" s="186">
        <f>J551</f>
        <v>0</v>
      </c>
      <c r="K75" s="128"/>
      <c r="L75" s="187"/>
      <c r="S75" s="10"/>
      <c r="T75" s="10"/>
      <c r="U75" s="10"/>
      <c r="V75" s="10"/>
      <c r="W75" s="10"/>
      <c r="X75" s="10"/>
      <c r="Y75" s="10"/>
      <c r="Z75" s="10"/>
      <c r="AA75" s="10"/>
      <c r="AB75" s="10"/>
      <c r="AC75" s="10"/>
      <c r="AD75" s="10"/>
      <c r="AE75" s="10"/>
    </row>
    <row r="76" s="10" customFormat="1" ht="19.92" customHeight="1">
      <c r="A76" s="10"/>
      <c r="B76" s="183"/>
      <c r="C76" s="128"/>
      <c r="D76" s="184" t="s">
        <v>173</v>
      </c>
      <c r="E76" s="185"/>
      <c r="F76" s="185"/>
      <c r="G76" s="185"/>
      <c r="H76" s="185"/>
      <c r="I76" s="185"/>
      <c r="J76" s="186">
        <f>J597</f>
        <v>0</v>
      </c>
      <c r="K76" s="128"/>
      <c r="L76" s="187"/>
      <c r="S76" s="10"/>
      <c r="T76" s="10"/>
      <c r="U76" s="10"/>
      <c r="V76" s="10"/>
      <c r="W76" s="10"/>
      <c r="X76" s="10"/>
      <c r="Y76" s="10"/>
      <c r="Z76" s="10"/>
      <c r="AA76" s="10"/>
      <c r="AB76" s="10"/>
      <c r="AC76" s="10"/>
      <c r="AD76" s="10"/>
      <c r="AE76" s="10"/>
    </row>
    <row r="77" s="10" customFormat="1" ht="19.92" customHeight="1">
      <c r="A77" s="10"/>
      <c r="B77" s="183"/>
      <c r="C77" s="128"/>
      <c r="D77" s="184" t="s">
        <v>174</v>
      </c>
      <c r="E77" s="185"/>
      <c r="F77" s="185"/>
      <c r="G77" s="185"/>
      <c r="H77" s="185"/>
      <c r="I77" s="185"/>
      <c r="J77" s="186">
        <f>J610</f>
        <v>0</v>
      </c>
      <c r="K77" s="128"/>
      <c r="L77" s="187"/>
      <c r="S77" s="10"/>
      <c r="T77" s="10"/>
      <c r="U77" s="10"/>
      <c r="V77" s="10"/>
      <c r="W77" s="10"/>
      <c r="X77" s="10"/>
      <c r="Y77" s="10"/>
      <c r="Z77" s="10"/>
      <c r="AA77" s="10"/>
      <c r="AB77" s="10"/>
      <c r="AC77" s="10"/>
      <c r="AD77" s="10"/>
      <c r="AE77" s="10"/>
    </row>
    <row r="78" s="10" customFormat="1" ht="19.92" customHeight="1">
      <c r="A78" s="10"/>
      <c r="B78" s="183"/>
      <c r="C78" s="128"/>
      <c r="D78" s="184" t="s">
        <v>175</v>
      </c>
      <c r="E78" s="185"/>
      <c r="F78" s="185"/>
      <c r="G78" s="185"/>
      <c r="H78" s="185"/>
      <c r="I78" s="185"/>
      <c r="J78" s="186">
        <f>J623</f>
        <v>0</v>
      </c>
      <c r="K78" s="128"/>
      <c r="L78" s="187"/>
      <c r="S78" s="10"/>
      <c r="T78" s="10"/>
      <c r="U78" s="10"/>
      <c r="V78" s="10"/>
      <c r="W78" s="10"/>
      <c r="X78" s="10"/>
      <c r="Y78" s="10"/>
      <c r="Z78" s="10"/>
      <c r="AA78" s="10"/>
      <c r="AB78" s="10"/>
      <c r="AC78" s="10"/>
      <c r="AD78" s="10"/>
      <c r="AE78" s="10"/>
    </row>
    <row r="79" s="10" customFormat="1" ht="19.92" customHeight="1">
      <c r="A79" s="10"/>
      <c r="B79" s="183"/>
      <c r="C79" s="128"/>
      <c r="D79" s="184" t="s">
        <v>176</v>
      </c>
      <c r="E79" s="185"/>
      <c r="F79" s="185"/>
      <c r="G79" s="185"/>
      <c r="H79" s="185"/>
      <c r="I79" s="185"/>
      <c r="J79" s="186">
        <f>J632</f>
        <v>0</v>
      </c>
      <c r="K79" s="128"/>
      <c r="L79" s="187"/>
      <c r="S79" s="10"/>
      <c r="T79" s="10"/>
      <c r="U79" s="10"/>
      <c r="V79" s="10"/>
      <c r="W79" s="10"/>
      <c r="X79" s="10"/>
      <c r="Y79" s="10"/>
      <c r="Z79" s="10"/>
      <c r="AA79" s="10"/>
      <c r="AB79" s="10"/>
      <c r="AC79" s="10"/>
      <c r="AD79" s="10"/>
      <c r="AE79" s="10"/>
    </row>
    <row r="80" s="10" customFormat="1" ht="19.92" customHeight="1">
      <c r="A80" s="10"/>
      <c r="B80" s="183"/>
      <c r="C80" s="128"/>
      <c r="D80" s="184" t="s">
        <v>177</v>
      </c>
      <c r="E80" s="185"/>
      <c r="F80" s="185"/>
      <c r="G80" s="185"/>
      <c r="H80" s="185"/>
      <c r="I80" s="185"/>
      <c r="J80" s="186">
        <f>J643</f>
        <v>0</v>
      </c>
      <c r="K80" s="128"/>
      <c r="L80" s="187"/>
      <c r="S80" s="10"/>
      <c r="T80" s="10"/>
      <c r="U80" s="10"/>
      <c r="V80" s="10"/>
      <c r="W80" s="10"/>
      <c r="X80" s="10"/>
      <c r="Y80" s="10"/>
      <c r="Z80" s="10"/>
      <c r="AA80" s="10"/>
      <c r="AB80" s="10"/>
      <c r="AC80" s="10"/>
      <c r="AD80" s="10"/>
      <c r="AE80" s="10"/>
    </row>
    <row r="81" s="2" customFormat="1" ht="21.84" customHeight="1">
      <c r="A81" s="41"/>
      <c r="B81" s="42"/>
      <c r="C81" s="43"/>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6.96" customHeight="1">
      <c r="A82" s="41"/>
      <c r="B82" s="62"/>
      <c r="C82" s="63"/>
      <c r="D82" s="63"/>
      <c r="E82" s="63"/>
      <c r="F82" s="63"/>
      <c r="G82" s="63"/>
      <c r="H82" s="63"/>
      <c r="I82" s="63"/>
      <c r="J82" s="63"/>
      <c r="K82" s="63"/>
      <c r="L82" s="147"/>
      <c r="S82" s="41"/>
      <c r="T82" s="41"/>
      <c r="U82" s="41"/>
      <c r="V82" s="41"/>
      <c r="W82" s="41"/>
      <c r="X82" s="41"/>
      <c r="Y82" s="41"/>
      <c r="Z82" s="41"/>
      <c r="AA82" s="41"/>
      <c r="AB82" s="41"/>
      <c r="AC82" s="41"/>
      <c r="AD82" s="41"/>
      <c r="AE82" s="41"/>
    </row>
    <row r="86" s="2" customFormat="1" ht="6.96" customHeight="1">
      <c r="A86" s="41"/>
      <c r="B86" s="64"/>
      <c r="C86" s="65"/>
      <c r="D86" s="65"/>
      <c r="E86" s="65"/>
      <c r="F86" s="65"/>
      <c r="G86" s="65"/>
      <c r="H86" s="65"/>
      <c r="I86" s="65"/>
      <c r="J86" s="65"/>
      <c r="K86" s="65"/>
      <c r="L86" s="147"/>
      <c r="S86" s="41"/>
      <c r="T86" s="41"/>
      <c r="U86" s="41"/>
      <c r="V86" s="41"/>
      <c r="W86" s="41"/>
      <c r="X86" s="41"/>
      <c r="Y86" s="41"/>
      <c r="Z86" s="41"/>
      <c r="AA86" s="41"/>
      <c r="AB86" s="41"/>
      <c r="AC86" s="41"/>
      <c r="AD86" s="41"/>
      <c r="AE86" s="41"/>
    </row>
    <row r="87" s="2" customFormat="1" ht="24.96" customHeight="1">
      <c r="A87" s="41"/>
      <c r="B87" s="42"/>
      <c r="C87" s="26" t="s">
        <v>178</v>
      </c>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6.96" customHeight="1">
      <c r="A88" s="41"/>
      <c r="B88" s="42"/>
      <c r="C88" s="43"/>
      <c r="D88" s="43"/>
      <c r="E88" s="43"/>
      <c r="F88" s="43"/>
      <c r="G88" s="43"/>
      <c r="H88" s="43"/>
      <c r="I88" s="43"/>
      <c r="J88" s="43"/>
      <c r="K88" s="43"/>
      <c r="L88" s="147"/>
      <c r="S88" s="41"/>
      <c r="T88" s="41"/>
      <c r="U88" s="41"/>
      <c r="V88" s="41"/>
      <c r="W88" s="41"/>
      <c r="X88" s="41"/>
      <c r="Y88" s="41"/>
      <c r="Z88" s="41"/>
      <c r="AA88" s="41"/>
      <c r="AB88" s="41"/>
      <c r="AC88" s="41"/>
      <c r="AD88" s="41"/>
      <c r="AE88" s="41"/>
    </row>
    <row r="89" s="2" customFormat="1" ht="12" customHeight="1">
      <c r="A89" s="41"/>
      <c r="B89" s="42"/>
      <c r="C89" s="35" t="s">
        <v>16</v>
      </c>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6.5" customHeight="1">
      <c r="A90" s="41"/>
      <c r="B90" s="42"/>
      <c r="C90" s="43"/>
      <c r="D90" s="43"/>
      <c r="E90" s="172" t="str">
        <f>E7</f>
        <v>Tělocvična ZŠ TGM Poděbrady</v>
      </c>
      <c r="F90" s="35"/>
      <c r="G90" s="35"/>
      <c r="H90" s="35"/>
      <c r="I90" s="43"/>
      <c r="J90" s="43"/>
      <c r="K90" s="43"/>
      <c r="L90" s="147"/>
      <c r="S90" s="41"/>
      <c r="T90" s="41"/>
      <c r="U90" s="41"/>
      <c r="V90" s="41"/>
      <c r="W90" s="41"/>
      <c r="X90" s="41"/>
      <c r="Y90" s="41"/>
      <c r="Z90" s="41"/>
      <c r="AA90" s="41"/>
      <c r="AB90" s="41"/>
      <c r="AC90" s="41"/>
      <c r="AD90" s="41"/>
      <c r="AE90" s="41"/>
    </row>
    <row r="91" s="1" customFormat="1" ht="12" customHeight="1">
      <c r="B91" s="24"/>
      <c r="C91" s="35" t="s">
        <v>153</v>
      </c>
      <c r="D91" s="25"/>
      <c r="E91" s="25"/>
      <c r="F91" s="25"/>
      <c r="G91" s="25"/>
      <c r="H91" s="25"/>
      <c r="I91" s="25"/>
      <c r="J91" s="25"/>
      <c r="K91" s="25"/>
      <c r="L91" s="23"/>
    </row>
    <row r="92" s="2" customFormat="1" ht="16.5" customHeight="1">
      <c r="A92" s="41"/>
      <c r="B92" s="42"/>
      <c r="C92" s="43"/>
      <c r="D92" s="43"/>
      <c r="E92" s="172" t="s">
        <v>154</v>
      </c>
      <c r="F92" s="43"/>
      <c r="G92" s="43"/>
      <c r="H92" s="43"/>
      <c r="I92" s="43"/>
      <c r="J92" s="43"/>
      <c r="K92" s="43"/>
      <c r="L92" s="147"/>
      <c r="S92" s="41"/>
      <c r="T92" s="41"/>
      <c r="U92" s="41"/>
      <c r="V92" s="41"/>
      <c r="W92" s="41"/>
      <c r="X92" s="41"/>
      <c r="Y92" s="41"/>
      <c r="Z92" s="41"/>
      <c r="AA92" s="41"/>
      <c r="AB92" s="41"/>
      <c r="AC92" s="41"/>
      <c r="AD92" s="41"/>
      <c r="AE92" s="41"/>
    </row>
    <row r="93" s="2" customFormat="1" ht="12" customHeight="1">
      <c r="A93" s="41"/>
      <c r="B93" s="42"/>
      <c r="C93" s="35" t="s">
        <v>155</v>
      </c>
      <c r="D93" s="43"/>
      <c r="E93" s="43"/>
      <c r="F93" s="43"/>
      <c r="G93" s="43"/>
      <c r="H93" s="43"/>
      <c r="I93" s="43"/>
      <c r="J93" s="43"/>
      <c r="K93" s="43"/>
      <c r="L93" s="147"/>
      <c r="S93" s="41"/>
      <c r="T93" s="41"/>
      <c r="U93" s="41"/>
      <c r="V93" s="41"/>
      <c r="W93" s="41"/>
      <c r="X93" s="41"/>
      <c r="Y93" s="41"/>
      <c r="Z93" s="41"/>
      <c r="AA93" s="41"/>
      <c r="AB93" s="41"/>
      <c r="AC93" s="41"/>
      <c r="AD93" s="41"/>
      <c r="AE93" s="41"/>
    </row>
    <row r="94" s="2" customFormat="1" ht="16.5" customHeight="1">
      <c r="A94" s="41"/>
      <c r="B94" s="42"/>
      <c r="C94" s="43"/>
      <c r="D94" s="43"/>
      <c r="E94" s="72" t="str">
        <f>E11</f>
        <v>01 - Odstranění tělcovičny</v>
      </c>
      <c r="F94" s="43"/>
      <c r="G94" s="43"/>
      <c r="H94" s="43"/>
      <c r="I94" s="43"/>
      <c r="J94" s="43"/>
      <c r="K94" s="43"/>
      <c r="L94" s="147"/>
      <c r="S94" s="41"/>
      <c r="T94" s="41"/>
      <c r="U94" s="41"/>
      <c r="V94" s="41"/>
      <c r="W94" s="41"/>
      <c r="X94" s="41"/>
      <c r="Y94" s="41"/>
      <c r="Z94" s="41"/>
      <c r="AA94" s="41"/>
      <c r="AB94" s="41"/>
      <c r="AC94" s="41"/>
      <c r="AD94" s="41"/>
      <c r="AE94" s="41"/>
    </row>
    <row r="95" s="2" customFormat="1" ht="6.96" customHeight="1">
      <c r="A95" s="41"/>
      <c r="B95" s="42"/>
      <c r="C95" s="43"/>
      <c r="D95" s="43"/>
      <c r="E95" s="43"/>
      <c r="F95" s="43"/>
      <c r="G95" s="43"/>
      <c r="H95" s="43"/>
      <c r="I95" s="43"/>
      <c r="J95" s="43"/>
      <c r="K95" s="43"/>
      <c r="L95" s="147"/>
      <c r="S95" s="41"/>
      <c r="T95" s="41"/>
      <c r="U95" s="41"/>
      <c r="V95" s="41"/>
      <c r="W95" s="41"/>
      <c r="X95" s="41"/>
      <c r="Y95" s="41"/>
      <c r="Z95" s="41"/>
      <c r="AA95" s="41"/>
      <c r="AB95" s="41"/>
      <c r="AC95" s="41"/>
      <c r="AD95" s="41"/>
      <c r="AE95" s="41"/>
    </row>
    <row r="96" s="2" customFormat="1" ht="12" customHeight="1">
      <c r="A96" s="41"/>
      <c r="B96" s="42"/>
      <c r="C96" s="35" t="s">
        <v>21</v>
      </c>
      <c r="D96" s="43"/>
      <c r="E96" s="43"/>
      <c r="F96" s="30" t="str">
        <f>F14</f>
        <v xml:space="preserve"> </v>
      </c>
      <c r="G96" s="43"/>
      <c r="H96" s="43"/>
      <c r="I96" s="35" t="s">
        <v>23</v>
      </c>
      <c r="J96" s="75" t="str">
        <f>IF(J14="","",J14)</f>
        <v>26. 2. 2026</v>
      </c>
      <c r="K96" s="43"/>
      <c r="L96" s="147"/>
      <c r="S96" s="41"/>
      <c r="T96" s="41"/>
      <c r="U96" s="41"/>
      <c r="V96" s="41"/>
      <c r="W96" s="41"/>
      <c r="X96" s="41"/>
      <c r="Y96" s="41"/>
      <c r="Z96" s="41"/>
      <c r="AA96" s="41"/>
      <c r="AB96" s="41"/>
      <c r="AC96" s="41"/>
      <c r="AD96" s="41"/>
      <c r="AE96" s="41"/>
    </row>
    <row r="97" s="2" customFormat="1" ht="6.96" customHeight="1">
      <c r="A97" s="41"/>
      <c r="B97" s="42"/>
      <c r="C97" s="43"/>
      <c r="D97" s="43"/>
      <c r="E97" s="43"/>
      <c r="F97" s="43"/>
      <c r="G97" s="43"/>
      <c r="H97" s="43"/>
      <c r="I97" s="43"/>
      <c r="J97" s="43"/>
      <c r="K97" s="43"/>
      <c r="L97" s="147"/>
      <c r="S97" s="41"/>
      <c r="T97" s="41"/>
      <c r="U97" s="41"/>
      <c r="V97" s="41"/>
      <c r="W97" s="41"/>
      <c r="X97" s="41"/>
      <c r="Y97" s="41"/>
      <c r="Z97" s="41"/>
      <c r="AA97" s="41"/>
      <c r="AB97" s="41"/>
      <c r="AC97" s="41"/>
      <c r="AD97" s="41"/>
      <c r="AE97" s="41"/>
    </row>
    <row r="98" s="2" customFormat="1" ht="15.15" customHeight="1">
      <c r="A98" s="41"/>
      <c r="B98" s="42"/>
      <c r="C98" s="35" t="s">
        <v>25</v>
      </c>
      <c r="D98" s="43"/>
      <c r="E98" s="43"/>
      <c r="F98" s="30" t="str">
        <f>E17</f>
        <v xml:space="preserve"> </v>
      </c>
      <c r="G98" s="43"/>
      <c r="H98" s="43"/>
      <c r="I98" s="35" t="s">
        <v>30</v>
      </c>
      <c r="J98" s="39" t="str">
        <f>E23</f>
        <v xml:space="preserve"> </v>
      </c>
      <c r="K98" s="43"/>
      <c r="L98" s="147"/>
      <c r="S98" s="41"/>
      <c r="T98" s="41"/>
      <c r="U98" s="41"/>
      <c r="V98" s="41"/>
      <c r="W98" s="41"/>
      <c r="X98" s="41"/>
      <c r="Y98" s="41"/>
      <c r="Z98" s="41"/>
      <c r="AA98" s="41"/>
      <c r="AB98" s="41"/>
      <c r="AC98" s="41"/>
      <c r="AD98" s="41"/>
      <c r="AE98" s="41"/>
    </row>
    <row r="99" s="2" customFormat="1" ht="15.15" customHeight="1">
      <c r="A99" s="41"/>
      <c r="B99" s="42"/>
      <c r="C99" s="35" t="s">
        <v>28</v>
      </c>
      <c r="D99" s="43"/>
      <c r="E99" s="43"/>
      <c r="F99" s="30" t="str">
        <f>IF(E20="","",E20)</f>
        <v>Vyplň údaj</v>
      </c>
      <c r="G99" s="43"/>
      <c r="H99" s="43"/>
      <c r="I99" s="35" t="s">
        <v>32</v>
      </c>
      <c r="J99" s="39" t="str">
        <f>E26</f>
        <v xml:space="preserve"> </v>
      </c>
      <c r="K99" s="43"/>
      <c r="L99" s="147"/>
      <c r="S99" s="41"/>
      <c r="T99" s="41"/>
      <c r="U99" s="41"/>
      <c r="V99" s="41"/>
      <c r="W99" s="41"/>
      <c r="X99" s="41"/>
      <c r="Y99" s="41"/>
      <c r="Z99" s="41"/>
      <c r="AA99" s="41"/>
      <c r="AB99" s="41"/>
      <c r="AC99" s="41"/>
      <c r="AD99" s="41"/>
      <c r="AE99" s="41"/>
    </row>
    <row r="100" s="2" customFormat="1" ht="10.32" customHeight="1">
      <c r="A100" s="41"/>
      <c r="B100" s="42"/>
      <c r="C100" s="43"/>
      <c r="D100" s="43"/>
      <c r="E100" s="43"/>
      <c r="F100" s="43"/>
      <c r="G100" s="43"/>
      <c r="H100" s="43"/>
      <c r="I100" s="43"/>
      <c r="J100" s="43"/>
      <c r="K100" s="43"/>
      <c r="L100" s="147"/>
      <c r="S100" s="41"/>
      <c r="T100" s="41"/>
      <c r="U100" s="41"/>
      <c r="V100" s="41"/>
      <c r="W100" s="41"/>
      <c r="X100" s="41"/>
      <c r="Y100" s="41"/>
      <c r="Z100" s="41"/>
      <c r="AA100" s="41"/>
      <c r="AB100" s="41"/>
      <c r="AC100" s="41"/>
      <c r="AD100" s="41"/>
      <c r="AE100" s="41"/>
    </row>
    <row r="101" s="11" customFormat="1" ht="29.28" customHeight="1">
      <c r="A101" s="188"/>
      <c r="B101" s="189"/>
      <c r="C101" s="190" t="s">
        <v>179</v>
      </c>
      <c r="D101" s="191" t="s">
        <v>54</v>
      </c>
      <c r="E101" s="191" t="s">
        <v>50</v>
      </c>
      <c r="F101" s="191" t="s">
        <v>51</v>
      </c>
      <c r="G101" s="191" t="s">
        <v>180</v>
      </c>
      <c r="H101" s="191" t="s">
        <v>181</v>
      </c>
      <c r="I101" s="191" t="s">
        <v>182</v>
      </c>
      <c r="J101" s="191" t="s">
        <v>159</v>
      </c>
      <c r="K101" s="192" t="s">
        <v>183</v>
      </c>
      <c r="L101" s="193"/>
      <c r="M101" s="95" t="s">
        <v>19</v>
      </c>
      <c r="N101" s="96" t="s">
        <v>39</v>
      </c>
      <c r="O101" s="96" t="s">
        <v>184</v>
      </c>
      <c r="P101" s="96" t="s">
        <v>185</v>
      </c>
      <c r="Q101" s="96" t="s">
        <v>186</v>
      </c>
      <c r="R101" s="96" t="s">
        <v>187</v>
      </c>
      <c r="S101" s="96" t="s">
        <v>188</v>
      </c>
      <c r="T101" s="97" t="s">
        <v>189</v>
      </c>
      <c r="U101" s="188"/>
      <c r="V101" s="188"/>
      <c r="W101" s="188"/>
      <c r="X101" s="188"/>
      <c r="Y101" s="188"/>
      <c r="Z101" s="188"/>
      <c r="AA101" s="188"/>
      <c r="AB101" s="188"/>
      <c r="AC101" s="188"/>
      <c r="AD101" s="188"/>
      <c r="AE101" s="188"/>
    </row>
    <row r="102" s="2" customFormat="1" ht="22.8" customHeight="1">
      <c r="A102" s="41"/>
      <c r="B102" s="42"/>
      <c r="C102" s="102" t="s">
        <v>190</v>
      </c>
      <c r="D102" s="43"/>
      <c r="E102" s="43"/>
      <c r="F102" s="43"/>
      <c r="G102" s="43"/>
      <c r="H102" s="43"/>
      <c r="I102" s="43"/>
      <c r="J102" s="194">
        <f>BK102</f>
        <v>0</v>
      </c>
      <c r="K102" s="43"/>
      <c r="L102" s="47"/>
      <c r="M102" s="98"/>
      <c r="N102" s="195"/>
      <c r="O102" s="99"/>
      <c r="P102" s="196">
        <f>P103+P474</f>
        <v>0</v>
      </c>
      <c r="Q102" s="99"/>
      <c r="R102" s="196">
        <f>R103+R474</f>
        <v>2.4224745399999996</v>
      </c>
      <c r="S102" s="99"/>
      <c r="T102" s="197">
        <f>T103+T474</f>
        <v>1873.6999986799999</v>
      </c>
      <c r="U102" s="41"/>
      <c r="V102" s="41"/>
      <c r="W102" s="41"/>
      <c r="X102" s="41"/>
      <c r="Y102" s="41"/>
      <c r="Z102" s="41"/>
      <c r="AA102" s="41"/>
      <c r="AB102" s="41"/>
      <c r="AC102" s="41"/>
      <c r="AD102" s="41"/>
      <c r="AE102" s="41"/>
      <c r="AT102" s="20" t="s">
        <v>68</v>
      </c>
      <c r="AU102" s="20" t="s">
        <v>160</v>
      </c>
      <c r="BK102" s="198">
        <f>BK103+BK474</f>
        <v>0</v>
      </c>
    </row>
    <row r="103" s="12" customFormat="1" ht="25.92" customHeight="1">
      <c r="A103" s="12"/>
      <c r="B103" s="199"/>
      <c r="C103" s="200"/>
      <c r="D103" s="201" t="s">
        <v>68</v>
      </c>
      <c r="E103" s="202" t="s">
        <v>191</v>
      </c>
      <c r="F103" s="202" t="s">
        <v>192</v>
      </c>
      <c r="G103" s="200"/>
      <c r="H103" s="200"/>
      <c r="I103" s="203"/>
      <c r="J103" s="204">
        <f>BK103</f>
        <v>0</v>
      </c>
      <c r="K103" s="200"/>
      <c r="L103" s="205"/>
      <c r="M103" s="206"/>
      <c r="N103" s="207"/>
      <c r="O103" s="207"/>
      <c r="P103" s="208">
        <f>P104+P145+P159+P427+P470</f>
        <v>0</v>
      </c>
      <c r="Q103" s="207"/>
      <c r="R103" s="208">
        <f>R104+R145+R159+R427+R470</f>
        <v>2.4218025399999998</v>
      </c>
      <c r="S103" s="207"/>
      <c r="T103" s="209">
        <f>T104+T145+T159+T427+T470</f>
        <v>1836.9081699999999</v>
      </c>
      <c r="U103" s="12"/>
      <c r="V103" s="12"/>
      <c r="W103" s="12"/>
      <c r="X103" s="12"/>
      <c r="Y103" s="12"/>
      <c r="Z103" s="12"/>
      <c r="AA103" s="12"/>
      <c r="AB103" s="12"/>
      <c r="AC103" s="12"/>
      <c r="AD103" s="12"/>
      <c r="AE103" s="12"/>
      <c r="AR103" s="210" t="s">
        <v>76</v>
      </c>
      <c r="AT103" s="211" t="s">
        <v>68</v>
      </c>
      <c r="AU103" s="211" t="s">
        <v>69</v>
      </c>
      <c r="AY103" s="210" t="s">
        <v>193</v>
      </c>
      <c r="BK103" s="212">
        <f>BK104+BK145+BK159+BK427+BK470</f>
        <v>0</v>
      </c>
    </row>
    <row r="104" s="12" customFormat="1" ht="22.8" customHeight="1">
      <c r="A104" s="12"/>
      <c r="B104" s="199"/>
      <c r="C104" s="200"/>
      <c r="D104" s="201" t="s">
        <v>68</v>
      </c>
      <c r="E104" s="213" t="s">
        <v>76</v>
      </c>
      <c r="F104" s="213" t="s">
        <v>194</v>
      </c>
      <c r="G104" s="200"/>
      <c r="H104" s="200"/>
      <c r="I104" s="203"/>
      <c r="J104" s="214">
        <f>BK104</f>
        <v>0</v>
      </c>
      <c r="K104" s="200"/>
      <c r="L104" s="205"/>
      <c r="M104" s="206"/>
      <c r="N104" s="207"/>
      <c r="O104" s="207"/>
      <c r="P104" s="208">
        <f>SUM(P105:P144)</f>
        <v>0</v>
      </c>
      <c r="Q104" s="207"/>
      <c r="R104" s="208">
        <f>SUM(R105:R144)</f>
        <v>0</v>
      </c>
      <c r="S104" s="207"/>
      <c r="T104" s="209">
        <f>SUM(T105:T144)</f>
        <v>0</v>
      </c>
      <c r="U104" s="12"/>
      <c r="V104" s="12"/>
      <c r="W104" s="12"/>
      <c r="X104" s="12"/>
      <c r="Y104" s="12"/>
      <c r="Z104" s="12"/>
      <c r="AA104" s="12"/>
      <c r="AB104" s="12"/>
      <c r="AC104" s="12"/>
      <c r="AD104" s="12"/>
      <c r="AE104" s="12"/>
      <c r="AR104" s="210" t="s">
        <v>76</v>
      </c>
      <c r="AT104" s="211" t="s">
        <v>68</v>
      </c>
      <c r="AU104" s="211" t="s">
        <v>76</v>
      </c>
      <c r="AY104" s="210" t="s">
        <v>193</v>
      </c>
      <c r="BK104" s="212">
        <f>SUM(BK105:BK144)</f>
        <v>0</v>
      </c>
    </row>
    <row r="105" s="2" customFormat="1" ht="16.5" customHeight="1">
      <c r="A105" s="41"/>
      <c r="B105" s="42"/>
      <c r="C105" s="215" t="s">
        <v>76</v>
      </c>
      <c r="D105" s="215" t="s">
        <v>195</v>
      </c>
      <c r="E105" s="216" t="s">
        <v>196</v>
      </c>
      <c r="F105" s="217" t="s">
        <v>197</v>
      </c>
      <c r="G105" s="218" t="s">
        <v>198</v>
      </c>
      <c r="H105" s="219">
        <v>20</v>
      </c>
      <c r="I105" s="220"/>
      <c r="J105" s="221">
        <f>ROUND(I105*H105,2)</f>
        <v>0</v>
      </c>
      <c r="K105" s="217" t="s">
        <v>199</v>
      </c>
      <c r="L105" s="47"/>
      <c r="M105" s="222" t="s">
        <v>19</v>
      </c>
      <c r="N105" s="223" t="s">
        <v>40</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200</v>
      </c>
      <c r="AT105" s="226" t="s">
        <v>195</v>
      </c>
      <c r="AU105" s="226" t="s">
        <v>78</v>
      </c>
      <c r="AY105" s="20" t="s">
        <v>193</v>
      </c>
      <c r="BE105" s="227">
        <f>IF(N105="základní",J105,0)</f>
        <v>0</v>
      </c>
      <c r="BF105" s="227">
        <f>IF(N105="snížená",J105,0)</f>
        <v>0</v>
      </c>
      <c r="BG105" s="227">
        <f>IF(N105="zákl. přenesená",J105,0)</f>
        <v>0</v>
      </c>
      <c r="BH105" s="227">
        <f>IF(N105="sníž. přenesená",J105,0)</f>
        <v>0</v>
      </c>
      <c r="BI105" s="227">
        <f>IF(N105="nulová",J105,0)</f>
        <v>0</v>
      </c>
      <c r="BJ105" s="20" t="s">
        <v>76</v>
      </c>
      <c r="BK105" s="227">
        <f>ROUND(I105*H105,2)</f>
        <v>0</v>
      </c>
      <c r="BL105" s="20" t="s">
        <v>200</v>
      </c>
      <c r="BM105" s="226" t="s">
        <v>201</v>
      </c>
    </row>
    <row r="106" s="2" customFormat="1">
      <c r="A106" s="41"/>
      <c r="B106" s="42"/>
      <c r="C106" s="43"/>
      <c r="D106" s="228" t="s">
        <v>202</v>
      </c>
      <c r="E106" s="43"/>
      <c r="F106" s="229" t="s">
        <v>203</v>
      </c>
      <c r="G106" s="43"/>
      <c r="H106" s="43"/>
      <c r="I106" s="230"/>
      <c r="J106" s="43"/>
      <c r="K106" s="43"/>
      <c r="L106" s="47"/>
      <c r="M106" s="231"/>
      <c r="N106" s="232"/>
      <c r="O106" s="87"/>
      <c r="P106" s="87"/>
      <c r="Q106" s="87"/>
      <c r="R106" s="87"/>
      <c r="S106" s="87"/>
      <c r="T106" s="88"/>
      <c r="U106" s="41"/>
      <c r="V106" s="41"/>
      <c r="W106" s="41"/>
      <c r="X106" s="41"/>
      <c r="Y106" s="41"/>
      <c r="Z106" s="41"/>
      <c r="AA106" s="41"/>
      <c r="AB106" s="41"/>
      <c r="AC106" s="41"/>
      <c r="AD106" s="41"/>
      <c r="AE106" s="41"/>
      <c r="AT106" s="20" t="s">
        <v>202</v>
      </c>
      <c r="AU106" s="20" t="s">
        <v>78</v>
      </c>
    </row>
    <row r="107" s="2" customFormat="1">
      <c r="A107" s="41"/>
      <c r="B107" s="42"/>
      <c r="C107" s="43"/>
      <c r="D107" s="233" t="s">
        <v>204</v>
      </c>
      <c r="E107" s="43"/>
      <c r="F107" s="234" t="s">
        <v>205</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204</v>
      </c>
      <c r="AU107" s="20" t="s">
        <v>78</v>
      </c>
    </row>
    <row r="108" s="13" customFormat="1">
      <c r="A108" s="13"/>
      <c r="B108" s="235"/>
      <c r="C108" s="236"/>
      <c r="D108" s="228" t="s">
        <v>206</v>
      </c>
      <c r="E108" s="237" t="s">
        <v>19</v>
      </c>
      <c r="F108" s="238" t="s">
        <v>207</v>
      </c>
      <c r="G108" s="236"/>
      <c r="H108" s="237" t="s">
        <v>19</v>
      </c>
      <c r="I108" s="239"/>
      <c r="J108" s="236"/>
      <c r="K108" s="236"/>
      <c r="L108" s="240"/>
      <c r="M108" s="241"/>
      <c r="N108" s="242"/>
      <c r="O108" s="242"/>
      <c r="P108" s="242"/>
      <c r="Q108" s="242"/>
      <c r="R108" s="242"/>
      <c r="S108" s="242"/>
      <c r="T108" s="243"/>
      <c r="U108" s="13"/>
      <c r="V108" s="13"/>
      <c r="W108" s="13"/>
      <c r="X108" s="13"/>
      <c r="Y108" s="13"/>
      <c r="Z108" s="13"/>
      <c r="AA108" s="13"/>
      <c r="AB108" s="13"/>
      <c r="AC108" s="13"/>
      <c r="AD108" s="13"/>
      <c r="AE108" s="13"/>
      <c r="AT108" s="244" t="s">
        <v>206</v>
      </c>
      <c r="AU108" s="244" t="s">
        <v>78</v>
      </c>
      <c r="AV108" s="13" t="s">
        <v>76</v>
      </c>
      <c r="AW108" s="13" t="s">
        <v>31</v>
      </c>
      <c r="AX108" s="13" t="s">
        <v>69</v>
      </c>
      <c r="AY108" s="244" t="s">
        <v>193</v>
      </c>
    </row>
    <row r="109" s="14" customFormat="1">
      <c r="A109" s="14"/>
      <c r="B109" s="245"/>
      <c r="C109" s="246"/>
      <c r="D109" s="228" t="s">
        <v>206</v>
      </c>
      <c r="E109" s="247" t="s">
        <v>19</v>
      </c>
      <c r="F109" s="248" t="s">
        <v>208</v>
      </c>
      <c r="G109" s="246"/>
      <c r="H109" s="249">
        <v>20</v>
      </c>
      <c r="I109" s="250"/>
      <c r="J109" s="246"/>
      <c r="K109" s="246"/>
      <c r="L109" s="251"/>
      <c r="M109" s="252"/>
      <c r="N109" s="253"/>
      <c r="O109" s="253"/>
      <c r="P109" s="253"/>
      <c r="Q109" s="253"/>
      <c r="R109" s="253"/>
      <c r="S109" s="253"/>
      <c r="T109" s="254"/>
      <c r="U109" s="14"/>
      <c r="V109" s="14"/>
      <c r="W109" s="14"/>
      <c r="X109" s="14"/>
      <c r="Y109" s="14"/>
      <c r="Z109" s="14"/>
      <c r="AA109" s="14"/>
      <c r="AB109" s="14"/>
      <c r="AC109" s="14"/>
      <c r="AD109" s="14"/>
      <c r="AE109" s="14"/>
      <c r="AT109" s="255" t="s">
        <v>206</v>
      </c>
      <c r="AU109" s="255" t="s">
        <v>78</v>
      </c>
      <c r="AV109" s="14" t="s">
        <v>78</v>
      </c>
      <c r="AW109" s="14" t="s">
        <v>31</v>
      </c>
      <c r="AX109" s="14" t="s">
        <v>76</v>
      </c>
      <c r="AY109" s="255" t="s">
        <v>193</v>
      </c>
    </row>
    <row r="110" s="2" customFormat="1" ht="16.5" customHeight="1">
      <c r="A110" s="41"/>
      <c r="B110" s="42"/>
      <c r="C110" s="215" t="s">
        <v>78</v>
      </c>
      <c r="D110" s="215" t="s">
        <v>195</v>
      </c>
      <c r="E110" s="216" t="s">
        <v>209</v>
      </c>
      <c r="F110" s="217" t="s">
        <v>210</v>
      </c>
      <c r="G110" s="218" t="s">
        <v>198</v>
      </c>
      <c r="H110" s="219">
        <v>506.19999999999999</v>
      </c>
      <c r="I110" s="220"/>
      <c r="J110" s="221">
        <f>ROUND(I110*H110,2)</f>
        <v>0</v>
      </c>
      <c r="K110" s="217" t="s">
        <v>199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200</v>
      </c>
      <c r="AT110" s="226" t="s">
        <v>195</v>
      </c>
      <c r="AU110" s="226" t="s">
        <v>78</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200</v>
      </c>
      <c r="BM110" s="226" t="s">
        <v>211</v>
      </c>
    </row>
    <row r="111" s="2" customFormat="1">
      <c r="A111" s="41"/>
      <c r="B111" s="42"/>
      <c r="C111" s="43"/>
      <c r="D111" s="228" t="s">
        <v>202</v>
      </c>
      <c r="E111" s="43"/>
      <c r="F111" s="229" t="s">
        <v>212</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78</v>
      </c>
    </row>
    <row r="112" s="2" customFormat="1">
      <c r="A112" s="41"/>
      <c r="B112" s="42"/>
      <c r="C112" s="43"/>
      <c r="D112" s="233" t="s">
        <v>204</v>
      </c>
      <c r="E112" s="43"/>
      <c r="F112" s="234" t="s">
        <v>213</v>
      </c>
      <c r="G112" s="43"/>
      <c r="H112" s="43"/>
      <c r="I112" s="230"/>
      <c r="J112" s="43"/>
      <c r="K112" s="43"/>
      <c r="L112" s="47"/>
      <c r="M112" s="231"/>
      <c r="N112" s="232"/>
      <c r="O112" s="87"/>
      <c r="P112" s="87"/>
      <c r="Q112" s="87"/>
      <c r="R112" s="87"/>
      <c r="S112" s="87"/>
      <c r="T112" s="88"/>
      <c r="U112" s="41"/>
      <c r="V112" s="41"/>
      <c r="W112" s="41"/>
      <c r="X112" s="41"/>
      <c r="Y112" s="41"/>
      <c r="Z112" s="41"/>
      <c r="AA112" s="41"/>
      <c r="AB112" s="41"/>
      <c r="AC112" s="41"/>
      <c r="AD112" s="41"/>
      <c r="AE112" s="41"/>
      <c r="AT112" s="20" t="s">
        <v>204</v>
      </c>
      <c r="AU112" s="20" t="s">
        <v>78</v>
      </c>
    </row>
    <row r="113" s="13" customFormat="1">
      <c r="A113" s="13"/>
      <c r="B113" s="235"/>
      <c r="C113" s="236"/>
      <c r="D113" s="228" t="s">
        <v>206</v>
      </c>
      <c r="E113" s="237" t="s">
        <v>19</v>
      </c>
      <c r="F113" s="238" t="s">
        <v>207</v>
      </c>
      <c r="G113" s="236"/>
      <c r="H113" s="237" t="s">
        <v>19</v>
      </c>
      <c r="I113" s="239"/>
      <c r="J113" s="236"/>
      <c r="K113" s="236"/>
      <c r="L113" s="240"/>
      <c r="M113" s="241"/>
      <c r="N113" s="242"/>
      <c r="O113" s="242"/>
      <c r="P113" s="242"/>
      <c r="Q113" s="242"/>
      <c r="R113" s="242"/>
      <c r="S113" s="242"/>
      <c r="T113" s="243"/>
      <c r="U113" s="13"/>
      <c r="V113" s="13"/>
      <c r="W113" s="13"/>
      <c r="X113" s="13"/>
      <c r="Y113" s="13"/>
      <c r="Z113" s="13"/>
      <c r="AA113" s="13"/>
      <c r="AB113" s="13"/>
      <c r="AC113" s="13"/>
      <c r="AD113" s="13"/>
      <c r="AE113" s="13"/>
      <c r="AT113" s="244" t="s">
        <v>206</v>
      </c>
      <c r="AU113" s="244" t="s">
        <v>78</v>
      </c>
      <c r="AV113" s="13" t="s">
        <v>76</v>
      </c>
      <c r="AW113" s="13" t="s">
        <v>31</v>
      </c>
      <c r="AX113" s="13" t="s">
        <v>69</v>
      </c>
      <c r="AY113" s="244" t="s">
        <v>193</v>
      </c>
    </row>
    <row r="114" s="13" customFormat="1">
      <c r="A114" s="13"/>
      <c r="B114" s="235"/>
      <c r="C114" s="236"/>
      <c r="D114" s="228" t="s">
        <v>206</v>
      </c>
      <c r="E114" s="237" t="s">
        <v>19</v>
      </c>
      <c r="F114" s="238" t="s">
        <v>214</v>
      </c>
      <c r="G114" s="236"/>
      <c r="H114" s="237" t="s">
        <v>19</v>
      </c>
      <c r="I114" s="239"/>
      <c r="J114" s="236"/>
      <c r="K114" s="236"/>
      <c r="L114" s="240"/>
      <c r="M114" s="241"/>
      <c r="N114" s="242"/>
      <c r="O114" s="242"/>
      <c r="P114" s="242"/>
      <c r="Q114" s="242"/>
      <c r="R114" s="242"/>
      <c r="S114" s="242"/>
      <c r="T114" s="243"/>
      <c r="U114" s="13"/>
      <c r="V114" s="13"/>
      <c r="W114" s="13"/>
      <c r="X114" s="13"/>
      <c r="Y114" s="13"/>
      <c r="Z114" s="13"/>
      <c r="AA114" s="13"/>
      <c r="AB114" s="13"/>
      <c r="AC114" s="13"/>
      <c r="AD114" s="13"/>
      <c r="AE114" s="13"/>
      <c r="AT114" s="244" t="s">
        <v>206</v>
      </c>
      <c r="AU114" s="244" t="s">
        <v>78</v>
      </c>
      <c r="AV114" s="13" t="s">
        <v>76</v>
      </c>
      <c r="AW114" s="13" t="s">
        <v>31</v>
      </c>
      <c r="AX114" s="13" t="s">
        <v>69</v>
      </c>
      <c r="AY114" s="244" t="s">
        <v>193</v>
      </c>
    </row>
    <row r="115" s="14" customFormat="1">
      <c r="A115" s="14"/>
      <c r="B115" s="245"/>
      <c r="C115" s="246"/>
      <c r="D115" s="228" t="s">
        <v>206</v>
      </c>
      <c r="E115" s="247" t="s">
        <v>19</v>
      </c>
      <c r="F115" s="248" t="s">
        <v>215</v>
      </c>
      <c r="G115" s="246"/>
      <c r="H115" s="249">
        <v>324</v>
      </c>
      <c r="I115" s="250"/>
      <c r="J115" s="246"/>
      <c r="K115" s="246"/>
      <c r="L115" s="251"/>
      <c r="M115" s="252"/>
      <c r="N115" s="253"/>
      <c r="O115" s="253"/>
      <c r="P115" s="253"/>
      <c r="Q115" s="253"/>
      <c r="R115" s="253"/>
      <c r="S115" s="253"/>
      <c r="T115" s="254"/>
      <c r="U115" s="14"/>
      <c r="V115" s="14"/>
      <c r="W115" s="14"/>
      <c r="X115" s="14"/>
      <c r="Y115" s="14"/>
      <c r="Z115" s="14"/>
      <c r="AA115" s="14"/>
      <c r="AB115" s="14"/>
      <c r="AC115" s="14"/>
      <c r="AD115" s="14"/>
      <c r="AE115" s="14"/>
      <c r="AT115" s="255" t="s">
        <v>206</v>
      </c>
      <c r="AU115" s="255" t="s">
        <v>78</v>
      </c>
      <c r="AV115" s="14" t="s">
        <v>78</v>
      </c>
      <c r="AW115" s="14" t="s">
        <v>31</v>
      </c>
      <c r="AX115" s="14" t="s">
        <v>69</v>
      </c>
      <c r="AY115" s="255" t="s">
        <v>193</v>
      </c>
    </row>
    <row r="116" s="14" customFormat="1">
      <c r="A116" s="14"/>
      <c r="B116" s="245"/>
      <c r="C116" s="246"/>
      <c r="D116" s="228" t="s">
        <v>206</v>
      </c>
      <c r="E116" s="247" t="s">
        <v>19</v>
      </c>
      <c r="F116" s="248" t="s">
        <v>216</v>
      </c>
      <c r="G116" s="246"/>
      <c r="H116" s="249">
        <v>106.59999999999999</v>
      </c>
      <c r="I116" s="250"/>
      <c r="J116" s="246"/>
      <c r="K116" s="246"/>
      <c r="L116" s="251"/>
      <c r="M116" s="252"/>
      <c r="N116" s="253"/>
      <c r="O116" s="253"/>
      <c r="P116" s="253"/>
      <c r="Q116" s="253"/>
      <c r="R116" s="253"/>
      <c r="S116" s="253"/>
      <c r="T116" s="254"/>
      <c r="U116" s="14"/>
      <c r="V116" s="14"/>
      <c r="W116" s="14"/>
      <c r="X116" s="14"/>
      <c r="Y116" s="14"/>
      <c r="Z116" s="14"/>
      <c r="AA116" s="14"/>
      <c r="AB116" s="14"/>
      <c r="AC116" s="14"/>
      <c r="AD116" s="14"/>
      <c r="AE116" s="14"/>
      <c r="AT116" s="255" t="s">
        <v>206</v>
      </c>
      <c r="AU116" s="255" t="s">
        <v>78</v>
      </c>
      <c r="AV116" s="14" t="s">
        <v>78</v>
      </c>
      <c r="AW116" s="14" t="s">
        <v>31</v>
      </c>
      <c r="AX116" s="14" t="s">
        <v>69</v>
      </c>
      <c r="AY116" s="255" t="s">
        <v>193</v>
      </c>
    </row>
    <row r="117" s="14" customFormat="1">
      <c r="A117" s="14"/>
      <c r="B117" s="245"/>
      <c r="C117" s="246"/>
      <c r="D117" s="228" t="s">
        <v>206</v>
      </c>
      <c r="E117" s="247" t="s">
        <v>19</v>
      </c>
      <c r="F117" s="248" t="s">
        <v>217</v>
      </c>
      <c r="G117" s="246"/>
      <c r="H117" s="249">
        <v>75.599999999999994</v>
      </c>
      <c r="I117" s="250"/>
      <c r="J117" s="246"/>
      <c r="K117" s="246"/>
      <c r="L117" s="251"/>
      <c r="M117" s="252"/>
      <c r="N117" s="253"/>
      <c r="O117" s="253"/>
      <c r="P117" s="253"/>
      <c r="Q117" s="253"/>
      <c r="R117" s="253"/>
      <c r="S117" s="253"/>
      <c r="T117" s="254"/>
      <c r="U117" s="14"/>
      <c r="V117" s="14"/>
      <c r="W117" s="14"/>
      <c r="X117" s="14"/>
      <c r="Y117" s="14"/>
      <c r="Z117" s="14"/>
      <c r="AA117" s="14"/>
      <c r="AB117" s="14"/>
      <c r="AC117" s="14"/>
      <c r="AD117" s="14"/>
      <c r="AE117" s="14"/>
      <c r="AT117" s="255" t="s">
        <v>206</v>
      </c>
      <c r="AU117" s="255" t="s">
        <v>78</v>
      </c>
      <c r="AV117" s="14" t="s">
        <v>78</v>
      </c>
      <c r="AW117" s="14" t="s">
        <v>31</v>
      </c>
      <c r="AX117" s="14" t="s">
        <v>69</v>
      </c>
      <c r="AY117" s="255" t="s">
        <v>193</v>
      </c>
    </row>
    <row r="118" s="15" customFormat="1">
      <c r="A118" s="15"/>
      <c r="B118" s="256"/>
      <c r="C118" s="257"/>
      <c r="D118" s="228" t="s">
        <v>206</v>
      </c>
      <c r="E118" s="258" t="s">
        <v>19</v>
      </c>
      <c r="F118" s="259" t="s">
        <v>218</v>
      </c>
      <c r="G118" s="257"/>
      <c r="H118" s="260">
        <v>506.19999999999999</v>
      </c>
      <c r="I118" s="261"/>
      <c r="J118" s="257"/>
      <c r="K118" s="257"/>
      <c r="L118" s="262"/>
      <c r="M118" s="263"/>
      <c r="N118" s="264"/>
      <c r="O118" s="264"/>
      <c r="P118" s="264"/>
      <c r="Q118" s="264"/>
      <c r="R118" s="264"/>
      <c r="S118" s="264"/>
      <c r="T118" s="265"/>
      <c r="U118" s="15"/>
      <c r="V118" s="15"/>
      <c r="W118" s="15"/>
      <c r="X118" s="15"/>
      <c r="Y118" s="15"/>
      <c r="Z118" s="15"/>
      <c r="AA118" s="15"/>
      <c r="AB118" s="15"/>
      <c r="AC118" s="15"/>
      <c r="AD118" s="15"/>
      <c r="AE118" s="15"/>
      <c r="AT118" s="266" t="s">
        <v>206</v>
      </c>
      <c r="AU118" s="266" t="s">
        <v>78</v>
      </c>
      <c r="AV118" s="15" t="s">
        <v>200</v>
      </c>
      <c r="AW118" s="15" t="s">
        <v>31</v>
      </c>
      <c r="AX118" s="15" t="s">
        <v>76</v>
      </c>
      <c r="AY118" s="266" t="s">
        <v>193</v>
      </c>
    </row>
    <row r="119" s="2" customFormat="1" ht="21.75" customHeight="1">
      <c r="A119" s="41"/>
      <c r="B119" s="42"/>
      <c r="C119" s="215" t="s">
        <v>219</v>
      </c>
      <c r="D119" s="215" t="s">
        <v>195</v>
      </c>
      <c r="E119" s="216" t="s">
        <v>220</v>
      </c>
      <c r="F119" s="217" t="s">
        <v>221</v>
      </c>
      <c r="G119" s="218" t="s">
        <v>198</v>
      </c>
      <c r="H119" s="219">
        <v>485.61200000000002</v>
      </c>
      <c r="I119" s="220"/>
      <c r="J119" s="221">
        <f>ROUND(I119*H119,2)</f>
        <v>0</v>
      </c>
      <c r="K119" s="217" t="s">
        <v>199</v>
      </c>
      <c r="L119" s="47"/>
      <c r="M119" s="222" t="s">
        <v>19</v>
      </c>
      <c r="N119" s="223" t="s">
        <v>40</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200</v>
      </c>
      <c r="AT119" s="226" t="s">
        <v>195</v>
      </c>
      <c r="AU119" s="226" t="s">
        <v>78</v>
      </c>
      <c r="AY119" s="20" t="s">
        <v>193</v>
      </c>
      <c r="BE119" s="227">
        <f>IF(N119="základní",J119,0)</f>
        <v>0</v>
      </c>
      <c r="BF119" s="227">
        <f>IF(N119="snížená",J119,0)</f>
        <v>0</v>
      </c>
      <c r="BG119" s="227">
        <f>IF(N119="zákl. přenesená",J119,0)</f>
        <v>0</v>
      </c>
      <c r="BH119" s="227">
        <f>IF(N119="sníž. přenesená",J119,0)</f>
        <v>0</v>
      </c>
      <c r="BI119" s="227">
        <f>IF(N119="nulová",J119,0)</f>
        <v>0</v>
      </c>
      <c r="BJ119" s="20" t="s">
        <v>76</v>
      </c>
      <c r="BK119" s="227">
        <f>ROUND(I119*H119,2)</f>
        <v>0</v>
      </c>
      <c r="BL119" s="20" t="s">
        <v>200</v>
      </c>
      <c r="BM119" s="226" t="s">
        <v>222</v>
      </c>
    </row>
    <row r="120" s="2" customFormat="1">
      <c r="A120" s="41"/>
      <c r="B120" s="42"/>
      <c r="C120" s="43"/>
      <c r="D120" s="228" t="s">
        <v>202</v>
      </c>
      <c r="E120" s="43"/>
      <c r="F120" s="229" t="s">
        <v>223</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202</v>
      </c>
      <c r="AU120" s="20" t="s">
        <v>78</v>
      </c>
    </row>
    <row r="121" s="2" customFormat="1">
      <c r="A121" s="41"/>
      <c r="B121" s="42"/>
      <c r="C121" s="43"/>
      <c r="D121" s="233" t="s">
        <v>204</v>
      </c>
      <c r="E121" s="43"/>
      <c r="F121" s="234" t="s">
        <v>224</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204</v>
      </c>
      <c r="AU121" s="20" t="s">
        <v>78</v>
      </c>
    </row>
    <row r="122" s="13" customFormat="1">
      <c r="A122" s="13"/>
      <c r="B122" s="235"/>
      <c r="C122" s="236"/>
      <c r="D122" s="228" t="s">
        <v>206</v>
      </c>
      <c r="E122" s="237" t="s">
        <v>19</v>
      </c>
      <c r="F122" s="238" t="s">
        <v>225</v>
      </c>
      <c r="G122" s="236"/>
      <c r="H122" s="237" t="s">
        <v>19</v>
      </c>
      <c r="I122" s="239"/>
      <c r="J122" s="236"/>
      <c r="K122" s="236"/>
      <c r="L122" s="240"/>
      <c r="M122" s="241"/>
      <c r="N122" s="242"/>
      <c r="O122" s="242"/>
      <c r="P122" s="242"/>
      <c r="Q122" s="242"/>
      <c r="R122" s="242"/>
      <c r="S122" s="242"/>
      <c r="T122" s="243"/>
      <c r="U122" s="13"/>
      <c r="V122" s="13"/>
      <c r="W122" s="13"/>
      <c r="X122" s="13"/>
      <c r="Y122" s="13"/>
      <c r="Z122" s="13"/>
      <c r="AA122" s="13"/>
      <c r="AB122" s="13"/>
      <c r="AC122" s="13"/>
      <c r="AD122" s="13"/>
      <c r="AE122" s="13"/>
      <c r="AT122" s="244" t="s">
        <v>206</v>
      </c>
      <c r="AU122" s="244" t="s">
        <v>78</v>
      </c>
      <c r="AV122" s="13" t="s">
        <v>76</v>
      </c>
      <c r="AW122" s="13" t="s">
        <v>31</v>
      </c>
      <c r="AX122" s="13" t="s">
        <v>69</v>
      </c>
      <c r="AY122" s="244" t="s">
        <v>193</v>
      </c>
    </row>
    <row r="123" s="14" customFormat="1">
      <c r="A123" s="14"/>
      <c r="B123" s="245"/>
      <c r="C123" s="246"/>
      <c r="D123" s="228" t="s">
        <v>206</v>
      </c>
      <c r="E123" s="247" t="s">
        <v>19</v>
      </c>
      <c r="F123" s="248" t="s">
        <v>226</v>
      </c>
      <c r="G123" s="246"/>
      <c r="H123" s="249">
        <v>578.82000000000005</v>
      </c>
      <c r="I123" s="250"/>
      <c r="J123" s="246"/>
      <c r="K123" s="246"/>
      <c r="L123" s="251"/>
      <c r="M123" s="252"/>
      <c r="N123" s="253"/>
      <c r="O123" s="253"/>
      <c r="P123" s="253"/>
      <c r="Q123" s="253"/>
      <c r="R123" s="253"/>
      <c r="S123" s="253"/>
      <c r="T123" s="254"/>
      <c r="U123" s="14"/>
      <c r="V123" s="14"/>
      <c r="W123" s="14"/>
      <c r="X123" s="14"/>
      <c r="Y123" s="14"/>
      <c r="Z123" s="14"/>
      <c r="AA123" s="14"/>
      <c r="AB123" s="14"/>
      <c r="AC123" s="14"/>
      <c r="AD123" s="14"/>
      <c r="AE123" s="14"/>
      <c r="AT123" s="255" t="s">
        <v>206</v>
      </c>
      <c r="AU123" s="255" t="s">
        <v>78</v>
      </c>
      <c r="AV123" s="14" t="s">
        <v>78</v>
      </c>
      <c r="AW123" s="14" t="s">
        <v>31</v>
      </c>
      <c r="AX123" s="14" t="s">
        <v>69</v>
      </c>
      <c r="AY123" s="255" t="s">
        <v>193</v>
      </c>
    </row>
    <row r="124" s="13" customFormat="1">
      <c r="A124" s="13"/>
      <c r="B124" s="235"/>
      <c r="C124" s="236"/>
      <c r="D124" s="228" t="s">
        <v>206</v>
      </c>
      <c r="E124" s="237" t="s">
        <v>19</v>
      </c>
      <c r="F124" s="238" t="s">
        <v>227</v>
      </c>
      <c r="G124" s="236"/>
      <c r="H124" s="237" t="s">
        <v>19</v>
      </c>
      <c r="I124" s="239"/>
      <c r="J124" s="236"/>
      <c r="K124" s="236"/>
      <c r="L124" s="240"/>
      <c r="M124" s="241"/>
      <c r="N124" s="242"/>
      <c r="O124" s="242"/>
      <c r="P124" s="242"/>
      <c r="Q124" s="242"/>
      <c r="R124" s="242"/>
      <c r="S124" s="242"/>
      <c r="T124" s="243"/>
      <c r="U124" s="13"/>
      <c r="V124" s="13"/>
      <c r="W124" s="13"/>
      <c r="X124" s="13"/>
      <c r="Y124" s="13"/>
      <c r="Z124" s="13"/>
      <c r="AA124" s="13"/>
      <c r="AB124" s="13"/>
      <c r="AC124" s="13"/>
      <c r="AD124" s="13"/>
      <c r="AE124" s="13"/>
      <c r="AT124" s="244" t="s">
        <v>206</v>
      </c>
      <c r="AU124" s="244" t="s">
        <v>78</v>
      </c>
      <c r="AV124" s="13" t="s">
        <v>76</v>
      </c>
      <c r="AW124" s="13" t="s">
        <v>31</v>
      </c>
      <c r="AX124" s="13" t="s">
        <v>69</v>
      </c>
      <c r="AY124" s="244" t="s">
        <v>193</v>
      </c>
    </row>
    <row r="125" s="14" customFormat="1">
      <c r="A125" s="14"/>
      <c r="B125" s="245"/>
      <c r="C125" s="246"/>
      <c r="D125" s="228" t="s">
        <v>206</v>
      </c>
      <c r="E125" s="247" t="s">
        <v>19</v>
      </c>
      <c r="F125" s="248" t="s">
        <v>228</v>
      </c>
      <c r="G125" s="246"/>
      <c r="H125" s="249">
        <v>-93.207999999999998</v>
      </c>
      <c r="I125" s="250"/>
      <c r="J125" s="246"/>
      <c r="K125" s="246"/>
      <c r="L125" s="251"/>
      <c r="M125" s="252"/>
      <c r="N125" s="253"/>
      <c r="O125" s="253"/>
      <c r="P125" s="253"/>
      <c r="Q125" s="253"/>
      <c r="R125" s="253"/>
      <c r="S125" s="253"/>
      <c r="T125" s="254"/>
      <c r="U125" s="14"/>
      <c r="V125" s="14"/>
      <c r="W125" s="14"/>
      <c r="X125" s="14"/>
      <c r="Y125" s="14"/>
      <c r="Z125" s="14"/>
      <c r="AA125" s="14"/>
      <c r="AB125" s="14"/>
      <c r="AC125" s="14"/>
      <c r="AD125" s="14"/>
      <c r="AE125" s="14"/>
      <c r="AT125" s="255" t="s">
        <v>206</v>
      </c>
      <c r="AU125" s="255" t="s">
        <v>78</v>
      </c>
      <c r="AV125" s="14" t="s">
        <v>78</v>
      </c>
      <c r="AW125" s="14" t="s">
        <v>31</v>
      </c>
      <c r="AX125" s="14" t="s">
        <v>69</v>
      </c>
      <c r="AY125" s="255" t="s">
        <v>193</v>
      </c>
    </row>
    <row r="126" s="15" customFormat="1">
      <c r="A126" s="15"/>
      <c r="B126" s="256"/>
      <c r="C126" s="257"/>
      <c r="D126" s="228" t="s">
        <v>206</v>
      </c>
      <c r="E126" s="258" t="s">
        <v>19</v>
      </c>
      <c r="F126" s="259" t="s">
        <v>218</v>
      </c>
      <c r="G126" s="257"/>
      <c r="H126" s="260">
        <v>485.61200000000002</v>
      </c>
      <c r="I126" s="261"/>
      <c r="J126" s="257"/>
      <c r="K126" s="257"/>
      <c r="L126" s="262"/>
      <c r="M126" s="263"/>
      <c r="N126" s="264"/>
      <c r="O126" s="264"/>
      <c r="P126" s="264"/>
      <c r="Q126" s="264"/>
      <c r="R126" s="264"/>
      <c r="S126" s="264"/>
      <c r="T126" s="265"/>
      <c r="U126" s="15"/>
      <c r="V126" s="15"/>
      <c r="W126" s="15"/>
      <c r="X126" s="15"/>
      <c r="Y126" s="15"/>
      <c r="Z126" s="15"/>
      <c r="AA126" s="15"/>
      <c r="AB126" s="15"/>
      <c r="AC126" s="15"/>
      <c r="AD126" s="15"/>
      <c r="AE126" s="15"/>
      <c r="AT126" s="266" t="s">
        <v>206</v>
      </c>
      <c r="AU126" s="266" t="s">
        <v>78</v>
      </c>
      <c r="AV126" s="15" t="s">
        <v>200</v>
      </c>
      <c r="AW126" s="15" t="s">
        <v>31</v>
      </c>
      <c r="AX126" s="15" t="s">
        <v>76</v>
      </c>
      <c r="AY126" s="266" t="s">
        <v>193</v>
      </c>
    </row>
    <row r="127" s="2" customFormat="1" ht="24.15" customHeight="1">
      <c r="A127" s="41"/>
      <c r="B127" s="42"/>
      <c r="C127" s="215" t="s">
        <v>200</v>
      </c>
      <c r="D127" s="215" t="s">
        <v>195</v>
      </c>
      <c r="E127" s="216" t="s">
        <v>229</v>
      </c>
      <c r="F127" s="217" t="s">
        <v>230</v>
      </c>
      <c r="G127" s="218" t="s">
        <v>198</v>
      </c>
      <c r="H127" s="219">
        <v>7284.1800000000003</v>
      </c>
      <c r="I127" s="220"/>
      <c r="J127" s="221">
        <f>ROUND(I127*H127,2)</f>
        <v>0</v>
      </c>
      <c r="K127" s="217" t="s">
        <v>199</v>
      </c>
      <c r="L127" s="47"/>
      <c r="M127" s="222" t="s">
        <v>19</v>
      </c>
      <c r="N127" s="223" t="s">
        <v>40</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200</v>
      </c>
      <c r="AT127" s="226" t="s">
        <v>195</v>
      </c>
      <c r="AU127" s="226" t="s">
        <v>78</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231</v>
      </c>
    </row>
    <row r="128" s="2" customFormat="1">
      <c r="A128" s="41"/>
      <c r="B128" s="42"/>
      <c r="C128" s="43"/>
      <c r="D128" s="228" t="s">
        <v>202</v>
      </c>
      <c r="E128" s="43"/>
      <c r="F128" s="229" t="s">
        <v>232</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78</v>
      </c>
    </row>
    <row r="129" s="2" customFormat="1">
      <c r="A129" s="41"/>
      <c r="B129" s="42"/>
      <c r="C129" s="43"/>
      <c r="D129" s="233" t="s">
        <v>204</v>
      </c>
      <c r="E129" s="43"/>
      <c r="F129" s="234" t="s">
        <v>233</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204</v>
      </c>
      <c r="AU129" s="20" t="s">
        <v>78</v>
      </c>
    </row>
    <row r="130" s="13" customFormat="1">
      <c r="A130" s="13"/>
      <c r="B130" s="235"/>
      <c r="C130" s="236"/>
      <c r="D130" s="228" t="s">
        <v>206</v>
      </c>
      <c r="E130" s="237" t="s">
        <v>19</v>
      </c>
      <c r="F130" s="238" t="s">
        <v>234</v>
      </c>
      <c r="G130" s="236"/>
      <c r="H130" s="237" t="s">
        <v>19</v>
      </c>
      <c r="I130" s="239"/>
      <c r="J130" s="236"/>
      <c r="K130" s="236"/>
      <c r="L130" s="240"/>
      <c r="M130" s="241"/>
      <c r="N130" s="242"/>
      <c r="O130" s="242"/>
      <c r="P130" s="242"/>
      <c r="Q130" s="242"/>
      <c r="R130" s="242"/>
      <c r="S130" s="242"/>
      <c r="T130" s="243"/>
      <c r="U130" s="13"/>
      <c r="V130" s="13"/>
      <c r="W130" s="13"/>
      <c r="X130" s="13"/>
      <c r="Y130" s="13"/>
      <c r="Z130" s="13"/>
      <c r="AA130" s="13"/>
      <c r="AB130" s="13"/>
      <c r="AC130" s="13"/>
      <c r="AD130" s="13"/>
      <c r="AE130" s="13"/>
      <c r="AT130" s="244" t="s">
        <v>206</v>
      </c>
      <c r="AU130" s="244" t="s">
        <v>78</v>
      </c>
      <c r="AV130" s="13" t="s">
        <v>76</v>
      </c>
      <c r="AW130" s="13" t="s">
        <v>31</v>
      </c>
      <c r="AX130" s="13" t="s">
        <v>69</v>
      </c>
      <c r="AY130" s="244" t="s">
        <v>193</v>
      </c>
    </row>
    <row r="131" s="14" customFormat="1">
      <c r="A131" s="14"/>
      <c r="B131" s="245"/>
      <c r="C131" s="246"/>
      <c r="D131" s="228" t="s">
        <v>206</v>
      </c>
      <c r="E131" s="247" t="s">
        <v>19</v>
      </c>
      <c r="F131" s="248" t="s">
        <v>235</v>
      </c>
      <c r="G131" s="246"/>
      <c r="H131" s="249">
        <v>485.61200000000002</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206</v>
      </c>
      <c r="AU131" s="255" t="s">
        <v>78</v>
      </c>
      <c r="AV131" s="14" t="s">
        <v>78</v>
      </c>
      <c r="AW131" s="14" t="s">
        <v>31</v>
      </c>
      <c r="AX131" s="14" t="s">
        <v>76</v>
      </c>
      <c r="AY131" s="255" t="s">
        <v>193</v>
      </c>
    </row>
    <row r="132" s="14" customFormat="1">
      <c r="A132" s="14"/>
      <c r="B132" s="245"/>
      <c r="C132" s="246"/>
      <c r="D132" s="228" t="s">
        <v>206</v>
      </c>
      <c r="E132" s="246"/>
      <c r="F132" s="248" t="s">
        <v>236</v>
      </c>
      <c r="G132" s="246"/>
      <c r="H132" s="249">
        <v>7284.1800000000003</v>
      </c>
      <c r="I132" s="250"/>
      <c r="J132" s="246"/>
      <c r="K132" s="246"/>
      <c r="L132" s="251"/>
      <c r="M132" s="252"/>
      <c r="N132" s="253"/>
      <c r="O132" s="253"/>
      <c r="P132" s="253"/>
      <c r="Q132" s="253"/>
      <c r="R132" s="253"/>
      <c r="S132" s="253"/>
      <c r="T132" s="254"/>
      <c r="U132" s="14"/>
      <c r="V132" s="14"/>
      <c r="W132" s="14"/>
      <c r="X132" s="14"/>
      <c r="Y132" s="14"/>
      <c r="Z132" s="14"/>
      <c r="AA132" s="14"/>
      <c r="AB132" s="14"/>
      <c r="AC132" s="14"/>
      <c r="AD132" s="14"/>
      <c r="AE132" s="14"/>
      <c r="AT132" s="255" t="s">
        <v>206</v>
      </c>
      <c r="AU132" s="255" t="s">
        <v>78</v>
      </c>
      <c r="AV132" s="14" t="s">
        <v>78</v>
      </c>
      <c r="AW132" s="14" t="s">
        <v>4</v>
      </c>
      <c r="AX132" s="14" t="s">
        <v>76</v>
      </c>
      <c r="AY132" s="255" t="s">
        <v>193</v>
      </c>
    </row>
    <row r="133" s="2" customFormat="1" ht="16.5" customHeight="1">
      <c r="A133" s="41"/>
      <c r="B133" s="42"/>
      <c r="C133" s="215" t="s">
        <v>237</v>
      </c>
      <c r="D133" s="215" t="s">
        <v>195</v>
      </c>
      <c r="E133" s="216" t="s">
        <v>238</v>
      </c>
      <c r="F133" s="217" t="s">
        <v>239</v>
      </c>
      <c r="G133" s="218" t="s">
        <v>198</v>
      </c>
      <c r="H133" s="219">
        <v>93.207999999999998</v>
      </c>
      <c r="I133" s="220"/>
      <c r="J133" s="221">
        <f>ROUND(I133*H133,2)</f>
        <v>0</v>
      </c>
      <c r="K133" s="217" t="s">
        <v>199</v>
      </c>
      <c r="L133" s="47"/>
      <c r="M133" s="222" t="s">
        <v>19</v>
      </c>
      <c r="N133" s="223" t="s">
        <v>40</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200</v>
      </c>
      <c r="AT133" s="226" t="s">
        <v>195</v>
      </c>
      <c r="AU133" s="226" t="s">
        <v>78</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240</v>
      </c>
    </row>
    <row r="134" s="2" customFormat="1">
      <c r="A134" s="41"/>
      <c r="B134" s="42"/>
      <c r="C134" s="43"/>
      <c r="D134" s="228" t="s">
        <v>202</v>
      </c>
      <c r="E134" s="43"/>
      <c r="F134" s="229" t="s">
        <v>241</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78</v>
      </c>
    </row>
    <row r="135" s="2" customFormat="1">
      <c r="A135" s="41"/>
      <c r="B135" s="42"/>
      <c r="C135" s="43"/>
      <c r="D135" s="233" t="s">
        <v>204</v>
      </c>
      <c r="E135" s="43"/>
      <c r="F135" s="234" t="s">
        <v>242</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204</v>
      </c>
      <c r="AU135" s="20" t="s">
        <v>78</v>
      </c>
    </row>
    <row r="136" s="13" customFormat="1">
      <c r="A136" s="13"/>
      <c r="B136" s="235"/>
      <c r="C136" s="236"/>
      <c r="D136" s="228" t="s">
        <v>206</v>
      </c>
      <c r="E136" s="237" t="s">
        <v>19</v>
      </c>
      <c r="F136" s="238" t="s">
        <v>207</v>
      </c>
      <c r="G136" s="236"/>
      <c r="H136" s="237" t="s">
        <v>19</v>
      </c>
      <c r="I136" s="239"/>
      <c r="J136" s="236"/>
      <c r="K136" s="236"/>
      <c r="L136" s="240"/>
      <c r="M136" s="241"/>
      <c r="N136" s="242"/>
      <c r="O136" s="242"/>
      <c r="P136" s="242"/>
      <c r="Q136" s="242"/>
      <c r="R136" s="242"/>
      <c r="S136" s="242"/>
      <c r="T136" s="243"/>
      <c r="U136" s="13"/>
      <c r="V136" s="13"/>
      <c r="W136" s="13"/>
      <c r="X136" s="13"/>
      <c r="Y136" s="13"/>
      <c r="Z136" s="13"/>
      <c r="AA136" s="13"/>
      <c r="AB136" s="13"/>
      <c r="AC136" s="13"/>
      <c r="AD136" s="13"/>
      <c r="AE136" s="13"/>
      <c r="AT136" s="244" t="s">
        <v>206</v>
      </c>
      <c r="AU136" s="244" t="s">
        <v>78</v>
      </c>
      <c r="AV136" s="13" t="s">
        <v>76</v>
      </c>
      <c r="AW136" s="13" t="s">
        <v>31</v>
      </c>
      <c r="AX136" s="13" t="s">
        <v>69</v>
      </c>
      <c r="AY136" s="244" t="s">
        <v>193</v>
      </c>
    </row>
    <row r="137" s="13" customFormat="1">
      <c r="A137" s="13"/>
      <c r="B137" s="235"/>
      <c r="C137" s="236"/>
      <c r="D137" s="228" t="s">
        <v>206</v>
      </c>
      <c r="E137" s="237" t="s">
        <v>19</v>
      </c>
      <c r="F137" s="238" t="s">
        <v>243</v>
      </c>
      <c r="G137" s="236"/>
      <c r="H137" s="237" t="s">
        <v>19</v>
      </c>
      <c r="I137" s="239"/>
      <c r="J137" s="236"/>
      <c r="K137" s="236"/>
      <c r="L137" s="240"/>
      <c r="M137" s="241"/>
      <c r="N137" s="242"/>
      <c r="O137" s="242"/>
      <c r="P137" s="242"/>
      <c r="Q137" s="242"/>
      <c r="R137" s="242"/>
      <c r="S137" s="242"/>
      <c r="T137" s="243"/>
      <c r="U137" s="13"/>
      <c r="V137" s="13"/>
      <c r="W137" s="13"/>
      <c r="X137" s="13"/>
      <c r="Y137" s="13"/>
      <c r="Z137" s="13"/>
      <c r="AA137" s="13"/>
      <c r="AB137" s="13"/>
      <c r="AC137" s="13"/>
      <c r="AD137" s="13"/>
      <c r="AE137" s="13"/>
      <c r="AT137" s="244" t="s">
        <v>206</v>
      </c>
      <c r="AU137" s="244" t="s">
        <v>78</v>
      </c>
      <c r="AV137" s="13" t="s">
        <v>76</v>
      </c>
      <c r="AW137" s="13" t="s">
        <v>31</v>
      </c>
      <c r="AX137" s="13" t="s">
        <v>69</v>
      </c>
      <c r="AY137" s="244" t="s">
        <v>193</v>
      </c>
    </row>
    <row r="138" s="14" customFormat="1">
      <c r="A138" s="14"/>
      <c r="B138" s="245"/>
      <c r="C138" s="246"/>
      <c r="D138" s="228" t="s">
        <v>206</v>
      </c>
      <c r="E138" s="247" t="s">
        <v>19</v>
      </c>
      <c r="F138" s="248" t="s">
        <v>244</v>
      </c>
      <c r="G138" s="246"/>
      <c r="H138" s="249">
        <v>93.207999999999998</v>
      </c>
      <c r="I138" s="250"/>
      <c r="J138" s="246"/>
      <c r="K138" s="246"/>
      <c r="L138" s="251"/>
      <c r="M138" s="252"/>
      <c r="N138" s="253"/>
      <c r="O138" s="253"/>
      <c r="P138" s="253"/>
      <c r="Q138" s="253"/>
      <c r="R138" s="253"/>
      <c r="S138" s="253"/>
      <c r="T138" s="254"/>
      <c r="U138" s="14"/>
      <c r="V138" s="14"/>
      <c r="W138" s="14"/>
      <c r="X138" s="14"/>
      <c r="Y138" s="14"/>
      <c r="Z138" s="14"/>
      <c r="AA138" s="14"/>
      <c r="AB138" s="14"/>
      <c r="AC138" s="14"/>
      <c r="AD138" s="14"/>
      <c r="AE138" s="14"/>
      <c r="AT138" s="255" t="s">
        <v>206</v>
      </c>
      <c r="AU138" s="255" t="s">
        <v>78</v>
      </c>
      <c r="AV138" s="14" t="s">
        <v>78</v>
      </c>
      <c r="AW138" s="14" t="s">
        <v>31</v>
      </c>
      <c r="AX138" s="14" t="s">
        <v>76</v>
      </c>
      <c r="AY138" s="255" t="s">
        <v>193</v>
      </c>
    </row>
    <row r="139" s="2" customFormat="1" ht="21.75" customHeight="1">
      <c r="A139" s="41"/>
      <c r="B139" s="42"/>
      <c r="C139" s="215" t="s">
        <v>245</v>
      </c>
      <c r="D139" s="215" t="s">
        <v>195</v>
      </c>
      <c r="E139" s="216" t="s">
        <v>246</v>
      </c>
      <c r="F139" s="217" t="s">
        <v>247</v>
      </c>
      <c r="G139" s="218" t="s">
        <v>248</v>
      </c>
      <c r="H139" s="219">
        <v>971.22400000000005</v>
      </c>
      <c r="I139" s="220"/>
      <c r="J139" s="221">
        <f>ROUND(I139*H139,2)</f>
        <v>0</v>
      </c>
      <c r="K139" s="217" t="s">
        <v>199</v>
      </c>
      <c r="L139" s="47"/>
      <c r="M139" s="222" t="s">
        <v>19</v>
      </c>
      <c r="N139" s="223" t="s">
        <v>40</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200</v>
      </c>
      <c r="AT139" s="226" t="s">
        <v>195</v>
      </c>
      <c r="AU139" s="226" t="s">
        <v>78</v>
      </c>
      <c r="AY139" s="20" t="s">
        <v>193</v>
      </c>
      <c r="BE139" s="227">
        <f>IF(N139="základní",J139,0)</f>
        <v>0</v>
      </c>
      <c r="BF139" s="227">
        <f>IF(N139="snížená",J139,0)</f>
        <v>0</v>
      </c>
      <c r="BG139" s="227">
        <f>IF(N139="zákl. přenesená",J139,0)</f>
        <v>0</v>
      </c>
      <c r="BH139" s="227">
        <f>IF(N139="sníž. přenesená",J139,0)</f>
        <v>0</v>
      </c>
      <c r="BI139" s="227">
        <f>IF(N139="nulová",J139,0)</f>
        <v>0</v>
      </c>
      <c r="BJ139" s="20" t="s">
        <v>76</v>
      </c>
      <c r="BK139" s="227">
        <f>ROUND(I139*H139,2)</f>
        <v>0</v>
      </c>
      <c r="BL139" s="20" t="s">
        <v>200</v>
      </c>
      <c r="BM139" s="226" t="s">
        <v>249</v>
      </c>
    </row>
    <row r="140" s="2" customFormat="1">
      <c r="A140" s="41"/>
      <c r="B140" s="42"/>
      <c r="C140" s="43"/>
      <c r="D140" s="228" t="s">
        <v>202</v>
      </c>
      <c r="E140" s="43"/>
      <c r="F140" s="229" t="s">
        <v>250</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202</v>
      </c>
      <c r="AU140" s="20" t="s">
        <v>78</v>
      </c>
    </row>
    <row r="141" s="2" customFormat="1">
      <c r="A141" s="41"/>
      <c r="B141" s="42"/>
      <c r="C141" s="43"/>
      <c r="D141" s="233" t="s">
        <v>204</v>
      </c>
      <c r="E141" s="43"/>
      <c r="F141" s="234" t="s">
        <v>251</v>
      </c>
      <c r="G141" s="43"/>
      <c r="H141" s="43"/>
      <c r="I141" s="230"/>
      <c r="J141" s="43"/>
      <c r="K141" s="43"/>
      <c r="L141" s="47"/>
      <c r="M141" s="231"/>
      <c r="N141" s="232"/>
      <c r="O141" s="87"/>
      <c r="P141" s="87"/>
      <c r="Q141" s="87"/>
      <c r="R141" s="87"/>
      <c r="S141" s="87"/>
      <c r="T141" s="88"/>
      <c r="U141" s="41"/>
      <c r="V141" s="41"/>
      <c r="W141" s="41"/>
      <c r="X141" s="41"/>
      <c r="Y141" s="41"/>
      <c r="Z141" s="41"/>
      <c r="AA141" s="41"/>
      <c r="AB141" s="41"/>
      <c r="AC141" s="41"/>
      <c r="AD141" s="41"/>
      <c r="AE141" s="41"/>
      <c r="AT141" s="20" t="s">
        <v>204</v>
      </c>
      <c r="AU141" s="20" t="s">
        <v>78</v>
      </c>
    </row>
    <row r="142" s="13" customFormat="1">
      <c r="A142" s="13"/>
      <c r="B142" s="235"/>
      <c r="C142" s="236"/>
      <c r="D142" s="228" t="s">
        <v>206</v>
      </c>
      <c r="E142" s="237" t="s">
        <v>19</v>
      </c>
      <c r="F142" s="238" t="s">
        <v>252</v>
      </c>
      <c r="G142" s="236"/>
      <c r="H142" s="237" t="s">
        <v>19</v>
      </c>
      <c r="I142" s="239"/>
      <c r="J142" s="236"/>
      <c r="K142" s="236"/>
      <c r="L142" s="240"/>
      <c r="M142" s="241"/>
      <c r="N142" s="242"/>
      <c r="O142" s="242"/>
      <c r="P142" s="242"/>
      <c r="Q142" s="242"/>
      <c r="R142" s="242"/>
      <c r="S142" s="242"/>
      <c r="T142" s="243"/>
      <c r="U142" s="13"/>
      <c r="V142" s="13"/>
      <c r="W142" s="13"/>
      <c r="X142" s="13"/>
      <c r="Y142" s="13"/>
      <c r="Z142" s="13"/>
      <c r="AA142" s="13"/>
      <c r="AB142" s="13"/>
      <c r="AC142" s="13"/>
      <c r="AD142" s="13"/>
      <c r="AE142" s="13"/>
      <c r="AT142" s="244" t="s">
        <v>206</v>
      </c>
      <c r="AU142" s="244" t="s">
        <v>78</v>
      </c>
      <c r="AV142" s="13" t="s">
        <v>76</v>
      </c>
      <c r="AW142" s="13" t="s">
        <v>31</v>
      </c>
      <c r="AX142" s="13" t="s">
        <v>69</v>
      </c>
      <c r="AY142" s="244" t="s">
        <v>193</v>
      </c>
    </row>
    <row r="143" s="14" customFormat="1">
      <c r="A143" s="14"/>
      <c r="B143" s="245"/>
      <c r="C143" s="246"/>
      <c r="D143" s="228" t="s">
        <v>206</v>
      </c>
      <c r="E143" s="247" t="s">
        <v>19</v>
      </c>
      <c r="F143" s="248" t="s">
        <v>235</v>
      </c>
      <c r="G143" s="246"/>
      <c r="H143" s="249">
        <v>485.61200000000002</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206</v>
      </c>
      <c r="AU143" s="255" t="s">
        <v>78</v>
      </c>
      <c r="AV143" s="14" t="s">
        <v>78</v>
      </c>
      <c r="AW143" s="14" t="s">
        <v>31</v>
      </c>
      <c r="AX143" s="14" t="s">
        <v>76</v>
      </c>
      <c r="AY143" s="255" t="s">
        <v>193</v>
      </c>
    </row>
    <row r="144" s="14" customFormat="1">
      <c r="A144" s="14"/>
      <c r="B144" s="245"/>
      <c r="C144" s="246"/>
      <c r="D144" s="228" t="s">
        <v>206</v>
      </c>
      <c r="E144" s="246"/>
      <c r="F144" s="248" t="s">
        <v>253</v>
      </c>
      <c r="G144" s="246"/>
      <c r="H144" s="249">
        <v>971.22400000000005</v>
      </c>
      <c r="I144" s="250"/>
      <c r="J144" s="246"/>
      <c r="K144" s="246"/>
      <c r="L144" s="251"/>
      <c r="M144" s="252"/>
      <c r="N144" s="253"/>
      <c r="O144" s="253"/>
      <c r="P144" s="253"/>
      <c r="Q144" s="253"/>
      <c r="R144" s="253"/>
      <c r="S144" s="253"/>
      <c r="T144" s="254"/>
      <c r="U144" s="14"/>
      <c r="V144" s="14"/>
      <c r="W144" s="14"/>
      <c r="X144" s="14"/>
      <c r="Y144" s="14"/>
      <c r="Z144" s="14"/>
      <c r="AA144" s="14"/>
      <c r="AB144" s="14"/>
      <c r="AC144" s="14"/>
      <c r="AD144" s="14"/>
      <c r="AE144" s="14"/>
      <c r="AT144" s="255" t="s">
        <v>206</v>
      </c>
      <c r="AU144" s="255" t="s">
        <v>78</v>
      </c>
      <c r="AV144" s="14" t="s">
        <v>78</v>
      </c>
      <c r="AW144" s="14" t="s">
        <v>4</v>
      </c>
      <c r="AX144" s="14" t="s">
        <v>76</v>
      </c>
      <c r="AY144" s="255" t="s">
        <v>193</v>
      </c>
    </row>
    <row r="145" s="12" customFormat="1" ht="22.8" customHeight="1">
      <c r="A145" s="12"/>
      <c r="B145" s="199"/>
      <c r="C145" s="200"/>
      <c r="D145" s="201" t="s">
        <v>68</v>
      </c>
      <c r="E145" s="213" t="s">
        <v>219</v>
      </c>
      <c r="F145" s="213" t="s">
        <v>254</v>
      </c>
      <c r="G145" s="200"/>
      <c r="H145" s="200"/>
      <c r="I145" s="203"/>
      <c r="J145" s="214">
        <f>BK145</f>
        <v>0</v>
      </c>
      <c r="K145" s="200"/>
      <c r="L145" s="205"/>
      <c r="M145" s="206"/>
      <c r="N145" s="207"/>
      <c r="O145" s="207"/>
      <c r="P145" s="208">
        <f>SUM(P146:P158)</f>
        <v>0</v>
      </c>
      <c r="Q145" s="207"/>
      <c r="R145" s="208">
        <f>SUM(R146:R158)</f>
        <v>2.4026329999999998</v>
      </c>
      <c r="S145" s="207"/>
      <c r="T145" s="209">
        <f>SUM(T146:T158)</f>
        <v>0</v>
      </c>
      <c r="U145" s="12"/>
      <c r="V145" s="12"/>
      <c r="W145" s="12"/>
      <c r="X145" s="12"/>
      <c r="Y145" s="12"/>
      <c r="Z145" s="12"/>
      <c r="AA145" s="12"/>
      <c r="AB145" s="12"/>
      <c r="AC145" s="12"/>
      <c r="AD145" s="12"/>
      <c r="AE145" s="12"/>
      <c r="AR145" s="210" t="s">
        <v>76</v>
      </c>
      <c r="AT145" s="211" t="s">
        <v>68</v>
      </c>
      <c r="AU145" s="211" t="s">
        <v>76</v>
      </c>
      <c r="AY145" s="210" t="s">
        <v>193</v>
      </c>
      <c r="BK145" s="212">
        <f>SUM(BK146:BK158)</f>
        <v>0</v>
      </c>
    </row>
    <row r="146" s="2" customFormat="1" ht="24.15" customHeight="1">
      <c r="A146" s="41"/>
      <c r="B146" s="42"/>
      <c r="C146" s="215" t="s">
        <v>255</v>
      </c>
      <c r="D146" s="215" t="s">
        <v>195</v>
      </c>
      <c r="E146" s="216" t="s">
        <v>256</v>
      </c>
      <c r="F146" s="217" t="s">
        <v>257</v>
      </c>
      <c r="G146" s="218" t="s">
        <v>258</v>
      </c>
      <c r="H146" s="219">
        <v>11.234999999999999</v>
      </c>
      <c r="I146" s="220"/>
      <c r="J146" s="221">
        <f>ROUND(I146*H146,2)</f>
        <v>0</v>
      </c>
      <c r="K146" s="217" t="s">
        <v>199</v>
      </c>
      <c r="L146" s="47"/>
      <c r="M146" s="222" t="s">
        <v>19</v>
      </c>
      <c r="N146" s="223" t="s">
        <v>40</v>
      </c>
      <c r="O146" s="87"/>
      <c r="P146" s="224">
        <f>O146*H146</f>
        <v>0</v>
      </c>
      <c r="Q146" s="224">
        <v>0.15759999999999999</v>
      </c>
      <c r="R146" s="224">
        <f>Q146*H146</f>
        <v>1.7706359999999999</v>
      </c>
      <c r="S146" s="224">
        <v>0</v>
      </c>
      <c r="T146" s="225">
        <f>S146*H146</f>
        <v>0</v>
      </c>
      <c r="U146" s="41"/>
      <c r="V146" s="41"/>
      <c r="W146" s="41"/>
      <c r="X146" s="41"/>
      <c r="Y146" s="41"/>
      <c r="Z146" s="41"/>
      <c r="AA146" s="41"/>
      <c r="AB146" s="41"/>
      <c r="AC146" s="41"/>
      <c r="AD146" s="41"/>
      <c r="AE146" s="41"/>
      <c r="AR146" s="226" t="s">
        <v>200</v>
      </c>
      <c r="AT146" s="226" t="s">
        <v>195</v>
      </c>
      <c r="AU146" s="226" t="s">
        <v>78</v>
      </c>
      <c r="AY146" s="20" t="s">
        <v>193</v>
      </c>
      <c r="BE146" s="227">
        <f>IF(N146="základní",J146,0)</f>
        <v>0</v>
      </c>
      <c r="BF146" s="227">
        <f>IF(N146="snížená",J146,0)</f>
        <v>0</v>
      </c>
      <c r="BG146" s="227">
        <f>IF(N146="zákl. přenesená",J146,0)</f>
        <v>0</v>
      </c>
      <c r="BH146" s="227">
        <f>IF(N146="sníž. přenesená",J146,0)</f>
        <v>0</v>
      </c>
      <c r="BI146" s="227">
        <f>IF(N146="nulová",J146,0)</f>
        <v>0</v>
      </c>
      <c r="BJ146" s="20" t="s">
        <v>76</v>
      </c>
      <c r="BK146" s="227">
        <f>ROUND(I146*H146,2)</f>
        <v>0</v>
      </c>
      <c r="BL146" s="20" t="s">
        <v>200</v>
      </c>
      <c r="BM146" s="226" t="s">
        <v>259</v>
      </c>
    </row>
    <row r="147" s="2" customFormat="1">
      <c r="A147" s="41"/>
      <c r="B147" s="42"/>
      <c r="C147" s="43"/>
      <c r="D147" s="228" t="s">
        <v>202</v>
      </c>
      <c r="E147" s="43"/>
      <c r="F147" s="229" t="s">
        <v>260</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202</v>
      </c>
      <c r="AU147" s="20" t="s">
        <v>78</v>
      </c>
    </row>
    <row r="148" s="2" customFormat="1">
      <c r="A148" s="41"/>
      <c r="B148" s="42"/>
      <c r="C148" s="43"/>
      <c r="D148" s="233" t="s">
        <v>204</v>
      </c>
      <c r="E148" s="43"/>
      <c r="F148" s="234" t="s">
        <v>261</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204</v>
      </c>
      <c r="AU148" s="20" t="s">
        <v>78</v>
      </c>
    </row>
    <row r="149" s="13" customFormat="1">
      <c r="A149" s="13"/>
      <c r="B149" s="235"/>
      <c r="C149" s="236"/>
      <c r="D149" s="228" t="s">
        <v>206</v>
      </c>
      <c r="E149" s="237" t="s">
        <v>19</v>
      </c>
      <c r="F149" s="238" t="s">
        <v>207</v>
      </c>
      <c r="G149" s="236"/>
      <c r="H149" s="237" t="s">
        <v>19</v>
      </c>
      <c r="I149" s="239"/>
      <c r="J149" s="236"/>
      <c r="K149" s="236"/>
      <c r="L149" s="240"/>
      <c r="M149" s="241"/>
      <c r="N149" s="242"/>
      <c r="O149" s="242"/>
      <c r="P149" s="242"/>
      <c r="Q149" s="242"/>
      <c r="R149" s="242"/>
      <c r="S149" s="242"/>
      <c r="T149" s="243"/>
      <c r="U149" s="13"/>
      <c r="V149" s="13"/>
      <c r="W149" s="13"/>
      <c r="X149" s="13"/>
      <c r="Y149" s="13"/>
      <c r="Z149" s="13"/>
      <c r="AA149" s="13"/>
      <c r="AB149" s="13"/>
      <c r="AC149" s="13"/>
      <c r="AD149" s="13"/>
      <c r="AE149" s="13"/>
      <c r="AT149" s="244" t="s">
        <v>206</v>
      </c>
      <c r="AU149" s="244" t="s">
        <v>78</v>
      </c>
      <c r="AV149" s="13" t="s">
        <v>76</v>
      </c>
      <c r="AW149" s="13" t="s">
        <v>31</v>
      </c>
      <c r="AX149" s="13" t="s">
        <v>69</v>
      </c>
      <c r="AY149" s="244" t="s">
        <v>193</v>
      </c>
    </row>
    <row r="150" s="14" customFormat="1">
      <c r="A150" s="14"/>
      <c r="B150" s="245"/>
      <c r="C150" s="246"/>
      <c r="D150" s="228" t="s">
        <v>206</v>
      </c>
      <c r="E150" s="247" t="s">
        <v>19</v>
      </c>
      <c r="F150" s="248" t="s">
        <v>262</v>
      </c>
      <c r="G150" s="246"/>
      <c r="H150" s="249">
        <v>1.8899999999999999</v>
      </c>
      <c r="I150" s="250"/>
      <c r="J150" s="246"/>
      <c r="K150" s="246"/>
      <c r="L150" s="251"/>
      <c r="M150" s="252"/>
      <c r="N150" s="253"/>
      <c r="O150" s="253"/>
      <c r="P150" s="253"/>
      <c r="Q150" s="253"/>
      <c r="R150" s="253"/>
      <c r="S150" s="253"/>
      <c r="T150" s="254"/>
      <c r="U150" s="14"/>
      <c r="V150" s="14"/>
      <c r="W150" s="14"/>
      <c r="X150" s="14"/>
      <c r="Y150" s="14"/>
      <c r="Z150" s="14"/>
      <c r="AA150" s="14"/>
      <c r="AB150" s="14"/>
      <c r="AC150" s="14"/>
      <c r="AD150" s="14"/>
      <c r="AE150" s="14"/>
      <c r="AT150" s="255" t="s">
        <v>206</v>
      </c>
      <c r="AU150" s="255" t="s">
        <v>78</v>
      </c>
      <c r="AV150" s="14" t="s">
        <v>78</v>
      </c>
      <c r="AW150" s="14" t="s">
        <v>31</v>
      </c>
      <c r="AX150" s="14" t="s">
        <v>69</v>
      </c>
      <c r="AY150" s="255" t="s">
        <v>193</v>
      </c>
    </row>
    <row r="151" s="14" customFormat="1">
      <c r="A151" s="14"/>
      <c r="B151" s="245"/>
      <c r="C151" s="246"/>
      <c r="D151" s="228" t="s">
        <v>206</v>
      </c>
      <c r="E151" s="247" t="s">
        <v>19</v>
      </c>
      <c r="F151" s="248" t="s">
        <v>263</v>
      </c>
      <c r="G151" s="246"/>
      <c r="H151" s="249">
        <v>4.4100000000000001</v>
      </c>
      <c r="I151" s="250"/>
      <c r="J151" s="246"/>
      <c r="K151" s="246"/>
      <c r="L151" s="251"/>
      <c r="M151" s="252"/>
      <c r="N151" s="253"/>
      <c r="O151" s="253"/>
      <c r="P151" s="253"/>
      <c r="Q151" s="253"/>
      <c r="R151" s="253"/>
      <c r="S151" s="253"/>
      <c r="T151" s="254"/>
      <c r="U151" s="14"/>
      <c r="V151" s="14"/>
      <c r="W151" s="14"/>
      <c r="X151" s="14"/>
      <c r="Y151" s="14"/>
      <c r="Z151" s="14"/>
      <c r="AA151" s="14"/>
      <c r="AB151" s="14"/>
      <c r="AC151" s="14"/>
      <c r="AD151" s="14"/>
      <c r="AE151" s="14"/>
      <c r="AT151" s="255" t="s">
        <v>206</v>
      </c>
      <c r="AU151" s="255" t="s">
        <v>78</v>
      </c>
      <c r="AV151" s="14" t="s">
        <v>78</v>
      </c>
      <c r="AW151" s="14" t="s">
        <v>31</v>
      </c>
      <c r="AX151" s="14" t="s">
        <v>69</v>
      </c>
      <c r="AY151" s="255" t="s">
        <v>193</v>
      </c>
    </row>
    <row r="152" s="14" customFormat="1">
      <c r="A152" s="14"/>
      <c r="B152" s="245"/>
      <c r="C152" s="246"/>
      <c r="D152" s="228" t="s">
        <v>206</v>
      </c>
      <c r="E152" s="247" t="s">
        <v>19</v>
      </c>
      <c r="F152" s="248" t="s">
        <v>264</v>
      </c>
      <c r="G152" s="246"/>
      <c r="H152" s="249">
        <v>4.9349999999999996</v>
      </c>
      <c r="I152" s="250"/>
      <c r="J152" s="246"/>
      <c r="K152" s="246"/>
      <c r="L152" s="251"/>
      <c r="M152" s="252"/>
      <c r="N152" s="253"/>
      <c r="O152" s="253"/>
      <c r="P152" s="253"/>
      <c r="Q152" s="253"/>
      <c r="R152" s="253"/>
      <c r="S152" s="253"/>
      <c r="T152" s="254"/>
      <c r="U152" s="14"/>
      <c r="V152" s="14"/>
      <c r="W152" s="14"/>
      <c r="X152" s="14"/>
      <c r="Y152" s="14"/>
      <c r="Z152" s="14"/>
      <c r="AA152" s="14"/>
      <c r="AB152" s="14"/>
      <c r="AC152" s="14"/>
      <c r="AD152" s="14"/>
      <c r="AE152" s="14"/>
      <c r="AT152" s="255" t="s">
        <v>206</v>
      </c>
      <c r="AU152" s="255" t="s">
        <v>78</v>
      </c>
      <c r="AV152" s="14" t="s">
        <v>78</v>
      </c>
      <c r="AW152" s="14" t="s">
        <v>31</v>
      </c>
      <c r="AX152" s="14" t="s">
        <v>69</v>
      </c>
      <c r="AY152" s="255" t="s">
        <v>193</v>
      </c>
    </row>
    <row r="153" s="15" customFormat="1">
      <c r="A153" s="15"/>
      <c r="B153" s="256"/>
      <c r="C153" s="257"/>
      <c r="D153" s="228" t="s">
        <v>206</v>
      </c>
      <c r="E153" s="258" t="s">
        <v>19</v>
      </c>
      <c r="F153" s="259" t="s">
        <v>218</v>
      </c>
      <c r="G153" s="257"/>
      <c r="H153" s="260">
        <v>11.234999999999999</v>
      </c>
      <c r="I153" s="261"/>
      <c r="J153" s="257"/>
      <c r="K153" s="257"/>
      <c r="L153" s="262"/>
      <c r="M153" s="263"/>
      <c r="N153" s="264"/>
      <c r="O153" s="264"/>
      <c r="P153" s="264"/>
      <c r="Q153" s="264"/>
      <c r="R153" s="264"/>
      <c r="S153" s="264"/>
      <c r="T153" s="265"/>
      <c r="U153" s="15"/>
      <c r="V153" s="15"/>
      <c r="W153" s="15"/>
      <c r="X153" s="15"/>
      <c r="Y153" s="15"/>
      <c r="Z153" s="15"/>
      <c r="AA153" s="15"/>
      <c r="AB153" s="15"/>
      <c r="AC153" s="15"/>
      <c r="AD153" s="15"/>
      <c r="AE153" s="15"/>
      <c r="AT153" s="266" t="s">
        <v>206</v>
      </c>
      <c r="AU153" s="266" t="s">
        <v>78</v>
      </c>
      <c r="AV153" s="15" t="s">
        <v>200</v>
      </c>
      <c r="AW153" s="15" t="s">
        <v>31</v>
      </c>
      <c r="AX153" s="15" t="s">
        <v>76</v>
      </c>
      <c r="AY153" s="266" t="s">
        <v>193</v>
      </c>
    </row>
    <row r="154" s="2" customFormat="1" ht="24.15" customHeight="1">
      <c r="A154" s="41"/>
      <c r="B154" s="42"/>
      <c r="C154" s="215" t="s">
        <v>265</v>
      </c>
      <c r="D154" s="215" t="s">
        <v>195</v>
      </c>
      <c r="E154" s="216" t="s">
        <v>266</v>
      </c>
      <c r="F154" s="217" t="s">
        <v>267</v>
      </c>
      <c r="G154" s="218" t="s">
        <v>258</v>
      </c>
      <c r="H154" s="219">
        <v>3.5150000000000001</v>
      </c>
      <c r="I154" s="220"/>
      <c r="J154" s="221">
        <f>ROUND(I154*H154,2)</f>
        <v>0</v>
      </c>
      <c r="K154" s="217" t="s">
        <v>199</v>
      </c>
      <c r="L154" s="47"/>
      <c r="M154" s="222" t="s">
        <v>19</v>
      </c>
      <c r="N154" s="223" t="s">
        <v>40</v>
      </c>
      <c r="O154" s="87"/>
      <c r="P154" s="224">
        <f>O154*H154</f>
        <v>0</v>
      </c>
      <c r="Q154" s="224">
        <v>0.17979999999999999</v>
      </c>
      <c r="R154" s="224">
        <f>Q154*H154</f>
        <v>0.63199700000000003</v>
      </c>
      <c r="S154" s="224">
        <v>0</v>
      </c>
      <c r="T154" s="225">
        <f>S154*H154</f>
        <v>0</v>
      </c>
      <c r="U154" s="41"/>
      <c r="V154" s="41"/>
      <c r="W154" s="41"/>
      <c r="X154" s="41"/>
      <c r="Y154" s="41"/>
      <c r="Z154" s="41"/>
      <c r="AA154" s="41"/>
      <c r="AB154" s="41"/>
      <c r="AC154" s="41"/>
      <c r="AD154" s="41"/>
      <c r="AE154" s="41"/>
      <c r="AR154" s="226" t="s">
        <v>200</v>
      </c>
      <c r="AT154" s="226" t="s">
        <v>195</v>
      </c>
      <c r="AU154" s="226" t="s">
        <v>78</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200</v>
      </c>
      <c r="BM154" s="226" t="s">
        <v>268</v>
      </c>
    </row>
    <row r="155" s="2" customFormat="1">
      <c r="A155" s="41"/>
      <c r="B155" s="42"/>
      <c r="C155" s="43"/>
      <c r="D155" s="228" t="s">
        <v>202</v>
      </c>
      <c r="E155" s="43"/>
      <c r="F155" s="229" t="s">
        <v>269</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78</v>
      </c>
    </row>
    <row r="156" s="2" customFormat="1">
      <c r="A156" s="41"/>
      <c r="B156" s="42"/>
      <c r="C156" s="43"/>
      <c r="D156" s="233" t="s">
        <v>204</v>
      </c>
      <c r="E156" s="43"/>
      <c r="F156" s="234" t="s">
        <v>270</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204</v>
      </c>
      <c r="AU156" s="20" t="s">
        <v>78</v>
      </c>
    </row>
    <row r="157" s="13" customFormat="1">
      <c r="A157" s="13"/>
      <c r="B157" s="235"/>
      <c r="C157" s="236"/>
      <c r="D157" s="228" t="s">
        <v>206</v>
      </c>
      <c r="E157" s="237" t="s">
        <v>19</v>
      </c>
      <c r="F157" s="238" t="s">
        <v>207</v>
      </c>
      <c r="G157" s="236"/>
      <c r="H157" s="237" t="s">
        <v>19</v>
      </c>
      <c r="I157" s="239"/>
      <c r="J157" s="236"/>
      <c r="K157" s="236"/>
      <c r="L157" s="240"/>
      <c r="M157" s="241"/>
      <c r="N157" s="242"/>
      <c r="O157" s="242"/>
      <c r="P157" s="242"/>
      <c r="Q157" s="242"/>
      <c r="R157" s="242"/>
      <c r="S157" s="242"/>
      <c r="T157" s="243"/>
      <c r="U157" s="13"/>
      <c r="V157" s="13"/>
      <c r="W157" s="13"/>
      <c r="X157" s="13"/>
      <c r="Y157" s="13"/>
      <c r="Z157" s="13"/>
      <c r="AA157" s="13"/>
      <c r="AB157" s="13"/>
      <c r="AC157" s="13"/>
      <c r="AD157" s="13"/>
      <c r="AE157" s="13"/>
      <c r="AT157" s="244" t="s">
        <v>206</v>
      </c>
      <c r="AU157" s="244" t="s">
        <v>78</v>
      </c>
      <c r="AV157" s="13" t="s">
        <v>76</v>
      </c>
      <c r="AW157" s="13" t="s">
        <v>31</v>
      </c>
      <c r="AX157" s="13" t="s">
        <v>69</v>
      </c>
      <c r="AY157" s="244" t="s">
        <v>193</v>
      </c>
    </row>
    <row r="158" s="14" customFormat="1">
      <c r="A158" s="14"/>
      <c r="B158" s="245"/>
      <c r="C158" s="246"/>
      <c r="D158" s="228" t="s">
        <v>206</v>
      </c>
      <c r="E158" s="247" t="s">
        <v>19</v>
      </c>
      <c r="F158" s="248" t="s">
        <v>271</v>
      </c>
      <c r="G158" s="246"/>
      <c r="H158" s="249">
        <v>3.5150000000000001</v>
      </c>
      <c r="I158" s="250"/>
      <c r="J158" s="246"/>
      <c r="K158" s="246"/>
      <c r="L158" s="251"/>
      <c r="M158" s="252"/>
      <c r="N158" s="253"/>
      <c r="O158" s="253"/>
      <c r="P158" s="253"/>
      <c r="Q158" s="253"/>
      <c r="R158" s="253"/>
      <c r="S158" s="253"/>
      <c r="T158" s="254"/>
      <c r="U158" s="14"/>
      <c r="V158" s="14"/>
      <c r="W158" s="14"/>
      <c r="X158" s="14"/>
      <c r="Y158" s="14"/>
      <c r="Z158" s="14"/>
      <c r="AA158" s="14"/>
      <c r="AB158" s="14"/>
      <c r="AC158" s="14"/>
      <c r="AD158" s="14"/>
      <c r="AE158" s="14"/>
      <c r="AT158" s="255" t="s">
        <v>206</v>
      </c>
      <c r="AU158" s="255" t="s">
        <v>78</v>
      </c>
      <c r="AV158" s="14" t="s">
        <v>78</v>
      </c>
      <c r="AW158" s="14" t="s">
        <v>31</v>
      </c>
      <c r="AX158" s="14" t="s">
        <v>76</v>
      </c>
      <c r="AY158" s="255" t="s">
        <v>193</v>
      </c>
    </row>
    <row r="159" s="12" customFormat="1" ht="22.8" customHeight="1">
      <c r="A159" s="12"/>
      <c r="B159" s="199"/>
      <c r="C159" s="200"/>
      <c r="D159" s="201" t="s">
        <v>68</v>
      </c>
      <c r="E159" s="213" t="s">
        <v>272</v>
      </c>
      <c r="F159" s="213" t="s">
        <v>273</v>
      </c>
      <c r="G159" s="200"/>
      <c r="H159" s="200"/>
      <c r="I159" s="203"/>
      <c r="J159" s="214">
        <f>BK159</f>
        <v>0</v>
      </c>
      <c r="K159" s="200"/>
      <c r="L159" s="205"/>
      <c r="M159" s="206"/>
      <c r="N159" s="207"/>
      <c r="O159" s="207"/>
      <c r="P159" s="208">
        <f>SUM(P160:P426)</f>
        <v>0</v>
      </c>
      <c r="Q159" s="207"/>
      <c r="R159" s="208">
        <f>SUM(R160:R426)</f>
        <v>0.019169540000000002</v>
      </c>
      <c r="S159" s="207"/>
      <c r="T159" s="209">
        <f>SUM(T160:T426)</f>
        <v>1836.9081699999999</v>
      </c>
      <c r="U159" s="12"/>
      <c r="V159" s="12"/>
      <c r="W159" s="12"/>
      <c r="X159" s="12"/>
      <c r="Y159" s="12"/>
      <c r="Z159" s="12"/>
      <c r="AA159" s="12"/>
      <c r="AB159" s="12"/>
      <c r="AC159" s="12"/>
      <c r="AD159" s="12"/>
      <c r="AE159" s="12"/>
      <c r="AR159" s="210" t="s">
        <v>76</v>
      </c>
      <c r="AT159" s="211" t="s">
        <v>68</v>
      </c>
      <c r="AU159" s="211" t="s">
        <v>76</v>
      </c>
      <c r="AY159" s="210" t="s">
        <v>193</v>
      </c>
      <c r="BK159" s="212">
        <f>SUM(BK160:BK426)</f>
        <v>0</v>
      </c>
    </row>
    <row r="160" s="2" customFormat="1" ht="24.15" customHeight="1">
      <c r="A160" s="41"/>
      <c r="B160" s="42"/>
      <c r="C160" s="215" t="s">
        <v>272</v>
      </c>
      <c r="D160" s="215" t="s">
        <v>195</v>
      </c>
      <c r="E160" s="216" t="s">
        <v>274</v>
      </c>
      <c r="F160" s="217" t="s">
        <v>275</v>
      </c>
      <c r="G160" s="218" t="s">
        <v>258</v>
      </c>
      <c r="H160" s="219">
        <v>370</v>
      </c>
      <c r="I160" s="220"/>
      <c r="J160" s="221">
        <f>ROUND(I160*H160,2)</f>
        <v>0</v>
      </c>
      <c r="K160" s="217" t="s">
        <v>199</v>
      </c>
      <c r="L160" s="47"/>
      <c r="M160" s="222" t="s">
        <v>19</v>
      </c>
      <c r="N160" s="223" t="s">
        <v>40</v>
      </c>
      <c r="O160" s="87"/>
      <c r="P160" s="224">
        <f>O160*H160</f>
        <v>0</v>
      </c>
      <c r="Q160" s="224">
        <v>0</v>
      </c>
      <c r="R160" s="224">
        <f>Q160*H160</f>
        <v>0</v>
      </c>
      <c r="S160" s="224">
        <v>0</v>
      </c>
      <c r="T160" s="225">
        <f>S160*H160</f>
        <v>0</v>
      </c>
      <c r="U160" s="41"/>
      <c r="V160" s="41"/>
      <c r="W160" s="41"/>
      <c r="X160" s="41"/>
      <c r="Y160" s="41"/>
      <c r="Z160" s="41"/>
      <c r="AA160" s="41"/>
      <c r="AB160" s="41"/>
      <c r="AC160" s="41"/>
      <c r="AD160" s="41"/>
      <c r="AE160" s="41"/>
      <c r="AR160" s="226" t="s">
        <v>200</v>
      </c>
      <c r="AT160" s="226" t="s">
        <v>195</v>
      </c>
      <c r="AU160" s="226" t="s">
        <v>78</v>
      </c>
      <c r="AY160" s="20" t="s">
        <v>193</v>
      </c>
      <c r="BE160" s="227">
        <f>IF(N160="základní",J160,0)</f>
        <v>0</v>
      </c>
      <c r="BF160" s="227">
        <f>IF(N160="snížená",J160,0)</f>
        <v>0</v>
      </c>
      <c r="BG160" s="227">
        <f>IF(N160="zákl. přenesená",J160,0)</f>
        <v>0</v>
      </c>
      <c r="BH160" s="227">
        <f>IF(N160="sníž. přenesená",J160,0)</f>
        <v>0</v>
      </c>
      <c r="BI160" s="227">
        <f>IF(N160="nulová",J160,0)</f>
        <v>0</v>
      </c>
      <c r="BJ160" s="20" t="s">
        <v>76</v>
      </c>
      <c r="BK160" s="227">
        <f>ROUND(I160*H160,2)</f>
        <v>0</v>
      </c>
      <c r="BL160" s="20" t="s">
        <v>200</v>
      </c>
      <c r="BM160" s="226" t="s">
        <v>276</v>
      </c>
    </row>
    <row r="161" s="2" customFormat="1">
      <c r="A161" s="41"/>
      <c r="B161" s="42"/>
      <c r="C161" s="43"/>
      <c r="D161" s="228" t="s">
        <v>202</v>
      </c>
      <c r="E161" s="43"/>
      <c r="F161" s="229" t="s">
        <v>277</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202</v>
      </c>
      <c r="AU161" s="20" t="s">
        <v>78</v>
      </c>
    </row>
    <row r="162" s="2" customFormat="1">
      <c r="A162" s="41"/>
      <c r="B162" s="42"/>
      <c r="C162" s="43"/>
      <c r="D162" s="233" t="s">
        <v>204</v>
      </c>
      <c r="E162" s="43"/>
      <c r="F162" s="234" t="s">
        <v>278</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204</v>
      </c>
      <c r="AU162" s="20" t="s">
        <v>78</v>
      </c>
    </row>
    <row r="163" s="13" customFormat="1">
      <c r="A163" s="13"/>
      <c r="B163" s="235"/>
      <c r="C163" s="236"/>
      <c r="D163" s="228" t="s">
        <v>206</v>
      </c>
      <c r="E163" s="237" t="s">
        <v>19</v>
      </c>
      <c r="F163" s="238" t="s">
        <v>279</v>
      </c>
      <c r="G163" s="236"/>
      <c r="H163" s="237" t="s">
        <v>19</v>
      </c>
      <c r="I163" s="239"/>
      <c r="J163" s="236"/>
      <c r="K163" s="236"/>
      <c r="L163" s="240"/>
      <c r="M163" s="241"/>
      <c r="N163" s="242"/>
      <c r="O163" s="242"/>
      <c r="P163" s="242"/>
      <c r="Q163" s="242"/>
      <c r="R163" s="242"/>
      <c r="S163" s="242"/>
      <c r="T163" s="243"/>
      <c r="U163" s="13"/>
      <c r="V163" s="13"/>
      <c r="W163" s="13"/>
      <c r="X163" s="13"/>
      <c r="Y163" s="13"/>
      <c r="Z163" s="13"/>
      <c r="AA163" s="13"/>
      <c r="AB163" s="13"/>
      <c r="AC163" s="13"/>
      <c r="AD163" s="13"/>
      <c r="AE163" s="13"/>
      <c r="AT163" s="244" t="s">
        <v>206</v>
      </c>
      <c r="AU163" s="244" t="s">
        <v>78</v>
      </c>
      <c r="AV163" s="13" t="s">
        <v>76</v>
      </c>
      <c r="AW163" s="13" t="s">
        <v>31</v>
      </c>
      <c r="AX163" s="13" t="s">
        <v>69</v>
      </c>
      <c r="AY163" s="244" t="s">
        <v>193</v>
      </c>
    </row>
    <row r="164" s="14" customFormat="1">
      <c r="A164" s="14"/>
      <c r="B164" s="245"/>
      <c r="C164" s="246"/>
      <c r="D164" s="228" t="s">
        <v>206</v>
      </c>
      <c r="E164" s="247" t="s">
        <v>19</v>
      </c>
      <c r="F164" s="248" t="s">
        <v>280</v>
      </c>
      <c r="G164" s="246"/>
      <c r="H164" s="249">
        <v>370</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206</v>
      </c>
      <c r="AU164" s="255" t="s">
        <v>78</v>
      </c>
      <c r="AV164" s="14" t="s">
        <v>78</v>
      </c>
      <c r="AW164" s="14" t="s">
        <v>31</v>
      </c>
      <c r="AX164" s="14" t="s">
        <v>76</v>
      </c>
      <c r="AY164" s="255" t="s">
        <v>193</v>
      </c>
    </row>
    <row r="165" s="2" customFormat="1" ht="24.15" customHeight="1">
      <c r="A165" s="41"/>
      <c r="B165" s="42"/>
      <c r="C165" s="215" t="s">
        <v>281</v>
      </c>
      <c r="D165" s="215" t="s">
        <v>195</v>
      </c>
      <c r="E165" s="216" t="s">
        <v>282</v>
      </c>
      <c r="F165" s="217" t="s">
        <v>283</v>
      </c>
      <c r="G165" s="218" t="s">
        <v>258</v>
      </c>
      <c r="H165" s="219">
        <v>33300</v>
      </c>
      <c r="I165" s="220"/>
      <c r="J165" s="221">
        <f>ROUND(I165*H165,2)</f>
        <v>0</v>
      </c>
      <c r="K165" s="217" t="s">
        <v>199</v>
      </c>
      <c r="L165" s="47"/>
      <c r="M165" s="222" t="s">
        <v>19</v>
      </c>
      <c r="N165" s="223" t="s">
        <v>40</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200</v>
      </c>
      <c r="AT165" s="226" t="s">
        <v>195</v>
      </c>
      <c r="AU165" s="226" t="s">
        <v>78</v>
      </c>
      <c r="AY165" s="20" t="s">
        <v>193</v>
      </c>
      <c r="BE165" s="227">
        <f>IF(N165="základní",J165,0)</f>
        <v>0</v>
      </c>
      <c r="BF165" s="227">
        <f>IF(N165="snížená",J165,0)</f>
        <v>0</v>
      </c>
      <c r="BG165" s="227">
        <f>IF(N165="zákl. přenesená",J165,0)</f>
        <v>0</v>
      </c>
      <c r="BH165" s="227">
        <f>IF(N165="sníž. přenesená",J165,0)</f>
        <v>0</v>
      </c>
      <c r="BI165" s="227">
        <f>IF(N165="nulová",J165,0)</f>
        <v>0</v>
      </c>
      <c r="BJ165" s="20" t="s">
        <v>76</v>
      </c>
      <c r="BK165" s="227">
        <f>ROUND(I165*H165,2)</f>
        <v>0</v>
      </c>
      <c r="BL165" s="20" t="s">
        <v>200</v>
      </c>
      <c r="BM165" s="226" t="s">
        <v>284</v>
      </c>
    </row>
    <row r="166" s="2" customFormat="1">
      <c r="A166" s="41"/>
      <c r="B166" s="42"/>
      <c r="C166" s="43"/>
      <c r="D166" s="228" t="s">
        <v>202</v>
      </c>
      <c r="E166" s="43"/>
      <c r="F166" s="229" t="s">
        <v>285</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202</v>
      </c>
      <c r="AU166" s="20" t="s">
        <v>78</v>
      </c>
    </row>
    <row r="167" s="2" customFormat="1">
      <c r="A167" s="41"/>
      <c r="B167" s="42"/>
      <c r="C167" s="43"/>
      <c r="D167" s="233" t="s">
        <v>204</v>
      </c>
      <c r="E167" s="43"/>
      <c r="F167" s="234" t="s">
        <v>286</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204</v>
      </c>
      <c r="AU167" s="20" t="s">
        <v>78</v>
      </c>
    </row>
    <row r="168" s="14" customFormat="1">
      <c r="A168" s="14"/>
      <c r="B168" s="245"/>
      <c r="C168" s="246"/>
      <c r="D168" s="228" t="s">
        <v>206</v>
      </c>
      <c r="E168" s="247" t="s">
        <v>19</v>
      </c>
      <c r="F168" s="248" t="s">
        <v>287</v>
      </c>
      <c r="G168" s="246"/>
      <c r="H168" s="249">
        <v>33300</v>
      </c>
      <c r="I168" s="250"/>
      <c r="J168" s="246"/>
      <c r="K168" s="246"/>
      <c r="L168" s="251"/>
      <c r="M168" s="252"/>
      <c r="N168" s="253"/>
      <c r="O168" s="253"/>
      <c r="P168" s="253"/>
      <c r="Q168" s="253"/>
      <c r="R168" s="253"/>
      <c r="S168" s="253"/>
      <c r="T168" s="254"/>
      <c r="U168" s="14"/>
      <c r="V168" s="14"/>
      <c r="W168" s="14"/>
      <c r="X168" s="14"/>
      <c r="Y168" s="14"/>
      <c r="Z168" s="14"/>
      <c r="AA168" s="14"/>
      <c r="AB168" s="14"/>
      <c r="AC168" s="14"/>
      <c r="AD168" s="14"/>
      <c r="AE168" s="14"/>
      <c r="AT168" s="255" t="s">
        <v>206</v>
      </c>
      <c r="AU168" s="255" t="s">
        <v>78</v>
      </c>
      <c r="AV168" s="14" t="s">
        <v>78</v>
      </c>
      <c r="AW168" s="14" t="s">
        <v>31</v>
      </c>
      <c r="AX168" s="14" t="s">
        <v>76</v>
      </c>
      <c r="AY168" s="255" t="s">
        <v>193</v>
      </c>
    </row>
    <row r="169" s="2" customFormat="1" ht="24.15" customHeight="1">
      <c r="A169" s="41"/>
      <c r="B169" s="42"/>
      <c r="C169" s="215" t="s">
        <v>288</v>
      </c>
      <c r="D169" s="215" t="s">
        <v>195</v>
      </c>
      <c r="E169" s="216" t="s">
        <v>289</v>
      </c>
      <c r="F169" s="217" t="s">
        <v>290</v>
      </c>
      <c r="G169" s="218" t="s">
        <v>258</v>
      </c>
      <c r="H169" s="219">
        <v>370</v>
      </c>
      <c r="I169" s="220"/>
      <c r="J169" s="221">
        <f>ROUND(I169*H169,2)</f>
        <v>0</v>
      </c>
      <c r="K169" s="217" t="s">
        <v>199</v>
      </c>
      <c r="L169" s="47"/>
      <c r="M169" s="222" t="s">
        <v>19</v>
      </c>
      <c r="N169" s="223" t="s">
        <v>40</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200</v>
      </c>
      <c r="AT169" s="226" t="s">
        <v>195</v>
      </c>
      <c r="AU169" s="226" t="s">
        <v>78</v>
      </c>
      <c r="AY169" s="20" t="s">
        <v>193</v>
      </c>
      <c r="BE169" s="227">
        <f>IF(N169="základní",J169,0)</f>
        <v>0</v>
      </c>
      <c r="BF169" s="227">
        <f>IF(N169="snížená",J169,0)</f>
        <v>0</v>
      </c>
      <c r="BG169" s="227">
        <f>IF(N169="zákl. přenesená",J169,0)</f>
        <v>0</v>
      </c>
      <c r="BH169" s="227">
        <f>IF(N169="sníž. přenesená",J169,0)</f>
        <v>0</v>
      </c>
      <c r="BI169" s="227">
        <f>IF(N169="nulová",J169,0)</f>
        <v>0</v>
      </c>
      <c r="BJ169" s="20" t="s">
        <v>76</v>
      </c>
      <c r="BK169" s="227">
        <f>ROUND(I169*H169,2)</f>
        <v>0</v>
      </c>
      <c r="BL169" s="20" t="s">
        <v>200</v>
      </c>
      <c r="BM169" s="226" t="s">
        <v>291</v>
      </c>
    </row>
    <row r="170" s="2" customFormat="1">
      <c r="A170" s="41"/>
      <c r="B170" s="42"/>
      <c r="C170" s="43"/>
      <c r="D170" s="228" t="s">
        <v>202</v>
      </c>
      <c r="E170" s="43"/>
      <c r="F170" s="229" t="s">
        <v>292</v>
      </c>
      <c r="G170" s="43"/>
      <c r="H170" s="43"/>
      <c r="I170" s="230"/>
      <c r="J170" s="43"/>
      <c r="K170" s="43"/>
      <c r="L170" s="47"/>
      <c r="M170" s="231"/>
      <c r="N170" s="232"/>
      <c r="O170" s="87"/>
      <c r="P170" s="87"/>
      <c r="Q170" s="87"/>
      <c r="R170" s="87"/>
      <c r="S170" s="87"/>
      <c r="T170" s="88"/>
      <c r="U170" s="41"/>
      <c r="V170" s="41"/>
      <c r="W170" s="41"/>
      <c r="X170" s="41"/>
      <c r="Y170" s="41"/>
      <c r="Z170" s="41"/>
      <c r="AA170" s="41"/>
      <c r="AB170" s="41"/>
      <c r="AC170" s="41"/>
      <c r="AD170" s="41"/>
      <c r="AE170" s="41"/>
      <c r="AT170" s="20" t="s">
        <v>202</v>
      </c>
      <c r="AU170" s="20" t="s">
        <v>78</v>
      </c>
    </row>
    <row r="171" s="2" customFormat="1">
      <c r="A171" s="41"/>
      <c r="B171" s="42"/>
      <c r="C171" s="43"/>
      <c r="D171" s="233" t="s">
        <v>204</v>
      </c>
      <c r="E171" s="43"/>
      <c r="F171" s="234" t="s">
        <v>293</v>
      </c>
      <c r="G171" s="43"/>
      <c r="H171" s="43"/>
      <c r="I171" s="230"/>
      <c r="J171" s="43"/>
      <c r="K171" s="43"/>
      <c r="L171" s="47"/>
      <c r="M171" s="231"/>
      <c r="N171" s="232"/>
      <c r="O171" s="87"/>
      <c r="P171" s="87"/>
      <c r="Q171" s="87"/>
      <c r="R171" s="87"/>
      <c r="S171" s="87"/>
      <c r="T171" s="88"/>
      <c r="U171" s="41"/>
      <c r="V171" s="41"/>
      <c r="W171" s="41"/>
      <c r="X171" s="41"/>
      <c r="Y171" s="41"/>
      <c r="Z171" s="41"/>
      <c r="AA171" s="41"/>
      <c r="AB171" s="41"/>
      <c r="AC171" s="41"/>
      <c r="AD171" s="41"/>
      <c r="AE171" s="41"/>
      <c r="AT171" s="20" t="s">
        <v>204</v>
      </c>
      <c r="AU171" s="20" t="s">
        <v>78</v>
      </c>
    </row>
    <row r="172" s="2" customFormat="1" ht="16.5" customHeight="1">
      <c r="A172" s="41"/>
      <c r="B172" s="42"/>
      <c r="C172" s="215" t="s">
        <v>8</v>
      </c>
      <c r="D172" s="215" t="s">
        <v>195</v>
      </c>
      <c r="E172" s="216" t="s">
        <v>294</v>
      </c>
      <c r="F172" s="217" t="s">
        <v>295</v>
      </c>
      <c r="G172" s="218" t="s">
        <v>198</v>
      </c>
      <c r="H172" s="219">
        <v>1092</v>
      </c>
      <c r="I172" s="220"/>
      <c r="J172" s="221">
        <f>ROUND(I172*H172,2)</f>
        <v>0</v>
      </c>
      <c r="K172" s="217" t="s">
        <v>199</v>
      </c>
      <c r="L172" s="47"/>
      <c r="M172" s="222" t="s">
        <v>19</v>
      </c>
      <c r="N172" s="223" t="s">
        <v>40</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200</v>
      </c>
      <c r="AT172" s="226" t="s">
        <v>195</v>
      </c>
      <c r="AU172" s="226" t="s">
        <v>78</v>
      </c>
      <c r="AY172" s="20" t="s">
        <v>193</v>
      </c>
      <c r="BE172" s="227">
        <f>IF(N172="základní",J172,0)</f>
        <v>0</v>
      </c>
      <c r="BF172" s="227">
        <f>IF(N172="snížená",J172,0)</f>
        <v>0</v>
      </c>
      <c r="BG172" s="227">
        <f>IF(N172="zákl. přenesená",J172,0)</f>
        <v>0</v>
      </c>
      <c r="BH172" s="227">
        <f>IF(N172="sníž. přenesená",J172,0)</f>
        <v>0</v>
      </c>
      <c r="BI172" s="227">
        <f>IF(N172="nulová",J172,0)</f>
        <v>0</v>
      </c>
      <c r="BJ172" s="20" t="s">
        <v>76</v>
      </c>
      <c r="BK172" s="227">
        <f>ROUND(I172*H172,2)</f>
        <v>0</v>
      </c>
      <c r="BL172" s="20" t="s">
        <v>200</v>
      </c>
      <c r="BM172" s="226" t="s">
        <v>296</v>
      </c>
    </row>
    <row r="173" s="2" customFormat="1">
      <c r="A173" s="41"/>
      <c r="B173" s="42"/>
      <c r="C173" s="43"/>
      <c r="D173" s="228" t="s">
        <v>202</v>
      </c>
      <c r="E173" s="43"/>
      <c r="F173" s="229" t="s">
        <v>297</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202</v>
      </c>
      <c r="AU173" s="20" t="s">
        <v>78</v>
      </c>
    </row>
    <row r="174" s="2" customFormat="1">
      <c r="A174" s="41"/>
      <c r="B174" s="42"/>
      <c r="C174" s="43"/>
      <c r="D174" s="233" t="s">
        <v>204</v>
      </c>
      <c r="E174" s="43"/>
      <c r="F174" s="234" t="s">
        <v>298</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204</v>
      </c>
      <c r="AU174" s="20" t="s">
        <v>78</v>
      </c>
    </row>
    <row r="175" s="13" customFormat="1">
      <c r="A175" s="13"/>
      <c r="B175" s="235"/>
      <c r="C175" s="236"/>
      <c r="D175" s="228" t="s">
        <v>206</v>
      </c>
      <c r="E175" s="237" t="s">
        <v>19</v>
      </c>
      <c r="F175" s="238" t="s">
        <v>207</v>
      </c>
      <c r="G175" s="236"/>
      <c r="H175" s="237" t="s">
        <v>19</v>
      </c>
      <c r="I175" s="239"/>
      <c r="J175" s="236"/>
      <c r="K175" s="236"/>
      <c r="L175" s="240"/>
      <c r="M175" s="241"/>
      <c r="N175" s="242"/>
      <c r="O175" s="242"/>
      <c r="P175" s="242"/>
      <c r="Q175" s="242"/>
      <c r="R175" s="242"/>
      <c r="S175" s="242"/>
      <c r="T175" s="243"/>
      <c r="U175" s="13"/>
      <c r="V175" s="13"/>
      <c r="W175" s="13"/>
      <c r="X175" s="13"/>
      <c r="Y175" s="13"/>
      <c r="Z175" s="13"/>
      <c r="AA175" s="13"/>
      <c r="AB175" s="13"/>
      <c r="AC175" s="13"/>
      <c r="AD175" s="13"/>
      <c r="AE175" s="13"/>
      <c r="AT175" s="244" t="s">
        <v>206</v>
      </c>
      <c r="AU175" s="244" t="s">
        <v>78</v>
      </c>
      <c r="AV175" s="13" t="s">
        <v>76</v>
      </c>
      <c r="AW175" s="13" t="s">
        <v>31</v>
      </c>
      <c r="AX175" s="13" t="s">
        <v>69</v>
      </c>
      <c r="AY175" s="244" t="s">
        <v>193</v>
      </c>
    </row>
    <row r="176" s="14" customFormat="1">
      <c r="A176" s="14"/>
      <c r="B176" s="245"/>
      <c r="C176" s="246"/>
      <c r="D176" s="228" t="s">
        <v>206</v>
      </c>
      <c r="E176" s="247" t="s">
        <v>19</v>
      </c>
      <c r="F176" s="248" t="s">
        <v>299</v>
      </c>
      <c r="G176" s="246"/>
      <c r="H176" s="249">
        <v>1092</v>
      </c>
      <c r="I176" s="250"/>
      <c r="J176" s="246"/>
      <c r="K176" s="246"/>
      <c r="L176" s="251"/>
      <c r="M176" s="252"/>
      <c r="N176" s="253"/>
      <c r="O176" s="253"/>
      <c r="P176" s="253"/>
      <c r="Q176" s="253"/>
      <c r="R176" s="253"/>
      <c r="S176" s="253"/>
      <c r="T176" s="254"/>
      <c r="U176" s="14"/>
      <c r="V176" s="14"/>
      <c r="W176" s="14"/>
      <c r="X176" s="14"/>
      <c r="Y176" s="14"/>
      <c r="Z176" s="14"/>
      <c r="AA176" s="14"/>
      <c r="AB176" s="14"/>
      <c r="AC176" s="14"/>
      <c r="AD176" s="14"/>
      <c r="AE176" s="14"/>
      <c r="AT176" s="255" t="s">
        <v>206</v>
      </c>
      <c r="AU176" s="255" t="s">
        <v>78</v>
      </c>
      <c r="AV176" s="14" t="s">
        <v>78</v>
      </c>
      <c r="AW176" s="14" t="s">
        <v>31</v>
      </c>
      <c r="AX176" s="14" t="s">
        <v>76</v>
      </c>
      <c r="AY176" s="255" t="s">
        <v>193</v>
      </c>
    </row>
    <row r="177" s="2" customFormat="1" ht="24.15" customHeight="1">
      <c r="A177" s="41"/>
      <c r="B177" s="42"/>
      <c r="C177" s="215" t="s">
        <v>300</v>
      </c>
      <c r="D177" s="215" t="s">
        <v>195</v>
      </c>
      <c r="E177" s="216" t="s">
        <v>301</v>
      </c>
      <c r="F177" s="217" t="s">
        <v>302</v>
      </c>
      <c r="G177" s="218" t="s">
        <v>198</v>
      </c>
      <c r="H177" s="219">
        <v>32760</v>
      </c>
      <c r="I177" s="220"/>
      <c r="J177" s="221">
        <f>ROUND(I177*H177,2)</f>
        <v>0</v>
      </c>
      <c r="K177" s="217" t="s">
        <v>199</v>
      </c>
      <c r="L177" s="47"/>
      <c r="M177" s="222" t="s">
        <v>19</v>
      </c>
      <c r="N177" s="223" t="s">
        <v>40</v>
      </c>
      <c r="O177" s="87"/>
      <c r="P177" s="224">
        <f>O177*H177</f>
        <v>0</v>
      </c>
      <c r="Q177" s="224">
        <v>0</v>
      </c>
      <c r="R177" s="224">
        <f>Q177*H177</f>
        <v>0</v>
      </c>
      <c r="S177" s="224">
        <v>0</v>
      </c>
      <c r="T177" s="225">
        <f>S177*H177</f>
        <v>0</v>
      </c>
      <c r="U177" s="41"/>
      <c r="V177" s="41"/>
      <c r="W177" s="41"/>
      <c r="X177" s="41"/>
      <c r="Y177" s="41"/>
      <c r="Z177" s="41"/>
      <c r="AA177" s="41"/>
      <c r="AB177" s="41"/>
      <c r="AC177" s="41"/>
      <c r="AD177" s="41"/>
      <c r="AE177" s="41"/>
      <c r="AR177" s="226" t="s">
        <v>200</v>
      </c>
      <c r="AT177" s="226" t="s">
        <v>195</v>
      </c>
      <c r="AU177" s="226" t="s">
        <v>78</v>
      </c>
      <c r="AY177" s="20" t="s">
        <v>193</v>
      </c>
      <c r="BE177" s="227">
        <f>IF(N177="základní",J177,0)</f>
        <v>0</v>
      </c>
      <c r="BF177" s="227">
        <f>IF(N177="snížená",J177,0)</f>
        <v>0</v>
      </c>
      <c r="BG177" s="227">
        <f>IF(N177="zákl. přenesená",J177,0)</f>
        <v>0</v>
      </c>
      <c r="BH177" s="227">
        <f>IF(N177="sníž. přenesená",J177,0)</f>
        <v>0</v>
      </c>
      <c r="BI177" s="227">
        <f>IF(N177="nulová",J177,0)</f>
        <v>0</v>
      </c>
      <c r="BJ177" s="20" t="s">
        <v>76</v>
      </c>
      <c r="BK177" s="227">
        <f>ROUND(I177*H177,2)</f>
        <v>0</v>
      </c>
      <c r="BL177" s="20" t="s">
        <v>200</v>
      </c>
      <c r="BM177" s="226" t="s">
        <v>303</v>
      </c>
    </row>
    <row r="178" s="2" customFormat="1">
      <c r="A178" s="41"/>
      <c r="B178" s="42"/>
      <c r="C178" s="43"/>
      <c r="D178" s="228" t="s">
        <v>202</v>
      </c>
      <c r="E178" s="43"/>
      <c r="F178" s="229" t="s">
        <v>304</v>
      </c>
      <c r="G178" s="43"/>
      <c r="H178" s="43"/>
      <c r="I178" s="230"/>
      <c r="J178" s="43"/>
      <c r="K178" s="43"/>
      <c r="L178" s="47"/>
      <c r="M178" s="231"/>
      <c r="N178" s="232"/>
      <c r="O178" s="87"/>
      <c r="P178" s="87"/>
      <c r="Q178" s="87"/>
      <c r="R178" s="87"/>
      <c r="S178" s="87"/>
      <c r="T178" s="88"/>
      <c r="U178" s="41"/>
      <c r="V178" s="41"/>
      <c r="W178" s="41"/>
      <c r="X178" s="41"/>
      <c r="Y178" s="41"/>
      <c r="Z178" s="41"/>
      <c r="AA178" s="41"/>
      <c r="AB178" s="41"/>
      <c r="AC178" s="41"/>
      <c r="AD178" s="41"/>
      <c r="AE178" s="41"/>
      <c r="AT178" s="20" t="s">
        <v>202</v>
      </c>
      <c r="AU178" s="20" t="s">
        <v>78</v>
      </c>
    </row>
    <row r="179" s="2" customFormat="1">
      <c r="A179" s="41"/>
      <c r="B179" s="42"/>
      <c r="C179" s="43"/>
      <c r="D179" s="233" t="s">
        <v>204</v>
      </c>
      <c r="E179" s="43"/>
      <c r="F179" s="234" t="s">
        <v>305</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204</v>
      </c>
      <c r="AU179" s="20" t="s">
        <v>78</v>
      </c>
    </row>
    <row r="180" s="14" customFormat="1">
      <c r="A180" s="14"/>
      <c r="B180" s="245"/>
      <c r="C180" s="246"/>
      <c r="D180" s="228" t="s">
        <v>206</v>
      </c>
      <c r="E180" s="247" t="s">
        <v>19</v>
      </c>
      <c r="F180" s="248" t="s">
        <v>306</v>
      </c>
      <c r="G180" s="246"/>
      <c r="H180" s="249">
        <v>32760</v>
      </c>
      <c r="I180" s="250"/>
      <c r="J180" s="246"/>
      <c r="K180" s="246"/>
      <c r="L180" s="251"/>
      <c r="M180" s="252"/>
      <c r="N180" s="253"/>
      <c r="O180" s="253"/>
      <c r="P180" s="253"/>
      <c r="Q180" s="253"/>
      <c r="R180" s="253"/>
      <c r="S180" s="253"/>
      <c r="T180" s="254"/>
      <c r="U180" s="14"/>
      <c r="V180" s="14"/>
      <c r="W180" s="14"/>
      <c r="X180" s="14"/>
      <c r="Y180" s="14"/>
      <c r="Z180" s="14"/>
      <c r="AA180" s="14"/>
      <c r="AB180" s="14"/>
      <c r="AC180" s="14"/>
      <c r="AD180" s="14"/>
      <c r="AE180" s="14"/>
      <c r="AT180" s="255" t="s">
        <v>206</v>
      </c>
      <c r="AU180" s="255" t="s">
        <v>78</v>
      </c>
      <c r="AV180" s="14" t="s">
        <v>78</v>
      </c>
      <c r="AW180" s="14" t="s">
        <v>31</v>
      </c>
      <c r="AX180" s="14" t="s">
        <v>76</v>
      </c>
      <c r="AY180" s="255" t="s">
        <v>193</v>
      </c>
    </row>
    <row r="181" s="2" customFormat="1" ht="21.75" customHeight="1">
      <c r="A181" s="41"/>
      <c r="B181" s="42"/>
      <c r="C181" s="215" t="s">
        <v>307</v>
      </c>
      <c r="D181" s="215" t="s">
        <v>195</v>
      </c>
      <c r="E181" s="216" t="s">
        <v>308</v>
      </c>
      <c r="F181" s="217" t="s">
        <v>309</v>
      </c>
      <c r="G181" s="218" t="s">
        <v>198</v>
      </c>
      <c r="H181" s="219">
        <v>1092</v>
      </c>
      <c r="I181" s="220"/>
      <c r="J181" s="221">
        <f>ROUND(I181*H181,2)</f>
        <v>0</v>
      </c>
      <c r="K181" s="217" t="s">
        <v>199</v>
      </c>
      <c r="L181" s="47"/>
      <c r="M181" s="222" t="s">
        <v>19</v>
      </c>
      <c r="N181" s="223" t="s">
        <v>40</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200</v>
      </c>
      <c r="AT181" s="226" t="s">
        <v>195</v>
      </c>
      <c r="AU181" s="226" t="s">
        <v>78</v>
      </c>
      <c r="AY181" s="20" t="s">
        <v>193</v>
      </c>
      <c r="BE181" s="227">
        <f>IF(N181="základní",J181,0)</f>
        <v>0</v>
      </c>
      <c r="BF181" s="227">
        <f>IF(N181="snížená",J181,0)</f>
        <v>0</v>
      </c>
      <c r="BG181" s="227">
        <f>IF(N181="zákl. přenesená",J181,0)</f>
        <v>0</v>
      </c>
      <c r="BH181" s="227">
        <f>IF(N181="sníž. přenesená",J181,0)</f>
        <v>0</v>
      </c>
      <c r="BI181" s="227">
        <f>IF(N181="nulová",J181,0)</f>
        <v>0</v>
      </c>
      <c r="BJ181" s="20" t="s">
        <v>76</v>
      </c>
      <c r="BK181" s="227">
        <f>ROUND(I181*H181,2)</f>
        <v>0</v>
      </c>
      <c r="BL181" s="20" t="s">
        <v>200</v>
      </c>
      <c r="BM181" s="226" t="s">
        <v>310</v>
      </c>
    </row>
    <row r="182" s="2" customFormat="1">
      <c r="A182" s="41"/>
      <c r="B182" s="42"/>
      <c r="C182" s="43"/>
      <c r="D182" s="228" t="s">
        <v>202</v>
      </c>
      <c r="E182" s="43"/>
      <c r="F182" s="229" t="s">
        <v>311</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202</v>
      </c>
      <c r="AU182" s="20" t="s">
        <v>78</v>
      </c>
    </row>
    <row r="183" s="2" customFormat="1">
      <c r="A183" s="41"/>
      <c r="B183" s="42"/>
      <c r="C183" s="43"/>
      <c r="D183" s="233" t="s">
        <v>204</v>
      </c>
      <c r="E183" s="43"/>
      <c r="F183" s="234" t="s">
        <v>312</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204</v>
      </c>
      <c r="AU183" s="20" t="s">
        <v>78</v>
      </c>
    </row>
    <row r="184" s="2" customFormat="1" ht="24.15" customHeight="1">
      <c r="A184" s="41"/>
      <c r="B184" s="42"/>
      <c r="C184" s="215" t="s">
        <v>313</v>
      </c>
      <c r="D184" s="215" t="s">
        <v>195</v>
      </c>
      <c r="E184" s="216" t="s">
        <v>314</v>
      </c>
      <c r="F184" s="217" t="s">
        <v>315</v>
      </c>
      <c r="G184" s="218" t="s">
        <v>258</v>
      </c>
      <c r="H184" s="219">
        <v>595.20000000000005</v>
      </c>
      <c r="I184" s="220"/>
      <c r="J184" s="221">
        <f>ROUND(I184*H184,2)</f>
        <v>0</v>
      </c>
      <c r="K184" s="217" t="s">
        <v>199</v>
      </c>
      <c r="L184" s="47"/>
      <c r="M184" s="222" t="s">
        <v>19</v>
      </c>
      <c r="N184" s="223" t="s">
        <v>40</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200</v>
      </c>
      <c r="AT184" s="226" t="s">
        <v>195</v>
      </c>
      <c r="AU184" s="226" t="s">
        <v>78</v>
      </c>
      <c r="AY184" s="20" t="s">
        <v>193</v>
      </c>
      <c r="BE184" s="227">
        <f>IF(N184="základní",J184,0)</f>
        <v>0</v>
      </c>
      <c r="BF184" s="227">
        <f>IF(N184="snížená",J184,0)</f>
        <v>0</v>
      </c>
      <c r="BG184" s="227">
        <f>IF(N184="zákl. přenesená",J184,0)</f>
        <v>0</v>
      </c>
      <c r="BH184" s="227">
        <f>IF(N184="sníž. přenesená",J184,0)</f>
        <v>0</v>
      </c>
      <c r="BI184" s="227">
        <f>IF(N184="nulová",J184,0)</f>
        <v>0</v>
      </c>
      <c r="BJ184" s="20" t="s">
        <v>76</v>
      </c>
      <c r="BK184" s="227">
        <f>ROUND(I184*H184,2)</f>
        <v>0</v>
      </c>
      <c r="BL184" s="20" t="s">
        <v>200</v>
      </c>
      <c r="BM184" s="226" t="s">
        <v>316</v>
      </c>
    </row>
    <row r="185" s="2" customFormat="1">
      <c r="A185" s="41"/>
      <c r="B185" s="42"/>
      <c r="C185" s="43"/>
      <c r="D185" s="228" t="s">
        <v>202</v>
      </c>
      <c r="E185" s="43"/>
      <c r="F185" s="229" t="s">
        <v>317</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202</v>
      </c>
      <c r="AU185" s="20" t="s">
        <v>78</v>
      </c>
    </row>
    <row r="186" s="2" customFormat="1">
      <c r="A186" s="41"/>
      <c r="B186" s="42"/>
      <c r="C186" s="43"/>
      <c r="D186" s="233" t="s">
        <v>204</v>
      </c>
      <c r="E186" s="43"/>
      <c r="F186" s="234" t="s">
        <v>318</v>
      </c>
      <c r="G186" s="43"/>
      <c r="H186" s="43"/>
      <c r="I186" s="230"/>
      <c r="J186" s="43"/>
      <c r="K186" s="43"/>
      <c r="L186" s="47"/>
      <c r="M186" s="231"/>
      <c r="N186" s="232"/>
      <c r="O186" s="87"/>
      <c r="P186" s="87"/>
      <c r="Q186" s="87"/>
      <c r="R186" s="87"/>
      <c r="S186" s="87"/>
      <c r="T186" s="88"/>
      <c r="U186" s="41"/>
      <c r="V186" s="41"/>
      <c r="W186" s="41"/>
      <c r="X186" s="41"/>
      <c r="Y186" s="41"/>
      <c r="Z186" s="41"/>
      <c r="AA186" s="41"/>
      <c r="AB186" s="41"/>
      <c r="AC186" s="41"/>
      <c r="AD186" s="41"/>
      <c r="AE186" s="41"/>
      <c r="AT186" s="20" t="s">
        <v>204</v>
      </c>
      <c r="AU186" s="20" t="s">
        <v>78</v>
      </c>
    </row>
    <row r="187" s="13" customFormat="1">
      <c r="A187" s="13"/>
      <c r="B187" s="235"/>
      <c r="C187" s="236"/>
      <c r="D187" s="228" t="s">
        <v>206</v>
      </c>
      <c r="E187" s="237" t="s">
        <v>19</v>
      </c>
      <c r="F187" s="238" t="s">
        <v>279</v>
      </c>
      <c r="G187" s="236"/>
      <c r="H187" s="237" t="s">
        <v>19</v>
      </c>
      <c r="I187" s="239"/>
      <c r="J187" s="236"/>
      <c r="K187" s="236"/>
      <c r="L187" s="240"/>
      <c r="M187" s="241"/>
      <c r="N187" s="242"/>
      <c r="O187" s="242"/>
      <c r="P187" s="242"/>
      <c r="Q187" s="242"/>
      <c r="R187" s="242"/>
      <c r="S187" s="242"/>
      <c r="T187" s="243"/>
      <c r="U187" s="13"/>
      <c r="V187" s="13"/>
      <c r="W187" s="13"/>
      <c r="X187" s="13"/>
      <c r="Y187" s="13"/>
      <c r="Z187" s="13"/>
      <c r="AA187" s="13"/>
      <c r="AB187" s="13"/>
      <c r="AC187" s="13"/>
      <c r="AD187" s="13"/>
      <c r="AE187" s="13"/>
      <c r="AT187" s="244" t="s">
        <v>206</v>
      </c>
      <c r="AU187" s="244" t="s">
        <v>78</v>
      </c>
      <c r="AV187" s="13" t="s">
        <v>76</v>
      </c>
      <c r="AW187" s="13" t="s">
        <v>31</v>
      </c>
      <c r="AX187" s="13" t="s">
        <v>69</v>
      </c>
      <c r="AY187" s="244" t="s">
        <v>193</v>
      </c>
    </row>
    <row r="188" s="14" customFormat="1">
      <c r="A188" s="14"/>
      <c r="B188" s="245"/>
      <c r="C188" s="246"/>
      <c r="D188" s="228" t="s">
        <v>206</v>
      </c>
      <c r="E188" s="247" t="s">
        <v>19</v>
      </c>
      <c r="F188" s="248" t="s">
        <v>319</v>
      </c>
      <c r="G188" s="246"/>
      <c r="H188" s="249">
        <v>142.19999999999999</v>
      </c>
      <c r="I188" s="250"/>
      <c r="J188" s="246"/>
      <c r="K188" s="246"/>
      <c r="L188" s="251"/>
      <c r="M188" s="252"/>
      <c r="N188" s="253"/>
      <c r="O188" s="253"/>
      <c r="P188" s="253"/>
      <c r="Q188" s="253"/>
      <c r="R188" s="253"/>
      <c r="S188" s="253"/>
      <c r="T188" s="254"/>
      <c r="U188" s="14"/>
      <c r="V188" s="14"/>
      <c r="W188" s="14"/>
      <c r="X188" s="14"/>
      <c r="Y188" s="14"/>
      <c r="Z188" s="14"/>
      <c r="AA188" s="14"/>
      <c r="AB188" s="14"/>
      <c r="AC188" s="14"/>
      <c r="AD188" s="14"/>
      <c r="AE188" s="14"/>
      <c r="AT188" s="255" t="s">
        <v>206</v>
      </c>
      <c r="AU188" s="255" t="s">
        <v>78</v>
      </c>
      <c r="AV188" s="14" t="s">
        <v>78</v>
      </c>
      <c r="AW188" s="14" t="s">
        <v>31</v>
      </c>
      <c r="AX188" s="14" t="s">
        <v>69</v>
      </c>
      <c r="AY188" s="255" t="s">
        <v>193</v>
      </c>
    </row>
    <row r="189" s="14" customFormat="1">
      <c r="A189" s="14"/>
      <c r="B189" s="245"/>
      <c r="C189" s="246"/>
      <c r="D189" s="228" t="s">
        <v>206</v>
      </c>
      <c r="E189" s="247" t="s">
        <v>19</v>
      </c>
      <c r="F189" s="248" t="s">
        <v>320</v>
      </c>
      <c r="G189" s="246"/>
      <c r="H189" s="249">
        <v>118</v>
      </c>
      <c r="I189" s="250"/>
      <c r="J189" s="246"/>
      <c r="K189" s="246"/>
      <c r="L189" s="251"/>
      <c r="M189" s="252"/>
      <c r="N189" s="253"/>
      <c r="O189" s="253"/>
      <c r="P189" s="253"/>
      <c r="Q189" s="253"/>
      <c r="R189" s="253"/>
      <c r="S189" s="253"/>
      <c r="T189" s="254"/>
      <c r="U189" s="14"/>
      <c r="V189" s="14"/>
      <c r="W189" s="14"/>
      <c r="X189" s="14"/>
      <c r="Y189" s="14"/>
      <c r="Z189" s="14"/>
      <c r="AA189" s="14"/>
      <c r="AB189" s="14"/>
      <c r="AC189" s="14"/>
      <c r="AD189" s="14"/>
      <c r="AE189" s="14"/>
      <c r="AT189" s="255" t="s">
        <v>206</v>
      </c>
      <c r="AU189" s="255" t="s">
        <v>78</v>
      </c>
      <c r="AV189" s="14" t="s">
        <v>78</v>
      </c>
      <c r="AW189" s="14" t="s">
        <v>31</v>
      </c>
      <c r="AX189" s="14" t="s">
        <v>69</v>
      </c>
      <c r="AY189" s="255" t="s">
        <v>193</v>
      </c>
    </row>
    <row r="190" s="14" customFormat="1">
      <c r="A190" s="14"/>
      <c r="B190" s="245"/>
      <c r="C190" s="246"/>
      <c r="D190" s="228" t="s">
        <v>206</v>
      </c>
      <c r="E190" s="247" t="s">
        <v>19</v>
      </c>
      <c r="F190" s="248" t="s">
        <v>321</v>
      </c>
      <c r="G190" s="246"/>
      <c r="H190" s="249">
        <v>40</v>
      </c>
      <c r="I190" s="250"/>
      <c r="J190" s="246"/>
      <c r="K190" s="246"/>
      <c r="L190" s="251"/>
      <c r="M190" s="252"/>
      <c r="N190" s="253"/>
      <c r="O190" s="253"/>
      <c r="P190" s="253"/>
      <c r="Q190" s="253"/>
      <c r="R190" s="253"/>
      <c r="S190" s="253"/>
      <c r="T190" s="254"/>
      <c r="U190" s="14"/>
      <c r="V190" s="14"/>
      <c r="W190" s="14"/>
      <c r="X190" s="14"/>
      <c r="Y190" s="14"/>
      <c r="Z190" s="14"/>
      <c r="AA190" s="14"/>
      <c r="AB190" s="14"/>
      <c r="AC190" s="14"/>
      <c r="AD190" s="14"/>
      <c r="AE190" s="14"/>
      <c r="AT190" s="255" t="s">
        <v>206</v>
      </c>
      <c r="AU190" s="255" t="s">
        <v>78</v>
      </c>
      <c r="AV190" s="14" t="s">
        <v>78</v>
      </c>
      <c r="AW190" s="14" t="s">
        <v>31</v>
      </c>
      <c r="AX190" s="14" t="s">
        <v>69</v>
      </c>
      <c r="AY190" s="255" t="s">
        <v>193</v>
      </c>
    </row>
    <row r="191" s="14" customFormat="1">
      <c r="A191" s="14"/>
      <c r="B191" s="245"/>
      <c r="C191" s="246"/>
      <c r="D191" s="228" t="s">
        <v>206</v>
      </c>
      <c r="E191" s="247" t="s">
        <v>19</v>
      </c>
      <c r="F191" s="248" t="s">
        <v>322</v>
      </c>
      <c r="G191" s="246"/>
      <c r="H191" s="249">
        <v>295</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206</v>
      </c>
      <c r="AU191" s="255" t="s">
        <v>78</v>
      </c>
      <c r="AV191" s="14" t="s">
        <v>78</v>
      </c>
      <c r="AW191" s="14" t="s">
        <v>31</v>
      </c>
      <c r="AX191" s="14" t="s">
        <v>69</v>
      </c>
      <c r="AY191" s="255" t="s">
        <v>193</v>
      </c>
    </row>
    <row r="192" s="15" customFormat="1">
      <c r="A192" s="15"/>
      <c r="B192" s="256"/>
      <c r="C192" s="257"/>
      <c r="D192" s="228" t="s">
        <v>206</v>
      </c>
      <c r="E192" s="258" t="s">
        <v>19</v>
      </c>
      <c r="F192" s="259" t="s">
        <v>218</v>
      </c>
      <c r="G192" s="257"/>
      <c r="H192" s="260">
        <v>595.20000000000005</v>
      </c>
      <c r="I192" s="261"/>
      <c r="J192" s="257"/>
      <c r="K192" s="257"/>
      <c r="L192" s="262"/>
      <c r="M192" s="263"/>
      <c r="N192" s="264"/>
      <c r="O192" s="264"/>
      <c r="P192" s="264"/>
      <c r="Q192" s="264"/>
      <c r="R192" s="264"/>
      <c r="S192" s="264"/>
      <c r="T192" s="265"/>
      <c r="U192" s="15"/>
      <c r="V192" s="15"/>
      <c r="W192" s="15"/>
      <c r="X192" s="15"/>
      <c r="Y192" s="15"/>
      <c r="Z192" s="15"/>
      <c r="AA192" s="15"/>
      <c r="AB192" s="15"/>
      <c r="AC192" s="15"/>
      <c r="AD192" s="15"/>
      <c r="AE192" s="15"/>
      <c r="AT192" s="266" t="s">
        <v>206</v>
      </c>
      <c r="AU192" s="266" t="s">
        <v>78</v>
      </c>
      <c r="AV192" s="15" t="s">
        <v>200</v>
      </c>
      <c r="AW192" s="15" t="s">
        <v>31</v>
      </c>
      <c r="AX192" s="15" t="s">
        <v>76</v>
      </c>
      <c r="AY192" s="266" t="s">
        <v>193</v>
      </c>
    </row>
    <row r="193" s="2" customFormat="1" ht="21.75" customHeight="1">
      <c r="A193" s="41"/>
      <c r="B193" s="42"/>
      <c r="C193" s="215" t="s">
        <v>323</v>
      </c>
      <c r="D193" s="215" t="s">
        <v>195</v>
      </c>
      <c r="E193" s="216" t="s">
        <v>324</v>
      </c>
      <c r="F193" s="217" t="s">
        <v>325</v>
      </c>
      <c r="G193" s="218" t="s">
        <v>326</v>
      </c>
      <c r="H193" s="219">
        <v>1</v>
      </c>
      <c r="I193" s="220"/>
      <c r="J193" s="221">
        <f>ROUND(I193*H193,2)</f>
        <v>0</v>
      </c>
      <c r="K193" s="217" t="s">
        <v>19</v>
      </c>
      <c r="L193" s="47"/>
      <c r="M193" s="222" t="s">
        <v>19</v>
      </c>
      <c r="N193" s="223" t="s">
        <v>40</v>
      </c>
      <c r="O193" s="87"/>
      <c r="P193" s="224">
        <f>O193*H193</f>
        <v>0</v>
      </c>
      <c r="Q193" s="224">
        <v>0</v>
      </c>
      <c r="R193" s="224">
        <f>Q193*H193</f>
        <v>0</v>
      </c>
      <c r="S193" s="224">
        <v>0</v>
      </c>
      <c r="T193" s="225">
        <f>S193*H193</f>
        <v>0</v>
      </c>
      <c r="U193" s="41"/>
      <c r="V193" s="41"/>
      <c r="W193" s="41"/>
      <c r="X193" s="41"/>
      <c r="Y193" s="41"/>
      <c r="Z193" s="41"/>
      <c r="AA193" s="41"/>
      <c r="AB193" s="41"/>
      <c r="AC193" s="41"/>
      <c r="AD193" s="41"/>
      <c r="AE193" s="41"/>
      <c r="AR193" s="226" t="s">
        <v>200</v>
      </c>
      <c r="AT193" s="226" t="s">
        <v>195</v>
      </c>
      <c r="AU193" s="226" t="s">
        <v>78</v>
      </c>
      <c r="AY193" s="20" t="s">
        <v>193</v>
      </c>
      <c r="BE193" s="227">
        <f>IF(N193="základní",J193,0)</f>
        <v>0</v>
      </c>
      <c r="BF193" s="227">
        <f>IF(N193="snížená",J193,0)</f>
        <v>0</v>
      </c>
      <c r="BG193" s="227">
        <f>IF(N193="zákl. přenesená",J193,0)</f>
        <v>0</v>
      </c>
      <c r="BH193" s="227">
        <f>IF(N193="sníž. přenesená",J193,0)</f>
        <v>0</v>
      </c>
      <c r="BI193" s="227">
        <f>IF(N193="nulová",J193,0)</f>
        <v>0</v>
      </c>
      <c r="BJ193" s="20" t="s">
        <v>76</v>
      </c>
      <c r="BK193" s="227">
        <f>ROUND(I193*H193,2)</f>
        <v>0</v>
      </c>
      <c r="BL193" s="20" t="s">
        <v>200</v>
      </c>
      <c r="BM193" s="226" t="s">
        <v>327</v>
      </c>
    </row>
    <row r="194" s="2" customFormat="1">
      <c r="A194" s="41"/>
      <c r="B194" s="42"/>
      <c r="C194" s="43"/>
      <c r="D194" s="228" t="s">
        <v>202</v>
      </c>
      <c r="E194" s="43"/>
      <c r="F194" s="229" t="s">
        <v>328</v>
      </c>
      <c r="G194" s="43"/>
      <c r="H194" s="43"/>
      <c r="I194" s="230"/>
      <c r="J194" s="43"/>
      <c r="K194" s="43"/>
      <c r="L194" s="47"/>
      <c r="M194" s="231"/>
      <c r="N194" s="232"/>
      <c r="O194" s="87"/>
      <c r="P194" s="87"/>
      <c r="Q194" s="87"/>
      <c r="R194" s="87"/>
      <c r="S194" s="87"/>
      <c r="T194" s="88"/>
      <c r="U194" s="41"/>
      <c r="V194" s="41"/>
      <c r="W194" s="41"/>
      <c r="X194" s="41"/>
      <c r="Y194" s="41"/>
      <c r="Z194" s="41"/>
      <c r="AA194" s="41"/>
      <c r="AB194" s="41"/>
      <c r="AC194" s="41"/>
      <c r="AD194" s="41"/>
      <c r="AE194" s="41"/>
      <c r="AT194" s="20" t="s">
        <v>202</v>
      </c>
      <c r="AU194" s="20" t="s">
        <v>78</v>
      </c>
    </row>
    <row r="195" s="13" customFormat="1">
      <c r="A195" s="13"/>
      <c r="B195" s="235"/>
      <c r="C195" s="236"/>
      <c r="D195" s="228" t="s">
        <v>206</v>
      </c>
      <c r="E195" s="237" t="s">
        <v>19</v>
      </c>
      <c r="F195" s="238" t="s">
        <v>207</v>
      </c>
      <c r="G195" s="236"/>
      <c r="H195" s="237" t="s">
        <v>19</v>
      </c>
      <c r="I195" s="239"/>
      <c r="J195" s="236"/>
      <c r="K195" s="236"/>
      <c r="L195" s="240"/>
      <c r="M195" s="241"/>
      <c r="N195" s="242"/>
      <c r="O195" s="242"/>
      <c r="P195" s="242"/>
      <c r="Q195" s="242"/>
      <c r="R195" s="242"/>
      <c r="S195" s="242"/>
      <c r="T195" s="243"/>
      <c r="U195" s="13"/>
      <c r="V195" s="13"/>
      <c r="W195" s="13"/>
      <c r="X195" s="13"/>
      <c r="Y195" s="13"/>
      <c r="Z195" s="13"/>
      <c r="AA195" s="13"/>
      <c r="AB195" s="13"/>
      <c r="AC195" s="13"/>
      <c r="AD195" s="13"/>
      <c r="AE195" s="13"/>
      <c r="AT195" s="244" t="s">
        <v>206</v>
      </c>
      <c r="AU195" s="244" t="s">
        <v>78</v>
      </c>
      <c r="AV195" s="13" t="s">
        <v>76</v>
      </c>
      <c r="AW195" s="13" t="s">
        <v>31</v>
      </c>
      <c r="AX195" s="13" t="s">
        <v>69</v>
      </c>
      <c r="AY195" s="244" t="s">
        <v>193</v>
      </c>
    </row>
    <row r="196" s="14" customFormat="1">
      <c r="A196" s="14"/>
      <c r="B196" s="245"/>
      <c r="C196" s="246"/>
      <c r="D196" s="228" t="s">
        <v>206</v>
      </c>
      <c r="E196" s="247" t="s">
        <v>19</v>
      </c>
      <c r="F196" s="248" t="s">
        <v>76</v>
      </c>
      <c r="G196" s="246"/>
      <c r="H196" s="249">
        <v>1</v>
      </c>
      <c r="I196" s="250"/>
      <c r="J196" s="246"/>
      <c r="K196" s="246"/>
      <c r="L196" s="251"/>
      <c r="M196" s="252"/>
      <c r="N196" s="253"/>
      <c r="O196" s="253"/>
      <c r="P196" s="253"/>
      <c r="Q196" s="253"/>
      <c r="R196" s="253"/>
      <c r="S196" s="253"/>
      <c r="T196" s="254"/>
      <c r="U196" s="14"/>
      <c r="V196" s="14"/>
      <c r="W196" s="14"/>
      <c r="X196" s="14"/>
      <c r="Y196" s="14"/>
      <c r="Z196" s="14"/>
      <c r="AA196" s="14"/>
      <c r="AB196" s="14"/>
      <c r="AC196" s="14"/>
      <c r="AD196" s="14"/>
      <c r="AE196" s="14"/>
      <c r="AT196" s="255" t="s">
        <v>206</v>
      </c>
      <c r="AU196" s="255" t="s">
        <v>78</v>
      </c>
      <c r="AV196" s="14" t="s">
        <v>78</v>
      </c>
      <c r="AW196" s="14" t="s">
        <v>31</v>
      </c>
      <c r="AX196" s="14" t="s">
        <v>76</v>
      </c>
      <c r="AY196" s="255" t="s">
        <v>193</v>
      </c>
    </row>
    <row r="197" s="2" customFormat="1" ht="24.15" customHeight="1">
      <c r="A197" s="41"/>
      <c r="B197" s="42"/>
      <c r="C197" s="215" t="s">
        <v>329</v>
      </c>
      <c r="D197" s="215" t="s">
        <v>195</v>
      </c>
      <c r="E197" s="216" t="s">
        <v>330</v>
      </c>
      <c r="F197" s="217" t="s">
        <v>331</v>
      </c>
      <c r="G197" s="218" t="s">
        <v>326</v>
      </c>
      <c r="H197" s="219">
        <v>1</v>
      </c>
      <c r="I197" s="220"/>
      <c r="J197" s="221">
        <f>ROUND(I197*H197,2)</f>
        <v>0</v>
      </c>
      <c r="K197" s="217" t="s">
        <v>19</v>
      </c>
      <c r="L197" s="47"/>
      <c r="M197" s="222" t="s">
        <v>19</v>
      </c>
      <c r="N197" s="223" t="s">
        <v>40</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200</v>
      </c>
      <c r="AT197" s="226" t="s">
        <v>195</v>
      </c>
      <c r="AU197" s="226" t="s">
        <v>78</v>
      </c>
      <c r="AY197" s="20" t="s">
        <v>193</v>
      </c>
      <c r="BE197" s="227">
        <f>IF(N197="základní",J197,0)</f>
        <v>0</v>
      </c>
      <c r="BF197" s="227">
        <f>IF(N197="snížená",J197,0)</f>
        <v>0</v>
      </c>
      <c r="BG197" s="227">
        <f>IF(N197="zákl. přenesená",J197,0)</f>
        <v>0</v>
      </c>
      <c r="BH197" s="227">
        <f>IF(N197="sníž. přenesená",J197,0)</f>
        <v>0</v>
      </c>
      <c r="BI197" s="227">
        <f>IF(N197="nulová",J197,0)</f>
        <v>0</v>
      </c>
      <c r="BJ197" s="20" t="s">
        <v>76</v>
      </c>
      <c r="BK197" s="227">
        <f>ROUND(I197*H197,2)</f>
        <v>0</v>
      </c>
      <c r="BL197" s="20" t="s">
        <v>200</v>
      </c>
      <c r="BM197" s="226" t="s">
        <v>332</v>
      </c>
    </row>
    <row r="198" s="2" customFormat="1">
      <c r="A198" s="41"/>
      <c r="B198" s="42"/>
      <c r="C198" s="43"/>
      <c r="D198" s="228" t="s">
        <v>202</v>
      </c>
      <c r="E198" s="43"/>
      <c r="F198" s="229" t="s">
        <v>331</v>
      </c>
      <c r="G198" s="43"/>
      <c r="H198" s="43"/>
      <c r="I198" s="230"/>
      <c r="J198" s="43"/>
      <c r="K198" s="43"/>
      <c r="L198" s="47"/>
      <c r="M198" s="231"/>
      <c r="N198" s="232"/>
      <c r="O198" s="87"/>
      <c r="P198" s="87"/>
      <c r="Q198" s="87"/>
      <c r="R198" s="87"/>
      <c r="S198" s="87"/>
      <c r="T198" s="88"/>
      <c r="U198" s="41"/>
      <c r="V198" s="41"/>
      <c r="W198" s="41"/>
      <c r="X198" s="41"/>
      <c r="Y198" s="41"/>
      <c r="Z198" s="41"/>
      <c r="AA198" s="41"/>
      <c r="AB198" s="41"/>
      <c r="AC198" s="41"/>
      <c r="AD198" s="41"/>
      <c r="AE198" s="41"/>
      <c r="AT198" s="20" t="s">
        <v>202</v>
      </c>
      <c r="AU198" s="20" t="s">
        <v>78</v>
      </c>
    </row>
    <row r="199" s="13" customFormat="1">
      <c r="A199" s="13"/>
      <c r="B199" s="235"/>
      <c r="C199" s="236"/>
      <c r="D199" s="228" t="s">
        <v>206</v>
      </c>
      <c r="E199" s="237" t="s">
        <v>19</v>
      </c>
      <c r="F199" s="238" t="s">
        <v>207</v>
      </c>
      <c r="G199" s="236"/>
      <c r="H199" s="237" t="s">
        <v>19</v>
      </c>
      <c r="I199" s="239"/>
      <c r="J199" s="236"/>
      <c r="K199" s="236"/>
      <c r="L199" s="240"/>
      <c r="M199" s="241"/>
      <c r="N199" s="242"/>
      <c r="O199" s="242"/>
      <c r="P199" s="242"/>
      <c r="Q199" s="242"/>
      <c r="R199" s="242"/>
      <c r="S199" s="242"/>
      <c r="T199" s="243"/>
      <c r="U199" s="13"/>
      <c r="V199" s="13"/>
      <c r="W199" s="13"/>
      <c r="X199" s="13"/>
      <c r="Y199" s="13"/>
      <c r="Z199" s="13"/>
      <c r="AA199" s="13"/>
      <c r="AB199" s="13"/>
      <c r="AC199" s="13"/>
      <c r="AD199" s="13"/>
      <c r="AE199" s="13"/>
      <c r="AT199" s="244" t="s">
        <v>206</v>
      </c>
      <c r="AU199" s="244" t="s">
        <v>78</v>
      </c>
      <c r="AV199" s="13" t="s">
        <v>76</v>
      </c>
      <c r="AW199" s="13" t="s">
        <v>31</v>
      </c>
      <c r="AX199" s="13" t="s">
        <v>69</v>
      </c>
      <c r="AY199" s="244" t="s">
        <v>193</v>
      </c>
    </row>
    <row r="200" s="14" customFormat="1">
      <c r="A200" s="14"/>
      <c r="B200" s="245"/>
      <c r="C200" s="246"/>
      <c r="D200" s="228" t="s">
        <v>206</v>
      </c>
      <c r="E200" s="247" t="s">
        <v>19</v>
      </c>
      <c r="F200" s="248" t="s">
        <v>76</v>
      </c>
      <c r="G200" s="246"/>
      <c r="H200" s="249">
        <v>1</v>
      </c>
      <c r="I200" s="250"/>
      <c r="J200" s="246"/>
      <c r="K200" s="246"/>
      <c r="L200" s="251"/>
      <c r="M200" s="252"/>
      <c r="N200" s="253"/>
      <c r="O200" s="253"/>
      <c r="P200" s="253"/>
      <c r="Q200" s="253"/>
      <c r="R200" s="253"/>
      <c r="S200" s="253"/>
      <c r="T200" s="254"/>
      <c r="U200" s="14"/>
      <c r="V200" s="14"/>
      <c r="W200" s="14"/>
      <c r="X200" s="14"/>
      <c r="Y200" s="14"/>
      <c r="Z200" s="14"/>
      <c r="AA200" s="14"/>
      <c r="AB200" s="14"/>
      <c r="AC200" s="14"/>
      <c r="AD200" s="14"/>
      <c r="AE200" s="14"/>
      <c r="AT200" s="255" t="s">
        <v>206</v>
      </c>
      <c r="AU200" s="255" t="s">
        <v>78</v>
      </c>
      <c r="AV200" s="14" t="s">
        <v>78</v>
      </c>
      <c r="AW200" s="14" t="s">
        <v>31</v>
      </c>
      <c r="AX200" s="14" t="s">
        <v>76</v>
      </c>
      <c r="AY200" s="255" t="s">
        <v>193</v>
      </c>
    </row>
    <row r="201" s="2" customFormat="1" ht="16.5" customHeight="1">
      <c r="A201" s="41"/>
      <c r="B201" s="42"/>
      <c r="C201" s="215" t="s">
        <v>333</v>
      </c>
      <c r="D201" s="215" t="s">
        <v>195</v>
      </c>
      <c r="E201" s="216" t="s">
        <v>334</v>
      </c>
      <c r="F201" s="217" t="s">
        <v>335</v>
      </c>
      <c r="G201" s="218" t="s">
        <v>258</v>
      </c>
      <c r="H201" s="219">
        <v>123</v>
      </c>
      <c r="I201" s="220"/>
      <c r="J201" s="221">
        <f>ROUND(I201*H201,2)</f>
        <v>0</v>
      </c>
      <c r="K201" s="217" t="s">
        <v>19</v>
      </c>
      <c r="L201" s="47"/>
      <c r="M201" s="222" t="s">
        <v>19</v>
      </c>
      <c r="N201" s="223" t="s">
        <v>40</v>
      </c>
      <c r="O201" s="87"/>
      <c r="P201" s="224">
        <f>O201*H201</f>
        <v>0</v>
      </c>
      <c r="Q201" s="224">
        <v>0</v>
      </c>
      <c r="R201" s="224">
        <f>Q201*H201</f>
        <v>0</v>
      </c>
      <c r="S201" s="224">
        <v>0</v>
      </c>
      <c r="T201" s="225">
        <f>S201*H201</f>
        <v>0</v>
      </c>
      <c r="U201" s="41"/>
      <c r="V201" s="41"/>
      <c r="W201" s="41"/>
      <c r="X201" s="41"/>
      <c r="Y201" s="41"/>
      <c r="Z201" s="41"/>
      <c r="AA201" s="41"/>
      <c r="AB201" s="41"/>
      <c r="AC201" s="41"/>
      <c r="AD201" s="41"/>
      <c r="AE201" s="41"/>
      <c r="AR201" s="226" t="s">
        <v>200</v>
      </c>
      <c r="AT201" s="226" t="s">
        <v>195</v>
      </c>
      <c r="AU201" s="226" t="s">
        <v>78</v>
      </c>
      <c r="AY201" s="20" t="s">
        <v>193</v>
      </c>
      <c r="BE201" s="227">
        <f>IF(N201="základní",J201,0)</f>
        <v>0</v>
      </c>
      <c r="BF201" s="227">
        <f>IF(N201="snížená",J201,0)</f>
        <v>0</v>
      </c>
      <c r="BG201" s="227">
        <f>IF(N201="zákl. přenesená",J201,0)</f>
        <v>0</v>
      </c>
      <c r="BH201" s="227">
        <f>IF(N201="sníž. přenesená",J201,0)</f>
        <v>0</v>
      </c>
      <c r="BI201" s="227">
        <f>IF(N201="nulová",J201,0)</f>
        <v>0</v>
      </c>
      <c r="BJ201" s="20" t="s">
        <v>76</v>
      </c>
      <c r="BK201" s="227">
        <f>ROUND(I201*H201,2)</f>
        <v>0</v>
      </c>
      <c r="BL201" s="20" t="s">
        <v>200</v>
      </c>
      <c r="BM201" s="226" t="s">
        <v>336</v>
      </c>
    </row>
    <row r="202" s="2" customFormat="1">
      <c r="A202" s="41"/>
      <c r="B202" s="42"/>
      <c r="C202" s="43"/>
      <c r="D202" s="228" t="s">
        <v>202</v>
      </c>
      <c r="E202" s="43"/>
      <c r="F202" s="229" t="s">
        <v>337</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202</v>
      </c>
      <c r="AU202" s="20" t="s">
        <v>78</v>
      </c>
    </row>
    <row r="203" s="13" customFormat="1">
      <c r="A203" s="13"/>
      <c r="B203" s="235"/>
      <c r="C203" s="236"/>
      <c r="D203" s="228" t="s">
        <v>206</v>
      </c>
      <c r="E203" s="237" t="s">
        <v>19</v>
      </c>
      <c r="F203" s="238" t="s">
        <v>207</v>
      </c>
      <c r="G203" s="236"/>
      <c r="H203" s="237" t="s">
        <v>19</v>
      </c>
      <c r="I203" s="239"/>
      <c r="J203" s="236"/>
      <c r="K203" s="236"/>
      <c r="L203" s="240"/>
      <c r="M203" s="241"/>
      <c r="N203" s="242"/>
      <c r="O203" s="242"/>
      <c r="P203" s="242"/>
      <c r="Q203" s="242"/>
      <c r="R203" s="242"/>
      <c r="S203" s="242"/>
      <c r="T203" s="243"/>
      <c r="U203" s="13"/>
      <c r="V203" s="13"/>
      <c r="W203" s="13"/>
      <c r="X203" s="13"/>
      <c r="Y203" s="13"/>
      <c r="Z203" s="13"/>
      <c r="AA203" s="13"/>
      <c r="AB203" s="13"/>
      <c r="AC203" s="13"/>
      <c r="AD203" s="13"/>
      <c r="AE203" s="13"/>
      <c r="AT203" s="244" t="s">
        <v>206</v>
      </c>
      <c r="AU203" s="244" t="s">
        <v>78</v>
      </c>
      <c r="AV203" s="13" t="s">
        <v>76</v>
      </c>
      <c r="AW203" s="13" t="s">
        <v>31</v>
      </c>
      <c r="AX203" s="13" t="s">
        <v>69</v>
      </c>
      <c r="AY203" s="244" t="s">
        <v>193</v>
      </c>
    </row>
    <row r="204" s="14" customFormat="1">
      <c r="A204" s="14"/>
      <c r="B204" s="245"/>
      <c r="C204" s="246"/>
      <c r="D204" s="228" t="s">
        <v>206</v>
      </c>
      <c r="E204" s="247" t="s">
        <v>19</v>
      </c>
      <c r="F204" s="248" t="s">
        <v>338</v>
      </c>
      <c r="G204" s="246"/>
      <c r="H204" s="249">
        <v>27</v>
      </c>
      <c r="I204" s="250"/>
      <c r="J204" s="246"/>
      <c r="K204" s="246"/>
      <c r="L204" s="251"/>
      <c r="M204" s="252"/>
      <c r="N204" s="253"/>
      <c r="O204" s="253"/>
      <c r="P204" s="253"/>
      <c r="Q204" s="253"/>
      <c r="R204" s="253"/>
      <c r="S204" s="253"/>
      <c r="T204" s="254"/>
      <c r="U204" s="14"/>
      <c r="V204" s="14"/>
      <c r="W204" s="14"/>
      <c r="X204" s="14"/>
      <c r="Y204" s="14"/>
      <c r="Z204" s="14"/>
      <c r="AA204" s="14"/>
      <c r="AB204" s="14"/>
      <c r="AC204" s="14"/>
      <c r="AD204" s="14"/>
      <c r="AE204" s="14"/>
      <c r="AT204" s="255" t="s">
        <v>206</v>
      </c>
      <c r="AU204" s="255" t="s">
        <v>78</v>
      </c>
      <c r="AV204" s="14" t="s">
        <v>78</v>
      </c>
      <c r="AW204" s="14" t="s">
        <v>31</v>
      </c>
      <c r="AX204" s="14" t="s">
        <v>69</v>
      </c>
      <c r="AY204" s="255" t="s">
        <v>193</v>
      </c>
    </row>
    <row r="205" s="14" customFormat="1">
      <c r="A205" s="14"/>
      <c r="B205" s="245"/>
      <c r="C205" s="246"/>
      <c r="D205" s="228" t="s">
        <v>206</v>
      </c>
      <c r="E205" s="247" t="s">
        <v>19</v>
      </c>
      <c r="F205" s="248" t="s">
        <v>339</v>
      </c>
      <c r="G205" s="246"/>
      <c r="H205" s="249">
        <v>96</v>
      </c>
      <c r="I205" s="250"/>
      <c r="J205" s="246"/>
      <c r="K205" s="246"/>
      <c r="L205" s="251"/>
      <c r="M205" s="252"/>
      <c r="N205" s="253"/>
      <c r="O205" s="253"/>
      <c r="P205" s="253"/>
      <c r="Q205" s="253"/>
      <c r="R205" s="253"/>
      <c r="S205" s="253"/>
      <c r="T205" s="254"/>
      <c r="U205" s="14"/>
      <c r="V205" s="14"/>
      <c r="W205" s="14"/>
      <c r="X205" s="14"/>
      <c r="Y205" s="14"/>
      <c r="Z205" s="14"/>
      <c r="AA205" s="14"/>
      <c r="AB205" s="14"/>
      <c r="AC205" s="14"/>
      <c r="AD205" s="14"/>
      <c r="AE205" s="14"/>
      <c r="AT205" s="255" t="s">
        <v>206</v>
      </c>
      <c r="AU205" s="255" t="s">
        <v>78</v>
      </c>
      <c r="AV205" s="14" t="s">
        <v>78</v>
      </c>
      <c r="AW205" s="14" t="s">
        <v>31</v>
      </c>
      <c r="AX205" s="14" t="s">
        <v>69</v>
      </c>
      <c r="AY205" s="255" t="s">
        <v>193</v>
      </c>
    </row>
    <row r="206" s="15" customFormat="1">
      <c r="A206" s="15"/>
      <c r="B206" s="256"/>
      <c r="C206" s="257"/>
      <c r="D206" s="228" t="s">
        <v>206</v>
      </c>
      <c r="E206" s="258" t="s">
        <v>19</v>
      </c>
      <c r="F206" s="259" t="s">
        <v>218</v>
      </c>
      <c r="G206" s="257"/>
      <c r="H206" s="260">
        <v>123</v>
      </c>
      <c r="I206" s="261"/>
      <c r="J206" s="257"/>
      <c r="K206" s="257"/>
      <c r="L206" s="262"/>
      <c r="M206" s="263"/>
      <c r="N206" s="264"/>
      <c r="O206" s="264"/>
      <c r="P206" s="264"/>
      <c r="Q206" s="264"/>
      <c r="R206" s="264"/>
      <c r="S206" s="264"/>
      <c r="T206" s="265"/>
      <c r="U206" s="15"/>
      <c r="V206" s="15"/>
      <c r="W206" s="15"/>
      <c r="X206" s="15"/>
      <c r="Y206" s="15"/>
      <c r="Z206" s="15"/>
      <c r="AA206" s="15"/>
      <c r="AB206" s="15"/>
      <c r="AC206" s="15"/>
      <c r="AD206" s="15"/>
      <c r="AE206" s="15"/>
      <c r="AT206" s="266" t="s">
        <v>206</v>
      </c>
      <c r="AU206" s="266" t="s">
        <v>78</v>
      </c>
      <c r="AV206" s="15" t="s">
        <v>200</v>
      </c>
      <c r="AW206" s="15" t="s">
        <v>31</v>
      </c>
      <c r="AX206" s="15" t="s">
        <v>76</v>
      </c>
      <c r="AY206" s="266" t="s">
        <v>193</v>
      </c>
    </row>
    <row r="207" s="2" customFormat="1" ht="16.5" customHeight="1">
      <c r="A207" s="41"/>
      <c r="B207" s="42"/>
      <c r="C207" s="215" t="s">
        <v>340</v>
      </c>
      <c r="D207" s="215" t="s">
        <v>195</v>
      </c>
      <c r="E207" s="216" t="s">
        <v>341</v>
      </c>
      <c r="F207" s="217" t="s">
        <v>342</v>
      </c>
      <c r="G207" s="218" t="s">
        <v>343</v>
      </c>
      <c r="H207" s="219">
        <v>12</v>
      </c>
      <c r="I207" s="220"/>
      <c r="J207" s="221">
        <f>ROUND(I207*H207,2)</f>
        <v>0</v>
      </c>
      <c r="K207" s="217" t="s">
        <v>19</v>
      </c>
      <c r="L207" s="47"/>
      <c r="M207" s="222" t="s">
        <v>19</v>
      </c>
      <c r="N207" s="223" t="s">
        <v>40</v>
      </c>
      <c r="O207" s="87"/>
      <c r="P207" s="224">
        <f>O207*H207</f>
        <v>0</v>
      </c>
      <c r="Q207" s="224">
        <v>0</v>
      </c>
      <c r="R207" s="224">
        <f>Q207*H207</f>
        <v>0</v>
      </c>
      <c r="S207" s="224">
        <v>0</v>
      </c>
      <c r="T207" s="225">
        <f>S207*H207</f>
        <v>0</v>
      </c>
      <c r="U207" s="41"/>
      <c r="V207" s="41"/>
      <c r="W207" s="41"/>
      <c r="X207" s="41"/>
      <c r="Y207" s="41"/>
      <c r="Z207" s="41"/>
      <c r="AA207" s="41"/>
      <c r="AB207" s="41"/>
      <c r="AC207" s="41"/>
      <c r="AD207" s="41"/>
      <c r="AE207" s="41"/>
      <c r="AR207" s="226" t="s">
        <v>200</v>
      </c>
      <c r="AT207" s="226" t="s">
        <v>195</v>
      </c>
      <c r="AU207" s="226" t="s">
        <v>78</v>
      </c>
      <c r="AY207" s="20" t="s">
        <v>193</v>
      </c>
      <c r="BE207" s="227">
        <f>IF(N207="základní",J207,0)</f>
        <v>0</v>
      </c>
      <c r="BF207" s="227">
        <f>IF(N207="snížená",J207,0)</f>
        <v>0</v>
      </c>
      <c r="BG207" s="227">
        <f>IF(N207="zákl. přenesená",J207,0)</f>
        <v>0</v>
      </c>
      <c r="BH207" s="227">
        <f>IF(N207="sníž. přenesená",J207,0)</f>
        <v>0</v>
      </c>
      <c r="BI207" s="227">
        <f>IF(N207="nulová",J207,0)</f>
        <v>0</v>
      </c>
      <c r="BJ207" s="20" t="s">
        <v>76</v>
      </c>
      <c r="BK207" s="227">
        <f>ROUND(I207*H207,2)</f>
        <v>0</v>
      </c>
      <c r="BL207" s="20" t="s">
        <v>200</v>
      </c>
      <c r="BM207" s="226" t="s">
        <v>344</v>
      </c>
    </row>
    <row r="208" s="2" customFormat="1">
      <c r="A208" s="41"/>
      <c r="B208" s="42"/>
      <c r="C208" s="43"/>
      <c r="D208" s="228" t="s">
        <v>202</v>
      </c>
      <c r="E208" s="43"/>
      <c r="F208" s="229" t="s">
        <v>345</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202</v>
      </c>
      <c r="AU208" s="20" t="s">
        <v>78</v>
      </c>
    </row>
    <row r="209" s="13" customFormat="1">
      <c r="A209" s="13"/>
      <c r="B209" s="235"/>
      <c r="C209" s="236"/>
      <c r="D209" s="228" t="s">
        <v>206</v>
      </c>
      <c r="E209" s="237" t="s">
        <v>19</v>
      </c>
      <c r="F209" s="238" t="s">
        <v>207</v>
      </c>
      <c r="G209" s="236"/>
      <c r="H209" s="237" t="s">
        <v>19</v>
      </c>
      <c r="I209" s="239"/>
      <c r="J209" s="236"/>
      <c r="K209" s="236"/>
      <c r="L209" s="240"/>
      <c r="M209" s="241"/>
      <c r="N209" s="242"/>
      <c r="O209" s="242"/>
      <c r="P209" s="242"/>
      <c r="Q209" s="242"/>
      <c r="R209" s="242"/>
      <c r="S209" s="242"/>
      <c r="T209" s="243"/>
      <c r="U209" s="13"/>
      <c r="V209" s="13"/>
      <c r="W209" s="13"/>
      <c r="X209" s="13"/>
      <c r="Y209" s="13"/>
      <c r="Z209" s="13"/>
      <c r="AA209" s="13"/>
      <c r="AB209" s="13"/>
      <c r="AC209" s="13"/>
      <c r="AD209" s="13"/>
      <c r="AE209" s="13"/>
      <c r="AT209" s="244" t="s">
        <v>206</v>
      </c>
      <c r="AU209" s="244" t="s">
        <v>78</v>
      </c>
      <c r="AV209" s="13" t="s">
        <v>76</v>
      </c>
      <c r="AW209" s="13" t="s">
        <v>31</v>
      </c>
      <c r="AX209" s="13" t="s">
        <v>69</v>
      </c>
      <c r="AY209" s="244" t="s">
        <v>193</v>
      </c>
    </row>
    <row r="210" s="14" customFormat="1">
      <c r="A210" s="14"/>
      <c r="B210" s="245"/>
      <c r="C210" s="246"/>
      <c r="D210" s="228" t="s">
        <v>206</v>
      </c>
      <c r="E210" s="247" t="s">
        <v>19</v>
      </c>
      <c r="F210" s="248" t="s">
        <v>8</v>
      </c>
      <c r="G210" s="246"/>
      <c r="H210" s="249">
        <v>12</v>
      </c>
      <c r="I210" s="250"/>
      <c r="J210" s="246"/>
      <c r="K210" s="246"/>
      <c r="L210" s="251"/>
      <c r="M210" s="252"/>
      <c r="N210" s="253"/>
      <c r="O210" s="253"/>
      <c r="P210" s="253"/>
      <c r="Q210" s="253"/>
      <c r="R210" s="253"/>
      <c r="S210" s="253"/>
      <c r="T210" s="254"/>
      <c r="U210" s="14"/>
      <c r="V210" s="14"/>
      <c r="W210" s="14"/>
      <c r="X210" s="14"/>
      <c r="Y210" s="14"/>
      <c r="Z210" s="14"/>
      <c r="AA210" s="14"/>
      <c r="AB210" s="14"/>
      <c r="AC210" s="14"/>
      <c r="AD210" s="14"/>
      <c r="AE210" s="14"/>
      <c r="AT210" s="255" t="s">
        <v>206</v>
      </c>
      <c r="AU210" s="255" t="s">
        <v>78</v>
      </c>
      <c r="AV210" s="14" t="s">
        <v>78</v>
      </c>
      <c r="AW210" s="14" t="s">
        <v>31</v>
      </c>
      <c r="AX210" s="14" t="s">
        <v>69</v>
      </c>
      <c r="AY210" s="255" t="s">
        <v>193</v>
      </c>
    </row>
    <row r="211" s="15" customFormat="1">
      <c r="A211" s="15"/>
      <c r="B211" s="256"/>
      <c r="C211" s="257"/>
      <c r="D211" s="228" t="s">
        <v>206</v>
      </c>
      <c r="E211" s="258" t="s">
        <v>19</v>
      </c>
      <c r="F211" s="259" t="s">
        <v>218</v>
      </c>
      <c r="G211" s="257"/>
      <c r="H211" s="260">
        <v>12</v>
      </c>
      <c r="I211" s="261"/>
      <c r="J211" s="257"/>
      <c r="K211" s="257"/>
      <c r="L211" s="262"/>
      <c r="M211" s="263"/>
      <c r="N211" s="264"/>
      <c r="O211" s="264"/>
      <c r="P211" s="264"/>
      <c r="Q211" s="264"/>
      <c r="R211" s="264"/>
      <c r="S211" s="264"/>
      <c r="T211" s="265"/>
      <c r="U211" s="15"/>
      <c r="V211" s="15"/>
      <c r="W211" s="15"/>
      <c r="X211" s="15"/>
      <c r="Y211" s="15"/>
      <c r="Z211" s="15"/>
      <c r="AA211" s="15"/>
      <c r="AB211" s="15"/>
      <c r="AC211" s="15"/>
      <c r="AD211" s="15"/>
      <c r="AE211" s="15"/>
      <c r="AT211" s="266" t="s">
        <v>206</v>
      </c>
      <c r="AU211" s="266" t="s">
        <v>78</v>
      </c>
      <c r="AV211" s="15" t="s">
        <v>200</v>
      </c>
      <c r="AW211" s="15" t="s">
        <v>31</v>
      </c>
      <c r="AX211" s="15" t="s">
        <v>76</v>
      </c>
      <c r="AY211" s="266" t="s">
        <v>193</v>
      </c>
    </row>
    <row r="212" s="2" customFormat="1" ht="16.5" customHeight="1">
      <c r="A212" s="41"/>
      <c r="B212" s="42"/>
      <c r="C212" s="215" t="s">
        <v>346</v>
      </c>
      <c r="D212" s="215" t="s">
        <v>195</v>
      </c>
      <c r="E212" s="216" t="s">
        <v>347</v>
      </c>
      <c r="F212" s="217" t="s">
        <v>348</v>
      </c>
      <c r="G212" s="218" t="s">
        <v>326</v>
      </c>
      <c r="H212" s="219">
        <v>1</v>
      </c>
      <c r="I212" s="220"/>
      <c r="J212" s="221">
        <f>ROUND(I212*H212,2)</f>
        <v>0</v>
      </c>
      <c r="K212" s="217" t="s">
        <v>19</v>
      </c>
      <c r="L212" s="47"/>
      <c r="M212" s="222" t="s">
        <v>19</v>
      </c>
      <c r="N212" s="223" t="s">
        <v>40</v>
      </c>
      <c r="O212" s="87"/>
      <c r="P212" s="224">
        <f>O212*H212</f>
        <v>0</v>
      </c>
      <c r="Q212" s="224">
        <v>0</v>
      </c>
      <c r="R212" s="224">
        <f>Q212*H212</f>
        <v>0</v>
      </c>
      <c r="S212" s="224">
        <v>0</v>
      </c>
      <c r="T212" s="225">
        <f>S212*H212</f>
        <v>0</v>
      </c>
      <c r="U212" s="41"/>
      <c r="V212" s="41"/>
      <c r="W212" s="41"/>
      <c r="X212" s="41"/>
      <c r="Y212" s="41"/>
      <c r="Z212" s="41"/>
      <c r="AA212" s="41"/>
      <c r="AB212" s="41"/>
      <c r="AC212" s="41"/>
      <c r="AD212" s="41"/>
      <c r="AE212" s="41"/>
      <c r="AR212" s="226" t="s">
        <v>200</v>
      </c>
      <c r="AT212" s="226" t="s">
        <v>195</v>
      </c>
      <c r="AU212" s="226" t="s">
        <v>78</v>
      </c>
      <c r="AY212" s="20" t="s">
        <v>193</v>
      </c>
      <c r="BE212" s="227">
        <f>IF(N212="základní",J212,0)</f>
        <v>0</v>
      </c>
      <c r="BF212" s="227">
        <f>IF(N212="snížená",J212,0)</f>
        <v>0</v>
      </c>
      <c r="BG212" s="227">
        <f>IF(N212="zákl. přenesená",J212,0)</f>
        <v>0</v>
      </c>
      <c r="BH212" s="227">
        <f>IF(N212="sníž. přenesená",J212,0)</f>
        <v>0</v>
      </c>
      <c r="BI212" s="227">
        <f>IF(N212="nulová",J212,0)</f>
        <v>0</v>
      </c>
      <c r="BJ212" s="20" t="s">
        <v>76</v>
      </c>
      <c r="BK212" s="227">
        <f>ROUND(I212*H212,2)</f>
        <v>0</v>
      </c>
      <c r="BL212" s="20" t="s">
        <v>200</v>
      </c>
      <c r="BM212" s="226" t="s">
        <v>349</v>
      </c>
    </row>
    <row r="213" s="2" customFormat="1">
      <c r="A213" s="41"/>
      <c r="B213" s="42"/>
      <c r="C213" s="43"/>
      <c r="D213" s="228" t="s">
        <v>202</v>
      </c>
      <c r="E213" s="43"/>
      <c r="F213" s="229" t="s">
        <v>350</v>
      </c>
      <c r="G213" s="43"/>
      <c r="H213" s="43"/>
      <c r="I213" s="230"/>
      <c r="J213" s="43"/>
      <c r="K213" s="43"/>
      <c r="L213" s="47"/>
      <c r="M213" s="231"/>
      <c r="N213" s="232"/>
      <c r="O213" s="87"/>
      <c r="P213" s="87"/>
      <c r="Q213" s="87"/>
      <c r="R213" s="87"/>
      <c r="S213" s="87"/>
      <c r="T213" s="88"/>
      <c r="U213" s="41"/>
      <c r="V213" s="41"/>
      <c r="W213" s="41"/>
      <c r="X213" s="41"/>
      <c r="Y213" s="41"/>
      <c r="Z213" s="41"/>
      <c r="AA213" s="41"/>
      <c r="AB213" s="41"/>
      <c r="AC213" s="41"/>
      <c r="AD213" s="41"/>
      <c r="AE213" s="41"/>
      <c r="AT213" s="20" t="s">
        <v>202</v>
      </c>
      <c r="AU213" s="20" t="s">
        <v>78</v>
      </c>
    </row>
    <row r="214" s="13" customFormat="1">
      <c r="A214" s="13"/>
      <c r="B214" s="235"/>
      <c r="C214" s="236"/>
      <c r="D214" s="228" t="s">
        <v>206</v>
      </c>
      <c r="E214" s="237" t="s">
        <v>19</v>
      </c>
      <c r="F214" s="238" t="s">
        <v>207</v>
      </c>
      <c r="G214" s="236"/>
      <c r="H214" s="237" t="s">
        <v>19</v>
      </c>
      <c r="I214" s="239"/>
      <c r="J214" s="236"/>
      <c r="K214" s="236"/>
      <c r="L214" s="240"/>
      <c r="M214" s="241"/>
      <c r="N214" s="242"/>
      <c r="O214" s="242"/>
      <c r="P214" s="242"/>
      <c r="Q214" s="242"/>
      <c r="R214" s="242"/>
      <c r="S214" s="242"/>
      <c r="T214" s="243"/>
      <c r="U214" s="13"/>
      <c r="V214" s="13"/>
      <c r="W214" s="13"/>
      <c r="X214" s="13"/>
      <c r="Y214" s="13"/>
      <c r="Z214" s="13"/>
      <c r="AA214" s="13"/>
      <c r="AB214" s="13"/>
      <c r="AC214" s="13"/>
      <c r="AD214" s="13"/>
      <c r="AE214" s="13"/>
      <c r="AT214" s="244" t="s">
        <v>206</v>
      </c>
      <c r="AU214" s="244" t="s">
        <v>78</v>
      </c>
      <c r="AV214" s="13" t="s">
        <v>76</v>
      </c>
      <c r="AW214" s="13" t="s">
        <v>31</v>
      </c>
      <c r="AX214" s="13" t="s">
        <v>69</v>
      </c>
      <c r="AY214" s="244" t="s">
        <v>193</v>
      </c>
    </row>
    <row r="215" s="14" customFormat="1">
      <c r="A215" s="14"/>
      <c r="B215" s="245"/>
      <c r="C215" s="246"/>
      <c r="D215" s="228" t="s">
        <v>206</v>
      </c>
      <c r="E215" s="247" t="s">
        <v>19</v>
      </c>
      <c r="F215" s="248" t="s">
        <v>76</v>
      </c>
      <c r="G215" s="246"/>
      <c r="H215" s="249">
        <v>1</v>
      </c>
      <c r="I215" s="250"/>
      <c r="J215" s="246"/>
      <c r="K215" s="246"/>
      <c r="L215" s="251"/>
      <c r="M215" s="252"/>
      <c r="N215" s="253"/>
      <c r="O215" s="253"/>
      <c r="P215" s="253"/>
      <c r="Q215" s="253"/>
      <c r="R215" s="253"/>
      <c r="S215" s="253"/>
      <c r="T215" s="254"/>
      <c r="U215" s="14"/>
      <c r="V215" s="14"/>
      <c r="W215" s="14"/>
      <c r="X215" s="14"/>
      <c r="Y215" s="14"/>
      <c r="Z215" s="14"/>
      <c r="AA215" s="14"/>
      <c r="AB215" s="14"/>
      <c r="AC215" s="14"/>
      <c r="AD215" s="14"/>
      <c r="AE215" s="14"/>
      <c r="AT215" s="255" t="s">
        <v>206</v>
      </c>
      <c r="AU215" s="255" t="s">
        <v>78</v>
      </c>
      <c r="AV215" s="14" t="s">
        <v>78</v>
      </c>
      <c r="AW215" s="14" t="s">
        <v>31</v>
      </c>
      <c r="AX215" s="14" t="s">
        <v>76</v>
      </c>
      <c r="AY215" s="255" t="s">
        <v>193</v>
      </c>
    </row>
    <row r="216" s="2" customFormat="1" ht="16.5" customHeight="1">
      <c r="A216" s="41"/>
      <c r="B216" s="42"/>
      <c r="C216" s="215" t="s">
        <v>7</v>
      </c>
      <c r="D216" s="215" t="s">
        <v>195</v>
      </c>
      <c r="E216" s="216" t="s">
        <v>351</v>
      </c>
      <c r="F216" s="217" t="s">
        <v>352</v>
      </c>
      <c r="G216" s="218" t="s">
        <v>326</v>
      </c>
      <c r="H216" s="219">
        <v>1</v>
      </c>
      <c r="I216" s="220"/>
      <c r="J216" s="221">
        <f>ROUND(I216*H216,2)</f>
        <v>0</v>
      </c>
      <c r="K216" s="217" t="s">
        <v>19</v>
      </c>
      <c r="L216" s="47"/>
      <c r="M216" s="222" t="s">
        <v>19</v>
      </c>
      <c r="N216" s="223" t="s">
        <v>40</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200</v>
      </c>
      <c r="AT216" s="226" t="s">
        <v>195</v>
      </c>
      <c r="AU216" s="226" t="s">
        <v>78</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200</v>
      </c>
      <c r="BM216" s="226" t="s">
        <v>353</v>
      </c>
    </row>
    <row r="217" s="2" customFormat="1">
      <c r="A217" s="41"/>
      <c r="B217" s="42"/>
      <c r="C217" s="43"/>
      <c r="D217" s="228" t="s">
        <v>202</v>
      </c>
      <c r="E217" s="43"/>
      <c r="F217" s="229" t="s">
        <v>354</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78</v>
      </c>
    </row>
    <row r="218" s="13" customFormat="1">
      <c r="A218" s="13"/>
      <c r="B218" s="235"/>
      <c r="C218" s="236"/>
      <c r="D218" s="228" t="s">
        <v>206</v>
      </c>
      <c r="E218" s="237" t="s">
        <v>19</v>
      </c>
      <c r="F218" s="238" t="s">
        <v>207</v>
      </c>
      <c r="G218" s="236"/>
      <c r="H218" s="237" t="s">
        <v>19</v>
      </c>
      <c r="I218" s="239"/>
      <c r="J218" s="236"/>
      <c r="K218" s="236"/>
      <c r="L218" s="240"/>
      <c r="M218" s="241"/>
      <c r="N218" s="242"/>
      <c r="O218" s="242"/>
      <c r="P218" s="242"/>
      <c r="Q218" s="242"/>
      <c r="R218" s="242"/>
      <c r="S218" s="242"/>
      <c r="T218" s="243"/>
      <c r="U218" s="13"/>
      <c r="V218" s="13"/>
      <c r="W218" s="13"/>
      <c r="X218" s="13"/>
      <c r="Y218" s="13"/>
      <c r="Z218" s="13"/>
      <c r="AA218" s="13"/>
      <c r="AB218" s="13"/>
      <c r="AC218" s="13"/>
      <c r="AD218" s="13"/>
      <c r="AE218" s="13"/>
      <c r="AT218" s="244" t="s">
        <v>206</v>
      </c>
      <c r="AU218" s="244" t="s">
        <v>78</v>
      </c>
      <c r="AV218" s="13" t="s">
        <v>76</v>
      </c>
      <c r="AW218" s="13" t="s">
        <v>31</v>
      </c>
      <c r="AX218" s="13" t="s">
        <v>69</v>
      </c>
      <c r="AY218" s="244" t="s">
        <v>193</v>
      </c>
    </row>
    <row r="219" s="14" customFormat="1">
      <c r="A219" s="14"/>
      <c r="B219" s="245"/>
      <c r="C219" s="246"/>
      <c r="D219" s="228" t="s">
        <v>206</v>
      </c>
      <c r="E219" s="247" t="s">
        <v>19</v>
      </c>
      <c r="F219" s="248" t="s">
        <v>76</v>
      </c>
      <c r="G219" s="246"/>
      <c r="H219" s="249">
        <v>1</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206</v>
      </c>
      <c r="AU219" s="255" t="s">
        <v>78</v>
      </c>
      <c r="AV219" s="14" t="s">
        <v>78</v>
      </c>
      <c r="AW219" s="14" t="s">
        <v>31</v>
      </c>
      <c r="AX219" s="14" t="s">
        <v>76</v>
      </c>
      <c r="AY219" s="255" t="s">
        <v>193</v>
      </c>
    </row>
    <row r="220" s="2" customFormat="1" ht="16.5" customHeight="1">
      <c r="A220" s="41"/>
      <c r="B220" s="42"/>
      <c r="C220" s="215" t="s">
        <v>355</v>
      </c>
      <c r="D220" s="215" t="s">
        <v>195</v>
      </c>
      <c r="E220" s="216" t="s">
        <v>356</v>
      </c>
      <c r="F220" s="217" t="s">
        <v>357</v>
      </c>
      <c r="G220" s="218" t="s">
        <v>326</v>
      </c>
      <c r="H220" s="219">
        <v>1</v>
      </c>
      <c r="I220" s="220"/>
      <c r="J220" s="221">
        <f>ROUND(I220*H220,2)</f>
        <v>0</v>
      </c>
      <c r="K220" s="217" t="s">
        <v>19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200</v>
      </c>
      <c r="AT220" s="226" t="s">
        <v>195</v>
      </c>
      <c r="AU220" s="226" t="s">
        <v>78</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200</v>
      </c>
      <c r="BM220" s="226" t="s">
        <v>358</v>
      </c>
    </row>
    <row r="221" s="2" customFormat="1">
      <c r="A221" s="41"/>
      <c r="B221" s="42"/>
      <c r="C221" s="43"/>
      <c r="D221" s="228" t="s">
        <v>202</v>
      </c>
      <c r="E221" s="43"/>
      <c r="F221" s="229" t="s">
        <v>359</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78</v>
      </c>
    </row>
    <row r="222" s="13" customFormat="1">
      <c r="A222" s="13"/>
      <c r="B222" s="235"/>
      <c r="C222" s="236"/>
      <c r="D222" s="228" t="s">
        <v>206</v>
      </c>
      <c r="E222" s="237" t="s">
        <v>19</v>
      </c>
      <c r="F222" s="238" t="s">
        <v>207</v>
      </c>
      <c r="G222" s="236"/>
      <c r="H222" s="237" t="s">
        <v>19</v>
      </c>
      <c r="I222" s="239"/>
      <c r="J222" s="236"/>
      <c r="K222" s="236"/>
      <c r="L222" s="240"/>
      <c r="M222" s="241"/>
      <c r="N222" s="242"/>
      <c r="O222" s="242"/>
      <c r="P222" s="242"/>
      <c r="Q222" s="242"/>
      <c r="R222" s="242"/>
      <c r="S222" s="242"/>
      <c r="T222" s="243"/>
      <c r="U222" s="13"/>
      <c r="V222" s="13"/>
      <c r="W222" s="13"/>
      <c r="X222" s="13"/>
      <c r="Y222" s="13"/>
      <c r="Z222" s="13"/>
      <c r="AA222" s="13"/>
      <c r="AB222" s="13"/>
      <c r="AC222" s="13"/>
      <c r="AD222" s="13"/>
      <c r="AE222" s="13"/>
      <c r="AT222" s="244" t="s">
        <v>206</v>
      </c>
      <c r="AU222" s="244" t="s">
        <v>78</v>
      </c>
      <c r="AV222" s="13" t="s">
        <v>76</v>
      </c>
      <c r="AW222" s="13" t="s">
        <v>31</v>
      </c>
      <c r="AX222" s="13" t="s">
        <v>69</v>
      </c>
      <c r="AY222" s="244" t="s">
        <v>193</v>
      </c>
    </row>
    <row r="223" s="14" customFormat="1">
      <c r="A223" s="14"/>
      <c r="B223" s="245"/>
      <c r="C223" s="246"/>
      <c r="D223" s="228" t="s">
        <v>206</v>
      </c>
      <c r="E223" s="247" t="s">
        <v>19</v>
      </c>
      <c r="F223" s="248" t="s">
        <v>76</v>
      </c>
      <c r="G223" s="246"/>
      <c r="H223" s="249">
        <v>1</v>
      </c>
      <c r="I223" s="250"/>
      <c r="J223" s="246"/>
      <c r="K223" s="246"/>
      <c r="L223" s="251"/>
      <c r="M223" s="252"/>
      <c r="N223" s="253"/>
      <c r="O223" s="253"/>
      <c r="P223" s="253"/>
      <c r="Q223" s="253"/>
      <c r="R223" s="253"/>
      <c r="S223" s="253"/>
      <c r="T223" s="254"/>
      <c r="U223" s="14"/>
      <c r="V223" s="14"/>
      <c r="W223" s="14"/>
      <c r="X223" s="14"/>
      <c r="Y223" s="14"/>
      <c r="Z223" s="14"/>
      <c r="AA223" s="14"/>
      <c r="AB223" s="14"/>
      <c r="AC223" s="14"/>
      <c r="AD223" s="14"/>
      <c r="AE223" s="14"/>
      <c r="AT223" s="255" t="s">
        <v>206</v>
      </c>
      <c r="AU223" s="255" t="s">
        <v>78</v>
      </c>
      <c r="AV223" s="14" t="s">
        <v>78</v>
      </c>
      <c r="AW223" s="14" t="s">
        <v>31</v>
      </c>
      <c r="AX223" s="14" t="s">
        <v>76</v>
      </c>
      <c r="AY223" s="255" t="s">
        <v>193</v>
      </c>
    </row>
    <row r="224" s="2" customFormat="1" ht="16.5" customHeight="1">
      <c r="A224" s="41"/>
      <c r="B224" s="42"/>
      <c r="C224" s="215" t="s">
        <v>360</v>
      </c>
      <c r="D224" s="215" t="s">
        <v>195</v>
      </c>
      <c r="E224" s="216" t="s">
        <v>361</v>
      </c>
      <c r="F224" s="217" t="s">
        <v>362</v>
      </c>
      <c r="G224" s="218" t="s">
        <v>198</v>
      </c>
      <c r="H224" s="219">
        <v>135.04400000000001</v>
      </c>
      <c r="I224" s="220"/>
      <c r="J224" s="221">
        <f>ROUND(I224*H224,2)</f>
        <v>0</v>
      </c>
      <c r="K224" s="217" t="s">
        <v>199</v>
      </c>
      <c r="L224" s="47"/>
      <c r="M224" s="222" t="s">
        <v>19</v>
      </c>
      <c r="N224" s="223" t="s">
        <v>40</v>
      </c>
      <c r="O224" s="87"/>
      <c r="P224" s="224">
        <f>O224*H224</f>
        <v>0</v>
      </c>
      <c r="Q224" s="224">
        <v>0</v>
      </c>
      <c r="R224" s="224">
        <f>Q224*H224</f>
        <v>0</v>
      </c>
      <c r="S224" s="224">
        <v>2.3999999999999999</v>
      </c>
      <c r="T224" s="225">
        <f>S224*H224</f>
        <v>324.10560000000004</v>
      </c>
      <c r="U224" s="41"/>
      <c r="V224" s="41"/>
      <c r="W224" s="41"/>
      <c r="X224" s="41"/>
      <c r="Y224" s="41"/>
      <c r="Z224" s="41"/>
      <c r="AA224" s="41"/>
      <c r="AB224" s="41"/>
      <c r="AC224" s="41"/>
      <c r="AD224" s="41"/>
      <c r="AE224" s="41"/>
      <c r="AR224" s="226" t="s">
        <v>200</v>
      </c>
      <c r="AT224" s="226" t="s">
        <v>195</v>
      </c>
      <c r="AU224" s="226" t="s">
        <v>78</v>
      </c>
      <c r="AY224" s="20" t="s">
        <v>193</v>
      </c>
      <c r="BE224" s="227">
        <f>IF(N224="základní",J224,0)</f>
        <v>0</v>
      </c>
      <c r="BF224" s="227">
        <f>IF(N224="snížená",J224,0)</f>
        <v>0</v>
      </c>
      <c r="BG224" s="227">
        <f>IF(N224="zákl. přenesená",J224,0)</f>
        <v>0</v>
      </c>
      <c r="BH224" s="227">
        <f>IF(N224="sníž. přenesená",J224,0)</f>
        <v>0</v>
      </c>
      <c r="BI224" s="227">
        <f>IF(N224="nulová",J224,0)</f>
        <v>0</v>
      </c>
      <c r="BJ224" s="20" t="s">
        <v>76</v>
      </c>
      <c r="BK224" s="227">
        <f>ROUND(I224*H224,2)</f>
        <v>0</v>
      </c>
      <c r="BL224" s="20" t="s">
        <v>200</v>
      </c>
      <c r="BM224" s="226" t="s">
        <v>363</v>
      </c>
    </row>
    <row r="225" s="2" customFormat="1">
      <c r="A225" s="41"/>
      <c r="B225" s="42"/>
      <c r="C225" s="43"/>
      <c r="D225" s="228" t="s">
        <v>202</v>
      </c>
      <c r="E225" s="43"/>
      <c r="F225" s="229" t="s">
        <v>364</v>
      </c>
      <c r="G225" s="43"/>
      <c r="H225" s="43"/>
      <c r="I225" s="230"/>
      <c r="J225" s="43"/>
      <c r="K225" s="43"/>
      <c r="L225" s="47"/>
      <c r="M225" s="231"/>
      <c r="N225" s="232"/>
      <c r="O225" s="87"/>
      <c r="P225" s="87"/>
      <c r="Q225" s="87"/>
      <c r="R225" s="87"/>
      <c r="S225" s="87"/>
      <c r="T225" s="88"/>
      <c r="U225" s="41"/>
      <c r="V225" s="41"/>
      <c r="W225" s="41"/>
      <c r="X225" s="41"/>
      <c r="Y225" s="41"/>
      <c r="Z225" s="41"/>
      <c r="AA225" s="41"/>
      <c r="AB225" s="41"/>
      <c r="AC225" s="41"/>
      <c r="AD225" s="41"/>
      <c r="AE225" s="41"/>
      <c r="AT225" s="20" t="s">
        <v>202</v>
      </c>
      <c r="AU225" s="20" t="s">
        <v>78</v>
      </c>
    </row>
    <row r="226" s="2" customFormat="1">
      <c r="A226" s="41"/>
      <c r="B226" s="42"/>
      <c r="C226" s="43"/>
      <c r="D226" s="233" t="s">
        <v>204</v>
      </c>
      <c r="E226" s="43"/>
      <c r="F226" s="234" t="s">
        <v>365</v>
      </c>
      <c r="G226" s="43"/>
      <c r="H226" s="43"/>
      <c r="I226" s="230"/>
      <c r="J226" s="43"/>
      <c r="K226" s="43"/>
      <c r="L226" s="47"/>
      <c r="M226" s="231"/>
      <c r="N226" s="232"/>
      <c r="O226" s="87"/>
      <c r="P226" s="87"/>
      <c r="Q226" s="87"/>
      <c r="R226" s="87"/>
      <c r="S226" s="87"/>
      <c r="T226" s="88"/>
      <c r="U226" s="41"/>
      <c r="V226" s="41"/>
      <c r="W226" s="41"/>
      <c r="X226" s="41"/>
      <c r="Y226" s="41"/>
      <c r="Z226" s="41"/>
      <c r="AA226" s="41"/>
      <c r="AB226" s="41"/>
      <c r="AC226" s="41"/>
      <c r="AD226" s="41"/>
      <c r="AE226" s="41"/>
      <c r="AT226" s="20" t="s">
        <v>204</v>
      </c>
      <c r="AU226" s="20" t="s">
        <v>78</v>
      </c>
    </row>
    <row r="227" s="13" customFormat="1">
      <c r="A227" s="13"/>
      <c r="B227" s="235"/>
      <c r="C227" s="236"/>
      <c r="D227" s="228" t="s">
        <v>206</v>
      </c>
      <c r="E227" s="237" t="s">
        <v>19</v>
      </c>
      <c r="F227" s="238" t="s">
        <v>207</v>
      </c>
      <c r="G227" s="236"/>
      <c r="H227" s="237" t="s">
        <v>19</v>
      </c>
      <c r="I227" s="239"/>
      <c r="J227" s="236"/>
      <c r="K227" s="236"/>
      <c r="L227" s="240"/>
      <c r="M227" s="241"/>
      <c r="N227" s="242"/>
      <c r="O227" s="242"/>
      <c r="P227" s="242"/>
      <c r="Q227" s="242"/>
      <c r="R227" s="242"/>
      <c r="S227" s="242"/>
      <c r="T227" s="243"/>
      <c r="U227" s="13"/>
      <c r="V227" s="13"/>
      <c r="W227" s="13"/>
      <c r="X227" s="13"/>
      <c r="Y227" s="13"/>
      <c r="Z227" s="13"/>
      <c r="AA227" s="13"/>
      <c r="AB227" s="13"/>
      <c r="AC227" s="13"/>
      <c r="AD227" s="13"/>
      <c r="AE227" s="13"/>
      <c r="AT227" s="244" t="s">
        <v>206</v>
      </c>
      <c r="AU227" s="244" t="s">
        <v>78</v>
      </c>
      <c r="AV227" s="13" t="s">
        <v>76</v>
      </c>
      <c r="AW227" s="13" t="s">
        <v>31</v>
      </c>
      <c r="AX227" s="13" t="s">
        <v>69</v>
      </c>
      <c r="AY227" s="244" t="s">
        <v>193</v>
      </c>
    </row>
    <row r="228" s="14" customFormat="1">
      <c r="A228" s="14"/>
      <c r="B228" s="245"/>
      <c r="C228" s="246"/>
      <c r="D228" s="228" t="s">
        <v>206</v>
      </c>
      <c r="E228" s="247" t="s">
        <v>19</v>
      </c>
      <c r="F228" s="248" t="s">
        <v>366</v>
      </c>
      <c r="G228" s="246"/>
      <c r="H228" s="249">
        <v>30.294</v>
      </c>
      <c r="I228" s="250"/>
      <c r="J228" s="246"/>
      <c r="K228" s="246"/>
      <c r="L228" s="251"/>
      <c r="M228" s="252"/>
      <c r="N228" s="253"/>
      <c r="O228" s="253"/>
      <c r="P228" s="253"/>
      <c r="Q228" s="253"/>
      <c r="R228" s="253"/>
      <c r="S228" s="253"/>
      <c r="T228" s="254"/>
      <c r="U228" s="14"/>
      <c r="V228" s="14"/>
      <c r="W228" s="14"/>
      <c r="X228" s="14"/>
      <c r="Y228" s="14"/>
      <c r="Z228" s="14"/>
      <c r="AA228" s="14"/>
      <c r="AB228" s="14"/>
      <c r="AC228" s="14"/>
      <c r="AD228" s="14"/>
      <c r="AE228" s="14"/>
      <c r="AT228" s="255" t="s">
        <v>206</v>
      </c>
      <c r="AU228" s="255" t="s">
        <v>78</v>
      </c>
      <c r="AV228" s="14" t="s">
        <v>78</v>
      </c>
      <c r="AW228" s="14" t="s">
        <v>31</v>
      </c>
      <c r="AX228" s="14" t="s">
        <v>69</v>
      </c>
      <c r="AY228" s="255" t="s">
        <v>193</v>
      </c>
    </row>
    <row r="229" s="14" customFormat="1">
      <c r="A229" s="14"/>
      <c r="B229" s="245"/>
      <c r="C229" s="246"/>
      <c r="D229" s="228" t="s">
        <v>206</v>
      </c>
      <c r="E229" s="247" t="s">
        <v>19</v>
      </c>
      <c r="F229" s="248" t="s">
        <v>367</v>
      </c>
      <c r="G229" s="246"/>
      <c r="H229" s="249">
        <v>68.120000000000005</v>
      </c>
      <c r="I229" s="250"/>
      <c r="J229" s="246"/>
      <c r="K229" s="246"/>
      <c r="L229" s="251"/>
      <c r="M229" s="252"/>
      <c r="N229" s="253"/>
      <c r="O229" s="253"/>
      <c r="P229" s="253"/>
      <c r="Q229" s="253"/>
      <c r="R229" s="253"/>
      <c r="S229" s="253"/>
      <c r="T229" s="254"/>
      <c r="U229" s="14"/>
      <c r="V229" s="14"/>
      <c r="W229" s="14"/>
      <c r="X229" s="14"/>
      <c r="Y229" s="14"/>
      <c r="Z229" s="14"/>
      <c r="AA229" s="14"/>
      <c r="AB229" s="14"/>
      <c r="AC229" s="14"/>
      <c r="AD229" s="14"/>
      <c r="AE229" s="14"/>
      <c r="AT229" s="255" t="s">
        <v>206</v>
      </c>
      <c r="AU229" s="255" t="s">
        <v>78</v>
      </c>
      <c r="AV229" s="14" t="s">
        <v>78</v>
      </c>
      <c r="AW229" s="14" t="s">
        <v>31</v>
      </c>
      <c r="AX229" s="14" t="s">
        <v>69</v>
      </c>
      <c r="AY229" s="255" t="s">
        <v>193</v>
      </c>
    </row>
    <row r="230" s="14" customFormat="1">
      <c r="A230" s="14"/>
      <c r="B230" s="245"/>
      <c r="C230" s="246"/>
      <c r="D230" s="228" t="s">
        <v>206</v>
      </c>
      <c r="E230" s="247" t="s">
        <v>19</v>
      </c>
      <c r="F230" s="248" t="s">
        <v>368</v>
      </c>
      <c r="G230" s="246"/>
      <c r="H230" s="249">
        <v>36.630000000000003</v>
      </c>
      <c r="I230" s="250"/>
      <c r="J230" s="246"/>
      <c r="K230" s="246"/>
      <c r="L230" s="251"/>
      <c r="M230" s="252"/>
      <c r="N230" s="253"/>
      <c r="O230" s="253"/>
      <c r="P230" s="253"/>
      <c r="Q230" s="253"/>
      <c r="R230" s="253"/>
      <c r="S230" s="253"/>
      <c r="T230" s="254"/>
      <c r="U230" s="14"/>
      <c r="V230" s="14"/>
      <c r="W230" s="14"/>
      <c r="X230" s="14"/>
      <c r="Y230" s="14"/>
      <c r="Z230" s="14"/>
      <c r="AA230" s="14"/>
      <c r="AB230" s="14"/>
      <c r="AC230" s="14"/>
      <c r="AD230" s="14"/>
      <c r="AE230" s="14"/>
      <c r="AT230" s="255" t="s">
        <v>206</v>
      </c>
      <c r="AU230" s="255" t="s">
        <v>78</v>
      </c>
      <c r="AV230" s="14" t="s">
        <v>78</v>
      </c>
      <c r="AW230" s="14" t="s">
        <v>31</v>
      </c>
      <c r="AX230" s="14" t="s">
        <v>69</v>
      </c>
      <c r="AY230" s="255" t="s">
        <v>193</v>
      </c>
    </row>
    <row r="231" s="15" customFormat="1">
      <c r="A231" s="15"/>
      <c r="B231" s="256"/>
      <c r="C231" s="257"/>
      <c r="D231" s="228" t="s">
        <v>206</v>
      </c>
      <c r="E231" s="258" t="s">
        <v>19</v>
      </c>
      <c r="F231" s="259" t="s">
        <v>218</v>
      </c>
      <c r="G231" s="257"/>
      <c r="H231" s="260">
        <v>135.04400000000001</v>
      </c>
      <c r="I231" s="261"/>
      <c r="J231" s="257"/>
      <c r="K231" s="257"/>
      <c r="L231" s="262"/>
      <c r="M231" s="263"/>
      <c r="N231" s="264"/>
      <c r="O231" s="264"/>
      <c r="P231" s="264"/>
      <c r="Q231" s="264"/>
      <c r="R231" s="264"/>
      <c r="S231" s="264"/>
      <c r="T231" s="265"/>
      <c r="U231" s="15"/>
      <c r="V231" s="15"/>
      <c r="W231" s="15"/>
      <c r="X231" s="15"/>
      <c r="Y231" s="15"/>
      <c r="Z231" s="15"/>
      <c r="AA231" s="15"/>
      <c r="AB231" s="15"/>
      <c r="AC231" s="15"/>
      <c r="AD231" s="15"/>
      <c r="AE231" s="15"/>
      <c r="AT231" s="266" t="s">
        <v>206</v>
      </c>
      <c r="AU231" s="266" t="s">
        <v>78</v>
      </c>
      <c r="AV231" s="15" t="s">
        <v>200</v>
      </c>
      <c r="AW231" s="15" t="s">
        <v>31</v>
      </c>
      <c r="AX231" s="15" t="s">
        <v>76</v>
      </c>
      <c r="AY231" s="266" t="s">
        <v>193</v>
      </c>
    </row>
    <row r="232" s="2" customFormat="1" ht="16.5" customHeight="1">
      <c r="A232" s="41"/>
      <c r="B232" s="42"/>
      <c r="C232" s="215" t="s">
        <v>369</v>
      </c>
      <c r="D232" s="215" t="s">
        <v>195</v>
      </c>
      <c r="E232" s="216" t="s">
        <v>370</v>
      </c>
      <c r="F232" s="217" t="s">
        <v>371</v>
      </c>
      <c r="G232" s="218" t="s">
        <v>198</v>
      </c>
      <c r="H232" s="219">
        <v>433.41800000000001</v>
      </c>
      <c r="I232" s="220"/>
      <c r="J232" s="221">
        <f>ROUND(I232*H232,2)</f>
        <v>0</v>
      </c>
      <c r="K232" s="217" t="s">
        <v>199</v>
      </c>
      <c r="L232" s="47"/>
      <c r="M232" s="222" t="s">
        <v>19</v>
      </c>
      <c r="N232" s="223" t="s">
        <v>40</v>
      </c>
      <c r="O232" s="87"/>
      <c r="P232" s="224">
        <f>O232*H232</f>
        <v>0</v>
      </c>
      <c r="Q232" s="224">
        <v>0</v>
      </c>
      <c r="R232" s="224">
        <f>Q232*H232</f>
        <v>0</v>
      </c>
      <c r="S232" s="224">
        <v>1.8</v>
      </c>
      <c r="T232" s="225">
        <f>S232*H232</f>
        <v>780.15240000000006</v>
      </c>
      <c r="U232" s="41"/>
      <c r="V232" s="41"/>
      <c r="W232" s="41"/>
      <c r="X232" s="41"/>
      <c r="Y232" s="41"/>
      <c r="Z232" s="41"/>
      <c r="AA232" s="41"/>
      <c r="AB232" s="41"/>
      <c r="AC232" s="41"/>
      <c r="AD232" s="41"/>
      <c r="AE232" s="41"/>
      <c r="AR232" s="226" t="s">
        <v>200</v>
      </c>
      <c r="AT232" s="226" t="s">
        <v>195</v>
      </c>
      <c r="AU232" s="226" t="s">
        <v>78</v>
      </c>
      <c r="AY232" s="20" t="s">
        <v>193</v>
      </c>
      <c r="BE232" s="227">
        <f>IF(N232="základní",J232,0)</f>
        <v>0</v>
      </c>
      <c r="BF232" s="227">
        <f>IF(N232="snížená",J232,0)</f>
        <v>0</v>
      </c>
      <c r="BG232" s="227">
        <f>IF(N232="zákl. přenesená",J232,0)</f>
        <v>0</v>
      </c>
      <c r="BH232" s="227">
        <f>IF(N232="sníž. přenesená",J232,0)</f>
        <v>0</v>
      </c>
      <c r="BI232" s="227">
        <f>IF(N232="nulová",J232,0)</f>
        <v>0</v>
      </c>
      <c r="BJ232" s="20" t="s">
        <v>76</v>
      </c>
      <c r="BK232" s="227">
        <f>ROUND(I232*H232,2)</f>
        <v>0</v>
      </c>
      <c r="BL232" s="20" t="s">
        <v>200</v>
      </c>
      <c r="BM232" s="226" t="s">
        <v>372</v>
      </c>
    </row>
    <row r="233" s="2" customFormat="1">
      <c r="A233" s="41"/>
      <c r="B233" s="42"/>
      <c r="C233" s="43"/>
      <c r="D233" s="228" t="s">
        <v>202</v>
      </c>
      <c r="E233" s="43"/>
      <c r="F233" s="229" t="s">
        <v>373</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202</v>
      </c>
      <c r="AU233" s="20" t="s">
        <v>78</v>
      </c>
    </row>
    <row r="234" s="2" customFormat="1">
      <c r="A234" s="41"/>
      <c r="B234" s="42"/>
      <c r="C234" s="43"/>
      <c r="D234" s="233" t="s">
        <v>204</v>
      </c>
      <c r="E234" s="43"/>
      <c r="F234" s="234" t="s">
        <v>374</v>
      </c>
      <c r="G234" s="43"/>
      <c r="H234" s="43"/>
      <c r="I234" s="230"/>
      <c r="J234" s="43"/>
      <c r="K234" s="43"/>
      <c r="L234" s="47"/>
      <c r="M234" s="231"/>
      <c r="N234" s="232"/>
      <c r="O234" s="87"/>
      <c r="P234" s="87"/>
      <c r="Q234" s="87"/>
      <c r="R234" s="87"/>
      <c r="S234" s="87"/>
      <c r="T234" s="88"/>
      <c r="U234" s="41"/>
      <c r="V234" s="41"/>
      <c r="W234" s="41"/>
      <c r="X234" s="41"/>
      <c r="Y234" s="41"/>
      <c r="Z234" s="41"/>
      <c r="AA234" s="41"/>
      <c r="AB234" s="41"/>
      <c r="AC234" s="41"/>
      <c r="AD234" s="41"/>
      <c r="AE234" s="41"/>
      <c r="AT234" s="20" t="s">
        <v>204</v>
      </c>
      <c r="AU234" s="20" t="s">
        <v>78</v>
      </c>
    </row>
    <row r="235" s="13" customFormat="1">
      <c r="A235" s="13"/>
      <c r="B235" s="235"/>
      <c r="C235" s="236"/>
      <c r="D235" s="228" t="s">
        <v>206</v>
      </c>
      <c r="E235" s="237" t="s">
        <v>19</v>
      </c>
      <c r="F235" s="238" t="s">
        <v>207</v>
      </c>
      <c r="G235" s="236"/>
      <c r="H235" s="237" t="s">
        <v>19</v>
      </c>
      <c r="I235" s="239"/>
      <c r="J235" s="236"/>
      <c r="K235" s="236"/>
      <c r="L235" s="240"/>
      <c r="M235" s="241"/>
      <c r="N235" s="242"/>
      <c r="O235" s="242"/>
      <c r="P235" s="242"/>
      <c r="Q235" s="242"/>
      <c r="R235" s="242"/>
      <c r="S235" s="242"/>
      <c r="T235" s="243"/>
      <c r="U235" s="13"/>
      <c r="V235" s="13"/>
      <c r="W235" s="13"/>
      <c r="X235" s="13"/>
      <c r="Y235" s="13"/>
      <c r="Z235" s="13"/>
      <c r="AA235" s="13"/>
      <c r="AB235" s="13"/>
      <c r="AC235" s="13"/>
      <c r="AD235" s="13"/>
      <c r="AE235" s="13"/>
      <c r="AT235" s="244" t="s">
        <v>206</v>
      </c>
      <c r="AU235" s="244" t="s">
        <v>78</v>
      </c>
      <c r="AV235" s="13" t="s">
        <v>76</v>
      </c>
      <c r="AW235" s="13" t="s">
        <v>31</v>
      </c>
      <c r="AX235" s="13" t="s">
        <v>69</v>
      </c>
      <c r="AY235" s="244" t="s">
        <v>193</v>
      </c>
    </row>
    <row r="236" s="13" customFormat="1">
      <c r="A236" s="13"/>
      <c r="B236" s="235"/>
      <c r="C236" s="236"/>
      <c r="D236" s="228" t="s">
        <v>206</v>
      </c>
      <c r="E236" s="237" t="s">
        <v>19</v>
      </c>
      <c r="F236" s="238" t="s">
        <v>375</v>
      </c>
      <c r="G236" s="236"/>
      <c r="H236" s="237" t="s">
        <v>19</v>
      </c>
      <c r="I236" s="239"/>
      <c r="J236" s="236"/>
      <c r="K236" s="236"/>
      <c r="L236" s="240"/>
      <c r="M236" s="241"/>
      <c r="N236" s="242"/>
      <c r="O236" s="242"/>
      <c r="P236" s="242"/>
      <c r="Q236" s="242"/>
      <c r="R236" s="242"/>
      <c r="S236" s="242"/>
      <c r="T236" s="243"/>
      <c r="U236" s="13"/>
      <c r="V236" s="13"/>
      <c r="W236" s="13"/>
      <c r="X236" s="13"/>
      <c r="Y236" s="13"/>
      <c r="Z236" s="13"/>
      <c r="AA236" s="13"/>
      <c r="AB236" s="13"/>
      <c r="AC236" s="13"/>
      <c r="AD236" s="13"/>
      <c r="AE236" s="13"/>
      <c r="AT236" s="244" t="s">
        <v>206</v>
      </c>
      <c r="AU236" s="244" t="s">
        <v>78</v>
      </c>
      <c r="AV236" s="13" t="s">
        <v>76</v>
      </c>
      <c r="AW236" s="13" t="s">
        <v>31</v>
      </c>
      <c r="AX236" s="13" t="s">
        <v>69</v>
      </c>
      <c r="AY236" s="244" t="s">
        <v>193</v>
      </c>
    </row>
    <row r="237" s="14" customFormat="1">
      <c r="A237" s="14"/>
      <c r="B237" s="245"/>
      <c r="C237" s="246"/>
      <c r="D237" s="228" t="s">
        <v>206</v>
      </c>
      <c r="E237" s="247" t="s">
        <v>19</v>
      </c>
      <c r="F237" s="248" t="s">
        <v>376</v>
      </c>
      <c r="G237" s="246"/>
      <c r="H237" s="249">
        <v>21.411000000000001</v>
      </c>
      <c r="I237" s="250"/>
      <c r="J237" s="246"/>
      <c r="K237" s="246"/>
      <c r="L237" s="251"/>
      <c r="M237" s="252"/>
      <c r="N237" s="253"/>
      <c r="O237" s="253"/>
      <c r="P237" s="253"/>
      <c r="Q237" s="253"/>
      <c r="R237" s="253"/>
      <c r="S237" s="253"/>
      <c r="T237" s="254"/>
      <c r="U237" s="14"/>
      <c r="V237" s="14"/>
      <c r="W237" s="14"/>
      <c r="X237" s="14"/>
      <c r="Y237" s="14"/>
      <c r="Z237" s="14"/>
      <c r="AA237" s="14"/>
      <c r="AB237" s="14"/>
      <c r="AC237" s="14"/>
      <c r="AD237" s="14"/>
      <c r="AE237" s="14"/>
      <c r="AT237" s="255" t="s">
        <v>206</v>
      </c>
      <c r="AU237" s="255" t="s">
        <v>78</v>
      </c>
      <c r="AV237" s="14" t="s">
        <v>78</v>
      </c>
      <c r="AW237" s="14" t="s">
        <v>31</v>
      </c>
      <c r="AX237" s="14" t="s">
        <v>69</v>
      </c>
      <c r="AY237" s="255" t="s">
        <v>193</v>
      </c>
    </row>
    <row r="238" s="14" customFormat="1">
      <c r="A238" s="14"/>
      <c r="B238" s="245"/>
      <c r="C238" s="246"/>
      <c r="D238" s="228" t="s">
        <v>206</v>
      </c>
      <c r="E238" s="247" t="s">
        <v>19</v>
      </c>
      <c r="F238" s="248" t="s">
        <v>377</v>
      </c>
      <c r="G238" s="246"/>
      <c r="H238" s="249">
        <v>36.981000000000002</v>
      </c>
      <c r="I238" s="250"/>
      <c r="J238" s="246"/>
      <c r="K238" s="246"/>
      <c r="L238" s="251"/>
      <c r="M238" s="252"/>
      <c r="N238" s="253"/>
      <c r="O238" s="253"/>
      <c r="P238" s="253"/>
      <c r="Q238" s="253"/>
      <c r="R238" s="253"/>
      <c r="S238" s="253"/>
      <c r="T238" s="254"/>
      <c r="U238" s="14"/>
      <c r="V238" s="14"/>
      <c r="W238" s="14"/>
      <c r="X238" s="14"/>
      <c r="Y238" s="14"/>
      <c r="Z238" s="14"/>
      <c r="AA238" s="14"/>
      <c r="AB238" s="14"/>
      <c r="AC238" s="14"/>
      <c r="AD238" s="14"/>
      <c r="AE238" s="14"/>
      <c r="AT238" s="255" t="s">
        <v>206</v>
      </c>
      <c r="AU238" s="255" t="s">
        <v>78</v>
      </c>
      <c r="AV238" s="14" t="s">
        <v>78</v>
      </c>
      <c r="AW238" s="14" t="s">
        <v>31</v>
      </c>
      <c r="AX238" s="14" t="s">
        <v>69</v>
      </c>
      <c r="AY238" s="255" t="s">
        <v>193</v>
      </c>
    </row>
    <row r="239" s="14" customFormat="1">
      <c r="A239" s="14"/>
      <c r="B239" s="245"/>
      <c r="C239" s="246"/>
      <c r="D239" s="228" t="s">
        <v>206</v>
      </c>
      <c r="E239" s="247" t="s">
        <v>19</v>
      </c>
      <c r="F239" s="248" t="s">
        <v>378</v>
      </c>
      <c r="G239" s="246"/>
      <c r="H239" s="249">
        <v>4.6440000000000001</v>
      </c>
      <c r="I239" s="250"/>
      <c r="J239" s="246"/>
      <c r="K239" s="246"/>
      <c r="L239" s="251"/>
      <c r="M239" s="252"/>
      <c r="N239" s="253"/>
      <c r="O239" s="253"/>
      <c r="P239" s="253"/>
      <c r="Q239" s="253"/>
      <c r="R239" s="253"/>
      <c r="S239" s="253"/>
      <c r="T239" s="254"/>
      <c r="U239" s="14"/>
      <c r="V239" s="14"/>
      <c r="W239" s="14"/>
      <c r="X239" s="14"/>
      <c r="Y239" s="14"/>
      <c r="Z239" s="14"/>
      <c r="AA239" s="14"/>
      <c r="AB239" s="14"/>
      <c r="AC239" s="14"/>
      <c r="AD239" s="14"/>
      <c r="AE239" s="14"/>
      <c r="AT239" s="255" t="s">
        <v>206</v>
      </c>
      <c r="AU239" s="255" t="s">
        <v>78</v>
      </c>
      <c r="AV239" s="14" t="s">
        <v>78</v>
      </c>
      <c r="AW239" s="14" t="s">
        <v>31</v>
      </c>
      <c r="AX239" s="14" t="s">
        <v>69</v>
      </c>
      <c r="AY239" s="255" t="s">
        <v>193</v>
      </c>
    </row>
    <row r="240" s="14" customFormat="1">
      <c r="A240" s="14"/>
      <c r="B240" s="245"/>
      <c r="C240" s="246"/>
      <c r="D240" s="228" t="s">
        <v>206</v>
      </c>
      <c r="E240" s="247" t="s">
        <v>19</v>
      </c>
      <c r="F240" s="248" t="s">
        <v>379</v>
      </c>
      <c r="G240" s="246"/>
      <c r="H240" s="249">
        <v>0.70199999999999996</v>
      </c>
      <c r="I240" s="250"/>
      <c r="J240" s="246"/>
      <c r="K240" s="246"/>
      <c r="L240" s="251"/>
      <c r="M240" s="252"/>
      <c r="N240" s="253"/>
      <c r="O240" s="253"/>
      <c r="P240" s="253"/>
      <c r="Q240" s="253"/>
      <c r="R240" s="253"/>
      <c r="S240" s="253"/>
      <c r="T240" s="254"/>
      <c r="U240" s="14"/>
      <c r="V240" s="14"/>
      <c r="W240" s="14"/>
      <c r="X240" s="14"/>
      <c r="Y240" s="14"/>
      <c r="Z240" s="14"/>
      <c r="AA240" s="14"/>
      <c r="AB240" s="14"/>
      <c r="AC240" s="14"/>
      <c r="AD240" s="14"/>
      <c r="AE240" s="14"/>
      <c r="AT240" s="255" t="s">
        <v>206</v>
      </c>
      <c r="AU240" s="255" t="s">
        <v>78</v>
      </c>
      <c r="AV240" s="14" t="s">
        <v>78</v>
      </c>
      <c r="AW240" s="14" t="s">
        <v>31</v>
      </c>
      <c r="AX240" s="14" t="s">
        <v>69</v>
      </c>
      <c r="AY240" s="255" t="s">
        <v>193</v>
      </c>
    </row>
    <row r="241" s="14" customFormat="1">
      <c r="A241" s="14"/>
      <c r="B241" s="245"/>
      <c r="C241" s="246"/>
      <c r="D241" s="228" t="s">
        <v>206</v>
      </c>
      <c r="E241" s="247" t="s">
        <v>19</v>
      </c>
      <c r="F241" s="248" t="s">
        <v>380</v>
      </c>
      <c r="G241" s="246"/>
      <c r="H241" s="249">
        <v>1.081</v>
      </c>
      <c r="I241" s="250"/>
      <c r="J241" s="246"/>
      <c r="K241" s="246"/>
      <c r="L241" s="251"/>
      <c r="M241" s="252"/>
      <c r="N241" s="253"/>
      <c r="O241" s="253"/>
      <c r="P241" s="253"/>
      <c r="Q241" s="253"/>
      <c r="R241" s="253"/>
      <c r="S241" s="253"/>
      <c r="T241" s="254"/>
      <c r="U241" s="14"/>
      <c r="V241" s="14"/>
      <c r="W241" s="14"/>
      <c r="X241" s="14"/>
      <c r="Y241" s="14"/>
      <c r="Z241" s="14"/>
      <c r="AA241" s="14"/>
      <c r="AB241" s="14"/>
      <c r="AC241" s="14"/>
      <c r="AD241" s="14"/>
      <c r="AE241" s="14"/>
      <c r="AT241" s="255" t="s">
        <v>206</v>
      </c>
      <c r="AU241" s="255" t="s">
        <v>78</v>
      </c>
      <c r="AV241" s="14" t="s">
        <v>78</v>
      </c>
      <c r="AW241" s="14" t="s">
        <v>31</v>
      </c>
      <c r="AX241" s="14" t="s">
        <v>69</v>
      </c>
      <c r="AY241" s="255" t="s">
        <v>193</v>
      </c>
    </row>
    <row r="242" s="14" customFormat="1">
      <c r="A242" s="14"/>
      <c r="B242" s="245"/>
      <c r="C242" s="246"/>
      <c r="D242" s="228" t="s">
        <v>206</v>
      </c>
      <c r="E242" s="247" t="s">
        <v>19</v>
      </c>
      <c r="F242" s="248" t="s">
        <v>381</v>
      </c>
      <c r="G242" s="246"/>
      <c r="H242" s="249">
        <v>54.613999999999997</v>
      </c>
      <c r="I242" s="250"/>
      <c r="J242" s="246"/>
      <c r="K242" s="246"/>
      <c r="L242" s="251"/>
      <c r="M242" s="252"/>
      <c r="N242" s="253"/>
      <c r="O242" s="253"/>
      <c r="P242" s="253"/>
      <c r="Q242" s="253"/>
      <c r="R242" s="253"/>
      <c r="S242" s="253"/>
      <c r="T242" s="254"/>
      <c r="U242" s="14"/>
      <c r="V242" s="14"/>
      <c r="W242" s="14"/>
      <c r="X242" s="14"/>
      <c r="Y242" s="14"/>
      <c r="Z242" s="14"/>
      <c r="AA242" s="14"/>
      <c r="AB242" s="14"/>
      <c r="AC242" s="14"/>
      <c r="AD242" s="14"/>
      <c r="AE242" s="14"/>
      <c r="AT242" s="255" t="s">
        <v>206</v>
      </c>
      <c r="AU242" s="255" t="s">
        <v>78</v>
      </c>
      <c r="AV242" s="14" t="s">
        <v>78</v>
      </c>
      <c r="AW242" s="14" t="s">
        <v>31</v>
      </c>
      <c r="AX242" s="14" t="s">
        <v>69</v>
      </c>
      <c r="AY242" s="255" t="s">
        <v>193</v>
      </c>
    </row>
    <row r="243" s="14" customFormat="1">
      <c r="A243" s="14"/>
      <c r="B243" s="245"/>
      <c r="C243" s="246"/>
      <c r="D243" s="228" t="s">
        <v>206</v>
      </c>
      <c r="E243" s="247" t="s">
        <v>19</v>
      </c>
      <c r="F243" s="248" t="s">
        <v>382</v>
      </c>
      <c r="G243" s="246"/>
      <c r="H243" s="249">
        <v>1.6200000000000001</v>
      </c>
      <c r="I243" s="250"/>
      <c r="J243" s="246"/>
      <c r="K243" s="246"/>
      <c r="L243" s="251"/>
      <c r="M243" s="252"/>
      <c r="N243" s="253"/>
      <c r="O243" s="253"/>
      <c r="P243" s="253"/>
      <c r="Q243" s="253"/>
      <c r="R243" s="253"/>
      <c r="S243" s="253"/>
      <c r="T243" s="254"/>
      <c r="U243" s="14"/>
      <c r="V243" s="14"/>
      <c r="W243" s="14"/>
      <c r="X243" s="14"/>
      <c r="Y243" s="14"/>
      <c r="Z243" s="14"/>
      <c r="AA243" s="14"/>
      <c r="AB243" s="14"/>
      <c r="AC243" s="14"/>
      <c r="AD243" s="14"/>
      <c r="AE243" s="14"/>
      <c r="AT243" s="255" t="s">
        <v>206</v>
      </c>
      <c r="AU243" s="255" t="s">
        <v>78</v>
      </c>
      <c r="AV243" s="14" t="s">
        <v>78</v>
      </c>
      <c r="AW243" s="14" t="s">
        <v>31</v>
      </c>
      <c r="AX243" s="14" t="s">
        <v>69</v>
      </c>
      <c r="AY243" s="255" t="s">
        <v>193</v>
      </c>
    </row>
    <row r="244" s="13" customFormat="1">
      <c r="A244" s="13"/>
      <c r="B244" s="235"/>
      <c r="C244" s="236"/>
      <c r="D244" s="228" t="s">
        <v>206</v>
      </c>
      <c r="E244" s="237" t="s">
        <v>19</v>
      </c>
      <c r="F244" s="238" t="s">
        <v>383</v>
      </c>
      <c r="G244" s="236"/>
      <c r="H244" s="237" t="s">
        <v>19</v>
      </c>
      <c r="I244" s="239"/>
      <c r="J244" s="236"/>
      <c r="K244" s="236"/>
      <c r="L244" s="240"/>
      <c r="M244" s="241"/>
      <c r="N244" s="242"/>
      <c r="O244" s="242"/>
      <c r="P244" s="242"/>
      <c r="Q244" s="242"/>
      <c r="R244" s="242"/>
      <c r="S244" s="242"/>
      <c r="T244" s="243"/>
      <c r="U244" s="13"/>
      <c r="V244" s="13"/>
      <c r="W244" s="13"/>
      <c r="X244" s="13"/>
      <c r="Y244" s="13"/>
      <c r="Z244" s="13"/>
      <c r="AA244" s="13"/>
      <c r="AB244" s="13"/>
      <c r="AC244" s="13"/>
      <c r="AD244" s="13"/>
      <c r="AE244" s="13"/>
      <c r="AT244" s="244" t="s">
        <v>206</v>
      </c>
      <c r="AU244" s="244" t="s">
        <v>78</v>
      </c>
      <c r="AV244" s="13" t="s">
        <v>76</v>
      </c>
      <c r="AW244" s="13" t="s">
        <v>31</v>
      </c>
      <c r="AX244" s="13" t="s">
        <v>69</v>
      </c>
      <c r="AY244" s="244" t="s">
        <v>193</v>
      </c>
    </row>
    <row r="245" s="14" customFormat="1">
      <c r="A245" s="14"/>
      <c r="B245" s="245"/>
      <c r="C245" s="246"/>
      <c r="D245" s="228" t="s">
        <v>206</v>
      </c>
      <c r="E245" s="247" t="s">
        <v>19</v>
      </c>
      <c r="F245" s="248" t="s">
        <v>384</v>
      </c>
      <c r="G245" s="246"/>
      <c r="H245" s="249">
        <v>78.251999999999995</v>
      </c>
      <c r="I245" s="250"/>
      <c r="J245" s="246"/>
      <c r="K245" s="246"/>
      <c r="L245" s="251"/>
      <c r="M245" s="252"/>
      <c r="N245" s="253"/>
      <c r="O245" s="253"/>
      <c r="P245" s="253"/>
      <c r="Q245" s="253"/>
      <c r="R245" s="253"/>
      <c r="S245" s="253"/>
      <c r="T245" s="254"/>
      <c r="U245" s="14"/>
      <c r="V245" s="14"/>
      <c r="W245" s="14"/>
      <c r="X245" s="14"/>
      <c r="Y245" s="14"/>
      <c r="Z245" s="14"/>
      <c r="AA245" s="14"/>
      <c r="AB245" s="14"/>
      <c r="AC245" s="14"/>
      <c r="AD245" s="14"/>
      <c r="AE245" s="14"/>
      <c r="AT245" s="255" t="s">
        <v>206</v>
      </c>
      <c r="AU245" s="255" t="s">
        <v>78</v>
      </c>
      <c r="AV245" s="14" t="s">
        <v>78</v>
      </c>
      <c r="AW245" s="14" t="s">
        <v>31</v>
      </c>
      <c r="AX245" s="14" t="s">
        <v>69</v>
      </c>
      <c r="AY245" s="255" t="s">
        <v>193</v>
      </c>
    </row>
    <row r="246" s="14" customFormat="1">
      <c r="A246" s="14"/>
      <c r="B246" s="245"/>
      <c r="C246" s="246"/>
      <c r="D246" s="228" t="s">
        <v>206</v>
      </c>
      <c r="E246" s="247" t="s">
        <v>19</v>
      </c>
      <c r="F246" s="248" t="s">
        <v>385</v>
      </c>
      <c r="G246" s="246"/>
      <c r="H246" s="249">
        <v>75.819000000000003</v>
      </c>
      <c r="I246" s="250"/>
      <c r="J246" s="246"/>
      <c r="K246" s="246"/>
      <c r="L246" s="251"/>
      <c r="M246" s="252"/>
      <c r="N246" s="253"/>
      <c r="O246" s="253"/>
      <c r="P246" s="253"/>
      <c r="Q246" s="253"/>
      <c r="R246" s="253"/>
      <c r="S246" s="253"/>
      <c r="T246" s="254"/>
      <c r="U246" s="14"/>
      <c r="V246" s="14"/>
      <c r="W246" s="14"/>
      <c r="X246" s="14"/>
      <c r="Y246" s="14"/>
      <c r="Z246" s="14"/>
      <c r="AA246" s="14"/>
      <c r="AB246" s="14"/>
      <c r="AC246" s="14"/>
      <c r="AD246" s="14"/>
      <c r="AE246" s="14"/>
      <c r="AT246" s="255" t="s">
        <v>206</v>
      </c>
      <c r="AU246" s="255" t="s">
        <v>78</v>
      </c>
      <c r="AV246" s="14" t="s">
        <v>78</v>
      </c>
      <c r="AW246" s="14" t="s">
        <v>31</v>
      </c>
      <c r="AX246" s="14" t="s">
        <v>69</v>
      </c>
      <c r="AY246" s="255" t="s">
        <v>193</v>
      </c>
    </row>
    <row r="247" s="14" customFormat="1">
      <c r="A247" s="14"/>
      <c r="B247" s="245"/>
      <c r="C247" s="246"/>
      <c r="D247" s="228" t="s">
        <v>206</v>
      </c>
      <c r="E247" s="247" t="s">
        <v>19</v>
      </c>
      <c r="F247" s="248" t="s">
        <v>386</v>
      </c>
      <c r="G247" s="246"/>
      <c r="H247" s="249">
        <v>123.792</v>
      </c>
      <c r="I247" s="250"/>
      <c r="J247" s="246"/>
      <c r="K247" s="246"/>
      <c r="L247" s="251"/>
      <c r="M247" s="252"/>
      <c r="N247" s="253"/>
      <c r="O247" s="253"/>
      <c r="P247" s="253"/>
      <c r="Q247" s="253"/>
      <c r="R247" s="253"/>
      <c r="S247" s="253"/>
      <c r="T247" s="254"/>
      <c r="U247" s="14"/>
      <c r="V247" s="14"/>
      <c r="W247" s="14"/>
      <c r="X247" s="14"/>
      <c r="Y247" s="14"/>
      <c r="Z247" s="14"/>
      <c r="AA247" s="14"/>
      <c r="AB247" s="14"/>
      <c r="AC247" s="14"/>
      <c r="AD247" s="14"/>
      <c r="AE247" s="14"/>
      <c r="AT247" s="255" t="s">
        <v>206</v>
      </c>
      <c r="AU247" s="255" t="s">
        <v>78</v>
      </c>
      <c r="AV247" s="14" t="s">
        <v>78</v>
      </c>
      <c r="AW247" s="14" t="s">
        <v>31</v>
      </c>
      <c r="AX247" s="14" t="s">
        <v>69</v>
      </c>
      <c r="AY247" s="255" t="s">
        <v>193</v>
      </c>
    </row>
    <row r="248" s="14" customFormat="1">
      <c r="A248" s="14"/>
      <c r="B248" s="245"/>
      <c r="C248" s="246"/>
      <c r="D248" s="228" t="s">
        <v>206</v>
      </c>
      <c r="E248" s="247" t="s">
        <v>19</v>
      </c>
      <c r="F248" s="248" t="s">
        <v>387</v>
      </c>
      <c r="G248" s="246"/>
      <c r="H248" s="249">
        <v>1.55</v>
      </c>
      <c r="I248" s="250"/>
      <c r="J248" s="246"/>
      <c r="K248" s="246"/>
      <c r="L248" s="251"/>
      <c r="M248" s="252"/>
      <c r="N248" s="253"/>
      <c r="O248" s="253"/>
      <c r="P248" s="253"/>
      <c r="Q248" s="253"/>
      <c r="R248" s="253"/>
      <c r="S248" s="253"/>
      <c r="T248" s="254"/>
      <c r="U248" s="14"/>
      <c r="V248" s="14"/>
      <c r="W248" s="14"/>
      <c r="X248" s="14"/>
      <c r="Y248" s="14"/>
      <c r="Z248" s="14"/>
      <c r="AA248" s="14"/>
      <c r="AB248" s="14"/>
      <c r="AC248" s="14"/>
      <c r="AD248" s="14"/>
      <c r="AE248" s="14"/>
      <c r="AT248" s="255" t="s">
        <v>206</v>
      </c>
      <c r="AU248" s="255" t="s">
        <v>78</v>
      </c>
      <c r="AV248" s="14" t="s">
        <v>78</v>
      </c>
      <c r="AW248" s="14" t="s">
        <v>31</v>
      </c>
      <c r="AX248" s="14" t="s">
        <v>69</v>
      </c>
      <c r="AY248" s="255" t="s">
        <v>193</v>
      </c>
    </row>
    <row r="249" s="14" customFormat="1">
      <c r="A249" s="14"/>
      <c r="B249" s="245"/>
      <c r="C249" s="246"/>
      <c r="D249" s="228" t="s">
        <v>206</v>
      </c>
      <c r="E249" s="247" t="s">
        <v>19</v>
      </c>
      <c r="F249" s="248" t="s">
        <v>388</v>
      </c>
      <c r="G249" s="246"/>
      <c r="H249" s="249">
        <v>4.7519999999999998</v>
      </c>
      <c r="I249" s="250"/>
      <c r="J249" s="246"/>
      <c r="K249" s="246"/>
      <c r="L249" s="251"/>
      <c r="M249" s="252"/>
      <c r="N249" s="253"/>
      <c r="O249" s="253"/>
      <c r="P249" s="253"/>
      <c r="Q249" s="253"/>
      <c r="R249" s="253"/>
      <c r="S249" s="253"/>
      <c r="T249" s="254"/>
      <c r="U249" s="14"/>
      <c r="V249" s="14"/>
      <c r="W249" s="14"/>
      <c r="X249" s="14"/>
      <c r="Y249" s="14"/>
      <c r="Z249" s="14"/>
      <c r="AA249" s="14"/>
      <c r="AB249" s="14"/>
      <c r="AC249" s="14"/>
      <c r="AD249" s="14"/>
      <c r="AE249" s="14"/>
      <c r="AT249" s="255" t="s">
        <v>206</v>
      </c>
      <c r="AU249" s="255" t="s">
        <v>78</v>
      </c>
      <c r="AV249" s="14" t="s">
        <v>78</v>
      </c>
      <c r="AW249" s="14" t="s">
        <v>31</v>
      </c>
      <c r="AX249" s="14" t="s">
        <v>69</v>
      </c>
      <c r="AY249" s="255" t="s">
        <v>193</v>
      </c>
    </row>
    <row r="250" s="14" customFormat="1">
      <c r="A250" s="14"/>
      <c r="B250" s="245"/>
      <c r="C250" s="246"/>
      <c r="D250" s="228" t="s">
        <v>206</v>
      </c>
      <c r="E250" s="247" t="s">
        <v>19</v>
      </c>
      <c r="F250" s="248" t="s">
        <v>389</v>
      </c>
      <c r="G250" s="246"/>
      <c r="H250" s="249">
        <v>28.199999999999999</v>
      </c>
      <c r="I250" s="250"/>
      <c r="J250" s="246"/>
      <c r="K250" s="246"/>
      <c r="L250" s="251"/>
      <c r="M250" s="252"/>
      <c r="N250" s="253"/>
      <c r="O250" s="253"/>
      <c r="P250" s="253"/>
      <c r="Q250" s="253"/>
      <c r="R250" s="253"/>
      <c r="S250" s="253"/>
      <c r="T250" s="254"/>
      <c r="U250" s="14"/>
      <c r="V250" s="14"/>
      <c r="W250" s="14"/>
      <c r="X250" s="14"/>
      <c r="Y250" s="14"/>
      <c r="Z250" s="14"/>
      <c r="AA250" s="14"/>
      <c r="AB250" s="14"/>
      <c r="AC250" s="14"/>
      <c r="AD250" s="14"/>
      <c r="AE250" s="14"/>
      <c r="AT250" s="255" t="s">
        <v>206</v>
      </c>
      <c r="AU250" s="255" t="s">
        <v>78</v>
      </c>
      <c r="AV250" s="14" t="s">
        <v>78</v>
      </c>
      <c r="AW250" s="14" t="s">
        <v>31</v>
      </c>
      <c r="AX250" s="14" t="s">
        <v>69</v>
      </c>
      <c r="AY250" s="255" t="s">
        <v>193</v>
      </c>
    </row>
    <row r="251" s="15" customFormat="1">
      <c r="A251" s="15"/>
      <c r="B251" s="256"/>
      <c r="C251" s="257"/>
      <c r="D251" s="228" t="s">
        <v>206</v>
      </c>
      <c r="E251" s="258" t="s">
        <v>19</v>
      </c>
      <c r="F251" s="259" t="s">
        <v>218</v>
      </c>
      <c r="G251" s="257"/>
      <c r="H251" s="260">
        <v>433.41800000000001</v>
      </c>
      <c r="I251" s="261"/>
      <c r="J251" s="257"/>
      <c r="K251" s="257"/>
      <c r="L251" s="262"/>
      <c r="M251" s="263"/>
      <c r="N251" s="264"/>
      <c r="O251" s="264"/>
      <c r="P251" s="264"/>
      <c r="Q251" s="264"/>
      <c r="R251" s="264"/>
      <c r="S251" s="264"/>
      <c r="T251" s="265"/>
      <c r="U251" s="15"/>
      <c r="V251" s="15"/>
      <c r="W251" s="15"/>
      <c r="X251" s="15"/>
      <c r="Y251" s="15"/>
      <c r="Z251" s="15"/>
      <c r="AA251" s="15"/>
      <c r="AB251" s="15"/>
      <c r="AC251" s="15"/>
      <c r="AD251" s="15"/>
      <c r="AE251" s="15"/>
      <c r="AT251" s="266" t="s">
        <v>206</v>
      </c>
      <c r="AU251" s="266" t="s">
        <v>78</v>
      </c>
      <c r="AV251" s="15" t="s">
        <v>200</v>
      </c>
      <c r="AW251" s="15" t="s">
        <v>31</v>
      </c>
      <c r="AX251" s="15" t="s">
        <v>76</v>
      </c>
      <c r="AY251" s="266" t="s">
        <v>193</v>
      </c>
    </row>
    <row r="252" s="2" customFormat="1" ht="16.5" customHeight="1">
      <c r="A252" s="41"/>
      <c r="B252" s="42"/>
      <c r="C252" s="215" t="s">
        <v>390</v>
      </c>
      <c r="D252" s="215" t="s">
        <v>195</v>
      </c>
      <c r="E252" s="216" t="s">
        <v>391</v>
      </c>
      <c r="F252" s="217" t="s">
        <v>392</v>
      </c>
      <c r="G252" s="218" t="s">
        <v>198</v>
      </c>
      <c r="H252" s="219">
        <v>1.0800000000000001</v>
      </c>
      <c r="I252" s="220"/>
      <c r="J252" s="221">
        <f>ROUND(I252*H252,2)</f>
        <v>0</v>
      </c>
      <c r="K252" s="217" t="s">
        <v>199</v>
      </c>
      <c r="L252" s="47"/>
      <c r="M252" s="222" t="s">
        <v>19</v>
      </c>
      <c r="N252" s="223" t="s">
        <v>40</v>
      </c>
      <c r="O252" s="87"/>
      <c r="P252" s="224">
        <f>O252*H252</f>
        <v>0</v>
      </c>
      <c r="Q252" s="224">
        <v>0</v>
      </c>
      <c r="R252" s="224">
        <f>Q252*H252</f>
        <v>0</v>
      </c>
      <c r="S252" s="224">
        <v>2.3999999999999999</v>
      </c>
      <c r="T252" s="225">
        <f>S252*H252</f>
        <v>2.5920000000000001</v>
      </c>
      <c r="U252" s="41"/>
      <c r="V252" s="41"/>
      <c r="W252" s="41"/>
      <c r="X252" s="41"/>
      <c r="Y252" s="41"/>
      <c r="Z252" s="41"/>
      <c r="AA252" s="41"/>
      <c r="AB252" s="41"/>
      <c r="AC252" s="41"/>
      <c r="AD252" s="41"/>
      <c r="AE252" s="41"/>
      <c r="AR252" s="226" t="s">
        <v>200</v>
      </c>
      <c r="AT252" s="226" t="s">
        <v>195</v>
      </c>
      <c r="AU252" s="226" t="s">
        <v>78</v>
      </c>
      <c r="AY252" s="20" t="s">
        <v>193</v>
      </c>
      <c r="BE252" s="227">
        <f>IF(N252="základní",J252,0)</f>
        <v>0</v>
      </c>
      <c r="BF252" s="227">
        <f>IF(N252="snížená",J252,0)</f>
        <v>0</v>
      </c>
      <c r="BG252" s="227">
        <f>IF(N252="zákl. přenesená",J252,0)</f>
        <v>0</v>
      </c>
      <c r="BH252" s="227">
        <f>IF(N252="sníž. přenesená",J252,0)</f>
        <v>0</v>
      </c>
      <c r="BI252" s="227">
        <f>IF(N252="nulová",J252,0)</f>
        <v>0</v>
      </c>
      <c r="BJ252" s="20" t="s">
        <v>76</v>
      </c>
      <c r="BK252" s="227">
        <f>ROUND(I252*H252,2)</f>
        <v>0</v>
      </c>
      <c r="BL252" s="20" t="s">
        <v>200</v>
      </c>
      <c r="BM252" s="226" t="s">
        <v>393</v>
      </c>
    </row>
    <row r="253" s="2" customFormat="1">
      <c r="A253" s="41"/>
      <c r="B253" s="42"/>
      <c r="C253" s="43"/>
      <c r="D253" s="228" t="s">
        <v>202</v>
      </c>
      <c r="E253" s="43"/>
      <c r="F253" s="229" t="s">
        <v>394</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202</v>
      </c>
      <c r="AU253" s="20" t="s">
        <v>78</v>
      </c>
    </row>
    <row r="254" s="2" customFormat="1">
      <c r="A254" s="41"/>
      <c r="B254" s="42"/>
      <c r="C254" s="43"/>
      <c r="D254" s="233" t="s">
        <v>204</v>
      </c>
      <c r="E254" s="43"/>
      <c r="F254" s="234" t="s">
        <v>395</v>
      </c>
      <c r="G254" s="43"/>
      <c r="H254" s="43"/>
      <c r="I254" s="230"/>
      <c r="J254" s="43"/>
      <c r="K254" s="43"/>
      <c r="L254" s="47"/>
      <c r="M254" s="231"/>
      <c r="N254" s="232"/>
      <c r="O254" s="87"/>
      <c r="P254" s="87"/>
      <c r="Q254" s="87"/>
      <c r="R254" s="87"/>
      <c r="S254" s="87"/>
      <c r="T254" s="88"/>
      <c r="U254" s="41"/>
      <c r="V254" s="41"/>
      <c r="W254" s="41"/>
      <c r="X254" s="41"/>
      <c r="Y254" s="41"/>
      <c r="Z254" s="41"/>
      <c r="AA254" s="41"/>
      <c r="AB254" s="41"/>
      <c r="AC254" s="41"/>
      <c r="AD254" s="41"/>
      <c r="AE254" s="41"/>
      <c r="AT254" s="20" t="s">
        <v>204</v>
      </c>
      <c r="AU254" s="20" t="s">
        <v>78</v>
      </c>
    </row>
    <row r="255" s="13" customFormat="1">
      <c r="A255" s="13"/>
      <c r="B255" s="235"/>
      <c r="C255" s="236"/>
      <c r="D255" s="228" t="s">
        <v>206</v>
      </c>
      <c r="E255" s="237" t="s">
        <v>19</v>
      </c>
      <c r="F255" s="238" t="s">
        <v>207</v>
      </c>
      <c r="G255" s="236"/>
      <c r="H255" s="237" t="s">
        <v>19</v>
      </c>
      <c r="I255" s="239"/>
      <c r="J255" s="236"/>
      <c r="K255" s="236"/>
      <c r="L255" s="240"/>
      <c r="M255" s="241"/>
      <c r="N255" s="242"/>
      <c r="O255" s="242"/>
      <c r="P255" s="242"/>
      <c r="Q255" s="242"/>
      <c r="R255" s="242"/>
      <c r="S255" s="242"/>
      <c r="T255" s="243"/>
      <c r="U255" s="13"/>
      <c r="V255" s="13"/>
      <c r="W255" s="13"/>
      <c r="X255" s="13"/>
      <c r="Y255" s="13"/>
      <c r="Z255" s="13"/>
      <c r="AA255" s="13"/>
      <c r="AB255" s="13"/>
      <c r="AC255" s="13"/>
      <c r="AD255" s="13"/>
      <c r="AE255" s="13"/>
      <c r="AT255" s="244" t="s">
        <v>206</v>
      </c>
      <c r="AU255" s="244" t="s">
        <v>78</v>
      </c>
      <c r="AV255" s="13" t="s">
        <v>76</v>
      </c>
      <c r="AW255" s="13" t="s">
        <v>31</v>
      </c>
      <c r="AX255" s="13" t="s">
        <v>69</v>
      </c>
      <c r="AY255" s="244" t="s">
        <v>193</v>
      </c>
    </row>
    <row r="256" s="13" customFormat="1">
      <c r="A256" s="13"/>
      <c r="B256" s="235"/>
      <c r="C256" s="236"/>
      <c r="D256" s="228" t="s">
        <v>206</v>
      </c>
      <c r="E256" s="237" t="s">
        <v>19</v>
      </c>
      <c r="F256" s="238" t="s">
        <v>375</v>
      </c>
      <c r="G256" s="236"/>
      <c r="H256" s="237" t="s">
        <v>19</v>
      </c>
      <c r="I256" s="239"/>
      <c r="J256" s="236"/>
      <c r="K256" s="236"/>
      <c r="L256" s="240"/>
      <c r="M256" s="241"/>
      <c r="N256" s="242"/>
      <c r="O256" s="242"/>
      <c r="P256" s="242"/>
      <c r="Q256" s="242"/>
      <c r="R256" s="242"/>
      <c r="S256" s="242"/>
      <c r="T256" s="243"/>
      <c r="U256" s="13"/>
      <c r="V256" s="13"/>
      <c r="W256" s="13"/>
      <c r="X256" s="13"/>
      <c r="Y256" s="13"/>
      <c r="Z256" s="13"/>
      <c r="AA256" s="13"/>
      <c r="AB256" s="13"/>
      <c r="AC256" s="13"/>
      <c r="AD256" s="13"/>
      <c r="AE256" s="13"/>
      <c r="AT256" s="244" t="s">
        <v>206</v>
      </c>
      <c r="AU256" s="244" t="s">
        <v>78</v>
      </c>
      <c r="AV256" s="13" t="s">
        <v>76</v>
      </c>
      <c r="AW256" s="13" t="s">
        <v>31</v>
      </c>
      <c r="AX256" s="13" t="s">
        <v>69</v>
      </c>
      <c r="AY256" s="244" t="s">
        <v>193</v>
      </c>
    </row>
    <row r="257" s="14" customFormat="1">
      <c r="A257" s="14"/>
      <c r="B257" s="245"/>
      <c r="C257" s="246"/>
      <c r="D257" s="228" t="s">
        <v>206</v>
      </c>
      <c r="E257" s="247" t="s">
        <v>19</v>
      </c>
      <c r="F257" s="248" t="s">
        <v>396</v>
      </c>
      <c r="G257" s="246"/>
      <c r="H257" s="249">
        <v>1.0800000000000001</v>
      </c>
      <c r="I257" s="250"/>
      <c r="J257" s="246"/>
      <c r="K257" s="246"/>
      <c r="L257" s="251"/>
      <c r="M257" s="252"/>
      <c r="N257" s="253"/>
      <c r="O257" s="253"/>
      <c r="P257" s="253"/>
      <c r="Q257" s="253"/>
      <c r="R257" s="253"/>
      <c r="S257" s="253"/>
      <c r="T257" s="254"/>
      <c r="U257" s="14"/>
      <c r="V257" s="14"/>
      <c r="W257" s="14"/>
      <c r="X257" s="14"/>
      <c r="Y257" s="14"/>
      <c r="Z257" s="14"/>
      <c r="AA257" s="14"/>
      <c r="AB257" s="14"/>
      <c r="AC257" s="14"/>
      <c r="AD257" s="14"/>
      <c r="AE257" s="14"/>
      <c r="AT257" s="255" t="s">
        <v>206</v>
      </c>
      <c r="AU257" s="255" t="s">
        <v>78</v>
      </c>
      <c r="AV257" s="14" t="s">
        <v>78</v>
      </c>
      <c r="AW257" s="14" t="s">
        <v>31</v>
      </c>
      <c r="AX257" s="14" t="s">
        <v>76</v>
      </c>
      <c r="AY257" s="255" t="s">
        <v>193</v>
      </c>
    </row>
    <row r="258" s="2" customFormat="1" ht="16.5" customHeight="1">
      <c r="A258" s="41"/>
      <c r="B258" s="42"/>
      <c r="C258" s="215" t="s">
        <v>397</v>
      </c>
      <c r="D258" s="215" t="s">
        <v>195</v>
      </c>
      <c r="E258" s="216" t="s">
        <v>398</v>
      </c>
      <c r="F258" s="217" t="s">
        <v>399</v>
      </c>
      <c r="G258" s="218" t="s">
        <v>198</v>
      </c>
      <c r="H258" s="219">
        <v>28.199999999999999</v>
      </c>
      <c r="I258" s="220"/>
      <c r="J258" s="221">
        <f>ROUND(I258*H258,2)</f>
        <v>0</v>
      </c>
      <c r="K258" s="217" t="s">
        <v>199</v>
      </c>
      <c r="L258" s="47"/>
      <c r="M258" s="222" t="s">
        <v>19</v>
      </c>
      <c r="N258" s="223" t="s">
        <v>40</v>
      </c>
      <c r="O258" s="87"/>
      <c r="P258" s="224">
        <f>O258*H258</f>
        <v>0</v>
      </c>
      <c r="Q258" s="224">
        <v>0</v>
      </c>
      <c r="R258" s="224">
        <f>Q258*H258</f>
        <v>0</v>
      </c>
      <c r="S258" s="224">
        <v>1.7</v>
      </c>
      <c r="T258" s="225">
        <f>S258*H258</f>
        <v>47.939999999999998</v>
      </c>
      <c r="U258" s="41"/>
      <c r="V258" s="41"/>
      <c r="W258" s="41"/>
      <c r="X258" s="41"/>
      <c r="Y258" s="41"/>
      <c r="Z258" s="41"/>
      <c r="AA258" s="41"/>
      <c r="AB258" s="41"/>
      <c r="AC258" s="41"/>
      <c r="AD258" s="41"/>
      <c r="AE258" s="41"/>
      <c r="AR258" s="226" t="s">
        <v>200</v>
      </c>
      <c r="AT258" s="226" t="s">
        <v>195</v>
      </c>
      <c r="AU258" s="226" t="s">
        <v>78</v>
      </c>
      <c r="AY258" s="20" t="s">
        <v>193</v>
      </c>
      <c r="BE258" s="227">
        <f>IF(N258="základní",J258,0)</f>
        <v>0</v>
      </c>
      <c r="BF258" s="227">
        <f>IF(N258="snížená",J258,0)</f>
        <v>0</v>
      </c>
      <c r="BG258" s="227">
        <f>IF(N258="zákl. přenesená",J258,0)</f>
        <v>0</v>
      </c>
      <c r="BH258" s="227">
        <f>IF(N258="sníž. přenesená",J258,0)</f>
        <v>0</v>
      </c>
      <c r="BI258" s="227">
        <f>IF(N258="nulová",J258,0)</f>
        <v>0</v>
      </c>
      <c r="BJ258" s="20" t="s">
        <v>76</v>
      </c>
      <c r="BK258" s="227">
        <f>ROUND(I258*H258,2)</f>
        <v>0</v>
      </c>
      <c r="BL258" s="20" t="s">
        <v>200</v>
      </c>
      <c r="BM258" s="226" t="s">
        <v>400</v>
      </c>
    </row>
    <row r="259" s="2" customFormat="1">
      <c r="A259" s="41"/>
      <c r="B259" s="42"/>
      <c r="C259" s="43"/>
      <c r="D259" s="228" t="s">
        <v>202</v>
      </c>
      <c r="E259" s="43"/>
      <c r="F259" s="229" t="s">
        <v>401</v>
      </c>
      <c r="G259" s="43"/>
      <c r="H259" s="43"/>
      <c r="I259" s="230"/>
      <c r="J259" s="43"/>
      <c r="K259" s="43"/>
      <c r="L259" s="47"/>
      <c r="M259" s="231"/>
      <c r="N259" s="232"/>
      <c r="O259" s="87"/>
      <c r="P259" s="87"/>
      <c r="Q259" s="87"/>
      <c r="R259" s="87"/>
      <c r="S259" s="87"/>
      <c r="T259" s="88"/>
      <c r="U259" s="41"/>
      <c r="V259" s="41"/>
      <c r="W259" s="41"/>
      <c r="X259" s="41"/>
      <c r="Y259" s="41"/>
      <c r="Z259" s="41"/>
      <c r="AA259" s="41"/>
      <c r="AB259" s="41"/>
      <c r="AC259" s="41"/>
      <c r="AD259" s="41"/>
      <c r="AE259" s="41"/>
      <c r="AT259" s="20" t="s">
        <v>202</v>
      </c>
      <c r="AU259" s="20" t="s">
        <v>78</v>
      </c>
    </row>
    <row r="260" s="2" customFormat="1">
      <c r="A260" s="41"/>
      <c r="B260" s="42"/>
      <c r="C260" s="43"/>
      <c r="D260" s="233" t="s">
        <v>204</v>
      </c>
      <c r="E260" s="43"/>
      <c r="F260" s="234" t="s">
        <v>402</v>
      </c>
      <c r="G260" s="43"/>
      <c r="H260" s="43"/>
      <c r="I260" s="230"/>
      <c r="J260" s="43"/>
      <c r="K260" s="43"/>
      <c r="L260" s="47"/>
      <c r="M260" s="231"/>
      <c r="N260" s="232"/>
      <c r="O260" s="87"/>
      <c r="P260" s="87"/>
      <c r="Q260" s="87"/>
      <c r="R260" s="87"/>
      <c r="S260" s="87"/>
      <c r="T260" s="88"/>
      <c r="U260" s="41"/>
      <c r="V260" s="41"/>
      <c r="W260" s="41"/>
      <c r="X260" s="41"/>
      <c r="Y260" s="41"/>
      <c r="Z260" s="41"/>
      <c r="AA260" s="41"/>
      <c r="AB260" s="41"/>
      <c r="AC260" s="41"/>
      <c r="AD260" s="41"/>
      <c r="AE260" s="41"/>
      <c r="AT260" s="20" t="s">
        <v>204</v>
      </c>
      <c r="AU260" s="20" t="s">
        <v>78</v>
      </c>
    </row>
    <row r="261" s="13" customFormat="1">
      <c r="A261" s="13"/>
      <c r="B261" s="235"/>
      <c r="C261" s="236"/>
      <c r="D261" s="228" t="s">
        <v>206</v>
      </c>
      <c r="E261" s="237" t="s">
        <v>19</v>
      </c>
      <c r="F261" s="238" t="s">
        <v>207</v>
      </c>
      <c r="G261" s="236"/>
      <c r="H261" s="237" t="s">
        <v>19</v>
      </c>
      <c r="I261" s="239"/>
      <c r="J261" s="236"/>
      <c r="K261" s="236"/>
      <c r="L261" s="240"/>
      <c r="M261" s="241"/>
      <c r="N261" s="242"/>
      <c r="O261" s="242"/>
      <c r="P261" s="242"/>
      <c r="Q261" s="242"/>
      <c r="R261" s="242"/>
      <c r="S261" s="242"/>
      <c r="T261" s="243"/>
      <c r="U261" s="13"/>
      <c r="V261" s="13"/>
      <c r="W261" s="13"/>
      <c r="X261" s="13"/>
      <c r="Y261" s="13"/>
      <c r="Z261" s="13"/>
      <c r="AA261" s="13"/>
      <c r="AB261" s="13"/>
      <c r="AC261" s="13"/>
      <c r="AD261" s="13"/>
      <c r="AE261" s="13"/>
      <c r="AT261" s="244" t="s">
        <v>206</v>
      </c>
      <c r="AU261" s="244" t="s">
        <v>78</v>
      </c>
      <c r="AV261" s="13" t="s">
        <v>76</v>
      </c>
      <c r="AW261" s="13" t="s">
        <v>31</v>
      </c>
      <c r="AX261" s="13" t="s">
        <v>69</v>
      </c>
      <c r="AY261" s="244" t="s">
        <v>193</v>
      </c>
    </row>
    <row r="262" s="13" customFormat="1">
      <c r="A262" s="13"/>
      <c r="B262" s="235"/>
      <c r="C262" s="236"/>
      <c r="D262" s="228" t="s">
        <v>206</v>
      </c>
      <c r="E262" s="237" t="s">
        <v>19</v>
      </c>
      <c r="F262" s="238" t="s">
        <v>403</v>
      </c>
      <c r="G262" s="236"/>
      <c r="H262" s="237" t="s">
        <v>19</v>
      </c>
      <c r="I262" s="239"/>
      <c r="J262" s="236"/>
      <c r="K262" s="236"/>
      <c r="L262" s="240"/>
      <c r="M262" s="241"/>
      <c r="N262" s="242"/>
      <c r="O262" s="242"/>
      <c r="P262" s="242"/>
      <c r="Q262" s="242"/>
      <c r="R262" s="242"/>
      <c r="S262" s="242"/>
      <c r="T262" s="243"/>
      <c r="U262" s="13"/>
      <c r="V262" s="13"/>
      <c r="W262" s="13"/>
      <c r="X262" s="13"/>
      <c r="Y262" s="13"/>
      <c r="Z262" s="13"/>
      <c r="AA262" s="13"/>
      <c r="AB262" s="13"/>
      <c r="AC262" s="13"/>
      <c r="AD262" s="13"/>
      <c r="AE262" s="13"/>
      <c r="AT262" s="244" t="s">
        <v>206</v>
      </c>
      <c r="AU262" s="244" t="s">
        <v>78</v>
      </c>
      <c r="AV262" s="13" t="s">
        <v>76</v>
      </c>
      <c r="AW262" s="13" t="s">
        <v>31</v>
      </c>
      <c r="AX262" s="13" t="s">
        <v>69</v>
      </c>
      <c r="AY262" s="244" t="s">
        <v>193</v>
      </c>
    </row>
    <row r="263" s="14" customFormat="1">
      <c r="A263" s="14"/>
      <c r="B263" s="245"/>
      <c r="C263" s="246"/>
      <c r="D263" s="228" t="s">
        <v>206</v>
      </c>
      <c r="E263" s="247" t="s">
        <v>19</v>
      </c>
      <c r="F263" s="248" t="s">
        <v>404</v>
      </c>
      <c r="G263" s="246"/>
      <c r="H263" s="249">
        <v>28.199999999999999</v>
      </c>
      <c r="I263" s="250"/>
      <c r="J263" s="246"/>
      <c r="K263" s="246"/>
      <c r="L263" s="251"/>
      <c r="M263" s="252"/>
      <c r="N263" s="253"/>
      <c r="O263" s="253"/>
      <c r="P263" s="253"/>
      <c r="Q263" s="253"/>
      <c r="R263" s="253"/>
      <c r="S263" s="253"/>
      <c r="T263" s="254"/>
      <c r="U263" s="14"/>
      <c r="V263" s="14"/>
      <c r="W263" s="14"/>
      <c r="X263" s="14"/>
      <c r="Y263" s="14"/>
      <c r="Z263" s="14"/>
      <c r="AA263" s="14"/>
      <c r="AB263" s="14"/>
      <c r="AC263" s="14"/>
      <c r="AD263" s="14"/>
      <c r="AE263" s="14"/>
      <c r="AT263" s="255" t="s">
        <v>206</v>
      </c>
      <c r="AU263" s="255" t="s">
        <v>78</v>
      </c>
      <c r="AV263" s="14" t="s">
        <v>78</v>
      </c>
      <c r="AW263" s="14" t="s">
        <v>31</v>
      </c>
      <c r="AX263" s="14" t="s">
        <v>76</v>
      </c>
      <c r="AY263" s="255" t="s">
        <v>193</v>
      </c>
    </row>
    <row r="264" s="2" customFormat="1" ht="16.5" customHeight="1">
      <c r="A264" s="41"/>
      <c r="B264" s="42"/>
      <c r="C264" s="215" t="s">
        <v>405</v>
      </c>
      <c r="D264" s="215" t="s">
        <v>195</v>
      </c>
      <c r="E264" s="216" t="s">
        <v>406</v>
      </c>
      <c r="F264" s="217" t="s">
        <v>407</v>
      </c>
      <c r="G264" s="218" t="s">
        <v>408</v>
      </c>
      <c r="H264" s="219">
        <v>2.7999999999999998</v>
      </c>
      <c r="I264" s="220"/>
      <c r="J264" s="221">
        <f>ROUND(I264*H264,2)</f>
        <v>0</v>
      </c>
      <c r="K264" s="217" t="s">
        <v>199</v>
      </c>
      <c r="L264" s="47"/>
      <c r="M264" s="222" t="s">
        <v>19</v>
      </c>
      <c r="N264" s="223" t="s">
        <v>40</v>
      </c>
      <c r="O264" s="87"/>
      <c r="P264" s="224">
        <f>O264*H264</f>
        <v>0</v>
      </c>
      <c r="Q264" s="224">
        <v>0</v>
      </c>
      <c r="R264" s="224">
        <f>Q264*H264</f>
        <v>0</v>
      </c>
      <c r="S264" s="224">
        <v>0.112</v>
      </c>
      <c r="T264" s="225">
        <f>S264*H264</f>
        <v>0.31359999999999999</v>
      </c>
      <c r="U264" s="41"/>
      <c r="V264" s="41"/>
      <c r="W264" s="41"/>
      <c r="X264" s="41"/>
      <c r="Y264" s="41"/>
      <c r="Z264" s="41"/>
      <c r="AA264" s="41"/>
      <c r="AB264" s="41"/>
      <c r="AC264" s="41"/>
      <c r="AD264" s="41"/>
      <c r="AE264" s="41"/>
      <c r="AR264" s="226" t="s">
        <v>200</v>
      </c>
      <c r="AT264" s="226" t="s">
        <v>195</v>
      </c>
      <c r="AU264" s="226" t="s">
        <v>78</v>
      </c>
      <c r="AY264" s="20" t="s">
        <v>193</v>
      </c>
      <c r="BE264" s="227">
        <f>IF(N264="základní",J264,0)</f>
        <v>0</v>
      </c>
      <c r="BF264" s="227">
        <f>IF(N264="snížená",J264,0)</f>
        <v>0</v>
      </c>
      <c r="BG264" s="227">
        <f>IF(N264="zákl. přenesená",J264,0)</f>
        <v>0</v>
      </c>
      <c r="BH264" s="227">
        <f>IF(N264="sníž. přenesená",J264,0)</f>
        <v>0</v>
      </c>
      <c r="BI264" s="227">
        <f>IF(N264="nulová",J264,0)</f>
        <v>0</v>
      </c>
      <c r="BJ264" s="20" t="s">
        <v>76</v>
      </c>
      <c r="BK264" s="227">
        <f>ROUND(I264*H264,2)</f>
        <v>0</v>
      </c>
      <c r="BL264" s="20" t="s">
        <v>200</v>
      </c>
      <c r="BM264" s="226" t="s">
        <v>409</v>
      </c>
    </row>
    <row r="265" s="2" customFormat="1">
      <c r="A265" s="41"/>
      <c r="B265" s="42"/>
      <c r="C265" s="43"/>
      <c r="D265" s="228" t="s">
        <v>202</v>
      </c>
      <c r="E265" s="43"/>
      <c r="F265" s="229" t="s">
        <v>410</v>
      </c>
      <c r="G265" s="43"/>
      <c r="H265" s="43"/>
      <c r="I265" s="230"/>
      <c r="J265" s="43"/>
      <c r="K265" s="43"/>
      <c r="L265" s="47"/>
      <c r="M265" s="231"/>
      <c r="N265" s="232"/>
      <c r="O265" s="87"/>
      <c r="P265" s="87"/>
      <c r="Q265" s="87"/>
      <c r="R265" s="87"/>
      <c r="S265" s="87"/>
      <c r="T265" s="88"/>
      <c r="U265" s="41"/>
      <c r="V265" s="41"/>
      <c r="W265" s="41"/>
      <c r="X265" s="41"/>
      <c r="Y265" s="41"/>
      <c r="Z265" s="41"/>
      <c r="AA265" s="41"/>
      <c r="AB265" s="41"/>
      <c r="AC265" s="41"/>
      <c r="AD265" s="41"/>
      <c r="AE265" s="41"/>
      <c r="AT265" s="20" t="s">
        <v>202</v>
      </c>
      <c r="AU265" s="20" t="s">
        <v>78</v>
      </c>
    </row>
    <row r="266" s="2" customFormat="1">
      <c r="A266" s="41"/>
      <c r="B266" s="42"/>
      <c r="C266" s="43"/>
      <c r="D266" s="233" t="s">
        <v>204</v>
      </c>
      <c r="E266" s="43"/>
      <c r="F266" s="234" t="s">
        <v>411</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204</v>
      </c>
      <c r="AU266" s="20" t="s">
        <v>78</v>
      </c>
    </row>
    <row r="267" s="13" customFormat="1">
      <c r="A267" s="13"/>
      <c r="B267" s="235"/>
      <c r="C267" s="236"/>
      <c r="D267" s="228" t="s">
        <v>206</v>
      </c>
      <c r="E267" s="237" t="s">
        <v>19</v>
      </c>
      <c r="F267" s="238" t="s">
        <v>207</v>
      </c>
      <c r="G267" s="236"/>
      <c r="H267" s="237" t="s">
        <v>19</v>
      </c>
      <c r="I267" s="239"/>
      <c r="J267" s="236"/>
      <c r="K267" s="236"/>
      <c r="L267" s="240"/>
      <c r="M267" s="241"/>
      <c r="N267" s="242"/>
      <c r="O267" s="242"/>
      <c r="P267" s="242"/>
      <c r="Q267" s="242"/>
      <c r="R267" s="242"/>
      <c r="S267" s="242"/>
      <c r="T267" s="243"/>
      <c r="U267" s="13"/>
      <c r="V267" s="13"/>
      <c r="W267" s="13"/>
      <c r="X267" s="13"/>
      <c r="Y267" s="13"/>
      <c r="Z267" s="13"/>
      <c r="AA267" s="13"/>
      <c r="AB267" s="13"/>
      <c r="AC267" s="13"/>
      <c r="AD267" s="13"/>
      <c r="AE267" s="13"/>
      <c r="AT267" s="244" t="s">
        <v>206</v>
      </c>
      <c r="AU267" s="244" t="s">
        <v>78</v>
      </c>
      <c r="AV267" s="13" t="s">
        <v>76</v>
      </c>
      <c r="AW267" s="13" t="s">
        <v>31</v>
      </c>
      <c r="AX267" s="13" t="s">
        <v>69</v>
      </c>
      <c r="AY267" s="244" t="s">
        <v>193</v>
      </c>
    </row>
    <row r="268" s="14" customFormat="1">
      <c r="A268" s="14"/>
      <c r="B268" s="245"/>
      <c r="C268" s="246"/>
      <c r="D268" s="228" t="s">
        <v>206</v>
      </c>
      <c r="E268" s="247" t="s">
        <v>19</v>
      </c>
      <c r="F268" s="248" t="s">
        <v>412</v>
      </c>
      <c r="G268" s="246"/>
      <c r="H268" s="249">
        <v>2.7999999999999998</v>
      </c>
      <c r="I268" s="250"/>
      <c r="J268" s="246"/>
      <c r="K268" s="246"/>
      <c r="L268" s="251"/>
      <c r="M268" s="252"/>
      <c r="N268" s="253"/>
      <c r="O268" s="253"/>
      <c r="P268" s="253"/>
      <c r="Q268" s="253"/>
      <c r="R268" s="253"/>
      <c r="S268" s="253"/>
      <c r="T268" s="254"/>
      <c r="U268" s="14"/>
      <c r="V268" s="14"/>
      <c r="W268" s="14"/>
      <c r="X268" s="14"/>
      <c r="Y268" s="14"/>
      <c r="Z268" s="14"/>
      <c r="AA268" s="14"/>
      <c r="AB268" s="14"/>
      <c r="AC268" s="14"/>
      <c r="AD268" s="14"/>
      <c r="AE268" s="14"/>
      <c r="AT268" s="255" t="s">
        <v>206</v>
      </c>
      <c r="AU268" s="255" t="s">
        <v>78</v>
      </c>
      <c r="AV268" s="14" t="s">
        <v>78</v>
      </c>
      <c r="AW268" s="14" t="s">
        <v>31</v>
      </c>
      <c r="AX268" s="14" t="s">
        <v>76</v>
      </c>
      <c r="AY268" s="255" t="s">
        <v>193</v>
      </c>
    </row>
    <row r="269" s="2" customFormat="1" ht="16.5" customHeight="1">
      <c r="A269" s="41"/>
      <c r="B269" s="42"/>
      <c r="C269" s="215" t="s">
        <v>413</v>
      </c>
      <c r="D269" s="215" t="s">
        <v>195</v>
      </c>
      <c r="E269" s="216" t="s">
        <v>414</v>
      </c>
      <c r="F269" s="217" t="s">
        <v>415</v>
      </c>
      <c r="G269" s="218" t="s">
        <v>198</v>
      </c>
      <c r="H269" s="219">
        <v>16.433</v>
      </c>
      <c r="I269" s="220"/>
      <c r="J269" s="221">
        <f>ROUND(I269*H269,2)</f>
        <v>0</v>
      </c>
      <c r="K269" s="217" t="s">
        <v>199</v>
      </c>
      <c r="L269" s="47"/>
      <c r="M269" s="222" t="s">
        <v>19</v>
      </c>
      <c r="N269" s="223" t="s">
        <v>40</v>
      </c>
      <c r="O269" s="87"/>
      <c r="P269" s="224">
        <f>O269*H269</f>
        <v>0</v>
      </c>
      <c r="Q269" s="224">
        <v>0</v>
      </c>
      <c r="R269" s="224">
        <f>Q269*H269</f>
        <v>0</v>
      </c>
      <c r="S269" s="224">
        <v>2.3999999999999999</v>
      </c>
      <c r="T269" s="225">
        <f>S269*H269</f>
        <v>39.4392</v>
      </c>
      <c r="U269" s="41"/>
      <c r="V269" s="41"/>
      <c r="W269" s="41"/>
      <c r="X269" s="41"/>
      <c r="Y269" s="41"/>
      <c r="Z269" s="41"/>
      <c r="AA269" s="41"/>
      <c r="AB269" s="41"/>
      <c r="AC269" s="41"/>
      <c r="AD269" s="41"/>
      <c r="AE269" s="41"/>
      <c r="AR269" s="226" t="s">
        <v>200</v>
      </c>
      <c r="AT269" s="226" t="s">
        <v>195</v>
      </c>
      <c r="AU269" s="226" t="s">
        <v>78</v>
      </c>
      <c r="AY269" s="20" t="s">
        <v>193</v>
      </c>
      <c r="BE269" s="227">
        <f>IF(N269="základní",J269,0)</f>
        <v>0</v>
      </c>
      <c r="BF269" s="227">
        <f>IF(N269="snížená",J269,0)</f>
        <v>0</v>
      </c>
      <c r="BG269" s="227">
        <f>IF(N269="zákl. přenesená",J269,0)</f>
        <v>0</v>
      </c>
      <c r="BH269" s="227">
        <f>IF(N269="sníž. přenesená",J269,0)</f>
        <v>0</v>
      </c>
      <c r="BI269" s="227">
        <f>IF(N269="nulová",J269,0)</f>
        <v>0</v>
      </c>
      <c r="BJ269" s="20" t="s">
        <v>76</v>
      </c>
      <c r="BK269" s="227">
        <f>ROUND(I269*H269,2)</f>
        <v>0</v>
      </c>
      <c r="BL269" s="20" t="s">
        <v>200</v>
      </c>
      <c r="BM269" s="226" t="s">
        <v>416</v>
      </c>
    </row>
    <row r="270" s="2" customFormat="1">
      <c r="A270" s="41"/>
      <c r="B270" s="42"/>
      <c r="C270" s="43"/>
      <c r="D270" s="228" t="s">
        <v>202</v>
      </c>
      <c r="E270" s="43"/>
      <c r="F270" s="229" t="s">
        <v>417</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202</v>
      </c>
      <c r="AU270" s="20" t="s">
        <v>78</v>
      </c>
    </row>
    <row r="271" s="2" customFormat="1">
      <c r="A271" s="41"/>
      <c r="B271" s="42"/>
      <c r="C271" s="43"/>
      <c r="D271" s="233" t="s">
        <v>204</v>
      </c>
      <c r="E271" s="43"/>
      <c r="F271" s="234" t="s">
        <v>418</v>
      </c>
      <c r="G271" s="43"/>
      <c r="H271" s="43"/>
      <c r="I271" s="230"/>
      <c r="J271" s="43"/>
      <c r="K271" s="43"/>
      <c r="L271" s="47"/>
      <c r="M271" s="231"/>
      <c r="N271" s="232"/>
      <c r="O271" s="87"/>
      <c r="P271" s="87"/>
      <c r="Q271" s="87"/>
      <c r="R271" s="87"/>
      <c r="S271" s="87"/>
      <c r="T271" s="88"/>
      <c r="U271" s="41"/>
      <c r="V271" s="41"/>
      <c r="W271" s="41"/>
      <c r="X271" s="41"/>
      <c r="Y271" s="41"/>
      <c r="Z271" s="41"/>
      <c r="AA271" s="41"/>
      <c r="AB271" s="41"/>
      <c r="AC271" s="41"/>
      <c r="AD271" s="41"/>
      <c r="AE271" s="41"/>
      <c r="AT271" s="20" t="s">
        <v>204</v>
      </c>
      <c r="AU271" s="20" t="s">
        <v>78</v>
      </c>
    </row>
    <row r="272" s="13" customFormat="1">
      <c r="A272" s="13"/>
      <c r="B272" s="235"/>
      <c r="C272" s="236"/>
      <c r="D272" s="228" t="s">
        <v>206</v>
      </c>
      <c r="E272" s="237" t="s">
        <v>19</v>
      </c>
      <c r="F272" s="238" t="s">
        <v>207</v>
      </c>
      <c r="G272" s="236"/>
      <c r="H272" s="237" t="s">
        <v>19</v>
      </c>
      <c r="I272" s="239"/>
      <c r="J272" s="236"/>
      <c r="K272" s="236"/>
      <c r="L272" s="240"/>
      <c r="M272" s="241"/>
      <c r="N272" s="242"/>
      <c r="O272" s="242"/>
      <c r="P272" s="242"/>
      <c r="Q272" s="242"/>
      <c r="R272" s="242"/>
      <c r="S272" s="242"/>
      <c r="T272" s="243"/>
      <c r="U272" s="13"/>
      <c r="V272" s="13"/>
      <c r="W272" s="13"/>
      <c r="X272" s="13"/>
      <c r="Y272" s="13"/>
      <c r="Z272" s="13"/>
      <c r="AA272" s="13"/>
      <c r="AB272" s="13"/>
      <c r="AC272" s="13"/>
      <c r="AD272" s="13"/>
      <c r="AE272" s="13"/>
      <c r="AT272" s="244" t="s">
        <v>206</v>
      </c>
      <c r="AU272" s="244" t="s">
        <v>78</v>
      </c>
      <c r="AV272" s="13" t="s">
        <v>76</v>
      </c>
      <c r="AW272" s="13" t="s">
        <v>31</v>
      </c>
      <c r="AX272" s="13" t="s">
        <v>69</v>
      </c>
      <c r="AY272" s="244" t="s">
        <v>193</v>
      </c>
    </row>
    <row r="273" s="13" customFormat="1">
      <c r="A273" s="13"/>
      <c r="B273" s="235"/>
      <c r="C273" s="236"/>
      <c r="D273" s="228" t="s">
        <v>206</v>
      </c>
      <c r="E273" s="237" t="s">
        <v>19</v>
      </c>
      <c r="F273" s="238" t="s">
        <v>419</v>
      </c>
      <c r="G273" s="236"/>
      <c r="H273" s="237" t="s">
        <v>19</v>
      </c>
      <c r="I273" s="239"/>
      <c r="J273" s="236"/>
      <c r="K273" s="236"/>
      <c r="L273" s="240"/>
      <c r="M273" s="241"/>
      <c r="N273" s="242"/>
      <c r="O273" s="242"/>
      <c r="P273" s="242"/>
      <c r="Q273" s="242"/>
      <c r="R273" s="242"/>
      <c r="S273" s="242"/>
      <c r="T273" s="243"/>
      <c r="U273" s="13"/>
      <c r="V273" s="13"/>
      <c r="W273" s="13"/>
      <c r="X273" s="13"/>
      <c r="Y273" s="13"/>
      <c r="Z273" s="13"/>
      <c r="AA273" s="13"/>
      <c r="AB273" s="13"/>
      <c r="AC273" s="13"/>
      <c r="AD273" s="13"/>
      <c r="AE273" s="13"/>
      <c r="AT273" s="244" t="s">
        <v>206</v>
      </c>
      <c r="AU273" s="244" t="s">
        <v>78</v>
      </c>
      <c r="AV273" s="13" t="s">
        <v>76</v>
      </c>
      <c r="AW273" s="13" t="s">
        <v>31</v>
      </c>
      <c r="AX273" s="13" t="s">
        <v>69</v>
      </c>
      <c r="AY273" s="244" t="s">
        <v>193</v>
      </c>
    </row>
    <row r="274" s="14" customFormat="1">
      <c r="A274" s="14"/>
      <c r="B274" s="245"/>
      <c r="C274" s="246"/>
      <c r="D274" s="228" t="s">
        <v>206</v>
      </c>
      <c r="E274" s="247" t="s">
        <v>19</v>
      </c>
      <c r="F274" s="248" t="s">
        <v>420</v>
      </c>
      <c r="G274" s="246"/>
      <c r="H274" s="249">
        <v>0.68300000000000005</v>
      </c>
      <c r="I274" s="250"/>
      <c r="J274" s="246"/>
      <c r="K274" s="246"/>
      <c r="L274" s="251"/>
      <c r="M274" s="252"/>
      <c r="N274" s="253"/>
      <c r="O274" s="253"/>
      <c r="P274" s="253"/>
      <c r="Q274" s="253"/>
      <c r="R274" s="253"/>
      <c r="S274" s="253"/>
      <c r="T274" s="254"/>
      <c r="U274" s="14"/>
      <c r="V274" s="14"/>
      <c r="W274" s="14"/>
      <c r="X274" s="14"/>
      <c r="Y274" s="14"/>
      <c r="Z274" s="14"/>
      <c r="AA274" s="14"/>
      <c r="AB274" s="14"/>
      <c r="AC274" s="14"/>
      <c r="AD274" s="14"/>
      <c r="AE274" s="14"/>
      <c r="AT274" s="255" t="s">
        <v>206</v>
      </c>
      <c r="AU274" s="255" t="s">
        <v>78</v>
      </c>
      <c r="AV274" s="14" t="s">
        <v>78</v>
      </c>
      <c r="AW274" s="14" t="s">
        <v>31</v>
      </c>
      <c r="AX274" s="14" t="s">
        <v>69</v>
      </c>
      <c r="AY274" s="255" t="s">
        <v>193</v>
      </c>
    </row>
    <row r="275" s="14" customFormat="1">
      <c r="A275" s="14"/>
      <c r="B275" s="245"/>
      <c r="C275" s="246"/>
      <c r="D275" s="228" t="s">
        <v>206</v>
      </c>
      <c r="E275" s="247" t="s">
        <v>19</v>
      </c>
      <c r="F275" s="248" t="s">
        <v>421</v>
      </c>
      <c r="G275" s="246"/>
      <c r="H275" s="249">
        <v>0.45000000000000001</v>
      </c>
      <c r="I275" s="250"/>
      <c r="J275" s="246"/>
      <c r="K275" s="246"/>
      <c r="L275" s="251"/>
      <c r="M275" s="252"/>
      <c r="N275" s="253"/>
      <c r="O275" s="253"/>
      <c r="P275" s="253"/>
      <c r="Q275" s="253"/>
      <c r="R275" s="253"/>
      <c r="S275" s="253"/>
      <c r="T275" s="254"/>
      <c r="U275" s="14"/>
      <c r="V275" s="14"/>
      <c r="W275" s="14"/>
      <c r="X275" s="14"/>
      <c r="Y275" s="14"/>
      <c r="Z275" s="14"/>
      <c r="AA275" s="14"/>
      <c r="AB275" s="14"/>
      <c r="AC275" s="14"/>
      <c r="AD275" s="14"/>
      <c r="AE275" s="14"/>
      <c r="AT275" s="255" t="s">
        <v>206</v>
      </c>
      <c r="AU275" s="255" t="s">
        <v>78</v>
      </c>
      <c r="AV275" s="14" t="s">
        <v>78</v>
      </c>
      <c r="AW275" s="14" t="s">
        <v>31</v>
      </c>
      <c r="AX275" s="14" t="s">
        <v>69</v>
      </c>
      <c r="AY275" s="255" t="s">
        <v>193</v>
      </c>
    </row>
    <row r="276" s="13" customFormat="1">
      <c r="A276" s="13"/>
      <c r="B276" s="235"/>
      <c r="C276" s="236"/>
      <c r="D276" s="228" t="s">
        <v>206</v>
      </c>
      <c r="E276" s="237" t="s">
        <v>19</v>
      </c>
      <c r="F276" s="238" t="s">
        <v>422</v>
      </c>
      <c r="G276" s="236"/>
      <c r="H276" s="237" t="s">
        <v>19</v>
      </c>
      <c r="I276" s="239"/>
      <c r="J276" s="236"/>
      <c r="K276" s="236"/>
      <c r="L276" s="240"/>
      <c r="M276" s="241"/>
      <c r="N276" s="242"/>
      <c r="O276" s="242"/>
      <c r="P276" s="242"/>
      <c r="Q276" s="242"/>
      <c r="R276" s="242"/>
      <c r="S276" s="242"/>
      <c r="T276" s="243"/>
      <c r="U276" s="13"/>
      <c r="V276" s="13"/>
      <c r="W276" s="13"/>
      <c r="X276" s="13"/>
      <c r="Y276" s="13"/>
      <c r="Z276" s="13"/>
      <c r="AA276" s="13"/>
      <c r="AB276" s="13"/>
      <c r="AC276" s="13"/>
      <c r="AD276" s="13"/>
      <c r="AE276" s="13"/>
      <c r="AT276" s="244" t="s">
        <v>206</v>
      </c>
      <c r="AU276" s="244" t="s">
        <v>78</v>
      </c>
      <c r="AV276" s="13" t="s">
        <v>76</v>
      </c>
      <c r="AW276" s="13" t="s">
        <v>31</v>
      </c>
      <c r="AX276" s="13" t="s">
        <v>69</v>
      </c>
      <c r="AY276" s="244" t="s">
        <v>193</v>
      </c>
    </row>
    <row r="277" s="14" customFormat="1">
      <c r="A277" s="14"/>
      <c r="B277" s="245"/>
      <c r="C277" s="246"/>
      <c r="D277" s="228" t="s">
        <v>206</v>
      </c>
      <c r="E277" s="247" t="s">
        <v>19</v>
      </c>
      <c r="F277" s="248" t="s">
        <v>423</v>
      </c>
      <c r="G277" s="246"/>
      <c r="H277" s="249">
        <v>15.300000000000001</v>
      </c>
      <c r="I277" s="250"/>
      <c r="J277" s="246"/>
      <c r="K277" s="246"/>
      <c r="L277" s="251"/>
      <c r="M277" s="252"/>
      <c r="N277" s="253"/>
      <c r="O277" s="253"/>
      <c r="P277" s="253"/>
      <c r="Q277" s="253"/>
      <c r="R277" s="253"/>
      <c r="S277" s="253"/>
      <c r="T277" s="254"/>
      <c r="U277" s="14"/>
      <c r="V277" s="14"/>
      <c r="W277" s="14"/>
      <c r="X277" s="14"/>
      <c r="Y277" s="14"/>
      <c r="Z277" s="14"/>
      <c r="AA277" s="14"/>
      <c r="AB277" s="14"/>
      <c r="AC277" s="14"/>
      <c r="AD277" s="14"/>
      <c r="AE277" s="14"/>
      <c r="AT277" s="255" t="s">
        <v>206</v>
      </c>
      <c r="AU277" s="255" t="s">
        <v>78</v>
      </c>
      <c r="AV277" s="14" t="s">
        <v>78</v>
      </c>
      <c r="AW277" s="14" t="s">
        <v>31</v>
      </c>
      <c r="AX277" s="14" t="s">
        <v>69</v>
      </c>
      <c r="AY277" s="255" t="s">
        <v>193</v>
      </c>
    </row>
    <row r="278" s="15" customFormat="1">
      <c r="A278" s="15"/>
      <c r="B278" s="256"/>
      <c r="C278" s="257"/>
      <c r="D278" s="228" t="s">
        <v>206</v>
      </c>
      <c r="E278" s="258" t="s">
        <v>19</v>
      </c>
      <c r="F278" s="259" t="s">
        <v>218</v>
      </c>
      <c r="G278" s="257"/>
      <c r="H278" s="260">
        <v>16.433</v>
      </c>
      <c r="I278" s="261"/>
      <c r="J278" s="257"/>
      <c r="K278" s="257"/>
      <c r="L278" s="262"/>
      <c r="M278" s="263"/>
      <c r="N278" s="264"/>
      <c r="O278" s="264"/>
      <c r="P278" s="264"/>
      <c r="Q278" s="264"/>
      <c r="R278" s="264"/>
      <c r="S278" s="264"/>
      <c r="T278" s="265"/>
      <c r="U278" s="15"/>
      <c r="V278" s="15"/>
      <c r="W278" s="15"/>
      <c r="X278" s="15"/>
      <c r="Y278" s="15"/>
      <c r="Z278" s="15"/>
      <c r="AA278" s="15"/>
      <c r="AB278" s="15"/>
      <c r="AC278" s="15"/>
      <c r="AD278" s="15"/>
      <c r="AE278" s="15"/>
      <c r="AT278" s="266" t="s">
        <v>206</v>
      </c>
      <c r="AU278" s="266" t="s">
        <v>78</v>
      </c>
      <c r="AV278" s="15" t="s">
        <v>200</v>
      </c>
      <c r="AW278" s="15" t="s">
        <v>31</v>
      </c>
      <c r="AX278" s="15" t="s">
        <v>76</v>
      </c>
      <c r="AY278" s="266" t="s">
        <v>193</v>
      </c>
    </row>
    <row r="279" s="2" customFormat="1" ht="16.5" customHeight="1">
      <c r="A279" s="41"/>
      <c r="B279" s="42"/>
      <c r="C279" s="215" t="s">
        <v>424</v>
      </c>
      <c r="D279" s="215" t="s">
        <v>195</v>
      </c>
      <c r="E279" s="216" t="s">
        <v>425</v>
      </c>
      <c r="F279" s="217" t="s">
        <v>426</v>
      </c>
      <c r="G279" s="218" t="s">
        <v>198</v>
      </c>
      <c r="H279" s="219">
        <v>30.489999999999998</v>
      </c>
      <c r="I279" s="220"/>
      <c r="J279" s="221">
        <f>ROUND(I279*H279,2)</f>
        <v>0</v>
      </c>
      <c r="K279" s="217" t="s">
        <v>199</v>
      </c>
      <c r="L279" s="47"/>
      <c r="M279" s="222" t="s">
        <v>19</v>
      </c>
      <c r="N279" s="223" t="s">
        <v>40</v>
      </c>
      <c r="O279" s="87"/>
      <c r="P279" s="224">
        <f>O279*H279</f>
        <v>0</v>
      </c>
      <c r="Q279" s="224">
        <v>0</v>
      </c>
      <c r="R279" s="224">
        <f>Q279*H279</f>
        <v>0</v>
      </c>
      <c r="S279" s="224">
        <v>2.3999999999999999</v>
      </c>
      <c r="T279" s="225">
        <f>S279*H279</f>
        <v>73.175999999999988</v>
      </c>
      <c r="U279" s="41"/>
      <c r="V279" s="41"/>
      <c r="W279" s="41"/>
      <c r="X279" s="41"/>
      <c r="Y279" s="41"/>
      <c r="Z279" s="41"/>
      <c r="AA279" s="41"/>
      <c r="AB279" s="41"/>
      <c r="AC279" s="41"/>
      <c r="AD279" s="41"/>
      <c r="AE279" s="41"/>
      <c r="AR279" s="226" t="s">
        <v>200</v>
      </c>
      <c r="AT279" s="226" t="s">
        <v>195</v>
      </c>
      <c r="AU279" s="226" t="s">
        <v>78</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427</v>
      </c>
    </row>
    <row r="280" s="2" customFormat="1">
      <c r="A280" s="41"/>
      <c r="B280" s="42"/>
      <c r="C280" s="43"/>
      <c r="D280" s="228" t="s">
        <v>202</v>
      </c>
      <c r="E280" s="43"/>
      <c r="F280" s="229" t="s">
        <v>428</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78</v>
      </c>
    </row>
    <row r="281" s="2" customFormat="1">
      <c r="A281" s="41"/>
      <c r="B281" s="42"/>
      <c r="C281" s="43"/>
      <c r="D281" s="233" t="s">
        <v>204</v>
      </c>
      <c r="E281" s="43"/>
      <c r="F281" s="234" t="s">
        <v>429</v>
      </c>
      <c r="G281" s="43"/>
      <c r="H281" s="43"/>
      <c r="I281" s="230"/>
      <c r="J281" s="43"/>
      <c r="K281" s="43"/>
      <c r="L281" s="47"/>
      <c r="M281" s="231"/>
      <c r="N281" s="232"/>
      <c r="O281" s="87"/>
      <c r="P281" s="87"/>
      <c r="Q281" s="87"/>
      <c r="R281" s="87"/>
      <c r="S281" s="87"/>
      <c r="T281" s="88"/>
      <c r="U281" s="41"/>
      <c r="V281" s="41"/>
      <c r="W281" s="41"/>
      <c r="X281" s="41"/>
      <c r="Y281" s="41"/>
      <c r="Z281" s="41"/>
      <c r="AA281" s="41"/>
      <c r="AB281" s="41"/>
      <c r="AC281" s="41"/>
      <c r="AD281" s="41"/>
      <c r="AE281" s="41"/>
      <c r="AT281" s="20" t="s">
        <v>204</v>
      </c>
      <c r="AU281" s="20" t="s">
        <v>78</v>
      </c>
    </row>
    <row r="282" s="13" customFormat="1">
      <c r="A282" s="13"/>
      <c r="B282" s="235"/>
      <c r="C282" s="236"/>
      <c r="D282" s="228" t="s">
        <v>206</v>
      </c>
      <c r="E282" s="237" t="s">
        <v>19</v>
      </c>
      <c r="F282" s="238" t="s">
        <v>207</v>
      </c>
      <c r="G282" s="236"/>
      <c r="H282" s="237" t="s">
        <v>19</v>
      </c>
      <c r="I282" s="239"/>
      <c r="J282" s="236"/>
      <c r="K282" s="236"/>
      <c r="L282" s="240"/>
      <c r="M282" s="241"/>
      <c r="N282" s="242"/>
      <c r="O282" s="242"/>
      <c r="P282" s="242"/>
      <c r="Q282" s="242"/>
      <c r="R282" s="242"/>
      <c r="S282" s="242"/>
      <c r="T282" s="243"/>
      <c r="U282" s="13"/>
      <c r="V282" s="13"/>
      <c r="W282" s="13"/>
      <c r="X282" s="13"/>
      <c r="Y282" s="13"/>
      <c r="Z282" s="13"/>
      <c r="AA282" s="13"/>
      <c r="AB282" s="13"/>
      <c r="AC282" s="13"/>
      <c r="AD282" s="13"/>
      <c r="AE282" s="13"/>
      <c r="AT282" s="244" t="s">
        <v>206</v>
      </c>
      <c r="AU282" s="244" t="s">
        <v>78</v>
      </c>
      <c r="AV282" s="13" t="s">
        <v>76</v>
      </c>
      <c r="AW282" s="13" t="s">
        <v>31</v>
      </c>
      <c r="AX282" s="13" t="s">
        <v>69</v>
      </c>
      <c r="AY282" s="244" t="s">
        <v>193</v>
      </c>
    </row>
    <row r="283" s="13" customFormat="1">
      <c r="A283" s="13"/>
      <c r="B283" s="235"/>
      <c r="C283" s="236"/>
      <c r="D283" s="228" t="s">
        <v>206</v>
      </c>
      <c r="E283" s="237" t="s">
        <v>19</v>
      </c>
      <c r="F283" s="238" t="s">
        <v>430</v>
      </c>
      <c r="G283" s="236"/>
      <c r="H283" s="237" t="s">
        <v>19</v>
      </c>
      <c r="I283" s="239"/>
      <c r="J283" s="236"/>
      <c r="K283" s="236"/>
      <c r="L283" s="240"/>
      <c r="M283" s="241"/>
      <c r="N283" s="242"/>
      <c r="O283" s="242"/>
      <c r="P283" s="242"/>
      <c r="Q283" s="242"/>
      <c r="R283" s="242"/>
      <c r="S283" s="242"/>
      <c r="T283" s="243"/>
      <c r="U283" s="13"/>
      <c r="V283" s="13"/>
      <c r="W283" s="13"/>
      <c r="X283" s="13"/>
      <c r="Y283" s="13"/>
      <c r="Z283" s="13"/>
      <c r="AA283" s="13"/>
      <c r="AB283" s="13"/>
      <c r="AC283" s="13"/>
      <c r="AD283" s="13"/>
      <c r="AE283" s="13"/>
      <c r="AT283" s="244" t="s">
        <v>206</v>
      </c>
      <c r="AU283" s="244" t="s">
        <v>78</v>
      </c>
      <c r="AV283" s="13" t="s">
        <v>76</v>
      </c>
      <c r="AW283" s="13" t="s">
        <v>31</v>
      </c>
      <c r="AX283" s="13" t="s">
        <v>69</v>
      </c>
      <c r="AY283" s="244" t="s">
        <v>193</v>
      </c>
    </row>
    <row r="284" s="14" customFormat="1">
      <c r="A284" s="14"/>
      <c r="B284" s="245"/>
      <c r="C284" s="246"/>
      <c r="D284" s="228" t="s">
        <v>206</v>
      </c>
      <c r="E284" s="247" t="s">
        <v>19</v>
      </c>
      <c r="F284" s="248" t="s">
        <v>431</v>
      </c>
      <c r="G284" s="246"/>
      <c r="H284" s="249">
        <v>14.119999999999999</v>
      </c>
      <c r="I284" s="250"/>
      <c r="J284" s="246"/>
      <c r="K284" s="246"/>
      <c r="L284" s="251"/>
      <c r="M284" s="252"/>
      <c r="N284" s="253"/>
      <c r="O284" s="253"/>
      <c r="P284" s="253"/>
      <c r="Q284" s="253"/>
      <c r="R284" s="253"/>
      <c r="S284" s="253"/>
      <c r="T284" s="254"/>
      <c r="U284" s="14"/>
      <c r="V284" s="14"/>
      <c r="W284" s="14"/>
      <c r="X284" s="14"/>
      <c r="Y284" s="14"/>
      <c r="Z284" s="14"/>
      <c r="AA284" s="14"/>
      <c r="AB284" s="14"/>
      <c r="AC284" s="14"/>
      <c r="AD284" s="14"/>
      <c r="AE284" s="14"/>
      <c r="AT284" s="255" t="s">
        <v>206</v>
      </c>
      <c r="AU284" s="255" t="s">
        <v>78</v>
      </c>
      <c r="AV284" s="14" t="s">
        <v>78</v>
      </c>
      <c r="AW284" s="14" t="s">
        <v>31</v>
      </c>
      <c r="AX284" s="14" t="s">
        <v>69</v>
      </c>
      <c r="AY284" s="255" t="s">
        <v>193</v>
      </c>
    </row>
    <row r="285" s="13" customFormat="1">
      <c r="A285" s="13"/>
      <c r="B285" s="235"/>
      <c r="C285" s="236"/>
      <c r="D285" s="228" t="s">
        <v>206</v>
      </c>
      <c r="E285" s="237" t="s">
        <v>19</v>
      </c>
      <c r="F285" s="238" t="s">
        <v>432</v>
      </c>
      <c r="G285" s="236"/>
      <c r="H285" s="237" t="s">
        <v>19</v>
      </c>
      <c r="I285" s="239"/>
      <c r="J285" s="236"/>
      <c r="K285" s="236"/>
      <c r="L285" s="240"/>
      <c r="M285" s="241"/>
      <c r="N285" s="242"/>
      <c r="O285" s="242"/>
      <c r="P285" s="242"/>
      <c r="Q285" s="242"/>
      <c r="R285" s="242"/>
      <c r="S285" s="242"/>
      <c r="T285" s="243"/>
      <c r="U285" s="13"/>
      <c r="V285" s="13"/>
      <c r="W285" s="13"/>
      <c r="X285" s="13"/>
      <c r="Y285" s="13"/>
      <c r="Z285" s="13"/>
      <c r="AA285" s="13"/>
      <c r="AB285" s="13"/>
      <c r="AC285" s="13"/>
      <c r="AD285" s="13"/>
      <c r="AE285" s="13"/>
      <c r="AT285" s="244" t="s">
        <v>206</v>
      </c>
      <c r="AU285" s="244" t="s">
        <v>78</v>
      </c>
      <c r="AV285" s="13" t="s">
        <v>76</v>
      </c>
      <c r="AW285" s="13" t="s">
        <v>31</v>
      </c>
      <c r="AX285" s="13" t="s">
        <v>69</v>
      </c>
      <c r="AY285" s="244" t="s">
        <v>193</v>
      </c>
    </row>
    <row r="286" s="14" customFormat="1">
      <c r="A286" s="14"/>
      <c r="B286" s="245"/>
      <c r="C286" s="246"/>
      <c r="D286" s="228" t="s">
        <v>206</v>
      </c>
      <c r="E286" s="247" t="s">
        <v>19</v>
      </c>
      <c r="F286" s="248" t="s">
        <v>433</v>
      </c>
      <c r="G286" s="246"/>
      <c r="H286" s="249">
        <v>16.370000000000001</v>
      </c>
      <c r="I286" s="250"/>
      <c r="J286" s="246"/>
      <c r="K286" s="246"/>
      <c r="L286" s="251"/>
      <c r="M286" s="252"/>
      <c r="N286" s="253"/>
      <c r="O286" s="253"/>
      <c r="P286" s="253"/>
      <c r="Q286" s="253"/>
      <c r="R286" s="253"/>
      <c r="S286" s="253"/>
      <c r="T286" s="254"/>
      <c r="U286" s="14"/>
      <c r="V286" s="14"/>
      <c r="W286" s="14"/>
      <c r="X286" s="14"/>
      <c r="Y286" s="14"/>
      <c r="Z286" s="14"/>
      <c r="AA286" s="14"/>
      <c r="AB286" s="14"/>
      <c r="AC286" s="14"/>
      <c r="AD286" s="14"/>
      <c r="AE286" s="14"/>
      <c r="AT286" s="255" t="s">
        <v>206</v>
      </c>
      <c r="AU286" s="255" t="s">
        <v>78</v>
      </c>
      <c r="AV286" s="14" t="s">
        <v>78</v>
      </c>
      <c r="AW286" s="14" t="s">
        <v>31</v>
      </c>
      <c r="AX286" s="14" t="s">
        <v>69</v>
      </c>
      <c r="AY286" s="255" t="s">
        <v>193</v>
      </c>
    </row>
    <row r="287" s="15" customFormat="1">
      <c r="A287" s="15"/>
      <c r="B287" s="256"/>
      <c r="C287" s="257"/>
      <c r="D287" s="228" t="s">
        <v>206</v>
      </c>
      <c r="E287" s="258" t="s">
        <v>19</v>
      </c>
      <c r="F287" s="259" t="s">
        <v>218</v>
      </c>
      <c r="G287" s="257"/>
      <c r="H287" s="260">
        <v>30.489999999999998</v>
      </c>
      <c r="I287" s="261"/>
      <c r="J287" s="257"/>
      <c r="K287" s="257"/>
      <c r="L287" s="262"/>
      <c r="M287" s="263"/>
      <c r="N287" s="264"/>
      <c r="O287" s="264"/>
      <c r="P287" s="264"/>
      <c r="Q287" s="264"/>
      <c r="R287" s="264"/>
      <c r="S287" s="264"/>
      <c r="T287" s="265"/>
      <c r="U287" s="15"/>
      <c r="V287" s="15"/>
      <c r="W287" s="15"/>
      <c r="X287" s="15"/>
      <c r="Y287" s="15"/>
      <c r="Z287" s="15"/>
      <c r="AA287" s="15"/>
      <c r="AB287" s="15"/>
      <c r="AC287" s="15"/>
      <c r="AD287" s="15"/>
      <c r="AE287" s="15"/>
      <c r="AT287" s="266" t="s">
        <v>206</v>
      </c>
      <c r="AU287" s="266" t="s">
        <v>78</v>
      </c>
      <c r="AV287" s="15" t="s">
        <v>200</v>
      </c>
      <c r="AW287" s="15" t="s">
        <v>31</v>
      </c>
      <c r="AX287" s="15" t="s">
        <v>76</v>
      </c>
      <c r="AY287" s="266" t="s">
        <v>193</v>
      </c>
    </row>
    <row r="288" s="2" customFormat="1" ht="16.5" customHeight="1">
      <c r="A288" s="41"/>
      <c r="B288" s="42"/>
      <c r="C288" s="215" t="s">
        <v>434</v>
      </c>
      <c r="D288" s="215" t="s">
        <v>195</v>
      </c>
      <c r="E288" s="216" t="s">
        <v>435</v>
      </c>
      <c r="F288" s="217" t="s">
        <v>436</v>
      </c>
      <c r="G288" s="218" t="s">
        <v>198</v>
      </c>
      <c r="H288" s="219">
        <v>93.5</v>
      </c>
      <c r="I288" s="220"/>
      <c r="J288" s="221">
        <f>ROUND(I288*H288,2)</f>
        <v>0</v>
      </c>
      <c r="K288" s="217" t="s">
        <v>199</v>
      </c>
      <c r="L288" s="47"/>
      <c r="M288" s="222" t="s">
        <v>19</v>
      </c>
      <c r="N288" s="223" t="s">
        <v>40</v>
      </c>
      <c r="O288" s="87"/>
      <c r="P288" s="224">
        <f>O288*H288</f>
        <v>0</v>
      </c>
      <c r="Q288" s="224">
        <v>0</v>
      </c>
      <c r="R288" s="224">
        <f>Q288*H288</f>
        <v>0</v>
      </c>
      <c r="S288" s="224">
        <v>2.3999999999999999</v>
      </c>
      <c r="T288" s="225">
        <f>S288*H288</f>
        <v>224.40000000000001</v>
      </c>
      <c r="U288" s="41"/>
      <c r="V288" s="41"/>
      <c r="W288" s="41"/>
      <c r="X288" s="41"/>
      <c r="Y288" s="41"/>
      <c r="Z288" s="41"/>
      <c r="AA288" s="41"/>
      <c r="AB288" s="41"/>
      <c r="AC288" s="41"/>
      <c r="AD288" s="41"/>
      <c r="AE288" s="41"/>
      <c r="AR288" s="226" t="s">
        <v>200</v>
      </c>
      <c r="AT288" s="226" t="s">
        <v>195</v>
      </c>
      <c r="AU288" s="226" t="s">
        <v>78</v>
      </c>
      <c r="AY288" s="20" t="s">
        <v>193</v>
      </c>
      <c r="BE288" s="227">
        <f>IF(N288="základní",J288,0)</f>
        <v>0</v>
      </c>
      <c r="BF288" s="227">
        <f>IF(N288="snížená",J288,0)</f>
        <v>0</v>
      </c>
      <c r="BG288" s="227">
        <f>IF(N288="zákl. přenesená",J288,0)</f>
        <v>0</v>
      </c>
      <c r="BH288" s="227">
        <f>IF(N288="sníž. přenesená",J288,0)</f>
        <v>0</v>
      </c>
      <c r="BI288" s="227">
        <f>IF(N288="nulová",J288,0)</f>
        <v>0</v>
      </c>
      <c r="BJ288" s="20" t="s">
        <v>76</v>
      </c>
      <c r="BK288" s="227">
        <f>ROUND(I288*H288,2)</f>
        <v>0</v>
      </c>
      <c r="BL288" s="20" t="s">
        <v>200</v>
      </c>
      <c r="BM288" s="226" t="s">
        <v>437</v>
      </c>
    </row>
    <row r="289" s="2" customFormat="1">
      <c r="A289" s="41"/>
      <c r="B289" s="42"/>
      <c r="C289" s="43"/>
      <c r="D289" s="228" t="s">
        <v>202</v>
      </c>
      <c r="E289" s="43"/>
      <c r="F289" s="229" t="s">
        <v>438</v>
      </c>
      <c r="G289" s="43"/>
      <c r="H289" s="43"/>
      <c r="I289" s="230"/>
      <c r="J289" s="43"/>
      <c r="K289" s="43"/>
      <c r="L289" s="47"/>
      <c r="M289" s="231"/>
      <c r="N289" s="232"/>
      <c r="O289" s="87"/>
      <c r="P289" s="87"/>
      <c r="Q289" s="87"/>
      <c r="R289" s="87"/>
      <c r="S289" s="87"/>
      <c r="T289" s="88"/>
      <c r="U289" s="41"/>
      <c r="V289" s="41"/>
      <c r="W289" s="41"/>
      <c r="X289" s="41"/>
      <c r="Y289" s="41"/>
      <c r="Z289" s="41"/>
      <c r="AA289" s="41"/>
      <c r="AB289" s="41"/>
      <c r="AC289" s="41"/>
      <c r="AD289" s="41"/>
      <c r="AE289" s="41"/>
      <c r="AT289" s="20" t="s">
        <v>202</v>
      </c>
      <c r="AU289" s="20" t="s">
        <v>78</v>
      </c>
    </row>
    <row r="290" s="2" customFormat="1">
      <c r="A290" s="41"/>
      <c r="B290" s="42"/>
      <c r="C290" s="43"/>
      <c r="D290" s="233" t="s">
        <v>204</v>
      </c>
      <c r="E290" s="43"/>
      <c r="F290" s="234" t="s">
        <v>439</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204</v>
      </c>
      <c r="AU290" s="20" t="s">
        <v>78</v>
      </c>
    </row>
    <row r="291" s="13" customFormat="1">
      <c r="A291" s="13"/>
      <c r="B291" s="235"/>
      <c r="C291" s="236"/>
      <c r="D291" s="228" t="s">
        <v>206</v>
      </c>
      <c r="E291" s="237" t="s">
        <v>19</v>
      </c>
      <c r="F291" s="238" t="s">
        <v>207</v>
      </c>
      <c r="G291" s="236"/>
      <c r="H291" s="237" t="s">
        <v>19</v>
      </c>
      <c r="I291" s="239"/>
      <c r="J291" s="236"/>
      <c r="K291" s="236"/>
      <c r="L291" s="240"/>
      <c r="M291" s="241"/>
      <c r="N291" s="242"/>
      <c r="O291" s="242"/>
      <c r="P291" s="242"/>
      <c r="Q291" s="242"/>
      <c r="R291" s="242"/>
      <c r="S291" s="242"/>
      <c r="T291" s="243"/>
      <c r="U291" s="13"/>
      <c r="V291" s="13"/>
      <c r="W291" s="13"/>
      <c r="X291" s="13"/>
      <c r="Y291" s="13"/>
      <c r="Z291" s="13"/>
      <c r="AA291" s="13"/>
      <c r="AB291" s="13"/>
      <c r="AC291" s="13"/>
      <c r="AD291" s="13"/>
      <c r="AE291" s="13"/>
      <c r="AT291" s="244" t="s">
        <v>206</v>
      </c>
      <c r="AU291" s="244" t="s">
        <v>78</v>
      </c>
      <c r="AV291" s="13" t="s">
        <v>76</v>
      </c>
      <c r="AW291" s="13" t="s">
        <v>31</v>
      </c>
      <c r="AX291" s="13" t="s">
        <v>69</v>
      </c>
      <c r="AY291" s="244" t="s">
        <v>193</v>
      </c>
    </row>
    <row r="292" s="13" customFormat="1">
      <c r="A292" s="13"/>
      <c r="B292" s="235"/>
      <c r="C292" s="236"/>
      <c r="D292" s="228" t="s">
        <v>206</v>
      </c>
      <c r="E292" s="237" t="s">
        <v>19</v>
      </c>
      <c r="F292" s="238" t="s">
        <v>440</v>
      </c>
      <c r="G292" s="236"/>
      <c r="H292" s="237" t="s">
        <v>19</v>
      </c>
      <c r="I292" s="239"/>
      <c r="J292" s="236"/>
      <c r="K292" s="236"/>
      <c r="L292" s="240"/>
      <c r="M292" s="241"/>
      <c r="N292" s="242"/>
      <c r="O292" s="242"/>
      <c r="P292" s="242"/>
      <c r="Q292" s="242"/>
      <c r="R292" s="242"/>
      <c r="S292" s="242"/>
      <c r="T292" s="243"/>
      <c r="U292" s="13"/>
      <c r="V292" s="13"/>
      <c r="W292" s="13"/>
      <c r="X292" s="13"/>
      <c r="Y292" s="13"/>
      <c r="Z292" s="13"/>
      <c r="AA292" s="13"/>
      <c r="AB292" s="13"/>
      <c r="AC292" s="13"/>
      <c r="AD292" s="13"/>
      <c r="AE292" s="13"/>
      <c r="AT292" s="244" t="s">
        <v>206</v>
      </c>
      <c r="AU292" s="244" t="s">
        <v>78</v>
      </c>
      <c r="AV292" s="13" t="s">
        <v>76</v>
      </c>
      <c r="AW292" s="13" t="s">
        <v>31</v>
      </c>
      <c r="AX292" s="13" t="s">
        <v>69</v>
      </c>
      <c r="AY292" s="244" t="s">
        <v>193</v>
      </c>
    </row>
    <row r="293" s="14" customFormat="1">
      <c r="A293" s="14"/>
      <c r="B293" s="245"/>
      <c r="C293" s="246"/>
      <c r="D293" s="228" t="s">
        <v>206</v>
      </c>
      <c r="E293" s="247" t="s">
        <v>19</v>
      </c>
      <c r="F293" s="248" t="s">
        <v>441</v>
      </c>
      <c r="G293" s="246"/>
      <c r="H293" s="249">
        <v>93.5</v>
      </c>
      <c r="I293" s="250"/>
      <c r="J293" s="246"/>
      <c r="K293" s="246"/>
      <c r="L293" s="251"/>
      <c r="M293" s="252"/>
      <c r="N293" s="253"/>
      <c r="O293" s="253"/>
      <c r="P293" s="253"/>
      <c r="Q293" s="253"/>
      <c r="R293" s="253"/>
      <c r="S293" s="253"/>
      <c r="T293" s="254"/>
      <c r="U293" s="14"/>
      <c r="V293" s="14"/>
      <c r="W293" s="14"/>
      <c r="X293" s="14"/>
      <c r="Y293" s="14"/>
      <c r="Z293" s="14"/>
      <c r="AA293" s="14"/>
      <c r="AB293" s="14"/>
      <c r="AC293" s="14"/>
      <c r="AD293" s="14"/>
      <c r="AE293" s="14"/>
      <c r="AT293" s="255" t="s">
        <v>206</v>
      </c>
      <c r="AU293" s="255" t="s">
        <v>78</v>
      </c>
      <c r="AV293" s="14" t="s">
        <v>78</v>
      </c>
      <c r="AW293" s="14" t="s">
        <v>31</v>
      </c>
      <c r="AX293" s="14" t="s">
        <v>76</v>
      </c>
      <c r="AY293" s="255" t="s">
        <v>193</v>
      </c>
    </row>
    <row r="294" s="2" customFormat="1" ht="16.5" customHeight="1">
      <c r="A294" s="41"/>
      <c r="B294" s="42"/>
      <c r="C294" s="215" t="s">
        <v>442</v>
      </c>
      <c r="D294" s="215" t="s">
        <v>195</v>
      </c>
      <c r="E294" s="216" t="s">
        <v>443</v>
      </c>
      <c r="F294" s="217" t="s">
        <v>444</v>
      </c>
      <c r="G294" s="218" t="s">
        <v>258</v>
      </c>
      <c r="H294" s="219">
        <v>4.4400000000000004</v>
      </c>
      <c r="I294" s="220"/>
      <c r="J294" s="221">
        <f>ROUND(I294*H294,2)</f>
        <v>0</v>
      </c>
      <c r="K294" s="217" t="s">
        <v>199</v>
      </c>
      <c r="L294" s="47"/>
      <c r="M294" s="222" t="s">
        <v>19</v>
      </c>
      <c r="N294" s="223" t="s">
        <v>40</v>
      </c>
      <c r="O294" s="87"/>
      <c r="P294" s="224">
        <f>O294*H294</f>
        <v>0</v>
      </c>
      <c r="Q294" s="224">
        <v>0</v>
      </c>
      <c r="R294" s="224">
        <f>Q294*H294</f>
        <v>0</v>
      </c>
      <c r="S294" s="224">
        <v>0.35999999999999999</v>
      </c>
      <c r="T294" s="225">
        <f>S294*H294</f>
        <v>1.5984</v>
      </c>
      <c r="U294" s="41"/>
      <c r="V294" s="41"/>
      <c r="W294" s="41"/>
      <c r="X294" s="41"/>
      <c r="Y294" s="41"/>
      <c r="Z294" s="41"/>
      <c r="AA294" s="41"/>
      <c r="AB294" s="41"/>
      <c r="AC294" s="41"/>
      <c r="AD294" s="41"/>
      <c r="AE294" s="41"/>
      <c r="AR294" s="226" t="s">
        <v>200</v>
      </c>
      <c r="AT294" s="226" t="s">
        <v>195</v>
      </c>
      <c r="AU294" s="226" t="s">
        <v>78</v>
      </c>
      <c r="AY294" s="20" t="s">
        <v>193</v>
      </c>
      <c r="BE294" s="227">
        <f>IF(N294="základní",J294,0)</f>
        <v>0</v>
      </c>
      <c r="BF294" s="227">
        <f>IF(N294="snížená",J294,0)</f>
        <v>0</v>
      </c>
      <c r="BG294" s="227">
        <f>IF(N294="zákl. přenesená",J294,0)</f>
        <v>0</v>
      </c>
      <c r="BH294" s="227">
        <f>IF(N294="sníž. přenesená",J294,0)</f>
        <v>0</v>
      </c>
      <c r="BI294" s="227">
        <f>IF(N294="nulová",J294,0)</f>
        <v>0</v>
      </c>
      <c r="BJ294" s="20" t="s">
        <v>76</v>
      </c>
      <c r="BK294" s="227">
        <f>ROUND(I294*H294,2)</f>
        <v>0</v>
      </c>
      <c r="BL294" s="20" t="s">
        <v>200</v>
      </c>
      <c r="BM294" s="226" t="s">
        <v>445</v>
      </c>
    </row>
    <row r="295" s="2" customFormat="1">
      <c r="A295" s="41"/>
      <c r="B295" s="42"/>
      <c r="C295" s="43"/>
      <c r="D295" s="228" t="s">
        <v>202</v>
      </c>
      <c r="E295" s="43"/>
      <c r="F295" s="229" t="s">
        <v>446</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202</v>
      </c>
      <c r="AU295" s="20" t="s">
        <v>78</v>
      </c>
    </row>
    <row r="296" s="2" customFormat="1">
      <c r="A296" s="41"/>
      <c r="B296" s="42"/>
      <c r="C296" s="43"/>
      <c r="D296" s="233" t="s">
        <v>204</v>
      </c>
      <c r="E296" s="43"/>
      <c r="F296" s="234" t="s">
        <v>447</v>
      </c>
      <c r="G296" s="43"/>
      <c r="H296" s="43"/>
      <c r="I296" s="230"/>
      <c r="J296" s="43"/>
      <c r="K296" s="43"/>
      <c r="L296" s="47"/>
      <c r="M296" s="231"/>
      <c r="N296" s="232"/>
      <c r="O296" s="87"/>
      <c r="P296" s="87"/>
      <c r="Q296" s="87"/>
      <c r="R296" s="87"/>
      <c r="S296" s="87"/>
      <c r="T296" s="88"/>
      <c r="U296" s="41"/>
      <c r="V296" s="41"/>
      <c r="W296" s="41"/>
      <c r="X296" s="41"/>
      <c r="Y296" s="41"/>
      <c r="Z296" s="41"/>
      <c r="AA296" s="41"/>
      <c r="AB296" s="41"/>
      <c r="AC296" s="41"/>
      <c r="AD296" s="41"/>
      <c r="AE296" s="41"/>
      <c r="AT296" s="20" t="s">
        <v>204</v>
      </c>
      <c r="AU296" s="20" t="s">
        <v>78</v>
      </c>
    </row>
    <row r="297" s="13" customFormat="1">
      <c r="A297" s="13"/>
      <c r="B297" s="235"/>
      <c r="C297" s="236"/>
      <c r="D297" s="228" t="s">
        <v>206</v>
      </c>
      <c r="E297" s="237" t="s">
        <v>19</v>
      </c>
      <c r="F297" s="238" t="s">
        <v>207</v>
      </c>
      <c r="G297" s="236"/>
      <c r="H297" s="237" t="s">
        <v>19</v>
      </c>
      <c r="I297" s="239"/>
      <c r="J297" s="236"/>
      <c r="K297" s="236"/>
      <c r="L297" s="240"/>
      <c r="M297" s="241"/>
      <c r="N297" s="242"/>
      <c r="O297" s="242"/>
      <c r="P297" s="242"/>
      <c r="Q297" s="242"/>
      <c r="R297" s="242"/>
      <c r="S297" s="242"/>
      <c r="T297" s="243"/>
      <c r="U297" s="13"/>
      <c r="V297" s="13"/>
      <c r="W297" s="13"/>
      <c r="X297" s="13"/>
      <c r="Y297" s="13"/>
      <c r="Z297" s="13"/>
      <c r="AA297" s="13"/>
      <c r="AB297" s="13"/>
      <c r="AC297" s="13"/>
      <c r="AD297" s="13"/>
      <c r="AE297" s="13"/>
      <c r="AT297" s="244" t="s">
        <v>206</v>
      </c>
      <c r="AU297" s="244" t="s">
        <v>78</v>
      </c>
      <c r="AV297" s="13" t="s">
        <v>76</v>
      </c>
      <c r="AW297" s="13" t="s">
        <v>31</v>
      </c>
      <c r="AX297" s="13" t="s">
        <v>69</v>
      </c>
      <c r="AY297" s="244" t="s">
        <v>193</v>
      </c>
    </row>
    <row r="298" s="14" customFormat="1">
      <c r="A298" s="14"/>
      <c r="B298" s="245"/>
      <c r="C298" s="246"/>
      <c r="D298" s="228" t="s">
        <v>206</v>
      </c>
      <c r="E298" s="247" t="s">
        <v>19</v>
      </c>
      <c r="F298" s="248" t="s">
        <v>448</v>
      </c>
      <c r="G298" s="246"/>
      <c r="H298" s="249">
        <v>4.4400000000000004</v>
      </c>
      <c r="I298" s="250"/>
      <c r="J298" s="246"/>
      <c r="K298" s="246"/>
      <c r="L298" s="251"/>
      <c r="M298" s="252"/>
      <c r="N298" s="253"/>
      <c r="O298" s="253"/>
      <c r="P298" s="253"/>
      <c r="Q298" s="253"/>
      <c r="R298" s="253"/>
      <c r="S298" s="253"/>
      <c r="T298" s="254"/>
      <c r="U298" s="14"/>
      <c r="V298" s="14"/>
      <c r="W298" s="14"/>
      <c r="X298" s="14"/>
      <c r="Y298" s="14"/>
      <c r="Z298" s="14"/>
      <c r="AA298" s="14"/>
      <c r="AB298" s="14"/>
      <c r="AC298" s="14"/>
      <c r="AD298" s="14"/>
      <c r="AE298" s="14"/>
      <c r="AT298" s="255" t="s">
        <v>206</v>
      </c>
      <c r="AU298" s="255" t="s">
        <v>78</v>
      </c>
      <c r="AV298" s="14" t="s">
        <v>78</v>
      </c>
      <c r="AW298" s="14" t="s">
        <v>31</v>
      </c>
      <c r="AX298" s="14" t="s">
        <v>76</v>
      </c>
      <c r="AY298" s="255" t="s">
        <v>193</v>
      </c>
    </row>
    <row r="299" s="2" customFormat="1" ht="16.5" customHeight="1">
      <c r="A299" s="41"/>
      <c r="B299" s="42"/>
      <c r="C299" s="215" t="s">
        <v>449</v>
      </c>
      <c r="D299" s="215" t="s">
        <v>195</v>
      </c>
      <c r="E299" s="216" t="s">
        <v>450</v>
      </c>
      <c r="F299" s="217" t="s">
        <v>451</v>
      </c>
      <c r="G299" s="218" t="s">
        <v>258</v>
      </c>
      <c r="H299" s="219">
        <v>14.640000000000001</v>
      </c>
      <c r="I299" s="220"/>
      <c r="J299" s="221">
        <f>ROUND(I299*H299,2)</f>
        <v>0</v>
      </c>
      <c r="K299" s="217" t="s">
        <v>199</v>
      </c>
      <c r="L299" s="47"/>
      <c r="M299" s="222" t="s">
        <v>19</v>
      </c>
      <c r="N299" s="223" t="s">
        <v>40</v>
      </c>
      <c r="O299" s="87"/>
      <c r="P299" s="224">
        <f>O299*H299</f>
        <v>0</v>
      </c>
      <c r="Q299" s="224">
        <v>0</v>
      </c>
      <c r="R299" s="224">
        <f>Q299*H299</f>
        <v>0</v>
      </c>
      <c r="S299" s="224">
        <v>0.432</v>
      </c>
      <c r="T299" s="225">
        <f>S299*H299</f>
        <v>6.3244800000000003</v>
      </c>
      <c r="U299" s="41"/>
      <c r="V299" s="41"/>
      <c r="W299" s="41"/>
      <c r="X299" s="41"/>
      <c r="Y299" s="41"/>
      <c r="Z299" s="41"/>
      <c r="AA299" s="41"/>
      <c r="AB299" s="41"/>
      <c r="AC299" s="41"/>
      <c r="AD299" s="41"/>
      <c r="AE299" s="41"/>
      <c r="AR299" s="226" t="s">
        <v>200</v>
      </c>
      <c r="AT299" s="226" t="s">
        <v>195</v>
      </c>
      <c r="AU299" s="226" t="s">
        <v>78</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452</v>
      </c>
    </row>
    <row r="300" s="2" customFormat="1">
      <c r="A300" s="41"/>
      <c r="B300" s="42"/>
      <c r="C300" s="43"/>
      <c r="D300" s="228" t="s">
        <v>202</v>
      </c>
      <c r="E300" s="43"/>
      <c r="F300" s="229" t="s">
        <v>453</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78</v>
      </c>
    </row>
    <row r="301" s="2" customFormat="1">
      <c r="A301" s="41"/>
      <c r="B301" s="42"/>
      <c r="C301" s="43"/>
      <c r="D301" s="233" t="s">
        <v>204</v>
      </c>
      <c r="E301" s="43"/>
      <c r="F301" s="234" t="s">
        <v>454</v>
      </c>
      <c r="G301" s="43"/>
      <c r="H301" s="43"/>
      <c r="I301" s="230"/>
      <c r="J301" s="43"/>
      <c r="K301" s="43"/>
      <c r="L301" s="47"/>
      <c r="M301" s="231"/>
      <c r="N301" s="232"/>
      <c r="O301" s="87"/>
      <c r="P301" s="87"/>
      <c r="Q301" s="87"/>
      <c r="R301" s="87"/>
      <c r="S301" s="87"/>
      <c r="T301" s="88"/>
      <c r="U301" s="41"/>
      <c r="V301" s="41"/>
      <c r="W301" s="41"/>
      <c r="X301" s="41"/>
      <c r="Y301" s="41"/>
      <c r="Z301" s="41"/>
      <c r="AA301" s="41"/>
      <c r="AB301" s="41"/>
      <c r="AC301" s="41"/>
      <c r="AD301" s="41"/>
      <c r="AE301" s="41"/>
      <c r="AT301" s="20" t="s">
        <v>204</v>
      </c>
      <c r="AU301" s="20" t="s">
        <v>78</v>
      </c>
    </row>
    <row r="302" s="13" customFormat="1">
      <c r="A302" s="13"/>
      <c r="B302" s="235"/>
      <c r="C302" s="236"/>
      <c r="D302" s="228" t="s">
        <v>206</v>
      </c>
      <c r="E302" s="237" t="s">
        <v>19</v>
      </c>
      <c r="F302" s="238" t="s">
        <v>207</v>
      </c>
      <c r="G302" s="236"/>
      <c r="H302" s="237" t="s">
        <v>19</v>
      </c>
      <c r="I302" s="239"/>
      <c r="J302" s="236"/>
      <c r="K302" s="236"/>
      <c r="L302" s="240"/>
      <c r="M302" s="241"/>
      <c r="N302" s="242"/>
      <c r="O302" s="242"/>
      <c r="P302" s="242"/>
      <c r="Q302" s="242"/>
      <c r="R302" s="242"/>
      <c r="S302" s="242"/>
      <c r="T302" s="243"/>
      <c r="U302" s="13"/>
      <c r="V302" s="13"/>
      <c r="W302" s="13"/>
      <c r="X302" s="13"/>
      <c r="Y302" s="13"/>
      <c r="Z302" s="13"/>
      <c r="AA302" s="13"/>
      <c r="AB302" s="13"/>
      <c r="AC302" s="13"/>
      <c r="AD302" s="13"/>
      <c r="AE302" s="13"/>
      <c r="AT302" s="244" t="s">
        <v>206</v>
      </c>
      <c r="AU302" s="244" t="s">
        <v>78</v>
      </c>
      <c r="AV302" s="13" t="s">
        <v>76</v>
      </c>
      <c r="AW302" s="13" t="s">
        <v>31</v>
      </c>
      <c r="AX302" s="13" t="s">
        <v>69</v>
      </c>
      <c r="AY302" s="244" t="s">
        <v>193</v>
      </c>
    </row>
    <row r="303" s="14" customFormat="1">
      <c r="A303" s="14"/>
      <c r="B303" s="245"/>
      <c r="C303" s="246"/>
      <c r="D303" s="228" t="s">
        <v>206</v>
      </c>
      <c r="E303" s="247" t="s">
        <v>19</v>
      </c>
      <c r="F303" s="248" t="s">
        <v>455</v>
      </c>
      <c r="G303" s="246"/>
      <c r="H303" s="249">
        <v>14.640000000000001</v>
      </c>
      <c r="I303" s="250"/>
      <c r="J303" s="246"/>
      <c r="K303" s="246"/>
      <c r="L303" s="251"/>
      <c r="M303" s="252"/>
      <c r="N303" s="253"/>
      <c r="O303" s="253"/>
      <c r="P303" s="253"/>
      <c r="Q303" s="253"/>
      <c r="R303" s="253"/>
      <c r="S303" s="253"/>
      <c r="T303" s="254"/>
      <c r="U303" s="14"/>
      <c r="V303" s="14"/>
      <c r="W303" s="14"/>
      <c r="X303" s="14"/>
      <c r="Y303" s="14"/>
      <c r="Z303" s="14"/>
      <c r="AA303" s="14"/>
      <c r="AB303" s="14"/>
      <c r="AC303" s="14"/>
      <c r="AD303" s="14"/>
      <c r="AE303" s="14"/>
      <c r="AT303" s="255" t="s">
        <v>206</v>
      </c>
      <c r="AU303" s="255" t="s">
        <v>78</v>
      </c>
      <c r="AV303" s="14" t="s">
        <v>78</v>
      </c>
      <c r="AW303" s="14" t="s">
        <v>31</v>
      </c>
      <c r="AX303" s="14" t="s">
        <v>76</v>
      </c>
      <c r="AY303" s="255" t="s">
        <v>193</v>
      </c>
    </row>
    <row r="304" s="2" customFormat="1" ht="21.75" customHeight="1">
      <c r="A304" s="41"/>
      <c r="B304" s="42"/>
      <c r="C304" s="215" t="s">
        <v>456</v>
      </c>
      <c r="D304" s="215" t="s">
        <v>195</v>
      </c>
      <c r="E304" s="216" t="s">
        <v>457</v>
      </c>
      <c r="F304" s="217" t="s">
        <v>458</v>
      </c>
      <c r="G304" s="218" t="s">
        <v>198</v>
      </c>
      <c r="H304" s="219">
        <v>42.200000000000003</v>
      </c>
      <c r="I304" s="220"/>
      <c r="J304" s="221">
        <f>ROUND(I304*H304,2)</f>
        <v>0</v>
      </c>
      <c r="K304" s="217" t="s">
        <v>199</v>
      </c>
      <c r="L304" s="47"/>
      <c r="M304" s="222" t="s">
        <v>19</v>
      </c>
      <c r="N304" s="223" t="s">
        <v>40</v>
      </c>
      <c r="O304" s="87"/>
      <c r="P304" s="224">
        <f>O304*H304</f>
        <v>0</v>
      </c>
      <c r="Q304" s="224">
        <v>0</v>
      </c>
      <c r="R304" s="224">
        <f>Q304*H304</f>
        <v>0</v>
      </c>
      <c r="S304" s="224">
        <v>2.2000000000000002</v>
      </c>
      <c r="T304" s="225">
        <f>S304*H304</f>
        <v>92.840000000000018</v>
      </c>
      <c r="U304" s="41"/>
      <c r="V304" s="41"/>
      <c r="W304" s="41"/>
      <c r="X304" s="41"/>
      <c r="Y304" s="41"/>
      <c r="Z304" s="41"/>
      <c r="AA304" s="41"/>
      <c r="AB304" s="41"/>
      <c r="AC304" s="41"/>
      <c r="AD304" s="41"/>
      <c r="AE304" s="41"/>
      <c r="AR304" s="226" t="s">
        <v>200</v>
      </c>
      <c r="AT304" s="226" t="s">
        <v>195</v>
      </c>
      <c r="AU304" s="226" t="s">
        <v>78</v>
      </c>
      <c r="AY304" s="20" t="s">
        <v>193</v>
      </c>
      <c r="BE304" s="227">
        <f>IF(N304="základní",J304,0)</f>
        <v>0</v>
      </c>
      <c r="BF304" s="227">
        <f>IF(N304="snížená",J304,0)</f>
        <v>0</v>
      </c>
      <c r="BG304" s="227">
        <f>IF(N304="zákl. přenesená",J304,0)</f>
        <v>0</v>
      </c>
      <c r="BH304" s="227">
        <f>IF(N304="sníž. přenesená",J304,0)</f>
        <v>0</v>
      </c>
      <c r="BI304" s="227">
        <f>IF(N304="nulová",J304,0)</f>
        <v>0</v>
      </c>
      <c r="BJ304" s="20" t="s">
        <v>76</v>
      </c>
      <c r="BK304" s="227">
        <f>ROUND(I304*H304,2)</f>
        <v>0</v>
      </c>
      <c r="BL304" s="20" t="s">
        <v>200</v>
      </c>
      <c r="BM304" s="226" t="s">
        <v>459</v>
      </c>
    </row>
    <row r="305" s="2" customFormat="1">
      <c r="A305" s="41"/>
      <c r="B305" s="42"/>
      <c r="C305" s="43"/>
      <c r="D305" s="228" t="s">
        <v>202</v>
      </c>
      <c r="E305" s="43"/>
      <c r="F305" s="229" t="s">
        <v>460</v>
      </c>
      <c r="G305" s="43"/>
      <c r="H305" s="43"/>
      <c r="I305" s="230"/>
      <c r="J305" s="43"/>
      <c r="K305" s="43"/>
      <c r="L305" s="47"/>
      <c r="M305" s="231"/>
      <c r="N305" s="232"/>
      <c r="O305" s="87"/>
      <c r="P305" s="87"/>
      <c r="Q305" s="87"/>
      <c r="R305" s="87"/>
      <c r="S305" s="87"/>
      <c r="T305" s="88"/>
      <c r="U305" s="41"/>
      <c r="V305" s="41"/>
      <c r="W305" s="41"/>
      <c r="X305" s="41"/>
      <c r="Y305" s="41"/>
      <c r="Z305" s="41"/>
      <c r="AA305" s="41"/>
      <c r="AB305" s="41"/>
      <c r="AC305" s="41"/>
      <c r="AD305" s="41"/>
      <c r="AE305" s="41"/>
      <c r="AT305" s="20" t="s">
        <v>202</v>
      </c>
      <c r="AU305" s="20" t="s">
        <v>78</v>
      </c>
    </row>
    <row r="306" s="2" customFormat="1">
      <c r="A306" s="41"/>
      <c r="B306" s="42"/>
      <c r="C306" s="43"/>
      <c r="D306" s="233" t="s">
        <v>204</v>
      </c>
      <c r="E306" s="43"/>
      <c r="F306" s="234" t="s">
        <v>461</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204</v>
      </c>
      <c r="AU306" s="20" t="s">
        <v>78</v>
      </c>
    </row>
    <row r="307" s="13" customFormat="1">
      <c r="A307" s="13"/>
      <c r="B307" s="235"/>
      <c r="C307" s="236"/>
      <c r="D307" s="228" t="s">
        <v>206</v>
      </c>
      <c r="E307" s="237" t="s">
        <v>19</v>
      </c>
      <c r="F307" s="238" t="s">
        <v>207</v>
      </c>
      <c r="G307" s="236"/>
      <c r="H307" s="237" t="s">
        <v>19</v>
      </c>
      <c r="I307" s="239"/>
      <c r="J307" s="236"/>
      <c r="K307" s="236"/>
      <c r="L307" s="240"/>
      <c r="M307" s="241"/>
      <c r="N307" s="242"/>
      <c r="O307" s="242"/>
      <c r="P307" s="242"/>
      <c r="Q307" s="242"/>
      <c r="R307" s="242"/>
      <c r="S307" s="242"/>
      <c r="T307" s="243"/>
      <c r="U307" s="13"/>
      <c r="V307" s="13"/>
      <c r="W307" s="13"/>
      <c r="X307" s="13"/>
      <c r="Y307" s="13"/>
      <c r="Z307" s="13"/>
      <c r="AA307" s="13"/>
      <c r="AB307" s="13"/>
      <c r="AC307" s="13"/>
      <c r="AD307" s="13"/>
      <c r="AE307" s="13"/>
      <c r="AT307" s="244" t="s">
        <v>206</v>
      </c>
      <c r="AU307" s="244" t="s">
        <v>78</v>
      </c>
      <c r="AV307" s="13" t="s">
        <v>76</v>
      </c>
      <c r="AW307" s="13" t="s">
        <v>31</v>
      </c>
      <c r="AX307" s="13" t="s">
        <v>69</v>
      </c>
      <c r="AY307" s="244" t="s">
        <v>193</v>
      </c>
    </row>
    <row r="308" s="14" customFormat="1">
      <c r="A308" s="14"/>
      <c r="B308" s="245"/>
      <c r="C308" s="246"/>
      <c r="D308" s="228" t="s">
        <v>206</v>
      </c>
      <c r="E308" s="247" t="s">
        <v>19</v>
      </c>
      <c r="F308" s="248" t="s">
        <v>462</v>
      </c>
      <c r="G308" s="246"/>
      <c r="H308" s="249">
        <v>7.4000000000000004</v>
      </c>
      <c r="I308" s="250"/>
      <c r="J308" s="246"/>
      <c r="K308" s="246"/>
      <c r="L308" s="251"/>
      <c r="M308" s="252"/>
      <c r="N308" s="253"/>
      <c r="O308" s="253"/>
      <c r="P308" s="253"/>
      <c r="Q308" s="253"/>
      <c r="R308" s="253"/>
      <c r="S308" s="253"/>
      <c r="T308" s="254"/>
      <c r="U308" s="14"/>
      <c r="V308" s="14"/>
      <c r="W308" s="14"/>
      <c r="X308" s="14"/>
      <c r="Y308" s="14"/>
      <c r="Z308" s="14"/>
      <c r="AA308" s="14"/>
      <c r="AB308" s="14"/>
      <c r="AC308" s="14"/>
      <c r="AD308" s="14"/>
      <c r="AE308" s="14"/>
      <c r="AT308" s="255" t="s">
        <v>206</v>
      </c>
      <c r="AU308" s="255" t="s">
        <v>78</v>
      </c>
      <c r="AV308" s="14" t="s">
        <v>78</v>
      </c>
      <c r="AW308" s="14" t="s">
        <v>31</v>
      </c>
      <c r="AX308" s="14" t="s">
        <v>69</v>
      </c>
      <c r="AY308" s="255" t="s">
        <v>193</v>
      </c>
    </row>
    <row r="309" s="14" customFormat="1">
      <c r="A309" s="14"/>
      <c r="B309" s="245"/>
      <c r="C309" s="246"/>
      <c r="D309" s="228" t="s">
        <v>206</v>
      </c>
      <c r="E309" s="247" t="s">
        <v>19</v>
      </c>
      <c r="F309" s="248" t="s">
        <v>463</v>
      </c>
      <c r="G309" s="246"/>
      <c r="H309" s="249">
        <v>13.1</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206</v>
      </c>
      <c r="AU309" s="255" t="s">
        <v>78</v>
      </c>
      <c r="AV309" s="14" t="s">
        <v>78</v>
      </c>
      <c r="AW309" s="14" t="s">
        <v>31</v>
      </c>
      <c r="AX309" s="14" t="s">
        <v>69</v>
      </c>
      <c r="AY309" s="255" t="s">
        <v>193</v>
      </c>
    </row>
    <row r="310" s="14" customFormat="1">
      <c r="A310" s="14"/>
      <c r="B310" s="245"/>
      <c r="C310" s="246"/>
      <c r="D310" s="228" t="s">
        <v>206</v>
      </c>
      <c r="E310" s="247" t="s">
        <v>19</v>
      </c>
      <c r="F310" s="248" t="s">
        <v>464</v>
      </c>
      <c r="G310" s="246"/>
      <c r="H310" s="249">
        <v>7.4000000000000004</v>
      </c>
      <c r="I310" s="250"/>
      <c r="J310" s="246"/>
      <c r="K310" s="246"/>
      <c r="L310" s="251"/>
      <c r="M310" s="252"/>
      <c r="N310" s="253"/>
      <c r="O310" s="253"/>
      <c r="P310" s="253"/>
      <c r="Q310" s="253"/>
      <c r="R310" s="253"/>
      <c r="S310" s="253"/>
      <c r="T310" s="254"/>
      <c r="U310" s="14"/>
      <c r="V310" s="14"/>
      <c r="W310" s="14"/>
      <c r="X310" s="14"/>
      <c r="Y310" s="14"/>
      <c r="Z310" s="14"/>
      <c r="AA310" s="14"/>
      <c r="AB310" s="14"/>
      <c r="AC310" s="14"/>
      <c r="AD310" s="14"/>
      <c r="AE310" s="14"/>
      <c r="AT310" s="255" t="s">
        <v>206</v>
      </c>
      <c r="AU310" s="255" t="s">
        <v>78</v>
      </c>
      <c r="AV310" s="14" t="s">
        <v>78</v>
      </c>
      <c r="AW310" s="14" t="s">
        <v>31</v>
      </c>
      <c r="AX310" s="14" t="s">
        <v>69</v>
      </c>
      <c r="AY310" s="255" t="s">
        <v>193</v>
      </c>
    </row>
    <row r="311" s="14" customFormat="1">
      <c r="A311" s="14"/>
      <c r="B311" s="245"/>
      <c r="C311" s="246"/>
      <c r="D311" s="228" t="s">
        <v>206</v>
      </c>
      <c r="E311" s="247" t="s">
        <v>19</v>
      </c>
      <c r="F311" s="248" t="s">
        <v>465</v>
      </c>
      <c r="G311" s="246"/>
      <c r="H311" s="249">
        <v>7.4000000000000004</v>
      </c>
      <c r="I311" s="250"/>
      <c r="J311" s="246"/>
      <c r="K311" s="246"/>
      <c r="L311" s="251"/>
      <c r="M311" s="252"/>
      <c r="N311" s="253"/>
      <c r="O311" s="253"/>
      <c r="P311" s="253"/>
      <c r="Q311" s="253"/>
      <c r="R311" s="253"/>
      <c r="S311" s="253"/>
      <c r="T311" s="254"/>
      <c r="U311" s="14"/>
      <c r="V311" s="14"/>
      <c r="W311" s="14"/>
      <c r="X311" s="14"/>
      <c r="Y311" s="14"/>
      <c r="Z311" s="14"/>
      <c r="AA311" s="14"/>
      <c r="AB311" s="14"/>
      <c r="AC311" s="14"/>
      <c r="AD311" s="14"/>
      <c r="AE311" s="14"/>
      <c r="AT311" s="255" t="s">
        <v>206</v>
      </c>
      <c r="AU311" s="255" t="s">
        <v>78</v>
      </c>
      <c r="AV311" s="14" t="s">
        <v>78</v>
      </c>
      <c r="AW311" s="14" t="s">
        <v>31</v>
      </c>
      <c r="AX311" s="14" t="s">
        <v>69</v>
      </c>
      <c r="AY311" s="255" t="s">
        <v>193</v>
      </c>
    </row>
    <row r="312" s="14" customFormat="1">
      <c r="A312" s="14"/>
      <c r="B312" s="245"/>
      <c r="C312" s="246"/>
      <c r="D312" s="228" t="s">
        <v>206</v>
      </c>
      <c r="E312" s="247" t="s">
        <v>19</v>
      </c>
      <c r="F312" s="248" t="s">
        <v>466</v>
      </c>
      <c r="G312" s="246"/>
      <c r="H312" s="249">
        <v>6.9000000000000004</v>
      </c>
      <c r="I312" s="250"/>
      <c r="J312" s="246"/>
      <c r="K312" s="246"/>
      <c r="L312" s="251"/>
      <c r="M312" s="252"/>
      <c r="N312" s="253"/>
      <c r="O312" s="253"/>
      <c r="P312" s="253"/>
      <c r="Q312" s="253"/>
      <c r="R312" s="253"/>
      <c r="S312" s="253"/>
      <c r="T312" s="254"/>
      <c r="U312" s="14"/>
      <c r="V312" s="14"/>
      <c r="W312" s="14"/>
      <c r="X312" s="14"/>
      <c r="Y312" s="14"/>
      <c r="Z312" s="14"/>
      <c r="AA312" s="14"/>
      <c r="AB312" s="14"/>
      <c r="AC312" s="14"/>
      <c r="AD312" s="14"/>
      <c r="AE312" s="14"/>
      <c r="AT312" s="255" t="s">
        <v>206</v>
      </c>
      <c r="AU312" s="255" t="s">
        <v>78</v>
      </c>
      <c r="AV312" s="14" t="s">
        <v>78</v>
      </c>
      <c r="AW312" s="14" t="s">
        <v>31</v>
      </c>
      <c r="AX312" s="14" t="s">
        <v>69</v>
      </c>
      <c r="AY312" s="255" t="s">
        <v>193</v>
      </c>
    </row>
    <row r="313" s="15" customFormat="1">
      <c r="A313" s="15"/>
      <c r="B313" s="256"/>
      <c r="C313" s="257"/>
      <c r="D313" s="228" t="s">
        <v>206</v>
      </c>
      <c r="E313" s="258" t="s">
        <v>19</v>
      </c>
      <c r="F313" s="259" t="s">
        <v>218</v>
      </c>
      <c r="G313" s="257"/>
      <c r="H313" s="260">
        <v>42.200000000000003</v>
      </c>
      <c r="I313" s="261"/>
      <c r="J313" s="257"/>
      <c r="K313" s="257"/>
      <c r="L313" s="262"/>
      <c r="M313" s="263"/>
      <c r="N313" s="264"/>
      <c r="O313" s="264"/>
      <c r="P313" s="264"/>
      <c r="Q313" s="264"/>
      <c r="R313" s="264"/>
      <c r="S313" s="264"/>
      <c r="T313" s="265"/>
      <c r="U313" s="15"/>
      <c r="V313" s="15"/>
      <c r="W313" s="15"/>
      <c r="X313" s="15"/>
      <c r="Y313" s="15"/>
      <c r="Z313" s="15"/>
      <c r="AA313" s="15"/>
      <c r="AB313" s="15"/>
      <c r="AC313" s="15"/>
      <c r="AD313" s="15"/>
      <c r="AE313" s="15"/>
      <c r="AT313" s="266" t="s">
        <v>206</v>
      </c>
      <c r="AU313" s="266" t="s">
        <v>78</v>
      </c>
      <c r="AV313" s="15" t="s">
        <v>200</v>
      </c>
      <c r="AW313" s="15" t="s">
        <v>31</v>
      </c>
      <c r="AX313" s="15" t="s">
        <v>76</v>
      </c>
      <c r="AY313" s="266" t="s">
        <v>193</v>
      </c>
    </row>
    <row r="314" s="2" customFormat="1" ht="21.75" customHeight="1">
      <c r="A314" s="41"/>
      <c r="B314" s="42"/>
      <c r="C314" s="215" t="s">
        <v>467</v>
      </c>
      <c r="D314" s="215" t="s">
        <v>195</v>
      </c>
      <c r="E314" s="216" t="s">
        <v>468</v>
      </c>
      <c r="F314" s="217" t="s">
        <v>469</v>
      </c>
      <c r="G314" s="218" t="s">
        <v>198</v>
      </c>
      <c r="H314" s="219">
        <v>30</v>
      </c>
      <c r="I314" s="220"/>
      <c r="J314" s="221">
        <f>ROUND(I314*H314,2)</f>
        <v>0</v>
      </c>
      <c r="K314" s="217" t="s">
        <v>199</v>
      </c>
      <c r="L314" s="47"/>
      <c r="M314" s="222" t="s">
        <v>19</v>
      </c>
      <c r="N314" s="223" t="s">
        <v>40</v>
      </c>
      <c r="O314" s="87"/>
      <c r="P314" s="224">
        <f>O314*H314</f>
        <v>0</v>
      </c>
      <c r="Q314" s="224">
        <v>0</v>
      </c>
      <c r="R314" s="224">
        <f>Q314*H314</f>
        <v>0</v>
      </c>
      <c r="S314" s="224">
        <v>2.2000000000000002</v>
      </c>
      <c r="T314" s="225">
        <f>S314*H314</f>
        <v>66</v>
      </c>
      <c r="U314" s="41"/>
      <c r="V314" s="41"/>
      <c r="W314" s="41"/>
      <c r="X314" s="41"/>
      <c r="Y314" s="41"/>
      <c r="Z314" s="41"/>
      <c r="AA314" s="41"/>
      <c r="AB314" s="41"/>
      <c r="AC314" s="41"/>
      <c r="AD314" s="41"/>
      <c r="AE314" s="41"/>
      <c r="AR314" s="226" t="s">
        <v>200</v>
      </c>
      <c r="AT314" s="226" t="s">
        <v>195</v>
      </c>
      <c r="AU314" s="226" t="s">
        <v>78</v>
      </c>
      <c r="AY314" s="20" t="s">
        <v>193</v>
      </c>
      <c r="BE314" s="227">
        <f>IF(N314="základní",J314,0)</f>
        <v>0</v>
      </c>
      <c r="BF314" s="227">
        <f>IF(N314="snížená",J314,0)</f>
        <v>0</v>
      </c>
      <c r="BG314" s="227">
        <f>IF(N314="zákl. přenesená",J314,0)</f>
        <v>0</v>
      </c>
      <c r="BH314" s="227">
        <f>IF(N314="sníž. přenesená",J314,0)</f>
        <v>0</v>
      </c>
      <c r="BI314" s="227">
        <f>IF(N314="nulová",J314,0)</f>
        <v>0</v>
      </c>
      <c r="BJ314" s="20" t="s">
        <v>76</v>
      </c>
      <c r="BK314" s="227">
        <f>ROUND(I314*H314,2)</f>
        <v>0</v>
      </c>
      <c r="BL314" s="20" t="s">
        <v>200</v>
      </c>
      <c r="BM314" s="226" t="s">
        <v>470</v>
      </c>
    </row>
    <row r="315" s="2" customFormat="1">
      <c r="A315" s="41"/>
      <c r="B315" s="42"/>
      <c r="C315" s="43"/>
      <c r="D315" s="228" t="s">
        <v>202</v>
      </c>
      <c r="E315" s="43"/>
      <c r="F315" s="229" t="s">
        <v>471</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202</v>
      </c>
      <c r="AU315" s="20" t="s">
        <v>78</v>
      </c>
    </row>
    <row r="316" s="2" customFormat="1">
      <c r="A316" s="41"/>
      <c r="B316" s="42"/>
      <c r="C316" s="43"/>
      <c r="D316" s="233" t="s">
        <v>204</v>
      </c>
      <c r="E316" s="43"/>
      <c r="F316" s="234" t="s">
        <v>472</v>
      </c>
      <c r="G316" s="43"/>
      <c r="H316" s="43"/>
      <c r="I316" s="230"/>
      <c r="J316" s="43"/>
      <c r="K316" s="43"/>
      <c r="L316" s="47"/>
      <c r="M316" s="231"/>
      <c r="N316" s="232"/>
      <c r="O316" s="87"/>
      <c r="P316" s="87"/>
      <c r="Q316" s="87"/>
      <c r="R316" s="87"/>
      <c r="S316" s="87"/>
      <c r="T316" s="88"/>
      <c r="U316" s="41"/>
      <c r="V316" s="41"/>
      <c r="W316" s="41"/>
      <c r="X316" s="41"/>
      <c r="Y316" s="41"/>
      <c r="Z316" s="41"/>
      <c r="AA316" s="41"/>
      <c r="AB316" s="41"/>
      <c r="AC316" s="41"/>
      <c r="AD316" s="41"/>
      <c r="AE316" s="41"/>
      <c r="AT316" s="20" t="s">
        <v>204</v>
      </c>
      <c r="AU316" s="20" t="s">
        <v>78</v>
      </c>
    </row>
    <row r="317" s="13" customFormat="1">
      <c r="A317" s="13"/>
      <c r="B317" s="235"/>
      <c r="C317" s="236"/>
      <c r="D317" s="228" t="s">
        <v>206</v>
      </c>
      <c r="E317" s="237" t="s">
        <v>19</v>
      </c>
      <c r="F317" s="238" t="s">
        <v>207</v>
      </c>
      <c r="G317" s="236"/>
      <c r="H317" s="237" t="s">
        <v>19</v>
      </c>
      <c r="I317" s="239"/>
      <c r="J317" s="236"/>
      <c r="K317" s="236"/>
      <c r="L317" s="240"/>
      <c r="M317" s="241"/>
      <c r="N317" s="242"/>
      <c r="O317" s="242"/>
      <c r="P317" s="242"/>
      <c r="Q317" s="242"/>
      <c r="R317" s="242"/>
      <c r="S317" s="242"/>
      <c r="T317" s="243"/>
      <c r="U317" s="13"/>
      <c r="V317" s="13"/>
      <c r="W317" s="13"/>
      <c r="X317" s="13"/>
      <c r="Y317" s="13"/>
      <c r="Z317" s="13"/>
      <c r="AA317" s="13"/>
      <c r="AB317" s="13"/>
      <c r="AC317" s="13"/>
      <c r="AD317" s="13"/>
      <c r="AE317" s="13"/>
      <c r="AT317" s="244" t="s">
        <v>206</v>
      </c>
      <c r="AU317" s="244" t="s">
        <v>78</v>
      </c>
      <c r="AV317" s="13" t="s">
        <v>76</v>
      </c>
      <c r="AW317" s="13" t="s">
        <v>31</v>
      </c>
      <c r="AX317" s="13" t="s">
        <v>69</v>
      </c>
      <c r="AY317" s="244" t="s">
        <v>193</v>
      </c>
    </row>
    <row r="318" s="14" customFormat="1">
      <c r="A318" s="14"/>
      <c r="B318" s="245"/>
      <c r="C318" s="246"/>
      <c r="D318" s="228" t="s">
        <v>206</v>
      </c>
      <c r="E318" s="247" t="s">
        <v>19</v>
      </c>
      <c r="F318" s="248" t="s">
        <v>473</v>
      </c>
      <c r="G318" s="246"/>
      <c r="H318" s="249">
        <v>19.649999999999999</v>
      </c>
      <c r="I318" s="250"/>
      <c r="J318" s="246"/>
      <c r="K318" s="246"/>
      <c r="L318" s="251"/>
      <c r="M318" s="252"/>
      <c r="N318" s="253"/>
      <c r="O318" s="253"/>
      <c r="P318" s="253"/>
      <c r="Q318" s="253"/>
      <c r="R318" s="253"/>
      <c r="S318" s="253"/>
      <c r="T318" s="254"/>
      <c r="U318" s="14"/>
      <c r="V318" s="14"/>
      <c r="W318" s="14"/>
      <c r="X318" s="14"/>
      <c r="Y318" s="14"/>
      <c r="Z318" s="14"/>
      <c r="AA318" s="14"/>
      <c r="AB318" s="14"/>
      <c r="AC318" s="14"/>
      <c r="AD318" s="14"/>
      <c r="AE318" s="14"/>
      <c r="AT318" s="255" t="s">
        <v>206</v>
      </c>
      <c r="AU318" s="255" t="s">
        <v>78</v>
      </c>
      <c r="AV318" s="14" t="s">
        <v>78</v>
      </c>
      <c r="AW318" s="14" t="s">
        <v>31</v>
      </c>
      <c r="AX318" s="14" t="s">
        <v>69</v>
      </c>
      <c r="AY318" s="255" t="s">
        <v>193</v>
      </c>
    </row>
    <row r="319" s="14" customFormat="1">
      <c r="A319" s="14"/>
      <c r="B319" s="245"/>
      <c r="C319" s="246"/>
      <c r="D319" s="228" t="s">
        <v>206</v>
      </c>
      <c r="E319" s="247" t="s">
        <v>19</v>
      </c>
      <c r="F319" s="248" t="s">
        <v>474</v>
      </c>
      <c r="G319" s="246"/>
      <c r="H319" s="249">
        <v>10.35</v>
      </c>
      <c r="I319" s="250"/>
      <c r="J319" s="246"/>
      <c r="K319" s="246"/>
      <c r="L319" s="251"/>
      <c r="M319" s="252"/>
      <c r="N319" s="253"/>
      <c r="O319" s="253"/>
      <c r="P319" s="253"/>
      <c r="Q319" s="253"/>
      <c r="R319" s="253"/>
      <c r="S319" s="253"/>
      <c r="T319" s="254"/>
      <c r="U319" s="14"/>
      <c r="V319" s="14"/>
      <c r="W319" s="14"/>
      <c r="X319" s="14"/>
      <c r="Y319" s="14"/>
      <c r="Z319" s="14"/>
      <c r="AA319" s="14"/>
      <c r="AB319" s="14"/>
      <c r="AC319" s="14"/>
      <c r="AD319" s="14"/>
      <c r="AE319" s="14"/>
      <c r="AT319" s="255" t="s">
        <v>206</v>
      </c>
      <c r="AU319" s="255" t="s">
        <v>78</v>
      </c>
      <c r="AV319" s="14" t="s">
        <v>78</v>
      </c>
      <c r="AW319" s="14" t="s">
        <v>31</v>
      </c>
      <c r="AX319" s="14" t="s">
        <v>69</v>
      </c>
      <c r="AY319" s="255" t="s">
        <v>193</v>
      </c>
    </row>
    <row r="320" s="15" customFormat="1">
      <c r="A320" s="15"/>
      <c r="B320" s="256"/>
      <c r="C320" s="257"/>
      <c r="D320" s="228" t="s">
        <v>206</v>
      </c>
      <c r="E320" s="258" t="s">
        <v>19</v>
      </c>
      <c r="F320" s="259" t="s">
        <v>218</v>
      </c>
      <c r="G320" s="257"/>
      <c r="H320" s="260">
        <v>30</v>
      </c>
      <c r="I320" s="261"/>
      <c r="J320" s="257"/>
      <c r="K320" s="257"/>
      <c r="L320" s="262"/>
      <c r="M320" s="263"/>
      <c r="N320" s="264"/>
      <c r="O320" s="264"/>
      <c r="P320" s="264"/>
      <c r="Q320" s="264"/>
      <c r="R320" s="264"/>
      <c r="S320" s="264"/>
      <c r="T320" s="265"/>
      <c r="U320" s="15"/>
      <c r="V320" s="15"/>
      <c r="W320" s="15"/>
      <c r="X320" s="15"/>
      <c r="Y320" s="15"/>
      <c r="Z320" s="15"/>
      <c r="AA320" s="15"/>
      <c r="AB320" s="15"/>
      <c r="AC320" s="15"/>
      <c r="AD320" s="15"/>
      <c r="AE320" s="15"/>
      <c r="AT320" s="266" t="s">
        <v>206</v>
      </c>
      <c r="AU320" s="266" t="s">
        <v>78</v>
      </c>
      <c r="AV320" s="15" t="s">
        <v>200</v>
      </c>
      <c r="AW320" s="15" t="s">
        <v>31</v>
      </c>
      <c r="AX320" s="15" t="s">
        <v>76</v>
      </c>
      <c r="AY320" s="266" t="s">
        <v>193</v>
      </c>
    </row>
    <row r="321" s="2" customFormat="1" ht="21.75" customHeight="1">
      <c r="A321" s="41"/>
      <c r="B321" s="42"/>
      <c r="C321" s="215" t="s">
        <v>475</v>
      </c>
      <c r="D321" s="215" t="s">
        <v>195</v>
      </c>
      <c r="E321" s="216" t="s">
        <v>476</v>
      </c>
      <c r="F321" s="217" t="s">
        <v>477</v>
      </c>
      <c r="G321" s="218" t="s">
        <v>198</v>
      </c>
      <c r="H321" s="219">
        <v>7.2300000000000004</v>
      </c>
      <c r="I321" s="220"/>
      <c r="J321" s="221">
        <f>ROUND(I321*H321,2)</f>
        <v>0</v>
      </c>
      <c r="K321" s="217" t="s">
        <v>199</v>
      </c>
      <c r="L321" s="47"/>
      <c r="M321" s="222" t="s">
        <v>19</v>
      </c>
      <c r="N321" s="223" t="s">
        <v>40</v>
      </c>
      <c r="O321" s="87"/>
      <c r="P321" s="224">
        <f>O321*H321</f>
        <v>0</v>
      </c>
      <c r="Q321" s="224">
        <v>0</v>
      </c>
      <c r="R321" s="224">
        <f>Q321*H321</f>
        <v>0</v>
      </c>
      <c r="S321" s="224">
        <v>2.2000000000000002</v>
      </c>
      <c r="T321" s="225">
        <f>S321*H321</f>
        <v>15.906000000000002</v>
      </c>
      <c r="U321" s="41"/>
      <c r="V321" s="41"/>
      <c r="W321" s="41"/>
      <c r="X321" s="41"/>
      <c r="Y321" s="41"/>
      <c r="Z321" s="41"/>
      <c r="AA321" s="41"/>
      <c r="AB321" s="41"/>
      <c r="AC321" s="41"/>
      <c r="AD321" s="41"/>
      <c r="AE321" s="41"/>
      <c r="AR321" s="226" t="s">
        <v>200</v>
      </c>
      <c r="AT321" s="226" t="s">
        <v>195</v>
      </c>
      <c r="AU321" s="226" t="s">
        <v>78</v>
      </c>
      <c r="AY321" s="20" t="s">
        <v>193</v>
      </c>
      <c r="BE321" s="227">
        <f>IF(N321="základní",J321,0)</f>
        <v>0</v>
      </c>
      <c r="BF321" s="227">
        <f>IF(N321="snížená",J321,0)</f>
        <v>0</v>
      </c>
      <c r="BG321" s="227">
        <f>IF(N321="zákl. přenesená",J321,0)</f>
        <v>0</v>
      </c>
      <c r="BH321" s="227">
        <f>IF(N321="sníž. přenesená",J321,0)</f>
        <v>0</v>
      </c>
      <c r="BI321" s="227">
        <f>IF(N321="nulová",J321,0)</f>
        <v>0</v>
      </c>
      <c r="BJ321" s="20" t="s">
        <v>76</v>
      </c>
      <c r="BK321" s="227">
        <f>ROUND(I321*H321,2)</f>
        <v>0</v>
      </c>
      <c r="BL321" s="20" t="s">
        <v>200</v>
      </c>
      <c r="BM321" s="226" t="s">
        <v>478</v>
      </c>
    </row>
    <row r="322" s="2" customFormat="1">
      <c r="A322" s="41"/>
      <c r="B322" s="42"/>
      <c r="C322" s="43"/>
      <c r="D322" s="228" t="s">
        <v>202</v>
      </c>
      <c r="E322" s="43"/>
      <c r="F322" s="229" t="s">
        <v>479</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202</v>
      </c>
      <c r="AU322" s="20" t="s">
        <v>78</v>
      </c>
    </row>
    <row r="323" s="2" customFormat="1">
      <c r="A323" s="41"/>
      <c r="B323" s="42"/>
      <c r="C323" s="43"/>
      <c r="D323" s="233" t="s">
        <v>204</v>
      </c>
      <c r="E323" s="43"/>
      <c r="F323" s="234" t="s">
        <v>480</v>
      </c>
      <c r="G323" s="43"/>
      <c r="H323" s="43"/>
      <c r="I323" s="230"/>
      <c r="J323" s="43"/>
      <c r="K323" s="43"/>
      <c r="L323" s="47"/>
      <c r="M323" s="231"/>
      <c r="N323" s="232"/>
      <c r="O323" s="87"/>
      <c r="P323" s="87"/>
      <c r="Q323" s="87"/>
      <c r="R323" s="87"/>
      <c r="S323" s="87"/>
      <c r="T323" s="88"/>
      <c r="U323" s="41"/>
      <c r="V323" s="41"/>
      <c r="W323" s="41"/>
      <c r="X323" s="41"/>
      <c r="Y323" s="41"/>
      <c r="Z323" s="41"/>
      <c r="AA323" s="41"/>
      <c r="AB323" s="41"/>
      <c r="AC323" s="41"/>
      <c r="AD323" s="41"/>
      <c r="AE323" s="41"/>
      <c r="AT323" s="20" t="s">
        <v>204</v>
      </c>
      <c r="AU323" s="20" t="s">
        <v>78</v>
      </c>
    </row>
    <row r="324" s="13" customFormat="1">
      <c r="A324" s="13"/>
      <c r="B324" s="235"/>
      <c r="C324" s="236"/>
      <c r="D324" s="228" t="s">
        <v>206</v>
      </c>
      <c r="E324" s="237" t="s">
        <v>19</v>
      </c>
      <c r="F324" s="238" t="s">
        <v>207</v>
      </c>
      <c r="G324" s="236"/>
      <c r="H324" s="237" t="s">
        <v>19</v>
      </c>
      <c r="I324" s="239"/>
      <c r="J324" s="236"/>
      <c r="K324" s="236"/>
      <c r="L324" s="240"/>
      <c r="M324" s="241"/>
      <c r="N324" s="242"/>
      <c r="O324" s="242"/>
      <c r="P324" s="242"/>
      <c r="Q324" s="242"/>
      <c r="R324" s="242"/>
      <c r="S324" s="242"/>
      <c r="T324" s="243"/>
      <c r="U324" s="13"/>
      <c r="V324" s="13"/>
      <c r="W324" s="13"/>
      <c r="X324" s="13"/>
      <c r="Y324" s="13"/>
      <c r="Z324" s="13"/>
      <c r="AA324" s="13"/>
      <c r="AB324" s="13"/>
      <c r="AC324" s="13"/>
      <c r="AD324" s="13"/>
      <c r="AE324" s="13"/>
      <c r="AT324" s="244" t="s">
        <v>206</v>
      </c>
      <c r="AU324" s="244" t="s">
        <v>78</v>
      </c>
      <c r="AV324" s="13" t="s">
        <v>76</v>
      </c>
      <c r="AW324" s="13" t="s">
        <v>31</v>
      </c>
      <c r="AX324" s="13" t="s">
        <v>69</v>
      </c>
      <c r="AY324" s="244" t="s">
        <v>193</v>
      </c>
    </row>
    <row r="325" s="14" customFormat="1">
      <c r="A325" s="14"/>
      <c r="B325" s="245"/>
      <c r="C325" s="246"/>
      <c r="D325" s="228" t="s">
        <v>206</v>
      </c>
      <c r="E325" s="247" t="s">
        <v>19</v>
      </c>
      <c r="F325" s="248" t="s">
        <v>481</v>
      </c>
      <c r="G325" s="246"/>
      <c r="H325" s="249">
        <v>7.2300000000000004</v>
      </c>
      <c r="I325" s="250"/>
      <c r="J325" s="246"/>
      <c r="K325" s="246"/>
      <c r="L325" s="251"/>
      <c r="M325" s="252"/>
      <c r="N325" s="253"/>
      <c r="O325" s="253"/>
      <c r="P325" s="253"/>
      <c r="Q325" s="253"/>
      <c r="R325" s="253"/>
      <c r="S325" s="253"/>
      <c r="T325" s="254"/>
      <c r="U325" s="14"/>
      <c r="V325" s="14"/>
      <c r="W325" s="14"/>
      <c r="X325" s="14"/>
      <c r="Y325" s="14"/>
      <c r="Z325" s="14"/>
      <c r="AA325" s="14"/>
      <c r="AB325" s="14"/>
      <c r="AC325" s="14"/>
      <c r="AD325" s="14"/>
      <c r="AE325" s="14"/>
      <c r="AT325" s="255" t="s">
        <v>206</v>
      </c>
      <c r="AU325" s="255" t="s">
        <v>78</v>
      </c>
      <c r="AV325" s="14" t="s">
        <v>78</v>
      </c>
      <c r="AW325" s="14" t="s">
        <v>31</v>
      </c>
      <c r="AX325" s="14" t="s">
        <v>76</v>
      </c>
      <c r="AY325" s="255" t="s">
        <v>193</v>
      </c>
    </row>
    <row r="326" s="2" customFormat="1" ht="16.5" customHeight="1">
      <c r="A326" s="41"/>
      <c r="B326" s="42"/>
      <c r="C326" s="215" t="s">
        <v>482</v>
      </c>
      <c r="D326" s="215" t="s">
        <v>195</v>
      </c>
      <c r="E326" s="216" t="s">
        <v>483</v>
      </c>
      <c r="F326" s="217" t="s">
        <v>484</v>
      </c>
      <c r="G326" s="218" t="s">
        <v>198</v>
      </c>
      <c r="H326" s="219">
        <v>14.800000000000001</v>
      </c>
      <c r="I326" s="220"/>
      <c r="J326" s="221">
        <f>ROUND(I326*H326,2)</f>
        <v>0</v>
      </c>
      <c r="K326" s="217" t="s">
        <v>199</v>
      </c>
      <c r="L326" s="47"/>
      <c r="M326" s="222" t="s">
        <v>19</v>
      </c>
      <c r="N326" s="223" t="s">
        <v>40</v>
      </c>
      <c r="O326" s="87"/>
      <c r="P326" s="224">
        <f>O326*H326</f>
        <v>0</v>
      </c>
      <c r="Q326" s="224">
        <v>0</v>
      </c>
      <c r="R326" s="224">
        <f>Q326*H326</f>
        <v>0</v>
      </c>
      <c r="S326" s="224">
        <v>0.043999999999999997</v>
      </c>
      <c r="T326" s="225">
        <f>S326*H326</f>
        <v>0.6512</v>
      </c>
      <c r="U326" s="41"/>
      <c r="V326" s="41"/>
      <c r="W326" s="41"/>
      <c r="X326" s="41"/>
      <c r="Y326" s="41"/>
      <c r="Z326" s="41"/>
      <c r="AA326" s="41"/>
      <c r="AB326" s="41"/>
      <c r="AC326" s="41"/>
      <c r="AD326" s="41"/>
      <c r="AE326" s="41"/>
      <c r="AR326" s="226" t="s">
        <v>200</v>
      </c>
      <c r="AT326" s="226" t="s">
        <v>195</v>
      </c>
      <c r="AU326" s="226" t="s">
        <v>78</v>
      </c>
      <c r="AY326" s="20" t="s">
        <v>193</v>
      </c>
      <c r="BE326" s="227">
        <f>IF(N326="základní",J326,0)</f>
        <v>0</v>
      </c>
      <c r="BF326" s="227">
        <f>IF(N326="snížená",J326,0)</f>
        <v>0</v>
      </c>
      <c r="BG326" s="227">
        <f>IF(N326="zákl. přenesená",J326,0)</f>
        <v>0</v>
      </c>
      <c r="BH326" s="227">
        <f>IF(N326="sníž. přenesená",J326,0)</f>
        <v>0</v>
      </c>
      <c r="BI326" s="227">
        <f>IF(N326="nulová",J326,0)</f>
        <v>0</v>
      </c>
      <c r="BJ326" s="20" t="s">
        <v>76</v>
      </c>
      <c r="BK326" s="227">
        <f>ROUND(I326*H326,2)</f>
        <v>0</v>
      </c>
      <c r="BL326" s="20" t="s">
        <v>200</v>
      </c>
      <c r="BM326" s="226" t="s">
        <v>485</v>
      </c>
    </row>
    <row r="327" s="2" customFormat="1">
      <c r="A327" s="41"/>
      <c r="B327" s="42"/>
      <c r="C327" s="43"/>
      <c r="D327" s="228" t="s">
        <v>202</v>
      </c>
      <c r="E327" s="43"/>
      <c r="F327" s="229" t="s">
        <v>486</v>
      </c>
      <c r="G327" s="43"/>
      <c r="H327" s="43"/>
      <c r="I327" s="230"/>
      <c r="J327" s="43"/>
      <c r="K327" s="43"/>
      <c r="L327" s="47"/>
      <c r="M327" s="231"/>
      <c r="N327" s="232"/>
      <c r="O327" s="87"/>
      <c r="P327" s="87"/>
      <c r="Q327" s="87"/>
      <c r="R327" s="87"/>
      <c r="S327" s="87"/>
      <c r="T327" s="88"/>
      <c r="U327" s="41"/>
      <c r="V327" s="41"/>
      <c r="W327" s="41"/>
      <c r="X327" s="41"/>
      <c r="Y327" s="41"/>
      <c r="Z327" s="41"/>
      <c r="AA327" s="41"/>
      <c r="AB327" s="41"/>
      <c r="AC327" s="41"/>
      <c r="AD327" s="41"/>
      <c r="AE327" s="41"/>
      <c r="AT327" s="20" t="s">
        <v>202</v>
      </c>
      <c r="AU327" s="20" t="s">
        <v>78</v>
      </c>
    </row>
    <row r="328" s="2" customFormat="1">
      <c r="A328" s="41"/>
      <c r="B328" s="42"/>
      <c r="C328" s="43"/>
      <c r="D328" s="233" t="s">
        <v>204</v>
      </c>
      <c r="E328" s="43"/>
      <c r="F328" s="234" t="s">
        <v>487</v>
      </c>
      <c r="G328" s="43"/>
      <c r="H328" s="43"/>
      <c r="I328" s="230"/>
      <c r="J328" s="43"/>
      <c r="K328" s="43"/>
      <c r="L328" s="47"/>
      <c r="M328" s="231"/>
      <c r="N328" s="232"/>
      <c r="O328" s="87"/>
      <c r="P328" s="87"/>
      <c r="Q328" s="87"/>
      <c r="R328" s="87"/>
      <c r="S328" s="87"/>
      <c r="T328" s="88"/>
      <c r="U328" s="41"/>
      <c r="V328" s="41"/>
      <c r="W328" s="41"/>
      <c r="X328" s="41"/>
      <c r="Y328" s="41"/>
      <c r="Z328" s="41"/>
      <c r="AA328" s="41"/>
      <c r="AB328" s="41"/>
      <c r="AC328" s="41"/>
      <c r="AD328" s="41"/>
      <c r="AE328" s="41"/>
      <c r="AT328" s="20" t="s">
        <v>204</v>
      </c>
      <c r="AU328" s="20" t="s">
        <v>78</v>
      </c>
    </row>
    <row r="329" s="13" customFormat="1">
      <c r="A329" s="13"/>
      <c r="B329" s="235"/>
      <c r="C329" s="236"/>
      <c r="D329" s="228" t="s">
        <v>206</v>
      </c>
      <c r="E329" s="237" t="s">
        <v>19</v>
      </c>
      <c r="F329" s="238" t="s">
        <v>207</v>
      </c>
      <c r="G329" s="236"/>
      <c r="H329" s="237" t="s">
        <v>19</v>
      </c>
      <c r="I329" s="239"/>
      <c r="J329" s="236"/>
      <c r="K329" s="236"/>
      <c r="L329" s="240"/>
      <c r="M329" s="241"/>
      <c r="N329" s="242"/>
      <c r="O329" s="242"/>
      <c r="P329" s="242"/>
      <c r="Q329" s="242"/>
      <c r="R329" s="242"/>
      <c r="S329" s="242"/>
      <c r="T329" s="243"/>
      <c r="U329" s="13"/>
      <c r="V329" s="13"/>
      <c r="W329" s="13"/>
      <c r="X329" s="13"/>
      <c r="Y329" s="13"/>
      <c r="Z329" s="13"/>
      <c r="AA329" s="13"/>
      <c r="AB329" s="13"/>
      <c r="AC329" s="13"/>
      <c r="AD329" s="13"/>
      <c r="AE329" s="13"/>
      <c r="AT329" s="244" t="s">
        <v>206</v>
      </c>
      <c r="AU329" s="244" t="s">
        <v>78</v>
      </c>
      <c r="AV329" s="13" t="s">
        <v>76</v>
      </c>
      <c r="AW329" s="13" t="s">
        <v>31</v>
      </c>
      <c r="AX329" s="13" t="s">
        <v>69</v>
      </c>
      <c r="AY329" s="244" t="s">
        <v>193</v>
      </c>
    </row>
    <row r="330" s="14" customFormat="1">
      <c r="A330" s="14"/>
      <c r="B330" s="245"/>
      <c r="C330" s="246"/>
      <c r="D330" s="228" t="s">
        <v>206</v>
      </c>
      <c r="E330" s="247" t="s">
        <v>19</v>
      </c>
      <c r="F330" s="248" t="s">
        <v>462</v>
      </c>
      <c r="G330" s="246"/>
      <c r="H330" s="249">
        <v>7.4000000000000004</v>
      </c>
      <c r="I330" s="250"/>
      <c r="J330" s="246"/>
      <c r="K330" s="246"/>
      <c r="L330" s="251"/>
      <c r="M330" s="252"/>
      <c r="N330" s="253"/>
      <c r="O330" s="253"/>
      <c r="P330" s="253"/>
      <c r="Q330" s="253"/>
      <c r="R330" s="253"/>
      <c r="S330" s="253"/>
      <c r="T330" s="254"/>
      <c r="U330" s="14"/>
      <c r="V330" s="14"/>
      <c r="W330" s="14"/>
      <c r="X330" s="14"/>
      <c r="Y330" s="14"/>
      <c r="Z330" s="14"/>
      <c r="AA330" s="14"/>
      <c r="AB330" s="14"/>
      <c r="AC330" s="14"/>
      <c r="AD330" s="14"/>
      <c r="AE330" s="14"/>
      <c r="AT330" s="255" t="s">
        <v>206</v>
      </c>
      <c r="AU330" s="255" t="s">
        <v>78</v>
      </c>
      <c r="AV330" s="14" t="s">
        <v>78</v>
      </c>
      <c r="AW330" s="14" t="s">
        <v>31</v>
      </c>
      <c r="AX330" s="14" t="s">
        <v>69</v>
      </c>
      <c r="AY330" s="255" t="s">
        <v>193</v>
      </c>
    </row>
    <row r="331" s="14" customFormat="1">
      <c r="A331" s="14"/>
      <c r="B331" s="245"/>
      <c r="C331" s="246"/>
      <c r="D331" s="228" t="s">
        <v>206</v>
      </c>
      <c r="E331" s="247" t="s">
        <v>19</v>
      </c>
      <c r="F331" s="248" t="s">
        <v>465</v>
      </c>
      <c r="G331" s="246"/>
      <c r="H331" s="249">
        <v>7.4000000000000004</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206</v>
      </c>
      <c r="AU331" s="255" t="s">
        <v>78</v>
      </c>
      <c r="AV331" s="14" t="s">
        <v>78</v>
      </c>
      <c r="AW331" s="14" t="s">
        <v>31</v>
      </c>
      <c r="AX331" s="14" t="s">
        <v>69</v>
      </c>
      <c r="AY331" s="255" t="s">
        <v>193</v>
      </c>
    </row>
    <row r="332" s="15" customFormat="1">
      <c r="A332" s="15"/>
      <c r="B332" s="256"/>
      <c r="C332" s="257"/>
      <c r="D332" s="228" t="s">
        <v>206</v>
      </c>
      <c r="E332" s="258" t="s">
        <v>19</v>
      </c>
      <c r="F332" s="259" t="s">
        <v>218</v>
      </c>
      <c r="G332" s="257"/>
      <c r="H332" s="260">
        <v>14.800000000000001</v>
      </c>
      <c r="I332" s="261"/>
      <c r="J332" s="257"/>
      <c r="K332" s="257"/>
      <c r="L332" s="262"/>
      <c r="M332" s="263"/>
      <c r="N332" s="264"/>
      <c r="O332" s="264"/>
      <c r="P332" s="264"/>
      <c r="Q332" s="264"/>
      <c r="R332" s="264"/>
      <c r="S332" s="264"/>
      <c r="T332" s="265"/>
      <c r="U332" s="15"/>
      <c r="V332" s="15"/>
      <c r="W332" s="15"/>
      <c r="X332" s="15"/>
      <c r="Y332" s="15"/>
      <c r="Z332" s="15"/>
      <c r="AA332" s="15"/>
      <c r="AB332" s="15"/>
      <c r="AC332" s="15"/>
      <c r="AD332" s="15"/>
      <c r="AE332" s="15"/>
      <c r="AT332" s="266" t="s">
        <v>206</v>
      </c>
      <c r="AU332" s="266" t="s">
        <v>78</v>
      </c>
      <c r="AV332" s="15" t="s">
        <v>200</v>
      </c>
      <c r="AW332" s="15" t="s">
        <v>31</v>
      </c>
      <c r="AX332" s="15" t="s">
        <v>76</v>
      </c>
      <c r="AY332" s="266" t="s">
        <v>193</v>
      </c>
    </row>
    <row r="333" s="2" customFormat="1" ht="16.5" customHeight="1">
      <c r="A333" s="41"/>
      <c r="B333" s="42"/>
      <c r="C333" s="215" t="s">
        <v>488</v>
      </c>
      <c r="D333" s="215" t="s">
        <v>195</v>
      </c>
      <c r="E333" s="216" t="s">
        <v>489</v>
      </c>
      <c r="F333" s="217" t="s">
        <v>490</v>
      </c>
      <c r="G333" s="218" t="s">
        <v>198</v>
      </c>
      <c r="H333" s="219">
        <v>30</v>
      </c>
      <c r="I333" s="220"/>
      <c r="J333" s="221">
        <f>ROUND(I333*H333,2)</f>
        <v>0</v>
      </c>
      <c r="K333" s="217" t="s">
        <v>199</v>
      </c>
      <c r="L333" s="47"/>
      <c r="M333" s="222" t="s">
        <v>19</v>
      </c>
      <c r="N333" s="223" t="s">
        <v>40</v>
      </c>
      <c r="O333" s="87"/>
      <c r="P333" s="224">
        <f>O333*H333</f>
        <v>0</v>
      </c>
      <c r="Q333" s="224">
        <v>0</v>
      </c>
      <c r="R333" s="224">
        <f>Q333*H333</f>
        <v>0</v>
      </c>
      <c r="S333" s="224">
        <v>0.029000000000000001</v>
      </c>
      <c r="T333" s="225">
        <f>S333*H333</f>
        <v>0.87</v>
      </c>
      <c r="U333" s="41"/>
      <c r="V333" s="41"/>
      <c r="W333" s="41"/>
      <c r="X333" s="41"/>
      <c r="Y333" s="41"/>
      <c r="Z333" s="41"/>
      <c r="AA333" s="41"/>
      <c r="AB333" s="41"/>
      <c r="AC333" s="41"/>
      <c r="AD333" s="41"/>
      <c r="AE333" s="41"/>
      <c r="AR333" s="226" t="s">
        <v>200</v>
      </c>
      <c r="AT333" s="226" t="s">
        <v>195</v>
      </c>
      <c r="AU333" s="226" t="s">
        <v>78</v>
      </c>
      <c r="AY333" s="20" t="s">
        <v>193</v>
      </c>
      <c r="BE333" s="227">
        <f>IF(N333="základní",J333,0)</f>
        <v>0</v>
      </c>
      <c r="BF333" s="227">
        <f>IF(N333="snížená",J333,0)</f>
        <v>0</v>
      </c>
      <c r="BG333" s="227">
        <f>IF(N333="zákl. přenesená",J333,0)</f>
        <v>0</v>
      </c>
      <c r="BH333" s="227">
        <f>IF(N333="sníž. přenesená",J333,0)</f>
        <v>0</v>
      </c>
      <c r="BI333" s="227">
        <f>IF(N333="nulová",J333,0)</f>
        <v>0</v>
      </c>
      <c r="BJ333" s="20" t="s">
        <v>76</v>
      </c>
      <c r="BK333" s="227">
        <f>ROUND(I333*H333,2)</f>
        <v>0</v>
      </c>
      <c r="BL333" s="20" t="s">
        <v>200</v>
      </c>
      <c r="BM333" s="226" t="s">
        <v>491</v>
      </c>
    </row>
    <row r="334" s="2" customFormat="1">
      <c r="A334" s="41"/>
      <c r="B334" s="42"/>
      <c r="C334" s="43"/>
      <c r="D334" s="228" t="s">
        <v>202</v>
      </c>
      <c r="E334" s="43"/>
      <c r="F334" s="229" t="s">
        <v>492</v>
      </c>
      <c r="G334" s="43"/>
      <c r="H334" s="43"/>
      <c r="I334" s="230"/>
      <c r="J334" s="43"/>
      <c r="K334" s="43"/>
      <c r="L334" s="47"/>
      <c r="M334" s="231"/>
      <c r="N334" s="232"/>
      <c r="O334" s="87"/>
      <c r="P334" s="87"/>
      <c r="Q334" s="87"/>
      <c r="R334" s="87"/>
      <c r="S334" s="87"/>
      <c r="T334" s="88"/>
      <c r="U334" s="41"/>
      <c r="V334" s="41"/>
      <c r="W334" s="41"/>
      <c r="X334" s="41"/>
      <c r="Y334" s="41"/>
      <c r="Z334" s="41"/>
      <c r="AA334" s="41"/>
      <c r="AB334" s="41"/>
      <c r="AC334" s="41"/>
      <c r="AD334" s="41"/>
      <c r="AE334" s="41"/>
      <c r="AT334" s="20" t="s">
        <v>202</v>
      </c>
      <c r="AU334" s="20" t="s">
        <v>78</v>
      </c>
    </row>
    <row r="335" s="2" customFormat="1">
      <c r="A335" s="41"/>
      <c r="B335" s="42"/>
      <c r="C335" s="43"/>
      <c r="D335" s="233" t="s">
        <v>204</v>
      </c>
      <c r="E335" s="43"/>
      <c r="F335" s="234" t="s">
        <v>493</v>
      </c>
      <c r="G335" s="43"/>
      <c r="H335" s="43"/>
      <c r="I335" s="230"/>
      <c r="J335" s="43"/>
      <c r="K335" s="43"/>
      <c r="L335" s="47"/>
      <c r="M335" s="231"/>
      <c r="N335" s="232"/>
      <c r="O335" s="87"/>
      <c r="P335" s="87"/>
      <c r="Q335" s="87"/>
      <c r="R335" s="87"/>
      <c r="S335" s="87"/>
      <c r="T335" s="88"/>
      <c r="U335" s="41"/>
      <c r="V335" s="41"/>
      <c r="W335" s="41"/>
      <c r="X335" s="41"/>
      <c r="Y335" s="41"/>
      <c r="Z335" s="41"/>
      <c r="AA335" s="41"/>
      <c r="AB335" s="41"/>
      <c r="AC335" s="41"/>
      <c r="AD335" s="41"/>
      <c r="AE335" s="41"/>
      <c r="AT335" s="20" t="s">
        <v>204</v>
      </c>
      <c r="AU335" s="20" t="s">
        <v>78</v>
      </c>
    </row>
    <row r="336" s="13" customFormat="1">
      <c r="A336" s="13"/>
      <c r="B336" s="235"/>
      <c r="C336" s="236"/>
      <c r="D336" s="228" t="s">
        <v>206</v>
      </c>
      <c r="E336" s="237" t="s">
        <v>19</v>
      </c>
      <c r="F336" s="238" t="s">
        <v>207</v>
      </c>
      <c r="G336" s="236"/>
      <c r="H336" s="237" t="s">
        <v>19</v>
      </c>
      <c r="I336" s="239"/>
      <c r="J336" s="236"/>
      <c r="K336" s="236"/>
      <c r="L336" s="240"/>
      <c r="M336" s="241"/>
      <c r="N336" s="242"/>
      <c r="O336" s="242"/>
      <c r="P336" s="242"/>
      <c r="Q336" s="242"/>
      <c r="R336" s="242"/>
      <c r="S336" s="242"/>
      <c r="T336" s="243"/>
      <c r="U336" s="13"/>
      <c r="V336" s="13"/>
      <c r="W336" s="13"/>
      <c r="X336" s="13"/>
      <c r="Y336" s="13"/>
      <c r="Z336" s="13"/>
      <c r="AA336" s="13"/>
      <c r="AB336" s="13"/>
      <c r="AC336" s="13"/>
      <c r="AD336" s="13"/>
      <c r="AE336" s="13"/>
      <c r="AT336" s="244" t="s">
        <v>206</v>
      </c>
      <c r="AU336" s="244" t="s">
        <v>78</v>
      </c>
      <c r="AV336" s="13" t="s">
        <v>76</v>
      </c>
      <c r="AW336" s="13" t="s">
        <v>31</v>
      </c>
      <c r="AX336" s="13" t="s">
        <v>69</v>
      </c>
      <c r="AY336" s="244" t="s">
        <v>193</v>
      </c>
    </row>
    <row r="337" s="14" customFormat="1">
      <c r="A337" s="14"/>
      <c r="B337" s="245"/>
      <c r="C337" s="246"/>
      <c r="D337" s="228" t="s">
        <v>206</v>
      </c>
      <c r="E337" s="247" t="s">
        <v>19</v>
      </c>
      <c r="F337" s="248" t="s">
        <v>473</v>
      </c>
      <c r="G337" s="246"/>
      <c r="H337" s="249">
        <v>19.649999999999999</v>
      </c>
      <c r="I337" s="250"/>
      <c r="J337" s="246"/>
      <c r="K337" s="246"/>
      <c r="L337" s="251"/>
      <c r="M337" s="252"/>
      <c r="N337" s="253"/>
      <c r="O337" s="253"/>
      <c r="P337" s="253"/>
      <c r="Q337" s="253"/>
      <c r="R337" s="253"/>
      <c r="S337" s="253"/>
      <c r="T337" s="254"/>
      <c r="U337" s="14"/>
      <c r="V337" s="14"/>
      <c r="W337" s="14"/>
      <c r="X337" s="14"/>
      <c r="Y337" s="14"/>
      <c r="Z337" s="14"/>
      <c r="AA337" s="14"/>
      <c r="AB337" s="14"/>
      <c r="AC337" s="14"/>
      <c r="AD337" s="14"/>
      <c r="AE337" s="14"/>
      <c r="AT337" s="255" t="s">
        <v>206</v>
      </c>
      <c r="AU337" s="255" t="s">
        <v>78</v>
      </c>
      <c r="AV337" s="14" t="s">
        <v>78</v>
      </c>
      <c r="AW337" s="14" t="s">
        <v>31</v>
      </c>
      <c r="AX337" s="14" t="s">
        <v>69</v>
      </c>
      <c r="AY337" s="255" t="s">
        <v>193</v>
      </c>
    </row>
    <row r="338" s="14" customFormat="1">
      <c r="A338" s="14"/>
      <c r="B338" s="245"/>
      <c r="C338" s="246"/>
      <c r="D338" s="228" t="s">
        <v>206</v>
      </c>
      <c r="E338" s="247" t="s">
        <v>19</v>
      </c>
      <c r="F338" s="248" t="s">
        <v>474</v>
      </c>
      <c r="G338" s="246"/>
      <c r="H338" s="249">
        <v>10.35</v>
      </c>
      <c r="I338" s="250"/>
      <c r="J338" s="246"/>
      <c r="K338" s="246"/>
      <c r="L338" s="251"/>
      <c r="M338" s="252"/>
      <c r="N338" s="253"/>
      <c r="O338" s="253"/>
      <c r="P338" s="253"/>
      <c r="Q338" s="253"/>
      <c r="R338" s="253"/>
      <c r="S338" s="253"/>
      <c r="T338" s="254"/>
      <c r="U338" s="14"/>
      <c r="V338" s="14"/>
      <c r="W338" s="14"/>
      <c r="X338" s="14"/>
      <c r="Y338" s="14"/>
      <c r="Z338" s="14"/>
      <c r="AA338" s="14"/>
      <c r="AB338" s="14"/>
      <c r="AC338" s="14"/>
      <c r="AD338" s="14"/>
      <c r="AE338" s="14"/>
      <c r="AT338" s="255" t="s">
        <v>206</v>
      </c>
      <c r="AU338" s="255" t="s">
        <v>78</v>
      </c>
      <c r="AV338" s="14" t="s">
        <v>78</v>
      </c>
      <c r="AW338" s="14" t="s">
        <v>31</v>
      </c>
      <c r="AX338" s="14" t="s">
        <v>69</v>
      </c>
      <c r="AY338" s="255" t="s">
        <v>193</v>
      </c>
    </row>
    <row r="339" s="15" customFormat="1">
      <c r="A339" s="15"/>
      <c r="B339" s="256"/>
      <c r="C339" s="257"/>
      <c r="D339" s="228" t="s">
        <v>206</v>
      </c>
      <c r="E339" s="258" t="s">
        <v>19</v>
      </c>
      <c r="F339" s="259" t="s">
        <v>218</v>
      </c>
      <c r="G339" s="257"/>
      <c r="H339" s="260">
        <v>30</v>
      </c>
      <c r="I339" s="261"/>
      <c r="J339" s="257"/>
      <c r="K339" s="257"/>
      <c r="L339" s="262"/>
      <c r="M339" s="263"/>
      <c r="N339" s="264"/>
      <c r="O339" s="264"/>
      <c r="P339" s="264"/>
      <c r="Q339" s="264"/>
      <c r="R339" s="264"/>
      <c r="S339" s="264"/>
      <c r="T339" s="265"/>
      <c r="U339" s="15"/>
      <c r="V339" s="15"/>
      <c r="W339" s="15"/>
      <c r="X339" s="15"/>
      <c r="Y339" s="15"/>
      <c r="Z339" s="15"/>
      <c r="AA339" s="15"/>
      <c r="AB339" s="15"/>
      <c r="AC339" s="15"/>
      <c r="AD339" s="15"/>
      <c r="AE339" s="15"/>
      <c r="AT339" s="266" t="s">
        <v>206</v>
      </c>
      <c r="AU339" s="266" t="s">
        <v>78</v>
      </c>
      <c r="AV339" s="15" t="s">
        <v>200</v>
      </c>
      <c r="AW339" s="15" t="s">
        <v>31</v>
      </c>
      <c r="AX339" s="15" t="s">
        <v>76</v>
      </c>
      <c r="AY339" s="266" t="s">
        <v>193</v>
      </c>
    </row>
    <row r="340" s="2" customFormat="1" ht="16.5" customHeight="1">
      <c r="A340" s="41"/>
      <c r="B340" s="42"/>
      <c r="C340" s="215" t="s">
        <v>494</v>
      </c>
      <c r="D340" s="215" t="s">
        <v>195</v>
      </c>
      <c r="E340" s="216" t="s">
        <v>495</v>
      </c>
      <c r="F340" s="217" t="s">
        <v>496</v>
      </c>
      <c r="G340" s="218" t="s">
        <v>258</v>
      </c>
      <c r="H340" s="219">
        <v>296</v>
      </c>
      <c r="I340" s="220"/>
      <c r="J340" s="221">
        <f>ROUND(I340*H340,2)</f>
        <v>0</v>
      </c>
      <c r="K340" s="217" t="s">
        <v>199</v>
      </c>
      <c r="L340" s="47"/>
      <c r="M340" s="222" t="s">
        <v>19</v>
      </c>
      <c r="N340" s="223" t="s">
        <v>40</v>
      </c>
      <c r="O340" s="87"/>
      <c r="P340" s="224">
        <f>O340*H340</f>
        <v>0</v>
      </c>
      <c r="Q340" s="224">
        <v>0</v>
      </c>
      <c r="R340" s="224">
        <f>Q340*H340</f>
        <v>0</v>
      </c>
      <c r="S340" s="224">
        <v>0.044999999999999998</v>
      </c>
      <c r="T340" s="225">
        <f>S340*H340</f>
        <v>13.32</v>
      </c>
      <c r="U340" s="41"/>
      <c r="V340" s="41"/>
      <c r="W340" s="41"/>
      <c r="X340" s="41"/>
      <c r="Y340" s="41"/>
      <c r="Z340" s="41"/>
      <c r="AA340" s="41"/>
      <c r="AB340" s="41"/>
      <c r="AC340" s="41"/>
      <c r="AD340" s="41"/>
      <c r="AE340" s="41"/>
      <c r="AR340" s="226" t="s">
        <v>200</v>
      </c>
      <c r="AT340" s="226" t="s">
        <v>195</v>
      </c>
      <c r="AU340" s="226" t="s">
        <v>78</v>
      </c>
      <c r="AY340" s="20" t="s">
        <v>193</v>
      </c>
      <c r="BE340" s="227">
        <f>IF(N340="základní",J340,0)</f>
        <v>0</v>
      </c>
      <c r="BF340" s="227">
        <f>IF(N340="snížená",J340,0)</f>
        <v>0</v>
      </c>
      <c r="BG340" s="227">
        <f>IF(N340="zákl. přenesená",J340,0)</f>
        <v>0</v>
      </c>
      <c r="BH340" s="227">
        <f>IF(N340="sníž. přenesená",J340,0)</f>
        <v>0</v>
      </c>
      <c r="BI340" s="227">
        <f>IF(N340="nulová",J340,0)</f>
        <v>0</v>
      </c>
      <c r="BJ340" s="20" t="s">
        <v>76</v>
      </c>
      <c r="BK340" s="227">
        <f>ROUND(I340*H340,2)</f>
        <v>0</v>
      </c>
      <c r="BL340" s="20" t="s">
        <v>200</v>
      </c>
      <c r="BM340" s="226" t="s">
        <v>497</v>
      </c>
    </row>
    <row r="341" s="2" customFormat="1">
      <c r="A341" s="41"/>
      <c r="B341" s="42"/>
      <c r="C341" s="43"/>
      <c r="D341" s="228" t="s">
        <v>202</v>
      </c>
      <c r="E341" s="43"/>
      <c r="F341" s="229" t="s">
        <v>498</v>
      </c>
      <c r="G341" s="43"/>
      <c r="H341" s="43"/>
      <c r="I341" s="230"/>
      <c r="J341" s="43"/>
      <c r="K341" s="43"/>
      <c r="L341" s="47"/>
      <c r="M341" s="231"/>
      <c r="N341" s="232"/>
      <c r="O341" s="87"/>
      <c r="P341" s="87"/>
      <c r="Q341" s="87"/>
      <c r="R341" s="87"/>
      <c r="S341" s="87"/>
      <c r="T341" s="88"/>
      <c r="U341" s="41"/>
      <c r="V341" s="41"/>
      <c r="W341" s="41"/>
      <c r="X341" s="41"/>
      <c r="Y341" s="41"/>
      <c r="Z341" s="41"/>
      <c r="AA341" s="41"/>
      <c r="AB341" s="41"/>
      <c r="AC341" s="41"/>
      <c r="AD341" s="41"/>
      <c r="AE341" s="41"/>
      <c r="AT341" s="20" t="s">
        <v>202</v>
      </c>
      <c r="AU341" s="20" t="s">
        <v>78</v>
      </c>
    </row>
    <row r="342" s="2" customFormat="1">
      <c r="A342" s="41"/>
      <c r="B342" s="42"/>
      <c r="C342" s="43"/>
      <c r="D342" s="233" t="s">
        <v>204</v>
      </c>
      <c r="E342" s="43"/>
      <c r="F342" s="234" t="s">
        <v>499</v>
      </c>
      <c r="G342" s="43"/>
      <c r="H342" s="43"/>
      <c r="I342" s="230"/>
      <c r="J342" s="43"/>
      <c r="K342" s="43"/>
      <c r="L342" s="47"/>
      <c r="M342" s="231"/>
      <c r="N342" s="232"/>
      <c r="O342" s="87"/>
      <c r="P342" s="87"/>
      <c r="Q342" s="87"/>
      <c r="R342" s="87"/>
      <c r="S342" s="87"/>
      <c r="T342" s="88"/>
      <c r="U342" s="41"/>
      <c r="V342" s="41"/>
      <c r="W342" s="41"/>
      <c r="X342" s="41"/>
      <c r="Y342" s="41"/>
      <c r="Z342" s="41"/>
      <c r="AA342" s="41"/>
      <c r="AB342" s="41"/>
      <c r="AC342" s="41"/>
      <c r="AD342" s="41"/>
      <c r="AE342" s="41"/>
      <c r="AT342" s="20" t="s">
        <v>204</v>
      </c>
      <c r="AU342" s="20" t="s">
        <v>78</v>
      </c>
    </row>
    <row r="343" s="13" customFormat="1">
      <c r="A343" s="13"/>
      <c r="B343" s="235"/>
      <c r="C343" s="236"/>
      <c r="D343" s="228" t="s">
        <v>206</v>
      </c>
      <c r="E343" s="237" t="s">
        <v>19</v>
      </c>
      <c r="F343" s="238" t="s">
        <v>207</v>
      </c>
      <c r="G343" s="236"/>
      <c r="H343" s="237" t="s">
        <v>19</v>
      </c>
      <c r="I343" s="239"/>
      <c r="J343" s="236"/>
      <c r="K343" s="236"/>
      <c r="L343" s="240"/>
      <c r="M343" s="241"/>
      <c r="N343" s="242"/>
      <c r="O343" s="242"/>
      <c r="P343" s="242"/>
      <c r="Q343" s="242"/>
      <c r="R343" s="242"/>
      <c r="S343" s="242"/>
      <c r="T343" s="243"/>
      <c r="U343" s="13"/>
      <c r="V343" s="13"/>
      <c r="W343" s="13"/>
      <c r="X343" s="13"/>
      <c r="Y343" s="13"/>
      <c r="Z343" s="13"/>
      <c r="AA343" s="13"/>
      <c r="AB343" s="13"/>
      <c r="AC343" s="13"/>
      <c r="AD343" s="13"/>
      <c r="AE343" s="13"/>
      <c r="AT343" s="244" t="s">
        <v>206</v>
      </c>
      <c r="AU343" s="244" t="s">
        <v>78</v>
      </c>
      <c r="AV343" s="13" t="s">
        <v>76</v>
      </c>
      <c r="AW343" s="13" t="s">
        <v>31</v>
      </c>
      <c r="AX343" s="13" t="s">
        <v>69</v>
      </c>
      <c r="AY343" s="244" t="s">
        <v>193</v>
      </c>
    </row>
    <row r="344" s="14" customFormat="1">
      <c r="A344" s="14"/>
      <c r="B344" s="245"/>
      <c r="C344" s="246"/>
      <c r="D344" s="228" t="s">
        <v>206</v>
      </c>
      <c r="E344" s="247" t="s">
        <v>19</v>
      </c>
      <c r="F344" s="248" t="s">
        <v>500</v>
      </c>
      <c r="G344" s="246"/>
      <c r="H344" s="249">
        <v>296</v>
      </c>
      <c r="I344" s="250"/>
      <c r="J344" s="246"/>
      <c r="K344" s="246"/>
      <c r="L344" s="251"/>
      <c r="M344" s="252"/>
      <c r="N344" s="253"/>
      <c r="O344" s="253"/>
      <c r="P344" s="253"/>
      <c r="Q344" s="253"/>
      <c r="R344" s="253"/>
      <c r="S344" s="253"/>
      <c r="T344" s="254"/>
      <c r="U344" s="14"/>
      <c r="V344" s="14"/>
      <c r="W344" s="14"/>
      <c r="X344" s="14"/>
      <c r="Y344" s="14"/>
      <c r="Z344" s="14"/>
      <c r="AA344" s="14"/>
      <c r="AB344" s="14"/>
      <c r="AC344" s="14"/>
      <c r="AD344" s="14"/>
      <c r="AE344" s="14"/>
      <c r="AT344" s="255" t="s">
        <v>206</v>
      </c>
      <c r="AU344" s="255" t="s">
        <v>78</v>
      </c>
      <c r="AV344" s="14" t="s">
        <v>78</v>
      </c>
      <c r="AW344" s="14" t="s">
        <v>31</v>
      </c>
      <c r="AX344" s="14" t="s">
        <v>76</v>
      </c>
      <c r="AY344" s="255" t="s">
        <v>193</v>
      </c>
    </row>
    <row r="345" s="2" customFormat="1" ht="21.75" customHeight="1">
      <c r="A345" s="41"/>
      <c r="B345" s="42"/>
      <c r="C345" s="215" t="s">
        <v>501</v>
      </c>
      <c r="D345" s="215" t="s">
        <v>195</v>
      </c>
      <c r="E345" s="216" t="s">
        <v>502</v>
      </c>
      <c r="F345" s="217" t="s">
        <v>503</v>
      </c>
      <c r="G345" s="218" t="s">
        <v>258</v>
      </c>
      <c r="H345" s="219">
        <v>26.52</v>
      </c>
      <c r="I345" s="220"/>
      <c r="J345" s="221">
        <f>ROUND(I345*H345,2)</f>
        <v>0</v>
      </c>
      <c r="K345" s="217" t="s">
        <v>199</v>
      </c>
      <c r="L345" s="47"/>
      <c r="M345" s="222" t="s">
        <v>19</v>
      </c>
      <c r="N345" s="223" t="s">
        <v>40</v>
      </c>
      <c r="O345" s="87"/>
      <c r="P345" s="224">
        <f>O345*H345</f>
        <v>0</v>
      </c>
      <c r="Q345" s="224">
        <v>0</v>
      </c>
      <c r="R345" s="224">
        <f>Q345*H345</f>
        <v>0</v>
      </c>
      <c r="S345" s="224">
        <v>0.058999999999999997</v>
      </c>
      <c r="T345" s="225">
        <f>S345*H345</f>
        <v>1.5646799999999999</v>
      </c>
      <c r="U345" s="41"/>
      <c r="V345" s="41"/>
      <c r="W345" s="41"/>
      <c r="X345" s="41"/>
      <c r="Y345" s="41"/>
      <c r="Z345" s="41"/>
      <c r="AA345" s="41"/>
      <c r="AB345" s="41"/>
      <c r="AC345" s="41"/>
      <c r="AD345" s="41"/>
      <c r="AE345" s="41"/>
      <c r="AR345" s="226" t="s">
        <v>200</v>
      </c>
      <c r="AT345" s="226" t="s">
        <v>195</v>
      </c>
      <c r="AU345" s="226" t="s">
        <v>78</v>
      </c>
      <c r="AY345" s="20" t="s">
        <v>193</v>
      </c>
      <c r="BE345" s="227">
        <f>IF(N345="základní",J345,0)</f>
        <v>0</v>
      </c>
      <c r="BF345" s="227">
        <f>IF(N345="snížená",J345,0)</f>
        <v>0</v>
      </c>
      <c r="BG345" s="227">
        <f>IF(N345="zákl. přenesená",J345,0)</f>
        <v>0</v>
      </c>
      <c r="BH345" s="227">
        <f>IF(N345="sníž. přenesená",J345,0)</f>
        <v>0</v>
      </c>
      <c r="BI345" s="227">
        <f>IF(N345="nulová",J345,0)</f>
        <v>0</v>
      </c>
      <c r="BJ345" s="20" t="s">
        <v>76</v>
      </c>
      <c r="BK345" s="227">
        <f>ROUND(I345*H345,2)</f>
        <v>0</v>
      </c>
      <c r="BL345" s="20" t="s">
        <v>200</v>
      </c>
      <c r="BM345" s="226" t="s">
        <v>504</v>
      </c>
    </row>
    <row r="346" s="2" customFormat="1">
      <c r="A346" s="41"/>
      <c r="B346" s="42"/>
      <c r="C346" s="43"/>
      <c r="D346" s="228" t="s">
        <v>202</v>
      </c>
      <c r="E346" s="43"/>
      <c r="F346" s="229" t="s">
        <v>505</v>
      </c>
      <c r="G346" s="43"/>
      <c r="H346" s="43"/>
      <c r="I346" s="230"/>
      <c r="J346" s="43"/>
      <c r="K346" s="43"/>
      <c r="L346" s="47"/>
      <c r="M346" s="231"/>
      <c r="N346" s="232"/>
      <c r="O346" s="87"/>
      <c r="P346" s="87"/>
      <c r="Q346" s="87"/>
      <c r="R346" s="87"/>
      <c r="S346" s="87"/>
      <c r="T346" s="88"/>
      <c r="U346" s="41"/>
      <c r="V346" s="41"/>
      <c r="W346" s="41"/>
      <c r="X346" s="41"/>
      <c r="Y346" s="41"/>
      <c r="Z346" s="41"/>
      <c r="AA346" s="41"/>
      <c r="AB346" s="41"/>
      <c r="AC346" s="41"/>
      <c r="AD346" s="41"/>
      <c r="AE346" s="41"/>
      <c r="AT346" s="20" t="s">
        <v>202</v>
      </c>
      <c r="AU346" s="20" t="s">
        <v>78</v>
      </c>
    </row>
    <row r="347" s="2" customFormat="1">
      <c r="A347" s="41"/>
      <c r="B347" s="42"/>
      <c r="C347" s="43"/>
      <c r="D347" s="233" t="s">
        <v>204</v>
      </c>
      <c r="E347" s="43"/>
      <c r="F347" s="234" t="s">
        <v>506</v>
      </c>
      <c r="G347" s="43"/>
      <c r="H347" s="43"/>
      <c r="I347" s="230"/>
      <c r="J347" s="43"/>
      <c r="K347" s="43"/>
      <c r="L347" s="47"/>
      <c r="M347" s="231"/>
      <c r="N347" s="232"/>
      <c r="O347" s="87"/>
      <c r="P347" s="87"/>
      <c r="Q347" s="87"/>
      <c r="R347" s="87"/>
      <c r="S347" s="87"/>
      <c r="T347" s="88"/>
      <c r="U347" s="41"/>
      <c r="V347" s="41"/>
      <c r="W347" s="41"/>
      <c r="X347" s="41"/>
      <c r="Y347" s="41"/>
      <c r="Z347" s="41"/>
      <c r="AA347" s="41"/>
      <c r="AB347" s="41"/>
      <c r="AC347" s="41"/>
      <c r="AD347" s="41"/>
      <c r="AE347" s="41"/>
      <c r="AT347" s="20" t="s">
        <v>204</v>
      </c>
      <c r="AU347" s="20" t="s">
        <v>78</v>
      </c>
    </row>
    <row r="348" s="13" customFormat="1">
      <c r="A348" s="13"/>
      <c r="B348" s="235"/>
      <c r="C348" s="236"/>
      <c r="D348" s="228" t="s">
        <v>206</v>
      </c>
      <c r="E348" s="237" t="s">
        <v>19</v>
      </c>
      <c r="F348" s="238" t="s">
        <v>207</v>
      </c>
      <c r="G348" s="236"/>
      <c r="H348" s="237" t="s">
        <v>19</v>
      </c>
      <c r="I348" s="239"/>
      <c r="J348" s="236"/>
      <c r="K348" s="236"/>
      <c r="L348" s="240"/>
      <c r="M348" s="241"/>
      <c r="N348" s="242"/>
      <c r="O348" s="242"/>
      <c r="P348" s="242"/>
      <c r="Q348" s="242"/>
      <c r="R348" s="242"/>
      <c r="S348" s="242"/>
      <c r="T348" s="243"/>
      <c r="U348" s="13"/>
      <c r="V348" s="13"/>
      <c r="W348" s="13"/>
      <c r="X348" s="13"/>
      <c r="Y348" s="13"/>
      <c r="Z348" s="13"/>
      <c r="AA348" s="13"/>
      <c r="AB348" s="13"/>
      <c r="AC348" s="13"/>
      <c r="AD348" s="13"/>
      <c r="AE348" s="13"/>
      <c r="AT348" s="244" t="s">
        <v>206</v>
      </c>
      <c r="AU348" s="244" t="s">
        <v>78</v>
      </c>
      <c r="AV348" s="13" t="s">
        <v>76</v>
      </c>
      <c r="AW348" s="13" t="s">
        <v>31</v>
      </c>
      <c r="AX348" s="13" t="s">
        <v>69</v>
      </c>
      <c r="AY348" s="244" t="s">
        <v>193</v>
      </c>
    </row>
    <row r="349" s="14" customFormat="1">
      <c r="A349" s="14"/>
      <c r="B349" s="245"/>
      <c r="C349" s="246"/>
      <c r="D349" s="228" t="s">
        <v>206</v>
      </c>
      <c r="E349" s="247" t="s">
        <v>19</v>
      </c>
      <c r="F349" s="248" t="s">
        <v>507</v>
      </c>
      <c r="G349" s="246"/>
      <c r="H349" s="249">
        <v>26.52</v>
      </c>
      <c r="I349" s="250"/>
      <c r="J349" s="246"/>
      <c r="K349" s="246"/>
      <c r="L349" s="251"/>
      <c r="M349" s="252"/>
      <c r="N349" s="253"/>
      <c r="O349" s="253"/>
      <c r="P349" s="253"/>
      <c r="Q349" s="253"/>
      <c r="R349" s="253"/>
      <c r="S349" s="253"/>
      <c r="T349" s="254"/>
      <c r="U349" s="14"/>
      <c r="V349" s="14"/>
      <c r="W349" s="14"/>
      <c r="X349" s="14"/>
      <c r="Y349" s="14"/>
      <c r="Z349" s="14"/>
      <c r="AA349" s="14"/>
      <c r="AB349" s="14"/>
      <c r="AC349" s="14"/>
      <c r="AD349" s="14"/>
      <c r="AE349" s="14"/>
      <c r="AT349" s="255" t="s">
        <v>206</v>
      </c>
      <c r="AU349" s="255" t="s">
        <v>78</v>
      </c>
      <c r="AV349" s="14" t="s">
        <v>78</v>
      </c>
      <c r="AW349" s="14" t="s">
        <v>31</v>
      </c>
      <c r="AX349" s="14" t="s">
        <v>76</v>
      </c>
      <c r="AY349" s="255" t="s">
        <v>193</v>
      </c>
    </row>
    <row r="350" s="2" customFormat="1" ht="21.75" customHeight="1">
      <c r="A350" s="41"/>
      <c r="B350" s="42"/>
      <c r="C350" s="215" t="s">
        <v>321</v>
      </c>
      <c r="D350" s="215" t="s">
        <v>195</v>
      </c>
      <c r="E350" s="216" t="s">
        <v>508</v>
      </c>
      <c r="F350" s="217" t="s">
        <v>509</v>
      </c>
      <c r="G350" s="218" t="s">
        <v>258</v>
      </c>
      <c r="H350" s="219">
        <v>72.299999999999997</v>
      </c>
      <c r="I350" s="220"/>
      <c r="J350" s="221">
        <f>ROUND(I350*H350,2)</f>
        <v>0</v>
      </c>
      <c r="K350" s="217" t="s">
        <v>199</v>
      </c>
      <c r="L350" s="47"/>
      <c r="M350" s="222" t="s">
        <v>19</v>
      </c>
      <c r="N350" s="223" t="s">
        <v>40</v>
      </c>
      <c r="O350" s="87"/>
      <c r="P350" s="224">
        <f>O350*H350</f>
        <v>0</v>
      </c>
      <c r="Q350" s="224">
        <v>0</v>
      </c>
      <c r="R350" s="224">
        <f>Q350*H350</f>
        <v>0</v>
      </c>
      <c r="S350" s="224">
        <v>0.089999999999999997</v>
      </c>
      <c r="T350" s="225">
        <f>S350*H350</f>
        <v>6.5069999999999997</v>
      </c>
      <c r="U350" s="41"/>
      <c r="V350" s="41"/>
      <c r="W350" s="41"/>
      <c r="X350" s="41"/>
      <c r="Y350" s="41"/>
      <c r="Z350" s="41"/>
      <c r="AA350" s="41"/>
      <c r="AB350" s="41"/>
      <c r="AC350" s="41"/>
      <c r="AD350" s="41"/>
      <c r="AE350" s="41"/>
      <c r="AR350" s="226" t="s">
        <v>200</v>
      </c>
      <c r="AT350" s="226" t="s">
        <v>195</v>
      </c>
      <c r="AU350" s="226" t="s">
        <v>78</v>
      </c>
      <c r="AY350" s="20" t="s">
        <v>193</v>
      </c>
      <c r="BE350" s="227">
        <f>IF(N350="základní",J350,0)</f>
        <v>0</v>
      </c>
      <c r="BF350" s="227">
        <f>IF(N350="snížená",J350,0)</f>
        <v>0</v>
      </c>
      <c r="BG350" s="227">
        <f>IF(N350="zákl. přenesená",J350,0)</f>
        <v>0</v>
      </c>
      <c r="BH350" s="227">
        <f>IF(N350="sníž. přenesená",J350,0)</f>
        <v>0</v>
      </c>
      <c r="BI350" s="227">
        <f>IF(N350="nulová",J350,0)</f>
        <v>0</v>
      </c>
      <c r="BJ350" s="20" t="s">
        <v>76</v>
      </c>
      <c r="BK350" s="227">
        <f>ROUND(I350*H350,2)</f>
        <v>0</v>
      </c>
      <c r="BL350" s="20" t="s">
        <v>200</v>
      </c>
      <c r="BM350" s="226" t="s">
        <v>510</v>
      </c>
    </row>
    <row r="351" s="2" customFormat="1">
      <c r="A351" s="41"/>
      <c r="B351" s="42"/>
      <c r="C351" s="43"/>
      <c r="D351" s="228" t="s">
        <v>202</v>
      </c>
      <c r="E351" s="43"/>
      <c r="F351" s="229" t="s">
        <v>511</v>
      </c>
      <c r="G351" s="43"/>
      <c r="H351" s="43"/>
      <c r="I351" s="230"/>
      <c r="J351" s="43"/>
      <c r="K351" s="43"/>
      <c r="L351" s="47"/>
      <c r="M351" s="231"/>
      <c r="N351" s="232"/>
      <c r="O351" s="87"/>
      <c r="P351" s="87"/>
      <c r="Q351" s="87"/>
      <c r="R351" s="87"/>
      <c r="S351" s="87"/>
      <c r="T351" s="88"/>
      <c r="U351" s="41"/>
      <c r="V351" s="41"/>
      <c r="W351" s="41"/>
      <c r="X351" s="41"/>
      <c r="Y351" s="41"/>
      <c r="Z351" s="41"/>
      <c r="AA351" s="41"/>
      <c r="AB351" s="41"/>
      <c r="AC351" s="41"/>
      <c r="AD351" s="41"/>
      <c r="AE351" s="41"/>
      <c r="AT351" s="20" t="s">
        <v>202</v>
      </c>
      <c r="AU351" s="20" t="s">
        <v>78</v>
      </c>
    </row>
    <row r="352" s="2" customFormat="1">
      <c r="A352" s="41"/>
      <c r="B352" s="42"/>
      <c r="C352" s="43"/>
      <c r="D352" s="233" t="s">
        <v>204</v>
      </c>
      <c r="E352" s="43"/>
      <c r="F352" s="234" t="s">
        <v>512</v>
      </c>
      <c r="G352" s="43"/>
      <c r="H352" s="43"/>
      <c r="I352" s="230"/>
      <c r="J352" s="43"/>
      <c r="K352" s="43"/>
      <c r="L352" s="47"/>
      <c r="M352" s="231"/>
      <c r="N352" s="232"/>
      <c r="O352" s="87"/>
      <c r="P352" s="87"/>
      <c r="Q352" s="87"/>
      <c r="R352" s="87"/>
      <c r="S352" s="87"/>
      <c r="T352" s="88"/>
      <c r="U352" s="41"/>
      <c r="V352" s="41"/>
      <c r="W352" s="41"/>
      <c r="X352" s="41"/>
      <c r="Y352" s="41"/>
      <c r="Z352" s="41"/>
      <c r="AA352" s="41"/>
      <c r="AB352" s="41"/>
      <c r="AC352" s="41"/>
      <c r="AD352" s="41"/>
      <c r="AE352" s="41"/>
      <c r="AT352" s="20" t="s">
        <v>204</v>
      </c>
      <c r="AU352" s="20" t="s">
        <v>78</v>
      </c>
    </row>
    <row r="353" s="13" customFormat="1">
      <c r="A353" s="13"/>
      <c r="B353" s="235"/>
      <c r="C353" s="236"/>
      <c r="D353" s="228" t="s">
        <v>206</v>
      </c>
      <c r="E353" s="237" t="s">
        <v>19</v>
      </c>
      <c r="F353" s="238" t="s">
        <v>207</v>
      </c>
      <c r="G353" s="236"/>
      <c r="H353" s="237" t="s">
        <v>19</v>
      </c>
      <c r="I353" s="239"/>
      <c r="J353" s="236"/>
      <c r="K353" s="236"/>
      <c r="L353" s="240"/>
      <c r="M353" s="241"/>
      <c r="N353" s="242"/>
      <c r="O353" s="242"/>
      <c r="P353" s="242"/>
      <c r="Q353" s="242"/>
      <c r="R353" s="242"/>
      <c r="S353" s="242"/>
      <c r="T353" s="243"/>
      <c r="U353" s="13"/>
      <c r="V353" s="13"/>
      <c r="W353" s="13"/>
      <c r="X353" s="13"/>
      <c r="Y353" s="13"/>
      <c r="Z353" s="13"/>
      <c r="AA353" s="13"/>
      <c r="AB353" s="13"/>
      <c r="AC353" s="13"/>
      <c r="AD353" s="13"/>
      <c r="AE353" s="13"/>
      <c r="AT353" s="244" t="s">
        <v>206</v>
      </c>
      <c r="AU353" s="244" t="s">
        <v>78</v>
      </c>
      <c r="AV353" s="13" t="s">
        <v>76</v>
      </c>
      <c r="AW353" s="13" t="s">
        <v>31</v>
      </c>
      <c r="AX353" s="13" t="s">
        <v>69</v>
      </c>
      <c r="AY353" s="244" t="s">
        <v>193</v>
      </c>
    </row>
    <row r="354" s="14" customFormat="1">
      <c r="A354" s="14"/>
      <c r="B354" s="245"/>
      <c r="C354" s="246"/>
      <c r="D354" s="228" t="s">
        <v>206</v>
      </c>
      <c r="E354" s="247" t="s">
        <v>19</v>
      </c>
      <c r="F354" s="248" t="s">
        <v>513</v>
      </c>
      <c r="G354" s="246"/>
      <c r="H354" s="249">
        <v>72.299999999999997</v>
      </c>
      <c r="I354" s="250"/>
      <c r="J354" s="246"/>
      <c r="K354" s="246"/>
      <c r="L354" s="251"/>
      <c r="M354" s="252"/>
      <c r="N354" s="253"/>
      <c r="O354" s="253"/>
      <c r="P354" s="253"/>
      <c r="Q354" s="253"/>
      <c r="R354" s="253"/>
      <c r="S354" s="253"/>
      <c r="T354" s="254"/>
      <c r="U354" s="14"/>
      <c r="V354" s="14"/>
      <c r="W354" s="14"/>
      <c r="X354" s="14"/>
      <c r="Y354" s="14"/>
      <c r="Z354" s="14"/>
      <c r="AA354" s="14"/>
      <c r="AB354" s="14"/>
      <c r="AC354" s="14"/>
      <c r="AD354" s="14"/>
      <c r="AE354" s="14"/>
      <c r="AT354" s="255" t="s">
        <v>206</v>
      </c>
      <c r="AU354" s="255" t="s">
        <v>78</v>
      </c>
      <c r="AV354" s="14" t="s">
        <v>78</v>
      </c>
      <c r="AW354" s="14" t="s">
        <v>31</v>
      </c>
      <c r="AX354" s="14" t="s">
        <v>76</v>
      </c>
      <c r="AY354" s="255" t="s">
        <v>193</v>
      </c>
    </row>
    <row r="355" s="2" customFormat="1" ht="16.5" customHeight="1">
      <c r="A355" s="41"/>
      <c r="B355" s="42"/>
      <c r="C355" s="215" t="s">
        <v>514</v>
      </c>
      <c r="D355" s="215" t="s">
        <v>195</v>
      </c>
      <c r="E355" s="216" t="s">
        <v>515</v>
      </c>
      <c r="F355" s="217" t="s">
        <v>516</v>
      </c>
      <c r="G355" s="218" t="s">
        <v>198</v>
      </c>
      <c r="H355" s="219">
        <v>88.099999999999994</v>
      </c>
      <c r="I355" s="220"/>
      <c r="J355" s="221">
        <f>ROUND(I355*H355,2)</f>
        <v>0</v>
      </c>
      <c r="K355" s="217" t="s">
        <v>199</v>
      </c>
      <c r="L355" s="47"/>
      <c r="M355" s="222" t="s">
        <v>19</v>
      </c>
      <c r="N355" s="223" t="s">
        <v>40</v>
      </c>
      <c r="O355" s="87"/>
      <c r="P355" s="224">
        <f>O355*H355</f>
        <v>0</v>
      </c>
      <c r="Q355" s="224">
        <v>0</v>
      </c>
      <c r="R355" s="224">
        <f>Q355*H355</f>
        <v>0</v>
      </c>
      <c r="S355" s="224">
        <v>1.3999999999999999</v>
      </c>
      <c r="T355" s="225">
        <f>S355*H355</f>
        <v>123.33999999999999</v>
      </c>
      <c r="U355" s="41"/>
      <c r="V355" s="41"/>
      <c r="W355" s="41"/>
      <c r="X355" s="41"/>
      <c r="Y355" s="41"/>
      <c r="Z355" s="41"/>
      <c r="AA355" s="41"/>
      <c r="AB355" s="41"/>
      <c r="AC355" s="41"/>
      <c r="AD355" s="41"/>
      <c r="AE355" s="41"/>
      <c r="AR355" s="226" t="s">
        <v>200</v>
      </c>
      <c r="AT355" s="226" t="s">
        <v>195</v>
      </c>
      <c r="AU355" s="226" t="s">
        <v>78</v>
      </c>
      <c r="AY355" s="20" t="s">
        <v>193</v>
      </c>
      <c r="BE355" s="227">
        <f>IF(N355="základní",J355,0)</f>
        <v>0</v>
      </c>
      <c r="BF355" s="227">
        <f>IF(N355="snížená",J355,0)</f>
        <v>0</v>
      </c>
      <c r="BG355" s="227">
        <f>IF(N355="zákl. přenesená",J355,0)</f>
        <v>0</v>
      </c>
      <c r="BH355" s="227">
        <f>IF(N355="sníž. přenesená",J355,0)</f>
        <v>0</v>
      </c>
      <c r="BI355" s="227">
        <f>IF(N355="nulová",J355,0)</f>
        <v>0</v>
      </c>
      <c r="BJ355" s="20" t="s">
        <v>76</v>
      </c>
      <c r="BK355" s="227">
        <f>ROUND(I355*H355,2)</f>
        <v>0</v>
      </c>
      <c r="BL355" s="20" t="s">
        <v>200</v>
      </c>
      <c r="BM355" s="226" t="s">
        <v>517</v>
      </c>
    </row>
    <row r="356" s="2" customFormat="1">
      <c r="A356" s="41"/>
      <c r="B356" s="42"/>
      <c r="C356" s="43"/>
      <c r="D356" s="228" t="s">
        <v>202</v>
      </c>
      <c r="E356" s="43"/>
      <c r="F356" s="229" t="s">
        <v>518</v>
      </c>
      <c r="G356" s="43"/>
      <c r="H356" s="43"/>
      <c r="I356" s="230"/>
      <c r="J356" s="43"/>
      <c r="K356" s="43"/>
      <c r="L356" s="47"/>
      <c r="M356" s="231"/>
      <c r="N356" s="232"/>
      <c r="O356" s="87"/>
      <c r="P356" s="87"/>
      <c r="Q356" s="87"/>
      <c r="R356" s="87"/>
      <c r="S356" s="87"/>
      <c r="T356" s="88"/>
      <c r="U356" s="41"/>
      <c r="V356" s="41"/>
      <c r="W356" s="41"/>
      <c r="X356" s="41"/>
      <c r="Y356" s="41"/>
      <c r="Z356" s="41"/>
      <c r="AA356" s="41"/>
      <c r="AB356" s="41"/>
      <c r="AC356" s="41"/>
      <c r="AD356" s="41"/>
      <c r="AE356" s="41"/>
      <c r="AT356" s="20" t="s">
        <v>202</v>
      </c>
      <c r="AU356" s="20" t="s">
        <v>78</v>
      </c>
    </row>
    <row r="357" s="2" customFormat="1">
      <c r="A357" s="41"/>
      <c r="B357" s="42"/>
      <c r="C357" s="43"/>
      <c r="D357" s="233" t="s">
        <v>204</v>
      </c>
      <c r="E357" s="43"/>
      <c r="F357" s="234" t="s">
        <v>519</v>
      </c>
      <c r="G357" s="43"/>
      <c r="H357" s="43"/>
      <c r="I357" s="230"/>
      <c r="J357" s="43"/>
      <c r="K357" s="43"/>
      <c r="L357" s="47"/>
      <c r="M357" s="231"/>
      <c r="N357" s="232"/>
      <c r="O357" s="87"/>
      <c r="P357" s="87"/>
      <c r="Q357" s="87"/>
      <c r="R357" s="87"/>
      <c r="S357" s="87"/>
      <c r="T357" s="88"/>
      <c r="U357" s="41"/>
      <c r="V357" s="41"/>
      <c r="W357" s="41"/>
      <c r="X357" s="41"/>
      <c r="Y357" s="41"/>
      <c r="Z357" s="41"/>
      <c r="AA357" s="41"/>
      <c r="AB357" s="41"/>
      <c r="AC357" s="41"/>
      <c r="AD357" s="41"/>
      <c r="AE357" s="41"/>
      <c r="AT357" s="20" t="s">
        <v>204</v>
      </c>
      <c r="AU357" s="20" t="s">
        <v>78</v>
      </c>
    </row>
    <row r="358" s="13" customFormat="1">
      <c r="A358" s="13"/>
      <c r="B358" s="235"/>
      <c r="C358" s="236"/>
      <c r="D358" s="228" t="s">
        <v>206</v>
      </c>
      <c r="E358" s="237" t="s">
        <v>19</v>
      </c>
      <c r="F358" s="238" t="s">
        <v>207</v>
      </c>
      <c r="G358" s="236"/>
      <c r="H358" s="237" t="s">
        <v>19</v>
      </c>
      <c r="I358" s="239"/>
      <c r="J358" s="236"/>
      <c r="K358" s="236"/>
      <c r="L358" s="240"/>
      <c r="M358" s="241"/>
      <c r="N358" s="242"/>
      <c r="O358" s="242"/>
      <c r="P358" s="242"/>
      <c r="Q358" s="242"/>
      <c r="R358" s="242"/>
      <c r="S358" s="242"/>
      <c r="T358" s="243"/>
      <c r="U358" s="13"/>
      <c r="V358" s="13"/>
      <c r="W358" s="13"/>
      <c r="X358" s="13"/>
      <c r="Y358" s="13"/>
      <c r="Z358" s="13"/>
      <c r="AA358" s="13"/>
      <c r="AB358" s="13"/>
      <c r="AC358" s="13"/>
      <c r="AD358" s="13"/>
      <c r="AE358" s="13"/>
      <c r="AT358" s="244" t="s">
        <v>206</v>
      </c>
      <c r="AU358" s="244" t="s">
        <v>78</v>
      </c>
      <c r="AV358" s="13" t="s">
        <v>76</v>
      </c>
      <c r="AW358" s="13" t="s">
        <v>31</v>
      </c>
      <c r="AX358" s="13" t="s">
        <v>69</v>
      </c>
      <c r="AY358" s="244" t="s">
        <v>193</v>
      </c>
    </row>
    <row r="359" s="14" customFormat="1">
      <c r="A359" s="14"/>
      <c r="B359" s="245"/>
      <c r="C359" s="246"/>
      <c r="D359" s="228" t="s">
        <v>206</v>
      </c>
      <c r="E359" s="247" t="s">
        <v>19</v>
      </c>
      <c r="F359" s="248" t="s">
        <v>520</v>
      </c>
      <c r="G359" s="246"/>
      <c r="H359" s="249">
        <v>29.600000000000001</v>
      </c>
      <c r="I359" s="250"/>
      <c r="J359" s="246"/>
      <c r="K359" s="246"/>
      <c r="L359" s="251"/>
      <c r="M359" s="252"/>
      <c r="N359" s="253"/>
      <c r="O359" s="253"/>
      <c r="P359" s="253"/>
      <c r="Q359" s="253"/>
      <c r="R359" s="253"/>
      <c r="S359" s="253"/>
      <c r="T359" s="254"/>
      <c r="U359" s="14"/>
      <c r="V359" s="14"/>
      <c r="W359" s="14"/>
      <c r="X359" s="14"/>
      <c r="Y359" s="14"/>
      <c r="Z359" s="14"/>
      <c r="AA359" s="14"/>
      <c r="AB359" s="14"/>
      <c r="AC359" s="14"/>
      <c r="AD359" s="14"/>
      <c r="AE359" s="14"/>
      <c r="AT359" s="255" t="s">
        <v>206</v>
      </c>
      <c r="AU359" s="255" t="s">
        <v>78</v>
      </c>
      <c r="AV359" s="14" t="s">
        <v>78</v>
      </c>
      <c r="AW359" s="14" t="s">
        <v>31</v>
      </c>
      <c r="AX359" s="14" t="s">
        <v>69</v>
      </c>
      <c r="AY359" s="255" t="s">
        <v>193</v>
      </c>
    </row>
    <row r="360" s="14" customFormat="1">
      <c r="A360" s="14"/>
      <c r="B360" s="245"/>
      <c r="C360" s="246"/>
      <c r="D360" s="228" t="s">
        <v>206</v>
      </c>
      <c r="E360" s="247" t="s">
        <v>19</v>
      </c>
      <c r="F360" s="248" t="s">
        <v>521</v>
      </c>
      <c r="G360" s="246"/>
      <c r="H360" s="249">
        <v>3.7000000000000002</v>
      </c>
      <c r="I360" s="250"/>
      <c r="J360" s="246"/>
      <c r="K360" s="246"/>
      <c r="L360" s="251"/>
      <c r="M360" s="252"/>
      <c r="N360" s="253"/>
      <c r="O360" s="253"/>
      <c r="P360" s="253"/>
      <c r="Q360" s="253"/>
      <c r="R360" s="253"/>
      <c r="S360" s="253"/>
      <c r="T360" s="254"/>
      <c r="U360" s="14"/>
      <c r="V360" s="14"/>
      <c r="W360" s="14"/>
      <c r="X360" s="14"/>
      <c r="Y360" s="14"/>
      <c r="Z360" s="14"/>
      <c r="AA360" s="14"/>
      <c r="AB360" s="14"/>
      <c r="AC360" s="14"/>
      <c r="AD360" s="14"/>
      <c r="AE360" s="14"/>
      <c r="AT360" s="255" t="s">
        <v>206</v>
      </c>
      <c r="AU360" s="255" t="s">
        <v>78</v>
      </c>
      <c r="AV360" s="14" t="s">
        <v>78</v>
      </c>
      <c r="AW360" s="14" t="s">
        <v>31</v>
      </c>
      <c r="AX360" s="14" t="s">
        <v>69</v>
      </c>
      <c r="AY360" s="255" t="s">
        <v>193</v>
      </c>
    </row>
    <row r="361" s="14" customFormat="1">
      <c r="A361" s="14"/>
      <c r="B361" s="245"/>
      <c r="C361" s="246"/>
      <c r="D361" s="228" t="s">
        <v>206</v>
      </c>
      <c r="E361" s="247" t="s">
        <v>19</v>
      </c>
      <c r="F361" s="248" t="s">
        <v>522</v>
      </c>
      <c r="G361" s="246"/>
      <c r="H361" s="249">
        <v>54.799999999999997</v>
      </c>
      <c r="I361" s="250"/>
      <c r="J361" s="246"/>
      <c r="K361" s="246"/>
      <c r="L361" s="251"/>
      <c r="M361" s="252"/>
      <c r="N361" s="253"/>
      <c r="O361" s="253"/>
      <c r="P361" s="253"/>
      <c r="Q361" s="253"/>
      <c r="R361" s="253"/>
      <c r="S361" s="253"/>
      <c r="T361" s="254"/>
      <c r="U361" s="14"/>
      <c r="V361" s="14"/>
      <c r="W361" s="14"/>
      <c r="X361" s="14"/>
      <c r="Y361" s="14"/>
      <c r="Z361" s="14"/>
      <c r="AA361" s="14"/>
      <c r="AB361" s="14"/>
      <c r="AC361" s="14"/>
      <c r="AD361" s="14"/>
      <c r="AE361" s="14"/>
      <c r="AT361" s="255" t="s">
        <v>206</v>
      </c>
      <c r="AU361" s="255" t="s">
        <v>78</v>
      </c>
      <c r="AV361" s="14" t="s">
        <v>78</v>
      </c>
      <c r="AW361" s="14" t="s">
        <v>31</v>
      </c>
      <c r="AX361" s="14" t="s">
        <v>69</v>
      </c>
      <c r="AY361" s="255" t="s">
        <v>193</v>
      </c>
    </row>
    <row r="362" s="15" customFormat="1">
      <c r="A362" s="15"/>
      <c r="B362" s="256"/>
      <c r="C362" s="257"/>
      <c r="D362" s="228" t="s">
        <v>206</v>
      </c>
      <c r="E362" s="258" t="s">
        <v>19</v>
      </c>
      <c r="F362" s="259" t="s">
        <v>218</v>
      </c>
      <c r="G362" s="257"/>
      <c r="H362" s="260">
        <v>88.099999999999994</v>
      </c>
      <c r="I362" s="261"/>
      <c r="J362" s="257"/>
      <c r="K362" s="257"/>
      <c r="L362" s="262"/>
      <c r="M362" s="263"/>
      <c r="N362" s="264"/>
      <c r="O362" s="264"/>
      <c r="P362" s="264"/>
      <c r="Q362" s="264"/>
      <c r="R362" s="264"/>
      <c r="S362" s="264"/>
      <c r="T362" s="265"/>
      <c r="U362" s="15"/>
      <c r="V362" s="15"/>
      <c r="W362" s="15"/>
      <c r="X362" s="15"/>
      <c r="Y362" s="15"/>
      <c r="Z362" s="15"/>
      <c r="AA362" s="15"/>
      <c r="AB362" s="15"/>
      <c r="AC362" s="15"/>
      <c r="AD362" s="15"/>
      <c r="AE362" s="15"/>
      <c r="AT362" s="266" t="s">
        <v>206</v>
      </c>
      <c r="AU362" s="266" t="s">
        <v>78</v>
      </c>
      <c r="AV362" s="15" t="s">
        <v>200</v>
      </c>
      <c r="AW362" s="15" t="s">
        <v>31</v>
      </c>
      <c r="AX362" s="15" t="s">
        <v>76</v>
      </c>
      <c r="AY362" s="266" t="s">
        <v>193</v>
      </c>
    </row>
    <row r="363" s="2" customFormat="1" ht="16.5" customHeight="1">
      <c r="A363" s="41"/>
      <c r="B363" s="42"/>
      <c r="C363" s="215" t="s">
        <v>523</v>
      </c>
      <c r="D363" s="215" t="s">
        <v>195</v>
      </c>
      <c r="E363" s="216" t="s">
        <v>524</v>
      </c>
      <c r="F363" s="217" t="s">
        <v>525</v>
      </c>
      <c r="G363" s="218" t="s">
        <v>408</v>
      </c>
      <c r="H363" s="219">
        <v>70.5</v>
      </c>
      <c r="I363" s="220"/>
      <c r="J363" s="221">
        <f>ROUND(I363*H363,2)</f>
        <v>0</v>
      </c>
      <c r="K363" s="217" t="s">
        <v>199</v>
      </c>
      <c r="L363" s="47"/>
      <c r="M363" s="222" t="s">
        <v>19</v>
      </c>
      <c r="N363" s="223" t="s">
        <v>40</v>
      </c>
      <c r="O363" s="87"/>
      <c r="P363" s="224">
        <f>O363*H363</f>
        <v>0</v>
      </c>
      <c r="Q363" s="224">
        <v>0</v>
      </c>
      <c r="R363" s="224">
        <f>Q363*H363</f>
        <v>0</v>
      </c>
      <c r="S363" s="224">
        <v>0.11</v>
      </c>
      <c r="T363" s="225">
        <f>S363*H363</f>
        <v>7.7549999999999999</v>
      </c>
      <c r="U363" s="41"/>
      <c r="V363" s="41"/>
      <c r="W363" s="41"/>
      <c r="X363" s="41"/>
      <c r="Y363" s="41"/>
      <c r="Z363" s="41"/>
      <c r="AA363" s="41"/>
      <c r="AB363" s="41"/>
      <c r="AC363" s="41"/>
      <c r="AD363" s="41"/>
      <c r="AE363" s="41"/>
      <c r="AR363" s="226" t="s">
        <v>200</v>
      </c>
      <c r="AT363" s="226" t="s">
        <v>195</v>
      </c>
      <c r="AU363" s="226" t="s">
        <v>78</v>
      </c>
      <c r="AY363" s="20" t="s">
        <v>193</v>
      </c>
      <c r="BE363" s="227">
        <f>IF(N363="základní",J363,0)</f>
        <v>0</v>
      </c>
      <c r="BF363" s="227">
        <f>IF(N363="snížená",J363,0)</f>
        <v>0</v>
      </c>
      <c r="BG363" s="227">
        <f>IF(N363="zákl. přenesená",J363,0)</f>
        <v>0</v>
      </c>
      <c r="BH363" s="227">
        <f>IF(N363="sníž. přenesená",J363,0)</f>
        <v>0</v>
      </c>
      <c r="BI363" s="227">
        <f>IF(N363="nulová",J363,0)</f>
        <v>0</v>
      </c>
      <c r="BJ363" s="20" t="s">
        <v>76</v>
      </c>
      <c r="BK363" s="227">
        <f>ROUND(I363*H363,2)</f>
        <v>0</v>
      </c>
      <c r="BL363" s="20" t="s">
        <v>200</v>
      </c>
      <c r="BM363" s="226" t="s">
        <v>526</v>
      </c>
    </row>
    <row r="364" s="2" customFormat="1">
      <c r="A364" s="41"/>
      <c r="B364" s="42"/>
      <c r="C364" s="43"/>
      <c r="D364" s="228" t="s">
        <v>202</v>
      </c>
      <c r="E364" s="43"/>
      <c r="F364" s="229" t="s">
        <v>527</v>
      </c>
      <c r="G364" s="43"/>
      <c r="H364" s="43"/>
      <c r="I364" s="230"/>
      <c r="J364" s="43"/>
      <c r="K364" s="43"/>
      <c r="L364" s="47"/>
      <c r="M364" s="231"/>
      <c r="N364" s="232"/>
      <c r="O364" s="87"/>
      <c r="P364" s="87"/>
      <c r="Q364" s="87"/>
      <c r="R364" s="87"/>
      <c r="S364" s="87"/>
      <c r="T364" s="88"/>
      <c r="U364" s="41"/>
      <c r="V364" s="41"/>
      <c r="W364" s="41"/>
      <c r="X364" s="41"/>
      <c r="Y364" s="41"/>
      <c r="Z364" s="41"/>
      <c r="AA364" s="41"/>
      <c r="AB364" s="41"/>
      <c r="AC364" s="41"/>
      <c r="AD364" s="41"/>
      <c r="AE364" s="41"/>
      <c r="AT364" s="20" t="s">
        <v>202</v>
      </c>
      <c r="AU364" s="20" t="s">
        <v>78</v>
      </c>
    </row>
    <row r="365" s="2" customFormat="1">
      <c r="A365" s="41"/>
      <c r="B365" s="42"/>
      <c r="C365" s="43"/>
      <c r="D365" s="233" t="s">
        <v>204</v>
      </c>
      <c r="E365" s="43"/>
      <c r="F365" s="234" t="s">
        <v>528</v>
      </c>
      <c r="G365" s="43"/>
      <c r="H365" s="43"/>
      <c r="I365" s="230"/>
      <c r="J365" s="43"/>
      <c r="K365" s="43"/>
      <c r="L365" s="47"/>
      <c r="M365" s="231"/>
      <c r="N365" s="232"/>
      <c r="O365" s="87"/>
      <c r="P365" s="87"/>
      <c r="Q365" s="87"/>
      <c r="R365" s="87"/>
      <c r="S365" s="87"/>
      <c r="T365" s="88"/>
      <c r="U365" s="41"/>
      <c r="V365" s="41"/>
      <c r="W365" s="41"/>
      <c r="X365" s="41"/>
      <c r="Y365" s="41"/>
      <c r="Z365" s="41"/>
      <c r="AA365" s="41"/>
      <c r="AB365" s="41"/>
      <c r="AC365" s="41"/>
      <c r="AD365" s="41"/>
      <c r="AE365" s="41"/>
      <c r="AT365" s="20" t="s">
        <v>204</v>
      </c>
      <c r="AU365" s="20" t="s">
        <v>78</v>
      </c>
    </row>
    <row r="366" s="13" customFormat="1">
      <c r="A366" s="13"/>
      <c r="B366" s="235"/>
      <c r="C366" s="236"/>
      <c r="D366" s="228" t="s">
        <v>206</v>
      </c>
      <c r="E366" s="237" t="s">
        <v>19</v>
      </c>
      <c r="F366" s="238" t="s">
        <v>207</v>
      </c>
      <c r="G366" s="236"/>
      <c r="H366" s="237" t="s">
        <v>19</v>
      </c>
      <c r="I366" s="239"/>
      <c r="J366" s="236"/>
      <c r="K366" s="236"/>
      <c r="L366" s="240"/>
      <c r="M366" s="241"/>
      <c r="N366" s="242"/>
      <c r="O366" s="242"/>
      <c r="P366" s="242"/>
      <c r="Q366" s="242"/>
      <c r="R366" s="242"/>
      <c r="S366" s="242"/>
      <c r="T366" s="243"/>
      <c r="U366" s="13"/>
      <c r="V366" s="13"/>
      <c r="W366" s="13"/>
      <c r="X366" s="13"/>
      <c r="Y366" s="13"/>
      <c r="Z366" s="13"/>
      <c r="AA366" s="13"/>
      <c r="AB366" s="13"/>
      <c r="AC366" s="13"/>
      <c r="AD366" s="13"/>
      <c r="AE366" s="13"/>
      <c r="AT366" s="244" t="s">
        <v>206</v>
      </c>
      <c r="AU366" s="244" t="s">
        <v>78</v>
      </c>
      <c r="AV366" s="13" t="s">
        <v>76</v>
      </c>
      <c r="AW366" s="13" t="s">
        <v>31</v>
      </c>
      <c r="AX366" s="13" t="s">
        <v>69</v>
      </c>
      <c r="AY366" s="244" t="s">
        <v>193</v>
      </c>
    </row>
    <row r="367" s="14" customFormat="1">
      <c r="A367" s="14"/>
      <c r="B367" s="245"/>
      <c r="C367" s="246"/>
      <c r="D367" s="228" t="s">
        <v>206</v>
      </c>
      <c r="E367" s="247" t="s">
        <v>19</v>
      </c>
      <c r="F367" s="248" t="s">
        <v>529</v>
      </c>
      <c r="G367" s="246"/>
      <c r="H367" s="249">
        <v>70.5</v>
      </c>
      <c r="I367" s="250"/>
      <c r="J367" s="246"/>
      <c r="K367" s="246"/>
      <c r="L367" s="251"/>
      <c r="M367" s="252"/>
      <c r="N367" s="253"/>
      <c r="O367" s="253"/>
      <c r="P367" s="253"/>
      <c r="Q367" s="253"/>
      <c r="R367" s="253"/>
      <c r="S367" s="253"/>
      <c r="T367" s="254"/>
      <c r="U367" s="14"/>
      <c r="V367" s="14"/>
      <c r="W367" s="14"/>
      <c r="X367" s="14"/>
      <c r="Y367" s="14"/>
      <c r="Z367" s="14"/>
      <c r="AA367" s="14"/>
      <c r="AB367" s="14"/>
      <c r="AC367" s="14"/>
      <c r="AD367" s="14"/>
      <c r="AE367" s="14"/>
      <c r="AT367" s="255" t="s">
        <v>206</v>
      </c>
      <c r="AU367" s="255" t="s">
        <v>78</v>
      </c>
      <c r="AV367" s="14" t="s">
        <v>78</v>
      </c>
      <c r="AW367" s="14" t="s">
        <v>31</v>
      </c>
      <c r="AX367" s="14" t="s">
        <v>76</v>
      </c>
      <c r="AY367" s="255" t="s">
        <v>193</v>
      </c>
    </row>
    <row r="368" s="2" customFormat="1" ht="16.5" customHeight="1">
      <c r="A368" s="41"/>
      <c r="B368" s="42"/>
      <c r="C368" s="215" t="s">
        <v>530</v>
      </c>
      <c r="D368" s="215" t="s">
        <v>195</v>
      </c>
      <c r="E368" s="216" t="s">
        <v>531</v>
      </c>
      <c r="F368" s="217" t="s">
        <v>532</v>
      </c>
      <c r="G368" s="218" t="s">
        <v>408</v>
      </c>
      <c r="H368" s="219">
        <v>40.600000000000001</v>
      </c>
      <c r="I368" s="220"/>
      <c r="J368" s="221">
        <f>ROUND(I368*H368,2)</f>
        <v>0</v>
      </c>
      <c r="K368" s="217" t="s">
        <v>199</v>
      </c>
      <c r="L368" s="47"/>
      <c r="M368" s="222" t="s">
        <v>19</v>
      </c>
      <c r="N368" s="223" t="s">
        <v>40</v>
      </c>
      <c r="O368" s="87"/>
      <c r="P368" s="224">
        <f>O368*H368</f>
        <v>0</v>
      </c>
      <c r="Q368" s="224">
        <v>0</v>
      </c>
      <c r="R368" s="224">
        <f>Q368*H368</f>
        <v>0</v>
      </c>
      <c r="S368" s="224">
        <v>0.010999999999999999</v>
      </c>
      <c r="T368" s="225">
        <f>S368*H368</f>
        <v>0.4466</v>
      </c>
      <c r="U368" s="41"/>
      <c r="V368" s="41"/>
      <c r="W368" s="41"/>
      <c r="X368" s="41"/>
      <c r="Y368" s="41"/>
      <c r="Z368" s="41"/>
      <c r="AA368" s="41"/>
      <c r="AB368" s="41"/>
      <c r="AC368" s="41"/>
      <c r="AD368" s="41"/>
      <c r="AE368" s="41"/>
      <c r="AR368" s="226" t="s">
        <v>200</v>
      </c>
      <c r="AT368" s="226" t="s">
        <v>195</v>
      </c>
      <c r="AU368" s="226" t="s">
        <v>78</v>
      </c>
      <c r="AY368" s="20" t="s">
        <v>193</v>
      </c>
      <c r="BE368" s="227">
        <f>IF(N368="základní",J368,0)</f>
        <v>0</v>
      </c>
      <c r="BF368" s="227">
        <f>IF(N368="snížená",J368,0)</f>
        <v>0</v>
      </c>
      <c r="BG368" s="227">
        <f>IF(N368="zákl. přenesená",J368,0)</f>
        <v>0</v>
      </c>
      <c r="BH368" s="227">
        <f>IF(N368="sníž. přenesená",J368,0)</f>
        <v>0</v>
      </c>
      <c r="BI368" s="227">
        <f>IF(N368="nulová",J368,0)</f>
        <v>0</v>
      </c>
      <c r="BJ368" s="20" t="s">
        <v>76</v>
      </c>
      <c r="BK368" s="227">
        <f>ROUND(I368*H368,2)</f>
        <v>0</v>
      </c>
      <c r="BL368" s="20" t="s">
        <v>200</v>
      </c>
      <c r="BM368" s="226" t="s">
        <v>533</v>
      </c>
    </row>
    <row r="369" s="2" customFormat="1">
      <c r="A369" s="41"/>
      <c r="B369" s="42"/>
      <c r="C369" s="43"/>
      <c r="D369" s="228" t="s">
        <v>202</v>
      </c>
      <c r="E369" s="43"/>
      <c r="F369" s="229" t="s">
        <v>534</v>
      </c>
      <c r="G369" s="43"/>
      <c r="H369" s="43"/>
      <c r="I369" s="230"/>
      <c r="J369" s="43"/>
      <c r="K369" s="43"/>
      <c r="L369" s="47"/>
      <c r="M369" s="231"/>
      <c r="N369" s="232"/>
      <c r="O369" s="87"/>
      <c r="P369" s="87"/>
      <c r="Q369" s="87"/>
      <c r="R369" s="87"/>
      <c r="S369" s="87"/>
      <c r="T369" s="88"/>
      <c r="U369" s="41"/>
      <c r="V369" s="41"/>
      <c r="W369" s="41"/>
      <c r="X369" s="41"/>
      <c r="Y369" s="41"/>
      <c r="Z369" s="41"/>
      <c r="AA369" s="41"/>
      <c r="AB369" s="41"/>
      <c r="AC369" s="41"/>
      <c r="AD369" s="41"/>
      <c r="AE369" s="41"/>
      <c r="AT369" s="20" t="s">
        <v>202</v>
      </c>
      <c r="AU369" s="20" t="s">
        <v>78</v>
      </c>
    </row>
    <row r="370" s="2" customFormat="1">
      <c r="A370" s="41"/>
      <c r="B370" s="42"/>
      <c r="C370" s="43"/>
      <c r="D370" s="233" t="s">
        <v>204</v>
      </c>
      <c r="E370" s="43"/>
      <c r="F370" s="234" t="s">
        <v>535</v>
      </c>
      <c r="G370" s="43"/>
      <c r="H370" s="43"/>
      <c r="I370" s="230"/>
      <c r="J370" s="43"/>
      <c r="K370" s="43"/>
      <c r="L370" s="47"/>
      <c r="M370" s="231"/>
      <c r="N370" s="232"/>
      <c r="O370" s="87"/>
      <c r="P370" s="87"/>
      <c r="Q370" s="87"/>
      <c r="R370" s="87"/>
      <c r="S370" s="87"/>
      <c r="T370" s="88"/>
      <c r="U370" s="41"/>
      <c r="V370" s="41"/>
      <c r="W370" s="41"/>
      <c r="X370" s="41"/>
      <c r="Y370" s="41"/>
      <c r="Z370" s="41"/>
      <c r="AA370" s="41"/>
      <c r="AB370" s="41"/>
      <c r="AC370" s="41"/>
      <c r="AD370" s="41"/>
      <c r="AE370" s="41"/>
      <c r="AT370" s="20" t="s">
        <v>204</v>
      </c>
      <c r="AU370" s="20" t="s">
        <v>78</v>
      </c>
    </row>
    <row r="371" s="13" customFormat="1">
      <c r="A371" s="13"/>
      <c r="B371" s="235"/>
      <c r="C371" s="236"/>
      <c r="D371" s="228" t="s">
        <v>206</v>
      </c>
      <c r="E371" s="237" t="s">
        <v>19</v>
      </c>
      <c r="F371" s="238" t="s">
        <v>207</v>
      </c>
      <c r="G371" s="236"/>
      <c r="H371" s="237" t="s">
        <v>19</v>
      </c>
      <c r="I371" s="239"/>
      <c r="J371" s="236"/>
      <c r="K371" s="236"/>
      <c r="L371" s="240"/>
      <c r="M371" s="241"/>
      <c r="N371" s="242"/>
      <c r="O371" s="242"/>
      <c r="P371" s="242"/>
      <c r="Q371" s="242"/>
      <c r="R371" s="242"/>
      <c r="S371" s="242"/>
      <c r="T371" s="243"/>
      <c r="U371" s="13"/>
      <c r="V371" s="13"/>
      <c r="W371" s="13"/>
      <c r="X371" s="13"/>
      <c r="Y371" s="13"/>
      <c r="Z371" s="13"/>
      <c r="AA371" s="13"/>
      <c r="AB371" s="13"/>
      <c r="AC371" s="13"/>
      <c r="AD371" s="13"/>
      <c r="AE371" s="13"/>
      <c r="AT371" s="244" t="s">
        <v>206</v>
      </c>
      <c r="AU371" s="244" t="s">
        <v>78</v>
      </c>
      <c r="AV371" s="13" t="s">
        <v>76</v>
      </c>
      <c r="AW371" s="13" t="s">
        <v>31</v>
      </c>
      <c r="AX371" s="13" t="s">
        <v>69</v>
      </c>
      <c r="AY371" s="244" t="s">
        <v>193</v>
      </c>
    </row>
    <row r="372" s="14" customFormat="1">
      <c r="A372" s="14"/>
      <c r="B372" s="245"/>
      <c r="C372" s="246"/>
      <c r="D372" s="228" t="s">
        <v>206</v>
      </c>
      <c r="E372" s="247" t="s">
        <v>19</v>
      </c>
      <c r="F372" s="248" t="s">
        <v>536</v>
      </c>
      <c r="G372" s="246"/>
      <c r="H372" s="249">
        <v>40.600000000000001</v>
      </c>
      <c r="I372" s="250"/>
      <c r="J372" s="246"/>
      <c r="K372" s="246"/>
      <c r="L372" s="251"/>
      <c r="M372" s="252"/>
      <c r="N372" s="253"/>
      <c r="O372" s="253"/>
      <c r="P372" s="253"/>
      <c r="Q372" s="253"/>
      <c r="R372" s="253"/>
      <c r="S372" s="253"/>
      <c r="T372" s="254"/>
      <c r="U372" s="14"/>
      <c r="V372" s="14"/>
      <c r="W372" s="14"/>
      <c r="X372" s="14"/>
      <c r="Y372" s="14"/>
      <c r="Z372" s="14"/>
      <c r="AA372" s="14"/>
      <c r="AB372" s="14"/>
      <c r="AC372" s="14"/>
      <c r="AD372" s="14"/>
      <c r="AE372" s="14"/>
      <c r="AT372" s="255" t="s">
        <v>206</v>
      </c>
      <c r="AU372" s="255" t="s">
        <v>78</v>
      </c>
      <c r="AV372" s="14" t="s">
        <v>78</v>
      </c>
      <c r="AW372" s="14" t="s">
        <v>31</v>
      </c>
      <c r="AX372" s="14" t="s">
        <v>76</v>
      </c>
      <c r="AY372" s="255" t="s">
        <v>193</v>
      </c>
    </row>
    <row r="373" s="2" customFormat="1" ht="16.5" customHeight="1">
      <c r="A373" s="41"/>
      <c r="B373" s="42"/>
      <c r="C373" s="215" t="s">
        <v>537</v>
      </c>
      <c r="D373" s="215" t="s">
        <v>195</v>
      </c>
      <c r="E373" s="216" t="s">
        <v>538</v>
      </c>
      <c r="F373" s="217" t="s">
        <v>539</v>
      </c>
      <c r="G373" s="218" t="s">
        <v>258</v>
      </c>
      <c r="H373" s="219">
        <v>13.199999999999999</v>
      </c>
      <c r="I373" s="220"/>
      <c r="J373" s="221">
        <f>ROUND(I373*H373,2)</f>
        <v>0</v>
      </c>
      <c r="K373" s="217" t="s">
        <v>199</v>
      </c>
      <c r="L373" s="47"/>
      <c r="M373" s="222" t="s">
        <v>19</v>
      </c>
      <c r="N373" s="223" t="s">
        <v>40</v>
      </c>
      <c r="O373" s="87"/>
      <c r="P373" s="224">
        <f>O373*H373</f>
        <v>0</v>
      </c>
      <c r="Q373" s="224">
        <v>0</v>
      </c>
      <c r="R373" s="224">
        <f>Q373*H373</f>
        <v>0</v>
      </c>
      <c r="S373" s="224">
        <v>0.053999999999999999</v>
      </c>
      <c r="T373" s="225">
        <f>S373*H373</f>
        <v>0.71279999999999999</v>
      </c>
      <c r="U373" s="41"/>
      <c r="V373" s="41"/>
      <c r="W373" s="41"/>
      <c r="X373" s="41"/>
      <c r="Y373" s="41"/>
      <c r="Z373" s="41"/>
      <c r="AA373" s="41"/>
      <c r="AB373" s="41"/>
      <c r="AC373" s="41"/>
      <c r="AD373" s="41"/>
      <c r="AE373" s="41"/>
      <c r="AR373" s="226" t="s">
        <v>200</v>
      </c>
      <c r="AT373" s="226" t="s">
        <v>195</v>
      </c>
      <c r="AU373" s="226" t="s">
        <v>78</v>
      </c>
      <c r="AY373" s="20" t="s">
        <v>193</v>
      </c>
      <c r="BE373" s="227">
        <f>IF(N373="základní",J373,0)</f>
        <v>0</v>
      </c>
      <c r="BF373" s="227">
        <f>IF(N373="snížená",J373,0)</f>
        <v>0</v>
      </c>
      <c r="BG373" s="227">
        <f>IF(N373="zákl. přenesená",J373,0)</f>
        <v>0</v>
      </c>
      <c r="BH373" s="227">
        <f>IF(N373="sníž. přenesená",J373,0)</f>
        <v>0</v>
      </c>
      <c r="BI373" s="227">
        <f>IF(N373="nulová",J373,0)</f>
        <v>0</v>
      </c>
      <c r="BJ373" s="20" t="s">
        <v>76</v>
      </c>
      <c r="BK373" s="227">
        <f>ROUND(I373*H373,2)</f>
        <v>0</v>
      </c>
      <c r="BL373" s="20" t="s">
        <v>200</v>
      </c>
      <c r="BM373" s="226" t="s">
        <v>540</v>
      </c>
    </row>
    <row r="374" s="2" customFormat="1">
      <c r="A374" s="41"/>
      <c r="B374" s="42"/>
      <c r="C374" s="43"/>
      <c r="D374" s="228" t="s">
        <v>202</v>
      </c>
      <c r="E374" s="43"/>
      <c r="F374" s="229" t="s">
        <v>541</v>
      </c>
      <c r="G374" s="43"/>
      <c r="H374" s="43"/>
      <c r="I374" s="230"/>
      <c r="J374" s="43"/>
      <c r="K374" s="43"/>
      <c r="L374" s="47"/>
      <c r="M374" s="231"/>
      <c r="N374" s="232"/>
      <c r="O374" s="87"/>
      <c r="P374" s="87"/>
      <c r="Q374" s="87"/>
      <c r="R374" s="87"/>
      <c r="S374" s="87"/>
      <c r="T374" s="88"/>
      <c r="U374" s="41"/>
      <c r="V374" s="41"/>
      <c r="W374" s="41"/>
      <c r="X374" s="41"/>
      <c r="Y374" s="41"/>
      <c r="Z374" s="41"/>
      <c r="AA374" s="41"/>
      <c r="AB374" s="41"/>
      <c r="AC374" s="41"/>
      <c r="AD374" s="41"/>
      <c r="AE374" s="41"/>
      <c r="AT374" s="20" t="s">
        <v>202</v>
      </c>
      <c r="AU374" s="20" t="s">
        <v>78</v>
      </c>
    </row>
    <row r="375" s="2" customFormat="1">
      <c r="A375" s="41"/>
      <c r="B375" s="42"/>
      <c r="C375" s="43"/>
      <c r="D375" s="233" t="s">
        <v>204</v>
      </c>
      <c r="E375" s="43"/>
      <c r="F375" s="234" t="s">
        <v>542</v>
      </c>
      <c r="G375" s="43"/>
      <c r="H375" s="43"/>
      <c r="I375" s="230"/>
      <c r="J375" s="43"/>
      <c r="K375" s="43"/>
      <c r="L375" s="47"/>
      <c r="M375" s="231"/>
      <c r="N375" s="232"/>
      <c r="O375" s="87"/>
      <c r="P375" s="87"/>
      <c r="Q375" s="87"/>
      <c r="R375" s="87"/>
      <c r="S375" s="87"/>
      <c r="T375" s="88"/>
      <c r="U375" s="41"/>
      <c r="V375" s="41"/>
      <c r="W375" s="41"/>
      <c r="X375" s="41"/>
      <c r="Y375" s="41"/>
      <c r="Z375" s="41"/>
      <c r="AA375" s="41"/>
      <c r="AB375" s="41"/>
      <c r="AC375" s="41"/>
      <c r="AD375" s="41"/>
      <c r="AE375" s="41"/>
      <c r="AT375" s="20" t="s">
        <v>204</v>
      </c>
      <c r="AU375" s="20" t="s">
        <v>78</v>
      </c>
    </row>
    <row r="376" s="13" customFormat="1">
      <c r="A376" s="13"/>
      <c r="B376" s="235"/>
      <c r="C376" s="236"/>
      <c r="D376" s="228" t="s">
        <v>206</v>
      </c>
      <c r="E376" s="237" t="s">
        <v>19</v>
      </c>
      <c r="F376" s="238" t="s">
        <v>207</v>
      </c>
      <c r="G376" s="236"/>
      <c r="H376" s="237" t="s">
        <v>19</v>
      </c>
      <c r="I376" s="239"/>
      <c r="J376" s="236"/>
      <c r="K376" s="236"/>
      <c r="L376" s="240"/>
      <c r="M376" s="241"/>
      <c r="N376" s="242"/>
      <c r="O376" s="242"/>
      <c r="P376" s="242"/>
      <c r="Q376" s="242"/>
      <c r="R376" s="242"/>
      <c r="S376" s="242"/>
      <c r="T376" s="243"/>
      <c r="U376" s="13"/>
      <c r="V376" s="13"/>
      <c r="W376" s="13"/>
      <c r="X376" s="13"/>
      <c r="Y376" s="13"/>
      <c r="Z376" s="13"/>
      <c r="AA376" s="13"/>
      <c r="AB376" s="13"/>
      <c r="AC376" s="13"/>
      <c r="AD376" s="13"/>
      <c r="AE376" s="13"/>
      <c r="AT376" s="244" t="s">
        <v>206</v>
      </c>
      <c r="AU376" s="244" t="s">
        <v>78</v>
      </c>
      <c r="AV376" s="13" t="s">
        <v>76</v>
      </c>
      <c r="AW376" s="13" t="s">
        <v>31</v>
      </c>
      <c r="AX376" s="13" t="s">
        <v>69</v>
      </c>
      <c r="AY376" s="244" t="s">
        <v>193</v>
      </c>
    </row>
    <row r="377" s="14" customFormat="1">
      <c r="A377" s="14"/>
      <c r="B377" s="245"/>
      <c r="C377" s="246"/>
      <c r="D377" s="228" t="s">
        <v>206</v>
      </c>
      <c r="E377" s="247" t="s">
        <v>19</v>
      </c>
      <c r="F377" s="248" t="s">
        <v>543</v>
      </c>
      <c r="G377" s="246"/>
      <c r="H377" s="249">
        <v>8.8000000000000007</v>
      </c>
      <c r="I377" s="250"/>
      <c r="J377" s="246"/>
      <c r="K377" s="246"/>
      <c r="L377" s="251"/>
      <c r="M377" s="252"/>
      <c r="N377" s="253"/>
      <c r="O377" s="253"/>
      <c r="P377" s="253"/>
      <c r="Q377" s="253"/>
      <c r="R377" s="253"/>
      <c r="S377" s="253"/>
      <c r="T377" s="254"/>
      <c r="U377" s="14"/>
      <c r="V377" s="14"/>
      <c r="W377" s="14"/>
      <c r="X377" s="14"/>
      <c r="Y377" s="14"/>
      <c r="Z377" s="14"/>
      <c r="AA377" s="14"/>
      <c r="AB377" s="14"/>
      <c r="AC377" s="14"/>
      <c r="AD377" s="14"/>
      <c r="AE377" s="14"/>
      <c r="AT377" s="255" t="s">
        <v>206</v>
      </c>
      <c r="AU377" s="255" t="s">
        <v>78</v>
      </c>
      <c r="AV377" s="14" t="s">
        <v>78</v>
      </c>
      <c r="AW377" s="14" t="s">
        <v>31</v>
      </c>
      <c r="AX377" s="14" t="s">
        <v>69</v>
      </c>
      <c r="AY377" s="255" t="s">
        <v>193</v>
      </c>
    </row>
    <row r="378" s="14" customFormat="1">
      <c r="A378" s="14"/>
      <c r="B378" s="245"/>
      <c r="C378" s="246"/>
      <c r="D378" s="228" t="s">
        <v>206</v>
      </c>
      <c r="E378" s="247" t="s">
        <v>19</v>
      </c>
      <c r="F378" s="248" t="s">
        <v>544</v>
      </c>
      <c r="G378" s="246"/>
      <c r="H378" s="249">
        <v>4.4000000000000004</v>
      </c>
      <c r="I378" s="250"/>
      <c r="J378" s="246"/>
      <c r="K378" s="246"/>
      <c r="L378" s="251"/>
      <c r="M378" s="252"/>
      <c r="N378" s="253"/>
      <c r="O378" s="253"/>
      <c r="P378" s="253"/>
      <c r="Q378" s="253"/>
      <c r="R378" s="253"/>
      <c r="S378" s="253"/>
      <c r="T378" s="254"/>
      <c r="U378" s="14"/>
      <c r="V378" s="14"/>
      <c r="W378" s="14"/>
      <c r="X378" s="14"/>
      <c r="Y378" s="14"/>
      <c r="Z378" s="14"/>
      <c r="AA378" s="14"/>
      <c r="AB378" s="14"/>
      <c r="AC378" s="14"/>
      <c r="AD378" s="14"/>
      <c r="AE378" s="14"/>
      <c r="AT378" s="255" t="s">
        <v>206</v>
      </c>
      <c r="AU378" s="255" t="s">
        <v>78</v>
      </c>
      <c r="AV378" s="14" t="s">
        <v>78</v>
      </c>
      <c r="AW378" s="14" t="s">
        <v>31</v>
      </c>
      <c r="AX378" s="14" t="s">
        <v>69</v>
      </c>
      <c r="AY378" s="255" t="s">
        <v>193</v>
      </c>
    </row>
    <row r="379" s="15" customFormat="1">
      <c r="A379" s="15"/>
      <c r="B379" s="256"/>
      <c r="C379" s="257"/>
      <c r="D379" s="228" t="s">
        <v>206</v>
      </c>
      <c r="E379" s="258" t="s">
        <v>19</v>
      </c>
      <c r="F379" s="259" t="s">
        <v>218</v>
      </c>
      <c r="G379" s="257"/>
      <c r="H379" s="260">
        <v>13.199999999999999</v>
      </c>
      <c r="I379" s="261"/>
      <c r="J379" s="257"/>
      <c r="K379" s="257"/>
      <c r="L379" s="262"/>
      <c r="M379" s="263"/>
      <c r="N379" s="264"/>
      <c r="O379" s="264"/>
      <c r="P379" s="264"/>
      <c r="Q379" s="264"/>
      <c r="R379" s="264"/>
      <c r="S379" s="264"/>
      <c r="T379" s="265"/>
      <c r="U379" s="15"/>
      <c r="V379" s="15"/>
      <c r="W379" s="15"/>
      <c r="X379" s="15"/>
      <c r="Y379" s="15"/>
      <c r="Z379" s="15"/>
      <c r="AA379" s="15"/>
      <c r="AB379" s="15"/>
      <c r="AC379" s="15"/>
      <c r="AD379" s="15"/>
      <c r="AE379" s="15"/>
      <c r="AT379" s="266" t="s">
        <v>206</v>
      </c>
      <c r="AU379" s="266" t="s">
        <v>78</v>
      </c>
      <c r="AV379" s="15" t="s">
        <v>200</v>
      </c>
      <c r="AW379" s="15" t="s">
        <v>31</v>
      </c>
      <c r="AX379" s="15" t="s">
        <v>76</v>
      </c>
      <c r="AY379" s="266" t="s">
        <v>193</v>
      </c>
    </row>
    <row r="380" s="2" customFormat="1" ht="16.5" customHeight="1">
      <c r="A380" s="41"/>
      <c r="B380" s="42"/>
      <c r="C380" s="215" t="s">
        <v>545</v>
      </c>
      <c r="D380" s="215" t="s">
        <v>195</v>
      </c>
      <c r="E380" s="216" t="s">
        <v>546</v>
      </c>
      <c r="F380" s="217" t="s">
        <v>547</v>
      </c>
      <c r="G380" s="218" t="s">
        <v>258</v>
      </c>
      <c r="H380" s="219">
        <v>102</v>
      </c>
      <c r="I380" s="220"/>
      <c r="J380" s="221">
        <f>ROUND(I380*H380,2)</f>
        <v>0</v>
      </c>
      <c r="K380" s="217" t="s">
        <v>199</v>
      </c>
      <c r="L380" s="47"/>
      <c r="M380" s="222" t="s">
        <v>19</v>
      </c>
      <c r="N380" s="223" t="s">
        <v>40</v>
      </c>
      <c r="O380" s="87"/>
      <c r="P380" s="224">
        <f>O380*H380</f>
        <v>0</v>
      </c>
      <c r="Q380" s="224">
        <v>0</v>
      </c>
      <c r="R380" s="224">
        <f>Q380*H380</f>
        <v>0</v>
      </c>
      <c r="S380" s="224">
        <v>0.047</v>
      </c>
      <c r="T380" s="225">
        <f>S380*H380</f>
        <v>4.7939999999999996</v>
      </c>
      <c r="U380" s="41"/>
      <c r="V380" s="41"/>
      <c r="W380" s="41"/>
      <c r="X380" s="41"/>
      <c r="Y380" s="41"/>
      <c r="Z380" s="41"/>
      <c r="AA380" s="41"/>
      <c r="AB380" s="41"/>
      <c r="AC380" s="41"/>
      <c r="AD380" s="41"/>
      <c r="AE380" s="41"/>
      <c r="AR380" s="226" t="s">
        <v>200</v>
      </c>
      <c r="AT380" s="226" t="s">
        <v>195</v>
      </c>
      <c r="AU380" s="226" t="s">
        <v>78</v>
      </c>
      <c r="AY380" s="20" t="s">
        <v>193</v>
      </c>
      <c r="BE380" s="227">
        <f>IF(N380="základní",J380,0)</f>
        <v>0</v>
      </c>
      <c r="BF380" s="227">
        <f>IF(N380="snížená",J380,0)</f>
        <v>0</v>
      </c>
      <c r="BG380" s="227">
        <f>IF(N380="zákl. přenesená",J380,0)</f>
        <v>0</v>
      </c>
      <c r="BH380" s="227">
        <f>IF(N380="sníž. přenesená",J380,0)</f>
        <v>0</v>
      </c>
      <c r="BI380" s="227">
        <f>IF(N380="nulová",J380,0)</f>
        <v>0</v>
      </c>
      <c r="BJ380" s="20" t="s">
        <v>76</v>
      </c>
      <c r="BK380" s="227">
        <f>ROUND(I380*H380,2)</f>
        <v>0</v>
      </c>
      <c r="BL380" s="20" t="s">
        <v>200</v>
      </c>
      <c r="BM380" s="226" t="s">
        <v>548</v>
      </c>
    </row>
    <row r="381" s="2" customFormat="1">
      <c r="A381" s="41"/>
      <c r="B381" s="42"/>
      <c r="C381" s="43"/>
      <c r="D381" s="228" t="s">
        <v>202</v>
      </c>
      <c r="E381" s="43"/>
      <c r="F381" s="229" t="s">
        <v>549</v>
      </c>
      <c r="G381" s="43"/>
      <c r="H381" s="43"/>
      <c r="I381" s="230"/>
      <c r="J381" s="43"/>
      <c r="K381" s="43"/>
      <c r="L381" s="47"/>
      <c r="M381" s="231"/>
      <c r="N381" s="232"/>
      <c r="O381" s="87"/>
      <c r="P381" s="87"/>
      <c r="Q381" s="87"/>
      <c r="R381" s="87"/>
      <c r="S381" s="87"/>
      <c r="T381" s="88"/>
      <c r="U381" s="41"/>
      <c r="V381" s="41"/>
      <c r="W381" s="41"/>
      <c r="X381" s="41"/>
      <c r="Y381" s="41"/>
      <c r="Z381" s="41"/>
      <c r="AA381" s="41"/>
      <c r="AB381" s="41"/>
      <c r="AC381" s="41"/>
      <c r="AD381" s="41"/>
      <c r="AE381" s="41"/>
      <c r="AT381" s="20" t="s">
        <v>202</v>
      </c>
      <c r="AU381" s="20" t="s">
        <v>78</v>
      </c>
    </row>
    <row r="382" s="2" customFormat="1">
      <c r="A382" s="41"/>
      <c r="B382" s="42"/>
      <c r="C382" s="43"/>
      <c r="D382" s="233" t="s">
        <v>204</v>
      </c>
      <c r="E382" s="43"/>
      <c r="F382" s="234" t="s">
        <v>550</v>
      </c>
      <c r="G382" s="43"/>
      <c r="H382" s="43"/>
      <c r="I382" s="230"/>
      <c r="J382" s="43"/>
      <c r="K382" s="43"/>
      <c r="L382" s="47"/>
      <c r="M382" s="231"/>
      <c r="N382" s="232"/>
      <c r="O382" s="87"/>
      <c r="P382" s="87"/>
      <c r="Q382" s="87"/>
      <c r="R382" s="87"/>
      <c r="S382" s="87"/>
      <c r="T382" s="88"/>
      <c r="U382" s="41"/>
      <c r="V382" s="41"/>
      <c r="W382" s="41"/>
      <c r="X382" s="41"/>
      <c r="Y382" s="41"/>
      <c r="Z382" s="41"/>
      <c r="AA382" s="41"/>
      <c r="AB382" s="41"/>
      <c r="AC382" s="41"/>
      <c r="AD382" s="41"/>
      <c r="AE382" s="41"/>
      <c r="AT382" s="20" t="s">
        <v>204</v>
      </c>
      <c r="AU382" s="20" t="s">
        <v>78</v>
      </c>
    </row>
    <row r="383" s="13" customFormat="1">
      <c r="A383" s="13"/>
      <c r="B383" s="235"/>
      <c r="C383" s="236"/>
      <c r="D383" s="228" t="s">
        <v>206</v>
      </c>
      <c r="E383" s="237" t="s">
        <v>19</v>
      </c>
      <c r="F383" s="238" t="s">
        <v>207</v>
      </c>
      <c r="G383" s="236"/>
      <c r="H383" s="237" t="s">
        <v>19</v>
      </c>
      <c r="I383" s="239"/>
      <c r="J383" s="236"/>
      <c r="K383" s="236"/>
      <c r="L383" s="240"/>
      <c r="M383" s="241"/>
      <c r="N383" s="242"/>
      <c r="O383" s="242"/>
      <c r="P383" s="242"/>
      <c r="Q383" s="242"/>
      <c r="R383" s="242"/>
      <c r="S383" s="242"/>
      <c r="T383" s="243"/>
      <c r="U383" s="13"/>
      <c r="V383" s="13"/>
      <c r="W383" s="13"/>
      <c r="X383" s="13"/>
      <c r="Y383" s="13"/>
      <c r="Z383" s="13"/>
      <c r="AA383" s="13"/>
      <c r="AB383" s="13"/>
      <c r="AC383" s="13"/>
      <c r="AD383" s="13"/>
      <c r="AE383" s="13"/>
      <c r="AT383" s="244" t="s">
        <v>206</v>
      </c>
      <c r="AU383" s="244" t="s">
        <v>78</v>
      </c>
      <c r="AV383" s="13" t="s">
        <v>76</v>
      </c>
      <c r="AW383" s="13" t="s">
        <v>31</v>
      </c>
      <c r="AX383" s="13" t="s">
        <v>69</v>
      </c>
      <c r="AY383" s="244" t="s">
        <v>193</v>
      </c>
    </row>
    <row r="384" s="14" customFormat="1">
      <c r="A384" s="14"/>
      <c r="B384" s="245"/>
      <c r="C384" s="246"/>
      <c r="D384" s="228" t="s">
        <v>206</v>
      </c>
      <c r="E384" s="247" t="s">
        <v>19</v>
      </c>
      <c r="F384" s="248" t="s">
        <v>551</v>
      </c>
      <c r="G384" s="246"/>
      <c r="H384" s="249">
        <v>75.599999999999994</v>
      </c>
      <c r="I384" s="250"/>
      <c r="J384" s="246"/>
      <c r="K384" s="246"/>
      <c r="L384" s="251"/>
      <c r="M384" s="252"/>
      <c r="N384" s="253"/>
      <c r="O384" s="253"/>
      <c r="P384" s="253"/>
      <c r="Q384" s="253"/>
      <c r="R384" s="253"/>
      <c r="S384" s="253"/>
      <c r="T384" s="254"/>
      <c r="U384" s="14"/>
      <c r="V384" s="14"/>
      <c r="W384" s="14"/>
      <c r="X384" s="14"/>
      <c r="Y384" s="14"/>
      <c r="Z384" s="14"/>
      <c r="AA384" s="14"/>
      <c r="AB384" s="14"/>
      <c r="AC384" s="14"/>
      <c r="AD384" s="14"/>
      <c r="AE384" s="14"/>
      <c r="AT384" s="255" t="s">
        <v>206</v>
      </c>
      <c r="AU384" s="255" t="s">
        <v>78</v>
      </c>
      <c r="AV384" s="14" t="s">
        <v>78</v>
      </c>
      <c r="AW384" s="14" t="s">
        <v>31</v>
      </c>
      <c r="AX384" s="14" t="s">
        <v>69</v>
      </c>
      <c r="AY384" s="255" t="s">
        <v>193</v>
      </c>
    </row>
    <row r="385" s="14" customFormat="1">
      <c r="A385" s="14"/>
      <c r="B385" s="245"/>
      <c r="C385" s="246"/>
      <c r="D385" s="228" t="s">
        <v>206</v>
      </c>
      <c r="E385" s="247" t="s">
        <v>19</v>
      </c>
      <c r="F385" s="248" t="s">
        <v>552</v>
      </c>
      <c r="G385" s="246"/>
      <c r="H385" s="249">
        <v>16.600000000000001</v>
      </c>
      <c r="I385" s="250"/>
      <c r="J385" s="246"/>
      <c r="K385" s="246"/>
      <c r="L385" s="251"/>
      <c r="M385" s="252"/>
      <c r="N385" s="253"/>
      <c r="O385" s="253"/>
      <c r="P385" s="253"/>
      <c r="Q385" s="253"/>
      <c r="R385" s="253"/>
      <c r="S385" s="253"/>
      <c r="T385" s="254"/>
      <c r="U385" s="14"/>
      <c r="V385" s="14"/>
      <c r="W385" s="14"/>
      <c r="X385" s="14"/>
      <c r="Y385" s="14"/>
      <c r="Z385" s="14"/>
      <c r="AA385" s="14"/>
      <c r="AB385" s="14"/>
      <c r="AC385" s="14"/>
      <c r="AD385" s="14"/>
      <c r="AE385" s="14"/>
      <c r="AT385" s="255" t="s">
        <v>206</v>
      </c>
      <c r="AU385" s="255" t="s">
        <v>78</v>
      </c>
      <c r="AV385" s="14" t="s">
        <v>78</v>
      </c>
      <c r="AW385" s="14" t="s">
        <v>31</v>
      </c>
      <c r="AX385" s="14" t="s">
        <v>69</v>
      </c>
      <c r="AY385" s="255" t="s">
        <v>193</v>
      </c>
    </row>
    <row r="386" s="14" customFormat="1">
      <c r="A386" s="14"/>
      <c r="B386" s="245"/>
      <c r="C386" s="246"/>
      <c r="D386" s="228" t="s">
        <v>206</v>
      </c>
      <c r="E386" s="247" t="s">
        <v>19</v>
      </c>
      <c r="F386" s="248" t="s">
        <v>553</v>
      </c>
      <c r="G386" s="246"/>
      <c r="H386" s="249">
        <v>9.8000000000000007</v>
      </c>
      <c r="I386" s="250"/>
      <c r="J386" s="246"/>
      <c r="K386" s="246"/>
      <c r="L386" s="251"/>
      <c r="M386" s="252"/>
      <c r="N386" s="253"/>
      <c r="O386" s="253"/>
      <c r="P386" s="253"/>
      <c r="Q386" s="253"/>
      <c r="R386" s="253"/>
      <c r="S386" s="253"/>
      <c r="T386" s="254"/>
      <c r="U386" s="14"/>
      <c r="V386" s="14"/>
      <c r="W386" s="14"/>
      <c r="X386" s="14"/>
      <c r="Y386" s="14"/>
      <c r="Z386" s="14"/>
      <c r="AA386" s="14"/>
      <c r="AB386" s="14"/>
      <c r="AC386" s="14"/>
      <c r="AD386" s="14"/>
      <c r="AE386" s="14"/>
      <c r="AT386" s="255" t="s">
        <v>206</v>
      </c>
      <c r="AU386" s="255" t="s">
        <v>78</v>
      </c>
      <c r="AV386" s="14" t="s">
        <v>78</v>
      </c>
      <c r="AW386" s="14" t="s">
        <v>31</v>
      </c>
      <c r="AX386" s="14" t="s">
        <v>69</v>
      </c>
      <c r="AY386" s="255" t="s">
        <v>193</v>
      </c>
    </row>
    <row r="387" s="15" customFormat="1">
      <c r="A387" s="15"/>
      <c r="B387" s="256"/>
      <c r="C387" s="257"/>
      <c r="D387" s="228" t="s">
        <v>206</v>
      </c>
      <c r="E387" s="258" t="s">
        <v>19</v>
      </c>
      <c r="F387" s="259" t="s">
        <v>218</v>
      </c>
      <c r="G387" s="257"/>
      <c r="H387" s="260">
        <v>102</v>
      </c>
      <c r="I387" s="261"/>
      <c r="J387" s="257"/>
      <c r="K387" s="257"/>
      <c r="L387" s="262"/>
      <c r="M387" s="263"/>
      <c r="N387" s="264"/>
      <c r="O387" s="264"/>
      <c r="P387" s="264"/>
      <c r="Q387" s="264"/>
      <c r="R387" s="264"/>
      <c r="S387" s="264"/>
      <c r="T387" s="265"/>
      <c r="U387" s="15"/>
      <c r="V387" s="15"/>
      <c r="W387" s="15"/>
      <c r="X387" s="15"/>
      <c r="Y387" s="15"/>
      <c r="Z387" s="15"/>
      <c r="AA387" s="15"/>
      <c r="AB387" s="15"/>
      <c r="AC387" s="15"/>
      <c r="AD387" s="15"/>
      <c r="AE387" s="15"/>
      <c r="AT387" s="266" t="s">
        <v>206</v>
      </c>
      <c r="AU387" s="266" t="s">
        <v>78</v>
      </c>
      <c r="AV387" s="15" t="s">
        <v>200</v>
      </c>
      <c r="AW387" s="15" t="s">
        <v>31</v>
      </c>
      <c r="AX387" s="15" t="s">
        <v>76</v>
      </c>
      <c r="AY387" s="266" t="s">
        <v>193</v>
      </c>
    </row>
    <row r="388" s="2" customFormat="1" ht="16.5" customHeight="1">
      <c r="A388" s="41"/>
      <c r="B388" s="42"/>
      <c r="C388" s="215" t="s">
        <v>554</v>
      </c>
      <c r="D388" s="215" t="s">
        <v>195</v>
      </c>
      <c r="E388" s="216" t="s">
        <v>555</v>
      </c>
      <c r="F388" s="217" t="s">
        <v>556</v>
      </c>
      <c r="G388" s="218" t="s">
        <v>258</v>
      </c>
      <c r="H388" s="219">
        <v>1.8180000000000001</v>
      </c>
      <c r="I388" s="220"/>
      <c r="J388" s="221">
        <f>ROUND(I388*H388,2)</f>
        <v>0</v>
      </c>
      <c r="K388" s="217" t="s">
        <v>199</v>
      </c>
      <c r="L388" s="47"/>
      <c r="M388" s="222" t="s">
        <v>19</v>
      </c>
      <c r="N388" s="223" t="s">
        <v>40</v>
      </c>
      <c r="O388" s="87"/>
      <c r="P388" s="224">
        <f>O388*H388</f>
        <v>0</v>
      </c>
      <c r="Q388" s="224">
        <v>0</v>
      </c>
      <c r="R388" s="224">
        <f>Q388*H388</f>
        <v>0</v>
      </c>
      <c r="S388" s="224">
        <v>0.087999999999999995</v>
      </c>
      <c r="T388" s="225">
        <f>S388*H388</f>
        <v>0.15998399999999999</v>
      </c>
      <c r="U388" s="41"/>
      <c r="V388" s="41"/>
      <c r="W388" s="41"/>
      <c r="X388" s="41"/>
      <c r="Y388" s="41"/>
      <c r="Z388" s="41"/>
      <c r="AA388" s="41"/>
      <c r="AB388" s="41"/>
      <c r="AC388" s="41"/>
      <c r="AD388" s="41"/>
      <c r="AE388" s="41"/>
      <c r="AR388" s="226" t="s">
        <v>200</v>
      </c>
      <c r="AT388" s="226" t="s">
        <v>195</v>
      </c>
      <c r="AU388" s="226" t="s">
        <v>78</v>
      </c>
      <c r="AY388" s="20" t="s">
        <v>193</v>
      </c>
      <c r="BE388" s="227">
        <f>IF(N388="základní",J388,0)</f>
        <v>0</v>
      </c>
      <c r="BF388" s="227">
        <f>IF(N388="snížená",J388,0)</f>
        <v>0</v>
      </c>
      <c r="BG388" s="227">
        <f>IF(N388="zákl. přenesená",J388,0)</f>
        <v>0</v>
      </c>
      <c r="BH388" s="227">
        <f>IF(N388="sníž. přenesená",J388,0)</f>
        <v>0</v>
      </c>
      <c r="BI388" s="227">
        <f>IF(N388="nulová",J388,0)</f>
        <v>0</v>
      </c>
      <c r="BJ388" s="20" t="s">
        <v>76</v>
      </c>
      <c r="BK388" s="227">
        <f>ROUND(I388*H388,2)</f>
        <v>0</v>
      </c>
      <c r="BL388" s="20" t="s">
        <v>200</v>
      </c>
      <c r="BM388" s="226" t="s">
        <v>557</v>
      </c>
    </row>
    <row r="389" s="2" customFormat="1">
      <c r="A389" s="41"/>
      <c r="B389" s="42"/>
      <c r="C389" s="43"/>
      <c r="D389" s="228" t="s">
        <v>202</v>
      </c>
      <c r="E389" s="43"/>
      <c r="F389" s="229" t="s">
        <v>558</v>
      </c>
      <c r="G389" s="43"/>
      <c r="H389" s="43"/>
      <c r="I389" s="230"/>
      <c r="J389" s="43"/>
      <c r="K389" s="43"/>
      <c r="L389" s="47"/>
      <c r="M389" s="231"/>
      <c r="N389" s="232"/>
      <c r="O389" s="87"/>
      <c r="P389" s="87"/>
      <c r="Q389" s="87"/>
      <c r="R389" s="87"/>
      <c r="S389" s="87"/>
      <c r="T389" s="88"/>
      <c r="U389" s="41"/>
      <c r="V389" s="41"/>
      <c r="W389" s="41"/>
      <c r="X389" s="41"/>
      <c r="Y389" s="41"/>
      <c r="Z389" s="41"/>
      <c r="AA389" s="41"/>
      <c r="AB389" s="41"/>
      <c r="AC389" s="41"/>
      <c r="AD389" s="41"/>
      <c r="AE389" s="41"/>
      <c r="AT389" s="20" t="s">
        <v>202</v>
      </c>
      <c r="AU389" s="20" t="s">
        <v>78</v>
      </c>
    </row>
    <row r="390" s="2" customFormat="1">
      <c r="A390" s="41"/>
      <c r="B390" s="42"/>
      <c r="C390" s="43"/>
      <c r="D390" s="233" t="s">
        <v>204</v>
      </c>
      <c r="E390" s="43"/>
      <c r="F390" s="234" t="s">
        <v>559</v>
      </c>
      <c r="G390" s="43"/>
      <c r="H390" s="43"/>
      <c r="I390" s="230"/>
      <c r="J390" s="43"/>
      <c r="K390" s="43"/>
      <c r="L390" s="47"/>
      <c r="M390" s="231"/>
      <c r="N390" s="232"/>
      <c r="O390" s="87"/>
      <c r="P390" s="87"/>
      <c r="Q390" s="87"/>
      <c r="R390" s="87"/>
      <c r="S390" s="87"/>
      <c r="T390" s="88"/>
      <c r="U390" s="41"/>
      <c r="V390" s="41"/>
      <c r="W390" s="41"/>
      <c r="X390" s="41"/>
      <c r="Y390" s="41"/>
      <c r="Z390" s="41"/>
      <c r="AA390" s="41"/>
      <c r="AB390" s="41"/>
      <c r="AC390" s="41"/>
      <c r="AD390" s="41"/>
      <c r="AE390" s="41"/>
      <c r="AT390" s="20" t="s">
        <v>204</v>
      </c>
      <c r="AU390" s="20" t="s">
        <v>78</v>
      </c>
    </row>
    <row r="391" s="13" customFormat="1">
      <c r="A391" s="13"/>
      <c r="B391" s="235"/>
      <c r="C391" s="236"/>
      <c r="D391" s="228" t="s">
        <v>206</v>
      </c>
      <c r="E391" s="237" t="s">
        <v>19</v>
      </c>
      <c r="F391" s="238" t="s">
        <v>207</v>
      </c>
      <c r="G391" s="236"/>
      <c r="H391" s="237" t="s">
        <v>19</v>
      </c>
      <c r="I391" s="239"/>
      <c r="J391" s="236"/>
      <c r="K391" s="236"/>
      <c r="L391" s="240"/>
      <c r="M391" s="241"/>
      <c r="N391" s="242"/>
      <c r="O391" s="242"/>
      <c r="P391" s="242"/>
      <c r="Q391" s="242"/>
      <c r="R391" s="242"/>
      <c r="S391" s="242"/>
      <c r="T391" s="243"/>
      <c r="U391" s="13"/>
      <c r="V391" s="13"/>
      <c r="W391" s="13"/>
      <c r="X391" s="13"/>
      <c r="Y391" s="13"/>
      <c r="Z391" s="13"/>
      <c r="AA391" s="13"/>
      <c r="AB391" s="13"/>
      <c r="AC391" s="13"/>
      <c r="AD391" s="13"/>
      <c r="AE391" s="13"/>
      <c r="AT391" s="244" t="s">
        <v>206</v>
      </c>
      <c r="AU391" s="244" t="s">
        <v>78</v>
      </c>
      <c r="AV391" s="13" t="s">
        <v>76</v>
      </c>
      <c r="AW391" s="13" t="s">
        <v>31</v>
      </c>
      <c r="AX391" s="13" t="s">
        <v>69</v>
      </c>
      <c r="AY391" s="244" t="s">
        <v>193</v>
      </c>
    </row>
    <row r="392" s="14" customFormat="1">
      <c r="A392" s="14"/>
      <c r="B392" s="245"/>
      <c r="C392" s="246"/>
      <c r="D392" s="228" t="s">
        <v>206</v>
      </c>
      <c r="E392" s="247" t="s">
        <v>19</v>
      </c>
      <c r="F392" s="248" t="s">
        <v>560</v>
      </c>
      <c r="G392" s="246"/>
      <c r="H392" s="249">
        <v>1.8180000000000001</v>
      </c>
      <c r="I392" s="250"/>
      <c r="J392" s="246"/>
      <c r="K392" s="246"/>
      <c r="L392" s="251"/>
      <c r="M392" s="252"/>
      <c r="N392" s="253"/>
      <c r="O392" s="253"/>
      <c r="P392" s="253"/>
      <c r="Q392" s="253"/>
      <c r="R392" s="253"/>
      <c r="S392" s="253"/>
      <c r="T392" s="254"/>
      <c r="U392" s="14"/>
      <c r="V392" s="14"/>
      <c r="W392" s="14"/>
      <c r="X392" s="14"/>
      <c r="Y392" s="14"/>
      <c r="Z392" s="14"/>
      <c r="AA392" s="14"/>
      <c r="AB392" s="14"/>
      <c r="AC392" s="14"/>
      <c r="AD392" s="14"/>
      <c r="AE392" s="14"/>
      <c r="AT392" s="255" t="s">
        <v>206</v>
      </c>
      <c r="AU392" s="255" t="s">
        <v>78</v>
      </c>
      <c r="AV392" s="14" t="s">
        <v>78</v>
      </c>
      <c r="AW392" s="14" t="s">
        <v>31</v>
      </c>
      <c r="AX392" s="14" t="s">
        <v>76</v>
      </c>
      <c r="AY392" s="255" t="s">
        <v>193</v>
      </c>
    </row>
    <row r="393" s="2" customFormat="1" ht="16.5" customHeight="1">
      <c r="A393" s="41"/>
      <c r="B393" s="42"/>
      <c r="C393" s="215" t="s">
        <v>561</v>
      </c>
      <c r="D393" s="215" t="s">
        <v>195</v>
      </c>
      <c r="E393" s="216" t="s">
        <v>562</v>
      </c>
      <c r="F393" s="217" t="s">
        <v>563</v>
      </c>
      <c r="G393" s="218" t="s">
        <v>258</v>
      </c>
      <c r="H393" s="219">
        <v>4.4100000000000001</v>
      </c>
      <c r="I393" s="220"/>
      <c r="J393" s="221">
        <f>ROUND(I393*H393,2)</f>
        <v>0</v>
      </c>
      <c r="K393" s="217" t="s">
        <v>199</v>
      </c>
      <c r="L393" s="47"/>
      <c r="M393" s="222" t="s">
        <v>19</v>
      </c>
      <c r="N393" s="223" t="s">
        <v>40</v>
      </c>
      <c r="O393" s="87"/>
      <c r="P393" s="224">
        <f>O393*H393</f>
        <v>0</v>
      </c>
      <c r="Q393" s="224">
        <v>0</v>
      </c>
      <c r="R393" s="224">
        <f>Q393*H393</f>
        <v>0</v>
      </c>
      <c r="S393" s="224">
        <v>0.067000000000000004</v>
      </c>
      <c r="T393" s="225">
        <f>S393*H393</f>
        <v>0.29547000000000001</v>
      </c>
      <c r="U393" s="41"/>
      <c r="V393" s="41"/>
      <c r="W393" s="41"/>
      <c r="X393" s="41"/>
      <c r="Y393" s="41"/>
      <c r="Z393" s="41"/>
      <c r="AA393" s="41"/>
      <c r="AB393" s="41"/>
      <c r="AC393" s="41"/>
      <c r="AD393" s="41"/>
      <c r="AE393" s="41"/>
      <c r="AR393" s="226" t="s">
        <v>200</v>
      </c>
      <c r="AT393" s="226" t="s">
        <v>195</v>
      </c>
      <c r="AU393" s="226" t="s">
        <v>78</v>
      </c>
      <c r="AY393" s="20" t="s">
        <v>193</v>
      </c>
      <c r="BE393" s="227">
        <f>IF(N393="základní",J393,0)</f>
        <v>0</v>
      </c>
      <c r="BF393" s="227">
        <f>IF(N393="snížená",J393,0)</f>
        <v>0</v>
      </c>
      <c r="BG393" s="227">
        <f>IF(N393="zákl. přenesená",J393,0)</f>
        <v>0</v>
      </c>
      <c r="BH393" s="227">
        <f>IF(N393="sníž. přenesená",J393,0)</f>
        <v>0</v>
      </c>
      <c r="BI393" s="227">
        <f>IF(N393="nulová",J393,0)</f>
        <v>0</v>
      </c>
      <c r="BJ393" s="20" t="s">
        <v>76</v>
      </c>
      <c r="BK393" s="227">
        <f>ROUND(I393*H393,2)</f>
        <v>0</v>
      </c>
      <c r="BL393" s="20" t="s">
        <v>200</v>
      </c>
      <c r="BM393" s="226" t="s">
        <v>564</v>
      </c>
    </row>
    <row r="394" s="2" customFormat="1">
      <c r="A394" s="41"/>
      <c r="B394" s="42"/>
      <c r="C394" s="43"/>
      <c r="D394" s="228" t="s">
        <v>202</v>
      </c>
      <c r="E394" s="43"/>
      <c r="F394" s="229" t="s">
        <v>565</v>
      </c>
      <c r="G394" s="43"/>
      <c r="H394" s="43"/>
      <c r="I394" s="230"/>
      <c r="J394" s="43"/>
      <c r="K394" s="43"/>
      <c r="L394" s="47"/>
      <c r="M394" s="231"/>
      <c r="N394" s="232"/>
      <c r="O394" s="87"/>
      <c r="P394" s="87"/>
      <c r="Q394" s="87"/>
      <c r="R394" s="87"/>
      <c r="S394" s="87"/>
      <c r="T394" s="88"/>
      <c r="U394" s="41"/>
      <c r="V394" s="41"/>
      <c r="W394" s="41"/>
      <c r="X394" s="41"/>
      <c r="Y394" s="41"/>
      <c r="Z394" s="41"/>
      <c r="AA394" s="41"/>
      <c r="AB394" s="41"/>
      <c r="AC394" s="41"/>
      <c r="AD394" s="41"/>
      <c r="AE394" s="41"/>
      <c r="AT394" s="20" t="s">
        <v>202</v>
      </c>
      <c r="AU394" s="20" t="s">
        <v>78</v>
      </c>
    </row>
    <row r="395" s="2" customFormat="1">
      <c r="A395" s="41"/>
      <c r="B395" s="42"/>
      <c r="C395" s="43"/>
      <c r="D395" s="233" t="s">
        <v>204</v>
      </c>
      <c r="E395" s="43"/>
      <c r="F395" s="234" t="s">
        <v>566</v>
      </c>
      <c r="G395" s="43"/>
      <c r="H395" s="43"/>
      <c r="I395" s="230"/>
      <c r="J395" s="43"/>
      <c r="K395" s="43"/>
      <c r="L395" s="47"/>
      <c r="M395" s="231"/>
      <c r="N395" s="232"/>
      <c r="O395" s="87"/>
      <c r="P395" s="87"/>
      <c r="Q395" s="87"/>
      <c r="R395" s="87"/>
      <c r="S395" s="87"/>
      <c r="T395" s="88"/>
      <c r="U395" s="41"/>
      <c r="V395" s="41"/>
      <c r="W395" s="41"/>
      <c r="X395" s="41"/>
      <c r="Y395" s="41"/>
      <c r="Z395" s="41"/>
      <c r="AA395" s="41"/>
      <c r="AB395" s="41"/>
      <c r="AC395" s="41"/>
      <c r="AD395" s="41"/>
      <c r="AE395" s="41"/>
      <c r="AT395" s="20" t="s">
        <v>204</v>
      </c>
      <c r="AU395" s="20" t="s">
        <v>78</v>
      </c>
    </row>
    <row r="396" s="13" customFormat="1">
      <c r="A396" s="13"/>
      <c r="B396" s="235"/>
      <c r="C396" s="236"/>
      <c r="D396" s="228" t="s">
        <v>206</v>
      </c>
      <c r="E396" s="237" t="s">
        <v>19</v>
      </c>
      <c r="F396" s="238" t="s">
        <v>207</v>
      </c>
      <c r="G396" s="236"/>
      <c r="H396" s="237" t="s">
        <v>19</v>
      </c>
      <c r="I396" s="239"/>
      <c r="J396" s="236"/>
      <c r="K396" s="236"/>
      <c r="L396" s="240"/>
      <c r="M396" s="241"/>
      <c r="N396" s="242"/>
      <c r="O396" s="242"/>
      <c r="P396" s="242"/>
      <c r="Q396" s="242"/>
      <c r="R396" s="242"/>
      <c r="S396" s="242"/>
      <c r="T396" s="243"/>
      <c r="U396" s="13"/>
      <c r="V396" s="13"/>
      <c r="W396" s="13"/>
      <c r="X396" s="13"/>
      <c r="Y396" s="13"/>
      <c r="Z396" s="13"/>
      <c r="AA396" s="13"/>
      <c r="AB396" s="13"/>
      <c r="AC396" s="13"/>
      <c r="AD396" s="13"/>
      <c r="AE396" s="13"/>
      <c r="AT396" s="244" t="s">
        <v>206</v>
      </c>
      <c r="AU396" s="244" t="s">
        <v>78</v>
      </c>
      <c r="AV396" s="13" t="s">
        <v>76</v>
      </c>
      <c r="AW396" s="13" t="s">
        <v>31</v>
      </c>
      <c r="AX396" s="13" t="s">
        <v>69</v>
      </c>
      <c r="AY396" s="244" t="s">
        <v>193</v>
      </c>
    </row>
    <row r="397" s="14" customFormat="1">
      <c r="A397" s="14"/>
      <c r="B397" s="245"/>
      <c r="C397" s="246"/>
      <c r="D397" s="228" t="s">
        <v>206</v>
      </c>
      <c r="E397" s="247" t="s">
        <v>19</v>
      </c>
      <c r="F397" s="248" t="s">
        <v>567</v>
      </c>
      <c r="G397" s="246"/>
      <c r="H397" s="249">
        <v>4.4100000000000001</v>
      </c>
      <c r="I397" s="250"/>
      <c r="J397" s="246"/>
      <c r="K397" s="246"/>
      <c r="L397" s="251"/>
      <c r="M397" s="252"/>
      <c r="N397" s="253"/>
      <c r="O397" s="253"/>
      <c r="P397" s="253"/>
      <c r="Q397" s="253"/>
      <c r="R397" s="253"/>
      <c r="S397" s="253"/>
      <c r="T397" s="254"/>
      <c r="U397" s="14"/>
      <c r="V397" s="14"/>
      <c r="W397" s="14"/>
      <c r="X397" s="14"/>
      <c r="Y397" s="14"/>
      <c r="Z397" s="14"/>
      <c r="AA397" s="14"/>
      <c r="AB397" s="14"/>
      <c r="AC397" s="14"/>
      <c r="AD397" s="14"/>
      <c r="AE397" s="14"/>
      <c r="AT397" s="255" t="s">
        <v>206</v>
      </c>
      <c r="AU397" s="255" t="s">
        <v>78</v>
      </c>
      <c r="AV397" s="14" t="s">
        <v>78</v>
      </c>
      <c r="AW397" s="14" t="s">
        <v>31</v>
      </c>
      <c r="AX397" s="14" t="s">
        <v>76</v>
      </c>
      <c r="AY397" s="255" t="s">
        <v>193</v>
      </c>
    </row>
    <row r="398" s="2" customFormat="1" ht="16.5" customHeight="1">
      <c r="A398" s="41"/>
      <c r="B398" s="42"/>
      <c r="C398" s="215" t="s">
        <v>568</v>
      </c>
      <c r="D398" s="215" t="s">
        <v>195</v>
      </c>
      <c r="E398" s="216" t="s">
        <v>569</v>
      </c>
      <c r="F398" s="217" t="s">
        <v>570</v>
      </c>
      <c r="G398" s="218" t="s">
        <v>258</v>
      </c>
      <c r="H398" s="219">
        <v>10.586</v>
      </c>
      <c r="I398" s="220"/>
      <c r="J398" s="221">
        <f>ROUND(I398*H398,2)</f>
        <v>0</v>
      </c>
      <c r="K398" s="217" t="s">
        <v>199</v>
      </c>
      <c r="L398" s="47"/>
      <c r="M398" s="222" t="s">
        <v>19</v>
      </c>
      <c r="N398" s="223" t="s">
        <v>40</v>
      </c>
      <c r="O398" s="87"/>
      <c r="P398" s="224">
        <f>O398*H398</f>
        <v>0</v>
      </c>
      <c r="Q398" s="224">
        <v>0</v>
      </c>
      <c r="R398" s="224">
        <f>Q398*H398</f>
        <v>0</v>
      </c>
      <c r="S398" s="224">
        <v>0.075999999999999998</v>
      </c>
      <c r="T398" s="225">
        <f>S398*H398</f>
        <v>0.80453600000000003</v>
      </c>
      <c r="U398" s="41"/>
      <c r="V398" s="41"/>
      <c r="W398" s="41"/>
      <c r="X398" s="41"/>
      <c r="Y398" s="41"/>
      <c r="Z398" s="41"/>
      <c r="AA398" s="41"/>
      <c r="AB398" s="41"/>
      <c r="AC398" s="41"/>
      <c r="AD398" s="41"/>
      <c r="AE398" s="41"/>
      <c r="AR398" s="226" t="s">
        <v>200</v>
      </c>
      <c r="AT398" s="226" t="s">
        <v>195</v>
      </c>
      <c r="AU398" s="226" t="s">
        <v>78</v>
      </c>
      <c r="AY398" s="20" t="s">
        <v>193</v>
      </c>
      <c r="BE398" s="227">
        <f>IF(N398="základní",J398,0)</f>
        <v>0</v>
      </c>
      <c r="BF398" s="227">
        <f>IF(N398="snížená",J398,0)</f>
        <v>0</v>
      </c>
      <c r="BG398" s="227">
        <f>IF(N398="zákl. přenesená",J398,0)</f>
        <v>0</v>
      </c>
      <c r="BH398" s="227">
        <f>IF(N398="sníž. přenesená",J398,0)</f>
        <v>0</v>
      </c>
      <c r="BI398" s="227">
        <f>IF(N398="nulová",J398,0)</f>
        <v>0</v>
      </c>
      <c r="BJ398" s="20" t="s">
        <v>76</v>
      </c>
      <c r="BK398" s="227">
        <f>ROUND(I398*H398,2)</f>
        <v>0</v>
      </c>
      <c r="BL398" s="20" t="s">
        <v>200</v>
      </c>
      <c r="BM398" s="226" t="s">
        <v>571</v>
      </c>
    </row>
    <row r="399" s="2" customFormat="1">
      <c r="A399" s="41"/>
      <c r="B399" s="42"/>
      <c r="C399" s="43"/>
      <c r="D399" s="228" t="s">
        <v>202</v>
      </c>
      <c r="E399" s="43"/>
      <c r="F399" s="229" t="s">
        <v>572</v>
      </c>
      <c r="G399" s="43"/>
      <c r="H399" s="43"/>
      <c r="I399" s="230"/>
      <c r="J399" s="43"/>
      <c r="K399" s="43"/>
      <c r="L399" s="47"/>
      <c r="M399" s="231"/>
      <c r="N399" s="232"/>
      <c r="O399" s="87"/>
      <c r="P399" s="87"/>
      <c r="Q399" s="87"/>
      <c r="R399" s="87"/>
      <c r="S399" s="87"/>
      <c r="T399" s="88"/>
      <c r="U399" s="41"/>
      <c r="V399" s="41"/>
      <c r="W399" s="41"/>
      <c r="X399" s="41"/>
      <c r="Y399" s="41"/>
      <c r="Z399" s="41"/>
      <c r="AA399" s="41"/>
      <c r="AB399" s="41"/>
      <c r="AC399" s="41"/>
      <c r="AD399" s="41"/>
      <c r="AE399" s="41"/>
      <c r="AT399" s="20" t="s">
        <v>202</v>
      </c>
      <c r="AU399" s="20" t="s">
        <v>78</v>
      </c>
    </row>
    <row r="400" s="2" customFormat="1">
      <c r="A400" s="41"/>
      <c r="B400" s="42"/>
      <c r="C400" s="43"/>
      <c r="D400" s="233" t="s">
        <v>204</v>
      </c>
      <c r="E400" s="43"/>
      <c r="F400" s="234" t="s">
        <v>573</v>
      </c>
      <c r="G400" s="43"/>
      <c r="H400" s="43"/>
      <c r="I400" s="230"/>
      <c r="J400" s="43"/>
      <c r="K400" s="43"/>
      <c r="L400" s="47"/>
      <c r="M400" s="231"/>
      <c r="N400" s="232"/>
      <c r="O400" s="87"/>
      <c r="P400" s="87"/>
      <c r="Q400" s="87"/>
      <c r="R400" s="87"/>
      <c r="S400" s="87"/>
      <c r="T400" s="88"/>
      <c r="U400" s="41"/>
      <c r="V400" s="41"/>
      <c r="W400" s="41"/>
      <c r="X400" s="41"/>
      <c r="Y400" s="41"/>
      <c r="Z400" s="41"/>
      <c r="AA400" s="41"/>
      <c r="AB400" s="41"/>
      <c r="AC400" s="41"/>
      <c r="AD400" s="41"/>
      <c r="AE400" s="41"/>
      <c r="AT400" s="20" t="s">
        <v>204</v>
      </c>
      <c r="AU400" s="20" t="s">
        <v>78</v>
      </c>
    </row>
    <row r="401" s="13" customFormat="1">
      <c r="A401" s="13"/>
      <c r="B401" s="235"/>
      <c r="C401" s="236"/>
      <c r="D401" s="228" t="s">
        <v>206</v>
      </c>
      <c r="E401" s="237" t="s">
        <v>19</v>
      </c>
      <c r="F401" s="238" t="s">
        <v>207</v>
      </c>
      <c r="G401" s="236"/>
      <c r="H401" s="237" t="s">
        <v>19</v>
      </c>
      <c r="I401" s="239"/>
      <c r="J401" s="236"/>
      <c r="K401" s="236"/>
      <c r="L401" s="240"/>
      <c r="M401" s="241"/>
      <c r="N401" s="242"/>
      <c r="O401" s="242"/>
      <c r="P401" s="242"/>
      <c r="Q401" s="242"/>
      <c r="R401" s="242"/>
      <c r="S401" s="242"/>
      <c r="T401" s="243"/>
      <c r="U401" s="13"/>
      <c r="V401" s="13"/>
      <c r="W401" s="13"/>
      <c r="X401" s="13"/>
      <c r="Y401" s="13"/>
      <c r="Z401" s="13"/>
      <c r="AA401" s="13"/>
      <c r="AB401" s="13"/>
      <c r="AC401" s="13"/>
      <c r="AD401" s="13"/>
      <c r="AE401" s="13"/>
      <c r="AT401" s="244" t="s">
        <v>206</v>
      </c>
      <c r="AU401" s="244" t="s">
        <v>78</v>
      </c>
      <c r="AV401" s="13" t="s">
        <v>76</v>
      </c>
      <c r="AW401" s="13" t="s">
        <v>31</v>
      </c>
      <c r="AX401" s="13" t="s">
        <v>69</v>
      </c>
      <c r="AY401" s="244" t="s">
        <v>193</v>
      </c>
    </row>
    <row r="402" s="14" customFormat="1">
      <c r="A402" s="14"/>
      <c r="B402" s="245"/>
      <c r="C402" s="246"/>
      <c r="D402" s="228" t="s">
        <v>206</v>
      </c>
      <c r="E402" s="247" t="s">
        <v>19</v>
      </c>
      <c r="F402" s="248" t="s">
        <v>574</v>
      </c>
      <c r="G402" s="246"/>
      <c r="H402" s="249">
        <v>2.8279999999999998</v>
      </c>
      <c r="I402" s="250"/>
      <c r="J402" s="246"/>
      <c r="K402" s="246"/>
      <c r="L402" s="251"/>
      <c r="M402" s="252"/>
      <c r="N402" s="253"/>
      <c r="O402" s="253"/>
      <c r="P402" s="253"/>
      <c r="Q402" s="253"/>
      <c r="R402" s="253"/>
      <c r="S402" s="253"/>
      <c r="T402" s="254"/>
      <c r="U402" s="14"/>
      <c r="V402" s="14"/>
      <c r="W402" s="14"/>
      <c r="X402" s="14"/>
      <c r="Y402" s="14"/>
      <c r="Z402" s="14"/>
      <c r="AA402" s="14"/>
      <c r="AB402" s="14"/>
      <c r="AC402" s="14"/>
      <c r="AD402" s="14"/>
      <c r="AE402" s="14"/>
      <c r="AT402" s="255" t="s">
        <v>206</v>
      </c>
      <c r="AU402" s="255" t="s">
        <v>78</v>
      </c>
      <c r="AV402" s="14" t="s">
        <v>78</v>
      </c>
      <c r="AW402" s="14" t="s">
        <v>31</v>
      </c>
      <c r="AX402" s="14" t="s">
        <v>69</v>
      </c>
      <c r="AY402" s="255" t="s">
        <v>193</v>
      </c>
    </row>
    <row r="403" s="14" customFormat="1">
      <c r="A403" s="14"/>
      <c r="B403" s="245"/>
      <c r="C403" s="246"/>
      <c r="D403" s="228" t="s">
        <v>206</v>
      </c>
      <c r="E403" s="247" t="s">
        <v>19</v>
      </c>
      <c r="F403" s="248" t="s">
        <v>560</v>
      </c>
      <c r="G403" s="246"/>
      <c r="H403" s="249">
        <v>1.8180000000000001</v>
      </c>
      <c r="I403" s="250"/>
      <c r="J403" s="246"/>
      <c r="K403" s="246"/>
      <c r="L403" s="251"/>
      <c r="M403" s="252"/>
      <c r="N403" s="253"/>
      <c r="O403" s="253"/>
      <c r="P403" s="253"/>
      <c r="Q403" s="253"/>
      <c r="R403" s="253"/>
      <c r="S403" s="253"/>
      <c r="T403" s="254"/>
      <c r="U403" s="14"/>
      <c r="V403" s="14"/>
      <c r="W403" s="14"/>
      <c r="X403" s="14"/>
      <c r="Y403" s="14"/>
      <c r="Z403" s="14"/>
      <c r="AA403" s="14"/>
      <c r="AB403" s="14"/>
      <c r="AC403" s="14"/>
      <c r="AD403" s="14"/>
      <c r="AE403" s="14"/>
      <c r="AT403" s="255" t="s">
        <v>206</v>
      </c>
      <c r="AU403" s="255" t="s">
        <v>78</v>
      </c>
      <c r="AV403" s="14" t="s">
        <v>78</v>
      </c>
      <c r="AW403" s="14" t="s">
        <v>31</v>
      </c>
      <c r="AX403" s="14" t="s">
        <v>69</v>
      </c>
      <c r="AY403" s="255" t="s">
        <v>193</v>
      </c>
    </row>
    <row r="404" s="14" customFormat="1">
      <c r="A404" s="14"/>
      <c r="B404" s="245"/>
      <c r="C404" s="246"/>
      <c r="D404" s="228" t="s">
        <v>206</v>
      </c>
      <c r="E404" s="247" t="s">
        <v>19</v>
      </c>
      <c r="F404" s="248" t="s">
        <v>575</v>
      </c>
      <c r="G404" s="246"/>
      <c r="H404" s="249">
        <v>4.04</v>
      </c>
      <c r="I404" s="250"/>
      <c r="J404" s="246"/>
      <c r="K404" s="246"/>
      <c r="L404" s="251"/>
      <c r="M404" s="252"/>
      <c r="N404" s="253"/>
      <c r="O404" s="253"/>
      <c r="P404" s="253"/>
      <c r="Q404" s="253"/>
      <c r="R404" s="253"/>
      <c r="S404" s="253"/>
      <c r="T404" s="254"/>
      <c r="U404" s="14"/>
      <c r="V404" s="14"/>
      <c r="W404" s="14"/>
      <c r="X404" s="14"/>
      <c r="Y404" s="14"/>
      <c r="Z404" s="14"/>
      <c r="AA404" s="14"/>
      <c r="AB404" s="14"/>
      <c r="AC404" s="14"/>
      <c r="AD404" s="14"/>
      <c r="AE404" s="14"/>
      <c r="AT404" s="255" t="s">
        <v>206</v>
      </c>
      <c r="AU404" s="255" t="s">
        <v>78</v>
      </c>
      <c r="AV404" s="14" t="s">
        <v>78</v>
      </c>
      <c r="AW404" s="14" t="s">
        <v>31</v>
      </c>
      <c r="AX404" s="14" t="s">
        <v>69</v>
      </c>
      <c r="AY404" s="255" t="s">
        <v>193</v>
      </c>
    </row>
    <row r="405" s="14" customFormat="1">
      <c r="A405" s="14"/>
      <c r="B405" s="245"/>
      <c r="C405" s="246"/>
      <c r="D405" s="228" t="s">
        <v>206</v>
      </c>
      <c r="E405" s="247" t="s">
        <v>19</v>
      </c>
      <c r="F405" s="248" t="s">
        <v>576</v>
      </c>
      <c r="G405" s="246"/>
      <c r="H405" s="249">
        <v>1.8999999999999999</v>
      </c>
      <c r="I405" s="250"/>
      <c r="J405" s="246"/>
      <c r="K405" s="246"/>
      <c r="L405" s="251"/>
      <c r="M405" s="252"/>
      <c r="N405" s="253"/>
      <c r="O405" s="253"/>
      <c r="P405" s="253"/>
      <c r="Q405" s="253"/>
      <c r="R405" s="253"/>
      <c r="S405" s="253"/>
      <c r="T405" s="254"/>
      <c r="U405" s="14"/>
      <c r="V405" s="14"/>
      <c r="W405" s="14"/>
      <c r="X405" s="14"/>
      <c r="Y405" s="14"/>
      <c r="Z405" s="14"/>
      <c r="AA405" s="14"/>
      <c r="AB405" s="14"/>
      <c r="AC405" s="14"/>
      <c r="AD405" s="14"/>
      <c r="AE405" s="14"/>
      <c r="AT405" s="255" t="s">
        <v>206</v>
      </c>
      <c r="AU405" s="255" t="s">
        <v>78</v>
      </c>
      <c r="AV405" s="14" t="s">
        <v>78</v>
      </c>
      <c r="AW405" s="14" t="s">
        <v>31</v>
      </c>
      <c r="AX405" s="14" t="s">
        <v>69</v>
      </c>
      <c r="AY405" s="255" t="s">
        <v>193</v>
      </c>
    </row>
    <row r="406" s="15" customFormat="1">
      <c r="A406" s="15"/>
      <c r="B406" s="256"/>
      <c r="C406" s="257"/>
      <c r="D406" s="228" t="s">
        <v>206</v>
      </c>
      <c r="E406" s="258" t="s">
        <v>19</v>
      </c>
      <c r="F406" s="259" t="s">
        <v>218</v>
      </c>
      <c r="G406" s="257"/>
      <c r="H406" s="260">
        <v>10.586</v>
      </c>
      <c r="I406" s="261"/>
      <c r="J406" s="257"/>
      <c r="K406" s="257"/>
      <c r="L406" s="262"/>
      <c r="M406" s="263"/>
      <c r="N406" s="264"/>
      <c r="O406" s="264"/>
      <c r="P406" s="264"/>
      <c r="Q406" s="264"/>
      <c r="R406" s="264"/>
      <c r="S406" s="264"/>
      <c r="T406" s="265"/>
      <c r="U406" s="15"/>
      <c r="V406" s="15"/>
      <c r="W406" s="15"/>
      <c r="X406" s="15"/>
      <c r="Y406" s="15"/>
      <c r="Z406" s="15"/>
      <c r="AA406" s="15"/>
      <c r="AB406" s="15"/>
      <c r="AC406" s="15"/>
      <c r="AD406" s="15"/>
      <c r="AE406" s="15"/>
      <c r="AT406" s="266" t="s">
        <v>206</v>
      </c>
      <c r="AU406" s="266" t="s">
        <v>78</v>
      </c>
      <c r="AV406" s="15" t="s">
        <v>200</v>
      </c>
      <c r="AW406" s="15" t="s">
        <v>31</v>
      </c>
      <c r="AX406" s="15" t="s">
        <v>76</v>
      </c>
      <c r="AY406" s="266" t="s">
        <v>193</v>
      </c>
    </row>
    <row r="407" s="2" customFormat="1" ht="16.5" customHeight="1">
      <c r="A407" s="41"/>
      <c r="B407" s="42"/>
      <c r="C407" s="215" t="s">
        <v>577</v>
      </c>
      <c r="D407" s="215" t="s">
        <v>195</v>
      </c>
      <c r="E407" s="216" t="s">
        <v>578</v>
      </c>
      <c r="F407" s="217" t="s">
        <v>579</v>
      </c>
      <c r="G407" s="218" t="s">
        <v>258</v>
      </c>
      <c r="H407" s="219">
        <v>2.9399999999999999</v>
      </c>
      <c r="I407" s="220"/>
      <c r="J407" s="221">
        <f>ROUND(I407*H407,2)</f>
        <v>0</v>
      </c>
      <c r="K407" s="217" t="s">
        <v>199</v>
      </c>
      <c r="L407" s="47"/>
      <c r="M407" s="222" t="s">
        <v>19</v>
      </c>
      <c r="N407" s="223" t="s">
        <v>40</v>
      </c>
      <c r="O407" s="87"/>
      <c r="P407" s="224">
        <f>O407*H407</f>
        <v>0</v>
      </c>
      <c r="Q407" s="224">
        <v>0</v>
      </c>
      <c r="R407" s="224">
        <f>Q407*H407</f>
        <v>0</v>
      </c>
      <c r="S407" s="224">
        <v>0.063</v>
      </c>
      <c r="T407" s="225">
        <f>S407*H407</f>
        <v>0.18522</v>
      </c>
      <c r="U407" s="41"/>
      <c r="V407" s="41"/>
      <c r="W407" s="41"/>
      <c r="X407" s="41"/>
      <c r="Y407" s="41"/>
      <c r="Z407" s="41"/>
      <c r="AA407" s="41"/>
      <c r="AB407" s="41"/>
      <c r="AC407" s="41"/>
      <c r="AD407" s="41"/>
      <c r="AE407" s="41"/>
      <c r="AR407" s="226" t="s">
        <v>200</v>
      </c>
      <c r="AT407" s="226" t="s">
        <v>195</v>
      </c>
      <c r="AU407" s="226" t="s">
        <v>78</v>
      </c>
      <c r="AY407" s="20" t="s">
        <v>193</v>
      </c>
      <c r="BE407" s="227">
        <f>IF(N407="základní",J407,0)</f>
        <v>0</v>
      </c>
      <c r="BF407" s="227">
        <f>IF(N407="snížená",J407,0)</f>
        <v>0</v>
      </c>
      <c r="BG407" s="227">
        <f>IF(N407="zákl. přenesená",J407,0)</f>
        <v>0</v>
      </c>
      <c r="BH407" s="227">
        <f>IF(N407="sníž. přenesená",J407,0)</f>
        <v>0</v>
      </c>
      <c r="BI407" s="227">
        <f>IF(N407="nulová",J407,0)</f>
        <v>0</v>
      </c>
      <c r="BJ407" s="20" t="s">
        <v>76</v>
      </c>
      <c r="BK407" s="227">
        <f>ROUND(I407*H407,2)</f>
        <v>0</v>
      </c>
      <c r="BL407" s="20" t="s">
        <v>200</v>
      </c>
      <c r="BM407" s="226" t="s">
        <v>580</v>
      </c>
    </row>
    <row r="408" s="2" customFormat="1">
      <c r="A408" s="41"/>
      <c r="B408" s="42"/>
      <c r="C408" s="43"/>
      <c r="D408" s="228" t="s">
        <v>202</v>
      </c>
      <c r="E408" s="43"/>
      <c r="F408" s="229" t="s">
        <v>581</v>
      </c>
      <c r="G408" s="43"/>
      <c r="H408" s="43"/>
      <c r="I408" s="230"/>
      <c r="J408" s="43"/>
      <c r="K408" s="43"/>
      <c r="L408" s="47"/>
      <c r="M408" s="231"/>
      <c r="N408" s="232"/>
      <c r="O408" s="87"/>
      <c r="P408" s="87"/>
      <c r="Q408" s="87"/>
      <c r="R408" s="87"/>
      <c r="S408" s="87"/>
      <c r="T408" s="88"/>
      <c r="U408" s="41"/>
      <c r="V408" s="41"/>
      <c r="W408" s="41"/>
      <c r="X408" s="41"/>
      <c r="Y408" s="41"/>
      <c r="Z408" s="41"/>
      <c r="AA408" s="41"/>
      <c r="AB408" s="41"/>
      <c r="AC408" s="41"/>
      <c r="AD408" s="41"/>
      <c r="AE408" s="41"/>
      <c r="AT408" s="20" t="s">
        <v>202</v>
      </c>
      <c r="AU408" s="20" t="s">
        <v>78</v>
      </c>
    </row>
    <row r="409" s="2" customFormat="1">
      <c r="A409" s="41"/>
      <c r="B409" s="42"/>
      <c r="C409" s="43"/>
      <c r="D409" s="233" t="s">
        <v>204</v>
      </c>
      <c r="E409" s="43"/>
      <c r="F409" s="234" t="s">
        <v>582</v>
      </c>
      <c r="G409" s="43"/>
      <c r="H409" s="43"/>
      <c r="I409" s="230"/>
      <c r="J409" s="43"/>
      <c r="K409" s="43"/>
      <c r="L409" s="47"/>
      <c r="M409" s="231"/>
      <c r="N409" s="232"/>
      <c r="O409" s="87"/>
      <c r="P409" s="87"/>
      <c r="Q409" s="87"/>
      <c r="R409" s="87"/>
      <c r="S409" s="87"/>
      <c r="T409" s="88"/>
      <c r="U409" s="41"/>
      <c r="V409" s="41"/>
      <c r="W409" s="41"/>
      <c r="X409" s="41"/>
      <c r="Y409" s="41"/>
      <c r="Z409" s="41"/>
      <c r="AA409" s="41"/>
      <c r="AB409" s="41"/>
      <c r="AC409" s="41"/>
      <c r="AD409" s="41"/>
      <c r="AE409" s="41"/>
      <c r="AT409" s="20" t="s">
        <v>204</v>
      </c>
      <c r="AU409" s="20" t="s">
        <v>78</v>
      </c>
    </row>
    <row r="410" s="13" customFormat="1">
      <c r="A410" s="13"/>
      <c r="B410" s="235"/>
      <c r="C410" s="236"/>
      <c r="D410" s="228" t="s">
        <v>206</v>
      </c>
      <c r="E410" s="237" t="s">
        <v>19</v>
      </c>
      <c r="F410" s="238" t="s">
        <v>207</v>
      </c>
      <c r="G410" s="236"/>
      <c r="H410" s="237" t="s">
        <v>19</v>
      </c>
      <c r="I410" s="239"/>
      <c r="J410" s="236"/>
      <c r="K410" s="236"/>
      <c r="L410" s="240"/>
      <c r="M410" s="241"/>
      <c r="N410" s="242"/>
      <c r="O410" s="242"/>
      <c r="P410" s="242"/>
      <c r="Q410" s="242"/>
      <c r="R410" s="242"/>
      <c r="S410" s="242"/>
      <c r="T410" s="243"/>
      <c r="U410" s="13"/>
      <c r="V410" s="13"/>
      <c r="W410" s="13"/>
      <c r="X410" s="13"/>
      <c r="Y410" s="13"/>
      <c r="Z410" s="13"/>
      <c r="AA410" s="13"/>
      <c r="AB410" s="13"/>
      <c r="AC410" s="13"/>
      <c r="AD410" s="13"/>
      <c r="AE410" s="13"/>
      <c r="AT410" s="244" t="s">
        <v>206</v>
      </c>
      <c r="AU410" s="244" t="s">
        <v>78</v>
      </c>
      <c r="AV410" s="13" t="s">
        <v>76</v>
      </c>
      <c r="AW410" s="13" t="s">
        <v>31</v>
      </c>
      <c r="AX410" s="13" t="s">
        <v>69</v>
      </c>
      <c r="AY410" s="244" t="s">
        <v>193</v>
      </c>
    </row>
    <row r="411" s="14" customFormat="1">
      <c r="A411" s="14"/>
      <c r="B411" s="245"/>
      <c r="C411" s="246"/>
      <c r="D411" s="228" t="s">
        <v>206</v>
      </c>
      <c r="E411" s="247" t="s">
        <v>19</v>
      </c>
      <c r="F411" s="248" t="s">
        <v>583</v>
      </c>
      <c r="G411" s="246"/>
      <c r="H411" s="249">
        <v>2.9399999999999999</v>
      </c>
      <c r="I411" s="250"/>
      <c r="J411" s="246"/>
      <c r="K411" s="246"/>
      <c r="L411" s="251"/>
      <c r="M411" s="252"/>
      <c r="N411" s="253"/>
      <c r="O411" s="253"/>
      <c r="P411" s="253"/>
      <c r="Q411" s="253"/>
      <c r="R411" s="253"/>
      <c r="S411" s="253"/>
      <c r="T411" s="254"/>
      <c r="U411" s="14"/>
      <c r="V411" s="14"/>
      <c r="W411" s="14"/>
      <c r="X411" s="14"/>
      <c r="Y411" s="14"/>
      <c r="Z411" s="14"/>
      <c r="AA411" s="14"/>
      <c r="AB411" s="14"/>
      <c r="AC411" s="14"/>
      <c r="AD411" s="14"/>
      <c r="AE411" s="14"/>
      <c r="AT411" s="255" t="s">
        <v>206</v>
      </c>
      <c r="AU411" s="255" t="s">
        <v>78</v>
      </c>
      <c r="AV411" s="14" t="s">
        <v>78</v>
      </c>
      <c r="AW411" s="14" t="s">
        <v>31</v>
      </c>
      <c r="AX411" s="14" t="s">
        <v>76</v>
      </c>
      <c r="AY411" s="255" t="s">
        <v>193</v>
      </c>
    </row>
    <row r="412" s="2" customFormat="1" ht="16.5" customHeight="1">
      <c r="A412" s="41"/>
      <c r="B412" s="42"/>
      <c r="C412" s="215" t="s">
        <v>584</v>
      </c>
      <c r="D412" s="215" t="s">
        <v>195</v>
      </c>
      <c r="E412" s="216" t="s">
        <v>585</v>
      </c>
      <c r="F412" s="217" t="s">
        <v>586</v>
      </c>
      <c r="G412" s="218" t="s">
        <v>258</v>
      </c>
      <c r="H412" s="219">
        <v>4.2000000000000002</v>
      </c>
      <c r="I412" s="220"/>
      <c r="J412" s="221">
        <f>ROUND(I412*H412,2)</f>
        <v>0</v>
      </c>
      <c r="K412" s="217" t="s">
        <v>199</v>
      </c>
      <c r="L412" s="47"/>
      <c r="M412" s="222" t="s">
        <v>19</v>
      </c>
      <c r="N412" s="223" t="s">
        <v>40</v>
      </c>
      <c r="O412" s="87"/>
      <c r="P412" s="224">
        <f>O412*H412</f>
        <v>0</v>
      </c>
      <c r="Q412" s="224">
        <v>0</v>
      </c>
      <c r="R412" s="224">
        <f>Q412*H412</f>
        <v>0</v>
      </c>
      <c r="S412" s="224">
        <v>0.059999999999999998</v>
      </c>
      <c r="T412" s="225">
        <f>S412*H412</f>
        <v>0.252</v>
      </c>
      <c r="U412" s="41"/>
      <c r="V412" s="41"/>
      <c r="W412" s="41"/>
      <c r="X412" s="41"/>
      <c r="Y412" s="41"/>
      <c r="Z412" s="41"/>
      <c r="AA412" s="41"/>
      <c r="AB412" s="41"/>
      <c r="AC412" s="41"/>
      <c r="AD412" s="41"/>
      <c r="AE412" s="41"/>
      <c r="AR412" s="226" t="s">
        <v>200</v>
      </c>
      <c r="AT412" s="226" t="s">
        <v>195</v>
      </c>
      <c r="AU412" s="226" t="s">
        <v>78</v>
      </c>
      <c r="AY412" s="20" t="s">
        <v>193</v>
      </c>
      <c r="BE412" s="227">
        <f>IF(N412="základní",J412,0)</f>
        <v>0</v>
      </c>
      <c r="BF412" s="227">
        <f>IF(N412="snížená",J412,0)</f>
        <v>0</v>
      </c>
      <c r="BG412" s="227">
        <f>IF(N412="zákl. přenesená",J412,0)</f>
        <v>0</v>
      </c>
      <c r="BH412" s="227">
        <f>IF(N412="sníž. přenesená",J412,0)</f>
        <v>0</v>
      </c>
      <c r="BI412" s="227">
        <f>IF(N412="nulová",J412,0)</f>
        <v>0</v>
      </c>
      <c r="BJ412" s="20" t="s">
        <v>76</v>
      </c>
      <c r="BK412" s="227">
        <f>ROUND(I412*H412,2)</f>
        <v>0</v>
      </c>
      <c r="BL412" s="20" t="s">
        <v>200</v>
      </c>
      <c r="BM412" s="226" t="s">
        <v>587</v>
      </c>
    </row>
    <row r="413" s="2" customFormat="1">
      <c r="A413" s="41"/>
      <c r="B413" s="42"/>
      <c r="C413" s="43"/>
      <c r="D413" s="228" t="s">
        <v>202</v>
      </c>
      <c r="E413" s="43"/>
      <c r="F413" s="229" t="s">
        <v>588</v>
      </c>
      <c r="G413" s="43"/>
      <c r="H413" s="43"/>
      <c r="I413" s="230"/>
      <c r="J413" s="43"/>
      <c r="K413" s="43"/>
      <c r="L413" s="47"/>
      <c r="M413" s="231"/>
      <c r="N413" s="232"/>
      <c r="O413" s="87"/>
      <c r="P413" s="87"/>
      <c r="Q413" s="87"/>
      <c r="R413" s="87"/>
      <c r="S413" s="87"/>
      <c r="T413" s="88"/>
      <c r="U413" s="41"/>
      <c r="V413" s="41"/>
      <c r="W413" s="41"/>
      <c r="X413" s="41"/>
      <c r="Y413" s="41"/>
      <c r="Z413" s="41"/>
      <c r="AA413" s="41"/>
      <c r="AB413" s="41"/>
      <c r="AC413" s="41"/>
      <c r="AD413" s="41"/>
      <c r="AE413" s="41"/>
      <c r="AT413" s="20" t="s">
        <v>202</v>
      </c>
      <c r="AU413" s="20" t="s">
        <v>78</v>
      </c>
    </row>
    <row r="414" s="2" customFormat="1">
      <c r="A414" s="41"/>
      <c r="B414" s="42"/>
      <c r="C414" s="43"/>
      <c r="D414" s="233" t="s">
        <v>204</v>
      </c>
      <c r="E414" s="43"/>
      <c r="F414" s="234" t="s">
        <v>589</v>
      </c>
      <c r="G414" s="43"/>
      <c r="H414" s="43"/>
      <c r="I414" s="230"/>
      <c r="J414" s="43"/>
      <c r="K414" s="43"/>
      <c r="L414" s="47"/>
      <c r="M414" s="231"/>
      <c r="N414" s="232"/>
      <c r="O414" s="87"/>
      <c r="P414" s="87"/>
      <c r="Q414" s="87"/>
      <c r="R414" s="87"/>
      <c r="S414" s="87"/>
      <c r="T414" s="88"/>
      <c r="U414" s="41"/>
      <c r="V414" s="41"/>
      <c r="W414" s="41"/>
      <c r="X414" s="41"/>
      <c r="Y414" s="41"/>
      <c r="Z414" s="41"/>
      <c r="AA414" s="41"/>
      <c r="AB414" s="41"/>
      <c r="AC414" s="41"/>
      <c r="AD414" s="41"/>
      <c r="AE414" s="41"/>
      <c r="AT414" s="20" t="s">
        <v>204</v>
      </c>
      <c r="AU414" s="20" t="s">
        <v>78</v>
      </c>
    </row>
    <row r="415" s="13" customFormat="1">
      <c r="A415" s="13"/>
      <c r="B415" s="235"/>
      <c r="C415" s="236"/>
      <c r="D415" s="228" t="s">
        <v>206</v>
      </c>
      <c r="E415" s="237" t="s">
        <v>19</v>
      </c>
      <c r="F415" s="238" t="s">
        <v>207</v>
      </c>
      <c r="G415" s="236"/>
      <c r="H415" s="237" t="s">
        <v>19</v>
      </c>
      <c r="I415" s="239"/>
      <c r="J415" s="236"/>
      <c r="K415" s="236"/>
      <c r="L415" s="240"/>
      <c r="M415" s="241"/>
      <c r="N415" s="242"/>
      <c r="O415" s="242"/>
      <c r="P415" s="242"/>
      <c r="Q415" s="242"/>
      <c r="R415" s="242"/>
      <c r="S415" s="242"/>
      <c r="T415" s="243"/>
      <c r="U415" s="13"/>
      <c r="V415" s="13"/>
      <c r="W415" s="13"/>
      <c r="X415" s="13"/>
      <c r="Y415" s="13"/>
      <c r="Z415" s="13"/>
      <c r="AA415" s="13"/>
      <c r="AB415" s="13"/>
      <c r="AC415" s="13"/>
      <c r="AD415" s="13"/>
      <c r="AE415" s="13"/>
      <c r="AT415" s="244" t="s">
        <v>206</v>
      </c>
      <c r="AU415" s="244" t="s">
        <v>78</v>
      </c>
      <c r="AV415" s="13" t="s">
        <v>76</v>
      </c>
      <c r="AW415" s="13" t="s">
        <v>31</v>
      </c>
      <c r="AX415" s="13" t="s">
        <v>69</v>
      </c>
      <c r="AY415" s="244" t="s">
        <v>193</v>
      </c>
    </row>
    <row r="416" s="14" customFormat="1">
      <c r="A416" s="14"/>
      <c r="B416" s="245"/>
      <c r="C416" s="246"/>
      <c r="D416" s="228" t="s">
        <v>206</v>
      </c>
      <c r="E416" s="247" t="s">
        <v>19</v>
      </c>
      <c r="F416" s="248" t="s">
        <v>590</v>
      </c>
      <c r="G416" s="246"/>
      <c r="H416" s="249">
        <v>4.2000000000000002</v>
      </c>
      <c r="I416" s="250"/>
      <c r="J416" s="246"/>
      <c r="K416" s="246"/>
      <c r="L416" s="251"/>
      <c r="M416" s="252"/>
      <c r="N416" s="253"/>
      <c r="O416" s="253"/>
      <c r="P416" s="253"/>
      <c r="Q416" s="253"/>
      <c r="R416" s="253"/>
      <c r="S416" s="253"/>
      <c r="T416" s="254"/>
      <c r="U416" s="14"/>
      <c r="V416" s="14"/>
      <c r="W416" s="14"/>
      <c r="X416" s="14"/>
      <c r="Y416" s="14"/>
      <c r="Z416" s="14"/>
      <c r="AA416" s="14"/>
      <c r="AB416" s="14"/>
      <c r="AC416" s="14"/>
      <c r="AD416" s="14"/>
      <c r="AE416" s="14"/>
      <c r="AT416" s="255" t="s">
        <v>206</v>
      </c>
      <c r="AU416" s="255" t="s">
        <v>78</v>
      </c>
      <c r="AV416" s="14" t="s">
        <v>78</v>
      </c>
      <c r="AW416" s="14" t="s">
        <v>31</v>
      </c>
      <c r="AX416" s="14" t="s">
        <v>76</v>
      </c>
      <c r="AY416" s="255" t="s">
        <v>193</v>
      </c>
    </row>
    <row r="417" s="2" customFormat="1" ht="16.5" customHeight="1">
      <c r="A417" s="41"/>
      <c r="B417" s="42"/>
      <c r="C417" s="215" t="s">
        <v>591</v>
      </c>
      <c r="D417" s="215" t="s">
        <v>195</v>
      </c>
      <c r="E417" s="216" t="s">
        <v>592</v>
      </c>
      <c r="F417" s="217" t="s">
        <v>593</v>
      </c>
      <c r="G417" s="218" t="s">
        <v>258</v>
      </c>
      <c r="H417" s="219">
        <v>7</v>
      </c>
      <c r="I417" s="220"/>
      <c r="J417" s="221">
        <f>ROUND(I417*H417,2)</f>
        <v>0</v>
      </c>
      <c r="K417" s="217" t="s">
        <v>199</v>
      </c>
      <c r="L417" s="47"/>
      <c r="M417" s="222" t="s">
        <v>19</v>
      </c>
      <c r="N417" s="223" t="s">
        <v>40</v>
      </c>
      <c r="O417" s="87"/>
      <c r="P417" s="224">
        <f>O417*H417</f>
        <v>0</v>
      </c>
      <c r="Q417" s="224">
        <v>0</v>
      </c>
      <c r="R417" s="224">
        <f>Q417*H417</f>
        <v>0</v>
      </c>
      <c r="S417" s="224">
        <v>0.066000000000000003</v>
      </c>
      <c r="T417" s="225">
        <f>S417*H417</f>
        <v>0.46200000000000002</v>
      </c>
      <c r="U417" s="41"/>
      <c r="V417" s="41"/>
      <c r="W417" s="41"/>
      <c r="X417" s="41"/>
      <c r="Y417" s="41"/>
      <c r="Z417" s="41"/>
      <c r="AA417" s="41"/>
      <c r="AB417" s="41"/>
      <c r="AC417" s="41"/>
      <c r="AD417" s="41"/>
      <c r="AE417" s="41"/>
      <c r="AR417" s="226" t="s">
        <v>200</v>
      </c>
      <c r="AT417" s="226" t="s">
        <v>195</v>
      </c>
      <c r="AU417" s="226" t="s">
        <v>78</v>
      </c>
      <c r="AY417" s="20" t="s">
        <v>193</v>
      </c>
      <c r="BE417" s="227">
        <f>IF(N417="základní",J417,0)</f>
        <v>0</v>
      </c>
      <c r="BF417" s="227">
        <f>IF(N417="snížená",J417,0)</f>
        <v>0</v>
      </c>
      <c r="BG417" s="227">
        <f>IF(N417="zákl. přenesená",J417,0)</f>
        <v>0</v>
      </c>
      <c r="BH417" s="227">
        <f>IF(N417="sníž. přenesená",J417,0)</f>
        <v>0</v>
      </c>
      <c r="BI417" s="227">
        <f>IF(N417="nulová",J417,0)</f>
        <v>0</v>
      </c>
      <c r="BJ417" s="20" t="s">
        <v>76</v>
      </c>
      <c r="BK417" s="227">
        <f>ROUND(I417*H417,2)</f>
        <v>0</v>
      </c>
      <c r="BL417" s="20" t="s">
        <v>200</v>
      </c>
      <c r="BM417" s="226" t="s">
        <v>594</v>
      </c>
    </row>
    <row r="418" s="2" customFormat="1">
      <c r="A418" s="41"/>
      <c r="B418" s="42"/>
      <c r="C418" s="43"/>
      <c r="D418" s="228" t="s">
        <v>202</v>
      </c>
      <c r="E418" s="43"/>
      <c r="F418" s="229" t="s">
        <v>595</v>
      </c>
      <c r="G418" s="43"/>
      <c r="H418" s="43"/>
      <c r="I418" s="230"/>
      <c r="J418" s="43"/>
      <c r="K418" s="43"/>
      <c r="L418" s="47"/>
      <c r="M418" s="231"/>
      <c r="N418" s="232"/>
      <c r="O418" s="87"/>
      <c r="P418" s="87"/>
      <c r="Q418" s="87"/>
      <c r="R418" s="87"/>
      <c r="S418" s="87"/>
      <c r="T418" s="88"/>
      <c r="U418" s="41"/>
      <c r="V418" s="41"/>
      <c r="W418" s="41"/>
      <c r="X418" s="41"/>
      <c r="Y418" s="41"/>
      <c r="Z418" s="41"/>
      <c r="AA418" s="41"/>
      <c r="AB418" s="41"/>
      <c r="AC418" s="41"/>
      <c r="AD418" s="41"/>
      <c r="AE418" s="41"/>
      <c r="AT418" s="20" t="s">
        <v>202</v>
      </c>
      <c r="AU418" s="20" t="s">
        <v>78</v>
      </c>
    </row>
    <row r="419" s="2" customFormat="1">
      <c r="A419" s="41"/>
      <c r="B419" s="42"/>
      <c r="C419" s="43"/>
      <c r="D419" s="233" t="s">
        <v>204</v>
      </c>
      <c r="E419" s="43"/>
      <c r="F419" s="234" t="s">
        <v>596</v>
      </c>
      <c r="G419" s="43"/>
      <c r="H419" s="43"/>
      <c r="I419" s="230"/>
      <c r="J419" s="43"/>
      <c r="K419" s="43"/>
      <c r="L419" s="47"/>
      <c r="M419" s="231"/>
      <c r="N419" s="232"/>
      <c r="O419" s="87"/>
      <c r="P419" s="87"/>
      <c r="Q419" s="87"/>
      <c r="R419" s="87"/>
      <c r="S419" s="87"/>
      <c r="T419" s="88"/>
      <c r="U419" s="41"/>
      <c r="V419" s="41"/>
      <c r="W419" s="41"/>
      <c r="X419" s="41"/>
      <c r="Y419" s="41"/>
      <c r="Z419" s="41"/>
      <c r="AA419" s="41"/>
      <c r="AB419" s="41"/>
      <c r="AC419" s="41"/>
      <c r="AD419" s="41"/>
      <c r="AE419" s="41"/>
      <c r="AT419" s="20" t="s">
        <v>204</v>
      </c>
      <c r="AU419" s="20" t="s">
        <v>78</v>
      </c>
    </row>
    <row r="420" s="13" customFormat="1">
      <c r="A420" s="13"/>
      <c r="B420" s="235"/>
      <c r="C420" s="236"/>
      <c r="D420" s="228" t="s">
        <v>206</v>
      </c>
      <c r="E420" s="237" t="s">
        <v>19</v>
      </c>
      <c r="F420" s="238" t="s">
        <v>207</v>
      </c>
      <c r="G420" s="236"/>
      <c r="H420" s="237" t="s">
        <v>19</v>
      </c>
      <c r="I420" s="239"/>
      <c r="J420" s="236"/>
      <c r="K420" s="236"/>
      <c r="L420" s="240"/>
      <c r="M420" s="241"/>
      <c r="N420" s="242"/>
      <c r="O420" s="242"/>
      <c r="P420" s="242"/>
      <c r="Q420" s="242"/>
      <c r="R420" s="242"/>
      <c r="S420" s="242"/>
      <c r="T420" s="243"/>
      <c r="U420" s="13"/>
      <c r="V420" s="13"/>
      <c r="W420" s="13"/>
      <c r="X420" s="13"/>
      <c r="Y420" s="13"/>
      <c r="Z420" s="13"/>
      <c r="AA420" s="13"/>
      <c r="AB420" s="13"/>
      <c r="AC420" s="13"/>
      <c r="AD420" s="13"/>
      <c r="AE420" s="13"/>
      <c r="AT420" s="244" t="s">
        <v>206</v>
      </c>
      <c r="AU420" s="244" t="s">
        <v>78</v>
      </c>
      <c r="AV420" s="13" t="s">
        <v>76</v>
      </c>
      <c r="AW420" s="13" t="s">
        <v>31</v>
      </c>
      <c r="AX420" s="13" t="s">
        <v>69</v>
      </c>
      <c r="AY420" s="244" t="s">
        <v>193</v>
      </c>
    </row>
    <row r="421" s="14" customFormat="1">
      <c r="A421" s="14"/>
      <c r="B421" s="245"/>
      <c r="C421" s="246"/>
      <c r="D421" s="228" t="s">
        <v>206</v>
      </c>
      <c r="E421" s="247" t="s">
        <v>19</v>
      </c>
      <c r="F421" s="248" t="s">
        <v>597</v>
      </c>
      <c r="G421" s="246"/>
      <c r="H421" s="249">
        <v>7</v>
      </c>
      <c r="I421" s="250"/>
      <c r="J421" s="246"/>
      <c r="K421" s="246"/>
      <c r="L421" s="251"/>
      <c r="M421" s="252"/>
      <c r="N421" s="253"/>
      <c r="O421" s="253"/>
      <c r="P421" s="253"/>
      <c r="Q421" s="253"/>
      <c r="R421" s="253"/>
      <c r="S421" s="253"/>
      <c r="T421" s="254"/>
      <c r="U421" s="14"/>
      <c r="V421" s="14"/>
      <c r="W421" s="14"/>
      <c r="X421" s="14"/>
      <c r="Y421" s="14"/>
      <c r="Z421" s="14"/>
      <c r="AA421" s="14"/>
      <c r="AB421" s="14"/>
      <c r="AC421" s="14"/>
      <c r="AD421" s="14"/>
      <c r="AE421" s="14"/>
      <c r="AT421" s="255" t="s">
        <v>206</v>
      </c>
      <c r="AU421" s="255" t="s">
        <v>78</v>
      </c>
      <c r="AV421" s="14" t="s">
        <v>78</v>
      </c>
      <c r="AW421" s="14" t="s">
        <v>31</v>
      </c>
      <c r="AX421" s="14" t="s">
        <v>76</v>
      </c>
      <c r="AY421" s="255" t="s">
        <v>193</v>
      </c>
    </row>
    <row r="422" s="2" customFormat="1" ht="16.5" customHeight="1">
      <c r="A422" s="41"/>
      <c r="B422" s="42"/>
      <c r="C422" s="215" t="s">
        <v>598</v>
      </c>
      <c r="D422" s="215" t="s">
        <v>195</v>
      </c>
      <c r="E422" s="216" t="s">
        <v>599</v>
      </c>
      <c r="F422" s="217" t="s">
        <v>600</v>
      </c>
      <c r="G422" s="218" t="s">
        <v>408</v>
      </c>
      <c r="H422" s="219">
        <v>88.400000000000006</v>
      </c>
      <c r="I422" s="220"/>
      <c r="J422" s="221">
        <f>ROUND(I422*H422,2)</f>
        <v>0</v>
      </c>
      <c r="K422" s="217" t="s">
        <v>199</v>
      </c>
      <c r="L422" s="47"/>
      <c r="M422" s="222" t="s">
        <v>19</v>
      </c>
      <c r="N422" s="223" t="s">
        <v>40</v>
      </c>
      <c r="O422" s="87"/>
      <c r="P422" s="224">
        <f>O422*H422</f>
        <v>0</v>
      </c>
      <c r="Q422" s="224">
        <v>0.00021685000000000001</v>
      </c>
      <c r="R422" s="224">
        <f>Q422*H422</f>
        <v>0.019169540000000002</v>
      </c>
      <c r="S422" s="224">
        <v>0</v>
      </c>
      <c r="T422" s="225">
        <f>S422*H422</f>
        <v>0</v>
      </c>
      <c r="U422" s="41"/>
      <c r="V422" s="41"/>
      <c r="W422" s="41"/>
      <c r="X422" s="41"/>
      <c r="Y422" s="41"/>
      <c r="Z422" s="41"/>
      <c r="AA422" s="41"/>
      <c r="AB422" s="41"/>
      <c r="AC422" s="41"/>
      <c r="AD422" s="41"/>
      <c r="AE422" s="41"/>
      <c r="AR422" s="226" t="s">
        <v>200</v>
      </c>
      <c r="AT422" s="226" t="s">
        <v>195</v>
      </c>
      <c r="AU422" s="226" t="s">
        <v>78</v>
      </c>
      <c r="AY422" s="20" t="s">
        <v>193</v>
      </c>
      <c r="BE422" s="227">
        <f>IF(N422="základní",J422,0)</f>
        <v>0</v>
      </c>
      <c r="BF422" s="227">
        <f>IF(N422="snížená",J422,0)</f>
        <v>0</v>
      </c>
      <c r="BG422" s="227">
        <f>IF(N422="zákl. přenesená",J422,0)</f>
        <v>0</v>
      </c>
      <c r="BH422" s="227">
        <f>IF(N422="sníž. přenesená",J422,0)</f>
        <v>0</v>
      </c>
      <c r="BI422" s="227">
        <f>IF(N422="nulová",J422,0)</f>
        <v>0</v>
      </c>
      <c r="BJ422" s="20" t="s">
        <v>76</v>
      </c>
      <c r="BK422" s="227">
        <f>ROUND(I422*H422,2)</f>
        <v>0</v>
      </c>
      <c r="BL422" s="20" t="s">
        <v>200</v>
      </c>
      <c r="BM422" s="226" t="s">
        <v>601</v>
      </c>
    </row>
    <row r="423" s="2" customFormat="1">
      <c r="A423" s="41"/>
      <c r="B423" s="42"/>
      <c r="C423" s="43"/>
      <c r="D423" s="228" t="s">
        <v>202</v>
      </c>
      <c r="E423" s="43"/>
      <c r="F423" s="229" t="s">
        <v>602</v>
      </c>
      <c r="G423" s="43"/>
      <c r="H423" s="43"/>
      <c r="I423" s="230"/>
      <c r="J423" s="43"/>
      <c r="K423" s="43"/>
      <c r="L423" s="47"/>
      <c r="M423" s="231"/>
      <c r="N423" s="232"/>
      <c r="O423" s="87"/>
      <c r="P423" s="87"/>
      <c r="Q423" s="87"/>
      <c r="R423" s="87"/>
      <c r="S423" s="87"/>
      <c r="T423" s="88"/>
      <c r="U423" s="41"/>
      <c r="V423" s="41"/>
      <c r="W423" s="41"/>
      <c r="X423" s="41"/>
      <c r="Y423" s="41"/>
      <c r="Z423" s="41"/>
      <c r="AA423" s="41"/>
      <c r="AB423" s="41"/>
      <c r="AC423" s="41"/>
      <c r="AD423" s="41"/>
      <c r="AE423" s="41"/>
      <c r="AT423" s="20" t="s">
        <v>202</v>
      </c>
      <c r="AU423" s="20" t="s">
        <v>78</v>
      </c>
    </row>
    <row r="424" s="2" customFormat="1">
      <c r="A424" s="41"/>
      <c r="B424" s="42"/>
      <c r="C424" s="43"/>
      <c r="D424" s="233" t="s">
        <v>204</v>
      </c>
      <c r="E424" s="43"/>
      <c r="F424" s="234" t="s">
        <v>603</v>
      </c>
      <c r="G424" s="43"/>
      <c r="H424" s="43"/>
      <c r="I424" s="230"/>
      <c r="J424" s="43"/>
      <c r="K424" s="43"/>
      <c r="L424" s="47"/>
      <c r="M424" s="231"/>
      <c r="N424" s="232"/>
      <c r="O424" s="87"/>
      <c r="P424" s="87"/>
      <c r="Q424" s="87"/>
      <c r="R424" s="87"/>
      <c r="S424" s="87"/>
      <c r="T424" s="88"/>
      <c r="U424" s="41"/>
      <c r="V424" s="41"/>
      <c r="W424" s="41"/>
      <c r="X424" s="41"/>
      <c r="Y424" s="41"/>
      <c r="Z424" s="41"/>
      <c r="AA424" s="41"/>
      <c r="AB424" s="41"/>
      <c r="AC424" s="41"/>
      <c r="AD424" s="41"/>
      <c r="AE424" s="41"/>
      <c r="AT424" s="20" t="s">
        <v>204</v>
      </c>
      <c r="AU424" s="20" t="s">
        <v>78</v>
      </c>
    </row>
    <row r="425" s="13" customFormat="1">
      <c r="A425" s="13"/>
      <c r="B425" s="235"/>
      <c r="C425" s="236"/>
      <c r="D425" s="228" t="s">
        <v>206</v>
      </c>
      <c r="E425" s="237" t="s">
        <v>19</v>
      </c>
      <c r="F425" s="238" t="s">
        <v>207</v>
      </c>
      <c r="G425" s="236"/>
      <c r="H425" s="237" t="s">
        <v>19</v>
      </c>
      <c r="I425" s="239"/>
      <c r="J425" s="236"/>
      <c r="K425" s="236"/>
      <c r="L425" s="240"/>
      <c r="M425" s="241"/>
      <c r="N425" s="242"/>
      <c r="O425" s="242"/>
      <c r="P425" s="242"/>
      <c r="Q425" s="242"/>
      <c r="R425" s="242"/>
      <c r="S425" s="242"/>
      <c r="T425" s="243"/>
      <c r="U425" s="13"/>
      <c r="V425" s="13"/>
      <c r="W425" s="13"/>
      <c r="X425" s="13"/>
      <c r="Y425" s="13"/>
      <c r="Z425" s="13"/>
      <c r="AA425" s="13"/>
      <c r="AB425" s="13"/>
      <c r="AC425" s="13"/>
      <c r="AD425" s="13"/>
      <c r="AE425" s="13"/>
      <c r="AT425" s="244" t="s">
        <v>206</v>
      </c>
      <c r="AU425" s="244" t="s">
        <v>78</v>
      </c>
      <c r="AV425" s="13" t="s">
        <v>76</v>
      </c>
      <c r="AW425" s="13" t="s">
        <v>31</v>
      </c>
      <c r="AX425" s="13" t="s">
        <v>69</v>
      </c>
      <c r="AY425" s="244" t="s">
        <v>193</v>
      </c>
    </row>
    <row r="426" s="14" customFormat="1">
      <c r="A426" s="14"/>
      <c r="B426" s="245"/>
      <c r="C426" s="246"/>
      <c r="D426" s="228" t="s">
        <v>206</v>
      </c>
      <c r="E426" s="247" t="s">
        <v>19</v>
      </c>
      <c r="F426" s="248" t="s">
        <v>604</v>
      </c>
      <c r="G426" s="246"/>
      <c r="H426" s="249">
        <v>88.400000000000006</v>
      </c>
      <c r="I426" s="250"/>
      <c r="J426" s="246"/>
      <c r="K426" s="246"/>
      <c r="L426" s="251"/>
      <c r="M426" s="252"/>
      <c r="N426" s="253"/>
      <c r="O426" s="253"/>
      <c r="P426" s="253"/>
      <c r="Q426" s="253"/>
      <c r="R426" s="253"/>
      <c r="S426" s="253"/>
      <c r="T426" s="254"/>
      <c r="U426" s="14"/>
      <c r="V426" s="14"/>
      <c r="W426" s="14"/>
      <c r="X426" s="14"/>
      <c r="Y426" s="14"/>
      <c r="Z426" s="14"/>
      <c r="AA426" s="14"/>
      <c r="AB426" s="14"/>
      <c r="AC426" s="14"/>
      <c r="AD426" s="14"/>
      <c r="AE426" s="14"/>
      <c r="AT426" s="255" t="s">
        <v>206</v>
      </c>
      <c r="AU426" s="255" t="s">
        <v>78</v>
      </c>
      <c r="AV426" s="14" t="s">
        <v>78</v>
      </c>
      <c r="AW426" s="14" t="s">
        <v>31</v>
      </c>
      <c r="AX426" s="14" t="s">
        <v>76</v>
      </c>
      <c r="AY426" s="255" t="s">
        <v>193</v>
      </c>
    </row>
    <row r="427" s="12" customFormat="1" ht="22.8" customHeight="1">
      <c r="A427" s="12"/>
      <c r="B427" s="199"/>
      <c r="C427" s="200"/>
      <c r="D427" s="201" t="s">
        <v>68</v>
      </c>
      <c r="E427" s="213" t="s">
        <v>605</v>
      </c>
      <c r="F427" s="213" t="s">
        <v>606</v>
      </c>
      <c r="G427" s="200"/>
      <c r="H427" s="200"/>
      <c r="I427" s="203"/>
      <c r="J427" s="214">
        <f>BK427</f>
        <v>0</v>
      </c>
      <c r="K427" s="200"/>
      <c r="L427" s="205"/>
      <c r="M427" s="206"/>
      <c r="N427" s="207"/>
      <c r="O427" s="207"/>
      <c r="P427" s="208">
        <f>SUM(P428:P469)</f>
        <v>0</v>
      </c>
      <c r="Q427" s="207"/>
      <c r="R427" s="208">
        <f>SUM(R428:R469)</f>
        <v>0</v>
      </c>
      <c r="S427" s="207"/>
      <c r="T427" s="209">
        <f>SUM(T428:T469)</f>
        <v>0</v>
      </c>
      <c r="U427" s="12"/>
      <c r="V427" s="12"/>
      <c r="W427" s="12"/>
      <c r="X427" s="12"/>
      <c r="Y427" s="12"/>
      <c r="Z427" s="12"/>
      <c r="AA427" s="12"/>
      <c r="AB427" s="12"/>
      <c r="AC427" s="12"/>
      <c r="AD427" s="12"/>
      <c r="AE427" s="12"/>
      <c r="AR427" s="210" t="s">
        <v>76</v>
      </c>
      <c r="AT427" s="211" t="s">
        <v>68</v>
      </c>
      <c r="AU427" s="211" t="s">
        <v>76</v>
      </c>
      <c r="AY427" s="210" t="s">
        <v>193</v>
      </c>
      <c r="BK427" s="212">
        <f>SUM(BK428:BK469)</f>
        <v>0</v>
      </c>
    </row>
    <row r="428" s="2" customFormat="1" ht="16.5" customHeight="1">
      <c r="A428" s="41"/>
      <c r="B428" s="42"/>
      <c r="C428" s="215" t="s">
        <v>607</v>
      </c>
      <c r="D428" s="215" t="s">
        <v>195</v>
      </c>
      <c r="E428" s="216" t="s">
        <v>608</v>
      </c>
      <c r="F428" s="217" t="s">
        <v>609</v>
      </c>
      <c r="G428" s="218" t="s">
        <v>248</v>
      </c>
      <c r="H428" s="219">
        <v>1311.5899999999999</v>
      </c>
      <c r="I428" s="220"/>
      <c r="J428" s="221">
        <f>ROUND(I428*H428,2)</f>
        <v>0</v>
      </c>
      <c r="K428" s="217" t="s">
        <v>199</v>
      </c>
      <c r="L428" s="47"/>
      <c r="M428" s="222" t="s">
        <v>19</v>
      </c>
      <c r="N428" s="223" t="s">
        <v>40</v>
      </c>
      <c r="O428" s="87"/>
      <c r="P428" s="224">
        <f>O428*H428</f>
        <v>0</v>
      </c>
      <c r="Q428" s="224">
        <v>0</v>
      </c>
      <c r="R428" s="224">
        <f>Q428*H428</f>
        <v>0</v>
      </c>
      <c r="S428" s="224">
        <v>0</v>
      </c>
      <c r="T428" s="225">
        <f>S428*H428</f>
        <v>0</v>
      </c>
      <c r="U428" s="41"/>
      <c r="V428" s="41"/>
      <c r="W428" s="41"/>
      <c r="X428" s="41"/>
      <c r="Y428" s="41"/>
      <c r="Z428" s="41"/>
      <c r="AA428" s="41"/>
      <c r="AB428" s="41"/>
      <c r="AC428" s="41"/>
      <c r="AD428" s="41"/>
      <c r="AE428" s="41"/>
      <c r="AR428" s="226" t="s">
        <v>200</v>
      </c>
      <c r="AT428" s="226" t="s">
        <v>195</v>
      </c>
      <c r="AU428" s="226" t="s">
        <v>78</v>
      </c>
      <c r="AY428" s="20" t="s">
        <v>193</v>
      </c>
      <c r="BE428" s="227">
        <f>IF(N428="základní",J428,0)</f>
        <v>0</v>
      </c>
      <c r="BF428" s="227">
        <f>IF(N428="snížená",J428,0)</f>
        <v>0</v>
      </c>
      <c r="BG428" s="227">
        <f>IF(N428="zákl. přenesená",J428,0)</f>
        <v>0</v>
      </c>
      <c r="BH428" s="227">
        <f>IF(N428="sníž. přenesená",J428,0)</f>
        <v>0</v>
      </c>
      <c r="BI428" s="227">
        <f>IF(N428="nulová",J428,0)</f>
        <v>0</v>
      </c>
      <c r="BJ428" s="20" t="s">
        <v>76</v>
      </c>
      <c r="BK428" s="227">
        <f>ROUND(I428*H428,2)</f>
        <v>0</v>
      </c>
      <c r="BL428" s="20" t="s">
        <v>200</v>
      </c>
      <c r="BM428" s="226" t="s">
        <v>610</v>
      </c>
    </row>
    <row r="429" s="2" customFormat="1">
      <c r="A429" s="41"/>
      <c r="B429" s="42"/>
      <c r="C429" s="43"/>
      <c r="D429" s="228" t="s">
        <v>202</v>
      </c>
      <c r="E429" s="43"/>
      <c r="F429" s="229" t="s">
        <v>611</v>
      </c>
      <c r="G429" s="43"/>
      <c r="H429" s="43"/>
      <c r="I429" s="230"/>
      <c r="J429" s="43"/>
      <c r="K429" s="43"/>
      <c r="L429" s="47"/>
      <c r="M429" s="231"/>
      <c r="N429" s="232"/>
      <c r="O429" s="87"/>
      <c r="P429" s="87"/>
      <c r="Q429" s="87"/>
      <c r="R429" s="87"/>
      <c r="S429" s="87"/>
      <c r="T429" s="88"/>
      <c r="U429" s="41"/>
      <c r="V429" s="41"/>
      <c r="W429" s="41"/>
      <c r="X429" s="41"/>
      <c r="Y429" s="41"/>
      <c r="Z429" s="41"/>
      <c r="AA429" s="41"/>
      <c r="AB429" s="41"/>
      <c r="AC429" s="41"/>
      <c r="AD429" s="41"/>
      <c r="AE429" s="41"/>
      <c r="AT429" s="20" t="s">
        <v>202</v>
      </c>
      <c r="AU429" s="20" t="s">
        <v>78</v>
      </c>
    </row>
    <row r="430" s="2" customFormat="1">
      <c r="A430" s="41"/>
      <c r="B430" s="42"/>
      <c r="C430" s="43"/>
      <c r="D430" s="233" t="s">
        <v>204</v>
      </c>
      <c r="E430" s="43"/>
      <c r="F430" s="234" t="s">
        <v>612</v>
      </c>
      <c r="G430" s="43"/>
      <c r="H430" s="43"/>
      <c r="I430" s="230"/>
      <c r="J430" s="43"/>
      <c r="K430" s="43"/>
      <c r="L430" s="47"/>
      <c r="M430" s="231"/>
      <c r="N430" s="232"/>
      <c r="O430" s="87"/>
      <c r="P430" s="87"/>
      <c r="Q430" s="87"/>
      <c r="R430" s="87"/>
      <c r="S430" s="87"/>
      <c r="T430" s="88"/>
      <c r="U430" s="41"/>
      <c r="V430" s="41"/>
      <c r="W430" s="41"/>
      <c r="X430" s="41"/>
      <c r="Y430" s="41"/>
      <c r="Z430" s="41"/>
      <c r="AA430" s="41"/>
      <c r="AB430" s="41"/>
      <c r="AC430" s="41"/>
      <c r="AD430" s="41"/>
      <c r="AE430" s="41"/>
      <c r="AT430" s="20" t="s">
        <v>204</v>
      </c>
      <c r="AU430" s="20" t="s">
        <v>78</v>
      </c>
    </row>
    <row r="431" s="14" customFormat="1">
      <c r="A431" s="14"/>
      <c r="B431" s="245"/>
      <c r="C431" s="246"/>
      <c r="D431" s="228" t="s">
        <v>206</v>
      </c>
      <c r="E431" s="247" t="s">
        <v>19</v>
      </c>
      <c r="F431" s="248" t="s">
        <v>613</v>
      </c>
      <c r="G431" s="246"/>
      <c r="H431" s="249">
        <v>1311.5899999999999</v>
      </c>
      <c r="I431" s="250"/>
      <c r="J431" s="246"/>
      <c r="K431" s="246"/>
      <c r="L431" s="251"/>
      <c r="M431" s="252"/>
      <c r="N431" s="253"/>
      <c r="O431" s="253"/>
      <c r="P431" s="253"/>
      <c r="Q431" s="253"/>
      <c r="R431" s="253"/>
      <c r="S431" s="253"/>
      <c r="T431" s="254"/>
      <c r="U431" s="14"/>
      <c r="V431" s="14"/>
      <c r="W431" s="14"/>
      <c r="X431" s="14"/>
      <c r="Y431" s="14"/>
      <c r="Z431" s="14"/>
      <c r="AA431" s="14"/>
      <c r="AB431" s="14"/>
      <c r="AC431" s="14"/>
      <c r="AD431" s="14"/>
      <c r="AE431" s="14"/>
      <c r="AT431" s="255" t="s">
        <v>206</v>
      </c>
      <c r="AU431" s="255" t="s">
        <v>78</v>
      </c>
      <c r="AV431" s="14" t="s">
        <v>78</v>
      </c>
      <c r="AW431" s="14" t="s">
        <v>31</v>
      </c>
      <c r="AX431" s="14" t="s">
        <v>76</v>
      </c>
      <c r="AY431" s="255" t="s">
        <v>193</v>
      </c>
    </row>
    <row r="432" s="2" customFormat="1" ht="21.75" customHeight="1">
      <c r="A432" s="41"/>
      <c r="B432" s="42"/>
      <c r="C432" s="215" t="s">
        <v>614</v>
      </c>
      <c r="D432" s="215" t="s">
        <v>195</v>
      </c>
      <c r="E432" s="216" t="s">
        <v>615</v>
      </c>
      <c r="F432" s="217" t="s">
        <v>616</v>
      </c>
      <c r="G432" s="218" t="s">
        <v>248</v>
      </c>
      <c r="H432" s="219">
        <v>562.11000000000001</v>
      </c>
      <c r="I432" s="220"/>
      <c r="J432" s="221">
        <f>ROUND(I432*H432,2)</f>
        <v>0</v>
      </c>
      <c r="K432" s="217" t="s">
        <v>199</v>
      </c>
      <c r="L432" s="47"/>
      <c r="M432" s="222" t="s">
        <v>19</v>
      </c>
      <c r="N432" s="223" t="s">
        <v>40</v>
      </c>
      <c r="O432" s="87"/>
      <c r="P432" s="224">
        <f>O432*H432</f>
        <v>0</v>
      </c>
      <c r="Q432" s="224">
        <v>0</v>
      </c>
      <c r="R432" s="224">
        <f>Q432*H432</f>
        <v>0</v>
      </c>
      <c r="S432" s="224">
        <v>0</v>
      </c>
      <c r="T432" s="225">
        <f>S432*H432</f>
        <v>0</v>
      </c>
      <c r="U432" s="41"/>
      <c r="V432" s="41"/>
      <c r="W432" s="41"/>
      <c r="X432" s="41"/>
      <c r="Y432" s="41"/>
      <c r="Z432" s="41"/>
      <c r="AA432" s="41"/>
      <c r="AB432" s="41"/>
      <c r="AC432" s="41"/>
      <c r="AD432" s="41"/>
      <c r="AE432" s="41"/>
      <c r="AR432" s="226" t="s">
        <v>200</v>
      </c>
      <c r="AT432" s="226" t="s">
        <v>195</v>
      </c>
      <c r="AU432" s="226" t="s">
        <v>78</v>
      </c>
      <c r="AY432" s="20" t="s">
        <v>193</v>
      </c>
      <c r="BE432" s="227">
        <f>IF(N432="základní",J432,0)</f>
        <v>0</v>
      </c>
      <c r="BF432" s="227">
        <f>IF(N432="snížená",J432,0)</f>
        <v>0</v>
      </c>
      <c r="BG432" s="227">
        <f>IF(N432="zákl. přenesená",J432,0)</f>
        <v>0</v>
      </c>
      <c r="BH432" s="227">
        <f>IF(N432="sníž. přenesená",J432,0)</f>
        <v>0</v>
      </c>
      <c r="BI432" s="227">
        <f>IF(N432="nulová",J432,0)</f>
        <v>0</v>
      </c>
      <c r="BJ432" s="20" t="s">
        <v>76</v>
      </c>
      <c r="BK432" s="227">
        <f>ROUND(I432*H432,2)</f>
        <v>0</v>
      </c>
      <c r="BL432" s="20" t="s">
        <v>200</v>
      </c>
      <c r="BM432" s="226" t="s">
        <v>617</v>
      </c>
    </row>
    <row r="433" s="2" customFormat="1">
      <c r="A433" s="41"/>
      <c r="B433" s="42"/>
      <c r="C433" s="43"/>
      <c r="D433" s="228" t="s">
        <v>202</v>
      </c>
      <c r="E433" s="43"/>
      <c r="F433" s="229" t="s">
        <v>618</v>
      </c>
      <c r="G433" s="43"/>
      <c r="H433" s="43"/>
      <c r="I433" s="230"/>
      <c r="J433" s="43"/>
      <c r="K433" s="43"/>
      <c r="L433" s="47"/>
      <c r="M433" s="231"/>
      <c r="N433" s="232"/>
      <c r="O433" s="87"/>
      <c r="P433" s="87"/>
      <c r="Q433" s="87"/>
      <c r="R433" s="87"/>
      <c r="S433" s="87"/>
      <c r="T433" s="88"/>
      <c r="U433" s="41"/>
      <c r="V433" s="41"/>
      <c r="W433" s="41"/>
      <c r="X433" s="41"/>
      <c r="Y433" s="41"/>
      <c r="Z433" s="41"/>
      <c r="AA433" s="41"/>
      <c r="AB433" s="41"/>
      <c r="AC433" s="41"/>
      <c r="AD433" s="41"/>
      <c r="AE433" s="41"/>
      <c r="AT433" s="20" t="s">
        <v>202</v>
      </c>
      <c r="AU433" s="20" t="s">
        <v>78</v>
      </c>
    </row>
    <row r="434" s="2" customFormat="1">
      <c r="A434" s="41"/>
      <c r="B434" s="42"/>
      <c r="C434" s="43"/>
      <c r="D434" s="233" t="s">
        <v>204</v>
      </c>
      <c r="E434" s="43"/>
      <c r="F434" s="234" t="s">
        <v>619</v>
      </c>
      <c r="G434" s="43"/>
      <c r="H434" s="43"/>
      <c r="I434" s="230"/>
      <c r="J434" s="43"/>
      <c r="K434" s="43"/>
      <c r="L434" s="47"/>
      <c r="M434" s="231"/>
      <c r="N434" s="232"/>
      <c r="O434" s="87"/>
      <c r="P434" s="87"/>
      <c r="Q434" s="87"/>
      <c r="R434" s="87"/>
      <c r="S434" s="87"/>
      <c r="T434" s="88"/>
      <c r="U434" s="41"/>
      <c r="V434" s="41"/>
      <c r="W434" s="41"/>
      <c r="X434" s="41"/>
      <c r="Y434" s="41"/>
      <c r="Z434" s="41"/>
      <c r="AA434" s="41"/>
      <c r="AB434" s="41"/>
      <c r="AC434" s="41"/>
      <c r="AD434" s="41"/>
      <c r="AE434" s="41"/>
      <c r="AT434" s="20" t="s">
        <v>204</v>
      </c>
      <c r="AU434" s="20" t="s">
        <v>78</v>
      </c>
    </row>
    <row r="435" s="14" customFormat="1">
      <c r="A435" s="14"/>
      <c r="B435" s="245"/>
      <c r="C435" s="246"/>
      <c r="D435" s="228" t="s">
        <v>206</v>
      </c>
      <c r="E435" s="247" t="s">
        <v>19</v>
      </c>
      <c r="F435" s="248" t="s">
        <v>620</v>
      </c>
      <c r="G435" s="246"/>
      <c r="H435" s="249">
        <v>562.11000000000001</v>
      </c>
      <c r="I435" s="250"/>
      <c r="J435" s="246"/>
      <c r="K435" s="246"/>
      <c r="L435" s="251"/>
      <c r="M435" s="252"/>
      <c r="N435" s="253"/>
      <c r="O435" s="253"/>
      <c r="P435" s="253"/>
      <c r="Q435" s="253"/>
      <c r="R435" s="253"/>
      <c r="S435" s="253"/>
      <c r="T435" s="254"/>
      <c r="U435" s="14"/>
      <c r="V435" s="14"/>
      <c r="W435" s="14"/>
      <c r="X435" s="14"/>
      <c r="Y435" s="14"/>
      <c r="Z435" s="14"/>
      <c r="AA435" s="14"/>
      <c r="AB435" s="14"/>
      <c r="AC435" s="14"/>
      <c r="AD435" s="14"/>
      <c r="AE435" s="14"/>
      <c r="AT435" s="255" t="s">
        <v>206</v>
      </c>
      <c r="AU435" s="255" t="s">
        <v>78</v>
      </c>
      <c r="AV435" s="14" t="s">
        <v>78</v>
      </c>
      <c r="AW435" s="14" t="s">
        <v>31</v>
      </c>
      <c r="AX435" s="14" t="s">
        <v>76</v>
      </c>
      <c r="AY435" s="255" t="s">
        <v>193</v>
      </c>
    </row>
    <row r="436" s="2" customFormat="1" ht="16.5" customHeight="1">
      <c r="A436" s="41"/>
      <c r="B436" s="42"/>
      <c r="C436" s="215" t="s">
        <v>621</v>
      </c>
      <c r="D436" s="215" t="s">
        <v>195</v>
      </c>
      <c r="E436" s="216" t="s">
        <v>622</v>
      </c>
      <c r="F436" s="217" t="s">
        <v>623</v>
      </c>
      <c r="G436" s="218" t="s">
        <v>408</v>
      </c>
      <c r="H436" s="219">
        <v>13</v>
      </c>
      <c r="I436" s="220"/>
      <c r="J436" s="221">
        <f>ROUND(I436*H436,2)</f>
        <v>0</v>
      </c>
      <c r="K436" s="217" t="s">
        <v>199</v>
      </c>
      <c r="L436" s="47"/>
      <c r="M436" s="222" t="s">
        <v>19</v>
      </c>
      <c r="N436" s="223" t="s">
        <v>40</v>
      </c>
      <c r="O436" s="87"/>
      <c r="P436" s="224">
        <f>O436*H436</f>
        <v>0</v>
      </c>
      <c r="Q436" s="224">
        <v>0</v>
      </c>
      <c r="R436" s="224">
        <f>Q436*H436</f>
        <v>0</v>
      </c>
      <c r="S436" s="224">
        <v>0</v>
      </c>
      <c r="T436" s="225">
        <f>S436*H436</f>
        <v>0</v>
      </c>
      <c r="U436" s="41"/>
      <c r="V436" s="41"/>
      <c r="W436" s="41"/>
      <c r="X436" s="41"/>
      <c r="Y436" s="41"/>
      <c r="Z436" s="41"/>
      <c r="AA436" s="41"/>
      <c r="AB436" s="41"/>
      <c r="AC436" s="41"/>
      <c r="AD436" s="41"/>
      <c r="AE436" s="41"/>
      <c r="AR436" s="226" t="s">
        <v>200</v>
      </c>
      <c r="AT436" s="226" t="s">
        <v>195</v>
      </c>
      <c r="AU436" s="226" t="s">
        <v>78</v>
      </c>
      <c r="AY436" s="20" t="s">
        <v>193</v>
      </c>
      <c r="BE436" s="227">
        <f>IF(N436="základní",J436,0)</f>
        <v>0</v>
      </c>
      <c r="BF436" s="227">
        <f>IF(N436="snížená",J436,0)</f>
        <v>0</v>
      </c>
      <c r="BG436" s="227">
        <f>IF(N436="zákl. přenesená",J436,0)</f>
        <v>0</v>
      </c>
      <c r="BH436" s="227">
        <f>IF(N436="sníž. přenesená",J436,0)</f>
        <v>0</v>
      </c>
      <c r="BI436" s="227">
        <f>IF(N436="nulová",J436,0)</f>
        <v>0</v>
      </c>
      <c r="BJ436" s="20" t="s">
        <v>76</v>
      </c>
      <c r="BK436" s="227">
        <f>ROUND(I436*H436,2)</f>
        <v>0</v>
      </c>
      <c r="BL436" s="20" t="s">
        <v>200</v>
      </c>
      <c r="BM436" s="226" t="s">
        <v>624</v>
      </c>
    </row>
    <row r="437" s="2" customFormat="1">
      <c r="A437" s="41"/>
      <c r="B437" s="42"/>
      <c r="C437" s="43"/>
      <c r="D437" s="228" t="s">
        <v>202</v>
      </c>
      <c r="E437" s="43"/>
      <c r="F437" s="229" t="s">
        <v>625</v>
      </c>
      <c r="G437" s="43"/>
      <c r="H437" s="43"/>
      <c r="I437" s="230"/>
      <c r="J437" s="43"/>
      <c r="K437" s="43"/>
      <c r="L437" s="47"/>
      <c r="M437" s="231"/>
      <c r="N437" s="232"/>
      <c r="O437" s="87"/>
      <c r="P437" s="87"/>
      <c r="Q437" s="87"/>
      <c r="R437" s="87"/>
      <c r="S437" s="87"/>
      <c r="T437" s="88"/>
      <c r="U437" s="41"/>
      <c r="V437" s="41"/>
      <c r="W437" s="41"/>
      <c r="X437" s="41"/>
      <c r="Y437" s="41"/>
      <c r="Z437" s="41"/>
      <c r="AA437" s="41"/>
      <c r="AB437" s="41"/>
      <c r="AC437" s="41"/>
      <c r="AD437" s="41"/>
      <c r="AE437" s="41"/>
      <c r="AT437" s="20" t="s">
        <v>202</v>
      </c>
      <c r="AU437" s="20" t="s">
        <v>78</v>
      </c>
    </row>
    <row r="438" s="2" customFormat="1">
      <c r="A438" s="41"/>
      <c r="B438" s="42"/>
      <c r="C438" s="43"/>
      <c r="D438" s="233" t="s">
        <v>204</v>
      </c>
      <c r="E438" s="43"/>
      <c r="F438" s="234" t="s">
        <v>626</v>
      </c>
      <c r="G438" s="43"/>
      <c r="H438" s="43"/>
      <c r="I438" s="230"/>
      <c r="J438" s="43"/>
      <c r="K438" s="43"/>
      <c r="L438" s="47"/>
      <c r="M438" s="231"/>
      <c r="N438" s="232"/>
      <c r="O438" s="87"/>
      <c r="P438" s="87"/>
      <c r="Q438" s="87"/>
      <c r="R438" s="87"/>
      <c r="S438" s="87"/>
      <c r="T438" s="88"/>
      <c r="U438" s="41"/>
      <c r="V438" s="41"/>
      <c r="W438" s="41"/>
      <c r="X438" s="41"/>
      <c r="Y438" s="41"/>
      <c r="Z438" s="41"/>
      <c r="AA438" s="41"/>
      <c r="AB438" s="41"/>
      <c r="AC438" s="41"/>
      <c r="AD438" s="41"/>
      <c r="AE438" s="41"/>
      <c r="AT438" s="20" t="s">
        <v>204</v>
      </c>
      <c r="AU438" s="20" t="s">
        <v>78</v>
      </c>
    </row>
    <row r="439" s="14" customFormat="1">
      <c r="A439" s="14"/>
      <c r="B439" s="245"/>
      <c r="C439" s="246"/>
      <c r="D439" s="228" t="s">
        <v>206</v>
      </c>
      <c r="E439" s="247" t="s">
        <v>19</v>
      </c>
      <c r="F439" s="248" t="s">
        <v>300</v>
      </c>
      <c r="G439" s="246"/>
      <c r="H439" s="249">
        <v>13</v>
      </c>
      <c r="I439" s="250"/>
      <c r="J439" s="246"/>
      <c r="K439" s="246"/>
      <c r="L439" s="251"/>
      <c r="M439" s="252"/>
      <c r="N439" s="253"/>
      <c r="O439" s="253"/>
      <c r="P439" s="253"/>
      <c r="Q439" s="253"/>
      <c r="R439" s="253"/>
      <c r="S439" s="253"/>
      <c r="T439" s="254"/>
      <c r="U439" s="14"/>
      <c r="V439" s="14"/>
      <c r="W439" s="14"/>
      <c r="X439" s="14"/>
      <c r="Y439" s="14"/>
      <c r="Z439" s="14"/>
      <c r="AA439" s="14"/>
      <c r="AB439" s="14"/>
      <c r="AC439" s="14"/>
      <c r="AD439" s="14"/>
      <c r="AE439" s="14"/>
      <c r="AT439" s="255" t="s">
        <v>206</v>
      </c>
      <c r="AU439" s="255" t="s">
        <v>78</v>
      </c>
      <c r="AV439" s="14" t="s">
        <v>78</v>
      </c>
      <c r="AW439" s="14" t="s">
        <v>31</v>
      </c>
      <c r="AX439" s="14" t="s">
        <v>76</v>
      </c>
      <c r="AY439" s="255" t="s">
        <v>193</v>
      </c>
    </row>
    <row r="440" s="2" customFormat="1" ht="16.5" customHeight="1">
      <c r="A440" s="41"/>
      <c r="B440" s="42"/>
      <c r="C440" s="215" t="s">
        <v>627</v>
      </c>
      <c r="D440" s="215" t="s">
        <v>195</v>
      </c>
      <c r="E440" s="216" t="s">
        <v>628</v>
      </c>
      <c r="F440" s="217" t="s">
        <v>629</v>
      </c>
      <c r="G440" s="218" t="s">
        <v>408</v>
      </c>
      <c r="H440" s="219">
        <v>1170</v>
      </c>
      <c r="I440" s="220"/>
      <c r="J440" s="221">
        <f>ROUND(I440*H440,2)</f>
        <v>0</v>
      </c>
      <c r="K440" s="217" t="s">
        <v>199</v>
      </c>
      <c r="L440" s="47"/>
      <c r="M440" s="222" t="s">
        <v>19</v>
      </c>
      <c r="N440" s="223" t="s">
        <v>40</v>
      </c>
      <c r="O440" s="87"/>
      <c r="P440" s="224">
        <f>O440*H440</f>
        <v>0</v>
      </c>
      <c r="Q440" s="224">
        <v>0</v>
      </c>
      <c r="R440" s="224">
        <f>Q440*H440</f>
        <v>0</v>
      </c>
      <c r="S440" s="224">
        <v>0</v>
      </c>
      <c r="T440" s="225">
        <f>S440*H440</f>
        <v>0</v>
      </c>
      <c r="U440" s="41"/>
      <c r="V440" s="41"/>
      <c r="W440" s="41"/>
      <c r="X440" s="41"/>
      <c r="Y440" s="41"/>
      <c r="Z440" s="41"/>
      <c r="AA440" s="41"/>
      <c r="AB440" s="41"/>
      <c r="AC440" s="41"/>
      <c r="AD440" s="41"/>
      <c r="AE440" s="41"/>
      <c r="AR440" s="226" t="s">
        <v>200</v>
      </c>
      <c r="AT440" s="226" t="s">
        <v>195</v>
      </c>
      <c r="AU440" s="226" t="s">
        <v>78</v>
      </c>
      <c r="AY440" s="20" t="s">
        <v>193</v>
      </c>
      <c r="BE440" s="227">
        <f>IF(N440="základní",J440,0)</f>
        <v>0</v>
      </c>
      <c r="BF440" s="227">
        <f>IF(N440="snížená",J440,0)</f>
        <v>0</v>
      </c>
      <c r="BG440" s="227">
        <f>IF(N440="zákl. přenesená",J440,0)</f>
        <v>0</v>
      </c>
      <c r="BH440" s="227">
        <f>IF(N440="sníž. přenesená",J440,0)</f>
        <v>0</v>
      </c>
      <c r="BI440" s="227">
        <f>IF(N440="nulová",J440,0)</f>
        <v>0</v>
      </c>
      <c r="BJ440" s="20" t="s">
        <v>76</v>
      </c>
      <c r="BK440" s="227">
        <f>ROUND(I440*H440,2)</f>
        <v>0</v>
      </c>
      <c r="BL440" s="20" t="s">
        <v>200</v>
      </c>
      <c r="BM440" s="226" t="s">
        <v>630</v>
      </c>
    </row>
    <row r="441" s="2" customFormat="1">
      <c r="A441" s="41"/>
      <c r="B441" s="42"/>
      <c r="C441" s="43"/>
      <c r="D441" s="228" t="s">
        <v>202</v>
      </c>
      <c r="E441" s="43"/>
      <c r="F441" s="229" t="s">
        <v>631</v>
      </c>
      <c r="G441" s="43"/>
      <c r="H441" s="43"/>
      <c r="I441" s="230"/>
      <c r="J441" s="43"/>
      <c r="K441" s="43"/>
      <c r="L441" s="47"/>
      <c r="M441" s="231"/>
      <c r="N441" s="232"/>
      <c r="O441" s="87"/>
      <c r="P441" s="87"/>
      <c r="Q441" s="87"/>
      <c r="R441" s="87"/>
      <c r="S441" s="87"/>
      <c r="T441" s="88"/>
      <c r="U441" s="41"/>
      <c r="V441" s="41"/>
      <c r="W441" s="41"/>
      <c r="X441" s="41"/>
      <c r="Y441" s="41"/>
      <c r="Z441" s="41"/>
      <c r="AA441" s="41"/>
      <c r="AB441" s="41"/>
      <c r="AC441" s="41"/>
      <c r="AD441" s="41"/>
      <c r="AE441" s="41"/>
      <c r="AT441" s="20" t="s">
        <v>202</v>
      </c>
      <c r="AU441" s="20" t="s">
        <v>78</v>
      </c>
    </row>
    <row r="442" s="2" customFormat="1">
      <c r="A442" s="41"/>
      <c r="B442" s="42"/>
      <c r="C442" s="43"/>
      <c r="D442" s="233" t="s">
        <v>204</v>
      </c>
      <c r="E442" s="43"/>
      <c r="F442" s="234" t="s">
        <v>632</v>
      </c>
      <c r="G442" s="43"/>
      <c r="H442" s="43"/>
      <c r="I442" s="230"/>
      <c r="J442" s="43"/>
      <c r="K442" s="43"/>
      <c r="L442" s="47"/>
      <c r="M442" s="231"/>
      <c r="N442" s="232"/>
      <c r="O442" s="87"/>
      <c r="P442" s="87"/>
      <c r="Q442" s="87"/>
      <c r="R442" s="87"/>
      <c r="S442" s="87"/>
      <c r="T442" s="88"/>
      <c r="U442" s="41"/>
      <c r="V442" s="41"/>
      <c r="W442" s="41"/>
      <c r="X442" s="41"/>
      <c r="Y442" s="41"/>
      <c r="Z442" s="41"/>
      <c r="AA442" s="41"/>
      <c r="AB442" s="41"/>
      <c r="AC442" s="41"/>
      <c r="AD442" s="41"/>
      <c r="AE442" s="41"/>
      <c r="AT442" s="20" t="s">
        <v>204</v>
      </c>
      <c r="AU442" s="20" t="s">
        <v>78</v>
      </c>
    </row>
    <row r="443" s="14" customFormat="1">
      <c r="A443" s="14"/>
      <c r="B443" s="245"/>
      <c r="C443" s="246"/>
      <c r="D443" s="228" t="s">
        <v>206</v>
      </c>
      <c r="E443" s="247" t="s">
        <v>19</v>
      </c>
      <c r="F443" s="248" t="s">
        <v>300</v>
      </c>
      <c r="G443" s="246"/>
      <c r="H443" s="249">
        <v>13</v>
      </c>
      <c r="I443" s="250"/>
      <c r="J443" s="246"/>
      <c r="K443" s="246"/>
      <c r="L443" s="251"/>
      <c r="M443" s="252"/>
      <c r="N443" s="253"/>
      <c r="O443" s="253"/>
      <c r="P443" s="253"/>
      <c r="Q443" s="253"/>
      <c r="R443" s="253"/>
      <c r="S443" s="253"/>
      <c r="T443" s="254"/>
      <c r="U443" s="14"/>
      <c r="V443" s="14"/>
      <c r="W443" s="14"/>
      <c r="X443" s="14"/>
      <c r="Y443" s="14"/>
      <c r="Z443" s="14"/>
      <c r="AA443" s="14"/>
      <c r="AB443" s="14"/>
      <c r="AC443" s="14"/>
      <c r="AD443" s="14"/>
      <c r="AE443" s="14"/>
      <c r="AT443" s="255" t="s">
        <v>206</v>
      </c>
      <c r="AU443" s="255" t="s">
        <v>78</v>
      </c>
      <c r="AV443" s="14" t="s">
        <v>78</v>
      </c>
      <c r="AW443" s="14" t="s">
        <v>31</v>
      </c>
      <c r="AX443" s="14" t="s">
        <v>76</v>
      </c>
      <c r="AY443" s="255" t="s">
        <v>193</v>
      </c>
    </row>
    <row r="444" s="14" customFormat="1">
      <c r="A444" s="14"/>
      <c r="B444" s="245"/>
      <c r="C444" s="246"/>
      <c r="D444" s="228" t="s">
        <v>206</v>
      </c>
      <c r="E444" s="246"/>
      <c r="F444" s="248" t="s">
        <v>633</v>
      </c>
      <c r="G444" s="246"/>
      <c r="H444" s="249">
        <v>1170</v>
      </c>
      <c r="I444" s="250"/>
      <c r="J444" s="246"/>
      <c r="K444" s="246"/>
      <c r="L444" s="251"/>
      <c r="M444" s="252"/>
      <c r="N444" s="253"/>
      <c r="O444" s="253"/>
      <c r="P444" s="253"/>
      <c r="Q444" s="253"/>
      <c r="R444" s="253"/>
      <c r="S444" s="253"/>
      <c r="T444" s="254"/>
      <c r="U444" s="14"/>
      <c r="V444" s="14"/>
      <c r="W444" s="14"/>
      <c r="X444" s="14"/>
      <c r="Y444" s="14"/>
      <c r="Z444" s="14"/>
      <c r="AA444" s="14"/>
      <c r="AB444" s="14"/>
      <c r="AC444" s="14"/>
      <c r="AD444" s="14"/>
      <c r="AE444" s="14"/>
      <c r="AT444" s="255" t="s">
        <v>206</v>
      </c>
      <c r="AU444" s="255" t="s">
        <v>78</v>
      </c>
      <c r="AV444" s="14" t="s">
        <v>78</v>
      </c>
      <c r="AW444" s="14" t="s">
        <v>4</v>
      </c>
      <c r="AX444" s="14" t="s">
        <v>76</v>
      </c>
      <c r="AY444" s="255" t="s">
        <v>193</v>
      </c>
    </row>
    <row r="445" s="2" customFormat="1" ht="16.5" customHeight="1">
      <c r="A445" s="41"/>
      <c r="B445" s="42"/>
      <c r="C445" s="215" t="s">
        <v>634</v>
      </c>
      <c r="D445" s="215" t="s">
        <v>195</v>
      </c>
      <c r="E445" s="216" t="s">
        <v>635</v>
      </c>
      <c r="F445" s="217" t="s">
        <v>636</v>
      </c>
      <c r="G445" s="218" t="s">
        <v>248</v>
      </c>
      <c r="H445" s="219">
        <v>1873.7000000000001</v>
      </c>
      <c r="I445" s="220"/>
      <c r="J445" s="221">
        <f>ROUND(I445*H445,2)</f>
        <v>0</v>
      </c>
      <c r="K445" s="217" t="s">
        <v>199</v>
      </c>
      <c r="L445" s="47"/>
      <c r="M445" s="222" t="s">
        <v>19</v>
      </c>
      <c r="N445" s="223" t="s">
        <v>40</v>
      </c>
      <c r="O445" s="87"/>
      <c r="P445" s="224">
        <f>O445*H445</f>
        <v>0</v>
      </c>
      <c r="Q445" s="224">
        <v>0</v>
      </c>
      <c r="R445" s="224">
        <f>Q445*H445</f>
        <v>0</v>
      </c>
      <c r="S445" s="224">
        <v>0</v>
      </c>
      <c r="T445" s="225">
        <f>S445*H445</f>
        <v>0</v>
      </c>
      <c r="U445" s="41"/>
      <c r="V445" s="41"/>
      <c r="W445" s="41"/>
      <c r="X445" s="41"/>
      <c r="Y445" s="41"/>
      <c r="Z445" s="41"/>
      <c r="AA445" s="41"/>
      <c r="AB445" s="41"/>
      <c r="AC445" s="41"/>
      <c r="AD445" s="41"/>
      <c r="AE445" s="41"/>
      <c r="AR445" s="226" t="s">
        <v>200</v>
      </c>
      <c r="AT445" s="226" t="s">
        <v>195</v>
      </c>
      <c r="AU445" s="226" t="s">
        <v>78</v>
      </c>
      <c r="AY445" s="20" t="s">
        <v>193</v>
      </c>
      <c r="BE445" s="227">
        <f>IF(N445="základní",J445,0)</f>
        <v>0</v>
      </c>
      <c r="BF445" s="227">
        <f>IF(N445="snížená",J445,0)</f>
        <v>0</v>
      </c>
      <c r="BG445" s="227">
        <f>IF(N445="zákl. přenesená",J445,0)</f>
        <v>0</v>
      </c>
      <c r="BH445" s="227">
        <f>IF(N445="sníž. přenesená",J445,0)</f>
        <v>0</v>
      </c>
      <c r="BI445" s="227">
        <f>IF(N445="nulová",J445,0)</f>
        <v>0</v>
      </c>
      <c r="BJ445" s="20" t="s">
        <v>76</v>
      </c>
      <c r="BK445" s="227">
        <f>ROUND(I445*H445,2)</f>
        <v>0</v>
      </c>
      <c r="BL445" s="20" t="s">
        <v>200</v>
      </c>
      <c r="BM445" s="226" t="s">
        <v>637</v>
      </c>
    </row>
    <row r="446" s="2" customFormat="1">
      <c r="A446" s="41"/>
      <c r="B446" s="42"/>
      <c r="C446" s="43"/>
      <c r="D446" s="228" t="s">
        <v>202</v>
      </c>
      <c r="E446" s="43"/>
      <c r="F446" s="229" t="s">
        <v>638</v>
      </c>
      <c r="G446" s="43"/>
      <c r="H446" s="43"/>
      <c r="I446" s="230"/>
      <c r="J446" s="43"/>
      <c r="K446" s="43"/>
      <c r="L446" s="47"/>
      <c r="M446" s="231"/>
      <c r="N446" s="232"/>
      <c r="O446" s="87"/>
      <c r="P446" s="87"/>
      <c r="Q446" s="87"/>
      <c r="R446" s="87"/>
      <c r="S446" s="87"/>
      <c r="T446" s="88"/>
      <c r="U446" s="41"/>
      <c r="V446" s="41"/>
      <c r="W446" s="41"/>
      <c r="X446" s="41"/>
      <c r="Y446" s="41"/>
      <c r="Z446" s="41"/>
      <c r="AA446" s="41"/>
      <c r="AB446" s="41"/>
      <c r="AC446" s="41"/>
      <c r="AD446" s="41"/>
      <c r="AE446" s="41"/>
      <c r="AT446" s="20" t="s">
        <v>202</v>
      </c>
      <c r="AU446" s="20" t="s">
        <v>78</v>
      </c>
    </row>
    <row r="447" s="2" customFormat="1">
      <c r="A447" s="41"/>
      <c r="B447" s="42"/>
      <c r="C447" s="43"/>
      <c r="D447" s="233" t="s">
        <v>204</v>
      </c>
      <c r="E447" s="43"/>
      <c r="F447" s="234" t="s">
        <v>639</v>
      </c>
      <c r="G447" s="43"/>
      <c r="H447" s="43"/>
      <c r="I447" s="230"/>
      <c r="J447" s="43"/>
      <c r="K447" s="43"/>
      <c r="L447" s="47"/>
      <c r="M447" s="231"/>
      <c r="N447" s="232"/>
      <c r="O447" s="87"/>
      <c r="P447" s="87"/>
      <c r="Q447" s="87"/>
      <c r="R447" s="87"/>
      <c r="S447" s="87"/>
      <c r="T447" s="88"/>
      <c r="U447" s="41"/>
      <c r="V447" s="41"/>
      <c r="W447" s="41"/>
      <c r="X447" s="41"/>
      <c r="Y447" s="41"/>
      <c r="Z447" s="41"/>
      <c r="AA447" s="41"/>
      <c r="AB447" s="41"/>
      <c r="AC447" s="41"/>
      <c r="AD447" s="41"/>
      <c r="AE447" s="41"/>
      <c r="AT447" s="20" t="s">
        <v>204</v>
      </c>
      <c r="AU447" s="20" t="s">
        <v>78</v>
      </c>
    </row>
    <row r="448" s="2" customFormat="1" ht="16.5" customHeight="1">
      <c r="A448" s="41"/>
      <c r="B448" s="42"/>
      <c r="C448" s="215" t="s">
        <v>640</v>
      </c>
      <c r="D448" s="215" t="s">
        <v>195</v>
      </c>
      <c r="E448" s="216" t="s">
        <v>641</v>
      </c>
      <c r="F448" s="217" t="s">
        <v>642</v>
      </c>
      <c r="G448" s="218" t="s">
        <v>248</v>
      </c>
      <c r="H448" s="219">
        <v>44968.800000000003</v>
      </c>
      <c r="I448" s="220"/>
      <c r="J448" s="221">
        <f>ROUND(I448*H448,2)</f>
        <v>0</v>
      </c>
      <c r="K448" s="217" t="s">
        <v>199</v>
      </c>
      <c r="L448" s="47"/>
      <c r="M448" s="222" t="s">
        <v>19</v>
      </c>
      <c r="N448" s="223" t="s">
        <v>40</v>
      </c>
      <c r="O448" s="87"/>
      <c r="P448" s="224">
        <f>O448*H448</f>
        <v>0</v>
      </c>
      <c r="Q448" s="224">
        <v>0</v>
      </c>
      <c r="R448" s="224">
        <f>Q448*H448</f>
        <v>0</v>
      </c>
      <c r="S448" s="224">
        <v>0</v>
      </c>
      <c r="T448" s="225">
        <f>S448*H448</f>
        <v>0</v>
      </c>
      <c r="U448" s="41"/>
      <c r="V448" s="41"/>
      <c r="W448" s="41"/>
      <c r="X448" s="41"/>
      <c r="Y448" s="41"/>
      <c r="Z448" s="41"/>
      <c r="AA448" s="41"/>
      <c r="AB448" s="41"/>
      <c r="AC448" s="41"/>
      <c r="AD448" s="41"/>
      <c r="AE448" s="41"/>
      <c r="AR448" s="226" t="s">
        <v>200</v>
      </c>
      <c r="AT448" s="226" t="s">
        <v>195</v>
      </c>
      <c r="AU448" s="226" t="s">
        <v>78</v>
      </c>
      <c r="AY448" s="20" t="s">
        <v>193</v>
      </c>
      <c r="BE448" s="227">
        <f>IF(N448="základní",J448,0)</f>
        <v>0</v>
      </c>
      <c r="BF448" s="227">
        <f>IF(N448="snížená",J448,0)</f>
        <v>0</v>
      </c>
      <c r="BG448" s="227">
        <f>IF(N448="zákl. přenesená",J448,0)</f>
        <v>0</v>
      </c>
      <c r="BH448" s="227">
        <f>IF(N448="sníž. přenesená",J448,0)</f>
        <v>0</v>
      </c>
      <c r="BI448" s="227">
        <f>IF(N448="nulová",J448,0)</f>
        <v>0</v>
      </c>
      <c r="BJ448" s="20" t="s">
        <v>76</v>
      </c>
      <c r="BK448" s="227">
        <f>ROUND(I448*H448,2)</f>
        <v>0</v>
      </c>
      <c r="BL448" s="20" t="s">
        <v>200</v>
      </c>
      <c r="BM448" s="226" t="s">
        <v>643</v>
      </c>
    </row>
    <row r="449" s="2" customFormat="1">
      <c r="A449" s="41"/>
      <c r="B449" s="42"/>
      <c r="C449" s="43"/>
      <c r="D449" s="228" t="s">
        <v>202</v>
      </c>
      <c r="E449" s="43"/>
      <c r="F449" s="229" t="s">
        <v>644</v>
      </c>
      <c r="G449" s="43"/>
      <c r="H449" s="43"/>
      <c r="I449" s="230"/>
      <c r="J449" s="43"/>
      <c r="K449" s="43"/>
      <c r="L449" s="47"/>
      <c r="M449" s="231"/>
      <c r="N449" s="232"/>
      <c r="O449" s="87"/>
      <c r="P449" s="87"/>
      <c r="Q449" s="87"/>
      <c r="R449" s="87"/>
      <c r="S449" s="87"/>
      <c r="T449" s="88"/>
      <c r="U449" s="41"/>
      <c r="V449" s="41"/>
      <c r="W449" s="41"/>
      <c r="X449" s="41"/>
      <c r="Y449" s="41"/>
      <c r="Z449" s="41"/>
      <c r="AA449" s="41"/>
      <c r="AB449" s="41"/>
      <c r="AC449" s="41"/>
      <c r="AD449" s="41"/>
      <c r="AE449" s="41"/>
      <c r="AT449" s="20" t="s">
        <v>202</v>
      </c>
      <c r="AU449" s="20" t="s">
        <v>78</v>
      </c>
    </row>
    <row r="450" s="2" customFormat="1">
      <c r="A450" s="41"/>
      <c r="B450" s="42"/>
      <c r="C450" s="43"/>
      <c r="D450" s="233" t="s">
        <v>204</v>
      </c>
      <c r="E450" s="43"/>
      <c r="F450" s="234" t="s">
        <v>645</v>
      </c>
      <c r="G450" s="43"/>
      <c r="H450" s="43"/>
      <c r="I450" s="230"/>
      <c r="J450" s="43"/>
      <c r="K450" s="43"/>
      <c r="L450" s="47"/>
      <c r="M450" s="231"/>
      <c r="N450" s="232"/>
      <c r="O450" s="87"/>
      <c r="P450" s="87"/>
      <c r="Q450" s="87"/>
      <c r="R450" s="87"/>
      <c r="S450" s="87"/>
      <c r="T450" s="88"/>
      <c r="U450" s="41"/>
      <c r="V450" s="41"/>
      <c r="W450" s="41"/>
      <c r="X450" s="41"/>
      <c r="Y450" s="41"/>
      <c r="Z450" s="41"/>
      <c r="AA450" s="41"/>
      <c r="AB450" s="41"/>
      <c r="AC450" s="41"/>
      <c r="AD450" s="41"/>
      <c r="AE450" s="41"/>
      <c r="AT450" s="20" t="s">
        <v>204</v>
      </c>
      <c r="AU450" s="20" t="s">
        <v>78</v>
      </c>
    </row>
    <row r="451" s="14" customFormat="1">
      <c r="A451" s="14"/>
      <c r="B451" s="245"/>
      <c r="C451" s="246"/>
      <c r="D451" s="228" t="s">
        <v>206</v>
      </c>
      <c r="E451" s="246"/>
      <c r="F451" s="248" t="s">
        <v>646</v>
      </c>
      <c r="G451" s="246"/>
      <c r="H451" s="249">
        <v>44968.800000000003</v>
      </c>
      <c r="I451" s="250"/>
      <c r="J451" s="246"/>
      <c r="K451" s="246"/>
      <c r="L451" s="251"/>
      <c r="M451" s="252"/>
      <c r="N451" s="253"/>
      <c r="O451" s="253"/>
      <c r="P451" s="253"/>
      <c r="Q451" s="253"/>
      <c r="R451" s="253"/>
      <c r="S451" s="253"/>
      <c r="T451" s="254"/>
      <c r="U451" s="14"/>
      <c r="V451" s="14"/>
      <c r="W451" s="14"/>
      <c r="X451" s="14"/>
      <c r="Y451" s="14"/>
      <c r="Z451" s="14"/>
      <c r="AA451" s="14"/>
      <c r="AB451" s="14"/>
      <c r="AC451" s="14"/>
      <c r="AD451" s="14"/>
      <c r="AE451" s="14"/>
      <c r="AT451" s="255" t="s">
        <v>206</v>
      </c>
      <c r="AU451" s="255" t="s">
        <v>78</v>
      </c>
      <c r="AV451" s="14" t="s">
        <v>78</v>
      </c>
      <c r="AW451" s="14" t="s">
        <v>4</v>
      </c>
      <c r="AX451" s="14" t="s">
        <v>76</v>
      </c>
      <c r="AY451" s="255" t="s">
        <v>193</v>
      </c>
    </row>
    <row r="452" s="2" customFormat="1" ht="21.75" customHeight="1">
      <c r="A452" s="41"/>
      <c r="B452" s="42"/>
      <c r="C452" s="215" t="s">
        <v>647</v>
      </c>
      <c r="D452" s="215" t="s">
        <v>195</v>
      </c>
      <c r="E452" s="216" t="s">
        <v>648</v>
      </c>
      <c r="F452" s="217" t="s">
        <v>649</v>
      </c>
      <c r="G452" s="218" t="s">
        <v>248</v>
      </c>
      <c r="H452" s="219">
        <v>847.90200000000004</v>
      </c>
      <c r="I452" s="220"/>
      <c r="J452" s="221">
        <f>ROUND(I452*H452,2)</f>
        <v>0</v>
      </c>
      <c r="K452" s="217" t="s">
        <v>199</v>
      </c>
      <c r="L452" s="47"/>
      <c r="M452" s="222" t="s">
        <v>19</v>
      </c>
      <c r="N452" s="223" t="s">
        <v>40</v>
      </c>
      <c r="O452" s="87"/>
      <c r="P452" s="224">
        <f>O452*H452</f>
        <v>0</v>
      </c>
      <c r="Q452" s="224">
        <v>0</v>
      </c>
      <c r="R452" s="224">
        <f>Q452*H452</f>
        <v>0</v>
      </c>
      <c r="S452" s="224">
        <v>0</v>
      </c>
      <c r="T452" s="225">
        <f>S452*H452</f>
        <v>0</v>
      </c>
      <c r="U452" s="41"/>
      <c r="V452" s="41"/>
      <c r="W452" s="41"/>
      <c r="X452" s="41"/>
      <c r="Y452" s="41"/>
      <c r="Z452" s="41"/>
      <c r="AA452" s="41"/>
      <c r="AB452" s="41"/>
      <c r="AC452" s="41"/>
      <c r="AD452" s="41"/>
      <c r="AE452" s="41"/>
      <c r="AR452" s="226" t="s">
        <v>200</v>
      </c>
      <c r="AT452" s="226" t="s">
        <v>195</v>
      </c>
      <c r="AU452" s="226" t="s">
        <v>78</v>
      </c>
      <c r="AY452" s="20" t="s">
        <v>193</v>
      </c>
      <c r="BE452" s="227">
        <f>IF(N452="základní",J452,0)</f>
        <v>0</v>
      </c>
      <c r="BF452" s="227">
        <f>IF(N452="snížená",J452,0)</f>
        <v>0</v>
      </c>
      <c r="BG452" s="227">
        <f>IF(N452="zákl. přenesená",J452,0)</f>
        <v>0</v>
      </c>
      <c r="BH452" s="227">
        <f>IF(N452="sníž. přenesená",J452,0)</f>
        <v>0</v>
      </c>
      <c r="BI452" s="227">
        <f>IF(N452="nulová",J452,0)</f>
        <v>0</v>
      </c>
      <c r="BJ452" s="20" t="s">
        <v>76</v>
      </c>
      <c r="BK452" s="227">
        <f>ROUND(I452*H452,2)</f>
        <v>0</v>
      </c>
      <c r="BL452" s="20" t="s">
        <v>200</v>
      </c>
      <c r="BM452" s="226" t="s">
        <v>650</v>
      </c>
    </row>
    <row r="453" s="2" customFormat="1">
      <c r="A453" s="41"/>
      <c r="B453" s="42"/>
      <c r="C453" s="43"/>
      <c r="D453" s="228" t="s">
        <v>202</v>
      </c>
      <c r="E453" s="43"/>
      <c r="F453" s="229" t="s">
        <v>651</v>
      </c>
      <c r="G453" s="43"/>
      <c r="H453" s="43"/>
      <c r="I453" s="230"/>
      <c r="J453" s="43"/>
      <c r="K453" s="43"/>
      <c r="L453" s="47"/>
      <c r="M453" s="231"/>
      <c r="N453" s="232"/>
      <c r="O453" s="87"/>
      <c r="P453" s="87"/>
      <c r="Q453" s="87"/>
      <c r="R453" s="87"/>
      <c r="S453" s="87"/>
      <c r="T453" s="88"/>
      <c r="U453" s="41"/>
      <c r="V453" s="41"/>
      <c r="W453" s="41"/>
      <c r="X453" s="41"/>
      <c r="Y453" s="41"/>
      <c r="Z453" s="41"/>
      <c r="AA453" s="41"/>
      <c r="AB453" s="41"/>
      <c r="AC453" s="41"/>
      <c r="AD453" s="41"/>
      <c r="AE453" s="41"/>
      <c r="AT453" s="20" t="s">
        <v>202</v>
      </c>
      <c r="AU453" s="20" t="s">
        <v>78</v>
      </c>
    </row>
    <row r="454" s="2" customFormat="1">
      <c r="A454" s="41"/>
      <c r="B454" s="42"/>
      <c r="C454" s="43"/>
      <c r="D454" s="233" t="s">
        <v>204</v>
      </c>
      <c r="E454" s="43"/>
      <c r="F454" s="234" t="s">
        <v>652</v>
      </c>
      <c r="G454" s="43"/>
      <c r="H454" s="43"/>
      <c r="I454" s="230"/>
      <c r="J454" s="43"/>
      <c r="K454" s="43"/>
      <c r="L454" s="47"/>
      <c r="M454" s="231"/>
      <c r="N454" s="232"/>
      <c r="O454" s="87"/>
      <c r="P454" s="87"/>
      <c r="Q454" s="87"/>
      <c r="R454" s="87"/>
      <c r="S454" s="87"/>
      <c r="T454" s="88"/>
      <c r="U454" s="41"/>
      <c r="V454" s="41"/>
      <c r="W454" s="41"/>
      <c r="X454" s="41"/>
      <c r="Y454" s="41"/>
      <c r="Z454" s="41"/>
      <c r="AA454" s="41"/>
      <c r="AB454" s="41"/>
      <c r="AC454" s="41"/>
      <c r="AD454" s="41"/>
      <c r="AE454" s="41"/>
      <c r="AT454" s="20" t="s">
        <v>204</v>
      </c>
      <c r="AU454" s="20" t="s">
        <v>78</v>
      </c>
    </row>
    <row r="455" s="2" customFormat="1" ht="21.75" customHeight="1">
      <c r="A455" s="41"/>
      <c r="B455" s="42"/>
      <c r="C455" s="215" t="s">
        <v>653</v>
      </c>
      <c r="D455" s="215" t="s">
        <v>195</v>
      </c>
      <c r="E455" s="216" t="s">
        <v>654</v>
      </c>
      <c r="F455" s="217" t="s">
        <v>655</v>
      </c>
      <c r="G455" s="218" t="s">
        <v>248</v>
      </c>
      <c r="H455" s="219">
        <v>780.17100000000005</v>
      </c>
      <c r="I455" s="220"/>
      <c r="J455" s="221">
        <f>ROUND(I455*H455,2)</f>
        <v>0</v>
      </c>
      <c r="K455" s="217" t="s">
        <v>199</v>
      </c>
      <c r="L455" s="47"/>
      <c r="M455" s="222" t="s">
        <v>19</v>
      </c>
      <c r="N455" s="223" t="s">
        <v>40</v>
      </c>
      <c r="O455" s="87"/>
      <c r="P455" s="224">
        <f>O455*H455</f>
        <v>0</v>
      </c>
      <c r="Q455" s="224">
        <v>0</v>
      </c>
      <c r="R455" s="224">
        <f>Q455*H455</f>
        <v>0</v>
      </c>
      <c r="S455" s="224">
        <v>0</v>
      </c>
      <c r="T455" s="225">
        <f>S455*H455</f>
        <v>0</v>
      </c>
      <c r="U455" s="41"/>
      <c r="V455" s="41"/>
      <c r="W455" s="41"/>
      <c r="X455" s="41"/>
      <c r="Y455" s="41"/>
      <c r="Z455" s="41"/>
      <c r="AA455" s="41"/>
      <c r="AB455" s="41"/>
      <c r="AC455" s="41"/>
      <c r="AD455" s="41"/>
      <c r="AE455" s="41"/>
      <c r="AR455" s="226" t="s">
        <v>200</v>
      </c>
      <c r="AT455" s="226" t="s">
        <v>195</v>
      </c>
      <c r="AU455" s="226" t="s">
        <v>78</v>
      </c>
      <c r="AY455" s="20" t="s">
        <v>193</v>
      </c>
      <c r="BE455" s="227">
        <f>IF(N455="základní",J455,0)</f>
        <v>0</v>
      </c>
      <c r="BF455" s="227">
        <f>IF(N455="snížená",J455,0)</f>
        <v>0</v>
      </c>
      <c r="BG455" s="227">
        <f>IF(N455="zákl. přenesená",J455,0)</f>
        <v>0</v>
      </c>
      <c r="BH455" s="227">
        <f>IF(N455="sníž. přenesená",J455,0)</f>
        <v>0</v>
      </c>
      <c r="BI455" s="227">
        <f>IF(N455="nulová",J455,0)</f>
        <v>0</v>
      </c>
      <c r="BJ455" s="20" t="s">
        <v>76</v>
      </c>
      <c r="BK455" s="227">
        <f>ROUND(I455*H455,2)</f>
        <v>0</v>
      </c>
      <c r="BL455" s="20" t="s">
        <v>200</v>
      </c>
      <c r="BM455" s="226" t="s">
        <v>656</v>
      </c>
    </row>
    <row r="456" s="2" customFormat="1">
      <c r="A456" s="41"/>
      <c r="B456" s="42"/>
      <c r="C456" s="43"/>
      <c r="D456" s="228" t="s">
        <v>202</v>
      </c>
      <c r="E456" s="43"/>
      <c r="F456" s="229" t="s">
        <v>657</v>
      </c>
      <c r="G456" s="43"/>
      <c r="H456" s="43"/>
      <c r="I456" s="230"/>
      <c r="J456" s="43"/>
      <c r="K456" s="43"/>
      <c r="L456" s="47"/>
      <c r="M456" s="231"/>
      <c r="N456" s="232"/>
      <c r="O456" s="87"/>
      <c r="P456" s="87"/>
      <c r="Q456" s="87"/>
      <c r="R456" s="87"/>
      <c r="S456" s="87"/>
      <c r="T456" s="88"/>
      <c r="U456" s="41"/>
      <c r="V456" s="41"/>
      <c r="W456" s="41"/>
      <c r="X456" s="41"/>
      <c r="Y456" s="41"/>
      <c r="Z456" s="41"/>
      <c r="AA456" s="41"/>
      <c r="AB456" s="41"/>
      <c r="AC456" s="41"/>
      <c r="AD456" s="41"/>
      <c r="AE456" s="41"/>
      <c r="AT456" s="20" t="s">
        <v>202</v>
      </c>
      <c r="AU456" s="20" t="s">
        <v>78</v>
      </c>
    </row>
    <row r="457" s="2" customFormat="1">
      <c r="A457" s="41"/>
      <c r="B457" s="42"/>
      <c r="C457" s="43"/>
      <c r="D457" s="233" t="s">
        <v>204</v>
      </c>
      <c r="E457" s="43"/>
      <c r="F457" s="234" t="s">
        <v>658</v>
      </c>
      <c r="G457" s="43"/>
      <c r="H457" s="43"/>
      <c r="I457" s="230"/>
      <c r="J457" s="43"/>
      <c r="K457" s="43"/>
      <c r="L457" s="47"/>
      <c r="M457" s="231"/>
      <c r="N457" s="232"/>
      <c r="O457" s="87"/>
      <c r="P457" s="87"/>
      <c r="Q457" s="87"/>
      <c r="R457" s="87"/>
      <c r="S457" s="87"/>
      <c r="T457" s="88"/>
      <c r="U457" s="41"/>
      <c r="V457" s="41"/>
      <c r="W457" s="41"/>
      <c r="X457" s="41"/>
      <c r="Y457" s="41"/>
      <c r="Z457" s="41"/>
      <c r="AA457" s="41"/>
      <c r="AB457" s="41"/>
      <c r="AC457" s="41"/>
      <c r="AD457" s="41"/>
      <c r="AE457" s="41"/>
      <c r="AT457" s="20" t="s">
        <v>204</v>
      </c>
      <c r="AU457" s="20" t="s">
        <v>78</v>
      </c>
    </row>
    <row r="458" s="2" customFormat="1" ht="24.15" customHeight="1">
      <c r="A458" s="41"/>
      <c r="B458" s="42"/>
      <c r="C458" s="215" t="s">
        <v>659</v>
      </c>
      <c r="D458" s="215" t="s">
        <v>195</v>
      </c>
      <c r="E458" s="216" t="s">
        <v>660</v>
      </c>
      <c r="F458" s="217" t="s">
        <v>661</v>
      </c>
      <c r="G458" s="218" t="s">
        <v>248</v>
      </c>
      <c r="H458" s="219">
        <v>56.142000000000003</v>
      </c>
      <c r="I458" s="220"/>
      <c r="J458" s="221">
        <f>ROUND(I458*H458,2)</f>
        <v>0</v>
      </c>
      <c r="K458" s="217" t="s">
        <v>199</v>
      </c>
      <c r="L458" s="47"/>
      <c r="M458" s="222" t="s">
        <v>19</v>
      </c>
      <c r="N458" s="223" t="s">
        <v>40</v>
      </c>
      <c r="O458" s="87"/>
      <c r="P458" s="224">
        <f>O458*H458</f>
        <v>0</v>
      </c>
      <c r="Q458" s="224">
        <v>0</v>
      </c>
      <c r="R458" s="224">
        <f>Q458*H458</f>
        <v>0</v>
      </c>
      <c r="S458" s="224">
        <v>0</v>
      </c>
      <c r="T458" s="225">
        <f>S458*H458</f>
        <v>0</v>
      </c>
      <c r="U458" s="41"/>
      <c r="V458" s="41"/>
      <c r="W458" s="41"/>
      <c r="X458" s="41"/>
      <c r="Y458" s="41"/>
      <c r="Z458" s="41"/>
      <c r="AA458" s="41"/>
      <c r="AB458" s="41"/>
      <c r="AC458" s="41"/>
      <c r="AD458" s="41"/>
      <c r="AE458" s="41"/>
      <c r="AR458" s="226" t="s">
        <v>200</v>
      </c>
      <c r="AT458" s="226" t="s">
        <v>195</v>
      </c>
      <c r="AU458" s="226" t="s">
        <v>78</v>
      </c>
      <c r="AY458" s="20" t="s">
        <v>193</v>
      </c>
      <c r="BE458" s="227">
        <f>IF(N458="základní",J458,0)</f>
        <v>0</v>
      </c>
      <c r="BF458" s="227">
        <f>IF(N458="snížená",J458,0)</f>
        <v>0</v>
      </c>
      <c r="BG458" s="227">
        <f>IF(N458="zákl. přenesená",J458,0)</f>
        <v>0</v>
      </c>
      <c r="BH458" s="227">
        <f>IF(N458="sníž. přenesená",J458,0)</f>
        <v>0</v>
      </c>
      <c r="BI458" s="227">
        <f>IF(N458="nulová",J458,0)</f>
        <v>0</v>
      </c>
      <c r="BJ458" s="20" t="s">
        <v>76</v>
      </c>
      <c r="BK458" s="227">
        <f>ROUND(I458*H458,2)</f>
        <v>0</v>
      </c>
      <c r="BL458" s="20" t="s">
        <v>200</v>
      </c>
      <c r="BM458" s="226" t="s">
        <v>662</v>
      </c>
    </row>
    <row r="459" s="2" customFormat="1">
      <c r="A459" s="41"/>
      <c r="B459" s="42"/>
      <c r="C459" s="43"/>
      <c r="D459" s="228" t="s">
        <v>202</v>
      </c>
      <c r="E459" s="43"/>
      <c r="F459" s="229" t="s">
        <v>663</v>
      </c>
      <c r="G459" s="43"/>
      <c r="H459" s="43"/>
      <c r="I459" s="230"/>
      <c r="J459" s="43"/>
      <c r="K459" s="43"/>
      <c r="L459" s="47"/>
      <c r="M459" s="231"/>
      <c r="N459" s="232"/>
      <c r="O459" s="87"/>
      <c r="P459" s="87"/>
      <c r="Q459" s="87"/>
      <c r="R459" s="87"/>
      <c r="S459" s="87"/>
      <c r="T459" s="88"/>
      <c r="U459" s="41"/>
      <c r="V459" s="41"/>
      <c r="W459" s="41"/>
      <c r="X459" s="41"/>
      <c r="Y459" s="41"/>
      <c r="Z459" s="41"/>
      <c r="AA459" s="41"/>
      <c r="AB459" s="41"/>
      <c r="AC459" s="41"/>
      <c r="AD459" s="41"/>
      <c r="AE459" s="41"/>
      <c r="AT459" s="20" t="s">
        <v>202</v>
      </c>
      <c r="AU459" s="20" t="s">
        <v>78</v>
      </c>
    </row>
    <row r="460" s="2" customFormat="1">
      <c r="A460" s="41"/>
      <c r="B460" s="42"/>
      <c r="C460" s="43"/>
      <c r="D460" s="233" t="s">
        <v>204</v>
      </c>
      <c r="E460" s="43"/>
      <c r="F460" s="234" t="s">
        <v>664</v>
      </c>
      <c r="G460" s="43"/>
      <c r="H460" s="43"/>
      <c r="I460" s="230"/>
      <c r="J460" s="43"/>
      <c r="K460" s="43"/>
      <c r="L460" s="47"/>
      <c r="M460" s="231"/>
      <c r="N460" s="232"/>
      <c r="O460" s="87"/>
      <c r="P460" s="87"/>
      <c r="Q460" s="87"/>
      <c r="R460" s="87"/>
      <c r="S460" s="87"/>
      <c r="T460" s="88"/>
      <c r="U460" s="41"/>
      <c r="V460" s="41"/>
      <c r="W460" s="41"/>
      <c r="X460" s="41"/>
      <c r="Y460" s="41"/>
      <c r="Z460" s="41"/>
      <c r="AA460" s="41"/>
      <c r="AB460" s="41"/>
      <c r="AC460" s="41"/>
      <c r="AD460" s="41"/>
      <c r="AE460" s="41"/>
      <c r="AT460" s="20" t="s">
        <v>204</v>
      </c>
      <c r="AU460" s="20" t="s">
        <v>78</v>
      </c>
    </row>
    <row r="461" s="2" customFormat="1" ht="21.75" customHeight="1">
      <c r="A461" s="41"/>
      <c r="B461" s="42"/>
      <c r="C461" s="215" t="s">
        <v>665</v>
      </c>
      <c r="D461" s="215" t="s">
        <v>195</v>
      </c>
      <c r="E461" s="216" t="s">
        <v>246</v>
      </c>
      <c r="F461" s="217" t="s">
        <v>247</v>
      </c>
      <c r="G461" s="218" t="s">
        <v>248</v>
      </c>
      <c r="H461" s="219">
        <v>160.49199999999999</v>
      </c>
      <c r="I461" s="220"/>
      <c r="J461" s="221">
        <f>ROUND(I461*H461,2)</f>
        <v>0</v>
      </c>
      <c r="K461" s="217" t="s">
        <v>199</v>
      </c>
      <c r="L461" s="47"/>
      <c r="M461" s="222" t="s">
        <v>19</v>
      </c>
      <c r="N461" s="223" t="s">
        <v>40</v>
      </c>
      <c r="O461" s="87"/>
      <c r="P461" s="224">
        <f>O461*H461</f>
        <v>0</v>
      </c>
      <c r="Q461" s="224">
        <v>0</v>
      </c>
      <c r="R461" s="224">
        <f>Q461*H461</f>
        <v>0</v>
      </c>
      <c r="S461" s="224">
        <v>0</v>
      </c>
      <c r="T461" s="225">
        <f>S461*H461</f>
        <v>0</v>
      </c>
      <c r="U461" s="41"/>
      <c r="V461" s="41"/>
      <c r="W461" s="41"/>
      <c r="X461" s="41"/>
      <c r="Y461" s="41"/>
      <c r="Z461" s="41"/>
      <c r="AA461" s="41"/>
      <c r="AB461" s="41"/>
      <c r="AC461" s="41"/>
      <c r="AD461" s="41"/>
      <c r="AE461" s="41"/>
      <c r="AR461" s="226" t="s">
        <v>200</v>
      </c>
      <c r="AT461" s="226" t="s">
        <v>195</v>
      </c>
      <c r="AU461" s="226" t="s">
        <v>78</v>
      </c>
      <c r="AY461" s="20" t="s">
        <v>193</v>
      </c>
      <c r="BE461" s="227">
        <f>IF(N461="základní",J461,0)</f>
        <v>0</v>
      </c>
      <c r="BF461" s="227">
        <f>IF(N461="snížená",J461,0)</f>
        <v>0</v>
      </c>
      <c r="BG461" s="227">
        <f>IF(N461="zákl. přenesená",J461,0)</f>
        <v>0</v>
      </c>
      <c r="BH461" s="227">
        <f>IF(N461="sníž. přenesená",J461,0)</f>
        <v>0</v>
      </c>
      <c r="BI461" s="227">
        <f>IF(N461="nulová",J461,0)</f>
        <v>0</v>
      </c>
      <c r="BJ461" s="20" t="s">
        <v>76</v>
      </c>
      <c r="BK461" s="227">
        <f>ROUND(I461*H461,2)</f>
        <v>0</v>
      </c>
      <c r="BL461" s="20" t="s">
        <v>200</v>
      </c>
      <c r="BM461" s="226" t="s">
        <v>666</v>
      </c>
    </row>
    <row r="462" s="2" customFormat="1">
      <c r="A462" s="41"/>
      <c r="B462" s="42"/>
      <c r="C462" s="43"/>
      <c r="D462" s="228" t="s">
        <v>202</v>
      </c>
      <c r="E462" s="43"/>
      <c r="F462" s="229" t="s">
        <v>250</v>
      </c>
      <c r="G462" s="43"/>
      <c r="H462" s="43"/>
      <c r="I462" s="230"/>
      <c r="J462" s="43"/>
      <c r="K462" s="43"/>
      <c r="L462" s="47"/>
      <c r="M462" s="231"/>
      <c r="N462" s="232"/>
      <c r="O462" s="87"/>
      <c r="P462" s="87"/>
      <c r="Q462" s="87"/>
      <c r="R462" s="87"/>
      <c r="S462" s="87"/>
      <c r="T462" s="88"/>
      <c r="U462" s="41"/>
      <c r="V462" s="41"/>
      <c r="W462" s="41"/>
      <c r="X462" s="41"/>
      <c r="Y462" s="41"/>
      <c r="Z462" s="41"/>
      <c r="AA462" s="41"/>
      <c r="AB462" s="41"/>
      <c r="AC462" s="41"/>
      <c r="AD462" s="41"/>
      <c r="AE462" s="41"/>
      <c r="AT462" s="20" t="s">
        <v>202</v>
      </c>
      <c r="AU462" s="20" t="s">
        <v>78</v>
      </c>
    </row>
    <row r="463" s="2" customFormat="1">
      <c r="A463" s="41"/>
      <c r="B463" s="42"/>
      <c r="C463" s="43"/>
      <c r="D463" s="233" t="s">
        <v>204</v>
      </c>
      <c r="E463" s="43"/>
      <c r="F463" s="234" t="s">
        <v>251</v>
      </c>
      <c r="G463" s="43"/>
      <c r="H463" s="43"/>
      <c r="I463" s="230"/>
      <c r="J463" s="43"/>
      <c r="K463" s="43"/>
      <c r="L463" s="47"/>
      <c r="M463" s="231"/>
      <c r="N463" s="232"/>
      <c r="O463" s="87"/>
      <c r="P463" s="87"/>
      <c r="Q463" s="87"/>
      <c r="R463" s="87"/>
      <c r="S463" s="87"/>
      <c r="T463" s="88"/>
      <c r="U463" s="41"/>
      <c r="V463" s="41"/>
      <c r="W463" s="41"/>
      <c r="X463" s="41"/>
      <c r="Y463" s="41"/>
      <c r="Z463" s="41"/>
      <c r="AA463" s="41"/>
      <c r="AB463" s="41"/>
      <c r="AC463" s="41"/>
      <c r="AD463" s="41"/>
      <c r="AE463" s="41"/>
      <c r="AT463" s="20" t="s">
        <v>204</v>
      </c>
      <c r="AU463" s="20" t="s">
        <v>78</v>
      </c>
    </row>
    <row r="464" s="2" customFormat="1" ht="21.75" customHeight="1">
      <c r="A464" s="41"/>
      <c r="B464" s="42"/>
      <c r="C464" s="215" t="s">
        <v>667</v>
      </c>
      <c r="D464" s="215" t="s">
        <v>195</v>
      </c>
      <c r="E464" s="216" t="s">
        <v>668</v>
      </c>
      <c r="F464" s="217" t="s">
        <v>669</v>
      </c>
      <c r="G464" s="218" t="s">
        <v>248</v>
      </c>
      <c r="H464" s="219">
        <v>2.589</v>
      </c>
      <c r="I464" s="220"/>
      <c r="J464" s="221">
        <f>ROUND(I464*H464,2)</f>
        <v>0</v>
      </c>
      <c r="K464" s="217" t="s">
        <v>199</v>
      </c>
      <c r="L464" s="47"/>
      <c r="M464" s="222" t="s">
        <v>19</v>
      </c>
      <c r="N464" s="223" t="s">
        <v>40</v>
      </c>
      <c r="O464" s="87"/>
      <c r="P464" s="224">
        <f>O464*H464</f>
        <v>0</v>
      </c>
      <c r="Q464" s="224">
        <v>0</v>
      </c>
      <c r="R464" s="224">
        <f>Q464*H464</f>
        <v>0</v>
      </c>
      <c r="S464" s="224">
        <v>0</v>
      </c>
      <c r="T464" s="225">
        <f>S464*H464</f>
        <v>0</v>
      </c>
      <c r="U464" s="41"/>
      <c r="V464" s="41"/>
      <c r="W464" s="41"/>
      <c r="X464" s="41"/>
      <c r="Y464" s="41"/>
      <c r="Z464" s="41"/>
      <c r="AA464" s="41"/>
      <c r="AB464" s="41"/>
      <c r="AC464" s="41"/>
      <c r="AD464" s="41"/>
      <c r="AE464" s="41"/>
      <c r="AR464" s="226" t="s">
        <v>200</v>
      </c>
      <c r="AT464" s="226" t="s">
        <v>195</v>
      </c>
      <c r="AU464" s="226" t="s">
        <v>78</v>
      </c>
      <c r="AY464" s="20" t="s">
        <v>193</v>
      </c>
      <c r="BE464" s="227">
        <f>IF(N464="základní",J464,0)</f>
        <v>0</v>
      </c>
      <c r="BF464" s="227">
        <f>IF(N464="snížená",J464,0)</f>
        <v>0</v>
      </c>
      <c r="BG464" s="227">
        <f>IF(N464="zákl. přenesená",J464,0)</f>
        <v>0</v>
      </c>
      <c r="BH464" s="227">
        <f>IF(N464="sníž. přenesená",J464,0)</f>
        <v>0</v>
      </c>
      <c r="BI464" s="227">
        <f>IF(N464="nulová",J464,0)</f>
        <v>0</v>
      </c>
      <c r="BJ464" s="20" t="s">
        <v>76</v>
      </c>
      <c r="BK464" s="227">
        <f>ROUND(I464*H464,2)</f>
        <v>0</v>
      </c>
      <c r="BL464" s="20" t="s">
        <v>200</v>
      </c>
      <c r="BM464" s="226" t="s">
        <v>670</v>
      </c>
    </row>
    <row r="465" s="2" customFormat="1">
      <c r="A465" s="41"/>
      <c r="B465" s="42"/>
      <c r="C465" s="43"/>
      <c r="D465" s="228" t="s">
        <v>202</v>
      </c>
      <c r="E465" s="43"/>
      <c r="F465" s="229" t="s">
        <v>671</v>
      </c>
      <c r="G465" s="43"/>
      <c r="H465" s="43"/>
      <c r="I465" s="230"/>
      <c r="J465" s="43"/>
      <c r="K465" s="43"/>
      <c r="L465" s="47"/>
      <c r="M465" s="231"/>
      <c r="N465" s="232"/>
      <c r="O465" s="87"/>
      <c r="P465" s="87"/>
      <c r="Q465" s="87"/>
      <c r="R465" s="87"/>
      <c r="S465" s="87"/>
      <c r="T465" s="88"/>
      <c r="U465" s="41"/>
      <c r="V465" s="41"/>
      <c r="W465" s="41"/>
      <c r="X465" s="41"/>
      <c r="Y465" s="41"/>
      <c r="Z465" s="41"/>
      <c r="AA465" s="41"/>
      <c r="AB465" s="41"/>
      <c r="AC465" s="41"/>
      <c r="AD465" s="41"/>
      <c r="AE465" s="41"/>
      <c r="AT465" s="20" t="s">
        <v>202</v>
      </c>
      <c r="AU465" s="20" t="s">
        <v>78</v>
      </c>
    </row>
    <row r="466" s="2" customFormat="1">
      <c r="A466" s="41"/>
      <c r="B466" s="42"/>
      <c r="C466" s="43"/>
      <c r="D466" s="233" t="s">
        <v>204</v>
      </c>
      <c r="E466" s="43"/>
      <c r="F466" s="234" t="s">
        <v>672</v>
      </c>
      <c r="G466" s="43"/>
      <c r="H466" s="43"/>
      <c r="I466" s="230"/>
      <c r="J466" s="43"/>
      <c r="K466" s="43"/>
      <c r="L466" s="47"/>
      <c r="M466" s="231"/>
      <c r="N466" s="232"/>
      <c r="O466" s="87"/>
      <c r="P466" s="87"/>
      <c r="Q466" s="87"/>
      <c r="R466" s="87"/>
      <c r="S466" s="87"/>
      <c r="T466" s="88"/>
      <c r="U466" s="41"/>
      <c r="V466" s="41"/>
      <c r="W466" s="41"/>
      <c r="X466" s="41"/>
      <c r="Y466" s="41"/>
      <c r="Z466" s="41"/>
      <c r="AA466" s="41"/>
      <c r="AB466" s="41"/>
      <c r="AC466" s="41"/>
      <c r="AD466" s="41"/>
      <c r="AE466" s="41"/>
      <c r="AT466" s="20" t="s">
        <v>204</v>
      </c>
      <c r="AU466" s="20" t="s">
        <v>78</v>
      </c>
    </row>
    <row r="467" s="2" customFormat="1" ht="21.75" customHeight="1">
      <c r="A467" s="41"/>
      <c r="B467" s="42"/>
      <c r="C467" s="215" t="s">
        <v>673</v>
      </c>
      <c r="D467" s="215" t="s">
        <v>195</v>
      </c>
      <c r="E467" s="216" t="s">
        <v>674</v>
      </c>
      <c r="F467" s="217" t="s">
        <v>675</v>
      </c>
      <c r="G467" s="218" t="s">
        <v>248</v>
      </c>
      <c r="H467" s="219">
        <v>26.404</v>
      </c>
      <c r="I467" s="220"/>
      <c r="J467" s="221">
        <f>ROUND(I467*H467,2)</f>
        <v>0</v>
      </c>
      <c r="K467" s="217" t="s">
        <v>199</v>
      </c>
      <c r="L467" s="47"/>
      <c r="M467" s="222" t="s">
        <v>19</v>
      </c>
      <c r="N467" s="223" t="s">
        <v>40</v>
      </c>
      <c r="O467" s="87"/>
      <c r="P467" s="224">
        <f>O467*H467</f>
        <v>0</v>
      </c>
      <c r="Q467" s="224">
        <v>0</v>
      </c>
      <c r="R467" s="224">
        <f>Q467*H467</f>
        <v>0</v>
      </c>
      <c r="S467" s="224">
        <v>0</v>
      </c>
      <c r="T467" s="225">
        <f>S467*H467</f>
        <v>0</v>
      </c>
      <c r="U467" s="41"/>
      <c r="V467" s="41"/>
      <c r="W467" s="41"/>
      <c r="X467" s="41"/>
      <c r="Y467" s="41"/>
      <c r="Z467" s="41"/>
      <c r="AA467" s="41"/>
      <c r="AB467" s="41"/>
      <c r="AC467" s="41"/>
      <c r="AD467" s="41"/>
      <c r="AE467" s="41"/>
      <c r="AR467" s="226" t="s">
        <v>200</v>
      </c>
      <c r="AT467" s="226" t="s">
        <v>195</v>
      </c>
      <c r="AU467" s="226" t="s">
        <v>78</v>
      </c>
      <c r="AY467" s="20" t="s">
        <v>193</v>
      </c>
      <c r="BE467" s="227">
        <f>IF(N467="základní",J467,0)</f>
        <v>0</v>
      </c>
      <c r="BF467" s="227">
        <f>IF(N467="snížená",J467,0)</f>
        <v>0</v>
      </c>
      <c r="BG467" s="227">
        <f>IF(N467="zákl. přenesená",J467,0)</f>
        <v>0</v>
      </c>
      <c r="BH467" s="227">
        <f>IF(N467="sníž. přenesená",J467,0)</f>
        <v>0</v>
      </c>
      <c r="BI467" s="227">
        <f>IF(N467="nulová",J467,0)</f>
        <v>0</v>
      </c>
      <c r="BJ467" s="20" t="s">
        <v>76</v>
      </c>
      <c r="BK467" s="227">
        <f>ROUND(I467*H467,2)</f>
        <v>0</v>
      </c>
      <c r="BL467" s="20" t="s">
        <v>200</v>
      </c>
      <c r="BM467" s="226" t="s">
        <v>676</v>
      </c>
    </row>
    <row r="468" s="2" customFormat="1">
      <c r="A468" s="41"/>
      <c r="B468" s="42"/>
      <c r="C468" s="43"/>
      <c r="D468" s="228" t="s">
        <v>202</v>
      </c>
      <c r="E468" s="43"/>
      <c r="F468" s="229" t="s">
        <v>677</v>
      </c>
      <c r="G468" s="43"/>
      <c r="H468" s="43"/>
      <c r="I468" s="230"/>
      <c r="J468" s="43"/>
      <c r="K468" s="43"/>
      <c r="L468" s="47"/>
      <c r="M468" s="231"/>
      <c r="N468" s="232"/>
      <c r="O468" s="87"/>
      <c r="P468" s="87"/>
      <c r="Q468" s="87"/>
      <c r="R468" s="87"/>
      <c r="S468" s="87"/>
      <c r="T468" s="88"/>
      <c r="U468" s="41"/>
      <c r="V468" s="41"/>
      <c r="W468" s="41"/>
      <c r="X468" s="41"/>
      <c r="Y468" s="41"/>
      <c r="Z468" s="41"/>
      <c r="AA468" s="41"/>
      <c r="AB468" s="41"/>
      <c r="AC468" s="41"/>
      <c r="AD468" s="41"/>
      <c r="AE468" s="41"/>
      <c r="AT468" s="20" t="s">
        <v>202</v>
      </c>
      <c r="AU468" s="20" t="s">
        <v>78</v>
      </c>
    </row>
    <row r="469" s="2" customFormat="1">
      <c r="A469" s="41"/>
      <c r="B469" s="42"/>
      <c r="C469" s="43"/>
      <c r="D469" s="233" t="s">
        <v>204</v>
      </c>
      <c r="E469" s="43"/>
      <c r="F469" s="234" t="s">
        <v>678</v>
      </c>
      <c r="G469" s="43"/>
      <c r="H469" s="43"/>
      <c r="I469" s="230"/>
      <c r="J469" s="43"/>
      <c r="K469" s="43"/>
      <c r="L469" s="47"/>
      <c r="M469" s="231"/>
      <c r="N469" s="232"/>
      <c r="O469" s="87"/>
      <c r="P469" s="87"/>
      <c r="Q469" s="87"/>
      <c r="R469" s="87"/>
      <c r="S469" s="87"/>
      <c r="T469" s="88"/>
      <c r="U469" s="41"/>
      <c r="V469" s="41"/>
      <c r="W469" s="41"/>
      <c r="X469" s="41"/>
      <c r="Y469" s="41"/>
      <c r="Z469" s="41"/>
      <c r="AA469" s="41"/>
      <c r="AB469" s="41"/>
      <c r="AC469" s="41"/>
      <c r="AD469" s="41"/>
      <c r="AE469" s="41"/>
      <c r="AT469" s="20" t="s">
        <v>204</v>
      </c>
      <c r="AU469" s="20" t="s">
        <v>78</v>
      </c>
    </row>
    <row r="470" s="12" customFormat="1" ht="22.8" customHeight="1">
      <c r="A470" s="12"/>
      <c r="B470" s="199"/>
      <c r="C470" s="200"/>
      <c r="D470" s="201" t="s">
        <v>68</v>
      </c>
      <c r="E470" s="213" t="s">
        <v>679</v>
      </c>
      <c r="F470" s="213" t="s">
        <v>680</v>
      </c>
      <c r="G470" s="200"/>
      <c r="H470" s="200"/>
      <c r="I470" s="203"/>
      <c r="J470" s="214">
        <f>BK470</f>
        <v>0</v>
      </c>
      <c r="K470" s="200"/>
      <c r="L470" s="205"/>
      <c r="M470" s="206"/>
      <c r="N470" s="207"/>
      <c r="O470" s="207"/>
      <c r="P470" s="208">
        <f>SUM(P471:P473)</f>
        <v>0</v>
      </c>
      <c r="Q470" s="207"/>
      <c r="R470" s="208">
        <f>SUM(R471:R473)</f>
        <v>0</v>
      </c>
      <c r="S470" s="207"/>
      <c r="T470" s="209">
        <f>SUM(T471:T473)</f>
        <v>0</v>
      </c>
      <c r="U470" s="12"/>
      <c r="V470" s="12"/>
      <c r="W470" s="12"/>
      <c r="X470" s="12"/>
      <c r="Y470" s="12"/>
      <c r="Z470" s="12"/>
      <c r="AA470" s="12"/>
      <c r="AB470" s="12"/>
      <c r="AC470" s="12"/>
      <c r="AD470" s="12"/>
      <c r="AE470" s="12"/>
      <c r="AR470" s="210" t="s">
        <v>76</v>
      </c>
      <c r="AT470" s="211" t="s">
        <v>68</v>
      </c>
      <c r="AU470" s="211" t="s">
        <v>76</v>
      </c>
      <c r="AY470" s="210" t="s">
        <v>193</v>
      </c>
      <c r="BK470" s="212">
        <f>SUM(BK471:BK473)</f>
        <v>0</v>
      </c>
    </row>
    <row r="471" s="2" customFormat="1" ht="16.5" customHeight="1">
      <c r="A471" s="41"/>
      <c r="B471" s="42"/>
      <c r="C471" s="215" t="s">
        <v>681</v>
      </c>
      <c r="D471" s="215" t="s">
        <v>195</v>
      </c>
      <c r="E471" s="216" t="s">
        <v>682</v>
      </c>
      <c r="F471" s="217" t="s">
        <v>683</v>
      </c>
      <c r="G471" s="218" t="s">
        <v>248</v>
      </c>
      <c r="H471" s="219">
        <v>2.4220000000000002</v>
      </c>
      <c r="I471" s="220"/>
      <c r="J471" s="221">
        <f>ROUND(I471*H471,2)</f>
        <v>0</v>
      </c>
      <c r="K471" s="217" t="s">
        <v>199</v>
      </c>
      <c r="L471" s="47"/>
      <c r="M471" s="222" t="s">
        <v>19</v>
      </c>
      <c r="N471" s="223" t="s">
        <v>40</v>
      </c>
      <c r="O471" s="87"/>
      <c r="P471" s="224">
        <f>O471*H471</f>
        <v>0</v>
      </c>
      <c r="Q471" s="224">
        <v>0</v>
      </c>
      <c r="R471" s="224">
        <f>Q471*H471</f>
        <v>0</v>
      </c>
      <c r="S471" s="224">
        <v>0</v>
      </c>
      <c r="T471" s="225">
        <f>S471*H471</f>
        <v>0</v>
      </c>
      <c r="U471" s="41"/>
      <c r="V471" s="41"/>
      <c r="W471" s="41"/>
      <c r="X471" s="41"/>
      <c r="Y471" s="41"/>
      <c r="Z471" s="41"/>
      <c r="AA471" s="41"/>
      <c r="AB471" s="41"/>
      <c r="AC471" s="41"/>
      <c r="AD471" s="41"/>
      <c r="AE471" s="41"/>
      <c r="AR471" s="226" t="s">
        <v>200</v>
      </c>
      <c r="AT471" s="226" t="s">
        <v>195</v>
      </c>
      <c r="AU471" s="226" t="s">
        <v>78</v>
      </c>
      <c r="AY471" s="20" t="s">
        <v>193</v>
      </c>
      <c r="BE471" s="227">
        <f>IF(N471="základní",J471,0)</f>
        <v>0</v>
      </c>
      <c r="BF471" s="227">
        <f>IF(N471="snížená",J471,0)</f>
        <v>0</v>
      </c>
      <c r="BG471" s="227">
        <f>IF(N471="zákl. přenesená",J471,0)</f>
        <v>0</v>
      </c>
      <c r="BH471" s="227">
        <f>IF(N471="sníž. přenesená",J471,0)</f>
        <v>0</v>
      </c>
      <c r="BI471" s="227">
        <f>IF(N471="nulová",J471,0)</f>
        <v>0</v>
      </c>
      <c r="BJ471" s="20" t="s">
        <v>76</v>
      </c>
      <c r="BK471" s="227">
        <f>ROUND(I471*H471,2)</f>
        <v>0</v>
      </c>
      <c r="BL471" s="20" t="s">
        <v>200</v>
      </c>
      <c r="BM471" s="226" t="s">
        <v>684</v>
      </c>
    </row>
    <row r="472" s="2" customFormat="1">
      <c r="A472" s="41"/>
      <c r="B472" s="42"/>
      <c r="C472" s="43"/>
      <c r="D472" s="228" t="s">
        <v>202</v>
      </c>
      <c r="E472" s="43"/>
      <c r="F472" s="229" t="s">
        <v>685</v>
      </c>
      <c r="G472" s="43"/>
      <c r="H472" s="43"/>
      <c r="I472" s="230"/>
      <c r="J472" s="43"/>
      <c r="K472" s="43"/>
      <c r="L472" s="47"/>
      <c r="M472" s="231"/>
      <c r="N472" s="232"/>
      <c r="O472" s="87"/>
      <c r="P472" s="87"/>
      <c r="Q472" s="87"/>
      <c r="R472" s="87"/>
      <c r="S472" s="87"/>
      <c r="T472" s="88"/>
      <c r="U472" s="41"/>
      <c r="V472" s="41"/>
      <c r="W472" s="41"/>
      <c r="X472" s="41"/>
      <c r="Y472" s="41"/>
      <c r="Z472" s="41"/>
      <c r="AA472" s="41"/>
      <c r="AB472" s="41"/>
      <c r="AC472" s="41"/>
      <c r="AD472" s="41"/>
      <c r="AE472" s="41"/>
      <c r="AT472" s="20" t="s">
        <v>202</v>
      </c>
      <c r="AU472" s="20" t="s">
        <v>78</v>
      </c>
    </row>
    <row r="473" s="2" customFormat="1">
      <c r="A473" s="41"/>
      <c r="B473" s="42"/>
      <c r="C473" s="43"/>
      <c r="D473" s="233" t="s">
        <v>204</v>
      </c>
      <c r="E473" s="43"/>
      <c r="F473" s="234" t="s">
        <v>686</v>
      </c>
      <c r="G473" s="43"/>
      <c r="H473" s="43"/>
      <c r="I473" s="230"/>
      <c r="J473" s="43"/>
      <c r="K473" s="43"/>
      <c r="L473" s="47"/>
      <c r="M473" s="231"/>
      <c r="N473" s="232"/>
      <c r="O473" s="87"/>
      <c r="P473" s="87"/>
      <c r="Q473" s="87"/>
      <c r="R473" s="87"/>
      <c r="S473" s="87"/>
      <c r="T473" s="88"/>
      <c r="U473" s="41"/>
      <c r="V473" s="41"/>
      <c r="W473" s="41"/>
      <c r="X473" s="41"/>
      <c r="Y473" s="41"/>
      <c r="Z473" s="41"/>
      <c r="AA473" s="41"/>
      <c r="AB473" s="41"/>
      <c r="AC473" s="41"/>
      <c r="AD473" s="41"/>
      <c r="AE473" s="41"/>
      <c r="AT473" s="20" t="s">
        <v>204</v>
      </c>
      <c r="AU473" s="20" t="s">
        <v>78</v>
      </c>
    </row>
    <row r="474" s="12" customFormat="1" ht="25.92" customHeight="1">
      <c r="A474" s="12"/>
      <c r="B474" s="199"/>
      <c r="C474" s="200"/>
      <c r="D474" s="201" t="s">
        <v>68</v>
      </c>
      <c r="E474" s="202" t="s">
        <v>687</v>
      </c>
      <c r="F474" s="202" t="s">
        <v>688</v>
      </c>
      <c r="G474" s="200"/>
      <c r="H474" s="200"/>
      <c r="I474" s="203"/>
      <c r="J474" s="204">
        <f>BK474</f>
        <v>0</v>
      </c>
      <c r="K474" s="200"/>
      <c r="L474" s="205"/>
      <c r="M474" s="206"/>
      <c r="N474" s="207"/>
      <c r="O474" s="207"/>
      <c r="P474" s="208">
        <f>P475+P489+P495+P510+P551+P597+P610+P623+P632+P643</f>
        <v>0</v>
      </c>
      <c r="Q474" s="207"/>
      <c r="R474" s="208">
        <f>R475+R489+R495+R510+R551+R597+R610+R623+R632+R643</f>
        <v>0.00067200000000000007</v>
      </c>
      <c r="S474" s="207"/>
      <c r="T474" s="209">
        <f>T475+T489+T495+T510+T551+T597+T610+T623+T632+T643</f>
        <v>36.791828680000002</v>
      </c>
      <c r="U474" s="12"/>
      <c r="V474" s="12"/>
      <c r="W474" s="12"/>
      <c r="X474" s="12"/>
      <c r="Y474" s="12"/>
      <c r="Z474" s="12"/>
      <c r="AA474" s="12"/>
      <c r="AB474" s="12"/>
      <c r="AC474" s="12"/>
      <c r="AD474" s="12"/>
      <c r="AE474" s="12"/>
      <c r="AR474" s="210" t="s">
        <v>78</v>
      </c>
      <c r="AT474" s="211" t="s">
        <v>68</v>
      </c>
      <c r="AU474" s="211" t="s">
        <v>69</v>
      </c>
      <c r="AY474" s="210" t="s">
        <v>193</v>
      </c>
      <c r="BK474" s="212">
        <f>BK475+BK489+BK495+BK510+BK551+BK597+BK610+BK623+BK632+BK643</f>
        <v>0</v>
      </c>
    </row>
    <row r="475" s="12" customFormat="1" ht="22.8" customHeight="1">
      <c r="A475" s="12"/>
      <c r="B475" s="199"/>
      <c r="C475" s="200"/>
      <c r="D475" s="201" t="s">
        <v>68</v>
      </c>
      <c r="E475" s="213" t="s">
        <v>689</v>
      </c>
      <c r="F475" s="213" t="s">
        <v>690</v>
      </c>
      <c r="G475" s="200"/>
      <c r="H475" s="200"/>
      <c r="I475" s="203"/>
      <c r="J475" s="214">
        <f>BK475</f>
        <v>0</v>
      </c>
      <c r="K475" s="200"/>
      <c r="L475" s="205"/>
      <c r="M475" s="206"/>
      <c r="N475" s="207"/>
      <c r="O475" s="207"/>
      <c r="P475" s="208">
        <f>SUM(P476:P488)</f>
        <v>0</v>
      </c>
      <c r="Q475" s="207"/>
      <c r="R475" s="208">
        <f>SUM(R476:R488)</f>
        <v>0</v>
      </c>
      <c r="S475" s="207"/>
      <c r="T475" s="209">
        <f>SUM(T476:T488)</f>
        <v>2.5889000000000002</v>
      </c>
      <c r="U475" s="12"/>
      <c r="V475" s="12"/>
      <c r="W475" s="12"/>
      <c r="X475" s="12"/>
      <c r="Y475" s="12"/>
      <c r="Z475" s="12"/>
      <c r="AA475" s="12"/>
      <c r="AB475" s="12"/>
      <c r="AC475" s="12"/>
      <c r="AD475" s="12"/>
      <c r="AE475" s="12"/>
      <c r="AR475" s="210" t="s">
        <v>78</v>
      </c>
      <c r="AT475" s="211" t="s">
        <v>68</v>
      </c>
      <c r="AU475" s="211" t="s">
        <v>76</v>
      </c>
      <c r="AY475" s="210" t="s">
        <v>193</v>
      </c>
      <c r="BK475" s="212">
        <f>SUM(BK476:BK488)</f>
        <v>0</v>
      </c>
    </row>
    <row r="476" s="2" customFormat="1" ht="16.5" customHeight="1">
      <c r="A476" s="41"/>
      <c r="B476" s="42"/>
      <c r="C476" s="215" t="s">
        <v>691</v>
      </c>
      <c r="D476" s="215" t="s">
        <v>195</v>
      </c>
      <c r="E476" s="216" t="s">
        <v>692</v>
      </c>
      <c r="F476" s="217" t="s">
        <v>693</v>
      </c>
      <c r="G476" s="218" t="s">
        <v>258</v>
      </c>
      <c r="H476" s="219">
        <v>548</v>
      </c>
      <c r="I476" s="220"/>
      <c r="J476" s="221">
        <f>ROUND(I476*H476,2)</f>
        <v>0</v>
      </c>
      <c r="K476" s="217" t="s">
        <v>694</v>
      </c>
      <c r="L476" s="47"/>
      <c r="M476" s="222" t="s">
        <v>19</v>
      </c>
      <c r="N476" s="223" t="s">
        <v>40</v>
      </c>
      <c r="O476" s="87"/>
      <c r="P476" s="224">
        <f>O476*H476</f>
        <v>0</v>
      </c>
      <c r="Q476" s="224">
        <v>0</v>
      </c>
      <c r="R476" s="224">
        <f>Q476*H476</f>
        <v>0</v>
      </c>
      <c r="S476" s="224">
        <v>0.0040000000000000001</v>
      </c>
      <c r="T476" s="225">
        <f>S476*H476</f>
        <v>2.1920000000000002</v>
      </c>
      <c r="U476" s="41"/>
      <c r="V476" s="41"/>
      <c r="W476" s="41"/>
      <c r="X476" s="41"/>
      <c r="Y476" s="41"/>
      <c r="Z476" s="41"/>
      <c r="AA476" s="41"/>
      <c r="AB476" s="41"/>
      <c r="AC476" s="41"/>
      <c r="AD476" s="41"/>
      <c r="AE476" s="41"/>
      <c r="AR476" s="226" t="s">
        <v>323</v>
      </c>
      <c r="AT476" s="226" t="s">
        <v>195</v>
      </c>
      <c r="AU476" s="226" t="s">
        <v>78</v>
      </c>
      <c r="AY476" s="20" t="s">
        <v>193</v>
      </c>
      <c r="BE476" s="227">
        <f>IF(N476="základní",J476,0)</f>
        <v>0</v>
      </c>
      <c r="BF476" s="227">
        <f>IF(N476="snížená",J476,0)</f>
        <v>0</v>
      </c>
      <c r="BG476" s="227">
        <f>IF(N476="zákl. přenesená",J476,0)</f>
        <v>0</v>
      </c>
      <c r="BH476" s="227">
        <f>IF(N476="sníž. přenesená",J476,0)</f>
        <v>0</v>
      </c>
      <c r="BI476" s="227">
        <f>IF(N476="nulová",J476,0)</f>
        <v>0</v>
      </c>
      <c r="BJ476" s="20" t="s">
        <v>76</v>
      </c>
      <c r="BK476" s="227">
        <f>ROUND(I476*H476,2)</f>
        <v>0</v>
      </c>
      <c r="BL476" s="20" t="s">
        <v>323</v>
      </c>
      <c r="BM476" s="226" t="s">
        <v>695</v>
      </c>
    </row>
    <row r="477" s="2" customFormat="1">
      <c r="A477" s="41"/>
      <c r="B477" s="42"/>
      <c r="C477" s="43"/>
      <c r="D477" s="228" t="s">
        <v>202</v>
      </c>
      <c r="E477" s="43"/>
      <c r="F477" s="229" t="s">
        <v>696</v>
      </c>
      <c r="G477" s="43"/>
      <c r="H477" s="43"/>
      <c r="I477" s="230"/>
      <c r="J477" s="43"/>
      <c r="K477" s="43"/>
      <c r="L477" s="47"/>
      <c r="M477" s="231"/>
      <c r="N477" s="232"/>
      <c r="O477" s="87"/>
      <c r="P477" s="87"/>
      <c r="Q477" s="87"/>
      <c r="R477" s="87"/>
      <c r="S477" s="87"/>
      <c r="T477" s="88"/>
      <c r="U477" s="41"/>
      <c r="V477" s="41"/>
      <c r="W477" s="41"/>
      <c r="X477" s="41"/>
      <c r="Y477" s="41"/>
      <c r="Z477" s="41"/>
      <c r="AA477" s="41"/>
      <c r="AB477" s="41"/>
      <c r="AC477" s="41"/>
      <c r="AD477" s="41"/>
      <c r="AE477" s="41"/>
      <c r="AT477" s="20" t="s">
        <v>202</v>
      </c>
      <c r="AU477" s="20" t="s">
        <v>78</v>
      </c>
    </row>
    <row r="478" s="2" customFormat="1">
      <c r="A478" s="41"/>
      <c r="B478" s="42"/>
      <c r="C478" s="43"/>
      <c r="D478" s="233" t="s">
        <v>204</v>
      </c>
      <c r="E478" s="43"/>
      <c r="F478" s="234" t="s">
        <v>697</v>
      </c>
      <c r="G478" s="43"/>
      <c r="H478" s="43"/>
      <c r="I478" s="230"/>
      <c r="J478" s="43"/>
      <c r="K478" s="43"/>
      <c r="L478" s="47"/>
      <c r="M478" s="231"/>
      <c r="N478" s="232"/>
      <c r="O478" s="87"/>
      <c r="P478" s="87"/>
      <c r="Q478" s="87"/>
      <c r="R478" s="87"/>
      <c r="S478" s="87"/>
      <c r="T478" s="88"/>
      <c r="U478" s="41"/>
      <c r="V478" s="41"/>
      <c r="W478" s="41"/>
      <c r="X478" s="41"/>
      <c r="Y478" s="41"/>
      <c r="Z478" s="41"/>
      <c r="AA478" s="41"/>
      <c r="AB478" s="41"/>
      <c r="AC478" s="41"/>
      <c r="AD478" s="41"/>
      <c r="AE478" s="41"/>
      <c r="AT478" s="20" t="s">
        <v>204</v>
      </c>
      <c r="AU478" s="20" t="s">
        <v>78</v>
      </c>
    </row>
    <row r="479" s="13" customFormat="1">
      <c r="A479" s="13"/>
      <c r="B479" s="235"/>
      <c r="C479" s="236"/>
      <c r="D479" s="228" t="s">
        <v>206</v>
      </c>
      <c r="E479" s="237" t="s">
        <v>19</v>
      </c>
      <c r="F479" s="238" t="s">
        <v>207</v>
      </c>
      <c r="G479" s="236"/>
      <c r="H479" s="237" t="s">
        <v>19</v>
      </c>
      <c r="I479" s="239"/>
      <c r="J479" s="236"/>
      <c r="K479" s="236"/>
      <c r="L479" s="240"/>
      <c r="M479" s="241"/>
      <c r="N479" s="242"/>
      <c r="O479" s="242"/>
      <c r="P479" s="242"/>
      <c r="Q479" s="242"/>
      <c r="R479" s="242"/>
      <c r="S479" s="242"/>
      <c r="T479" s="243"/>
      <c r="U479" s="13"/>
      <c r="V479" s="13"/>
      <c r="W479" s="13"/>
      <c r="X479" s="13"/>
      <c r="Y479" s="13"/>
      <c r="Z479" s="13"/>
      <c r="AA479" s="13"/>
      <c r="AB479" s="13"/>
      <c r="AC479" s="13"/>
      <c r="AD479" s="13"/>
      <c r="AE479" s="13"/>
      <c r="AT479" s="244" t="s">
        <v>206</v>
      </c>
      <c r="AU479" s="244" t="s">
        <v>78</v>
      </c>
      <c r="AV479" s="13" t="s">
        <v>76</v>
      </c>
      <c r="AW479" s="13" t="s">
        <v>31</v>
      </c>
      <c r="AX479" s="13" t="s">
        <v>69</v>
      </c>
      <c r="AY479" s="244" t="s">
        <v>193</v>
      </c>
    </row>
    <row r="480" s="14" customFormat="1">
      <c r="A480" s="14"/>
      <c r="B480" s="245"/>
      <c r="C480" s="246"/>
      <c r="D480" s="228" t="s">
        <v>206</v>
      </c>
      <c r="E480" s="247" t="s">
        <v>19</v>
      </c>
      <c r="F480" s="248" t="s">
        <v>698</v>
      </c>
      <c r="G480" s="246"/>
      <c r="H480" s="249">
        <v>148</v>
      </c>
      <c r="I480" s="250"/>
      <c r="J480" s="246"/>
      <c r="K480" s="246"/>
      <c r="L480" s="251"/>
      <c r="M480" s="252"/>
      <c r="N480" s="253"/>
      <c r="O480" s="253"/>
      <c r="P480" s="253"/>
      <c r="Q480" s="253"/>
      <c r="R480" s="253"/>
      <c r="S480" s="253"/>
      <c r="T480" s="254"/>
      <c r="U480" s="14"/>
      <c r="V480" s="14"/>
      <c r="W480" s="14"/>
      <c r="X480" s="14"/>
      <c r="Y480" s="14"/>
      <c r="Z480" s="14"/>
      <c r="AA480" s="14"/>
      <c r="AB480" s="14"/>
      <c r="AC480" s="14"/>
      <c r="AD480" s="14"/>
      <c r="AE480" s="14"/>
      <c r="AT480" s="255" t="s">
        <v>206</v>
      </c>
      <c r="AU480" s="255" t="s">
        <v>78</v>
      </c>
      <c r="AV480" s="14" t="s">
        <v>78</v>
      </c>
      <c r="AW480" s="14" t="s">
        <v>31</v>
      </c>
      <c r="AX480" s="14" t="s">
        <v>69</v>
      </c>
      <c r="AY480" s="255" t="s">
        <v>193</v>
      </c>
    </row>
    <row r="481" s="14" customFormat="1">
      <c r="A481" s="14"/>
      <c r="B481" s="245"/>
      <c r="C481" s="246"/>
      <c r="D481" s="228" t="s">
        <v>206</v>
      </c>
      <c r="E481" s="247" t="s">
        <v>19</v>
      </c>
      <c r="F481" s="248" t="s">
        <v>699</v>
      </c>
      <c r="G481" s="246"/>
      <c r="H481" s="249">
        <v>262</v>
      </c>
      <c r="I481" s="250"/>
      <c r="J481" s="246"/>
      <c r="K481" s="246"/>
      <c r="L481" s="251"/>
      <c r="M481" s="252"/>
      <c r="N481" s="253"/>
      <c r="O481" s="253"/>
      <c r="P481" s="253"/>
      <c r="Q481" s="253"/>
      <c r="R481" s="253"/>
      <c r="S481" s="253"/>
      <c r="T481" s="254"/>
      <c r="U481" s="14"/>
      <c r="V481" s="14"/>
      <c r="W481" s="14"/>
      <c r="X481" s="14"/>
      <c r="Y481" s="14"/>
      <c r="Z481" s="14"/>
      <c r="AA481" s="14"/>
      <c r="AB481" s="14"/>
      <c r="AC481" s="14"/>
      <c r="AD481" s="14"/>
      <c r="AE481" s="14"/>
      <c r="AT481" s="255" t="s">
        <v>206</v>
      </c>
      <c r="AU481" s="255" t="s">
        <v>78</v>
      </c>
      <c r="AV481" s="14" t="s">
        <v>78</v>
      </c>
      <c r="AW481" s="14" t="s">
        <v>31</v>
      </c>
      <c r="AX481" s="14" t="s">
        <v>69</v>
      </c>
      <c r="AY481" s="255" t="s">
        <v>193</v>
      </c>
    </row>
    <row r="482" s="14" customFormat="1">
      <c r="A482" s="14"/>
      <c r="B482" s="245"/>
      <c r="C482" s="246"/>
      <c r="D482" s="228" t="s">
        <v>206</v>
      </c>
      <c r="E482" s="247" t="s">
        <v>19</v>
      </c>
      <c r="F482" s="248" t="s">
        <v>700</v>
      </c>
      <c r="G482" s="246"/>
      <c r="H482" s="249">
        <v>138</v>
      </c>
      <c r="I482" s="250"/>
      <c r="J482" s="246"/>
      <c r="K482" s="246"/>
      <c r="L482" s="251"/>
      <c r="M482" s="252"/>
      <c r="N482" s="253"/>
      <c r="O482" s="253"/>
      <c r="P482" s="253"/>
      <c r="Q482" s="253"/>
      <c r="R482" s="253"/>
      <c r="S482" s="253"/>
      <c r="T482" s="254"/>
      <c r="U482" s="14"/>
      <c r="V482" s="14"/>
      <c r="W482" s="14"/>
      <c r="X482" s="14"/>
      <c r="Y482" s="14"/>
      <c r="Z482" s="14"/>
      <c r="AA482" s="14"/>
      <c r="AB482" s="14"/>
      <c r="AC482" s="14"/>
      <c r="AD482" s="14"/>
      <c r="AE482" s="14"/>
      <c r="AT482" s="255" t="s">
        <v>206</v>
      </c>
      <c r="AU482" s="255" t="s">
        <v>78</v>
      </c>
      <c r="AV482" s="14" t="s">
        <v>78</v>
      </c>
      <c r="AW482" s="14" t="s">
        <v>31</v>
      </c>
      <c r="AX482" s="14" t="s">
        <v>69</v>
      </c>
      <c r="AY482" s="255" t="s">
        <v>193</v>
      </c>
    </row>
    <row r="483" s="15" customFormat="1">
      <c r="A483" s="15"/>
      <c r="B483" s="256"/>
      <c r="C483" s="257"/>
      <c r="D483" s="228" t="s">
        <v>206</v>
      </c>
      <c r="E483" s="258" t="s">
        <v>19</v>
      </c>
      <c r="F483" s="259" t="s">
        <v>218</v>
      </c>
      <c r="G483" s="257"/>
      <c r="H483" s="260">
        <v>548</v>
      </c>
      <c r="I483" s="261"/>
      <c r="J483" s="257"/>
      <c r="K483" s="257"/>
      <c r="L483" s="262"/>
      <c r="M483" s="263"/>
      <c r="N483" s="264"/>
      <c r="O483" s="264"/>
      <c r="P483" s="264"/>
      <c r="Q483" s="264"/>
      <c r="R483" s="264"/>
      <c r="S483" s="264"/>
      <c r="T483" s="265"/>
      <c r="U483" s="15"/>
      <c r="V483" s="15"/>
      <c r="W483" s="15"/>
      <c r="X483" s="15"/>
      <c r="Y483" s="15"/>
      <c r="Z483" s="15"/>
      <c r="AA483" s="15"/>
      <c r="AB483" s="15"/>
      <c r="AC483" s="15"/>
      <c r="AD483" s="15"/>
      <c r="AE483" s="15"/>
      <c r="AT483" s="266" t="s">
        <v>206</v>
      </c>
      <c r="AU483" s="266" t="s">
        <v>78</v>
      </c>
      <c r="AV483" s="15" t="s">
        <v>200</v>
      </c>
      <c r="AW483" s="15" t="s">
        <v>31</v>
      </c>
      <c r="AX483" s="15" t="s">
        <v>76</v>
      </c>
      <c r="AY483" s="266" t="s">
        <v>193</v>
      </c>
    </row>
    <row r="484" s="2" customFormat="1" ht="16.5" customHeight="1">
      <c r="A484" s="41"/>
      <c r="B484" s="42"/>
      <c r="C484" s="215" t="s">
        <v>701</v>
      </c>
      <c r="D484" s="215" t="s">
        <v>195</v>
      </c>
      <c r="E484" s="216" t="s">
        <v>702</v>
      </c>
      <c r="F484" s="217" t="s">
        <v>703</v>
      </c>
      <c r="G484" s="218" t="s">
        <v>258</v>
      </c>
      <c r="H484" s="219">
        <v>88.200000000000003</v>
      </c>
      <c r="I484" s="220"/>
      <c r="J484" s="221">
        <f>ROUND(I484*H484,2)</f>
        <v>0</v>
      </c>
      <c r="K484" s="217" t="s">
        <v>694</v>
      </c>
      <c r="L484" s="47"/>
      <c r="M484" s="222" t="s">
        <v>19</v>
      </c>
      <c r="N484" s="223" t="s">
        <v>40</v>
      </c>
      <c r="O484" s="87"/>
      <c r="P484" s="224">
        <f>O484*H484</f>
        <v>0</v>
      </c>
      <c r="Q484" s="224">
        <v>0</v>
      </c>
      <c r="R484" s="224">
        <f>Q484*H484</f>
        <v>0</v>
      </c>
      <c r="S484" s="224">
        <v>0.0044999999999999997</v>
      </c>
      <c r="T484" s="225">
        <f>S484*H484</f>
        <v>0.39689999999999998</v>
      </c>
      <c r="U484" s="41"/>
      <c r="V484" s="41"/>
      <c r="W484" s="41"/>
      <c r="X484" s="41"/>
      <c r="Y484" s="41"/>
      <c r="Z484" s="41"/>
      <c r="AA484" s="41"/>
      <c r="AB484" s="41"/>
      <c r="AC484" s="41"/>
      <c r="AD484" s="41"/>
      <c r="AE484" s="41"/>
      <c r="AR484" s="226" t="s">
        <v>323</v>
      </c>
      <c r="AT484" s="226" t="s">
        <v>195</v>
      </c>
      <c r="AU484" s="226" t="s">
        <v>78</v>
      </c>
      <c r="AY484" s="20" t="s">
        <v>193</v>
      </c>
      <c r="BE484" s="227">
        <f>IF(N484="základní",J484,0)</f>
        <v>0</v>
      </c>
      <c r="BF484" s="227">
        <f>IF(N484="snížená",J484,0)</f>
        <v>0</v>
      </c>
      <c r="BG484" s="227">
        <f>IF(N484="zákl. přenesená",J484,0)</f>
        <v>0</v>
      </c>
      <c r="BH484" s="227">
        <f>IF(N484="sníž. přenesená",J484,0)</f>
        <v>0</v>
      </c>
      <c r="BI484" s="227">
        <f>IF(N484="nulová",J484,0)</f>
        <v>0</v>
      </c>
      <c r="BJ484" s="20" t="s">
        <v>76</v>
      </c>
      <c r="BK484" s="227">
        <f>ROUND(I484*H484,2)</f>
        <v>0</v>
      </c>
      <c r="BL484" s="20" t="s">
        <v>323</v>
      </c>
      <c r="BM484" s="226" t="s">
        <v>704</v>
      </c>
    </row>
    <row r="485" s="2" customFormat="1">
      <c r="A485" s="41"/>
      <c r="B485" s="42"/>
      <c r="C485" s="43"/>
      <c r="D485" s="228" t="s">
        <v>202</v>
      </c>
      <c r="E485" s="43"/>
      <c r="F485" s="229" t="s">
        <v>705</v>
      </c>
      <c r="G485" s="43"/>
      <c r="H485" s="43"/>
      <c r="I485" s="230"/>
      <c r="J485" s="43"/>
      <c r="K485" s="43"/>
      <c r="L485" s="47"/>
      <c r="M485" s="231"/>
      <c r="N485" s="232"/>
      <c r="O485" s="87"/>
      <c r="P485" s="87"/>
      <c r="Q485" s="87"/>
      <c r="R485" s="87"/>
      <c r="S485" s="87"/>
      <c r="T485" s="88"/>
      <c r="U485" s="41"/>
      <c r="V485" s="41"/>
      <c r="W485" s="41"/>
      <c r="X485" s="41"/>
      <c r="Y485" s="41"/>
      <c r="Z485" s="41"/>
      <c r="AA485" s="41"/>
      <c r="AB485" s="41"/>
      <c r="AC485" s="41"/>
      <c r="AD485" s="41"/>
      <c r="AE485" s="41"/>
      <c r="AT485" s="20" t="s">
        <v>202</v>
      </c>
      <c r="AU485" s="20" t="s">
        <v>78</v>
      </c>
    </row>
    <row r="486" s="2" customFormat="1">
      <c r="A486" s="41"/>
      <c r="B486" s="42"/>
      <c r="C486" s="43"/>
      <c r="D486" s="233" t="s">
        <v>204</v>
      </c>
      <c r="E486" s="43"/>
      <c r="F486" s="234" t="s">
        <v>706</v>
      </c>
      <c r="G486" s="43"/>
      <c r="H486" s="43"/>
      <c r="I486" s="230"/>
      <c r="J486" s="43"/>
      <c r="K486" s="43"/>
      <c r="L486" s="47"/>
      <c r="M486" s="231"/>
      <c r="N486" s="232"/>
      <c r="O486" s="87"/>
      <c r="P486" s="87"/>
      <c r="Q486" s="87"/>
      <c r="R486" s="87"/>
      <c r="S486" s="87"/>
      <c r="T486" s="88"/>
      <c r="U486" s="41"/>
      <c r="V486" s="41"/>
      <c r="W486" s="41"/>
      <c r="X486" s="41"/>
      <c r="Y486" s="41"/>
      <c r="Z486" s="41"/>
      <c r="AA486" s="41"/>
      <c r="AB486" s="41"/>
      <c r="AC486" s="41"/>
      <c r="AD486" s="41"/>
      <c r="AE486" s="41"/>
      <c r="AT486" s="20" t="s">
        <v>204</v>
      </c>
      <c r="AU486" s="20" t="s">
        <v>78</v>
      </c>
    </row>
    <row r="487" s="13" customFormat="1">
      <c r="A487" s="13"/>
      <c r="B487" s="235"/>
      <c r="C487" s="236"/>
      <c r="D487" s="228" t="s">
        <v>206</v>
      </c>
      <c r="E487" s="237" t="s">
        <v>19</v>
      </c>
      <c r="F487" s="238" t="s">
        <v>207</v>
      </c>
      <c r="G487" s="236"/>
      <c r="H487" s="237" t="s">
        <v>19</v>
      </c>
      <c r="I487" s="239"/>
      <c r="J487" s="236"/>
      <c r="K487" s="236"/>
      <c r="L487" s="240"/>
      <c r="M487" s="241"/>
      <c r="N487" s="242"/>
      <c r="O487" s="242"/>
      <c r="P487" s="242"/>
      <c r="Q487" s="242"/>
      <c r="R487" s="242"/>
      <c r="S487" s="242"/>
      <c r="T487" s="243"/>
      <c r="U487" s="13"/>
      <c r="V487" s="13"/>
      <c r="W487" s="13"/>
      <c r="X487" s="13"/>
      <c r="Y487" s="13"/>
      <c r="Z487" s="13"/>
      <c r="AA487" s="13"/>
      <c r="AB487" s="13"/>
      <c r="AC487" s="13"/>
      <c r="AD487" s="13"/>
      <c r="AE487" s="13"/>
      <c r="AT487" s="244" t="s">
        <v>206</v>
      </c>
      <c r="AU487" s="244" t="s">
        <v>78</v>
      </c>
      <c r="AV487" s="13" t="s">
        <v>76</v>
      </c>
      <c r="AW487" s="13" t="s">
        <v>31</v>
      </c>
      <c r="AX487" s="13" t="s">
        <v>69</v>
      </c>
      <c r="AY487" s="244" t="s">
        <v>193</v>
      </c>
    </row>
    <row r="488" s="14" customFormat="1">
      <c r="A488" s="14"/>
      <c r="B488" s="245"/>
      <c r="C488" s="246"/>
      <c r="D488" s="228" t="s">
        <v>206</v>
      </c>
      <c r="E488" s="247" t="s">
        <v>19</v>
      </c>
      <c r="F488" s="248" t="s">
        <v>707</v>
      </c>
      <c r="G488" s="246"/>
      <c r="H488" s="249">
        <v>88.200000000000003</v>
      </c>
      <c r="I488" s="250"/>
      <c r="J488" s="246"/>
      <c r="K488" s="246"/>
      <c r="L488" s="251"/>
      <c r="M488" s="252"/>
      <c r="N488" s="253"/>
      <c r="O488" s="253"/>
      <c r="P488" s="253"/>
      <c r="Q488" s="253"/>
      <c r="R488" s="253"/>
      <c r="S488" s="253"/>
      <c r="T488" s="254"/>
      <c r="U488" s="14"/>
      <c r="V488" s="14"/>
      <c r="W488" s="14"/>
      <c r="X488" s="14"/>
      <c r="Y488" s="14"/>
      <c r="Z488" s="14"/>
      <c r="AA488" s="14"/>
      <c r="AB488" s="14"/>
      <c r="AC488" s="14"/>
      <c r="AD488" s="14"/>
      <c r="AE488" s="14"/>
      <c r="AT488" s="255" t="s">
        <v>206</v>
      </c>
      <c r="AU488" s="255" t="s">
        <v>78</v>
      </c>
      <c r="AV488" s="14" t="s">
        <v>78</v>
      </c>
      <c r="AW488" s="14" t="s">
        <v>31</v>
      </c>
      <c r="AX488" s="14" t="s">
        <v>76</v>
      </c>
      <c r="AY488" s="255" t="s">
        <v>193</v>
      </c>
    </row>
    <row r="489" s="12" customFormat="1" ht="22.8" customHeight="1">
      <c r="A489" s="12"/>
      <c r="B489" s="199"/>
      <c r="C489" s="200"/>
      <c r="D489" s="201" t="s">
        <v>68</v>
      </c>
      <c r="E489" s="213" t="s">
        <v>708</v>
      </c>
      <c r="F489" s="213" t="s">
        <v>709</v>
      </c>
      <c r="G489" s="200"/>
      <c r="H489" s="200"/>
      <c r="I489" s="203"/>
      <c r="J489" s="214">
        <f>BK489</f>
        <v>0</v>
      </c>
      <c r="K489" s="200"/>
      <c r="L489" s="205"/>
      <c r="M489" s="206"/>
      <c r="N489" s="207"/>
      <c r="O489" s="207"/>
      <c r="P489" s="208">
        <f>SUM(P490:P494)</f>
        <v>0</v>
      </c>
      <c r="Q489" s="207"/>
      <c r="R489" s="208">
        <f>SUM(R490:R494)</f>
        <v>0.00067200000000000007</v>
      </c>
      <c r="S489" s="207"/>
      <c r="T489" s="209">
        <f>SUM(T490:T494)</f>
        <v>0.32563999999999999</v>
      </c>
      <c r="U489" s="12"/>
      <c r="V489" s="12"/>
      <c r="W489" s="12"/>
      <c r="X489" s="12"/>
      <c r="Y489" s="12"/>
      <c r="Z489" s="12"/>
      <c r="AA489" s="12"/>
      <c r="AB489" s="12"/>
      <c r="AC489" s="12"/>
      <c r="AD489" s="12"/>
      <c r="AE489" s="12"/>
      <c r="AR489" s="210" t="s">
        <v>78</v>
      </c>
      <c r="AT489" s="211" t="s">
        <v>68</v>
      </c>
      <c r="AU489" s="211" t="s">
        <v>76</v>
      </c>
      <c r="AY489" s="210" t="s">
        <v>193</v>
      </c>
      <c r="BK489" s="212">
        <f>SUM(BK490:BK494)</f>
        <v>0</v>
      </c>
    </row>
    <row r="490" s="2" customFormat="1" ht="16.5" customHeight="1">
      <c r="A490" s="41"/>
      <c r="B490" s="42"/>
      <c r="C490" s="215" t="s">
        <v>710</v>
      </c>
      <c r="D490" s="215" t="s">
        <v>195</v>
      </c>
      <c r="E490" s="216" t="s">
        <v>711</v>
      </c>
      <c r="F490" s="217" t="s">
        <v>712</v>
      </c>
      <c r="G490" s="218" t="s">
        <v>343</v>
      </c>
      <c r="H490" s="219">
        <v>14</v>
      </c>
      <c r="I490" s="220"/>
      <c r="J490" s="221">
        <f>ROUND(I490*H490,2)</f>
        <v>0</v>
      </c>
      <c r="K490" s="217" t="s">
        <v>199</v>
      </c>
      <c r="L490" s="47"/>
      <c r="M490" s="222" t="s">
        <v>19</v>
      </c>
      <c r="N490" s="223" t="s">
        <v>40</v>
      </c>
      <c r="O490" s="87"/>
      <c r="P490" s="224">
        <f>O490*H490</f>
        <v>0</v>
      </c>
      <c r="Q490" s="224">
        <v>4.8000000000000001E-05</v>
      </c>
      <c r="R490" s="224">
        <f>Q490*H490</f>
        <v>0.00067200000000000007</v>
      </c>
      <c r="S490" s="224">
        <v>0.023259999999999999</v>
      </c>
      <c r="T490" s="225">
        <f>S490*H490</f>
        <v>0.32563999999999999</v>
      </c>
      <c r="U490" s="41"/>
      <c r="V490" s="41"/>
      <c r="W490" s="41"/>
      <c r="X490" s="41"/>
      <c r="Y490" s="41"/>
      <c r="Z490" s="41"/>
      <c r="AA490" s="41"/>
      <c r="AB490" s="41"/>
      <c r="AC490" s="41"/>
      <c r="AD490" s="41"/>
      <c r="AE490" s="41"/>
      <c r="AR490" s="226" t="s">
        <v>323</v>
      </c>
      <c r="AT490" s="226" t="s">
        <v>195</v>
      </c>
      <c r="AU490" s="226" t="s">
        <v>78</v>
      </c>
      <c r="AY490" s="20" t="s">
        <v>193</v>
      </c>
      <c r="BE490" s="227">
        <f>IF(N490="základní",J490,0)</f>
        <v>0</v>
      </c>
      <c r="BF490" s="227">
        <f>IF(N490="snížená",J490,0)</f>
        <v>0</v>
      </c>
      <c r="BG490" s="227">
        <f>IF(N490="zákl. přenesená",J490,0)</f>
        <v>0</v>
      </c>
      <c r="BH490" s="227">
        <f>IF(N490="sníž. přenesená",J490,0)</f>
        <v>0</v>
      </c>
      <c r="BI490" s="227">
        <f>IF(N490="nulová",J490,0)</f>
        <v>0</v>
      </c>
      <c r="BJ490" s="20" t="s">
        <v>76</v>
      </c>
      <c r="BK490" s="227">
        <f>ROUND(I490*H490,2)</f>
        <v>0</v>
      </c>
      <c r="BL490" s="20" t="s">
        <v>323</v>
      </c>
      <c r="BM490" s="226" t="s">
        <v>713</v>
      </c>
    </row>
    <row r="491" s="2" customFormat="1">
      <c r="A491" s="41"/>
      <c r="B491" s="42"/>
      <c r="C491" s="43"/>
      <c r="D491" s="228" t="s">
        <v>202</v>
      </c>
      <c r="E491" s="43"/>
      <c r="F491" s="229" t="s">
        <v>714</v>
      </c>
      <c r="G491" s="43"/>
      <c r="H491" s="43"/>
      <c r="I491" s="230"/>
      <c r="J491" s="43"/>
      <c r="K491" s="43"/>
      <c r="L491" s="47"/>
      <c r="M491" s="231"/>
      <c r="N491" s="232"/>
      <c r="O491" s="87"/>
      <c r="P491" s="87"/>
      <c r="Q491" s="87"/>
      <c r="R491" s="87"/>
      <c r="S491" s="87"/>
      <c r="T491" s="88"/>
      <c r="U491" s="41"/>
      <c r="V491" s="41"/>
      <c r="W491" s="41"/>
      <c r="X491" s="41"/>
      <c r="Y491" s="41"/>
      <c r="Z491" s="41"/>
      <c r="AA491" s="41"/>
      <c r="AB491" s="41"/>
      <c r="AC491" s="41"/>
      <c r="AD491" s="41"/>
      <c r="AE491" s="41"/>
      <c r="AT491" s="20" t="s">
        <v>202</v>
      </c>
      <c r="AU491" s="20" t="s">
        <v>78</v>
      </c>
    </row>
    <row r="492" s="2" customFormat="1">
      <c r="A492" s="41"/>
      <c r="B492" s="42"/>
      <c r="C492" s="43"/>
      <c r="D492" s="233" t="s">
        <v>204</v>
      </c>
      <c r="E492" s="43"/>
      <c r="F492" s="234" t="s">
        <v>715</v>
      </c>
      <c r="G492" s="43"/>
      <c r="H492" s="43"/>
      <c r="I492" s="230"/>
      <c r="J492" s="43"/>
      <c r="K492" s="43"/>
      <c r="L492" s="47"/>
      <c r="M492" s="231"/>
      <c r="N492" s="232"/>
      <c r="O492" s="87"/>
      <c r="P492" s="87"/>
      <c r="Q492" s="87"/>
      <c r="R492" s="87"/>
      <c r="S492" s="87"/>
      <c r="T492" s="88"/>
      <c r="U492" s="41"/>
      <c r="V492" s="41"/>
      <c r="W492" s="41"/>
      <c r="X492" s="41"/>
      <c r="Y492" s="41"/>
      <c r="Z492" s="41"/>
      <c r="AA492" s="41"/>
      <c r="AB492" s="41"/>
      <c r="AC492" s="41"/>
      <c r="AD492" s="41"/>
      <c r="AE492" s="41"/>
      <c r="AT492" s="20" t="s">
        <v>204</v>
      </c>
      <c r="AU492" s="20" t="s">
        <v>78</v>
      </c>
    </row>
    <row r="493" s="13" customFormat="1">
      <c r="A493" s="13"/>
      <c r="B493" s="235"/>
      <c r="C493" s="236"/>
      <c r="D493" s="228" t="s">
        <v>206</v>
      </c>
      <c r="E493" s="237" t="s">
        <v>19</v>
      </c>
      <c r="F493" s="238" t="s">
        <v>207</v>
      </c>
      <c r="G493" s="236"/>
      <c r="H493" s="237" t="s">
        <v>19</v>
      </c>
      <c r="I493" s="239"/>
      <c r="J493" s="236"/>
      <c r="K493" s="236"/>
      <c r="L493" s="240"/>
      <c r="M493" s="241"/>
      <c r="N493" s="242"/>
      <c r="O493" s="242"/>
      <c r="P493" s="242"/>
      <c r="Q493" s="242"/>
      <c r="R493" s="242"/>
      <c r="S493" s="242"/>
      <c r="T493" s="243"/>
      <c r="U493" s="13"/>
      <c r="V493" s="13"/>
      <c r="W493" s="13"/>
      <c r="X493" s="13"/>
      <c r="Y493" s="13"/>
      <c r="Z493" s="13"/>
      <c r="AA493" s="13"/>
      <c r="AB493" s="13"/>
      <c r="AC493" s="13"/>
      <c r="AD493" s="13"/>
      <c r="AE493" s="13"/>
      <c r="AT493" s="244" t="s">
        <v>206</v>
      </c>
      <c r="AU493" s="244" t="s">
        <v>78</v>
      </c>
      <c r="AV493" s="13" t="s">
        <v>76</v>
      </c>
      <c r="AW493" s="13" t="s">
        <v>31</v>
      </c>
      <c r="AX493" s="13" t="s">
        <v>69</v>
      </c>
      <c r="AY493" s="244" t="s">
        <v>193</v>
      </c>
    </row>
    <row r="494" s="14" customFormat="1">
      <c r="A494" s="14"/>
      <c r="B494" s="245"/>
      <c r="C494" s="246"/>
      <c r="D494" s="228" t="s">
        <v>206</v>
      </c>
      <c r="E494" s="247" t="s">
        <v>19</v>
      </c>
      <c r="F494" s="248" t="s">
        <v>716</v>
      </c>
      <c r="G494" s="246"/>
      <c r="H494" s="249">
        <v>14</v>
      </c>
      <c r="I494" s="250"/>
      <c r="J494" s="246"/>
      <c r="K494" s="246"/>
      <c r="L494" s="251"/>
      <c r="M494" s="252"/>
      <c r="N494" s="253"/>
      <c r="O494" s="253"/>
      <c r="P494" s="253"/>
      <c r="Q494" s="253"/>
      <c r="R494" s="253"/>
      <c r="S494" s="253"/>
      <c r="T494" s="254"/>
      <c r="U494" s="14"/>
      <c r="V494" s="14"/>
      <c r="W494" s="14"/>
      <c r="X494" s="14"/>
      <c r="Y494" s="14"/>
      <c r="Z494" s="14"/>
      <c r="AA494" s="14"/>
      <c r="AB494" s="14"/>
      <c r="AC494" s="14"/>
      <c r="AD494" s="14"/>
      <c r="AE494" s="14"/>
      <c r="AT494" s="255" t="s">
        <v>206</v>
      </c>
      <c r="AU494" s="255" t="s">
        <v>78</v>
      </c>
      <c r="AV494" s="14" t="s">
        <v>78</v>
      </c>
      <c r="AW494" s="14" t="s">
        <v>31</v>
      </c>
      <c r="AX494" s="14" t="s">
        <v>76</v>
      </c>
      <c r="AY494" s="255" t="s">
        <v>193</v>
      </c>
    </row>
    <row r="495" s="12" customFormat="1" ht="22.8" customHeight="1">
      <c r="A495" s="12"/>
      <c r="B495" s="199"/>
      <c r="C495" s="200"/>
      <c r="D495" s="201" t="s">
        <v>68</v>
      </c>
      <c r="E495" s="213" t="s">
        <v>717</v>
      </c>
      <c r="F495" s="213" t="s">
        <v>718</v>
      </c>
      <c r="G495" s="200"/>
      <c r="H495" s="200"/>
      <c r="I495" s="203"/>
      <c r="J495" s="214">
        <f>BK495</f>
        <v>0</v>
      </c>
      <c r="K495" s="200"/>
      <c r="L495" s="205"/>
      <c r="M495" s="206"/>
      <c r="N495" s="207"/>
      <c r="O495" s="207"/>
      <c r="P495" s="208">
        <f>SUM(P496:P509)</f>
        <v>0</v>
      </c>
      <c r="Q495" s="207"/>
      <c r="R495" s="208">
        <f>SUM(R496:R509)</f>
        <v>0</v>
      </c>
      <c r="S495" s="207"/>
      <c r="T495" s="209">
        <f>SUM(T496:T509)</f>
        <v>0.023</v>
      </c>
      <c r="U495" s="12"/>
      <c r="V495" s="12"/>
      <c r="W495" s="12"/>
      <c r="X495" s="12"/>
      <c r="Y495" s="12"/>
      <c r="Z495" s="12"/>
      <c r="AA495" s="12"/>
      <c r="AB495" s="12"/>
      <c r="AC495" s="12"/>
      <c r="AD495" s="12"/>
      <c r="AE495" s="12"/>
      <c r="AR495" s="210" t="s">
        <v>78</v>
      </c>
      <c r="AT495" s="211" t="s">
        <v>68</v>
      </c>
      <c r="AU495" s="211" t="s">
        <v>76</v>
      </c>
      <c r="AY495" s="210" t="s">
        <v>193</v>
      </c>
      <c r="BK495" s="212">
        <f>SUM(BK496:BK509)</f>
        <v>0</v>
      </c>
    </row>
    <row r="496" s="2" customFormat="1" ht="16.5" customHeight="1">
      <c r="A496" s="41"/>
      <c r="B496" s="42"/>
      <c r="C496" s="215" t="s">
        <v>719</v>
      </c>
      <c r="D496" s="215" t="s">
        <v>195</v>
      </c>
      <c r="E496" s="216" t="s">
        <v>720</v>
      </c>
      <c r="F496" s="217" t="s">
        <v>721</v>
      </c>
      <c r="G496" s="218" t="s">
        <v>326</v>
      </c>
      <c r="H496" s="219">
        <v>2</v>
      </c>
      <c r="I496" s="220"/>
      <c r="J496" s="221">
        <f>ROUND(I496*H496,2)</f>
        <v>0</v>
      </c>
      <c r="K496" s="217" t="s">
        <v>19</v>
      </c>
      <c r="L496" s="47"/>
      <c r="M496" s="222" t="s">
        <v>19</v>
      </c>
      <c r="N496" s="223" t="s">
        <v>40</v>
      </c>
      <c r="O496" s="87"/>
      <c r="P496" s="224">
        <f>O496*H496</f>
        <v>0</v>
      </c>
      <c r="Q496" s="224">
        <v>0</v>
      </c>
      <c r="R496" s="224">
        <f>Q496*H496</f>
        <v>0</v>
      </c>
      <c r="S496" s="224">
        <v>0</v>
      </c>
      <c r="T496" s="225">
        <f>S496*H496</f>
        <v>0</v>
      </c>
      <c r="U496" s="41"/>
      <c r="V496" s="41"/>
      <c r="W496" s="41"/>
      <c r="X496" s="41"/>
      <c r="Y496" s="41"/>
      <c r="Z496" s="41"/>
      <c r="AA496" s="41"/>
      <c r="AB496" s="41"/>
      <c r="AC496" s="41"/>
      <c r="AD496" s="41"/>
      <c r="AE496" s="41"/>
      <c r="AR496" s="226" t="s">
        <v>323</v>
      </c>
      <c r="AT496" s="226" t="s">
        <v>195</v>
      </c>
      <c r="AU496" s="226" t="s">
        <v>78</v>
      </c>
      <c r="AY496" s="20" t="s">
        <v>193</v>
      </c>
      <c r="BE496" s="227">
        <f>IF(N496="základní",J496,0)</f>
        <v>0</v>
      </c>
      <c r="BF496" s="227">
        <f>IF(N496="snížená",J496,0)</f>
        <v>0</v>
      </c>
      <c r="BG496" s="227">
        <f>IF(N496="zákl. přenesená",J496,0)</f>
        <v>0</v>
      </c>
      <c r="BH496" s="227">
        <f>IF(N496="sníž. přenesená",J496,0)</f>
        <v>0</v>
      </c>
      <c r="BI496" s="227">
        <f>IF(N496="nulová",J496,0)</f>
        <v>0</v>
      </c>
      <c r="BJ496" s="20" t="s">
        <v>76</v>
      </c>
      <c r="BK496" s="227">
        <f>ROUND(I496*H496,2)</f>
        <v>0</v>
      </c>
      <c r="BL496" s="20" t="s">
        <v>323</v>
      </c>
      <c r="BM496" s="226" t="s">
        <v>722</v>
      </c>
    </row>
    <row r="497" s="2" customFormat="1">
      <c r="A497" s="41"/>
      <c r="B497" s="42"/>
      <c r="C497" s="43"/>
      <c r="D497" s="228" t="s">
        <v>202</v>
      </c>
      <c r="E497" s="43"/>
      <c r="F497" s="229" t="s">
        <v>723</v>
      </c>
      <c r="G497" s="43"/>
      <c r="H497" s="43"/>
      <c r="I497" s="230"/>
      <c r="J497" s="43"/>
      <c r="K497" s="43"/>
      <c r="L497" s="47"/>
      <c r="M497" s="231"/>
      <c r="N497" s="232"/>
      <c r="O497" s="87"/>
      <c r="P497" s="87"/>
      <c r="Q497" s="87"/>
      <c r="R497" s="87"/>
      <c r="S497" s="87"/>
      <c r="T497" s="88"/>
      <c r="U497" s="41"/>
      <c r="V497" s="41"/>
      <c r="W497" s="41"/>
      <c r="X497" s="41"/>
      <c r="Y497" s="41"/>
      <c r="Z497" s="41"/>
      <c r="AA497" s="41"/>
      <c r="AB497" s="41"/>
      <c r="AC497" s="41"/>
      <c r="AD497" s="41"/>
      <c r="AE497" s="41"/>
      <c r="AT497" s="20" t="s">
        <v>202</v>
      </c>
      <c r="AU497" s="20" t="s">
        <v>78</v>
      </c>
    </row>
    <row r="498" s="13" customFormat="1">
      <c r="A498" s="13"/>
      <c r="B498" s="235"/>
      <c r="C498" s="236"/>
      <c r="D498" s="228" t="s">
        <v>206</v>
      </c>
      <c r="E498" s="237" t="s">
        <v>19</v>
      </c>
      <c r="F498" s="238" t="s">
        <v>207</v>
      </c>
      <c r="G498" s="236"/>
      <c r="H498" s="237" t="s">
        <v>19</v>
      </c>
      <c r="I498" s="239"/>
      <c r="J498" s="236"/>
      <c r="K498" s="236"/>
      <c r="L498" s="240"/>
      <c r="M498" s="241"/>
      <c r="N498" s="242"/>
      <c r="O498" s="242"/>
      <c r="P498" s="242"/>
      <c r="Q498" s="242"/>
      <c r="R498" s="242"/>
      <c r="S498" s="242"/>
      <c r="T498" s="243"/>
      <c r="U498" s="13"/>
      <c r="V498" s="13"/>
      <c r="W498" s="13"/>
      <c r="X498" s="13"/>
      <c r="Y498" s="13"/>
      <c r="Z498" s="13"/>
      <c r="AA498" s="13"/>
      <c r="AB498" s="13"/>
      <c r="AC498" s="13"/>
      <c r="AD498" s="13"/>
      <c r="AE498" s="13"/>
      <c r="AT498" s="244" t="s">
        <v>206</v>
      </c>
      <c r="AU498" s="244" t="s">
        <v>78</v>
      </c>
      <c r="AV498" s="13" t="s">
        <v>76</v>
      </c>
      <c r="AW498" s="13" t="s">
        <v>31</v>
      </c>
      <c r="AX498" s="13" t="s">
        <v>69</v>
      </c>
      <c r="AY498" s="244" t="s">
        <v>193</v>
      </c>
    </row>
    <row r="499" s="14" customFormat="1">
      <c r="A499" s="14"/>
      <c r="B499" s="245"/>
      <c r="C499" s="246"/>
      <c r="D499" s="228" t="s">
        <v>206</v>
      </c>
      <c r="E499" s="247" t="s">
        <v>19</v>
      </c>
      <c r="F499" s="248" t="s">
        <v>78</v>
      </c>
      <c r="G499" s="246"/>
      <c r="H499" s="249">
        <v>2</v>
      </c>
      <c r="I499" s="250"/>
      <c r="J499" s="246"/>
      <c r="K499" s="246"/>
      <c r="L499" s="251"/>
      <c r="M499" s="252"/>
      <c r="N499" s="253"/>
      <c r="O499" s="253"/>
      <c r="P499" s="253"/>
      <c r="Q499" s="253"/>
      <c r="R499" s="253"/>
      <c r="S499" s="253"/>
      <c r="T499" s="254"/>
      <c r="U499" s="14"/>
      <c r="V499" s="14"/>
      <c r="W499" s="14"/>
      <c r="X499" s="14"/>
      <c r="Y499" s="14"/>
      <c r="Z499" s="14"/>
      <c r="AA499" s="14"/>
      <c r="AB499" s="14"/>
      <c r="AC499" s="14"/>
      <c r="AD499" s="14"/>
      <c r="AE499" s="14"/>
      <c r="AT499" s="255" t="s">
        <v>206</v>
      </c>
      <c r="AU499" s="255" t="s">
        <v>78</v>
      </c>
      <c r="AV499" s="14" t="s">
        <v>78</v>
      </c>
      <c r="AW499" s="14" t="s">
        <v>31</v>
      </c>
      <c r="AX499" s="14" t="s">
        <v>76</v>
      </c>
      <c r="AY499" s="255" t="s">
        <v>193</v>
      </c>
    </row>
    <row r="500" s="2" customFormat="1" ht="21.75" customHeight="1">
      <c r="A500" s="41"/>
      <c r="B500" s="42"/>
      <c r="C500" s="215" t="s">
        <v>724</v>
      </c>
      <c r="D500" s="215" t="s">
        <v>195</v>
      </c>
      <c r="E500" s="216" t="s">
        <v>725</v>
      </c>
      <c r="F500" s="217" t="s">
        <v>726</v>
      </c>
      <c r="G500" s="218" t="s">
        <v>343</v>
      </c>
      <c r="H500" s="219">
        <v>19</v>
      </c>
      <c r="I500" s="220"/>
      <c r="J500" s="221">
        <f>ROUND(I500*H500,2)</f>
        <v>0</v>
      </c>
      <c r="K500" s="217" t="s">
        <v>199</v>
      </c>
      <c r="L500" s="47"/>
      <c r="M500" s="222" t="s">
        <v>19</v>
      </c>
      <c r="N500" s="223" t="s">
        <v>40</v>
      </c>
      <c r="O500" s="87"/>
      <c r="P500" s="224">
        <f>O500*H500</f>
        <v>0</v>
      </c>
      <c r="Q500" s="224">
        <v>0</v>
      </c>
      <c r="R500" s="224">
        <f>Q500*H500</f>
        <v>0</v>
      </c>
      <c r="S500" s="224">
        <v>0.001</v>
      </c>
      <c r="T500" s="225">
        <f>S500*H500</f>
        <v>0.019</v>
      </c>
      <c r="U500" s="41"/>
      <c r="V500" s="41"/>
      <c r="W500" s="41"/>
      <c r="X500" s="41"/>
      <c r="Y500" s="41"/>
      <c r="Z500" s="41"/>
      <c r="AA500" s="41"/>
      <c r="AB500" s="41"/>
      <c r="AC500" s="41"/>
      <c r="AD500" s="41"/>
      <c r="AE500" s="41"/>
      <c r="AR500" s="226" t="s">
        <v>323</v>
      </c>
      <c r="AT500" s="226" t="s">
        <v>195</v>
      </c>
      <c r="AU500" s="226" t="s">
        <v>78</v>
      </c>
      <c r="AY500" s="20" t="s">
        <v>193</v>
      </c>
      <c r="BE500" s="227">
        <f>IF(N500="základní",J500,0)</f>
        <v>0</v>
      </c>
      <c r="BF500" s="227">
        <f>IF(N500="snížená",J500,0)</f>
        <v>0</v>
      </c>
      <c r="BG500" s="227">
        <f>IF(N500="zákl. přenesená",J500,0)</f>
        <v>0</v>
      </c>
      <c r="BH500" s="227">
        <f>IF(N500="sníž. přenesená",J500,0)</f>
        <v>0</v>
      </c>
      <c r="BI500" s="227">
        <f>IF(N500="nulová",J500,0)</f>
        <v>0</v>
      </c>
      <c r="BJ500" s="20" t="s">
        <v>76</v>
      </c>
      <c r="BK500" s="227">
        <f>ROUND(I500*H500,2)</f>
        <v>0</v>
      </c>
      <c r="BL500" s="20" t="s">
        <v>323</v>
      </c>
      <c r="BM500" s="226" t="s">
        <v>727</v>
      </c>
    </row>
    <row r="501" s="2" customFormat="1">
      <c r="A501" s="41"/>
      <c r="B501" s="42"/>
      <c r="C501" s="43"/>
      <c r="D501" s="228" t="s">
        <v>202</v>
      </c>
      <c r="E501" s="43"/>
      <c r="F501" s="229" t="s">
        <v>728</v>
      </c>
      <c r="G501" s="43"/>
      <c r="H501" s="43"/>
      <c r="I501" s="230"/>
      <c r="J501" s="43"/>
      <c r="K501" s="43"/>
      <c r="L501" s="47"/>
      <c r="M501" s="231"/>
      <c r="N501" s="232"/>
      <c r="O501" s="87"/>
      <c r="P501" s="87"/>
      <c r="Q501" s="87"/>
      <c r="R501" s="87"/>
      <c r="S501" s="87"/>
      <c r="T501" s="88"/>
      <c r="U501" s="41"/>
      <c r="V501" s="41"/>
      <c r="W501" s="41"/>
      <c r="X501" s="41"/>
      <c r="Y501" s="41"/>
      <c r="Z501" s="41"/>
      <c r="AA501" s="41"/>
      <c r="AB501" s="41"/>
      <c r="AC501" s="41"/>
      <c r="AD501" s="41"/>
      <c r="AE501" s="41"/>
      <c r="AT501" s="20" t="s">
        <v>202</v>
      </c>
      <c r="AU501" s="20" t="s">
        <v>78</v>
      </c>
    </row>
    <row r="502" s="2" customFormat="1">
      <c r="A502" s="41"/>
      <c r="B502" s="42"/>
      <c r="C502" s="43"/>
      <c r="D502" s="233" t="s">
        <v>204</v>
      </c>
      <c r="E502" s="43"/>
      <c r="F502" s="234" t="s">
        <v>729</v>
      </c>
      <c r="G502" s="43"/>
      <c r="H502" s="43"/>
      <c r="I502" s="230"/>
      <c r="J502" s="43"/>
      <c r="K502" s="43"/>
      <c r="L502" s="47"/>
      <c r="M502" s="231"/>
      <c r="N502" s="232"/>
      <c r="O502" s="87"/>
      <c r="P502" s="87"/>
      <c r="Q502" s="87"/>
      <c r="R502" s="87"/>
      <c r="S502" s="87"/>
      <c r="T502" s="88"/>
      <c r="U502" s="41"/>
      <c r="V502" s="41"/>
      <c r="W502" s="41"/>
      <c r="X502" s="41"/>
      <c r="Y502" s="41"/>
      <c r="Z502" s="41"/>
      <c r="AA502" s="41"/>
      <c r="AB502" s="41"/>
      <c r="AC502" s="41"/>
      <c r="AD502" s="41"/>
      <c r="AE502" s="41"/>
      <c r="AT502" s="20" t="s">
        <v>204</v>
      </c>
      <c r="AU502" s="20" t="s">
        <v>78</v>
      </c>
    </row>
    <row r="503" s="13" customFormat="1">
      <c r="A503" s="13"/>
      <c r="B503" s="235"/>
      <c r="C503" s="236"/>
      <c r="D503" s="228" t="s">
        <v>206</v>
      </c>
      <c r="E503" s="237" t="s">
        <v>19</v>
      </c>
      <c r="F503" s="238" t="s">
        <v>207</v>
      </c>
      <c r="G503" s="236"/>
      <c r="H503" s="237" t="s">
        <v>19</v>
      </c>
      <c r="I503" s="239"/>
      <c r="J503" s="236"/>
      <c r="K503" s="236"/>
      <c r="L503" s="240"/>
      <c r="M503" s="241"/>
      <c r="N503" s="242"/>
      <c r="O503" s="242"/>
      <c r="P503" s="242"/>
      <c r="Q503" s="242"/>
      <c r="R503" s="242"/>
      <c r="S503" s="242"/>
      <c r="T503" s="243"/>
      <c r="U503" s="13"/>
      <c r="V503" s="13"/>
      <c r="W503" s="13"/>
      <c r="X503" s="13"/>
      <c r="Y503" s="13"/>
      <c r="Z503" s="13"/>
      <c r="AA503" s="13"/>
      <c r="AB503" s="13"/>
      <c r="AC503" s="13"/>
      <c r="AD503" s="13"/>
      <c r="AE503" s="13"/>
      <c r="AT503" s="244" t="s">
        <v>206</v>
      </c>
      <c r="AU503" s="244" t="s">
        <v>78</v>
      </c>
      <c r="AV503" s="13" t="s">
        <v>76</v>
      </c>
      <c r="AW503" s="13" t="s">
        <v>31</v>
      </c>
      <c r="AX503" s="13" t="s">
        <v>69</v>
      </c>
      <c r="AY503" s="244" t="s">
        <v>193</v>
      </c>
    </row>
    <row r="504" s="14" customFormat="1">
      <c r="A504" s="14"/>
      <c r="B504" s="245"/>
      <c r="C504" s="246"/>
      <c r="D504" s="228" t="s">
        <v>206</v>
      </c>
      <c r="E504" s="247" t="s">
        <v>19</v>
      </c>
      <c r="F504" s="248" t="s">
        <v>730</v>
      </c>
      <c r="G504" s="246"/>
      <c r="H504" s="249">
        <v>19</v>
      </c>
      <c r="I504" s="250"/>
      <c r="J504" s="246"/>
      <c r="K504" s="246"/>
      <c r="L504" s="251"/>
      <c r="M504" s="252"/>
      <c r="N504" s="253"/>
      <c r="O504" s="253"/>
      <c r="P504" s="253"/>
      <c r="Q504" s="253"/>
      <c r="R504" s="253"/>
      <c r="S504" s="253"/>
      <c r="T504" s="254"/>
      <c r="U504" s="14"/>
      <c r="V504" s="14"/>
      <c r="W504" s="14"/>
      <c r="X504" s="14"/>
      <c r="Y504" s="14"/>
      <c r="Z504" s="14"/>
      <c r="AA504" s="14"/>
      <c r="AB504" s="14"/>
      <c r="AC504" s="14"/>
      <c r="AD504" s="14"/>
      <c r="AE504" s="14"/>
      <c r="AT504" s="255" t="s">
        <v>206</v>
      </c>
      <c r="AU504" s="255" t="s">
        <v>78</v>
      </c>
      <c r="AV504" s="14" t="s">
        <v>78</v>
      </c>
      <c r="AW504" s="14" t="s">
        <v>31</v>
      </c>
      <c r="AX504" s="14" t="s">
        <v>76</v>
      </c>
      <c r="AY504" s="255" t="s">
        <v>193</v>
      </c>
    </row>
    <row r="505" s="2" customFormat="1" ht="16.5" customHeight="1">
      <c r="A505" s="41"/>
      <c r="B505" s="42"/>
      <c r="C505" s="215" t="s">
        <v>731</v>
      </c>
      <c r="D505" s="215" t="s">
        <v>195</v>
      </c>
      <c r="E505" s="216" t="s">
        <v>732</v>
      </c>
      <c r="F505" s="217" t="s">
        <v>733</v>
      </c>
      <c r="G505" s="218" t="s">
        <v>343</v>
      </c>
      <c r="H505" s="219">
        <v>1</v>
      </c>
      <c r="I505" s="220"/>
      <c r="J505" s="221">
        <f>ROUND(I505*H505,2)</f>
        <v>0</v>
      </c>
      <c r="K505" s="217" t="s">
        <v>199</v>
      </c>
      <c r="L505" s="47"/>
      <c r="M505" s="222" t="s">
        <v>19</v>
      </c>
      <c r="N505" s="223" t="s">
        <v>40</v>
      </c>
      <c r="O505" s="87"/>
      <c r="P505" s="224">
        <f>O505*H505</f>
        <v>0</v>
      </c>
      <c r="Q505" s="224">
        <v>0</v>
      </c>
      <c r="R505" s="224">
        <f>Q505*H505</f>
        <v>0</v>
      </c>
      <c r="S505" s="224">
        <v>0.0040000000000000001</v>
      </c>
      <c r="T505" s="225">
        <f>S505*H505</f>
        <v>0.0040000000000000001</v>
      </c>
      <c r="U505" s="41"/>
      <c r="V505" s="41"/>
      <c r="W505" s="41"/>
      <c r="X505" s="41"/>
      <c r="Y505" s="41"/>
      <c r="Z505" s="41"/>
      <c r="AA505" s="41"/>
      <c r="AB505" s="41"/>
      <c r="AC505" s="41"/>
      <c r="AD505" s="41"/>
      <c r="AE505" s="41"/>
      <c r="AR505" s="226" t="s">
        <v>323</v>
      </c>
      <c r="AT505" s="226" t="s">
        <v>195</v>
      </c>
      <c r="AU505" s="226" t="s">
        <v>78</v>
      </c>
      <c r="AY505" s="20" t="s">
        <v>193</v>
      </c>
      <c r="BE505" s="227">
        <f>IF(N505="základní",J505,0)</f>
        <v>0</v>
      </c>
      <c r="BF505" s="227">
        <f>IF(N505="snížená",J505,0)</f>
        <v>0</v>
      </c>
      <c r="BG505" s="227">
        <f>IF(N505="zákl. přenesená",J505,0)</f>
        <v>0</v>
      </c>
      <c r="BH505" s="227">
        <f>IF(N505="sníž. přenesená",J505,0)</f>
        <v>0</v>
      </c>
      <c r="BI505" s="227">
        <f>IF(N505="nulová",J505,0)</f>
        <v>0</v>
      </c>
      <c r="BJ505" s="20" t="s">
        <v>76</v>
      </c>
      <c r="BK505" s="227">
        <f>ROUND(I505*H505,2)</f>
        <v>0</v>
      </c>
      <c r="BL505" s="20" t="s">
        <v>323</v>
      </c>
      <c r="BM505" s="226" t="s">
        <v>734</v>
      </c>
    </row>
    <row r="506" s="2" customFormat="1">
      <c r="A506" s="41"/>
      <c r="B506" s="42"/>
      <c r="C506" s="43"/>
      <c r="D506" s="228" t="s">
        <v>202</v>
      </c>
      <c r="E506" s="43"/>
      <c r="F506" s="229" t="s">
        <v>735</v>
      </c>
      <c r="G506" s="43"/>
      <c r="H506" s="43"/>
      <c r="I506" s="230"/>
      <c r="J506" s="43"/>
      <c r="K506" s="43"/>
      <c r="L506" s="47"/>
      <c r="M506" s="231"/>
      <c r="N506" s="232"/>
      <c r="O506" s="87"/>
      <c r="P506" s="87"/>
      <c r="Q506" s="87"/>
      <c r="R506" s="87"/>
      <c r="S506" s="87"/>
      <c r="T506" s="88"/>
      <c r="U506" s="41"/>
      <c r="V506" s="41"/>
      <c r="W506" s="41"/>
      <c r="X506" s="41"/>
      <c r="Y506" s="41"/>
      <c r="Z506" s="41"/>
      <c r="AA506" s="41"/>
      <c r="AB506" s="41"/>
      <c r="AC506" s="41"/>
      <c r="AD506" s="41"/>
      <c r="AE506" s="41"/>
      <c r="AT506" s="20" t="s">
        <v>202</v>
      </c>
      <c r="AU506" s="20" t="s">
        <v>78</v>
      </c>
    </row>
    <row r="507" s="2" customFormat="1">
      <c r="A507" s="41"/>
      <c r="B507" s="42"/>
      <c r="C507" s="43"/>
      <c r="D507" s="233" t="s">
        <v>204</v>
      </c>
      <c r="E507" s="43"/>
      <c r="F507" s="234" t="s">
        <v>736</v>
      </c>
      <c r="G507" s="43"/>
      <c r="H507" s="43"/>
      <c r="I507" s="230"/>
      <c r="J507" s="43"/>
      <c r="K507" s="43"/>
      <c r="L507" s="47"/>
      <c r="M507" s="231"/>
      <c r="N507" s="232"/>
      <c r="O507" s="87"/>
      <c r="P507" s="87"/>
      <c r="Q507" s="87"/>
      <c r="R507" s="87"/>
      <c r="S507" s="87"/>
      <c r="T507" s="88"/>
      <c r="U507" s="41"/>
      <c r="V507" s="41"/>
      <c r="W507" s="41"/>
      <c r="X507" s="41"/>
      <c r="Y507" s="41"/>
      <c r="Z507" s="41"/>
      <c r="AA507" s="41"/>
      <c r="AB507" s="41"/>
      <c r="AC507" s="41"/>
      <c r="AD507" s="41"/>
      <c r="AE507" s="41"/>
      <c r="AT507" s="20" t="s">
        <v>204</v>
      </c>
      <c r="AU507" s="20" t="s">
        <v>78</v>
      </c>
    </row>
    <row r="508" s="13" customFormat="1">
      <c r="A508" s="13"/>
      <c r="B508" s="235"/>
      <c r="C508" s="236"/>
      <c r="D508" s="228" t="s">
        <v>206</v>
      </c>
      <c r="E508" s="237" t="s">
        <v>19</v>
      </c>
      <c r="F508" s="238" t="s">
        <v>207</v>
      </c>
      <c r="G508" s="236"/>
      <c r="H508" s="237" t="s">
        <v>19</v>
      </c>
      <c r="I508" s="239"/>
      <c r="J508" s="236"/>
      <c r="K508" s="236"/>
      <c r="L508" s="240"/>
      <c r="M508" s="241"/>
      <c r="N508" s="242"/>
      <c r="O508" s="242"/>
      <c r="P508" s="242"/>
      <c r="Q508" s="242"/>
      <c r="R508" s="242"/>
      <c r="S508" s="242"/>
      <c r="T508" s="243"/>
      <c r="U508" s="13"/>
      <c r="V508" s="13"/>
      <c r="W508" s="13"/>
      <c r="X508" s="13"/>
      <c r="Y508" s="13"/>
      <c r="Z508" s="13"/>
      <c r="AA508" s="13"/>
      <c r="AB508" s="13"/>
      <c r="AC508" s="13"/>
      <c r="AD508" s="13"/>
      <c r="AE508" s="13"/>
      <c r="AT508" s="244" t="s">
        <v>206</v>
      </c>
      <c r="AU508" s="244" t="s">
        <v>78</v>
      </c>
      <c r="AV508" s="13" t="s">
        <v>76</v>
      </c>
      <c r="AW508" s="13" t="s">
        <v>31</v>
      </c>
      <c r="AX508" s="13" t="s">
        <v>69</v>
      </c>
      <c r="AY508" s="244" t="s">
        <v>193</v>
      </c>
    </row>
    <row r="509" s="14" customFormat="1">
      <c r="A509" s="14"/>
      <c r="B509" s="245"/>
      <c r="C509" s="246"/>
      <c r="D509" s="228" t="s">
        <v>206</v>
      </c>
      <c r="E509" s="247" t="s">
        <v>19</v>
      </c>
      <c r="F509" s="248" t="s">
        <v>76</v>
      </c>
      <c r="G509" s="246"/>
      <c r="H509" s="249">
        <v>1</v>
      </c>
      <c r="I509" s="250"/>
      <c r="J509" s="246"/>
      <c r="K509" s="246"/>
      <c r="L509" s="251"/>
      <c r="M509" s="252"/>
      <c r="N509" s="253"/>
      <c r="O509" s="253"/>
      <c r="P509" s="253"/>
      <c r="Q509" s="253"/>
      <c r="R509" s="253"/>
      <c r="S509" s="253"/>
      <c r="T509" s="254"/>
      <c r="U509" s="14"/>
      <c r="V509" s="14"/>
      <c r="W509" s="14"/>
      <c r="X509" s="14"/>
      <c r="Y509" s="14"/>
      <c r="Z509" s="14"/>
      <c r="AA509" s="14"/>
      <c r="AB509" s="14"/>
      <c r="AC509" s="14"/>
      <c r="AD509" s="14"/>
      <c r="AE509" s="14"/>
      <c r="AT509" s="255" t="s">
        <v>206</v>
      </c>
      <c r="AU509" s="255" t="s">
        <v>78</v>
      </c>
      <c r="AV509" s="14" t="s">
        <v>78</v>
      </c>
      <c r="AW509" s="14" t="s">
        <v>31</v>
      </c>
      <c r="AX509" s="14" t="s">
        <v>76</v>
      </c>
      <c r="AY509" s="255" t="s">
        <v>193</v>
      </c>
    </row>
    <row r="510" s="12" customFormat="1" ht="22.8" customHeight="1">
      <c r="A510" s="12"/>
      <c r="B510" s="199"/>
      <c r="C510" s="200"/>
      <c r="D510" s="201" t="s">
        <v>68</v>
      </c>
      <c r="E510" s="213" t="s">
        <v>737</v>
      </c>
      <c r="F510" s="213" t="s">
        <v>738</v>
      </c>
      <c r="G510" s="200"/>
      <c r="H510" s="200"/>
      <c r="I510" s="203"/>
      <c r="J510" s="214">
        <f>BK510</f>
        <v>0</v>
      </c>
      <c r="K510" s="200"/>
      <c r="L510" s="205"/>
      <c r="M510" s="206"/>
      <c r="N510" s="207"/>
      <c r="O510" s="207"/>
      <c r="P510" s="208">
        <f>SUM(P511:P550)</f>
        <v>0</v>
      </c>
      <c r="Q510" s="207"/>
      <c r="R510" s="208">
        <f>SUM(R511:R550)</f>
        <v>0</v>
      </c>
      <c r="S510" s="207"/>
      <c r="T510" s="209">
        <f>SUM(T511:T550)</f>
        <v>17.157830000000001</v>
      </c>
      <c r="U510" s="12"/>
      <c r="V510" s="12"/>
      <c r="W510" s="12"/>
      <c r="X510" s="12"/>
      <c r="Y510" s="12"/>
      <c r="Z510" s="12"/>
      <c r="AA510" s="12"/>
      <c r="AB510" s="12"/>
      <c r="AC510" s="12"/>
      <c r="AD510" s="12"/>
      <c r="AE510" s="12"/>
      <c r="AR510" s="210" t="s">
        <v>78</v>
      </c>
      <c r="AT510" s="211" t="s">
        <v>68</v>
      </c>
      <c r="AU510" s="211" t="s">
        <v>76</v>
      </c>
      <c r="AY510" s="210" t="s">
        <v>193</v>
      </c>
      <c r="BK510" s="212">
        <f>SUM(BK511:BK550)</f>
        <v>0</v>
      </c>
    </row>
    <row r="511" s="2" customFormat="1" ht="16.5" customHeight="1">
      <c r="A511" s="41"/>
      <c r="B511" s="42"/>
      <c r="C511" s="215" t="s">
        <v>739</v>
      </c>
      <c r="D511" s="215" t="s">
        <v>195</v>
      </c>
      <c r="E511" s="216" t="s">
        <v>740</v>
      </c>
      <c r="F511" s="217" t="s">
        <v>741</v>
      </c>
      <c r="G511" s="218" t="s">
        <v>408</v>
      </c>
      <c r="H511" s="219">
        <v>142.80000000000001</v>
      </c>
      <c r="I511" s="220"/>
      <c r="J511" s="221">
        <f>ROUND(I511*H511,2)</f>
        <v>0</v>
      </c>
      <c r="K511" s="217" t="s">
        <v>199</v>
      </c>
      <c r="L511" s="47"/>
      <c r="M511" s="222" t="s">
        <v>19</v>
      </c>
      <c r="N511" s="223" t="s">
        <v>40</v>
      </c>
      <c r="O511" s="87"/>
      <c r="P511" s="224">
        <f>O511*H511</f>
        <v>0</v>
      </c>
      <c r="Q511" s="224">
        <v>0</v>
      </c>
      <c r="R511" s="224">
        <f>Q511*H511</f>
        <v>0</v>
      </c>
      <c r="S511" s="224">
        <v>0.0080000000000000002</v>
      </c>
      <c r="T511" s="225">
        <f>S511*H511</f>
        <v>1.1424000000000001</v>
      </c>
      <c r="U511" s="41"/>
      <c r="V511" s="41"/>
      <c r="W511" s="41"/>
      <c r="X511" s="41"/>
      <c r="Y511" s="41"/>
      <c r="Z511" s="41"/>
      <c r="AA511" s="41"/>
      <c r="AB511" s="41"/>
      <c r="AC511" s="41"/>
      <c r="AD511" s="41"/>
      <c r="AE511" s="41"/>
      <c r="AR511" s="226" t="s">
        <v>323</v>
      </c>
      <c r="AT511" s="226" t="s">
        <v>195</v>
      </c>
      <c r="AU511" s="226" t="s">
        <v>78</v>
      </c>
      <c r="AY511" s="20" t="s">
        <v>193</v>
      </c>
      <c r="BE511" s="227">
        <f>IF(N511="základní",J511,0)</f>
        <v>0</v>
      </c>
      <c r="BF511" s="227">
        <f>IF(N511="snížená",J511,0)</f>
        <v>0</v>
      </c>
      <c r="BG511" s="227">
        <f>IF(N511="zákl. přenesená",J511,0)</f>
        <v>0</v>
      </c>
      <c r="BH511" s="227">
        <f>IF(N511="sníž. přenesená",J511,0)</f>
        <v>0</v>
      </c>
      <c r="BI511" s="227">
        <f>IF(N511="nulová",J511,0)</f>
        <v>0</v>
      </c>
      <c r="BJ511" s="20" t="s">
        <v>76</v>
      </c>
      <c r="BK511" s="227">
        <f>ROUND(I511*H511,2)</f>
        <v>0</v>
      </c>
      <c r="BL511" s="20" t="s">
        <v>323</v>
      </c>
      <c r="BM511" s="226" t="s">
        <v>742</v>
      </c>
    </row>
    <row r="512" s="2" customFormat="1">
      <c r="A512" s="41"/>
      <c r="B512" s="42"/>
      <c r="C512" s="43"/>
      <c r="D512" s="228" t="s">
        <v>202</v>
      </c>
      <c r="E512" s="43"/>
      <c r="F512" s="229" t="s">
        <v>743</v>
      </c>
      <c r="G512" s="43"/>
      <c r="H512" s="43"/>
      <c r="I512" s="230"/>
      <c r="J512" s="43"/>
      <c r="K512" s="43"/>
      <c r="L512" s="47"/>
      <c r="M512" s="231"/>
      <c r="N512" s="232"/>
      <c r="O512" s="87"/>
      <c r="P512" s="87"/>
      <c r="Q512" s="87"/>
      <c r="R512" s="87"/>
      <c r="S512" s="87"/>
      <c r="T512" s="88"/>
      <c r="U512" s="41"/>
      <c r="V512" s="41"/>
      <c r="W512" s="41"/>
      <c r="X512" s="41"/>
      <c r="Y512" s="41"/>
      <c r="Z512" s="41"/>
      <c r="AA512" s="41"/>
      <c r="AB512" s="41"/>
      <c r="AC512" s="41"/>
      <c r="AD512" s="41"/>
      <c r="AE512" s="41"/>
      <c r="AT512" s="20" t="s">
        <v>202</v>
      </c>
      <c r="AU512" s="20" t="s">
        <v>78</v>
      </c>
    </row>
    <row r="513" s="2" customFormat="1">
      <c r="A513" s="41"/>
      <c r="B513" s="42"/>
      <c r="C513" s="43"/>
      <c r="D513" s="233" t="s">
        <v>204</v>
      </c>
      <c r="E513" s="43"/>
      <c r="F513" s="234" t="s">
        <v>744</v>
      </c>
      <c r="G513" s="43"/>
      <c r="H513" s="43"/>
      <c r="I513" s="230"/>
      <c r="J513" s="43"/>
      <c r="K513" s="43"/>
      <c r="L513" s="47"/>
      <c r="M513" s="231"/>
      <c r="N513" s="232"/>
      <c r="O513" s="87"/>
      <c r="P513" s="87"/>
      <c r="Q513" s="87"/>
      <c r="R513" s="87"/>
      <c r="S513" s="87"/>
      <c r="T513" s="88"/>
      <c r="U513" s="41"/>
      <c r="V513" s="41"/>
      <c r="W513" s="41"/>
      <c r="X513" s="41"/>
      <c r="Y513" s="41"/>
      <c r="Z513" s="41"/>
      <c r="AA513" s="41"/>
      <c r="AB513" s="41"/>
      <c r="AC513" s="41"/>
      <c r="AD513" s="41"/>
      <c r="AE513" s="41"/>
      <c r="AT513" s="20" t="s">
        <v>204</v>
      </c>
      <c r="AU513" s="20" t="s">
        <v>78</v>
      </c>
    </row>
    <row r="514" s="13" customFormat="1">
      <c r="A514" s="13"/>
      <c r="B514" s="235"/>
      <c r="C514" s="236"/>
      <c r="D514" s="228" t="s">
        <v>206</v>
      </c>
      <c r="E514" s="237" t="s">
        <v>19</v>
      </c>
      <c r="F514" s="238" t="s">
        <v>207</v>
      </c>
      <c r="G514" s="236"/>
      <c r="H514" s="237" t="s">
        <v>19</v>
      </c>
      <c r="I514" s="239"/>
      <c r="J514" s="236"/>
      <c r="K514" s="236"/>
      <c r="L514" s="240"/>
      <c r="M514" s="241"/>
      <c r="N514" s="242"/>
      <c r="O514" s="242"/>
      <c r="P514" s="242"/>
      <c r="Q514" s="242"/>
      <c r="R514" s="242"/>
      <c r="S514" s="242"/>
      <c r="T514" s="243"/>
      <c r="U514" s="13"/>
      <c r="V514" s="13"/>
      <c r="W514" s="13"/>
      <c r="X514" s="13"/>
      <c r="Y514" s="13"/>
      <c r="Z514" s="13"/>
      <c r="AA514" s="13"/>
      <c r="AB514" s="13"/>
      <c r="AC514" s="13"/>
      <c r="AD514" s="13"/>
      <c r="AE514" s="13"/>
      <c r="AT514" s="244" t="s">
        <v>206</v>
      </c>
      <c r="AU514" s="244" t="s">
        <v>78</v>
      </c>
      <c r="AV514" s="13" t="s">
        <v>76</v>
      </c>
      <c r="AW514" s="13" t="s">
        <v>31</v>
      </c>
      <c r="AX514" s="13" t="s">
        <v>69</v>
      </c>
      <c r="AY514" s="244" t="s">
        <v>193</v>
      </c>
    </row>
    <row r="515" s="14" customFormat="1">
      <c r="A515" s="14"/>
      <c r="B515" s="245"/>
      <c r="C515" s="246"/>
      <c r="D515" s="228" t="s">
        <v>206</v>
      </c>
      <c r="E515" s="247" t="s">
        <v>19</v>
      </c>
      <c r="F515" s="248" t="s">
        <v>745</v>
      </c>
      <c r="G515" s="246"/>
      <c r="H515" s="249">
        <v>58.799999999999997</v>
      </c>
      <c r="I515" s="250"/>
      <c r="J515" s="246"/>
      <c r="K515" s="246"/>
      <c r="L515" s="251"/>
      <c r="M515" s="252"/>
      <c r="N515" s="253"/>
      <c r="O515" s="253"/>
      <c r="P515" s="253"/>
      <c r="Q515" s="253"/>
      <c r="R515" s="253"/>
      <c r="S515" s="253"/>
      <c r="T515" s="254"/>
      <c r="U515" s="14"/>
      <c r="V515" s="14"/>
      <c r="W515" s="14"/>
      <c r="X515" s="14"/>
      <c r="Y515" s="14"/>
      <c r="Z515" s="14"/>
      <c r="AA515" s="14"/>
      <c r="AB515" s="14"/>
      <c r="AC515" s="14"/>
      <c r="AD515" s="14"/>
      <c r="AE515" s="14"/>
      <c r="AT515" s="255" t="s">
        <v>206</v>
      </c>
      <c r="AU515" s="255" t="s">
        <v>78</v>
      </c>
      <c r="AV515" s="14" t="s">
        <v>78</v>
      </c>
      <c r="AW515" s="14" t="s">
        <v>31</v>
      </c>
      <c r="AX515" s="14" t="s">
        <v>69</v>
      </c>
      <c r="AY515" s="255" t="s">
        <v>193</v>
      </c>
    </row>
    <row r="516" s="14" customFormat="1">
      <c r="A516" s="14"/>
      <c r="B516" s="245"/>
      <c r="C516" s="246"/>
      <c r="D516" s="228" t="s">
        <v>206</v>
      </c>
      <c r="E516" s="247" t="s">
        <v>19</v>
      </c>
      <c r="F516" s="248" t="s">
        <v>746</v>
      </c>
      <c r="G516" s="246"/>
      <c r="H516" s="249">
        <v>84</v>
      </c>
      <c r="I516" s="250"/>
      <c r="J516" s="246"/>
      <c r="K516" s="246"/>
      <c r="L516" s="251"/>
      <c r="M516" s="252"/>
      <c r="N516" s="253"/>
      <c r="O516" s="253"/>
      <c r="P516" s="253"/>
      <c r="Q516" s="253"/>
      <c r="R516" s="253"/>
      <c r="S516" s="253"/>
      <c r="T516" s="254"/>
      <c r="U516" s="14"/>
      <c r="V516" s="14"/>
      <c r="W516" s="14"/>
      <c r="X516" s="14"/>
      <c r="Y516" s="14"/>
      <c r="Z516" s="14"/>
      <c r="AA516" s="14"/>
      <c r="AB516" s="14"/>
      <c r="AC516" s="14"/>
      <c r="AD516" s="14"/>
      <c r="AE516" s="14"/>
      <c r="AT516" s="255" t="s">
        <v>206</v>
      </c>
      <c r="AU516" s="255" t="s">
        <v>78</v>
      </c>
      <c r="AV516" s="14" t="s">
        <v>78</v>
      </c>
      <c r="AW516" s="14" t="s">
        <v>31</v>
      </c>
      <c r="AX516" s="14" t="s">
        <v>69</v>
      </c>
      <c r="AY516" s="255" t="s">
        <v>193</v>
      </c>
    </row>
    <row r="517" s="15" customFormat="1">
      <c r="A517" s="15"/>
      <c r="B517" s="256"/>
      <c r="C517" s="257"/>
      <c r="D517" s="228" t="s">
        <v>206</v>
      </c>
      <c r="E517" s="258" t="s">
        <v>19</v>
      </c>
      <c r="F517" s="259" t="s">
        <v>218</v>
      </c>
      <c r="G517" s="257"/>
      <c r="H517" s="260">
        <v>142.80000000000001</v>
      </c>
      <c r="I517" s="261"/>
      <c r="J517" s="257"/>
      <c r="K517" s="257"/>
      <c r="L517" s="262"/>
      <c r="M517" s="263"/>
      <c r="N517" s="264"/>
      <c r="O517" s="264"/>
      <c r="P517" s="264"/>
      <c r="Q517" s="264"/>
      <c r="R517" s="264"/>
      <c r="S517" s="264"/>
      <c r="T517" s="265"/>
      <c r="U517" s="15"/>
      <c r="V517" s="15"/>
      <c r="W517" s="15"/>
      <c r="X517" s="15"/>
      <c r="Y517" s="15"/>
      <c r="Z517" s="15"/>
      <c r="AA517" s="15"/>
      <c r="AB517" s="15"/>
      <c r="AC517" s="15"/>
      <c r="AD517" s="15"/>
      <c r="AE517" s="15"/>
      <c r="AT517" s="266" t="s">
        <v>206</v>
      </c>
      <c r="AU517" s="266" t="s">
        <v>78</v>
      </c>
      <c r="AV517" s="15" t="s">
        <v>200</v>
      </c>
      <c r="AW517" s="15" t="s">
        <v>31</v>
      </c>
      <c r="AX517" s="15" t="s">
        <v>76</v>
      </c>
      <c r="AY517" s="266" t="s">
        <v>193</v>
      </c>
    </row>
    <row r="518" s="2" customFormat="1" ht="16.5" customHeight="1">
      <c r="A518" s="41"/>
      <c r="B518" s="42"/>
      <c r="C518" s="215" t="s">
        <v>747</v>
      </c>
      <c r="D518" s="215" t="s">
        <v>195</v>
      </c>
      <c r="E518" s="216" t="s">
        <v>748</v>
      </c>
      <c r="F518" s="217" t="s">
        <v>749</v>
      </c>
      <c r="G518" s="218" t="s">
        <v>408</v>
      </c>
      <c r="H518" s="219">
        <v>636.10000000000002</v>
      </c>
      <c r="I518" s="220"/>
      <c r="J518" s="221">
        <f>ROUND(I518*H518,2)</f>
        <v>0</v>
      </c>
      <c r="K518" s="217" t="s">
        <v>199</v>
      </c>
      <c r="L518" s="47"/>
      <c r="M518" s="222" t="s">
        <v>19</v>
      </c>
      <c r="N518" s="223" t="s">
        <v>40</v>
      </c>
      <c r="O518" s="87"/>
      <c r="P518" s="224">
        <f>O518*H518</f>
        <v>0</v>
      </c>
      <c r="Q518" s="224">
        <v>0</v>
      </c>
      <c r="R518" s="224">
        <f>Q518*H518</f>
        <v>0</v>
      </c>
      <c r="S518" s="224">
        <v>0.014</v>
      </c>
      <c r="T518" s="225">
        <f>S518*H518</f>
        <v>8.9054000000000002</v>
      </c>
      <c r="U518" s="41"/>
      <c r="V518" s="41"/>
      <c r="W518" s="41"/>
      <c r="X518" s="41"/>
      <c r="Y518" s="41"/>
      <c r="Z518" s="41"/>
      <c r="AA518" s="41"/>
      <c r="AB518" s="41"/>
      <c r="AC518" s="41"/>
      <c r="AD518" s="41"/>
      <c r="AE518" s="41"/>
      <c r="AR518" s="226" t="s">
        <v>323</v>
      </c>
      <c r="AT518" s="226" t="s">
        <v>195</v>
      </c>
      <c r="AU518" s="226" t="s">
        <v>78</v>
      </c>
      <c r="AY518" s="20" t="s">
        <v>193</v>
      </c>
      <c r="BE518" s="227">
        <f>IF(N518="základní",J518,0)</f>
        <v>0</v>
      </c>
      <c r="BF518" s="227">
        <f>IF(N518="snížená",J518,0)</f>
        <v>0</v>
      </c>
      <c r="BG518" s="227">
        <f>IF(N518="zákl. přenesená",J518,0)</f>
        <v>0</v>
      </c>
      <c r="BH518" s="227">
        <f>IF(N518="sníž. přenesená",J518,0)</f>
        <v>0</v>
      </c>
      <c r="BI518" s="227">
        <f>IF(N518="nulová",J518,0)</f>
        <v>0</v>
      </c>
      <c r="BJ518" s="20" t="s">
        <v>76</v>
      </c>
      <c r="BK518" s="227">
        <f>ROUND(I518*H518,2)</f>
        <v>0</v>
      </c>
      <c r="BL518" s="20" t="s">
        <v>323</v>
      </c>
      <c r="BM518" s="226" t="s">
        <v>750</v>
      </c>
    </row>
    <row r="519" s="2" customFormat="1">
      <c r="A519" s="41"/>
      <c r="B519" s="42"/>
      <c r="C519" s="43"/>
      <c r="D519" s="228" t="s">
        <v>202</v>
      </c>
      <c r="E519" s="43"/>
      <c r="F519" s="229" t="s">
        <v>751</v>
      </c>
      <c r="G519" s="43"/>
      <c r="H519" s="43"/>
      <c r="I519" s="230"/>
      <c r="J519" s="43"/>
      <c r="K519" s="43"/>
      <c r="L519" s="47"/>
      <c r="M519" s="231"/>
      <c r="N519" s="232"/>
      <c r="O519" s="87"/>
      <c r="P519" s="87"/>
      <c r="Q519" s="87"/>
      <c r="R519" s="87"/>
      <c r="S519" s="87"/>
      <c r="T519" s="88"/>
      <c r="U519" s="41"/>
      <c r="V519" s="41"/>
      <c r="W519" s="41"/>
      <c r="X519" s="41"/>
      <c r="Y519" s="41"/>
      <c r="Z519" s="41"/>
      <c r="AA519" s="41"/>
      <c r="AB519" s="41"/>
      <c r="AC519" s="41"/>
      <c r="AD519" s="41"/>
      <c r="AE519" s="41"/>
      <c r="AT519" s="20" t="s">
        <v>202</v>
      </c>
      <c r="AU519" s="20" t="s">
        <v>78</v>
      </c>
    </row>
    <row r="520" s="2" customFormat="1">
      <c r="A520" s="41"/>
      <c r="B520" s="42"/>
      <c r="C520" s="43"/>
      <c r="D520" s="233" t="s">
        <v>204</v>
      </c>
      <c r="E520" s="43"/>
      <c r="F520" s="234" t="s">
        <v>752</v>
      </c>
      <c r="G520" s="43"/>
      <c r="H520" s="43"/>
      <c r="I520" s="230"/>
      <c r="J520" s="43"/>
      <c r="K520" s="43"/>
      <c r="L520" s="47"/>
      <c r="M520" s="231"/>
      <c r="N520" s="232"/>
      <c r="O520" s="87"/>
      <c r="P520" s="87"/>
      <c r="Q520" s="87"/>
      <c r="R520" s="87"/>
      <c r="S520" s="87"/>
      <c r="T520" s="88"/>
      <c r="U520" s="41"/>
      <c r="V520" s="41"/>
      <c r="W520" s="41"/>
      <c r="X520" s="41"/>
      <c r="Y520" s="41"/>
      <c r="Z520" s="41"/>
      <c r="AA520" s="41"/>
      <c r="AB520" s="41"/>
      <c r="AC520" s="41"/>
      <c r="AD520" s="41"/>
      <c r="AE520" s="41"/>
      <c r="AT520" s="20" t="s">
        <v>204</v>
      </c>
      <c r="AU520" s="20" t="s">
        <v>78</v>
      </c>
    </row>
    <row r="521" s="13" customFormat="1">
      <c r="A521" s="13"/>
      <c r="B521" s="235"/>
      <c r="C521" s="236"/>
      <c r="D521" s="228" t="s">
        <v>206</v>
      </c>
      <c r="E521" s="237" t="s">
        <v>19</v>
      </c>
      <c r="F521" s="238" t="s">
        <v>207</v>
      </c>
      <c r="G521" s="236"/>
      <c r="H521" s="237" t="s">
        <v>19</v>
      </c>
      <c r="I521" s="239"/>
      <c r="J521" s="236"/>
      <c r="K521" s="236"/>
      <c r="L521" s="240"/>
      <c r="M521" s="241"/>
      <c r="N521" s="242"/>
      <c r="O521" s="242"/>
      <c r="P521" s="242"/>
      <c r="Q521" s="242"/>
      <c r="R521" s="242"/>
      <c r="S521" s="242"/>
      <c r="T521" s="243"/>
      <c r="U521" s="13"/>
      <c r="V521" s="13"/>
      <c r="W521" s="13"/>
      <c r="X521" s="13"/>
      <c r="Y521" s="13"/>
      <c r="Z521" s="13"/>
      <c r="AA521" s="13"/>
      <c r="AB521" s="13"/>
      <c r="AC521" s="13"/>
      <c r="AD521" s="13"/>
      <c r="AE521" s="13"/>
      <c r="AT521" s="244" t="s">
        <v>206</v>
      </c>
      <c r="AU521" s="244" t="s">
        <v>78</v>
      </c>
      <c r="AV521" s="13" t="s">
        <v>76</v>
      </c>
      <c r="AW521" s="13" t="s">
        <v>31</v>
      </c>
      <c r="AX521" s="13" t="s">
        <v>69</v>
      </c>
      <c r="AY521" s="244" t="s">
        <v>193</v>
      </c>
    </row>
    <row r="522" s="14" customFormat="1">
      <c r="A522" s="14"/>
      <c r="B522" s="245"/>
      <c r="C522" s="246"/>
      <c r="D522" s="228" t="s">
        <v>206</v>
      </c>
      <c r="E522" s="247" t="s">
        <v>19</v>
      </c>
      <c r="F522" s="248" t="s">
        <v>753</v>
      </c>
      <c r="G522" s="246"/>
      <c r="H522" s="249">
        <v>66</v>
      </c>
      <c r="I522" s="250"/>
      <c r="J522" s="246"/>
      <c r="K522" s="246"/>
      <c r="L522" s="251"/>
      <c r="M522" s="252"/>
      <c r="N522" s="253"/>
      <c r="O522" s="253"/>
      <c r="P522" s="253"/>
      <c r="Q522" s="253"/>
      <c r="R522" s="253"/>
      <c r="S522" s="253"/>
      <c r="T522" s="254"/>
      <c r="U522" s="14"/>
      <c r="V522" s="14"/>
      <c r="W522" s="14"/>
      <c r="X522" s="14"/>
      <c r="Y522" s="14"/>
      <c r="Z522" s="14"/>
      <c r="AA522" s="14"/>
      <c r="AB522" s="14"/>
      <c r="AC522" s="14"/>
      <c r="AD522" s="14"/>
      <c r="AE522" s="14"/>
      <c r="AT522" s="255" t="s">
        <v>206</v>
      </c>
      <c r="AU522" s="255" t="s">
        <v>78</v>
      </c>
      <c r="AV522" s="14" t="s">
        <v>78</v>
      </c>
      <c r="AW522" s="14" t="s">
        <v>31</v>
      </c>
      <c r="AX522" s="14" t="s">
        <v>69</v>
      </c>
      <c r="AY522" s="255" t="s">
        <v>193</v>
      </c>
    </row>
    <row r="523" s="14" customFormat="1">
      <c r="A523" s="14"/>
      <c r="B523" s="245"/>
      <c r="C523" s="246"/>
      <c r="D523" s="228" t="s">
        <v>206</v>
      </c>
      <c r="E523" s="247" t="s">
        <v>19</v>
      </c>
      <c r="F523" s="248" t="s">
        <v>754</v>
      </c>
      <c r="G523" s="246"/>
      <c r="H523" s="249">
        <v>399.60000000000002</v>
      </c>
      <c r="I523" s="250"/>
      <c r="J523" s="246"/>
      <c r="K523" s="246"/>
      <c r="L523" s="251"/>
      <c r="M523" s="252"/>
      <c r="N523" s="253"/>
      <c r="O523" s="253"/>
      <c r="P523" s="253"/>
      <c r="Q523" s="253"/>
      <c r="R523" s="253"/>
      <c r="S523" s="253"/>
      <c r="T523" s="254"/>
      <c r="U523" s="14"/>
      <c r="V523" s="14"/>
      <c r="W523" s="14"/>
      <c r="X523" s="14"/>
      <c r="Y523" s="14"/>
      <c r="Z523" s="14"/>
      <c r="AA523" s="14"/>
      <c r="AB523" s="14"/>
      <c r="AC523" s="14"/>
      <c r="AD523" s="14"/>
      <c r="AE523" s="14"/>
      <c r="AT523" s="255" t="s">
        <v>206</v>
      </c>
      <c r="AU523" s="255" t="s">
        <v>78</v>
      </c>
      <c r="AV523" s="14" t="s">
        <v>78</v>
      </c>
      <c r="AW523" s="14" t="s">
        <v>31</v>
      </c>
      <c r="AX523" s="14" t="s">
        <v>69</v>
      </c>
      <c r="AY523" s="255" t="s">
        <v>193</v>
      </c>
    </row>
    <row r="524" s="14" customFormat="1">
      <c r="A524" s="14"/>
      <c r="B524" s="245"/>
      <c r="C524" s="246"/>
      <c r="D524" s="228" t="s">
        <v>206</v>
      </c>
      <c r="E524" s="247" t="s">
        <v>19</v>
      </c>
      <c r="F524" s="248" t="s">
        <v>755</v>
      </c>
      <c r="G524" s="246"/>
      <c r="H524" s="249">
        <v>82.5</v>
      </c>
      <c r="I524" s="250"/>
      <c r="J524" s="246"/>
      <c r="K524" s="246"/>
      <c r="L524" s="251"/>
      <c r="M524" s="252"/>
      <c r="N524" s="253"/>
      <c r="O524" s="253"/>
      <c r="P524" s="253"/>
      <c r="Q524" s="253"/>
      <c r="R524" s="253"/>
      <c r="S524" s="253"/>
      <c r="T524" s="254"/>
      <c r="U524" s="14"/>
      <c r="V524" s="14"/>
      <c r="W524" s="14"/>
      <c r="X524" s="14"/>
      <c r="Y524" s="14"/>
      <c r="Z524" s="14"/>
      <c r="AA524" s="14"/>
      <c r="AB524" s="14"/>
      <c r="AC524" s="14"/>
      <c r="AD524" s="14"/>
      <c r="AE524" s="14"/>
      <c r="AT524" s="255" t="s">
        <v>206</v>
      </c>
      <c r="AU524" s="255" t="s">
        <v>78</v>
      </c>
      <c r="AV524" s="14" t="s">
        <v>78</v>
      </c>
      <c r="AW524" s="14" t="s">
        <v>31</v>
      </c>
      <c r="AX524" s="14" t="s">
        <v>69</v>
      </c>
      <c r="AY524" s="255" t="s">
        <v>193</v>
      </c>
    </row>
    <row r="525" s="14" customFormat="1">
      <c r="A525" s="14"/>
      <c r="B525" s="245"/>
      <c r="C525" s="246"/>
      <c r="D525" s="228" t="s">
        <v>206</v>
      </c>
      <c r="E525" s="247" t="s">
        <v>19</v>
      </c>
      <c r="F525" s="248" t="s">
        <v>756</v>
      </c>
      <c r="G525" s="246"/>
      <c r="H525" s="249">
        <v>52</v>
      </c>
      <c r="I525" s="250"/>
      <c r="J525" s="246"/>
      <c r="K525" s="246"/>
      <c r="L525" s="251"/>
      <c r="M525" s="252"/>
      <c r="N525" s="253"/>
      <c r="O525" s="253"/>
      <c r="P525" s="253"/>
      <c r="Q525" s="253"/>
      <c r="R525" s="253"/>
      <c r="S525" s="253"/>
      <c r="T525" s="254"/>
      <c r="U525" s="14"/>
      <c r="V525" s="14"/>
      <c r="W525" s="14"/>
      <c r="X525" s="14"/>
      <c r="Y525" s="14"/>
      <c r="Z525" s="14"/>
      <c r="AA525" s="14"/>
      <c r="AB525" s="14"/>
      <c r="AC525" s="14"/>
      <c r="AD525" s="14"/>
      <c r="AE525" s="14"/>
      <c r="AT525" s="255" t="s">
        <v>206</v>
      </c>
      <c r="AU525" s="255" t="s">
        <v>78</v>
      </c>
      <c r="AV525" s="14" t="s">
        <v>78</v>
      </c>
      <c r="AW525" s="14" t="s">
        <v>31</v>
      </c>
      <c r="AX525" s="14" t="s">
        <v>69</v>
      </c>
      <c r="AY525" s="255" t="s">
        <v>193</v>
      </c>
    </row>
    <row r="526" s="14" customFormat="1">
      <c r="A526" s="14"/>
      <c r="B526" s="245"/>
      <c r="C526" s="246"/>
      <c r="D526" s="228" t="s">
        <v>206</v>
      </c>
      <c r="E526" s="247" t="s">
        <v>19</v>
      </c>
      <c r="F526" s="248" t="s">
        <v>757</v>
      </c>
      <c r="G526" s="246"/>
      <c r="H526" s="249">
        <v>36</v>
      </c>
      <c r="I526" s="250"/>
      <c r="J526" s="246"/>
      <c r="K526" s="246"/>
      <c r="L526" s="251"/>
      <c r="M526" s="252"/>
      <c r="N526" s="253"/>
      <c r="O526" s="253"/>
      <c r="P526" s="253"/>
      <c r="Q526" s="253"/>
      <c r="R526" s="253"/>
      <c r="S526" s="253"/>
      <c r="T526" s="254"/>
      <c r="U526" s="14"/>
      <c r="V526" s="14"/>
      <c r="W526" s="14"/>
      <c r="X526" s="14"/>
      <c r="Y526" s="14"/>
      <c r="Z526" s="14"/>
      <c r="AA526" s="14"/>
      <c r="AB526" s="14"/>
      <c r="AC526" s="14"/>
      <c r="AD526" s="14"/>
      <c r="AE526" s="14"/>
      <c r="AT526" s="255" t="s">
        <v>206</v>
      </c>
      <c r="AU526" s="255" t="s">
        <v>78</v>
      </c>
      <c r="AV526" s="14" t="s">
        <v>78</v>
      </c>
      <c r="AW526" s="14" t="s">
        <v>31</v>
      </c>
      <c r="AX526" s="14" t="s">
        <v>69</v>
      </c>
      <c r="AY526" s="255" t="s">
        <v>193</v>
      </c>
    </row>
    <row r="527" s="15" customFormat="1">
      <c r="A527" s="15"/>
      <c r="B527" s="256"/>
      <c r="C527" s="257"/>
      <c r="D527" s="228" t="s">
        <v>206</v>
      </c>
      <c r="E527" s="258" t="s">
        <v>19</v>
      </c>
      <c r="F527" s="259" t="s">
        <v>218</v>
      </c>
      <c r="G527" s="257"/>
      <c r="H527" s="260">
        <v>636.10000000000002</v>
      </c>
      <c r="I527" s="261"/>
      <c r="J527" s="257"/>
      <c r="K527" s="257"/>
      <c r="L527" s="262"/>
      <c r="M527" s="263"/>
      <c r="N527" s="264"/>
      <c r="O527" s="264"/>
      <c r="P527" s="264"/>
      <c r="Q527" s="264"/>
      <c r="R527" s="264"/>
      <c r="S527" s="264"/>
      <c r="T527" s="265"/>
      <c r="U527" s="15"/>
      <c r="V527" s="15"/>
      <c r="W527" s="15"/>
      <c r="X527" s="15"/>
      <c r="Y527" s="15"/>
      <c r="Z527" s="15"/>
      <c r="AA527" s="15"/>
      <c r="AB527" s="15"/>
      <c r="AC527" s="15"/>
      <c r="AD527" s="15"/>
      <c r="AE527" s="15"/>
      <c r="AT527" s="266" t="s">
        <v>206</v>
      </c>
      <c r="AU527" s="266" t="s">
        <v>78</v>
      </c>
      <c r="AV527" s="15" t="s">
        <v>200</v>
      </c>
      <c r="AW527" s="15" t="s">
        <v>31</v>
      </c>
      <c r="AX527" s="15" t="s">
        <v>76</v>
      </c>
      <c r="AY527" s="266" t="s">
        <v>193</v>
      </c>
    </row>
    <row r="528" s="2" customFormat="1" ht="16.5" customHeight="1">
      <c r="A528" s="41"/>
      <c r="B528" s="42"/>
      <c r="C528" s="215" t="s">
        <v>758</v>
      </c>
      <c r="D528" s="215" t="s">
        <v>195</v>
      </c>
      <c r="E528" s="216" t="s">
        <v>759</v>
      </c>
      <c r="F528" s="217" t="s">
        <v>760</v>
      </c>
      <c r="G528" s="218" t="s">
        <v>408</v>
      </c>
      <c r="H528" s="219">
        <v>79.5</v>
      </c>
      <c r="I528" s="220"/>
      <c r="J528" s="221">
        <f>ROUND(I528*H528,2)</f>
        <v>0</v>
      </c>
      <c r="K528" s="217" t="s">
        <v>199</v>
      </c>
      <c r="L528" s="47"/>
      <c r="M528" s="222" t="s">
        <v>19</v>
      </c>
      <c r="N528" s="223" t="s">
        <v>40</v>
      </c>
      <c r="O528" s="87"/>
      <c r="P528" s="224">
        <f>O528*H528</f>
        <v>0</v>
      </c>
      <c r="Q528" s="224">
        <v>0</v>
      </c>
      <c r="R528" s="224">
        <f>Q528*H528</f>
        <v>0</v>
      </c>
      <c r="S528" s="224">
        <v>0.032000000000000001</v>
      </c>
      <c r="T528" s="225">
        <f>S528*H528</f>
        <v>2.544</v>
      </c>
      <c r="U528" s="41"/>
      <c r="V528" s="41"/>
      <c r="W528" s="41"/>
      <c r="X528" s="41"/>
      <c r="Y528" s="41"/>
      <c r="Z528" s="41"/>
      <c r="AA528" s="41"/>
      <c r="AB528" s="41"/>
      <c r="AC528" s="41"/>
      <c r="AD528" s="41"/>
      <c r="AE528" s="41"/>
      <c r="AR528" s="226" t="s">
        <v>323</v>
      </c>
      <c r="AT528" s="226" t="s">
        <v>195</v>
      </c>
      <c r="AU528" s="226" t="s">
        <v>78</v>
      </c>
      <c r="AY528" s="20" t="s">
        <v>193</v>
      </c>
      <c r="BE528" s="227">
        <f>IF(N528="základní",J528,0)</f>
        <v>0</v>
      </c>
      <c r="BF528" s="227">
        <f>IF(N528="snížená",J528,0)</f>
        <v>0</v>
      </c>
      <c r="BG528" s="227">
        <f>IF(N528="zákl. přenesená",J528,0)</f>
        <v>0</v>
      </c>
      <c r="BH528" s="227">
        <f>IF(N528="sníž. přenesená",J528,0)</f>
        <v>0</v>
      </c>
      <c r="BI528" s="227">
        <f>IF(N528="nulová",J528,0)</f>
        <v>0</v>
      </c>
      <c r="BJ528" s="20" t="s">
        <v>76</v>
      </c>
      <c r="BK528" s="227">
        <f>ROUND(I528*H528,2)</f>
        <v>0</v>
      </c>
      <c r="BL528" s="20" t="s">
        <v>323</v>
      </c>
      <c r="BM528" s="226" t="s">
        <v>761</v>
      </c>
    </row>
    <row r="529" s="2" customFormat="1">
      <c r="A529" s="41"/>
      <c r="B529" s="42"/>
      <c r="C529" s="43"/>
      <c r="D529" s="228" t="s">
        <v>202</v>
      </c>
      <c r="E529" s="43"/>
      <c r="F529" s="229" t="s">
        <v>762</v>
      </c>
      <c r="G529" s="43"/>
      <c r="H529" s="43"/>
      <c r="I529" s="230"/>
      <c r="J529" s="43"/>
      <c r="K529" s="43"/>
      <c r="L529" s="47"/>
      <c r="M529" s="231"/>
      <c r="N529" s="232"/>
      <c r="O529" s="87"/>
      <c r="P529" s="87"/>
      <c r="Q529" s="87"/>
      <c r="R529" s="87"/>
      <c r="S529" s="87"/>
      <c r="T529" s="88"/>
      <c r="U529" s="41"/>
      <c r="V529" s="41"/>
      <c r="W529" s="41"/>
      <c r="X529" s="41"/>
      <c r="Y529" s="41"/>
      <c r="Z529" s="41"/>
      <c r="AA529" s="41"/>
      <c r="AB529" s="41"/>
      <c r="AC529" s="41"/>
      <c r="AD529" s="41"/>
      <c r="AE529" s="41"/>
      <c r="AT529" s="20" t="s">
        <v>202</v>
      </c>
      <c r="AU529" s="20" t="s">
        <v>78</v>
      </c>
    </row>
    <row r="530" s="2" customFormat="1">
      <c r="A530" s="41"/>
      <c r="B530" s="42"/>
      <c r="C530" s="43"/>
      <c r="D530" s="233" t="s">
        <v>204</v>
      </c>
      <c r="E530" s="43"/>
      <c r="F530" s="234" t="s">
        <v>763</v>
      </c>
      <c r="G530" s="43"/>
      <c r="H530" s="43"/>
      <c r="I530" s="230"/>
      <c r="J530" s="43"/>
      <c r="K530" s="43"/>
      <c r="L530" s="47"/>
      <c r="M530" s="231"/>
      <c r="N530" s="232"/>
      <c r="O530" s="87"/>
      <c r="P530" s="87"/>
      <c r="Q530" s="87"/>
      <c r="R530" s="87"/>
      <c r="S530" s="87"/>
      <c r="T530" s="88"/>
      <c r="U530" s="41"/>
      <c r="V530" s="41"/>
      <c r="W530" s="41"/>
      <c r="X530" s="41"/>
      <c r="Y530" s="41"/>
      <c r="Z530" s="41"/>
      <c r="AA530" s="41"/>
      <c r="AB530" s="41"/>
      <c r="AC530" s="41"/>
      <c r="AD530" s="41"/>
      <c r="AE530" s="41"/>
      <c r="AT530" s="20" t="s">
        <v>204</v>
      </c>
      <c r="AU530" s="20" t="s">
        <v>78</v>
      </c>
    </row>
    <row r="531" s="13" customFormat="1">
      <c r="A531" s="13"/>
      <c r="B531" s="235"/>
      <c r="C531" s="236"/>
      <c r="D531" s="228" t="s">
        <v>206</v>
      </c>
      <c r="E531" s="237" t="s">
        <v>19</v>
      </c>
      <c r="F531" s="238" t="s">
        <v>207</v>
      </c>
      <c r="G531" s="236"/>
      <c r="H531" s="237" t="s">
        <v>19</v>
      </c>
      <c r="I531" s="239"/>
      <c r="J531" s="236"/>
      <c r="K531" s="236"/>
      <c r="L531" s="240"/>
      <c r="M531" s="241"/>
      <c r="N531" s="242"/>
      <c r="O531" s="242"/>
      <c r="P531" s="242"/>
      <c r="Q531" s="242"/>
      <c r="R531" s="242"/>
      <c r="S531" s="242"/>
      <c r="T531" s="243"/>
      <c r="U531" s="13"/>
      <c r="V531" s="13"/>
      <c r="W531" s="13"/>
      <c r="X531" s="13"/>
      <c r="Y531" s="13"/>
      <c r="Z531" s="13"/>
      <c r="AA531" s="13"/>
      <c r="AB531" s="13"/>
      <c r="AC531" s="13"/>
      <c r="AD531" s="13"/>
      <c r="AE531" s="13"/>
      <c r="AT531" s="244" t="s">
        <v>206</v>
      </c>
      <c r="AU531" s="244" t="s">
        <v>78</v>
      </c>
      <c r="AV531" s="13" t="s">
        <v>76</v>
      </c>
      <c r="AW531" s="13" t="s">
        <v>31</v>
      </c>
      <c r="AX531" s="13" t="s">
        <v>69</v>
      </c>
      <c r="AY531" s="244" t="s">
        <v>193</v>
      </c>
    </row>
    <row r="532" s="14" customFormat="1">
      <c r="A532" s="14"/>
      <c r="B532" s="245"/>
      <c r="C532" s="246"/>
      <c r="D532" s="228" t="s">
        <v>206</v>
      </c>
      <c r="E532" s="247" t="s">
        <v>19</v>
      </c>
      <c r="F532" s="248" t="s">
        <v>764</v>
      </c>
      <c r="G532" s="246"/>
      <c r="H532" s="249">
        <v>79.5</v>
      </c>
      <c r="I532" s="250"/>
      <c r="J532" s="246"/>
      <c r="K532" s="246"/>
      <c r="L532" s="251"/>
      <c r="M532" s="252"/>
      <c r="N532" s="253"/>
      <c r="O532" s="253"/>
      <c r="P532" s="253"/>
      <c r="Q532" s="253"/>
      <c r="R532" s="253"/>
      <c r="S532" s="253"/>
      <c r="T532" s="254"/>
      <c r="U532" s="14"/>
      <c r="V532" s="14"/>
      <c r="W532" s="14"/>
      <c r="X532" s="14"/>
      <c r="Y532" s="14"/>
      <c r="Z532" s="14"/>
      <c r="AA532" s="14"/>
      <c r="AB532" s="14"/>
      <c r="AC532" s="14"/>
      <c r="AD532" s="14"/>
      <c r="AE532" s="14"/>
      <c r="AT532" s="255" t="s">
        <v>206</v>
      </c>
      <c r="AU532" s="255" t="s">
        <v>78</v>
      </c>
      <c r="AV532" s="14" t="s">
        <v>78</v>
      </c>
      <c r="AW532" s="14" t="s">
        <v>31</v>
      </c>
      <c r="AX532" s="14" t="s">
        <v>76</v>
      </c>
      <c r="AY532" s="255" t="s">
        <v>193</v>
      </c>
    </row>
    <row r="533" s="2" customFormat="1" ht="16.5" customHeight="1">
      <c r="A533" s="41"/>
      <c r="B533" s="42"/>
      <c r="C533" s="215" t="s">
        <v>765</v>
      </c>
      <c r="D533" s="215" t="s">
        <v>195</v>
      </c>
      <c r="E533" s="216" t="s">
        <v>766</v>
      </c>
      <c r="F533" s="217" t="s">
        <v>767</v>
      </c>
      <c r="G533" s="218" t="s">
        <v>258</v>
      </c>
      <c r="H533" s="219">
        <v>428.25</v>
      </c>
      <c r="I533" s="220"/>
      <c r="J533" s="221">
        <f>ROUND(I533*H533,2)</f>
        <v>0</v>
      </c>
      <c r="K533" s="217" t="s">
        <v>199</v>
      </c>
      <c r="L533" s="47"/>
      <c r="M533" s="222" t="s">
        <v>19</v>
      </c>
      <c r="N533" s="223" t="s">
        <v>40</v>
      </c>
      <c r="O533" s="87"/>
      <c r="P533" s="224">
        <f>O533*H533</f>
        <v>0</v>
      </c>
      <c r="Q533" s="224">
        <v>0</v>
      </c>
      <c r="R533" s="224">
        <f>Q533*H533</f>
        <v>0</v>
      </c>
      <c r="S533" s="224">
        <v>0.0070000000000000001</v>
      </c>
      <c r="T533" s="225">
        <f>S533*H533</f>
        <v>2.9977499999999999</v>
      </c>
      <c r="U533" s="41"/>
      <c r="V533" s="41"/>
      <c r="W533" s="41"/>
      <c r="X533" s="41"/>
      <c r="Y533" s="41"/>
      <c r="Z533" s="41"/>
      <c r="AA533" s="41"/>
      <c r="AB533" s="41"/>
      <c r="AC533" s="41"/>
      <c r="AD533" s="41"/>
      <c r="AE533" s="41"/>
      <c r="AR533" s="226" t="s">
        <v>323</v>
      </c>
      <c r="AT533" s="226" t="s">
        <v>195</v>
      </c>
      <c r="AU533" s="226" t="s">
        <v>78</v>
      </c>
      <c r="AY533" s="20" t="s">
        <v>193</v>
      </c>
      <c r="BE533" s="227">
        <f>IF(N533="základní",J533,0)</f>
        <v>0</v>
      </c>
      <c r="BF533" s="227">
        <f>IF(N533="snížená",J533,0)</f>
        <v>0</v>
      </c>
      <c r="BG533" s="227">
        <f>IF(N533="zákl. přenesená",J533,0)</f>
        <v>0</v>
      </c>
      <c r="BH533" s="227">
        <f>IF(N533="sníž. přenesená",J533,0)</f>
        <v>0</v>
      </c>
      <c r="BI533" s="227">
        <f>IF(N533="nulová",J533,0)</f>
        <v>0</v>
      </c>
      <c r="BJ533" s="20" t="s">
        <v>76</v>
      </c>
      <c r="BK533" s="227">
        <f>ROUND(I533*H533,2)</f>
        <v>0</v>
      </c>
      <c r="BL533" s="20" t="s">
        <v>323</v>
      </c>
      <c r="BM533" s="226" t="s">
        <v>768</v>
      </c>
    </row>
    <row r="534" s="2" customFormat="1">
      <c r="A534" s="41"/>
      <c r="B534" s="42"/>
      <c r="C534" s="43"/>
      <c r="D534" s="228" t="s">
        <v>202</v>
      </c>
      <c r="E534" s="43"/>
      <c r="F534" s="229" t="s">
        <v>769</v>
      </c>
      <c r="G534" s="43"/>
      <c r="H534" s="43"/>
      <c r="I534" s="230"/>
      <c r="J534" s="43"/>
      <c r="K534" s="43"/>
      <c r="L534" s="47"/>
      <c r="M534" s="231"/>
      <c r="N534" s="232"/>
      <c r="O534" s="87"/>
      <c r="P534" s="87"/>
      <c r="Q534" s="87"/>
      <c r="R534" s="87"/>
      <c r="S534" s="87"/>
      <c r="T534" s="88"/>
      <c r="U534" s="41"/>
      <c r="V534" s="41"/>
      <c r="W534" s="41"/>
      <c r="X534" s="41"/>
      <c r="Y534" s="41"/>
      <c r="Z534" s="41"/>
      <c r="AA534" s="41"/>
      <c r="AB534" s="41"/>
      <c r="AC534" s="41"/>
      <c r="AD534" s="41"/>
      <c r="AE534" s="41"/>
      <c r="AT534" s="20" t="s">
        <v>202</v>
      </c>
      <c r="AU534" s="20" t="s">
        <v>78</v>
      </c>
    </row>
    <row r="535" s="2" customFormat="1">
      <c r="A535" s="41"/>
      <c r="B535" s="42"/>
      <c r="C535" s="43"/>
      <c r="D535" s="233" t="s">
        <v>204</v>
      </c>
      <c r="E535" s="43"/>
      <c r="F535" s="234" t="s">
        <v>770</v>
      </c>
      <c r="G535" s="43"/>
      <c r="H535" s="43"/>
      <c r="I535" s="230"/>
      <c r="J535" s="43"/>
      <c r="K535" s="43"/>
      <c r="L535" s="47"/>
      <c r="M535" s="231"/>
      <c r="N535" s="232"/>
      <c r="O535" s="87"/>
      <c r="P535" s="87"/>
      <c r="Q535" s="87"/>
      <c r="R535" s="87"/>
      <c r="S535" s="87"/>
      <c r="T535" s="88"/>
      <c r="U535" s="41"/>
      <c r="V535" s="41"/>
      <c r="W535" s="41"/>
      <c r="X535" s="41"/>
      <c r="Y535" s="41"/>
      <c r="Z535" s="41"/>
      <c r="AA535" s="41"/>
      <c r="AB535" s="41"/>
      <c r="AC535" s="41"/>
      <c r="AD535" s="41"/>
      <c r="AE535" s="41"/>
      <c r="AT535" s="20" t="s">
        <v>204</v>
      </c>
      <c r="AU535" s="20" t="s">
        <v>78</v>
      </c>
    </row>
    <row r="536" s="13" customFormat="1">
      <c r="A536" s="13"/>
      <c r="B536" s="235"/>
      <c r="C536" s="236"/>
      <c r="D536" s="228" t="s">
        <v>206</v>
      </c>
      <c r="E536" s="237" t="s">
        <v>19</v>
      </c>
      <c r="F536" s="238" t="s">
        <v>207</v>
      </c>
      <c r="G536" s="236"/>
      <c r="H536" s="237" t="s">
        <v>19</v>
      </c>
      <c r="I536" s="239"/>
      <c r="J536" s="236"/>
      <c r="K536" s="236"/>
      <c r="L536" s="240"/>
      <c r="M536" s="241"/>
      <c r="N536" s="242"/>
      <c r="O536" s="242"/>
      <c r="P536" s="242"/>
      <c r="Q536" s="242"/>
      <c r="R536" s="242"/>
      <c r="S536" s="242"/>
      <c r="T536" s="243"/>
      <c r="U536" s="13"/>
      <c r="V536" s="13"/>
      <c r="W536" s="13"/>
      <c r="X536" s="13"/>
      <c r="Y536" s="13"/>
      <c r="Z536" s="13"/>
      <c r="AA536" s="13"/>
      <c r="AB536" s="13"/>
      <c r="AC536" s="13"/>
      <c r="AD536" s="13"/>
      <c r="AE536" s="13"/>
      <c r="AT536" s="244" t="s">
        <v>206</v>
      </c>
      <c r="AU536" s="244" t="s">
        <v>78</v>
      </c>
      <c r="AV536" s="13" t="s">
        <v>76</v>
      </c>
      <c r="AW536" s="13" t="s">
        <v>31</v>
      </c>
      <c r="AX536" s="13" t="s">
        <v>69</v>
      </c>
      <c r="AY536" s="244" t="s">
        <v>193</v>
      </c>
    </row>
    <row r="537" s="14" customFormat="1">
      <c r="A537" s="14"/>
      <c r="B537" s="245"/>
      <c r="C537" s="246"/>
      <c r="D537" s="228" t="s">
        <v>206</v>
      </c>
      <c r="E537" s="247" t="s">
        <v>19</v>
      </c>
      <c r="F537" s="248" t="s">
        <v>771</v>
      </c>
      <c r="G537" s="246"/>
      <c r="H537" s="249">
        <v>428.25</v>
      </c>
      <c r="I537" s="250"/>
      <c r="J537" s="246"/>
      <c r="K537" s="246"/>
      <c r="L537" s="251"/>
      <c r="M537" s="252"/>
      <c r="N537" s="253"/>
      <c r="O537" s="253"/>
      <c r="P537" s="253"/>
      <c r="Q537" s="253"/>
      <c r="R537" s="253"/>
      <c r="S537" s="253"/>
      <c r="T537" s="254"/>
      <c r="U537" s="14"/>
      <c r="V537" s="14"/>
      <c r="W537" s="14"/>
      <c r="X537" s="14"/>
      <c r="Y537" s="14"/>
      <c r="Z537" s="14"/>
      <c r="AA537" s="14"/>
      <c r="AB537" s="14"/>
      <c r="AC537" s="14"/>
      <c r="AD537" s="14"/>
      <c r="AE537" s="14"/>
      <c r="AT537" s="255" t="s">
        <v>206</v>
      </c>
      <c r="AU537" s="255" t="s">
        <v>78</v>
      </c>
      <c r="AV537" s="14" t="s">
        <v>78</v>
      </c>
      <c r="AW537" s="14" t="s">
        <v>31</v>
      </c>
      <c r="AX537" s="14" t="s">
        <v>76</v>
      </c>
      <c r="AY537" s="255" t="s">
        <v>193</v>
      </c>
    </row>
    <row r="538" s="2" customFormat="1" ht="16.5" customHeight="1">
      <c r="A538" s="41"/>
      <c r="B538" s="42"/>
      <c r="C538" s="215" t="s">
        <v>772</v>
      </c>
      <c r="D538" s="215" t="s">
        <v>195</v>
      </c>
      <c r="E538" s="216" t="s">
        <v>773</v>
      </c>
      <c r="F538" s="217" t="s">
        <v>774</v>
      </c>
      <c r="G538" s="218" t="s">
        <v>258</v>
      </c>
      <c r="H538" s="219">
        <v>279</v>
      </c>
      <c r="I538" s="220"/>
      <c r="J538" s="221">
        <f>ROUND(I538*H538,2)</f>
        <v>0</v>
      </c>
      <c r="K538" s="217" t="s">
        <v>199</v>
      </c>
      <c r="L538" s="47"/>
      <c r="M538" s="222" t="s">
        <v>19</v>
      </c>
      <c r="N538" s="223" t="s">
        <v>40</v>
      </c>
      <c r="O538" s="87"/>
      <c r="P538" s="224">
        <f>O538*H538</f>
        <v>0</v>
      </c>
      <c r="Q538" s="224">
        <v>0</v>
      </c>
      <c r="R538" s="224">
        <f>Q538*H538</f>
        <v>0</v>
      </c>
      <c r="S538" s="224">
        <v>0.00132</v>
      </c>
      <c r="T538" s="225">
        <f>S538*H538</f>
        <v>0.36828</v>
      </c>
      <c r="U538" s="41"/>
      <c r="V538" s="41"/>
      <c r="W538" s="41"/>
      <c r="X538" s="41"/>
      <c r="Y538" s="41"/>
      <c r="Z538" s="41"/>
      <c r="AA538" s="41"/>
      <c r="AB538" s="41"/>
      <c r="AC538" s="41"/>
      <c r="AD538" s="41"/>
      <c r="AE538" s="41"/>
      <c r="AR538" s="226" t="s">
        <v>323</v>
      </c>
      <c r="AT538" s="226" t="s">
        <v>195</v>
      </c>
      <c r="AU538" s="226" t="s">
        <v>78</v>
      </c>
      <c r="AY538" s="20" t="s">
        <v>193</v>
      </c>
      <c r="BE538" s="227">
        <f>IF(N538="základní",J538,0)</f>
        <v>0</v>
      </c>
      <c r="BF538" s="227">
        <f>IF(N538="snížená",J538,0)</f>
        <v>0</v>
      </c>
      <c r="BG538" s="227">
        <f>IF(N538="zákl. přenesená",J538,0)</f>
        <v>0</v>
      </c>
      <c r="BH538" s="227">
        <f>IF(N538="sníž. přenesená",J538,0)</f>
        <v>0</v>
      </c>
      <c r="BI538" s="227">
        <f>IF(N538="nulová",J538,0)</f>
        <v>0</v>
      </c>
      <c r="BJ538" s="20" t="s">
        <v>76</v>
      </c>
      <c r="BK538" s="227">
        <f>ROUND(I538*H538,2)</f>
        <v>0</v>
      </c>
      <c r="BL538" s="20" t="s">
        <v>323</v>
      </c>
      <c r="BM538" s="226" t="s">
        <v>775</v>
      </c>
    </row>
    <row r="539" s="2" customFormat="1">
      <c r="A539" s="41"/>
      <c r="B539" s="42"/>
      <c r="C539" s="43"/>
      <c r="D539" s="228" t="s">
        <v>202</v>
      </c>
      <c r="E539" s="43"/>
      <c r="F539" s="229" t="s">
        <v>776</v>
      </c>
      <c r="G539" s="43"/>
      <c r="H539" s="43"/>
      <c r="I539" s="230"/>
      <c r="J539" s="43"/>
      <c r="K539" s="43"/>
      <c r="L539" s="47"/>
      <c r="M539" s="231"/>
      <c r="N539" s="232"/>
      <c r="O539" s="87"/>
      <c r="P539" s="87"/>
      <c r="Q539" s="87"/>
      <c r="R539" s="87"/>
      <c r="S539" s="87"/>
      <c r="T539" s="88"/>
      <c r="U539" s="41"/>
      <c r="V539" s="41"/>
      <c r="W539" s="41"/>
      <c r="X539" s="41"/>
      <c r="Y539" s="41"/>
      <c r="Z539" s="41"/>
      <c r="AA539" s="41"/>
      <c r="AB539" s="41"/>
      <c r="AC539" s="41"/>
      <c r="AD539" s="41"/>
      <c r="AE539" s="41"/>
      <c r="AT539" s="20" t="s">
        <v>202</v>
      </c>
      <c r="AU539" s="20" t="s">
        <v>78</v>
      </c>
    </row>
    <row r="540" s="2" customFormat="1">
      <c r="A540" s="41"/>
      <c r="B540" s="42"/>
      <c r="C540" s="43"/>
      <c r="D540" s="233" t="s">
        <v>204</v>
      </c>
      <c r="E540" s="43"/>
      <c r="F540" s="234" t="s">
        <v>777</v>
      </c>
      <c r="G540" s="43"/>
      <c r="H540" s="43"/>
      <c r="I540" s="230"/>
      <c r="J540" s="43"/>
      <c r="K540" s="43"/>
      <c r="L540" s="47"/>
      <c r="M540" s="231"/>
      <c r="N540" s="232"/>
      <c r="O540" s="87"/>
      <c r="P540" s="87"/>
      <c r="Q540" s="87"/>
      <c r="R540" s="87"/>
      <c r="S540" s="87"/>
      <c r="T540" s="88"/>
      <c r="U540" s="41"/>
      <c r="V540" s="41"/>
      <c r="W540" s="41"/>
      <c r="X540" s="41"/>
      <c r="Y540" s="41"/>
      <c r="Z540" s="41"/>
      <c r="AA540" s="41"/>
      <c r="AB540" s="41"/>
      <c r="AC540" s="41"/>
      <c r="AD540" s="41"/>
      <c r="AE540" s="41"/>
      <c r="AT540" s="20" t="s">
        <v>204</v>
      </c>
      <c r="AU540" s="20" t="s">
        <v>78</v>
      </c>
    </row>
    <row r="541" s="13" customFormat="1">
      <c r="A541" s="13"/>
      <c r="B541" s="235"/>
      <c r="C541" s="236"/>
      <c r="D541" s="228" t="s">
        <v>206</v>
      </c>
      <c r="E541" s="237" t="s">
        <v>19</v>
      </c>
      <c r="F541" s="238" t="s">
        <v>207</v>
      </c>
      <c r="G541" s="236"/>
      <c r="H541" s="237" t="s">
        <v>19</v>
      </c>
      <c r="I541" s="239"/>
      <c r="J541" s="236"/>
      <c r="K541" s="236"/>
      <c r="L541" s="240"/>
      <c r="M541" s="241"/>
      <c r="N541" s="242"/>
      <c r="O541" s="242"/>
      <c r="P541" s="242"/>
      <c r="Q541" s="242"/>
      <c r="R541" s="242"/>
      <c r="S541" s="242"/>
      <c r="T541" s="243"/>
      <c r="U541" s="13"/>
      <c r="V541" s="13"/>
      <c r="W541" s="13"/>
      <c r="X541" s="13"/>
      <c r="Y541" s="13"/>
      <c r="Z541" s="13"/>
      <c r="AA541" s="13"/>
      <c r="AB541" s="13"/>
      <c r="AC541" s="13"/>
      <c r="AD541" s="13"/>
      <c r="AE541" s="13"/>
      <c r="AT541" s="244" t="s">
        <v>206</v>
      </c>
      <c r="AU541" s="244" t="s">
        <v>78</v>
      </c>
      <c r="AV541" s="13" t="s">
        <v>76</v>
      </c>
      <c r="AW541" s="13" t="s">
        <v>31</v>
      </c>
      <c r="AX541" s="13" t="s">
        <v>69</v>
      </c>
      <c r="AY541" s="244" t="s">
        <v>193</v>
      </c>
    </row>
    <row r="542" s="14" customFormat="1">
      <c r="A542" s="14"/>
      <c r="B542" s="245"/>
      <c r="C542" s="246"/>
      <c r="D542" s="228" t="s">
        <v>206</v>
      </c>
      <c r="E542" s="247" t="s">
        <v>19</v>
      </c>
      <c r="F542" s="248" t="s">
        <v>778</v>
      </c>
      <c r="G542" s="246"/>
      <c r="H542" s="249">
        <v>131</v>
      </c>
      <c r="I542" s="250"/>
      <c r="J542" s="246"/>
      <c r="K542" s="246"/>
      <c r="L542" s="251"/>
      <c r="M542" s="252"/>
      <c r="N542" s="253"/>
      <c r="O542" s="253"/>
      <c r="P542" s="253"/>
      <c r="Q542" s="253"/>
      <c r="R542" s="253"/>
      <c r="S542" s="253"/>
      <c r="T542" s="254"/>
      <c r="U542" s="14"/>
      <c r="V542" s="14"/>
      <c r="W542" s="14"/>
      <c r="X542" s="14"/>
      <c r="Y542" s="14"/>
      <c r="Z542" s="14"/>
      <c r="AA542" s="14"/>
      <c r="AB542" s="14"/>
      <c r="AC542" s="14"/>
      <c r="AD542" s="14"/>
      <c r="AE542" s="14"/>
      <c r="AT542" s="255" t="s">
        <v>206</v>
      </c>
      <c r="AU542" s="255" t="s">
        <v>78</v>
      </c>
      <c r="AV542" s="14" t="s">
        <v>78</v>
      </c>
      <c r="AW542" s="14" t="s">
        <v>31</v>
      </c>
      <c r="AX542" s="14" t="s">
        <v>69</v>
      </c>
      <c r="AY542" s="255" t="s">
        <v>193</v>
      </c>
    </row>
    <row r="543" s="14" customFormat="1">
      <c r="A543" s="14"/>
      <c r="B543" s="245"/>
      <c r="C543" s="246"/>
      <c r="D543" s="228" t="s">
        <v>206</v>
      </c>
      <c r="E543" s="247" t="s">
        <v>19</v>
      </c>
      <c r="F543" s="248" t="s">
        <v>779</v>
      </c>
      <c r="G543" s="246"/>
      <c r="H543" s="249">
        <v>74</v>
      </c>
      <c r="I543" s="250"/>
      <c r="J543" s="246"/>
      <c r="K543" s="246"/>
      <c r="L543" s="251"/>
      <c r="M543" s="252"/>
      <c r="N543" s="253"/>
      <c r="O543" s="253"/>
      <c r="P543" s="253"/>
      <c r="Q543" s="253"/>
      <c r="R543" s="253"/>
      <c r="S543" s="253"/>
      <c r="T543" s="254"/>
      <c r="U543" s="14"/>
      <c r="V543" s="14"/>
      <c r="W543" s="14"/>
      <c r="X543" s="14"/>
      <c r="Y543" s="14"/>
      <c r="Z543" s="14"/>
      <c r="AA543" s="14"/>
      <c r="AB543" s="14"/>
      <c r="AC543" s="14"/>
      <c r="AD543" s="14"/>
      <c r="AE543" s="14"/>
      <c r="AT543" s="255" t="s">
        <v>206</v>
      </c>
      <c r="AU543" s="255" t="s">
        <v>78</v>
      </c>
      <c r="AV543" s="14" t="s">
        <v>78</v>
      </c>
      <c r="AW543" s="14" t="s">
        <v>31</v>
      </c>
      <c r="AX543" s="14" t="s">
        <v>69</v>
      </c>
      <c r="AY543" s="255" t="s">
        <v>193</v>
      </c>
    </row>
    <row r="544" s="14" customFormat="1">
      <c r="A544" s="14"/>
      <c r="B544" s="245"/>
      <c r="C544" s="246"/>
      <c r="D544" s="228" t="s">
        <v>206</v>
      </c>
      <c r="E544" s="247" t="s">
        <v>19</v>
      </c>
      <c r="F544" s="248" t="s">
        <v>780</v>
      </c>
      <c r="G544" s="246"/>
      <c r="H544" s="249">
        <v>74</v>
      </c>
      <c r="I544" s="250"/>
      <c r="J544" s="246"/>
      <c r="K544" s="246"/>
      <c r="L544" s="251"/>
      <c r="M544" s="252"/>
      <c r="N544" s="253"/>
      <c r="O544" s="253"/>
      <c r="P544" s="253"/>
      <c r="Q544" s="253"/>
      <c r="R544" s="253"/>
      <c r="S544" s="253"/>
      <c r="T544" s="254"/>
      <c r="U544" s="14"/>
      <c r="V544" s="14"/>
      <c r="W544" s="14"/>
      <c r="X544" s="14"/>
      <c r="Y544" s="14"/>
      <c r="Z544" s="14"/>
      <c r="AA544" s="14"/>
      <c r="AB544" s="14"/>
      <c r="AC544" s="14"/>
      <c r="AD544" s="14"/>
      <c r="AE544" s="14"/>
      <c r="AT544" s="255" t="s">
        <v>206</v>
      </c>
      <c r="AU544" s="255" t="s">
        <v>78</v>
      </c>
      <c r="AV544" s="14" t="s">
        <v>78</v>
      </c>
      <c r="AW544" s="14" t="s">
        <v>31</v>
      </c>
      <c r="AX544" s="14" t="s">
        <v>69</v>
      </c>
      <c r="AY544" s="255" t="s">
        <v>193</v>
      </c>
    </row>
    <row r="545" s="15" customFormat="1">
      <c r="A545" s="15"/>
      <c r="B545" s="256"/>
      <c r="C545" s="257"/>
      <c r="D545" s="228" t="s">
        <v>206</v>
      </c>
      <c r="E545" s="258" t="s">
        <v>19</v>
      </c>
      <c r="F545" s="259" t="s">
        <v>218</v>
      </c>
      <c r="G545" s="257"/>
      <c r="H545" s="260">
        <v>279</v>
      </c>
      <c r="I545" s="261"/>
      <c r="J545" s="257"/>
      <c r="K545" s="257"/>
      <c r="L545" s="262"/>
      <c r="M545" s="263"/>
      <c r="N545" s="264"/>
      <c r="O545" s="264"/>
      <c r="P545" s="264"/>
      <c r="Q545" s="264"/>
      <c r="R545" s="264"/>
      <c r="S545" s="264"/>
      <c r="T545" s="265"/>
      <c r="U545" s="15"/>
      <c r="V545" s="15"/>
      <c r="W545" s="15"/>
      <c r="X545" s="15"/>
      <c r="Y545" s="15"/>
      <c r="Z545" s="15"/>
      <c r="AA545" s="15"/>
      <c r="AB545" s="15"/>
      <c r="AC545" s="15"/>
      <c r="AD545" s="15"/>
      <c r="AE545" s="15"/>
      <c r="AT545" s="266" t="s">
        <v>206</v>
      </c>
      <c r="AU545" s="266" t="s">
        <v>78</v>
      </c>
      <c r="AV545" s="15" t="s">
        <v>200</v>
      </c>
      <c r="AW545" s="15" t="s">
        <v>31</v>
      </c>
      <c r="AX545" s="15" t="s">
        <v>76</v>
      </c>
      <c r="AY545" s="266" t="s">
        <v>193</v>
      </c>
    </row>
    <row r="546" s="2" customFormat="1" ht="16.5" customHeight="1">
      <c r="A546" s="41"/>
      <c r="B546" s="42"/>
      <c r="C546" s="215" t="s">
        <v>781</v>
      </c>
      <c r="D546" s="215" t="s">
        <v>195</v>
      </c>
      <c r="E546" s="216" t="s">
        <v>782</v>
      </c>
      <c r="F546" s="217" t="s">
        <v>783</v>
      </c>
      <c r="G546" s="218" t="s">
        <v>258</v>
      </c>
      <c r="H546" s="219">
        <v>40</v>
      </c>
      <c r="I546" s="220"/>
      <c r="J546" s="221">
        <f>ROUND(I546*H546,2)</f>
        <v>0</v>
      </c>
      <c r="K546" s="217" t="s">
        <v>199</v>
      </c>
      <c r="L546" s="47"/>
      <c r="M546" s="222" t="s">
        <v>19</v>
      </c>
      <c r="N546" s="223" t="s">
        <v>40</v>
      </c>
      <c r="O546" s="87"/>
      <c r="P546" s="224">
        <f>O546*H546</f>
        <v>0</v>
      </c>
      <c r="Q546" s="224">
        <v>0</v>
      </c>
      <c r="R546" s="224">
        <f>Q546*H546</f>
        <v>0</v>
      </c>
      <c r="S546" s="224">
        <v>0.029999999999999999</v>
      </c>
      <c r="T546" s="225">
        <f>S546*H546</f>
        <v>1.2</v>
      </c>
      <c r="U546" s="41"/>
      <c r="V546" s="41"/>
      <c r="W546" s="41"/>
      <c r="X546" s="41"/>
      <c r="Y546" s="41"/>
      <c r="Z546" s="41"/>
      <c r="AA546" s="41"/>
      <c r="AB546" s="41"/>
      <c r="AC546" s="41"/>
      <c r="AD546" s="41"/>
      <c r="AE546" s="41"/>
      <c r="AR546" s="226" t="s">
        <v>323</v>
      </c>
      <c r="AT546" s="226" t="s">
        <v>195</v>
      </c>
      <c r="AU546" s="226" t="s">
        <v>78</v>
      </c>
      <c r="AY546" s="20" t="s">
        <v>193</v>
      </c>
      <c r="BE546" s="227">
        <f>IF(N546="základní",J546,0)</f>
        <v>0</v>
      </c>
      <c r="BF546" s="227">
        <f>IF(N546="snížená",J546,0)</f>
        <v>0</v>
      </c>
      <c r="BG546" s="227">
        <f>IF(N546="zákl. přenesená",J546,0)</f>
        <v>0</v>
      </c>
      <c r="BH546" s="227">
        <f>IF(N546="sníž. přenesená",J546,0)</f>
        <v>0</v>
      </c>
      <c r="BI546" s="227">
        <f>IF(N546="nulová",J546,0)</f>
        <v>0</v>
      </c>
      <c r="BJ546" s="20" t="s">
        <v>76</v>
      </c>
      <c r="BK546" s="227">
        <f>ROUND(I546*H546,2)</f>
        <v>0</v>
      </c>
      <c r="BL546" s="20" t="s">
        <v>323</v>
      </c>
      <c r="BM546" s="226" t="s">
        <v>784</v>
      </c>
    </row>
    <row r="547" s="2" customFormat="1">
      <c r="A547" s="41"/>
      <c r="B547" s="42"/>
      <c r="C547" s="43"/>
      <c r="D547" s="228" t="s">
        <v>202</v>
      </c>
      <c r="E547" s="43"/>
      <c r="F547" s="229" t="s">
        <v>785</v>
      </c>
      <c r="G547" s="43"/>
      <c r="H547" s="43"/>
      <c r="I547" s="230"/>
      <c r="J547" s="43"/>
      <c r="K547" s="43"/>
      <c r="L547" s="47"/>
      <c r="M547" s="231"/>
      <c r="N547" s="232"/>
      <c r="O547" s="87"/>
      <c r="P547" s="87"/>
      <c r="Q547" s="87"/>
      <c r="R547" s="87"/>
      <c r="S547" s="87"/>
      <c r="T547" s="88"/>
      <c r="U547" s="41"/>
      <c r="V547" s="41"/>
      <c r="W547" s="41"/>
      <c r="X547" s="41"/>
      <c r="Y547" s="41"/>
      <c r="Z547" s="41"/>
      <c r="AA547" s="41"/>
      <c r="AB547" s="41"/>
      <c r="AC547" s="41"/>
      <c r="AD547" s="41"/>
      <c r="AE547" s="41"/>
      <c r="AT547" s="20" t="s">
        <v>202</v>
      </c>
      <c r="AU547" s="20" t="s">
        <v>78</v>
      </c>
    </row>
    <row r="548" s="2" customFormat="1">
      <c r="A548" s="41"/>
      <c r="B548" s="42"/>
      <c r="C548" s="43"/>
      <c r="D548" s="233" t="s">
        <v>204</v>
      </c>
      <c r="E548" s="43"/>
      <c r="F548" s="234" t="s">
        <v>786</v>
      </c>
      <c r="G548" s="43"/>
      <c r="H548" s="43"/>
      <c r="I548" s="230"/>
      <c r="J548" s="43"/>
      <c r="K548" s="43"/>
      <c r="L548" s="47"/>
      <c r="M548" s="231"/>
      <c r="N548" s="232"/>
      <c r="O548" s="87"/>
      <c r="P548" s="87"/>
      <c r="Q548" s="87"/>
      <c r="R548" s="87"/>
      <c r="S548" s="87"/>
      <c r="T548" s="88"/>
      <c r="U548" s="41"/>
      <c r="V548" s="41"/>
      <c r="W548" s="41"/>
      <c r="X548" s="41"/>
      <c r="Y548" s="41"/>
      <c r="Z548" s="41"/>
      <c r="AA548" s="41"/>
      <c r="AB548" s="41"/>
      <c r="AC548" s="41"/>
      <c r="AD548" s="41"/>
      <c r="AE548" s="41"/>
      <c r="AT548" s="20" t="s">
        <v>204</v>
      </c>
      <c r="AU548" s="20" t="s">
        <v>78</v>
      </c>
    </row>
    <row r="549" s="13" customFormat="1">
      <c r="A549" s="13"/>
      <c r="B549" s="235"/>
      <c r="C549" s="236"/>
      <c r="D549" s="228" t="s">
        <v>206</v>
      </c>
      <c r="E549" s="237" t="s">
        <v>19</v>
      </c>
      <c r="F549" s="238" t="s">
        <v>207</v>
      </c>
      <c r="G549" s="236"/>
      <c r="H549" s="237" t="s">
        <v>19</v>
      </c>
      <c r="I549" s="239"/>
      <c r="J549" s="236"/>
      <c r="K549" s="236"/>
      <c r="L549" s="240"/>
      <c r="M549" s="241"/>
      <c r="N549" s="242"/>
      <c r="O549" s="242"/>
      <c r="P549" s="242"/>
      <c r="Q549" s="242"/>
      <c r="R549" s="242"/>
      <c r="S549" s="242"/>
      <c r="T549" s="243"/>
      <c r="U549" s="13"/>
      <c r="V549" s="13"/>
      <c r="W549" s="13"/>
      <c r="X549" s="13"/>
      <c r="Y549" s="13"/>
      <c r="Z549" s="13"/>
      <c r="AA549" s="13"/>
      <c r="AB549" s="13"/>
      <c r="AC549" s="13"/>
      <c r="AD549" s="13"/>
      <c r="AE549" s="13"/>
      <c r="AT549" s="244" t="s">
        <v>206</v>
      </c>
      <c r="AU549" s="244" t="s">
        <v>78</v>
      </c>
      <c r="AV549" s="13" t="s">
        <v>76</v>
      </c>
      <c r="AW549" s="13" t="s">
        <v>31</v>
      </c>
      <c r="AX549" s="13" t="s">
        <v>69</v>
      </c>
      <c r="AY549" s="244" t="s">
        <v>193</v>
      </c>
    </row>
    <row r="550" s="14" customFormat="1">
      <c r="A550" s="14"/>
      <c r="B550" s="245"/>
      <c r="C550" s="246"/>
      <c r="D550" s="228" t="s">
        <v>206</v>
      </c>
      <c r="E550" s="247" t="s">
        <v>19</v>
      </c>
      <c r="F550" s="248" t="s">
        <v>787</v>
      </c>
      <c r="G550" s="246"/>
      <c r="H550" s="249">
        <v>40</v>
      </c>
      <c r="I550" s="250"/>
      <c r="J550" s="246"/>
      <c r="K550" s="246"/>
      <c r="L550" s="251"/>
      <c r="M550" s="252"/>
      <c r="N550" s="253"/>
      <c r="O550" s="253"/>
      <c r="P550" s="253"/>
      <c r="Q550" s="253"/>
      <c r="R550" s="253"/>
      <c r="S550" s="253"/>
      <c r="T550" s="254"/>
      <c r="U550" s="14"/>
      <c r="V550" s="14"/>
      <c r="W550" s="14"/>
      <c r="X550" s="14"/>
      <c r="Y550" s="14"/>
      <c r="Z550" s="14"/>
      <c r="AA550" s="14"/>
      <c r="AB550" s="14"/>
      <c r="AC550" s="14"/>
      <c r="AD550" s="14"/>
      <c r="AE550" s="14"/>
      <c r="AT550" s="255" t="s">
        <v>206</v>
      </c>
      <c r="AU550" s="255" t="s">
        <v>78</v>
      </c>
      <c r="AV550" s="14" t="s">
        <v>78</v>
      </c>
      <c r="AW550" s="14" t="s">
        <v>31</v>
      </c>
      <c r="AX550" s="14" t="s">
        <v>76</v>
      </c>
      <c r="AY550" s="255" t="s">
        <v>193</v>
      </c>
    </row>
    <row r="551" s="12" customFormat="1" ht="22.8" customHeight="1">
      <c r="A551" s="12"/>
      <c r="B551" s="199"/>
      <c r="C551" s="200"/>
      <c r="D551" s="201" t="s">
        <v>68</v>
      </c>
      <c r="E551" s="213" t="s">
        <v>788</v>
      </c>
      <c r="F551" s="213" t="s">
        <v>789</v>
      </c>
      <c r="G551" s="200"/>
      <c r="H551" s="200"/>
      <c r="I551" s="203"/>
      <c r="J551" s="214">
        <f>BK551</f>
        <v>0</v>
      </c>
      <c r="K551" s="200"/>
      <c r="L551" s="205"/>
      <c r="M551" s="206"/>
      <c r="N551" s="207"/>
      <c r="O551" s="207"/>
      <c r="P551" s="208">
        <f>SUM(P552:P596)</f>
        <v>0</v>
      </c>
      <c r="Q551" s="207"/>
      <c r="R551" s="208">
        <f>SUM(R552:R596)</f>
        <v>0</v>
      </c>
      <c r="S551" s="207"/>
      <c r="T551" s="209">
        <f>SUM(T552:T596)</f>
        <v>3.2310980000000002</v>
      </c>
      <c r="U551" s="12"/>
      <c r="V551" s="12"/>
      <c r="W551" s="12"/>
      <c r="X551" s="12"/>
      <c r="Y551" s="12"/>
      <c r="Z551" s="12"/>
      <c r="AA551" s="12"/>
      <c r="AB551" s="12"/>
      <c r="AC551" s="12"/>
      <c r="AD551" s="12"/>
      <c r="AE551" s="12"/>
      <c r="AR551" s="210" t="s">
        <v>78</v>
      </c>
      <c r="AT551" s="211" t="s">
        <v>68</v>
      </c>
      <c r="AU551" s="211" t="s">
        <v>76</v>
      </c>
      <c r="AY551" s="210" t="s">
        <v>193</v>
      </c>
      <c r="BK551" s="212">
        <f>SUM(BK552:BK596)</f>
        <v>0</v>
      </c>
    </row>
    <row r="552" s="2" customFormat="1" ht="16.5" customHeight="1">
      <c r="A552" s="41"/>
      <c r="B552" s="42"/>
      <c r="C552" s="215" t="s">
        <v>790</v>
      </c>
      <c r="D552" s="215" t="s">
        <v>195</v>
      </c>
      <c r="E552" s="216" t="s">
        <v>791</v>
      </c>
      <c r="F552" s="217" t="s">
        <v>792</v>
      </c>
      <c r="G552" s="218" t="s">
        <v>258</v>
      </c>
      <c r="H552" s="219">
        <v>435.80000000000001</v>
      </c>
      <c r="I552" s="220"/>
      <c r="J552" s="221">
        <f>ROUND(I552*H552,2)</f>
        <v>0</v>
      </c>
      <c r="K552" s="217" t="s">
        <v>199</v>
      </c>
      <c r="L552" s="47"/>
      <c r="M552" s="222" t="s">
        <v>19</v>
      </c>
      <c r="N552" s="223" t="s">
        <v>40</v>
      </c>
      <c r="O552" s="87"/>
      <c r="P552" s="224">
        <f>O552*H552</f>
        <v>0</v>
      </c>
      <c r="Q552" s="224">
        <v>0</v>
      </c>
      <c r="R552" s="224">
        <f>Q552*H552</f>
        <v>0</v>
      </c>
      <c r="S552" s="224">
        <v>0.00594</v>
      </c>
      <c r="T552" s="225">
        <f>S552*H552</f>
        <v>2.5886520000000002</v>
      </c>
      <c r="U552" s="41"/>
      <c r="V552" s="41"/>
      <c r="W552" s="41"/>
      <c r="X552" s="41"/>
      <c r="Y552" s="41"/>
      <c r="Z552" s="41"/>
      <c r="AA552" s="41"/>
      <c r="AB552" s="41"/>
      <c r="AC552" s="41"/>
      <c r="AD552" s="41"/>
      <c r="AE552" s="41"/>
      <c r="AR552" s="226" t="s">
        <v>323</v>
      </c>
      <c r="AT552" s="226" t="s">
        <v>195</v>
      </c>
      <c r="AU552" s="226" t="s">
        <v>78</v>
      </c>
      <c r="AY552" s="20" t="s">
        <v>193</v>
      </c>
      <c r="BE552" s="227">
        <f>IF(N552="základní",J552,0)</f>
        <v>0</v>
      </c>
      <c r="BF552" s="227">
        <f>IF(N552="snížená",J552,0)</f>
        <v>0</v>
      </c>
      <c r="BG552" s="227">
        <f>IF(N552="zákl. přenesená",J552,0)</f>
        <v>0</v>
      </c>
      <c r="BH552" s="227">
        <f>IF(N552="sníž. přenesená",J552,0)</f>
        <v>0</v>
      </c>
      <c r="BI552" s="227">
        <f>IF(N552="nulová",J552,0)</f>
        <v>0</v>
      </c>
      <c r="BJ552" s="20" t="s">
        <v>76</v>
      </c>
      <c r="BK552" s="227">
        <f>ROUND(I552*H552,2)</f>
        <v>0</v>
      </c>
      <c r="BL552" s="20" t="s">
        <v>323</v>
      </c>
      <c r="BM552" s="226" t="s">
        <v>793</v>
      </c>
    </row>
    <row r="553" s="2" customFormat="1">
      <c r="A553" s="41"/>
      <c r="B553" s="42"/>
      <c r="C553" s="43"/>
      <c r="D553" s="228" t="s">
        <v>202</v>
      </c>
      <c r="E553" s="43"/>
      <c r="F553" s="229" t="s">
        <v>794</v>
      </c>
      <c r="G553" s="43"/>
      <c r="H553" s="43"/>
      <c r="I553" s="230"/>
      <c r="J553" s="43"/>
      <c r="K553" s="43"/>
      <c r="L553" s="47"/>
      <c r="M553" s="231"/>
      <c r="N553" s="232"/>
      <c r="O553" s="87"/>
      <c r="P553" s="87"/>
      <c r="Q553" s="87"/>
      <c r="R553" s="87"/>
      <c r="S553" s="87"/>
      <c r="T553" s="88"/>
      <c r="U553" s="41"/>
      <c r="V553" s="41"/>
      <c r="W553" s="41"/>
      <c r="X553" s="41"/>
      <c r="Y553" s="41"/>
      <c r="Z553" s="41"/>
      <c r="AA553" s="41"/>
      <c r="AB553" s="41"/>
      <c r="AC553" s="41"/>
      <c r="AD553" s="41"/>
      <c r="AE553" s="41"/>
      <c r="AT553" s="20" t="s">
        <v>202</v>
      </c>
      <c r="AU553" s="20" t="s">
        <v>78</v>
      </c>
    </row>
    <row r="554" s="2" customFormat="1">
      <c r="A554" s="41"/>
      <c r="B554" s="42"/>
      <c r="C554" s="43"/>
      <c r="D554" s="233" t="s">
        <v>204</v>
      </c>
      <c r="E554" s="43"/>
      <c r="F554" s="234" t="s">
        <v>795</v>
      </c>
      <c r="G554" s="43"/>
      <c r="H554" s="43"/>
      <c r="I554" s="230"/>
      <c r="J554" s="43"/>
      <c r="K554" s="43"/>
      <c r="L554" s="47"/>
      <c r="M554" s="231"/>
      <c r="N554" s="232"/>
      <c r="O554" s="87"/>
      <c r="P554" s="87"/>
      <c r="Q554" s="87"/>
      <c r="R554" s="87"/>
      <c r="S554" s="87"/>
      <c r="T554" s="88"/>
      <c r="U554" s="41"/>
      <c r="V554" s="41"/>
      <c r="W554" s="41"/>
      <c r="X554" s="41"/>
      <c r="Y554" s="41"/>
      <c r="Z554" s="41"/>
      <c r="AA554" s="41"/>
      <c r="AB554" s="41"/>
      <c r="AC554" s="41"/>
      <c r="AD554" s="41"/>
      <c r="AE554" s="41"/>
      <c r="AT554" s="20" t="s">
        <v>204</v>
      </c>
      <c r="AU554" s="20" t="s">
        <v>78</v>
      </c>
    </row>
    <row r="555" s="13" customFormat="1">
      <c r="A555" s="13"/>
      <c r="B555" s="235"/>
      <c r="C555" s="236"/>
      <c r="D555" s="228" t="s">
        <v>206</v>
      </c>
      <c r="E555" s="237" t="s">
        <v>19</v>
      </c>
      <c r="F555" s="238" t="s">
        <v>207</v>
      </c>
      <c r="G555" s="236"/>
      <c r="H555" s="237" t="s">
        <v>19</v>
      </c>
      <c r="I555" s="239"/>
      <c r="J555" s="236"/>
      <c r="K555" s="236"/>
      <c r="L555" s="240"/>
      <c r="M555" s="241"/>
      <c r="N555" s="242"/>
      <c r="O555" s="242"/>
      <c r="P555" s="242"/>
      <c r="Q555" s="242"/>
      <c r="R555" s="242"/>
      <c r="S555" s="242"/>
      <c r="T555" s="243"/>
      <c r="U555" s="13"/>
      <c r="V555" s="13"/>
      <c r="W555" s="13"/>
      <c r="X555" s="13"/>
      <c r="Y555" s="13"/>
      <c r="Z555" s="13"/>
      <c r="AA555" s="13"/>
      <c r="AB555" s="13"/>
      <c r="AC555" s="13"/>
      <c r="AD555" s="13"/>
      <c r="AE555" s="13"/>
      <c r="AT555" s="244" t="s">
        <v>206</v>
      </c>
      <c r="AU555" s="244" t="s">
        <v>78</v>
      </c>
      <c r="AV555" s="13" t="s">
        <v>76</v>
      </c>
      <c r="AW555" s="13" t="s">
        <v>31</v>
      </c>
      <c r="AX555" s="13" t="s">
        <v>69</v>
      </c>
      <c r="AY555" s="244" t="s">
        <v>193</v>
      </c>
    </row>
    <row r="556" s="14" customFormat="1">
      <c r="A556" s="14"/>
      <c r="B556" s="245"/>
      <c r="C556" s="246"/>
      <c r="D556" s="228" t="s">
        <v>206</v>
      </c>
      <c r="E556" s="247" t="s">
        <v>19</v>
      </c>
      <c r="F556" s="248" t="s">
        <v>771</v>
      </c>
      <c r="G556" s="246"/>
      <c r="H556" s="249">
        <v>428.25</v>
      </c>
      <c r="I556" s="250"/>
      <c r="J556" s="246"/>
      <c r="K556" s="246"/>
      <c r="L556" s="251"/>
      <c r="M556" s="252"/>
      <c r="N556" s="253"/>
      <c r="O556" s="253"/>
      <c r="P556" s="253"/>
      <c r="Q556" s="253"/>
      <c r="R556" s="253"/>
      <c r="S556" s="253"/>
      <c r="T556" s="254"/>
      <c r="U556" s="14"/>
      <c r="V556" s="14"/>
      <c r="W556" s="14"/>
      <c r="X556" s="14"/>
      <c r="Y556" s="14"/>
      <c r="Z556" s="14"/>
      <c r="AA556" s="14"/>
      <c r="AB556" s="14"/>
      <c r="AC556" s="14"/>
      <c r="AD556" s="14"/>
      <c r="AE556" s="14"/>
      <c r="AT556" s="255" t="s">
        <v>206</v>
      </c>
      <c r="AU556" s="255" t="s">
        <v>78</v>
      </c>
      <c r="AV556" s="14" t="s">
        <v>78</v>
      </c>
      <c r="AW556" s="14" t="s">
        <v>31</v>
      </c>
      <c r="AX556" s="14" t="s">
        <v>69</v>
      </c>
      <c r="AY556" s="255" t="s">
        <v>193</v>
      </c>
    </row>
    <row r="557" s="14" customFormat="1">
      <c r="A557" s="14"/>
      <c r="B557" s="245"/>
      <c r="C557" s="246"/>
      <c r="D557" s="228" t="s">
        <v>206</v>
      </c>
      <c r="E557" s="247" t="s">
        <v>19</v>
      </c>
      <c r="F557" s="248" t="s">
        <v>796</v>
      </c>
      <c r="G557" s="246"/>
      <c r="H557" s="249">
        <v>7.5499999999999998</v>
      </c>
      <c r="I557" s="250"/>
      <c r="J557" s="246"/>
      <c r="K557" s="246"/>
      <c r="L557" s="251"/>
      <c r="M557" s="252"/>
      <c r="N557" s="253"/>
      <c r="O557" s="253"/>
      <c r="P557" s="253"/>
      <c r="Q557" s="253"/>
      <c r="R557" s="253"/>
      <c r="S557" s="253"/>
      <c r="T557" s="254"/>
      <c r="U557" s="14"/>
      <c r="V557" s="14"/>
      <c r="W557" s="14"/>
      <c r="X557" s="14"/>
      <c r="Y557" s="14"/>
      <c r="Z557" s="14"/>
      <c r="AA557" s="14"/>
      <c r="AB557" s="14"/>
      <c r="AC557" s="14"/>
      <c r="AD557" s="14"/>
      <c r="AE557" s="14"/>
      <c r="AT557" s="255" t="s">
        <v>206</v>
      </c>
      <c r="AU557" s="255" t="s">
        <v>78</v>
      </c>
      <c r="AV557" s="14" t="s">
        <v>78</v>
      </c>
      <c r="AW557" s="14" t="s">
        <v>31</v>
      </c>
      <c r="AX557" s="14" t="s">
        <v>69</v>
      </c>
      <c r="AY557" s="255" t="s">
        <v>193</v>
      </c>
    </row>
    <row r="558" s="15" customFormat="1">
      <c r="A558" s="15"/>
      <c r="B558" s="256"/>
      <c r="C558" s="257"/>
      <c r="D558" s="228" t="s">
        <v>206</v>
      </c>
      <c r="E558" s="258" t="s">
        <v>19</v>
      </c>
      <c r="F558" s="259" t="s">
        <v>218</v>
      </c>
      <c r="G558" s="257"/>
      <c r="H558" s="260">
        <v>435.80000000000001</v>
      </c>
      <c r="I558" s="261"/>
      <c r="J558" s="257"/>
      <c r="K558" s="257"/>
      <c r="L558" s="262"/>
      <c r="M558" s="263"/>
      <c r="N558" s="264"/>
      <c r="O558" s="264"/>
      <c r="P558" s="264"/>
      <c r="Q558" s="264"/>
      <c r="R558" s="264"/>
      <c r="S558" s="264"/>
      <c r="T558" s="265"/>
      <c r="U558" s="15"/>
      <c r="V558" s="15"/>
      <c r="W558" s="15"/>
      <c r="X558" s="15"/>
      <c r="Y558" s="15"/>
      <c r="Z558" s="15"/>
      <c r="AA558" s="15"/>
      <c r="AB558" s="15"/>
      <c r="AC558" s="15"/>
      <c r="AD558" s="15"/>
      <c r="AE558" s="15"/>
      <c r="AT558" s="266" t="s">
        <v>206</v>
      </c>
      <c r="AU558" s="266" t="s">
        <v>78</v>
      </c>
      <c r="AV558" s="15" t="s">
        <v>200</v>
      </c>
      <c r="AW558" s="15" t="s">
        <v>31</v>
      </c>
      <c r="AX558" s="15" t="s">
        <v>76</v>
      </c>
      <c r="AY558" s="266" t="s">
        <v>193</v>
      </c>
    </row>
    <row r="559" s="2" customFormat="1" ht="16.5" customHeight="1">
      <c r="A559" s="41"/>
      <c r="B559" s="42"/>
      <c r="C559" s="215" t="s">
        <v>797</v>
      </c>
      <c r="D559" s="215" t="s">
        <v>195</v>
      </c>
      <c r="E559" s="216" t="s">
        <v>798</v>
      </c>
      <c r="F559" s="217" t="s">
        <v>799</v>
      </c>
      <c r="G559" s="218" t="s">
        <v>408</v>
      </c>
      <c r="H559" s="219">
        <v>22</v>
      </c>
      <c r="I559" s="220"/>
      <c r="J559" s="221">
        <f>ROUND(I559*H559,2)</f>
        <v>0</v>
      </c>
      <c r="K559" s="217" t="s">
        <v>199</v>
      </c>
      <c r="L559" s="47"/>
      <c r="M559" s="222" t="s">
        <v>19</v>
      </c>
      <c r="N559" s="223" t="s">
        <v>40</v>
      </c>
      <c r="O559" s="87"/>
      <c r="P559" s="224">
        <f>O559*H559</f>
        <v>0</v>
      </c>
      <c r="Q559" s="224">
        <v>0</v>
      </c>
      <c r="R559" s="224">
        <f>Q559*H559</f>
        <v>0</v>
      </c>
      <c r="S559" s="224">
        <v>0.0033800000000000002</v>
      </c>
      <c r="T559" s="225">
        <f>S559*H559</f>
        <v>0.074360000000000009</v>
      </c>
      <c r="U559" s="41"/>
      <c r="V559" s="41"/>
      <c r="W559" s="41"/>
      <c r="X559" s="41"/>
      <c r="Y559" s="41"/>
      <c r="Z559" s="41"/>
      <c r="AA559" s="41"/>
      <c r="AB559" s="41"/>
      <c r="AC559" s="41"/>
      <c r="AD559" s="41"/>
      <c r="AE559" s="41"/>
      <c r="AR559" s="226" t="s">
        <v>323</v>
      </c>
      <c r="AT559" s="226" t="s">
        <v>195</v>
      </c>
      <c r="AU559" s="226" t="s">
        <v>78</v>
      </c>
      <c r="AY559" s="20" t="s">
        <v>193</v>
      </c>
      <c r="BE559" s="227">
        <f>IF(N559="základní",J559,0)</f>
        <v>0</v>
      </c>
      <c r="BF559" s="227">
        <f>IF(N559="snížená",J559,0)</f>
        <v>0</v>
      </c>
      <c r="BG559" s="227">
        <f>IF(N559="zákl. přenesená",J559,0)</f>
        <v>0</v>
      </c>
      <c r="BH559" s="227">
        <f>IF(N559="sníž. přenesená",J559,0)</f>
        <v>0</v>
      </c>
      <c r="BI559" s="227">
        <f>IF(N559="nulová",J559,0)</f>
        <v>0</v>
      </c>
      <c r="BJ559" s="20" t="s">
        <v>76</v>
      </c>
      <c r="BK559" s="227">
        <f>ROUND(I559*H559,2)</f>
        <v>0</v>
      </c>
      <c r="BL559" s="20" t="s">
        <v>323</v>
      </c>
      <c r="BM559" s="226" t="s">
        <v>800</v>
      </c>
    </row>
    <row r="560" s="2" customFormat="1">
      <c r="A560" s="41"/>
      <c r="B560" s="42"/>
      <c r="C560" s="43"/>
      <c r="D560" s="228" t="s">
        <v>202</v>
      </c>
      <c r="E560" s="43"/>
      <c r="F560" s="229" t="s">
        <v>801</v>
      </c>
      <c r="G560" s="43"/>
      <c r="H560" s="43"/>
      <c r="I560" s="230"/>
      <c r="J560" s="43"/>
      <c r="K560" s="43"/>
      <c r="L560" s="47"/>
      <c r="M560" s="231"/>
      <c r="N560" s="232"/>
      <c r="O560" s="87"/>
      <c r="P560" s="87"/>
      <c r="Q560" s="87"/>
      <c r="R560" s="87"/>
      <c r="S560" s="87"/>
      <c r="T560" s="88"/>
      <c r="U560" s="41"/>
      <c r="V560" s="41"/>
      <c r="W560" s="41"/>
      <c r="X560" s="41"/>
      <c r="Y560" s="41"/>
      <c r="Z560" s="41"/>
      <c r="AA560" s="41"/>
      <c r="AB560" s="41"/>
      <c r="AC560" s="41"/>
      <c r="AD560" s="41"/>
      <c r="AE560" s="41"/>
      <c r="AT560" s="20" t="s">
        <v>202</v>
      </c>
      <c r="AU560" s="20" t="s">
        <v>78</v>
      </c>
    </row>
    <row r="561" s="2" customFormat="1">
      <c r="A561" s="41"/>
      <c r="B561" s="42"/>
      <c r="C561" s="43"/>
      <c r="D561" s="233" t="s">
        <v>204</v>
      </c>
      <c r="E561" s="43"/>
      <c r="F561" s="234" t="s">
        <v>802</v>
      </c>
      <c r="G561" s="43"/>
      <c r="H561" s="43"/>
      <c r="I561" s="230"/>
      <c r="J561" s="43"/>
      <c r="K561" s="43"/>
      <c r="L561" s="47"/>
      <c r="M561" s="231"/>
      <c r="N561" s="232"/>
      <c r="O561" s="87"/>
      <c r="P561" s="87"/>
      <c r="Q561" s="87"/>
      <c r="R561" s="87"/>
      <c r="S561" s="87"/>
      <c r="T561" s="88"/>
      <c r="U561" s="41"/>
      <c r="V561" s="41"/>
      <c r="W561" s="41"/>
      <c r="X561" s="41"/>
      <c r="Y561" s="41"/>
      <c r="Z561" s="41"/>
      <c r="AA561" s="41"/>
      <c r="AB561" s="41"/>
      <c r="AC561" s="41"/>
      <c r="AD561" s="41"/>
      <c r="AE561" s="41"/>
      <c r="AT561" s="20" t="s">
        <v>204</v>
      </c>
      <c r="AU561" s="20" t="s">
        <v>78</v>
      </c>
    </row>
    <row r="562" s="13" customFormat="1">
      <c r="A562" s="13"/>
      <c r="B562" s="235"/>
      <c r="C562" s="236"/>
      <c r="D562" s="228" t="s">
        <v>206</v>
      </c>
      <c r="E562" s="237" t="s">
        <v>19</v>
      </c>
      <c r="F562" s="238" t="s">
        <v>207</v>
      </c>
      <c r="G562" s="236"/>
      <c r="H562" s="237" t="s">
        <v>19</v>
      </c>
      <c r="I562" s="239"/>
      <c r="J562" s="236"/>
      <c r="K562" s="236"/>
      <c r="L562" s="240"/>
      <c r="M562" s="241"/>
      <c r="N562" s="242"/>
      <c r="O562" s="242"/>
      <c r="P562" s="242"/>
      <c r="Q562" s="242"/>
      <c r="R562" s="242"/>
      <c r="S562" s="242"/>
      <c r="T562" s="243"/>
      <c r="U562" s="13"/>
      <c r="V562" s="13"/>
      <c r="W562" s="13"/>
      <c r="X562" s="13"/>
      <c r="Y562" s="13"/>
      <c r="Z562" s="13"/>
      <c r="AA562" s="13"/>
      <c r="AB562" s="13"/>
      <c r="AC562" s="13"/>
      <c r="AD562" s="13"/>
      <c r="AE562" s="13"/>
      <c r="AT562" s="244" t="s">
        <v>206</v>
      </c>
      <c r="AU562" s="244" t="s">
        <v>78</v>
      </c>
      <c r="AV562" s="13" t="s">
        <v>76</v>
      </c>
      <c r="AW562" s="13" t="s">
        <v>31</v>
      </c>
      <c r="AX562" s="13" t="s">
        <v>69</v>
      </c>
      <c r="AY562" s="244" t="s">
        <v>193</v>
      </c>
    </row>
    <row r="563" s="14" customFormat="1">
      <c r="A563" s="14"/>
      <c r="B563" s="245"/>
      <c r="C563" s="246"/>
      <c r="D563" s="228" t="s">
        <v>206</v>
      </c>
      <c r="E563" s="247" t="s">
        <v>19</v>
      </c>
      <c r="F563" s="248" t="s">
        <v>355</v>
      </c>
      <c r="G563" s="246"/>
      <c r="H563" s="249">
        <v>22</v>
      </c>
      <c r="I563" s="250"/>
      <c r="J563" s="246"/>
      <c r="K563" s="246"/>
      <c r="L563" s="251"/>
      <c r="M563" s="252"/>
      <c r="N563" s="253"/>
      <c r="O563" s="253"/>
      <c r="P563" s="253"/>
      <c r="Q563" s="253"/>
      <c r="R563" s="253"/>
      <c r="S563" s="253"/>
      <c r="T563" s="254"/>
      <c r="U563" s="14"/>
      <c r="V563" s="14"/>
      <c r="W563" s="14"/>
      <c r="X563" s="14"/>
      <c r="Y563" s="14"/>
      <c r="Z563" s="14"/>
      <c r="AA563" s="14"/>
      <c r="AB563" s="14"/>
      <c r="AC563" s="14"/>
      <c r="AD563" s="14"/>
      <c r="AE563" s="14"/>
      <c r="AT563" s="255" t="s">
        <v>206</v>
      </c>
      <c r="AU563" s="255" t="s">
        <v>78</v>
      </c>
      <c r="AV563" s="14" t="s">
        <v>78</v>
      </c>
      <c r="AW563" s="14" t="s">
        <v>31</v>
      </c>
      <c r="AX563" s="14" t="s">
        <v>76</v>
      </c>
      <c r="AY563" s="255" t="s">
        <v>193</v>
      </c>
    </row>
    <row r="564" s="2" customFormat="1" ht="16.5" customHeight="1">
      <c r="A564" s="41"/>
      <c r="B564" s="42"/>
      <c r="C564" s="215" t="s">
        <v>803</v>
      </c>
      <c r="D564" s="215" t="s">
        <v>195</v>
      </c>
      <c r="E564" s="216" t="s">
        <v>804</v>
      </c>
      <c r="F564" s="217" t="s">
        <v>805</v>
      </c>
      <c r="G564" s="218" t="s">
        <v>408</v>
      </c>
      <c r="H564" s="219">
        <v>19.800000000000001</v>
      </c>
      <c r="I564" s="220"/>
      <c r="J564" s="221">
        <f>ROUND(I564*H564,2)</f>
        <v>0</v>
      </c>
      <c r="K564" s="217" t="s">
        <v>199</v>
      </c>
      <c r="L564" s="47"/>
      <c r="M564" s="222" t="s">
        <v>19</v>
      </c>
      <c r="N564" s="223" t="s">
        <v>40</v>
      </c>
      <c r="O564" s="87"/>
      <c r="P564" s="224">
        <f>O564*H564</f>
        <v>0</v>
      </c>
      <c r="Q564" s="224">
        <v>0</v>
      </c>
      <c r="R564" s="224">
        <f>Q564*H564</f>
        <v>0</v>
      </c>
      <c r="S564" s="224">
        <v>0.0033800000000000002</v>
      </c>
      <c r="T564" s="225">
        <f>S564*H564</f>
        <v>0.066924000000000011</v>
      </c>
      <c r="U564" s="41"/>
      <c r="V564" s="41"/>
      <c r="W564" s="41"/>
      <c r="X564" s="41"/>
      <c r="Y564" s="41"/>
      <c r="Z564" s="41"/>
      <c r="AA564" s="41"/>
      <c r="AB564" s="41"/>
      <c r="AC564" s="41"/>
      <c r="AD564" s="41"/>
      <c r="AE564" s="41"/>
      <c r="AR564" s="226" t="s">
        <v>323</v>
      </c>
      <c r="AT564" s="226" t="s">
        <v>195</v>
      </c>
      <c r="AU564" s="226" t="s">
        <v>78</v>
      </c>
      <c r="AY564" s="20" t="s">
        <v>193</v>
      </c>
      <c r="BE564" s="227">
        <f>IF(N564="základní",J564,0)</f>
        <v>0</v>
      </c>
      <c r="BF564" s="227">
        <f>IF(N564="snížená",J564,0)</f>
        <v>0</v>
      </c>
      <c r="BG564" s="227">
        <f>IF(N564="zákl. přenesená",J564,0)</f>
        <v>0</v>
      </c>
      <c r="BH564" s="227">
        <f>IF(N564="sníž. přenesená",J564,0)</f>
        <v>0</v>
      </c>
      <c r="BI564" s="227">
        <f>IF(N564="nulová",J564,0)</f>
        <v>0</v>
      </c>
      <c r="BJ564" s="20" t="s">
        <v>76</v>
      </c>
      <c r="BK564" s="227">
        <f>ROUND(I564*H564,2)</f>
        <v>0</v>
      </c>
      <c r="BL564" s="20" t="s">
        <v>323</v>
      </c>
      <c r="BM564" s="226" t="s">
        <v>806</v>
      </c>
    </row>
    <row r="565" s="2" customFormat="1">
      <c r="A565" s="41"/>
      <c r="B565" s="42"/>
      <c r="C565" s="43"/>
      <c r="D565" s="228" t="s">
        <v>202</v>
      </c>
      <c r="E565" s="43"/>
      <c r="F565" s="229" t="s">
        <v>807</v>
      </c>
      <c r="G565" s="43"/>
      <c r="H565" s="43"/>
      <c r="I565" s="230"/>
      <c r="J565" s="43"/>
      <c r="K565" s="43"/>
      <c r="L565" s="47"/>
      <c r="M565" s="231"/>
      <c r="N565" s="232"/>
      <c r="O565" s="87"/>
      <c r="P565" s="87"/>
      <c r="Q565" s="87"/>
      <c r="R565" s="87"/>
      <c r="S565" s="87"/>
      <c r="T565" s="88"/>
      <c r="U565" s="41"/>
      <c r="V565" s="41"/>
      <c r="W565" s="41"/>
      <c r="X565" s="41"/>
      <c r="Y565" s="41"/>
      <c r="Z565" s="41"/>
      <c r="AA565" s="41"/>
      <c r="AB565" s="41"/>
      <c r="AC565" s="41"/>
      <c r="AD565" s="41"/>
      <c r="AE565" s="41"/>
      <c r="AT565" s="20" t="s">
        <v>202</v>
      </c>
      <c r="AU565" s="20" t="s">
        <v>78</v>
      </c>
    </row>
    <row r="566" s="2" customFormat="1">
      <c r="A566" s="41"/>
      <c r="B566" s="42"/>
      <c r="C566" s="43"/>
      <c r="D566" s="233" t="s">
        <v>204</v>
      </c>
      <c r="E566" s="43"/>
      <c r="F566" s="234" t="s">
        <v>808</v>
      </c>
      <c r="G566" s="43"/>
      <c r="H566" s="43"/>
      <c r="I566" s="230"/>
      <c r="J566" s="43"/>
      <c r="K566" s="43"/>
      <c r="L566" s="47"/>
      <c r="M566" s="231"/>
      <c r="N566" s="232"/>
      <c r="O566" s="87"/>
      <c r="P566" s="87"/>
      <c r="Q566" s="87"/>
      <c r="R566" s="87"/>
      <c r="S566" s="87"/>
      <c r="T566" s="88"/>
      <c r="U566" s="41"/>
      <c r="V566" s="41"/>
      <c r="W566" s="41"/>
      <c r="X566" s="41"/>
      <c r="Y566" s="41"/>
      <c r="Z566" s="41"/>
      <c r="AA566" s="41"/>
      <c r="AB566" s="41"/>
      <c r="AC566" s="41"/>
      <c r="AD566" s="41"/>
      <c r="AE566" s="41"/>
      <c r="AT566" s="20" t="s">
        <v>204</v>
      </c>
      <c r="AU566" s="20" t="s">
        <v>78</v>
      </c>
    </row>
    <row r="567" s="13" customFormat="1">
      <c r="A567" s="13"/>
      <c r="B567" s="235"/>
      <c r="C567" s="236"/>
      <c r="D567" s="228" t="s">
        <v>206</v>
      </c>
      <c r="E567" s="237" t="s">
        <v>19</v>
      </c>
      <c r="F567" s="238" t="s">
        <v>207</v>
      </c>
      <c r="G567" s="236"/>
      <c r="H567" s="237" t="s">
        <v>19</v>
      </c>
      <c r="I567" s="239"/>
      <c r="J567" s="236"/>
      <c r="K567" s="236"/>
      <c r="L567" s="240"/>
      <c r="M567" s="241"/>
      <c r="N567" s="242"/>
      <c r="O567" s="242"/>
      <c r="P567" s="242"/>
      <c r="Q567" s="242"/>
      <c r="R567" s="242"/>
      <c r="S567" s="242"/>
      <c r="T567" s="243"/>
      <c r="U567" s="13"/>
      <c r="V567" s="13"/>
      <c r="W567" s="13"/>
      <c r="X567" s="13"/>
      <c r="Y567" s="13"/>
      <c r="Z567" s="13"/>
      <c r="AA567" s="13"/>
      <c r="AB567" s="13"/>
      <c r="AC567" s="13"/>
      <c r="AD567" s="13"/>
      <c r="AE567" s="13"/>
      <c r="AT567" s="244" t="s">
        <v>206</v>
      </c>
      <c r="AU567" s="244" t="s">
        <v>78</v>
      </c>
      <c r="AV567" s="13" t="s">
        <v>76</v>
      </c>
      <c r="AW567" s="13" t="s">
        <v>31</v>
      </c>
      <c r="AX567" s="13" t="s">
        <v>69</v>
      </c>
      <c r="AY567" s="244" t="s">
        <v>193</v>
      </c>
    </row>
    <row r="568" s="14" customFormat="1">
      <c r="A568" s="14"/>
      <c r="B568" s="245"/>
      <c r="C568" s="246"/>
      <c r="D568" s="228" t="s">
        <v>206</v>
      </c>
      <c r="E568" s="247" t="s">
        <v>19</v>
      </c>
      <c r="F568" s="248" t="s">
        <v>809</v>
      </c>
      <c r="G568" s="246"/>
      <c r="H568" s="249">
        <v>19.800000000000001</v>
      </c>
      <c r="I568" s="250"/>
      <c r="J568" s="246"/>
      <c r="K568" s="246"/>
      <c r="L568" s="251"/>
      <c r="M568" s="252"/>
      <c r="N568" s="253"/>
      <c r="O568" s="253"/>
      <c r="P568" s="253"/>
      <c r="Q568" s="253"/>
      <c r="R568" s="253"/>
      <c r="S568" s="253"/>
      <c r="T568" s="254"/>
      <c r="U568" s="14"/>
      <c r="V568" s="14"/>
      <c r="W568" s="14"/>
      <c r="X568" s="14"/>
      <c r="Y568" s="14"/>
      <c r="Z568" s="14"/>
      <c r="AA568" s="14"/>
      <c r="AB568" s="14"/>
      <c r="AC568" s="14"/>
      <c r="AD568" s="14"/>
      <c r="AE568" s="14"/>
      <c r="AT568" s="255" t="s">
        <v>206</v>
      </c>
      <c r="AU568" s="255" t="s">
        <v>78</v>
      </c>
      <c r="AV568" s="14" t="s">
        <v>78</v>
      </c>
      <c r="AW568" s="14" t="s">
        <v>31</v>
      </c>
      <c r="AX568" s="14" t="s">
        <v>76</v>
      </c>
      <c r="AY568" s="255" t="s">
        <v>193</v>
      </c>
    </row>
    <row r="569" s="2" customFormat="1" ht="16.5" customHeight="1">
      <c r="A569" s="41"/>
      <c r="B569" s="42"/>
      <c r="C569" s="215" t="s">
        <v>810</v>
      </c>
      <c r="D569" s="215" t="s">
        <v>195</v>
      </c>
      <c r="E569" s="216" t="s">
        <v>811</v>
      </c>
      <c r="F569" s="217" t="s">
        <v>812</v>
      </c>
      <c r="G569" s="218" t="s">
        <v>343</v>
      </c>
      <c r="H569" s="219">
        <v>4</v>
      </c>
      <c r="I569" s="220"/>
      <c r="J569" s="221">
        <f>ROUND(I569*H569,2)</f>
        <v>0</v>
      </c>
      <c r="K569" s="217" t="s">
        <v>199</v>
      </c>
      <c r="L569" s="47"/>
      <c r="M569" s="222" t="s">
        <v>19</v>
      </c>
      <c r="N569" s="223" t="s">
        <v>40</v>
      </c>
      <c r="O569" s="87"/>
      <c r="P569" s="224">
        <f>O569*H569</f>
        <v>0</v>
      </c>
      <c r="Q569" s="224">
        <v>0</v>
      </c>
      <c r="R569" s="224">
        <f>Q569*H569</f>
        <v>0</v>
      </c>
      <c r="S569" s="224">
        <v>0.014999999999999999</v>
      </c>
      <c r="T569" s="225">
        <f>S569*H569</f>
        <v>0.059999999999999998</v>
      </c>
      <c r="U569" s="41"/>
      <c r="V569" s="41"/>
      <c r="W569" s="41"/>
      <c r="X569" s="41"/>
      <c r="Y569" s="41"/>
      <c r="Z569" s="41"/>
      <c r="AA569" s="41"/>
      <c r="AB569" s="41"/>
      <c r="AC569" s="41"/>
      <c r="AD569" s="41"/>
      <c r="AE569" s="41"/>
      <c r="AR569" s="226" t="s">
        <v>323</v>
      </c>
      <c r="AT569" s="226" t="s">
        <v>195</v>
      </c>
      <c r="AU569" s="226" t="s">
        <v>78</v>
      </c>
      <c r="AY569" s="20" t="s">
        <v>193</v>
      </c>
      <c r="BE569" s="227">
        <f>IF(N569="základní",J569,0)</f>
        <v>0</v>
      </c>
      <c r="BF569" s="227">
        <f>IF(N569="snížená",J569,0)</f>
        <v>0</v>
      </c>
      <c r="BG569" s="227">
        <f>IF(N569="zákl. přenesená",J569,0)</f>
        <v>0</v>
      </c>
      <c r="BH569" s="227">
        <f>IF(N569="sníž. přenesená",J569,0)</f>
        <v>0</v>
      </c>
      <c r="BI569" s="227">
        <f>IF(N569="nulová",J569,0)</f>
        <v>0</v>
      </c>
      <c r="BJ569" s="20" t="s">
        <v>76</v>
      </c>
      <c r="BK569" s="227">
        <f>ROUND(I569*H569,2)</f>
        <v>0</v>
      </c>
      <c r="BL569" s="20" t="s">
        <v>323</v>
      </c>
      <c r="BM569" s="226" t="s">
        <v>813</v>
      </c>
    </row>
    <row r="570" s="2" customFormat="1">
      <c r="A570" s="41"/>
      <c r="B570" s="42"/>
      <c r="C570" s="43"/>
      <c r="D570" s="228" t="s">
        <v>202</v>
      </c>
      <c r="E570" s="43"/>
      <c r="F570" s="229" t="s">
        <v>814</v>
      </c>
      <c r="G570" s="43"/>
      <c r="H570" s="43"/>
      <c r="I570" s="230"/>
      <c r="J570" s="43"/>
      <c r="K570" s="43"/>
      <c r="L570" s="47"/>
      <c r="M570" s="231"/>
      <c r="N570" s="232"/>
      <c r="O570" s="87"/>
      <c r="P570" s="87"/>
      <c r="Q570" s="87"/>
      <c r="R570" s="87"/>
      <c r="S570" s="87"/>
      <c r="T570" s="88"/>
      <c r="U570" s="41"/>
      <c r="V570" s="41"/>
      <c r="W570" s="41"/>
      <c r="X570" s="41"/>
      <c r="Y570" s="41"/>
      <c r="Z570" s="41"/>
      <c r="AA570" s="41"/>
      <c r="AB570" s="41"/>
      <c r="AC570" s="41"/>
      <c r="AD570" s="41"/>
      <c r="AE570" s="41"/>
      <c r="AT570" s="20" t="s">
        <v>202</v>
      </c>
      <c r="AU570" s="20" t="s">
        <v>78</v>
      </c>
    </row>
    <row r="571" s="2" customFormat="1">
      <c r="A571" s="41"/>
      <c r="B571" s="42"/>
      <c r="C571" s="43"/>
      <c r="D571" s="233" t="s">
        <v>204</v>
      </c>
      <c r="E571" s="43"/>
      <c r="F571" s="234" t="s">
        <v>815</v>
      </c>
      <c r="G571" s="43"/>
      <c r="H571" s="43"/>
      <c r="I571" s="230"/>
      <c r="J571" s="43"/>
      <c r="K571" s="43"/>
      <c r="L571" s="47"/>
      <c r="M571" s="231"/>
      <c r="N571" s="232"/>
      <c r="O571" s="87"/>
      <c r="P571" s="87"/>
      <c r="Q571" s="87"/>
      <c r="R571" s="87"/>
      <c r="S571" s="87"/>
      <c r="T571" s="88"/>
      <c r="U571" s="41"/>
      <c r="V571" s="41"/>
      <c r="W571" s="41"/>
      <c r="X571" s="41"/>
      <c r="Y571" s="41"/>
      <c r="Z571" s="41"/>
      <c r="AA571" s="41"/>
      <c r="AB571" s="41"/>
      <c r="AC571" s="41"/>
      <c r="AD571" s="41"/>
      <c r="AE571" s="41"/>
      <c r="AT571" s="20" t="s">
        <v>204</v>
      </c>
      <c r="AU571" s="20" t="s">
        <v>78</v>
      </c>
    </row>
    <row r="572" s="13" customFormat="1">
      <c r="A572" s="13"/>
      <c r="B572" s="235"/>
      <c r="C572" s="236"/>
      <c r="D572" s="228" t="s">
        <v>206</v>
      </c>
      <c r="E572" s="237" t="s">
        <v>19</v>
      </c>
      <c r="F572" s="238" t="s">
        <v>207</v>
      </c>
      <c r="G572" s="236"/>
      <c r="H572" s="237" t="s">
        <v>19</v>
      </c>
      <c r="I572" s="239"/>
      <c r="J572" s="236"/>
      <c r="K572" s="236"/>
      <c r="L572" s="240"/>
      <c r="M572" s="241"/>
      <c r="N572" s="242"/>
      <c r="O572" s="242"/>
      <c r="P572" s="242"/>
      <c r="Q572" s="242"/>
      <c r="R572" s="242"/>
      <c r="S572" s="242"/>
      <c r="T572" s="243"/>
      <c r="U572" s="13"/>
      <c r="V572" s="13"/>
      <c r="W572" s="13"/>
      <c r="X572" s="13"/>
      <c r="Y572" s="13"/>
      <c r="Z572" s="13"/>
      <c r="AA572" s="13"/>
      <c r="AB572" s="13"/>
      <c r="AC572" s="13"/>
      <c r="AD572" s="13"/>
      <c r="AE572" s="13"/>
      <c r="AT572" s="244" t="s">
        <v>206</v>
      </c>
      <c r="AU572" s="244" t="s">
        <v>78</v>
      </c>
      <c r="AV572" s="13" t="s">
        <v>76</v>
      </c>
      <c r="AW572" s="13" t="s">
        <v>31</v>
      </c>
      <c r="AX572" s="13" t="s">
        <v>69</v>
      </c>
      <c r="AY572" s="244" t="s">
        <v>193</v>
      </c>
    </row>
    <row r="573" s="14" customFormat="1">
      <c r="A573" s="14"/>
      <c r="B573" s="245"/>
      <c r="C573" s="246"/>
      <c r="D573" s="228" t="s">
        <v>206</v>
      </c>
      <c r="E573" s="247" t="s">
        <v>19</v>
      </c>
      <c r="F573" s="248" t="s">
        <v>200</v>
      </c>
      <c r="G573" s="246"/>
      <c r="H573" s="249">
        <v>4</v>
      </c>
      <c r="I573" s="250"/>
      <c r="J573" s="246"/>
      <c r="K573" s="246"/>
      <c r="L573" s="251"/>
      <c r="M573" s="252"/>
      <c r="N573" s="253"/>
      <c r="O573" s="253"/>
      <c r="P573" s="253"/>
      <c r="Q573" s="253"/>
      <c r="R573" s="253"/>
      <c r="S573" s="253"/>
      <c r="T573" s="254"/>
      <c r="U573" s="14"/>
      <c r="V573" s="14"/>
      <c r="W573" s="14"/>
      <c r="X573" s="14"/>
      <c r="Y573" s="14"/>
      <c r="Z573" s="14"/>
      <c r="AA573" s="14"/>
      <c r="AB573" s="14"/>
      <c r="AC573" s="14"/>
      <c r="AD573" s="14"/>
      <c r="AE573" s="14"/>
      <c r="AT573" s="255" t="s">
        <v>206</v>
      </c>
      <c r="AU573" s="255" t="s">
        <v>78</v>
      </c>
      <c r="AV573" s="14" t="s">
        <v>78</v>
      </c>
      <c r="AW573" s="14" t="s">
        <v>31</v>
      </c>
      <c r="AX573" s="14" t="s">
        <v>76</v>
      </c>
      <c r="AY573" s="255" t="s">
        <v>193</v>
      </c>
    </row>
    <row r="574" s="2" customFormat="1" ht="16.5" customHeight="1">
      <c r="A574" s="41"/>
      <c r="B574" s="42"/>
      <c r="C574" s="215" t="s">
        <v>816</v>
      </c>
      <c r="D574" s="215" t="s">
        <v>195</v>
      </c>
      <c r="E574" s="216" t="s">
        <v>817</v>
      </c>
      <c r="F574" s="217" t="s">
        <v>818</v>
      </c>
      <c r="G574" s="218" t="s">
        <v>343</v>
      </c>
      <c r="H574" s="219">
        <v>65</v>
      </c>
      <c r="I574" s="220"/>
      <c r="J574" s="221">
        <f>ROUND(I574*H574,2)</f>
        <v>0</v>
      </c>
      <c r="K574" s="217" t="s">
        <v>199</v>
      </c>
      <c r="L574" s="47"/>
      <c r="M574" s="222" t="s">
        <v>19</v>
      </c>
      <c r="N574" s="223" t="s">
        <v>40</v>
      </c>
      <c r="O574" s="87"/>
      <c r="P574" s="224">
        <f>O574*H574</f>
        <v>0</v>
      </c>
      <c r="Q574" s="224">
        <v>0</v>
      </c>
      <c r="R574" s="224">
        <f>Q574*H574</f>
        <v>0</v>
      </c>
      <c r="S574" s="224">
        <v>0.00022000000000000001</v>
      </c>
      <c r="T574" s="225">
        <f>S574*H574</f>
        <v>0.0143</v>
      </c>
      <c r="U574" s="41"/>
      <c r="V574" s="41"/>
      <c r="W574" s="41"/>
      <c r="X574" s="41"/>
      <c r="Y574" s="41"/>
      <c r="Z574" s="41"/>
      <c r="AA574" s="41"/>
      <c r="AB574" s="41"/>
      <c r="AC574" s="41"/>
      <c r="AD574" s="41"/>
      <c r="AE574" s="41"/>
      <c r="AR574" s="226" t="s">
        <v>323</v>
      </c>
      <c r="AT574" s="226" t="s">
        <v>195</v>
      </c>
      <c r="AU574" s="226" t="s">
        <v>78</v>
      </c>
      <c r="AY574" s="20" t="s">
        <v>193</v>
      </c>
      <c r="BE574" s="227">
        <f>IF(N574="základní",J574,0)</f>
        <v>0</v>
      </c>
      <c r="BF574" s="227">
        <f>IF(N574="snížená",J574,0)</f>
        <v>0</v>
      </c>
      <c r="BG574" s="227">
        <f>IF(N574="zákl. přenesená",J574,0)</f>
        <v>0</v>
      </c>
      <c r="BH574" s="227">
        <f>IF(N574="sníž. přenesená",J574,0)</f>
        <v>0</v>
      </c>
      <c r="BI574" s="227">
        <f>IF(N574="nulová",J574,0)</f>
        <v>0</v>
      </c>
      <c r="BJ574" s="20" t="s">
        <v>76</v>
      </c>
      <c r="BK574" s="227">
        <f>ROUND(I574*H574,2)</f>
        <v>0</v>
      </c>
      <c r="BL574" s="20" t="s">
        <v>323</v>
      </c>
      <c r="BM574" s="226" t="s">
        <v>819</v>
      </c>
    </row>
    <row r="575" s="2" customFormat="1">
      <c r="A575" s="41"/>
      <c r="B575" s="42"/>
      <c r="C575" s="43"/>
      <c r="D575" s="228" t="s">
        <v>202</v>
      </c>
      <c r="E575" s="43"/>
      <c r="F575" s="229" t="s">
        <v>820</v>
      </c>
      <c r="G575" s="43"/>
      <c r="H575" s="43"/>
      <c r="I575" s="230"/>
      <c r="J575" s="43"/>
      <c r="K575" s="43"/>
      <c r="L575" s="47"/>
      <c r="M575" s="231"/>
      <c r="N575" s="232"/>
      <c r="O575" s="87"/>
      <c r="P575" s="87"/>
      <c r="Q575" s="87"/>
      <c r="R575" s="87"/>
      <c r="S575" s="87"/>
      <c r="T575" s="88"/>
      <c r="U575" s="41"/>
      <c r="V575" s="41"/>
      <c r="W575" s="41"/>
      <c r="X575" s="41"/>
      <c r="Y575" s="41"/>
      <c r="Z575" s="41"/>
      <c r="AA575" s="41"/>
      <c r="AB575" s="41"/>
      <c r="AC575" s="41"/>
      <c r="AD575" s="41"/>
      <c r="AE575" s="41"/>
      <c r="AT575" s="20" t="s">
        <v>202</v>
      </c>
      <c r="AU575" s="20" t="s">
        <v>78</v>
      </c>
    </row>
    <row r="576" s="2" customFormat="1">
      <c r="A576" s="41"/>
      <c r="B576" s="42"/>
      <c r="C576" s="43"/>
      <c r="D576" s="233" t="s">
        <v>204</v>
      </c>
      <c r="E576" s="43"/>
      <c r="F576" s="234" t="s">
        <v>821</v>
      </c>
      <c r="G576" s="43"/>
      <c r="H576" s="43"/>
      <c r="I576" s="230"/>
      <c r="J576" s="43"/>
      <c r="K576" s="43"/>
      <c r="L576" s="47"/>
      <c r="M576" s="231"/>
      <c r="N576" s="232"/>
      <c r="O576" s="87"/>
      <c r="P576" s="87"/>
      <c r="Q576" s="87"/>
      <c r="R576" s="87"/>
      <c r="S576" s="87"/>
      <c r="T576" s="88"/>
      <c r="U576" s="41"/>
      <c r="V576" s="41"/>
      <c r="W576" s="41"/>
      <c r="X576" s="41"/>
      <c r="Y576" s="41"/>
      <c r="Z576" s="41"/>
      <c r="AA576" s="41"/>
      <c r="AB576" s="41"/>
      <c r="AC576" s="41"/>
      <c r="AD576" s="41"/>
      <c r="AE576" s="41"/>
      <c r="AT576" s="20" t="s">
        <v>204</v>
      </c>
      <c r="AU576" s="20" t="s">
        <v>78</v>
      </c>
    </row>
    <row r="577" s="13" customFormat="1">
      <c r="A577" s="13"/>
      <c r="B577" s="235"/>
      <c r="C577" s="236"/>
      <c r="D577" s="228" t="s">
        <v>206</v>
      </c>
      <c r="E577" s="237" t="s">
        <v>19</v>
      </c>
      <c r="F577" s="238" t="s">
        <v>207</v>
      </c>
      <c r="G577" s="236"/>
      <c r="H577" s="237" t="s">
        <v>19</v>
      </c>
      <c r="I577" s="239"/>
      <c r="J577" s="236"/>
      <c r="K577" s="236"/>
      <c r="L577" s="240"/>
      <c r="M577" s="241"/>
      <c r="N577" s="242"/>
      <c r="O577" s="242"/>
      <c r="P577" s="242"/>
      <c r="Q577" s="242"/>
      <c r="R577" s="242"/>
      <c r="S577" s="242"/>
      <c r="T577" s="243"/>
      <c r="U577" s="13"/>
      <c r="V577" s="13"/>
      <c r="W577" s="13"/>
      <c r="X577" s="13"/>
      <c r="Y577" s="13"/>
      <c r="Z577" s="13"/>
      <c r="AA577" s="13"/>
      <c r="AB577" s="13"/>
      <c r="AC577" s="13"/>
      <c r="AD577" s="13"/>
      <c r="AE577" s="13"/>
      <c r="AT577" s="244" t="s">
        <v>206</v>
      </c>
      <c r="AU577" s="244" t="s">
        <v>78</v>
      </c>
      <c r="AV577" s="13" t="s">
        <v>76</v>
      </c>
      <c r="AW577" s="13" t="s">
        <v>31</v>
      </c>
      <c r="AX577" s="13" t="s">
        <v>69</v>
      </c>
      <c r="AY577" s="244" t="s">
        <v>193</v>
      </c>
    </row>
    <row r="578" s="14" customFormat="1">
      <c r="A578" s="14"/>
      <c r="B578" s="245"/>
      <c r="C578" s="246"/>
      <c r="D578" s="228" t="s">
        <v>206</v>
      </c>
      <c r="E578" s="247" t="s">
        <v>19</v>
      </c>
      <c r="F578" s="248" t="s">
        <v>681</v>
      </c>
      <c r="G578" s="246"/>
      <c r="H578" s="249">
        <v>65</v>
      </c>
      <c r="I578" s="250"/>
      <c r="J578" s="246"/>
      <c r="K578" s="246"/>
      <c r="L578" s="251"/>
      <c r="M578" s="252"/>
      <c r="N578" s="253"/>
      <c r="O578" s="253"/>
      <c r="P578" s="253"/>
      <c r="Q578" s="253"/>
      <c r="R578" s="253"/>
      <c r="S578" s="253"/>
      <c r="T578" s="254"/>
      <c r="U578" s="14"/>
      <c r="V578" s="14"/>
      <c r="W578" s="14"/>
      <c r="X578" s="14"/>
      <c r="Y578" s="14"/>
      <c r="Z578" s="14"/>
      <c r="AA578" s="14"/>
      <c r="AB578" s="14"/>
      <c r="AC578" s="14"/>
      <c r="AD578" s="14"/>
      <c r="AE578" s="14"/>
      <c r="AT578" s="255" t="s">
        <v>206</v>
      </c>
      <c r="AU578" s="255" t="s">
        <v>78</v>
      </c>
      <c r="AV578" s="14" t="s">
        <v>78</v>
      </c>
      <c r="AW578" s="14" t="s">
        <v>31</v>
      </c>
      <c r="AX578" s="14" t="s">
        <v>76</v>
      </c>
      <c r="AY578" s="255" t="s">
        <v>193</v>
      </c>
    </row>
    <row r="579" s="2" customFormat="1" ht="16.5" customHeight="1">
      <c r="A579" s="41"/>
      <c r="B579" s="42"/>
      <c r="C579" s="215" t="s">
        <v>822</v>
      </c>
      <c r="D579" s="215" t="s">
        <v>195</v>
      </c>
      <c r="E579" s="216" t="s">
        <v>823</v>
      </c>
      <c r="F579" s="217" t="s">
        <v>824</v>
      </c>
      <c r="G579" s="218" t="s">
        <v>408</v>
      </c>
      <c r="H579" s="219">
        <v>60.600000000000001</v>
      </c>
      <c r="I579" s="220"/>
      <c r="J579" s="221">
        <f>ROUND(I579*H579,2)</f>
        <v>0</v>
      </c>
      <c r="K579" s="217" t="s">
        <v>199</v>
      </c>
      <c r="L579" s="47"/>
      <c r="M579" s="222" t="s">
        <v>19</v>
      </c>
      <c r="N579" s="223" t="s">
        <v>40</v>
      </c>
      <c r="O579" s="87"/>
      <c r="P579" s="224">
        <f>O579*H579</f>
        <v>0</v>
      </c>
      <c r="Q579" s="224">
        <v>0</v>
      </c>
      <c r="R579" s="224">
        <f>Q579*H579</f>
        <v>0</v>
      </c>
      <c r="S579" s="224">
        <v>0.00167</v>
      </c>
      <c r="T579" s="225">
        <f>S579*H579</f>
        <v>0.101202</v>
      </c>
      <c r="U579" s="41"/>
      <c r="V579" s="41"/>
      <c r="W579" s="41"/>
      <c r="X579" s="41"/>
      <c r="Y579" s="41"/>
      <c r="Z579" s="41"/>
      <c r="AA579" s="41"/>
      <c r="AB579" s="41"/>
      <c r="AC579" s="41"/>
      <c r="AD579" s="41"/>
      <c r="AE579" s="41"/>
      <c r="AR579" s="226" t="s">
        <v>323</v>
      </c>
      <c r="AT579" s="226" t="s">
        <v>195</v>
      </c>
      <c r="AU579" s="226" t="s">
        <v>78</v>
      </c>
      <c r="AY579" s="20" t="s">
        <v>193</v>
      </c>
      <c r="BE579" s="227">
        <f>IF(N579="základní",J579,0)</f>
        <v>0</v>
      </c>
      <c r="BF579" s="227">
        <f>IF(N579="snížená",J579,0)</f>
        <v>0</v>
      </c>
      <c r="BG579" s="227">
        <f>IF(N579="zákl. přenesená",J579,0)</f>
        <v>0</v>
      </c>
      <c r="BH579" s="227">
        <f>IF(N579="sníž. přenesená",J579,0)</f>
        <v>0</v>
      </c>
      <c r="BI579" s="227">
        <f>IF(N579="nulová",J579,0)</f>
        <v>0</v>
      </c>
      <c r="BJ579" s="20" t="s">
        <v>76</v>
      </c>
      <c r="BK579" s="227">
        <f>ROUND(I579*H579,2)</f>
        <v>0</v>
      </c>
      <c r="BL579" s="20" t="s">
        <v>323</v>
      </c>
      <c r="BM579" s="226" t="s">
        <v>825</v>
      </c>
    </row>
    <row r="580" s="2" customFormat="1">
      <c r="A580" s="41"/>
      <c r="B580" s="42"/>
      <c r="C580" s="43"/>
      <c r="D580" s="228" t="s">
        <v>202</v>
      </c>
      <c r="E580" s="43"/>
      <c r="F580" s="229" t="s">
        <v>826</v>
      </c>
      <c r="G580" s="43"/>
      <c r="H580" s="43"/>
      <c r="I580" s="230"/>
      <c r="J580" s="43"/>
      <c r="K580" s="43"/>
      <c r="L580" s="47"/>
      <c r="M580" s="231"/>
      <c r="N580" s="232"/>
      <c r="O580" s="87"/>
      <c r="P580" s="87"/>
      <c r="Q580" s="87"/>
      <c r="R580" s="87"/>
      <c r="S580" s="87"/>
      <c r="T580" s="88"/>
      <c r="U580" s="41"/>
      <c r="V580" s="41"/>
      <c r="W580" s="41"/>
      <c r="X580" s="41"/>
      <c r="Y580" s="41"/>
      <c r="Z580" s="41"/>
      <c r="AA580" s="41"/>
      <c r="AB580" s="41"/>
      <c r="AC580" s="41"/>
      <c r="AD580" s="41"/>
      <c r="AE580" s="41"/>
      <c r="AT580" s="20" t="s">
        <v>202</v>
      </c>
      <c r="AU580" s="20" t="s">
        <v>78</v>
      </c>
    </row>
    <row r="581" s="2" customFormat="1">
      <c r="A581" s="41"/>
      <c r="B581" s="42"/>
      <c r="C581" s="43"/>
      <c r="D581" s="233" t="s">
        <v>204</v>
      </c>
      <c r="E581" s="43"/>
      <c r="F581" s="234" t="s">
        <v>827</v>
      </c>
      <c r="G581" s="43"/>
      <c r="H581" s="43"/>
      <c r="I581" s="230"/>
      <c r="J581" s="43"/>
      <c r="K581" s="43"/>
      <c r="L581" s="47"/>
      <c r="M581" s="231"/>
      <c r="N581" s="232"/>
      <c r="O581" s="87"/>
      <c r="P581" s="87"/>
      <c r="Q581" s="87"/>
      <c r="R581" s="87"/>
      <c r="S581" s="87"/>
      <c r="T581" s="88"/>
      <c r="U581" s="41"/>
      <c r="V581" s="41"/>
      <c r="W581" s="41"/>
      <c r="X581" s="41"/>
      <c r="Y581" s="41"/>
      <c r="Z581" s="41"/>
      <c r="AA581" s="41"/>
      <c r="AB581" s="41"/>
      <c r="AC581" s="41"/>
      <c r="AD581" s="41"/>
      <c r="AE581" s="41"/>
      <c r="AT581" s="20" t="s">
        <v>204</v>
      </c>
      <c r="AU581" s="20" t="s">
        <v>78</v>
      </c>
    </row>
    <row r="582" s="13" customFormat="1">
      <c r="A582" s="13"/>
      <c r="B582" s="235"/>
      <c r="C582" s="236"/>
      <c r="D582" s="228" t="s">
        <v>206</v>
      </c>
      <c r="E582" s="237" t="s">
        <v>19</v>
      </c>
      <c r="F582" s="238" t="s">
        <v>207</v>
      </c>
      <c r="G582" s="236"/>
      <c r="H582" s="237" t="s">
        <v>19</v>
      </c>
      <c r="I582" s="239"/>
      <c r="J582" s="236"/>
      <c r="K582" s="236"/>
      <c r="L582" s="240"/>
      <c r="M582" s="241"/>
      <c r="N582" s="242"/>
      <c r="O582" s="242"/>
      <c r="P582" s="242"/>
      <c r="Q582" s="242"/>
      <c r="R582" s="242"/>
      <c r="S582" s="242"/>
      <c r="T582" s="243"/>
      <c r="U582" s="13"/>
      <c r="V582" s="13"/>
      <c r="W582" s="13"/>
      <c r="X582" s="13"/>
      <c r="Y582" s="13"/>
      <c r="Z582" s="13"/>
      <c r="AA582" s="13"/>
      <c r="AB582" s="13"/>
      <c r="AC582" s="13"/>
      <c r="AD582" s="13"/>
      <c r="AE582" s="13"/>
      <c r="AT582" s="244" t="s">
        <v>206</v>
      </c>
      <c r="AU582" s="244" t="s">
        <v>78</v>
      </c>
      <c r="AV582" s="13" t="s">
        <v>76</v>
      </c>
      <c r="AW582" s="13" t="s">
        <v>31</v>
      </c>
      <c r="AX582" s="13" t="s">
        <v>69</v>
      </c>
      <c r="AY582" s="244" t="s">
        <v>193</v>
      </c>
    </row>
    <row r="583" s="14" customFormat="1">
      <c r="A583" s="14"/>
      <c r="B583" s="245"/>
      <c r="C583" s="246"/>
      <c r="D583" s="228" t="s">
        <v>206</v>
      </c>
      <c r="E583" s="247" t="s">
        <v>19</v>
      </c>
      <c r="F583" s="248" t="s">
        <v>536</v>
      </c>
      <c r="G583" s="246"/>
      <c r="H583" s="249">
        <v>40.600000000000001</v>
      </c>
      <c r="I583" s="250"/>
      <c r="J583" s="246"/>
      <c r="K583" s="246"/>
      <c r="L583" s="251"/>
      <c r="M583" s="252"/>
      <c r="N583" s="253"/>
      <c r="O583" s="253"/>
      <c r="P583" s="253"/>
      <c r="Q583" s="253"/>
      <c r="R583" s="253"/>
      <c r="S583" s="253"/>
      <c r="T583" s="254"/>
      <c r="U583" s="14"/>
      <c r="V583" s="14"/>
      <c r="W583" s="14"/>
      <c r="X583" s="14"/>
      <c r="Y583" s="14"/>
      <c r="Z583" s="14"/>
      <c r="AA583" s="14"/>
      <c r="AB583" s="14"/>
      <c r="AC583" s="14"/>
      <c r="AD583" s="14"/>
      <c r="AE583" s="14"/>
      <c r="AT583" s="255" t="s">
        <v>206</v>
      </c>
      <c r="AU583" s="255" t="s">
        <v>78</v>
      </c>
      <c r="AV583" s="14" t="s">
        <v>78</v>
      </c>
      <c r="AW583" s="14" t="s">
        <v>31</v>
      </c>
      <c r="AX583" s="14" t="s">
        <v>69</v>
      </c>
      <c r="AY583" s="255" t="s">
        <v>193</v>
      </c>
    </row>
    <row r="584" s="14" customFormat="1">
      <c r="A584" s="14"/>
      <c r="B584" s="245"/>
      <c r="C584" s="246"/>
      <c r="D584" s="228" t="s">
        <v>206</v>
      </c>
      <c r="E584" s="247" t="s">
        <v>19</v>
      </c>
      <c r="F584" s="248" t="s">
        <v>828</v>
      </c>
      <c r="G584" s="246"/>
      <c r="H584" s="249">
        <v>13.199999999999999</v>
      </c>
      <c r="I584" s="250"/>
      <c r="J584" s="246"/>
      <c r="K584" s="246"/>
      <c r="L584" s="251"/>
      <c r="M584" s="252"/>
      <c r="N584" s="253"/>
      <c r="O584" s="253"/>
      <c r="P584" s="253"/>
      <c r="Q584" s="253"/>
      <c r="R584" s="253"/>
      <c r="S584" s="253"/>
      <c r="T584" s="254"/>
      <c r="U584" s="14"/>
      <c r="V584" s="14"/>
      <c r="W584" s="14"/>
      <c r="X584" s="14"/>
      <c r="Y584" s="14"/>
      <c r="Z584" s="14"/>
      <c r="AA584" s="14"/>
      <c r="AB584" s="14"/>
      <c r="AC584" s="14"/>
      <c r="AD584" s="14"/>
      <c r="AE584" s="14"/>
      <c r="AT584" s="255" t="s">
        <v>206</v>
      </c>
      <c r="AU584" s="255" t="s">
        <v>78</v>
      </c>
      <c r="AV584" s="14" t="s">
        <v>78</v>
      </c>
      <c r="AW584" s="14" t="s">
        <v>31</v>
      </c>
      <c r="AX584" s="14" t="s">
        <v>69</v>
      </c>
      <c r="AY584" s="255" t="s">
        <v>193</v>
      </c>
    </row>
    <row r="585" s="14" customFormat="1">
      <c r="A585" s="14"/>
      <c r="B585" s="245"/>
      <c r="C585" s="246"/>
      <c r="D585" s="228" t="s">
        <v>206</v>
      </c>
      <c r="E585" s="247" t="s">
        <v>19</v>
      </c>
      <c r="F585" s="248" t="s">
        <v>829</v>
      </c>
      <c r="G585" s="246"/>
      <c r="H585" s="249">
        <v>6.7999999999999998</v>
      </c>
      <c r="I585" s="250"/>
      <c r="J585" s="246"/>
      <c r="K585" s="246"/>
      <c r="L585" s="251"/>
      <c r="M585" s="252"/>
      <c r="N585" s="253"/>
      <c r="O585" s="253"/>
      <c r="P585" s="253"/>
      <c r="Q585" s="253"/>
      <c r="R585" s="253"/>
      <c r="S585" s="253"/>
      <c r="T585" s="254"/>
      <c r="U585" s="14"/>
      <c r="V585" s="14"/>
      <c r="W585" s="14"/>
      <c r="X585" s="14"/>
      <c r="Y585" s="14"/>
      <c r="Z585" s="14"/>
      <c r="AA585" s="14"/>
      <c r="AB585" s="14"/>
      <c r="AC585" s="14"/>
      <c r="AD585" s="14"/>
      <c r="AE585" s="14"/>
      <c r="AT585" s="255" t="s">
        <v>206</v>
      </c>
      <c r="AU585" s="255" t="s">
        <v>78</v>
      </c>
      <c r="AV585" s="14" t="s">
        <v>78</v>
      </c>
      <c r="AW585" s="14" t="s">
        <v>31</v>
      </c>
      <c r="AX585" s="14" t="s">
        <v>69</v>
      </c>
      <c r="AY585" s="255" t="s">
        <v>193</v>
      </c>
    </row>
    <row r="586" s="15" customFormat="1">
      <c r="A586" s="15"/>
      <c r="B586" s="256"/>
      <c r="C586" s="257"/>
      <c r="D586" s="228" t="s">
        <v>206</v>
      </c>
      <c r="E586" s="258" t="s">
        <v>19</v>
      </c>
      <c r="F586" s="259" t="s">
        <v>218</v>
      </c>
      <c r="G586" s="257"/>
      <c r="H586" s="260">
        <v>60.600000000000001</v>
      </c>
      <c r="I586" s="261"/>
      <c r="J586" s="257"/>
      <c r="K586" s="257"/>
      <c r="L586" s="262"/>
      <c r="M586" s="263"/>
      <c r="N586" s="264"/>
      <c r="O586" s="264"/>
      <c r="P586" s="264"/>
      <c r="Q586" s="264"/>
      <c r="R586" s="264"/>
      <c r="S586" s="264"/>
      <c r="T586" s="265"/>
      <c r="U586" s="15"/>
      <c r="V586" s="15"/>
      <c r="W586" s="15"/>
      <c r="X586" s="15"/>
      <c r="Y586" s="15"/>
      <c r="Z586" s="15"/>
      <c r="AA586" s="15"/>
      <c r="AB586" s="15"/>
      <c r="AC586" s="15"/>
      <c r="AD586" s="15"/>
      <c r="AE586" s="15"/>
      <c r="AT586" s="266" t="s">
        <v>206</v>
      </c>
      <c r="AU586" s="266" t="s">
        <v>78</v>
      </c>
      <c r="AV586" s="15" t="s">
        <v>200</v>
      </c>
      <c r="AW586" s="15" t="s">
        <v>31</v>
      </c>
      <c r="AX586" s="15" t="s">
        <v>76</v>
      </c>
      <c r="AY586" s="266" t="s">
        <v>193</v>
      </c>
    </row>
    <row r="587" s="2" customFormat="1" ht="16.5" customHeight="1">
      <c r="A587" s="41"/>
      <c r="B587" s="42"/>
      <c r="C587" s="215" t="s">
        <v>830</v>
      </c>
      <c r="D587" s="215" t="s">
        <v>195</v>
      </c>
      <c r="E587" s="216" t="s">
        <v>831</v>
      </c>
      <c r="F587" s="217" t="s">
        <v>832</v>
      </c>
      <c r="G587" s="218" t="s">
        <v>408</v>
      </c>
      <c r="H587" s="219">
        <v>70.700000000000003</v>
      </c>
      <c r="I587" s="220"/>
      <c r="J587" s="221">
        <f>ROUND(I587*H587,2)</f>
        <v>0</v>
      </c>
      <c r="K587" s="217" t="s">
        <v>199</v>
      </c>
      <c r="L587" s="47"/>
      <c r="M587" s="222" t="s">
        <v>19</v>
      </c>
      <c r="N587" s="223" t="s">
        <v>40</v>
      </c>
      <c r="O587" s="87"/>
      <c r="P587" s="224">
        <f>O587*H587</f>
        <v>0</v>
      </c>
      <c r="Q587" s="224">
        <v>0</v>
      </c>
      <c r="R587" s="224">
        <f>Q587*H587</f>
        <v>0</v>
      </c>
      <c r="S587" s="224">
        <v>0.0025999999999999999</v>
      </c>
      <c r="T587" s="225">
        <f>S587*H587</f>
        <v>0.18382000000000001</v>
      </c>
      <c r="U587" s="41"/>
      <c r="V587" s="41"/>
      <c r="W587" s="41"/>
      <c r="X587" s="41"/>
      <c r="Y587" s="41"/>
      <c r="Z587" s="41"/>
      <c r="AA587" s="41"/>
      <c r="AB587" s="41"/>
      <c r="AC587" s="41"/>
      <c r="AD587" s="41"/>
      <c r="AE587" s="41"/>
      <c r="AR587" s="226" t="s">
        <v>323</v>
      </c>
      <c r="AT587" s="226" t="s">
        <v>195</v>
      </c>
      <c r="AU587" s="226" t="s">
        <v>78</v>
      </c>
      <c r="AY587" s="20" t="s">
        <v>193</v>
      </c>
      <c r="BE587" s="227">
        <f>IF(N587="základní",J587,0)</f>
        <v>0</v>
      </c>
      <c r="BF587" s="227">
        <f>IF(N587="snížená",J587,0)</f>
        <v>0</v>
      </c>
      <c r="BG587" s="227">
        <f>IF(N587="zákl. přenesená",J587,0)</f>
        <v>0</v>
      </c>
      <c r="BH587" s="227">
        <f>IF(N587="sníž. přenesená",J587,0)</f>
        <v>0</v>
      </c>
      <c r="BI587" s="227">
        <f>IF(N587="nulová",J587,0)</f>
        <v>0</v>
      </c>
      <c r="BJ587" s="20" t="s">
        <v>76</v>
      </c>
      <c r="BK587" s="227">
        <f>ROUND(I587*H587,2)</f>
        <v>0</v>
      </c>
      <c r="BL587" s="20" t="s">
        <v>323</v>
      </c>
      <c r="BM587" s="226" t="s">
        <v>833</v>
      </c>
    </row>
    <row r="588" s="2" customFormat="1">
      <c r="A588" s="41"/>
      <c r="B588" s="42"/>
      <c r="C588" s="43"/>
      <c r="D588" s="228" t="s">
        <v>202</v>
      </c>
      <c r="E588" s="43"/>
      <c r="F588" s="229" t="s">
        <v>834</v>
      </c>
      <c r="G588" s="43"/>
      <c r="H588" s="43"/>
      <c r="I588" s="230"/>
      <c r="J588" s="43"/>
      <c r="K588" s="43"/>
      <c r="L588" s="47"/>
      <c r="M588" s="231"/>
      <c r="N588" s="232"/>
      <c r="O588" s="87"/>
      <c r="P588" s="87"/>
      <c r="Q588" s="87"/>
      <c r="R588" s="87"/>
      <c r="S588" s="87"/>
      <c r="T588" s="88"/>
      <c r="U588" s="41"/>
      <c r="V588" s="41"/>
      <c r="W588" s="41"/>
      <c r="X588" s="41"/>
      <c r="Y588" s="41"/>
      <c r="Z588" s="41"/>
      <c r="AA588" s="41"/>
      <c r="AB588" s="41"/>
      <c r="AC588" s="41"/>
      <c r="AD588" s="41"/>
      <c r="AE588" s="41"/>
      <c r="AT588" s="20" t="s">
        <v>202</v>
      </c>
      <c r="AU588" s="20" t="s">
        <v>78</v>
      </c>
    </row>
    <row r="589" s="2" customFormat="1">
      <c r="A589" s="41"/>
      <c r="B589" s="42"/>
      <c r="C589" s="43"/>
      <c r="D589" s="233" t="s">
        <v>204</v>
      </c>
      <c r="E589" s="43"/>
      <c r="F589" s="234" t="s">
        <v>835</v>
      </c>
      <c r="G589" s="43"/>
      <c r="H589" s="43"/>
      <c r="I589" s="230"/>
      <c r="J589" s="43"/>
      <c r="K589" s="43"/>
      <c r="L589" s="47"/>
      <c r="M589" s="231"/>
      <c r="N589" s="232"/>
      <c r="O589" s="87"/>
      <c r="P589" s="87"/>
      <c r="Q589" s="87"/>
      <c r="R589" s="87"/>
      <c r="S589" s="87"/>
      <c r="T589" s="88"/>
      <c r="U589" s="41"/>
      <c r="V589" s="41"/>
      <c r="W589" s="41"/>
      <c r="X589" s="41"/>
      <c r="Y589" s="41"/>
      <c r="Z589" s="41"/>
      <c r="AA589" s="41"/>
      <c r="AB589" s="41"/>
      <c r="AC589" s="41"/>
      <c r="AD589" s="41"/>
      <c r="AE589" s="41"/>
      <c r="AT589" s="20" t="s">
        <v>204</v>
      </c>
      <c r="AU589" s="20" t="s">
        <v>78</v>
      </c>
    </row>
    <row r="590" s="13" customFormat="1">
      <c r="A590" s="13"/>
      <c r="B590" s="235"/>
      <c r="C590" s="236"/>
      <c r="D590" s="228" t="s">
        <v>206</v>
      </c>
      <c r="E590" s="237" t="s">
        <v>19</v>
      </c>
      <c r="F590" s="238" t="s">
        <v>207</v>
      </c>
      <c r="G590" s="236"/>
      <c r="H590" s="237" t="s">
        <v>19</v>
      </c>
      <c r="I590" s="239"/>
      <c r="J590" s="236"/>
      <c r="K590" s="236"/>
      <c r="L590" s="240"/>
      <c r="M590" s="241"/>
      <c r="N590" s="242"/>
      <c r="O590" s="242"/>
      <c r="P590" s="242"/>
      <c r="Q590" s="242"/>
      <c r="R590" s="242"/>
      <c r="S590" s="242"/>
      <c r="T590" s="243"/>
      <c r="U590" s="13"/>
      <c r="V590" s="13"/>
      <c r="W590" s="13"/>
      <c r="X590" s="13"/>
      <c r="Y590" s="13"/>
      <c r="Z590" s="13"/>
      <c r="AA590" s="13"/>
      <c r="AB590" s="13"/>
      <c r="AC590" s="13"/>
      <c r="AD590" s="13"/>
      <c r="AE590" s="13"/>
      <c r="AT590" s="244" t="s">
        <v>206</v>
      </c>
      <c r="AU590" s="244" t="s">
        <v>78</v>
      </c>
      <c r="AV590" s="13" t="s">
        <v>76</v>
      </c>
      <c r="AW590" s="13" t="s">
        <v>31</v>
      </c>
      <c r="AX590" s="13" t="s">
        <v>69</v>
      </c>
      <c r="AY590" s="244" t="s">
        <v>193</v>
      </c>
    </row>
    <row r="591" s="14" customFormat="1">
      <c r="A591" s="14"/>
      <c r="B591" s="245"/>
      <c r="C591" s="246"/>
      <c r="D591" s="228" t="s">
        <v>206</v>
      </c>
      <c r="E591" s="247" t="s">
        <v>19</v>
      </c>
      <c r="F591" s="248" t="s">
        <v>836</v>
      </c>
      <c r="G591" s="246"/>
      <c r="H591" s="249">
        <v>70.700000000000003</v>
      </c>
      <c r="I591" s="250"/>
      <c r="J591" s="246"/>
      <c r="K591" s="246"/>
      <c r="L591" s="251"/>
      <c r="M591" s="252"/>
      <c r="N591" s="253"/>
      <c r="O591" s="253"/>
      <c r="P591" s="253"/>
      <c r="Q591" s="253"/>
      <c r="R591" s="253"/>
      <c r="S591" s="253"/>
      <c r="T591" s="254"/>
      <c r="U591" s="14"/>
      <c r="V591" s="14"/>
      <c r="W591" s="14"/>
      <c r="X591" s="14"/>
      <c r="Y591" s="14"/>
      <c r="Z591" s="14"/>
      <c r="AA591" s="14"/>
      <c r="AB591" s="14"/>
      <c r="AC591" s="14"/>
      <c r="AD591" s="14"/>
      <c r="AE591" s="14"/>
      <c r="AT591" s="255" t="s">
        <v>206</v>
      </c>
      <c r="AU591" s="255" t="s">
        <v>78</v>
      </c>
      <c r="AV591" s="14" t="s">
        <v>78</v>
      </c>
      <c r="AW591" s="14" t="s">
        <v>31</v>
      </c>
      <c r="AX591" s="14" t="s">
        <v>76</v>
      </c>
      <c r="AY591" s="255" t="s">
        <v>193</v>
      </c>
    </row>
    <row r="592" s="2" customFormat="1" ht="16.5" customHeight="1">
      <c r="A592" s="41"/>
      <c r="B592" s="42"/>
      <c r="C592" s="215" t="s">
        <v>837</v>
      </c>
      <c r="D592" s="215" t="s">
        <v>195</v>
      </c>
      <c r="E592" s="216" t="s">
        <v>838</v>
      </c>
      <c r="F592" s="217" t="s">
        <v>839</v>
      </c>
      <c r="G592" s="218" t="s">
        <v>408</v>
      </c>
      <c r="H592" s="219">
        <v>36</v>
      </c>
      <c r="I592" s="220"/>
      <c r="J592" s="221">
        <f>ROUND(I592*H592,2)</f>
        <v>0</v>
      </c>
      <c r="K592" s="217" t="s">
        <v>199</v>
      </c>
      <c r="L592" s="47"/>
      <c r="M592" s="222" t="s">
        <v>19</v>
      </c>
      <c r="N592" s="223" t="s">
        <v>40</v>
      </c>
      <c r="O592" s="87"/>
      <c r="P592" s="224">
        <f>O592*H592</f>
        <v>0</v>
      </c>
      <c r="Q592" s="224">
        <v>0</v>
      </c>
      <c r="R592" s="224">
        <f>Q592*H592</f>
        <v>0</v>
      </c>
      <c r="S592" s="224">
        <v>0.0039399999999999999</v>
      </c>
      <c r="T592" s="225">
        <f>S592*H592</f>
        <v>0.14183999999999999</v>
      </c>
      <c r="U592" s="41"/>
      <c r="V592" s="41"/>
      <c r="W592" s="41"/>
      <c r="X592" s="41"/>
      <c r="Y592" s="41"/>
      <c r="Z592" s="41"/>
      <c r="AA592" s="41"/>
      <c r="AB592" s="41"/>
      <c r="AC592" s="41"/>
      <c r="AD592" s="41"/>
      <c r="AE592" s="41"/>
      <c r="AR592" s="226" t="s">
        <v>323</v>
      </c>
      <c r="AT592" s="226" t="s">
        <v>195</v>
      </c>
      <c r="AU592" s="226" t="s">
        <v>78</v>
      </c>
      <c r="AY592" s="20" t="s">
        <v>193</v>
      </c>
      <c r="BE592" s="227">
        <f>IF(N592="základní",J592,0)</f>
        <v>0</v>
      </c>
      <c r="BF592" s="227">
        <f>IF(N592="snížená",J592,0)</f>
        <v>0</v>
      </c>
      <c r="BG592" s="227">
        <f>IF(N592="zákl. přenesená",J592,0)</f>
        <v>0</v>
      </c>
      <c r="BH592" s="227">
        <f>IF(N592="sníž. přenesená",J592,0)</f>
        <v>0</v>
      </c>
      <c r="BI592" s="227">
        <f>IF(N592="nulová",J592,0)</f>
        <v>0</v>
      </c>
      <c r="BJ592" s="20" t="s">
        <v>76</v>
      </c>
      <c r="BK592" s="227">
        <f>ROUND(I592*H592,2)</f>
        <v>0</v>
      </c>
      <c r="BL592" s="20" t="s">
        <v>323</v>
      </c>
      <c r="BM592" s="226" t="s">
        <v>840</v>
      </c>
    </row>
    <row r="593" s="2" customFormat="1">
      <c r="A593" s="41"/>
      <c r="B593" s="42"/>
      <c r="C593" s="43"/>
      <c r="D593" s="228" t="s">
        <v>202</v>
      </c>
      <c r="E593" s="43"/>
      <c r="F593" s="229" t="s">
        <v>841</v>
      </c>
      <c r="G593" s="43"/>
      <c r="H593" s="43"/>
      <c r="I593" s="230"/>
      <c r="J593" s="43"/>
      <c r="K593" s="43"/>
      <c r="L593" s="47"/>
      <c r="M593" s="231"/>
      <c r="N593" s="232"/>
      <c r="O593" s="87"/>
      <c r="P593" s="87"/>
      <c r="Q593" s="87"/>
      <c r="R593" s="87"/>
      <c r="S593" s="87"/>
      <c r="T593" s="88"/>
      <c r="U593" s="41"/>
      <c r="V593" s="41"/>
      <c r="W593" s="41"/>
      <c r="X593" s="41"/>
      <c r="Y593" s="41"/>
      <c r="Z593" s="41"/>
      <c r="AA593" s="41"/>
      <c r="AB593" s="41"/>
      <c r="AC593" s="41"/>
      <c r="AD593" s="41"/>
      <c r="AE593" s="41"/>
      <c r="AT593" s="20" t="s">
        <v>202</v>
      </c>
      <c r="AU593" s="20" t="s">
        <v>78</v>
      </c>
    </row>
    <row r="594" s="2" customFormat="1">
      <c r="A594" s="41"/>
      <c r="B594" s="42"/>
      <c r="C594" s="43"/>
      <c r="D594" s="233" t="s">
        <v>204</v>
      </c>
      <c r="E594" s="43"/>
      <c r="F594" s="234" t="s">
        <v>842</v>
      </c>
      <c r="G594" s="43"/>
      <c r="H594" s="43"/>
      <c r="I594" s="230"/>
      <c r="J594" s="43"/>
      <c r="K594" s="43"/>
      <c r="L594" s="47"/>
      <c r="M594" s="231"/>
      <c r="N594" s="232"/>
      <c r="O594" s="87"/>
      <c r="P594" s="87"/>
      <c r="Q594" s="87"/>
      <c r="R594" s="87"/>
      <c r="S594" s="87"/>
      <c r="T594" s="88"/>
      <c r="U594" s="41"/>
      <c r="V594" s="41"/>
      <c r="W594" s="41"/>
      <c r="X594" s="41"/>
      <c r="Y594" s="41"/>
      <c r="Z594" s="41"/>
      <c r="AA594" s="41"/>
      <c r="AB594" s="41"/>
      <c r="AC594" s="41"/>
      <c r="AD594" s="41"/>
      <c r="AE594" s="41"/>
      <c r="AT594" s="20" t="s">
        <v>204</v>
      </c>
      <c r="AU594" s="20" t="s">
        <v>78</v>
      </c>
    </row>
    <row r="595" s="13" customFormat="1">
      <c r="A595" s="13"/>
      <c r="B595" s="235"/>
      <c r="C595" s="236"/>
      <c r="D595" s="228" t="s">
        <v>206</v>
      </c>
      <c r="E595" s="237" t="s">
        <v>19</v>
      </c>
      <c r="F595" s="238" t="s">
        <v>207</v>
      </c>
      <c r="G595" s="236"/>
      <c r="H595" s="237" t="s">
        <v>19</v>
      </c>
      <c r="I595" s="239"/>
      <c r="J595" s="236"/>
      <c r="K595" s="236"/>
      <c r="L595" s="240"/>
      <c r="M595" s="241"/>
      <c r="N595" s="242"/>
      <c r="O595" s="242"/>
      <c r="P595" s="242"/>
      <c r="Q595" s="242"/>
      <c r="R595" s="242"/>
      <c r="S595" s="242"/>
      <c r="T595" s="243"/>
      <c r="U595" s="13"/>
      <c r="V595" s="13"/>
      <c r="W595" s="13"/>
      <c r="X595" s="13"/>
      <c r="Y595" s="13"/>
      <c r="Z595" s="13"/>
      <c r="AA595" s="13"/>
      <c r="AB595" s="13"/>
      <c r="AC595" s="13"/>
      <c r="AD595" s="13"/>
      <c r="AE595" s="13"/>
      <c r="AT595" s="244" t="s">
        <v>206</v>
      </c>
      <c r="AU595" s="244" t="s">
        <v>78</v>
      </c>
      <c r="AV595" s="13" t="s">
        <v>76</v>
      </c>
      <c r="AW595" s="13" t="s">
        <v>31</v>
      </c>
      <c r="AX595" s="13" t="s">
        <v>69</v>
      </c>
      <c r="AY595" s="244" t="s">
        <v>193</v>
      </c>
    </row>
    <row r="596" s="14" customFormat="1">
      <c r="A596" s="14"/>
      <c r="B596" s="245"/>
      <c r="C596" s="246"/>
      <c r="D596" s="228" t="s">
        <v>206</v>
      </c>
      <c r="E596" s="247" t="s">
        <v>19</v>
      </c>
      <c r="F596" s="248" t="s">
        <v>843</v>
      </c>
      <c r="G596" s="246"/>
      <c r="H596" s="249">
        <v>36</v>
      </c>
      <c r="I596" s="250"/>
      <c r="J596" s="246"/>
      <c r="K596" s="246"/>
      <c r="L596" s="251"/>
      <c r="M596" s="252"/>
      <c r="N596" s="253"/>
      <c r="O596" s="253"/>
      <c r="P596" s="253"/>
      <c r="Q596" s="253"/>
      <c r="R596" s="253"/>
      <c r="S596" s="253"/>
      <c r="T596" s="254"/>
      <c r="U596" s="14"/>
      <c r="V596" s="14"/>
      <c r="W596" s="14"/>
      <c r="X596" s="14"/>
      <c r="Y596" s="14"/>
      <c r="Z596" s="14"/>
      <c r="AA596" s="14"/>
      <c r="AB596" s="14"/>
      <c r="AC596" s="14"/>
      <c r="AD596" s="14"/>
      <c r="AE596" s="14"/>
      <c r="AT596" s="255" t="s">
        <v>206</v>
      </c>
      <c r="AU596" s="255" t="s">
        <v>78</v>
      </c>
      <c r="AV596" s="14" t="s">
        <v>78</v>
      </c>
      <c r="AW596" s="14" t="s">
        <v>31</v>
      </c>
      <c r="AX596" s="14" t="s">
        <v>76</v>
      </c>
      <c r="AY596" s="255" t="s">
        <v>193</v>
      </c>
    </row>
    <row r="597" s="12" customFormat="1" ht="22.8" customHeight="1">
      <c r="A597" s="12"/>
      <c r="B597" s="199"/>
      <c r="C597" s="200"/>
      <c r="D597" s="201" t="s">
        <v>68</v>
      </c>
      <c r="E597" s="213" t="s">
        <v>844</v>
      </c>
      <c r="F597" s="213" t="s">
        <v>845</v>
      </c>
      <c r="G597" s="200"/>
      <c r="H597" s="200"/>
      <c r="I597" s="203"/>
      <c r="J597" s="214">
        <f>BK597</f>
        <v>0</v>
      </c>
      <c r="K597" s="200"/>
      <c r="L597" s="205"/>
      <c r="M597" s="206"/>
      <c r="N597" s="207"/>
      <c r="O597" s="207"/>
      <c r="P597" s="208">
        <f>SUM(P598:P609)</f>
        <v>0</v>
      </c>
      <c r="Q597" s="207"/>
      <c r="R597" s="208">
        <f>SUM(R598:R609)</f>
        <v>0</v>
      </c>
      <c r="S597" s="207"/>
      <c r="T597" s="209">
        <f>SUM(T598:T609)</f>
        <v>3.6662906799999999</v>
      </c>
      <c r="U597" s="12"/>
      <c r="V597" s="12"/>
      <c r="W597" s="12"/>
      <c r="X597" s="12"/>
      <c r="Y597" s="12"/>
      <c r="Z597" s="12"/>
      <c r="AA597" s="12"/>
      <c r="AB597" s="12"/>
      <c r="AC597" s="12"/>
      <c r="AD597" s="12"/>
      <c r="AE597" s="12"/>
      <c r="AR597" s="210" t="s">
        <v>78</v>
      </c>
      <c r="AT597" s="211" t="s">
        <v>68</v>
      </c>
      <c r="AU597" s="211" t="s">
        <v>76</v>
      </c>
      <c r="AY597" s="210" t="s">
        <v>193</v>
      </c>
      <c r="BK597" s="212">
        <f>SUM(BK598:BK609)</f>
        <v>0</v>
      </c>
    </row>
    <row r="598" s="2" customFormat="1" ht="16.5" customHeight="1">
      <c r="A598" s="41"/>
      <c r="B598" s="42"/>
      <c r="C598" s="215" t="s">
        <v>846</v>
      </c>
      <c r="D598" s="215" t="s">
        <v>195</v>
      </c>
      <c r="E598" s="216" t="s">
        <v>847</v>
      </c>
      <c r="F598" s="217" t="s">
        <v>848</v>
      </c>
      <c r="G598" s="218" t="s">
        <v>258</v>
      </c>
      <c r="H598" s="219">
        <v>193.166</v>
      </c>
      <c r="I598" s="220"/>
      <c r="J598" s="221">
        <f>ROUND(I598*H598,2)</f>
        <v>0</v>
      </c>
      <c r="K598" s="217" t="s">
        <v>199</v>
      </c>
      <c r="L598" s="47"/>
      <c r="M598" s="222" t="s">
        <v>19</v>
      </c>
      <c r="N598" s="223" t="s">
        <v>40</v>
      </c>
      <c r="O598" s="87"/>
      <c r="P598" s="224">
        <f>O598*H598</f>
        <v>0</v>
      </c>
      <c r="Q598" s="224">
        <v>0</v>
      </c>
      <c r="R598" s="224">
        <f>Q598*H598</f>
        <v>0</v>
      </c>
      <c r="S598" s="224">
        <v>0.01098</v>
      </c>
      <c r="T598" s="225">
        <f>S598*H598</f>
        <v>2.1209626799999999</v>
      </c>
      <c r="U598" s="41"/>
      <c r="V598" s="41"/>
      <c r="W598" s="41"/>
      <c r="X598" s="41"/>
      <c r="Y598" s="41"/>
      <c r="Z598" s="41"/>
      <c r="AA598" s="41"/>
      <c r="AB598" s="41"/>
      <c r="AC598" s="41"/>
      <c r="AD598" s="41"/>
      <c r="AE598" s="41"/>
      <c r="AR598" s="226" t="s">
        <v>323</v>
      </c>
      <c r="AT598" s="226" t="s">
        <v>195</v>
      </c>
      <c r="AU598" s="226" t="s">
        <v>78</v>
      </c>
      <c r="AY598" s="20" t="s">
        <v>193</v>
      </c>
      <c r="BE598" s="227">
        <f>IF(N598="základní",J598,0)</f>
        <v>0</v>
      </c>
      <c r="BF598" s="227">
        <f>IF(N598="snížená",J598,0)</f>
        <v>0</v>
      </c>
      <c r="BG598" s="227">
        <f>IF(N598="zákl. přenesená",J598,0)</f>
        <v>0</v>
      </c>
      <c r="BH598" s="227">
        <f>IF(N598="sníž. přenesená",J598,0)</f>
        <v>0</v>
      </c>
      <c r="BI598" s="227">
        <f>IF(N598="nulová",J598,0)</f>
        <v>0</v>
      </c>
      <c r="BJ598" s="20" t="s">
        <v>76</v>
      </c>
      <c r="BK598" s="227">
        <f>ROUND(I598*H598,2)</f>
        <v>0</v>
      </c>
      <c r="BL598" s="20" t="s">
        <v>323</v>
      </c>
      <c r="BM598" s="226" t="s">
        <v>849</v>
      </c>
    </row>
    <row r="599" s="2" customFormat="1">
      <c r="A599" s="41"/>
      <c r="B599" s="42"/>
      <c r="C599" s="43"/>
      <c r="D599" s="228" t="s">
        <v>202</v>
      </c>
      <c r="E599" s="43"/>
      <c r="F599" s="229" t="s">
        <v>850</v>
      </c>
      <c r="G599" s="43"/>
      <c r="H599" s="43"/>
      <c r="I599" s="230"/>
      <c r="J599" s="43"/>
      <c r="K599" s="43"/>
      <c r="L599" s="47"/>
      <c r="M599" s="231"/>
      <c r="N599" s="232"/>
      <c r="O599" s="87"/>
      <c r="P599" s="87"/>
      <c r="Q599" s="87"/>
      <c r="R599" s="87"/>
      <c r="S599" s="87"/>
      <c r="T599" s="88"/>
      <c r="U599" s="41"/>
      <c r="V599" s="41"/>
      <c r="W599" s="41"/>
      <c r="X599" s="41"/>
      <c r="Y599" s="41"/>
      <c r="Z599" s="41"/>
      <c r="AA599" s="41"/>
      <c r="AB599" s="41"/>
      <c r="AC599" s="41"/>
      <c r="AD599" s="41"/>
      <c r="AE599" s="41"/>
      <c r="AT599" s="20" t="s">
        <v>202</v>
      </c>
      <c r="AU599" s="20" t="s">
        <v>78</v>
      </c>
    </row>
    <row r="600" s="2" customFormat="1">
      <c r="A600" s="41"/>
      <c r="B600" s="42"/>
      <c r="C600" s="43"/>
      <c r="D600" s="233" t="s">
        <v>204</v>
      </c>
      <c r="E600" s="43"/>
      <c r="F600" s="234" t="s">
        <v>851</v>
      </c>
      <c r="G600" s="43"/>
      <c r="H600" s="43"/>
      <c r="I600" s="230"/>
      <c r="J600" s="43"/>
      <c r="K600" s="43"/>
      <c r="L600" s="47"/>
      <c r="M600" s="231"/>
      <c r="N600" s="232"/>
      <c r="O600" s="87"/>
      <c r="P600" s="87"/>
      <c r="Q600" s="87"/>
      <c r="R600" s="87"/>
      <c r="S600" s="87"/>
      <c r="T600" s="88"/>
      <c r="U600" s="41"/>
      <c r="V600" s="41"/>
      <c r="W600" s="41"/>
      <c r="X600" s="41"/>
      <c r="Y600" s="41"/>
      <c r="Z600" s="41"/>
      <c r="AA600" s="41"/>
      <c r="AB600" s="41"/>
      <c r="AC600" s="41"/>
      <c r="AD600" s="41"/>
      <c r="AE600" s="41"/>
      <c r="AT600" s="20" t="s">
        <v>204</v>
      </c>
      <c r="AU600" s="20" t="s">
        <v>78</v>
      </c>
    </row>
    <row r="601" s="13" customFormat="1">
      <c r="A601" s="13"/>
      <c r="B601" s="235"/>
      <c r="C601" s="236"/>
      <c r="D601" s="228" t="s">
        <v>206</v>
      </c>
      <c r="E601" s="237" t="s">
        <v>19</v>
      </c>
      <c r="F601" s="238" t="s">
        <v>207</v>
      </c>
      <c r="G601" s="236"/>
      <c r="H601" s="237" t="s">
        <v>19</v>
      </c>
      <c r="I601" s="239"/>
      <c r="J601" s="236"/>
      <c r="K601" s="236"/>
      <c r="L601" s="240"/>
      <c r="M601" s="241"/>
      <c r="N601" s="242"/>
      <c r="O601" s="242"/>
      <c r="P601" s="242"/>
      <c r="Q601" s="242"/>
      <c r="R601" s="242"/>
      <c r="S601" s="242"/>
      <c r="T601" s="243"/>
      <c r="U601" s="13"/>
      <c r="V601" s="13"/>
      <c r="W601" s="13"/>
      <c r="X601" s="13"/>
      <c r="Y601" s="13"/>
      <c r="Z601" s="13"/>
      <c r="AA601" s="13"/>
      <c r="AB601" s="13"/>
      <c r="AC601" s="13"/>
      <c r="AD601" s="13"/>
      <c r="AE601" s="13"/>
      <c r="AT601" s="244" t="s">
        <v>206</v>
      </c>
      <c r="AU601" s="244" t="s">
        <v>78</v>
      </c>
      <c r="AV601" s="13" t="s">
        <v>76</v>
      </c>
      <c r="AW601" s="13" t="s">
        <v>31</v>
      </c>
      <c r="AX601" s="13" t="s">
        <v>69</v>
      </c>
      <c r="AY601" s="244" t="s">
        <v>193</v>
      </c>
    </row>
    <row r="602" s="14" customFormat="1">
      <c r="A602" s="14"/>
      <c r="B602" s="245"/>
      <c r="C602" s="246"/>
      <c r="D602" s="228" t="s">
        <v>206</v>
      </c>
      <c r="E602" s="247" t="s">
        <v>19</v>
      </c>
      <c r="F602" s="248" t="s">
        <v>852</v>
      </c>
      <c r="G602" s="246"/>
      <c r="H602" s="249">
        <v>42.82</v>
      </c>
      <c r="I602" s="250"/>
      <c r="J602" s="246"/>
      <c r="K602" s="246"/>
      <c r="L602" s="251"/>
      <c r="M602" s="252"/>
      <c r="N602" s="253"/>
      <c r="O602" s="253"/>
      <c r="P602" s="253"/>
      <c r="Q602" s="253"/>
      <c r="R602" s="253"/>
      <c r="S602" s="253"/>
      <c r="T602" s="254"/>
      <c r="U602" s="14"/>
      <c r="V602" s="14"/>
      <c r="W602" s="14"/>
      <c r="X602" s="14"/>
      <c r="Y602" s="14"/>
      <c r="Z602" s="14"/>
      <c r="AA602" s="14"/>
      <c r="AB602" s="14"/>
      <c r="AC602" s="14"/>
      <c r="AD602" s="14"/>
      <c r="AE602" s="14"/>
      <c r="AT602" s="255" t="s">
        <v>206</v>
      </c>
      <c r="AU602" s="255" t="s">
        <v>78</v>
      </c>
      <c r="AV602" s="14" t="s">
        <v>78</v>
      </c>
      <c r="AW602" s="14" t="s">
        <v>31</v>
      </c>
      <c r="AX602" s="14" t="s">
        <v>69</v>
      </c>
      <c r="AY602" s="255" t="s">
        <v>193</v>
      </c>
    </row>
    <row r="603" s="14" customFormat="1">
      <c r="A603" s="14"/>
      <c r="B603" s="245"/>
      <c r="C603" s="246"/>
      <c r="D603" s="228" t="s">
        <v>206</v>
      </c>
      <c r="E603" s="247" t="s">
        <v>19</v>
      </c>
      <c r="F603" s="248" t="s">
        <v>853</v>
      </c>
      <c r="G603" s="246"/>
      <c r="H603" s="249">
        <v>136.54599999999999</v>
      </c>
      <c r="I603" s="250"/>
      <c r="J603" s="246"/>
      <c r="K603" s="246"/>
      <c r="L603" s="251"/>
      <c r="M603" s="252"/>
      <c r="N603" s="253"/>
      <c r="O603" s="253"/>
      <c r="P603" s="253"/>
      <c r="Q603" s="253"/>
      <c r="R603" s="253"/>
      <c r="S603" s="253"/>
      <c r="T603" s="254"/>
      <c r="U603" s="14"/>
      <c r="V603" s="14"/>
      <c r="W603" s="14"/>
      <c r="X603" s="14"/>
      <c r="Y603" s="14"/>
      <c r="Z603" s="14"/>
      <c r="AA603" s="14"/>
      <c r="AB603" s="14"/>
      <c r="AC603" s="14"/>
      <c r="AD603" s="14"/>
      <c r="AE603" s="14"/>
      <c r="AT603" s="255" t="s">
        <v>206</v>
      </c>
      <c r="AU603" s="255" t="s">
        <v>78</v>
      </c>
      <c r="AV603" s="14" t="s">
        <v>78</v>
      </c>
      <c r="AW603" s="14" t="s">
        <v>31</v>
      </c>
      <c r="AX603" s="14" t="s">
        <v>69</v>
      </c>
      <c r="AY603" s="255" t="s">
        <v>193</v>
      </c>
    </row>
    <row r="604" s="14" customFormat="1">
      <c r="A604" s="14"/>
      <c r="B604" s="245"/>
      <c r="C604" s="246"/>
      <c r="D604" s="228" t="s">
        <v>206</v>
      </c>
      <c r="E604" s="247" t="s">
        <v>19</v>
      </c>
      <c r="F604" s="248" t="s">
        <v>854</v>
      </c>
      <c r="G604" s="246"/>
      <c r="H604" s="249">
        <v>13.800000000000001</v>
      </c>
      <c r="I604" s="250"/>
      <c r="J604" s="246"/>
      <c r="K604" s="246"/>
      <c r="L604" s="251"/>
      <c r="M604" s="252"/>
      <c r="N604" s="253"/>
      <c r="O604" s="253"/>
      <c r="P604" s="253"/>
      <c r="Q604" s="253"/>
      <c r="R604" s="253"/>
      <c r="S604" s="253"/>
      <c r="T604" s="254"/>
      <c r="U604" s="14"/>
      <c r="V604" s="14"/>
      <c r="W604" s="14"/>
      <c r="X604" s="14"/>
      <c r="Y604" s="14"/>
      <c r="Z604" s="14"/>
      <c r="AA604" s="14"/>
      <c r="AB604" s="14"/>
      <c r="AC604" s="14"/>
      <c r="AD604" s="14"/>
      <c r="AE604" s="14"/>
      <c r="AT604" s="255" t="s">
        <v>206</v>
      </c>
      <c r="AU604" s="255" t="s">
        <v>78</v>
      </c>
      <c r="AV604" s="14" t="s">
        <v>78</v>
      </c>
      <c r="AW604" s="14" t="s">
        <v>31</v>
      </c>
      <c r="AX604" s="14" t="s">
        <v>69</v>
      </c>
      <c r="AY604" s="255" t="s">
        <v>193</v>
      </c>
    </row>
    <row r="605" s="15" customFormat="1">
      <c r="A605" s="15"/>
      <c r="B605" s="256"/>
      <c r="C605" s="257"/>
      <c r="D605" s="228" t="s">
        <v>206</v>
      </c>
      <c r="E605" s="258" t="s">
        <v>19</v>
      </c>
      <c r="F605" s="259" t="s">
        <v>218</v>
      </c>
      <c r="G605" s="257"/>
      <c r="H605" s="260">
        <v>193.166</v>
      </c>
      <c r="I605" s="261"/>
      <c r="J605" s="257"/>
      <c r="K605" s="257"/>
      <c r="L605" s="262"/>
      <c r="M605" s="263"/>
      <c r="N605" s="264"/>
      <c r="O605" s="264"/>
      <c r="P605" s="264"/>
      <c r="Q605" s="264"/>
      <c r="R605" s="264"/>
      <c r="S605" s="264"/>
      <c r="T605" s="265"/>
      <c r="U605" s="15"/>
      <c r="V605" s="15"/>
      <c r="W605" s="15"/>
      <c r="X605" s="15"/>
      <c r="Y605" s="15"/>
      <c r="Z605" s="15"/>
      <c r="AA605" s="15"/>
      <c r="AB605" s="15"/>
      <c r="AC605" s="15"/>
      <c r="AD605" s="15"/>
      <c r="AE605" s="15"/>
      <c r="AT605" s="266" t="s">
        <v>206</v>
      </c>
      <c r="AU605" s="266" t="s">
        <v>78</v>
      </c>
      <c r="AV605" s="15" t="s">
        <v>200</v>
      </c>
      <c r="AW605" s="15" t="s">
        <v>31</v>
      </c>
      <c r="AX605" s="15" t="s">
        <v>76</v>
      </c>
      <c r="AY605" s="266" t="s">
        <v>193</v>
      </c>
    </row>
    <row r="606" s="2" customFormat="1" ht="16.5" customHeight="1">
      <c r="A606" s="41"/>
      <c r="B606" s="42"/>
      <c r="C606" s="215" t="s">
        <v>855</v>
      </c>
      <c r="D606" s="215" t="s">
        <v>195</v>
      </c>
      <c r="E606" s="216" t="s">
        <v>856</v>
      </c>
      <c r="F606" s="217" t="s">
        <v>857</v>
      </c>
      <c r="G606" s="218" t="s">
        <v>258</v>
      </c>
      <c r="H606" s="219">
        <v>193.166</v>
      </c>
      <c r="I606" s="220"/>
      <c r="J606" s="221">
        <f>ROUND(I606*H606,2)</f>
        <v>0</v>
      </c>
      <c r="K606" s="217" t="s">
        <v>199</v>
      </c>
      <c r="L606" s="47"/>
      <c r="M606" s="222" t="s">
        <v>19</v>
      </c>
      <c r="N606" s="223" t="s">
        <v>40</v>
      </c>
      <c r="O606" s="87"/>
      <c r="P606" s="224">
        <f>O606*H606</f>
        <v>0</v>
      </c>
      <c r="Q606" s="224">
        <v>0</v>
      </c>
      <c r="R606" s="224">
        <f>Q606*H606</f>
        <v>0</v>
      </c>
      <c r="S606" s="224">
        <v>0.0080000000000000002</v>
      </c>
      <c r="T606" s="225">
        <f>S606*H606</f>
        <v>1.545328</v>
      </c>
      <c r="U606" s="41"/>
      <c r="V606" s="41"/>
      <c r="W606" s="41"/>
      <c r="X606" s="41"/>
      <c r="Y606" s="41"/>
      <c r="Z606" s="41"/>
      <c r="AA606" s="41"/>
      <c r="AB606" s="41"/>
      <c r="AC606" s="41"/>
      <c r="AD606" s="41"/>
      <c r="AE606" s="41"/>
      <c r="AR606" s="226" t="s">
        <v>323</v>
      </c>
      <c r="AT606" s="226" t="s">
        <v>195</v>
      </c>
      <c r="AU606" s="226" t="s">
        <v>78</v>
      </c>
      <c r="AY606" s="20" t="s">
        <v>193</v>
      </c>
      <c r="BE606" s="227">
        <f>IF(N606="základní",J606,0)</f>
        <v>0</v>
      </c>
      <c r="BF606" s="227">
        <f>IF(N606="snížená",J606,0)</f>
        <v>0</v>
      </c>
      <c r="BG606" s="227">
        <f>IF(N606="zákl. přenesená",J606,0)</f>
        <v>0</v>
      </c>
      <c r="BH606" s="227">
        <f>IF(N606="sníž. přenesená",J606,0)</f>
        <v>0</v>
      </c>
      <c r="BI606" s="227">
        <f>IF(N606="nulová",J606,0)</f>
        <v>0</v>
      </c>
      <c r="BJ606" s="20" t="s">
        <v>76</v>
      </c>
      <c r="BK606" s="227">
        <f>ROUND(I606*H606,2)</f>
        <v>0</v>
      </c>
      <c r="BL606" s="20" t="s">
        <v>323</v>
      </c>
      <c r="BM606" s="226" t="s">
        <v>858</v>
      </c>
    </row>
    <row r="607" s="2" customFormat="1">
      <c r="A607" s="41"/>
      <c r="B607" s="42"/>
      <c r="C607" s="43"/>
      <c r="D607" s="228" t="s">
        <v>202</v>
      </c>
      <c r="E607" s="43"/>
      <c r="F607" s="229" t="s">
        <v>859</v>
      </c>
      <c r="G607" s="43"/>
      <c r="H607" s="43"/>
      <c r="I607" s="230"/>
      <c r="J607" s="43"/>
      <c r="K607" s="43"/>
      <c r="L607" s="47"/>
      <c r="M607" s="231"/>
      <c r="N607" s="232"/>
      <c r="O607" s="87"/>
      <c r="P607" s="87"/>
      <c r="Q607" s="87"/>
      <c r="R607" s="87"/>
      <c r="S607" s="87"/>
      <c r="T607" s="88"/>
      <c r="U607" s="41"/>
      <c r="V607" s="41"/>
      <c r="W607" s="41"/>
      <c r="X607" s="41"/>
      <c r="Y607" s="41"/>
      <c r="Z607" s="41"/>
      <c r="AA607" s="41"/>
      <c r="AB607" s="41"/>
      <c r="AC607" s="41"/>
      <c r="AD607" s="41"/>
      <c r="AE607" s="41"/>
      <c r="AT607" s="20" t="s">
        <v>202</v>
      </c>
      <c r="AU607" s="20" t="s">
        <v>78</v>
      </c>
    </row>
    <row r="608" s="2" customFormat="1">
      <c r="A608" s="41"/>
      <c r="B608" s="42"/>
      <c r="C608" s="43"/>
      <c r="D608" s="233" t="s">
        <v>204</v>
      </c>
      <c r="E608" s="43"/>
      <c r="F608" s="234" t="s">
        <v>860</v>
      </c>
      <c r="G608" s="43"/>
      <c r="H608" s="43"/>
      <c r="I608" s="230"/>
      <c r="J608" s="43"/>
      <c r="K608" s="43"/>
      <c r="L608" s="47"/>
      <c r="M608" s="231"/>
      <c r="N608" s="232"/>
      <c r="O608" s="87"/>
      <c r="P608" s="87"/>
      <c r="Q608" s="87"/>
      <c r="R608" s="87"/>
      <c r="S608" s="87"/>
      <c r="T608" s="88"/>
      <c r="U608" s="41"/>
      <c r="V608" s="41"/>
      <c r="W608" s="41"/>
      <c r="X608" s="41"/>
      <c r="Y608" s="41"/>
      <c r="Z608" s="41"/>
      <c r="AA608" s="41"/>
      <c r="AB608" s="41"/>
      <c r="AC608" s="41"/>
      <c r="AD608" s="41"/>
      <c r="AE608" s="41"/>
      <c r="AT608" s="20" t="s">
        <v>204</v>
      </c>
      <c r="AU608" s="20" t="s">
        <v>78</v>
      </c>
    </row>
    <row r="609" s="14" customFormat="1">
      <c r="A609" s="14"/>
      <c r="B609" s="245"/>
      <c r="C609" s="246"/>
      <c r="D609" s="228" t="s">
        <v>206</v>
      </c>
      <c r="E609" s="247" t="s">
        <v>19</v>
      </c>
      <c r="F609" s="248" t="s">
        <v>861</v>
      </c>
      <c r="G609" s="246"/>
      <c r="H609" s="249">
        <v>193.166</v>
      </c>
      <c r="I609" s="250"/>
      <c r="J609" s="246"/>
      <c r="K609" s="246"/>
      <c r="L609" s="251"/>
      <c r="M609" s="252"/>
      <c r="N609" s="253"/>
      <c r="O609" s="253"/>
      <c r="P609" s="253"/>
      <c r="Q609" s="253"/>
      <c r="R609" s="253"/>
      <c r="S609" s="253"/>
      <c r="T609" s="254"/>
      <c r="U609" s="14"/>
      <c r="V609" s="14"/>
      <c r="W609" s="14"/>
      <c r="X609" s="14"/>
      <c r="Y609" s="14"/>
      <c r="Z609" s="14"/>
      <c r="AA609" s="14"/>
      <c r="AB609" s="14"/>
      <c r="AC609" s="14"/>
      <c r="AD609" s="14"/>
      <c r="AE609" s="14"/>
      <c r="AT609" s="255" t="s">
        <v>206</v>
      </c>
      <c r="AU609" s="255" t="s">
        <v>78</v>
      </c>
      <c r="AV609" s="14" t="s">
        <v>78</v>
      </c>
      <c r="AW609" s="14" t="s">
        <v>31</v>
      </c>
      <c r="AX609" s="14" t="s">
        <v>76</v>
      </c>
      <c r="AY609" s="255" t="s">
        <v>193</v>
      </c>
    </row>
    <row r="610" s="12" customFormat="1" ht="22.8" customHeight="1">
      <c r="A610" s="12"/>
      <c r="B610" s="199"/>
      <c r="C610" s="200"/>
      <c r="D610" s="201" t="s">
        <v>68</v>
      </c>
      <c r="E610" s="213" t="s">
        <v>862</v>
      </c>
      <c r="F610" s="213" t="s">
        <v>863</v>
      </c>
      <c r="G610" s="200"/>
      <c r="H610" s="200"/>
      <c r="I610" s="203"/>
      <c r="J610" s="214">
        <f>BK610</f>
        <v>0</v>
      </c>
      <c r="K610" s="200"/>
      <c r="L610" s="205"/>
      <c r="M610" s="206"/>
      <c r="N610" s="207"/>
      <c r="O610" s="207"/>
      <c r="P610" s="208">
        <f>SUM(P611:P622)</f>
        <v>0</v>
      </c>
      <c r="Q610" s="207"/>
      <c r="R610" s="208">
        <f>SUM(R611:R622)</f>
        <v>0</v>
      </c>
      <c r="S610" s="207"/>
      <c r="T610" s="209">
        <f>SUM(T611:T622)</f>
        <v>1.8148</v>
      </c>
      <c r="U610" s="12"/>
      <c r="V610" s="12"/>
      <c r="W610" s="12"/>
      <c r="X610" s="12"/>
      <c r="Y610" s="12"/>
      <c r="Z610" s="12"/>
      <c r="AA610" s="12"/>
      <c r="AB610" s="12"/>
      <c r="AC610" s="12"/>
      <c r="AD610" s="12"/>
      <c r="AE610" s="12"/>
      <c r="AR610" s="210" t="s">
        <v>78</v>
      </c>
      <c r="AT610" s="211" t="s">
        <v>68</v>
      </c>
      <c r="AU610" s="211" t="s">
        <v>76</v>
      </c>
      <c r="AY610" s="210" t="s">
        <v>193</v>
      </c>
      <c r="BK610" s="212">
        <f>SUM(BK611:BK622)</f>
        <v>0</v>
      </c>
    </row>
    <row r="611" s="2" customFormat="1" ht="16.5" customHeight="1">
      <c r="A611" s="41"/>
      <c r="B611" s="42"/>
      <c r="C611" s="215" t="s">
        <v>864</v>
      </c>
      <c r="D611" s="215" t="s">
        <v>195</v>
      </c>
      <c r="E611" s="216" t="s">
        <v>865</v>
      </c>
      <c r="F611" s="217" t="s">
        <v>866</v>
      </c>
      <c r="G611" s="218" t="s">
        <v>408</v>
      </c>
      <c r="H611" s="219">
        <v>9</v>
      </c>
      <c r="I611" s="220"/>
      <c r="J611" s="221">
        <f>ROUND(I611*H611,2)</f>
        <v>0</v>
      </c>
      <c r="K611" s="217" t="s">
        <v>199</v>
      </c>
      <c r="L611" s="47"/>
      <c r="M611" s="222" t="s">
        <v>19</v>
      </c>
      <c r="N611" s="223" t="s">
        <v>40</v>
      </c>
      <c r="O611" s="87"/>
      <c r="P611" s="224">
        <f>O611*H611</f>
        <v>0</v>
      </c>
      <c r="Q611" s="224">
        <v>0</v>
      </c>
      <c r="R611" s="224">
        <f>Q611*H611</f>
        <v>0</v>
      </c>
      <c r="S611" s="224">
        <v>0.016</v>
      </c>
      <c r="T611" s="225">
        <f>S611*H611</f>
        <v>0.14400000000000002</v>
      </c>
      <c r="U611" s="41"/>
      <c r="V611" s="41"/>
      <c r="W611" s="41"/>
      <c r="X611" s="41"/>
      <c r="Y611" s="41"/>
      <c r="Z611" s="41"/>
      <c r="AA611" s="41"/>
      <c r="AB611" s="41"/>
      <c r="AC611" s="41"/>
      <c r="AD611" s="41"/>
      <c r="AE611" s="41"/>
      <c r="AR611" s="226" t="s">
        <v>323</v>
      </c>
      <c r="AT611" s="226" t="s">
        <v>195</v>
      </c>
      <c r="AU611" s="226" t="s">
        <v>78</v>
      </c>
      <c r="AY611" s="20" t="s">
        <v>193</v>
      </c>
      <c r="BE611" s="227">
        <f>IF(N611="základní",J611,0)</f>
        <v>0</v>
      </c>
      <c r="BF611" s="227">
        <f>IF(N611="snížená",J611,0)</f>
        <v>0</v>
      </c>
      <c r="BG611" s="227">
        <f>IF(N611="zákl. přenesená",J611,0)</f>
        <v>0</v>
      </c>
      <c r="BH611" s="227">
        <f>IF(N611="sníž. přenesená",J611,0)</f>
        <v>0</v>
      </c>
      <c r="BI611" s="227">
        <f>IF(N611="nulová",J611,0)</f>
        <v>0</v>
      </c>
      <c r="BJ611" s="20" t="s">
        <v>76</v>
      </c>
      <c r="BK611" s="227">
        <f>ROUND(I611*H611,2)</f>
        <v>0</v>
      </c>
      <c r="BL611" s="20" t="s">
        <v>323</v>
      </c>
      <c r="BM611" s="226" t="s">
        <v>867</v>
      </c>
    </row>
    <row r="612" s="2" customFormat="1">
      <c r="A612" s="41"/>
      <c r="B612" s="42"/>
      <c r="C612" s="43"/>
      <c r="D612" s="228" t="s">
        <v>202</v>
      </c>
      <c r="E612" s="43"/>
      <c r="F612" s="229" t="s">
        <v>868</v>
      </c>
      <c r="G612" s="43"/>
      <c r="H612" s="43"/>
      <c r="I612" s="230"/>
      <c r="J612" s="43"/>
      <c r="K612" s="43"/>
      <c r="L612" s="47"/>
      <c r="M612" s="231"/>
      <c r="N612" s="232"/>
      <c r="O612" s="87"/>
      <c r="P612" s="87"/>
      <c r="Q612" s="87"/>
      <c r="R612" s="87"/>
      <c r="S612" s="87"/>
      <c r="T612" s="88"/>
      <c r="U612" s="41"/>
      <c r="V612" s="41"/>
      <c r="W612" s="41"/>
      <c r="X612" s="41"/>
      <c r="Y612" s="41"/>
      <c r="Z612" s="41"/>
      <c r="AA612" s="41"/>
      <c r="AB612" s="41"/>
      <c r="AC612" s="41"/>
      <c r="AD612" s="41"/>
      <c r="AE612" s="41"/>
      <c r="AT612" s="20" t="s">
        <v>202</v>
      </c>
      <c r="AU612" s="20" t="s">
        <v>78</v>
      </c>
    </row>
    <row r="613" s="2" customFormat="1">
      <c r="A613" s="41"/>
      <c r="B613" s="42"/>
      <c r="C613" s="43"/>
      <c r="D613" s="233" t="s">
        <v>204</v>
      </c>
      <c r="E613" s="43"/>
      <c r="F613" s="234" t="s">
        <v>869</v>
      </c>
      <c r="G613" s="43"/>
      <c r="H613" s="43"/>
      <c r="I613" s="230"/>
      <c r="J613" s="43"/>
      <c r="K613" s="43"/>
      <c r="L613" s="47"/>
      <c r="M613" s="231"/>
      <c r="N613" s="232"/>
      <c r="O613" s="87"/>
      <c r="P613" s="87"/>
      <c r="Q613" s="87"/>
      <c r="R613" s="87"/>
      <c r="S613" s="87"/>
      <c r="T613" s="88"/>
      <c r="U613" s="41"/>
      <c r="V613" s="41"/>
      <c r="W613" s="41"/>
      <c r="X613" s="41"/>
      <c r="Y613" s="41"/>
      <c r="Z613" s="41"/>
      <c r="AA613" s="41"/>
      <c r="AB613" s="41"/>
      <c r="AC613" s="41"/>
      <c r="AD613" s="41"/>
      <c r="AE613" s="41"/>
      <c r="AT613" s="20" t="s">
        <v>204</v>
      </c>
      <c r="AU613" s="20" t="s">
        <v>78</v>
      </c>
    </row>
    <row r="614" s="13" customFormat="1">
      <c r="A614" s="13"/>
      <c r="B614" s="235"/>
      <c r="C614" s="236"/>
      <c r="D614" s="228" t="s">
        <v>206</v>
      </c>
      <c r="E614" s="237" t="s">
        <v>19</v>
      </c>
      <c r="F614" s="238" t="s">
        <v>207</v>
      </c>
      <c r="G614" s="236"/>
      <c r="H614" s="237" t="s">
        <v>19</v>
      </c>
      <c r="I614" s="239"/>
      <c r="J614" s="236"/>
      <c r="K614" s="236"/>
      <c r="L614" s="240"/>
      <c r="M614" s="241"/>
      <c r="N614" s="242"/>
      <c r="O614" s="242"/>
      <c r="P614" s="242"/>
      <c r="Q614" s="242"/>
      <c r="R614" s="242"/>
      <c r="S614" s="242"/>
      <c r="T614" s="243"/>
      <c r="U614" s="13"/>
      <c r="V614" s="13"/>
      <c r="W614" s="13"/>
      <c r="X614" s="13"/>
      <c r="Y614" s="13"/>
      <c r="Z614" s="13"/>
      <c r="AA614" s="13"/>
      <c r="AB614" s="13"/>
      <c r="AC614" s="13"/>
      <c r="AD614" s="13"/>
      <c r="AE614" s="13"/>
      <c r="AT614" s="244" t="s">
        <v>206</v>
      </c>
      <c r="AU614" s="244" t="s">
        <v>78</v>
      </c>
      <c r="AV614" s="13" t="s">
        <v>76</v>
      </c>
      <c r="AW614" s="13" t="s">
        <v>31</v>
      </c>
      <c r="AX614" s="13" t="s">
        <v>69</v>
      </c>
      <c r="AY614" s="244" t="s">
        <v>193</v>
      </c>
    </row>
    <row r="615" s="14" customFormat="1">
      <c r="A615" s="14"/>
      <c r="B615" s="245"/>
      <c r="C615" s="246"/>
      <c r="D615" s="228" t="s">
        <v>206</v>
      </c>
      <c r="E615" s="247" t="s">
        <v>19</v>
      </c>
      <c r="F615" s="248" t="s">
        <v>870</v>
      </c>
      <c r="G615" s="246"/>
      <c r="H615" s="249">
        <v>9</v>
      </c>
      <c r="I615" s="250"/>
      <c r="J615" s="246"/>
      <c r="K615" s="246"/>
      <c r="L615" s="251"/>
      <c r="M615" s="252"/>
      <c r="N615" s="253"/>
      <c r="O615" s="253"/>
      <c r="P615" s="253"/>
      <c r="Q615" s="253"/>
      <c r="R615" s="253"/>
      <c r="S615" s="253"/>
      <c r="T615" s="254"/>
      <c r="U615" s="14"/>
      <c r="V615" s="14"/>
      <c r="W615" s="14"/>
      <c r="X615" s="14"/>
      <c r="Y615" s="14"/>
      <c r="Z615" s="14"/>
      <c r="AA615" s="14"/>
      <c r="AB615" s="14"/>
      <c r="AC615" s="14"/>
      <c r="AD615" s="14"/>
      <c r="AE615" s="14"/>
      <c r="AT615" s="255" t="s">
        <v>206</v>
      </c>
      <c r="AU615" s="255" t="s">
        <v>78</v>
      </c>
      <c r="AV615" s="14" t="s">
        <v>78</v>
      </c>
      <c r="AW615" s="14" t="s">
        <v>31</v>
      </c>
      <c r="AX615" s="14" t="s">
        <v>76</v>
      </c>
      <c r="AY615" s="255" t="s">
        <v>193</v>
      </c>
    </row>
    <row r="616" s="2" customFormat="1" ht="16.5" customHeight="1">
      <c r="A616" s="41"/>
      <c r="B616" s="42"/>
      <c r="C616" s="215" t="s">
        <v>871</v>
      </c>
      <c r="D616" s="215" t="s">
        <v>195</v>
      </c>
      <c r="E616" s="216" t="s">
        <v>872</v>
      </c>
      <c r="F616" s="217" t="s">
        <v>873</v>
      </c>
      <c r="G616" s="218" t="s">
        <v>258</v>
      </c>
      <c r="H616" s="219">
        <v>83.540000000000006</v>
      </c>
      <c r="I616" s="220"/>
      <c r="J616" s="221">
        <f>ROUND(I616*H616,2)</f>
        <v>0</v>
      </c>
      <c r="K616" s="217" t="s">
        <v>199</v>
      </c>
      <c r="L616" s="47"/>
      <c r="M616" s="222" t="s">
        <v>19</v>
      </c>
      <c r="N616" s="223" t="s">
        <v>40</v>
      </c>
      <c r="O616" s="87"/>
      <c r="P616" s="224">
        <f>O616*H616</f>
        <v>0</v>
      </c>
      <c r="Q616" s="224">
        <v>0</v>
      </c>
      <c r="R616" s="224">
        <f>Q616*H616</f>
        <v>0</v>
      </c>
      <c r="S616" s="224">
        <v>0.02</v>
      </c>
      <c r="T616" s="225">
        <f>S616*H616</f>
        <v>1.6708000000000001</v>
      </c>
      <c r="U616" s="41"/>
      <c r="V616" s="41"/>
      <c r="W616" s="41"/>
      <c r="X616" s="41"/>
      <c r="Y616" s="41"/>
      <c r="Z616" s="41"/>
      <c r="AA616" s="41"/>
      <c r="AB616" s="41"/>
      <c r="AC616" s="41"/>
      <c r="AD616" s="41"/>
      <c r="AE616" s="41"/>
      <c r="AR616" s="226" t="s">
        <v>323</v>
      </c>
      <c r="AT616" s="226" t="s">
        <v>195</v>
      </c>
      <c r="AU616" s="226" t="s">
        <v>78</v>
      </c>
      <c r="AY616" s="20" t="s">
        <v>193</v>
      </c>
      <c r="BE616" s="227">
        <f>IF(N616="základní",J616,0)</f>
        <v>0</v>
      </c>
      <c r="BF616" s="227">
        <f>IF(N616="snížená",J616,0)</f>
        <v>0</v>
      </c>
      <c r="BG616" s="227">
        <f>IF(N616="zákl. přenesená",J616,0)</f>
        <v>0</v>
      </c>
      <c r="BH616" s="227">
        <f>IF(N616="sníž. přenesená",J616,0)</f>
        <v>0</v>
      </c>
      <c r="BI616" s="227">
        <f>IF(N616="nulová",J616,0)</f>
        <v>0</v>
      </c>
      <c r="BJ616" s="20" t="s">
        <v>76</v>
      </c>
      <c r="BK616" s="227">
        <f>ROUND(I616*H616,2)</f>
        <v>0</v>
      </c>
      <c r="BL616" s="20" t="s">
        <v>323</v>
      </c>
      <c r="BM616" s="226" t="s">
        <v>874</v>
      </c>
    </row>
    <row r="617" s="2" customFormat="1">
      <c r="A617" s="41"/>
      <c r="B617" s="42"/>
      <c r="C617" s="43"/>
      <c r="D617" s="228" t="s">
        <v>202</v>
      </c>
      <c r="E617" s="43"/>
      <c r="F617" s="229" t="s">
        <v>873</v>
      </c>
      <c r="G617" s="43"/>
      <c r="H617" s="43"/>
      <c r="I617" s="230"/>
      <c r="J617" s="43"/>
      <c r="K617" s="43"/>
      <c r="L617" s="47"/>
      <c r="M617" s="231"/>
      <c r="N617" s="232"/>
      <c r="O617" s="87"/>
      <c r="P617" s="87"/>
      <c r="Q617" s="87"/>
      <c r="R617" s="87"/>
      <c r="S617" s="87"/>
      <c r="T617" s="88"/>
      <c r="U617" s="41"/>
      <c r="V617" s="41"/>
      <c r="W617" s="41"/>
      <c r="X617" s="41"/>
      <c r="Y617" s="41"/>
      <c r="Z617" s="41"/>
      <c r="AA617" s="41"/>
      <c r="AB617" s="41"/>
      <c r="AC617" s="41"/>
      <c r="AD617" s="41"/>
      <c r="AE617" s="41"/>
      <c r="AT617" s="20" t="s">
        <v>202</v>
      </c>
      <c r="AU617" s="20" t="s">
        <v>78</v>
      </c>
    </row>
    <row r="618" s="2" customFormat="1">
      <c r="A618" s="41"/>
      <c r="B618" s="42"/>
      <c r="C618" s="43"/>
      <c r="D618" s="233" t="s">
        <v>204</v>
      </c>
      <c r="E618" s="43"/>
      <c r="F618" s="234" t="s">
        <v>875</v>
      </c>
      <c r="G618" s="43"/>
      <c r="H618" s="43"/>
      <c r="I618" s="230"/>
      <c r="J618" s="43"/>
      <c r="K618" s="43"/>
      <c r="L618" s="47"/>
      <c r="M618" s="231"/>
      <c r="N618" s="232"/>
      <c r="O618" s="87"/>
      <c r="P618" s="87"/>
      <c r="Q618" s="87"/>
      <c r="R618" s="87"/>
      <c r="S618" s="87"/>
      <c r="T618" s="88"/>
      <c r="U618" s="41"/>
      <c r="V618" s="41"/>
      <c r="W618" s="41"/>
      <c r="X618" s="41"/>
      <c r="Y618" s="41"/>
      <c r="Z618" s="41"/>
      <c r="AA618" s="41"/>
      <c r="AB618" s="41"/>
      <c r="AC618" s="41"/>
      <c r="AD618" s="41"/>
      <c r="AE618" s="41"/>
      <c r="AT618" s="20" t="s">
        <v>204</v>
      </c>
      <c r="AU618" s="20" t="s">
        <v>78</v>
      </c>
    </row>
    <row r="619" s="13" customFormat="1">
      <c r="A619" s="13"/>
      <c r="B619" s="235"/>
      <c r="C619" s="236"/>
      <c r="D619" s="228" t="s">
        <v>206</v>
      </c>
      <c r="E619" s="237" t="s">
        <v>19</v>
      </c>
      <c r="F619" s="238" t="s">
        <v>207</v>
      </c>
      <c r="G619" s="236"/>
      <c r="H619" s="237" t="s">
        <v>19</v>
      </c>
      <c r="I619" s="239"/>
      <c r="J619" s="236"/>
      <c r="K619" s="236"/>
      <c r="L619" s="240"/>
      <c r="M619" s="241"/>
      <c r="N619" s="242"/>
      <c r="O619" s="242"/>
      <c r="P619" s="242"/>
      <c r="Q619" s="242"/>
      <c r="R619" s="242"/>
      <c r="S619" s="242"/>
      <c r="T619" s="243"/>
      <c r="U619" s="13"/>
      <c r="V619" s="13"/>
      <c r="W619" s="13"/>
      <c r="X619" s="13"/>
      <c r="Y619" s="13"/>
      <c r="Z619" s="13"/>
      <c r="AA619" s="13"/>
      <c r="AB619" s="13"/>
      <c r="AC619" s="13"/>
      <c r="AD619" s="13"/>
      <c r="AE619" s="13"/>
      <c r="AT619" s="244" t="s">
        <v>206</v>
      </c>
      <c r="AU619" s="244" t="s">
        <v>78</v>
      </c>
      <c r="AV619" s="13" t="s">
        <v>76</v>
      </c>
      <c r="AW619" s="13" t="s">
        <v>31</v>
      </c>
      <c r="AX619" s="13" t="s">
        <v>69</v>
      </c>
      <c r="AY619" s="244" t="s">
        <v>193</v>
      </c>
    </row>
    <row r="620" s="14" customFormat="1">
      <c r="A620" s="14"/>
      <c r="B620" s="245"/>
      <c r="C620" s="246"/>
      <c r="D620" s="228" t="s">
        <v>206</v>
      </c>
      <c r="E620" s="247" t="s">
        <v>19</v>
      </c>
      <c r="F620" s="248" t="s">
        <v>876</v>
      </c>
      <c r="G620" s="246"/>
      <c r="H620" s="249">
        <v>61.299999999999997</v>
      </c>
      <c r="I620" s="250"/>
      <c r="J620" s="246"/>
      <c r="K620" s="246"/>
      <c r="L620" s="251"/>
      <c r="M620" s="252"/>
      <c r="N620" s="253"/>
      <c r="O620" s="253"/>
      <c r="P620" s="253"/>
      <c r="Q620" s="253"/>
      <c r="R620" s="253"/>
      <c r="S620" s="253"/>
      <c r="T620" s="254"/>
      <c r="U620" s="14"/>
      <c r="V620" s="14"/>
      <c r="W620" s="14"/>
      <c r="X620" s="14"/>
      <c r="Y620" s="14"/>
      <c r="Z620" s="14"/>
      <c r="AA620" s="14"/>
      <c r="AB620" s="14"/>
      <c r="AC620" s="14"/>
      <c r="AD620" s="14"/>
      <c r="AE620" s="14"/>
      <c r="AT620" s="255" t="s">
        <v>206</v>
      </c>
      <c r="AU620" s="255" t="s">
        <v>78</v>
      </c>
      <c r="AV620" s="14" t="s">
        <v>78</v>
      </c>
      <c r="AW620" s="14" t="s">
        <v>31</v>
      </c>
      <c r="AX620" s="14" t="s">
        <v>69</v>
      </c>
      <c r="AY620" s="255" t="s">
        <v>193</v>
      </c>
    </row>
    <row r="621" s="14" customFormat="1">
      <c r="A621" s="14"/>
      <c r="B621" s="245"/>
      <c r="C621" s="246"/>
      <c r="D621" s="228" t="s">
        <v>206</v>
      </c>
      <c r="E621" s="247" t="s">
        <v>19</v>
      </c>
      <c r="F621" s="248" t="s">
        <v>877</v>
      </c>
      <c r="G621" s="246"/>
      <c r="H621" s="249">
        <v>22.239999999999998</v>
      </c>
      <c r="I621" s="250"/>
      <c r="J621" s="246"/>
      <c r="K621" s="246"/>
      <c r="L621" s="251"/>
      <c r="M621" s="252"/>
      <c r="N621" s="253"/>
      <c r="O621" s="253"/>
      <c r="P621" s="253"/>
      <c r="Q621" s="253"/>
      <c r="R621" s="253"/>
      <c r="S621" s="253"/>
      <c r="T621" s="254"/>
      <c r="U621" s="14"/>
      <c r="V621" s="14"/>
      <c r="W621" s="14"/>
      <c r="X621" s="14"/>
      <c r="Y621" s="14"/>
      <c r="Z621" s="14"/>
      <c r="AA621" s="14"/>
      <c r="AB621" s="14"/>
      <c r="AC621" s="14"/>
      <c r="AD621" s="14"/>
      <c r="AE621" s="14"/>
      <c r="AT621" s="255" t="s">
        <v>206</v>
      </c>
      <c r="AU621" s="255" t="s">
        <v>78</v>
      </c>
      <c r="AV621" s="14" t="s">
        <v>78</v>
      </c>
      <c r="AW621" s="14" t="s">
        <v>31</v>
      </c>
      <c r="AX621" s="14" t="s">
        <v>69</v>
      </c>
      <c r="AY621" s="255" t="s">
        <v>193</v>
      </c>
    </row>
    <row r="622" s="15" customFormat="1">
      <c r="A622" s="15"/>
      <c r="B622" s="256"/>
      <c r="C622" s="257"/>
      <c r="D622" s="228" t="s">
        <v>206</v>
      </c>
      <c r="E622" s="258" t="s">
        <v>19</v>
      </c>
      <c r="F622" s="259" t="s">
        <v>218</v>
      </c>
      <c r="G622" s="257"/>
      <c r="H622" s="260">
        <v>83.540000000000006</v>
      </c>
      <c r="I622" s="261"/>
      <c r="J622" s="257"/>
      <c r="K622" s="257"/>
      <c r="L622" s="262"/>
      <c r="M622" s="263"/>
      <c r="N622" s="264"/>
      <c r="O622" s="264"/>
      <c r="P622" s="264"/>
      <c r="Q622" s="264"/>
      <c r="R622" s="264"/>
      <c r="S622" s="264"/>
      <c r="T622" s="265"/>
      <c r="U622" s="15"/>
      <c r="V622" s="15"/>
      <c r="W622" s="15"/>
      <c r="X622" s="15"/>
      <c r="Y622" s="15"/>
      <c r="Z622" s="15"/>
      <c r="AA622" s="15"/>
      <c r="AB622" s="15"/>
      <c r="AC622" s="15"/>
      <c r="AD622" s="15"/>
      <c r="AE622" s="15"/>
      <c r="AT622" s="266" t="s">
        <v>206</v>
      </c>
      <c r="AU622" s="266" t="s">
        <v>78</v>
      </c>
      <c r="AV622" s="15" t="s">
        <v>200</v>
      </c>
      <c r="AW622" s="15" t="s">
        <v>31</v>
      </c>
      <c r="AX622" s="15" t="s">
        <v>76</v>
      </c>
      <c r="AY622" s="266" t="s">
        <v>193</v>
      </c>
    </row>
    <row r="623" s="12" customFormat="1" ht="22.8" customHeight="1">
      <c r="A623" s="12"/>
      <c r="B623" s="199"/>
      <c r="C623" s="200"/>
      <c r="D623" s="201" t="s">
        <v>68</v>
      </c>
      <c r="E623" s="213" t="s">
        <v>878</v>
      </c>
      <c r="F623" s="213" t="s">
        <v>879</v>
      </c>
      <c r="G623" s="200"/>
      <c r="H623" s="200"/>
      <c r="I623" s="203"/>
      <c r="J623" s="214">
        <f>BK623</f>
        <v>0</v>
      </c>
      <c r="K623" s="200"/>
      <c r="L623" s="205"/>
      <c r="M623" s="206"/>
      <c r="N623" s="207"/>
      <c r="O623" s="207"/>
      <c r="P623" s="208">
        <f>SUM(P624:P631)</f>
        <v>0</v>
      </c>
      <c r="Q623" s="207"/>
      <c r="R623" s="208">
        <f>SUM(R624:R631)</f>
        <v>0</v>
      </c>
      <c r="S623" s="207"/>
      <c r="T623" s="209">
        <f>SUM(T624:T631)</f>
        <v>5.5800000000000001</v>
      </c>
      <c r="U623" s="12"/>
      <c r="V623" s="12"/>
      <c r="W623" s="12"/>
      <c r="X623" s="12"/>
      <c r="Y623" s="12"/>
      <c r="Z623" s="12"/>
      <c r="AA623" s="12"/>
      <c r="AB623" s="12"/>
      <c r="AC623" s="12"/>
      <c r="AD623" s="12"/>
      <c r="AE623" s="12"/>
      <c r="AR623" s="210" t="s">
        <v>78</v>
      </c>
      <c r="AT623" s="211" t="s">
        <v>68</v>
      </c>
      <c r="AU623" s="211" t="s">
        <v>76</v>
      </c>
      <c r="AY623" s="210" t="s">
        <v>193</v>
      </c>
      <c r="BK623" s="212">
        <f>SUM(BK624:BK631)</f>
        <v>0</v>
      </c>
    </row>
    <row r="624" s="2" customFormat="1" ht="16.5" customHeight="1">
      <c r="A624" s="41"/>
      <c r="B624" s="42"/>
      <c r="C624" s="215" t="s">
        <v>880</v>
      </c>
      <c r="D624" s="215" t="s">
        <v>195</v>
      </c>
      <c r="E624" s="216" t="s">
        <v>881</v>
      </c>
      <c r="F624" s="217" t="s">
        <v>882</v>
      </c>
      <c r="G624" s="218" t="s">
        <v>258</v>
      </c>
      <c r="H624" s="219">
        <v>279</v>
      </c>
      <c r="I624" s="220"/>
      <c r="J624" s="221">
        <f>ROUND(I624*H624,2)</f>
        <v>0</v>
      </c>
      <c r="K624" s="217" t="s">
        <v>199</v>
      </c>
      <c r="L624" s="47"/>
      <c r="M624" s="222" t="s">
        <v>19</v>
      </c>
      <c r="N624" s="223" t="s">
        <v>40</v>
      </c>
      <c r="O624" s="87"/>
      <c r="P624" s="224">
        <f>O624*H624</f>
        <v>0</v>
      </c>
      <c r="Q624" s="224">
        <v>0</v>
      </c>
      <c r="R624" s="224">
        <f>Q624*H624</f>
        <v>0</v>
      </c>
      <c r="S624" s="224">
        <v>0.02</v>
      </c>
      <c r="T624" s="225">
        <f>S624*H624</f>
        <v>5.5800000000000001</v>
      </c>
      <c r="U624" s="41"/>
      <c r="V624" s="41"/>
      <c r="W624" s="41"/>
      <c r="X624" s="41"/>
      <c r="Y624" s="41"/>
      <c r="Z624" s="41"/>
      <c r="AA624" s="41"/>
      <c r="AB624" s="41"/>
      <c r="AC624" s="41"/>
      <c r="AD624" s="41"/>
      <c r="AE624" s="41"/>
      <c r="AR624" s="226" t="s">
        <v>323</v>
      </c>
      <c r="AT624" s="226" t="s">
        <v>195</v>
      </c>
      <c r="AU624" s="226" t="s">
        <v>78</v>
      </c>
      <c r="AY624" s="20" t="s">
        <v>193</v>
      </c>
      <c r="BE624" s="227">
        <f>IF(N624="základní",J624,0)</f>
        <v>0</v>
      </c>
      <c r="BF624" s="227">
        <f>IF(N624="snížená",J624,0)</f>
        <v>0</v>
      </c>
      <c r="BG624" s="227">
        <f>IF(N624="zákl. přenesená",J624,0)</f>
        <v>0</v>
      </c>
      <c r="BH624" s="227">
        <f>IF(N624="sníž. přenesená",J624,0)</f>
        <v>0</v>
      </c>
      <c r="BI624" s="227">
        <f>IF(N624="nulová",J624,0)</f>
        <v>0</v>
      </c>
      <c r="BJ624" s="20" t="s">
        <v>76</v>
      </c>
      <c r="BK624" s="227">
        <f>ROUND(I624*H624,2)</f>
        <v>0</v>
      </c>
      <c r="BL624" s="20" t="s">
        <v>323</v>
      </c>
      <c r="BM624" s="226" t="s">
        <v>883</v>
      </c>
    </row>
    <row r="625" s="2" customFormat="1">
      <c r="A625" s="41"/>
      <c r="B625" s="42"/>
      <c r="C625" s="43"/>
      <c r="D625" s="228" t="s">
        <v>202</v>
      </c>
      <c r="E625" s="43"/>
      <c r="F625" s="229" t="s">
        <v>884</v>
      </c>
      <c r="G625" s="43"/>
      <c r="H625" s="43"/>
      <c r="I625" s="230"/>
      <c r="J625" s="43"/>
      <c r="K625" s="43"/>
      <c r="L625" s="47"/>
      <c r="M625" s="231"/>
      <c r="N625" s="232"/>
      <c r="O625" s="87"/>
      <c r="P625" s="87"/>
      <c r="Q625" s="87"/>
      <c r="R625" s="87"/>
      <c r="S625" s="87"/>
      <c r="T625" s="88"/>
      <c r="U625" s="41"/>
      <c r="V625" s="41"/>
      <c r="W625" s="41"/>
      <c r="X625" s="41"/>
      <c r="Y625" s="41"/>
      <c r="Z625" s="41"/>
      <c r="AA625" s="41"/>
      <c r="AB625" s="41"/>
      <c r="AC625" s="41"/>
      <c r="AD625" s="41"/>
      <c r="AE625" s="41"/>
      <c r="AT625" s="20" t="s">
        <v>202</v>
      </c>
      <c r="AU625" s="20" t="s">
        <v>78</v>
      </c>
    </row>
    <row r="626" s="2" customFormat="1">
      <c r="A626" s="41"/>
      <c r="B626" s="42"/>
      <c r="C626" s="43"/>
      <c r="D626" s="233" t="s">
        <v>204</v>
      </c>
      <c r="E626" s="43"/>
      <c r="F626" s="234" t="s">
        <v>885</v>
      </c>
      <c r="G626" s="43"/>
      <c r="H626" s="43"/>
      <c r="I626" s="230"/>
      <c r="J626" s="43"/>
      <c r="K626" s="43"/>
      <c r="L626" s="47"/>
      <c r="M626" s="231"/>
      <c r="N626" s="232"/>
      <c r="O626" s="87"/>
      <c r="P626" s="87"/>
      <c r="Q626" s="87"/>
      <c r="R626" s="87"/>
      <c r="S626" s="87"/>
      <c r="T626" s="88"/>
      <c r="U626" s="41"/>
      <c r="V626" s="41"/>
      <c r="W626" s="41"/>
      <c r="X626" s="41"/>
      <c r="Y626" s="41"/>
      <c r="Z626" s="41"/>
      <c r="AA626" s="41"/>
      <c r="AB626" s="41"/>
      <c r="AC626" s="41"/>
      <c r="AD626" s="41"/>
      <c r="AE626" s="41"/>
      <c r="AT626" s="20" t="s">
        <v>204</v>
      </c>
      <c r="AU626" s="20" t="s">
        <v>78</v>
      </c>
    </row>
    <row r="627" s="13" customFormat="1">
      <c r="A627" s="13"/>
      <c r="B627" s="235"/>
      <c r="C627" s="236"/>
      <c r="D627" s="228" t="s">
        <v>206</v>
      </c>
      <c r="E627" s="237" t="s">
        <v>19</v>
      </c>
      <c r="F627" s="238" t="s">
        <v>207</v>
      </c>
      <c r="G627" s="236"/>
      <c r="H627" s="237" t="s">
        <v>19</v>
      </c>
      <c r="I627" s="239"/>
      <c r="J627" s="236"/>
      <c r="K627" s="236"/>
      <c r="L627" s="240"/>
      <c r="M627" s="241"/>
      <c r="N627" s="242"/>
      <c r="O627" s="242"/>
      <c r="P627" s="242"/>
      <c r="Q627" s="242"/>
      <c r="R627" s="242"/>
      <c r="S627" s="242"/>
      <c r="T627" s="243"/>
      <c r="U627" s="13"/>
      <c r="V627" s="13"/>
      <c r="W627" s="13"/>
      <c r="X627" s="13"/>
      <c r="Y627" s="13"/>
      <c r="Z627" s="13"/>
      <c r="AA627" s="13"/>
      <c r="AB627" s="13"/>
      <c r="AC627" s="13"/>
      <c r="AD627" s="13"/>
      <c r="AE627" s="13"/>
      <c r="AT627" s="244" t="s">
        <v>206</v>
      </c>
      <c r="AU627" s="244" t="s">
        <v>78</v>
      </c>
      <c r="AV627" s="13" t="s">
        <v>76</v>
      </c>
      <c r="AW627" s="13" t="s">
        <v>31</v>
      </c>
      <c r="AX627" s="13" t="s">
        <v>69</v>
      </c>
      <c r="AY627" s="244" t="s">
        <v>193</v>
      </c>
    </row>
    <row r="628" s="14" customFormat="1">
      <c r="A628" s="14"/>
      <c r="B628" s="245"/>
      <c r="C628" s="246"/>
      <c r="D628" s="228" t="s">
        <v>206</v>
      </c>
      <c r="E628" s="247" t="s">
        <v>19</v>
      </c>
      <c r="F628" s="248" t="s">
        <v>778</v>
      </c>
      <c r="G628" s="246"/>
      <c r="H628" s="249">
        <v>131</v>
      </c>
      <c r="I628" s="250"/>
      <c r="J628" s="246"/>
      <c r="K628" s="246"/>
      <c r="L628" s="251"/>
      <c r="M628" s="252"/>
      <c r="N628" s="253"/>
      <c r="O628" s="253"/>
      <c r="P628" s="253"/>
      <c r="Q628" s="253"/>
      <c r="R628" s="253"/>
      <c r="S628" s="253"/>
      <c r="T628" s="254"/>
      <c r="U628" s="14"/>
      <c r="V628" s="14"/>
      <c r="W628" s="14"/>
      <c r="X628" s="14"/>
      <c r="Y628" s="14"/>
      <c r="Z628" s="14"/>
      <c r="AA628" s="14"/>
      <c r="AB628" s="14"/>
      <c r="AC628" s="14"/>
      <c r="AD628" s="14"/>
      <c r="AE628" s="14"/>
      <c r="AT628" s="255" t="s">
        <v>206</v>
      </c>
      <c r="AU628" s="255" t="s">
        <v>78</v>
      </c>
      <c r="AV628" s="14" t="s">
        <v>78</v>
      </c>
      <c r="AW628" s="14" t="s">
        <v>31</v>
      </c>
      <c r="AX628" s="14" t="s">
        <v>69</v>
      </c>
      <c r="AY628" s="255" t="s">
        <v>193</v>
      </c>
    </row>
    <row r="629" s="14" customFormat="1">
      <c r="A629" s="14"/>
      <c r="B629" s="245"/>
      <c r="C629" s="246"/>
      <c r="D629" s="228" t="s">
        <v>206</v>
      </c>
      <c r="E629" s="247" t="s">
        <v>19</v>
      </c>
      <c r="F629" s="248" t="s">
        <v>779</v>
      </c>
      <c r="G629" s="246"/>
      <c r="H629" s="249">
        <v>74</v>
      </c>
      <c r="I629" s="250"/>
      <c r="J629" s="246"/>
      <c r="K629" s="246"/>
      <c r="L629" s="251"/>
      <c r="M629" s="252"/>
      <c r="N629" s="253"/>
      <c r="O629" s="253"/>
      <c r="P629" s="253"/>
      <c r="Q629" s="253"/>
      <c r="R629" s="253"/>
      <c r="S629" s="253"/>
      <c r="T629" s="254"/>
      <c r="U629" s="14"/>
      <c r="V629" s="14"/>
      <c r="W629" s="14"/>
      <c r="X629" s="14"/>
      <c r="Y629" s="14"/>
      <c r="Z629" s="14"/>
      <c r="AA629" s="14"/>
      <c r="AB629" s="14"/>
      <c r="AC629" s="14"/>
      <c r="AD629" s="14"/>
      <c r="AE629" s="14"/>
      <c r="AT629" s="255" t="s">
        <v>206</v>
      </c>
      <c r="AU629" s="255" t="s">
        <v>78</v>
      </c>
      <c r="AV629" s="14" t="s">
        <v>78</v>
      </c>
      <c r="AW629" s="14" t="s">
        <v>31</v>
      </c>
      <c r="AX629" s="14" t="s">
        <v>69</v>
      </c>
      <c r="AY629" s="255" t="s">
        <v>193</v>
      </c>
    </row>
    <row r="630" s="14" customFormat="1">
      <c r="A630" s="14"/>
      <c r="B630" s="245"/>
      <c r="C630" s="246"/>
      <c r="D630" s="228" t="s">
        <v>206</v>
      </c>
      <c r="E630" s="247" t="s">
        <v>19</v>
      </c>
      <c r="F630" s="248" t="s">
        <v>780</v>
      </c>
      <c r="G630" s="246"/>
      <c r="H630" s="249">
        <v>74</v>
      </c>
      <c r="I630" s="250"/>
      <c r="J630" s="246"/>
      <c r="K630" s="246"/>
      <c r="L630" s="251"/>
      <c r="M630" s="252"/>
      <c r="N630" s="253"/>
      <c r="O630" s="253"/>
      <c r="P630" s="253"/>
      <c r="Q630" s="253"/>
      <c r="R630" s="253"/>
      <c r="S630" s="253"/>
      <c r="T630" s="254"/>
      <c r="U630" s="14"/>
      <c r="V630" s="14"/>
      <c r="W630" s="14"/>
      <c r="X630" s="14"/>
      <c r="Y630" s="14"/>
      <c r="Z630" s="14"/>
      <c r="AA630" s="14"/>
      <c r="AB630" s="14"/>
      <c r="AC630" s="14"/>
      <c r="AD630" s="14"/>
      <c r="AE630" s="14"/>
      <c r="AT630" s="255" t="s">
        <v>206</v>
      </c>
      <c r="AU630" s="255" t="s">
        <v>78</v>
      </c>
      <c r="AV630" s="14" t="s">
        <v>78</v>
      </c>
      <c r="AW630" s="14" t="s">
        <v>31</v>
      </c>
      <c r="AX630" s="14" t="s">
        <v>69</v>
      </c>
      <c r="AY630" s="255" t="s">
        <v>193</v>
      </c>
    </row>
    <row r="631" s="15" customFormat="1">
      <c r="A631" s="15"/>
      <c r="B631" s="256"/>
      <c r="C631" s="257"/>
      <c r="D631" s="228" t="s">
        <v>206</v>
      </c>
      <c r="E631" s="258" t="s">
        <v>19</v>
      </c>
      <c r="F631" s="259" t="s">
        <v>218</v>
      </c>
      <c r="G631" s="257"/>
      <c r="H631" s="260">
        <v>279</v>
      </c>
      <c r="I631" s="261"/>
      <c r="J631" s="257"/>
      <c r="K631" s="257"/>
      <c r="L631" s="262"/>
      <c r="M631" s="263"/>
      <c r="N631" s="264"/>
      <c r="O631" s="264"/>
      <c r="P631" s="264"/>
      <c r="Q631" s="264"/>
      <c r="R631" s="264"/>
      <c r="S631" s="264"/>
      <c r="T631" s="265"/>
      <c r="U631" s="15"/>
      <c r="V631" s="15"/>
      <c r="W631" s="15"/>
      <c r="X631" s="15"/>
      <c r="Y631" s="15"/>
      <c r="Z631" s="15"/>
      <c r="AA631" s="15"/>
      <c r="AB631" s="15"/>
      <c r="AC631" s="15"/>
      <c r="AD631" s="15"/>
      <c r="AE631" s="15"/>
      <c r="AT631" s="266" t="s">
        <v>206</v>
      </c>
      <c r="AU631" s="266" t="s">
        <v>78</v>
      </c>
      <c r="AV631" s="15" t="s">
        <v>200</v>
      </c>
      <c r="AW631" s="15" t="s">
        <v>31</v>
      </c>
      <c r="AX631" s="15" t="s">
        <v>76</v>
      </c>
      <c r="AY631" s="266" t="s">
        <v>193</v>
      </c>
    </row>
    <row r="632" s="12" customFormat="1" ht="22.8" customHeight="1">
      <c r="A632" s="12"/>
      <c r="B632" s="199"/>
      <c r="C632" s="200"/>
      <c r="D632" s="201" t="s">
        <v>68</v>
      </c>
      <c r="E632" s="213" t="s">
        <v>886</v>
      </c>
      <c r="F632" s="213" t="s">
        <v>887</v>
      </c>
      <c r="G632" s="200"/>
      <c r="H632" s="200"/>
      <c r="I632" s="203"/>
      <c r="J632" s="214">
        <f>BK632</f>
        <v>0</v>
      </c>
      <c r="K632" s="200"/>
      <c r="L632" s="205"/>
      <c r="M632" s="206"/>
      <c r="N632" s="207"/>
      <c r="O632" s="207"/>
      <c r="P632" s="208">
        <f>SUM(P633:P642)</f>
        <v>0</v>
      </c>
      <c r="Q632" s="207"/>
      <c r="R632" s="208">
        <f>SUM(R633:R642)</f>
        <v>0</v>
      </c>
      <c r="S632" s="207"/>
      <c r="T632" s="209">
        <f>SUM(T633:T642)</f>
        <v>0.12842999999999999</v>
      </c>
      <c r="U632" s="12"/>
      <c r="V632" s="12"/>
      <c r="W632" s="12"/>
      <c r="X632" s="12"/>
      <c r="Y632" s="12"/>
      <c r="Z632" s="12"/>
      <c r="AA632" s="12"/>
      <c r="AB632" s="12"/>
      <c r="AC632" s="12"/>
      <c r="AD632" s="12"/>
      <c r="AE632" s="12"/>
      <c r="AR632" s="210" t="s">
        <v>78</v>
      </c>
      <c r="AT632" s="211" t="s">
        <v>68</v>
      </c>
      <c r="AU632" s="211" t="s">
        <v>76</v>
      </c>
      <c r="AY632" s="210" t="s">
        <v>193</v>
      </c>
      <c r="BK632" s="212">
        <f>SUM(BK633:BK642)</f>
        <v>0</v>
      </c>
    </row>
    <row r="633" s="2" customFormat="1" ht="16.5" customHeight="1">
      <c r="A633" s="41"/>
      <c r="B633" s="42"/>
      <c r="C633" s="215" t="s">
        <v>888</v>
      </c>
      <c r="D633" s="215" t="s">
        <v>195</v>
      </c>
      <c r="E633" s="216" t="s">
        <v>889</v>
      </c>
      <c r="F633" s="217" t="s">
        <v>890</v>
      </c>
      <c r="G633" s="218" t="s">
        <v>258</v>
      </c>
      <c r="H633" s="219">
        <v>40</v>
      </c>
      <c r="I633" s="220"/>
      <c r="J633" s="221">
        <f>ROUND(I633*H633,2)</f>
        <v>0</v>
      </c>
      <c r="K633" s="217" t="s">
        <v>199</v>
      </c>
      <c r="L633" s="47"/>
      <c r="M633" s="222" t="s">
        <v>19</v>
      </c>
      <c r="N633" s="223" t="s">
        <v>40</v>
      </c>
      <c r="O633" s="87"/>
      <c r="P633" s="224">
        <f>O633*H633</f>
        <v>0</v>
      </c>
      <c r="Q633" s="224">
        <v>0</v>
      </c>
      <c r="R633" s="224">
        <f>Q633*H633</f>
        <v>0</v>
      </c>
      <c r="S633" s="224">
        <v>0.0030000000000000001</v>
      </c>
      <c r="T633" s="225">
        <f>S633*H633</f>
        <v>0.12</v>
      </c>
      <c r="U633" s="41"/>
      <c r="V633" s="41"/>
      <c r="W633" s="41"/>
      <c r="X633" s="41"/>
      <c r="Y633" s="41"/>
      <c r="Z633" s="41"/>
      <c r="AA633" s="41"/>
      <c r="AB633" s="41"/>
      <c r="AC633" s="41"/>
      <c r="AD633" s="41"/>
      <c r="AE633" s="41"/>
      <c r="AR633" s="226" t="s">
        <v>323</v>
      </c>
      <c r="AT633" s="226" t="s">
        <v>195</v>
      </c>
      <c r="AU633" s="226" t="s">
        <v>78</v>
      </c>
      <c r="AY633" s="20" t="s">
        <v>193</v>
      </c>
      <c r="BE633" s="227">
        <f>IF(N633="základní",J633,0)</f>
        <v>0</v>
      </c>
      <c r="BF633" s="227">
        <f>IF(N633="snížená",J633,0)</f>
        <v>0</v>
      </c>
      <c r="BG633" s="227">
        <f>IF(N633="zákl. přenesená",J633,0)</f>
        <v>0</v>
      </c>
      <c r="BH633" s="227">
        <f>IF(N633="sníž. přenesená",J633,0)</f>
        <v>0</v>
      </c>
      <c r="BI633" s="227">
        <f>IF(N633="nulová",J633,0)</f>
        <v>0</v>
      </c>
      <c r="BJ633" s="20" t="s">
        <v>76</v>
      </c>
      <c r="BK633" s="227">
        <f>ROUND(I633*H633,2)</f>
        <v>0</v>
      </c>
      <c r="BL633" s="20" t="s">
        <v>323</v>
      </c>
      <c r="BM633" s="226" t="s">
        <v>891</v>
      </c>
    </row>
    <row r="634" s="2" customFormat="1">
      <c r="A634" s="41"/>
      <c r="B634" s="42"/>
      <c r="C634" s="43"/>
      <c r="D634" s="228" t="s">
        <v>202</v>
      </c>
      <c r="E634" s="43"/>
      <c r="F634" s="229" t="s">
        <v>892</v>
      </c>
      <c r="G634" s="43"/>
      <c r="H634" s="43"/>
      <c r="I634" s="230"/>
      <c r="J634" s="43"/>
      <c r="K634" s="43"/>
      <c r="L634" s="47"/>
      <c r="M634" s="231"/>
      <c r="N634" s="232"/>
      <c r="O634" s="87"/>
      <c r="P634" s="87"/>
      <c r="Q634" s="87"/>
      <c r="R634" s="87"/>
      <c r="S634" s="87"/>
      <c r="T634" s="88"/>
      <c r="U634" s="41"/>
      <c r="V634" s="41"/>
      <c r="W634" s="41"/>
      <c r="X634" s="41"/>
      <c r="Y634" s="41"/>
      <c r="Z634" s="41"/>
      <c r="AA634" s="41"/>
      <c r="AB634" s="41"/>
      <c r="AC634" s="41"/>
      <c r="AD634" s="41"/>
      <c r="AE634" s="41"/>
      <c r="AT634" s="20" t="s">
        <v>202</v>
      </c>
      <c r="AU634" s="20" t="s">
        <v>78</v>
      </c>
    </row>
    <row r="635" s="2" customFormat="1">
      <c r="A635" s="41"/>
      <c r="B635" s="42"/>
      <c r="C635" s="43"/>
      <c r="D635" s="233" t="s">
        <v>204</v>
      </c>
      <c r="E635" s="43"/>
      <c r="F635" s="234" t="s">
        <v>893</v>
      </c>
      <c r="G635" s="43"/>
      <c r="H635" s="43"/>
      <c r="I635" s="230"/>
      <c r="J635" s="43"/>
      <c r="K635" s="43"/>
      <c r="L635" s="47"/>
      <c r="M635" s="231"/>
      <c r="N635" s="232"/>
      <c r="O635" s="87"/>
      <c r="P635" s="87"/>
      <c r="Q635" s="87"/>
      <c r="R635" s="87"/>
      <c r="S635" s="87"/>
      <c r="T635" s="88"/>
      <c r="U635" s="41"/>
      <c r="V635" s="41"/>
      <c r="W635" s="41"/>
      <c r="X635" s="41"/>
      <c r="Y635" s="41"/>
      <c r="Z635" s="41"/>
      <c r="AA635" s="41"/>
      <c r="AB635" s="41"/>
      <c r="AC635" s="41"/>
      <c r="AD635" s="41"/>
      <c r="AE635" s="41"/>
      <c r="AT635" s="20" t="s">
        <v>204</v>
      </c>
      <c r="AU635" s="20" t="s">
        <v>78</v>
      </c>
    </row>
    <row r="636" s="13" customFormat="1">
      <c r="A636" s="13"/>
      <c r="B636" s="235"/>
      <c r="C636" s="236"/>
      <c r="D636" s="228" t="s">
        <v>206</v>
      </c>
      <c r="E636" s="237" t="s">
        <v>19</v>
      </c>
      <c r="F636" s="238" t="s">
        <v>207</v>
      </c>
      <c r="G636" s="236"/>
      <c r="H636" s="237" t="s">
        <v>19</v>
      </c>
      <c r="I636" s="239"/>
      <c r="J636" s="236"/>
      <c r="K636" s="236"/>
      <c r="L636" s="240"/>
      <c r="M636" s="241"/>
      <c r="N636" s="242"/>
      <c r="O636" s="242"/>
      <c r="P636" s="242"/>
      <c r="Q636" s="242"/>
      <c r="R636" s="242"/>
      <c r="S636" s="242"/>
      <c r="T636" s="243"/>
      <c r="U636" s="13"/>
      <c r="V636" s="13"/>
      <c r="W636" s="13"/>
      <c r="X636" s="13"/>
      <c r="Y636" s="13"/>
      <c r="Z636" s="13"/>
      <c r="AA636" s="13"/>
      <c r="AB636" s="13"/>
      <c r="AC636" s="13"/>
      <c r="AD636" s="13"/>
      <c r="AE636" s="13"/>
      <c r="AT636" s="244" t="s">
        <v>206</v>
      </c>
      <c r="AU636" s="244" t="s">
        <v>78</v>
      </c>
      <c r="AV636" s="13" t="s">
        <v>76</v>
      </c>
      <c r="AW636" s="13" t="s">
        <v>31</v>
      </c>
      <c r="AX636" s="13" t="s">
        <v>69</v>
      </c>
      <c r="AY636" s="244" t="s">
        <v>193</v>
      </c>
    </row>
    <row r="637" s="14" customFormat="1">
      <c r="A637" s="14"/>
      <c r="B637" s="245"/>
      <c r="C637" s="246"/>
      <c r="D637" s="228" t="s">
        <v>206</v>
      </c>
      <c r="E637" s="247" t="s">
        <v>19</v>
      </c>
      <c r="F637" s="248" t="s">
        <v>787</v>
      </c>
      <c r="G637" s="246"/>
      <c r="H637" s="249">
        <v>40</v>
      </c>
      <c r="I637" s="250"/>
      <c r="J637" s="246"/>
      <c r="K637" s="246"/>
      <c r="L637" s="251"/>
      <c r="M637" s="252"/>
      <c r="N637" s="253"/>
      <c r="O637" s="253"/>
      <c r="P637" s="253"/>
      <c r="Q637" s="253"/>
      <c r="R637" s="253"/>
      <c r="S637" s="253"/>
      <c r="T637" s="254"/>
      <c r="U637" s="14"/>
      <c r="V637" s="14"/>
      <c r="W637" s="14"/>
      <c r="X637" s="14"/>
      <c r="Y637" s="14"/>
      <c r="Z637" s="14"/>
      <c r="AA637" s="14"/>
      <c r="AB637" s="14"/>
      <c r="AC637" s="14"/>
      <c r="AD637" s="14"/>
      <c r="AE637" s="14"/>
      <c r="AT637" s="255" t="s">
        <v>206</v>
      </c>
      <c r="AU637" s="255" t="s">
        <v>78</v>
      </c>
      <c r="AV637" s="14" t="s">
        <v>78</v>
      </c>
      <c r="AW637" s="14" t="s">
        <v>31</v>
      </c>
      <c r="AX637" s="14" t="s">
        <v>76</v>
      </c>
      <c r="AY637" s="255" t="s">
        <v>193</v>
      </c>
    </row>
    <row r="638" s="2" customFormat="1" ht="16.5" customHeight="1">
      <c r="A638" s="41"/>
      <c r="B638" s="42"/>
      <c r="C638" s="215" t="s">
        <v>894</v>
      </c>
      <c r="D638" s="215" t="s">
        <v>195</v>
      </c>
      <c r="E638" s="216" t="s">
        <v>895</v>
      </c>
      <c r="F638" s="217" t="s">
        <v>896</v>
      </c>
      <c r="G638" s="218" t="s">
        <v>408</v>
      </c>
      <c r="H638" s="219">
        <v>28.100000000000001</v>
      </c>
      <c r="I638" s="220"/>
      <c r="J638" s="221">
        <f>ROUND(I638*H638,2)</f>
        <v>0</v>
      </c>
      <c r="K638" s="217" t="s">
        <v>199</v>
      </c>
      <c r="L638" s="47"/>
      <c r="M638" s="222" t="s">
        <v>19</v>
      </c>
      <c r="N638" s="223" t="s">
        <v>40</v>
      </c>
      <c r="O638" s="87"/>
      <c r="P638" s="224">
        <f>O638*H638</f>
        <v>0</v>
      </c>
      <c r="Q638" s="224">
        <v>0</v>
      </c>
      <c r="R638" s="224">
        <f>Q638*H638</f>
        <v>0</v>
      </c>
      <c r="S638" s="224">
        <v>0.00029999999999999997</v>
      </c>
      <c r="T638" s="225">
        <f>S638*H638</f>
        <v>0.00843</v>
      </c>
      <c r="U638" s="41"/>
      <c r="V638" s="41"/>
      <c r="W638" s="41"/>
      <c r="X638" s="41"/>
      <c r="Y638" s="41"/>
      <c r="Z638" s="41"/>
      <c r="AA638" s="41"/>
      <c r="AB638" s="41"/>
      <c r="AC638" s="41"/>
      <c r="AD638" s="41"/>
      <c r="AE638" s="41"/>
      <c r="AR638" s="226" t="s">
        <v>323</v>
      </c>
      <c r="AT638" s="226" t="s">
        <v>195</v>
      </c>
      <c r="AU638" s="226" t="s">
        <v>78</v>
      </c>
      <c r="AY638" s="20" t="s">
        <v>193</v>
      </c>
      <c r="BE638" s="227">
        <f>IF(N638="základní",J638,0)</f>
        <v>0</v>
      </c>
      <c r="BF638" s="227">
        <f>IF(N638="snížená",J638,0)</f>
        <v>0</v>
      </c>
      <c r="BG638" s="227">
        <f>IF(N638="zákl. přenesená",J638,0)</f>
        <v>0</v>
      </c>
      <c r="BH638" s="227">
        <f>IF(N638="sníž. přenesená",J638,0)</f>
        <v>0</v>
      </c>
      <c r="BI638" s="227">
        <f>IF(N638="nulová",J638,0)</f>
        <v>0</v>
      </c>
      <c r="BJ638" s="20" t="s">
        <v>76</v>
      </c>
      <c r="BK638" s="227">
        <f>ROUND(I638*H638,2)</f>
        <v>0</v>
      </c>
      <c r="BL638" s="20" t="s">
        <v>323</v>
      </c>
      <c r="BM638" s="226" t="s">
        <v>897</v>
      </c>
    </row>
    <row r="639" s="2" customFormat="1">
      <c r="A639" s="41"/>
      <c r="B639" s="42"/>
      <c r="C639" s="43"/>
      <c r="D639" s="228" t="s">
        <v>202</v>
      </c>
      <c r="E639" s="43"/>
      <c r="F639" s="229" t="s">
        <v>898</v>
      </c>
      <c r="G639" s="43"/>
      <c r="H639" s="43"/>
      <c r="I639" s="230"/>
      <c r="J639" s="43"/>
      <c r="K639" s="43"/>
      <c r="L639" s="47"/>
      <c r="M639" s="231"/>
      <c r="N639" s="232"/>
      <c r="O639" s="87"/>
      <c r="P639" s="87"/>
      <c r="Q639" s="87"/>
      <c r="R639" s="87"/>
      <c r="S639" s="87"/>
      <c r="T639" s="88"/>
      <c r="U639" s="41"/>
      <c r="V639" s="41"/>
      <c r="W639" s="41"/>
      <c r="X639" s="41"/>
      <c r="Y639" s="41"/>
      <c r="Z639" s="41"/>
      <c r="AA639" s="41"/>
      <c r="AB639" s="41"/>
      <c r="AC639" s="41"/>
      <c r="AD639" s="41"/>
      <c r="AE639" s="41"/>
      <c r="AT639" s="20" t="s">
        <v>202</v>
      </c>
      <c r="AU639" s="20" t="s">
        <v>78</v>
      </c>
    </row>
    <row r="640" s="2" customFormat="1">
      <c r="A640" s="41"/>
      <c r="B640" s="42"/>
      <c r="C640" s="43"/>
      <c r="D640" s="233" t="s">
        <v>204</v>
      </c>
      <c r="E640" s="43"/>
      <c r="F640" s="234" t="s">
        <v>899</v>
      </c>
      <c r="G640" s="43"/>
      <c r="H640" s="43"/>
      <c r="I640" s="230"/>
      <c r="J640" s="43"/>
      <c r="K640" s="43"/>
      <c r="L640" s="47"/>
      <c r="M640" s="231"/>
      <c r="N640" s="232"/>
      <c r="O640" s="87"/>
      <c r="P640" s="87"/>
      <c r="Q640" s="87"/>
      <c r="R640" s="87"/>
      <c r="S640" s="87"/>
      <c r="T640" s="88"/>
      <c r="U640" s="41"/>
      <c r="V640" s="41"/>
      <c r="W640" s="41"/>
      <c r="X640" s="41"/>
      <c r="Y640" s="41"/>
      <c r="Z640" s="41"/>
      <c r="AA640" s="41"/>
      <c r="AB640" s="41"/>
      <c r="AC640" s="41"/>
      <c r="AD640" s="41"/>
      <c r="AE640" s="41"/>
      <c r="AT640" s="20" t="s">
        <v>204</v>
      </c>
      <c r="AU640" s="20" t="s">
        <v>78</v>
      </c>
    </row>
    <row r="641" s="13" customFormat="1">
      <c r="A641" s="13"/>
      <c r="B641" s="235"/>
      <c r="C641" s="236"/>
      <c r="D641" s="228" t="s">
        <v>206</v>
      </c>
      <c r="E641" s="237" t="s">
        <v>19</v>
      </c>
      <c r="F641" s="238" t="s">
        <v>207</v>
      </c>
      <c r="G641" s="236"/>
      <c r="H641" s="237" t="s">
        <v>19</v>
      </c>
      <c r="I641" s="239"/>
      <c r="J641" s="236"/>
      <c r="K641" s="236"/>
      <c r="L641" s="240"/>
      <c r="M641" s="241"/>
      <c r="N641" s="242"/>
      <c r="O641" s="242"/>
      <c r="P641" s="242"/>
      <c r="Q641" s="242"/>
      <c r="R641" s="242"/>
      <c r="S641" s="242"/>
      <c r="T641" s="243"/>
      <c r="U641" s="13"/>
      <c r="V641" s="13"/>
      <c r="W641" s="13"/>
      <c r="X641" s="13"/>
      <c r="Y641" s="13"/>
      <c r="Z641" s="13"/>
      <c r="AA641" s="13"/>
      <c r="AB641" s="13"/>
      <c r="AC641" s="13"/>
      <c r="AD641" s="13"/>
      <c r="AE641" s="13"/>
      <c r="AT641" s="244" t="s">
        <v>206</v>
      </c>
      <c r="AU641" s="244" t="s">
        <v>78</v>
      </c>
      <c r="AV641" s="13" t="s">
        <v>76</v>
      </c>
      <c r="AW641" s="13" t="s">
        <v>31</v>
      </c>
      <c r="AX641" s="13" t="s">
        <v>69</v>
      </c>
      <c r="AY641" s="244" t="s">
        <v>193</v>
      </c>
    </row>
    <row r="642" s="14" customFormat="1">
      <c r="A642" s="14"/>
      <c r="B642" s="245"/>
      <c r="C642" s="246"/>
      <c r="D642" s="228" t="s">
        <v>206</v>
      </c>
      <c r="E642" s="247" t="s">
        <v>19</v>
      </c>
      <c r="F642" s="248" t="s">
        <v>900</v>
      </c>
      <c r="G642" s="246"/>
      <c r="H642" s="249">
        <v>28.100000000000001</v>
      </c>
      <c r="I642" s="250"/>
      <c r="J642" s="246"/>
      <c r="K642" s="246"/>
      <c r="L642" s="251"/>
      <c r="M642" s="252"/>
      <c r="N642" s="253"/>
      <c r="O642" s="253"/>
      <c r="P642" s="253"/>
      <c r="Q642" s="253"/>
      <c r="R642" s="253"/>
      <c r="S642" s="253"/>
      <c r="T642" s="254"/>
      <c r="U642" s="14"/>
      <c r="V642" s="14"/>
      <c r="W642" s="14"/>
      <c r="X642" s="14"/>
      <c r="Y642" s="14"/>
      <c r="Z642" s="14"/>
      <c r="AA642" s="14"/>
      <c r="AB642" s="14"/>
      <c r="AC642" s="14"/>
      <c r="AD642" s="14"/>
      <c r="AE642" s="14"/>
      <c r="AT642" s="255" t="s">
        <v>206</v>
      </c>
      <c r="AU642" s="255" t="s">
        <v>78</v>
      </c>
      <c r="AV642" s="14" t="s">
        <v>78</v>
      </c>
      <c r="AW642" s="14" t="s">
        <v>31</v>
      </c>
      <c r="AX642" s="14" t="s">
        <v>76</v>
      </c>
      <c r="AY642" s="255" t="s">
        <v>193</v>
      </c>
    </row>
    <row r="643" s="12" customFormat="1" ht="22.8" customHeight="1">
      <c r="A643" s="12"/>
      <c r="B643" s="199"/>
      <c r="C643" s="200"/>
      <c r="D643" s="201" t="s">
        <v>68</v>
      </c>
      <c r="E643" s="213" t="s">
        <v>901</v>
      </c>
      <c r="F643" s="213" t="s">
        <v>902</v>
      </c>
      <c r="G643" s="200"/>
      <c r="H643" s="200"/>
      <c r="I643" s="203"/>
      <c r="J643" s="214">
        <f>BK643</f>
        <v>0</v>
      </c>
      <c r="K643" s="200"/>
      <c r="L643" s="205"/>
      <c r="M643" s="206"/>
      <c r="N643" s="207"/>
      <c r="O643" s="207"/>
      <c r="P643" s="208">
        <f>SUM(P644:P651)</f>
        <v>0</v>
      </c>
      <c r="Q643" s="207"/>
      <c r="R643" s="208">
        <f>SUM(R644:R651)</f>
        <v>0</v>
      </c>
      <c r="S643" s="207"/>
      <c r="T643" s="209">
        <f>SUM(T644:T651)</f>
        <v>2.2758400000000001</v>
      </c>
      <c r="U643" s="12"/>
      <c r="V643" s="12"/>
      <c r="W643" s="12"/>
      <c r="X643" s="12"/>
      <c r="Y643" s="12"/>
      <c r="Z643" s="12"/>
      <c r="AA643" s="12"/>
      <c r="AB643" s="12"/>
      <c r="AC643" s="12"/>
      <c r="AD643" s="12"/>
      <c r="AE643" s="12"/>
      <c r="AR643" s="210" t="s">
        <v>78</v>
      </c>
      <c r="AT643" s="211" t="s">
        <v>68</v>
      </c>
      <c r="AU643" s="211" t="s">
        <v>76</v>
      </c>
      <c r="AY643" s="210" t="s">
        <v>193</v>
      </c>
      <c r="BK643" s="212">
        <f>SUM(BK644:BK651)</f>
        <v>0</v>
      </c>
    </row>
    <row r="644" s="2" customFormat="1" ht="16.5" customHeight="1">
      <c r="A644" s="41"/>
      <c r="B644" s="42"/>
      <c r="C644" s="215" t="s">
        <v>903</v>
      </c>
      <c r="D644" s="215" t="s">
        <v>195</v>
      </c>
      <c r="E644" s="216" t="s">
        <v>904</v>
      </c>
      <c r="F644" s="217" t="s">
        <v>905</v>
      </c>
      <c r="G644" s="218" t="s">
        <v>258</v>
      </c>
      <c r="H644" s="219">
        <v>17.920000000000002</v>
      </c>
      <c r="I644" s="220"/>
      <c r="J644" s="221">
        <f>ROUND(I644*H644,2)</f>
        <v>0</v>
      </c>
      <c r="K644" s="217" t="s">
        <v>199</v>
      </c>
      <c r="L644" s="47"/>
      <c r="M644" s="222" t="s">
        <v>19</v>
      </c>
      <c r="N644" s="223" t="s">
        <v>40</v>
      </c>
      <c r="O644" s="87"/>
      <c r="P644" s="224">
        <f>O644*H644</f>
        <v>0</v>
      </c>
      <c r="Q644" s="224">
        <v>0</v>
      </c>
      <c r="R644" s="224">
        <f>Q644*H644</f>
        <v>0</v>
      </c>
      <c r="S644" s="224">
        <v>0.127</v>
      </c>
      <c r="T644" s="225">
        <f>S644*H644</f>
        <v>2.2758400000000001</v>
      </c>
      <c r="U644" s="41"/>
      <c r="V644" s="41"/>
      <c r="W644" s="41"/>
      <c r="X644" s="41"/>
      <c r="Y644" s="41"/>
      <c r="Z644" s="41"/>
      <c r="AA644" s="41"/>
      <c r="AB644" s="41"/>
      <c r="AC644" s="41"/>
      <c r="AD644" s="41"/>
      <c r="AE644" s="41"/>
      <c r="AR644" s="226" t="s">
        <v>323</v>
      </c>
      <c r="AT644" s="226" t="s">
        <v>195</v>
      </c>
      <c r="AU644" s="226" t="s">
        <v>78</v>
      </c>
      <c r="AY644" s="20" t="s">
        <v>193</v>
      </c>
      <c r="BE644" s="227">
        <f>IF(N644="základní",J644,0)</f>
        <v>0</v>
      </c>
      <c r="BF644" s="227">
        <f>IF(N644="snížená",J644,0)</f>
        <v>0</v>
      </c>
      <c r="BG644" s="227">
        <f>IF(N644="zákl. přenesená",J644,0)</f>
        <v>0</v>
      </c>
      <c r="BH644" s="227">
        <f>IF(N644="sníž. přenesená",J644,0)</f>
        <v>0</v>
      </c>
      <c r="BI644" s="227">
        <f>IF(N644="nulová",J644,0)</f>
        <v>0</v>
      </c>
      <c r="BJ644" s="20" t="s">
        <v>76</v>
      </c>
      <c r="BK644" s="227">
        <f>ROUND(I644*H644,2)</f>
        <v>0</v>
      </c>
      <c r="BL644" s="20" t="s">
        <v>323</v>
      </c>
      <c r="BM644" s="226" t="s">
        <v>906</v>
      </c>
    </row>
    <row r="645" s="2" customFormat="1">
      <c r="A645" s="41"/>
      <c r="B645" s="42"/>
      <c r="C645" s="43"/>
      <c r="D645" s="228" t="s">
        <v>202</v>
      </c>
      <c r="E645" s="43"/>
      <c r="F645" s="229" t="s">
        <v>905</v>
      </c>
      <c r="G645" s="43"/>
      <c r="H645" s="43"/>
      <c r="I645" s="230"/>
      <c r="J645" s="43"/>
      <c r="K645" s="43"/>
      <c r="L645" s="47"/>
      <c r="M645" s="231"/>
      <c r="N645" s="232"/>
      <c r="O645" s="87"/>
      <c r="P645" s="87"/>
      <c r="Q645" s="87"/>
      <c r="R645" s="87"/>
      <c r="S645" s="87"/>
      <c r="T645" s="88"/>
      <c r="U645" s="41"/>
      <c r="V645" s="41"/>
      <c r="W645" s="41"/>
      <c r="X645" s="41"/>
      <c r="Y645" s="41"/>
      <c r="Z645" s="41"/>
      <c r="AA645" s="41"/>
      <c r="AB645" s="41"/>
      <c r="AC645" s="41"/>
      <c r="AD645" s="41"/>
      <c r="AE645" s="41"/>
      <c r="AT645" s="20" t="s">
        <v>202</v>
      </c>
      <c r="AU645" s="20" t="s">
        <v>78</v>
      </c>
    </row>
    <row r="646" s="2" customFormat="1">
      <c r="A646" s="41"/>
      <c r="B646" s="42"/>
      <c r="C646" s="43"/>
      <c r="D646" s="233" t="s">
        <v>204</v>
      </c>
      <c r="E646" s="43"/>
      <c r="F646" s="234" t="s">
        <v>907</v>
      </c>
      <c r="G646" s="43"/>
      <c r="H646" s="43"/>
      <c r="I646" s="230"/>
      <c r="J646" s="43"/>
      <c r="K646" s="43"/>
      <c r="L646" s="47"/>
      <c r="M646" s="231"/>
      <c r="N646" s="232"/>
      <c r="O646" s="87"/>
      <c r="P646" s="87"/>
      <c r="Q646" s="87"/>
      <c r="R646" s="87"/>
      <c r="S646" s="87"/>
      <c r="T646" s="88"/>
      <c r="U646" s="41"/>
      <c r="V646" s="41"/>
      <c r="W646" s="41"/>
      <c r="X646" s="41"/>
      <c r="Y646" s="41"/>
      <c r="Z646" s="41"/>
      <c r="AA646" s="41"/>
      <c r="AB646" s="41"/>
      <c r="AC646" s="41"/>
      <c r="AD646" s="41"/>
      <c r="AE646" s="41"/>
      <c r="AT646" s="20" t="s">
        <v>204</v>
      </c>
      <c r="AU646" s="20" t="s">
        <v>78</v>
      </c>
    </row>
    <row r="647" s="13" customFormat="1">
      <c r="A647" s="13"/>
      <c r="B647" s="235"/>
      <c r="C647" s="236"/>
      <c r="D647" s="228" t="s">
        <v>206</v>
      </c>
      <c r="E647" s="237" t="s">
        <v>19</v>
      </c>
      <c r="F647" s="238" t="s">
        <v>207</v>
      </c>
      <c r="G647" s="236"/>
      <c r="H647" s="237" t="s">
        <v>19</v>
      </c>
      <c r="I647" s="239"/>
      <c r="J647" s="236"/>
      <c r="K647" s="236"/>
      <c r="L647" s="240"/>
      <c r="M647" s="241"/>
      <c r="N647" s="242"/>
      <c r="O647" s="242"/>
      <c r="P647" s="242"/>
      <c r="Q647" s="242"/>
      <c r="R647" s="242"/>
      <c r="S647" s="242"/>
      <c r="T647" s="243"/>
      <c r="U647" s="13"/>
      <c r="V647" s="13"/>
      <c r="W647" s="13"/>
      <c r="X647" s="13"/>
      <c r="Y647" s="13"/>
      <c r="Z647" s="13"/>
      <c r="AA647" s="13"/>
      <c r="AB647" s="13"/>
      <c r="AC647" s="13"/>
      <c r="AD647" s="13"/>
      <c r="AE647" s="13"/>
      <c r="AT647" s="244" t="s">
        <v>206</v>
      </c>
      <c r="AU647" s="244" t="s">
        <v>78</v>
      </c>
      <c r="AV647" s="13" t="s">
        <v>76</v>
      </c>
      <c r="AW647" s="13" t="s">
        <v>31</v>
      </c>
      <c r="AX647" s="13" t="s">
        <v>69</v>
      </c>
      <c r="AY647" s="244" t="s">
        <v>193</v>
      </c>
    </row>
    <row r="648" s="14" customFormat="1">
      <c r="A648" s="14"/>
      <c r="B648" s="245"/>
      <c r="C648" s="246"/>
      <c r="D648" s="228" t="s">
        <v>206</v>
      </c>
      <c r="E648" s="247" t="s">
        <v>19</v>
      </c>
      <c r="F648" s="248" t="s">
        <v>908</v>
      </c>
      <c r="G648" s="246"/>
      <c r="H648" s="249">
        <v>5.2800000000000002</v>
      </c>
      <c r="I648" s="250"/>
      <c r="J648" s="246"/>
      <c r="K648" s="246"/>
      <c r="L648" s="251"/>
      <c r="M648" s="252"/>
      <c r="N648" s="253"/>
      <c r="O648" s="253"/>
      <c r="P648" s="253"/>
      <c r="Q648" s="253"/>
      <c r="R648" s="253"/>
      <c r="S648" s="253"/>
      <c r="T648" s="254"/>
      <c r="U648" s="14"/>
      <c r="V648" s="14"/>
      <c r="W648" s="14"/>
      <c r="X648" s="14"/>
      <c r="Y648" s="14"/>
      <c r="Z648" s="14"/>
      <c r="AA648" s="14"/>
      <c r="AB648" s="14"/>
      <c r="AC648" s="14"/>
      <c r="AD648" s="14"/>
      <c r="AE648" s="14"/>
      <c r="AT648" s="255" t="s">
        <v>206</v>
      </c>
      <c r="AU648" s="255" t="s">
        <v>78</v>
      </c>
      <c r="AV648" s="14" t="s">
        <v>78</v>
      </c>
      <c r="AW648" s="14" t="s">
        <v>31</v>
      </c>
      <c r="AX648" s="14" t="s">
        <v>69</v>
      </c>
      <c r="AY648" s="255" t="s">
        <v>193</v>
      </c>
    </row>
    <row r="649" s="14" customFormat="1">
      <c r="A649" s="14"/>
      <c r="B649" s="245"/>
      <c r="C649" s="246"/>
      <c r="D649" s="228" t="s">
        <v>206</v>
      </c>
      <c r="E649" s="247" t="s">
        <v>19</v>
      </c>
      <c r="F649" s="248" t="s">
        <v>909</v>
      </c>
      <c r="G649" s="246"/>
      <c r="H649" s="249">
        <v>1.6000000000000001</v>
      </c>
      <c r="I649" s="250"/>
      <c r="J649" s="246"/>
      <c r="K649" s="246"/>
      <c r="L649" s="251"/>
      <c r="M649" s="252"/>
      <c r="N649" s="253"/>
      <c r="O649" s="253"/>
      <c r="P649" s="253"/>
      <c r="Q649" s="253"/>
      <c r="R649" s="253"/>
      <c r="S649" s="253"/>
      <c r="T649" s="254"/>
      <c r="U649" s="14"/>
      <c r="V649" s="14"/>
      <c r="W649" s="14"/>
      <c r="X649" s="14"/>
      <c r="Y649" s="14"/>
      <c r="Z649" s="14"/>
      <c r="AA649" s="14"/>
      <c r="AB649" s="14"/>
      <c r="AC649" s="14"/>
      <c r="AD649" s="14"/>
      <c r="AE649" s="14"/>
      <c r="AT649" s="255" t="s">
        <v>206</v>
      </c>
      <c r="AU649" s="255" t="s">
        <v>78</v>
      </c>
      <c r="AV649" s="14" t="s">
        <v>78</v>
      </c>
      <c r="AW649" s="14" t="s">
        <v>31</v>
      </c>
      <c r="AX649" s="14" t="s">
        <v>69</v>
      </c>
      <c r="AY649" s="255" t="s">
        <v>193</v>
      </c>
    </row>
    <row r="650" s="14" customFormat="1">
      <c r="A650" s="14"/>
      <c r="B650" s="245"/>
      <c r="C650" s="246"/>
      <c r="D650" s="228" t="s">
        <v>206</v>
      </c>
      <c r="E650" s="247" t="s">
        <v>19</v>
      </c>
      <c r="F650" s="248" t="s">
        <v>910</v>
      </c>
      <c r="G650" s="246"/>
      <c r="H650" s="249">
        <v>11.039999999999999</v>
      </c>
      <c r="I650" s="250"/>
      <c r="J650" s="246"/>
      <c r="K650" s="246"/>
      <c r="L650" s="251"/>
      <c r="M650" s="252"/>
      <c r="N650" s="253"/>
      <c r="O650" s="253"/>
      <c r="P650" s="253"/>
      <c r="Q650" s="253"/>
      <c r="R650" s="253"/>
      <c r="S650" s="253"/>
      <c r="T650" s="254"/>
      <c r="U650" s="14"/>
      <c r="V650" s="14"/>
      <c r="W650" s="14"/>
      <c r="X650" s="14"/>
      <c r="Y650" s="14"/>
      <c r="Z650" s="14"/>
      <c r="AA650" s="14"/>
      <c r="AB650" s="14"/>
      <c r="AC650" s="14"/>
      <c r="AD650" s="14"/>
      <c r="AE650" s="14"/>
      <c r="AT650" s="255" t="s">
        <v>206</v>
      </c>
      <c r="AU650" s="255" t="s">
        <v>78</v>
      </c>
      <c r="AV650" s="14" t="s">
        <v>78</v>
      </c>
      <c r="AW650" s="14" t="s">
        <v>31</v>
      </c>
      <c r="AX650" s="14" t="s">
        <v>69</v>
      </c>
      <c r="AY650" s="255" t="s">
        <v>193</v>
      </c>
    </row>
    <row r="651" s="15" customFormat="1">
      <c r="A651" s="15"/>
      <c r="B651" s="256"/>
      <c r="C651" s="257"/>
      <c r="D651" s="228" t="s">
        <v>206</v>
      </c>
      <c r="E651" s="258" t="s">
        <v>19</v>
      </c>
      <c r="F651" s="259" t="s">
        <v>218</v>
      </c>
      <c r="G651" s="257"/>
      <c r="H651" s="260">
        <v>17.920000000000002</v>
      </c>
      <c r="I651" s="261"/>
      <c r="J651" s="257"/>
      <c r="K651" s="257"/>
      <c r="L651" s="262"/>
      <c r="M651" s="267"/>
      <c r="N651" s="268"/>
      <c r="O651" s="268"/>
      <c r="P651" s="268"/>
      <c r="Q651" s="268"/>
      <c r="R651" s="268"/>
      <c r="S651" s="268"/>
      <c r="T651" s="269"/>
      <c r="U651" s="15"/>
      <c r="V651" s="15"/>
      <c r="W651" s="15"/>
      <c r="X651" s="15"/>
      <c r="Y651" s="15"/>
      <c r="Z651" s="15"/>
      <c r="AA651" s="15"/>
      <c r="AB651" s="15"/>
      <c r="AC651" s="15"/>
      <c r="AD651" s="15"/>
      <c r="AE651" s="15"/>
      <c r="AT651" s="266" t="s">
        <v>206</v>
      </c>
      <c r="AU651" s="266" t="s">
        <v>78</v>
      </c>
      <c r="AV651" s="15" t="s">
        <v>200</v>
      </c>
      <c r="AW651" s="15" t="s">
        <v>31</v>
      </c>
      <c r="AX651" s="15" t="s">
        <v>76</v>
      </c>
      <c r="AY651" s="266" t="s">
        <v>193</v>
      </c>
    </row>
    <row r="652" s="2" customFormat="1" ht="6.96" customHeight="1">
      <c r="A652" s="41"/>
      <c r="B652" s="62"/>
      <c r="C652" s="63"/>
      <c r="D652" s="63"/>
      <c r="E652" s="63"/>
      <c r="F652" s="63"/>
      <c r="G652" s="63"/>
      <c r="H652" s="63"/>
      <c r="I652" s="63"/>
      <c r="J652" s="63"/>
      <c r="K652" s="63"/>
      <c r="L652" s="47"/>
      <c r="M652" s="41"/>
      <c r="O652" s="41"/>
      <c r="P652" s="41"/>
      <c r="Q652" s="41"/>
      <c r="R652" s="41"/>
      <c r="S652" s="41"/>
      <c r="T652" s="41"/>
      <c r="U652" s="41"/>
      <c r="V652" s="41"/>
      <c r="W652" s="41"/>
      <c r="X652" s="41"/>
      <c r="Y652" s="41"/>
      <c r="Z652" s="41"/>
      <c r="AA652" s="41"/>
      <c r="AB652" s="41"/>
      <c r="AC652" s="41"/>
      <c r="AD652" s="41"/>
      <c r="AE652" s="41"/>
    </row>
  </sheetData>
  <sheetProtection sheet="1" autoFilter="0" formatColumns="0" formatRows="0" objects="1" scenarios="1" spinCount="100000" saltValue="ekyEPyuBWcL36aEv7SitzObfGTwXYjv0E99a7IHotonq8GhF8PJs4Yv4AsBb1NHbLRWT07DBzD7Pbs5OH9SO0w==" hashValue="mB4y9Khm5U1hxzvA/1PWqN5zbgEJb+pTJcC6esNU9OaVUEb5n2vJDnn/VptTFEdYrFb2z/ZkYtyNww9LYxml3g==" algorithmName="SHA-512" password="97FE"/>
  <autoFilter ref="C101:K651"/>
  <mergeCells count="12">
    <mergeCell ref="E7:H7"/>
    <mergeCell ref="E9:H9"/>
    <mergeCell ref="E11:H11"/>
    <mergeCell ref="E20:H20"/>
    <mergeCell ref="E29:H29"/>
    <mergeCell ref="E50:H50"/>
    <mergeCell ref="E52:H52"/>
    <mergeCell ref="E54:H54"/>
    <mergeCell ref="E90:H90"/>
    <mergeCell ref="E92:H92"/>
    <mergeCell ref="E94:H94"/>
    <mergeCell ref="L2:V2"/>
  </mergeCells>
  <hyperlinks>
    <hyperlink ref="F107" r:id="rId1" display="https://podminky.urs.cz/item/CS_URS_2025_01/131213702"/>
    <hyperlink ref="F112" r:id="rId2" display="https://podminky.urs.cz/item/CS_URS_2025_01/131251104"/>
    <hyperlink ref="F121" r:id="rId3" display="https://podminky.urs.cz/item/CS_URS_2025_01/162751117"/>
    <hyperlink ref="F129" r:id="rId4" display="https://podminky.urs.cz/item/CS_URS_2025_01/162751119"/>
    <hyperlink ref="F135" r:id="rId5" display="https://podminky.urs.cz/item/CS_URS_2025_01/174151101"/>
    <hyperlink ref="F141" r:id="rId6" display="https://podminky.urs.cz/item/CS_URS_2025_01/997013631"/>
    <hyperlink ref="F148" r:id="rId7" display="https://podminky.urs.cz/item/CS_URS_2025_01/310271055"/>
    <hyperlink ref="F156" r:id="rId8" display="https://podminky.urs.cz/item/CS_URS_2025_01/310271061"/>
    <hyperlink ref="F162" r:id="rId9" display="https://podminky.urs.cz/item/CS_URS_2025_01/941111132"/>
    <hyperlink ref="F167" r:id="rId10" display="https://podminky.urs.cz/item/CS_URS_2025_01/941111232"/>
    <hyperlink ref="F171" r:id="rId11" display="https://podminky.urs.cz/item/CS_URS_2025_01/941111832"/>
    <hyperlink ref="F174" r:id="rId12" display="https://podminky.urs.cz/item/CS_URS_2025_01/943211111"/>
    <hyperlink ref="F179" r:id="rId13" display="https://podminky.urs.cz/item/CS_URS_2025_01/943211211"/>
    <hyperlink ref="F183" r:id="rId14" display="https://podminky.urs.cz/item/CS_URS_2025_01/943211811"/>
    <hyperlink ref="F186" r:id="rId15" display="https://podminky.urs.cz/item/CS_URS_2025_01/949101112"/>
    <hyperlink ref="F226" r:id="rId16" display="https://podminky.urs.cz/item/CS_URS_2025_01/961055111"/>
    <hyperlink ref="F234" r:id="rId17" display="https://podminky.urs.cz/item/CS_URS_2025_01/962032231"/>
    <hyperlink ref="F254" r:id="rId18" display="https://podminky.urs.cz/item/CS_URS_2025_01/962052314"/>
    <hyperlink ref="F260" r:id="rId19" display="https://podminky.urs.cz/item/CS_URS_2025_01/963013530"/>
    <hyperlink ref="F266" r:id="rId20" display="https://podminky.urs.cz/item/CS_URS_2025_01/963022819"/>
    <hyperlink ref="F271" r:id="rId21" display="https://podminky.urs.cz/item/CS_URS_2025_01/963051113"/>
    <hyperlink ref="F281" r:id="rId22" display="https://podminky.urs.cz/item/CS_URS_2025_01/963051213"/>
    <hyperlink ref="F290" r:id="rId23" display="https://podminky.urs.cz/item/CS_URS_2025_01/963051313"/>
    <hyperlink ref="F296" r:id="rId24" display="https://podminky.urs.cz/item/CS_URS_2025_01/963053935"/>
    <hyperlink ref="F301" r:id="rId25" display="https://podminky.urs.cz/item/CS_URS_2025_01/963053936"/>
    <hyperlink ref="F306" r:id="rId26" display="https://podminky.urs.cz/item/CS_URS_2025_01/965042141"/>
    <hyperlink ref="F316" r:id="rId27" display="https://podminky.urs.cz/item/CS_URS_2025_01/965042241"/>
    <hyperlink ref="F323" r:id="rId28" display="https://podminky.urs.cz/item/CS_URS_2025_01/965043341"/>
    <hyperlink ref="F328" r:id="rId29" display="https://podminky.urs.cz/item/CS_URS_2025_01/965049111"/>
    <hyperlink ref="F335" r:id="rId30" display="https://podminky.urs.cz/item/CS_URS_2025_01/965049112"/>
    <hyperlink ref="F342" r:id="rId31" display="https://podminky.urs.cz/item/CS_URS_2025_01/965081113"/>
    <hyperlink ref="F347" r:id="rId32" display="https://podminky.urs.cz/item/CS_URS_2025_01/965081313"/>
    <hyperlink ref="F352" r:id="rId33" display="https://podminky.urs.cz/item/CS_URS_2025_01/965081333"/>
    <hyperlink ref="F357" r:id="rId34" display="https://podminky.urs.cz/item/CS_URS_2025_01/965082933"/>
    <hyperlink ref="F365" r:id="rId35" display="https://podminky.urs.cz/item/CS_URS_2025_01/966031314"/>
    <hyperlink ref="F370" r:id="rId36" display="https://podminky.urs.cz/item/CS_URS_2025_01/966032911"/>
    <hyperlink ref="F375" r:id="rId37" display="https://podminky.urs.cz/item/CS_URS_2025_01/968062356"/>
    <hyperlink ref="F382" r:id="rId38" display="https://podminky.urs.cz/item/CS_URS_2025_01/968062357"/>
    <hyperlink ref="F390" r:id="rId39" display="https://podminky.urs.cz/item/CS_URS_2025_01/968062455"/>
    <hyperlink ref="F395" r:id="rId40" display="https://podminky.urs.cz/item/CS_URS_2025_01/968062456"/>
    <hyperlink ref="F400" r:id="rId41" display="https://podminky.urs.cz/item/CS_URS_2025_01/968072455"/>
    <hyperlink ref="F409" r:id="rId42" display="https://podminky.urs.cz/item/CS_URS_2025_01/968072456"/>
    <hyperlink ref="F414" r:id="rId43" display="https://podminky.urs.cz/item/CS_URS_2025_01/968072558"/>
    <hyperlink ref="F419" r:id="rId44" display="https://podminky.urs.cz/item/CS_URS_2025_01/968072559"/>
    <hyperlink ref="F424" r:id="rId45" display="https://podminky.urs.cz/item/CS_URS_2025_01/977211122"/>
    <hyperlink ref="F430" r:id="rId46" display="https://podminky.urs.cz/item/CS_URS_2025_01/997013114"/>
    <hyperlink ref="F434" r:id="rId47" display="https://podminky.urs.cz/item/CS_URS_2025_01/997013154"/>
    <hyperlink ref="F438" r:id="rId48" display="https://podminky.urs.cz/item/CS_URS_2025_01/997013312"/>
    <hyperlink ref="F442" r:id="rId49" display="https://podminky.urs.cz/item/CS_URS_2025_01/997013322"/>
    <hyperlink ref="F447" r:id="rId50" display="https://podminky.urs.cz/item/CS_URS_2025_01/997013501"/>
    <hyperlink ref="F450" r:id="rId51" display="https://podminky.urs.cz/item/CS_URS_2025_01/997013509"/>
    <hyperlink ref="F454" r:id="rId52" display="https://podminky.urs.cz/item/CS_URS_2025_01/997013602"/>
    <hyperlink ref="F457" r:id="rId53" display="https://podminky.urs.cz/item/CS_URS_2025_01/997013603"/>
    <hyperlink ref="F460" r:id="rId54" display="https://podminky.urs.cz/item/CS_URS_2025_01/997013609"/>
    <hyperlink ref="F463" r:id="rId55" display="https://podminky.urs.cz/item/CS_URS_2025_01/997013631"/>
    <hyperlink ref="F466" r:id="rId56" display="https://podminky.urs.cz/item/CS_URS_2025_01/997013645"/>
    <hyperlink ref="F469" r:id="rId57" display="https://podminky.urs.cz/item/CS_URS_2025_01/997013811"/>
    <hyperlink ref="F473" r:id="rId58" display="https://podminky.urs.cz/item/CS_URS_2025_01/998011009"/>
    <hyperlink ref="F478" r:id="rId59" display="https://podminky.urs.cz/item/CS_URS_2024_01/711131811"/>
    <hyperlink ref="F486" r:id="rId60" display="https://podminky.urs.cz/item/CS_URS_2024_01/711131821"/>
    <hyperlink ref="F492" r:id="rId61" display="https://podminky.urs.cz/item/CS_URS_2025_01/735151812"/>
    <hyperlink ref="F502" r:id="rId62" display="https://podminky.urs.cz/item/CS_URS_2025_01/741371821"/>
    <hyperlink ref="F507" r:id="rId63" display="https://podminky.urs.cz/item/CS_URS_2025_01/741372801"/>
    <hyperlink ref="F513" r:id="rId64" display="https://podminky.urs.cz/item/CS_URS_2025_01/762331811"/>
    <hyperlink ref="F520" r:id="rId65" display="https://podminky.urs.cz/item/CS_URS_2025_01/762331812"/>
    <hyperlink ref="F530" r:id="rId66" display="https://podminky.urs.cz/item/CS_URS_2025_01/762331814"/>
    <hyperlink ref="F535" r:id="rId67" display="https://podminky.urs.cz/item/CS_URS_2025_01/762342811"/>
    <hyperlink ref="F540" r:id="rId68" display="https://podminky.urs.cz/item/CS_URS_2025_01/762512811"/>
    <hyperlink ref="F548" r:id="rId69" display="https://podminky.urs.cz/item/CS_URS_2025_01/762522812"/>
    <hyperlink ref="F554" r:id="rId70" display="https://podminky.urs.cz/item/CS_URS_2025_01/764001821"/>
    <hyperlink ref="F561" r:id="rId71" display="https://podminky.urs.cz/item/CS_URS_2025_01/764001851"/>
    <hyperlink ref="F566" r:id="rId72" display="https://podminky.urs.cz/item/CS_URS_2025_01/764001871"/>
    <hyperlink ref="F571" r:id="rId73" display="https://podminky.urs.cz/item/CS_URS_2025_01/764002821"/>
    <hyperlink ref="F576" r:id="rId74" display="https://podminky.urs.cz/item/CS_URS_2025_01/764002835"/>
    <hyperlink ref="F581" r:id="rId75" display="https://podminky.urs.cz/item/CS_URS_2025_01/764002851"/>
    <hyperlink ref="F589" r:id="rId76" display="https://podminky.urs.cz/item/CS_URS_2025_01/764004801"/>
    <hyperlink ref="F594" r:id="rId77" display="https://podminky.urs.cz/item/CS_URS_2025_01/764004861"/>
    <hyperlink ref="F600" r:id="rId78" display="https://podminky.urs.cz/item/CS_URS_2025_01/766411821"/>
    <hyperlink ref="F608" r:id="rId79" display="https://podminky.urs.cz/item/CS_URS_2025_01/766411822"/>
    <hyperlink ref="F613" r:id="rId80" display="https://podminky.urs.cz/item/CS_URS_2025_01/767161823"/>
    <hyperlink ref="F618" r:id="rId81" display="https://podminky.urs.cz/item/CS_URS_2025_01/767661811"/>
    <hyperlink ref="F626" r:id="rId82" display="https://podminky.urs.cz/item/CS_URS_2025_01/775521810"/>
    <hyperlink ref="F635" r:id="rId83" display="https://podminky.urs.cz/item/CS_URS_2025_01/776201812"/>
    <hyperlink ref="F640" r:id="rId84" display="https://podminky.urs.cz/item/CS_URS_2025_01/776410811"/>
    <hyperlink ref="F646" r:id="rId85" display="https://podminky.urs.cz/item/CS_URS_2025_01/782631811"/>
  </hyperlinks>
  <pageMargins left="0.39375" right="0.39375" top="0.39375" bottom="0.39375" header="0" footer="0"/>
  <pageSetup paperSize="9" orientation="landscape" blackAndWhite="1" fitToHeight="100"/>
  <headerFooter>
    <oddFooter>&amp;CStrana &amp;P z &amp;N</oddFooter>
  </headerFooter>
  <drawing r:id="rId86"/>
</worksheet>
</file>

<file path=xl/worksheets/sheet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86</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911</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ROUND(J94,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ROUND((SUM(BE94:BE451)),  2)</f>
        <v>0</v>
      </c>
      <c r="G35" s="41"/>
      <c r="H35" s="41"/>
      <c r="I35" s="160">
        <v>0.20999999999999999</v>
      </c>
      <c r="J35" s="159">
        <f>ROUND(((SUM(BE94:BE451))*I35),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ROUND((SUM(BF94:BF451)),  2)</f>
        <v>0</v>
      </c>
      <c r="G36" s="41"/>
      <c r="H36" s="41"/>
      <c r="I36" s="160">
        <v>0.12</v>
      </c>
      <c r="J36" s="159">
        <f>ROUND(((SUM(BF94:BF451))*I36),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ROUND((SUM(BG94:BG451)),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ROUND((SUM(BH94:BH451)),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ROUND((SUM(BI94:BI451)),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02 - Příprava území</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J94</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J95</f>
        <v>0</v>
      </c>
      <c r="K64" s="178"/>
      <c r="L64" s="182"/>
      <c r="S64" s="9"/>
      <c r="T64" s="9"/>
      <c r="U64" s="9"/>
      <c r="V64" s="9"/>
      <c r="W64" s="9"/>
      <c r="X64" s="9"/>
      <c r="Y64" s="9"/>
      <c r="Z64" s="9"/>
      <c r="AA64" s="9"/>
      <c r="AB64" s="9"/>
      <c r="AC64" s="9"/>
      <c r="AD64" s="9"/>
      <c r="AE64" s="9"/>
    </row>
    <row r="65" s="10" customFormat="1" ht="19.92" customHeight="1">
      <c r="A65" s="10"/>
      <c r="B65" s="183"/>
      <c r="C65" s="128"/>
      <c r="D65" s="184" t="s">
        <v>162</v>
      </c>
      <c r="E65" s="185"/>
      <c r="F65" s="185"/>
      <c r="G65" s="185"/>
      <c r="H65" s="185"/>
      <c r="I65" s="185"/>
      <c r="J65" s="186">
        <f>J96</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912</v>
      </c>
      <c r="E66" s="185"/>
      <c r="F66" s="185"/>
      <c r="G66" s="185"/>
      <c r="H66" s="185"/>
      <c r="I66" s="185"/>
      <c r="J66" s="186">
        <f>J269</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913</v>
      </c>
      <c r="E67" s="185"/>
      <c r="F67" s="185"/>
      <c r="G67" s="185"/>
      <c r="H67" s="185"/>
      <c r="I67" s="185"/>
      <c r="J67" s="186">
        <f>J292</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164</v>
      </c>
      <c r="E68" s="185"/>
      <c r="F68" s="185"/>
      <c r="G68" s="185"/>
      <c r="H68" s="185"/>
      <c r="I68" s="185"/>
      <c r="J68" s="186">
        <f>J305</f>
        <v>0</v>
      </c>
      <c r="K68" s="128"/>
      <c r="L68" s="187"/>
      <c r="S68" s="10"/>
      <c r="T68" s="10"/>
      <c r="U68" s="10"/>
      <c r="V68" s="10"/>
      <c r="W68" s="10"/>
      <c r="X68" s="10"/>
      <c r="Y68" s="10"/>
      <c r="Z68" s="10"/>
      <c r="AA68" s="10"/>
      <c r="AB68" s="10"/>
      <c r="AC68" s="10"/>
      <c r="AD68" s="10"/>
      <c r="AE68" s="10"/>
    </row>
    <row r="69" s="10" customFormat="1" ht="19.92" customHeight="1">
      <c r="A69" s="10"/>
      <c r="B69" s="183"/>
      <c r="C69" s="128"/>
      <c r="D69" s="184" t="s">
        <v>165</v>
      </c>
      <c r="E69" s="185"/>
      <c r="F69" s="185"/>
      <c r="G69" s="185"/>
      <c r="H69" s="185"/>
      <c r="I69" s="185"/>
      <c r="J69" s="186">
        <f>J415</f>
        <v>0</v>
      </c>
      <c r="K69" s="128"/>
      <c r="L69" s="187"/>
      <c r="S69" s="10"/>
      <c r="T69" s="10"/>
      <c r="U69" s="10"/>
      <c r="V69" s="10"/>
      <c r="W69" s="10"/>
      <c r="X69" s="10"/>
      <c r="Y69" s="10"/>
      <c r="Z69" s="10"/>
      <c r="AA69" s="10"/>
      <c r="AB69" s="10"/>
      <c r="AC69" s="10"/>
      <c r="AD69" s="10"/>
      <c r="AE69" s="10"/>
    </row>
    <row r="70" s="10" customFormat="1" ht="19.92" customHeight="1">
      <c r="A70" s="10"/>
      <c r="B70" s="183"/>
      <c r="C70" s="128"/>
      <c r="D70" s="184" t="s">
        <v>166</v>
      </c>
      <c r="E70" s="185"/>
      <c r="F70" s="185"/>
      <c r="G70" s="185"/>
      <c r="H70" s="185"/>
      <c r="I70" s="185"/>
      <c r="J70" s="186">
        <f>J441</f>
        <v>0</v>
      </c>
      <c r="K70" s="128"/>
      <c r="L70" s="187"/>
      <c r="S70" s="10"/>
      <c r="T70" s="10"/>
      <c r="U70" s="10"/>
      <c r="V70" s="10"/>
      <c r="W70" s="10"/>
      <c r="X70" s="10"/>
      <c r="Y70" s="10"/>
      <c r="Z70" s="10"/>
      <c r="AA70" s="10"/>
      <c r="AB70" s="10"/>
      <c r="AC70" s="10"/>
      <c r="AD70" s="10"/>
      <c r="AE70" s="10"/>
    </row>
    <row r="71" s="9" customFormat="1" ht="24.96" customHeight="1">
      <c r="A71" s="9"/>
      <c r="B71" s="177"/>
      <c r="C71" s="178"/>
      <c r="D71" s="179" t="s">
        <v>167</v>
      </c>
      <c r="E71" s="180"/>
      <c r="F71" s="180"/>
      <c r="G71" s="180"/>
      <c r="H71" s="180"/>
      <c r="I71" s="180"/>
      <c r="J71" s="181">
        <f>J445</f>
        <v>0</v>
      </c>
      <c r="K71" s="178"/>
      <c r="L71" s="182"/>
      <c r="S71" s="9"/>
      <c r="T71" s="9"/>
      <c r="U71" s="9"/>
      <c r="V71" s="9"/>
      <c r="W71" s="9"/>
      <c r="X71" s="9"/>
      <c r="Y71" s="9"/>
      <c r="Z71" s="9"/>
      <c r="AA71" s="9"/>
      <c r="AB71" s="9"/>
      <c r="AC71" s="9"/>
      <c r="AD71" s="9"/>
      <c r="AE71" s="9"/>
    </row>
    <row r="72" s="10" customFormat="1" ht="19.92" customHeight="1">
      <c r="A72" s="10"/>
      <c r="B72" s="183"/>
      <c r="C72" s="128"/>
      <c r="D72" s="184" t="s">
        <v>914</v>
      </c>
      <c r="E72" s="185"/>
      <c r="F72" s="185"/>
      <c r="G72" s="185"/>
      <c r="H72" s="185"/>
      <c r="I72" s="185"/>
      <c r="J72" s="186">
        <f>J446</f>
        <v>0</v>
      </c>
      <c r="K72" s="128"/>
      <c r="L72" s="187"/>
      <c r="S72" s="10"/>
      <c r="T72" s="10"/>
      <c r="U72" s="10"/>
      <c r="V72" s="10"/>
      <c r="W72" s="10"/>
      <c r="X72" s="10"/>
      <c r="Y72" s="10"/>
      <c r="Z72" s="10"/>
      <c r="AA72" s="10"/>
      <c r="AB72" s="10"/>
      <c r="AC72" s="10"/>
      <c r="AD72" s="10"/>
      <c r="AE72" s="10"/>
    </row>
    <row r="73" s="2" customFormat="1" ht="21.84"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6.96" customHeight="1">
      <c r="A74" s="41"/>
      <c r="B74" s="62"/>
      <c r="C74" s="63"/>
      <c r="D74" s="63"/>
      <c r="E74" s="63"/>
      <c r="F74" s="63"/>
      <c r="G74" s="63"/>
      <c r="H74" s="63"/>
      <c r="I74" s="63"/>
      <c r="J74" s="63"/>
      <c r="K74" s="63"/>
      <c r="L74" s="147"/>
      <c r="S74" s="41"/>
      <c r="T74" s="41"/>
      <c r="U74" s="41"/>
      <c r="V74" s="41"/>
      <c r="W74" s="41"/>
      <c r="X74" s="41"/>
      <c r="Y74" s="41"/>
      <c r="Z74" s="41"/>
      <c r="AA74" s="41"/>
      <c r="AB74" s="41"/>
      <c r="AC74" s="41"/>
      <c r="AD74" s="41"/>
      <c r="AE74" s="41"/>
    </row>
    <row r="78" s="2" customFormat="1" ht="6.96" customHeight="1">
      <c r="A78" s="41"/>
      <c r="B78" s="64"/>
      <c r="C78" s="65"/>
      <c r="D78" s="65"/>
      <c r="E78" s="65"/>
      <c r="F78" s="65"/>
      <c r="G78" s="65"/>
      <c r="H78" s="65"/>
      <c r="I78" s="65"/>
      <c r="J78" s="65"/>
      <c r="K78" s="65"/>
      <c r="L78" s="147"/>
      <c r="S78" s="41"/>
      <c r="T78" s="41"/>
      <c r="U78" s="41"/>
      <c r="V78" s="41"/>
      <c r="W78" s="41"/>
      <c r="X78" s="41"/>
      <c r="Y78" s="41"/>
      <c r="Z78" s="41"/>
      <c r="AA78" s="41"/>
      <c r="AB78" s="41"/>
      <c r="AC78" s="41"/>
      <c r="AD78" s="41"/>
      <c r="AE78" s="41"/>
    </row>
    <row r="79" s="2" customFormat="1" ht="24.96" customHeight="1">
      <c r="A79" s="41"/>
      <c r="B79" s="42"/>
      <c r="C79" s="26" t="s">
        <v>178</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16</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172" t="str">
        <f>E7</f>
        <v>Tělocvična ZŠ TGM Poděbrady</v>
      </c>
      <c r="F82" s="35"/>
      <c r="G82" s="35"/>
      <c r="H82" s="35"/>
      <c r="I82" s="43"/>
      <c r="J82" s="43"/>
      <c r="K82" s="43"/>
      <c r="L82" s="147"/>
      <c r="S82" s="41"/>
      <c r="T82" s="41"/>
      <c r="U82" s="41"/>
      <c r="V82" s="41"/>
      <c r="W82" s="41"/>
      <c r="X82" s="41"/>
      <c r="Y82" s="41"/>
      <c r="Z82" s="41"/>
      <c r="AA82" s="41"/>
      <c r="AB82" s="41"/>
      <c r="AC82" s="41"/>
      <c r="AD82" s="41"/>
      <c r="AE82" s="41"/>
    </row>
    <row r="83" s="1" customFormat="1" ht="12" customHeight="1">
      <c r="B83" s="24"/>
      <c r="C83" s="35" t="s">
        <v>153</v>
      </c>
      <c r="D83" s="25"/>
      <c r="E83" s="25"/>
      <c r="F83" s="25"/>
      <c r="G83" s="25"/>
      <c r="H83" s="25"/>
      <c r="I83" s="25"/>
      <c r="J83" s="25"/>
      <c r="K83" s="25"/>
      <c r="L83" s="23"/>
    </row>
    <row r="84" s="2" customFormat="1" ht="16.5" customHeight="1">
      <c r="A84" s="41"/>
      <c r="B84" s="42"/>
      <c r="C84" s="43"/>
      <c r="D84" s="43"/>
      <c r="E84" s="172" t="s">
        <v>154</v>
      </c>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155</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6.5" customHeight="1">
      <c r="A86" s="41"/>
      <c r="B86" s="42"/>
      <c r="C86" s="43"/>
      <c r="D86" s="43"/>
      <c r="E86" s="72" t="str">
        <f>E11</f>
        <v>02 - Příprava území</v>
      </c>
      <c r="F86" s="43"/>
      <c r="G86" s="43"/>
      <c r="H86" s="43"/>
      <c r="I86" s="43"/>
      <c r="J86" s="43"/>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2" customHeight="1">
      <c r="A88" s="41"/>
      <c r="B88" s="42"/>
      <c r="C88" s="35" t="s">
        <v>21</v>
      </c>
      <c r="D88" s="43"/>
      <c r="E88" s="43"/>
      <c r="F88" s="30" t="str">
        <f>F14</f>
        <v xml:space="preserve"> </v>
      </c>
      <c r="G88" s="43"/>
      <c r="H88" s="43"/>
      <c r="I88" s="35" t="s">
        <v>23</v>
      </c>
      <c r="J88" s="75" t="str">
        <f>IF(J14="","",J14)</f>
        <v>26. 2. 2026</v>
      </c>
      <c r="K88" s="43"/>
      <c r="L88" s="14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5.15" customHeight="1">
      <c r="A90" s="41"/>
      <c r="B90" s="42"/>
      <c r="C90" s="35" t="s">
        <v>25</v>
      </c>
      <c r="D90" s="43"/>
      <c r="E90" s="43"/>
      <c r="F90" s="30" t="str">
        <f>E17</f>
        <v xml:space="preserve"> </v>
      </c>
      <c r="G90" s="43"/>
      <c r="H90" s="43"/>
      <c r="I90" s="35" t="s">
        <v>30</v>
      </c>
      <c r="J90" s="39" t="str">
        <f>E23</f>
        <v xml:space="preserve"> </v>
      </c>
      <c r="K90" s="43"/>
      <c r="L90" s="147"/>
      <c r="S90" s="41"/>
      <c r="T90" s="41"/>
      <c r="U90" s="41"/>
      <c r="V90" s="41"/>
      <c r="W90" s="41"/>
      <c r="X90" s="41"/>
      <c r="Y90" s="41"/>
      <c r="Z90" s="41"/>
      <c r="AA90" s="41"/>
      <c r="AB90" s="41"/>
      <c r="AC90" s="41"/>
      <c r="AD90" s="41"/>
      <c r="AE90" s="41"/>
    </row>
    <row r="91" s="2" customFormat="1" ht="15.15" customHeight="1">
      <c r="A91" s="41"/>
      <c r="B91" s="42"/>
      <c r="C91" s="35" t="s">
        <v>28</v>
      </c>
      <c r="D91" s="43"/>
      <c r="E91" s="43"/>
      <c r="F91" s="30" t="str">
        <f>IF(E20="","",E20)</f>
        <v>Vyplň údaj</v>
      </c>
      <c r="G91" s="43"/>
      <c r="H91" s="43"/>
      <c r="I91" s="35" t="s">
        <v>32</v>
      </c>
      <c r="J91" s="39" t="str">
        <f>E26</f>
        <v xml:space="preserve"> </v>
      </c>
      <c r="K91" s="43"/>
      <c r="L91" s="147"/>
      <c r="S91" s="41"/>
      <c r="T91" s="41"/>
      <c r="U91" s="41"/>
      <c r="V91" s="41"/>
      <c r="W91" s="41"/>
      <c r="X91" s="41"/>
      <c r="Y91" s="41"/>
      <c r="Z91" s="41"/>
      <c r="AA91" s="41"/>
      <c r="AB91" s="41"/>
      <c r="AC91" s="41"/>
      <c r="AD91" s="41"/>
      <c r="AE91" s="41"/>
    </row>
    <row r="92" s="2" customFormat="1" ht="10.32" customHeight="1">
      <c r="A92" s="41"/>
      <c r="B92" s="42"/>
      <c r="C92" s="43"/>
      <c r="D92" s="43"/>
      <c r="E92" s="43"/>
      <c r="F92" s="43"/>
      <c r="G92" s="43"/>
      <c r="H92" s="43"/>
      <c r="I92" s="43"/>
      <c r="J92" s="43"/>
      <c r="K92" s="43"/>
      <c r="L92" s="147"/>
      <c r="S92" s="41"/>
      <c r="T92" s="41"/>
      <c r="U92" s="41"/>
      <c r="V92" s="41"/>
      <c r="W92" s="41"/>
      <c r="X92" s="41"/>
      <c r="Y92" s="41"/>
      <c r="Z92" s="41"/>
      <c r="AA92" s="41"/>
      <c r="AB92" s="41"/>
      <c r="AC92" s="41"/>
      <c r="AD92" s="41"/>
      <c r="AE92" s="41"/>
    </row>
    <row r="93" s="11" customFormat="1" ht="29.28" customHeight="1">
      <c r="A93" s="188"/>
      <c r="B93" s="189"/>
      <c r="C93" s="190" t="s">
        <v>179</v>
      </c>
      <c r="D93" s="191" t="s">
        <v>54</v>
      </c>
      <c r="E93" s="191" t="s">
        <v>50</v>
      </c>
      <c r="F93" s="191" t="s">
        <v>51</v>
      </c>
      <c r="G93" s="191" t="s">
        <v>180</v>
      </c>
      <c r="H93" s="191" t="s">
        <v>181</v>
      </c>
      <c r="I93" s="191" t="s">
        <v>182</v>
      </c>
      <c r="J93" s="191" t="s">
        <v>159</v>
      </c>
      <c r="K93" s="192" t="s">
        <v>183</v>
      </c>
      <c r="L93" s="193"/>
      <c r="M93" s="95" t="s">
        <v>19</v>
      </c>
      <c r="N93" s="96" t="s">
        <v>39</v>
      </c>
      <c r="O93" s="96" t="s">
        <v>184</v>
      </c>
      <c r="P93" s="96" t="s">
        <v>185</v>
      </c>
      <c r="Q93" s="96" t="s">
        <v>186</v>
      </c>
      <c r="R93" s="96" t="s">
        <v>187</v>
      </c>
      <c r="S93" s="96" t="s">
        <v>188</v>
      </c>
      <c r="T93" s="97" t="s">
        <v>189</v>
      </c>
      <c r="U93" s="188"/>
      <c r="V93" s="188"/>
      <c r="W93" s="188"/>
      <c r="X93" s="188"/>
      <c r="Y93" s="188"/>
      <c r="Z93" s="188"/>
      <c r="AA93" s="188"/>
      <c r="AB93" s="188"/>
      <c r="AC93" s="188"/>
      <c r="AD93" s="188"/>
      <c r="AE93" s="188"/>
    </row>
    <row r="94" s="2" customFormat="1" ht="22.8" customHeight="1">
      <c r="A94" s="41"/>
      <c r="B94" s="42"/>
      <c r="C94" s="102" t="s">
        <v>190</v>
      </c>
      <c r="D94" s="43"/>
      <c r="E94" s="43"/>
      <c r="F94" s="43"/>
      <c r="G94" s="43"/>
      <c r="H94" s="43"/>
      <c r="I94" s="43"/>
      <c r="J94" s="194">
        <f>BK94</f>
        <v>0</v>
      </c>
      <c r="K94" s="43"/>
      <c r="L94" s="47"/>
      <c r="M94" s="98"/>
      <c r="N94" s="195"/>
      <c r="O94" s="99"/>
      <c r="P94" s="196">
        <f>P95+P445</f>
        <v>0</v>
      </c>
      <c r="Q94" s="99"/>
      <c r="R94" s="196">
        <f>R95+R445</f>
        <v>597.45235401399998</v>
      </c>
      <c r="S94" s="99"/>
      <c r="T94" s="197">
        <f>T95+T445</f>
        <v>641.07188499999995</v>
      </c>
      <c r="U94" s="41"/>
      <c r="V94" s="41"/>
      <c r="W94" s="41"/>
      <c r="X94" s="41"/>
      <c r="Y94" s="41"/>
      <c r="Z94" s="41"/>
      <c r="AA94" s="41"/>
      <c r="AB94" s="41"/>
      <c r="AC94" s="41"/>
      <c r="AD94" s="41"/>
      <c r="AE94" s="41"/>
      <c r="AT94" s="20" t="s">
        <v>68</v>
      </c>
      <c r="AU94" s="20" t="s">
        <v>160</v>
      </c>
      <c r="BK94" s="198">
        <f>BK95+BK445</f>
        <v>0</v>
      </c>
    </row>
    <row r="95" s="12" customFormat="1" ht="25.92" customHeight="1">
      <c r="A95" s="12"/>
      <c r="B95" s="199"/>
      <c r="C95" s="200"/>
      <c r="D95" s="201" t="s">
        <v>68</v>
      </c>
      <c r="E95" s="202" t="s">
        <v>191</v>
      </c>
      <c r="F95" s="202" t="s">
        <v>192</v>
      </c>
      <c r="G95" s="200"/>
      <c r="H95" s="200"/>
      <c r="I95" s="203"/>
      <c r="J95" s="204">
        <f>BK95</f>
        <v>0</v>
      </c>
      <c r="K95" s="200"/>
      <c r="L95" s="205"/>
      <c r="M95" s="206"/>
      <c r="N95" s="207"/>
      <c r="O95" s="207"/>
      <c r="P95" s="208">
        <f>P96+P269+P292+P305+P415+P441</f>
        <v>0</v>
      </c>
      <c r="Q95" s="207"/>
      <c r="R95" s="208">
        <f>R96+R269+R292+R305+R415+R441</f>
        <v>597.45235401399998</v>
      </c>
      <c r="S95" s="207"/>
      <c r="T95" s="209">
        <f>T96+T269+T292+T305+T415+T441</f>
        <v>640.70898499999998</v>
      </c>
      <c r="U95" s="12"/>
      <c r="V95" s="12"/>
      <c r="W95" s="12"/>
      <c r="X95" s="12"/>
      <c r="Y95" s="12"/>
      <c r="Z95" s="12"/>
      <c r="AA95" s="12"/>
      <c r="AB95" s="12"/>
      <c r="AC95" s="12"/>
      <c r="AD95" s="12"/>
      <c r="AE95" s="12"/>
      <c r="AR95" s="210" t="s">
        <v>76</v>
      </c>
      <c r="AT95" s="211" t="s">
        <v>68</v>
      </c>
      <c r="AU95" s="211" t="s">
        <v>69</v>
      </c>
      <c r="AY95" s="210" t="s">
        <v>193</v>
      </c>
      <c r="BK95" s="212">
        <f>BK96+BK269+BK292+BK305+BK415+BK441</f>
        <v>0</v>
      </c>
    </row>
    <row r="96" s="12" customFormat="1" ht="22.8" customHeight="1">
      <c r="A96" s="12"/>
      <c r="B96" s="199"/>
      <c r="C96" s="200"/>
      <c r="D96" s="201" t="s">
        <v>68</v>
      </c>
      <c r="E96" s="213" t="s">
        <v>76</v>
      </c>
      <c r="F96" s="213" t="s">
        <v>194</v>
      </c>
      <c r="G96" s="200"/>
      <c r="H96" s="200"/>
      <c r="I96" s="203"/>
      <c r="J96" s="214">
        <f>BK96</f>
        <v>0</v>
      </c>
      <c r="K96" s="200"/>
      <c r="L96" s="205"/>
      <c r="M96" s="206"/>
      <c r="N96" s="207"/>
      <c r="O96" s="207"/>
      <c r="P96" s="208">
        <f>SUM(P97:P268)</f>
        <v>0</v>
      </c>
      <c r="Q96" s="207"/>
      <c r="R96" s="208">
        <f>SUM(R97:R268)</f>
        <v>0</v>
      </c>
      <c r="S96" s="207"/>
      <c r="T96" s="209">
        <f>SUM(T97:T268)</f>
        <v>404.07900000000001</v>
      </c>
      <c r="U96" s="12"/>
      <c r="V96" s="12"/>
      <c r="W96" s="12"/>
      <c r="X96" s="12"/>
      <c r="Y96" s="12"/>
      <c r="Z96" s="12"/>
      <c r="AA96" s="12"/>
      <c r="AB96" s="12"/>
      <c r="AC96" s="12"/>
      <c r="AD96" s="12"/>
      <c r="AE96" s="12"/>
      <c r="AR96" s="210" t="s">
        <v>76</v>
      </c>
      <c r="AT96" s="211" t="s">
        <v>68</v>
      </c>
      <c r="AU96" s="211" t="s">
        <v>76</v>
      </c>
      <c r="AY96" s="210" t="s">
        <v>193</v>
      </c>
      <c r="BK96" s="212">
        <f>SUM(BK97:BK268)</f>
        <v>0</v>
      </c>
    </row>
    <row r="97" s="2" customFormat="1" ht="21.75" customHeight="1">
      <c r="A97" s="41"/>
      <c r="B97" s="42"/>
      <c r="C97" s="215" t="s">
        <v>76</v>
      </c>
      <c r="D97" s="215" t="s">
        <v>195</v>
      </c>
      <c r="E97" s="216" t="s">
        <v>915</v>
      </c>
      <c r="F97" s="217" t="s">
        <v>916</v>
      </c>
      <c r="G97" s="218" t="s">
        <v>258</v>
      </c>
      <c r="H97" s="219">
        <v>261</v>
      </c>
      <c r="I97" s="220"/>
      <c r="J97" s="221">
        <f>ROUND(I97*H97,2)</f>
        <v>0</v>
      </c>
      <c r="K97" s="217" t="s">
        <v>199</v>
      </c>
      <c r="L97" s="47"/>
      <c r="M97" s="222" t="s">
        <v>19</v>
      </c>
      <c r="N97" s="223" t="s">
        <v>40</v>
      </c>
      <c r="O97" s="87"/>
      <c r="P97" s="224">
        <f>O97*H97</f>
        <v>0</v>
      </c>
      <c r="Q97" s="224">
        <v>0</v>
      </c>
      <c r="R97" s="224">
        <f>Q97*H97</f>
        <v>0</v>
      </c>
      <c r="S97" s="224">
        <v>0</v>
      </c>
      <c r="T97" s="225">
        <f>S97*H97</f>
        <v>0</v>
      </c>
      <c r="U97" s="41"/>
      <c r="V97" s="41"/>
      <c r="W97" s="41"/>
      <c r="X97" s="41"/>
      <c r="Y97" s="41"/>
      <c r="Z97" s="41"/>
      <c r="AA97" s="41"/>
      <c r="AB97" s="41"/>
      <c r="AC97" s="41"/>
      <c r="AD97" s="41"/>
      <c r="AE97" s="41"/>
      <c r="AR97" s="226" t="s">
        <v>200</v>
      </c>
      <c r="AT97" s="226" t="s">
        <v>195</v>
      </c>
      <c r="AU97" s="226" t="s">
        <v>78</v>
      </c>
      <c r="AY97" s="20" t="s">
        <v>193</v>
      </c>
      <c r="BE97" s="227">
        <f>IF(N97="základní",J97,0)</f>
        <v>0</v>
      </c>
      <c r="BF97" s="227">
        <f>IF(N97="snížená",J97,0)</f>
        <v>0</v>
      </c>
      <c r="BG97" s="227">
        <f>IF(N97="zákl. přenesená",J97,0)</f>
        <v>0</v>
      </c>
      <c r="BH97" s="227">
        <f>IF(N97="sníž. přenesená",J97,0)</f>
        <v>0</v>
      </c>
      <c r="BI97" s="227">
        <f>IF(N97="nulová",J97,0)</f>
        <v>0</v>
      </c>
      <c r="BJ97" s="20" t="s">
        <v>76</v>
      </c>
      <c r="BK97" s="227">
        <f>ROUND(I97*H97,2)</f>
        <v>0</v>
      </c>
      <c r="BL97" s="20" t="s">
        <v>200</v>
      </c>
      <c r="BM97" s="226" t="s">
        <v>917</v>
      </c>
    </row>
    <row r="98" s="2" customFormat="1">
      <c r="A98" s="41"/>
      <c r="B98" s="42"/>
      <c r="C98" s="43"/>
      <c r="D98" s="228" t="s">
        <v>202</v>
      </c>
      <c r="E98" s="43"/>
      <c r="F98" s="229" t="s">
        <v>918</v>
      </c>
      <c r="G98" s="43"/>
      <c r="H98" s="43"/>
      <c r="I98" s="230"/>
      <c r="J98" s="43"/>
      <c r="K98" s="43"/>
      <c r="L98" s="47"/>
      <c r="M98" s="231"/>
      <c r="N98" s="232"/>
      <c r="O98" s="87"/>
      <c r="P98" s="87"/>
      <c r="Q98" s="87"/>
      <c r="R98" s="87"/>
      <c r="S98" s="87"/>
      <c r="T98" s="88"/>
      <c r="U98" s="41"/>
      <c r="V98" s="41"/>
      <c r="W98" s="41"/>
      <c r="X98" s="41"/>
      <c r="Y98" s="41"/>
      <c r="Z98" s="41"/>
      <c r="AA98" s="41"/>
      <c r="AB98" s="41"/>
      <c r="AC98" s="41"/>
      <c r="AD98" s="41"/>
      <c r="AE98" s="41"/>
      <c r="AT98" s="20" t="s">
        <v>202</v>
      </c>
      <c r="AU98" s="20" t="s">
        <v>78</v>
      </c>
    </row>
    <row r="99" s="2" customFormat="1">
      <c r="A99" s="41"/>
      <c r="B99" s="42"/>
      <c r="C99" s="43"/>
      <c r="D99" s="233" t="s">
        <v>204</v>
      </c>
      <c r="E99" s="43"/>
      <c r="F99" s="234" t="s">
        <v>919</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204</v>
      </c>
      <c r="AU99" s="20" t="s">
        <v>78</v>
      </c>
    </row>
    <row r="100" s="13" customFormat="1">
      <c r="A100" s="13"/>
      <c r="B100" s="235"/>
      <c r="C100" s="236"/>
      <c r="D100" s="228" t="s">
        <v>206</v>
      </c>
      <c r="E100" s="237" t="s">
        <v>19</v>
      </c>
      <c r="F100" s="238" t="s">
        <v>207</v>
      </c>
      <c r="G100" s="236"/>
      <c r="H100" s="237" t="s">
        <v>19</v>
      </c>
      <c r="I100" s="239"/>
      <c r="J100" s="236"/>
      <c r="K100" s="236"/>
      <c r="L100" s="240"/>
      <c r="M100" s="241"/>
      <c r="N100" s="242"/>
      <c r="O100" s="242"/>
      <c r="P100" s="242"/>
      <c r="Q100" s="242"/>
      <c r="R100" s="242"/>
      <c r="S100" s="242"/>
      <c r="T100" s="243"/>
      <c r="U100" s="13"/>
      <c r="V100" s="13"/>
      <c r="W100" s="13"/>
      <c r="X100" s="13"/>
      <c r="Y100" s="13"/>
      <c r="Z100" s="13"/>
      <c r="AA100" s="13"/>
      <c r="AB100" s="13"/>
      <c r="AC100" s="13"/>
      <c r="AD100" s="13"/>
      <c r="AE100" s="13"/>
      <c r="AT100" s="244" t="s">
        <v>206</v>
      </c>
      <c r="AU100" s="244" t="s">
        <v>78</v>
      </c>
      <c r="AV100" s="13" t="s">
        <v>76</v>
      </c>
      <c r="AW100" s="13" t="s">
        <v>31</v>
      </c>
      <c r="AX100" s="13" t="s">
        <v>69</v>
      </c>
      <c r="AY100" s="244" t="s">
        <v>193</v>
      </c>
    </row>
    <row r="101" s="14" customFormat="1">
      <c r="A101" s="14"/>
      <c r="B101" s="245"/>
      <c r="C101" s="246"/>
      <c r="D101" s="228" t="s">
        <v>206</v>
      </c>
      <c r="E101" s="247" t="s">
        <v>19</v>
      </c>
      <c r="F101" s="248" t="s">
        <v>920</v>
      </c>
      <c r="G101" s="246"/>
      <c r="H101" s="249">
        <v>162</v>
      </c>
      <c r="I101" s="250"/>
      <c r="J101" s="246"/>
      <c r="K101" s="246"/>
      <c r="L101" s="251"/>
      <c r="M101" s="252"/>
      <c r="N101" s="253"/>
      <c r="O101" s="253"/>
      <c r="P101" s="253"/>
      <c r="Q101" s="253"/>
      <c r="R101" s="253"/>
      <c r="S101" s="253"/>
      <c r="T101" s="254"/>
      <c r="U101" s="14"/>
      <c r="V101" s="14"/>
      <c r="W101" s="14"/>
      <c r="X101" s="14"/>
      <c r="Y101" s="14"/>
      <c r="Z101" s="14"/>
      <c r="AA101" s="14"/>
      <c r="AB101" s="14"/>
      <c r="AC101" s="14"/>
      <c r="AD101" s="14"/>
      <c r="AE101" s="14"/>
      <c r="AT101" s="255" t="s">
        <v>206</v>
      </c>
      <c r="AU101" s="255" t="s">
        <v>78</v>
      </c>
      <c r="AV101" s="14" t="s">
        <v>78</v>
      </c>
      <c r="AW101" s="14" t="s">
        <v>31</v>
      </c>
      <c r="AX101" s="14" t="s">
        <v>69</v>
      </c>
      <c r="AY101" s="255" t="s">
        <v>193</v>
      </c>
    </row>
    <row r="102" s="14" customFormat="1">
      <c r="A102" s="14"/>
      <c r="B102" s="245"/>
      <c r="C102" s="246"/>
      <c r="D102" s="228" t="s">
        <v>206</v>
      </c>
      <c r="E102" s="247" t="s">
        <v>19</v>
      </c>
      <c r="F102" s="248" t="s">
        <v>921</v>
      </c>
      <c r="G102" s="246"/>
      <c r="H102" s="249">
        <v>99</v>
      </c>
      <c r="I102" s="250"/>
      <c r="J102" s="246"/>
      <c r="K102" s="246"/>
      <c r="L102" s="251"/>
      <c r="M102" s="252"/>
      <c r="N102" s="253"/>
      <c r="O102" s="253"/>
      <c r="P102" s="253"/>
      <c r="Q102" s="253"/>
      <c r="R102" s="253"/>
      <c r="S102" s="253"/>
      <c r="T102" s="254"/>
      <c r="U102" s="14"/>
      <c r="V102" s="14"/>
      <c r="W102" s="14"/>
      <c r="X102" s="14"/>
      <c r="Y102" s="14"/>
      <c r="Z102" s="14"/>
      <c r="AA102" s="14"/>
      <c r="AB102" s="14"/>
      <c r="AC102" s="14"/>
      <c r="AD102" s="14"/>
      <c r="AE102" s="14"/>
      <c r="AT102" s="255" t="s">
        <v>206</v>
      </c>
      <c r="AU102" s="255" t="s">
        <v>78</v>
      </c>
      <c r="AV102" s="14" t="s">
        <v>78</v>
      </c>
      <c r="AW102" s="14" t="s">
        <v>31</v>
      </c>
      <c r="AX102" s="14" t="s">
        <v>69</v>
      </c>
      <c r="AY102" s="255" t="s">
        <v>193</v>
      </c>
    </row>
    <row r="103" s="15" customFormat="1">
      <c r="A103" s="15"/>
      <c r="B103" s="256"/>
      <c r="C103" s="257"/>
      <c r="D103" s="228" t="s">
        <v>206</v>
      </c>
      <c r="E103" s="258" t="s">
        <v>19</v>
      </c>
      <c r="F103" s="259" t="s">
        <v>218</v>
      </c>
      <c r="G103" s="257"/>
      <c r="H103" s="260">
        <v>261</v>
      </c>
      <c r="I103" s="261"/>
      <c r="J103" s="257"/>
      <c r="K103" s="257"/>
      <c r="L103" s="262"/>
      <c r="M103" s="263"/>
      <c r="N103" s="264"/>
      <c r="O103" s="264"/>
      <c r="P103" s="264"/>
      <c r="Q103" s="264"/>
      <c r="R103" s="264"/>
      <c r="S103" s="264"/>
      <c r="T103" s="265"/>
      <c r="U103" s="15"/>
      <c r="V103" s="15"/>
      <c r="W103" s="15"/>
      <c r="X103" s="15"/>
      <c r="Y103" s="15"/>
      <c r="Z103" s="15"/>
      <c r="AA103" s="15"/>
      <c r="AB103" s="15"/>
      <c r="AC103" s="15"/>
      <c r="AD103" s="15"/>
      <c r="AE103" s="15"/>
      <c r="AT103" s="266" t="s">
        <v>206</v>
      </c>
      <c r="AU103" s="266" t="s">
        <v>78</v>
      </c>
      <c r="AV103" s="15" t="s">
        <v>200</v>
      </c>
      <c r="AW103" s="15" t="s">
        <v>31</v>
      </c>
      <c r="AX103" s="15" t="s">
        <v>76</v>
      </c>
      <c r="AY103" s="266" t="s">
        <v>193</v>
      </c>
    </row>
    <row r="104" s="2" customFormat="1" ht="16.5" customHeight="1">
      <c r="A104" s="41"/>
      <c r="B104" s="42"/>
      <c r="C104" s="215" t="s">
        <v>78</v>
      </c>
      <c r="D104" s="215" t="s">
        <v>195</v>
      </c>
      <c r="E104" s="216" t="s">
        <v>922</v>
      </c>
      <c r="F104" s="217" t="s">
        <v>923</v>
      </c>
      <c r="G104" s="218" t="s">
        <v>343</v>
      </c>
      <c r="H104" s="219">
        <v>1</v>
      </c>
      <c r="I104" s="220"/>
      <c r="J104" s="221">
        <f>ROUND(I104*H104,2)</f>
        <v>0</v>
      </c>
      <c r="K104" s="217" t="s">
        <v>199</v>
      </c>
      <c r="L104" s="47"/>
      <c r="M104" s="222" t="s">
        <v>19</v>
      </c>
      <c r="N104" s="223" t="s">
        <v>40</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200</v>
      </c>
      <c r="AT104" s="226" t="s">
        <v>195</v>
      </c>
      <c r="AU104" s="226" t="s">
        <v>78</v>
      </c>
      <c r="AY104" s="20" t="s">
        <v>193</v>
      </c>
      <c r="BE104" s="227">
        <f>IF(N104="základní",J104,0)</f>
        <v>0</v>
      </c>
      <c r="BF104" s="227">
        <f>IF(N104="snížená",J104,0)</f>
        <v>0</v>
      </c>
      <c r="BG104" s="227">
        <f>IF(N104="zákl. přenesená",J104,0)</f>
        <v>0</v>
      </c>
      <c r="BH104" s="227">
        <f>IF(N104="sníž. přenesená",J104,0)</f>
        <v>0</v>
      </c>
      <c r="BI104" s="227">
        <f>IF(N104="nulová",J104,0)</f>
        <v>0</v>
      </c>
      <c r="BJ104" s="20" t="s">
        <v>76</v>
      </c>
      <c r="BK104" s="227">
        <f>ROUND(I104*H104,2)</f>
        <v>0</v>
      </c>
      <c r="BL104" s="20" t="s">
        <v>200</v>
      </c>
      <c r="BM104" s="226" t="s">
        <v>924</v>
      </c>
    </row>
    <row r="105" s="2" customFormat="1">
      <c r="A105" s="41"/>
      <c r="B105" s="42"/>
      <c r="C105" s="43"/>
      <c r="D105" s="228" t="s">
        <v>202</v>
      </c>
      <c r="E105" s="43"/>
      <c r="F105" s="229" t="s">
        <v>925</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202</v>
      </c>
      <c r="AU105" s="20" t="s">
        <v>78</v>
      </c>
    </row>
    <row r="106" s="2" customFormat="1">
      <c r="A106" s="41"/>
      <c r="B106" s="42"/>
      <c r="C106" s="43"/>
      <c r="D106" s="233" t="s">
        <v>204</v>
      </c>
      <c r="E106" s="43"/>
      <c r="F106" s="234" t="s">
        <v>926</v>
      </c>
      <c r="G106" s="43"/>
      <c r="H106" s="43"/>
      <c r="I106" s="230"/>
      <c r="J106" s="43"/>
      <c r="K106" s="43"/>
      <c r="L106" s="47"/>
      <c r="M106" s="231"/>
      <c r="N106" s="232"/>
      <c r="O106" s="87"/>
      <c r="P106" s="87"/>
      <c r="Q106" s="87"/>
      <c r="R106" s="87"/>
      <c r="S106" s="87"/>
      <c r="T106" s="88"/>
      <c r="U106" s="41"/>
      <c r="V106" s="41"/>
      <c r="W106" s="41"/>
      <c r="X106" s="41"/>
      <c r="Y106" s="41"/>
      <c r="Z106" s="41"/>
      <c r="AA106" s="41"/>
      <c r="AB106" s="41"/>
      <c r="AC106" s="41"/>
      <c r="AD106" s="41"/>
      <c r="AE106" s="41"/>
      <c r="AT106" s="20" t="s">
        <v>204</v>
      </c>
      <c r="AU106" s="20" t="s">
        <v>78</v>
      </c>
    </row>
    <row r="107" s="13" customFormat="1">
      <c r="A107" s="13"/>
      <c r="B107" s="235"/>
      <c r="C107" s="236"/>
      <c r="D107" s="228" t="s">
        <v>206</v>
      </c>
      <c r="E107" s="237" t="s">
        <v>19</v>
      </c>
      <c r="F107" s="238" t="s">
        <v>207</v>
      </c>
      <c r="G107" s="236"/>
      <c r="H107" s="237" t="s">
        <v>19</v>
      </c>
      <c r="I107" s="239"/>
      <c r="J107" s="236"/>
      <c r="K107" s="236"/>
      <c r="L107" s="240"/>
      <c r="M107" s="241"/>
      <c r="N107" s="242"/>
      <c r="O107" s="242"/>
      <c r="P107" s="242"/>
      <c r="Q107" s="242"/>
      <c r="R107" s="242"/>
      <c r="S107" s="242"/>
      <c r="T107" s="243"/>
      <c r="U107" s="13"/>
      <c r="V107" s="13"/>
      <c r="W107" s="13"/>
      <c r="X107" s="13"/>
      <c r="Y107" s="13"/>
      <c r="Z107" s="13"/>
      <c r="AA107" s="13"/>
      <c r="AB107" s="13"/>
      <c r="AC107" s="13"/>
      <c r="AD107" s="13"/>
      <c r="AE107" s="13"/>
      <c r="AT107" s="244" t="s">
        <v>206</v>
      </c>
      <c r="AU107" s="244" t="s">
        <v>78</v>
      </c>
      <c r="AV107" s="13" t="s">
        <v>76</v>
      </c>
      <c r="AW107" s="13" t="s">
        <v>31</v>
      </c>
      <c r="AX107" s="13" t="s">
        <v>69</v>
      </c>
      <c r="AY107" s="244" t="s">
        <v>193</v>
      </c>
    </row>
    <row r="108" s="14" customFormat="1">
      <c r="A108" s="14"/>
      <c r="B108" s="245"/>
      <c r="C108" s="246"/>
      <c r="D108" s="228" t="s">
        <v>206</v>
      </c>
      <c r="E108" s="247" t="s">
        <v>19</v>
      </c>
      <c r="F108" s="248" t="s">
        <v>76</v>
      </c>
      <c r="G108" s="246"/>
      <c r="H108" s="249">
        <v>1</v>
      </c>
      <c r="I108" s="250"/>
      <c r="J108" s="246"/>
      <c r="K108" s="246"/>
      <c r="L108" s="251"/>
      <c r="M108" s="252"/>
      <c r="N108" s="253"/>
      <c r="O108" s="253"/>
      <c r="P108" s="253"/>
      <c r="Q108" s="253"/>
      <c r="R108" s="253"/>
      <c r="S108" s="253"/>
      <c r="T108" s="254"/>
      <c r="U108" s="14"/>
      <c r="V108" s="14"/>
      <c r="W108" s="14"/>
      <c r="X108" s="14"/>
      <c r="Y108" s="14"/>
      <c r="Z108" s="14"/>
      <c r="AA108" s="14"/>
      <c r="AB108" s="14"/>
      <c r="AC108" s="14"/>
      <c r="AD108" s="14"/>
      <c r="AE108" s="14"/>
      <c r="AT108" s="255" t="s">
        <v>206</v>
      </c>
      <c r="AU108" s="255" t="s">
        <v>78</v>
      </c>
      <c r="AV108" s="14" t="s">
        <v>78</v>
      </c>
      <c r="AW108" s="14" t="s">
        <v>31</v>
      </c>
      <c r="AX108" s="14" t="s">
        <v>76</v>
      </c>
      <c r="AY108" s="255" t="s">
        <v>193</v>
      </c>
    </row>
    <row r="109" s="2" customFormat="1" ht="21.75" customHeight="1">
      <c r="A109" s="41"/>
      <c r="B109" s="42"/>
      <c r="C109" s="215" t="s">
        <v>219</v>
      </c>
      <c r="D109" s="215" t="s">
        <v>195</v>
      </c>
      <c r="E109" s="216" t="s">
        <v>927</v>
      </c>
      <c r="F109" s="217" t="s">
        <v>928</v>
      </c>
      <c r="G109" s="218" t="s">
        <v>343</v>
      </c>
      <c r="H109" s="219">
        <v>1</v>
      </c>
      <c r="I109" s="220"/>
      <c r="J109" s="221">
        <f>ROUND(I109*H109,2)</f>
        <v>0</v>
      </c>
      <c r="K109" s="217" t="s">
        <v>199</v>
      </c>
      <c r="L109" s="47"/>
      <c r="M109" s="222" t="s">
        <v>19</v>
      </c>
      <c r="N109" s="223" t="s">
        <v>40</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200</v>
      </c>
      <c r="AT109" s="226" t="s">
        <v>195</v>
      </c>
      <c r="AU109" s="226" t="s">
        <v>78</v>
      </c>
      <c r="AY109" s="20" t="s">
        <v>193</v>
      </c>
      <c r="BE109" s="227">
        <f>IF(N109="základní",J109,0)</f>
        <v>0</v>
      </c>
      <c r="BF109" s="227">
        <f>IF(N109="snížená",J109,0)</f>
        <v>0</v>
      </c>
      <c r="BG109" s="227">
        <f>IF(N109="zákl. přenesená",J109,0)</f>
        <v>0</v>
      </c>
      <c r="BH109" s="227">
        <f>IF(N109="sníž. přenesená",J109,0)</f>
        <v>0</v>
      </c>
      <c r="BI109" s="227">
        <f>IF(N109="nulová",J109,0)</f>
        <v>0</v>
      </c>
      <c r="BJ109" s="20" t="s">
        <v>76</v>
      </c>
      <c r="BK109" s="227">
        <f>ROUND(I109*H109,2)</f>
        <v>0</v>
      </c>
      <c r="BL109" s="20" t="s">
        <v>200</v>
      </c>
      <c r="BM109" s="226" t="s">
        <v>929</v>
      </c>
    </row>
    <row r="110" s="2" customFormat="1">
      <c r="A110" s="41"/>
      <c r="B110" s="42"/>
      <c r="C110" s="43"/>
      <c r="D110" s="228" t="s">
        <v>202</v>
      </c>
      <c r="E110" s="43"/>
      <c r="F110" s="229" t="s">
        <v>930</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202</v>
      </c>
      <c r="AU110" s="20" t="s">
        <v>78</v>
      </c>
    </row>
    <row r="111" s="2" customFormat="1">
      <c r="A111" s="41"/>
      <c r="B111" s="42"/>
      <c r="C111" s="43"/>
      <c r="D111" s="233" t="s">
        <v>204</v>
      </c>
      <c r="E111" s="43"/>
      <c r="F111" s="234" t="s">
        <v>931</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204</v>
      </c>
      <c r="AU111" s="20" t="s">
        <v>78</v>
      </c>
    </row>
    <row r="112" s="13" customFormat="1">
      <c r="A112" s="13"/>
      <c r="B112" s="235"/>
      <c r="C112" s="236"/>
      <c r="D112" s="228" t="s">
        <v>206</v>
      </c>
      <c r="E112" s="237" t="s">
        <v>19</v>
      </c>
      <c r="F112" s="238" t="s">
        <v>207</v>
      </c>
      <c r="G112" s="236"/>
      <c r="H112" s="237" t="s">
        <v>19</v>
      </c>
      <c r="I112" s="239"/>
      <c r="J112" s="236"/>
      <c r="K112" s="236"/>
      <c r="L112" s="240"/>
      <c r="M112" s="241"/>
      <c r="N112" s="242"/>
      <c r="O112" s="242"/>
      <c r="P112" s="242"/>
      <c r="Q112" s="242"/>
      <c r="R112" s="242"/>
      <c r="S112" s="242"/>
      <c r="T112" s="243"/>
      <c r="U112" s="13"/>
      <c r="V112" s="13"/>
      <c r="W112" s="13"/>
      <c r="X112" s="13"/>
      <c r="Y112" s="13"/>
      <c r="Z112" s="13"/>
      <c r="AA112" s="13"/>
      <c r="AB112" s="13"/>
      <c r="AC112" s="13"/>
      <c r="AD112" s="13"/>
      <c r="AE112" s="13"/>
      <c r="AT112" s="244" t="s">
        <v>206</v>
      </c>
      <c r="AU112" s="244" t="s">
        <v>78</v>
      </c>
      <c r="AV112" s="13" t="s">
        <v>76</v>
      </c>
      <c r="AW112" s="13" t="s">
        <v>31</v>
      </c>
      <c r="AX112" s="13" t="s">
        <v>69</v>
      </c>
      <c r="AY112" s="244" t="s">
        <v>193</v>
      </c>
    </row>
    <row r="113" s="14" customFormat="1">
      <c r="A113" s="14"/>
      <c r="B113" s="245"/>
      <c r="C113" s="246"/>
      <c r="D113" s="228" t="s">
        <v>206</v>
      </c>
      <c r="E113" s="247" t="s">
        <v>19</v>
      </c>
      <c r="F113" s="248" t="s">
        <v>76</v>
      </c>
      <c r="G113" s="246"/>
      <c r="H113" s="249">
        <v>1</v>
      </c>
      <c r="I113" s="250"/>
      <c r="J113" s="246"/>
      <c r="K113" s="246"/>
      <c r="L113" s="251"/>
      <c r="M113" s="252"/>
      <c r="N113" s="253"/>
      <c r="O113" s="253"/>
      <c r="P113" s="253"/>
      <c r="Q113" s="253"/>
      <c r="R113" s="253"/>
      <c r="S113" s="253"/>
      <c r="T113" s="254"/>
      <c r="U113" s="14"/>
      <c r="V113" s="14"/>
      <c r="W113" s="14"/>
      <c r="X113" s="14"/>
      <c r="Y113" s="14"/>
      <c r="Z113" s="14"/>
      <c r="AA113" s="14"/>
      <c r="AB113" s="14"/>
      <c r="AC113" s="14"/>
      <c r="AD113" s="14"/>
      <c r="AE113" s="14"/>
      <c r="AT113" s="255" t="s">
        <v>206</v>
      </c>
      <c r="AU113" s="255" t="s">
        <v>78</v>
      </c>
      <c r="AV113" s="14" t="s">
        <v>78</v>
      </c>
      <c r="AW113" s="14" t="s">
        <v>31</v>
      </c>
      <c r="AX113" s="14" t="s">
        <v>76</v>
      </c>
      <c r="AY113" s="255" t="s">
        <v>193</v>
      </c>
    </row>
    <row r="114" s="2" customFormat="1" ht="24.15" customHeight="1">
      <c r="A114" s="41"/>
      <c r="B114" s="42"/>
      <c r="C114" s="215" t="s">
        <v>200</v>
      </c>
      <c r="D114" s="215" t="s">
        <v>195</v>
      </c>
      <c r="E114" s="216" t="s">
        <v>932</v>
      </c>
      <c r="F114" s="217" t="s">
        <v>933</v>
      </c>
      <c r="G114" s="218" t="s">
        <v>326</v>
      </c>
      <c r="H114" s="219">
        <v>1</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200</v>
      </c>
      <c r="AT114" s="226" t="s">
        <v>195</v>
      </c>
      <c r="AU114" s="226" t="s">
        <v>78</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200</v>
      </c>
      <c r="BM114" s="226" t="s">
        <v>934</v>
      </c>
    </row>
    <row r="115" s="2" customFormat="1">
      <c r="A115" s="41"/>
      <c r="B115" s="42"/>
      <c r="C115" s="43"/>
      <c r="D115" s="228" t="s">
        <v>202</v>
      </c>
      <c r="E115" s="43"/>
      <c r="F115" s="229" t="s">
        <v>933</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78</v>
      </c>
    </row>
    <row r="116" s="13" customFormat="1">
      <c r="A116" s="13"/>
      <c r="B116" s="235"/>
      <c r="C116" s="236"/>
      <c r="D116" s="228" t="s">
        <v>206</v>
      </c>
      <c r="E116" s="237" t="s">
        <v>19</v>
      </c>
      <c r="F116" s="238" t="s">
        <v>207</v>
      </c>
      <c r="G116" s="236"/>
      <c r="H116" s="237" t="s">
        <v>19</v>
      </c>
      <c r="I116" s="239"/>
      <c r="J116" s="236"/>
      <c r="K116" s="236"/>
      <c r="L116" s="240"/>
      <c r="M116" s="241"/>
      <c r="N116" s="242"/>
      <c r="O116" s="242"/>
      <c r="P116" s="242"/>
      <c r="Q116" s="242"/>
      <c r="R116" s="242"/>
      <c r="S116" s="242"/>
      <c r="T116" s="243"/>
      <c r="U116" s="13"/>
      <c r="V116" s="13"/>
      <c r="W116" s="13"/>
      <c r="X116" s="13"/>
      <c r="Y116" s="13"/>
      <c r="Z116" s="13"/>
      <c r="AA116" s="13"/>
      <c r="AB116" s="13"/>
      <c r="AC116" s="13"/>
      <c r="AD116" s="13"/>
      <c r="AE116" s="13"/>
      <c r="AT116" s="244" t="s">
        <v>206</v>
      </c>
      <c r="AU116" s="244" t="s">
        <v>78</v>
      </c>
      <c r="AV116" s="13" t="s">
        <v>76</v>
      </c>
      <c r="AW116" s="13" t="s">
        <v>31</v>
      </c>
      <c r="AX116" s="13" t="s">
        <v>69</v>
      </c>
      <c r="AY116" s="244" t="s">
        <v>193</v>
      </c>
    </row>
    <row r="117" s="14" customFormat="1">
      <c r="A117" s="14"/>
      <c r="B117" s="245"/>
      <c r="C117" s="246"/>
      <c r="D117" s="228" t="s">
        <v>206</v>
      </c>
      <c r="E117" s="247" t="s">
        <v>19</v>
      </c>
      <c r="F117" s="248" t="s">
        <v>76</v>
      </c>
      <c r="G117" s="246"/>
      <c r="H117" s="249">
        <v>1</v>
      </c>
      <c r="I117" s="250"/>
      <c r="J117" s="246"/>
      <c r="K117" s="246"/>
      <c r="L117" s="251"/>
      <c r="M117" s="252"/>
      <c r="N117" s="253"/>
      <c r="O117" s="253"/>
      <c r="P117" s="253"/>
      <c r="Q117" s="253"/>
      <c r="R117" s="253"/>
      <c r="S117" s="253"/>
      <c r="T117" s="254"/>
      <c r="U117" s="14"/>
      <c r="V117" s="14"/>
      <c r="W117" s="14"/>
      <c r="X117" s="14"/>
      <c r="Y117" s="14"/>
      <c r="Z117" s="14"/>
      <c r="AA117" s="14"/>
      <c r="AB117" s="14"/>
      <c r="AC117" s="14"/>
      <c r="AD117" s="14"/>
      <c r="AE117" s="14"/>
      <c r="AT117" s="255" t="s">
        <v>206</v>
      </c>
      <c r="AU117" s="255" t="s">
        <v>78</v>
      </c>
      <c r="AV117" s="14" t="s">
        <v>78</v>
      </c>
      <c r="AW117" s="14" t="s">
        <v>31</v>
      </c>
      <c r="AX117" s="14" t="s">
        <v>76</v>
      </c>
      <c r="AY117" s="255" t="s">
        <v>193</v>
      </c>
    </row>
    <row r="118" s="2" customFormat="1" ht="16.5" customHeight="1">
      <c r="A118" s="41"/>
      <c r="B118" s="42"/>
      <c r="C118" s="215" t="s">
        <v>245</v>
      </c>
      <c r="D118" s="215" t="s">
        <v>195</v>
      </c>
      <c r="E118" s="216" t="s">
        <v>935</v>
      </c>
      <c r="F118" s="217" t="s">
        <v>936</v>
      </c>
      <c r="G118" s="218" t="s">
        <v>258</v>
      </c>
      <c r="H118" s="219">
        <v>112</v>
      </c>
      <c r="I118" s="220"/>
      <c r="J118" s="221">
        <f>ROUND(I118*H118,2)</f>
        <v>0</v>
      </c>
      <c r="K118" s="217" t="s">
        <v>199</v>
      </c>
      <c r="L118" s="47"/>
      <c r="M118" s="222" t="s">
        <v>19</v>
      </c>
      <c r="N118" s="223" t="s">
        <v>40</v>
      </c>
      <c r="O118" s="87"/>
      <c r="P118" s="224">
        <f>O118*H118</f>
        <v>0</v>
      </c>
      <c r="Q118" s="224">
        <v>0</v>
      </c>
      <c r="R118" s="224">
        <f>Q118*H118</f>
        <v>0</v>
      </c>
      <c r="S118" s="224">
        <v>0.029999999999999999</v>
      </c>
      <c r="T118" s="225">
        <f>S118*H118</f>
        <v>3.3599999999999999</v>
      </c>
      <c r="U118" s="41"/>
      <c r="V118" s="41"/>
      <c r="W118" s="41"/>
      <c r="X118" s="41"/>
      <c r="Y118" s="41"/>
      <c r="Z118" s="41"/>
      <c r="AA118" s="41"/>
      <c r="AB118" s="41"/>
      <c r="AC118" s="41"/>
      <c r="AD118" s="41"/>
      <c r="AE118" s="41"/>
      <c r="AR118" s="226" t="s">
        <v>200</v>
      </c>
      <c r="AT118" s="226" t="s">
        <v>195</v>
      </c>
      <c r="AU118" s="226" t="s">
        <v>78</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937</v>
      </c>
    </row>
    <row r="119" s="2" customFormat="1">
      <c r="A119" s="41"/>
      <c r="B119" s="42"/>
      <c r="C119" s="43"/>
      <c r="D119" s="228" t="s">
        <v>202</v>
      </c>
      <c r="E119" s="43"/>
      <c r="F119" s="229" t="s">
        <v>938</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78</v>
      </c>
    </row>
    <row r="120" s="2" customFormat="1">
      <c r="A120" s="41"/>
      <c r="B120" s="42"/>
      <c r="C120" s="43"/>
      <c r="D120" s="233" t="s">
        <v>204</v>
      </c>
      <c r="E120" s="43"/>
      <c r="F120" s="234" t="s">
        <v>939</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204</v>
      </c>
      <c r="AU120" s="20" t="s">
        <v>78</v>
      </c>
    </row>
    <row r="121" s="13" customFormat="1">
      <c r="A121" s="13"/>
      <c r="B121" s="235"/>
      <c r="C121" s="236"/>
      <c r="D121" s="228" t="s">
        <v>206</v>
      </c>
      <c r="E121" s="237" t="s">
        <v>19</v>
      </c>
      <c r="F121" s="238" t="s">
        <v>207</v>
      </c>
      <c r="G121" s="236"/>
      <c r="H121" s="237" t="s">
        <v>19</v>
      </c>
      <c r="I121" s="239"/>
      <c r="J121" s="236"/>
      <c r="K121" s="236"/>
      <c r="L121" s="240"/>
      <c r="M121" s="241"/>
      <c r="N121" s="242"/>
      <c r="O121" s="242"/>
      <c r="P121" s="242"/>
      <c r="Q121" s="242"/>
      <c r="R121" s="242"/>
      <c r="S121" s="242"/>
      <c r="T121" s="243"/>
      <c r="U121" s="13"/>
      <c r="V121" s="13"/>
      <c r="W121" s="13"/>
      <c r="X121" s="13"/>
      <c r="Y121" s="13"/>
      <c r="Z121" s="13"/>
      <c r="AA121" s="13"/>
      <c r="AB121" s="13"/>
      <c r="AC121" s="13"/>
      <c r="AD121" s="13"/>
      <c r="AE121" s="13"/>
      <c r="AT121" s="244" t="s">
        <v>206</v>
      </c>
      <c r="AU121" s="244" t="s">
        <v>78</v>
      </c>
      <c r="AV121" s="13" t="s">
        <v>76</v>
      </c>
      <c r="AW121" s="13" t="s">
        <v>31</v>
      </c>
      <c r="AX121" s="13" t="s">
        <v>69</v>
      </c>
      <c r="AY121" s="244" t="s">
        <v>193</v>
      </c>
    </row>
    <row r="122" s="14" customFormat="1">
      <c r="A122" s="14"/>
      <c r="B122" s="245"/>
      <c r="C122" s="246"/>
      <c r="D122" s="228" t="s">
        <v>206</v>
      </c>
      <c r="E122" s="247" t="s">
        <v>19</v>
      </c>
      <c r="F122" s="248" t="s">
        <v>940</v>
      </c>
      <c r="G122" s="246"/>
      <c r="H122" s="249">
        <v>112</v>
      </c>
      <c r="I122" s="250"/>
      <c r="J122" s="246"/>
      <c r="K122" s="246"/>
      <c r="L122" s="251"/>
      <c r="M122" s="252"/>
      <c r="N122" s="253"/>
      <c r="O122" s="253"/>
      <c r="P122" s="253"/>
      <c r="Q122" s="253"/>
      <c r="R122" s="253"/>
      <c r="S122" s="253"/>
      <c r="T122" s="254"/>
      <c r="U122" s="14"/>
      <c r="V122" s="14"/>
      <c r="W122" s="14"/>
      <c r="X122" s="14"/>
      <c r="Y122" s="14"/>
      <c r="Z122" s="14"/>
      <c r="AA122" s="14"/>
      <c r="AB122" s="14"/>
      <c r="AC122" s="14"/>
      <c r="AD122" s="14"/>
      <c r="AE122" s="14"/>
      <c r="AT122" s="255" t="s">
        <v>206</v>
      </c>
      <c r="AU122" s="255" t="s">
        <v>78</v>
      </c>
      <c r="AV122" s="14" t="s">
        <v>78</v>
      </c>
      <c r="AW122" s="14" t="s">
        <v>31</v>
      </c>
      <c r="AX122" s="14" t="s">
        <v>76</v>
      </c>
      <c r="AY122" s="255" t="s">
        <v>193</v>
      </c>
    </row>
    <row r="123" s="2" customFormat="1" ht="16.5" customHeight="1">
      <c r="A123" s="41"/>
      <c r="B123" s="42"/>
      <c r="C123" s="215" t="s">
        <v>237</v>
      </c>
      <c r="D123" s="215" t="s">
        <v>195</v>
      </c>
      <c r="E123" s="216" t="s">
        <v>941</v>
      </c>
      <c r="F123" s="217" t="s">
        <v>942</v>
      </c>
      <c r="G123" s="218" t="s">
        <v>258</v>
      </c>
      <c r="H123" s="219">
        <v>45.200000000000003</v>
      </c>
      <c r="I123" s="220"/>
      <c r="J123" s="221">
        <f>ROUND(I123*H123,2)</f>
        <v>0</v>
      </c>
      <c r="K123" s="217" t="s">
        <v>19</v>
      </c>
      <c r="L123" s="47"/>
      <c r="M123" s="222" t="s">
        <v>19</v>
      </c>
      <c r="N123" s="223" t="s">
        <v>40</v>
      </c>
      <c r="O123" s="87"/>
      <c r="P123" s="224">
        <f>O123*H123</f>
        <v>0</v>
      </c>
      <c r="Q123" s="224">
        <v>0</v>
      </c>
      <c r="R123" s="224">
        <f>Q123*H123</f>
        <v>0</v>
      </c>
      <c r="S123" s="224">
        <v>0.029999999999999999</v>
      </c>
      <c r="T123" s="225">
        <f>S123*H123</f>
        <v>1.3560000000000001</v>
      </c>
      <c r="U123" s="41"/>
      <c r="V123" s="41"/>
      <c r="W123" s="41"/>
      <c r="X123" s="41"/>
      <c r="Y123" s="41"/>
      <c r="Z123" s="41"/>
      <c r="AA123" s="41"/>
      <c r="AB123" s="41"/>
      <c r="AC123" s="41"/>
      <c r="AD123" s="41"/>
      <c r="AE123" s="41"/>
      <c r="AR123" s="226" t="s">
        <v>200</v>
      </c>
      <c r="AT123" s="226" t="s">
        <v>195</v>
      </c>
      <c r="AU123" s="226" t="s">
        <v>78</v>
      </c>
      <c r="AY123" s="20" t="s">
        <v>193</v>
      </c>
      <c r="BE123" s="227">
        <f>IF(N123="základní",J123,0)</f>
        <v>0</v>
      </c>
      <c r="BF123" s="227">
        <f>IF(N123="snížená",J123,0)</f>
        <v>0</v>
      </c>
      <c r="BG123" s="227">
        <f>IF(N123="zákl. přenesená",J123,0)</f>
        <v>0</v>
      </c>
      <c r="BH123" s="227">
        <f>IF(N123="sníž. přenesená",J123,0)</f>
        <v>0</v>
      </c>
      <c r="BI123" s="227">
        <f>IF(N123="nulová",J123,0)</f>
        <v>0</v>
      </c>
      <c r="BJ123" s="20" t="s">
        <v>76</v>
      </c>
      <c r="BK123" s="227">
        <f>ROUND(I123*H123,2)</f>
        <v>0</v>
      </c>
      <c r="BL123" s="20" t="s">
        <v>200</v>
      </c>
      <c r="BM123" s="226" t="s">
        <v>943</v>
      </c>
    </row>
    <row r="124" s="2" customFormat="1">
      <c r="A124" s="41"/>
      <c r="B124" s="42"/>
      <c r="C124" s="43"/>
      <c r="D124" s="228" t="s">
        <v>202</v>
      </c>
      <c r="E124" s="43"/>
      <c r="F124" s="229" t="s">
        <v>942</v>
      </c>
      <c r="G124" s="43"/>
      <c r="H124" s="43"/>
      <c r="I124" s="230"/>
      <c r="J124" s="43"/>
      <c r="K124" s="43"/>
      <c r="L124" s="47"/>
      <c r="M124" s="231"/>
      <c r="N124" s="232"/>
      <c r="O124" s="87"/>
      <c r="P124" s="87"/>
      <c r="Q124" s="87"/>
      <c r="R124" s="87"/>
      <c r="S124" s="87"/>
      <c r="T124" s="88"/>
      <c r="U124" s="41"/>
      <c r="V124" s="41"/>
      <c r="W124" s="41"/>
      <c r="X124" s="41"/>
      <c r="Y124" s="41"/>
      <c r="Z124" s="41"/>
      <c r="AA124" s="41"/>
      <c r="AB124" s="41"/>
      <c r="AC124" s="41"/>
      <c r="AD124" s="41"/>
      <c r="AE124" s="41"/>
      <c r="AT124" s="20" t="s">
        <v>202</v>
      </c>
      <c r="AU124" s="20" t="s">
        <v>78</v>
      </c>
    </row>
    <row r="125" s="13" customFormat="1">
      <c r="A125" s="13"/>
      <c r="B125" s="235"/>
      <c r="C125" s="236"/>
      <c r="D125" s="228" t="s">
        <v>206</v>
      </c>
      <c r="E125" s="237" t="s">
        <v>19</v>
      </c>
      <c r="F125" s="238" t="s">
        <v>207</v>
      </c>
      <c r="G125" s="236"/>
      <c r="H125" s="237" t="s">
        <v>19</v>
      </c>
      <c r="I125" s="239"/>
      <c r="J125" s="236"/>
      <c r="K125" s="236"/>
      <c r="L125" s="240"/>
      <c r="M125" s="241"/>
      <c r="N125" s="242"/>
      <c r="O125" s="242"/>
      <c r="P125" s="242"/>
      <c r="Q125" s="242"/>
      <c r="R125" s="242"/>
      <c r="S125" s="242"/>
      <c r="T125" s="243"/>
      <c r="U125" s="13"/>
      <c r="V125" s="13"/>
      <c r="W125" s="13"/>
      <c r="X125" s="13"/>
      <c r="Y125" s="13"/>
      <c r="Z125" s="13"/>
      <c r="AA125" s="13"/>
      <c r="AB125" s="13"/>
      <c r="AC125" s="13"/>
      <c r="AD125" s="13"/>
      <c r="AE125" s="13"/>
      <c r="AT125" s="244" t="s">
        <v>206</v>
      </c>
      <c r="AU125" s="244" t="s">
        <v>78</v>
      </c>
      <c r="AV125" s="13" t="s">
        <v>76</v>
      </c>
      <c r="AW125" s="13" t="s">
        <v>31</v>
      </c>
      <c r="AX125" s="13" t="s">
        <v>69</v>
      </c>
      <c r="AY125" s="244" t="s">
        <v>193</v>
      </c>
    </row>
    <row r="126" s="14" customFormat="1">
      <c r="A126" s="14"/>
      <c r="B126" s="245"/>
      <c r="C126" s="246"/>
      <c r="D126" s="228" t="s">
        <v>206</v>
      </c>
      <c r="E126" s="247" t="s">
        <v>19</v>
      </c>
      <c r="F126" s="248" t="s">
        <v>944</v>
      </c>
      <c r="G126" s="246"/>
      <c r="H126" s="249">
        <v>45.200000000000003</v>
      </c>
      <c r="I126" s="250"/>
      <c r="J126" s="246"/>
      <c r="K126" s="246"/>
      <c r="L126" s="251"/>
      <c r="M126" s="252"/>
      <c r="N126" s="253"/>
      <c r="O126" s="253"/>
      <c r="P126" s="253"/>
      <c r="Q126" s="253"/>
      <c r="R126" s="253"/>
      <c r="S126" s="253"/>
      <c r="T126" s="254"/>
      <c r="U126" s="14"/>
      <c r="V126" s="14"/>
      <c r="W126" s="14"/>
      <c r="X126" s="14"/>
      <c r="Y126" s="14"/>
      <c r="Z126" s="14"/>
      <c r="AA126" s="14"/>
      <c r="AB126" s="14"/>
      <c r="AC126" s="14"/>
      <c r="AD126" s="14"/>
      <c r="AE126" s="14"/>
      <c r="AT126" s="255" t="s">
        <v>206</v>
      </c>
      <c r="AU126" s="255" t="s">
        <v>78</v>
      </c>
      <c r="AV126" s="14" t="s">
        <v>78</v>
      </c>
      <c r="AW126" s="14" t="s">
        <v>31</v>
      </c>
      <c r="AX126" s="14" t="s">
        <v>76</v>
      </c>
      <c r="AY126" s="255" t="s">
        <v>193</v>
      </c>
    </row>
    <row r="127" s="2" customFormat="1" ht="16.5" customHeight="1">
      <c r="A127" s="41"/>
      <c r="B127" s="42"/>
      <c r="C127" s="215" t="s">
        <v>255</v>
      </c>
      <c r="D127" s="215" t="s">
        <v>195</v>
      </c>
      <c r="E127" s="216" t="s">
        <v>945</v>
      </c>
      <c r="F127" s="217" t="s">
        <v>946</v>
      </c>
      <c r="G127" s="218" t="s">
        <v>258</v>
      </c>
      <c r="H127" s="219">
        <v>224</v>
      </c>
      <c r="I127" s="220"/>
      <c r="J127" s="221">
        <f>ROUND(I127*H127,2)</f>
        <v>0</v>
      </c>
      <c r="K127" s="217" t="s">
        <v>199</v>
      </c>
      <c r="L127" s="47"/>
      <c r="M127" s="222" t="s">
        <v>19</v>
      </c>
      <c r="N127" s="223" t="s">
        <v>40</v>
      </c>
      <c r="O127" s="87"/>
      <c r="P127" s="224">
        <f>O127*H127</f>
        <v>0</v>
      </c>
      <c r="Q127" s="224">
        <v>0</v>
      </c>
      <c r="R127" s="224">
        <f>Q127*H127</f>
        <v>0</v>
      </c>
      <c r="S127" s="224">
        <v>0.41699999999999998</v>
      </c>
      <c r="T127" s="225">
        <f>S127*H127</f>
        <v>93.408000000000001</v>
      </c>
      <c r="U127" s="41"/>
      <c r="V127" s="41"/>
      <c r="W127" s="41"/>
      <c r="X127" s="41"/>
      <c r="Y127" s="41"/>
      <c r="Z127" s="41"/>
      <c r="AA127" s="41"/>
      <c r="AB127" s="41"/>
      <c r="AC127" s="41"/>
      <c r="AD127" s="41"/>
      <c r="AE127" s="41"/>
      <c r="AR127" s="226" t="s">
        <v>200</v>
      </c>
      <c r="AT127" s="226" t="s">
        <v>195</v>
      </c>
      <c r="AU127" s="226" t="s">
        <v>78</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947</v>
      </c>
    </row>
    <row r="128" s="2" customFormat="1">
      <c r="A128" s="41"/>
      <c r="B128" s="42"/>
      <c r="C128" s="43"/>
      <c r="D128" s="228" t="s">
        <v>202</v>
      </c>
      <c r="E128" s="43"/>
      <c r="F128" s="229" t="s">
        <v>948</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78</v>
      </c>
    </row>
    <row r="129" s="2" customFormat="1">
      <c r="A129" s="41"/>
      <c r="B129" s="42"/>
      <c r="C129" s="43"/>
      <c r="D129" s="233" t="s">
        <v>204</v>
      </c>
      <c r="E129" s="43"/>
      <c r="F129" s="234" t="s">
        <v>949</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204</v>
      </c>
      <c r="AU129" s="20" t="s">
        <v>78</v>
      </c>
    </row>
    <row r="130" s="13" customFormat="1">
      <c r="A130" s="13"/>
      <c r="B130" s="235"/>
      <c r="C130" s="236"/>
      <c r="D130" s="228" t="s">
        <v>206</v>
      </c>
      <c r="E130" s="237" t="s">
        <v>19</v>
      </c>
      <c r="F130" s="238" t="s">
        <v>207</v>
      </c>
      <c r="G130" s="236"/>
      <c r="H130" s="237" t="s">
        <v>19</v>
      </c>
      <c r="I130" s="239"/>
      <c r="J130" s="236"/>
      <c r="K130" s="236"/>
      <c r="L130" s="240"/>
      <c r="M130" s="241"/>
      <c r="N130" s="242"/>
      <c r="O130" s="242"/>
      <c r="P130" s="242"/>
      <c r="Q130" s="242"/>
      <c r="R130" s="242"/>
      <c r="S130" s="242"/>
      <c r="T130" s="243"/>
      <c r="U130" s="13"/>
      <c r="V130" s="13"/>
      <c r="W130" s="13"/>
      <c r="X130" s="13"/>
      <c r="Y130" s="13"/>
      <c r="Z130" s="13"/>
      <c r="AA130" s="13"/>
      <c r="AB130" s="13"/>
      <c r="AC130" s="13"/>
      <c r="AD130" s="13"/>
      <c r="AE130" s="13"/>
      <c r="AT130" s="244" t="s">
        <v>206</v>
      </c>
      <c r="AU130" s="244" t="s">
        <v>78</v>
      </c>
      <c r="AV130" s="13" t="s">
        <v>76</v>
      </c>
      <c r="AW130" s="13" t="s">
        <v>31</v>
      </c>
      <c r="AX130" s="13" t="s">
        <v>69</v>
      </c>
      <c r="AY130" s="244" t="s">
        <v>193</v>
      </c>
    </row>
    <row r="131" s="14" customFormat="1">
      <c r="A131" s="14"/>
      <c r="B131" s="245"/>
      <c r="C131" s="246"/>
      <c r="D131" s="228" t="s">
        <v>206</v>
      </c>
      <c r="E131" s="247" t="s">
        <v>19</v>
      </c>
      <c r="F131" s="248" t="s">
        <v>950</v>
      </c>
      <c r="G131" s="246"/>
      <c r="H131" s="249">
        <v>224</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206</v>
      </c>
      <c r="AU131" s="255" t="s">
        <v>78</v>
      </c>
      <c r="AV131" s="14" t="s">
        <v>78</v>
      </c>
      <c r="AW131" s="14" t="s">
        <v>31</v>
      </c>
      <c r="AX131" s="14" t="s">
        <v>76</v>
      </c>
      <c r="AY131" s="255" t="s">
        <v>193</v>
      </c>
    </row>
    <row r="132" s="2" customFormat="1" ht="16.5" customHeight="1">
      <c r="A132" s="41"/>
      <c r="B132" s="42"/>
      <c r="C132" s="215" t="s">
        <v>265</v>
      </c>
      <c r="D132" s="215" t="s">
        <v>195</v>
      </c>
      <c r="E132" s="216" t="s">
        <v>951</v>
      </c>
      <c r="F132" s="217" t="s">
        <v>952</v>
      </c>
      <c r="G132" s="218" t="s">
        <v>258</v>
      </c>
      <c r="H132" s="219">
        <v>183</v>
      </c>
      <c r="I132" s="220"/>
      <c r="J132" s="221">
        <f>ROUND(I132*H132,2)</f>
        <v>0</v>
      </c>
      <c r="K132" s="217" t="s">
        <v>199</v>
      </c>
      <c r="L132" s="47"/>
      <c r="M132" s="222" t="s">
        <v>19</v>
      </c>
      <c r="N132" s="223" t="s">
        <v>40</v>
      </c>
      <c r="O132" s="87"/>
      <c r="P132" s="224">
        <f>O132*H132</f>
        <v>0</v>
      </c>
      <c r="Q132" s="224">
        <v>0</v>
      </c>
      <c r="R132" s="224">
        <f>Q132*H132</f>
        <v>0</v>
      </c>
      <c r="S132" s="224">
        <v>0.29499999999999998</v>
      </c>
      <c r="T132" s="225">
        <f>S132*H132</f>
        <v>53.984999999999999</v>
      </c>
      <c r="U132" s="41"/>
      <c r="V132" s="41"/>
      <c r="W132" s="41"/>
      <c r="X132" s="41"/>
      <c r="Y132" s="41"/>
      <c r="Z132" s="41"/>
      <c r="AA132" s="41"/>
      <c r="AB132" s="41"/>
      <c r="AC132" s="41"/>
      <c r="AD132" s="41"/>
      <c r="AE132" s="41"/>
      <c r="AR132" s="226" t="s">
        <v>200</v>
      </c>
      <c r="AT132" s="226" t="s">
        <v>195</v>
      </c>
      <c r="AU132" s="226" t="s">
        <v>78</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200</v>
      </c>
      <c r="BM132" s="226" t="s">
        <v>953</v>
      </c>
    </row>
    <row r="133" s="2" customFormat="1">
      <c r="A133" s="41"/>
      <c r="B133" s="42"/>
      <c r="C133" s="43"/>
      <c r="D133" s="228" t="s">
        <v>202</v>
      </c>
      <c r="E133" s="43"/>
      <c r="F133" s="229" t="s">
        <v>954</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78</v>
      </c>
    </row>
    <row r="134" s="2" customFormat="1">
      <c r="A134" s="41"/>
      <c r="B134" s="42"/>
      <c r="C134" s="43"/>
      <c r="D134" s="233" t="s">
        <v>204</v>
      </c>
      <c r="E134" s="43"/>
      <c r="F134" s="234" t="s">
        <v>955</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204</v>
      </c>
      <c r="AU134" s="20" t="s">
        <v>78</v>
      </c>
    </row>
    <row r="135" s="13" customFormat="1">
      <c r="A135" s="13"/>
      <c r="B135" s="235"/>
      <c r="C135" s="236"/>
      <c r="D135" s="228" t="s">
        <v>206</v>
      </c>
      <c r="E135" s="237" t="s">
        <v>19</v>
      </c>
      <c r="F135" s="238" t="s">
        <v>207</v>
      </c>
      <c r="G135" s="236"/>
      <c r="H135" s="237" t="s">
        <v>19</v>
      </c>
      <c r="I135" s="239"/>
      <c r="J135" s="236"/>
      <c r="K135" s="236"/>
      <c r="L135" s="240"/>
      <c r="M135" s="241"/>
      <c r="N135" s="242"/>
      <c r="O135" s="242"/>
      <c r="P135" s="242"/>
      <c r="Q135" s="242"/>
      <c r="R135" s="242"/>
      <c r="S135" s="242"/>
      <c r="T135" s="243"/>
      <c r="U135" s="13"/>
      <c r="V135" s="13"/>
      <c r="W135" s="13"/>
      <c r="X135" s="13"/>
      <c r="Y135" s="13"/>
      <c r="Z135" s="13"/>
      <c r="AA135" s="13"/>
      <c r="AB135" s="13"/>
      <c r="AC135" s="13"/>
      <c r="AD135" s="13"/>
      <c r="AE135" s="13"/>
      <c r="AT135" s="244" t="s">
        <v>206</v>
      </c>
      <c r="AU135" s="244" t="s">
        <v>78</v>
      </c>
      <c r="AV135" s="13" t="s">
        <v>76</v>
      </c>
      <c r="AW135" s="13" t="s">
        <v>31</v>
      </c>
      <c r="AX135" s="13" t="s">
        <v>69</v>
      </c>
      <c r="AY135" s="244" t="s">
        <v>193</v>
      </c>
    </row>
    <row r="136" s="14" customFormat="1">
      <c r="A136" s="14"/>
      <c r="B136" s="245"/>
      <c r="C136" s="246"/>
      <c r="D136" s="228" t="s">
        <v>206</v>
      </c>
      <c r="E136" s="247" t="s">
        <v>19</v>
      </c>
      <c r="F136" s="248" t="s">
        <v>956</v>
      </c>
      <c r="G136" s="246"/>
      <c r="H136" s="249">
        <v>183</v>
      </c>
      <c r="I136" s="250"/>
      <c r="J136" s="246"/>
      <c r="K136" s="246"/>
      <c r="L136" s="251"/>
      <c r="M136" s="252"/>
      <c r="N136" s="253"/>
      <c r="O136" s="253"/>
      <c r="P136" s="253"/>
      <c r="Q136" s="253"/>
      <c r="R136" s="253"/>
      <c r="S136" s="253"/>
      <c r="T136" s="254"/>
      <c r="U136" s="14"/>
      <c r="V136" s="14"/>
      <c r="W136" s="14"/>
      <c r="X136" s="14"/>
      <c r="Y136" s="14"/>
      <c r="Z136" s="14"/>
      <c r="AA136" s="14"/>
      <c r="AB136" s="14"/>
      <c r="AC136" s="14"/>
      <c r="AD136" s="14"/>
      <c r="AE136" s="14"/>
      <c r="AT136" s="255" t="s">
        <v>206</v>
      </c>
      <c r="AU136" s="255" t="s">
        <v>78</v>
      </c>
      <c r="AV136" s="14" t="s">
        <v>78</v>
      </c>
      <c r="AW136" s="14" t="s">
        <v>31</v>
      </c>
      <c r="AX136" s="14" t="s">
        <v>76</v>
      </c>
      <c r="AY136" s="255" t="s">
        <v>193</v>
      </c>
    </row>
    <row r="137" s="2" customFormat="1" ht="16.5" customHeight="1">
      <c r="A137" s="41"/>
      <c r="B137" s="42"/>
      <c r="C137" s="215" t="s">
        <v>272</v>
      </c>
      <c r="D137" s="215" t="s">
        <v>195</v>
      </c>
      <c r="E137" s="216" t="s">
        <v>957</v>
      </c>
      <c r="F137" s="217" t="s">
        <v>958</v>
      </c>
      <c r="G137" s="218" t="s">
        <v>258</v>
      </c>
      <c r="H137" s="219">
        <v>9.0999999999999996</v>
      </c>
      <c r="I137" s="220"/>
      <c r="J137" s="221">
        <f>ROUND(I137*H137,2)</f>
        <v>0</v>
      </c>
      <c r="K137" s="217" t="s">
        <v>199</v>
      </c>
      <c r="L137" s="47"/>
      <c r="M137" s="222" t="s">
        <v>19</v>
      </c>
      <c r="N137" s="223" t="s">
        <v>40</v>
      </c>
      <c r="O137" s="87"/>
      <c r="P137" s="224">
        <f>O137*H137</f>
        <v>0</v>
      </c>
      <c r="Q137" s="224">
        <v>0</v>
      </c>
      <c r="R137" s="224">
        <f>Q137*H137</f>
        <v>0</v>
      </c>
      <c r="S137" s="224">
        <v>0.44</v>
      </c>
      <c r="T137" s="225">
        <f>S137*H137</f>
        <v>4.0039999999999996</v>
      </c>
      <c r="U137" s="41"/>
      <c r="V137" s="41"/>
      <c r="W137" s="41"/>
      <c r="X137" s="41"/>
      <c r="Y137" s="41"/>
      <c r="Z137" s="41"/>
      <c r="AA137" s="41"/>
      <c r="AB137" s="41"/>
      <c r="AC137" s="41"/>
      <c r="AD137" s="41"/>
      <c r="AE137" s="41"/>
      <c r="AR137" s="226" t="s">
        <v>200</v>
      </c>
      <c r="AT137" s="226" t="s">
        <v>195</v>
      </c>
      <c r="AU137" s="226" t="s">
        <v>78</v>
      </c>
      <c r="AY137" s="20" t="s">
        <v>193</v>
      </c>
      <c r="BE137" s="227">
        <f>IF(N137="základní",J137,0)</f>
        <v>0</v>
      </c>
      <c r="BF137" s="227">
        <f>IF(N137="snížená",J137,0)</f>
        <v>0</v>
      </c>
      <c r="BG137" s="227">
        <f>IF(N137="zákl. přenesená",J137,0)</f>
        <v>0</v>
      </c>
      <c r="BH137" s="227">
        <f>IF(N137="sníž. přenesená",J137,0)</f>
        <v>0</v>
      </c>
      <c r="BI137" s="227">
        <f>IF(N137="nulová",J137,0)</f>
        <v>0</v>
      </c>
      <c r="BJ137" s="20" t="s">
        <v>76</v>
      </c>
      <c r="BK137" s="227">
        <f>ROUND(I137*H137,2)</f>
        <v>0</v>
      </c>
      <c r="BL137" s="20" t="s">
        <v>200</v>
      </c>
      <c r="BM137" s="226" t="s">
        <v>959</v>
      </c>
    </row>
    <row r="138" s="2" customFormat="1">
      <c r="A138" s="41"/>
      <c r="B138" s="42"/>
      <c r="C138" s="43"/>
      <c r="D138" s="228" t="s">
        <v>202</v>
      </c>
      <c r="E138" s="43"/>
      <c r="F138" s="229" t="s">
        <v>960</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202</v>
      </c>
      <c r="AU138" s="20" t="s">
        <v>78</v>
      </c>
    </row>
    <row r="139" s="2" customFormat="1">
      <c r="A139" s="41"/>
      <c r="B139" s="42"/>
      <c r="C139" s="43"/>
      <c r="D139" s="233" t="s">
        <v>204</v>
      </c>
      <c r="E139" s="43"/>
      <c r="F139" s="234" t="s">
        <v>961</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204</v>
      </c>
      <c r="AU139" s="20" t="s">
        <v>78</v>
      </c>
    </row>
    <row r="140" s="13" customFormat="1">
      <c r="A140" s="13"/>
      <c r="B140" s="235"/>
      <c r="C140" s="236"/>
      <c r="D140" s="228" t="s">
        <v>206</v>
      </c>
      <c r="E140" s="237" t="s">
        <v>19</v>
      </c>
      <c r="F140" s="238" t="s">
        <v>207</v>
      </c>
      <c r="G140" s="236"/>
      <c r="H140" s="237" t="s">
        <v>19</v>
      </c>
      <c r="I140" s="239"/>
      <c r="J140" s="236"/>
      <c r="K140" s="236"/>
      <c r="L140" s="240"/>
      <c r="M140" s="241"/>
      <c r="N140" s="242"/>
      <c r="O140" s="242"/>
      <c r="P140" s="242"/>
      <c r="Q140" s="242"/>
      <c r="R140" s="242"/>
      <c r="S140" s="242"/>
      <c r="T140" s="243"/>
      <c r="U140" s="13"/>
      <c r="V140" s="13"/>
      <c r="W140" s="13"/>
      <c r="X140" s="13"/>
      <c r="Y140" s="13"/>
      <c r="Z140" s="13"/>
      <c r="AA140" s="13"/>
      <c r="AB140" s="13"/>
      <c r="AC140" s="13"/>
      <c r="AD140" s="13"/>
      <c r="AE140" s="13"/>
      <c r="AT140" s="244" t="s">
        <v>206</v>
      </c>
      <c r="AU140" s="244" t="s">
        <v>78</v>
      </c>
      <c r="AV140" s="13" t="s">
        <v>76</v>
      </c>
      <c r="AW140" s="13" t="s">
        <v>31</v>
      </c>
      <c r="AX140" s="13" t="s">
        <v>69</v>
      </c>
      <c r="AY140" s="244" t="s">
        <v>193</v>
      </c>
    </row>
    <row r="141" s="14" customFormat="1">
      <c r="A141" s="14"/>
      <c r="B141" s="245"/>
      <c r="C141" s="246"/>
      <c r="D141" s="228" t="s">
        <v>206</v>
      </c>
      <c r="E141" s="247" t="s">
        <v>19</v>
      </c>
      <c r="F141" s="248" t="s">
        <v>962</v>
      </c>
      <c r="G141" s="246"/>
      <c r="H141" s="249">
        <v>2</v>
      </c>
      <c r="I141" s="250"/>
      <c r="J141" s="246"/>
      <c r="K141" s="246"/>
      <c r="L141" s="251"/>
      <c r="M141" s="252"/>
      <c r="N141" s="253"/>
      <c r="O141" s="253"/>
      <c r="P141" s="253"/>
      <c r="Q141" s="253"/>
      <c r="R141" s="253"/>
      <c r="S141" s="253"/>
      <c r="T141" s="254"/>
      <c r="U141" s="14"/>
      <c r="V141" s="14"/>
      <c r="W141" s="14"/>
      <c r="X141" s="14"/>
      <c r="Y141" s="14"/>
      <c r="Z141" s="14"/>
      <c r="AA141" s="14"/>
      <c r="AB141" s="14"/>
      <c r="AC141" s="14"/>
      <c r="AD141" s="14"/>
      <c r="AE141" s="14"/>
      <c r="AT141" s="255" t="s">
        <v>206</v>
      </c>
      <c r="AU141" s="255" t="s">
        <v>78</v>
      </c>
      <c r="AV141" s="14" t="s">
        <v>78</v>
      </c>
      <c r="AW141" s="14" t="s">
        <v>31</v>
      </c>
      <c r="AX141" s="14" t="s">
        <v>69</v>
      </c>
      <c r="AY141" s="255" t="s">
        <v>193</v>
      </c>
    </row>
    <row r="142" s="14" customFormat="1">
      <c r="A142" s="14"/>
      <c r="B142" s="245"/>
      <c r="C142" s="246"/>
      <c r="D142" s="228" t="s">
        <v>206</v>
      </c>
      <c r="E142" s="247" t="s">
        <v>19</v>
      </c>
      <c r="F142" s="248" t="s">
        <v>963</v>
      </c>
      <c r="G142" s="246"/>
      <c r="H142" s="249">
        <v>3.6000000000000001</v>
      </c>
      <c r="I142" s="250"/>
      <c r="J142" s="246"/>
      <c r="K142" s="246"/>
      <c r="L142" s="251"/>
      <c r="M142" s="252"/>
      <c r="N142" s="253"/>
      <c r="O142" s="253"/>
      <c r="P142" s="253"/>
      <c r="Q142" s="253"/>
      <c r="R142" s="253"/>
      <c r="S142" s="253"/>
      <c r="T142" s="254"/>
      <c r="U142" s="14"/>
      <c r="V142" s="14"/>
      <c r="W142" s="14"/>
      <c r="X142" s="14"/>
      <c r="Y142" s="14"/>
      <c r="Z142" s="14"/>
      <c r="AA142" s="14"/>
      <c r="AB142" s="14"/>
      <c r="AC142" s="14"/>
      <c r="AD142" s="14"/>
      <c r="AE142" s="14"/>
      <c r="AT142" s="255" t="s">
        <v>206</v>
      </c>
      <c r="AU142" s="255" t="s">
        <v>78</v>
      </c>
      <c r="AV142" s="14" t="s">
        <v>78</v>
      </c>
      <c r="AW142" s="14" t="s">
        <v>31</v>
      </c>
      <c r="AX142" s="14" t="s">
        <v>69</v>
      </c>
      <c r="AY142" s="255" t="s">
        <v>193</v>
      </c>
    </row>
    <row r="143" s="14" customFormat="1">
      <c r="A143" s="14"/>
      <c r="B143" s="245"/>
      <c r="C143" s="246"/>
      <c r="D143" s="228" t="s">
        <v>206</v>
      </c>
      <c r="E143" s="247" t="s">
        <v>19</v>
      </c>
      <c r="F143" s="248" t="s">
        <v>964</v>
      </c>
      <c r="G143" s="246"/>
      <c r="H143" s="249">
        <v>3.5</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206</v>
      </c>
      <c r="AU143" s="255" t="s">
        <v>78</v>
      </c>
      <c r="AV143" s="14" t="s">
        <v>78</v>
      </c>
      <c r="AW143" s="14" t="s">
        <v>31</v>
      </c>
      <c r="AX143" s="14" t="s">
        <v>69</v>
      </c>
      <c r="AY143" s="255" t="s">
        <v>193</v>
      </c>
    </row>
    <row r="144" s="15" customFormat="1">
      <c r="A144" s="15"/>
      <c r="B144" s="256"/>
      <c r="C144" s="257"/>
      <c r="D144" s="228" t="s">
        <v>206</v>
      </c>
      <c r="E144" s="258" t="s">
        <v>19</v>
      </c>
      <c r="F144" s="259" t="s">
        <v>218</v>
      </c>
      <c r="G144" s="257"/>
      <c r="H144" s="260">
        <v>9.0999999999999996</v>
      </c>
      <c r="I144" s="261"/>
      <c r="J144" s="257"/>
      <c r="K144" s="257"/>
      <c r="L144" s="262"/>
      <c r="M144" s="263"/>
      <c r="N144" s="264"/>
      <c r="O144" s="264"/>
      <c r="P144" s="264"/>
      <c r="Q144" s="264"/>
      <c r="R144" s="264"/>
      <c r="S144" s="264"/>
      <c r="T144" s="265"/>
      <c r="U144" s="15"/>
      <c r="V144" s="15"/>
      <c r="W144" s="15"/>
      <c r="X144" s="15"/>
      <c r="Y144" s="15"/>
      <c r="Z144" s="15"/>
      <c r="AA144" s="15"/>
      <c r="AB144" s="15"/>
      <c r="AC144" s="15"/>
      <c r="AD144" s="15"/>
      <c r="AE144" s="15"/>
      <c r="AT144" s="266" t="s">
        <v>206</v>
      </c>
      <c r="AU144" s="266" t="s">
        <v>78</v>
      </c>
      <c r="AV144" s="15" t="s">
        <v>200</v>
      </c>
      <c r="AW144" s="15" t="s">
        <v>31</v>
      </c>
      <c r="AX144" s="15" t="s">
        <v>76</v>
      </c>
      <c r="AY144" s="266" t="s">
        <v>193</v>
      </c>
    </row>
    <row r="145" s="2" customFormat="1" ht="16.5" customHeight="1">
      <c r="A145" s="41"/>
      <c r="B145" s="42"/>
      <c r="C145" s="215" t="s">
        <v>281</v>
      </c>
      <c r="D145" s="215" t="s">
        <v>195</v>
      </c>
      <c r="E145" s="216" t="s">
        <v>965</v>
      </c>
      <c r="F145" s="217" t="s">
        <v>966</v>
      </c>
      <c r="G145" s="218" t="s">
        <v>258</v>
      </c>
      <c r="H145" s="219">
        <v>5.5</v>
      </c>
      <c r="I145" s="220"/>
      <c r="J145" s="221">
        <f>ROUND(I145*H145,2)</f>
        <v>0</v>
      </c>
      <c r="K145" s="217" t="s">
        <v>199</v>
      </c>
      <c r="L145" s="47"/>
      <c r="M145" s="222" t="s">
        <v>19</v>
      </c>
      <c r="N145" s="223" t="s">
        <v>40</v>
      </c>
      <c r="O145" s="87"/>
      <c r="P145" s="224">
        <f>O145*H145</f>
        <v>0</v>
      </c>
      <c r="Q145" s="224">
        <v>0</v>
      </c>
      <c r="R145" s="224">
        <f>Q145*H145</f>
        <v>0</v>
      </c>
      <c r="S145" s="224">
        <v>0.63</v>
      </c>
      <c r="T145" s="225">
        <f>S145*H145</f>
        <v>3.4649999999999999</v>
      </c>
      <c r="U145" s="41"/>
      <c r="V145" s="41"/>
      <c r="W145" s="41"/>
      <c r="X145" s="41"/>
      <c r="Y145" s="41"/>
      <c r="Z145" s="41"/>
      <c r="AA145" s="41"/>
      <c r="AB145" s="41"/>
      <c r="AC145" s="41"/>
      <c r="AD145" s="41"/>
      <c r="AE145" s="41"/>
      <c r="AR145" s="226" t="s">
        <v>200</v>
      </c>
      <c r="AT145" s="226" t="s">
        <v>195</v>
      </c>
      <c r="AU145" s="226" t="s">
        <v>78</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200</v>
      </c>
      <c r="BM145" s="226" t="s">
        <v>967</v>
      </c>
    </row>
    <row r="146" s="2" customFormat="1">
      <c r="A146" s="41"/>
      <c r="B146" s="42"/>
      <c r="C146" s="43"/>
      <c r="D146" s="228" t="s">
        <v>202</v>
      </c>
      <c r="E146" s="43"/>
      <c r="F146" s="229" t="s">
        <v>968</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78</v>
      </c>
    </row>
    <row r="147" s="2" customFormat="1">
      <c r="A147" s="41"/>
      <c r="B147" s="42"/>
      <c r="C147" s="43"/>
      <c r="D147" s="233" t="s">
        <v>204</v>
      </c>
      <c r="E147" s="43"/>
      <c r="F147" s="234" t="s">
        <v>969</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204</v>
      </c>
      <c r="AU147" s="20" t="s">
        <v>78</v>
      </c>
    </row>
    <row r="148" s="13" customFormat="1">
      <c r="A148" s="13"/>
      <c r="B148" s="235"/>
      <c r="C148" s="236"/>
      <c r="D148" s="228" t="s">
        <v>206</v>
      </c>
      <c r="E148" s="237" t="s">
        <v>19</v>
      </c>
      <c r="F148" s="238" t="s">
        <v>207</v>
      </c>
      <c r="G148" s="236"/>
      <c r="H148" s="237" t="s">
        <v>19</v>
      </c>
      <c r="I148" s="239"/>
      <c r="J148" s="236"/>
      <c r="K148" s="236"/>
      <c r="L148" s="240"/>
      <c r="M148" s="241"/>
      <c r="N148" s="242"/>
      <c r="O148" s="242"/>
      <c r="P148" s="242"/>
      <c r="Q148" s="242"/>
      <c r="R148" s="242"/>
      <c r="S148" s="242"/>
      <c r="T148" s="243"/>
      <c r="U148" s="13"/>
      <c r="V148" s="13"/>
      <c r="W148" s="13"/>
      <c r="X148" s="13"/>
      <c r="Y148" s="13"/>
      <c r="Z148" s="13"/>
      <c r="AA148" s="13"/>
      <c r="AB148" s="13"/>
      <c r="AC148" s="13"/>
      <c r="AD148" s="13"/>
      <c r="AE148" s="13"/>
      <c r="AT148" s="244" t="s">
        <v>206</v>
      </c>
      <c r="AU148" s="244" t="s">
        <v>78</v>
      </c>
      <c r="AV148" s="13" t="s">
        <v>76</v>
      </c>
      <c r="AW148" s="13" t="s">
        <v>31</v>
      </c>
      <c r="AX148" s="13" t="s">
        <v>69</v>
      </c>
      <c r="AY148" s="244" t="s">
        <v>193</v>
      </c>
    </row>
    <row r="149" s="14" customFormat="1">
      <c r="A149" s="14"/>
      <c r="B149" s="245"/>
      <c r="C149" s="246"/>
      <c r="D149" s="228" t="s">
        <v>206</v>
      </c>
      <c r="E149" s="247" t="s">
        <v>19</v>
      </c>
      <c r="F149" s="248" t="s">
        <v>970</v>
      </c>
      <c r="G149" s="246"/>
      <c r="H149" s="249">
        <v>2</v>
      </c>
      <c r="I149" s="250"/>
      <c r="J149" s="246"/>
      <c r="K149" s="246"/>
      <c r="L149" s="251"/>
      <c r="M149" s="252"/>
      <c r="N149" s="253"/>
      <c r="O149" s="253"/>
      <c r="P149" s="253"/>
      <c r="Q149" s="253"/>
      <c r="R149" s="253"/>
      <c r="S149" s="253"/>
      <c r="T149" s="254"/>
      <c r="U149" s="14"/>
      <c r="V149" s="14"/>
      <c r="W149" s="14"/>
      <c r="X149" s="14"/>
      <c r="Y149" s="14"/>
      <c r="Z149" s="14"/>
      <c r="AA149" s="14"/>
      <c r="AB149" s="14"/>
      <c r="AC149" s="14"/>
      <c r="AD149" s="14"/>
      <c r="AE149" s="14"/>
      <c r="AT149" s="255" t="s">
        <v>206</v>
      </c>
      <c r="AU149" s="255" t="s">
        <v>78</v>
      </c>
      <c r="AV149" s="14" t="s">
        <v>78</v>
      </c>
      <c r="AW149" s="14" t="s">
        <v>31</v>
      </c>
      <c r="AX149" s="14" t="s">
        <v>69</v>
      </c>
      <c r="AY149" s="255" t="s">
        <v>193</v>
      </c>
    </row>
    <row r="150" s="14" customFormat="1">
      <c r="A150" s="14"/>
      <c r="B150" s="245"/>
      <c r="C150" s="246"/>
      <c r="D150" s="228" t="s">
        <v>206</v>
      </c>
      <c r="E150" s="247" t="s">
        <v>19</v>
      </c>
      <c r="F150" s="248" t="s">
        <v>964</v>
      </c>
      <c r="G150" s="246"/>
      <c r="H150" s="249">
        <v>3.5</v>
      </c>
      <c r="I150" s="250"/>
      <c r="J150" s="246"/>
      <c r="K150" s="246"/>
      <c r="L150" s="251"/>
      <c r="M150" s="252"/>
      <c r="N150" s="253"/>
      <c r="O150" s="253"/>
      <c r="P150" s="253"/>
      <c r="Q150" s="253"/>
      <c r="R150" s="253"/>
      <c r="S150" s="253"/>
      <c r="T150" s="254"/>
      <c r="U150" s="14"/>
      <c r="V150" s="14"/>
      <c r="W150" s="14"/>
      <c r="X150" s="14"/>
      <c r="Y150" s="14"/>
      <c r="Z150" s="14"/>
      <c r="AA150" s="14"/>
      <c r="AB150" s="14"/>
      <c r="AC150" s="14"/>
      <c r="AD150" s="14"/>
      <c r="AE150" s="14"/>
      <c r="AT150" s="255" t="s">
        <v>206</v>
      </c>
      <c r="AU150" s="255" t="s">
        <v>78</v>
      </c>
      <c r="AV150" s="14" t="s">
        <v>78</v>
      </c>
      <c r="AW150" s="14" t="s">
        <v>31</v>
      </c>
      <c r="AX150" s="14" t="s">
        <v>69</v>
      </c>
      <c r="AY150" s="255" t="s">
        <v>193</v>
      </c>
    </row>
    <row r="151" s="15" customFormat="1">
      <c r="A151" s="15"/>
      <c r="B151" s="256"/>
      <c r="C151" s="257"/>
      <c r="D151" s="228" t="s">
        <v>206</v>
      </c>
      <c r="E151" s="258" t="s">
        <v>19</v>
      </c>
      <c r="F151" s="259" t="s">
        <v>218</v>
      </c>
      <c r="G151" s="257"/>
      <c r="H151" s="260">
        <v>5.5</v>
      </c>
      <c r="I151" s="261"/>
      <c r="J151" s="257"/>
      <c r="K151" s="257"/>
      <c r="L151" s="262"/>
      <c r="M151" s="263"/>
      <c r="N151" s="264"/>
      <c r="O151" s="264"/>
      <c r="P151" s="264"/>
      <c r="Q151" s="264"/>
      <c r="R151" s="264"/>
      <c r="S151" s="264"/>
      <c r="T151" s="265"/>
      <c r="U151" s="15"/>
      <c r="V151" s="15"/>
      <c r="W151" s="15"/>
      <c r="X151" s="15"/>
      <c r="Y151" s="15"/>
      <c r="Z151" s="15"/>
      <c r="AA151" s="15"/>
      <c r="AB151" s="15"/>
      <c r="AC151" s="15"/>
      <c r="AD151" s="15"/>
      <c r="AE151" s="15"/>
      <c r="AT151" s="266" t="s">
        <v>206</v>
      </c>
      <c r="AU151" s="266" t="s">
        <v>78</v>
      </c>
      <c r="AV151" s="15" t="s">
        <v>200</v>
      </c>
      <c r="AW151" s="15" t="s">
        <v>31</v>
      </c>
      <c r="AX151" s="15" t="s">
        <v>76</v>
      </c>
      <c r="AY151" s="266" t="s">
        <v>193</v>
      </c>
    </row>
    <row r="152" s="2" customFormat="1" ht="16.5" customHeight="1">
      <c r="A152" s="41"/>
      <c r="B152" s="42"/>
      <c r="C152" s="215" t="s">
        <v>288</v>
      </c>
      <c r="D152" s="215" t="s">
        <v>195</v>
      </c>
      <c r="E152" s="216" t="s">
        <v>971</v>
      </c>
      <c r="F152" s="217" t="s">
        <v>972</v>
      </c>
      <c r="G152" s="218" t="s">
        <v>258</v>
      </c>
      <c r="H152" s="219">
        <v>564.20000000000005</v>
      </c>
      <c r="I152" s="220"/>
      <c r="J152" s="221">
        <f>ROUND(I152*H152,2)</f>
        <v>0</v>
      </c>
      <c r="K152" s="217" t="s">
        <v>199</v>
      </c>
      <c r="L152" s="47"/>
      <c r="M152" s="222" t="s">
        <v>19</v>
      </c>
      <c r="N152" s="223" t="s">
        <v>40</v>
      </c>
      <c r="O152" s="87"/>
      <c r="P152" s="224">
        <f>O152*H152</f>
        <v>0</v>
      </c>
      <c r="Q152" s="224">
        <v>0</v>
      </c>
      <c r="R152" s="224">
        <f>Q152*H152</f>
        <v>0</v>
      </c>
      <c r="S152" s="224">
        <v>0.28999999999999998</v>
      </c>
      <c r="T152" s="225">
        <f>S152*H152</f>
        <v>163.618</v>
      </c>
      <c r="U152" s="41"/>
      <c r="V152" s="41"/>
      <c r="W152" s="41"/>
      <c r="X152" s="41"/>
      <c r="Y152" s="41"/>
      <c r="Z152" s="41"/>
      <c r="AA152" s="41"/>
      <c r="AB152" s="41"/>
      <c r="AC152" s="41"/>
      <c r="AD152" s="41"/>
      <c r="AE152" s="41"/>
      <c r="AR152" s="226" t="s">
        <v>200</v>
      </c>
      <c r="AT152" s="226" t="s">
        <v>195</v>
      </c>
      <c r="AU152" s="226" t="s">
        <v>78</v>
      </c>
      <c r="AY152" s="20" t="s">
        <v>193</v>
      </c>
      <c r="BE152" s="227">
        <f>IF(N152="základní",J152,0)</f>
        <v>0</v>
      </c>
      <c r="BF152" s="227">
        <f>IF(N152="snížená",J152,0)</f>
        <v>0</v>
      </c>
      <c r="BG152" s="227">
        <f>IF(N152="zákl. přenesená",J152,0)</f>
        <v>0</v>
      </c>
      <c r="BH152" s="227">
        <f>IF(N152="sníž. přenesená",J152,0)</f>
        <v>0</v>
      </c>
      <c r="BI152" s="227">
        <f>IF(N152="nulová",J152,0)</f>
        <v>0</v>
      </c>
      <c r="BJ152" s="20" t="s">
        <v>76</v>
      </c>
      <c r="BK152" s="227">
        <f>ROUND(I152*H152,2)</f>
        <v>0</v>
      </c>
      <c r="BL152" s="20" t="s">
        <v>200</v>
      </c>
      <c r="BM152" s="226" t="s">
        <v>973</v>
      </c>
    </row>
    <row r="153" s="2" customFormat="1">
      <c r="A153" s="41"/>
      <c r="B153" s="42"/>
      <c r="C153" s="43"/>
      <c r="D153" s="228" t="s">
        <v>202</v>
      </c>
      <c r="E153" s="43"/>
      <c r="F153" s="229" t="s">
        <v>974</v>
      </c>
      <c r="G153" s="43"/>
      <c r="H153" s="43"/>
      <c r="I153" s="230"/>
      <c r="J153" s="43"/>
      <c r="K153" s="43"/>
      <c r="L153" s="47"/>
      <c r="M153" s="231"/>
      <c r="N153" s="232"/>
      <c r="O153" s="87"/>
      <c r="P153" s="87"/>
      <c r="Q153" s="87"/>
      <c r="R153" s="87"/>
      <c r="S153" s="87"/>
      <c r="T153" s="88"/>
      <c r="U153" s="41"/>
      <c r="V153" s="41"/>
      <c r="W153" s="41"/>
      <c r="X153" s="41"/>
      <c r="Y153" s="41"/>
      <c r="Z153" s="41"/>
      <c r="AA153" s="41"/>
      <c r="AB153" s="41"/>
      <c r="AC153" s="41"/>
      <c r="AD153" s="41"/>
      <c r="AE153" s="41"/>
      <c r="AT153" s="20" t="s">
        <v>202</v>
      </c>
      <c r="AU153" s="20" t="s">
        <v>78</v>
      </c>
    </row>
    <row r="154" s="2" customFormat="1">
      <c r="A154" s="41"/>
      <c r="B154" s="42"/>
      <c r="C154" s="43"/>
      <c r="D154" s="233" t="s">
        <v>204</v>
      </c>
      <c r="E154" s="43"/>
      <c r="F154" s="234" t="s">
        <v>975</v>
      </c>
      <c r="G154" s="43"/>
      <c r="H154" s="43"/>
      <c r="I154" s="230"/>
      <c r="J154" s="43"/>
      <c r="K154" s="43"/>
      <c r="L154" s="47"/>
      <c r="M154" s="231"/>
      <c r="N154" s="232"/>
      <c r="O154" s="87"/>
      <c r="P154" s="87"/>
      <c r="Q154" s="87"/>
      <c r="R154" s="87"/>
      <c r="S154" s="87"/>
      <c r="T154" s="88"/>
      <c r="U154" s="41"/>
      <c r="V154" s="41"/>
      <c r="W154" s="41"/>
      <c r="X154" s="41"/>
      <c r="Y154" s="41"/>
      <c r="Z154" s="41"/>
      <c r="AA154" s="41"/>
      <c r="AB154" s="41"/>
      <c r="AC154" s="41"/>
      <c r="AD154" s="41"/>
      <c r="AE154" s="41"/>
      <c r="AT154" s="20" t="s">
        <v>204</v>
      </c>
      <c r="AU154" s="20" t="s">
        <v>78</v>
      </c>
    </row>
    <row r="155" s="13" customFormat="1">
      <c r="A155" s="13"/>
      <c r="B155" s="235"/>
      <c r="C155" s="236"/>
      <c r="D155" s="228" t="s">
        <v>206</v>
      </c>
      <c r="E155" s="237" t="s">
        <v>19</v>
      </c>
      <c r="F155" s="238" t="s">
        <v>207</v>
      </c>
      <c r="G155" s="236"/>
      <c r="H155" s="237" t="s">
        <v>19</v>
      </c>
      <c r="I155" s="239"/>
      <c r="J155" s="236"/>
      <c r="K155" s="236"/>
      <c r="L155" s="240"/>
      <c r="M155" s="241"/>
      <c r="N155" s="242"/>
      <c r="O155" s="242"/>
      <c r="P155" s="242"/>
      <c r="Q155" s="242"/>
      <c r="R155" s="242"/>
      <c r="S155" s="242"/>
      <c r="T155" s="243"/>
      <c r="U155" s="13"/>
      <c r="V155" s="13"/>
      <c r="W155" s="13"/>
      <c r="X155" s="13"/>
      <c r="Y155" s="13"/>
      <c r="Z155" s="13"/>
      <c r="AA155" s="13"/>
      <c r="AB155" s="13"/>
      <c r="AC155" s="13"/>
      <c r="AD155" s="13"/>
      <c r="AE155" s="13"/>
      <c r="AT155" s="244" t="s">
        <v>206</v>
      </c>
      <c r="AU155" s="244" t="s">
        <v>78</v>
      </c>
      <c r="AV155" s="13" t="s">
        <v>76</v>
      </c>
      <c r="AW155" s="13" t="s">
        <v>31</v>
      </c>
      <c r="AX155" s="13" t="s">
        <v>69</v>
      </c>
      <c r="AY155" s="244" t="s">
        <v>193</v>
      </c>
    </row>
    <row r="156" s="13" customFormat="1">
      <c r="A156" s="13"/>
      <c r="B156" s="235"/>
      <c r="C156" s="236"/>
      <c r="D156" s="228" t="s">
        <v>206</v>
      </c>
      <c r="E156" s="237" t="s">
        <v>19</v>
      </c>
      <c r="F156" s="238" t="s">
        <v>976</v>
      </c>
      <c r="G156" s="236"/>
      <c r="H156" s="237" t="s">
        <v>19</v>
      </c>
      <c r="I156" s="239"/>
      <c r="J156" s="236"/>
      <c r="K156" s="236"/>
      <c r="L156" s="240"/>
      <c r="M156" s="241"/>
      <c r="N156" s="242"/>
      <c r="O156" s="242"/>
      <c r="P156" s="242"/>
      <c r="Q156" s="242"/>
      <c r="R156" s="242"/>
      <c r="S156" s="242"/>
      <c r="T156" s="243"/>
      <c r="U156" s="13"/>
      <c r="V156" s="13"/>
      <c r="W156" s="13"/>
      <c r="X156" s="13"/>
      <c r="Y156" s="13"/>
      <c r="Z156" s="13"/>
      <c r="AA156" s="13"/>
      <c r="AB156" s="13"/>
      <c r="AC156" s="13"/>
      <c r="AD156" s="13"/>
      <c r="AE156" s="13"/>
      <c r="AT156" s="244" t="s">
        <v>206</v>
      </c>
      <c r="AU156" s="244" t="s">
        <v>78</v>
      </c>
      <c r="AV156" s="13" t="s">
        <v>76</v>
      </c>
      <c r="AW156" s="13" t="s">
        <v>31</v>
      </c>
      <c r="AX156" s="13" t="s">
        <v>69</v>
      </c>
      <c r="AY156" s="244" t="s">
        <v>193</v>
      </c>
    </row>
    <row r="157" s="14" customFormat="1">
      <c r="A157" s="14"/>
      <c r="B157" s="245"/>
      <c r="C157" s="246"/>
      <c r="D157" s="228" t="s">
        <v>206</v>
      </c>
      <c r="E157" s="247" t="s">
        <v>19</v>
      </c>
      <c r="F157" s="248" t="s">
        <v>940</v>
      </c>
      <c r="G157" s="246"/>
      <c r="H157" s="249">
        <v>112</v>
      </c>
      <c r="I157" s="250"/>
      <c r="J157" s="246"/>
      <c r="K157" s="246"/>
      <c r="L157" s="251"/>
      <c r="M157" s="252"/>
      <c r="N157" s="253"/>
      <c r="O157" s="253"/>
      <c r="P157" s="253"/>
      <c r="Q157" s="253"/>
      <c r="R157" s="253"/>
      <c r="S157" s="253"/>
      <c r="T157" s="254"/>
      <c r="U157" s="14"/>
      <c r="V157" s="14"/>
      <c r="W157" s="14"/>
      <c r="X157" s="14"/>
      <c r="Y157" s="14"/>
      <c r="Z157" s="14"/>
      <c r="AA157" s="14"/>
      <c r="AB157" s="14"/>
      <c r="AC157" s="14"/>
      <c r="AD157" s="14"/>
      <c r="AE157" s="14"/>
      <c r="AT157" s="255" t="s">
        <v>206</v>
      </c>
      <c r="AU157" s="255" t="s">
        <v>78</v>
      </c>
      <c r="AV157" s="14" t="s">
        <v>78</v>
      </c>
      <c r="AW157" s="14" t="s">
        <v>31</v>
      </c>
      <c r="AX157" s="14" t="s">
        <v>69</v>
      </c>
      <c r="AY157" s="255" t="s">
        <v>193</v>
      </c>
    </row>
    <row r="158" s="14" customFormat="1">
      <c r="A158" s="14"/>
      <c r="B158" s="245"/>
      <c r="C158" s="246"/>
      <c r="D158" s="228" t="s">
        <v>206</v>
      </c>
      <c r="E158" s="247" t="s">
        <v>19</v>
      </c>
      <c r="F158" s="248" t="s">
        <v>944</v>
      </c>
      <c r="G158" s="246"/>
      <c r="H158" s="249">
        <v>45.200000000000003</v>
      </c>
      <c r="I158" s="250"/>
      <c r="J158" s="246"/>
      <c r="K158" s="246"/>
      <c r="L158" s="251"/>
      <c r="M158" s="252"/>
      <c r="N158" s="253"/>
      <c r="O158" s="253"/>
      <c r="P158" s="253"/>
      <c r="Q158" s="253"/>
      <c r="R158" s="253"/>
      <c r="S158" s="253"/>
      <c r="T158" s="254"/>
      <c r="U158" s="14"/>
      <c r="V158" s="14"/>
      <c r="W158" s="14"/>
      <c r="X158" s="14"/>
      <c r="Y158" s="14"/>
      <c r="Z158" s="14"/>
      <c r="AA158" s="14"/>
      <c r="AB158" s="14"/>
      <c r="AC158" s="14"/>
      <c r="AD158" s="14"/>
      <c r="AE158" s="14"/>
      <c r="AT158" s="255" t="s">
        <v>206</v>
      </c>
      <c r="AU158" s="255" t="s">
        <v>78</v>
      </c>
      <c r="AV158" s="14" t="s">
        <v>78</v>
      </c>
      <c r="AW158" s="14" t="s">
        <v>31</v>
      </c>
      <c r="AX158" s="14" t="s">
        <v>69</v>
      </c>
      <c r="AY158" s="255" t="s">
        <v>193</v>
      </c>
    </row>
    <row r="159" s="14" customFormat="1">
      <c r="A159" s="14"/>
      <c r="B159" s="245"/>
      <c r="C159" s="246"/>
      <c r="D159" s="228" t="s">
        <v>206</v>
      </c>
      <c r="E159" s="247" t="s">
        <v>19</v>
      </c>
      <c r="F159" s="248" t="s">
        <v>977</v>
      </c>
      <c r="G159" s="246"/>
      <c r="H159" s="249">
        <v>224</v>
      </c>
      <c r="I159" s="250"/>
      <c r="J159" s="246"/>
      <c r="K159" s="246"/>
      <c r="L159" s="251"/>
      <c r="M159" s="252"/>
      <c r="N159" s="253"/>
      <c r="O159" s="253"/>
      <c r="P159" s="253"/>
      <c r="Q159" s="253"/>
      <c r="R159" s="253"/>
      <c r="S159" s="253"/>
      <c r="T159" s="254"/>
      <c r="U159" s="14"/>
      <c r="V159" s="14"/>
      <c r="W159" s="14"/>
      <c r="X159" s="14"/>
      <c r="Y159" s="14"/>
      <c r="Z159" s="14"/>
      <c r="AA159" s="14"/>
      <c r="AB159" s="14"/>
      <c r="AC159" s="14"/>
      <c r="AD159" s="14"/>
      <c r="AE159" s="14"/>
      <c r="AT159" s="255" t="s">
        <v>206</v>
      </c>
      <c r="AU159" s="255" t="s">
        <v>78</v>
      </c>
      <c r="AV159" s="14" t="s">
        <v>78</v>
      </c>
      <c r="AW159" s="14" t="s">
        <v>31</v>
      </c>
      <c r="AX159" s="14" t="s">
        <v>69</v>
      </c>
      <c r="AY159" s="255" t="s">
        <v>193</v>
      </c>
    </row>
    <row r="160" s="14" customFormat="1">
      <c r="A160" s="14"/>
      <c r="B160" s="245"/>
      <c r="C160" s="246"/>
      <c r="D160" s="228" t="s">
        <v>206</v>
      </c>
      <c r="E160" s="247" t="s">
        <v>19</v>
      </c>
      <c r="F160" s="248" t="s">
        <v>978</v>
      </c>
      <c r="G160" s="246"/>
      <c r="H160" s="249">
        <v>183</v>
      </c>
      <c r="I160" s="250"/>
      <c r="J160" s="246"/>
      <c r="K160" s="246"/>
      <c r="L160" s="251"/>
      <c r="M160" s="252"/>
      <c r="N160" s="253"/>
      <c r="O160" s="253"/>
      <c r="P160" s="253"/>
      <c r="Q160" s="253"/>
      <c r="R160" s="253"/>
      <c r="S160" s="253"/>
      <c r="T160" s="254"/>
      <c r="U160" s="14"/>
      <c r="V160" s="14"/>
      <c r="W160" s="14"/>
      <c r="X160" s="14"/>
      <c r="Y160" s="14"/>
      <c r="Z160" s="14"/>
      <c r="AA160" s="14"/>
      <c r="AB160" s="14"/>
      <c r="AC160" s="14"/>
      <c r="AD160" s="14"/>
      <c r="AE160" s="14"/>
      <c r="AT160" s="255" t="s">
        <v>206</v>
      </c>
      <c r="AU160" s="255" t="s">
        <v>78</v>
      </c>
      <c r="AV160" s="14" t="s">
        <v>78</v>
      </c>
      <c r="AW160" s="14" t="s">
        <v>31</v>
      </c>
      <c r="AX160" s="14" t="s">
        <v>69</v>
      </c>
      <c r="AY160" s="255" t="s">
        <v>193</v>
      </c>
    </row>
    <row r="161" s="15" customFormat="1">
      <c r="A161" s="15"/>
      <c r="B161" s="256"/>
      <c r="C161" s="257"/>
      <c r="D161" s="228" t="s">
        <v>206</v>
      </c>
      <c r="E161" s="258" t="s">
        <v>19</v>
      </c>
      <c r="F161" s="259" t="s">
        <v>218</v>
      </c>
      <c r="G161" s="257"/>
      <c r="H161" s="260">
        <v>564.20000000000005</v>
      </c>
      <c r="I161" s="261"/>
      <c r="J161" s="257"/>
      <c r="K161" s="257"/>
      <c r="L161" s="262"/>
      <c r="M161" s="263"/>
      <c r="N161" s="264"/>
      <c r="O161" s="264"/>
      <c r="P161" s="264"/>
      <c r="Q161" s="264"/>
      <c r="R161" s="264"/>
      <c r="S161" s="264"/>
      <c r="T161" s="265"/>
      <c r="U161" s="15"/>
      <c r="V161" s="15"/>
      <c r="W161" s="15"/>
      <c r="X161" s="15"/>
      <c r="Y161" s="15"/>
      <c r="Z161" s="15"/>
      <c r="AA161" s="15"/>
      <c r="AB161" s="15"/>
      <c r="AC161" s="15"/>
      <c r="AD161" s="15"/>
      <c r="AE161" s="15"/>
      <c r="AT161" s="266" t="s">
        <v>206</v>
      </c>
      <c r="AU161" s="266" t="s">
        <v>78</v>
      </c>
      <c r="AV161" s="15" t="s">
        <v>200</v>
      </c>
      <c r="AW161" s="15" t="s">
        <v>31</v>
      </c>
      <c r="AX161" s="15" t="s">
        <v>76</v>
      </c>
      <c r="AY161" s="266" t="s">
        <v>193</v>
      </c>
    </row>
    <row r="162" s="2" customFormat="1" ht="16.5" customHeight="1">
      <c r="A162" s="41"/>
      <c r="B162" s="42"/>
      <c r="C162" s="215" t="s">
        <v>8</v>
      </c>
      <c r="D162" s="215" t="s">
        <v>195</v>
      </c>
      <c r="E162" s="216" t="s">
        <v>979</v>
      </c>
      <c r="F162" s="217" t="s">
        <v>980</v>
      </c>
      <c r="G162" s="218" t="s">
        <v>258</v>
      </c>
      <c r="H162" s="219">
        <v>23</v>
      </c>
      <c r="I162" s="220"/>
      <c r="J162" s="221">
        <f>ROUND(I162*H162,2)</f>
        <v>0</v>
      </c>
      <c r="K162" s="217" t="s">
        <v>199</v>
      </c>
      <c r="L162" s="47"/>
      <c r="M162" s="222" t="s">
        <v>19</v>
      </c>
      <c r="N162" s="223" t="s">
        <v>40</v>
      </c>
      <c r="O162" s="87"/>
      <c r="P162" s="224">
        <f>O162*H162</f>
        <v>0</v>
      </c>
      <c r="Q162" s="224">
        <v>0</v>
      </c>
      <c r="R162" s="224">
        <f>Q162*H162</f>
        <v>0</v>
      </c>
      <c r="S162" s="224">
        <v>0.44</v>
      </c>
      <c r="T162" s="225">
        <f>S162*H162</f>
        <v>10.119999999999999</v>
      </c>
      <c r="U162" s="41"/>
      <c r="V162" s="41"/>
      <c r="W162" s="41"/>
      <c r="X162" s="41"/>
      <c r="Y162" s="41"/>
      <c r="Z162" s="41"/>
      <c r="AA162" s="41"/>
      <c r="AB162" s="41"/>
      <c r="AC162" s="41"/>
      <c r="AD162" s="41"/>
      <c r="AE162" s="41"/>
      <c r="AR162" s="226" t="s">
        <v>200</v>
      </c>
      <c r="AT162" s="226" t="s">
        <v>195</v>
      </c>
      <c r="AU162" s="226" t="s">
        <v>78</v>
      </c>
      <c r="AY162" s="20" t="s">
        <v>193</v>
      </c>
      <c r="BE162" s="227">
        <f>IF(N162="základní",J162,0)</f>
        <v>0</v>
      </c>
      <c r="BF162" s="227">
        <f>IF(N162="snížená",J162,0)</f>
        <v>0</v>
      </c>
      <c r="BG162" s="227">
        <f>IF(N162="zákl. přenesená",J162,0)</f>
        <v>0</v>
      </c>
      <c r="BH162" s="227">
        <f>IF(N162="sníž. přenesená",J162,0)</f>
        <v>0</v>
      </c>
      <c r="BI162" s="227">
        <f>IF(N162="nulová",J162,0)</f>
        <v>0</v>
      </c>
      <c r="BJ162" s="20" t="s">
        <v>76</v>
      </c>
      <c r="BK162" s="227">
        <f>ROUND(I162*H162,2)</f>
        <v>0</v>
      </c>
      <c r="BL162" s="20" t="s">
        <v>200</v>
      </c>
      <c r="BM162" s="226" t="s">
        <v>981</v>
      </c>
    </row>
    <row r="163" s="2" customFormat="1">
      <c r="A163" s="41"/>
      <c r="B163" s="42"/>
      <c r="C163" s="43"/>
      <c r="D163" s="228" t="s">
        <v>202</v>
      </c>
      <c r="E163" s="43"/>
      <c r="F163" s="229" t="s">
        <v>982</v>
      </c>
      <c r="G163" s="43"/>
      <c r="H163" s="43"/>
      <c r="I163" s="230"/>
      <c r="J163" s="43"/>
      <c r="K163" s="43"/>
      <c r="L163" s="47"/>
      <c r="M163" s="231"/>
      <c r="N163" s="232"/>
      <c r="O163" s="87"/>
      <c r="P163" s="87"/>
      <c r="Q163" s="87"/>
      <c r="R163" s="87"/>
      <c r="S163" s="87"/>
      <c r="T163" s="88"/>
      <c r="U163" s="41"/>
      <c r="V163" s="41"/>
      <c r="W163" s="41"/>
      <c r="X163" s="41"/>
      <c r="Y163" s="41"/>
      <c r="Z163" s="41"/>
      <c r="AA163" s="41"/>
      <c r="AB163" s="41"/>
      <c r="AC163" s="41"/>
      <c r="AD163" s="41"/>
      <c r="AE163" s="41"/>
      <c r="AT163" s="20" t="s">
        <v>202</v>
      </c>
      <c r="AU163" s="20" t="s">
        <v>78</v>
      </c>
    </row>
    <row r="164" s="2" customFormat="1">
      <c r="A164" s="41"/>
      <c r="B164" s="42"/>
      <c r="C164" s="43"/>
      <c r="D164" s="233" t="s">
        <v>204</v>
      </c>
      <c r="E164" s="43"/>
      <c r="F164" s="234" t="s">
        <v>983</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204</v>
      </c>
      <c r="AU164" s="20" t="s">
        <v>78</v>
      </c>
    </row>
    <row r="165" s="13" customFormat="1">
      <c r="A165" s="13"/>
      <c r="B165" s="235"/>
      <c r="C165" s="236"/>
      <c r="D165" s="228" t="s">
        <v>206</v>
      </c>
      <c r="E165" s="237" t="s">
        <v>19</v>
      </c>
      <c r="F165" s="238" t="s">
        <v>207</v>
      </c>
      <c r="G165" s="236"/>
      <c r="H165" s="237" t="s">
        <v>19</v>
      </c>
      <c r="I165" s="239"/>
      <c r="J165" s="236"/>
      <c r="K165" s="236"/>
      <c r="L165" s="240"/>
      <c r="M165" s="241"/>
      <c r="N165" s="242"/>
      <c r="O165" s="242"/>
      <c r="P165" s="242"/>
      <c r="Q165" s="242"/>
      <c r="R165" s="242"/>
      <c r="S165" s="242"/>
      <c r="T165" s="243"/>
      <c r="U165" s="13"/>
      <c r="V165" s="13"/>
      <c r="W165" s="13"/>
      <c r="X165" s="13"/>
      <c r="Y165" s="13"/>
      <c r="Z165" s="13"/>
      <c r="AA165" s="13"/>
      <c r="AB165" s="13"/>
      <c r="AC165" s="13"/>
      <c r="AD165" s="13"/>
      <c r="AE165" s="13"/>
      <c r="AT165" s="244" t="s">
        <v>206</v>
      </c>
      <c r="AU165" s="244" t="s">
        <v>78</v>
      </c>
      <c r="AV165" s="13" t="s">
        <v>76</v>
      </c>
      <c r="AW165" s="13" t="s">
        <v>31</v>
      </c>
      <c r="AX165" s="13" t="s">
        <v>69</v>
      </c>
      <c r="AY165" s="244" t="s">
        <v>193</v>
      </c>
    </row>
    <row r="166" s="14" customFormat="1">
      <c r="A166" s="14"/>
      <c r="B166" s="245"/>
      <c r="C166" s="246"/>
      <c r="D166" s="228" t="s">
        <v>206</v>
      </c>
      <c r="E166" s="247" t="s">
        <v>19</v>
      </c>
      <c r="F166" s="248" t="s">
        <v>984</v>
      </c>
      <c r="G166" s="246"/>
      <c r="H166" s="249">
        <v>23</v>
      </c>
      <c r="I166" s="250"/>
      <c r="J166" s="246"/>
      <c r="K166" s="246"/>
      <c r="L166" s="251"/>
      <c r="M166" s="252"/>
      <c r="N166" s="253"/>
      <c r="O166" s="253"/>
      <c r="P166" s="253"/>
      <c r="Q166" s="253"/>
      <c r="R166" s="253"/>
      <c r="S166" s="253"/>
      <c r="T166" s="254"/>
      <c r="U166" s="14"/>
      <c r="V166" s="14"/>
      <c r="W166" s="14"/>
      <c r="X166" s="14"/>
      <c r="Y166" s="14"/>
      <c r="Z166" s="14"/>
      <c r="AA166" s="14"/>
      <c r="AB166" s="14"/>
      <c r="AC166" s="14"/>
      <c r="AD166" s="14"/>
      <c r="AE166" s="14"/>
      <c r="AT166" s="255" t="s">
        <v>206</v>
      </c>
      <c r="AU166" s="255" t="s">
        <v>78</v>
      </c>
      <c r="AV166" s="14" t="s">
        <v>78</v>
      </c>
      <c r="AW166" s="14" t="s">
        <v>31</v>
      </c>
      <c r="AX166" s="14" t="s">
        <v>76</v>
      </c>
      <c r="AY166" s="255" t="s">
        <v>193</v>
      </c>
    </row>
    <row r="167" s="2" customFormat="1" ht="16.5" customHeight="1">
      <c r="A167" s="41"/>
      <c r="B167" s="42"/>
      <c r="C167" s="215" t="s">
        <v>300</v>
      </c>
      <c r="D167" s="215" t="s">
        <v>195</v>
      </c>
      <c r="E167" s="216" t="s">
        <v>985</v>
      </c>
      <c r="F167" s="217" t="s">
        <v>986</v>
      </c>
      <c r="G167" s="218" t="s">
        <v>258</v>
      </c>
      <c r="H167" s="219">
        <v>23</v>
      </c>
      <c r="I167" s="220"/>
      <c r="J167" s="221">
        <f>ROUND(I167*H167,2)</f>
        <v>0</v>
      </c>
      <c r="K167" s="217" t="s">
        <v>199</v>
      </c>
      <c r="L167" s="47"/>
      <c r="M167" s="222" t="s">
        <v>19</v>
      </c>
      <c r="N167" s="223" t="s">
        <v>40</v>
      </c>
      <c r="O167" s="87"/>
      <c r="P167" s="224">
        <f>O167*H167</f>
        <v>0</v>
      </c>
      <c r="Q167" s="224">
        <v>0</v>
      </c>
      <c r="R167" s="224">
        <f>Q167*H167</f>
        <v>0</v>
      </c>
      <c r="S167" s="224">
        <v>0.63</v>
      </c>
      <c r="T167" s="225">
        <f>S167*H167</f>
        <v>14.49</v>
      </c>
      <c r="U167" s="41"/>
      <c r="V167" s="41"/>
      <c r="W167" s="41"/>
      <c r="X167" s="41"/>
      <c r="Y167" s="41"/>
      <c r="Z167" s="41"/>
      <c r="AA167" s="41"/>
      <c r="AB167" s="41"/>
      <c r="AC167" s="41"/>
      <c r="AD167" s="41"/>
      <c r="AE167" s="41"/>
      <c r="AR167" s="226" t="s">
        <v>200</v>
      </c>
      <c r="AT167" s="226" t="s">
        <v>195</v>
      </c>
      <c r="AU167" s="226" t="s">
        <v>78</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200</v>
      </c>
      <c r="BM167" s="226" t="s">
        <v>987</v>
      </c>
    </row>
    <row r="168" s="2" customFormat="1">
      <c r="A168" s="41"/>
      <c r="B168" s="42"/>
      <c r="C168" s="43"/>
      <c r="D168" s="228" t="s">
        <v>202</v>
      </c>
      <c r="E168" s="43"/>
      <c r="F168" s="229" t="s">
        <v>988</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78</v>
      </c>
    </row>
    <row r="169" s="2" customFormat="1">
      <c r="A169" s="41"/>
      <c r="B169" s="42"/>
      <c r="C169" s="43"/>
      <c r="D169" s="233" t="s">
        <v>204</v>
      </c>
      <c r="E169" s="43"/>
      <c r="F169" s="234" t="s">
        <v>989</v>
      </c>
      <c r="G169" s="43"/>
      <c r="H169" s="43"/>
      <c r="I169" s="230"/>
      <c r="J169" s="43"/>
      <c r="K169" s="43"/>
      <c r="L169" s="47"/>
      <c r="M169" s="231"/>
      <c r="N169" s="232"/>
      <c r="O169" s="87"/>
      <c r="P169" s="87"/>
      <c r="Q169" s="87"/>
      <c r="R169" s="87"/>
      <c r="S169" s="87"/>
      <c r="T169" s="88"/>
      <c r="U169" s="41"/>
      <c r="V169" s="41"/>
      <c r="W169" s="41"/>
      <c r="X169" s="41"/>
      <c r="Y169" s="41"/>
      <c r="Z169" s="41"/>
      <c r="AA169" s="41"/>
      <c r="AB169" s="41"/>
      <c r="AC169" s="41"/>
      <c r="AD169" s="41"/>
      <c r="AE169" s="41"/>
      <c r="AT169" s="20" t="s">
        <v>204</v>
      </c>
      <c r="AU169" s="20" t="s">
        <v>78</v>
      </c>
    </row>
    <row r="170" s="13" customFormat="1">
      <c r="A170" s="13"/>
      <c r="B170" s="235"/>
      <c r="C170" s="236"/>
      <c r="D170" s="228" t="s">
        <v>206</v>
      </c>
      <c r="E170" s="237" t="s">
        <v>19</v>
      </c>
      <c r="F170" s="238" t="s">
        <v>207</v>
      </c>
      <c r="G170" s="236"/>
      <c r="H170" s="237" t="s">
        <v>19</v>
      </c>
      <c r="I170" s="239"/>
      <c r="J170" s="236"/>
      <c r="K170" s="236"/>
      <c r="L170" s="240"/>
      <c r="M170" s="241"/>
      <c r="N170" s="242"/>
      <c r="O170" s="242"/>
      <c r="P170" s="242"/>
      <c r="Q170" s="242"/>
      <c r="R170" s="242"/>
      <c r="S170" s="242"/>
      <c r="T170" s="243"/>
      <c r="U170" s="13"/>
      <c r="V170" s="13"/>
      <c r="W170" s="13"/>
      <c r="X170" s="13"/>
      <c r="Y170" s="13"/>
      <c r="Z170" s="13"/>
      <c r="AA170" s="13"/>
      <c r="AB170" s="13"/>
      <c r="AC170" s="13"/>
      <c r="AD170" s="13"/>
      <c r="AE170" s="13"/>
      <c r="AT170" s="244" t="s">
        <v>206</v>
      </c>
      <c r="AU170" s="244" t="s">
        <v>78</v>
      </c>
      <c r="AV170" s="13" t="s">
        <v>76</v>
      </c>
      <c r="AW170" s="13" t="s">
        <v>31</v>
      </c>
      <c r="AX170" s="13" t="s">
        <v>69</v>
      </c>
      <c r="AY170" s="244" t="s">
        <v>193</v>
      </c>
    </row>
    <row r="171" s="14" customFormat="1">
      <c r="A171" s="14"/>
      <c r="B171" s="245"/>
      <c r="C171" s="246"/>
      <c r="D171" s="228" t="s">
        <v>206</v>
      </c>
      <c r="E171" s="247" t="s">
        <v>19</v>
      </c>
      <c r="F171" s="248" t="s">
        <v>984</v>
      </c>
      <c r="G171" s="246"/>
      <c r="H171" s="249">
        <v>23</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206</v>
      </c>
      <c r="AU171" s="255" t="s">
        <v>78</v>
      </c>
      <c r="AV171" s="14" t="s">
        <v>78</v>
      </c>
      <c r="AW171" s="14" t="s">
        <v>31</v>
      </c>
      <c r="AX171" s="14" t="s">
        <v>76</v>
      </c>
      <c r="AY171" s="255" t="s">
        <v>193</v>
      </c>
    </row>
    <row r="172" s="2" customFormat="1" ht="16.5" customHeight="1">
      <c r="A172" s="41"/>
      <c r="B172" s="42"/>
      <c r="C172" s="215" t="s">
        <v>307</v>
      </c>
      <c r="D172" s="215" t="s">
        <v>195</v>
      </c>
      <c r="E172" s="216" t="s">
        <v>990</v>
      </c>
      <c r="F172" s="217" t="s">
        <v>991</v>
      </c>
      <c r="G172" s="218" t="s">
        <v>258</v>
      </c>
      <c r="H172" s="219">
        <v>157.19999999999999</v>
      </c>
      <c r="I172" s="220"/>
      <c r="J172" s="221">
        <f>ROUND(I172*H172,2)</f>
        <v>0</v>
      </c>
      <c r="K172" s="217" t="s">
        <v>199</v>
      </c>
      <c r="L172" s="47"/>
      <c r="M172" s="222" t="s">
        <v>19</v>
      </c>
      <c r="N172" s="223" t="s">
        <v>40</v>
      </c>
      <c r="O172" s="87"/>
      <c r="P172" s="224">
        <f>O172*H172</f>
        <v>0</v>
      </c>
      <c r="Q172" s="224">
        <v>0</v>
      </c>
      <c r="R172" s="224">
        <f>Q172*H172</f>
        <v>0</v>
      </c>
      <c r="S172" s="224">
        <v>0.22</v>
      </c>
      <c r="T172" s="225">
        <f>S172*H172</f>
        <v>34.583999999999996</v>
      </c>
      <c r="U172" s="41"/>
      <c r="V172" s="41"/>
      <c r="W172" s="41"/>
      <c r="X172" s="41"/>
      <c r="Y172" s="41"/>
      <c r="Z172" s="41"/>
      <c r="AA172" s="41"/>
      <c r="AB172" s="41"/>
      <c r="AC172" s="41"/>
      <c r="AD172" s="41"/>
      <c r="AE172" s="41"/>
      <c r="AR172" s="226" t="s">
        <v>200</v>
      </c>
      <c r="AT172" s="226" t="s">
        <v>195</v>
      </c>
      <c r="AU172" s="226" t="s">
        <v>78</v>
      </c>
      <c r="AY172" s="20" t="s">
        <v>193</v>
      </c>
      <c r="BE172" s="227">
        <f>IF(N172="základní",J172,0)</f>
        <v>0</v>
      </c>
      <c r="BF172" s="227">
        <f>IF(N172="snížená",J172,0)</f>
        <v>0</v>
      </c>
      <c r="BG172" s="227">
        <f>IF(N172="zákl. přenesená",J172,0)</f>
        <v>0</v>
      </c>
      <c r="BH172" s="227">
        <f>IF(N172="sníž. přenesená",J172,0)</f>
        <v>0</v>
      </c>
      <c r="BI172" s="227">
        <f>IF(N172="nulová",J172,0)</f>
        <v>0</v>
      </c>
      <c r="BJ172" s="20" t="s">
        <v>76</v>
      </c>
      <c r="BK172" s="227">
        <f>ROUND(I172*H172,2)</f>
        <v>0</v>
      </c>
      <c r="BL172" s="20" t="s">
        <v>200</v>
      </c>
      <c r="BM172" s="226" t="s">
        <v>992</v>
      </c>
    </row>
    <row r="173" s="2" customFormat="1">
      <c r="A173" s="41"/>
      <c r="B173" s="42"/>
      <c r="C173" s="43"/>
      <c r="D173" s="228" t="s">
        <v>202</v>
      </c>
      <c r="E173" s="43"/>
      <c r="F173" s="229" t="s">
        <v>993</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202</v>
      </c>
      <c r="AU173" s="20" t="s">
        <v>78</v>
      </c>
    </row>
    <row r="174" s="2" customFormat="1">
      <c r="A174" s="41"/>
      <c r="B174" s="42"/>
      <c r="C174" s="43"/>
      <c r="D174" s="233" t="s">
        <v>204</v>
      </c>
      <c r="E174" s="43"/>
      <c r="F174" s="234" t="s">
        <v>994</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204</v>
      </c>
      <c r="AU174" s="20" t="s">
        <v>78</v>
      </c>
    </row>
    <row r="175" s="13" customFormat="1">
      <c r="A175" s="13"/>
      <c r="B175" s="235"/>
      <c r="C175" s="236"/>
      <c r="D175" s="228" t="s">
        <v>206</v>
      </c>
      <c r="E175" s="237" t="s">
        <v>19</v>
      </c>
      <c r="F175" s="238" t="s">
        <v>207</v>
      </c>
      <c r="G175" s="236"/>
      <c r="H175" s="237" t="s">
        <v>19</v>
      </c>
      <c r="I175" s="239"/>
      <c r="J175" s="236"/>
      <c r="K175" s="236"/>
      <c r="L175" s="240"/>
      <c r="M175" s="241"/>
      <c r="N175" s="242"/>
      <c r="O175" s="242"/>
      <c r="P175" s="242"/>
      <c r="Q175" s="242"/>
      <c r="R175" s="242"/>
      <c r="S175" s="242"/>
      <c r="T175" s="243"/>
      <c r="U175" s="13"/>
      <c r="V175" s="13"/>
      <c r="W175" s="13"/>
      <c r="X175" s="13"/>
      <c r="Y175" s="13"/>
      <c r="Z175" s="13"/>
      <c r="AA175" s="13"/>
      <c r="AB175" s="13"/>
      <c r="AC175" s="13"/>
      <c r="AD175" s="13"/>
      <c r="AE175" s="13"/>
      <c r="AT175" s="244" t="s">
        <v>206</v>
      </c>
      <c r="AU175" s="244" t="s">
        <v>78</v>
      </c>
      <c r="AV175" s="13" t="s">
        <v>76</v>
      </c>
      <c r="AW175" s="13" t="s">
        <v>31</v>
      </c>
      <c r="AX175" s="13" t="s">
        <v>69</v>
      </c>
      <c r="AY175" s="244" t="s">
        <v>193</v>
      </c>
    </row>
    <row r="176" s="13" customFormat="1">
      <c r="A176" s="13"/>
      <c r="B176" s="235"/>
      <c r="C176" s="236"/>
      <c r="D176" s="228" t="s">
        <v>206</v>
      </c>
      <c r="E176" s="237" t="s">
        <v>19</v>
      </c>
      <c r="F176" s="238" t="s">
        <v>976</v>
      </c>
      <c r="G176" s="236"/>
      <c r="H176" s="237" t="s">
        <v>19</v>
      </c>
      <c r="I176" s="239"/>
      <c r="J176" s="236"/>
      <c r="K176" s="236"/>
      <c r="L176" s="240"/>
      <c r="M176" s="241"/>
      <c r="N176" s="242"/>
      <c r="O176" s="242"/>
      <c r="P176" s="242"/>
      <c r="Q176" s="242"/>
      <c r="R176" s="242"/>
      <c r="S176" s="242"/>
      <c r="T176" s="243"/>
      <c r="U176" s="13"/>
      <c r="V176" s="13"/>
      <c r="W176" s="13"/>
      <c r="X176" s="13"/>
      <c r="Y176" s="13"/>
      <c r="Z176" s="13"/>
      <c r="AA176" s="13"/>
      <c r="AB176" s="13"/>
      <c r="AC176" s="13"/>
      <c r="AD176" s="13"/>
      <c r="AE176" s="13"/>
      <c r="AT176" s="244" t="s">
        <v>206</v>
      </c>
      <c r="AU176" s="244" t="s">
        <v>78</v>
      </c>
      <c r="AV176" s="13" t="s">
        <v>76</v>
      </c>
      <c r="AW176" s="13" t="s">
        <v>31</v>
      </c>
      <c r="AX176" s="13" t="s">
        <v>69</v>
      </c>
      <c r="AY176" s="244" t="s">
        <v>193</v>
      </c>
    </row>
    <row r="177" s="14" customFormat="1">
      <c r="A177" s="14"/>
      <c r="B177" s="245"/>
      <c r="C177" s="246"/>
      <c r="D177" s="228" t="s">
        <v>206</v>
      </c>
      <c r="E177" s="247" t="s">
        <v>19</v>
      </c>
      <c r="F177" s="248" t="s">
        <v>940</v>
      </c>
      <c r="G177" s="246"/>
      <c r="H177" s="249">
        <v>112</v>
      </c>
      <c r="I177" s="250"/>
      <c r="J177" s="246"/>
      <c r="K177" s="246"/>
      <c r="L177" s="251"/>
      <c r="M177" s="252"/>
      <c r="N177" s="253"/>
      <c r="O177" s="253"/>
      <c r="P177" s="253"/>
      <c r="Q177" s="253"/>
      <c r="R177" s="253"/>
      <c r="S177" s="253"/>
      <c r="T177" s="254"/>
      <c r="U177" s="14"/>
      <c r="V177" s="14"/>
      <c r="W177" s="14"/>
      <c r="X177" s="14"/>
      <c r="Y177" s="14"/>
      <c r="Z177" s="14"/>
      <c r="AA177" s="14"/>
      <c r="AB177" s="14"/>
      <c r="AC177" s="14"/>
      <c r="AD177" s="14"/>
      <c r="AE177" s="14"/>
      <c r="AT177" s="255" t="s">
        <v>206</v>
      </c>
      <c r="AU177" s="255" t="s">
        <v>78</v>
      </c>
      <c r="AV177" s="14" t="s">
        <v>78</v>
      </c>
      <c r="AW177" s="14" t="s">
        <v>31</v>
      </c>
      <c r="AX177" s="14" t="s">
        <v>69</v>
      </c>
      <c r="AY177" s="255" t="s">
        <v>193</v>
      </c>
    </row>
    <row r="178" s="14" customFormat="1">
      <c r="A178" s="14"/>
      <c r="B178" s="245"/>
      <c r="C178" s="246"/>
      <c r="D178" s="228" t="s">
        <v>206</v>
      </c>
      <c r="E178" s="247" t="s">
        <v>19</v>
      </c>
      <c r="F178" s="248" t="s">
        <v>944</v>
      </c>
      <c r="G178" s="246"/>
      <c r="H178" s="249">
        <v>45.200000000000003</v>
      </c>
      <c r="I178" s="250"/>
      <c r="J178" s="246"/>
      <c r="K178" s="246"/>
      <c r="L178" s="251"/>
      <c r="M178" s="252"/>
      <c r="N178" s="253"/>
      <c r="O178" s="253"/>
      <c r="P178" s="253"/>
      <c r="Q178" s="253"/>
      <c r="R178" s="253"/>
      <c r="S178" s="253"/>
      <c r="T178" s="254"/>
      <c r="U178" s="14"/>
      <c r="V178" s="14"/>
      <c r="W178" s="14"/>
      <c r="X178" s="14"/>
      <c r="Y178" s="14"/>
      <c r="Z178" s="14"/>
      <c r="AA178" s="14"/>
      <c r="AB178" s="14"/>
      <c r="AC178" s="14"/>
      <c r="AD178" s="14"/>
      <c r="AE178" s="14"/>
      <c r="AT178" s="255" t="s">
        <v>206</v>
      </c>
      <c r="AU178" s="255" t="s">
        <v>78</v>
      </c>
      <c r="AV178" s="14" t="s">
        <v>78</v>
      </c>
      <c r="AW178" s="14" t="s">
        <v>31</v>
      </c>
      <c r="AX178" s="14" t="s">
        <v>69</v>
      </c>
      <c r="AY178" s="255" t="s">
        <v>193</v>
      </c>
    </row>
    <row r="179" s="15" customFormat="1">
      <c r="A179" s="15"/>
      <c r="B179" s="256"/>
      <c r="C179" s="257"/>
      <c r="D179" s="228" t="s">
        <v>206</v>
      </c>
      <c r="E179" s="258" t="s">
        <v>19</v>
      </c>
      <c r="F179" s="259" t="s">
        <v>218</v>
      </c>
      <c r="G179" s="257"/>
      <c r="H179" s="260">
        <v>157.19999999999999</v>
      </c>
      <c r="I179" s="261"/>
      <c r="J179" s="257"/>
      <c r="K179" s="257"/>
      <c r="L179" s="262"/>
      <c r="M179" s="263"/>
      <c r="N179" s="264"/>
      <c r="O179" s="264"/>
      <c r="P179" s="264"/>
      <c r="Q179" s="264"/>
      <c r="R179" s="264"/>
      <c r="S179" s="264"/>
      <c r="T179" s="265"/>
      <c r="U179" s="15"/>
      <c r="V179" s="15"/>
      <c r="W179" s="15"/>
      <c r="X179" s="15"/>
      <c r="Y179" s="15"/>
      <c r="Z179" s="15"/>
      <c r="AA179" s="15"/>
      <c r="AB179" s="15"/>
      <c r="AC179" s="15"/>
      <c r="AD179" s="15"/>
      <c r="AE179" s="15"/>
      <c r="AT179" s="266" t="s">
        <v>206</v>
      </c>
      <c r="AU179" s="266" t="s">
        <v>78</v>
      </c>
      <c r="AV179" s="15" t="s">
        <v>200</v>
      </c>
      <c r="AW179" s="15" t="s">
        <v>31</v>
      </c>
      <c r="AX179" s="15" t="s">
        <v>76</v>
      </c>
      <c r="AY179" s="266" t="s">
        <v>193</v>
      </c>
    </row>
    <row r="180" s="2" customFormat="1" ht="16.5" customHeight="1">
      <c r="A180" s="41"/>
      <c r="B180" s="42"/>
      <c r="C180" s="215" t="s">
        <v>313</v>
      </c>
      <c r="D180" s="215" t="s">
        <v>195</v>
      </c>
      <c r="E180" s="216" t="s">
        <v>995</v>
      </c>
      <c r="F180" s="217" t="s">
        <v>996</v>
      </c>
      <c r="G180" s="218" t="s">
        <v>408</v>
      </c>
      <c r="H180" s="219">
        <v>105.8</v>
      </c>
      <c r="I180" s="220"/>
      <c r="J180" s="221">
        <f>ROUND(I180*H180,2)</f>
        <v>0</v>
      </c>
      <c r="K180" s="217" t="s">
        <v>199</v>
      </c>
      <c r="L180" s="47"/>
      <c r="M180" s="222" t="s">
        <v>19</v>
      </c>
      <c r="N180" s="223" t="s">
        <v>40</v>
      </c>
      <c r="O180" s="87"/>
      <c r="P180" s="224">
        <f>O180*H180</f>
        <v>0</v>
      </c>
      <c r="Q180" s="224">
        <v>0</v>
      </c>
      <c r="R180" s="224">
        <f>Q180*H180</f>
        <v>0</v>
      </c>
      <c r="S180" s="224">
        <v>0.20499999999999999</v>
      </c>
      <c r="T180" s="225">
        <f>S180*H180</f>
        <v>21.688999999999997</v>
      </c>
      <c r="U180" s="41"/>
      <c r="V180" s="41"/>
      <c r="W180" s="41"/>
      <c r="X180" s="41"/>
      <c r="Y180" s="41"/>
      <c r="Z180" s="41"/>
      <c r="AA180" s="41"/>
      <c r="AB180" s="41"/>
      <c r="AC180" s="41"/>
      <c r="AD180" s="41"/>
      <c r="AE180" s="41"/>
      <c r="AR180" s="226" t="s">
        <v>200</v>
      </c>
      <c r="AT180" s="226" t="s">
        <v>195</v>
      </c>
      <c r="AU180" s="226" t="s">
        <v>78</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200</v>
      </c>
      <c r="BM180" s="226" t="s">
        <v>997</v>
      </c>
    </row>
    <row r="181" s="2" customFormat="1">
      <c r="A181" s="41"/>
      <c r="B181" s="42"/>
      <c r="C181" s="43"/>
      <c r="D181" s="228" t="s">
        <v>202</v>
      </c>
      <c r="E181" s="43"/>
      <c r="F181" s="229" t="s">
        <v>998</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78</v>
      </c>
    </row>
    <row r="182" s="2" customFormat="1">
      <c r="A182" s="41"/>
      <c r="B182" s="42"/>
      <c r="C182" s="43"/>
      <c r="D182" s="233" t="s">
        <v>204</v>
      </c>
      <c r="E182" s="43"/>
      <c r="F182" s="234" t="s">
        <v>999</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204</v>
      </c>
      <c r="AU182" s="20" t="s">
        <v>78</v>
      </c>
    </row>
    <row r="183" s="13" customFormat="1">
      <c r="A183" s="13"/>
      <c r="B183" s="235"/>
      <c r="C183" s="236"/>
      <c r="D183" s="228" t="s">
        <v>206</v>
      </c>
      <c r="E183" s="237" t="s">
        <v>19</v>
      </c>
      <c r="F183" s="238" t="s">
        <v>207</v>
      </c>
      <c r="G183" s="236"/>
      <c r="H183" s="237" t="s">
        <v>19</v>
      </c>
      <c r="I183" s="239"/>
      <c r="J183" s="236"/>
      <c r="K183" s="236"/>
      <c r="L183" s="240"/>
      <c r="M183" s="241"/>
      <c r="N183" s="242"/>
      <c r="O183" s="242"/>
      <c r="P183" s="242"/>
      <c r="Q183" s="242"/>
      <c r="R183" s="242"/>
      <c r="S183" s="242"/>
      <c r="T183" s="243"/>
      <c r="U183" s="13"/>
      <c r="V183" s="13"/>
      <c r="W183" s="13"/>
      <c r="X183" s="13"/>
      <c r="Y183" s="13"/>
      <c r="Z183" s="13"/>
      <c r="AA183" s="13"/>
      <c r="AB183" s="13"/>
      <c r="AC183" s="13"/>
      <c r="AD183" s="13"/>
      <c r="AE183" s="13"/>
      <c r="AT183" s="244" t="s">
        <v>206</v>
      </c>
      <c r="AU183" s="244" t="s">
        <v>78</v>
      </c>
      <c r="AV183" s="13" t="s">
        <v>76</v>
      </c>
      <c r="AW183" s="13" t="s">
        <v>31</v>
      </c>
      <c r="AX183" s="13" t="s">
        <v>69</v>
      </c>
      <c r="AY183" s="244" t="s">
        <v>193</v>
      </c>
    </row>
    <row r="184" s="14" customFormat="1">
      <c r="A184" s="14"/>
      <c r="B184" s="245"/>
      <c r="C184" s="246"/>
      <c r="D184" s="228" t="s">
        <v>206</v>
      </c>
      <c r="E184" s="247" t="s">
        <v>19</v>
      </c>
      <c r="F184" s="248" t="s">
        <v>1000</v>
      </c>
      <c r="G184" s="246"/>
      <c r="H184" s="249">
        <v>6</v>
      </c>
      <c r="I184" s="250"/>
      <c r="J184" s="246"/>
      <c r="K184" s="246"/>
      <c r="L184" s="251"/>
      <c r="M184" s="252"/>
      <c r="N184" s="253"/>
      <c r="O184" s="253"/>
      <c r="P184" s="253"/>
      <c r="Q184" s="253"/>
      <c r="R184" s="253"/>
      <c r="S184" s="253"/>
      <c r="T184" s="254"/>
      <c r="U184" s="14"/>
      <c r="V184" s="14"/>
      <c r="W184" s="14"/>
      <c r="X184" s="14"/>
      <c r="Y184" s="14"/>
      <c r="Z184" s="14"/>
      <c r="AA184" s="14"/>
      <c r="AB184" s="14"/>
      <c r="AC184" s="14"/>
      <c r="AD184" s="14"/>
      <c r="AE184" s="14"/>
      <c r="AT184" s="255" t="s">
        <v>206</v>
      </c>
      <c r="AU184" s="255" t="s">
        <v>78</v>
      </c>
      <c r="AV184" s="14" t="s">
        <v>78</v>
      </c>
      <c r="AW184" s="14" t="s">
        <v>31</v>
      </c>
      <c r="AX184" s="14" t="s">
        <v>69</v>
      </c>
      <c r="AY184" s="255" t="s">
        <v>193</v>
      </c>
    </row>
    <row r="185" s="14" customFormat="1">
      <c r="A185" s="14"/>
      <c r="B185" s="245"/>
      <c r="C185" s="246"/>
      <c r="D185" s="228" t="s">
        <v>206</v>
      </c>
      <c r="E185" s="247" t="s">
        <v>19</v>
      </c>
      <c r="F185" s="248" t="s">
        <v>1001</v>
      </c>
      <c r="G185" s="246"/>
      <c r="H185" s="249">
        <v>3.7999999999999998</v>
      </c>
      <c r="I185" s="250"/>
      <c r="J185" s="246"/>
      <c r="K185" s="246"/>
      <c r="L185" s="251"/>
      <c r="M185" s="252"/>
      <c r="N185" s="253"/>
      <c r="O185" s="253"/>
      <c r="P185" s="253"/>
      <c r="Q185" s="253"/>
      <c r="R185" s="253"/>
      <c r="S185" s="253"/>
      <c r="T185" s="254"/>
      <c r="U185" s="14"/>
      <c r="V185" s="14"/>
      <c r="W185" s="14"/>
      <c r="X185" s="14"/>
      <c r="Y185" s="14"/>
      <c r="Z185" s="14"/>
      <c r="AA185" s="14"/>
      <c r="AB185" s="14"/>
      <c r="AC185" s="14"/>
      <c r="AD185" s="14"/>
      <c r="AE185" s="14"/>
      <c r="AT185" s="255" t="s">
        <v>206</v>
      </c>
      <c r="AU185" s="255" t="s">
        <v>78</v>
      </c>
      <c r="AV185" s="14" t="s">
        <v>78</v>
      </c>
      <c r="AW185" s="14" t="s">
        <v>31</v>
      </c>
      <c r="AX185" s="14" t="s">
        <v>69</v>
      </c>
      <c r="AY185" s="255" t="s">
        <v>193</v>
      </c>
    </row>
    <row r="186" s="14" customFormat="1">
      <c r="A186" s="14"/>
      <c r="B186" s="245"/>
      <c r="C186" s="246"/>
      <c r="D186" s="228" t="s">
        <v>206</v>
      </c>
      <c r="E186" s="247" t="s">
        <v>19</v>
      </c>
      <c r="F186" s="248" t="s">
        <v>1002</v>
      </c>
      <c r="G186" s="246"/>
      <c r="H186" s="249">
        <v>21</v>
      </c>
      <c r="I186" s="250"/>
      <c r="J186" s="246"/>
      <c r="K186" s="246"/>
      <c r="L186" s="251"/>
      <c r="M186" s="252"/>
      <c r="N186" s="253"/>
      <c r="O186" s="253"/>
      <c r="P186" s="253"/>
      <c r="Q186" s="253"/>
      <c r="R186" s="253"/>
      <c r="S186" s="253"/>
      <c r="T186" s="254"/>
      <c r="U186" s="14"/>
      <c r="V186" s="14"/>
      <c r="W186" s="14"/>
      <c r="X186" s="14"/>
      <c r="Y186" s="14"/>
      <c r="Z186" s="14"/>
      <c r="AA186" s="14"/>
      <c r="AB186" s="14"/>
      <c r="AC186" s="14"/>
      <c r="AD186" s="14"/>
      <c r="AE186" s="14"/>
      <c r="AT186" s="255" t="s">
        <v>206</v>
      </c>
      <c r="AU186" s="255" t="s">
        <v>78</v>
      </c>
      <c r="AV186" s="14" t="s">
        <v>78</v>
      </c>
      <c r="AW186" s="14" t="s">
        <v>31</v>
      </c>
      <c r="AX186" s="14" t="s">
        <v>69</v>
      </c>
      <c r="AY186" s="255" t="s">
        <v>193</v>
      </c>
    </row>
    <row r="187" s="14" customFormat="1">
      <c r="A187" s="14"/>
      <c r="B187" s="245"/>
      <c r="C187" s="246"/>
      <c r="D187" s="228" t="s">
        <v>206</v>
      </c>
      <c r="E187" s="247" t="s">
        <v>19</v>
      </c>
      <c r="F187" s="248" t="s">
        <v>1003</v>
      </c>
      <c r="G187" s="246"/>
      <c r="H187" s="249">
        <v>75</v>
      </c>
      <c r="I187" s="250"/>
      <c r="J187" s="246"/>
      <c r="K187" s="246"/>
      <c r="L187" s="251"/>
      <c r="M187" s="252"/>
      <c r="N187" s="253"/>
      <c r="O187" s="253"/>
      <c r="P187" s="253"/>
      <c r="Q187" s="253"/>
      <c r="R187" s="253"/>
      <c r="S187" s="253"/>
      <c r="T187" s="254"/>
      <c r="U187" s="14"/>
      <c r="V187" s="14"/>
      <c r="W187" s="14"/>
      <c r="X187" s="14"/>
      <c r="Y187" s="14"/>
      <c r="Z187" s="14"/>
      <c r="AA187" s="14"/>
      <c r="AB187" s="14"/>
      <c r="AC187" s="14"/>
      <c r="AD187" s="14"/>
      <c r="AE187" s="14"/>
      <c r="AT187" s="255" t="s">
        <v>206</v>
      </c>
      <c r="AU187" s="255" t="s">
        <v>78</v>
      </c>
      <c r="AV187" s="14" t="s">
        <v>78</v>
      </c>
      <c r="AW187" s="14" t="s">
        <v>31</v>
      </c>
      <c r="AX187" s="14" t="s">
        <v>69</v>
      </c>
      <c r="AY187" s="255" t="s">
        <v>193</v>
      </c>
    </row>
    <row r="188" s="15" customFormat="1">
      <c r="A188" s="15"/>
      <c r="B188" s="256"/>
      <c r="C188" s="257"/>
      <c r="D188" s="228" t="s">
        <v>206</v>
      </c>
      <c r="E188" s="258" t="s">
        <v>19</v>
      </c>
      <c r="F188" s="259" t="s">
        <v>218</v>
      </c>
      <c r="G188" s="257"/>
      <c r="H188" s="260">
        <v>105.8</v>
      </c>
      <c r="I188" s="261"/>
      <c r="J188" s="257"/>
      <c r="K188" s="257"/>
      <c r="L188" s="262"/>
      <c r="M188" s="263"/>
      <c r="N188" s="264"/>
      <c r="O188" s="264"/>
      <c r="P188" s="264"/>
      <c r="Q188" s="264"/>
      <c r="R188" s="264"/>
      <c r="S188" s="264"/>
      <c r="T188" s="265"/>
      <c r="U188" s="15"/>
      <c r="V188" s="15"/>
      <c r="W188" s="15"/>
      <c r="X188" s="15"/>
      <c r="Y188" s="15"/>
      <c r="Z188" s="15"/>
      <c r="AA188" s="15"/>
      <c r="AB188" s="15"/>
      <c r="AC188" s="15"/>
      <c r="AD188" s="15"/>
      <c r="AE188" s="15"/>
      <c r="AT188" s="266" t="s">
        <v>206</v>
      </c>
      <c r="AU188" s="266" t="s">
        <v>78</v>
      </c>
      <c r="AV188" s="15" t="s">
        <v>200</v>
      </c>
      <c r="AW188" s="15" t="s">
        <v>31</v>
      </c>
      <c r="AX188" s="15" t="s">
        <v>76</v>
      </c>
      <c r="AY188" s="266" t="s">
        <v>193</v>
      </c>
    </row>
    <row r="189" s="2" customFormat="1" ht="16.5" customHeight="1">
      <c r="A189" s="41"/>
      <c r="B189" s="42"/>
      <c r="C189" s="215" t="s">
        <v>323</v>
      </c>
      <c r="D189" s="215" t="s">
        <v>195</v>
      </c>
      <c r="E189" s="216" t="s">
        <v>1004</v>
      </c>
      <c r="F189" s="217" t="s">
        <v>1005</v>
      </c>
      <c r="G189" s="218" t="s">
        <v>258</v>
      </c>
      <c r="H189" s="219">
        <v>345</v>
      </c>
      <c r="I189" s="220"/>
      <c r="J189" s="221">
        <f>ROUND(I189*H189,2)</f>
        <v>0</v>
      </c>
      <c r="K189" s="217" t="s">
        <v>199</v>
      </c>
      <c r="L189" s="47"/>
      <c r="M189" s="222" t="s">
        <v>19</v>
      </c>
      <c r="N189" s="223" t="s">
        <v>40</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200</v>
      </c>
      <c r="AT189" s="226" t="s">
        <v>195</v>
      </c>
      <c r="AU189" s="226" t="s">
        <v>78</v>
      </c>
      <c r="AY189" s="20" t="s">
        <v>193</v>
      </c>
      <c r="BE189" s="227">
        <f>IF(N189="základní",J189,0)</f>
        <v>0</v>
      </c>
      <c r="BF189" s="227">
        <f>IF(N189="snížená",J189,0)</f>
        <v>0</v>
      </c>
      <c r="BG189" s="227">
        <f>IF(N189="zákl. přenesená",J189,0)</f>
        <v>0</v>
      </c>
      <c r="BH189" s="227">
        <f>IF(N189="sníž. přenesená",J189,0)</f>
        <v>0</v>
      </c>
      <c r="BI189" s="227">
        <f>IF(N189="nulová",J189,0)</f>
        <v>0</v>
      </c>
      <c r="BJ189" s="20" t="s">
        <v>76</v>
      </c>
      <c r="BK189" s="227">
        <f>ROUND(I189*H189,2)</f>
        <v>0</v>
      </c>
      <c r="BL189" s="20" t="s">
        <v>200</v>
      </c>
      <c r="BM189" s="226" t="s">
        <v>1006</v>
      </c>
    </row>
    <row r="190" s="2" customFormat="1">
      <c r="A190" s="41"/>
      <c r="B190" s="42"/>
      <c r="C190" s="43"/>
      <c r="D190" s="228" t="s">
        <v>202</v>
      </c>
      <c r="E190" s="43"/>
      <c r="F190" s="229" t="s">
        <v>1007</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202</v>
      </c>
      <c r="AU190" s="20" t="s">
        <v>78</v>
      </c>
    </row>
    <row r="191" s="2" customFormat="1">
      <c r="A191" s="41"/>
      <c r="B191" s="42"/>
      <c r="C191" s="43"/>
      <c r="D191" s="233" t="s">
        <v>204</v>
      </c>
      <c r="E191" s="43"/>
      <c r="F191" s="234" t="s">
        <v>1008</v>
      </c>
      <c r="G191" s="43"/>
      <c r="H191" s="43"/>
      <c r="I191" s="230"/>
      <c r="J191" s="43"/>
      <c r="K191" s="43"/>
      <c r="L191" s="47"/>
      <c r="M191" s="231"/>
      <c r="N191" s="232"/>
      <c r="O191" s="87"/>
      <c r="P191" s="87"/>
      <c r="Q191" s="87"/>
      <c r="R191" s="87"/>
      <c r="S191" s="87"/>
      <c r="T191" s="88"/>
      <c r="U191" s="41"/>
      <c r="V191" s="41"/>
      <c r="W191" s="41"/>
      <c r="X191" s="41"/>
      <c r="Y191" s="41"/>
      <c r="Z191" s="41"/>
      <c r="AA191" s="41"/>
      <c r="AB191" s="41"/>
      <c r="AC191" s="41"/>
      <c r="AD191" s="41"/>
      <c r="AE191" s="41"/>
      <c r="AT191" s="20" t="s">
        <v>204</v>
      </c>
      <c r="AU191" s="20" t="s">
        <v>78</v>
      </c>
    </row>
    <row r="192" s="13" customFormat="1">
      <c r="A192" s="13"/>
      <c r="B192" s="235"/>
      <c r="C192" s="236"/>
      <c r="D192" s="228" t="s">
        <v>206</v>
      </c>
      <c r="E192" s="237" t="s">
        <v>19</v>
      </c>
      <c r="F192" s="238" t="s">
        <v>207</v>
      </c>
      <c r="G192" s="236"/>
      <c r="H192" s="237" t="s">
        <v>19</v>
      </c>
      <c r="I192" s="239"/>
      <c r="J192" s="236"/>
      <c r="K192" s="236"/>
      <c r="L192" s="240"/>
      <c r="M192" s="241"/>
      <c r="N192" s="242"/>
      <c r="O192" s="242"/>
      <c r="P192" s="242"/>
      <c r="Q192" s="242"/>
      <c r="R192" s="242"/>
      <c r="S192" s="242"/>
      <c r="T192" s="243"/>
      <c r="U192" s="13"/>
      <c r="V192" s="13"/>
      <c r="W192" s="13"/>
      <c r="X192" s="13"/>
      <c r="Y192" s="13"/>
      <c r="Z192" s="13"/>
      <c r="AA192" s="13"/>
      <c r="AB192" s="13"/>
      <c r="AC192" s="13"/>
      <c r="AD192" s="13"/>
      <c r="AE192" s="13"/>
      <c r="AT192" s="244" t="s">
        <v>206</v>
      </c>
      <c r="AU192" s="244" t="s">
        <v>78</v>
      </c>
      <c r="AV192" s="13" t="s">
        <v>76</v>
      </c>
      <c r="AW192" s="13" t="s">
        <v>31</v>
      </c>
      <c r="AX192" s="13" t="s">
        <v>69</v>
      </c>
      <c r="AY192" s="244" t="s">
        <v>193</v>
      </c>
    </row>
    <row r="193" s="14" customFormat="1">
      <c r="A193" s="14"/>
      <c r="B193" s="245"/>
      <c r="C193" s="246"/>
      <c r="D193" s="228" t="s">
        <v>206</v>
      </c>
      <c r="E193" s="247" t="s">
        <v>19</v>
      </c>
      <c r="F193" s="248" t="s">
        <v>1009</v>
      </c>
      <c r="G193" s="246"/>
      <c r="H193" s="249">
        <v>345</v>
      </c>
      <c r="I193" s="250"/>
      <c r="J193" s="246"/>
      <c r="K193" s="246"/>
      <c r="L193" s="251"/>
      <c r="M193" s="252"/>
      <c r="N193" s="253"/>
      <c r="O193" s="253"/>
      <c r="P193" s="253"/>
      <c r="Q193" s="253"/>
      <c r="R193" s="253"/>
      <c r="S193" s="253"/>
      <c r="T193" s="254"/>
      <c r="U193" s="14"/>
      <c r="V193" s="14"/>
      <c r="W193" s="14"/>
      <c r="X193" s="14"/>
      <c r="Y193" s="14"/>
      <c r="Z193" s="14"/>
      <c r="AA193" s="14"/>
      <c r="AB193" s="14"/>
      <c r="AC193" s="14"/>
      <c r="AD193" s="14"/>
      <c r="AE193" s="14"/>
      <c r="AT193" s="255" t="s">
        <v>206</v>
      </c>
      <c r="AU193" s="255" t="s">
        <v>78</v>
      </c>
      <c r="AV193" s="14" t="s">
        <v>78</v>
      </c>
      <c r="AW193" s="14" t="s">
        <v>31</v>
      </c>
      <c r="AX193" s="14" t="s">
        <v>76</v>
      </c>
      <c r="AY193" s="255" t="s">
        <v>193</v>
      </c>
    </row>
    <row r="194" s="2" customFormat="1" ht="16.5" customHeight="1">
      <c r="A194" s="41"/>
      <c r="B194" s="42"/>
      <c r="C194" s="215" t="s">
        <v>329</v>
      </c>
      <c r="D194" s="215" t="s">
        <v>195</v>
      </c>
      <c r="E194" s="216" t="s">
        <v>1010</v>
      </c>
      <c r="F194" s="217" t="s">
        <v>1011</v>
      </c>
      <c r="G194" s="218" t="s">
        <v>198</v>
      </c>
      <c r="H194" s="219">
        <v>40.600000000000001</v>
      </c>
      <c r="I194" s="220"/>
      <c r="J194" s="221">
        <f>ROUND(I194*H194,2)</f>
        <v>0</v>
      </c>
      <c r="K194" s="217" t="s">
        <v>199</v>
      </c>
      <c r="L194" s="47"/>
      <c r="M194" s="222" t="s">
        <v>19</v>
      </c>
      <c r="N194" s="223" t="s">
        <v>40</v>
      </c>
      <c r="O194" s="87"/>
      <c r="P194" s="224">
        <f>O194*H194</f>
        <v>0</v>
      </c>
      <c r="Q194" s="224">
        <v>0</v>
      </c>
      <c r="R194" s="224">
        <f>Q194*H194</f>
        <v>0</v>
      </c>
      <c r="S194" s="224">
        <v>0</v>
      </c>
      <c r="T194" s="225">
        <f>S194*H194</f>
        <v>0</v>
      </c>
      <c r="U194" s="41"/>
      <c r="V194" s="41"/>
      <c r="W194" s="41"/>
      <c r="X194" s="41"/>
      <c r="Y194" s="41"/>
      <c r="Z194" s="41"/>
      <c r="AA194" s="41"/>
      <c r="AB194" s="41"/>
      <c r="AC194" s="41"/>
      <c r="AD194" s="41"/>
      <c r="AE194" s="41"/>
      <c r="AR194" s="226" t="s">
        <v>200</v>
      </c>
      <c r="AT194" s="226" t="s">
        <v>195</v>
      </c>
      <c r="AU194" s="226" t="s">
        <v>78</v>
      </c>
      <c r="AY194" s="20" t="s">
        <v>193</v>
      </c>
      <c r="BE194" s="227">
        <f>IF(N194="základní",J194,0)</f>
        <v>0</v>
      </c>
      <c r="BF194" s="227">
        <f>IF(N194="snížená",J194,0)</f>
        <v>0</v>
      </c>
      <c r="BG194" s="227">
        <f>IF(N194="zákl. přenesená",J194,0)</f>
        <v>0</v>
      </c>
      <c r="BH194" s="227">
        <f>IF(N194="sníž. přenesená",J194,0)</f>
        <v>0</v>
      </c>
      <c r="BI194" s="227">
        <f>IF(N194="nulová",J194,0)</f>
        <v>0</v>
      </c>
      <c r="BJ194" s="20" t="s">
        <v>76</v>
      </c>
      <c r="BK194" s="227">
        <f>ROUND(I194*H194,2)</f>
        <v>0</v>
      </c>
      <c r="BL194" s="20" t="s">
        <v>200</v>
      </c>
      <c r="BM194" s="226" t="s">
        <v>1012</v>
      </c>
    </row>
    <row r="195" s="2" customFormat="1">
      <c r="A195" s="41"/>
      <c r="B195" s="42"/>
      <c r="C195" s="43"/>
      <c r="D195" s="228" t="s">
        <v>202</v>
      </c>
      <c r="E195" s="43"/>
      <c r="F195" s="229" t="s">
        <v>1013</v>
      </c>
      <c r="G195" s="43"/>
      <c r="H195" s="43"/>
      <c r="I195" s="230"/>
      <c r="J195" s="43"/>
      <c r="K195" s="43"/>
      <c r="L195" s="47"/>
      <c r="M195" s="231"/>
      <c r="N195" s="232"/>
      <c r="O195" s="87"/>
      <c r="P195" s="87"/>
      <c r="Q195" s="87"/>
      <c r="R195" s="87"/>
      <c r="S195" s="87"/>
      <c r="T195" s="88"/>
      <c r="U195" s="41"/>
      <c r="V195" s="41"/>
      <c r="W195" s="41"/>
      <c r="X195" s="41"/>
      <c r="Y195" s="41"/>
      <c r="Z195" s="41"/>
      <c r="AA195" s="41"/>
      <c r="AB195" s="41"/>
      <c r="AC195" s="41"/>
      <c r="AD195" s="41"/>
      <c r="AE195" s="41"/>
      <c r="AT195" s="20" t="s">
        <v>202</v>
      </c>
      <c r="AU195" s="20" t="s">
        <v>78</v>
      </c>
    </row>
    <row r="196" s="2" customFormat="1">
      <c r="A196" s="41"/>
      <c r="B196" s="42"/>
      <c r="C196" s="43"/>
      <c r="D196" s="233" t="s">
        <v>204</v>
      </c>
      <c r="E196" s="43"/>
      <c r="F196" s="234" t="s">
        <v>1014</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204</v>
      </c>
      <c r="AU196" s="20" t="s">
        <v>78</v>
      </c>
    </row>
    <row r="197" s="13" customFormat="1">
      <c r="A197" s="13"/>
      <c r="B197" s="235"/>
      <c r="C197" s="236"/>
      <c r="D197" s="228" t="s">
        <v>206</v>
      </c>
      <c r="E197" s="237" t="s">
        <v>19</v>
      </c>
      <c r="F197" s="238" t="s">
        <v>207</v>
      </c>
      <c r="G197" s="236"/>
      <c r="H197" s="237" t="s">
        <v>19</v>
      </c>
      <c r="I197" s="239"/>
      <c r="J197" s="236"/>
      <c r="K197" s="236"/>
      <c r="L197" s="240"/>
      <c r="M197" s="241"/>
      <c r="N197" s="242"/>
      <c r="O197" s="242"/>
      <c r="P197" s="242"/>
      <c r="Q197" s="242"/>
      <c r="R197" s="242"/>
      <c r="S197" s="242"/>
      <c r="T197" s="243"/>
      <c r="U197" s="13"/>
      <c r="V197" s="13"/>
      <c r="W197" s="13"/>
      <c r="X197" s="13"/>
      <c r="Y197" s="13"/>
      <c r="Z197" s="13"/>
      <c r="AA197" s="13"/>
      <c r="AB197" s="13"/>
      <c r="AC197" s="13"/>
      <c r="AD197" s="13"/>
      <c r="AE197" s="13"/>
      <c r="AT197" s="244" t="s">
        <v>206</v>
      </c>
      <c r="AU197" s="244" t="s">
        <v>78</v>
      </c>
      <c r="AV197" s="13" t="s">
        <v>76</v>
      </c>
      <c r="AW197" s="13" t="s">
        <v>31</v>
      </c>
      <c r="AX197" s="13" t="s">
        <v>69</v>
      </c>
      <c r="AY197" s="244" t="s">
        <v>193</v>
      </c>
    </row>
    <row r="198" s="14" customFormat="1">
      <c r="A198" s="14"/>
      <c r="B198" s="245"/>
      <c r="C198" s="246"/>
      <c r="D198" s="228" t="s">
        <v>206</v>
      </c>
      <c r="E198" s="247" t="s">
        <v>19</v>
      </c>
      <c r="F198" s="248" t="s">
        <v>1015</v>
      </c>
      <c r="G198" s="246"/>
      <c r="H198" s="249">
        <v>15.6</v>
      </c>
      <c r="I198" s="250"/>
      <c r="J198" s="246"/>
      <c r="K198" s="246"/>
      <c r="L198" s="251"/>
      <c r="M198" s="252"/>
      <c r="N198" s="253"/>
      <c r="O198" s="253"/>
      <c r="P198" s="253"/>
      <c r="Q198" s="253"/>
      <c r="R198" s="253"/>
      <c r="S198" s="253"/>
      <c r="T198" s="254"/>
      <c r="U198" s="14"/>
      <c r="V198" s="14"/>
      <c r="W198" s="14"/>
      <c r="X198" s="14"/>
      <c r="Y198" s="14"/>
      <c r="Z198" s="14"/>
      <c r="AA198" s="14"/>
      <c r="AB198" s="14"/>
      <c r="AC198" s="14"/>
      <c r="AD198" s="14"/>
      <c r="AE198" s="14"/>
      <c r="AT198" s="255" t="s">
        <v>206</v>
      </c>
      <c r="AU198" s="255" t="s">
        <v>78</v>
      </c>
      <c r="AV198" s="14" t="s">
        <v>78</v>
      </c>
      <c r="AW198" s="14" t="s">
        <v>31</v>
      </c>
      <c r="AX198" s="14" t="s">
        <v>69</v>
      </c>
      <c r="AY198" s="255" t="s">
        <v>193</v>
      </c>
    </row>
    <row r="199" s="14" customFormat="1">
      <c r="A199" s="14"/>
      <c r="B199" s="245"/>
      <c r="C199" s="246"/>
      <c r="D199" s="228" t="s">
        <v>206</v>
      </c>
      <c r="E199" s="247" t="s">
        <v>19</v>
      </c>
      <c r="F199" s="248" t="s">
        <v>1016</v>
      </c>
      <c r="G199" s="246"/>
      <c r="H199" s="249">
        <v>25</v>
      </c>
      <c r="I199" s="250"/>
      <c r="J199" s="246"/>
      <c r="K199" s="246"/>
      <c r="L199" s="251"/>
      <c r="M199" s="252"/>
      <c r="N199" s="253"/>
      <c r="O199" s="253"/>
      <c r="P199" s="253"/>
      <c r="Q199" s="253"/>
      <c r="R199" s="253"/>
      <c r="S199" s="253"/>
      <c r="T199" s="254"/>
      <c r="U199" s="14"/>
      <c r="V199" s="14"/>
      <c r="W199" s="14"/>
      <c r="X199" s="14"/>
      <c r="Y199" s="14"/>
      <c r="Z199" s="14"/>
      <c r="AA199" s="14"/>
      <c r="AB199" s="14"/>
      <c r="AC199" s="14"/>
      <c r="AD199" s="14"/>
      <c r="AE199" s="14"/>
      <c r="AT199" s="255" t="s">
        <v>206</v>
      </c>
      <c r="AU199" s="255" t="s">
        <v>78</v>
      </c>
      <c r="AV199" s="14" t="s">
        <v>78</v>
      </c>
      <c r="AW199" s="14" t="s">
        <v>31</v>
      </c>
      <c r="AX199" s="14" t="s">
        <v>69</v>
      </c>
      <c r="AY199" s="255" t="s">
        <v>193</v>
      </c>
    </row>
    <row r="200" s="15" customFormat="1">
      <c r="A200" s="15"/>
      <c r="B200" s="256"/>
      <c r="C200" s="257"/>
      <c r="D200" s="228" t="s">
        <v>206</v>
      </c>
      <c r="E200" s="258" t="s">
        <v>19</v>
      </c>
      <c r="F200" s="259" t="s">
        <v>218</v>
      </c>
      <c r="G200" s="257"/>
      <c r="H200" s="260">
        <v>40.600000000000001</v>
      </c>
      <c r="I200" s="261"/>
      <c r="J200" s="257"/>
      <c r="K200" s="257"/>
      <c r="L200" s="262"/>
      <c r="M200" s="263"/>
      <c r="N200" s="264"/>
      <c r="O200" s="264"/>
      <c r="P200" s="264"/>
      <c r="Q200" s="264"/>
      <c r="R200" s="264"/>
      <c r="S200" s="264"/>
      <c r="T200" s="265"/>
      <c r="U200" s="15"/>
      <c r="V200" s="15"/>
      <c r="W200" s="15"/>
      <c r="X200" s="15"/>
      <c r="Y200" s="15"/>
      <c r="Z200" s="15"/>
      <c r="AA200" s="15"/>
      <c r="AB200" s="15"/>
      <c r="AC200" s="15"/>
      <c r="AD200" s="15"/>
      <c r="AE200" s="15"/>
      <c r="AT200" s="266" t="s">
        <v>206</v>
      </c>
      <c r="AU200" s="266" t="s">
        <v>78</v>
      </c>
      <c r="AV200" s="15" t="s">
        <v>200</v>
      </c>
      <c r="AW200" s="15" t="s">
        <v>31</v>
      </c>
      <c r="AX200" s="15" t="s">
        <v>76</v>
      </c>
      <c r="AY200" s="266" t="s">
        <v>193</v>
      </c>
    </row>
    <row r="201" s="2" customFormat="1" ht="21.75" customHeight="1">
      <c r="A201" s="41"/>
      <c r="B201" s="42"/>
      <c r="C201" s="215" t="s">
        <v>333</v>
      </c>
      <c r="D201" s="215" t="s">
        <v>195</v>
      </c>
      <c r="E201" s="216" t="s">
        <v>1017</v>
      </c>
      <c r="F201" s="217" t="s">
        <v>1018</v>
      </c>
      <c r="G201" s="218" t="s">
        <v>198</v>
      </c>
      <c r="H201" s="219">
        <v>1112.5</v>
      </c>
      <c r="I201" s="220"/>
      <c r="J201" s="221">
        <f>ROUND(I201*H201,2)</f>
        <v>0</v>
      </c>
      <c r="K201" s="217" t="s">
        <v>199</v>
      </c>
      <c r="L201" s="47"/>
      <c r="M201" s="222" t="s">
        <v>19</v>
      </c>
      <c r="N201" s="223" t="s">
        <v>40</v>
      </c>
      <c r="O201" s="87"/>
      <c r="P201" s="224">
        <f>O201*H201</f>
        <v>0</v>
      </c>
      <c r="Q201" s="224">
        <v>0</v>
      </c>
      <c r="R201" s="224">
        <f>Q201*H201</f>
        <v>0</v>
      </c>
      <c r="S201" s="224">
        <v>0</v>
      </c>
      <c r="T201" s="225">
        <f>S201*H201</f>
        <v>0</v>
      </c>
      <c r="U201" s="41"/>
      <c r="V201" s="41"/>
      <c r="W201" s="41"/>
      <c r="X201" s="41"/>
      <c r="Y201" s="41"/>
      <c r="Z201" s="41"/>
      <c r="AA201" s="41"/>
      <c r="AB201" s="41"/>
      <c r="AC201" s="41"/>
      <c r="AD201" s="41"/>
      <c r="AE201" s="41"/>
      <c r="AR201" s="226" t="s">
        <v>200</v>
      </c>
      <c r="AT201" s="226" t="s">
        <v>195</v>
      </c>
      <c r="AU201" s="226" t="s">
        <v>78</v>
      </c>
      <c r="AY201" s="20" t="s">
        <v>193</v>
      </c>
      <c r="BE201" s="227">
        <f>IF(N201="základní",J201,0)</f>
        <v>0</v>
      </c>
      <c r="BF201" s="227">
        <f>IF(N201="snížená",J201,0)</f>
        <v>0</v>
      </c>
      <c r="BG201" s="227">
        <f>IF(N201="zákl. přenesená",J201,0)</f>
        <v>0</v>
      </c>
      <c r="BH201" s="227">
        <f>IF(N201="sníž. přenesená",J201,0)</f>
        <v>0</v>
      </c>
      <c r="BI201" s="227">
        <f>IF(N201="nulová",J201,0)</f>
        <v>0</v>
      </c>
      <c r="BJ201" s="20" t="s">
        <v>76</v>
      </c>
      <c r="BK201" s="227">
        <f>ROUND(I201*H201,2)</f>
        <v>0</v>
      </c>
      <c r="BL201" s="20" t="s">
        <v>200</v>
      </c>
      <c r="BM201" s="226" t="s">
        <v>1019</v>
      </c>
    </row>
    <row r="202" s="2" customFormat="1">
      <c r="A202" s="41"/>
      <c r="B202" s="42"/>
      <c r="C202" s="43"/>
      <c r="D202" s="228" t="s">
        <v>202</v>
      </c>
      <c r="E202" s="43"/>
      <c r="F202" s="229" t="s">
        <v>1020</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202</v>
      </c>
      <c r="AU202" s="20" t="s">
        <v>78</v>
      </c>
    </row>
    <row r="203" s="2" customFormat="1">
      <c r="A203" s="41"/>
      <c r="B203" s="42"/>
      <c r="C203" s="43"/>
      <c r="D203" s="233" t="s">
        <v>204</v>
      </c>
      <c r="E203" s="43"/>
      <c r="F203" s="234" t="s">
        <v>1021</v>
      </c>
      <c r="G203" s="43"/>
      <c r="H203" s="43"/>
      <c r="I203" s="230"/>
      <c r="J203" s="43"/>
      <c r="K203" s="43"/>
      <c r="L203" s="47"/>
      <c r="M203" s="231"/>
      <c r="N203" s="232"/>
      <c r="O203" s="87"/>
      <c r="P203" s="87"/>
      <c r="Q203" s="87"/>
      <c r="R203" s="87"/>
      <c r="S203" s="87"/>
      <c r="T203" s="88"/>
      <c r="U203" s="41"/>
      <c r="V203" s="41"/>
      <c r="W203" s="41"/>
      <c r="X203" s="41"/>
      <c r="Y203" s="41"/>
      <c r="Z203" s="41"/>
      <c r="AA203" s="41"/>
      <c r="AB203" s="41"/>
      <c r="AC203" s="41"/>
      <c r="AD203" s="41"/>
      <c r="AE203" s="41"/>
      <c r="AT203" s="20" t="s">
        <v>204</v>
      </c>
      <c r="AU203" s="20" t="s">
        <v>78</v>
      </c>
    </row>
    <row r="204" s="13" customFormat="1">
      <c r="A204" s="13"/>
      <c r="B204" s="235"/>
      <c r="C204" s="236"/>
      <c r="D204" s="228" t="s">
        <v>206</v>
      </c>
      <c r="E204" s="237" t="s">
        <v>19</v>
      </c>
      <c r="F204" s="238" t="s">
        <v>207</v>
      </c>
      <c r="G204" s="236"/>
      <c r="H204" s="237" t="s">
        <v>19</v>
      </c>
      <c r="I204" s="239"/>
      <c r="J204" s="236"/>
      <c r="K204" s="236"/>
      <c r="L204" s="240"/>
      <c r="M204" s="241"/>
      <c r="N204" s="242"/>
      <c r="O204" s="242"/>
      <c r="P204" s="242"/>
      <c r="Q204" s="242"/>
      <c r="R204" s="242"/>
      <c r="S204" s="242"/>
      <c r="T204" s="243"/>
      <c r="U204" s="13"/>
      <c r="V204" s="13"/>
      <c r="W204" s="13"/>
      <c r="X204" s="13"/>
      <c r="Y204" s="13"/>
      <c r="Z204" s="13"/>
      <c r="AA204" s="13"/>
      <c r="AB204" s="13"/>
      <c r="AC204" s="13"/>
      <c r="AD204" s="13"/>
      <c r="AE204" s="13"/>
      <c r="AT204" s="244" t="s">
        <v>206</v>
      </c>
      <c r="AU204" s="244" t="s">
        <v>78</v>
      </c>
      <c r="AV204" s="13" t="s">
        <v>76</v>
      </c>
      <c r="AW204" s="13" t="s">
        <v>31</v>
      </c>
      <c r="AX204" s="13" t="s">
        <v>69</v>
      </c>
      <c r="AY204" s="244" t="s">
        <v>193</v>
      </c>
    </row>
    <row r="205" s="13" customFormat="1">
      <c r="A205" s="13"/>
      <c r="B205" s="235"/>
      <c r="C205" s="236"/>
      <c r="D205" s="228" t="s">
        <v>206</v>
      </c>
      <c r="E205" s="237" t="s">
        <v>19</v>
      </c>
      <c r="F205" s="238" t="s">
        <v>1022</v>
      </c>
      <c r="G205" s="236"/>
      <c r="H205" s="237" t="s">
        <v>19</v>
      </c>
      <c r="I205" s="239"/>
      <c r="J205" s="236"/>
      <c r="K205" s="236"/>
      <c r="L205" s="240"/>
      <c r="M205" s="241"/>
      <c r="N205" s="242"/>
      <c r="O205" s="242"/>
      <c r="P205" s="242"/>
      <c r="Q205" s="242"/>
      <c r="R205" s="242"/>
      <c r="S205" s="242"/>
      <c r="T205" s="243"/>
      <c r="U205" s="13"/>
      <c r="V205" s="13"/>
      <c r="W205" s="13"/>
      <c r="X205" s="13"/>
      <c r="Y205" s="13"/>
      <c r="Z205" s="13"/>
      <c r="AA205" s="13"/>
      <c r="AB205" s="13"/>
      <c r="AC205" s="13"/>
      <c r="AD205" s="13"/>
      <c r="AE205" s="13"/>
      <c r="AT205" s="244" t="s">
        <v>206</v>
      </c>
      <c r="AU205" s="244" t="s">
        <v>78</v>
      </c>
      <c r="AV205" s="13" t="s">
        <v>76</v>
      </c>
      <c r="AW205" s="13" t="s">
        <v>31</v>
      </c>
      <c r="AX205" s="13" t="s">
        <v>69</v>
      </c>
      <c r="AY205" s="244" t="s">
        <v>193</v>
      </c>
    </row>
    <row r="206" s="14" customFormat="1">
      <c r="A206" s="14"/>
      <c r="B206" s="245"/>
      <c r="C206" s="246"/>
      <c r="D206" s="228" t="s">
        <v>206</v>
      </c>
      <c r="E206" s="247" t="s">
        <v>19</v>
      </c>
      <c r="F206" s="248" t="s">
        <v>1023</v>
      </c>
      <c r="G206" s="246"/>
      <c r="H206" s="249">
        <v>150</v>
      </c>
      <c r="I206" s="250"/>
      <c r="J206" s="246"/>
      <c r="K206" s="246"/>
      <c r="L206" s="251"/>
      <c r="M206" s="252"/>
      <c r="N206" s="253"/>
      <c r="O206" s="253"/>
      <c r="P206" s="253"/>
      <c r="Q206" s="253"/>
      <c r="R206" s="253"/>
      <c r="S206" s="253"/>
      <c r="T206" s="254"/>
      <c r="U206" s="14"/>
      <c r="V206" s="14"/>
      <c r="W206" s="14"/>
      <c r="X206" s="14"/>
      <c r="Y206" s="14"/>
      <c r="Z206" s="14"/>
      <c r="AA206" s="14"/>
      <c r="AB206" s="14"/>
      <c r="AC206" s="14"/>
      <c r="AD206" s="14"/>
      <c r="AE206" s="14"/>
      <c r="AT206" s="255" t="s">
        <v>206</v>
      </c>
      <c r="AU206" s="255" t="s">
        <v>78</v>
      </c>
      <c r="AV206" s="14" t="s">
        <v>78</v>
      </c>
      <c r="AW206" s="14" t="s">
        <v>31</v>
      </c>
      <c r="AX206" s="14" t="s">
        <v>69</v>
      </c>
      <c r="AY206" s="255" t="s">
        <v>193</v>
      </c>
    </row>
    <row r="207" s="14" customFormat="1">
      <c r="A207" s="14"/>
      <c r="B207" s="245"/>
      <c r="C207" s="246"/>
      <c r="D207" s="228" t="s">
        <v>206</v>
      </c>
      <c r="E207" s="247" t="s">
        <v>19</v>
      </c>
      <c r="F207" s="248" t="s">
        <v>1024</v>
      </c>
      <c r="G207" s="246"/>
      <c r="H207" s="249">
        <v>139.5</v>
      </c>
      <c r="I207" s="250"/>
      <c r="J207" s="246"/>
      <c r="K207" s="246"/>
      <c r="L207" s="251"/>
      <c r="M207" s="252"/>
      <c r="N207" s="253"/>
      <c r="O207" s="253"/>
      <c r="P207" s="253"/>
      <c r="Q207" s="253"/>
      <c r="R207" s="253"/>
      <c r="S207" s="253"/>
      <c r="T207" s="254"/>
      <c r="U207" s="14"/>
      <c r="V207" s="14"/>
      <c r="W207" s="14"/>
      <c r="X207" s="14"/>
      <c r="Y207" s="14"/>
      <c r="Z207" s="14"/>
      <c r="AA207" s="14"/>
      <c r="AB207" s="14"/>
      <c r="AC207" s="14"/>
      <c r="AD207" s="14"/>
      <c r="AE207" s="14"/>
      <c r="AT207" s="255" t="s">
        <v>206</v>
      </c>
      <c r="AU207" s="255" t="s">
        <v>78</v>
      </c>
      <c r="AV207" s="14" t="s">
        <v>78</v>
      </c>
      <c r="AW207" s="14" t="s">
        <v>31</v>
      </c>
      <c r="AX207" s="14" t="s">
        <v>69</v>
      </c>
      <c r="AY207" s="255" t="s">
        <v>193</v>
      </c>
    </row>
    <row r="208" s="14" customFormat="1">
      <c r="A208" s="14"/>
      <c r="B208" s="245"/>
      <c r="C208" s="246"/>
      <c r="D208" s="228" t="s">
        <v>206</v>
      </c>
      <c r="E208" s="247" t="s">
        <v>19</v>
      </c>
      <c r="F208" s="248" t="s">
        <v>1025</v>
      </c>
      <c r="G208" s="246"/>
      <c r="H208" s="249">
        <v>195</v>
      </c>
      <c r="I208" s="250"/>
      <c r="J208" s="246"/>
      <c r="K208" s="246"/>
      <c r="L208" s="251"/>
      <c r="M208" s="252"/>
      <c r="N208" s="253"/>
      <c r="O208" s="253"/>
      <c r="P208" s="253"/>
      <c r="Q208" s="253"/>
      <c r="R208" s="253"/>
      <c r="S208" s="253"/>
      <c r="T208" s="254"/>
      <c r="U208" s="14"/>
      <c r="V208" s="14"/>
      <c r="W208" s="14"/>
      <c r="X208" s="14"/>
      <c r="Y208" s="14"/>
      <c r="Z208" s="14"/>
      <c r="AA208" s="14"/>
      <c r="AB208" s="14"/>
      <c r="AC208" s="14"/>
      <c r="AD208" s="14"/>
      <c r="AE208" s="14"/>
      <c r="AT208" s="255" t="s">
        <v>206</v>
      </c>
      <c r="AU208" s="255" t="s">
        <v>78</v>
      </c>
      <c r="AV208" s="14" t="s">
        <v>78</v>
      </c>
      <c r="AW208" s="14" t="s">
        <v>31</v>
      </c>
      <c r="AX208" s="14" t="s">
        <v>69</v>
      </c>
      <c r="AY208" s="255" t="s">
        <v>193</v>
      </c>
    </row>
    <row r="209" s="14" customFormat="1">
      <c r="A209" s="14"/>
      <c r="B209" s="245"/>
      <c r="C209" s="246"/>
      <c r="D209" s="228" t="s">
        <v>206</v>
      </c>
      <c r="E209" s="247" t="s">
        <v>19</v>
      </c>
      <c r="F209" s="248" t="s">
        <v>1026</v>
      </c>
      <c r="G209" s="246"/>
      <c r="H209" s="249">
        <v>6.5999999999999996</v>
      </c>
      <c r="I209" s="250"/>
      <c r="J209" s="246"/>
      <c r="K209" s="246"/>
      <c r="L209" s="251"/>
      <c r="M209" s="252"/>
      <c r="N209" s="253"/>
      <c r="O209" s="253"/>
      <c r="P209" s="253"/>
      <c r="Q209" s="253"/>
      <c r="R209" s="253"/>
      <c r="S209" s="253"/>
      <c r="T209" s="254"/>
      <c r="U209" s="14"/>
      <c r="V209" s="14"/>
      <c r="W209" s="14"/>
      <c r="X209" s="14"/>
      <c r="Y209" s="14"/>
      <c r="Z209" s="14"/>
      <c r="AA209" s="14"/>
      <c r="AB209" s="14"/>
      <c r="AC209" s="14"/>
      <c r="AD209" s="14"/>
      <c r="AE209" s="14"/>
      <c r="AT209" s="255" t="s">
        <v>206</v>
      </c>
      <c r="AU209" s="255" t="s">
        <v>78</v>
      </c>
      <c r="AV209" s="14" t="s">
        <v>78</v>
      </c>
      <c r="AW209" s="14" t="s">
        <v>31</v>
      </c>
      <c r="AX209" s="14" t="s">
        <v>69</v>
      </c>
      <c r="AY209" s="255" t="s">
        <v>193</v>
      </c>
    </row>
    <row r="210" s="14" customFormat="1">
      <c r="A210" s="14"/>
      <c r="B210" s="245"/>
      <c r="C210" s="246"/>
      <c r="D210" s="228" t="s">
        <v>206</v>
      </c>
      <c r="E210" s="247" t="s">
        <v>19</v>
      </c>
      <c r="F210" s="248" t="s">
        <v>1027</v>
      </c>
      <c r="G210" s="246"/>
      <c r="H210" s="249">
        <v>148.40000000000001</v>
      </c>
      <c r="I210" s="250"/>
      <c r="J210" s="246"/>
      <c r="K210" s="246"/>
      <c r="L210" s="251"/>
      <c r="M210" s="252"/>
      <c r="N210" s="253"/>
      <c r="O210" s="253"/>
      <c r="P210" s="253"/>
      <c r="Q210" s="253"/>
      <c r="R210" s="253"/>
      <c r="S210" s="253"/>
      <c r="T210" s="254"/>
      <c r="U210" s="14"/>
      <c r="V210" s="14"/>
      <c r="W210" s="14"/>
      <c r="X210" s="14"/>
      <c r="Y210" s="14"/>
      <c r="Z210" s="14"/>
      <c r="AA210" s="14"/>
      <c r="AB210" s="14"/>
      <c r="AC210" s="14"/>
      <c r="AD210" s="14"/>
      <c r="AE210" s="14"/>
      <c r="AT210" s="255" t="s">
        <v>206</v>
      </c>
      <c r="AU210" s="255" t="s">
        <v>78</v>
      </c>
      <c r="AV210" s="14" t="s">
        <v>78</v>
      </c>
      <c r="AW210" s="14" t="s">
        <v>31</v>
      </c>
      <c r="AX210" s="14" t="s">
        <v>69</v>
      </c>
      <c r="AY210" s="255" t="s">
        <v>193</v>
      </c>
    </row>
    <row r="211" s="14" customFormat="1">
      <c r="A211" s="14"/>
      <c r="B211" s="245"/>
      <c r="C211" s="246"/>
      <c r="D211" s="228" t="s">
        <v>206</v>
      </c>
      <c r="E211" s="247" t="s">
        <v>19</v>
      </c>
      <c r="F211" s="248" t="s">
        <v>1028</v>
      </c>
      <c r="G211" s="246"/>
      <c r="H211" s="249">
        <v>13</v>
      </c>
      <c r="I211" s="250"/>
      <c r="J211" s="246"/>
      <c r="K211" s="246"/>
      <c r="L211" s="251"/>
      <c r="M211" s="252"/>
      <c r="N211" s="253"/>
      <c r="O211" s="253"/>
      <c r="P211" s="253"/>
      <c r="Q211" s="253"/>
      <c r="R211" s="253"/>
      <c r="S211" s="253"/>
      <c r="T211" s="254"/>
      <c r="U211" s="14"/>
      <c r="V211" s="14"/>
      <c r="W211" s="14"/>
      <c r="X211" s="14"/>
      <c r="Y211" s="14"/>
      <c r="Z211" s="14"/>
      <c r="AA211" s="14"/>
      <c r="AB211" s="14"/>
      <c r="AC211" s="14"/>
      <c r="AD211" s="14"/>
      <c r="AE211" s="14"/>
      <c r="AT211" s="255" t="s">
        <v>206</v>
      </c>
      <c r="AU211" s="255" t="s">
        <v>78</v>
      </c>
      <c r="AV211" s="14" t="s">
        <v>78</v>
      </c>
      <c r="AW211" s="14" t="s">
        <v>31</v>
      </c>
      <c r="AX211" s="14" t="s">
        <v>69</v>
      </c>
      <c r="AY211" s="255" t="s">
        <v>193</v>
      </c>
    </row>
    <row r="212" s="14" customFormat="1">
      <c r="A212" s="14"/>
      <c r="B212" s="245"/>
      <c r="C212" s="246"/>
      <c r="D212" s="228" t="s">
        <v>206</v>
      </c>
      <c r="E212" s="247" t="s">
        <v>19</v>
      </c>
      <c r="F212" s="248" t="s">
        <v>1029</v>
      </c>
      <c r="G212" s="246"/>
      <c r="H212" s="249">
        <v>23.399999999999999</v>
      </c>
      <c r="I212" s="250"/>
      <c r="J212" s="246"/>
      <c r="K212" s="246"/>
      <c r="L212" s="251"/>
      <c r="M212" s="252"/>
      <c r="N212" s="253"/>
      <c r="O212" s="253"/>
      <c r="P212" s="253"/>
      <c r="Q212" s="253"/>
      <c r="R212" s="253"/>
      <c r="S212" s="253"/>
      <c r="T212" s="254"/>
      <c r="U212" s="14"/>
      <c r="V212" s="14"/>
      <c r="W212" s="14"/>
      <c r="X212" s="14"/>
      <c r="Y212" s="14"/>
      <c r="Z212" s="14"/>
      <c r="AA212" s="14"/>
      <c r="AB212" s="14"/>
      <c r="AC212" s="14"/>
      <c r="AD212" s="14"/>
      <c r="AE212" s="14"/>
      <c r="AT212" s="255" t="s">
        <v>206</v>
      </c>
      <c r="AU212" s="255" t="s">
        <v>78</v>
      </c>
      <c r="AV212" s="14" t="s">
        <v>78</v>
      </c>
      <c r="AW212" s="14" t="s">
        <v>31</v>
      </c>
      <c r="AX212" s="14" t="s">
        <v>69</v>
      </c>
      <c r="AY212" s="255" t="s">
        <v>193</v>
      </c>
    </row>
    <row r="213" s="13" customFormat="1">
      <c r="A213" s="13"/>
      <c r="B213" s="235"/>
      <c r="C213" s="236"/>
      <c r="D213" s="228" t="s">
        <v>206</v>
      </c>
      <c r="E213" s="237" t="s">
        <v>19</v>
      </c>
      <c r="F213" s="238" t="s">
        <v>1030</v>
      </c>
      <c r="G213" s="236"/>
      <c r="H213" s="237" t="s">
        <v>19</v>
      </c>
      <c r="I213" s="239"/>
      <c r="J213" s="236"/>
      <c r="K213" s="236"/>
      <c r="L213" s="240"/>
      <c r="M213" s="241"/>
      <c r="N213" s="242"/>
      <c r="O213" s="242"/>
      <c r="P213" s="242"/>
      <c r="Q213" s="242"/>
      <c r="R213" s="242"/>
      <c r="S213" s="242"/>
      <c r="T213" s="243"/>
      <c r="U213" s="13"/>
      <c r="V213" s="13"/>
      <c r="W213" s="13"/>
      <c r="X213" s="13"/>
      <c r="Y213" s="13"/>
      <c r="Z213" s="13"/>
      <c r="AA213" s="13"/>
      <c r="AB213" s="13"/>
      <c r="AC213" s="13"/>
      <c r="AD213" s="13"/>
      <c r="AE213" s="13"/>
      <c r="AT213" s="244" t="s">
        <v>206</v>
      </c>
      <c r="AU213" s="244" t="s">
        <v>78</v>
      </c>
      <c r="AV213" s="13" t="s">
        <v>76</v>
      </c>
      <c r="AW213" s="13" t="s">
        <v>31</v>
      </c>
      <c r="AX213" s="13" t="s">
        <v>69</v>
      </c>
      <c r="AY213" s="244" t="s">
        <v>193</v>
      </c>
    </row>
    <row r="214" s="14" customFormat="1">
      <c r="A214" s="14"/>
      <c r="B214" s="245"/>
      <c r="C214" s="246"/>
      <c r="D214" s="228" t="s">
        <v>206</v>
      </c>
      <c r="E214" s="247" t="s">
        <v>19</v>
      </c>
      <c r="F214" s="248" t="s">
        <v>1031</v>
      </c>
      <c r="G214" s="246"/>
      <c r="H214" s="249">
        <v>163.80000000000001</v>
      </c>
      <c r="I214" s="250"/>
      <c r="J214" s="246"/>
      <c r="K214" s="246"/>
      <c r="L214" s="251"/>
      <c r="M214" s="252"/>
      <c r="N214" s="253"/>
      <c r="O214" s="253"/>
      <c r="P214" s="253"/>
      <c r="Q214" s="253"/>
      <c r="R214" s="253"/>
      <c r="S214" s="253"/>
      <c r="T214" s="254"/>
      <c r="U214" s="14"/>
      <c r="V214" s="14"/>
      <c r="W214" s="14"/>
      <c r="X214" s="14"/>
      <c r="Y214" s="14"/>
      <c r="Z214" s="14"/>
      <c r="AA214" s="14"/>
      <c r="AB214" s="14"/>
      <c r="AC214" s="14"/>
      <c r="AD214" s="14"/>
      <c r="AE214" s="14"/>
      <c r="AT214" s="255" t="s">
        <v>206</v>
      </c>
      <c r="AU214" s="255" t="s">
        <v>78</v>
      </c>
      <c r="AV214" s="14" t="s">
        <v>78</v>
      </c>
      <c r="AW214" s="14" t="s">
        <v>31</v>
      </c>
      <c r="AX214" s="14" t="s">
        <v>69</v>
      </c>
      <c r="AY214" s="255" t="s">
        <v>193</v>
      </c>
    </row>
    <row r="215" s="14" customFormat="1">
      <c r="A215" s="14"/>
      <c r="B215" s="245"/>
      <c r="C215" s="246"/>
      <c r="D215" s="228" t="s">
        <v>206</v>
      </c>
      <c r="E215" s="247" t="s">
        <v>19</v>
      </c>
      <c r="F215" s="248" t="s">
        <v>1032</v>
      </c>
      <c r="G215" s="246"/>
      <c r="H215" s="249">
        <v>11</v>
      </c>
      <c r="I215" s="250"/>
      <c r="J215" s="246"/>
      <c r="K215" s="246"/>
      <c r="L215" s="251"/>
      <c r="M215" s="252"/>
      <c r="N215" s="253"/>
      <c r="O215" s="253"/>
      <c r="P215" s="253"/>
      <c r="Q215" s="253"/>
      <c r="R215" s="253"/>
      <c r="S215" s="253"/>
      <c r="T215" s="254"/>
      <c r="U215" s="14"/>
      <c r="V215" s="14"/>
      <c r="W215" s="14"/>
      <c r="X215" s="14"/>
      <c r="Y215" s="14"/>
      <c r="Z215" s="14"/>
      <c r="AA215" s="14"/>
      <c r="AB215" s="14"/>
      <c r="AC215" s="14"/>
      <c r="AD215" s="14"/>
      <c r="AE215" s="14"/>
      <c r="AT215" s="255" t="s">
        <v>206</v>
      </c>
      <c r="AU215" s="255" t="s">
        <v>78</v>
      </c>
      <c r="AV215" s="14" t="s">
        <v>78</v>
      </c>
      <c r="AW215" s="14" t="s">
        <v>31</v>
      </c>
      <c r="AX215" s="14" t="s">
        <v>69</v>
      </c>
      <c r="AY215" s="255" t="s">
        <v>193</v>
      </c>
    </row>
    <row r="216" s="14" customFormat="1">
      <c r="A216" s="14"/>
      <c r="B216" s="245"/>
      <c r="C216" s="246"/>
      <c r="D216" s="228" t="s">
        <v>206</v>
      </c>
      <c r="E216" s="247" t="s">
        <v>19</v>
      </c>
      <c r="F216" s="248" t="s">
        <v>1033</v>
      </c>
      <c r="G216" s="246"/>
      <c r="H216" s="249">
        <v>3.5</v>
      </c>
      <c r="I216" s="250"/>
      <c r="J216" s="246"/>
      <c r="K216" s="246"/>
      <c r="L216" s="251"/>
      <c r="M216" s="252"/>
      <c r="N216" s="253"/>
      <c r="O216" s="253"/>
      <c r="P216" s="253"/>
      <c r="Q216" s="253"/>
      <c r="R216" s="253"/>
      <c r="S216" s="253"/>
      <c r="T216" s="254"/>
      <c r="U216" s="14"/>
      <c r="V216" s="14"/>
      <c r="W216" s="14"/>
      <c r="X216" s="14"/>
      <c r="Y216" s="14"/>
      <c r="Z216" s="14"/>
      <c r="AA216" s="14"/>
      <c r="AB216" s="14"/>
      <c r="AC216" s="14"/>
      <c r="AD216" s="14"/>
      <c r="AE216" s="14"/>
      <c r="AT216" s="255" t="s">
        <v>206</v>
      </c>
      <c r="AU216" s="255" t="s">
        <v>78</v>
      </c>
      <c r="AV216" s="14" t="s">
        <v>78</v>
      </c>
      <c r="AW216" s="14" t="s">
        <v>31</v>
      </c>
      <c r="AX216" s="14" t="s">
        <v>69</v>
      </c>
      <c r="AY216" s="255" t="s">
        <v>193</v>
      </c>
    </row>
    <row r="217" s="13" customFormat="1">
      <c r="A217" s="13"/>
      <c r="B217" s="235"/>
      <c r="C217" s="236"/>
      <c r="D217" s="228" t="s">
        <v>206</v>
      </c>
      <c r="E217" s="237" t="s">
        <v>19</v>
      </c>
      <c r="F217" s="238" t="s">
        <v>1034</v>
      </c>
      <c r="G217" s="236"/>
      <c r="H217" s="237" t="s">
        <v>19</v>
      </c>
      <c r="I217" s="239"/>
      <c r="J217" s="236"/>
      <c r="K217" s="236"/>
      <c r="L217" s="240"/>
      <c r="M217" s="241"/>
      <c r="N217" s="242"/>
      <c r="O217" s="242"/>
      <c r="P217" s="242"/>
      <c r="Q217" s="242"/>
      <c r="R217" s="242"/>
      <c r="S217" s="242"/>
      <c r="T217" s="243"/>
      <c r="U217" s="13"/>
      <c r="V217" s="13"/>
      <c r="W217" s="13"/>
      <c r="X217" s="13"/>
      <c r="Y217" s="13"/>
      <c r="Z217" s="13"/>
      <c r="AA217" s="13"/>
      <c r="AB217" s="13"/>
      <c r="AC217" s="13"/>
      <c r="AD217" s="13"/>
      <c r="AE217" s="13"/>
      <c r="AT217" s="244" t="s">
        <v>206</v>
      </c>
      <c r="AU217" s="244" t="s">
        <v>78</v>
      </c>
      <c r="AV217" s="13" t="s">
        <v>76</v>
      </c>
      <c r="AW217" s="13" t="s">
        <v>31</v>
      </c>
      <c r="AX217" s="13" t="s">
        <v>69</v>
      </c>
      <c r="AY217" s="244" t="s">
        <v>193</v>
      </c>
    </row>
    <row r="218" s="14" customFormat="1">
      <c r="A218" s="14"/>
      <c r="B218" s="245"/>
      <c r="C218" s="246"/>
      <c r="D218" s="228" t="s">
        <v>206</v>
      </c>
      <c r="E218" s="247" t="s">
        <v>19</v>
      </c>
      <c r="F218" s="248" t="s">
        <v>1035</v>
      </c>
      <c r="G218" s="246"/>
      <c r="H218" s="249">
        <v>258.30000000000001</v>
      </c>
      <c r="I218" s="250"/>
      <c r="J218" s="246"/>
      <c r="K218" s="246"/>
      <c r="L218" s="251"/>
      <c r="M218" s="252"/>
      <c r="N218" s="253"/>
      <c r="O218" s="253"/>
      <c r="P218" s="253"/>
      <c r="Q218" s="253"/>
      <c r="R218" s="253"/>
      <c r="S218" s="253"/>
      <c r="T218" s="254"/>
      <c r="U218" s="14"/>
      <c r="V218" s="14"/>
      <c r="W218" s="14"/>
      <c r="X218" s="14"/>
      <c r="Y218" s="14"/>
      <c r="Z218" s="14"/>
      <c r="AA218" s="14"/>
      <c r="AB218" s="14"/>
      <c r="AC218" s="14"/>
      <c r="AD218" s="14"/>
      <c r="AE218" s="14"/>
      <c r="AT218" s="255" t="s">
        <v>206</v>
      </c>
      <c r="AU218" s="255" t="s">
        <v>78</v>
      </c>
      <c r="AV218" s="14" t="s">
        <v>78</v>
      </c>
      <c r="AW218" s="14" t="s">
        <v>31</v>
      </c>
      <c r="AX218" s="14" t="s">
        <v>69</v>
      </c>
      <c r="AY218" s="255" t="s">
        <v>193</v>
      </c>
    </row>
    <row r="219" s="15" customFormat="1">
      <c r="A219" s="15"/>
      <c r="B219" s="256"/>
      <c r="C219" s="257"/>
      <c r="D219" s="228" t="s">
        <v>206</v>
      </c>
      <c r="E219" s="258" t="s">
        <v>19</v>
      </c>
      <c r="F219" s="259" t="s">
        <v>218</v>
      </c>
      <c r="G219" s="257"/>
      <c r="H219" s="260">
        <v>1112.5</v>
      </c>
      <c r="I219" s="261"/>
      <c r="J219" s="257"/>
      <c r="K219" s="257"/>
      <c r="L219" s="262"/>
      <c r="M219" s="263"/>
      <c r="N219" s="264"/>
      <c r="O219" s="264"/>
      <c r="P219" s="264"/>
      <c r="Q219" s="264"/>
      <c r="R219" s="264"/>
      <c r="S219" s="264"/>
      <c r="T219" s="265"/>
      <c r="U219" s="15"/>
      <c r="V219" s="15"/>
      <c r="W219" s="15"/>
      <c r="X219" s="15"/>
      <c r="Y219" s="15"/>
      <c r="Z219" s="15"/>
      <c r="AA219" s="15"/>
      <c r="AB219" s="15"/>
      <c r="AC219" s="15"/>
      <c r="AD219" s="15"/>
      <c r="AE219" s="15"/>
      <c r="AT219" s="266" t="s">
        <v>206</v>
      </c>
      <c r="AU219" s="266" t="s">
        <v>78</v>
      </c>
      <c r="AV219" s="15" t="s">
        <v>200</v>
      </c>
      <c r="AW219" s="15" t="s">
        <v>31</v>
      </c>
      <c r="AX219" s="15" t="s">
        <v>76</v>
      </c>
      <c r="AY219" s="266" t="s">
        <v>193</v>
      </c>
    </row>
    <row r="220" s="2" customFormat="1" ht="21.75" customHeight="1">
      <c r="A220" s="41"/>
      <c r="B220" s="42"/>
      <c r="C220" s="215" t="s">
        <v>340</v>
      </c>
      <c r="D220" s="215" t="s">
        <v>195</v>
      </c>
      <c r="E220" s="216" t="s">
        <v>1036</v>
      </c>
      <c r="F220" s="217" t="s">
        <v>1037</v>
      </c>
      <c r="G220" s="218" t="s">
        <v>198</v>
      </c>
      <c r="H220" s="219">
        <v>21</v>
      </c>
      <c r="I220" s="220"/>
      <c r="J220" s="221">
        <f>ROUND(I220*H220,2)</f>
        <v>0</v>
      </c>
      <c r="K220" s="217" t="s">
        <v>199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200</v>
      </c>
      <c r="AT220" s="226" t="s">
        <v>195</v>
      </c>
      <c r="AU220" s="226" t="s">
        <v>78</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200</v>
      </c>
      <c r="BM220" s="226" t="s">
        <v>1038</v>
      </c>
    </row>
    <row r="221" s="2" customFormat="1">
      <c r="A221" s="41"/>
      <c r="B221" s="42"/>
      <c r="C221" s="43"/>
      <c r="D221" s="228" t="s">
        <v>202</v>
      </c>
      <c r="E221" s="43"/>
      <c r="F221" s="229" t="s">
        <v>1039</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78</v>
      </c>
    </row>
    <row r="222" s="2" customFormat="1">
      <c r="A222" s="41"/>
      <c r="B222" s="42"/>
      <c r="C222" s="43"/>
      <c r="D222" s="233" t="s">
        <v>204</v>
      </c>
      <c r="E222" s="43"/>
      <c r="F222" s="234" t="s">
        <v>1040</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204</v>
      </c>
      <c r="AU222" s="20" t="s">
        <v>78</v>
      </c>
    </row>
    <row r="223" s="13" customFormat="1">
      <c r="A223" s="13"/>
      <c r="B223" s="235"/>
      <c r="C223" s="236"/>
      <c r="D223" s="228" t="s">
        <v>206</v>
      </c>
      <c r="E223" s="237" t="s">
        <v>19</v>
      </c>
      <c r="F223" s="238" t="s">
        <v>207</v>
      </c>
      <c r="G223" s="236"/>
      <c r="H223" s="237" t="s">
        <v>19</v>
      </c>
      <c r="I223" s="239"/>
      <c r="J223" s="236"/>
      <c r="K223" s="236"/>
      <c r="L223" s="240"/>
      <c r="M223" s="241"/>
      <c r="N223" s="242"/>
      <c r="O223" s="242"/>
      <c r="P223" s="242"/>
      <c r="Q223" s="242"/>
      <c r="R223" s="242"/>
      <c r="S223" s="242"/>
      <c r="T223" s="243"/>
      <c r="U223" s="13"/>
      <c r="V223" s="13"/>
      <c r="W223" s="13"/>
      <c r="X223" s="13"/>
      <c r="Y223" s="13"/>
      <c r="Z223" s="13"/>
      <c r="AA223" s="13"/>
      <c r="AB223" s="13"/>
      <c r="AC223" s="13"/>
      <c r="AD223" s="13"/>
      <c r="AE223" s="13"/>
      <c r="AT223" s="244" t="s">
        <v>206</v>
      </c>
      <c r="AU223" s="244" t="s">
        <v>78</v>
      </c>
      <c r="AV223" s="13" t="s">
        <v>76</v>
      </c>
      <c r="AW223" s="13" t="s">
        <v>31</v>
      </c>
      <c r="AX223" s="13" t="s">
        <v>69</v>
      </c>
      <c r="AY223" s="244" t="s">
        <v>193</v>
      </c>
    </row>
    <row r="224" s="14" customFormat="1">
      <c r="A224" s="14"/>
      <c r="B224" s="245"/>
      <c r="C224" s="246"/>
      <c r="D224" s="228" t="s">
        <v>206</v>
      </c>
      <c r="E224" s="247" t="s">
        <v>19</v>
      </c>
      <c r="F224" s="248" t="s">
        <v>1041</v>
      </c>
      <c r="G224" s="246"/>
      <c r="H224" s="249">
        <v>21</v>
      </c>
      <c r="I224" s="250"/>
      <c r="J224" s="246"/>
      <c r="K224" s="246"/>
      <c r="L224" s="251"/>
      <c r="M224" s="252"/>
      <c r="N224" s="253"/>
      <c r="O224" s="253"/>
      <c r="P224" s="253"/>
      <c r="Q224" s="253"/>
      <c r="R224" s="253"/>
      <c r="S224" s="253"/>
      <c r="T224" s="254"/>
      <c r="U224" s="14"/>
      <c r="V224" s="14"/>
      <c r="W224" s="14"/>
      <c r="X224" s="14"/>
      <c r="Y224" s="14"/>
      <c r="Z224" s="14"/>
      <c r="AA224" s="14"/>
      <c r="AB224" s="14"/>
      <c r="AC224" s="14"/>
      <c r="AD224" s="14"/>
      <c r="AE224" s="14"/>
      <c r="AT224" s="255" t="s">
        <v>206</v>
      </c>
      <c r="AU224" s="255" t="s">
        <v>78</v>
      </c>
      <c r="AV224" s="14" t="s">
        <v>78</v>
      </c>
      <c r="AW224" s="14" t="s">
        <v>31</v>
      </c>
      <c r="AX224" s="14" t="s">
        <v>76</v>
      </c>
      <c r="AY224" s="255" t="s">
        <v>193</v>
      </c>
    </row>
    <row r="225" s="2" customFormat="1" ht="16.5" customHeight="1">
      <c r="A225" s="41"/>
      <c r="B225" s="42"/>
      <c r="C225" s="215" t="s">
        <v>346</v>
      </c>
      <c r="D225" s="215" t="s">
        <v>195</v>
      </c>
      <c r="E225" s="216" t="s">
        <v>1042</v>
      </c>
      <c r="F225" s="217" t="s">
        <v>1043</v>
      </c>
      <c r="G225" s="218" t="s">
        <v>258</v>
      </c>
      <c r="H225" s="219">
        <v>261</v>
      </c>
      <c r="I225" s="220"/>
      <c r="J225" s="221">
        <f>ROUND(I225*H225,2)</f>
        <v>0</v>
      </c>
      <c r="K225" s="217" t="s">
        <v>199</v>
      </c>
      <c r="L225" s="47"/>
      <c r="M225" s="222" t="s">
        <v>19</v>
      </c>
      <c r="N225" s="223" t="s">
        <v>40</v>
      </c>
      <c r="O225" s="87"/>
      <c r="P225" s="224">
        <f>O225*H225</f>
        <v>0</v>
      </c>
      <c r="Q225" s="224">
        <v>0</v>
      </c>
      <c r="R225" s="224">
        <f>Q225*H225</f>
        <v>0</v>
      </c>
      <c r="S225" s="224">
        <v>0</v>
      </c>
      <c r="T225" s="225">
        <f>S225*H225</f>
        <v>0</v>
      </c>
      <c r="U225" s="41"/>
      <c r="V225" s="41"/>
      <c r="W225" s="41"/>
      <c r="X225" s="41"/>
      <c r="Y225" s="41"/>
      <c r="Z225" s="41"/>
      <c r="AA225" s="41"/>
      <c r="AB225" s="41"/>
      <c r="AC225" s="41"/>
      <c r="AD225" s="41"/>
      <c r="AE225" s="41"/>
      <c r="AR225" s="226" t="s">
        <v>200</v>
      </c>
      <c r="AT225" s="226" t="s">
        <v>195</v>
      </c>
      <c r="AU225" s="226" t="s">
        <v>78</v>
      </c>
      <c r="AY225" s="20" t="s">
        <v>193</v>
      </c>
      <c r="BE225" s="227">
        <f>IF(N225="základní",J225,0)</f>
        <v>0</v>
      </c>
      <c r="BF225" s="227">
        <f>IF(N225="snížená",J225,0)</f>
        <v>0</v>
      </c>
      <c r="BG225" s="227">
        <f>IF(N225="zákl. přenesená",J225,0)</f>
        <v>0</v>
      </c>
      <c r="BH225" s="227">
        <f>IF(N225="sníž. přenesená",J225,0)</f>
        <v>0</v>
      </c>
      <c r="BI225" s="227">
        <f>IF(N225="nulová",J225,0)</f>
        <v>0</v>
      </c>
      <c r="BJ225" s="20" t="s">
        <v>76</v>
      </c>
      <c r="BK225" s="227">
        <f>ROUND(I225*H225,2)</f>
        <v>0</v>
      </c>
      <c r="BL225" s="20" t="s">
        <v>200</v>
      </c>
      <c r="BM225" s="226" t="s">
        <v>1044</v>
      </c>
    </row>
    <row r="226" s="2" customFormat="1">
      <c r="A226" s="41"/>
      <c r="B226" s="42"/>
      <c r="C226" s="43"/>
      <c r="D226" s="228" t="s">
        <v>202</v>
      </c>
      <c r="E226" s="43"/>
      <c r="F226" s="229" t="s">
        <v>1045</v>
      </c>
      <c r="G226" s="43"/>
      <c r="H226" s="43"/>
      <c r="I226" s="230"/>
      <c r="J226" s="43"/>
      <c r="K226" s="43"/>
      <c r="L226" s="47"/>
      <c r="M226" s="231"/>
      <c r="N226" s="232"/>
      <c r="O226" s="87"/>
      <c r="P226" s="87"/>
      <c r="Q226" s="87"/>
      <c r="R226" s="87"/>
      <c r="S226" s="87"/>
      <c r="T226" s="88"/>
      <c r="U226" s="41"/>
      <c r="V226" s="41"/>
      <c r="W226" s="41"/>
      <c r="X226" s="41"/>
      <c r="Y226" s="41"/>
      <c r="Z226" s="41"/>
      <c r="AA226" s="41"/>
      <c r="AB226" s="41"/>
      <c r="AC226" s="41"/>
      <c r="AD226" s="41"/>
      <c r="AE226" s="41"/>
      <c r="AT226" s="20" t="s">
        <v>202</v>
      </c>
      <c r="AU226" s="20" t="s">
        <v>78</v>
      </c>
    </row>
    <row r="227" s="2" customFormat="1">
      <c r="A227" s="41"/>
      <c r="B227" s="42"/>
      <c r="C227" s="43"/>
      <c r="D227" s="233" t="s">
        <v>204</v>
      </c>
      <c r="E227" s="43"/>
      <c r="F227" s="234" t="s">
        <v>1046</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204</v>
      </c>
      <c r="AU227" s="20" t="s">
        <v>78</v>
      </c>
    </row>
    <row r="228" s="14" customFormat="1">
      <c r="A228" s="14"/>
      <c r="B228" s="245"/>
      <c r="C228" s="246"/>
      <c r="D228" s="228" t="s">
        <v>206</v>
      </c>
      <c r="E228" s="247" t="s">
        <v>19</v>
      </c>
      <c r="F228" s="248" t="s">
        <v>1047</v>
      </c>
      <c r="G228" s="246"/>
      <c r="H228" s="249">
        <v>261</v>
      </c>
      <c r="I228" s="250"/>
      <c r="J228" s="246"/>
      <c r="K228" s="246"/>
      <c r="L228" s="251"/>
      <c r="M228" s="252"/>
      <c r="N228" s="253"/>
      <c r="O228" s="253"/>
      <c r="P228" s="253"/>
      <c r="Q228" s="253"/>
      <c r="R228" s="253"/>
      <c r="S228" s="253"/>
      <c r="T228" s="254"/>
      <c r="U228" s="14"/>
      <c r="V228" s="14"/>
      <c r="W228" s="14"/>
      <c r="X228" s="14"/>
      <c r="Y228" s="14"/>
      <c r="Z228" s="14"/>
      <c r="AA228" s="14"/>
      <c r="AB228" s="14"/>
      <c r="AC228" s="14"/>
      <c r="AD228" s="14"/>
      <c r="AE228" s="14"/>
      <c r="AT228" s="255" t="s">
        <v>206</v>
      </c>
      <c r="AU228" s="255" t="s">
        <v>78</v>
      </c>
      <c r="AV228" s="14" t="s">
        <v>78</v>
      </c>
      <c r="AW228" s="14" t="s">
        <v>31</v>
      </c>
      <c r="AX228" s="14" t="s">
        <v>76</v>
      </c>
      <c r="AY228" s="255" t="s">
        <v>193</v>
      </c>
    </row>
    <row r="229" s="2" customFormat="1" ht="16.5" customHeight="1">
      <c r="A229" s="41"/>
      <c r="B229" s="42"/>
      <c r="C229" s="215" t="s">
        <v>7</v>
      </c>
      <c r="D229" s="215" t="s">
        <v>195</v>
      </c>
      <c r="E229" s="216" t="s">
        <v>1048</v>
      </c>
      <c r="F229" s="217" t="s">
        <v>1049</v>
      </c>
      <c r="G229" s="218" t="s">
        <v>258</v>
      </c>
      <c r="H229" s="219">
        <v>5220</v>
      </c>
      <c r="I229" s="220"/>
      <c r="J229" s="221">
        <f>ROUND(I229*H229,2)</f>
        <v>0</v>
      </c>
      <c r="K229" s="217" t="s">
        <v>199</v>
      </c>
      <c r="L229" s="47"/>
      <c r="M229" s="222" t="s">
        <v>19</v>
      </c>
      <c r="N229" s="223" t="s">
        <v>40</v>
      </c>
      <c r="O229" s="87"/>
      <c r="P229" s="224">
        <f>O229*H229</f>
        <v>0</v>
      </c>
      <c r="Q229" s="224">
        <v>0</v>
      </c>
      <c r="R229" s="224">
        <f>Q229*H229</f>
        <v>0</v>
      </c>
      <c r="S229" s="224">
        <v>0</v>
      </c>
      <c r="T229" s="225">
        <f>S229*H229</f>
        <v>0</v>
      </c>
      <c r="U229" s="41"/>
      <c r="V229" s="41"/>
      <c r="W229" s="41"/>
      <c r="X229" s="41"/>
      <c r="Y229" s="41"/>
      <c r="Z229" s="41"/>
      <c r="AA229" s="41"/>
      <c r="AB229" s="41"/>
      <c r="AC229" s="41"/>
      <c r="AD229" s="41"/>
      <c r="AE229" s="41"/>
      <c r="AR229" s="226" t="s">
        <v>200</v>
      </c>
      <c r="AT229" s="226" t="s">
        <v>195</v>
      </c>
      <c r="AU229" s="226" t="s">
        <v>78</v>
      </c>
      <c r="AY229" s="20" t="s">
        <v>193</v>
      </c>
      <c r="BE229" s="227">
        <f>IF(N229="základní",J229,0)</f>
        <v>0</v>
      </c>
      <c r="BF229" s="227">
        <f>IF(N229="snížená",J229,0)</f>
        <v>0</v>
      </c>
      <c r="BG229" s="227">
        <f>IF(N229="zákl. přenesená",J229,0)</f>
        <v>0</v>
      </c>
      <c r="BH229" s="227">
        <f>IF(N229="sníž. přenesená",J229,0)</f>
        <v>0</v>
      </c>
      <c r="BI229" s="227">
        <f>IF(N229="nulová",J229,0)</f>
        <v>0</v>
      </c>
      <c r="BJ229" s="20" t="s">
        <v>76</v>
      </c>
      <c r="BK229" s="227">
        <f>ROUND(I229*H229,2)</f>
        <v>0</v>
      </c>
      <c r="BL229" s="20" t="s">
        <v>200</v>
      </c>
      <c r="BM229" s="226" t="s">
        <v>1050</v>
      </c>
    </row>
    <row r="230" s="2" customFormat="1">
      <c r="A230" s="41"/>
      <c r="B230" s="42"/>
      <c r="C230" s="43"/>
      <c r="D230" s="228" t="s">
        <v>202</v>
      </c>
      <c r="E230" s="43"/>
      <c r="F230" s="229" t="s">
        <v>1051</v>
      </c>
      <c r="G230" s="43"/>
      <c r="H230" s="43"/>
      <c r="I230" s="230"/>
      <c r="J230" s="43"/>
      <c r="K230" s="43"/>
      <c r="L230" s="47"/>
      <c r="M230" s="231"/>
      <c r="N230" s="232"/>
      <c r="O230" s="87"/>
      <c r="P230" s="87"/>
      <c r="Q230" s="87"/>
      <c r="R230" s="87"/>
      <c r="S230" s="87"/>
      <c r="T230" s="88"/>
      <c r="U230" s="41"/>
      <c r="V230" s="41"/>
      <c r="W230" s="41"/>
      <c r="X230" s="41"/>
      <c r="Y230" s="41"/>
      <c r="Z230" s="41"/>
      <c r="AA230" s="41"/>
      <c r="AB230" s="41"/>
      <c r="AC230" s="41"/>
      <c r="AD230" s="41"/>
      <c r="AE230" s="41"/>
      <c r="AT230" s="20" t="s">
        <v>202</v>
      </c>
      <c r="AU230" s="20" t="s">
        <v>78</v>
      </c>
    </row>
    <row r="231" s="2" customFormat="1">
      <c r="A231" s="41"/>
      <c r="B231" s="42"/>
      <c r="C231" s="43"/>
      <c r="D231" s="233" t="s">
        <v>204</v>
      </c>
      <c r="E231" s="43"/>
      <c r="F231" s="234" t="s">
        <v>1052</v>
      </c>
      <c r="G231" s="43"/>
      <c r="H231" s="43"/>
      <c r="I231" s="230"/>
      <c r="J231" s="43"/>
      <c r="K231" s="43"/>
      <c r="L231" s="47"/>
      <c r="M231" s="231"/>
      <c r="N231" s="232"/>
      <c r="O231" s="87"/>
      <c r="P231" s="87"/>
      <c r="Q231" s="87"/>
      <c r="R231" s="87"/>
      <c r="S231" s="87"/>
      <c r="T231" s="88"/>
      <c r="U231" s="41"/>
      <c r="V231" s="41"/>
      <c r="W231" s="41"/>
      <c r="X231" s="41"/>
      <c r="Y231" s="41"/>
      <c r="Z231" s="41"/>
      <c r="AA231" s="41"/>
      <c r="AB231" s="41"/>
      <c r="AC231" s="41"/>
      <c r="AD231" s="41"/>
      <c r="AE231" s="41"/>
      <c r="AT231" s="20" t="s">
        <v>204</v>
      </c>
      <c r="AU231" s="20" t="s">
        <v>78</v>
      </c>
    </row>
    <row r="232" s="14" customFormat="1">
      <c r="A232" s="14"/>
      <c r="B232" s="245"/>
      <c r="C232" s="246"/>
      <c r="D232" s="228" t="s">
        <v>206</v>
      </c>
      <c r="E232" s="247" t="s">
        <v>19</v>
      </c>
      <c r="F232" s="248" t="s">
        <v>1047</v>
      </c>
      <c r="G232" s="246"/>
      <c r="H232" s="249">
        <v>261</v>
      </c>
      <c r="I232" s="250"/>
      <c r="J232" s="246"/>
      <c r="K232" s="246"/>
      <c r="L232" s="251"/>
      <c r="M232" s="252"/>
      <c r="N232" s="253"/>
      <c r="O232" s="253"/>
      <c r="P232" s="253"/>
      <c r="Q232" s="253"/>
      <c r="R232" s="253"/>
      <c r="S232" s="253"/>
      <c r="T232" s="254"/>
      <c r="U232" s="14"/>
      <c r="V232" s="14"/>
      <c r="W232" s="14"/>
      <c r="X232" s="14"/>
      <c r="Y232" s="14"/>
      <c r="Z232" s="14"/>
      <c r="AA232" s="14"/>
      <c r="AB232" s="14"/>
      <c r="AC232" s="14"/>
      <c r="AD232" s="14"/>
      <c r="AE232" s="14"/>
      <c r="AT232" s="255" t="s">
        <v>206</v>
      </c>
      <c r="AU232" s="255" t="s">
        <v>78</v>
      </c>
      <c r="AV232" s="14" t="s">
        <v>78</v>
      </c>
      <c r="AW232" s="14" t="s">
        <v>31</v>
      </c>
      <c r="AX232" s="14" t="s">
        <v>76</v>
      </c>
      <c r="AY232" s="255" t="s">
        <v>193</v>
      </c>
    </row>
    <row r="233" s="14" customFormat="1">
      <c r="A233" s="14"/>
      <c r="B233" s="245"/>
      <c r="C233" s="246"/>
      <c r="D233" s="228" t="s">
        <v>206</v>
      </c>
      <c r="E233" s="246"/>
      <c r="F233" s="248" t="s">
        <v>1053</v>
      </c>
      <c r="G233" s="246"/>
      <c r="H233" s="249">
        <v>5220</v>
      </c>
      <c r="I233" s="250"/>
      <c r="J233" s="246"/>
      <c r="K233" s="246"/>
      <c r="L233" s="251"/>
      <c r="M233" s="252"/>
      <c r="N233" s="253"/>
      <c r="O233" s="253"/>
      <c r="P233" s="253"/>
      <c r="Q233" s="253"/>
      <c r="R233" s="253"/>
      <c r="S233" s="253"/>
      <c r="T233" s="254"/>
      <c r="U233" s="14"/>
      <c r="V233" s="14"/>
      <c r="W233" s="14"/>
      <c r="X233" s="14"/>
      <c r="Y233" s="14"/>
      <c r="Z233" s="14"/>
      <c r="AA233" s="14"/>
      <c r="AB233" s="14"/>
      <c r="AC233" s="14"/>
      <c r="AD233" s="14"/>
      <c r="AE233" s="14"/>
      <c r="AT233" s="255" t="s">
        <v>206</v>
      </c>
      <c r="AU233" s="255" t="s">
        <v>78</v>
      </c>
      <c r="AV233" s="14" t="s">
        <v>78</v>
      </c>
      <c r="AW233" s="14" t="s">
        <v>4</v>
      </c>
      <c r="AX233" s="14" t="s">
        <v>76</v>
      </c>
      <c r="AY233" s="255" t="s">
        <v>193</v>
      </c>
    </row>
    <row r="234" s="2" customFormat="1" ht="16.5" customHeight="1">
      <c r="A234" s="41"/>
      <c r="B234" s="42"/>
      <c r="C234" s="215" t="s">
        <v>355</v>
      </c>
      <c r="D234" s="215" t="s">
        <v>195</v>
      </c>
      <c r="E234" s="216" t="s">
        <v>1054</v>
      </c>
      <c r="F234" s="217" t="s">
        <v>1055</v>
      </c>
      <c r="G234" s="218" t="s">
        <v>258</v>
      </c>
      <c r="H234" s="219">
        <v>261</v>
      </c>
      <c r="I234" s="220"/>
      <c r="J234" s="221">
        <f>ROUND(I234*H234,2)</f>
        <v>0</v>
      </c>
      <c r="K234" s="217" t="s">
        <v>19</v>
      </c>
      <c r="L234" s="47"/>
      <c r="M234" s="222" t="s">
        <v>19</v>
      </c>
      <c r="N234" s="223" t="s">
        <v>40</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200</v>
      </c>
      <c r="AT234" s="226" t="s">
        <v>195</v>
      </c>
      <c r="AU234" s="226" t="s">
        <v>78</v>
      </c>
      <c r="AY234" s="20" t="s">
        <v>193</v>
      </c>
      <c r="BE234" s="227">
        <f>IF(N234="základní",J234,0)</f>
        <v>0</v>
      </c>
      <c r="BF234" s="227">
        <f>IF(N234="snížená",J234,0)</f>
        <v>0</v>
      </c>
      <c r="BG234" s="227">
        <f>IF(N234="zákl. přenesená",J234,0)</f>
        <v>0</v>
      </c>
      <c r="BH234" s="227">
        <f>IF(N234="sníž. přenesená",J234,0)</f>
        <v>0</v>
      </c>
      <c r="BI234" s="227">
        <f>IF(N234="nulová",J234,0)</f>
        <v>0</v>
      </c>
      <c r="BJ234" s="20" t="s">
        <v>76</v>
      </c>
      <c r="BK234" s="227">
        <f>ROUND(I234*H234,2)</f>
        <v>0</v>
      </c>
      <c r="BL234" s="20" t="s">
        <v>200</v>
      </c>
      <c r="BM234" s="226" t="s">
        <v>1056</v>
      </c>
    </row>
    <row r="235" s="2" customFormat="1">
      <c r="A235" s="41"/>
      <c r="B235" s="42"/>
      <c r="C235" s="43"/>
      <c r="D235" s="228" t="s">
        <v>202</v>
      </c>
      <c r="E235" s="43"/>
      <c r="F235" s="229" t="s">
        <v>1055</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202</v>
      </c>
      <c r="AU235" s="20" t="s">
        <v>78</v>
      </c>
    </row>
    <row r="236" s="14" customFormat="1">
      <c r="A236" s="14"/>
      <c r="B236" s="245"/>
      <c r="C236" s="246"/>
      <c r="D236" s="228" t="s">
        <v>206</v>
      </c>
      <c r="E236" s="247" t="s">
        <v>19</v>
      </c>
      <c r="F236" s="248" t="s">
        <v>1047</v>
      </c>
      <c r="G236" s="246"/>
      <c r="H236" s="249">
        <v>261</v>
      </c>
      <c r="I236" s="250"/>
      <c r="J236" s="246"/>
      <c r="K236" s="246"/>
      <c r="L236" s="251"/>
      <c r="M236" s="252"/>
      <c r="N236" s="253"/>
      <c r="O236" s="253"/>
      <c r="P236" s="253"/>
      <c r="Q236" s="253"/>
      <c r="R236" s="253"/>
      <c r="S236" s="253"/>
      <c r="T236" s="254"/>
      <c r="U236" s="14"/>
      <c r="V236" s="14"/>
      <c r="W236" s="14"/>
      <c r="X236" s="14"/>
      <c r="Y236" s="14"/>
      <c r="Z236" s="14"/>
      <c r="AA236" s="14"/>
      <c r="AB236" s="14"/>
      <c r="AC236" s="14"/>
      <c r="AD236" s="14"/>
      <c r="AE236" s="14"/>
      <c r="AT236" s="255" t="s">
        <v>206</v>
      </c>
      <c r="AU236" s="255" t="s">
        <v>78</v>
      </c>
      <c r="AV236" s="14" t="s">
        <v>78</v>
      </c>
      <c r="AW236" s="14" t="s">
        <v>31</v>
      </c>
      <c r="AX236" s="14" t="s">
        <v>76</v>
      </c>
      <c r="AY236" s="255" t="s">
        <v>193</v>
      </c>
    </row>
    <row r="237" s="2" customFormat="1" ht="21.75" customHeight="1">
      <c r="A237" s="41"/>
      <c r="B237" s="42"/>
      <c r="C237" s="215" t="s">
        <v>360</v>
      </c>
      <c r="D237" s="215" t="s">
        <v>195</v>
      </c>
      <c r="E237" s="216" t="s">
        <v>220</v>
      </c>
      <c r="F237" s="217" t="s">
        <v>221</v>
      </c>
      <c r="G237" s="218" t="s">
        <v>198</v>
      </c>
      <c r="H237" s="219">
        <v>1313.55</v>
      </c>
      <c r="I237" s="220"/>
      <c r="J237" s="221">
        <f>ROUND(I237*H237,2)</f>
        <v>0</v>
      </c>
      <c r="K237" s="217" t="s">
        <v>199</v>
      </c>
      <c r="L237" s="47"/>
      <c r="M237" s="222" t="s">
        <v>19</v>
      </c>
      <c r="N237" s="223" t="s">
        <v>40</v>
      </c>
      <c r="O237" s="87"/>
      <c r="P237" s="224">
        <f>O237*H237</f>
        <v>0</v>
      </c>
      <c r="Q237" s="224">
        <v>0</v>
      </c>
      <c r="R237" s="224">
        <f>Q237*H237</f>
        <v>0</v>
      </c>
      <c r="S237" s="224">
        <v>0</v>
      </c>
      <c r="T237" s="225">
        <f>S237*H237</f>
        <v>0</v>
      </c>
      <c r="U237" s="41"/>
      <c r="V237" s="41"/>
      <c r="W237" s="41"/>
      <c r="X237" s="41"/>
      <c r="Y237" s="41"/>
      <c r="Z237" s="41"/>
      <c r="AA237" s="41"/>
      <c r="AB237" s="41"/>
      <c r="AC237" s="41"/>
      <c r="AD237" s="41"/>
      <c r="AE237" s="41"/>
      <c r="AR237" s="226" t="s">
        <v>200</v>
      </c>
      <c r="AT237" s="226" t="s">
        <v>195</v>
      </c>
      <c r="AU237" s="226" t="s">
        <v>78</v>
      </c>
      <c r="AY237" s="20" t="s">
        <v>193</v>
      </c>
      <c r="BE237" s="227">
        <f>IF(N237="základní",J237,0)</f>
        <v>0</v>
      </c>
      <c r="BF237" s="227">
        <f>IF(N237="snížená",J237,0)</f>
        <v>0</v>
      </c>
      <c r="BG237" s="227">
        <f>IF(N237="zákl. přenesená",J237,0)</f>
        <v>0</v>
      </c>
      <c r="BH237" s="227">
        <f>IF(N237="sníž. přenesená",J237,0)</f>
        <v>0</v>
      </c>
      <c r="BI237" s="227">
        <f>IF(N237="nulová",J237,0)</f>
        <v>0</v>
      </c>
      <c r="BJ237" s="20" t="s">
        <v>76</v>
      </c>
      <c r="BK237" s="227">
        <f>ROUND(I237*H237,2)</f>
        <v>0</v>
      </c>
      <c r="BL237" s="20" t="s">
        <v>200</v>
      </c>
      <c r="BM237" s="226" t="s">
        <v>1057</v>
      </c>
    </row>
    <row r="238" s="2" customFormat="1">
      <c r="A238" s="41"/>
      <c r="B238" s="42"/>
      <c r="C238" s="43"/>
      <c r="D238" s="228" t="s">
        <v>202</v>
      </c>
      <c r="E238" s="43"/>
      <c r="F238" s="229" t="s">
        <v>223</v>
      </c>
      <c r="G238" s="43"/>
      <c r="H238" s="43"/>
      <c r="I238" s="230"/>
      <c r="J238" s="43"/>
      <c r="K238" s="43"/>
      <c r="L238" s="47"/>
      <c r="M238" s="231"/>
      <c r="N238" s="232"/>
      <c r="O238" s="87"/>
      <c r="P238" s="87"/>
      <c r="Q238" s="87"/>
      <c r="R238" s="87"/>
      <c r="S238" s="87"/>
      <c r="T238" s="88"/>
      <c r="U238" s="41"/>
      <c r="V238" s="41"/>
      <c r="W238" s="41"/>
      <c r="X238" s="41"/>
      <c r="Y238" s="41"/>
      <c r="Z238" s="41"/>
      <c r="AA238" s="41"/>
      <c r="AB238" s="41"/>
      <c r="AC238" s="41"/>
      <c r="AD238" s="41"/>
      <c r="AE238" s="41"/>
      <c r="AT238" s="20" t="s">
        <v>202</v>
      </c>
      <c r="AU238" s="20" t="s">
        <v>78</v>
      </c>
    </row>
    <row r="239" s="2" customFormat="1">
      <c r="A239" s="41"/>
      <c r="B239" s="42"/>
      <c r="C239" s="43"/>
      <c r="D239" s="233" t="s">
        <v>204</v>
      </c>
      <c r="E239" s="43"/>
      <c r="F239" s="234" t="s">
        <v>224</v>
      </c>
      <c r="G239" s="43"/>
      <c r="H239" s="43"/>
      <c r="I239" s="230"/>
      <c r="J239" s="43"/>
      <c r="K239" s="43"/>
      <c r="L239" s="47"/>
      <c r="M239" s="231"/>
      <c r="N239" s="232"/>
      <c r="O239" s="87"/>
      <c r="P239" s="87"/>
      <c r="Q239" s="87"/>
      <c r="R239" s="87"/>
      <c r="S239" s="87"/>
      <c r="T239" s="88"/>
      <c r="U239" s="41"/>
      <c r="V239" s="41"/>
      <c r="W239" s="41"/>
      <c r="X239" s="41"/>
      <c r="Y239" s="41"/>
      <c r="Z239" s="41"/>
      <c r="AA239" s="41"/>
      <c r="AB239" s="41"/>
      <c r="AC239" s="41"/>
      <c r="AD239" s="41"/>
      <c r="AE239" s="41"/>
      <c r="AT239" s="20" t="s">
        <v>204</v>
      </c>
      <c r="AU239" s="20" t="s">
        <v>78</v>
      </c>
    </row>
    <row r="240" s="13" customFormat="1">
      <c r="A240" s="13"/>
      <c r="B240" s="235"/>
      <c r="C240" s="236"/>
      <c r="D240" s="228" t="s">
        <v>206</v>
      </c>
      <c r="E240" s="237" t="s">
        <v>19</v>
      </c>
      <c r="F240" s="238" t="s">
        <v>225</v>
      </c>
      <c r="G240" s="236"/>
      <c r="H240" s="237" t="s">
        <v>19</v>
      </c>
      <c r="I240" s="239"/>
      <c r="J240" s="236"/>
      <c r="K240" s="236"/>
      <c r="L240" s="240"/>
      <c r="M240" s="241"/>
      <c r="N240" s="242"/>
      <c r="O240" s="242"/>
      <c r="P240" s="242"/>
      <c r="Q240" s="242"/>
      <c r="R240" s="242"/>
      <c r="S240" s="242"/>
      <c r="T240" s="243"/>
      <c r="U240" s="13"/>
      <c r="V240" s="13"/>
      <c r="W240" s="13"/>
      <c r="X240" s="13"/>
      <c r="Y240" s="13"/>
      <c r="Z240" s="13"/>
      <c r="AA240" s="13"/>
      <c r="AB240" s="13"/>
      <c r="AC240" s="13"/>
      <c r="AD240" s="13"/>
      <c r="AE240" s="13"/>
      <c r="AT240" s="244" t="s">
        <v>206</v>
      </c>
      <c r="AU240" s="244" t="s">
        <v>78</v>
      </c>
      <c r="AV240" s="13" t="s">
        <v>76</v>
      </c>
      <c r="AW240" s="13" t="s">
        <v>31</v>
      </c>
      <c r="AX240" s="13" t="s">
        <v>69</v>
      </c>
      <c r="AY240" s="244" t="s">
        <v>193</v>
      </c>
    </row>
    <row r="241" s="14" customFormat="1">
      <c r="A241" s="14"/>
      <c r="B241" s="245"/>
      <c r="C241" s="246"/>
      <c r="D241" s="228" t="s">
        <v>206</v>
      </c>
      <c r="E241" s="247" t="s">
        <v>19</v>
      </c>
      <c r="F241" s="248" t="s">
        <v>1058</v>
      </c>
      <c r="G241" s="246"/>
      <c r="H241" s="249">
        <v>1367.4100000000001</v>
      </c>
      <c r="I241" s="250"/>
      <c r="J241" s="246"/>
      <c r="K241" s="246"/>
      <c r="L241" s="251"/>
      <c r="M241" s="252"/>
      <c r="N241" s="253"/>
      <c r="O241" s="253"/>
      <c r="P241" s="253"/>
      <c r="Q241" s="253"/>
      <c r="R241" s="253"/>
      <c r="S241" s="253"/>
      <c r="T241" s="254"/>
      <c r="U241" s="14"/>
      <c r="V241" s="14"/>
      <c r="W241" s="14"/>
      <c r="X241" s="14"/>
      <c r="Y241" s="14"/>
      <c r="Z241" s="14"/>
      <c r="AA241" s="14"/>
      <c r="AB241" s="14"/>
      <c r="AC241" s="14"/>
      <c r="AD241" s="14"/>
      <c r="AE241" s="14"/>
      <c r="AT241" s="255" t="s">
        <v>206</v>
      </c>
      <c r="AU241" s="255" t="s">
        <v>78</v>
      </c>
      <c r="AV241" s="14" t="s">
        <v>78</v>
      </c>
      <c r="AW241" s="14" t="s">
        <v>31</v>
      </c>
      <c r="AX241" s="14" t="s">
        <v>69</v>
      </c>
      <c r="AY241" s="255" t="s">
        <v>193</v>
      </c>
    </row>
    <row r="242" s="13" customFormat="1">
      <c r="A242" s="13"/>
      <c r="B242" s="235"/>
      <c r="C242" s="236"/>
      <c r="D242" s="228" t="s">
        <v>206</v>
      </c>
      <c r="E242" s="237" t="s">
        <v>19</v>
      </c>
      <c r="F242" s="238" t="s">
        <v>1059</v>
      </c>
      <c r="G242" s="236"/>
      <c r="H242" s="237" t="s">
        <v>19</v>
      </c>
      <c r="I242" s="239"/>
      <c r="J242" s="236"/>
      <c r="K242" s="236"/>
      <c r="L242" s="240"/>
      <c r="M242" s="241"/>
      <c r="N242" s="242"/>
      <c r="O242" s="242"/>
      <c r="P242" s="242"/>
      <c r="Q242" s="242"/>
      <c r="R242" s="242"/>
      <c r="S242" s="242"/>
      <c r="T242" s="243"/>
      <c r="U242" s="13"/>
      <c r="V242" s="13"/>
      <c r="W242" s="13"/>
      <c r="X242" s="13"/>
      <c r="Y242" s="13"/>
      <c r="Z242" s="13"/>
      <c r="AA242" s="13"/>
      <c r="AB242" s="13"/>
      <c r="AC242" s="13"/>
      <c r="AD242" s="13"/>
      <c r="AE242" s="13"/>
      <c r="AT242" s="244" t="s">
        <v>206</v>
      </c>
      <c r="AU242" s="244" t="s">
        <v>78</v>
      </c>
      <c r="AV242" s="13" t="s">
        <v>76</v>
      </c>
      <c r="AW242" s="13" t="s">
        <v>31</v>
      </c>
      <c r="AX242" s="13" t="s">
        <v>69</v>
      </c>
      <c r="AY242" s="244" t="s">
        <v>193</v>
      </c>
    </row>
    <row r="243" s="14" customFormat="1">
      <c r="A243" s="14"/>
      <c r="B243" s="245"/>
      <c r="C243" s="246"/>
      <c r="D243" s="228" t="s">
        <v>206</v>
      </c>
      <c r="E243" s="247" t="s">
        <v>19</v>
      </c>
      <c r="F243" s="248" t="s">
        <v>1060</v>
      </c>
      <c r="G243" s="246"/>
      <c r="H243" s="249">
        <v>-53.859999999999999</v>
      </c>
      <c r="I243" s="250"/>
      <c r="J243" s="246"/>
      <c r="K243" s="246"/>
      <c r="L243" s="251"/>
      <c r="M243" s="252"/>
      <c r="N243" s="253"/>
      <c r="O243" s="253"/>
      <c r="P243" s="253"/>
      <c r="Q243" s="253"/>
      <c r="R243" s="253"/>
      <c r="S243" s="253"/>
      <c r="T243" s="254"/>
      <c r="U243" s="14"/>
      <c r="V243" s="14"/>
      <c r="W243" s="14"/>
      <c r="X243" s="14"/>
      <c r="Y243" s="14"/>
      <c r="Z243" s="14"/>
      <c r="AA243" s="14"/>
      <c r="AB243" s="14"/>
      <c r="AC243" s="14"/>
      <c r="AD243" s="14"/>
      <c r="AE243" s="14"/>
      <c r="AT243" s="255" t="s">
        <v>206</v>
      </c>
      <c r="AU243" s="255" t="s">
        <v>78</v>
      </c>
      <c r="AV243" s="14" t="s">
        <v>78</v>
      </c>
      <c r="AW243" s="14" t="s">
        <v>31</v>
      </c>
      <c r="AX243" s="14" t="s">
        <v>69</v>
      </c>
      <c r="AY243" s="255" t="s">
        <v>193</v>
      </c>
    </row>
    <row r="244" s="15" customFormat="1">
      <c r="A244" s="15"/>
      <c r="B244" s="256"/>
      <c r="C244" s="257"/>
      <c r="D244" s="228" t="s">
        <v>206</v>
      </c>
      <c r="E244" s="258" t="s">
        <v>19</v>
      </c>
      <c r="F244" s="259" t="s">
        <v>218</v>
      </c>
      <c r="G244" s="257"/>
      <c r="H244" s="260">
        <v>1313.55</v>
      </c>
      <c r="I244" s="261"/>
      <c r="J244" s="257"/>
      <c r="K244" s="257"/>
      <c r="L244" s="262"/>
      <c r="M244" s="263"/>
      <c r="N244" s="264"/>
      <c r="O244" s="264"/>
      <c r="P244" s="264"/>
      <c r="Q244" s="264"/>
      <c r="R244" s="264"/>
      <c r="S244" s="264"/>
      <c r="T244" s="265"/>
      <c r="U244" s="15"/>
      <c r="V244" s="15"/>
      <c r="W244" s="15"/>
      <c r="X244" s="15"/>
      <c r="Y244" s="15"/>
      <c r="Z244" s="15"/>
      <c r="AA244" s="15"/>
      <c r="AB244" s="15"/>
      <c r="AC244" s="15"/>
      <c r="AD244" s="15"/>
      <c r="AE244" s="15"/>
      <c r="AT244" s="266" t="s">
        <v>206</v>
      </c>
      <c r="AU244" s="266" t="s">
        <v>78</v>
      </c>
      <c r="AV244" s="15" t="s">
        <v>200</v>
      </c>
      <c r="AW244" s="15" t="s">
        <v>31</v>
      </c>
      <c r="AX244" s="15" t="s">
        <v>76</v>
      </c>
      <c r="AY244" s="266" t="s">
        <v>193</v>
      </c>
    </row>
    <row r="245" s="2" customFormat="1" ht="24.15" customHeight="1">
      <c r="A245" s="41"/>
      <c r="B245" s="42"/>
      <c r="C245" s="215" t="s">
        <v>369</v>
      </c>
      <c r="D245" s="215" t="s">
        <v>195</v>
      </c>
      <c r="E245" s="216" t="s">
        <v>229</v>
      </c>
      <c r="F245" s="217" t="s">
        <v>230</v>
      </c>
      <c r="G245" s="218" t="s">
        <v>198</v>
      </c>
      <c r="H245" s="219">
        <v>19703.25</v>
      </c>
      <c r="I245" s="220"/>
      <c r="J245" s="221">
        <f>ROUND(I245*H245,2)</f>
        <v>0</v>
      </c>
      <c r="K245" s="217" t="s">
        <v>199</v>
      </c>
      <c r="L245" s="47"/>
      <c r="M245" s="222" t="s">
        <v>19</v>
      </c>
      <c r="N245" s="223" t="s">
        <v>40</v>
      </c>
      <c r="O245" s="87"/>
      <c r="P245" s="224">
        <f>O245*H245</f>
        <v>0</v>
      </c>
      <c r="Q245" s="224">
        <v>0</v>
      </c>
      <c r="R245" s="224">
        <f>Q245*H245</f>
        <v>0</v>
      </c>
      <c r="S245" s="224">
        <v>0</v>
      </c>
      <c r="T245" s="225">
        <f>S245*H245</f>
        <v>0</v>
      </c>
      <c r="U245" s="41"/>
      <c r="V245" s="41"/>
      <c r="W245" s="41"/>
      <c r="X245" s="41"/>
      <c r="Y245" s="41"/>
      <c r="Z245" s="41"/>
      <c r="AA245" s="41"/>
      <c r="AB245" s="41"/>
      <c r="AC245" s="41"/>
      <c r="AD245" s="41"/>
      <c r="AE245" s="41"/>
      <c r="AR245" s="226" t="s">
        <v>200</v>
      </c>
      <c r="AT245" s="226" t="s">
        <v>195</v>
      </c>
      <c r="AU245" s="226" t="s">
        <v>78</v>
      </c>
      <c r="AY245" s="20" t="s">
        <v>193</v>
      </c>
      <c r="BE245" s="227">
        <f>IF(N245="základní",J245,0)</f>
        <v>0</v>
      </c>
      <c r="BF245" s="227">
        <f>IF(N245="snížená",J245,0)</f>
        <v>0</v>
      </c>
      <c r="BG245" s="227">
        <f>IF(N245="zákl. přenesená",J245,0)</f>
        <v>0</v>
      </c>
      <c r="BH245" s="227">
        <f>IF(N245="sníž. přenesená",J245,0)</f>
        <v>0</v>
      </c>
      <c r="BI245" s="227">
        <f>IF(N245="nulová",J245,0)</f>
        <v>0</v>
      </c>
      <c r="BJ245" s="20" t="s">
        <v>76</v>
      </c>
      <c r="BK245" s="227">
        <f>ROUND(I245*H245,2)</f>
        <v>0</v>
      </c>
      <c r="BL245" s="20" t="s">
        <v>200</v>
      </c>
      <c r="BM245" s="226" t="s">
        <v>1061</v>
      </c>
    </row>
    <row r="246" s="2" customFormat="1">
      <c r="A246" s="41"/>
      <c r="B246" s="42"/>
      <c r="C246" s="43"/>
      <c r="D246" s="228" t="s">
        <v>202</v>
      </c>
      <c r="E246" s="43"/>
      <c r="F246" s="229" t="s">
        <v>232</v>
      </c>
      <c r="G246" s="43"/>
      <c r="H246" s="43"/>
      <c r="I246" s="230"/>
      <c r="J246" s="43"/>
      <c r="K246" s="43"/>
      <c r="L246" s="47"/>
      <c r="M246" s="231"/>
      <c r="N246" s="232"/>
      <c r="O246" s="87"/>
      <c r="P246" s="87"/>
      <c r="Q246" s="87"/>
      <c r="R246" s="87"/>
      <c r="S246" s="87"/>
      <c r="T246" s="88"/>
      <c r="U246" s="41"/>
      <c r="V246" s="41"/>
      <c r="W246" s="41"/>
      <c r="X246" s="41"/>
      <c r="Y246" s="41"/>
      <c r="Z246" s="41"/>
      <c r="AA246" s="41"/>
      <c r="AB246" s="41"/>
      <c r="AC246" s="41"/>
      <c r="AD246" s="41"/>
      <c r="AE246" s="41"/>
      <c r="AT246" s="20" t="s">
        <v>202</v>
      </c>
      <c r="AU246" s="20" t="s">
        <v>78</v>
      </c>
    </row>
    <row r="247" s="2" customFormat="1">
      <c r="A247" s="41"/>
      <c r="B247" s="42"/>
      <c r="C247" s="43"/>
      <c r="D247" s="233" t="s">
        <v>204</v>
      </c>
      <c r="E247" s="43"/>
      <c r="F247" s="234" t="s">
        <v>233</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204</v>
      </c>
      <c r="AU247" s="20" t="s">
        <v>78</v>
      </c>
    </row>
    <row r="248" s="14" customFormat="1">
      <c r="A248" s="14"/>
      <c r="B248" s="245"/>
      <c r="C248" s="246"/>
      <c r="D248" s="228" t="s">
        <v>206</v>
      </c>
      <c r="E248" s="247" t="s">
        <v>19</v>
      </c>
      <c r="F248" s="248" t="s">
        <v>1062</v>
      </c>
      <c r="G248" s="246"/>
      <c r="H248" s="249">
        <v>1313.55</v>
      </c>
      <c r="I248" s="250"/>
      <c r="J248" s="246"/>
      <c r="K248" s="246"/>
      <c r="L248" s="251"/>
      <c r="M248" s="252"/>
      <c r="N248" s="253"/>
      <c r="O248" s="253"/>
      <c r="P248" s="253"/>
      <c r="Q248" s="253"/>
      <c r="R248" s="253"/>
      <c r="S248" s="253"/>
      <c r="T248" s="254"/>
      <c r="U248" s="14"/>
      <c r="V248" s="14"/>
      <c r="W248" s="14"/>
      <c r="X248" s="14"/>
      <c r="Y248" s="14"/>
      <c r="Z248" s="14"/>
      <c r="AA248" s="14"/>
      <c r="AB248" s="14"/>
      <c r="AC248" s="14"/>
      <c r="AD248" s="14"/>
      <c r="AE248" s="14"/>
      <c r="AT248" s="255" t="s">
        <v>206</v>
      </c>
      <c r="AU248" s="255" t="s">
        <v>78</v>
      </c>
      <c r="AV248" s="14" t="s">
        <v>78</v>
      </c>
      <c r="AW248" s="14" t="s">
        <v>31</v>
      </c>
      <c r="AX248" s="14" t="s">
        <v>76</v>
      </c>
      <c r="AY248" s="255" t="s">
        <v>193</v>
      </c>
    </row>
    <row r="249" s="14" customFormat="1">
      <c r="A249" s="14"/>
      <c r="B249" s="245"/>
      <c r="C249" s="246"/>
      <c r="D249" s="228" t="s">
        <v>206</v>
      </c>
      <c r="E249" s="246"/>
      <c r="F249" s="248" t="s">
        <v>1063</v>
      </c>
      <c r="G249" s="246"/>
      <c r="H249" s="249">
        <v>19703.25</v>
      </c>
      <c r="I249" s="250"/>
      <c r="J249" s="246"/>
      <c r="K249" s="246"/>
      <c r="L249" s="251"/>
      <c r="M249" s="252"/>
      <c r="N249" s="253"/>
      <c r="O249" s="253"/>
      <c r="P249" s="253"/>
      <c r="Q249" s="253"/>
      <c r="R249" s="253"/>
      <c r="S249" s="253"/>
      <c r="T249" s="254"/>
      <c r="U249" s="14"/>
      <c r="V249" s="14"/>
      <c r="W249" s="14"/>
      <c r="X249" s="14"/>
      <c r="Y249" s="14"/>
      <c r="Z249" s="14"/>
      <c r="AA249" s="14"/>
      <c r="AB249" s="14"/>
      <c r="AC249" s="14"/>
      <c r="AD249" s="14"/>
      <c r="AE249" s="14"/>
      <c r="AT249" s="255" t="s">
        <v>206</v>
      </c>
      <c r="AU249" s="255" t="s">
        <v>78</v>
      </c>
      <c r="AV249" s="14" t="s">
        <v>78</v>
      </c>
      <c r="AW249" s="14" t="s">
        <v>4</v>
      </c>
      <c r="AX249" s="14" t="s">
        <v>76</v>
      </c>
      <c r="AY249" s="255" t="s">
        <v>193</v>
      </c>
    </row>
    <row r="250" s="2" customFormat="1" ht="21.75" customHeight="1">
      <c r="A250" s="41"/>
      <c r="B250" s="42"/>
      <c r="C250" s="215" t="s">
        <v>390</v>
      </c>
      <c r="D250" s="215" t="s">
        <v>195</v>
      </c>
      <c r="E250" s="216" t="s">
        <v>246</v>
      </c>
      <c r="F250" s="217" t="s">
        <v>247</v>
      </c>
      <c r="G250" s="218" t="s">
        <v>248</v>
      </c>
      <c r="H250" s="219">
        <v>2627.0999999999999</v>
      </c>
      <c r="I250" s="220"/>
      <c r="J250" s="221">
        <f>ROUND(I250*H250,2)</f>
        <v>0</v>
      </c>
      <c r="K250" s="217" t="s">
        <v>199</v>
      </c>
      <c r="L250" s="47"/>
      <c r="M250" s="222" t="s">
        <v>19</v>
      </c>
      <c r="N250" s="223" t="s">
        <v>40</v>
      </c>
      <c r="O250" s="87"/>
      <c r="P250" s="224">
        <f>O250*H250</f>
        <v>0</v>
      </c>
      <c r="Q250" s="224">
        <v>0</v>
      </c>
      <c r="R250" s="224">
        <f>Q250*H250</f>
        <v>0</v>
      </c>
      <c r="S250" s="224">
        <v>0</v>
      </c>
      <c r="T250" s="225">
        <f>S250*H250</f>
        <v>0</v>
      </c>
      <c r="U250" s="41"/>
      <c r="V250" s="41"/>
      <c r="W250" s="41"/>
      <c r="X250" s="41"/>
      <c r="Y250" s="41"/>
      <c r="Z250" s="41"/>
      <c r="AA250" s="41"/>
      <c r="AB250" s="41"/>
      <c r="AC250" s="41"/>
      <c r="AD250" s="41"/>
      <c r="AE250" s="41"/>
      <c r="AR250" s="226" t="s">
        <v>200</v>
      </c>
      <c r="AT250" s="226" t="s">
        <v>195</v>
      </c>
      <c r="AU250" s="226" t="s">
        <v>78</v>
      </c>
      <c r="AY250" s="20" t="s">
        <v>193</v>
      </c>
      <c r="BE250" s="227">
        <f>IF(N250="základní",J250,0)</f>
        <v>0</v>
      </c>
      <c r="BF250" s="227">
        <f>IF(N250="snížená",J250,0)</f>
        <v>0</v>
      </c>
      <c r="BG250" s="227">
        <f>IF(N250="zákl. přenesená",J250,0)</f>
        <v>0</v>
      </c>
      <c r="BH250" s="227">
        <f>IF(N250="sníž. přenesená",J250,0)</f>
        <v>0</v>
      </c>
      <c r="BI250" s="227">
        <f>IF(N250="nulová",J250,0)</f>
        <v>0</v>
      </c>
      <c r="BJ250" s="20" t="s">
        <v>76</v>
      </c>
      <c r="BK250" s="227">
        <f>ROUND(I250*H250,2)</f>
        <v>0</v>
      </c>
      <c r="BL250" s="20" t="s">
        <v>200</v>
      </c>
      <c r="BM250" s="226" t="s">
        <v>1064</v>
      </c>
    </row>
    <row r="251" s="2" customFormat="1">
      <c r="A251" s="41"/>
      <c r="B251" s="42"/>
      <c r="C251" s="43"/>
      <c r="D251" s="228" t="s">
        <v>202</v>
      </c>
      <c r="E251" s="43"/>
      <c r="F251" s="229" t="s">
        <v>250</v>
      </c>
      <c r="G251" s="43"/>
      <c r="H251" s="43"/>
      <c r="I251" s="230"/>
      <c r="J251" s="43"/>
      <c r="K251" s="43"/>
      <c r="L251" s="47"/>
      <c r="M251" s="231"/>
      <c r="N251" s="232"/>
      <c r="O251" s="87"/>
      <c r="P251" s="87"/>
      <c r="Q251" s="87"/>
      <c r="R251" s="87"/>
      <c r="S251" s="87"/>
      <c r="T251" s="88"/>
      <c r="U251" s="41"/>
      <c r="V251" s="41"/>
      <c r="W251" s="41"/>
      <c r="X251" s="41"/>
      <c r="Y251" s="41"/>
      <c r="Z251" s="41"/>
      <c r="AA251" s="41"/>
      <c r="AB251" s="41"/>
      <c r="AC251" s="41"/>
      <c r="AD251" s="41"/>
      <c r="AE251" s="41"/>
      <c r="AT251" s="20" t="s">
        <v>202</v>
      </c>
      <c r="AU251" s="20" t="s">
        <v>78</v>
      </c>
    </row>
    <row r="252" s="2" customFormat="1">
      <c r="A252" s="41"/>
      <c r="B252" s="42"/>
      <c r="C252" s="43"/>
      <c r="D252" s="233" t="s">
        <v>204</v>
      </c>
      <c r="E252" s="43"/>
      <c r="F252" s="234" t="s">
        <v>251</v>
      </c>
      <c r="G252" s="43"/>
      <c r="H252" s="43"/>
      <c r="I252" s="230"/>
      <c r="J252" s="43"/>
      <c r="K252" s="43"/>
      <c r="L252" s="47"/>
      <c r="M252" s="231"/>
      <c r="N252" s="232"/>
      <c r="O252" s="87"/>
      <c r="P252" s="87"/>
      <c r="Q252" s="87"/>
      <c r="R252" s="87"/>
      <c r="S252" s="87"/>
      <c r="T252" s="88"/>
      <c r="U252" s="41"/>
      <c r="V252" s="41"/>
      <c r="W252" s="41"/>
      <c r="X252" s="41"/>
      <c r="Y252" s="41"/>
      <c r="Z252" s="41"/>
      <c r="AA252" s="41"/>
      <c r="AB252" s="41"/>
      <c r="AC252" s="41"/>
      <c r="AD252" s="41"/>
      <c r="AE252" s="41"/>
      <c r="AT252" s="20" t="s">
        <v>204</v>
      </c>
      <c r="AU252" s="20" t="s">
        <v>78</v>
      </c>
    </row>
    <row r="253" s="13" customFormat="1">
      <c r="A253" s="13"/>
      <c r="B253" s="235"/>
      <c r="C253" s="236"/>
      <c r="D253" s="228" t="s">
        <v>206</v>
      </c>
      <c r="E253" s="237" t="s">
        <v>19</v>
      </c>
      <c r="F253" s="238" t="s">
        <v>252</v>
      </c>
      <c r="G253" s="236"/>
      <c r="H253" s="237" t="s">
        <v>19</v>
      </c>
      <c r="I253" s="239"/>
      <c r="J253" s="236"/>
      <c r="K253" s="236"/>
      <c r="L253" s="240"/>
      <c r="M253" s="241"/>
      <c r="N253" s="242"/>
      <c r="O253" s="242"/>
      <c r="P253" s="242"/>
      <c r="Q253" s="242"/>
      <c r="R253" s="242"/>
      <c r="S253" s="242"/>
      <c r="T253" s="243"/>
      <c r="U253" s="13"/>
      <c r="V253" s="13"/>
      <c r="W253" s="13"/>
      <c r="X253" s="13"/>
      <c r="Y253" s="13"/>
      <c r="Z253" s="13"/>
      <c r="AA253" s="13"/>
      <c r="AB253" s="13"/>
      <c r="AC253" s="13"/>
      <c r="AD253" s="13"/>
      <c r="AE253" s="13"/>
      <c r="AT253" s="244" t="s">
        <v>206</v>
      </c>
      <c r="AU253" s="244" t="s">
        <v>78</v>
      </c>
      <c r="AV253" s="13" t="s">
        <v>76</v>
      </c>
      <c r="AW253" s="13" t="s">
        <v>31</v>
      </c>
      <c r="AX253" s="13" t="s">
        <v>69</v>
      </c>
      <c r="AY253" s="244" t="s">
        <v>193</v>
      </c>
    </row>
    <row r="254" s="14" customFormat="1">
      <c r="A254" s="14"/>
      <c r="B254" s="245"/>
      <c r="C254" s="246"/>
      <c r="D254" s="228" t="s">
        <v>206</v>
      </c>
      <c r="E254" s="247" t="s">
        <v>19</v>
      </c>
      <c r="F254" s="248" t="s">
        <v>1062</v>
      </c>
      <c r="G254" s="246"/>
      <c r="H254" s="249">
        <v>1313.55</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206</v>
      </c>
      <c r="AU254" s="255" t="s">
        <v>78</v>
      </c>
      <c r="AV254" s="14" t="s">
        <v>78</v>
      </c>
      <c r="AW254" s="14" t="s">
        <v>31</v>
      </c>
      <c r="AX254" s="14" t="s">
        <v>76</v>
      </c>
      <c r="AY254" s="255" t="s">
        <v>193</v>
      </c>
    </row>
    <row r="255" s="14" customFormat="1">
      <c r="A255" s="14"/>
      <c r="B255" s="245"/>
      <c r="C255" s="246"/>
      <c r="D255" s="228" t="s">
        <v>206</v>
      </c>
      <c r="E255" s="246"/>
      <c r="F255" s="248" t="s">
        <v>1065</v>
      </c>
      <c r="G255" s="246"/>
      <c r="H255" s="249">
        <v>2627.0999999999999</v>
      </c>
      <c r="I255" s="250"/>
      <c r="J255" s="246"/>
      <c r="K255" s="246"/>
      <c r="L255" s="251"/>
      <c r="M255" s="252"/>
      <c r="N255" s="253"/>
      <c r="O255" s="253"/>
      <c r="P255" s="253"/>
      <c r="Q255" s="253"/>
      <c r="R255" s="253"/>
      <c r="S255" s="253"/>
      <c r="T255" s="254"/>
      <c r="U255" s="14"/>
      <c r="V255" s="14"/>
      <c r="W255" s="14"/>
      <c r="X255" s="14"/>
      <c r="Y255" s="14"/>
      <c r="Z255" s="14"/>
      <c r="AA255" s="14"/>
      <c r="AB255" s="14"/>
      <c r="AC255" s="14"/>
      <c r="AD255" s="14"/>
      <c r="AE255" s="14"/>
      <c r="AT255" s="255" t="s">
        <v>206</v>
      </c>
      <c r="AU255" s="255" t="s">
        <v>78</v>
      </c>
      <c r="AV255" s="14" t="s">
        <v>78</v>
      </c>
      <c r="AW255" s="14" t="s">
        <v>4</v>
      </c>
      <c r="AX255" s="14" t="s">
        <v>76</v>
      </c>
      <c r="AY255" s="255" t="s">
        <v>193</v>
      </c>
    </row>
    <row r="256" s="2" customFormat="1" ht="16.5" customHeight="1">
      <c r="A256" s="41"/>
      <c r="B256" s="42"/>
      <c r="C256" s="215" t="s">
        <v>397</v>
      </c>
      <c r="D256" s="215" t="s">
        <v>195</v>
      </c>
      <c r="E256" s="216" t="s">
        <v>1066</v>
      </c>
      <c r="F256" s="217" t="s">
        <v>1067</v>
      </c>
      <c r="G256" s="218" t="s">
        <v>198</v>
      </c>
      <c r="H256" s="219">
        <v>21</v>
      </c>
      <c r="I256" s="220"/>
      <c r="J256" s="221">
        <f>ROUND(I256*H256,2)</f>
        <v>0</v>
      </c>
      <c r="K256" s="217" t="s">
        <v>199</v>
      </c>
      <c r="L256" s="47"/>
      <c r="M256" s="222" t="s">
        <v>19</v>
      </c>
      <c r="N256" s="223" t="s">
        <v>40</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200</v>
      </c>
      <c r="AT256" s="226" t="s">
        <v>195</v>
      </c>
      <c r="AU256" s="226" t="s">
        <v>78</v>
      </c>
      <c r="AY256" s="20" t="s">
        <v>193</v>
      </c>
      <c r="BE256" s="227">
        <f>IF(N256="základní",J256,0)</f>
        <v>0</v>
      </c>
      <c r="BF256" s="227">
        <f>IF(N256="snížená",J256,0)</f>
        <v>0</v>
      </c>
      <c r="BG256" s="227">
        <f>IF(N256="zákl. přenesená",J256,0)</f>
        <v>0</v>
      </c>
      <c r="BH256" s="227">
        <f>IF(N256="sníž. přenesená",J256,0)</f>
        <v>0</v>
      </c>
      <c r="BI256" s="227">
        <f>IF(N256="nulová",J256,0)</f>
        <v>0</v>
      </c>
      <c r="BJ256" s="20" t="s">
        <v>76</v>
      </c>
      <c r="BK256" s="227">
        <f>ROUND(I256*H256,2)</f>
        <v>0</v>
      </c>
      <c r="BL256" s="20" t="s">
        <v>200</v>
      </c>
      <c r="BM256" s="226" t="s">
        <v>1068</v>
      </c>
    </row>
    <row r="257" s="2" customFormat="1">
      <c r="A257" s="41"/>
      <c r="B257" s="42"/>
      <c r="C257" s="43"/>
      <c r="D257" s="228" t="s">
        <v>202</v>
      </c>
      <c r="E257" s="43"/>
      <c r="F257" s="229" t="s">
        <v>1069</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202</v>
      </c>
      <c r="AU257" s="20" t="s">
        <v>78</v>
      </c>
    </row>
    <row r="258" s="2" customFormat="1">
      <c r="A258" s="41"/>
      <c r="B258" s="42"/>
      <c r="C258" s="43"/>
      <c r="D258" s="233" t="s">
        <v>204</v>
      </c>
      <c r="E258" s="43"/>
      <c r="F258" s="234" t="s">
        <v>1070</v>
      </c>
      <c r="G258" s="43"/>
      <c r="H258" s="43"/>
      <c r="I258" s="230"/>
      <c r="J258" s="43"/>
      <c r="K258" s="43"/>
      <c r="L258" s="47"/>
      <c r="M258" s="231"/>
      <c r="N258" s="232"/>
      <c r="O258" s="87"/>
      <c r="P258" s="87"/>
      <c r="Q258" s="87"/>
      <c r="R258" s="87"/>
      <c r="S258" s="87"/>
      <c r="T258" s="88"/>
      <c r="U258" s="41"/>
      <c r="V258" s="41"/>
      <c r="W258" s="41"/>
      <c r="X258" s="41"/>
      <c r="Y258" s="41"/>
      <c r="Z258" s="41"/>
      <c r="AA258" s="41"/>
      <c r="AB258" s="41"/>
      <c r="AC258" s="41"/>
      <c r="AD258" s="41"/>
      <c r="AE258" s="41"/>
      <c r="AT258" s="20" t="s">
        <v>204</v>
      </c>
      <c r="AU258" s="20" t="s">
        <v>78</v>
      </c>
    </row>
    <row r="259" s="13" customFormat="1">
      <c r="A259" s="13"/>
      <c r="B259" s="235"/>
      <c r="C259" s="236"/>
      <c r="D259" s="228" t="s">
        <v>206</v>
      </c>
      <c r="E259" s="237" t="s">
        <v>19</v>
      </c>
      <c r="F259" s="238" t="s">
        <v>207</v>
      </c>
      <c r="G259" s="236"/>
      <c r="H259" s="237" t="s">
        <v>19</v>
      </c>
      <c r="I259" s="239"/>
      <c r="J259" s="236"/>
      <c r="K259" s="236"/>
      <c r="L259" s="240"/>
      <c r="M259" s="241"/>
      <c r="N259" s="242"/>
      <c r="O259" s="242"/>
      <c r="P259" s="242"/>
      <c r="Q259" s="242"/>
      <c r="R259" s="242"/>
      <c r="S259" s="242"/>
      <c r="T259" s="243"/>
      <c r="U259" s="13"/>
      <c r="V259" s="13"/>
      <c r="W259" s="13"/>
      <c r="X259" s="13"/>
      <c r="Y259" s="13"/>
      <c r="Z259" s="13"/>
      <c r="AA259" s="13"/>
      <c r="AB259" s="13"/>
      <c r="AC259" s="13"/>
      <c r="AD259" s="13"/>
      <c r="AE259" s="13"/>
      <c r="AT259" s="244" t="s">
        <v>206</v>
      </c>
      <c r="AU259" s="244" t="s">
        <v>78</v>
      </c>
      <c r="AV259" s="13" t="s">
        <v>76</v>
      </c>
      <c r="AW259" s="13" t="s">
        <v>31</v>
      </c>
      <c r="AX259" s="13" t="s">
        <v>69</v>
      </c>
      <c r="AY259" s="244" t="s">
        <v>193</v>
      </c>
    </row>
    <row r="260" s="14" customFormat="1">
      <c r="A260" s="14"/>
      <c r="B260" s="245"/>
      <c r="C260" s="246"/>
      <c r="D260" s="228" t="s">
        <v>206</v>
      </c>
      <c r="E260" s="247" t="s">
        <v>19</v>
      </c>
      <c r="F260" s="248" t="s">
        <v>1041</v>
      </c>
      <c r="G260" s="246"/>
      <c r="H260" s="249">
        <v>21</v>
      </c>
      <c r="I260" s="250"/>
      <c r="J260" s="246"/>
      <c r="K260" s="246"/>
      <c r="L260" s="251"/>
      <c r="M260" s="252"/>
      <c r="N260" s="253"/>
      <c r="O260" s="253"/>
      <c r="P260" s="253"/>
      <c r="Q260" s="253"/>
      <c r="R260" s="253"/>
      <c r="S260" s="253"/>
      <c r="T260" s="254"/>
      <c r="U260" s="14"/>
      <c r="V260" s="14"/>
      <c r="W260" s="14"/>
      <c r="X260" s="14"/>
      <c r="Y260" s="14"/>
      <c r="Z260" s="14"/>
      <c r="AA260" s="14"/>
      <c r="AB260" s="14"/>
      <c r="AC260" s="14"/>
      <c r="AD260" s="14"/>
      <c r="AE260" s="14"/>
      <c r="AT260" s="255" t="s">
        <v>206</v>
      </c>
      <c r="AU260" s="255" t="s">
        <v>78</v>
      </c>
      <c r="AV260" s="14" t="s">
        <v>78</v>
      </c>
      <c r="AW260" s="14" t="s">
        <v>31</v>
      </c>
      <c r="AX260" s="14" t="s">
        <v>76</v>
      </c>
      <c r="AY260" s="255" t="s">
        <v>193</v>
      </c>
    </row>
    <row r="261" s="2" customFormat="1" ht="16.5" customHeight="1">
      <c r="A261" s="41"/>
      <c r="B261" s="42"/>
      <c r="C261" s="215" t="s">
        <v>405</v>
      </c>
      <c r="D261" s="215" t="s">
        <v>195</v>
      </c>
      <c r="E261" s="216" t="s">
        <v>238</v>
      </c>
      <c r="F261" s="217" t="s">
        <v>239</v>
      </c>
      <c r="G261" s="218" t="s">
        <v>198</v>
      </c>
      <c r="H261" s="219">
        <v>32.859999999999999</v>
      </c>
      <c r="I261" s="220"/>
      <c r="J261" s="221">
        <f>ROUND(I261*H261,2)</f>
        <v>0</v>
      </c>
      <c r="K261" s="217" t="s">
        <v>199</v>
      </c>
      <c r="L261" s="47"/>
      <c r="M261" s="222" t="s">
        <v>19</v>
      </c>
      <c r="N261" s="223" t="s">
        <v>40</v>
      </c>
      <c r="O261" s="87"/>
      <c r="P261" s="224">
        <f>O261*H261</f>
        <v>0</v>
      </c>
      <c r="Q261" s="224">
        <v>0</v>
      </c>
      <c r="R261" s="224">
        <f>Q261*H261</f>
        <v>0</v>
      </c>
      <c r="S261" s="224">
        <v>0</v>
      </c>
      <c r="T261" s="225">
        <f>S261*H261</f>
        <v>0</v>
      </c>
      <c r="U261" s="41"/>
      <c r="V261" s="41"/>
      <c r="W261" s="41"/>
      <c r="X261" s="41"/>
      <c r="Y261" s="41"/>
      <c r="Z261" s="41"/>
      <c r="AA261" s="41"/>
      <c r="AB261" s="41"/>
      <c r="AC261" s="41"/>
      <c r="AD261" s="41"/>
      <c r="AE261" s="41"/>
      <c r="AR261" s="226" t="s">
        <v>200</v>
      </c>
      <c r="AT261" s="226" t="s">
        <v>195</v>
      </c>
      <c r="AU261" s="226" t="s">
        <v>78</v>
      </c>
      <c r="AY261" s="20" t="s">
        <v>193</v>
      </c>
      <c r="BE261" s="227">
        <f>IF(N261="základní",J261,0)</f>
        <v>0</v>
      </c>
      <c r="BF261" s="227">
        <f>IF(N261="snížená",J261,0)</f>
        <v>0</v>
      </c>
      <c r="BG261" s="227">
        <f>IF(N261="zákl. přenesená",J261,0)</f>
        <v>0</v>
      </c>
      <c r="BH261" s="227">
        <f>IF(N261="sníž. přenesená",J261,0)</f>
        <v>0</v>
      </c>
      <c r="BI261" s="227">
        <f>IF(N261="nulová",J261,0)</f>
        <v>0</v>
      </c>
      <c r="BJ261" s="20" t="s">
        <v>76</v>
      </c>
      <c r="BK261" s="227">
        <f>ROUND(I261*H261,2)</f>
        <v>0</v>
      </c>
      <c r="BL261" s="20" t="s">
        <v>200</v>
      </c>
      <c r="BM261" s="226" t="s">
        <v>1071</v>
      </c>
    </row>
    <row r="262" s="2" customFormat="1">
      <c r="A262" s="41"/>
      <c r="B262" s="42"/>
      <c r="C262" s="43"/>
      <c r="D262" s="228" t="s">
        <v>202</v>
      </c>
      <c r="E262" s="43"/>
      <c r="F262" s="229" t="s">
        <v>241</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202</v>
      </c>
      <c r="AU262" s="20" t="s">
        <v>78</v>
      </c>
    </row>
    <row r="263" s="2" customFormat="1">
      <c r="A263" s="41"/>
      <c r="B263" s="42"/>
      <c r="C263" s="43"/>
      <c r="D263" s="233" t="s">
        <v>204</v>
      </c>
      <c r="E263" s="43"/>
      <c r="F263" s="234" t="s">
        <v>242</v>
      </c>
      <c r="G263" s="43"/>
      <c r="H263" s="43"/>
      <c r="I263" s="230"/>
      <c r="J263" s="43"/>
      <c r="K263" s="43"/>
      <c r="L263" s="47"/>
      <c r="M263" s="231"/>
      <c r="N263" s="232"/>
      <c r="O263" s="87"/>
      <c r="P263" s="87"/>
      <c r="Q263" s="87"/>
      <c r="R263" s="87"/>
      <c r="S263" s="87"/>
      <c r="T263" s="88"/>
      <c r="U263" s="41"/>
      <c r="V263" s="41"/>
      <c r="W263" s="41"/>
      <c r="X263" s="41"/>
      <c r="Y263" s="41"/>
      <c r="Z263" s="41"/>
      <c r="AA263" s="41"/>
      <c r="AB263" s="41"/>
      <c r="AC263" s="41"/>
      <c r="AD263" s="41"/>
      <c r="AE263" s="41"/>
      <c r="AT263" s="20" t="s">
        <v>204</v>
      </c>
      <c r="AU263" s="20" t="s">
        <v>78</v>
      </c>
    </row>
    <row r="264" s="13" customFormat="1">
      <c r="A264" s="13"/>
      <c r="B264" s="235"/>
      <c r="C264" s="236"/>
      <c r="D264" s="228" t="s">
        <v>206</v>
      </c>
      <c r="E264" s="237" t="s">
        <v>19</v>
      </c>
      <c r="F264" s="238" t="s">
        <v>207</v>
      </c>
      <c r="G264" s="236"/>
      <c r="H264" s="237" t="s">
        <v>19</v>
      </c>
      <c r="I264" s="239"/>
      <c r="J264" s="236"/>
      <c r="K264" s="236"/>
      <c r="L264" s="240"/>
      <c r="M264" s="241"/>
      <c r="N264" s="242"/>
      <c r="O264" s="242"/>
      <c r="P264" s="242"/>
      <c r="Q264" s="242"/>
      <c r="R264" s="242"/>
      <c r="S264" s="242"/>
      <c r="T264" s="243"/>
      <c r="U264" s="13"/>
      <c r="V264" s="13"/>
      <c r="W264" s="13"/>
      <c r="X264" s="13"/>
      <c r="Y264" s="13"/>
      <c r="Z264" s="13"/>
      <c r="AA264" s="13"/>
      <c r="AB264" s="13"/>
      <c r="AC264" s="13"/>
      <c r="AD264" s="13"/>
      <c r="AE264" s="13"/>
      <c r="AT264" s="244" t="s">
        <v>206</v>
      </c>
      <c r="AU264" s="244" t="s">
        <v>78</v>
      </c>
      <c r="AV264" s="13" t="s">
        <v>76</v>
      </c>
      <c r="AW264" s="13" t="s">
        <v>31</v>
      </c>
      <c r="AX264" s="13" t="s">
        <v>69</v>
      </c>
      <c r="AY264" s="244" t="s">
        <v>193</v>
      </c>
    </row>
    <row r="265" s="13" customFormat="1">
      <c r="A265" s="13"/>
      <c r="B265" s="235"/>
      <c r="C265" s="236"/>
      <c r="D265" s="228" t="s">
        <v>206</v>
      </c>
      <c r="E265" s="237" t="s">
        <v>19</v>
      </c>
      <c r="F265" s="238" t="s">
        <v>1072</v>
      </c>
      <c r="G265" s="236"/>
      <c r="H265" s="237" t="s">
        <v>19</v>
      </c>
      <c r="I265" s="239"/>
      <c r="J265" s="236"/>
      <c r="K265" s="236"/>
      <c r="L265" s="240"/>
      <c r="M265" s="241"/>
      <c r="N265" s="242"/>
      <c r="O265" s="242"/>
      <c r="P265" s="242"/>
      <c r="Q265" s="242"/>
      <c r="R265" s="242"/>
      <c r="S265" s="242"/>
      <c r="T265" s="243"/>
      <c r="U265" s="13"/>
      <c r="V265" s="13"/>
      <c r="W265" s="13"/>
      <c r="X265" s="13"/>
      <c r="Y265" s="13"/>
      <c r="Z265" s="13"/>
      <c r="AA265" s="13"/>
      <c r="AB265" s="13"/>
      <c r="AC265" s="13"/>
      <c r="AD265" s="13"/>
      <c r="AE265" s="13"/>
      <c r="AT265" s="244" t="s">
        <v>206</v>
      </c>
      <c r="AU265" s="244" t="s">
        <v>78</v>
      </c>
      <c r="AV265" s="13" t="s">
        <v>76</v>
      </c>
      <c r="AW265" s="13" t="s">
        <v>31</v>
      </c>
      <c r="AX265" s="13" t="s">
        <v>69</v>
      </c>
      <c r="AY265" s="244" t="s">
        <v>193</v>
      </c>
    </row>
    <row r="266" s="14" customFormat="1">
      <c r="A266" s="14"/>
      <c r="B266" s="245"/>
      <c r="C266" s="246"/>
      <c r="D266" s="228" t="s">
        <v>206</v>
      </c>
      <c r="E266" s="247" t="s">
        <v>19</v>
      </c>
      <c r="F266" s="248" t="s">
        <v>1073</v>
      </c>
      <c r="G266" s="246"/>
      <c r="H266" s="249">
        <v>23.760000000000002</v>
      </c>
      <c r="I266" s="250"/>
      <c r="J266" s="246"/>
      <c r="K266" s="246"/>
      <c r="L266" s="251"/>
      <c r="M266" s="252"/>
      <c r="N266" s="253"/>
      <c r="O266" s="253"/>
      <c r="P266" s="253"/>
      <c r="Q266" s="253"/>
      <c r="R266" s="253"/>
      <c r="S266" s="253"/>
      <c r="T266" s="254"/>
      <c r="U266" s="14"/>
      <c r="V266" s="14"/>
      <c r="W266" s="14"/>
      <c r="X266" s="14"/>
      <c r="Y266" s="14"/>
      <c r="Z266" s="14"/>
      <c r="AA266" s="14"/>
      <c r="AB266" s="14"/>
      <c r="AC266" s="14"/>
      <c r="AD266" s="14"/>
      <c r="AE266" s="14"/>
      <c r="AT266" s="255" t="s">
        <v>206</v>
      </c>
      <c r="AU266" s="255" t="s">
        <v>78</v>
      </c>
      <c r="AV266" s="14" t="s">
        <v>78</v>
      </c>
      <c r="AW266" s="14" t="s">
        <v>31</v>
      </c>
      <c r="AX266" s="14" t="s">
        <v>69</v>
      </c>
      <c r="AY266" s="255" t="s">
        <v>193</v>
      </c>
    </row>
    <row r="267" s="14" customFormat="1">
      <c r="A267" s="14"/>
      <c r="B267" s="245"/>
      <c r="C267" s="246"/>
      <c r="D267" s="228" t="s">
        <v>206</v>
      </c>
      <c r="E267" s="247" t="s">
        <v>19</v>
      </c>
      <c r="F267" s="248" t="s">
        <v>1074</v>
      </c>
      <c r="G267" s="246"/>
      <c r="H267" s="249">
        <v>9.0999999999999996</v>
      </c>
      <c r="I267" s="250"/>
      <c r="J267" s="246"/>
      <c r="K267" s="246"/>
      <c r="L267" s="251"/>
      <c r="M267" s="252"/>
      <c r="N267" s="253"/>
      <c r="O267" s="253"/>
      <c r="P267" s="253"/>
      <c r="Q267" s="253"/>
      <c r="R267" s="253"/>
      <c r="S267" s="253"/>
      <c r="T267" s="254"/>
      <c r="U267" s="14"/>
      <c r="V267" s="14"/>
      <c r="W267" s="14"/>
      <c r="X267" s="14"/>
      <c r="Y267" s="14"/>
      <c r="Z267" s="14"/>
      <c r="AA267" s="14"/>
      <c r="AB267" s="14"/>
      <c r="AC267" s="14"/>
      <c r="AD267" s="14"/>
      <c r="AE267" s="14"/>
      <c r="AT267" s="255" t="s">
        <v>206</v>
      </c>
      <c r="AU267" s="255" t="s">
        <v>78</v>
      </c>
      <c r="AV267" s="14" t="s">
        <v>78</v>
      </c>
      <c r="AW267" s="14" t="s">
        <v>31</v>
      </c>
      <c r="AX267" s="14" t="s">
        <v>69</v>
      </c>
      <c r="AY267" s="255" t="s">
        <v>193</v>
      </c>
    </row>
    <row r="268" s="15" customFormat="1">
      <c r="A268" s="15"/>
      <c r="B268" s="256"/>
      <c r="C268" s="257"/>
      <c r="D268" s="228" t="s">
        <v>206</v>
      </c>
      <c r="E268" s="258" t="s">
        <v>19</v>
      </c>
      <c r="F268" s="259" t="s">
        <v>218</v>
      </c>
      <c r="G268" s="257"/>
      <c r="H268" s="260">
        <v>32.859999999999999</v>
      </c>
      <c r="I268" s="261"/>
      <c r="J268" s="257"/>
      <c r="K268" s="257"/>
      <c r="L268" s="262"/>
      <c r="M268" s="263"/>
      <c r="N268" s="264"/>
      <c r="O268" s="264"/>
      <c r="P268" s="264"/>
      <c r="Q268" s="264"/>
      <c r="R268" s="264"/>
      <c r="S268" s="264"/>
      <c r="T268" s="265"/>
      <c r="U268" s="15"/>
      <c r="V268" s="15"/>
      <c r="W268" s="15"/>
      <c r="X268" s="15"/>
      <c r="Y268" s="15"/>
      <c r="Z268" s="15"/>
      <c r="AA268" s="15"/>
      <c r="AB268" s="15"/>
      <c r="AC268" s="15"/>
      <c r="AD268" s="15"/>
      <c r="AE268" s="15"/>
      <c r="AT268" s="266" t="s">
        <v>206</v>
      </c>
      <c r="AU268" s="266" t="s">
        <v>78</v>
      </c>
      <c r="AV268" s="15" t="s">
        <v>200</v>
      </c>
      <c r="AW268" s="15" t="s">
        <v>31</v>
      </c>
      <c r="AX268" s="15" t="s">
        <v>76</v>
      </c>
      <c r="AY268" s="266" t="s">
        <v>193</v>
      </c>
    </row>
    <row r="269" s="12" customFormat="1" ht="22.8" customHeight="1">
      <c r="A269" s="12"/>
      <c r="B269" s="199"/>
      <c r="C269" s="200"/>
      <c r="D269" s="201" t="s">
        <v>68</v>
      </c>
      <c r="E269" s="213" t="s">
        <v>78</v>
      </c>
      <c r="F269" s="213" t="s">
        <v>1075</v>
      </c>
      <c r="G269" s="200"/>
      <c r="H269" s="200"/>
      <c r="I269" s="203"/>
      <c r="J269" s="214">
        <f>BK269</f>
        <v>0</v>
      </c>
      <c r="K269" s="200"/>
      <c r="L269" s="205"/>
      <c r="M269" s="206"/>
      <c r="N269" s="207"/>
      <c r="O269" s="207"/>
      <c r="P269" s="208">
        <f>SUM(P270:P291)</f>
        <v>0</v>
      </c>
      <c r="Q269" s="207"/>
      <c r="R269" s="208">
        <f>SUM(R270:R291)</f>
        <v>41.882027199999996</v>
      </c>
      <c r="S269" s="207"/>
      <c r="T269" s="209">
        <f>SUM(T270:T291)</f>
        <v>0</v>
      </c>
      <c r="U269" s="12"/>
      <c r="V269" s="12"/>
      <c r="W269" s="12"/>
      <c r="X269" s="12"/>
      <c r="Y269" s="12"/>
      <c r="Z269" s="12"/>
      <c r="AA269" s="12"/>
      <c r="AB269" s="12"/>
      <c r="AC269" s="12"/>
      <c r="AD269" s="12"/>
      <c r="AE269" s="12"/>
      <c r="AR269" s="210" t="s">
        <v>76</v>
      </c>
      <c r="AT269" s="211" t="s">
        <v>68</v>
      </c>
      <c r="AU269" s="211" t="s">
        <v>76</v>
      </c>
      <c r="AY269" s="210" t="s">
        <v>193</v>
      </c>
      <c r="BK269" s="212">
        <f>SUM(BK270:BK291)</f>
        <v>0</v>
      </c>
    </row>
    <row r="270" s="2" customFormat="1" ht="21.75" customHeight="1">
      <c r="A270" s="41"/>
      <c r="B270" s="42"/>
      <c r="C270" s="215" t="s">
        <v>413</v>
      </c>
      <c r="D270" s="215" t="s">
        <v>195</v>
      </c>
      <c r="E270" s="216" t="s">
        <v>1076</v>
      </c>
      <c r="F270" s="217" t="s">
        <v>1077</v>
      </c>
      <c r="G270" s="218" t="s">
        <v>198</v>
      </c>
      <c r="H270" s="219">
        <v>15.6</v>
      </c>
      <c r="I270" s="220"/>
      <c r="J270" s="221">
        <f>ROUND(I270*H270,2)</f>
        <v>0</v>
      </c>
      <c r="K270" s="217" t="s">
        <v>199</v>
      </c>
      <c r="L270" s="47"/>
      <c r="M270" s="222" t="s">
        <v>19</v>
      </c>
      <c r="N270" s="223" t="s">
        <v>40</v>
      </c>
      <c r="O270" s="87"/>
      <c r="P270" s="224">
        <f>O270*H270</f>
        <v>0</v>
      </c>
      <c r="Q270" s="224">
        <v>2.5504500000000001</v>
      </c>
      <c r="R270" s="224">
        <f>Q270*H270</f>
        <v>39.787019999999998</v>
      </c>
      <c r="S270" s="224">
        <v>0</v>
      </c>
      <c r="T270" s="225">
        <f>S270*H270</f>
        <v>0</v>
      </c>
      <c r="U270" s="41"/>
      <c r="V270" s="41"/>
      <c r="W270" s="41"/>
      <c r="X270" s="41"/>
      <c r="Y270" s="41"/>
      <c r="Z270" s="41"/>
      <c r="AA270" s="41"/>
      <c r="AB270" s="41"/>
      <c r="AC270" s="41"/>
      <c r="AD270" s="41"/>
      <c r="AE270" s="41"/>
      <c r="AR270" s="226" t="s">
        <v>200</v>
      </c>
      <c r="AT270" s="226" t="s">
        <v>195</v>
      </c>
      <c r="AU270" s="226" t="s">
        <v>78</v>
      </c>
      <c r="AY270" s="20" t="s">
        <v>193</v>
      </c>
      <c r="BE270" s="227">
        <f>IF(N270="základní",J270,0)</f>
        <v>0</v>
      </c>
      <c r="BF270" s="227">
        <f>IF(N270="snížená",J270,0)</f>
        <v>0</v>
      </c>
      <c r="BG270" s="227">
        <f>IF(N270="zákl. přenesená",J270,0)</f>
        <v>0</v>
      </c>
      <c r="BH270" s="227">
        <f>IF(N270="sníž. přenesená",J270,0)</f>
        <v>0</v>
      </c>
      <c r="BI270" s="227">
        <f>IF(N270="nulová",J270,0)</f>
        <v>0</v>
      </c>
      <c r="BJ270" s="20" t="s">
        <v>76</v>
      </c>
      <c r="BK270" s="227">
        <f>ROUND(I270*H270,2)</f>
        <v>0</v>
      </c>
      <c r="BL270" s="20" t="s">
        <v>200</v>
      </c>
      <c r="BM270" s="226" t="s">
        <v>1078</v>
      </c>
    </row>
    <row r="271" s="2" customFormat="1">
      <c r="A271" s="41"/>
      <c r="B271" s="42"/>
      <c r="C271" s="43"/>
      <c r="D271" s="228" t="s">
        <v>202</v>
      </c>
      <c r="E271" s="43"/>
      <c r="F271" s="229" t="s">
        <v>1079</v>
      </c>
      <c r="G271" s="43"/>
      <c r="H271" s="43"/>
      <c r="I271" s="230"/>
      <c r="J271" s="43"/>
      <c r="K271" s="43"/>
      <c r="L271" s="47"/>
      <c r="M271" s="231"/>
      <c r="N271" s="232"/>
      <c r="O271" s="87"/>
      <c r="P271" s="87"/>
      <c r="Q271" s="87"/>
      <c r="R271" s="87"/>
      <c r="S271" s="87"/>
      <c r="T271" s="88"/>
      <c r="U271" s="41"/>
      <c r="V271" s="41"/>
      <c r="W271" s="41"/>
      <c r="X271" s="41"/>
      <c r="Y271" s="41"/>
      <c r="Z271" s="41"/>
      <c r="AA271" s="41"/>
      <c r="AB271" s="41"/>
      <c r="AC271" s="41"/>
      <c r="AD271" s="41"/>
      <c r="AE271" s="41"/>
      <c r="AT271" s="20" t="s">
        <v>202</v>
      </c>
      <c r="AU271" s="20" t="s">
        <v>78</v>
      </c>
    </row>
    <row r="272" s="2" customFormat="1">
      <c r="A272" s="41"/>
      <c r="B272" s="42"/>
      <c r="C272" s="43"/>
      <c r="D272" s="233" t="s">
        <v>204</v>
      </c>
      <c r="E272" s="43"/>
      <c r="F272" s="234" t="s">
        <v>1080</v>
      </c>
      <c r="G272" s="43"/>
      <c r="H272" s="43"/>
      <c r="I272" s="230"/>
      <c r="J272" s="43"/>
      <c r="K272" s="43"/>
      <c r="L272" s="47"/>
      <c r="M272" s="231"/>
      <c r="N272" s="232"/>
      <c r="O272" s="87"/>
      <c r="P272" s="87"/>
      <c r="Q272" s="87"/>
      <c r="R272" s="87"/>
      <c r="S272" s="87"/>
      <c r="T272" s="88"/>
      <c r="U272" s="41"/>
      <c r="V272" s="41"/>
      <c r="W272" s="41"/>
      <c r="X272" s="41"/>
      <c r="Y272" s="41"/>
      <c r="Z272" s="41"/>
      <c r="AA272" s="41"/>
      <c r="AB272" s="41"/>
      <c r="AC272" s="41"/>
      <c r="AD272" s="41"/>
      <c r="AE272" s="41"/>
      <c r="AT272" s="20" t="s">
        <v>204</v>
      </c>
      <c r="AU272" s="20" t="s">
        <v>78</v>
      </c>
    </row>
    <row r="273" s="13" customFormat="1">
      <c r="A273" s="13"/>
      <c r="B273" s="235"/>
      <c r="C273" s="236"/>
      <c r="D273" s="228" t="s">
        <v>206</v>
      </c>
      <c r="E273" s="237" t="s">
        <v>19</v>
      </c>
      <c r="F273" s="238" t="s">
        <v>207</v>
      </c>
      <c r="G273" s="236"/>
      <c r="H273" s="237" t="s">
        <v>19</v>
      </c>
      <c r="I273" s="239"/>
      <c r="J273" s="236"/>
      <c r="K273" s="236"/>
      <c r="L273" s="240"/>
      <c r="M273" s="241"/>
      <c r="N273" s="242"/>
      <c r="O273" s="242"/>
      <c r="P273" s="242"/>
      <c r="Q273" s="242"/>
      <c r="R273" s="242"/>
      <c r="S273" s="242"/>
      <c r="T273" s="243"/>
      <c r="U273" s="13"/>
      <c r="V273" s="13"/>
      <c r="W273" s="13"/>
      <c r="X273" s="13"/>
      <c r="Y273" s="13"/>
      <c r="Z273" s="13"/>
      <c r="AA273" s="13"/>
      <c r="AB273" s="13"/>
      <c r="AC273" s="13"/>
      <c r="AD273" s="13"/>
      <c r="AE273" s="13"/>
      <c r="AT273" s="244" t="s">
        <v>206</v>
      </c>
      <c r="AU273" s="244" t="s">
        <v>78</v>
      </c>
      <c r="AV273" s="13" t="s">
        <v>76</v>
      </c>
      <c r="AW273" s="13" t="s">
        <v>31</v>
      </c>
      <c r="AX273" s="13" t="s">
        <v>69</v>
      </c>
      <c r="AY273" s="244" t="s">
        <v>193</v>
      </c>
    </row>
    <row r="274" s="14" customFormat="1">
      <c r="A274" s="14"/>
      <c r="B274" s="245"/>
      <c r="C274" s="246"/>
      <c r="D274" s="228" t="s">
        <v>206</v>
      </c>
      <c r="E274" s="247" t="s">
        <v>19</v>
      </c>
      <c r="F274" s="248" t="s">
        <v>1081</v>
      </c>
      <c r="G274" s="246"/>
      <c r="H274" s="249">
        <v>15.6</v>
      </c>
      <c r="I274" s="250"/>
      <c r="J274" s="246"/>
      <c r="K274" s="246"/>
      <c r="L274" s="251"/>
      <c r="M274" s="252"/>
      <c r="N274" s="253"/>
      <c r="O274" s="253"/>
      <c r="P274" s="253"/>
      <c r="Q274" s="253"/>
      <c r="R274" s="253"/>
      <c r="S274" s="253"/>
      <c r="T274" s="254"/>
      <c r="U274" s="14"/>
      <c r="V274" s="14"/>
      <c r="W274" s="14"/>
      <c r="X274" s="14"/>
      <c r="Y274" s="14"/>
      <c r="Z274" s="14"/>
      <c r="AA274" s="14"/>
      <c r="AB274" s="14"/>
      <c r="AC274" s="14"/>
      <c r="AD274" s="14"/>
      <c r="AE274" s="14"/>
      <c r="AT274" s="255" t="s">
        <v>206</v>
      </c>
      <c r="AU274" s="255" t="s">
        <v>78</v>
      </c>
      <c r="AV274" s="14" t="s">
        <v>78</v>
      </c>
      <c r="AW274" s="14" t="s">
        <v>31</v>
      </c>
      <c r="AX274" s="14" t="s">
        <v>76</v>
      </c>
      <c r="AY274" s="255" t="s">
        <v>193</v>
      </c>
    </row>
    <row r="275" s="2" customFormat="1" ht="16.5" customHeight="1">
      <c r="A275" s="41"/>
      <c r="B275" s="42"/>
      <c r="C275" s="215" t="s">
        <v>424</v>
      </c>
      <c r="D275" s="215" t="s">
        <v>195</v>
      </c>
      <c r="E275" s="216" t="s">
        <v>1082</v>
      </c>
      <c r="F275" s="217" t="s">
        <v>1083</v>
      </c>
      <c r="G275" s="218" t="s">
        <v>258</v>
      </c>
      <c r="H275" s="219">
        <v>57.200000000000003</v>
      </c>
      <c r="I275" s="220"/>
      <c r="J275" s="221">
        <f>ROUND(I275*H275,2)</f>
        <v>0</v>
      </c>
      <c r="K275" s="217" t="s">
        <v>199</v>
      </c>
      <c r="L275" s="47"/>
      <c r="M275" s="222" t="s">
        <v>19</v>
      </c>
      <c r="N275" s="223" t="s">
        <v>40</v>
      </c>
      <c r="O275" s="87"/>
      <c r="P275" s="224">
        <f>O275*H275</f>
        <v>0</v>
      </c>
      <c r="Q275" s="224">
        <v>0.0077000000000000002</v>
      </c>
      <c r="R275" s="224">
        <f>Q275*H275</f>
        <v>0.44044000000000005</v>
      </c>
      <c r="S275" s="224">
        <v>0</v>
      </c>
      <c r="T275" s="225">
        <f>S275*H275</f>
        <v>0</v>
      </c>
      <c r="U275" s="41"/>
      <c r="V275" s="41"/>
      <c r="W275" s="41"/>
      <c r="X275" s="41"/>
      <c r="Y275" s="41"/>
      <c r="Z275" s="41"/>
      <c r="AA275" s="41"/>
      <c r="AB275" s="41"/>
      <c r="AC275" s="41"/>
      <c r="AD275" s="41"/>
      <c r="AE275" s="41"/>
      <c r="AR275" s="226" t="s">
        <v>200</v>
      </c>
      <c r="AT275" s="226" t="s">
        <v>195</v>
      </c>
      <c r="AU275" s="226" t="s">
        <v>78</v>
      </c>
      <c r="AY275" s="20" t="s">
        <v>193</v>
      </c>
      <c r="BE275" s="227">
        <f>IF(N275="základní",J275,0)</f>
        <v>0</v>
      </c>
      <c r="BF275" s="227">
        <f>IF(N275="snížená",J275,0)</f>
        <v>0</v>
      </c>
      <c r="BG275" s="227">
        <f>IF(N275="zákl. přenesená",J275,0)</f>
        <v>0</v>
      </c>
      <c r="BH275" s="227">
        <f>IF(N275="sníž. přenesená",J275,0)</f>
        <v>0</v>
      </c>
      <c r="BI275" s="227">
        <f>IF(N275="nulová",J275,0)</f>
        <v>0</v>
      </c>
      <c r="BJ275" s="20" t="s">
        <v>76</v>
      </c>
      <c r="BK275" s="227">
        <f>ROUND(I275*H275,2)</f>
        <v>0</v>
      </c>
      <c r="BL275" s="20" t="s">
        <v>200</v>
      </c>
      <c r="BM275" s="226" t="s">
        <v>1084</v>
      </c>
    </row>
    <row r="276" s="2" customFormat="1">
      <c r="A276" s="41"/>
      <c r="B276" s="42"/>
      <c r="C276" s="43"/>
      <c r="D276" s="228" t="s">
        <v>202</v>
      </c>
      <c r="E276" s="43"/>
      <c r="F276" s="229" t="s">
        <v>1085</v>
      </c>
      <c r="G276" s="43"/>
      <c r="H276" s="43"/>
      <c r="I276" s="230"/>
      <c r="J276" s="43"/>
      <c r="K276" s="43"/>
      <c r="L276" s="47"/>
      <c r="M276" s="231"/>
      <c r="N276" s="232"/>
      <c r="O276" s="87"/>
      <c r="P276" s="87"/>
      <c r="Q276" s="87"/>
      <c r="R276" s="87"/>
      <c r="S276" s="87"/>
      <c r="T276" s="88"/>
      <c r="U276" s="41"/>
      <c r="V276" s="41"/>
      <c r="W276" s="41"/>
      <c r="X276" s="41"/>
      <c r="Y276" s="41"/>
      <c r="Z276" s="41"/>
      <c r="AA276" s="41"/>
      <c r="AB276" s="41"/>
      <c r="AC276" s="41"/>
      <c r="AD276" s="41"/>
      <c r="AE276" s="41"/>
      <c r="AT276" s="20" t="s">
        <v>202</v>
      </c>
      <c r="AU276" s="20" t="s">
        <v>78</v>
      </c>
    </row>
    <row r="277" s="2" customFormat="1">
      <c r="A277" s="41"/>
      <c r="B277" s="42"/>
      <c r="C277" s="43"/>
      <c r="D277" s="233" t="s">
        <v>204</v>
      </c>
      <c r="E277" s="43"/>
      <c r="F277" s="234" t="s">
        <v>1086</v>
      </c>
      <c r="G277" s="43"/>
      <c r="H277" s="43"/>
      <c r="I277" s="230"/>
      <c r="J277" s="43"/>
      <c r="K277" s="43"/>
      <c r="L277" s="47"/>
      <c r="M277" s="231"/>
      <c r="N277" s="232"/>
      <c r="O277" s="87"/>
      <c r="P277" s="87"/>
      <c r="Q277" s="87"/>
      <c r="R277" s="87"/>
      <c r="S277" s="87"/>
      <c r="T277" s="88"/>
      <c r="U277" s="41"/>
      <c r="V277" s="41"/>
      <c r="W277" s="41"/>
      <c r="X277" s="41"/>
      <c r="Y277" s="41"/>
      <c r="Z277" s="41"/>
      <c r="AA277" s="41"/>
      <c r="AB277" s="41"/>
      <c r="AC277" s="41"/>
      <c r="AD277" s="41"/>
      <c r="AE277" s="41"/>
      <c r="AT277" s="20" t="s">
        <v>204</v>
      </c>
      <c r="AU277" s="20" t="s">
        <v>78</v>
      </c>
    </row>
    <row r="278" s="13" customFormat="1">
      <c r="A278" s="13"/>
      <c r="B278" s="235"/>
      <c r="C278" s="236"/>
      <c r="D278" s="228" t="s">
        <v>206</v>
      </c>
      <c r="E278" s="237" t="s">
        <v>19</v>
      </c>
      <c r="F278" s="238" t="s">
        <v>207</v>
      </c>
      <c r="G278" s="236"/>
      <c r="H278" s="237" t="s">
        <v>19</v>
      </c>
      <c r="I278" s="239"/>
      <c r="J278" s="236"/>
      <c r="K278" s="236"/>
      <c r="L278" s="240"/>
      <c r="M278" s="241"/>
      <c r="N278" s="242"/>
      <c r="O278" s="242"/>
      <c r="P278" s="242"/>
      <c r="Q278" s="242"/>
      <c r="R278" s="242"/>
      <c r="S278" s="242"/>
      <c r="T278" s="243"/>
      <c r="U278" s="13"/>
      <c r="V278" s="13"/>
      <c r="W278" s="13"/>
      <c r="X278" s="13"/>
      <c r="Y278" s="13"/>
      <c r="Z278" s="13"/>
      <c r="AA278" s="13"/>
      <c r="AB278" s="13"/>
      <c r="AC278" s="13"/>
      <c r="AD278" s="13"/>
      <c r="AE278" s="13"/>
      <c r="AT278" s="244" t="s">
        <v>206</v>
      </c>
      <c r="AU278" s="244" t="s">
        <v>78</v>
      </c>
      <c r="AV278" s="13" t="s">
        <v>76</v>
      </c>
      <c r="AW278" s="13" t="s">
        <v>31</v>
      </c>
      <c r="AX278" s="13" t="s">
        <v>69</v>
      </c>
      <c r="AY278" s="244" t="s">
        <v>193</v>
      </c>
    </row>
    <row r="279" s="14" customFormat="1">
      <c r="A279" s="14"/>
      <c r="B279" s="245"/>
      <c r="C279" s="246"/>
      <c r="D279" s="228" t="s">
        <v>206</v>
      </c>
      <c r="E279" s="247" t="s">
        <v>19</v>
      </c>
      <c r="F279" s="248" t="s">
        <v>1087</v>
      </c>
      <c r="G279" s="246"/>
      <c r="H279" s="249">
        <v>57.200000000000003</v>
      </c>
      <c r="I279" s="250"/>
      <c r="J279" s="246"/>
      <c r="K279" s="246"/>
      <c r="L279" s="251"/>
      <c r="M279" s="252"/>
      <c r="N279" s="253"/>
      <c r="O279" s="253"/>
      <c r="P279" s="253"/>
      <c r="Q279" s="253"/>
      <c r="R279" s="253"/>
      <c r="S279" s="253"/>
      <c r="T279" s="254"/>
      <c r="U279" s="14"/>
      <c r="V279" s="14"/>
      <c r="W279" s="14"/>
      <c r="X279" s="14"/>
      <c r="Y279" s="14"/>
      <c r="Z279" s="14"/>
      <c r="AA279" s="14"/>
      <c r="AB279" s="14"/>
      <c r="AC279" s="14"/>
      <c r="AD279" s="14"/>
      <c r="AE279" s="14"/>
      <c r="AT279" s="255" t="s">
        <v>206</v>
      </c>
      <c r="AU279" s="255" t="s">
        <v>78</v>
      </c>
      <c r="AV279" s="14" t="s">
        <v>78</v>
      </c>
      <c r="AW279" s="14" t="s">
        <v>31</v>
      </c>
      <c r="AX279" s="14" t="s">
        <v>76</v>
      </c>
      <c r="AY279" s="255" t="s">
        <v>193</v>
      </c>
    </row>
    <row r="280" s="2" customFormat="1" ht="16.5" customHeight="1">
      <c r="A280" s="41"/>
      <c r="B280" s="42"/>
      <c r="C280" s="215" t="s">
        <v>434</v>
      </c>
      <c r="D280" s="215" t="s">
        <v>195</v>
      </c>
      <c r="E280" s="216" t="s">
        <v>1088</v>
      </c>
      <c r="F280" s="217" t="s">
        <v>1089</v>
      </c>
      <c r="G280" s="218" t="s">
        <v>258</v>
      </c>
      <c r="H280" s="219">
        <v>57.200000000000003</v>
      </c>
      <c r="I280" s="220"/>
      <c r="J280" s="221">
        <f>ROUND(I280*H280,2)</f>
        <v>0</v>
      </c>
      <c r="K280" s="217" t="s">
        <v>199</v>
      </c>
      <c r="L280" s="47"/>
      <c r="M280" s="222" t="s">
        <v>19</v>
      </c>
      <c r="N280" s="223" t="s">
        <v>40</v>
      </c>
      <c r="O280" s="87"/>
      <c r="P280" s="224">
        <f>O280*H280</f>
        <v>0</v>
      </c>
      <c r="Q280" s="224">
        <v>0</v>
      </c>
      <c r="R280" s="224">
        <f>Q280*H280</f>
        <v>0</v>
      </c>
      <c r="S280" s="224">
        <v>0</v>
      </c>
      <c r="T280" s="225">
        <f>S280*H280</f>
        <v>0</v>
      </c>
      <c r="U280" s="41"/>
      <c r="V280" s="41"/>
      <c r="W280" s="41"/>
      <c r="X280" s="41"/>
      <c r="Y280" s="41"/>
      <c r="Z280" s="41"/>
      <c r="AA280" s="41"/>
      <c r="AB280" s="41"/>
      <c r="AC280" s="41"/>
      <c r="AD280" s="41"/>
      <c r="AE280" s="41"/>
      <c r="AR280" s="226" t="s">
        <v>200</v>
      </c>
      <c r="AT280" s="226" t="s">
        <v>195</v>
      </c>
      <c r="AU280" s="226" t="s">
        <v>78</v>
      </c>
      <c r="AY280" s="20" t="s">
        <v>193</v>
      </c>
      <c r="BE280" s="227">
        <f>IF(N280="základní",J280,0)</f>
        <v>0</v>
      </c>
      <c r="BF280" s="227">
        <f>IF(N280="snížená",J280,0)</f>
        <v>0</v>
      </c>
      <c r="BG280" s="227">
        <f>IF(N280="zákl. přenesená",J280,0)</f>
        <v>0</v>
      </c>
      <c r="BH280" s="227">
        <f>IF(N280="sníž. přenesená",J280,0)</f>
        <v>0</v>
      </c>
      <c r="BI280" s="227">
        <f>IF(N280="nulová",J280,0)</f>
        <v>0</v>
      </c>
      <c r="BJ280" s="20" t="s">
        <v>76</v>
      </c>
      <c r="BK280" s="227">
        <f>ROUND(I280*H280,2)</f>
        <v>0</v>
      </c>
      <c r="BL280" s="20" t="s">
        <v>200</v>
      </c>
      <c r="BM280" s="226" t="s">
        <v>1090</v>
      </c>
    </row>
    <row r="281" s="2" customFormat="1">
      <c r="A281" s="41"/>
      <c r="B281" s="42"/>
      <c r="C281" s="43"/>
      <c r="D281" s="228" t="s">
        <v>202</v>
      </c>
      <c r="E281" s="43"/>
      <c r="F281" s="229" t="s">
        <v>1091</v>
      </c>
      <c r="G281" s="43"/>
      <c r="H281" s="43"/>
      <c r="I281" s="230"/>
      <c r="J281" s="43"/>
      <c r="K281" s="43"/>
      <c r="L281" s="47"/>
      <c r="M281" s="231"/>
      <c r="N281" s="232"/>
      <c r="O281" s="87"/>
      <c r="P281" s="87"/>
      <c r="Q281" s="87"/>
      <c r="R281" s="87"/>
      <c r="S281" s="87"/>
      <c r="T281" s="88"/>
      <c r="U281" s="41"/>
      <c r="V281" s="41"/>
      <c r="W281" s="41"/>
      <c r="X281" s="41"/>
      <c r="Y281" s="41"/>
      <c r="Z281" s="41"/>
      <c r="AA281" s="41"/>
      <c r="AB281" s="41"/>
      <c r="AC281" s="41"/>
      <c r="AD281" s="41"/>
      <c r="AE281" s="41"/>
      <c r="AT281" s="20" t="s">
        <v>202</v>
      </c>
      <c r="AU281" s="20" t="s">
        <v>78</v>
      </c>
    </row>
    <row r="282" s="2" customFormat="1">
      <c r="A282" s="41"/>
      <c r="B282" s="42"/>
      <c r="C282" s="43"/>
      <c r="D282" s="233" t="s">
        <v>204</v>
      </c>
      <c r="E282" s="43"/>
      <c r="F282" s="234" t="s">
        <v>1092</v>
      </c>
      <c r="G282" s="43"/>
      <c r="H282" s="43"/>
      <c r="I282" s="230"/>
      <c r="J282" s="43"/>
      <c r="K282" s="43"/>
      <c r="L282" s="47"/>
      <c r="M282" s="231"/>
      <c r="N282" s="232"/>
      <c r="O282" s="87"/>
      <c r="P282" s="87"/>
      <c r="Q282" s="87"/>
      <c r="R282" s="87"/>
      <c r="S282" s="87"/>
      <c r="T282" s="88"/>
      <c r="U282" s="41"/>
      <c r="V282" s="41"/>
      <c r="W282" s="41"/>
      <c r="X282" s="41"/>
      <c r="Y282" s="41"/>
      <c r="Z282" s="41"/>
      <c r="AA282" s="41"/>
      <c r="AB282" s="41"/>
      <c r="AC282" s="41"/>
      <c r="AD282" s="41"/>
      <c r="AE282" s="41"/>
      <c r="AT282" s="20" t="s">
        <v>204</v>
      </c>
      <c r="AU282" s="20" t="s">
        <v>78</v>
      </c>
    </row>
    <row r="283" s="2" customFormat="1" ht="16.5" customHeight="1">
      <c r="A283" s="41"/>
      <c r="B283" s="42"/>
      <c r="C283" s="215" t="s">
        <v>442</v>
      </c>
      <c r="D283" s="215" t="s">
        <v>195</v>
      </c>
      <c r="E283" s="216" t="s">
        <v>1093</v>
      </c>
      <c r="F283" s="217" t="s">
        <v>1094</v>
      </c>
      <c r="G283" s="218" t="s">
        <v>248</v>
      </c>
      <c r="H283" s="219">
        <v>1.5600000000000001</v>
      </c>
      <c r="I283" s="220"/>
      <c r="J283" s="221">
        <f>ROUND(I283*H283,2)</f>
        <v>0</v>
      </c>
      <c r="K283" s="217" t="s">
        <v>199</v>
      </c>
      <c r="L283" s="47"/>
      <c r="M283" s="222" t="s">
        <v>19</v>
      </c>
      <c r="N283" s="223" t="s">
        <v>40</v>
      </c>
      <c r="O283" s="87"/>
      <c r="P283" s="224">
        <f>O283*H283</f>
        <v>0</v>
      </c>
      <c r="Q283" s="224">
        <v>1.0606199999999999</v>
      </c>
      <c r="R283" s="224">
        <f>Q283*H283</f>
        <v>1.6545671999999998</v>
      </c>
      <c r="S283" s="224">
        <v>0</v>
      </c>
      <c r="T283" s="225">
        <f>S283*H283</f>
        <v>0</v>
      </c>
      <c r="U283" s="41"/>
      <c r="V283" s="41"/>
      <c r="W283" s="41"/>
      <c r="X283" s="41"/>
      <c r="Y283" s="41"/>
      <c r="Z283" s="41"/>
      <c r="AA283" s="41"/>
      <c r="AB283" s="41"/>
      <c r="AC283" s="41"/>
      <c r="AD283" s="41"/>
      <c r="AE283" s="41"/>
      <c r="AR283" s="226" t="s">
        <v>200</v>
      </c>
      <c r="AT283" s="226" t="s">
        <v>195</v>
      </c>
      <c r="AU283" s="226" t="s">
        <v>78</v>
      </c>
      <c r="AY283" s="20" t="s">
        <v>193</v>
      </c>
      <c r="BE283" s="227">
        <f>IF(N283="základní",J283,0)</f>
        <v>0</v>
      </c>
      <c r="BF283" s="227">
        <f>IF(N283="snížená",J283,0)</f>
        <v>0</v>
      </c>
      <c r="BG283" s="227">
        <f>IF(N283="zákl. přenesená",J283,0)</f>
        <v>0</v>
      </c>
      <c r="BH283" s="227">
        <f>IF(N283="sníž. přenesená",J283,0)</f>
        <v>0</v>
      </c>
      <c r="BI283" s="227">
        <f>IF(N283="nulová",J283,0)</f>
        <v>0</v>
      </c>
      <c r="BJ283" s="20" t="s">
        <v>76</v>
      </c>
      <c r="BK283" s="227">
        <f>ROUND(I283*H283,2)</f>
        <v>0</v>
      </c>
      <c r="BL283" s="20" t="s">
        <v>200</v>
      </c>
      <c r="BM283" s="226" t="s">
        <v>1095</v>
      </c>
    </row>
    <row r="284" s="2" customFormat="1">
      <c r="A284" s="41"/>
      <c r="B284" s="42"/>
      <c r="C284" s="43"/>
      <c r="D284" s="228" t="s">
        <v>202</v>
      </c>
      <c r="E284" s="43"/>
      <c r="F284" s="229" t="s">
        <v>1096</v>
      </c>
      <c r="G284" s="43"/>
      <c r="H284" s="43"/>
      <c r="I284" s="230"/>
      <c r="J284" s="43"/>
      <c r="K284" s="43"/>
      <c r="L284" s="47"/>
      <c r="M284" s="231"/>
      <c r="N284" s="232"/>
      <c r="O284" s="87"/>
      <c r="P284" s="87"/>
      <c r="Q284" s="87"/>
      <c r="R284" s="87"/>
      <c r="S284" s="87"/>
      <c r="T284" s="88"/>
      <c r="U284" s="41"/>
      <c r="V284" s="41"/>
      <c r="W284" s="41"/>
      <c r="X284" s="41"/>
      <c r="Y284" s="41"/>
      <c r="Z284" s="41"/>
      <c r="AA284" s="41"/>
      <c r="AB284" s="41"/>
      <c r="AC284" s="41"/>
      <c r="AD284" s="41"/>
      <c r="AE284" s="41"/>
      <c r="AT284" s="20" t="s">
        <v>202</v>
      </c>
      <c r="AU284" s="20" t="s">
        <v>78</v>
      </c>
    </row>
    <row r="285" s="2" customFormat="1">
      <c r="A285" s="41"/>
      <c r="B285" s="42"/>
      <c r="C285" s="43"/>
      <c r="D285" s="233" t="s">
        <v>204</v>
      </c>
      <c r="E285" s="43"/>
      <c r="F285" s="234" t="s">
        <v>1097</v>
      </c>
      <c r="G285" s="43"/>
      <c r="H285" s="43"/>
      <c r="I285" s="230"/>
      <c r="J285" s="43"/>
      <c r="K285" s="43"/>
      <c r="L285" s="47"/>
      <c r="M285" s="231"/>
      <c r="N285" s="232"/>
      <c r="O285" s="87"/>
      <c r="P285" s="87"/>
      <c r="Q285" s="87"/>
      <c r="R285" s="87"/>
      <c r="S285" s="87"/>
      <c r="T285" s="88"/>
      <c r="U285" s="41"/>
      <c r="V285" s="41"/>
      <c r="W285" s="41"/>
      <c r="X285" s="41"/>
      <c r="Y285" s="41"/>
      <c r="Z285" s="41"/>
      <c r="AA285" s="41"/>
      <c r="AB285" s="41"/>
      <c r="AC285" s="41"/>
      <c r="AD285" s="41"/>
      <c r="AE285" s="41"/>
      <c r="AT285" s="20" t="s">
        <v>204</v>
      </c>
      <c r="AU285" s="20" t="s">
        <v>78</v>
      </c>
    </row>
    <row r="286" s="13" customFormat="1">
      <c r="A286" s="13"/>
      <c r="B286" s="235"/>
      <c r="C286" s="236"/>
      <c r="D286" s="228" t="s">
        <v>206</v>
      </c>
      <c r="E286" s="237" t="s">
        <v>19</v>
      </c>
      <c r="F286" s="238" t="s">
        <v>207</v>
      </c>
      <c r="G286" s="236"/>
      <c r="H286" s="237" t="s">
        <v>19</v>
      </c>
      <c r="I286" s="239"/>
      <c r="J286" s="236"/>
      <c r="K286" s="236"/>
      <c r="L286" s="240"/>
      <c r="M286" s="241"/>
      <c r="N286" s="242"/>
      <c r="O286" s="242"/>
      <c r="P286" s="242"/>
      <c r="Q286" s="242"/>
      <c r="R286" s="242"/>
      <c r="S286" s="242"/>
      <c r="T286" s="243"/>
      <c r="U286" s="13"/>
      <c r="V286" s="13"/>
      <c r="W286" s="13"/>
      <c r="X286" s="13"/>
      <c r="Y286" s="13"/>
      <c r="Z286" s="13"/>
      <c r="AA286" s="13"/>
      <c r="AB286" s="13"/>
      <c r="AC286" s="13"/>
      <c r="AD286" s="13"/>
      <c r="AE286" s="13"/>
      <c r="AT286" s="244" t="s">
        <v>206</v>
      </c>
      <c r="AU286" s="244" t="s">
        <v>78</v>
      </c>
      <c r="AV286" s="13" t="s">
        <v>76</v>
      </c>
      <c r="AW286" s="13" t="s">
        <v>31</v>
      </c>
      <c r="AX286" s="13" t="s">
        <v>69</v>
      </c>
      <c r="AY286" s="244" t="s">
        <v>193</v>
      </c>
    </row>
    <row r="287" s="14" customFormat="1">
      <c r="A287" s="14"/>
      <c r="B287" s="245"/>
      <c r="C287" s="246"/>
      <c r="D287" s="228" t="s">
        <v>206</v>
      </c>
      <c r="E287" s="247" t="s">
        <v>19</v>
      </c>
      <c r="F287" s="248" t="s">
        <v>1098</v>
      </c>
      <c r="G287" s="246"/>
      <c r="H287" s="249">
        <v>1.5600000000000001</v>
      </c>
      <c r="I287" s="250"/>
      <c r="J287" s="246"/>
      <c r="K287" s="246"/>
      <c r="L287" s="251"/>
      <c r="M287" s="252"/>
      <c r="N287" s="253"/>
      <c r="O287" s="253"/>
      <c r="P287" s="253"/>
      <c r="Q287" s="253"/>
      <c r="R287" s="253"/>
      <c r="S287" s="253"/>
      <c r="T287" s="254"/>
      <c r="U287" s="14"/>
      <c r="V287" s="14"/>
      <c r="W287" s="14"/>
      <c r="X287" s="14"/>
      <c r="Y287" s="14"/>
      <c r="Z287" s="14"/>
      <c r="AA287" s="14"/>
      <c r="AB287" s="14"/>
      <c r="AC287" s="14"/>
      <c r="AD287" s="14"/>
      <c r="AE287" s="14"/>
      <c r="AT287" s="255" t="s">
        <v>206</v>
      </c>
      <c r="AU287" s="255" t="s">
        <v>78</v>
      </c>
      <c r="AV287" s="14" t="s">
        <v>78</v>
      </c>
      <c r="AW287" s="14" t="s">
        <v>31</v>
      </c>
      <c r="AX287" s="14" t="s">
        <v>76</v>
      </c>
      <c r="AY287" s="255" t="s">
        <v>193</v>
      </c>
    </row>
    <row r="288" s="2" customFormat="1" ht="16.5" customHeight="1">
      <c r="A288" s="41"/>
      <c r="B288" s="42"/>
      <c r="C288" s="215" t="s">
        <v>449</v>
      </c>
      <c r="D288" s="215" t="s">
        <v>195</v>
      </c>
      <c r="E288" s="216" t="s">
        <v>1099</v>
      </c>
      <c r="F288" s="217" t="s">
        <v>1100</v>
      </c>
      <c r="G288" s="218" t="s">
        <v>326</v>
      </c>
      <c r="H288" s="219">
        <v>1</v>
      </c>
      <c r="I288" s="220"/>
      <c r="J288" s="221">
        <f>ROUND(I288*H288,2)</f>
        <v>0</v>
      </c>
      <c r="K288" s="217" t="s">
        <v>19</v>
      </c>
      <c r="L288" s="47"/>
      <c r="M288" s="222" t="s">
        <v>19</v>
      </c>
      <c r="N288" s="223" t="s">
        <v>40</v>
      </c>
      <c r="O288" s="87"/>
      <c r="P288" s="224">
        <f>O288*H288</f>
        <v>0</v>
      </c>
      <c r="Q288" s="224">
        <v>0</v>
      </c>
      <c r="R288" s="224">
        <f>Q288*H288</f>
        <v>0</v>
      </c>
      <c r="S288" s="224">
        <v>0</v>
      </c>
      <c r="T288" s="225">
        <f>S288*H288</f>
        <v>0</v>
      </c>
      <c r="U288" s="41"/>
      <c r="V288" s="41"/>
      <c r="W288" s="41"/>
      <c r="X288" s="41"/>
      <c r="Y288" s="41"/>
      <c r="Z288" s="41"/>
      <c r="AA288" s="41"/>
      <c r="AB288" s="41"/>
      <c r="AC288" s="41"/>
      <c r="AD288" s="41"/>
      <c r="AE288" s="41"/>
      <c r="AR288" s="226" t="s">
        <v>200</v>
      </c>
      <c r="AT288" s="226" t="s">
        <v>195</v>
      </c>
      <c r="AU288" s="226" t="s">
        <v>78</v>
      </c>
      <c r="AY288" s="20" t="s">
        <v>193</v>
      </c>
      <c r="BE288" s="227">
        <f>IF(N288="základní",J288,0)</f>
        <v>0</v>
      </c>
      <c r="BF288" s="227">
        <f>IF(N288="snížená",J288,0)</f>
        <v>0</v>
      </c>
      <c r="BG288" s="227">
        <f>IF(N288="zákl. přenesená",J288,0)</f>
        <v>0</v>
      </c>
      <c r="BH288" s="227">
        <f>IF(N288="sníž. přenesená",J288,0)</f>
        <v>0</v>
      </c>
      <c r="BI288" s="227">
        <f>IF(N288="nulová",J288,0)</f>
        <v>0</v>
      </c>
      <c r="BJ288" s="20" t="s">
        <v>76</v>
      </c>
      <c r="BK288" s="227">
        <f>ROUND(I288*H288,2)</f>
        <v>0</v>
      </c>
      <c r="BL288" s="20" t="s">
        <v>200</v>
      </c>
      <c r="BM288" s="226" t="s">
        <v>1101</v>
      </c>
    </row>
    <row r="289" s="2" customFormat="1">
      <c r="A289" s="41"/>
      <c r="B289" s="42"/>
      <c r="C289" s="43"/>
      <c r="D289" s="228" t="s">
        <v>202</v>
      </c>
      <c r="E289" s="43"/>
      <c r="F289" s="229" t="s">
        <v>1100</v>
      </c>
      <c r="G289" s="43"/>
      <c r="H289" s="43"/>
      <c r="I289" s="230"/>
      <c r="J289" s="43"/>
      <c r="K289" s="43"/>
      <c r="L289" s="47"/>
      <c r="M289" s="231"/>
      <c r="N289" s="232"/>
      <c r="O289" s="87"/>
      <c r="P289" s="87"/>
      <c r="Q289" s="87"/>
      <c r="R289" s="87"/>
      <c r="S289" s="87"/>
      <c r="T289" s="88"/>
      <c r="U289" s="41"/>
      <c r="V289" s="41"/>
      <c r="W289" s="41"/>
      <c r="X289" s="41"/>
      <c r="Y289" s="41"/>
      <c r="Z289" s="41"/>
      <c r="AA289" s="41"/>
      <c r="AB289" s="41"/>
      <c r="AC289" s="41"/>
      <c r="AD289" s="41"/>
      <c r="AE289" s="41"/>
      <c r="AT289" s="20" t="s">
        <v>202</v>
      </c>
      <c r="AU289" s="20" t="s">
        <v>78</v>
      </c>
    </row>
    <row r="290" s="13" customFormat="1">
      <c r="A290" s="13"/>
      <c r="B290" s="235"/>
      <c r="C290" s="236"/>
      <c r="D290" s="228" t="s">
        <v>206</v>
      </c>
      <c r="E290" s="237" t="s">
        <v>19</v>
      </c>
      <c r="F290" s="238" t="s">
        <v>279</v>
      </c>
      <c r="G290" s="236"/>
      <c r="H290" s="237" t="s">
        <v>19</v>
      </c>
      <c r="I290" s="239"/>
      <c r="J290" s="236"/>
      <c r="K290" s="236"/>
      <c r="L290" s="240"/>
      <c r="M290" s="241"/>
      <c r="N290" s="242"/>
      <c r="O290" s="242"/>
      <c r="P290" s="242"/>
      <c r="Q290" s="242"/>
      <c r="R290" s="242"/>
      <c r="S290" s="242"/>
      <c r="T290" s="243"/>
      <c r="U290" s="13"/>
      <c r="V290" s="13"/>
      <c r="W290" s="13"/>
      <c r="X290" s="13"/>
      <c r="Y290" s="13"/>
      <c r="Z290" s="13"/>
      <c r="AA290" s="13"/>
      <c r="AB290" s="13"/>
      <c r="AC290" s="13"/>
      <c r="AD290" s="13"/>
      <c r="AE290" s="13"/>
      <c r="AT290" s="244" t="s">
        <v>206</v>
      </c>
      <c r="AU290" s="244" t="s">
        <v>78</v>
      </c>
      <c r="AV290" s="13" t="s">
        <v>76</v>
      </c>
      <c r="AW290" s="13" t="s">
        <v>31</v>
      </c>
      <c r="AX290" s="13" t="s">
        <v>69</v>
      </c>
      <c r="AY290" s="244" t="s">
        <v>193</v>
      </c>
    </row>
    <row r="291" s="14" customFormat="1">
      <c r="A291" s="14"/>
      <c r="B291" s="245"/>
      <c r="C291" s="246"/>
      <c r="D291" s="228" t="s">
        <v>206</v>
      </c>
      <c r="E291" s="247" t="s">
        <v>19</v>
      </c>
      <c r="F291" s="248" t="s">
        <v>76</v>
      </c>
      <c r="G291" s="246"/>
      <c r="H291" s="249">
        <v>1</v>
      </c>
      <c r="I291" s="250"/>
      <c r="J291" s="246"/>
      <c r="K291" s="246"/>
      <c r="L291" s="251"/>
      <c r="M291" s="252"/>
      <c r="N291" s="253"/>
      <c r="O291" s="253"/>
      <c r="P291" s="253"/>
      <c r="Q291" s="253"/>
      <c r="R291" s="253"/>
      <c r="S291" s="253"/>
      <c r="T291" s="254"/>
      <c r="U291" s="14"/>
      <c r="V291" s="14"/>
      <c r="W291" s="14"/>
      <c r="X291" s="14"/>
      <c r="Y291" s="14"/>
      <c r="Z291" s="14"/>
      <c r="AA291" s="14"/>
      <c r="AB291" s="14"/>
      <c r="AC291" s="14"/>
      <c r="AD291" s="14"/>
      <c r="AE291" s="14"/>
      <c r="AT291" s="255" t="s">
        <v>206</v>
      </c>
      <c r="AU291" s="255" t="s">
        <v>78</v>
      </c>
      <c r="AV291" s="14" t="s">
        <v>78</v>
      </c>
      <c r="AW291" s="14" t="s">
        <v>31</v>
      </c>
      <c r="AX291" s="14" t="s">
        <v>76</v>
      </c>
      <c r="AY291" s="255" t="s">
        <v>193</v>
      </c>
    </row>
    <row r="292" s="12" customFormat="1" ht="22.8" customHeight="1">
      <c r="A292" s="12"/>
      <c r="B292" s="199"/>
      <c r="C292" s="200"/>
      <c r="D292" s="201" t="s">
        <v>68</v>
      </c>
      <c r="E292" s="213" t="s">
        <v>245</v>
      </c>
      <c r="F292" s="213" t="s">
        <v>1102</v>
      </c>
      <c r="G292" s="200"/>
      <c r="H292" s="200"/>
      <c r="I292" s="203"/>
      <c r="J292" s="214">
        <f>BK292</f>
        <v>0</v>
      </c>
      <c r="K292" s="200"/>
      <c r="L292" s="205"/>
      <c r="M292" s="206"/>
      <c r="N292" s="207"/>
      <c r="O292" s="207"/>
      <c r="P292" s="208">
        <f>SUM(P293:P304)</f>
        <v>0</v>
      </c>
      <c r="Q292" s="207"/>
      <c r="R292" s="208">
        <f>SUM(R293:R304)</f>
        <v>552.76199999999994</v>
      </c>
      <c r="S292" s="207"/>
      <c r="T292" s="209">
        <f>SUM(T293:T304)</f>
        <v>0</v>
      </c>
      <c r="U292" s="12"/>
      <c r="V292" s="12"/>
      <c r="W292" s="12"/>
      <c r="X292" s="12"/>
      <c r="Y292" s="12"/>
      <c r="Z292" s="12"/>
      <c r="AA292" s="12"/>
      <c r="AB292" s="12"/>
      <c r="AC292" s="12"/>
      <c r="AD292" s="12"/>
      <c r="AE292" s="12"/>
      <c r="AR292" s="210" t="s">
        <v>76</v>
      </c>
      <c r="AT292" s="211" t="s">
        <v>68</v>
      </c>
      <c r="AU292" s="211" t="s">
        <v>76</v>
      </c>
      <c r="AY292" s="210" t="s">
        <v>193</v>
      </c>
      <c r="BK292" s="212">
        <f>SUM(BK293:BK304)</f>
        <v>0</v>
      </c>
    </row>
    <row r="293" s="2" customFormat="1" ht="16.5" customHeight="1">
      <c r="A293" s="41"/>
      <c r="B293" s="42"/>
      <c r="C293" s="215" t="s">
        <v>456</v>
      </c>
      <c r="D293" s="215" t="s">
        <v>195</v>
      </c>
      <c r="E293" s="216" t="s">
        <v>1103</v>
      </c>
      <c r="F293" s="217" t="s">
        <v>1104</v>
      </c>
      <c r="G293" s="218" t="s">
        <v>258</v>
      </c>
      <c r="H293" s="219">
        <v>516.60000000000002</v>
      </c>
      <c r="I293" s="220"/>
      <c r="J293" s="221">
        <f>ROUND(I293*H293,2)</f>
        <v>0</v>
      </c>
      <c r="K293" s="217" t="s">
        <v>199</v>
      </c>
      <c r="L293" s="47"/>
      <c r="M293" s="222" t="s">
        <v>19</v>
      </c>
      <c r="N293" s="223" t="s">
        <v>40</v>
      </c>
      <c r="O293" s="87"/>
      <c r="P293" s="224">
        <f>O293*H293</f>
        <v>0</v>
      </c>
      <c r="Q293" s="224">
        <v>0.68999999999999995</v>
      </c>
      <c r="R293" s="224">
        <f>Q293*H293</f>
        <v>356.45400000000001</v>
      </c>
      <c r="S293" s="224">
        <v>0</v>
      </c>
      <c r="T293" s="225">
        <f>S293*H293</f>
        <v>0</v>
      </c>
      <c r="U293" s="41"/>
      <c r="V293" s="41"/>
      <c r="W293" s="41"/>
      <c r="X293" s="41"/>
      <c r="Y293" s="41"/>
      <c r="Z293" s="41"/>
      <c r="AA293" s="41"/>
      <c r="AB293" s="41"/>
      <c r="AC293" s="41"/>
      <c r="AD293" s="41"/>
      <c r="AE293" s="41"/>
      <c r="AR293" s="226" t="s">
        <v>200</v>
      </c>
      <c r="AT293" s="226" t="s">
        <v>195</v>
      </c>
      <c r="AU293" s="226" t="s">
        <v>78</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1105</v>
      </c>
    </row>
    <row r="294" s="2" customFormat="1">
      <c r="A294" s="41"/>
      <c r="B294" s="42"/>
      <c r="C294" s="43"/>
      <c r="D294" s="228" t="s">
        <v>202</v>
      </c>
      <c r="E294" s="43"/>
      <c r="F294" s="229" t="s">
        <v>1106</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78</v>
      </c>
    </row>
    <row r="295" s="2" customFormat="1">
      <c r="A295" s="41"/>
      <c r="B295" s="42"/>
      <c r="C295" s="43"/>
      <c r="D295" s="233" t="s">
        <v>204</v>
      </c>
      <c r="E295" s="43"/>
      <c r="F295" s="234" t="s">
        <v>1107</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204</v>
      </c>
      <c r="AU295" s="20" t="s">
        <v>78</v>
      </c>
    </row>
    <row r="296" s="13" customFormat="1">
      <c r="A296" s="13"/>
      <c r="B296" s="235"/>
      <c r="C296" s="236"/>
      <c r="D296" s="228" t="s">
        <v>206</v>
      </c>
      <c r="E296" s="237" t="s">
        <v>19</v>
      </c>
      <c r="F296" s="238" t="s">
        <v>207</v>
      </c>
      <c r="G296" s="236"/>
      <c r="H296" s="237" t="s">
        <v>19</v>
      </c>
      <c r="I296" s="239"/>
      <c r="J296" s="236"/>
      <c r="K296" s="236"/>
      <c r="L296" s="240"/>
      <c r="M296" s="241"/>
      <c r="N296" s="242"/>
      <c r="O296" s="242"/>
      <c r="P296" s="242"/>
      <c r="Q296" s="242"/>
      <c r="R296" s="242"/>
      <c r="S296" s="242"/>
      <c r="T296" s="243"/>
      <c r="U296" s="13"/>
      <c r="V296" s="13"/>
      <c r="W296" s="13"/>
      <c r="X296" s="13"/>
      <c r="Y296" s="13"/>
      <c r="Z296" s="13"/>
      <c r="AA296" s="13"/>
      <c r="AB296" s="13"/>
      <c r="AC296" s="13"/>
      <c r="AD296" s="13"/>
      <c r="AE296" s="13"/>
      <c r="AT296" s="244" t="s">
        <v>206</v>
      </c>
      <c r="AU296" s="244" t="s">
        <v>78</v>
      </c>
      <c r="AV296" s="13" t="s">
        <v>76</v>
      </c>
      <c r="AW296" s="13" t="s">
        <v>31</v>
      </c>
      <c r="AX296" s="13" t="s">
        <v>69</v>
      </c>
      <c r="AY296" s="244" t="s">
        <v>193</v>
      </c>
    </row>
    <row r="297" s="13" customFormat="1">
      <c r="A297" s="13"/>
      <c r="B297" s="235"/>
      <c r="C297" s="236"/>
      <c r="D297" s="228" t="s">
        <v>206</v>
      </c>
      <c r="E297" s="237" t="s">
        <v>19</v>
      </c>
      <c r="F297" s="238" t="s">
        <v>1034</v>
      </c>
      <c r="G297" s="236"/>
      <c r="H297" s="237" t="s">
        <v>19</v>
      </c>
      <c r="I297" s="239"/>
      <c r="J297" s="236"/>
      <c r="K297" s="236"/>
      <c r="L297" s="240"/>
      <c r="M297" s="241"/>
      <c r="N297" s="242"/>
      <c r="O297" s="242"/>
      <c r="P297" s="242"/>
      <c r="Q297" s="242"/>
      <c r="R297" s="242"/>
      <c r="S297" s="242"/>
      <c r="T297" s="243"/>
      <c r="U297" s="13"/>
      <c r="V297" s="13"/>
      <c r="W297" s="13"/>
      <c r="X297" s="13"/>
      <c r="Y297" s="13"/>
      <c r="Z297" s="13"/>
      <c r="AA297" s="13"/>
      <c r="AB297" s="13"/>
      <c r="AC297" s="13"/>
      <c r="AD297" s="13"/>
      <c r="AE297" s="13"/>
      <c r="AT297" s="244" t="s">
        <v>206</v>
      </c>
      <c r="AU297" s="244" t="s">
        <v>78</v>
      </c>
      <c r="AV297" s="13" t="s">
        <v>76</v>
      </c>
      <c r="AW297" s="13" t="s">
        <v>31</v>
      </c>
      <c r="AX297" s="13" t="s">
        <v>69</v>
      </c>
      <c r="AY297" s="244" t="s">
        <v>193</v>
      </c>
    </row>
    <row r="298" s="14" customFormat="1">
      <c r="A298" s="14"/>
      <c r="B298" s="245"/>
      <c r="C298" s="246"/>
      <c r="D298" s="228" t="s">
        <v>206</v>
      </c>
      <c r="E298" s="247" t="s">
        <v>19</v>
      </c>
      <c r="F298" s="248" t="s">
        <v>1108</v>
      </c>
      <c r="G298" s="246"/>
      <c r="H298" s="249">
        <v>516.60000000000002</v>
      </c>
      <c r="I298" s="250"/>
      <c r="J298" s="246"/>
      <c r="K298" s="246"/>
      <c r="L298" s="251"/>
      <c r="M298" s="252"/>
      <c r="N298" s="253"/>
      <c r="O298" s="253"/>
      <c r="P298" s="253"/>
      <c r="Q298" s="253"/>
      <c r="R298" s="253"/>
      <c r="S298" s="253"/>
      <c r="T298" s="254"/>
      <c r="U298" s="14"/>
      <c r="V298" s="14"/>
      <c r="W298" s="14"/>
      <c r="X298" s="14"/>
      <c r="Y298" s="14"/>
      <c r="Z298" s="14"/>
      <c r="AA298" s="14"/>
      <c r="AB298" s="14"/>
      <c r="AC298" s="14"/>
      <c r="AD298" s="14"/>
      <c r="AE298" s="14"/>
      <c r="AT298" s="255" t="s">
        <v>206</v>
      </c>
      <c r="AU298" s="255" t="s">
        <v>78</v>
      </c>
      <c r="AV298" s="14" t="s">
        <v>78</v>
      </c>
      <c r="AW298" s="14" t="s">
        <v>31</v>
      </c>
      <c r="AX298" s="14" t="s">
        <v>76</v>
      </c>
      <c r="AY298" s="255" t="s">
        <v>193</v>
      </c>
    </row>
    <row r="299" s="2" customFormat="1" ht="16.5" customHeight="1">
      <c r="A299" s="41"/>
      <c r="B299" s="42"/>
      <c r="C299" s="215" t="s">
        <v>467</v>
      </c>
      <c r="D299" s="215" t="s">
        <v>195</v>
      </c>
      <c r="E299" s="216" t="s">
        <v>1109</v>
      </c>
      <c r="F299" s="217" t="s">
        <v>1110</v>
      </c>
      <c r="G299" s="218" t="s">
        <v>258</v>
      </c>
      <c r="H299" s="219">
        <v>688.79999999999995</v>
      </c>
      <c r="I299" s="220"/>
      <c r="J299" s="221">
        <f>ROUND(I299*H299,2)</f>
        <v>0</v>
      </c>
      <c r="K299" s="217" t="s">
        <v>199</v>
      </c>
      <c r="L299" s="47"/>
      <c r="M299" s="222" t="s">
        <v>19</v>
      </c>
      <c r="N299" s="223" t="s">
        <v>40</v>
      </c>
      <c r="O299" s="87"/>
      <c r="P299" s="224">
        <f>O299*H299</f>
        <v>0</v>
      </c>
      <c r="Q299" s="224">
        <v>0.28499999999999998</v>
      </c>
      <c r="R299" s="224">
        <f>Q299*H299</f>
        <v>196.30799999999996</v>
      </c>
      <c r="S299" s="224">
        <v>0</v>
      </c>
      <c r="T299" s="225">
        <f>S299*H299</f>
        <v>0</v>
      </c>
      <c r="U299" s="41"/>
      <c r="V299" s="41"/>
      <c r="W299" s="41"/>
      <c r="X299" s="41"/>
      <c r="Y299" s="41"/>
      <c r="Z299" s="41"/>
      <c r="AA299" s="41"/>
      <c r="AB299" s="41"/>
      <c r="AC299" s="41"/>
      <c r="AD299" s="41"/>
      <c r="AE299" s="41"/>
      <c r="AR299" s="226" t="s">
        <v>200</v>
      </c>
      <c r="AT299" s="226" t="s">
        <v>195</v>
      </c>
      <c r="AU299" s="226" t="s">
        <v>78</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1111</v>
      </c>
    </row>
    <row r="300" s="2" customFormat="1">
      <c r="A300" s="41"/>
      <c r="B300" s="42"/>
      <c r="C300" s="43"/>
      <c r="D300" s="228" t="s">
        <v>202</v>
      </c>
      <c r="E300" s="43"/>
      <c r="F300" s="229" t="s">
        <v>1112</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78</v>
      </c>
    </row>
    <row r="301" s="2" customFormat="1">
      <c r="A301" s="41"/>
      <c r="B301" s="42"/>
      <c r="C301" s="43"/>
      <c r="D301" s="233" t="s">
        <v>204</v>
      </c>
      <c r="E301" s="43"/>
      <c r="F301" s="234" t="s">
        <v>1113</v>
      </c>
      <c r="G301" s="43"/>
      <c r="H301" s="43"/>
      <c r="I301" s="230"/>
      <c r="J301" s="43"/>
      <c r="K301" s="43"/>
      <c r="L301" s="47"/>
      <c r="M301" s="231"/>
      <c r="N301" s="232"/>
      <c r="O301" s="87"/>
      <c r="P301" s="87"/>
      <c r="Q301" s="87"/>
      <c r="R301" s="87"/>
      <c r="S301" s="87"/>
      <c r="T301" s="88"/>
      <c r="U301" s="41"/>
      <c r="V301" s="41"/>
      <c r="W301" s="41"/>
      <c r="X301" s="41"/>
      <c r="Y301" s="41"/>
      <c r="Z301" s="41"/>
      <c r="AA301" s="41"/>
      <c r="AB301" s="41"/>
      <c r="AC301" s="41"/>
      <c r="AD301" s="41"/>
      <c r="AE301" s="41"/>
      <c r="AT301" s="20" t="s">
        <v>204</v>
      </c>
      <c r="AU301" s="20" t="s">
        <v>78</v>
      </c>
    </row>
    <row r="302" s="13" customFormat="1">
      <c r="A302" s="13"/>
      <c r="B302" s="235"/>
      <c r="C302" s="236"/>
      <c r="D302" s="228" t="s">
        <v>206</v>
      </c>
      <c r="E302" s="237" t="s">
        <v>19</v>
      </c>
      <c r="F302" s="238" t="s">
        <v>207</v>
      </c>
      <c r="G302" s="236"/>
      <c r="H302" s="237" t="s">
        <v>19</v>
      </c>
      <c r="I302" s="239"/>
      <c r="J302" s="236"/>
      <c r="K302" s="236"/>
      <c r="L302" s="240"/>
      <c r="M302" s="241"/>
      <c r="N302" s="242"/>
      <c r="O302" s="242"/>
      <c r="P302" s="242"/>
      <c r="Q302" s="242"/>
      <c r="R302" s="242"/>
      <c r="S302" s="242"/>
      <c r="T302" s="243"/>
      <c r="U302" s="13"/>
      <c r="V302" s="13"/>
      <c r="W302" s="13"/>
      <c r="X302" s="13"/>
      <c r="Y302" s="13"/>
      <c r="Z302" s="13"/>
      <c r="AA302" s="13"/>
      <c r="AB302" s="13"/>
      <c r="AC302" s="13"/>
      <c r="AD302" s="13"/>
      <c r="AE302" s="13"/>
      <c r="AT302" s="244" t="s">
        <v>206</v>
      </c>
      <c r="AU302" s="244" t="s">
        <v>78</v>
      </c>
      <c r="AV302" s="13" t="s">
        <v>76</v>
      </c>
      <c r="AW302" s="13" t="s">
        <v>31</v>
      </c>
      <c r="AX302" s="13" t="s">
        <v>69</v>
      </c>
      <c r="AY302" s="244" t="s">
        <v>193</v>
      </c>
    </row>
    <row r="303" s="13" customFormat="1">
      <c r="A303" s="13"/>
      <c r="B303" s="235"/>
      <c r="C303" s="236"/>
      <c r="D303" s="228" t="s">
        <v>206</v>
      </c>
      <c r="E303" s="237" t="s">
        <v>19</v>
      </c>
      <c r="F303" s="238" t="s">
        <v>1034</v>
      </c>
      <c r="G303" s="236"/>
      <c r="H303" s="237" t="s">
        <v>19</v>
      </c>
      <c r="I303" s="239"/>
      <c r="J303" s="236"/>
      <c r="K303" s="236"/>
      <c r="L303" s="240"/>
      <c r="M303" s="241"/>
      <c r="N303" s="242"/>
      <c r="O303" s="242"/>
      <c r="P303" s="242"/>
      <c r="Q303" s="242"/>
      <c r="R303" s="242"/>
      <c r="S303" s="242"/>
      <c r="T303" s="243"/>
      <c r="U303" s="13"/>
      <c r="V303" s="13"/>
      <c r="W303" s="13"/>
      <c r="X303" s="13"/>
      <c r="Y303" s="13"/>
      <c r="Z303" s="13"/>
      <c r="AA303" s="13"/>
      <c r="AB303" s="13"/>
      <c r="AC303" s="13"/>
      <c r="AD303" s="13"/>
      <c r="AE303" s="13"/>
      <c r="AT303" s="244" t="s">
        <v>206</v>
      </c>
      <c r="AU303" s="244" t="s">
        <v>78</v>
      </c>
      <c r="AV303" s="13" t="s">
        <v>76</v>
      </c>
      <c r="AW303" s="13" t="s">
        <v>31</v>
      </c>
      <c r="AX303" s="13" t="s">
        <v>69</v>
      </c>
      <c r="AY303" s="244" t="s">
        <v>193</v>
      </c>
    </row>
    <row r="304" s="14" customFormat="1">
      <c r="A304" s="14"/>
      <c r="B304" s="245"/>
      <c r="C304" s="246"/>
      <c r="D304" s="228" t="s">
        <v>206</v>
      </c>
      <c r="E304" s="247" t="s">
        <v>19</v>
      </c>
      <c r="F304" s="248" t="s">
        <v>1114</v>
      </c>
      <c r="G304" s="246"/>
      <c r="H304" s="249">
        <v>688.79999999999995</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206</v>
      </c>
      <c r="AU304" s="255" t="s">
        <v>78</v>
      </c>
      <c r="AV304" s="14" t="s">
        <v>78</v>
      </c>
      <c r="AW304" s="14" t="s">
        <v>31</v>
      </c>
      <c r="AX304" s="14" t="s">
        <v>76</v>
      </c>
      <c r="AY304" s="255" t="s">
        <v>193</v>
      </c>
    </row>
    <row r="305" s="12" customFormat="1" ht="22.8" customHeight="1">
      <c r="A305" s="12"/>
      <c r="B305" s="199"/>
      <c r="C305" s="200"/>
      <c r="D305" s="201" t="s">
        <v>68</v>
      </c>
      <c r="E305" s="213" t="s">
        <v>272</v>
      </c>
      <c r="F305" s="213" t="s">
        <v>273</v>
      </c>
      <c r="G305" s="200"/>
      <c r="H305" s="200"/>
      <c r="I305" s="203"/>
      <c r="J305" s="214">
        <f>BK305</f>
        <v>0</v>
      </c>
      <c r="K305" s="200"/>
      <c r="L305" s="205"/>
      <c r="M305" s="206"/>
      <c r="N305" s="207"/>
      <c r="O305" s="207"/>
      <c r="P305" s="208">
        <f>SUM(P306:P414)</f>
        <v>0</v>
      </c>
      <c r="Q305" s="207"/>
      <c r="R305" s="208">
        <f>SUM(R306:R414)</f>
        <v>2.8083268139999995</v>
      </c>
      <c r="S305" s="207"/>
      <c r="T305" s="209">
        <f>SUM(T306:T414)</f>
        <v>236.62998499999998</v>
      </c>
      <c r="U305" s="12"/>
      <c r="V305" s="12"/>
      <c r="W305" s="12"/>
      <c r="X305" s="12"/>
      <c r="Y305" s="12"/>
      <c r="Z305" s="12"/>
      <c r="AA305" s="12"/>
      <c r="AB305" s="12"/>
      <c r="AC305" s="12"/>
      <c r="AD305" s="12"/>
      <c r="AE305" s="12"/>
      <c r="AR305" s="210" t="s">
        <v>76</v>
      </c>
      <c r="AT305" s="211" t="s">
        <v>68</v>
      </c>
      <c r="AU305" s="211" t="s">
        <v>76</v>
      </c>
      <c r="AY305" s="210" t="s">
        <v>193</v>
      </c>
      <c r="BK305" s="212">
        <f>SUM(BK306:BK414)</f>
        <v>0</v>
      </c>
    </row>
    <row r="306" s="2" customFormat="1" ht="16.5" customHeight="1">
      <c r="A306" s="41"/>
      <c r="B306" s="42"/>
      <c r="C306" s="215" t="s">
        <v>475</v>
      </c>
      <c r="D306" s="215" t="s">
        <v>195</v>
      </c>
      <c r="E306" s="216" t="s">
        <v>1115</v>
      </c>
      <c r="F306" s="217" t="s">
        <v>1116</v>
      </c>
      <c r="G306" s="218" t="s">
        <v>326</v>
      </c>
      <c r="H306" s="219">
        <v>1</v>
      </c>
      <c r="I306" s="220"/>
      <c r="J306" s="221">
        <f>ROUND(I306*H306,2)</f>
        <v>0</v>
      </c>
      <c r="K306" s="217" t="s">
        <v>19</v>
      </c>
      <c r="L306" s="47"/>
      <c r="M306" s="222" t="s">
        <v>19</v>
      </c>
      <c r="N306" s="223" t="s">
        <v>40</v>
      </c>
      <c r="O306" s="87"/>
      <c r="P306" s="224">
        <f>O306*H306</f>
        <v>0</v>
      </c>
      <c r="Q306" s="224">
        <v>0</v>
      </c>
      <c r="R306" s="224">
        <f>Q306*H306</f>
        <v>0</v>
      </c>
      <c r="S306" s="224">
        <v>0</v>
      </c>
      <c r="T306" s="225">
        <f>S306*H306</f>
        <v>0</v>
      </c>
      <c r="U306" s="41"/>
      <c r="V306" s="41"/>
      <c r="W306" s="41"/>
      <c r="X306" s="41"/>
      <c r="Y306" s="41"/>
      <c r="Z306" s="41"/>
      <c r="AA306" s="41"/>
      <c r="AB306" s="41"/>
      <c r="AC306" s="41"/>
      <c r="AD306" s="41"/>
      <c r="AE306" s="41"/>
      <c r="AR306" s="226" t="s">
        <v>200</v>
      </c>
      <c r="AT306" s="226" t="s">
        <v>195</v>
      </c>
      <c r="AU306" s="226" t="s">
        <v>78</v>
      </c>
      <c r="AY306" s="20" t="s">
        <v>193</v>
      </c>
      <c r="BE306" s="227">
        <f>IF(N306="základní",J306,0)</f>
        <v>0</v>
      </c>
      <c r="BF306" s="227">
        <f>IF(N306="snížená",J306,0)</f>
        <v>0</v>
      </c>
      <c r="BG306" s="227">
        <f>IF(N306="zákl. přenesená",J306,0)</f>
        <v>0</v>
      </c>
      <c r="BH306" s="227">
        <f>IF(N306="sníž. přenesená",J306,0)</f>
        <v>0</v>
      </c>
      <c r="BI306" s="227">
        <f>IF(N306="nulová",J306,0)</f>
        <v>0</v>
      </c>
      <c r="BJ306" s="20" t="s">
        <v>76</v>
      </c>
      <c r="BK306" s="227">
        <f>ROUND(I306*H306,2)</f>
        <v>0</v>
      </c>
      <c r="BL306" s="20" t="s">
        <v>200</v>
      </c>
      <c r="BM306" s="226" t="s">
        <v>1117</v>
      </c>
    </row>
    <row r="307" s="2" customFormat="1">
      <c r="A307" s="41"/>
      <c r="B307" s="42"/>
      <c r="C307" s="43"/>
      <c r="D307" s="228" t="s">
        <v>202</v>
      </c>
      <c r="E307" s="43"/>
      <c r="F307" s="229" t="s">
        <v>1118</v>
      </c>
      <c r="G307" s="43"/>
      <c r="H307" s="43"/>
      <c r="I307" s="230"/>
      <c r="J307" s="43"/>
      <c r="K307" s="43"/>
      <c r="L307" s="47"/>
      <c r="M307" s="231"/>
      <c r="N307" s="232"/>
      <c r="O307" s="87"/>
      <c r="P307" s="87"/>
      <c r="Q307" s="87"/>
      <c r="R307" s="87"/>
      <c r="S307" s="87"/>
      <c r="T307" s="88"/>
      <c r="U307" s="41"/>
      <c r="V307" s="41"/>
      <c r="W307" s="41"/>
      <c r="X307" s="41"/>
      <c r="Y307" s="41"/>
      <c r="Z307" s="41"/>
      <c r="AA307" s="41"/>
      <c r="AB307" s="41"/>
      <c r="AC307" s="41"/>
      <c r="AD307" s="41"/>
      <c r="AE307" s="41"/>
      <c r="AT307" s="20" t="s">
        <v>202</v>
      </c>
      <c r="AU307" s="20" t="s">
        <v>78</v>
      </c>
    </row>
    <row r="308" s="13" customFormat="1">
      <c r="A308" s="13"/>
      <c r="B308" s="235"/>
      <c r="C308" s="236"/>
      <c r="D308" s="228" t="s">
        <v>206</v>
      </c>
      <c r="E308" s="237" t="s">
        <v>19</v>
      </c>
      <c r="F308" s="238" t="s">
        <v>207</v>
      </c>
      <c r="G308" s="236"/>
      <c r="H308" s="237" t="s">
        <v>19</v>
      </c>
      <c r="I308" s="239"/>
      <c r="J308" s="236"/>
      <c r="K308" s="236"/>
      <c r="L308" s="240"/>
      <c r="M308" s="241"/>
      <c r="N308" s="242"/>
      <c r="O308" s="242"/>
      <c r="P308" s="242"/>
      <c r="Q308" s="242"/>
      <c r="R308" s="242"/>
      <c r="S308" s="242"/>
      <c r="T308" s="243"/>
      <c r="U308" s="13"/>
      <c r="V308" s="13"/>
      <c r="W308" s="13"/>
      <c r="X308" s="13"/>
      <c r="Y308" s="13"/>
      <c r="Z308" s="13"/>
      <c r="AA308" s="13"/>
      <c r="AB308" s="13"/>
      <c r="AC308" s="13"/>
      <c r="AD308" s="13"/>
      <c r="AE308" s="13"/>
      <c r="AT308" s="244" t="s">
        <v>206</v>
      </c>
      <c r="AU308" s="244" t="s">
        <v>78</v>
      </c>
      <c r="AV308" s="13" t="s">
        <v>76</v>
      </c>
      <c r="AW308" s="13" t="s">
        <v>31</v>
      </c>
      <c r="AX308" s="13" t="s">
        <v>69</v>
      </c>
      <c r="AY308" s="244" t="s">
        <v>193</v>
      </c>
    </row>
    <row r="309" s="14" customFormat="1">
      <c r="A309" s="14"/>
      <c r="B309" s="245"/>
      <c r="C309" s="246"/>
      <c r="D309" s="228" t="s">
        <v>206</v>
      </c>
      <c r="E309" s="247" t="s">
        <v>19</v>
      </c>
      <c r="F309" s="248" t="s">
        <v>76</v>
      </c>
      <c r="G309" s="246"/>
      <c r="H309" s="249">
        <v>1</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206</v>
      </c>
      <c r="AU309" s="255" t="s">
        <v>78</v>
      </c>
      <c r="AV309" s="14" t="s">
        <v>78</v>
      </c>
      <c r="AW309" s="14" t="s">
        <v>31</v>
      </c>
      <c r="AX309" s="14" t="s">
        <v>76</v>
      </c>
      <c r="AY309" s="255" t="s">
        <v>193</v>
      </c>
    </row>
    <row r="310" s="2" customFormat="1" ht="21.75" customHeight="1">
      <c r="A310" s="41"/>
      <c r="B310" s="42"/>
      <c r="C310" s="215" t="s">
        <v>482</v>
      </c>
      <c r="D310" s="215" t="s">
        <v>195</v>
      </c>
      <c r="E310" s="216" t="s">
        <v>1119</v>
      </c>
      <c r="F310" s="217" t="s">
        <v>1120</v>
      </c>
      <c r="G310" s="218" t="s">
        <v>326</v>
      </c>
      <c r="H310" s="219">
        <v>1</v>
      </c>
      <c r="I310" s="220"/>
      <c r="J310" s="221">
        <f>ROUND(I310*H310,2)</f>
        <v>0</v>
      </c>
      <c r="K310" s="217" t="s">
        <v>19</v>
      </c>
      <c r="L310" s="47"/>
      <c r="M310" s="222" t="s">
        <v>19</v>
      </c>
      <c r="N310" s="223" t="s">
        <v>40</v>
      </c>
      <c r="O310" s="87"/>
      <c r="P310" s="224">
        <f>O310*H310</f>
        <v>0</v>
      </c>
      <c r="Q310" s="224">
        <v>0</v>
      </c>
      <c r="R310" s="224">
        <f>Q310*H310</f>
        <v>0</v>
      </c>
      <c r="S310" s="224">
        <v>0</v>
      </c>
      <c r="T310" s="225">
        <f>S310*H310</f>
        <v>0</v>
      </c>
      <c r="U310" s="41"/>
      <c r="V310" s="41"/>
      <c r="W310" s="41"/>
      <c r="X310" s="41"/>
      <c r="Y310" s="41"/>
      <c r="Z310" s="41"/>
      <c r="AA310" s="41"/>
      <c r="AB310" s="41"/>
      <c r="AC310" s="41"/>
      <c r="AD310" s="41"/>
      <c r="AE310" s="41"/>
      <c r="AR310" s="226" t="s">
        <v>200</v>
      </c>
      <c r="AT310" s="226" t="s">
        <v>195</v>
      </c>
      <c r="AU310" s="226" t="s">
        <v>78</v>
      </c>
      <c r="AY310" s="20" t="s">
        <v>193</v>
      </c>
      <c r="BE310" s="227">
        <f>IF(N310="základní",J310,0)</f>
        <v>0</v>
      </c>
      <c r="BF310" s="227">
        <f>IF(N310="snížená",J310,0)</f>
        <v>0</v>
      </c>
      <c r="BG310" s="227">
        <f>IF(N310="zákl. přenesená",J310,0)</f>
        <v>0</v>
      </c>
      <c r="BH310" s="227">
        <f>IF(N310="sníž. přenesená",J310,0)</f>
        <v>0</v>
      </c>
      <c r="BI310" s="227">
        <f>IF(N310="nulová",J310,0)</f>
        <v>0</v>
      </c>
      <c r="BJ310" s="20" t="s">
        <v>76</v>
      </c>
      <c r="BK310" s="227">
        <f>ROUND(I310*H310,2)</f>
        <v>0</v>
      </c>
      <c r="BL310" s="20" t="s">
        <v>200</v>
      </c>
      <c r="BM310" s="226" t="s">
        <v>1121</v>
      </c>
    </row>
    <row r="311" s="2" customFormat="1">
      <c r="A311" s="41"/>
      <c r="B311" s="42"/>
      <c r="C311" s="43"/>
      <c r="D311" s="228" t="s">
        <v>202</v>
      </c>
      <c r="E311" s="43"/>
      <c r="F311" s="229" t="s">
        <v>1120</v>
      </c>
      <c r="G311" s="43"/>
      <c r="H311" s="43"/>
      <c r="I311" s="230"/>
      <c r="J311" s="43"/>
      <c r="K311" s="43"/>
      <c r="L311" s="47"/>
      <c r="M311" s="231"/>
      <c r="N311" s="232"/>
      <c r="O311" s="87"/>
      <c r="P311" s="87"/>
      <c r="Q311" s="87"/>
      <c r="R311" s="87"/>
      <c r="S311" s="87"/>
      <c r="T311" s="88"/>
      <c r="U311" s="41"/>
      <c r="V311" s="41"/>
      <c r="W311" s="41"/>
      <c r="X311" s="41"/>
      <c r="Y311" s="41"/>
      <c r="Z311" s="41"/>
      <c r="AA311" s="41"/>
      <c r="AB311" s="41"/>
      <c r="AC311" s="41"/>
      <c r="AD311" s="41"/>
      <c r="AE311" s="41"/>
      <c r="AT311" s="20" t="s">
        <v>202</v>
      </c>
      <c r="AU311" s="20" t="s">
        <v>78</v>
      </c>
    </row>
    <row r="312" s="13" customFormat="1">
      <c r="A312" s="13"/>
      <c r="B312" s="235"/>
      <c r="C312" s="236"/>
      <c r="D312" s="228" t="s">
        <v>206</v>
      </c>
      <c r="E312" s="237" t="s">
        <v>19</v>
      </c>
      <c r="F312" s="238" t="s">
        <v>207</v>
      </c>
      <c r="G312" s="236"/>
      <c r="H312" s="237" t="s">
        <v>19</v>
      </c>
      <c r="I312" s="239"/>
      <c r="J312" s="236"/>
      <c r="K312" s="236"/>
      <c r="L312" s="240"/>
      <c r="M312" s="241"/>
      <c r="N312" s="242"/>
      <c r="O312" s="242"/>
      <c r="P312" s="242"/>
      <c r="Q312" s="242"/>
      <c r="R312" s="242"/>
      <c r="S312" s="242"/>
      <c r="T312" s="243"/>
      <c r="U312" s="13"/>
      <c r="V312" s="13"/>
      <c r="W312" s="13"/>
      <c r="X312" s="13"/>
      <c r="Y312" s="13"/>
      <c r="Z312" s="13"/>
      <c r="AA312" s="13"/>
      <c r="AB312" s="13"/>
      <c r="AC312" s="13"/>
      <c r="AD312" s="13"/>
      <c r="AE312" s="13"/>
      <c r="AT312" s="244" t="s">
        <v>206</v>
      </c>
      <c r="AU312" s="244" t="s">
        <v>78</v>
      </c>
      <c r="AV312" s="13" t="s">
        <v>76</v>
      </c>
      <c r="AW312" s="13" t="s">
        <v>31</v>
      </c>
      <c r="AX312" s="13" t="s">
        <v>69</v>
      </c>
      <c r="AY312" s="244" t="s">
        <v>193</v>
      </c>
    </row>
    <row r="313" s="14" customFormat="1">
      <c r="A313" s="14"/>
      <c r="B313" s="245"/>
      <c r="C313" s="246"/>
      <c r="D313" s="228" t="s">
        <v>206</v>
      </c>
      <c r="E313" s="247" t="s">
        <v>19</v>
      </c>
      <c r="F313" s="248" t="s">
        <v>76</v>
      </c>
      <c r="G313" s="246"/>
      <c r="H313" s="249">
        <v>1</v>
      </c>
      <c r="I313" s="250"/>
      <c r="J313" s="246"/>
      <c r="K313" s="246"/>
      <c r="L313" s="251"/>
      <c r="M313" s="252"/>
      <c r="N313" s="253"/>
      <c r="O313" s="253"/>
      <c r="P313" s="253"/>
      <c r="Q313" s="253"/>
      <c r="R313" s="253"/>
      <c r="S313" s="253"/>
      <c r="T313" s="254"/>
      <c r="U313" s="14"/>
      <c r="V313" s="14"/>
      <c r="W313" s="14"/>
      <c r="X313" s="14"/>
      <c r="Y313" s="14"/>
      <c r="Z313" s="14"/>
      <c r="AA313" s="14"/>
      <c r="AB313" s="14"/>
      <c r="AC313" s="14"/>
      <c r="AD313" s="14"/>
      <c r="AE313" s="14"/>
      <c r="AT313" s="255" t="s">
        <v>206</v>
      </c>
      <c r="AU313" s="255" t="s">
        <v>78</v>
      </c>
      <c r="AV313" s="14" t="s">
        <v>78</v>
      </c>
      <c r="AW313" s="14" t="s">
        <v>31</v>
      </c>
      <c r="AX313" s="14" t="s">
        <v>76</v>
      </c>
      <c r="AY313" s="255" t="s">
        <v>193</v>
      </c>
    </row>
    <row r="314" s="2" customFormat="1" ht="16.5" customHeight="1">
      <c r="A314" s="41"/>
      <c r="B314" s="42"/>
      <c r="C314" s="215" t="s">
        <v>488</v>
      </c>
      <c r="D314" s="215" t="s">
        <v>195</v>
      </c>
      <c r="E314" s="216" t="s">
        <v>1122</v>
      </c>
      <c r="F314" s="217" t="s">
        <v>1123</v>
      </c>
      <c r="G314" s="218" t="s">
        <v>326</v>
      </c>
      <c r="H314" s="219">
        <v>1</v>
      </c>
      <c r="I314" s="220"/>
      <c r="J314" s="221">
        <f>ROUND(I314*H314,2)</f>
        <v>0</v>
      </c>
      <c r="K314" s="217" t="s">
        <v>19</v>
      </c>
      <c r="L314" s="47"/>
      <c r="M314" s="222" t="s">
        <v>19</v>
      </c>
      <c r="N314" s="223" t="s">
        <v>40</v>
      </c>
      <c r="O314" s="87"/>
      <c r="P314" s="224">
        <f>O314*H314</f>
        <v>0</v>
      </c>
      <c r="Q314" s="224">
        <v>0</v>
      </c>
      <c r="R314" s="224">
        <f>Q314*H314</f>
        <v>0</v>
      </c>
      <c r="S314" s="224">
        <v>0</v>
      </c>
      <c r="T314" s="225">
        <f>S314*H314</f>
        <v>0</v>
      </c>
      <c r="U314" s="41"/>
      <c r="V314" s="41"/>
      <c r="W314" s="41"/>
      <c r="X314" s="41"/>
      <c r="Y314" s="41"/>
      <c r="Z314" s="41"/>
      <c r="AA314" s="41"/>
      <c r="AB314" s="41"/>
      <c r="AC314" s="41"/>
      <c r="AD314" s="41"/>
      <c r="AE314" s="41"/>
      <c r="AR314" s="226" t="s">
        <v>200</v>
      </c>
      <c r="AT314" s="226" t="s">
        <v>195</v>
      </c>
      <c r="AU314" s="226" t="s">
        <v>78</v>
      </c>
      <c r="AY314" s="20" t="s">
        <v>193</v>
      </c>
      <c r="BE314" s="227">
        <f>IF(N314="základní",J314,0)</f>
        <v>0</v>
      </c>
      <c r="BF314" s="227">
        <f>IF(N314="snížená",J314,0)</f>
        <v>0</v>
      </c>
      <c r="BG314" s="227">
        <f>IF(N314="zákl. přenesená",J314,0)</f>
        <v>0</v>
      </c>
      <c r="BH314" s="227">
        <f>IF(N314="sníž. přenesená",J314,0)</f>
        <v>0</v>
      </c>
      <c r="BI314" s="227">
        <f>IF(N314="nulová",J314,0)</f>
        <v>0</v>
      </c>
      <c r="BJ314" s="20" t="s">
        <v>76</v>
      </c>
      <c r="BK314" s="227">
        <f>ROUND(I314*H314,2)</f>
        <v>0</v>
      </c>
      <c r="BL314" s="20" t="s">
        <v>200</v>
      </c>
      <c r="BM314" s="226" t="s">
        <v>1124</v>
      </c>
    </row>
    <row r="315" s="2" customFormat="1">
      <c r="A315" s="41"/>
      <c r="B315" s="42"/>
      <c r="C315" s="43"/>
      <c r="D315" s="228" t="s">
        <v>202</v>
      </c>
      <c r="E315" s="43"/>
      <c r="F315" s="229" t="s">
        <v>1123</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202</v>
      </c>
      <c r="AU315" s="20" t="s">
        <v>78</v>
      </c>
    </row>
    <row r="316" s="13" customFormat="1">
      <c r="A316" s="13"/>
      <c r="B316" s="235"/>
      <c r="C316" s="236"/>
      <c r="D316" s="228" t="s">
        <v>206</v>
      </c>
      <c r="E316" s="237" t="s">
        <v>19</v>
      </c>
      <c r="F316" s="238" t="s">
        <v>207</v>
      </c>
      <c r="G316" s="236"/>
      <c r="H316" s="237" t="s">
        <v>19</v>
      </c>
      <c r="I316" s="239"/>
      <c r="J316" s="236"/>
      <c r="K316" s="236"/>
      <c r="L316" s="240"/>
      <c r="M316" s="241"/>
      <c r="N316" s="242"/>
      <c r="O316" s="242"/>
      <c r="P316" s="242"/>
      <c r="Q316" s="242"/>
      <c r="R316" s="242"/>
      <c r="S316" s="242"/>
      <c r="T316" s="243"/>
      <c r="U316" s="13"/>
      <c r="V316" s="13"/>
      <c r="W316" s="13"/>
      <c r="X316" s="13"/>
      <c r="Y316" s="13"/>
      <c r="Z316" s="13"/>
      <c r="AA316" s="13"/>
      <c r="AB316" s="13"/>
      <c r="AC316" s="13"/>
      <c r="AD316" s="13"/>
      <c r="AE316" s="13"/>
      <c r="AT316" s="244" t="s">
        <v>206</v>
      </c>
      <c r="AU316" s="244" t="s">
        <v>78</v>
      </c>
      <c r="AV316" s="13" t="s">
        <v>76</v>
      </c>
      <c r="AW316" s="13" t="s">
        <v>31</v>
      </c>
      <c r="AX316" s="13" t="s">
        <v>69</v>
      </c>
      <c r="AY316" s="244" t="s">
        <v>193</v>
      </c>
    </row>
    <row r="317" s="14" customFormat="1">
      <c r="A317" s="14"/>
      <c r="B317" s="245"/>
      <c r="C317" s="246"/>
      <c r="D317" s="228" t="s">
        <v>206</v>
      </c>
      <c r="E317" s="247" t="s">
        <v>19</v>
      </c>
      <c r="F317" s="248" t="s">
        <v>76</v>
      </c>
      <c r="G317" s="246"/>
      <c r="H317" s="249">
        <v>1</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206</v>
      </c>
      <c r="AU317" s="255" t="s">
        <v>78</v>
      </c>
      <c r="AV317" s="14" t="s">
        <v>78</v>
      </c>
      <c r="AW317" s="14" t="s">
        <v>31</v>
      </c>
      <c r="AX317" s="14" t="s">
        <v>76</v>
      </c>
      <c r="AY317" s="255" t="s">
        <v>193</v>
      </c>
    </row>
    <row r="318" s="2" customFormat="1" ht="16.5" customHeight="1">
      <c r="A318" s="41"/>
      <c r="B318" s="42"/>
      <c r="C318" s="215" t="s">
        <v>494</v>
      </c>
      <c r="D318" s="215" t="s">
        <v>195</v>
      </c>
      <c r="E318" s="216" t="s">
        <v>1125</v>
      </c>
      <c r="F318" s="217" t="s">
        <v>1126</v>
      </c>
      <c r="G318" s="218" t="s">
        <v>198</v>
      </c>
      <c r="H318" s="219">
        <v>1</v>
      </c>
      <c r="I318" s="220"/>
      <c r="J318" s="221">
        <f>ROUND(I318*H318,2)</f>
        <v>0</v>
      </c>
      <c r="K318" s="217" t="s">
        <v>199</v>
      </c>
      <c r="L318" s="47"/>
      <c r="M318" s="222" t="s">
        <v>19</v>
      </c>
      <c r="N318" s="223" t="s">
        <v>40</v>
      </c>
      <c r="O318" s="87"/>
      <c r="P318" s="224">
        <f>O318*H318</f>
        <v>0</v>
      </c>
      <c r="Q318" s="224">
        <v>0</v>
      </c>
      <c r="R318" s="224">
        <f>Q318*H318</f>
        <v>0</v>
      </c>
      <c r="S318" s="224">
        <v>2.5499999999999998</v>
      </c>
      <c r="T318" s="225">
        <f>S318*H318</f>
        <v>2.5499999999999998</v>
      </c>
      <c r="U318" s="41"/>
      <c r="V318" s="41"/>
      <c r="W318" s="41"/>
      <c r="X318" s="41"/>
      <c r="Y318" s="41"/>
      <c r="Z318" s="41"/>
      <c r="AA318" s="41"/>
      <c r="AB318" s="41"/>
      <c r="AC318" s="41"/>
      <c r="AD318" s="41"/>
      <c r="AE318" s="41"/>
      <c r="AR318" s="226" t="s">
        <v>200</v>
      </c>
      <c r="AT318" s="226" t="s">
        <v>195</v>
      </c>
      <c r="AU318" s="226" t="s">
        <v>78</v>
      </c>
      <c r="AY318" s="20" t="s">
        <v>193</v>
      </c>
      <c r="BE318" s="227">
        <f>IF(N318="základní",J318,0)</f>
        <v>0</v>
      </c>
      <c r="BF318" s="227">
        <f>IF(N318="snížená",J318,0)</f>
        <v>0</v>
      </c>
      <c r="BG318" s="227">
        <f>IF(N318="zákl. přenesená",J318,0)</f>
        <v>0</v>
      </c>
      <c r="BH318" s="227">
        <f>IF(N318="sníž. přenesená",J318,0)</f>
        <v>0</v>
      </c>
      <c r="BI318" s="227">
        <f>IF(N318="nulová",J318,0)</f>
        <v>0</v>
      </c>
      <c r="BJ318" s="20" t="s">
        <v>76</v>
      </c>
      <c r="BK318" s="227">
        <f>ROUND(I318*H318,2)</f>
        <v>0</v>
      </c>
      <c r="BL318" s="20" t="s">
        <v>200</v>
      </c>
      <c r="BM318" s="226" t="s">
        <v>1127</v>
      </c>
    </row>
    <row r="319" s="2" customFormat="1">
      <c r="A319" s="41"/>
      <c r="B319" s="42"/>
      <c r="C319" s="43"/>
      <c r="D319" s="228" t="s">
        <v>202</v>
      </c>
      <c r="E319" s="43"/>
      <c r="F319" s="229" t="s">
        <v>1128</v>
      </c>
      <c r="G319" s="43"/>
      <c r="H319" s="43"/>
      <c r="I319" s="230"/>
      <c r="J319" s="43"/>
      <c r="K319" s="43"/>
      <c r="L319" s="47"/>
      <c r="M319" s="231"/>
      <c r="N319" s="232"/>
      <c r="O319" s="87"/>
      <c r="P319" s="87"/>
      <c r="Q319" s="87"/>
      <c r="R319" s="87"/>
      <c r="S319" s="87"/>
      <c r="T319" s="88"/>
      <c r="U319" s="41"/>
      <c r="V319" s="41"/>
      <c r="W319" s="41"/>
      <c r="X319" s="41"/>
      <c r="Y319" s="41"/>
      <c r="Z319" s="41"/>
      <c r="AA319" s="41"/>
      <c r="AB319" s="41"/>
      <c r="AC319" s="41"/>
      <c r="AD319" s="41"/>
      <c r="AE319" s="41"/>
      <c r="AT319" s="20" t="s">
        <v>202</v>
      </c>
      <c r="AU319" s="20" t="s">
        <v>78</v>
      </c>
    </row>
    <row r="320" s="2" customFormat="1">
      <c r="A320" s="41"/>
      <c r="B320" s="42"/>
      <c r="C320" s="43"/>
      <c r="D320" s="233" t="s">
        <v>204</v>
      </c>
      <c r="E320" s="43"/>
      <c r="F320" s="234" t="s">
        <v>1129</v>
      </c>
      <c r="G320" s="43"/>
      <c r="H320" s="43"/>
      <c r="I320" s="230"/>
      <c r="J320" s="43"/>
      <c r="K320" s="43"/>
      <c r="L320" s="47"/>
      <c r="M320" s="231"/>
      <c r="N320" s="232"/>
      <c r="O320" s="87"/>
      <c r="P320" s="87"/>
      <c r="Q320" s="87"/>
      <c r="R320" s="87"/>
      <c r="S320" s="87"/>
      <c r="T320" s="88"/>
      <c r="U320" s="41"/>
      <c r="V320" s="41"/>
      <c r="W320" s="41"/>
      <c r="X320" s="41"/>
      <c r="Y320" s="41"/>
      <c r="Z320" s="41"/>
      <c r="AA320" s="41"/>
      <c r="AB320" s="41"/>
      <c r="AC320" s="41"/>
      <c r="AD320" s="41"/>
      <c r="AE320" s="41"/>
      <c r="AT320" s="20" t="s">
        <v>204</v>
      </c>
      <c r="AU320" s="20" t="s">
        <v>78</v>
      </c>
    </row>
    <row r="321" s="13" customFormat="1">
      <c r="A321" s="13"/>
      <c r="B321" s="235"/>
      <c r="C321" s="236"/>
      <c r="D321" s="228" t="s">
        <v>206</v>
      </c>
      <c r="E321" s="237" t="s">
        <v>19</v>
      </c>
      <c r="F321" s="238" t="s">
        <v>207</v>
      </c>
      <c r="G321" s="236"/>
      <c r="H321" s="237" t="s">
        <v>19</v>
      </c>
      <c r="I321" s="239"/>
      <c r="J321" s="236"/>
      <c r="K321" s="236"/>
      <c r="L321" s="240"/>
      <c r="M321" s="241"/>
      <c r="N321" s="242"/>
      <c r="O321" s="242"/>
      <c r="P321" s="242"/>
      <c r="Q321" s="242"/>
      <c r="R321" s="242"/>
      <c r="S321" s="242"/>
      <c r="T321" s="243"/>
      <c r="U321" s="13"/>
      <c r="V321" s="13"/>
      <c r="W321" s="13"/>
      <c r="X321" s="13"/>
      <c r="Y321" s="13"/>
      <c r="Z321" s="13"/>
      <c r="AA321" s="13"/>
      <c r="AB321" s="13"/>
      <c r="AC321" s="13"/>
      <c r="AD321" s="13"/>
      <c r="AE321" s="13"/>
      <c r="AT321" s="244" t="s">
        <v>206</v>
      </c>
      <c r="AU321" s="244" t="s">
        <v>78</v>
      </c>
      <c r="AV321" s="13" t="s">
        <v>76</v>
      </c>
      <c r="AW321" s="13" t="s">
        <v>31</v>
      </c>
      <c r="AX321" s="13" t="s">
        <v>69</v>
      </c>
      <c r="AY321" s="244" t="s">
        <v>193</v>
      </c>
    </row>
    <row r="322" s="14" customFormat="1">
      <c r="A322" s="14"/>
      <c r="B322" s="245"/>
      <c r="C322" s="246"/>
      <c r="D322" s="228" t="s">
        <v>206</v>
      </c>
      <c r="E322" s="247" t="s">
        <v>19</v>
      </c>
      <c r="F322" s="248" t="s">
        <v>1130</v>
      </c>
      <c r="G322" s="246"/>
      <c r="H322" s="249">
        <v>1</v>
      </c>
      <c r="I322" s="250"/>
      <c r="J322" s="246"/>
      <c r="K322" s="246"/>
      <c r="L322" s="251"/>
      <c r="M322" s="252"/>
      <c r="N322" s="253"/>
      <c r="O322" s="253"/>
      <c r="P322" s="253"/>
      <c r="Q322" s="253"/>
      <c r="R322" s="253"/>
      <c r="S322" s="253"/>
      <c r="T322" s="254"/>
      <c r="U322" s="14"/>
      <c r="V322" s="14"/>
      <c r="W322" s="14"/>
      <c r="X322" s="14"/>
      <c r="Y322" s="14"/>
      <c r="Z322" s="14"/>
      <c r="AA322" s="14"/>
      <c r="AB322" s="14"/>
      <c r="AC322" s="14"/>
      <c r="AD322" s="14"/>
      <c r="AE322" s="14"/>
      <c r="AT322" s="255" t="s">
        <v>206</v>
      </c>
      <c r="AU322" s="255" t="s">
        <v>78</v>
      </c>
      <c r="AV322" s="14" t="s">
        <v>78</v>
      </c>
      <c r="AW322" s="14" t="s">
        <v>31</v>
      </c>
      <c r="AX322" s="14" t="s">
        <v>76</v>
      </c>
      <c r="AY322" s="255" t="s">
        <v>193</v>
      </c>
    </row>
    <row r="323" s="2" customFormat="1" ht="16.5" customHeight="1">
      <c r="A323" s="41"/>
      <c r="B323" s="42"/>
      <c r="C323" s="215" t="s">
        <v>501</v>
      </c>
      <c r="D323" s="215" t="s">
        <v>195</v>
      </c>
      <c r="E323" s="216" t="s">
        <v>361</v>
      </c>
      <c r="F323" s="217" t="s">
        <v>362</v>
      </c>
      <c r="G323" s="218" t="s">
        <v>198</v>
      </c>
      <c r="H323" s="219">
        <v>51.689999999999998</v>
      </c>
      <c r="I323" s="220"/>
      <c r="J323" s="221">
        <f>ROUND(I323*H323,2)</f>
        <v>0</v>
      </c>
      <c r="K323" s="217" t="s">
        <v>199</v>
      </c>
      <c r="L323" s="47"/>
      <c r="M323" s="222" t="s">
        <v>19</v>
      </c>
      <c r="N323" s="223" t="s">
        <v>40</v>
      </c>
      <c r="O323" s="87"/>
      <c r="P323" s="224">
        <f>O323*H323</f>
        <v>0</v>
      </c>
      <c r="Q323" s="224">
        <v>0</v>
      </c>
      <c r="R323" s="224">
        <f>Q323*H323</f>
        <v>0</v>
      </c>
      <c r="S323" s="224">
        <v>2.3999999999999999</v>
      </c>
      <c r="T323" s="225">
        <f>S323*H323</f>
        <v>124.05599999999998</v>
      </c>
      <c r="U323" s="41"/>
      <c r="V323" s="41"/>
      <c r="W323" s="41"/>
      <c r="X323" s="41"/>
      <c r="Y323" s="41"/>
      <c r="Z323" s="41"/>
      <c r="AA323" s="41"/>
      <c r="AB323" s="41"/>
      <c r="AC323" s="41"/>
      <c r="AD323" s="41"/>
      <c r="AE323" s="41"/>
      <c r="AR323" s="226" t="s">
        <v>200</v>
      </c>
      <c r="AT323" s="226" t="s">
        <v>195</v>
      </c>
      <c r="AU323" s="226" t="s">
        <v>78</v>
      </c>
      <c r="AY323" s="20" t="s">
        <v>193</v>
      </c>
      <c r="BE323" s="227">
        <f>IF(N323="základní",J323,0)</f>
        <v>0</v>
      </c>
      <c r="BF323" s="227">
        <f>IF(N323="snížená",J323,0)</f>
        <v>0</v>
      </c>
      <c r="BG323" s="227">
        <f>IF(N323="zákl. přenesená",J323,0)</f>
        <v>0</v>
      </c>
      <c r="BH323" s="227">
        <f>IF(N323="sníž. přenesená",J323,0)</f>
        <v>0</v>
      </c>
      <c r="BI323" s="227">
        <f>IF(N323="nulová",J323,0)</f>
        <v>0</v>
      </c>
      <c r="BJ323" s="20" t="s">
        <v>76</v>
      </c>
      <c r="BK323" s="227">
        <f>ROUND(I323*H323,2)</f>
        <v>0</v>
      </c>
      <c r="BL323" s="20" t="s">
        <v>200</v>
      </c>
      <c r="BM323" s="226" t="s">
        <v>1131</v>
      </c>
    </row>
    <row r="324" s="2" customFormat="1">
      <c r="A324" s="41"/>
      <c r="B324" s="42"/>
      <c r="C324" s="43"/>
      <c r="D324" s="228" t="s">
        <v>202</v>
      </c>
      <c r="E324" s="43"/>
      <c r="F324" s="229" t="s">
        <v>364</v>
      </c>
      <c r="G324" s="43"/>
      <c r="H324" s="43"/>
      <c r="I324" s="230"/>
      <c r="J324" s="43"/>
      <c r="K324" s="43"/>
      <c r="L324" s="47"/>
      <c r="M324" s="231"/>
      <c r="N324" s="232"/>
      <c r="O324" s="87"/>
      <c r="P324" s="87"/>
      <c r="Q324" s="87"/>
      <c r="R324" s="87"/>
      <c r="S324" s="87"/>
      <c r="T324" s="88"/>
      <c r="U324" s="41"/>
      <c r="V324" s="41"/>
      <c r="W324" s="41"/>
      <c r="X324" s="41"/>
      <c r="Y324" s="41"/>
      <c r="Z324" s="41"/>
      <c r="AA324" s="41"/>
      <c r="AB324" s="41"/>
      <c r="AC324" s="41"/>
      <c r="AD324" s="41"/>
      <c r="AE324" s="41"/>
      <c r="AT324" s="20" t="s">
        <v>202</v>
      </c>
      <c r="AU324" s="20" t="s">
        <v>78</v>
      </c>
    </row>
    <row r="325" s="2" customFormat="1">
      <c r="A325" s="41"/>
      <c r="B325" s="42"/>
      <c r="C325" s="43"/>
      <c r="D325" s="233" t="s">
        <v>204</v>
      </c>
      <c r="E325" s="43"/>
      <c r="F325" s="234" t="s">
        <v>365</v>
      </c>
      <c r="G325" s="43"/>
      <c r="H325" s="43"/>
      <c r="I325" s="230"/>
      <c r="J325" s="43"/>
      <c r="K325" s="43"/>
      <c r="L325" s="47"/>
      <c r="M325" s="231"/>
      <c r="N325" s="232"/>
      <c r="O325" s="87"/>
      <c r="P325" s="87"/>
      <c r="Q325" s="87"/>
      <c r="R325" s="87"/>
      <c r="S325" s="87"/>
      <c r="T325" s="88"/>
      <c r="U325" s="41"/>
      <c r="V325" s="41"/>
      <c r="W325" s="41"/>
      <c r="X325" s="41"/>
      <c r="Y325" s="41"/>
      <c r="Z325" s="41"/>
      <c r="AA325" s="41"/>
      <c r="AB325" s="41"/>
      <c r="AC325" s="41"/>
      <c r="AD325" s="41"/>
      <c r="AE325" s="41"/>
      <c r="AT325" s="20" t="s">
        <v>204</v>
      </c>
      <c r="AU325" s="20" t="s">
        <v>78</v>
      </c>
    </row>
    <row r="326" s="13" customFormat="1">
      <c r="A326" s="13"/>
      <c r="B326" s="235"/>
      <c r="C326" s="236"/>
      <c r="D326" s="228" t="s">
        <v>206</v>
      </c>
      <c r="E326" s="237" t="s">
        <v>19</v>
      </c>
      <c r="F326" s="238" t="s">
        <v>207</v>
      </c>
      <c r="G326" s="236"/>
      <c r="H326" s="237" t="s">
        <v>19</v>
      </c>
      <c r="I326" s="239"/>
      <c r="J326" s="236"/>
      <c r="K326" s="236"/>
      <c r="L326" s="240"/>
      <c r="M326" s="241"/>
      <c r="N326" s="242"/>
      <c r="O326" s="242"/>
      <c r="P326" s="242"/>
      <c r="Q326" s="242"/>
      <c r="R326" s="242"/>
      <c r="S326" s="242"/>
      <c r="T326" s="243"/>
      <c r="U326" s="13"/>
      <c r="V326" s="13"/>
      <c r="W326" s="13"/>
      <c r="X326" s="13"/>
      <c r="Y326" s="13"/>
      <c r="Z326" s="13"/>
      <c r="AA326" s="13"/>
      <c r="AB326" s="13"/>
      <c r="AC326" s="13"/>
      <c r="AD326" s="13"/>
      <c r="AE326" s="13"/>
      <c r="AT326" s="244" t="s">
        <v>206</v>
      </c>
      <c r="AU326" s="244" t="s">
        <v>78</v>
      </c>
      <c r="AV326" s="13" t="s">
        <v>76</v>
      </c>
      <c r="AW326" s="13" t="s">
        <v>31</v>
      </c>
      <c r="AX326" s="13" t="s">
        <v>69</v>
      </c>
      <c r="AY326" s="244" t="s">
        <v>193</v>
      </c>
    </row>
    <row r="327" s="14" customFormat="1">
      <c r="A327" s="14"/>
      <c r="B327" s="245"/>
      <c r="C327" s="246"/>
      <c r="D327" s="228" t="s">
        <v>206</v>
      </c>
      <c r="E327" s="247" t="s">
        <v>19</v>
      </c>
      <c r="F327" s="248" t="s">
        <v>1132</v>
      </c>
      <c r="G327" s="246"/>
      <c r="H327" s="249">
        <v>3.6000000000000001</v>
      </c>
      <c r="I327" s="250"/>
      <c r="J327" s="246"/>
      <c r="K327" s="246"/>
      <c r="L327" s="251"/>
      <c r="M327" s="252"/>
      <c r="N327" s="253"/>
      <c r="O327" s="253"/>
      <c r="P327" s="253"/>
      <c r="Q327" s="253"/>
      <c r="R327" s="253"/>
      <c r="S327" s="253"/>
      <c r="T327" s="254"/>
      <c r="U327" s="14"/>
      <c r="V327" s="14"/>
      <c r="W327" s="14"/>
      <c r="X327" s="14"/>
      <c r="Y327" s="14"/>
      <c r="Z327" s="14"/>
      <c r="AA327" s="14"/>
      <c r="AB327" s="14"/>
      <c r="AC327" s="14"/>
      <c r="AD327" s="14"/>
      <c r="AE327" s="14"/>
      <c r="AT327" s="255" t="s">
        <v>206</v>
      </c>
      <c r="AU327" s="255" t="s">
        <v>78</v>
      </c>
      <c r="AV327" s="14" t="s">
        <v>78</v>
      </c>
      <c r="AW327" s="14" t="s">
        <v>31</v>
      </c>
      <c r="AX327" s="14" t="s">
        <v>69</v>
      </c>
      <c r="AY327" s="255" t="s">
        <v>193</v>
      </c>
    </row>
    <row r="328" s="13" customFormat="1">
      <c r="A328" s="13"/>
      <c r="B328" s="235"/>
      <c r="C328" s="236"/>
      <c r="D328" s="228" t="s">
        <v>206</v>
      </c>
      <c r="E328" s="237" t="s">
        <v>19</v>
      </c>
      <c r="F328" s="238" t="s">
        <v>1133</v>
      </c>
      <c r="G328" s="236"/>
      <c r="H328" s="237" t="s">
        <v>19</v>
      </c>
      <c r="I328" s="239"/>
      <c r="J328" s="236"/>
      <c r="K328" s="236"/>
      <c r="L328" s="240"/>
      <c r="M328" s="241"/>
      <c r="N328" s="242"/>
      <c r="O328" s="242"/>
      <c r="P328" s="242"/>
      <c r="Q328" s="242"/>
      <c r="R328" s="242"/>
      <c r="S328" s="242"/>
      <c r="T328" s="243"/>
      <c r="U328" s="13"/>
      <c r="V328" s="13"/>
      <c r="W328" s="13"/>
      <c r="X328" s="13"/>
      <c r="Y328" s="13"/>
      <c r="Z328" s="13"/>
      <c r="AA328" s="13"/>
      <c r="AB328" s="13"/>
      <c r="AC328" s="13"/>
      <c r="AD328" s="13"/>
      <c r="AE328" s="13"/>
      <c r="AT328" s="244" t="s">
        <v>206</v>
      </c>
      <c r="AU328" s="244" t="s">
        <v>78</v>
      </c>
      <c r="AV328" s="13" t="s">
        <v>76</v>
      </c>
      <c r="AW328" s="13" t="s">
        <v>31</v>
      </c>
      <c r="AX328" s="13" t="s">
        <v>69</v>
      </c>
      <c r="AY328" s="244" t="s">
        <v>193</v>
      </c>
    </row>
    <row r="329" s="14" customFormat="1">
      <c r="A329" s="14"/>
      <c r="B329" s="245"/>
      <c r="C329" s="246"/>
      <c r="D329" s="228" t="s">
        <v>206</v>
      </c>
      <c r="E329" s="247" t="s">
        <v>19</v>
      </c>
      <c r="F329" s="248" t="s">
        <v>1134</v>
      </c>
      <c r="G329" s="246"/>
      <c r="H329" s="249">
        <v>17.350000000000001</v>
      </c>
      <c r="I329" s="250"/>
      <c r="J329" s="246"/>
      <c r="K329" s="246"/>
      <c r="L329" s="251"/>
      <c r="M329" s="252"/>
      <c r="N329" s="253"/>
      <c r="O329" s="253"/>
      <c r="P329" s="253"/>
      <c r="Q329" s="253"/>
      <c r="R329" s="253"/>
      <c r="S329" s="253"/>
      <c r="T329" s="254"/>
      <c r="U329" s="14"/>
      <c r="V329" s="14"/>
      <c r="W329" s="14"/>
      <c r="X329" s="14"/>
      <c r="Y329" s="14"/>
      <c r="Z329" s="14"/>
      <c r="AA329" s="14"/>
      <c r="AB329" s="14"/>
      <c r="AC329" s="14"/>
      <c r="AD329" s="14"/>
      <c r="AE329" s="14"/>
      <c r="AT329" s="255" t="s">
        <v>206</v>
      </c>
      <c r="AU329" s="255" t="s">
        <v>78</v>
      </c>
      <c r="AV329" s="14" t="s">
        <v>78</v>
      </c>
      <c r="AW329" s="14" t="s">
        <v>31</v>
      </c>
      <c r="AX329" s="14" t="s">
        <v>69</v>
      </c>
      <c r="AY329" s="255" t="s">
        <v>193</v>
      </c>
    </row>
    <row r="330" s="14" customFormat="1">
      <c r="A330" s="14"/>
      <c r="B330" s="245"/>
      <c r="C330" s="246"/>
      <c r="D330" s="228" t="s">
        <v>206</v>
      </c>
      <c r="E330" s="247" t="s">
        <v>19</v>
      </c>
      <c r="F330" s="248" t="s">
        <v>1135</v>
      </c>
      <c r="G330" s="246"/>
      <c r="H330" s="249">
        <v>18.940000000000001</v>
      </c>
      <c r="I330" s="250"/>
      <c r="J330" s="246"/>
      <c r="K330" s="246"/>
      <c r="L330" s="251"/>
      <c r="M330" s="252"/>
      <c r="N330" s="253"/>
      <c r="O330" s="253"/>
      <c r="P330" s="253"/>
      <c r="Q330" s="253"/>
      <c r="R330" s="253"/>
      <c r="S330" s="253"/>
      <c r="T330" s="254"/>
      <c r="U330" s="14"/>
      <c r="V330" s="14"/>
      <c r="W330" s="14"/>
      <c r="X330" s="14"/>
      <c r="Y330" s="14"/>
      <c r="Z330" s="14"/>
      <c r="AA330" s="14"/>
      <c r="AB330" s="14"/>
      <c r="AC330" s="14"/>
      <c r="AD330" s="14"/>
      <c r="AE330" s="14"/>
      <c r="AT330" s="255" t="s">
        <v>206</v>
      </c>
      <c r="AU330" s="255" t="s">
        <v>78</v>
      </c>
      <c r="AV330" s="14" t="s">
        <v>78</v>
      </c>
      <c r="AW330" s="14" t="s">
        <v>31</v>
      </c>
      <c r="AX330" s="14" t="s">
        <v>69</v>
      </c>
      <c r="AY330" s="255" t="s">
        <v>193</v>
      </c>
    </row>
    <row r="331" s="14" customFormat="1">
      <c r="A331" s="14"/>
      <c r="B331" s="245"/>
      <c r="C331" s="246"/>
      <c r="D331" s="228" t="s">
        <v>206</v>
      </c>
      <c r="E331" s="247" t="s">
        <v>19</v>
      </c>
      <c r="F331" s="248" t="s">
        <v>1136</v>
      </c>
      <c r="G331" s="246"/>
      <c r="H331" s="249">
        <v>8.4000000000000004</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206</v>
      </c>
      <c r="AU331" s="255" t="s">
        <v>78</v>
      </c>
      <c r="AV331" s="14" t="s">
        <v>78</v>
      </c>
      <c r="AW331" s="14" t="s">
        <v>31</v>
      </c>
      <c r="AX331" s="14" t="s">
        <v>69</v>
      </c>
      <c r="AY331" s="255" t="s">
        <v>193</v>
      </c>
    </row>
    <row r="332" s="14" customFormat="1">
      <c r="A332" s="14"/>
      <c r="B332" s="245"/>
      <c r="C332" s="246"/>
      <c r="D332" s="228" t="s">
        <v>206</v>
      </c>
      <c r="E332" s="247" t="s">
        <v>19</v>
      </c>
      <c r="F332" s="248" t="s">
        <v>1137</v>
      </c>
      <c r="G332" s="246"/>
      <c r="H332" s="249">
        <v>1</v>
      </c>
      <c r="I332" s="250"/>
      <c r="J332" s="246"/>
      <c r="K332" s="246"/>
      <c r="L332" s="251"/>
      <c r="M332" s="252"/>
      <c r="N332" s="253"/>
      <c r="O332" s="253"/>
      <c r="P332" s="253"/>
      <c r="Q332" s="253"/>
      <c r="R332" s="253"/>
      <c r="S332" s="253"/>
      <c r="T332" s="254"/>
      <c r="U332" s="14"/>
      <c r="V332" s="14"/>
      <c r="W332" s="14"/>
      <c r="X332" s="14"/>
      <c r="Y332" s="14"/>
      <c r="Z332" s="14"/>
      <c r="AA332" s="14"/>
      <c r="AB332" s="14"/>
      <c r="AC332" s="14"/>
      <c r="AD332" s="14"/>
      <c r="AE332" s="14"/>
      <c r="AT332" s="255" t="s">
        <v>206</v>
      </c>
      <c r="AU332" s="255" t="s">
        <v>78</v>
      </c>
      <c r="AV332" s="14" t="s">
        <v>78</v>
      </c>
      <c r="AW332" s="14" t="s">
        <v>31</v>
      </c>
      <c r="AX332" s="14" t="s">
        <v>69</v>
      </c>
      <c r="AY332" s="255" t="s">
        <v>193</v>
      </c>
    </row>
    <row r="333" s="14" customFormat="1">
      <c r="A333" s="14"/>
      <c r="B333" s="245"/>
      <c r="C333" s="246"/>
      <c r="D333" s="228" t="s">
        <v>206</v>
      </c>
      <c r="E333" s="247" t="s">
        <v>19</v>
      </c>
      <c r="F333" s="248" t="s">
        <v>1138</v>
      </c>
      <c r="G333" s="246"/>
      <c r="H333" s="249">
        <v>2.3999999999999999</v>
      </c>
      <c r="I333" s="250"/>
      <c r="J333" s="246"/>
      <c r="K333" s="246"/>
      <c r="L333" s="251"/>
      <c r="M333" s="252"/>
      <c r="N333" s="253"/>
      <c r="O333" s="253"/>
      <c r="P333" s="253"/>
      <c r="Q333" s="253"/>
      <c r="R333" s="253"/>
      <c r="S333" s="253"/>
      <c r="T333" s="254"/>
      <c r="U333" s="14"/>
      <c r="V333" s="14"/>
      <c r="W333" s="14"/>
      <c r="X333" s="14"/>
      <c r="Y333" s="14"/>
      <c r="Z333" s="14"/>
      <c r="AA333" s="14"/>
      <c r="AB333" s="14"/>
      <c r="AC333" s="14"/>
      <c r="AD333" s="14"/>
      <c r="AE333" s="14"/>
      <c r="AT333" s="255" t="s">
        <v>206</v>
      </c>
      <c r="AU333" s="255" t="s">
        <v>78</v>
      </c>
      <c r="AV333" s="14" t="s">
        <v>78</v>
      </c>
      <c r="AW333" s="14" t="s">
        <v>31</v>
      </c>
      <c r="AX333" s="14" t="s">
        <v>69</v>
      </c>
      <c r="AY333" s="255" t="s">
        <v>193</v>
      </c>
    </row>
    <row r="334" s="15" customFormat="1">
      <c r="A334" s="15"/>
      <c r="B334" s="256"/>
      <c r="C334" s="257"/>
      <c r="D334" s="228" t="s">
        <v>206</v>
      </c>
      <c r="E334" s="258" t="s">
        <v>19</v>
      </c>
      <c r="F334" s="259" t="s">
        <v>218</v>
      </c>
      <c r="G334" s="257"/>
      <c r="H334" s="260">
        <v>51.689999999999998</v>
      </c>
      <c r="I334" s="261"/>
      <c r="J334" s="257"/>
      <c r="K334" s="257"/>
      <c r="L334" s="262"/>
      <c r="M334" s="263"/>
      <c r="N334" s="264"/>
      <c r="O334" s="264"/>
      <c r="P334" s="264"/>
      <c r="Q334" s="264"/>
      <c r="R334" s="264"/>
      <c r="S334" s="264"/>
      <c r="T334" s="265"/>
      <c r="U334" s="15"/>
      <c r="V334" s="15"/>
      <c r="W334" s="15"/>
      <c r="X334" s="15"/>
      <c r="Y334" s="15"/>
      <c r="Z334" s="15"/>
      <c r="AA334" s="15"/>
      <c r="AB334" s="15"/>
      <c r="AC334" s="15"/>
      <c r="AD334" s="15"/>
      <c r="AE334" s="15"/>
      <c r="AT334" s="266" t="s">
        <v>206</v>
      </c>
      <c r="AU334" s="266" t="s">
        <v>78</v>
      </c>
      <c r="AV334" s="15" t="s">
        <v>200</v>
      </c>
      <c r="AW334" s="15" t="s">
        <v>31</v>
      </c>
      <c r="AX334" s="15" t="s">
        <v>76</v>
      </c>
      <c r="AY334" s="266" t="s">
        <v>193</v>
      </c>
    </row>
    <row r="335" s="2" customFormat="1" ht="16.5" customHeight="1">
      <c r="A335" s="41"/>
      <c r="B335" s="42"/>
      <c r="C335" s="215" t="s">
        <v>321</v>
      </c>
      <c r="D335" s="215" t="s">
        <v>195</v>
      </c>
      <c r="E335" s="216" t="s">
        <v>370</v>
      </c>
      <c r="F335" s="217" t="s">
        <v>371</v>
      </c>
      <c r="G335" s="218" t="s">
        <v>198</v>
      </c>
      <c r="H335" s="219">
        <v>26.295000000000002</v>
      </c>
      <c r="I335" s="220"/>
      <c r="J335" s="221">
        <f>ROUND(I335*H335,2)</f>
        <v>0</v>
      </c>
      <c r="K335" s="217" t="s">
        <v>199</v>
      </c>
      <c r="L335" s="47"/>
      <c r="M335" s="222" t="s">
        <v>19</v>
      </c>
      <c r="N335" s="223" t="s">
        <v>40</v>
      </c>
      <c r="O335" s="87"/>
      <c r="P335" s="224">
        <f>O335*H335</f>
        <v>0</v>
      </c>
      <c r="Q335" s="224">
        <v>0</v>
      </c>
      <c r="R335" s="224">
        <f>Q335*H335</f>
        <v>0</v>
      </c>
      <c r="S335" s="224">
        <v>1.8</v>
      </c>
      <c r="T335" s="225">
        <f>S335*H335</f>
        <v>47.331000000000003</v>
      </c>
      <c r="U335" s="41"/>
      <c r="V335" s="41"/>
      <c r="W335" s="41"/>
      <c r="X335" s="41"/>
      <c r="Y335" s="41"/>
      <c r="Z335" s="41"/>
      <c r="AA335" s="41"/>
      <c r="AB335" s="41"/>
      <c r="AC335" s="41"/>
      <c r="AD335" s="41"/>
      <c r="AE335" s="41"/>
      <c r="AR335" s="226" t="s">
        <v>200</v>
      </c>
      <c r="AT335" s="226" t="s">
        <v>195</v>
      </c>
      <c r="AU335" s="226" t="s">
        <v>78</v>
      </c>
      <c r="AY335" s="20" t="s">
        <v>193</v>
      </c>
      <c r="BE335" s="227">
        <f>IF(N335="základní",J335,0)</f>
        <v>0</v>
      </c>
      <c r="BF335" s="227">
        <f>IF(N335="snížená",J335,0)</f>
        <v>0</v>
      </c>
      <c r="BG335" s="227">
        <f>IF(N335="zákl. přenesená",J335,0)</f>
        <v>0</v>
      </c>
      <c r="BH335" s="227">
        <f>IF(N335="sníž. přenesená",J335,0)</f>
        <v>0</v>
      </c>
      <c r="BI335" s="227">
        <f>IF(N335="nulová",J335,0)</f>
        <v>0</v>
      </c>
      <c r="BJ335" s="20" t="s">
        <v>76</v>
      </c>
      <c r="BK335" s="227">
        <f>ROUND(I335*H335,2)</f>
        <v>0</v>
      </c>
      <c r="BL335" s="20" t="s">
        <v>200</v>
      </c>
      <c r="BM335" s="226" t="s">
        <v>1139</v>
      </c>
    </row>
    <row r="336" s="2" customFormat="1">
      <c r="A336" s="41"/>
      <c r="B336" s="42"/>
      <c r="C336" s="43"/>
      <c r="D336" s="228" t="s">
        <v>202</v>
      </c>
      <c r="E336" s="43"/>
      <c r="F336" s="229" t="s">
        <v>373</v>
      </c>
      <c r="G336" s="43"/>
      <c r="H336" s="43"/>
      <c r="I336" s="230"/>
      <c r="J336" s="43"/>
      <c r="K336" s="43"/>
      <c r="L336" s="47"/>
      <c r="M336" s="231"/>
      <c r="N336" s="232"/>
      <c r="O336" s="87"/>
      <c r="P336" s="87"/>
      <c r="Q336" s="87"/>
      <c r="R336" s="87"/>
      <c r="S336" s="87"/>
      <c r="T336" s="88"/>
      <c r="U336" s="41"/>
      <c r="V336" s="41"/>
      <c r="W336" s="41"/>
      <c r="X336" s="41"/>
      <c r="Y336" s="41"/>
      <c r="Z336" s="41"/>
      <c r="AA336" s="41"/>
      <c r="AB336" s="41"/>
      <c r="AC336" s="41"/>
      <c r="AD336" s="41"/>
      <c r="AE336" s="41"/>
      <c r="AT336" s="20" t="s">
        <v>202</v>
      </c>
      <c r="AU336" s="20" t="s">
        <v>78</v>
      </c>
    </row>
    <row r="337" s="2" customFormat="1">
      <c r="A337" s="41"/>
      <c r="B337" s="42"/>
      <c r="C337" s="43"/>
      <c r="D337" s="233" t="s">
        <v>204</v>
      </c>
      <c r="E337" s="43"/>
      <c r="F337" s="234" t="s">
        <v>374</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204</v>
      </c>
      <c r="AU337" s="20" t="s">
        <v>78</v>
      </c>
    </row>
    <row r="338" s="13" customFormat="1">
      <c r="A338" s="13"/>
      <c r="B338" s="235"/>
      <c r="C338" s="236"/>
      <c r="D338" s="228" t="s">
        <v>206</v>
      </c>
      <c r="E338" s="237" t="s">
        <v>19</v>
      </c>
      <c r="F338" s="238" t="s">
        <v>207</v>
      </c>
      <c r="G338" s="236"/>
      <c r="H338" s="237" t="s">
        <v>19</v>
      </c>
      <c r="I338" s="239"/>
      <c r="J338" s="236"/>
      <c r="K338" s="236"/>
      <c r="L338" s="240"/>
      <c r="M338" s="241"/>
      <c r="N338" s="242"/>
      <c r="O338" s="242"/>
      <c r="P338" s="242"/>
      <c r="Q338" s="242"/>
      <c r="R338" s="242"/>
      <c r="S338" s="242"/>
      <c r="T338" s="243"/>
      <c r="U338" s="13"/>
      <c r="V338" s="13"/>
      <c r="W338" s="13"/>
      <c r="X338" s="13"/>
      <c r="Y338" s="13"/>
      <c r="Z338" s="13"/>
      <c r="AA338" s="13"/>
      <c r="AB338" s="13"/>
      <c r="AC338" s="13"/>
      <c r="AD338" s="13"/>
      <c r="AE338" s="13"/>
      <c r="AT338" s="244" t="s">
        <v>206</v>
      </c>
      <c r="AU338" s="244" t="s">
        <v>78</v>
      </c>
      <c r="AV338" s="13" t="s">
        <v>76</v>
      </c>
      <c r="AW338" s="13" t="s">
        <v>31</v>
      </c>
      <c r="AX338" s="13" t="s">
        <v>69</v>
      </c>
      <c r="AY338" s="244" t="s">
        <v>193</v>
      </c>
    </row>
    <row r="339" s="13" customFormat="1">
      <c r="A339" s="13"/>
      <c r="B339" s="235"/>
      <c r="C339" s="236"/>
      <c r="D339" s="228" t="s">
        <v>206</v>
      </c>
      <c r="E339" s="237" t="s">
        <v>19</v>
      </c>
      <c r="F339" s="238" t="s">
        <v>1133</v>
      </c>
      <c r="G339" s="236"/>
      <c r="H339" s="237" t="s">
        <v>19</v>
      </c>
      <c r="I339" s="239"/>
      <c r="J339" s="236"/>
      <c r="K339" s="236"/>
      <c r="L339" s="240"/>
      <c r="M339" s="241"/>
      <c r="N339" s="242"/>
      <c r="O339" s="242"/>
      <c r="P339" s="242"/>
      <c r="Q339" s="242"/>
      <c r="R339" s="242"/>
      <c r="S339" s="242"/>
      <c r="T339" s="243"/>
      <c r="U339" s="13"/>
      <c r="V339" s="13"/>
      <c r="W339" s="13"/>
      <c r="X339" s="13"/>
      <c r="Y339" s="13"/>
      <c r="Z339" s="13"/>
      <c r="AA339" s="13"/>
      <c r="AB339" s="13"/>
      <c r="AC339" s="13"/>
      <c r="AD339" s="13"/>
      <c r="AE339" s="13"/>
      <c r="AT339" s="244" t="s">
        <v>206</v>
      </c>
      <c r="AU339" s="244" t="s">
        <v>78</v>
      </c>
      <c r="AV339" s="13" t="s">
        <v>76</v>
      </c>
      <c r="AW339" s="13" t="s">
        <v>31</v>
      </c>
      <c r="AX339" s="13" t="s">
        <v>69</v>
      </c>
      <c r="AY339" s="244" t="s">
        <v>193</v>
      </c>
    </row>
    <row r="340" s="14" customFormat="1">
      <c r="A340" s="14"/>
      <c r="B340" s="245"/>
      <c r="C340" s="246"/>
      <c r="D340" s="228" t="s">
        <v>206</v>
      </c>
      <c r="E340" s="247" t="s">
        <v>19</v>
      </c>
      <c r="F340" s="248" t="s">
        <v>1140</v>
      </c>
      <c r="G340" s="246"/>
      <c r="H340" s="249">
        <v>12.145</v>
      </c>
      <c r="I340" s="250"/>
      <c r="J340" s="246"/>
      <c r="K340" s="246"/>
      <c r="L340" s="251"/>
      <c r="M340" s="252"/>
      <c r="N340" s="253"/>
      <c r="O340" s="253"/>
      <c r="P340" s="253"/>
      <c r="Q340" s="253"/>
      <c r="R340" s="253"/>
      <c r="S340" s="253"/>
      <c r="T340" s="254"/>
      <c r="U340" s="14"/>
      <c r="V340" s="14"/>
      <c r="W340" s="14"/>
      <c r="X340" s="14"/>
      <c r="Y340" s="14"/>
      <c r="Z340" s="14"/>
      <c r="AA340" s="14"/>
      <c r="AB340" s="14"/>
      <c r="AC340" s="14"/>
      <c r="AD340" s="14"/>
      <c r="AE340" s="14"/>
      <c r="AT340" s="255" t="s">
        <v>206</v>
      </c>
      <c r="AU340" s="255" t="s">
        <v>78</v>
      </c>
      <c r="AV340" s="14" t="s">
        <v>78</v>
      </c>
      <c r="AW340" s="14" t="s">
        <v>31</v>
      </c>
      <c r="AX340" s="14" t="s">
        <v>69</v>
      </c>
      <c r="AY340" s="255" t="s">
        <v>193</v>
      </c>
    </row>
    <row r="341" s="14" customFormat="1">
      <c r="A341" s="14"/>
      <c r="B341" s="245"/>
      <c r="C341" s="246"/>
      <c r="D341" s="228" t="s">
        <v>206</v>
      </c>
      <c r="E341" s="247" t="s">
        <v>19</v>
      </c>
      <c r="F341" s="248" t="s">
        <v>1141</v>
      </c>
      <c r="G341" s="246"/>
      <c r="H341" s="249">
        <v>14.15</v>
      </c>
      <c r="I341" s="250"/>
      <c r="J341" s="246"/>
      <c r="K341" s="246"/>
      <c r="L341" s="251"/>
      <c r="M341" s="252"/>
      <c r="N341" s="253"/>
      <c r="O341" s="253"/>
      <c r="P341" s="253"/>
      <c r="Q341" s="253"/>
      <c r="R341" s="253"/>
      <c r="S341" s="253"/>
      <c r="T341" s="254"/>
      <c r="U341" s="14"/>
      <c r="V341" s="14"/>
      <c r="W341" s="14"/>
      <c r="X341" s="14"/>
      <c r="Y341" s="14"/>
      <c r="Z341" s="14"/>
      <c r="AA341" s="14"/>
      <c r="AB341" s="14"/>
      <c r="AC341" s="14"/>
      <c r="AD341" s="14"/>
      <c r="AE341" s="14"/>
      <c r="AT341" s="255" t="s">
        <v>206</v>
      </c>
      <c r="AU341" s="255" t="s">
        <v>78</v>
      </c>
      <c r="AV341" s="14" t="s">
        <v>78</v>
      </c>
      <c r="AW341" s="14" t="s">
        <v>31</v>
      </c>
      <c r="AX341" s="14" t="s">
        <v>69</v>
      </c>
      <c r="AY341" s="255" t="s">
        <v>193</v>
      </c>
    </row>
    <row r="342" s="15" customFormat="1">
      <c r="A342" s="15"/>
      <c r="B342" s="256"/>
      <c r="C342" s="257"/>
      <c r="D342" s="228" t="s">
        <v>206</v>
      </c>
      <c r="E342" s="258" t="s">
        <v>19</v>
      </c>
      <c r="F342" s="259" t="s">
        <v>218</v>
      </c>
      <c r="G342" s="257"/>
      <c r="H342" s="260">
        <v>26.295000000000002</v>
      </c>
      <c r="I342" s="261"/>
      <c r="J342" s="257"/>
      <c r="K342" s="257"/>
      <c r="L342" s="262"/>
      <c r="M342" s="263"/>
      <c r="N342" s="264"/>
      <c r="O342" s="264"/>
      <c r="P342" s="264"/>
      <c r="Q342" s="264"/>
      <c r="R342" s="264"/>
      <c r="S342" s="264"/>
      <c r="T342" s="265"/>
      <c r="U342" s="15"/>
      <c r="V342" s="15"/>
      <c r="W342" s="15"/>
      <c r="X342" s="15"/>
      <c r="Y342" s="15"/>
      <c r="Z342" s="15"/>
      <c r="AA342" s="15"/>
      <c r="AB342" s="15"/>
      <c r="AC342" s="15"/>
      <c r="AD342" s="15"/>
      <c r="AE342" s="15"/>
      <c r="AT342" s="266" t="s">
        <v>206</v>
      </c>
      <c r="AU342" s="266" t="s">
        <v>78</v>
      </c>
      <c r="AV342" s="15" t="s">
        <v>200</v>
      </c>
      <c r="AW342" s="15" t="s">
        <v>31</v>
      </c>
      <c r="AX342" s="15" t="s">
        <v>76</v>
      </c>
      <c r="AY342" s="266" t="s">
        <v>193</v>
      </c>
    </row>
    <row r="343" s="2" customFormat="1" ht="16.5" customHeight="1">
      <c r="A343" s="41"/>
      <c r="B343" s="42"/>
      <c r="C343" s="215" t="s">
        <v>514</v>
      </c>
      <c r="D343" s="215" t="s">
        <v>195</v>
      </c>
      <c r="E343" s="216" t="s">
        <v>1142</v>
      </c>
      <c r="F343" s="217" t="s">
        <v>1143</v>
      </c>
      <c r="G343" s="218" t="s">
        <v>198</v>
      </c>
      <c r="H343" s="219">
        <v>0.25</v>
      </c>
      <c r="I343" s="220"/>
      <c r="J343" s="221">
        <f>ROUND(I343*H343,2)</f>
        <v>0</v>
      </c>
      <c r="K343" s="217" t="s">
        <v>199</v>
      </c>
      <c r="L343" s="47"/>
      <c r="M343" s="222" t="s">
        <v>19</v>
      </c>
      <c r="N343" s="223" t="s">
        <v>40</v>
      </c>
      <c r="O343" s="87"/>
      <c r="P343" s="224">
        <f>O343*H343</f>
        <v>0</v>
      </c>
      <c r="Q343" s="224">
        <v>0</v>
      </c>
      <c r="R343" s="224">
        <f>Q343*H343</f>
        <v>0</v>
      </c>
      <c r="S343" s="224">
        <v>2.3999999999999999</v>
      </c>
      <c r="T343" s="225">
        <f>S343*H343</f>
        <v>0.59999999999999998</v>
      </c>
      <c r="U343" s="41"/>
      <c r="V343" s="41"/>
      <c r="W343" s="41"/>
      <c r="X343" s="41"/>
      <c r="Y343" s="41"/>
      <c r="Z343" s="41"/>
      <c r="AA343" s="41"/>
      <c r="AB343" s="41"/>
      <c r="AC343" s="41"/>
      <c r="AD343" s="41"/>
      <c r="AE343" s="41"/>
      <c r="AR343" s="226" t="s">
        <v>200</v>
      </c>
      <c r="AT343" s="226" t="s">
        <v>195</v>
      </c>
      <c r="AU343" s="226" t="s">
        <v>78</v>
      </c>
      <c r="AY343" s="20" t="s">
        <v>193</v>
      </c>
      <c r="BE343" s="227">
        <f>IF(N343="základní",J343,0)</f>
        <v>0</v>
      </c>
      <c r="BF343" s="227">
        <f>IF(N343="snížená",J343,0)</f>
        <v>0</v>
      </c>
      <c r="BG343" s="227">
        <f>IF(N343="zákl. přenesená",J343,0)</f>
        <v>0</v>
      </c>
      <c r="BH343" s="227">
        <f>IF(N343="sníž. přenesená",J343,0)</f>
        <v>0</v>
      </c>
      <c r="BI343" s="227">
        <f>IF(N343="nulová",J343,0)</f>
        <v>0</v>
      </c>
      <c r="BJ343" s="20" t="s">
        <v>76</v>
      </c>
      <c r="BK343" s="227">
        <f>ROUND(I343*H343,2)</f>
        <v>0</v>
      </c>
      <c r="BL343" s="20" t="s">
        <v>200</v>
      </c>
      <c r="BM343" s="226" t="s">
        <v>1144</v>
      </c>
    </row>
    <row r="344" s="2" customFormat="1">
      <c r="A344" s="41"/>
      <c r="B344" s="42"/>
      <c r="C344" s="43"/>
      <c r="D344" s="228" t="s">
        <v>202</v>
      </c>
      <c r="E344" s="43"/>
      <c r="F344" s="229" t="s">
        <v>1145</v>
      </c>
      <c r="G344" s="43"/>
      <c r="H344" s="43"/>
      <c r="I344" s="230"/>
      <c r="J344" s="43"/>
      <c r="K344" s="43"/>
      <c r="L344" s="47"/>
      <c r="M344" s="231"/>
      <c r="N344" s="232"/>
      <c r="O344" s="87"/>
      <c r="P344" s="87"/>
      <c r="Q344" s="87"/>
      <c r="R344" s="87"/>
      <c r="S344" s="87"/>
      <c r="T344" s="88"/>
      <c r="U344" s="41"/>
      <c r="V344" s="41"/>
      <c r="W344" s="41"/>
      <c r="X344" s="41"/>
      <c r="Y344" s="41"/>
      <c r="Z344" s="41"/>
      <c r="AA344" s="41"/>
      <c r="AB344" s="41"/>
      <c r="AC344" s="41"/>
      <c r="AD344" s="41"/>
      <c r="AE344" s="41"/>
      <c r="AT344" s="20" t="s">
        <v>202</v>
      </c>
      <c r="AU344" s="20" t="s">
        <v>78</v>
      </c>
    </row>
    <row r="345" s="2" customFormat="1">
      <c r="A345" s="41"/>
      <c r="B345" s="42"/>
      <c r="C345" s="43"/>
      <c r="D345" s="233" t="s">
        <v>204</v>
      </c>
      <c r="E345" s="43"/>
      <c r="F345" s="234" t="s">
        <v>1146</v>
      </c>
      <c r="G345" s="43"/>
      <c r="H345" s="43"/>
      <c r="I345" s="230"/>
      <c r="J345" s="43"/>
      <c r="K345" s="43"/>
      <c r="L345" s="47"/>
      <c r="M345" s="231"/>
      <c r="N345" s="232"/>
      <c r="O345" s="87"/>
      <c r="P345" s="87"/>
      <c r="Q345" s="87"/>
      <c r="R345" s="87"/>
      <c r="S345" s="87"/>
      <c r="T345" s="88"/>
      <c r="U345" s="41"/>
      <c r="V345" s="41"/>
      <c r="W345" s="41"/>
      <c r="X345" s="41"/>
      <c r="Y345" s="41"/>
      <c r="Z345" s="41"/>
      <c r="AA345" s="41"/>
      <c r="AB345" s="41"/>
      <c r="AC345" s="41"/>
      <c r="AD345" s="41"/>
      <c r="AE345" s="41"/>
      <c r="AT345" s="20" t="s">
        <v>204</v>
      </c>
      <c r="AU345" s="20" t="s">
        <v>78</v>
      </c>
    </row>
    <row r="346" s="13" customFormat="1">
      <c r="A346" s="13"/>
      <c r="B346" s="235"/>
      <c r="C346" s="236"/>
      <c r="D346" s="228" t="s">
        <v>206</v>
      </c>
      <c r="E346" s="237" t="s">
        <v>19</v>
      </c>
      <c r="F346" s="238" t="s">
        <v>207</v>
      </c>
      <c r="G346" s="236"/>
      <c r="H346" s="237" t="s">
        <v>19</v>
      </c>
      <c r="I346" s="239"/>
      <c r="J346" s="236"/>
      <c r="K346" s="236"/>
      <c r="L346" s="240"/>
      <c r="M346" s="241"/>
      <c r="N346" s="242"/>
      <c r="O346" s="242"/>
      <c r="P346" s="242"/>
      <c r="Q346" s="242"/>
      <c r="R346" s="242"/>
      <c r="S346" s="242"/>
      <c r="T346" s="243"/>
      <c r="U346" s="13"/>
      <c r="V346" s="13"/>
      <c r="W346" s="13"/>
      <c r="X346" s="13"/>
      <c r="Y346" s="13"/>
      <c r="Z346" s="13"/>
      <c r="AA346" s="13"/>
      <c r="AB346" s="13"/>
      <c r="AC346" s="13"/>
      <c r="AD346" s="13"/>
      <c r="AE346" s="13"/>
      <c r="AT346" s="244" t="s">
        <v>206</v>
      </c>
      <c r="AU346" s="244" t="s">
        <v>78</v>
      </c>
      <c r="AV346" s="13" t="s">
        <v>76</v>
      </c>
      <c r="AW346" s="13" t="s">
        <v>31</v>
      </c>
      <c r="AX346" s="13" t="s">
        <v>69</v>
      </c>
      <c r="AY346" s="244" t="s">
        <v>193</v>
      </c>
    </row>
    <row r="347" s="14" customFormat="1">
      <c r="A347" s="14"/>
      <c r="B347" s="245"/>
      <c r="C347" s="246"/>
      <c r="D347" s="228" t="s">
        <v>206</v>
      </c>
      <c r="E347" s="247" t="s">
        <v>19</v>
      </c>
      <c r="F347" s="248" t="s">
        <v>1147</v>
      </c>
      <c r="G347" s="246"/>
      <c r="H347" s="249">
        <v>0.25</v>
      </c>
      <c r="I347" s="250"/>
      <c r="J347" s="246"/>
      <c r="K347" s="246"/>
      <c r="L347" s="251"/>
      <c r="M347" s="252"/>
      <c r="N347" s="253"/>
      <c r="O347" s="253"/>
      <c r="P347" s="253"/>
      <c r="Q347" s="253"/>
      <c r="R347" s="253"/>
      <c r="S347" s="253"/>
      <c r="T347" s="254"/>
      <c r="U347" s="14"/>
      <c r="V347" s="14"/>
      <c r="W347" s="14"/>
      <c r="X347" s="14"/>
      <c r="Y347" s="14"/>
      <c r="Z347" s="14"/>
      <c r="AA347" s="14"/>
      <c r="AB347" s="14"/>
      <c r="AC347" s="14"/>
      <c r="AD347" s="14"/>
      <c r="AE347" s="14"/>
      <c r="AT347" s="255" t="s">
        <v>206</v>
      </c>
      <c r="AU347" s="255" t="s">
        <v>78</v>
      </c>
      <c r="AV347" s="14" t="s">
        <v>78</v>
      </c>
      <c r="AW347" s="14" t="s">
        <v>31</v>
      </c>
      <c r="AX347" s="14" t="s">
        <v>76</v>
      </c>
      <c r="AY347" s="255" t="s">
        <v>193</v>
      </c>
    </row>
    <row r="348" s="2" customFormat="1" ht="16.5" customHeight="1">
      <c r="A348" s="41"/>
      <c r="B348" s="42"/>
      <c r="C348" s="215" t="s">
        <v>523</v>
      </c>
      <c r="D348" s="215" t="s">
        <v>195</v>
      </c>
      <c r="E348" s="216" t="s">
        <v>1148</v>
      </c>
      <c r="F348" s="217" t="s">
        <v>1149</v>
      </c>
      <c r="G348" s="218" t="s">
        <v>198</v>
      </c>
      <c r="H348" s="219">
        <v>3.5</v>
      </c>
      <c r="I348" s="220"/>
      <c r="J348" s="221">
        <f>ROUND(I348*H348,2)</f>
        <v>0</v>
      </c>
      <c r="K348" s="217" t="s">
        <v>199</v>
      </c>
      <c r="L348" s="47"/>
      <c r="M348" s="222" t="s">
        <v>19</v>
      </c>
      <c r="N348" s="223" t="s">
        <v>40</v>
      </c>
      <c r="O348" s="87"/>
      <c r="P348" s="224">
        <f>O348*H348</f>
        <v>0</v>
      </c>
      <c r="Q348" s="224">
        <v>0</v>
      </c>
      <c r="R348" s="224">
        <f>Q348*H348</f>
        <v>0</v>
      </c>
      <c r="S348" s="224">
        <v>2.3999999999999999</v>
      </c>
      <c r="T348" s="225">
        <f>S348*H348</f>
        <v>8.4000000000000004</v>
      </c>
      <c r="U348" s="41"/>
      <c r="V348" s="41"/>
      <c r="W348" s="41"/>
      <c r="X348" s="41"/>
      <c r="Y348" s="41"/>
      <c r="Z348" s="41"/>
      <c r="AA348" s="41"/>
      <c r="AB348" s="41"/>
      <c r="AC348" s="41"/>
      <c r="AD348" s="41"/>
      <c r="AE348" s="41"/>
      <c r="AR348" s="226" t="s">
        <v>200</v>
      </c>
      <c r="AT348" s="226" t="s">
        <v>195</v>
      </c>
      <c r="AU348" s="226" t="s">
        <v>78</v>
      </c>
      <c r="AY348" s="20" t="s">
        <v>193</v>
      </c>
      <c r="BE348" s="227">
        <f>IF(N348="základní",J348,0)</f>
        <v>0</v>
      </c>
      <c r="BF348" s="227">
        <f>IF(N348="snížená",J348,0)</f>
        <v>0</v>
      </c>
      <c r="BG348" s="227">
        <f>IF(N348="zákl. přenesená",J348,0)</f>
        <v>0</v>
      </c>
      <c r="BH348" s="227">
        <f>IF(N348="sníž. přenesená",J348,0)</f>
        <v>0</v>
      </c>
      <c r="BI348" s="227">
        <f>IF(N348="nulová",J348,0)</f>
        <v>0</v>
      </c>
      <c r="BJ348" s="20" t="s">
        <v>76</v>
      </c>
      <c r="BK348" s="227">
        <f>ROUND(I348*H348,2)</f>
        <v>0</v>
      </c>
      <c r="BL348" s="20" t="s">
        <v>200</v>
      </c>
      <c r="BM348" s="226" t="s">
        <v>1150</v>
      </c>
    </row>
    <row r="349" s="2" customFormat="1">
      <c r="A349" s="41"/>
      <c r="B349" s="42"/>
      <c r="C349" s="43"/>
      <c r="D349" s="228" t="s">
        <v>202</v>
      </c>
      <c r="E349" s="43"/>
      <c r="F349" s="229" t="s">
        <v>1151</v>
      </c>
      <c r="G349" s="43"/>
      <c r="H349" s="43"/>
      <c r="I349" s="230"/>
      <c r="J349" s="43"/>
      <c r="K349" s="43"/>
      <c r="L349" s="47"/>
      <c r="M349" s="231"/>
      <c r="N349" s="232"/>
      <c r="O349" s="87"/>
      <c r="P349" s="87"/>
      <c r="Q349" s="87"/>
      <c r="R349" s="87"/>
      <c r="S349" s="87"/>
      <c r="T349" s="88"/>
      <c r="U349" s="41"/>
      <c r="V349" s="41"/>
      <c r="W349" s="41"/>
      <c r="X349" s="41"/>
      <c r="Y349" s="41"/>
      <c r="Z349" s="41"/>
      <c r="AA349" s="41"/>
      <c r="AB349" s="41"/>
      <c r="AC349" s="41"/>
      <c r="AD349" s="41"/>
      <c r="AE349" s="41"/>
      <c r="AT349" s="20" t="s">
        <v>202</v>
      </c>
      <c r="AU349" s="20" t="s">
        <v>78</v>
      </c>
    </row>
    <row r="350" s="2" customFormat="1">
      <c r="A350" s="41"/>
      <c r="B350" s="42"/>
      <c r="C350" s="43"/>
      <c r="D350" s="233" t="s">
        <v>204</v>
      </c>
      <c r="E350" s="43"/>
      <c r="F350" s="234" t="s">
        <v>1152</v>
      </c>
      <c r="G350" s="43"/>
      <c r="H350" s="43"/>
      <c r="I350" s="230"/>
      <c r="J350" s="43"/>
      <c r="K350" s="43"/>
      <c r="L350" s="47"/>
      <c r="M350" s="231"/>
      <c r="N350" s="232"/>
      <c r="O350" s="87"/>
      <c r="P350" s="87"/>
      <c r="Q350" s="87"/>
      <c r="R350" s="87"/>
      <c r="S350" s="87"/>
      <c r="T350" s="88"/>
      <c r="U350" s="41"/>
      <c r="V350" s="41"/>
      <c r="W350" s="41"/>
      <c r="X350" s="41"/>
      <c r="Y350" s="41"/>
      <c r="Z350" s="41"/>
      <c r="AA350" s="41"/>
      <c r="AB350" s="41"/>
      <c r="AC350" s="41"/>
      <c r="AD350" s="41"/>
      <c r="AE350" s="41"/>
      <c r="AT350" s="20" t="s">
        <v>204</v>
      </c>
      <c r="AU350" s="20" t="s">
        <v>78</v>
      </c>
    </row>
    <row r="351" s="13" customFormat="1">
      <c r="A351" s="13"/>
      <c r="B351" s="235"/>
      <c r="C351" s="236"/>
      <c r="D351" s="228" t="s">
        <v>206</v>
      </c>
      <c r="E351" s="237" t="s">
        <v>19</v>
      </c>
      <c r="F351" s="238" t="s">
        <v>207</v>
      </c>
      <c r="G351" s="236"/>
      <c r="H351" s="237" t="s">
        <v>19</v>
      </c>
      <c r="I351" s="239"/>
      <c r="J351" s="236"/>
      <c r="K351" s="236"/>
      <c r="L351" s="240"/>
      <c r="M351" s="241"/>
      <c r="N351" s="242"/>
      <c r="O351" s="242"/>
      <c r="P351" s="242"/>
      <c r="Q351" s="242"/>
      <c r="R351" s="242"/>
      <c r="S351" s="242"/>
      <c r="T351" s="243"/>
      <c r="U351" s="13"/>
      <c r="V351" s="13"/>
      <c r="W351" s="13"/>
      <c r="X351" s="13"/>
      <c r="Y351" s="13"/>
      <c r="Z351" s="13"/>
      <c r="AA351" s="13"/>
      <c r="AB351" s="13"/>
      <c r="AC351" s="13"/>
      <c r="AD351" s="13"/>
      <c r="AE351" s="13"/>
      <c r="AT351" s="244" t="s">
        <v>206</v>
      </c>
      <c r="AU351" s="244" t="s">
        <v>78</v>
      </c>
      <c r="AV351" s="13" t="s">
        <v>76</v>
      </c>
      <c r="AW351" s="13" t="s">
        <v>31</v>
      </c>
      <c r="AX351" s="13" t="s">
        <v>69</v>
      </c>
      <c r="AY351" s="244" t="s">
        <v>193</v>
      </c>
    </row>
    <row r="352" s="14" customFormat="1">
      <c r="A352" s="14"/>
      <c r="B352" s="245"/>
      <c r="C352" s="246"/>
      <c r="D352" s="228" t="s">
        <v>206</v>
      </c>
      <c r="E352" s="247" t="s">
        <v>19</v>
      </c>
      <c r="F352" s="248" t="s">
        <v>1153</v>
      </c>
      <c r="G352" s="246"/>
      <c r="H352" s="249">
        <v>3.5</v>
      </c>
      <c r="I352" s="250"/>
      <c r="J352" s="246"/>
      <c r="K352" s="246"/>
      <c r="L352" s="251"/>
      <c r="M352" s="252"/>
      <c r="N352" s="253"/>
      <c r="O352" s="253"/>
      <c r="P352" s="253"/>
      <c r="Q352" s="253"/>
      <c r="R352" s="253"/>
      <c r="S352" s="253"/>
      <c r="T352" s="254"/>
      <c r="U352" s="14"/>
      <c r="V352" s="14"/>
      <c r="W352" s="14"/>
      <c r="X352" s="14"/>
      <c r="Y352" s="14"/>
      <c r="Z352" s="14"/>
      <c r="AA352" s="14"/>
      <c r="AB352" s="14"/>
      <c r="AC352" s="14"/>
      <c r="AD352" s="14"/>
      <c r="AE352" s="14"/>
      <c r="AT352" s="255" t="s">
        <v>206</v>
      </c>
      <c r="AU352" s="255" t="s">
        <v>78</v>
      </c>
      <c r="AV352" s="14" t="s">
        <v>78</v>
      </c>
      <c r="AW352" s="14" t="s">
        <v>31</v>
      </c>
      <c r="AX352" s="14" t="s">
        <v>76</v>
      </c>
      <c r="AY352" s="255" t="s">
        <v>193</v>
      </c>
    </row>
    <row r="353" s="2" customFormat="1" ht="16.5" customHeight="1">
      <c r="A353" s="41"/>
      <c r="B353" s="42"/>
      <c r="C353" s="215" t="s">
        <v>530</v>
      </c>
      <c r="D353" s="215" t="s">
        <v>195</v>
      </c>
      <c r="E353" s="216" t="s">
        <v>1154</v>
      </c>
      <c r="F353" s="217" t="s">
        <v>1155</v>
      </c>
      <c r="G353" s="218" t="s">
        <v>408</v>
      </c>
      <c r="H353" s="219">
        <v>7.2000000000000002</v>
      </c>
      <c r="I353" s="220"/>
      <c r="J353" s="221">
        <f>ROUND(I353*H353,2)</f>
        <v>0</v>
      </c>
      <c r="K353" s="217" t="s">
        <v>199</v>
      </c>
      <c r="L353" s="47"/>
      <c r="M353" s="222" t="s">
        <v>19</v>
      </c>
      <c r="N353" s="223" t="s">
        <v>40</v>
      </c>
      <c r="O353" s="87"/>
      <c r="P353" s="224">
        <f>O353*H353</f>
        <v>0</v>
      </c>
      <c r="Q353" s="224">
        <v>0</v>
      </c>
      <c r="R353" s="224">
        <f>Q353*H353</f>
        <v>0</v>
      </c>
      <c r="S353" s="224">
        <v>0.075999999999999998</v>
      </c>
      <c r="T353" s="225">
        <f>S353*H353</f>
        <v>0.54720000000000002</v>
      </c>
      <c r="U353" s="41"/>
      <c r="V353" s="41"/>
      <c r="W353" s="41"/>
      <c r="X353" s="41"/>
      <c r="Y353" s="41"/>
      <c r="Z353" s="41"/>
      <c r="AA353" s="41"/>
      <c r="AB353" s="41"/>
      <c r="AC353" s="41"/>
      <c r="AD353" s="41"/>
      <c r="AE353" s="41"/>
      <c r="AR353" s="226" t="s">
        <v>200</v>
      </c>
      <c r="AT353" s="226" t="s">
        <v>195</v>
      </c>
      <c r="AU353" s="226" t="s">
        <v>78</v>
      </c>
      <c r="AY353" s="20" t="s">
        <v>193</v>
      </c>
      <c r="BE353" s="227">
        <f>IF(N353="základní",J353,0)</f>
        <v>0</v>
      </c>
      <c r="BF353" s="227">
        <f>IF(N353="snížená",J353,0)</f>
        <v>0</v>
      </c>
      <c r="BG353" s="227">
        <f>IF(N353="zákl. přenesená",J353,0)</f>
        <v>0</v>
      </c>
      <c r="BH353" s="227">
        <f>IF(N353="sníž. přenesená",J353,0)</f>
        <v>0</v>
      </c>
      <c r="BI353" s="227">
        <f>IF(N353="nulová",J353,0)</f>
        <v>0</v>
      </c>
      <c r="BJ353" s="20" t="s">
        <v>76</v>
      </c>
      <c r="BK353" s="227">
        <f>ROUND(I353*H353,2)</f>
        <v>0</v>
      </c>
      <c r="BL353" s="20" t="s">
        <v>200</v>
      </c>
      <c r="BM353" s="226" t="s">
        <v>1156</v>
      </c>
    </row>
    <row r="354" s="2" customFormat="1">
      <c r="A354" s="41"/>
      <c r="B354" s="42"/>
      <c r="C354" s="43"/>
      <c r="D354" s="228" t="s">
        <v>202</v>
      </c>
      <c r="E354" s="43"/>
      <c r="F354" s="229" t="s">
        <v>1157</v>
      </c>
      <c r="G354" s="43"/>
      <c r="H354" s="43"/>
      <c r="I354" s="230"/>
      <c r="J354" s="43"/>
      <c r="K354" s="43"/>
      <c r="L354" s="47"/>
      <c r="M354" s="231"/>
      <c r="N354" s="232"/>
      <c r="O354" s="87"/>
      <c r="P354" s="87"/>
      <c r="Q354" s="87"/>
      <c r="R354" s="87"/>
      <c r="S354" s="87"/>
      <c r="T354" s="88"/>
      <c r="U354" s="41"/>
      <c r="V354" s="41"/>
      <c r="W354" s="41"/>
      <c r="X354" s="41"/>
      <c r="Y354" s="41"/>
      <c r="Z354" s="41"/>
      <c r="AA354" s="41"/>
      <c r="AB354" s="41"/>
      <c r="AC354" s="41"/>
      <c r="AD354" s="41"/>
      <c r="AE354" s="41"/>
      <c r="AT354" s="20" t="s">
        <v>202</v>
      </c>
      <c r="AU354" s="20" t="s">
        <v>78</v>
      </c>
    </row>
    <row r="355" s="2" customFormat="1">
      <c r="A355" s="41"/>
      <c r="B355" s="42"/>
      <c r="C355" s="43"/>
      <c r="D355" s="233" t="s">
        <v>204</v>
      </c>
      <c r="E355" s="43"/>
      <c r="F355" s="234" t="s">
        <v>1158</v>
      </c>
      <c r="G355" s="43"/>
      <c r="H355" s="43"/>
      <c r="I355" s="230"/>
      <c r="J355" s="43"/>
      <c r="K355" s="43"/>
      <c r="L355" s="47"/>
      <c r="M355" s="231"/>
      <c r="N355" s="232"/>
      <c r="O355" s="87"/>
      <c r="P355" s="87"/>
      <c r="Q355" s="87"/>
      <c r="R355" s="87"/>
      <c r="S355" s="87"/>
      <c r="T355" s="88"/>
      <c r="U355" s="41"/>
      <c r="V355" s="41"/>
      <c r="W355" s="41"/>
      <c r="X355" s="41"/>
      <c r="Y355" s="41"/>
      <c r="Z355" s="41"/>
      <c r="AA355" s="41"/>
      <c r="AB355" s="41"/>
      <c r="AC355" s="41"/>
      <c r="AD355" s="41"/>
      <c r="AE355" s="41"/>
      <c r="AT355" s="20" t="s">
        <v>204</v>
      </c>
      <c r="AU355" s="20" t="s">
        <v>78</v>
      </c>
    </row>
    <row r="356" s="13" customFormat="1">
      <c r="A356" s="13"/>
      <c r="B356" s="235"/>
      <c r="C356" s="236"/>
      <c r="D356" s="228" t="s">
        <v>206</v>
      </c>
      <c r="E356" s="237" t="s">
        <v>19</v>
      </c>
      <c r="F356" s="238" t="s">
        <v>207</v>
      </c>
      <c r="G356" s="236"/>
      <c r="H356" s="237" t="s">
        <v>19</v>
      </c>
      <c r="I356" s="239"/>
      <c r="J356" s="236"/>
      <c r="K356" s="236"/>
      <c r="L356" s="240"/>
      <c r="M356" s="241"/>
      <c r="N356" s="242"/>
      <c r="O356" s="242"/>
      <c r="P356" s="242"/>
      <c r="Q356" s="242"/>
      <c r="R356" s="242"/>
      <c r="S356" s="242"/>
      <c r="T356" s="243"/>
      <c r="U356" s="13"/>
      <c r="V356" s="13"/>
      <c r="W356" s="13"/>
      <c r="X356" s="13"/>
      <c r="Y356" s="13"/>
      <c r="Z356" s="13"/>
      <c r="AA356" s="13"/>
      <c r="AB356" s="13"/>
      <c r="AC356" s="13"/>
      <c r="AD356" s="13"/>
      <c r="AE356" s="13"/>
      <c r="AT356" s="244" t="s">
        <v>206</v>
      </c>
      <c r="AU356" s="244" t="s">
        <v>78</v>
      </c>
      <c r="AV356" s="13" t="s">
        <v>76</v>
      </c>
      <c r="AW356" s="13" t="s">
        <v>31</v>
      </c>
      <c r="AX356" s="13" t="s">
        <v>69</v>
      </c>
      <c r="AY356" s="244" t="s">
        <v>193</v>
      </c>
    </row>
    <row r="357" s="14" customFormat="1">
      <c r="A357" s="14"/>
      <c r="B357" s="245"/>
      <c r="C357" s="246"/>
      <c r="D357" s="228" t="s">
        <v>206</v>
      </c>
      <c r="E357" s="247" t="s">
        <v>19</v>
      </c>
      <c r="F357" s="248" t="s">
        <v>1159</v>
      </c>
      <c r="G357" s="246"/>
      <c r="H357" s="249">
        <v>7.2000000000000002</v>
      </c>
      <c r="I357" s="250"/>
      <c r="J357" s="246"/>
      <c r="K357" s="246"/>
      <c r="L357" s="251"/>
      <c r="M357" s="252"/>
      <c r="N357" s="253"/>
      <c r="O357" s="253"/>
      <c r="P357" s="253"/>
      <c r="Q357" s="253"/>
      <c r="R357" s="253"/>
      <c r="S357" s="253"/>
      <c r="T357" s="254"/>
      <c r="U357" s="14"/>
      <c r="V357" s="14"/>
      <c r="W357" s="14"/>
      <c r="X357" s="14"/>
      <c r="Y357" s="14"/>
      <c r="Z357" s="14"/>
      <c r="AA357" s="14"/>
      <c r="AB357" s="14"/>
      <c r="AC357" s="14"/>
      <c r="AD357" s="14"/>
      <c r="AE357" s="14"/>
      <c r="AT357" s="255" t="s">
        <v>206</v>
      </c>
      <c r="AU357" s="255" t="s">
        <v>78</v>
      </c>
      <c r="AV357" s="14" t="s">
        <v>78</v>
      </c>
      <c r="AW357" s="14" t="s">
        <v>31</v>
      </c>
      <c r="AX357" s="14" t="s">
        <v>76</v>
      </c>
      <c r="AY357" s="255" t="s">
        <v>193</v>
      </c>
    </row>
    <row r="358" s="2" customFormat="1" ht="16.5" customHeight="1">
      <c r="A358" s="41"/>
      <c r="B358" s="42"/>
      <c r="C358" s="215" t="s">
        <v>537</v>
      </c>
      <c r="D358" s="215" t="s">
        <v>195</v>
      </c>
      <c r="E358" s="216" t="s">
        <v>450</v>
      </c>
      <c r="F358" s="217" t="s">
        <v>451</v>
      </c>
      <c r="G358" s="218" t="s">
        <v>258</v>
      </c>
      <c r="H358" s="219">
        <v>3.75</v>
      </c>
      <c r="I358" s="220"/>
      <c r="J358" s="221">
        <f>ROUND(I358*H358,2)</f>
        <v>0</v>
      </c>
      <c r="K358" s="217" t="s">
        <v>199</v>
      </c>
      <c r="L358" s="47"/>
      <c r="M358" s="222" t="s">
        <v>19</v>
      </c>
      <c r="N358" s="223" t="s">
        <v>40</v>
      </c>
      <c r="O358" s="87"/>
      <c r="P358" s="224">
        <f>O358*H358</f>
        <v>0</v>
      </c>
      <c r="Q358" s="224">
        <v>0</v>
      </c>
      <c r="R358" s="224">
        <f>Q358*H358</f>
        <v>0</v>
      </c>
      <c r="S358" s="224">
        <v>0.432</v>
      </c>
      <c r="T358" s="225">
        <f>S358*H358</f>
        <v>1.6199999999999999</v>
      </c>
      <c r="U358" s="41"/>
      <c r="V358" s="41"/>
      <c r="W358" s="41"/>
      <c r="X358" s="41"/>
      <c r="Y358" s="41"/>
      <c r="Z358" s="41"/>
      <c r="AA358" s="41"/>
      <c r="AB358" s="41"/>
      <c r="AC358" s="41"/>
      <c r="AD358" s="41"/>
      <c r="AE358" s="41"/>
      <c r="AR358" s="226" t="s">
        <v>200</v>
      </c>
      <c r="AT358" s="226" t="s">
        <v>195</v>
      </c>
      <c r="AU358" s="226" t="s">
        <v>78</v>
      </c>
      <c r="AY358" s="20" t="s">
        <v>193</v>
      </c>
      <c r="BE358" s="227">
        <f>IF(N358="základní",J358,0)</f>
        <v>0</v>
      </c>
      <c r="BF358" s="227">
        <f>IF(N358="snížená",J358,0)</f>
        <v>0</v>
      </c>
      <c r="BG358" s="227">
        <f>IF(N358="zákl. přenesená",J358,0)</f>
        <v>0</v>
      </c>
      <c r="BH358" s="227">
        <f>IF(N358="sníž. přenesená",J358,0)</f>
        <v>0</v>
      </c>
      <c r="BI358" s="227">
        <f>IF(N358="nulová",J358,0)</f>
        <v>0</v>
      </c>
      <c r="BJ358" s="20" t="s">
        <v>76</v>
      </c>
      <c r="BK358" s="227">
        <f>ROUND(I358*H358,2)</f>
        <v>0</v>
      </c>
      <c r="BL358" s="20" t="s">
        <v>200</v>
      </c>
      <c r="BM358" s="226" t="s">
        <v>1160</v>
      </c>
    </row>
    <row r="359" s="2" customFormat="1">
      <c r="A359" s="41"/>
      <c r="B359" s="42"/>
      <c r="C359" s="43"/>
      <c r="D359" s="228" t="s">
        <v>202</v>
      </c>
      <c r="E359" s="43"/>
      <c r="F359" s="229" t="s">
        <v>453</v>
      </c>
      <c r="G359" s="43"/>
      <c r="H359" s="43"/>
      <c r="I359" s="230"/>
      <c r="J359" s="43"/>
      <c r="K359" s="43"/>
      <c r="L359" s="47"/>
      <c r="M359" s="231"/>
      <c r="N359" s="232"/>
      <c r="O359" s="87"/>
      <c r="P359" s="87"/>
      <c r="Q359" s="87"/>
      <c r="R359" s="87"/>
      <c r="S359" s="87"/>
      <c r="T359" s="88"/>
      <c r="U359" s="41"/>
      <c r="V359" s="41"/>
      <c r="W359" s="41"/>
      <c r="X359" s="41"/>
      <c r="Y359" s="41"/>
      <c r="Z359" s="41"/>
      <c r="AA359" s="41"/>
      <c r="AB359" s="41"/>
      <c r="AC359" s="41"/>
      <c r="AD359" s="41"/>
      <c r="AE359" s="41"/>
      <c r="AT359" s="20" t="s">
        <v>202</v>
      </c>
      <c r="AU359" s="20" t="s">
        <v>78</v>
      </c>
    </row>
    <row r="360" s="2" customFormat="1">
      <c r="A360" s="41"/>
      <c r="B360" s="42"/>
      <c r="C360" s="43"/>
      <c r="D360" s="233" t="s">
        <v>204</v>
      </c>
      <c r="E360" s="43"/>
      <c r="F360" s="234" t="s">
        <v>454</v>
      </c>
      <c r="G360" s="43"/>
      <c r="H360" s="43"/>
      <c r="I360" s="230"/>
      <c r="J360" s="43"/>
      <c r="K360" s="43"/>
      <c r="L360" s="47"/>
      <c r="M360" s="231"/>
      <c r="N360" s="232"/>
      <c r="O360" s="87"/>
      <c r="P360" s="87"/>
      <c r="Q360" s="87"/>
      <c r="R360" s="87"/>
      <c r="S360" s="87"/>
      <c r="T360" s="88"/>
      <c r="U360" s="41"/>
      <c r="V360" s="41"/>
      <c r="W360" s="41"/>
      <c r="X360" s="41"/>
      <c r="Y360" s="41"/>
      <c r="Z360" s="41"/>
      <c r="AA360" s="41"/>
      <c r="AB360" s="41"/>
      <c r="AC360" s="41"/>
      <c r="AD360" s="41"/>
      <c r="AE360" s="41"/>
      <c r="AT360" s="20" t="s">
        <v>204</v>
      </c>
      <c r="AU360" s="20" t="s">
        <v>78</v>
      </c>
    </row>
    <row r="361" s="13" customFormat="1">
      <c r="A361" s="13"/>
      <c r="B361" s="235"/>
      <c r="C361" s="236"/>
      <c r="D361" s="228" t="s">
        <v>206</v>
      </c>
      <c r="E361" s="237" t="s">
        <v>19</v>
      </c>
      <c r="F361" s="238" t="s">
        <v>207</v>
      </c>
      <c r="G361" s="236"/>
      <c r="H361" s="237" t="s">
        <v>19</v>
      </c>
      <c r="I361" s="239"/>
      <c r="J361" s="236"/>
      <c r="K361" s="236"/>
      <c r="L361" s="240"/>
      <c r="M361" s="241"/>
      <c r="N361" s="242"/>
      <c r="O361" s="242"/>
      <c r="P361" s="242"/>
      <c r="Q361" s="242"/>
      <c r="R361" s="242"/>
      <c r="S361" s="242"/>
      <c r="T361" s="243"/>
      <c r="U361" s="13"/>
      <c r="V361" s="13"/>
      <c r="W361" s="13"/>
      <c r="X361" s="13"/>
      <c r="Y361" s="13"/>
      <c r="Z361" s="13"/>
      <c r="AA361" s="13"/>
      <c r="AB361" s="13"/>
      <c r="AC361" s="13"/>
      <c r="AD361" s="13"/>
      <c r="AE361" s="13"/>
      <c r="AT361" s="244" t="s">
        <v>206</v>
      </c>
      <c r="AU361" s="244" t="s">
        <v>78</v>
      </c>
      <c r="AV361" s="13" t="s">
        <v>76</v>
      </c>
      <c r="AW361" s="13" t="s">
        <v>31</v>
      </c>
      <c r="AX361" s="13" t="s">
        <v>69</v>
      </c>
      <c r="AY361" s="244" t="s">
        <v>193</v>
      </c>
    </row>
    <row r="362" s="14" customFormat="1">
      <c r="A362" s="14"/>
      <c r="B362" s="245"/>
      <c r="C362" s="246"/>
      <c r="D362" s="228" t="s">
        <v>206</v>
      </c>
      <c r="E362" s="247" t="s">
        <v>19</v>
      </c>
      <c r="F362" s="248" t="s">
        <v>1161</v>
      </c>
      <c r="G362" s="246"/>
      <c r="H362" s="249">
        <v>3.75</v>
      </c>
      <c r="I362" s="250"/>
      <c r="J362" s="246"/>
      <c r="K362" s="246"/>
      <c r="L362" s="251"/>
      <c r="M362" s="252"/>
      <c r="N362" s="253"/>
      <c r="O362" s="253"/>
      <c r="P362" s="253"/>
      <c r="Q362" s="253"/>
      <c r="R362" s="253"/>
      <c r="S362" s="253"/>
      <c r="T362" s="254"/>
      <c r="U362" s="14"/>
      <c r="V362" s="14"/>
      <c r="W362" s="14"/>
      <c r="X362" s="14"/>
      <c r="Y362" s="14"/>
      <c r="Z362" s="14"/>
      <c r="AA362" s="14"/>
      <c r="AB362" s="14"/>
      <c r="AC362" s="14"/>
      <c r="AD362" s="14"/>
      <c r="AE362" s="14"/>
      <c r="AT362" s="255" t="s">
        <v>206</v>
      </c>
      <c r="AU362" s="255" t="s">
        <v>78</v>
      </c>
      <c r="AV362" s="14" t="s">
        <v>78</v>
      </c>
      <c r="AW362" s="14" t="s">
        <v>31</v>
      </c>
      <c r="AX362" s="14" t="s">
        <v>76</v>
      </c>
      <c r="AY362" s="255" t="s">
        <v>193</v>
      </c>
    </row>
    <row r="363" s="2" customFormat="1" ht="16.5" customHeight="1">
      <c r="A363" s="41"/>
      <c r="B363" s="42"/>
      <c r="C363" s="215" t="s">
        <v>545</v>
      </c>
      <c r="D363" s="215" t="s">
        <v>195</v>
      </c>
      <c r="E363" s="216" t="s">
        <v>1162</v>
      </c>
      <c r="F363" s="217" t="s">
        <v>1163</v>
      </c>
      <c r="G363" s="218" t="s">
        <v>408</v>
      </c>
      <c r="H363" s="219">
        <v>48.299999999999997</v>
      </c>
      <c r="I363" s="220"/>
      <c r="J363" s="221">
        <f>ROUND(I363*H363,2)</f>
        <v>0</v>
      </c>
      <c r="K363" s="217" t="s">
        <v>199</v>
      </c>
      <c r="L363" s="47"/>
      <c r="M363" s="222" t="s">
        <v>19</v>
      </c>
      <c r="N363" s="223" t="s">
        <v>40</v>
      </c>
      <c r="O363" s="87"/>
      <c r="P363" s="224">
        <f>O363*H363</f>
        <v>0</v>
      </c>
      <c r="Q363" s="224">
        <v>0</v>
      </c>
      <c r="R363" s="224">
        <f>Q363*H363</f>
        <v>0</v>
      </c>
      <c r="S363" s="224">
        <v>0.90000000000000002</v>
      </c>
      <c r="T363" s="225">
        <f>S363*H363</f>
        <v>43.469999999999999</v>
      </c>
      <c r="U363" s="41"/>
      <c r="V363" s="41"/>
      <c r="W363" s="41"/>
      <c r="X363" s="41"/>
      <c r="Y363" s="41"/>
      <c r="Z363" s="41"/>
      <c r="AA363" s="41"/>
      <c r="AB363" s="41"/>
      <c r="AC363" s="41"/>
      <c r="AD363" s="41"/>
      <c r="AE363" s="41"/>
      <c r="AR363" s="226" t="s">
        <v>200</v>
      </c>
      <c r="AT363" s="226" t="s">
        <v>195</v>
      </c>
      <c r="AU363" s="226" t="s">
        <v>78</v>
      </c>
      <c r="AY363" s="20" t="s">
        <v>193</v>
      </c>
      <c r="BE363" s="227">
        <f>IF(N363="základní",J363,0)</f>
        <v>0</v>
      </c>
      <c r="BF363" s="227">
        <f>IF(N363="snížená",J363,0)</f>
        <v>0</v>
      </c>
      <c r="BG363" s="227">
        <f>IF(N363="zákl. přenesená",J363,0)</f>
        <v>0</v>
      </c>
      <c r="BH363" s="227">
        <f>IF(N363="sníž. přenesená",J363,0)</f>
        <v>0</v>
      </c>
      <c r="BI363" s="227">
        <f>IF(N363="nulová",J363,0)</f>
        <v>0</v>
      </c>
      <c r="BJ363" s="20" t="s">
        <v>76</v>
      </c>
      <c r="BK363" s="227">
        <f>ROUND(I363*H363,2)</f>
        <v>0</v>
      </c>
      <c r="BL363" s="20" t="s">
        <v>200</v>
      </c>
      <c r="BM363" s="226" t="s">
        <v>1164</v>
      </c>
    </row>
    <row r="364" s="2" customFormat="1">
      <c r="A364" s="41"/>
      <c r="B364" s="42"/>
      <c r="C364" s="43"/>
      <c r="D364" s="228" t="s">
        <v>202</v>
      </c>
      <c r="E364" s="43"/>
      <c r="F364" s="229" t="s">
        <v>1165</v>
      </c>
      <c r="G364" s="43"/>
      <c r="H364" s="43"/>
      <c r="I364" s="230"/>
      <c r="J364" s="43"/>
      <c r="K364" s="43"/>
      <c r="L364" s="47"/>
      <c r="M364" s="231"/>
      <c r="N364" s="232"/>
      <c r="O364" s="87"/>
      <c r="P364" s="87"/>
      <c r="Q364" s="87"/>
      <c r="R364" s="87"/>
      <c r="S364" s="87"/>
      <c r="T364" s="88"/>
      <c r="U364" s="41"/>
      <c r="V364" s="41"/>
      <c r="W364" s="41"/>
      <c r="X364" s="41"/>
      <c r="Y364" s="41"/>
      <c r="Z364" s="41"/>
      <c r="AA364" s="41"/>
      <c r="AB364" s="41"/>
      <c r="AC364" s="41"/>
      <c r="AD364" s="41"/>
      <c r="AE364" s="41"/>
      <c r="AT364" s="20" t="s">
        <v>202</v>
      </c>
      <c r="AU364" s="20" t="s">
        <v>78</v>
      </c>
    </row>
    <row r="365" s="2" customFormat="1">
      <c r="A365" s="41"/>
      <c r="B365" s="42"/>
      <c r="C365" s="43"/>
      <c r="D365" s="233" t="s">
        <v>204</v>
      </c>
      <c r="E365" s="43"/>
      <c r="F365" s="234" t="s">
        <v>1166</v>
      </c>
      <c r="G365" s="43"/>
      <c r="H365" s="43"/>
      <c r="I365" s="230"/>
      <c r="J365" s="43"/>
      <c r="K365" s="43"/>
      <c r="L365" s="47"/>
      <c r="M365" s="231"/>
      <c r="N365" s="232"/>
      <c r="O365" s="87"/>
      <c r="P365" s="87"/>
      <c r="Q365" s="87"/>
      <c r="R365" s="87"/>
      <c r="S365" s="87"/>
      <c r="T365" s="88"/>
      <c r="U365" s="41"/>
      <c r="V365" s="41"/>
      <c r="W365" s="41"/>
      <c r="X365" s="41"/>
      <c r="Y365" s="41"/>
      <c r="Z365" s="41"/>
      <c r="AA365" s="41"/>
      <c r="AB365" s="41"/>
      <c r="AC365" s="41"/>
      <c r="AD365" s="41"/>
      <c r="AE365" s="41"/>
      <c r="AT365" s="20" t="s">
        <v>204</v>
      </c>
      <c r="AU365" s="20" t="s">
        <v>78</v>
      </c>
    </row>
    <row r="366" s="13" customFormat="1">
      <c r="A366" s="13"/>
      <c r="B366" s="235"/>
      <c r="C366" s="236"/>
      <c r="D366" s="228" t="s">
        <v>206</v>
      </c>
      <c r="E366" s="237" t="s">
        <v>19</v>
      </c>
      <c r="F366" s="238" t="s">
        <v>207</v>
      </c>
      <c r="G366" s="236"/>
      <c r="H366" s="237" t="s">
        <v>19</v>
      </c>
      <c r="I366" s="239"/>
      <c r="J366" s="236"/>
      <c r="K366" s="236"/>
      <c r="L366" s="240"/>
      <c r="M366" s="241"/>
      <c r="N366" s="242"/>
      <c r="O366" s="242"/>
      <c r="P366" s="242"/>
      <c r="Q366" s="242"/>
      <c r="R366" s="242"/>
      <c r="S366" s="242"/>
      <c r="T366" s="243"/>
      <c r="U366" s="13"/>
      <c r="V366" s="13"/>
      <c r="W366" s="13"/>
      <c r="X366" s="13"/>
      <c r="Y366" s="13"/>
      <c r="Z366" s="13"/>
      <c r="AA366" s="13"/>
      <c r="AB366" s="13"/>
      <c r="AC366" s="13"/>
      <c r="AD366" s="13"/>
      <c r="AE366" s="13"/>
      <c r="AT366" s="244" t="s">
        <v>206</v>
      </c>
      <c r="AU366" s="244" t="s">
        <v>78</v>
      </c>
      <c r="AV366" s="13" t="s">
        <v>76</v>
      </c>
      <c r="AW366" s="13" t="s">
        <v>31</v>
      </c>
      <c r="AX366" s="13" t="s">
        <v>69</v>
      </c>
      <c r="AY366" s="244" t="s">
        <v>193</v>
      </c>
    </row>
    <row r="367" s="14" customFormat="1">
      <c r="A367" s="14"/>
      <c r="B367" s="245"/>
      <c r="C367" s="246"/>
      <c r="D367" s="228" t="s">
        <v>206</v>
      </c>
      <c r="E367" s="247" t="s">
        <v>19</v>
      </c>
      <c r="F367" s="248" t="s">
        <v>1167</v>
      </c>
      <c r="G367" s="246"/>
      <c r="H367" s="249">
        <v>48.299999999999997</v>
      </c>
      <c r="I367" s="250"/>
      <c r="J367" s="246"/>
      <c r="K367" s="246"/>
      <c r="L367" s="251"/>
      <c r="M367" s="252"/>
      <c r="N367" s="253"/>
      <c r="O367" s="253"/>
      <c r="P367" s="253"/>
      <c r="Q367" s="253"/>
      <c r="R367" s="253"/>
      <c r="S367" s="253"/>
      <c r="T367" s="254"/>
      <c r="U367" s="14"/>
      <c r="V367" s="14"/>
      <c r="W367" s="14"/>
      <c r="X367" s="14"/>
      <c r="Y367" s="14"/>
      <c r="Z367" s="14"/>
      <c r="AA367" s="14"/>
      <c r="AB367" s="14"/>
      <c r="AC367" s="14"/>
      <c r="AD367" s="14"/>
      <c r="AE367" s="14"/>
      <c r="AT367" s="255" t="s">
        <v>206</v>
      </c>
      <c r="AU367" s="255" t="s">
        <v>78</v>
      </c>
      <c r="AV367" s="14" t="s">
        <v>78</v>
      </c>
      <c r="AW367" s="14" t="s">
        <v>31</v>
      </c>
      <c r="AX367" s="14" t="s">
        <v>76</v>
      </c>
      <c r="AY367" s="255" t="s">
        <v>193</v>
      </c>
    </row>
    <row r="368" s="2" customFormat="1" ht="16.5" customHeight="1">
      <c r="A368" s="41"/>
      <c r="B368" s="42"/>
      <c r="C368" s="215" t="s">
        <v>554</v>
      </c>
      <c r="D368" s="215" t="s">
        <v>195</v>
      </c>
      <c r="E368" s="216" t="s">
        <v>1168</v>
      </c>
      <c r="F368" s="217" t="s">
        <v>1169</v>
      </c>
      <c r="G368" s="218" t="s">
        <v>408</v>
      </c>
      <c r="H368" s="219">
        <v>2.5</v>
      </c>
      <c r="I368" s="220"/>
      <c r="J368" s="221">
        <f>ROUND(I368*H368,2)</f>
        <v>0</v>
      </c>
      <c r="K368" s="217" t="s">
        <v>199</v>
      </c>
      <c r="L368" s="47"/>
      <c r="M368" s="222" t="s">
        <v>19</v>
      </c>
      <c r="N368" s="223" t="s">
        <v>40</v>
      </c>
      <c r="O368" s="87"/>
      <c r="P368" s="224">
        <f>O368*H368</f>
        <v>0</v>
      </c>
      <c r="Q368" s="224">
        <v>0</v>
      </c>
      <c r="R368" s="224">
        <f>Q368*H368</f>
        <v>0</v>
      </c>
      <c r="S368" s="224">
        <v>2.1000000000000001</v>
      </c>
      <c r="T368" s="225">
        <f>S368*H368</f>
        <v>5.25</v>
      </c>
      <c r="U368" s="41"/>
      <c r="V368" s="41"/>
      <c r="W368" s="41"/>
      <c r="X368" s="41"/>
      <c r="Y368" s="41"/>
      <c r="Z368" s="41"/>
      <c r="AA368" s="41"/>
      <c r="AB368" s="41"/>
      <c r="AC368" s="41"/>
      <c r="AD368" s="41"/>
      <c r="AE368" s="41"/>
      <c r="AR368" s="226" t="s">
        <v>200</v>
      </c>
      <c r="AT368" s="226" t="s">
        <v>195</v>
      </c>
      <c r="AU368" s="226" t="s">
        <v>78</v>
      </c>
      <c r="AY368" s="20" t="s">
        <v>193</v>
      </c>
      <c r="BE368" s="227">
        <f>IF(N368="základní",J368,0)</f>
        <v>0</v>
      </c>
      <c r="BF368" s="227">
        <f>IF(N368="snížená",J368,0)</f>
        <v>0</v>
      </c>
      <c r="BG368" s="227">
        <f>IF(N368="zákl. přenesená",J368,0)</f>
        <v>0</v>
      </c>
      <c r="BH368" s="227">
        <f>IF(N368="sníž. přenesená",J368,0)</f>
        <v>0</v>
      </c>
      <c r="BI368" s="227">
        <f>IF(N368="nulová",J368,0)</f>
        <v>0</v>
      </c>
      <c r="BJ368" s="20" t="s">
        <v>76</v>
      </c>
      <c r="BK368" s="227">
        <f>ROUND(I368*H368,2)</f>
        <v>0</v>
      </c>
      <c r="BL368" s="20" t="s">
        <v>200</v>
      </c>
      <c r="BM368" s="226" t="s">
        <v>1170</v>
      </c>
    </row>
    <row r="369" s="2" customFormat="1">
      <c r="A369" s="41"/>
      <c r="B369" s="42"/>
      <c r="C369" s="43"/>
      <c r="D369" s="228" t="s">
        <v>202</v>
      </c>
      <c r="E369" s="43"/>
      <c r="F369" s="229" t="s">
        <v>1171</v>
      </c>
      <c r="G369" s="43"/>
      <c r="H369" s="43"/>
      <c r="I369" s="230"/>
      <c r="J369" s="43"/>
      <c r="K369" s="43"/>
      <c r="L369" s="47"/>
      <c r="M369" s="231"/>
      <c r="N369" s="232"/>
      <c r="O369" s="87"/>
      <c r="P369" s="87"/>
      <c r="Q369" s="87"/>
      <c r="R369" s="87"/>
      <c r="S369" s="87"/>
      <c r="T369" s="88"/>
      <c r="U369" s="41"/>
      <c r="V369" s="41"/>
      <c r="W369" s="41"/>
      <c r="X369" s="41"/>
      <c r="Y369" s="41"/>
      <c r="Z369" s="41"/>
      <c r="AA369" s="41"/>
      <c r="AB369" s="41"/>
      <c r="AC369" s="41"/>
      <c r="AD369" s="41"/>
      <c r="AE369" s="41"/>
      <c r="AT369" s="20" t="s">
        <v>202</v>
      </c>
      <c r="AU369" s="20" t="s">
        <v>78</v>
      </c>
    </row>
    <row r="370" s="2" customFormat="1">
      <c r="A370" s="41"/>
      <c r="B370" s="42"/>
      <c r="C370" s="43"/>
      <c r="D370" s="233" t="s">
        <v>204</v>
      </c>
      <c r="E370" s="43"/>
      <c r="F370" s="234" t="s">
        <v>1172</v>
      </c>
      <c r="G370" s="43"/>
      <c r="H370" s="43"/>
      <c r="I370" s="230"/>
      <c r="J370" s="43"/>
      <c r="K370" s="43"/>
      <c r="L370" s="47"/>
      <c r="M370" s="231"/>
      <c r="N370" s="232"/>
      <c r="O370" s="87"/>
      <c r="P370" s="87"/>
      <c r="Q370" s="87"/>
      <c r="R370" s="87"/>
      <c r="S370" s="87"/>
      <c r="T370" s="88"/>
      <c r="U370" s="41"/>
      <c r="V370" s="41"/>
      <c r="W370" s="41"/>
      <c r="X370" s="41"/>
      <c r="Y370" s="41"/>
      <c r="Z370" s="41"/>
      <c r="AA370" s="41"/>
      <c r="AB370" s="41"/>
      <c r="AC370" s="41"/>
      <c r="AD370" s="41"/>
      <c r="AE370" s="41"/>
      <c r="AT370" s="20" t="s">
        <v>204</v>
      </c>
      <c r="AU370" s="20" t="s">
        <v>78</v>
      </c>
    </row>
    <row r="371" s="13" customFormat="1">
      <c r="A371" s="13"/>
      <c r="B371" s="235"/>
      <c r="C371" s="236"/>
      <c r="D371" s="228" t="s">
        <v>206</v>
      </c>
      <c r="E371" s="237" t="s">
        <v>19</v>
      </c>
      <c r="F371" s="238" t="s">
        <v>207</v>
      </c>
      <c r="G371" s="236"/>
      <c r="H371" s="237" t="s">
        <v>19</v>
      </c>
      <c r="I371" s="239"/>
      <c r="J371" s="236"/>
      <c r="K371" s="236"/>
      <c r="L371" s="240"/>
      <c r="M371" s="241"/>
      <c r="N371" s="242"/>
      <c r="O371" s="242"/>
      <c r="P371" s="242"/>
      <c r="Q371" s="242"/>
      <c r="R371" s="242"/>
      <c r="S371" s="242"/>
      <c r="T371" s="243"/>
      <c r="U371" s="13"/>
      <c r="V371" s="13"/>
      <c r="W371" s="13"/>
      <c r="X371" s="13"/>
      <c r="Y371" s="13"/>
      <c r="Z371" s="13"/>
      <c r="AA371" s="13"/>
      <c r="AB371" s="13"/>
      <c r="AC371" s="13"/>
      <c r="AD371" s="13"/>
      <c r="AE371" s="13"/>
      <c r="AT371" s="244" t="s">
        <v>206</v>
      </c>
      <c r="AU371" s="244" t="s">
        <v>78</v>
      </c>
      <c r="AV371" s="13" t="s">
        <v>76</v>
      </c>
      <c r="AW371" s="13" t="s">
        <v>31</v>
      </c>
      <c r="AX371" s="13" t="s">
        <v>69</v>
      </c>
      <c r="AY371" s="244" t="s">
        <v>193</v>
      </c>
    </row>
    <row r="372" s="14" customFormat="1">
      <c r="A372" s="14"/>
      <c r="B372" s="245"/>
      <c r="C372" s="246"/>
      <c r="D372" s="228" t="s">
        <v>206</v>
      </c>
      <c r="E372" s="247" t="s">
        <v>19</v>
      </c>
      <c r="F372" s="248" t="s">
        <v>1173</v>
      </c>
      <c r="G372" s="246"/>
      <c r="H372" s="249">
        <v>2.5</v>
      </c>
      <c r="I372" s="250"/>
      <c r="J372" s="246"/>
      <c r="K372" s="246"/>
      <c r="L372" s="251"/>
      <c r="M372" s="252"/>
      <c r="N372" s="253"/>
      <c r="O372" s="253"/>
      <c r="P372" s="253"/>
      <c r="Q372" s="253"/>
      <c r="R372" s="253"/>
      <c r="S372" s="253"/>
      <c r="T372" s="254"/>
      <c r="U372" s="14"/>
      <c r="V372" s="14"/>
      <c r="W372" s="14"/>
      <c r="X372" s="14"/>
      <c r="Y372" s="14"/>
      <c r="Z372" s="14"/>
      <c r="AA372" s="14"/>
      <c r="AB372" s="14"/>
      <c r="AC372" s="14"/>
      <c r="AD372" s="14"/>
      <c r="AE372" s="14"/>
      <c r="AT372" s="255" t="s">
        <v>206</v>
      </c>
      <c r="AU372" s="255" t="s">
        <v>78</v>
      </c>
      <c r="AV372" s="14" t="s">
        <v>78</v>
      </c>
      <c r="AW372" s="14" t="s">
        <v>31</v>
      </c>
      <c r="AX372" s="14" t="s">
        <v>76</v>
      </c>
      <c r="AY372" s="255" t="s">
        <v>193</v>
      </c>
    </row>
    <row r="373" s="2" customFormat="1" ht="16.5" customHeight="1">
      <c r="A373" s="41"/>
      <c r="B373" s="42"/>
      <c r="C373" s="215" t="s">
        <v>561</v>
      </c>
      <c r="D373" s="215" t="s">
        <v>195</v>
      </c>
      <c r="E373" s="216" t="s">
        <v>1174</v>
      </c>
      <c r="F373" s="217" t="s">
        <v>1175</v>
      </c>
      <c r="G373" s="218" t="s">
        <v>408</v>
      </c>
      <c r="H373" s="219">
        <v>1.3</v>
      </c>
      <c r="I373" s="220"/>
      <c r="J373" s="221">
        <f>ROUND(I373*H373,2)</f>
        <v>0</v>
      </c>
      <c r="K373" s="217" t="s">
        <v>199</v>
      </c>
      <c r="L373" s="47"/>
      <c r="M373" s="222" t="s">
        <v>19</v>
      </c>
      <c r="N373" s="223" t="s">
        <v>40</v>
      </c>
      <c r="O373" s="87"/>
      <c r="P373" s="224">
        <f>O373*H373</f>
        <v>0</v>
      </c>
      <c r="Q373" s="224">
        <v>0</v>
      </c>
      <c r="R373" s="224">
        <f>Q373*H373</f>
        <v>0</v>
      </c>
      <c r="S373" s="224">
        <v>0.0094500000000000001</v>
      </c>
      <c r="T373" s="225">
        <f>S373*H373</f>
        <v>0.012285000000000001</v>
      </c>
      <c r="U373" s="41"/>
      <c r="V373" s="41"/>
      <c r="W373" s="41"/>
      <c r="X373" s="41"/>
      <c r="Y373" s="41"/>
      <c r="Z373" s="41"/>
      <c r="AA373" s="41"/>
      <c r="AB373" s="41"/>
      <c r="AC373" s="41"/>
      <c r="AD373" s="41"/>
      <c r="AE373" s="41"/>
      <c r="AR373" s="226" t="s">
        <v>200</v>
      </c>
      <c r="AT373" s="226" t="s">
        <v>195</v>
      </c>
      <c r="AU373" s="226" t="s">
        <v>78</v>
      </c>
      <c r="AY373" s="20" t="s">
        <v>193</v>
      </c>
      <c r="BE373" s="227">
        <f>IF(N373="základní",J373,0)</f>
        <v>0</v>
      </c>
      <c r="BF373" s="227">
        <f>IF(N373="snížená",J373,0)</f>
        <v>0</v>
      </c>
      <c r="BG373" s="227">
        <f>IF(N373="zákl. přenesená",J373,0)</f>
        <v>0</v>
      </c>
      <c r="BH373" s="227">
        <f>IF(N373="sníž. přenesená",J373,0)</f>
        <v>0</v>
      </c>
      <c r="BI373" s="227">
        <f>IF(N373="nulová",J373,0)</f>
        <v>0</v>
      </c>
      <c r="BJ373" s="20" t="s">
        <v>76</v>
      </c>
      <c r="BK373" s="227">
        <f>ROUND(I373*H373,2)</f>
        <v>0</v>
      </c>
      <c r="BL373" s="20" t="s">
        <v>200</v>
      </c>
      <c r="BM373" s="226" t="s">
        <v>1176</v>
      </c>
    </row>
    <row r="374" s="2" customFormat="1">
      <c r="A374" s="41"/>
      <c r="B374" s="42"/>
      <c r="C374" s="43"/>
      <c r="D374" s="228" t="s">
        <v>202</v>
      </c>
      <c r="E374" s="43"/>
      <c r="F374" s="229" t="s">
        <v>1177</v>
      </c>
      <c r="G374" s="43"/>
      <c r="H374" s="43"/>
      <c r="I374" s="230"/>
      <c r="J374" s="43"/>
      <c r="K374" s="43"/>
      <c r="L374" s="47"/>
      <c r="M374" s="231"/>
      <c r="N374" s="232"/>
      <c r="O374" s="87"/>
      <c r="P374" s="87"/>
      <c r="Q374" s="87"/>
      <c r="R374" s="87"/>
      <c r="S374" s="87"/>
      <c r="T374" s="88"/>
      <c r="U374" s="41"/>
      <c r="V374" s="41"/>
      <c r="W374" s="41"/>
      <c r="X374" s="41"/>
      <c r="Y374" s="41"/>
      <c r="Z374" s="41"/>
      <c r="AA374" s="41"/>
      <c r="AB374" s="41"/>
      <c r="AC374" s="41"/>
      <c r="AD374" s="41"/>
      <c r="AE374" s="41"/>
      <c r="AT374" s="20" t="s">
        <v>202</v>
      </c>
      <c r="AU374" s="20" t="s">
        <v>78</v>
      </c>
    </row>
    <row r="375" s="2" customFormat="1">
      <c r="A375" s="41"/>
      <c r="B375" s="42"/>
      <c r="C375" s="43"/>
      <c r="D375" s="233" t="s">
        <v>204</v>
      </c>
      <c r="E375" s="43"/>
      <c r="F375" s="234" t="s">
        <v>1178</v>
      </c>
      <c r="G375" s="43"/>
      <c r="H375" s="43"/>
      <c r="I375" s="230"/>
      <c r="J375" s="43"/>
      <c r="K375" s="43"/>
      <c r="L375" s="47"/>
      <c r="M375" s="231"/>
      <c r="N375" s="232"/>
      <c r="O375" s="87"/>
      <c r="P375" s="87"/>
      <c r="Q375" s="87"/>
      <c r="R375" s="87"/>
      <c r="S375" s="87"/>
      <c r="T375" s="88"/>
      <c r="U375" s="41"/>
      <c r="V375" s="41"/>
      <c r="W375" s="41"/>
      <c r="X375" s="41"/>
      <c r="Y375" s="41"/>
      <c r="Z375" s="41"/>
      <c r="AA375" s="41"/>
      <c r="AB375" s="41"/>
      <c r="AC375" s="41"/>
      <c r="AD375" s="41"/>
      <c r="AE375" s="41"/>
      <c r="AT375" s="20" t="s">
        <v>204</v>
      </c>
      <c r="AU375" s="20" t="s">
        <v>78</v>
      </c>
    </row>
    <row r="376" s="13" customFormat="1">
      <c r="A376" s="13"/>
      <c r="B376" s="235"/>
      <c r="C376" s="236"/>
      <c r="D376" s="228" t="s">
        <v>206</v>
      </c>
      <c r="E376" s="237" t="s">
        <v>19</v>
      </c>
      <c r="F376" s="238" t="s">
        <v>207</v>
      </c>
      <c r="G376" s="236"/>
      <c r="H376" s="237" t="s">
        <v>19</v>
      </c>
      <c r="I376" s="239"/>
      <c r="J376" s="236"/>
      <c r="K376" s="236"/>
      <c r="L376" s="240"/>
      <c r="M376" s="241"/>
      <c r="N376" s="242"/>
      <c r="O376" s="242"/>
      <c r="P376" s="242"/>
      <c r="Q376" s="242"/>
      <c r="R376" s="242"/>
      <c r="S376" s="242"/>
      <c r="T376" s="243"/>
      <c r="U376" s="13"/>
      <c r="V376" s="13"/>
      <c r="W376" s="13"/>
      <c r="X376" s="13"/>
      <c r="Y376" s="13"/>
      <c r="Z376" s="13"/>
      <c r="AA376" s="13"/>
      <c r="AB376" s="13"/>
      <c r="AC376" s="13"/>
      <c r="AD376" s="13"/>
      <c r="AE376" s="13"/>
      <c r="AT376" s="244" t="s">
        <v>206</v>
      </c>
      <c r="AU376" s="244" t="s">
        <v>78</v>
      </c>
      <c r="AV376" s="13" t="s">
        <v>76</v>
      </c>
      <c r="AW376" s="13" t="s">
        <v>31</v>
      </c>
      <c r="AX376" s="13" t="s">
        <v>69</v>
      </c>
      <c r="AY376" s="244" t="s">
        <v>193</v>
      </c>
    </row>
    <row r="377" s="14" customFormat="1">
      <c r="A377" s="14"/>
      <c r="B377" s="245"/>
      <c r="C377" s="246"/>
      <c r="D377" s="228" t="s">
        <v>206</v>
      </c>
      <c r="E377" s="247" t="s">
        <v>19</v>
      </c>
      <c r="F377" s="248" t="s">
        <v>1179</v>
      </c>
      <c r="G377" s="246"/>
      <c r="H377" s="249">
        <v>1.3</v>
      </c>
      <c r="I377" s="250"/>
      <c r="J377" s="246"/>
      <c r="K377" s="246"/>
      <c r="L377" s="251"/>
      <c r="M377" s="252"/>
      <c r="N377" s="253"/>
      <c r="O377" s="253"/>
      <c r="P377" s="253"/>
      <c r="Q377" s="253"/>
      <c r="R377" s="253"/>
      <c r="S377" s="253"/>
      <c r="T377" s="254"/>
      <c r="U377" s="14"/>
      <c r="V377" s="14"/>
      <c r="W377" s="14"/>
      <c r="X377" s="14"/>
      <c r="Y377" s="14"/>
      <c r="Z377" s="14"/>
      <c r="AA377" s="14"/>
      <c r="AB377" s="14"/>
      <c r="AC377" s="14"/>
      <c r="AD377" s="14"/>
      <c r="AE377" s="14"/>
      <c r="AT377" s="255" t="s">
        <v>206</v>
      </c>
      <c r="AU377" s="255" t="s">
        <v>78</v>
      </c>
      <c r="AV377" s="14" t="s">
        <v>78</v>
      </c>
      <c r="AW377" s="14" t="s">
        <v>31</v>
      </c>
      <c r="AX377" s="14" t="s">
        <v>76</v>
      </c>
      <c r="AY377" s="255" t="s">
        <v>193</v>
      </c>
    </row>
    <row r="378" s="2" customFormat="1" ht="16.5" customHeight="1">
      <c r="A378" s="41"/>
      <c r="B378" s="42"/>
      <c r="C378" s="215" t="s">
        <v>568</v>
      </c>
      <c r="D378" s="215" t="s">
        <v>195</v>
      </c>
      <c r="E378" s="216" t="s">
        <v>1180</v>
      </c>
      <c r="F378" s="217" t="s">
        <v>1181</v>
      </c>
      <c r="G378" s="218" t="s">
        <v>408</v>
      </c>
      <c r="H378" s="219">
        <v>2</v>
      </c>
      <c r="I378" s="220"/>
      <c r="J378" s="221">
        <f>ROUND(I378*H378,2)</f>
        <v>0</v>
      </c>
      <c r="K378" s="217" t="s">
        <v>199</v>
      </c>
      <c r="L378" s="47"/>
      <c r="M378" s="222" t="s">
        <v>19</v>
      </c>
      <c r="N378" s="223" t="s">
        <v>40</v>
      </c>
      <c r="O378" s="87"/>
      <c r="P378" s="224">
        <f>O378*H378</f>
        <v>0</v>
      </c>
      <c r="Q378" s="224">
        <v>0</v>
      </c>
      <c r="R378" s="224">
        <f>Q378*H378</f>
        <v>0</v>
      </c>
      <c r="S378" s="224">
        <v>0.0092499999999999995</v>
      </c>
      <c r="T378" s="225">
        <f>S378*H378</f>
        <v>0.018499999999999999</v>
      </c>
      <c r="U378" s="41"/>
      <c r="V378" s="41"/>
      <c r="W378" s="41"/>
      <c r="X378" s="41"/>
      <c r="Y378" s="41"/>
      <c r="Z378" s="41"/>
      <c r="AA378" s="41"/>
      <c r="AB378" s="41"/>
      <c r="AC378" s="41"/>
      <c r="AD378" s="41"/>
      <c r="AE378" s="41"/>
      <c r="AR378" s="226" t="s">
        <v>200</v>
      </c>
      <c r="AT378" s="226" t="s">
        <v>195</v>
      </c>
      <c r="AU378" s="226" t="s">
        <v>78</v>
      </c>
      <c r="AY378" s="20" t="s">
        <v>193</v>
      </c>
      <c r="BE378" s="227">
        <f>IF(N378="základní",J378,0)</f>
        <v>0</v>
      </c>
      <c r="BF378" s="227">
        <f>IF(N378="snížená",J378,0)</f>
        <v>0</v>
      </c>
      <c r="BG378" s="227">
        <f>IF(N378="zákl. přenesená",J378,0)</f>
        <v>0</v>
      </c>
      <c r="BH378" s="227">
        <f>IF(N378="sníž. přenesená",J378,0)</f>
        <v>0</v>
      </c>
      <c r="BI378" s="227">
        <f>IF(N378="nulová",J378,0)</f>
        <v>0</v>
      </c>
      <c r="BJ378" s="20" t="s">
        <v>76</v>
      </c>
      <c r="BK378" s="227">
        <f>ROUND(I378*H378,2)</f>
        <v>0</v>
      </c>
      <c r="BL378" s="20" t="s">
        <v>200</v>
      </c>
      <c r="BM378" s="226" t="s">
        <v>1182</v>
      </c>
    </row>
    <row r="379" s="2" customFormat="1">
      <c r="A379" s="41"/>
      <c r="B379" s="42"/>
      <c r="C379" s="43"/>
      <c r="D379" s="228" t="s">
        <v>202</v>
      </c>
      <c r="E379" s="43"/>
      <c r="F379" s="229" t="s">
        <v>1183</v>
      </c>
      <c r="G379" s="43"/>
      <c r="H379" s="43"/>
      <c r="I379" s="230"/>
      <c r="J379" s="43"/>
      <c r="K379" s="43"/>
      <c r="L379" s="47"/>
      <c r="M379" s="231"/>
      <c r="N379" s="232"/>
      <c r="O379" s="87"/>
      <c r="P379" s="87"/>
      <c r="Q379" s="87"/>
      <c r="R379" s="87"/>
      <c r="S379" s="87"/>
      <c r="T379" s="88"/>
      <c r="U379" s="41"/>
      <c r="V379" s="41"/>
      <c r="W379" s="41"/>
      <c r="X379" s="41"/>
      <c r="Y379" s="41"/>
      <c r="Z379" s="41"/>
      <c r="AA379" s="41"/>
      <c r="AB379" s="41"/>
      <c r="AC379" s="41"/>
      <c r="AD379" s="41"/>
      <c r="AE379" s="41"/>
      <c r="AT379" s="20" t="s">
        <v>202</v>
      </c>
      <c r="AU379" s="20" t="s">
        <v>78</v>
      </c>
    </row>
    <row r="380" s="2" customFormat="1">
      <c r="A380" s="41"/>
      <c r="B380" s="42"/>
      <c r="C380" s="43"/>
      <c r="D380" s="233" t="s">
        <v>204</v>
      </c>
      <c r="E380" s="43"/>
      <c r="F380" s="234" t="s">
        <v>1184</v>
      </c>
      <c r="G380" s="43"/>
      <c r="H380" s="43"/>
      <c r="I380" s="230"/>
      <c r="J380" s="43"/>
      <c r="K380" s="43"/>
      <c r="L380" s="47"/>
      <c r="M380" s="231"/>
      <c r="N380" s="232"/>
      <c r="O380" s="87"/>
      <c r="P380" s="87"/>
      <c r="Q380" s="87"/>
      <c r="R380" s="87"/>
      <c r="S380" s="87"/>
      <c r="T380" s="88"/>
      <c r="U380" s="41"/>
      <c r="V380" s="41"/>
      <c r="W380" s="41"/>
      <c r="X380" s="41"/>
      <c r="Y380" s="41"/>
      <c r="Z380" s="41"/>
      <c r="AA380" s="41"/>
      <c r="AB380" s="41"/>
      <c r="AC380" s="41"/>
      <c r="AD380" s="41"/>
      <c r="AE380" s="41"/>
      <c r="AT380" s="20" t="s">
        <v>204</v>
      </c>
      <c r="AU380" s="20" t="s">
        <v>78</v>
      </c>
    </row>
    <row r="381" s="13" customFormat="1">
      <c r="A381" s="13"/>
      <c r="B381" s="235"/>
      <c r="C381" s="236"/>
      <c r="D381" s="228" t="s">
        <v>206</v>
      </c>
      <c r="E381" s="237" t="s">
        <v>19</v>
      </c>
      <c r="F381" s="238" t="s">
        <v>207</v>
      </c>
      <c r="G381" s="236"/>
      <c r="H381" s="237" t="s">
        <v>19</v>
      </c>
      <c r="I381" s="239"/>
      <c r="J381" s="236"/>
      <c r="K381" s="236"/>
      <c r="L381" s="240"/>
      <c r="M381" s="241"/>
      <c r="N381" s="242"/>
      <c r="O381" s="242"/>
      <c r="P381" s="242"/>
      <c r="Q381" s="242"/>
      <c r="R381" s="242"/>
      <c r="S381" s="242"/>
      <c r="T381" s="243"/>
      <c r="U381" s="13"/>
      <c r="V381" s="13"/>
      <c r="W381" s="13"/>
      <c r="X381" s="13"/>
      <c r="Y381" s="13"/>
      <c r="Z381" s="13"/>
      <c r="AA381" s="13"/>
      <c r="AB381" s="13"/>
      <c r="AC381" s="13"/>
      <c r="AD381" s="13"/>
      <c r="AE381" s="13"/>
      <c r="AT381" s="244" t="s">
        <v>206</v>
      </c>
      <c r="AU381" s="244" t="s">
        <v>78</v>
      </c>
      <c r="AV381" s="13" t="s">
        <v>76</v>
      </c>
      <c r="AW381" s="13" t="s">
        <v>31</v>
      </c>
      <c r="AX381" s="13" t="s">
        <v>69</v>
      </c>
      <c r="AY381" s="244" t="s">
        <v>193</v>
      </c>
    </row>
    <row r="382" s="14" customFormat="1">
      <c r="A382" s="14"/>
      <c r="B382" s="245"/>
      <c r="C382" s="246"/>
      <c r="D382" s="228" t="s">
        <v>206</v>
      </c>
      <c r="E382" s="247" t="s">
        <v>19</v>
      </c>
      <c r="F382" s="248" t="s">
        <v>1185</v>
      </c>
      <c r="G382" s="246"/>
      <c r="H382" s="249">
        <v>2</v>
      </c>
      <c r="I382" s="250"/>
      <c r="J382" s="246"/>
      <c r="K382" s="246"/>
      <c r="L382" s="251"/>
      <c r="M382" s="252"/>
      <c r="N382" s="253"/>
      <c r="O382" s="253"/>
      <c r="P382" s="253"/>
      <c r="Q382" s="253"/>
      <c r="R382" s="253"/>
      <c r="S382" s="253"/>
      <c r="T382" s="254"/>
      <c r="U382" s="14"/>
      <c r="V382" s="14"/>
      <c r="W382" s="14"/>
      <c r="X382" s="14"/>
      <c r="Y382" s="14"/>
      <c r="Z382" s="14"/>
      <c r="AA382" s="14"/>
      <c r="AB382" s="14"/>
      <c r="AC382" s="14"/>
      <c r="AD382" s="14"/>
      <c r="AE382" s="14"/>
      <c r="AT382" s="255" t="s">
        <v>206</v>
      </c>
      <c r="AU382" s="255" t="s">
        <v>78</v>
      </c>
      <c r="AV382" s="14" t="s">
        <v>78</v>
      </c>
      <c r="AW382" s="14" t="s">
        <v>31</v>
      </c>
      <c r="AX382" s="14" t="s">
        <v>76</v>
      </c>
      <c r="AY382" s="255" t="s">
        <v>193</v>
      </c>
    </row>
    <row r="383" s="2" customFormat="1" ht="16.5" customHeight="1">
      <c r="A383" s="41"/>
      <c r="B383" s="42"/>
      <c r="C383" s="215" t="s">
        <v>577</v>
      </c>
      <c r="D383" s="215" t="s">
        <v>195</v>
      </c>
      <c r="E383" s="216" t="s">
        <v>1186</v>
      </c>
      <c r="F383" s="217" t="s">
        <v>1187</v>
      </c>
      <c r="G383" s="218" t="s">
        <v>408</v>
      </c>
      <c r="H383" s="219">
        <v>75</v>
      </c>
      <c r="I383" s="220"/>
      <c r="J383" s="221">
        <f>ROUND(I383*H383,2)</f>
        <v>0</v>
      </c>
      <c r="K383" s="217" t="s">
        <v>199</v>
      </c>
      <c r="L383" s="47"/>
      <c r="M383" s="222" t="s">
        <v>19</v>
      </c>
      <c r="N383" s="223" t="s">
        <v>40</v>
      </c>
      <c r="O383" s="87"/>
      <c r="P383" s="224">
        <f>O383*H383</f>
        <v>0</v>
      </c>
      <c r="Q383" s="224">
        <v>0</v>
      </c>
      <c r="R383" s="224">
        <f>Q383*H383</f>
        <v>0</v>
      </c>
      <c r="S383" s="224">
        <v>0.036999999999999998</v>
      </c>
      <c r="T383" s="225">
        <f>S383*H383</f>
        <v>2.7749999999999999</v>
      </c>
      <c r="U383" s="41"/>
      <c r="V383" s="41"/>
      <c r="W383" s="41"/>
      <c r="X383" s="41"/>
      <c r="Y383" s="41"/>
      <c r="Z383" s="41"/>
      <c r="AA383" s="41"/>
      <c r="AB383" s="41"/>
      <c r="AC383" s="41"/>
      <c r="AD383" s="41"/>
      <c r="AE383" s="41"/>
      <c r="AR383" s="226" t="s">
        <v>200</v>
      </c>
      <c r="AT383" s="226" t="s">
        <v>195</v>
      </c>
      <c r="AU383" s="226" t="s">
        <v>78</v>
      </c>
      <c r="AY383" s="20" t="s">
        <v>193</v>
      </c>
      <c r="BE383" s="227">
        <f>IF(N383="základní",J383,0)</f>
        <v>0</v>
      </c>
      <c r="BF383" s="227">
        <f>IF(N383="snížená",J383,0)</f>
        <v>0</v>
      </c>
      <c r="BG383" s="227">
        <f>IF(N383="zákl. přenesená",J383,0)</f>
        <v>0</v>
      </c>
      <c r="BH383" s="227">
        <f>IF(N383="sníž. přenesená",J383,0)</f>
        <v>0</v>
      </c>
      <c r="BI383" s="227">
        <f>IF(N383="nulová",J383,0)</f>
        <v>0</v>
      </c>
      <c r="BJ383" s="20" t="s">
        <v>76</v>
      </c>
      <c r="BK383" s="227">
        <f>ROUND(I383*H383,2)</f>
        <v>0</v>
      </c>
      <c r="BL383" s="20" t="s">
        <v>200</v>
      </c>
      <c r="BM383" s="226" t="s">
        <v>1188</v>
      </c>
    </row>
    <row r="384" s="2" customFormat="1">
      <c r="A384" s="41"/>
      <c r="B384" s="42"/>
      <c r="C384" s="43"/>
      <c r="D384" s="228" t="s">
        <v>202</v>
      </c>
      <c r="E384" s="43"/>
      <c r="F384" s="229" t="s">
        <v>1189</v>
      </c>
      <c r="G384" s="43"/>
      <c r="H384" s="43"/>
      <c r="I384" s="230"/>
      <c r="J384" s="43"/>
      <c r="K384" s="43"/>
      <c r="L384" s="47"/>
      <c r="M384" s="231"/>
      <c r="N384" s="232"/>
      <c r="O384" s="87"/>
      <c r="P384" s="87"/>
      <c r="Q384" s="87"/>
      <c r="R384" s="87"/>
      <c r="S384" s="87"/>
      <c r="T384" s="88"/>
      <c r="U384" s="41"/>
      <c r="V384" s="41"/>
      <c r="W384" s="41"/>
      <c r="X384" s="41"/>
      <c r="Y384" s="41"/>
      <c r="Z384" s="41"/>
      <c r="AA384" s="41"/>
      <c r="AB384" s="41"/>
      <c r="AC384" s="41"/>
      <c r="AD384" s="41"/>
      <c r="AE384" s="41"/>
      <c r="AT384" s="20" t="s">
        <v>202</v>
      </c>
      <c r="AU384" s="20" t="s">
        <v>78</v>
      </c>
    </row>
    <row r="385" s="2" customFormat="1">
      <c r="A385" s="41"/>
      <c r="B385" s="42"/>
      <c r="C385" s="43"/>
      <c r="D385" s="233" t="s">
        <v>204</v>
      </c>
      <c r="E385" s="43"/>
      <c r="F385" s="234" t="s">
        <v>1190</v>
      </c>
      <c r="G385" s="43"/>
      <c r="H385" s="43"/>
      <c r="I385" s="230"/>
      <c r="J385" s="43"/>
      <c r="K385" s="43"/>
      <c r="L385" s="47"/>
      <c r="M385" s="231"/>
      <c r="N385" s="232"/>
      <c r="O385" s="87"/>
      <c r="P385" s="87"/>
      <c r="Q385" s="87"/>
      <c r="R385" s="87"/>
      <c r="S385" s="87"/>
      <c r="T385" s="88"/>
      <c r="U385" s="41"/>
      <c r="V385" s="41"/>
      <c r="W385" s="41"/>
      <c r="X385" s="41"/>
      <c r="Y385" s="41"/>
      <c r="Z385" s="41"/>
      <c r="AA385" s="41"/>
      <c r="AB385" s="41"/>
      <c r="AC385" s="41"/>
      <c r="AD385" s="41"/>
      <c r="AE385" s="41"/>
      <c r="AT385" s="20" t="s">
        <v>204</v>
      </c>
      <c r="AU385" s="20" t="s">
        <v>78</v>
      </c>
    </row>
    <row r="386" s="13" customFormat="1">
      <c r="A386" s="13"/>
      <c r="B386" s="235"/>
      <c r="C386" s="236"/>
      <c r="D386" s="228" t="s">
        <v>206</v>
      </c>
      <c r="E386" s="237" t="s">
        <v>19</v>
      </c>
      <c r="F386" s="238" t="s">
        <v>207</v>
      </c>
      <c r="G386" s="236"/>
      <c r="H386" s="237" t="s">
        <v>19</v>
      </c>
      <c r="I386" s="239"/>
      <c r="J386" s="236"/>
      <c r="K386" s="236"/>
      <c r="L386" s="240"/>
      <c r="M386" s="241"/>
      <c r="N386" s="242"/>
      <c r="O386" s="242"/>
      <c r="P386" s="242"/>
      <c r="Q386" s="242"/>
      <c r="R386" s="242"/>
      <c r="S386" s="242"/>
      <c r="T386" s="243"/>
      <c r="U386" s="13"/>
      <c r="V386" s="13"/>
      <c r="W386" s="13"/>
      <c r="X386" s="13"/>
      <c r="Y386" s="13"/>
      <c r="Z386" s="13"/>
      <c r="AA386" s="13"/>
      <c r="AB386" s="13"/>
      <c r="AC386" s="13"/>
      <c r="AD386" s="13"/>
      <c r="AE386" s="13"/>
      <c r="AT386" s="244" t="s">
        <v>206</v>
      </c>
      <c r="AU386" s="244" t="s">
        <v>78</v>
      </c>
      <c r="AV386" s="13" t="s">
        <v>76</v>
      </c>
      <c r="AW386" s="13" t="s">
        <v>31</v>
      </c>
      <c r="AX386" s="13" t="s">
        <v>69</v>
      </c>
      <c r="AY386" s="244" t="s">
        <v>193</v>
      </c>
    </row>
    <row r="387" s="13" customFormat="1">
      <c r="A387" s="13"/>
      <c r="B387" s="235"/>
      <c r="C387" s="236"/>
      <c r="D387" s="228" t="s">
        <v>206</v>
      </c>
      <c r="E387" s="237" t="s">
        <v>19</v>
      </c>
      <c r="F387" s="238" t="s">
        <v>1133</v>
      </c>
      <c r="G387" s="236"/>
      <c r="H387" s="237" t="s">
        <v>19</v>
      </c>
      <c r="I387" s="239"/>
      <c r="J387" s="236"/>
      <c r="K387" s="236"/>
      <c r="L387" s="240"/>
      <c r="M387" s="241"/>
      <c r="N387" s="242"/>
      <c r="O387" s="242"/>
      <c r="P387" s="242"/>
      <c r="Q387" s="242"/>
      <c r="R387" s="242"/>
      <c r="S387" s="242"/>
      <c r="T387" s="243"/>
      <c r="U387" s="13"/>
      <c r="V387" s="13"/>
      <c r="W387" s="13"/>
      <c r="X387" s="13"/>
      <c r="Y387" s="13"/>
      <c r="Z387" s="13"/>
      <c r="AA387" s="13"/>
      <c r="AB387" s="13"/>
      <c r="AC387" s="13"/>
      <c r="AD387" s="13"/>
      <c r="AE387" s="13"/>
      <c r="AT387" s="244" t="s">
        <v>206</v>
      </c>
      <c r="AU387" s="244" t="s">
        <v>78</v>
      </c>
      <c r="AV387" s="13" t="s">
        <v>76</v>
      </c>
      <c r="AW387" s="13" t="s">
        <v>31</v>
      </c>
      <c r="AX387" s="13" t="s">
        <v>69</v>
      </c>
      <c r="AY387" s="244" t="s">
        <v>193</v>
      </c>
    </row>
    <row r="388" s="14" customFormat="1">
      <c r="A388" s="14"/>
      <c r="B388" s="245"/>
      <c r="C388" s="246"/>
      <c r="D388" s="228" t="s">
        <v>206</v>
      </c>
      <c r="E388" s="247" t="s">
        <v>19</v>
      </c>
      <c r="F388" s="248" t="s">
        <v>1191</v>
      </c>
      <c r="G388" s="246"/>
      <c r="H388" s="249">
        <v>26.5</v>
      </c>
      <c r="I388" s="250"/>
      <c r="J388" s="246"/>
      <c r="K388" s="246"/>
      <c r="L388" s="251"/>
      <c r="M388" s="252"/>
      <c r="N388" s="253"/>
      <c r="O388" s="253"/>
      <c r="P388" s="253"/>
      <c r="Q388" s="253"/>
      <c r="R388" s="253"/>
      <c r="S388" s="253"/>
      <c r="T388" s="254"/>
      <c r="U388" s="14"/>
      <c r="V388" s="14"/>
      <c r="W388" s="14"/>
      <c r="X388" s="14"/>
      <c r="Y388" s="14"/>
      <c r="Z388" s="14"/>
      <c r="AA388" s="14"/>
      <c r="AB388" s="14"/>
      <c r="AC388" s="14"/>
      <c r="AD388" s="14"/>
      <c r="AE388" s="14"/>
      <c r="AT388" s="255" t="s">
        <v>206</v>
      </c>
      <c r="AU388" s="255" t="s">
        <v>78</v>
      </c>
      <c r="AV388" s="14" t="s">
        <v>78</v>
      </c>
      <c r="AW388" s="14" t="s">
        <v>31</v>
      </c>
      <c r="AX388" s="14" t="s">
        <v>69</v>
      </c>
      <c r="AY388" s="255" t="s">
        <v>193</v>
      </c>
    </row>
    <row r="389" s="14" customFormat="1">
      <c r="A389" s="14"/>
      <c r="B389" s="245"/>
      <c r="C389" s="246"/>
      <c r="D389" s="228" t="s">
        <v>206</v>
      </c>
      <c r="E389" s="247" t="s">
        <v>19</v>
      </c>
      <c r="F389" s="248" t="s">
        <v>1192</v>
      </c>
      <c r="G389" s="246"/>
      <c r="H389" s="249">
        <v>40</v>
      </c>
      <c r="I389" s="250"/>
      <c r="J389" s="246"/>
      <c r="K389" s="246"/>
      <c r="L389" s="251"/>
      <c r="M389" s="252"/>
      <c r="N389" s="253"/>
      <c r="O389" s="253"/>
      <c r="P389" s="253"/>
      <c r="Q389" s="253"/>
      <c r="R389" s="253"/>
      <c r="S389" s="253"/>
      <c r="T389" s="254"/>
      <c r="U389" s="14"/>
      <c r="V389" s="14"/>
      <c r="W389" s="14"/>
      <c r="X389" s="14"/>
      <c r="Y389" s="14"/>
      <c r="Z389" s="14"/>
      <c r="AA389" s="14"/>
      <c r="AB389" s="14"/>
      <c r="AC389" s="14"/>
      <c r="AD389" s="14"/>
      <c r="AE389" s="14"/>
      <c r="AT389" s="255" t="s">
        <v>206</v>
      </c>
      <c r="AU389" s="255" t="s">
        <v>78</v>
      </c>
      <c r="AV389" s="14" t="s">
        <v>78</v>
      </c>
      <c r="AW389" s="14" t="s">
        <v>31</v>
      </c>
      <c r="AX389" s="14" t="s">
        <v>69</v>
      </c>
      <c r="AY389" s="255" t="s">
        <v>193</v>
      </c>
    </row>
    <row r="390" s="14" customFormat="1">
      <c r="A390" s="14"/>
      <c r="B390" s="245"/>
      <c r="C390" s="246"/>
      <c r="D390" s="228" t="s">
        <v>206</v>
      </c>
      <c r="E390" s="247" t="s">
        <v>19</v>
      </c>
      <c r="F390" s="248" t="s">
        <v>1193</v>
      </c>
      <c r="G390" s="246"/>
      <c r="H390" s="249">
        <v>8.5</v>
      </c>
      <c r="I390" s="250"/>
      <c r="J390" s="246"/>
      <c r="K390" s="246"/>
      <c r="L390" s="251"/>
      <c r="M390" s="252"/>
      <c r="N390" s="253"/>
      <c r="O390" s="253"/>
      <c r="P390" s="253"/>
      <c r="Q390" s="253"/>
      <c r="R390" s="253"/>
      <c r="S390" s="253"/>
      <c r="T390" s="254"/>
      <c r="U390" s="14"/>
      <c r="V390" s="14"/>
      <c r="W390" s="14"/>
      <c r="X390" s="14"/>
      <c r="Y390" s="14"/>
      <c r="Z390" s="14"/>
      <c r="AA390" s="14"/>
      <c r="AB390" s="14"/>
      <c r="AC390" s="14"/>
      <c r="AD390" s="14"/>
      <c r="AE390" s="14"/>
      <c r="AT390" s="255" t="s">
        <v>206</v>
      </c>
      <c r="AU390" s="255" t="s">
        <v>78</v>
      </c>
      <c r="AV390" s="14" t="s">
        <v>78</v>
      </c>
      <c r="AW390" s="14" t="s">
        <v>31</v>
      </c>
      <c r="AX390" s="14" t="s">
        <v>69</v>
      </c>
      <c r="AY390" s="255" t="s">
        <v>193</v>
      </c>
    </row>
    <row r="391" s="15" customFormat="1">
      <c r="A391" s="15"/>
      <c r="B391" s="256"/>
      <c r="C391" s="257"/>
      <c r="D391" s="228" t="s">
        <v>206</v>
      </c>
      <c r="E391" s="258" t="s">
        <v>19</v>
      </c>
      <c r="F391" s="259" t="s">
        <v>218</v>
      </c>
      <c r="G391" s="257"/>
      <c r="H391" s="260">
        <v>75</v>
      </c>
      <c r="I391" s="261"/>
      <c r="J391" s="257"/>
      <c r="K391" s="257"/>
      <c r="L391" s="262"/>
      <c r="M391" s="263"/>
      <c r="N391" s="264"/>
      <c r="O391" s="264"/>
      <c r="P391" s="264"/>
      <c r="Q391" s="264"/>
      <c r="R391" s="264"/>
      <c r="S391" s="264"/>
      <c r="T391" s="265"/>
      <c r="U391" s="15"/>
      <c r="V391" s="15"/>
      <c r="W391" s="15"/>
      <c r="X391" s="15"/>
      <c r="Y391" s="15"/>
      <c r="Z391" s="15"/>
      <c r="AA391" s="15"/>
      <c r="AB391" s="15"/>
      <c r="AC391" s="15"/>
      <c r="AD391" s="15"/>
      <c r="AE391" s="15"/>
      <c r="AT391" s="266" t="s">
        <v>206</v>
      </c>
      <c r="AU391" s="266" t="s">
        <v>78</v>
      </c>
      <c r="AV391" s="15" t="s">
        <v>200</v>
      </c>
      <c r="AW391" s="15" t="s">
        <v>31</v>
      </c>
      <c r="AX391" s="15" t="s">
        <v>76</v>
      </c>
      <c r="AY391" s="266" t="s">
        <v>193</v>
      </c>
    </row>
    <row r="392" s="2" customFormat="1" ht="16.5" customHeight="1">
      <c r="A392" s="41"/>
      <c r="B392" s="42"/>
      <c r="C392" s="215" t="s">
        <v>584</v>
      </c>
      <c r="D392" s="215" t="s">
        <v>195</v>
      </c>
      <c r="E392" s="216" t="s">
        <v>1194</v>
      </c>
      <c r="F392" s="217" t="s">
        <v>1195</v>
      </c>
      <c r="G392" s="218" t="s">
        <v>408</v>
      </c>
      <c r="H392" s="219">
        <v>7.7999999999999998</v>
      </c>
      <c r="I392" s="220"/>
      <c r="J392" s="221">
        <f>ROUND(I392*H392,2)</f>
        <v>0</v>
      </c>
      <c r="K392" s="217" t="s">
        <v>199</v>
      </c>
      <c r="L392" s="47"/>
      <c r="M392" s="222" t="s">
        <v>19</v>
      </c>
      <c r="N392" s="223" t="s">
        <v>40</v>
      </c>
      <c r="O392" s="87"/>
      <c r="P392" s="224">
        <f>O392*H392</f>
        <v>0</v>
      </c>
      <c r="Q392" s="224">
        <v>1.113E-05</v>
      </c>
      <c r="R392" s="224">
        <f>Q392*H392</f>
        <v>8.6813999999999999E-05</v>
      </c>
      <c r="S392" s="224">
        <v>0</v>
      </c>
      <c r="T392" s="225">
        <f>S392*H392</f>
        <v>0</v>
      </c>
      <c r="U392" s="41"/>
      <c r="V392" s="41"/>
      <c r="W392" s="41"/>
      <c r="X392" s="41"/>
      <c r="Y392" s="41"/>
      <c r="Z392" s="41"/>
      <c r="AA392" s="41"/>
      <c r="AB392" s="41"/>
      <c r="AC392" s="41"/>
      <c r="AD392" s="41"/>
      <c r="AE392" s="41"/>
      <c r="AR392" s="226" t="s">
        <v>200</v>
      </c>
      <c r="AT392" s="226" t="s">
        <v>195</v>
      </c>
      <c r="AU392" s="226" t="s">
        <v>78</v>
      </c>
      <c r="AY392" s="20" t="s">
        <v>193</v>
      </c>
      <c r="BE392" s="227">
        <f>IF(N392="základní",J392,0)</f>
        <v>0</v>
      </c>
      <c r="BF392" s="227">
        <f>IF(N392="snížená",J392,0)</f>
        <v>0</v>
      </c>
      <c r="BG392" s="227">
        <f>IF(N392="zákl. přenesená",J392,0)</f>
        <v>0</v>
      </c>
      <c r="BH392" s="227">
        <f>IF(N392="sníž. přenesená",J392,0)</f>
        <v>0</v>
      </c>
      <c r="BI392" s="227">
        <f>IF(N392="nulová",J392,0)</f>
        <v>0</v>
      </c>
      <c r="BJ392" s="20" t="s">
        <v>76</v>
      </c>
      <c r="BK392" s="227">
        <f>ROUND(I392*H392,2)</f>
        <v>0</v>
      </c>
      <c r="BL392" s="20" t="s">
        <v>200</v>
      </c>
      <c r="BM392" s="226" t="s">
        <v>1196</v>
      </c>
    </row>
    <row r="393" s="2" customFormat="1">
      <c r="A393" s="41"/>
      <c r="B393" s="42"/>
      <c r="C393" s="43"/>
      <c r="D393" s="228" t="s">
        <v>202</v>
      </c>
      <c r="E393" s="43"/>
      <c r="F393" s="229" t="s">
        <v>1197</v>
      </c>
      <c r="G393" s="43"/>
      <c r="H393" s="43"/>
      <c r="I393" s="230"/>
      <c r="J393" s="43"/>
      <c r="K393" s="43"/>
      <c r="L393" s="47"/>
      <c r="M393" s="231"/>
      <c r="N393" s="232"/>
      <c r="O393" s="87"/>
      <c r="P393" s="87"/>
      <c r="Q393" s="87"/>
      <c r="R393" s="87"/>
      <c r="S393" s="87"/>
      <c r="T393" s="88"/>
      <c r="U393" s="41"/>
      <c r="V393" s="41"/>
      <c r="W393" s="41"/>
      <c r="X393" s="41"/>
      <c r="Y393" s="41"/>
      <c r="Z393" s="41"/>
      <c r="AA393" s="41"/>
      <c r="AB393" s="41"/>
      <c r="AC393" s="41"/>
      <c r="AD393" s="41"/>
      <c r="AE393" s="41"/>
      <c r="AT393" s="20" t="s">
        <v>202</v>
      </c>
      <c r="AU393" s="20" t="s">
        <v>78</v>
      </c>
    </row>
    <row r="394" s="2" customFormat="1">
      <c r="A394" s="41"/>
      <c r="B394" s="42"/>
      <c r="C394" s="43"/>
      <c r="D394" s="233" t="s">
        <v>204</v>
      </c>
      <c r="E394" s="43"/>
      <c r="F394" s="234" t="s">
        <v>1198</v>
      </c>
      <c r="G394" s="43"/>
      <c r="H394" s="43"/>
      <c r="I394" s="230"/>
      <c r="J394" s="43"/>
      <c r="K394" s="43"/>
      <c r="L394" s="47"/>
      <c r="M394" s="231"/>
      <c r="N394" s="232"/>
      <c r="O394" s="87"/>
      <c r="P394" s="87"/>
      <c r="Q394" s="87"/>
      <c r="R394" s="87"/>
      <c r="S394" s="87"/>
      <c r="T394" s="88"/>
      <c r="U394" s="41"/>
      <c r="V394" s="41"/>
      <c r="W394" s="41"/>
      <c r="X394" s="41"/>
      <c r="Y394" s="41"/>
      <c r="Z394" s="41"/>
      <c r="AA394" s="41"/>
      <c r="AB394" s="41"/>
      <c r="AC394" s="41"/>
      <c r="AD394" s="41"/>
      <c r="AE394" s="41"/>
      <c r="AT394" s="20" t="s">
        <v>204</v>
      </c>
      <c r="AU394" s="20" t="s">
        <v>78</v>
      </c>
    </row>
    <row r="395" s="13" customFormat="1">
      <c r="A395" s="13"/>
      <c r="B395" s="235"/>
      <c r="C395" s="236"/>
      <c r="D395" s="228" t="s">
        <v>206</v>
      </c>
      <c r="E395" s="237" t="s">
        <v>19</v>
      </c>
      <c r="F395" s="238" t="s">
        <v>207</v>
      </c>
      <c r="G395" s="236"/>
      <c r="H395" s="237" t="s">
        <v>19</v>
      </c>
      <c r="I395" s="239"/>
      <c r="J395" s="236"/>
      <c r="K395" s="236"/>
      <c r="L395" s="240"/>
      <c r="M395" s="241"/>
      <c r="N395" s="242"/>
      <c r="O395" s="242"/>
      <c r="P395" s="242"/>
      <c r="Q395" s="242"/>
      <c r="R395" s="242"/>
      <c r="S395" s="242"/>
      <c r="T395" s="243"/>
      <c r="U395" s="13"/>
      <c r="V395" s="13"/>
      <c r="W395" s="13"/>
      <c r="X395" s="13"/>
      <c r="Y395" s="13"/>
      <c r="Z395" s="13"/>
      <c r="AA395" s="13"/>
      <c r="AB395" s="13"/>
      <c r="AC395" s="13"/>
      <c r="AD395" s="13"/>
      <c r="AE395" s="13"/>
      <c r="AT395" s="244" t="s">
        <v>206</v>
      </c>
      <c r="AU395" s="244" t="s">
        <v>78</v>
      </c>
      <c r="AV395" s="13" t="s">
        <v>76</v>
      </c>
      <c r="AW395" s="13" t="s">
        <v>31</v>
      </c>
      <c r="AX395" s="13" t="s">
        <v>69</v>
      </c>
      <c r="AY395" s="244" t="s">
        <v>193</v>
      </c>
    </row>
    <row r="396" s="14" customFormat="1">
      <c r="A396" s="14"/>
      <c r="B396" s="245"/>
      <c r="C396" s="246"/>
      <c r="D396" s="228" t="s">
        <v>206</v>
      </c>
      <c r="E396" s="247" t="s">
        <v>19</v>
      </c>
      <c r="F396" s="248" t="s">
        <v>1199</v>
      </c>
      <c r="G396" s="246"/>
      <c r="H396" s="249">
        <v>7.7999999999999998</v>
      </c>
      <c r="I396" s="250"/>
      <c r="J396" s="246"/>
      <c r="K396" s="246"/>
      <c r="L396" s="251"/>
      <c r="M396" s="252"/>
      <c r="N396" s="253"/>
      <c r="O396" s="253"/>
      <c r="P396" s="253"/>
      <c r="Q396" s="253"/>
      <c r="R396" s="253"/>
      <c r="S396" s="253"/>
      <c r="T396" s="254"/>
      <c r="U396" s="14"/>
      <c r="V396" s="14"/>
      <c r="W396" s="14"/>
      <c r="X396" s="14"/>
      <c r="Y396" s="14"/>
      <c r="Z396" s="14"/>
      <c r="AA396" s="14"/>
      <c r="AB396" s="14"/>
      <c r="AC396" s="14"/>
      <c r="AD396" s="14"/>
      <c r="AE396" s="14"/>
      <c r="AT396" s="255" t="s">
        <v>206</v>
      </c>
      <c r="AU396" s="255" t="s">
        <v>78</v>
      </c>
      <c r="AV396" s="14" t="s">
        <v>78</v>
      </c>
      <c r="AW396" s="14" t="s">
        <v>31</v>
      </c>
      <c r="AX396" s="14" t="s">
        <v>76</v>
      </c>
      <c r="AY396" s="255" t="s">
        <v>193</v>
      </c>
    </row>
    <row r="397" s="2" customFormat="1" ht="16.5" customHeight="1">
      <c r="A397" s="41"/>
      <c r="B397" s="42"/>
      <c r="C397" s="215" t="s">
        <v>591</v>
      </c>
      <c r="D397" s="215" t="s">
        <v>195</v>
      </c>
      <c r="E397" s="216" t="s">
        <v>1200</v>
      </c>
      <c r="F397" s="217" t="s">
        <v>1201</v>
      </c>
      <c r="G397" s="218" t="s">
        <v>408</v>
      </c>
      <c r="H397" s="219">
        <v>60</v>
      </c>
      <c r="I397" s="220"/>
      <c r="J397" s="221">
        <f>ROUND(I397*H397,2)</f>
        <v>0</v>
      </c>
      <c r="K397" s="217" t="s">
        <v>19</v>
      </c>
      <c r="L397" s="47"/>
      <c r="M397" s="222" t="s">
        <v>19</v>
      </c>
      <c r="N397" s="223" t="s">
        <v>40</v>
      </c>
      <c r="O397" s="87"/>
      <c r="P397" s="224">
        <f>O397*H397</f>
        <v>0</v>
      </c>
      <c r="Q397" s="224">
        <v>0</v>
      </c>
      <c r="R397" s="224">
        <f>Q397*H397</f>
        <v>0</v>
      </c>
      <c r="S397" s="224">
        <v>0</v>
      </c>
      <c r="T397" s="225">
        <f>S397*H397</f>
        <v>0</v>
      </c>
      <c r="U397" s="41"/>
      <c r="V397" s="41"/>
      <c r="W397" s="41"/>
      <c r="X397" s="41"/>
      <c r="Y397" s="41"/>
      <c r="Z397" s="41"/>
      <c r="AA397" s="41"/>
      <c r="AB397" s="41"/>
      <c r="AC397" s="41"/>
      <c r="AD397" s="41"/>
      <c r="AE397" s="41"/>
      <c r="AR397" s="226" t="s">
        <v>200</v>
      </c>
      <c r="AT397" s="226" t="s">
        <v>195</v>
      </c>
      <c r="AU397" s="226" t="s">
        <v>78</v>
      </c>
      <c r="AY397" s="20" t="s">
        <v>193</v>
      </c>
      <c r="BE397" s="227">
        <f>IF(N397="základní",J397,0)</f>
        <v>0</v>
      </c>
      <c r="BF397" s="227">
        <f>IF(N397="snížená",J397,0)</f>
        <v>0</v>
      </c>
      <c r="BG397" s="227">
        <f>IF(N397="zákl. přenesená",J397,0)</f>
        <v>0</v>
      </c>
      <c r="BH397" s="227">
        <f>IF(N397="sníž. přenesená",J397,0)</f>
        <v>0</v>
      </c>
      <c r="BI397" s="227">
        <f>IF(N397="nulová",J397,0)</f>
        <v>0</v>
      </c>
      <c r="BJ397" s="20" t="s">
        <v>76</v>
      </c>
      <c r="BK397" s="227">
        <f>ROUND(I397*H397,2)</f>
        <v>0</v>
      </c>
      <c r="BL397" s="20" t="s">
        <v>200</v>
      </c>
      <c r="BM397" s="226" t="s">
        <v>1202</v>
      </c>
    </row>
    <row r="398" s="2" customFormat="1">
      <c r="A398" s="41"/>
      <c r="B398" s="42"/>
      <c r="C398" s="43"/>
      <c r="D398" s="228" t="s">
        <v>202</v>
      </c>
      <c r="E398" s="43"/>
      <c r="F398" s="229" t="s">
        <v>1201</v>
      </c>
      <c r="G398" s="43"/>
      <c r="H398" s="43"/>
      <c r="I398" s="230"/>
      <c r="J398" s="43"/>
      <c r="K398" s="43"/>
      <c r="L398" s="47"/>
      <c r="M398" s="231"/>
      <c r="N398" s="232"/>
      <c r="O398" s="87"/>
      <c r="P398" s="87"/>
      <c r="Q398" s="87"/>
      <c r="R398" s="87"/>
      <c r="S398" s="87"/>
      <c r="T398" s="88"/>
      <c r="U398" s="41"/>
      <c r="V398" s="41"/>
      <c r="W398" s="41"/>
      <c r="X398" s="41"/>
      <c r="Y398" s="41"/>
      <c r="Z398" s="41"/>
      <c r="AA398" s="41"/>
      <c r="AB398" s="41"/>
      <c r="AC398" s="41"/>
      <c r="AD398" s="41"/>
      <c r="AE398" s="41"/>
      <c r="AT398" s="20" t="s">
        <v>202</v>
      </c>
      <c r="AU398" s="20" t="s">
        <v>78</v>
      </c>
    </row>
    <row r="399" s="13" customFormat="1">
      <c r="A399" s="13"/>
      <c r="B399" s="235"/>
      <c r="C399" s="236"/>
      <c r="D399" s="228" t="s">
        <v>206</v>
      </c>
      <c r="E399" s="237" t="s">
        <v>19</v>
      </c>
      <c r="F399" s="238" t="s">
        <v>207</v>
      </c>
      <c r="G399" s="236"/>
      <c r="H399" s="237" t="s">
        <v>19</v>
      </c>
      <c r="I399" s="239"/>
      <c r="J399" s="236"/>
      <c r="K399" s="236"/>
      <c r="L399" s="240"/>
      <c r="M399" s="241"/>
      <c r="N399" s="242"/>
      <c r="O399" s="242"/>
      <c r="P399" s="242"/>
      <c r="Q399" s="242"/>
      <c r="R399" s="242"/>
      <c r="S399" s="242"/>
      <c r="T399" s="243"/>
      <c r="U399" s="13"/>
      <c r="V399" s="13"/>
      <c r="W399" s="13"/>
      <c r="X399" s="13"/>
      <c r="Y399" s="13"/>
      <c r="Z399" s="13"/>
      <c r="AA399" s="13"/>
      <c r="AB399" s="13"/>
      <c r="AC399" s="13"/>
      <c r="AD399" s="13"/>
      <c r="AE399" s="13"/>
      <c r="AT399" s="244" t="s">
        <v>206</v>
      </c>
      <c r="AU399" s="244" t="s">
        <v>78</v>
      </c>
      <c r="AV399" s="13" t="s">
        <v>76</v>
      </c>
      <c r="AW399" s="13" t="s">
        <v>31</v>
      </c>
      <c r="AX399" s="13" t="s">
        <v>69</v>
      </c>
      <c r="AY399" s="244" t="s">
        <v>193</v>
      </c>
    </row>
    <row r="400" s="14" customFormat="1">
      <c r="A400" s="14"/>
      <c r="B400" s="245"/>
      <c r="C400" s="246"/>
      <c r="D400" s="228" t="s">
        <v>206</v>
      </c>
      <c r="E400" s="247" t="s">
        <v>19</v>
      </c>
      <c r="F400" s="248" t="s">
        <v>653</v>
      </c>
      <c r="G400" s="246"/>
      <c r="H400" s="249">
        <v>60</v>
      </c>
      <c r="I400" s="250"/>
      <c r="J400" s="246"/>
      <c r="K400" s="246"/>
      <c r="L400" s="251"/>
      <c r="M400" s="252"/>
      <c r="N400" s="253"/>
      <c r="O400" s="253"/>
      <c r="P400" s="253"/>
      <c r="Q400" s="253"/>
      <c r="R400" s="253"/>
      <c r="S400" s="253"/>
      <c r="T400" s="254"/>
      <c r="U400" s="14"/>
      <c r="V400" s="14"/>
      <c r="W400" s="14"/>
      <c r="X400" s="14"/>
      <c r="Y400" s="14"/>
      <c r="Z400" s="14"/>
      <c r="AA400" s="14"/>
      <c r="AB400" s="14"/>
      <c r="AC400" s="14"/>
      <c r="AD400" s="14"/>
      <c r="AE400" s="14"/>
      <c r="AT400" s="255" t="s">
        <v>206</v>
      </c>
      <c r="AU400" s="255" t="s">
        <v>78</v>
      </c>
      <c r="AV400" s="14" t="s">
        <v>78</v>
      </c>
      <c r="AW400" s="14" t="s">
        <v>31</v>
      </c>
      <c r="AX400" s="14" t="s">
        <v>76</v>
      </c>
      <c r="AY400" s="255" t="s">
        <v>193</v>
      </c>
    </row>
    <row r="401" s="2" customFormat="1" ht="16.5" customHeight="1">
      <c r="A401" s="41"/>
      <c r="B401" s="42"/>
      <c r="C401" s="215" t="s">
        <v>598</v>
      </c>
      <c r="D401" s="215" t="s">
        <v>195</v>
      </c>
      <c r="E401" s="216" t="s">
        <v>1203</v>
      </c>
      <c r="F401" s="217" t="s">
        <v>1204</v>
      </c>
      <c r="G401" s="218" t="s">
        <v>258</v>
      </c>
      <c r="H401" s="219">
        <v>24</v>
      </c>
      <c r="I401" s="220"/>
      <c r="J401" s="221">
        <f>ROUND(I401*H401,2)</f>
        <v>0</v>
      </c>
      <c r="K401" s="217" t="s">
        <v>199</v>
      </c>
      <c r="L401" s="47"/>
      <c r="M401" s="222" t="s">
        <v>19</v>
      </c>
      <c r="N401" s="223" t="s">
        <v>40</v>
      </c>
      <c r="O401" s="87"/>
      <c r="P401" s="224">
        <f>O401*H401</f>
        <v>0</v>
      </c>
      <c r="Q401" s="224">
        <v>0</v>
      </c>
      <c r="R401" s="224">
        <f>Q401*H401</f>
        <v>0</v>
      </c>
      <c r="S401" s="224">
        <v>0</v>
      </c>
      <c r="T401" s="225">
        <f>S401*H401</f>
        <v>0</v>
      </c>
      <c r="U401" s="41"/>
      <c r="V401" s="41"/>
      <c r="W401" s="41"/>
      <c r="X401" s="41"/>
      <c r="Y401" s="41"/>
      <c r="Z401" s="41"/>
      <c r="AA401" s="41"/>
      <c r="AB401" s="41"/>
      <c r="AC401" s="41"/>
      <c r="AD401" s="41"/>
      <c r="AE401" s="41"/>
      <c r="AR401" s="226" t="s">
        <v>200</v>
      </c>
      <c r="AT401" s="226" t="s">
        <v>195</v>
      </c>
      <c r="AU401" s="226" t="s">
        <v>78</v>
      </c>
      <c r="AY401" s="20" t="s">
        <v>193</v>
      </c>
      <c r="BE401" s="227">
        <f>IF(N401="základní",J401,0)</f>
        <v>0</v>
      </c>
      <c r="BF401" s="227">
        <f>IF(N401="snížená",J401,0)</f>
        <v>0</v>
      </c>
      <c r="BG401" s="227">
        <f>IF(N401="zákl. přenesená",J401,0)</f>
        <v>0</v>
      </c>
      <c r="BH401" s="227">
        <f>IF(N401="sníž. přenesená",J401,0)</f>
        <v>0</v>
      </c>
      <c r="BI401" s="227">
        <f>IF(N401="nulová",J401,0)</f>
        <v>0</v>
      </c>
      <c r="BJ401" s="20" t="s">
        <v>76</v>
      </c>
      <c r="BK401" s="227">
        <f>ROUND(I401*H401,2)</f>
        <v>0</v>
      </c>
      <c r="BL401" s="20" t="s">
        <v>200</v>
      </c>
      <c r="BM401" s="226" t="s">
        <v>1205</v>
      </c>
    </row>
    <row r="402" s="2" customFormat="1">
      <c r="A402" s="41"/>
      <c r="B402" s="42"/>
      <c r="C402" s="43"/>
      <c r="D402" s="228" t="s">
        <v>202</v>
      </c>
      <c r="E402" s="43"/>
      <c r="F402" s="229" t="s">
        <v>1204</v>
      </c>
      <c r="G402" s="43"/>
      <c r="H402" s="43"/>
      <c r="I402" s="230"/>
      <c r="J402" s="43"/>
      <c r="K402" s="43"/>
      <c r="L402" s="47"/>
      <c r="M402" s="231"/>
      <c r="N402" s="232"/>
      <c r="O402" s="87"/>
      <c r="P402" s="87"/>
      <c r="Q402" s="87"/>
      <c r="R402" s="87"/>
      <c r="S402" s="87"/>
      <c r="T402" s="88"/>
      <c r="U402" s="41"/>
      <c r="V402" s="41"/>
      <c r="W402" s="41"/>
      <c r="X402" s="41"/>
      <c r="Y402" s="41"/>
      <c r="Z402" s="41"/>
      <c r="AA402" s="41"/>
      <c r="AB402" s="41"/>
      <c r="AC402" s="41"/>
      <c r="AD402" s="41"/>
      <c r="AE402" s="41"/>
      <c r="AT402" s="20" t="s">
        <v>202</v>
      </c>
      <c r="AU402" s="20" t="s">
        <v>78</v>
      </c>
    </row>
    <row r="403" s="2" customFormat="1">
      <c r="A403" s="41"/>
      <c r="B403" s="42"/>
      <c r="C403" s="43"/>
      <c r="D403" s="233" t="s">
        <v>204</v>
      </c>
      <c r="E403" s="43"/>
      <c r="F403" s="234" t="s">
        <v>1206</v>
      </c>
      <c r="G403" s="43"/>
      <c r="H403" s="43"/>
      <c r="I403" s="230"/>
      <c r="J403" s="43"/>
      <c r="K403" s="43"/>
      <c r="L403" s="47"/>
      <c r="M403" s="231"/>
      <c r="N403" s="232"/>
      <c r="O403" s="87"/>
      <c r="P403" s="87"/>
      <c r="Q403" s="87"/>
      <c r="R403" s="87"/>
      <c r="S403" s="87"/>
      <c r="T403" s="88"/>
      <c r="U403" s="41"/>
      <c r="V403" s="41"/>
      <c r="W403" s="41"/>
      <c r="X403" s="41"/>
      <c r="Y403" s="41"/>
      <c r="Z403" s="41"/>
      <c r="AA403" s="41"/>
      <c r="AB403" s="41"/>
      <c r="AC403" s="41"/>
      <c r="AD403" s="41"/>
      <c r="AE403" s="41"/>
      <c r="AT403" s="20" t="s">
        <v>204</v>
      </c>
      <c r="AU403" s="20" t="s">
        <v>78</v>
      </c>
    </row>
    <row r="404" s="2" customFormat="1" ht="16.5" customHeight="1">
      <c r="A404" s="41"/>
      <c r="B404" s="42"/>
      <c r="C404" s="215" t="s">
        <v>607</v>
      </c>
      <c r="D404" s="215" t="s">
        <v>195</v>
      </c>
      <c r="E404" s="216" t="s">
        <v>1207</v>
      </c>
      <c r="F404" s="217" t="s">
        <v>1208</v>
      </c>
      <c r="G404" s="218" t="s">
        <v>258</v>
      </c>
      <c r="H404" s="219">
        <v>24</v>
      </c>
      <c r="I404" s="220"/>
      <c r="J404" s="221">
        <f>ROUND(I404*H404,2)</f>
        <v>0</v>
      </c>
      <c r="K404" s="217" t="s">
        <v>199</v>
      </c>
      <c r="L404" s="47"/>
      <c r="M404" s="222" t="s">
        <v>19</v>
      </c>
      <c r="N404" s="223" t="s">
        <v>40</v>
      </c>
      <c r="O404" s="87"/>
      <c r="P404" s="224">
        <f>O404*H404</f>
        <v>0</v>
      </c>
      <c r="Q404" s="224">
        <v>0.078159999999999993</v>
      </c>
      <c r="R404" s="224">
        <f>Q404*H404</f>
        <v>1.8758399999999997</v>
      </c>
      <c r="S404" s="224">
        <v>0</v>
      </c>
      <c r="T404" s="225">
        <f>S404*H404</f>
        <v>0</v>
      </c>
      <c r="U404" s="41"/>
      <c r="V404" s="41"/>
      <c r="W404" s="41"/>
      <c r="X404" s="41"/>
      <c r="Y404" s="41"/>
      <c r="Z404" s="41"/>
      <c r="AA404" s="41"/>
      <c r="AB404" s="41"/>
      <c r="AC404" s="41"/>
      <c r="AD404" s="41"/>
      <c r="AE404" s="41"/>
      <c r="AR404" s="226" t="s">
        <v>200</v>
      </c>
      <c r="AT404" s="226" t="s">
        <v>195</v>
      </c>
      <c r="AU404" s="226" t="s">
        <v>78</v>
      </c>
      <c r="AY404" s="20" t="s">
        <v>193</v>
      </c>
      <c r="BE404" s="227">
        <f>IF(N404="základní",J404,0)</f>
        <v>0</v>
      </c>
      <c r="BF404" s="227">
        <f>IF(N404="snížená",J404,0)</f>
        <v>0</v>
      </c>
      <c r="BG404" s="227">
        <f>IF(N404="zákl. přenesená",J404,0)</f>
        <v>0</v>
      </c>
      <c r="BH404" s="227">
        <f>IF(N404="sníž. přenesená",J404,0)</f>
        <v>0</v>
      </c>
      <c r="BI404" s="227">
        <f>IF(N404="nulová",J404,0)</f>
        <v>0</v>
      </c>
      <c r="BJ404" s="20" t="s">
        <v>76</v>
      </c>
      <c r="BK404" s="227">
        <f>ROUND(I404*H404,2)</f>
        <v>0</v>
      </c>
      <c r="BL404" s="20" t="s">
        <v>200</v>
      </c>
      <c r="BM404" s="226" t="s">
        <v>1209</v>
      </c>
    </row>
    <row r="405" s="2" customFormat="1">
      <c r="A405" s="41"/>
      <c r="B405" s="42"/>
      <c r="C405" s="43"/>
      <c r="D405" s="228" t="s">
        <v>202</v>
      </c>
      <c r="E405" s="43"/>
      <c r="F405" s="229" t="s">
        <v>1210</v>
      </c>
      <c r="G405" s="43"/>
      <c r="H405" s="43"/>
      <c r="I405" s="230"/>
      <c r="J405" s="43"/>
      <c r="K405" s="43"/>
      <c r="L405" s="47"/>
      <c r="M405" s="231"/>
      <c r="N405" s="232"/>
      <c r="O405" s="87"/>
      <c r="P405" s="87"/>
      <c r="Q405" s="87"/>
      <c r="R405" s="87"/>
      <c r="S405" s="87"/>
      <c r="T405" s="88"/>
      <c r="U405" s="41"/>
      <c r="V405" s="41"/>
      <c r="W405" s="41"/>
      <c r="X405" s="41"/>
      <c r="Y405" s="41"/>
      <c r="Z405" s="41"/>
      <c r="AA405" s="41"/>
      <c r="AB405" s="41"/>
      <c r="AC405" s="41"/>
      <c r="AD405" s="41"/>
      <c r="AE405" s="41"/>
      <c r="AT405" s="20" t="s">
        <v>202</v>
      </c>
      <c r="AU405" s="20" t="s">
        <v>78</v>
      </c>
    </row>
    <row r="406" s="2" customFormat="1">
      <c r="A406" s="41"/>
      <c r="B406" s="42"/>
      <c r="C406" s="43"/>
      <c r="D406" s="233" t="s">
        <v>204</v>
      </c>
      <c r="E406" s="43"/>
      <c r="F406" s="234" t="s">
        <v>1211</v>
      </c>
      <c r="G406" s="43"/>
      <c r="H406" s="43"/>
      <c r="I406" s="230"/>
      <c r="J406" s="43"/>
      <c r="K406" s="43"/>
      <c r="L406" s="47"/>
      <c r="M406" s="231"/>
      <c r="N406" s="232"/>
      <c r="O406" s="87"/>
      <c r="P406" s="87"/>
      <c r="Q406" s="87"/>
      <c r="R406" s="87"/>
      <c r="S406" s="87"/>
      <c r="T406" s="88"/>
      <c r="U406" s="41"/>
      <c r="V406" s="41"/>
      <c r="W406" s="41"/>
      <c r="X406" s="41"/>
      <c r="Y406" s="41"/>
      <c r="Z406" s="41"/>
      <c r="AA406" s="41"/>
      <c r="AB406" s="41"/>
      <c r="AC406" s="41"/>
      <c r="AD406" s="41"/>
      <c r="AE406" s="41"/>
      <c r="AT406" s="20" t="s">
        <v>204</v>
      </c>
      <c r="AU406" s="20" t="s">
        <v>78</v>
      </c>
    </row>
    <row r="407" s="2" customFormat="1" ht="16.5" customHeight="1">
      <c r="A407" s="41"/>
      <c r="B407" s="42"/>
      <c r="C407" s="215" t="s">
        <v>614</v>
      </c>
      <c r="D407" s="215" t="s">
        <v>195</v>
      </c>
      <c r="E407" s="216" t="s">
        <v>1212</v>
      </c>
      <c r="F407" s="217" t="s">
        <v>1213</v>
      </c>
      <c r="G407" s="218" t="s">
        <v>258</v>
      </c>
      <c r="H407" s="219">
        <v>24</v>
      </c>
      <c r="I407" s="220"/>
      <c r="J407" s="221">
        <f>ROUND(I407*H407,2)</f>
        <v>0</v>
      </c>
      <c r="K407" s="217" t="s">
        <v>199</v>
      </c>
      <c r="L407" s="47"/>
      <c r="M407" s="222" t="s">
        <v>19</v>
      </c>
      <c r="N407" s="223" t="s">
        <v>40</v>
      </c>
      <c r="O407" s="87"/>
      <c r="P407" s="224">
        <f>O407*H407</f>
        <v>0</v>
      </c>
      <c r="Q407" s="224">
        <v>0.038850000000000003</v>
      </c>
      <c r="R407" s="224">
        <f>Q407*H407</f>
        <v>0.93240000000000012</v>
      </c>
      <c r="S407" s="224">
        <v>0</v>
      </c>
      <c r="T407" s="225">
        <f>S407*H407</f>
        <v>0</v>
      </c>
      <c r="U407" s="41"/>
      <c r="V407" s="41"/>
      <c r="W407" s="41"/>
      <c r="X407" s="41"/>
      <c r="Y407" s="41"/>
      <c r="Z407" s="41"/>
      <c r="AA407" s="41"/>
      <c r="AB407" s="41"/>
      <c r="AC407" s="41"/>
      <c r="AD407" s="41"/>
      <c r="AE407" s="41"/>
      <c r="AR407" s="226" t="s">
        <v>200</v>
      </c>
      <c r="AT407" s="226" t="s">
        <v>195</v>
      </c>
      <c r="AU407" s="226" t="s">
        <v>78</v>
      </c>
      <c r="AY407" s="20" t="s">
        <v>193</v>
      </c>
      <c r="BE407" s="227">
        <f>IF(N407="základní",J407,0)</f>
        <v>0</v>
      </c>
      <c r="BF407" s="227">
        <f>IF(N407="snížená",J407,0)</f>
        <v>0</v>
      </c>
      <c r="BG407" s="227">
        <f>IF(N407="zákl. přenesená",J407,0)</f>
        <v>0</v>
      </c>
      <c r="BH407" s="227">
        <f>IF(N407="sníž. přenesená",J407,0)</f>
        <v>0</v>
      </c>
      <c r="BI407" s="227">
        <f>IF(N407="nulová",J407,0)</f>
        <v>0</v>
      </c>
      <c r="BJ407" s="20" t="s">
        <v>76</v>
      </c>
      <c r="BK407" s="227">
        <f>ROUND(I407*H407,2)</f>
        <v>0</v>
      </c>
      <c r="BL407" s="20" t="s">
        <v>200</v>
      </c>
      <c r="BM407" s="226" t="s">
        <v>1214</v>
      </c>
    </row>
    <row r="408" s="2" customFormat="1">
      <c r="A408" s="41"/>
      <c r="B408" s="42"/>
      <c r="C408" s="43"/>
      <c r="D408" s="228" t="s">
        <v>202</v>
      </c>
      <c r="E408" s="43"/>
      <c r="F408" s="229" t="s">
        <v>1215</v>
      </c>
      <c r="G408" s="43"/>
      <c r="H408" s="43"/>
      <c r="I408" s="230"/>
      <c r="J408" s="43"/>
      <c r="K408" s="43"/>
      <c r="L408" s="47"/>
      <c r="M408" s="231"/>
      <c r="N408" s="232"/>
      <c r="O408" s="87"/>
      <c r="P408" s="87"/>
      <c r="Q408" s="87"/>
      <c r="R408" s="87"/>
      <c r="S408" s="87"/>
      <c r="T408" s="88"/>
      <c r="U408" s="41"/>
      <c r="V408" s="41"/>
      <c r="W408" s="41"/>
      <c r="X408" s="41"/>
      <c r="Y408" s="41"/>
      <c r="Z408" s="41"/>
      <c r="AA408" s="41"/>
      <c r="AB408" s="41"/>
      <c r="AC408" s="41"/>
      <c r="AD408" s="41"/>
      <c r="AE408" s="41"/>
      <c r="AT408" s="20" t="s">
        <v>202</v>
      </c>
      <c r="AU408" s="20" t="s">
        <v>78</v>
      </c>
    </row>
    <row r="409" s="2" customFormat="1">
      <c r="A409" s="41"/>
      <c r="B409" s="42"/>
      <c r="C409" s="43"/>
      <c r="D409" s="233" t="s">
        <v>204</v>
      </c>
      <c r="E409" s="43"/>
      <c r="F409" s="234" t="s">
        <v>1216</v>
      </c>
      <c r="G409" s="43"/>
      <c r="H409" s="43"/>
      <c r="I409" s="230"/>
      <c r="J409" s="43"/>
      <c r="K409" s="43"/>
      <c r="L409" s="47"/>
      <c r="M409" s="231"/>
      <c r="N409" s="232"/>
      <c r="O409" s="87"/>
      <c r="P409" s="87"/>
      <c r="Q409" s="87"/>
      <c r="R409" s="87"/>
      <c r="S409" s="87"/>
      <c r="T409" s="88"/>
      <c r="U409" s="41"/>
      <c r="V409" s="41"/>
      <c r="W409" s="41"/>
      <c r="X409" s="41"/>
      <c r="Y409" s="41"/>
      <c r="Z409" s="41"/>
      <c r="AA409" s="41"/>
      <c r="AB409" s="41"/>
      <c r="AC409" s="41"/>
      <c r="AD409" s="41"/>
      <c r="AE409" s="41"/>
      <c r="AT409" s="20" t="s">
        <v>204</v>
      </c>
      <c r="AU409" s="20" t="s">
        <v>78</v>
      </c>
    </row>
    <row r="410" s="2" customFormat="1" ht="16.5" customHeight="1">
      <c r="A410" s="41"/>
      <c r="B410" s="42"/>
      <c r="C410" s="215" t="s">
        <v>621</v>
      </c>
      <c r="D410" s="215" t="s">
        <v>195</v>
      </c>
      <c r="E410" s="216" t="s">
        <v>1217</v>
      </c>
      <c r="F410" s="217" t="s">
        <v>1218</v>
      </c>
      <c r="G410" s="218" t="s">
        <v>258</v>
      </c>
      <c r="H410" s="219">
        <v>24</v>
      </c>
      <c r="I410" s="220"/>
      <c r="J410" s="221">
        <f>ROUND(I410*H410,2)</f>
        <v>0</v>
      </c>
      <c r="K410" s="217" t="s">
        <v>19</v>
      </c>
      <c r="L410" s="47"/>
      <c r="M410" s="222" t="s">
        <v>19</v>
      </c>
      <c r="N410" s="223" t="s">
        <v>40</v>
      </c>
      <c r="O410" s="87"/>
      <c r="P410" s="224">
        <f>O410*H410</f>
        <v>0</v>
      </c>
      <c r="Q410" s="224">
        <v>0</v>
      </c>
      <c r="R410" s="224">
        <f>Q410*H410</f>
        <v>0</v>
      </c>
      <c r="S410" s="224">
        <v>0</v>
      </c>
      <c r="T410" s="225">
        <f>S410*H410</f>
        <v>0</v>
      </c>
      <c r="U410" s="41"/>
      <c r="V410" s="41"/>
      <c r="W410" s="41"/>
      <c r="X410" s="41"/>
      <c r="Y410" s="41"/>
      <c r="Z410" s="41"/>
      <c r="AA410" s="41"/>
      <c r="AB410" s="41"/>
      <c r="AC410" s="41"/>
      <c r="AD410" s="41"/>
      <c r="AE410" s="41"/>
      <c r="AR410" s="226" t="s">
        <v>200</v>
      </c>
      <c r="AT410" s="226" t="s">
        <v>195</v>
      </c>
      <c r="AU410" s="226" t="s">
        <v>78</v>
      </c>
      <c r="AY410" s="20" t="s">
        <v>193</v>
      </c>
      <c r="BE410" s="227">
        <f>IF(N410="základní",J410,0)</f>
        <v>0</v>
      </c>
      <c r="BF410" s="227">
        <f>IF(N410="snížená",J410,0)</f>
        <v>0</v>
      </c>
      <c r="BG410" s="227">
        <f>IF(N410="zákl. přenesená",J410,0)</f>
        <v>0</v>
      </c>
      <c r="BH410" s="227">
        <f>IF(N410="sníž. přenesená",J410,0)</f>
        <v>0</v>
      </c>
      <c r="BI410" s="227">
        <f>IF(N410="nulová",J410,0)</f>
        <v>0</v>
      </c>
      <c r="BJ410" s="20" t="s">
        <v>76</v>
      </c>
      <c r="BK410" s="227">
        <f>ROUND(I410*H410,2)</f>
        <v>0</v>
      </c>
      <c r="BL410" s="20" t="s">
        <v>200</v>
      </c>
      <c r="BM410" s="226" t="s">
        <v>1219</v>
      </c>
    </row>
    <row r="411" s="2" customFormat="1">
      <c r="A411" s="41"/>
      <c r="B411" s="42"/>
      <c r="C411" s="43"/>
      <c r="D411" s="228" t="s">
        <v>202</v>
      </c>
      <c r="E411" s="43"/>
      <c r="F411" s="229" t="s">
        <v>1220</v>
      </c>
      <c r="G411" s="43"/>
      <c r="H411" s="43"/>
      <c r="I411" s="230"/>
      <c r="J411" s="43"/>
      <c r="K411" s="43"/>
      <c r="L411" s="47"/>
      <c r="M411" s="231"/>
      <c r="N411" s="232"/>
      <c r="O411" s="87"/>
      <c r="P411" s="87"/>
      <c r="Q411" s="87"/>
      <c r="R411" s="87"/>
      <c r="S411" s="87"/>
      <c r="T411" s="88"/>
      <c r="U411" s="41"/>
      <c r="V411" s="41"/>
      <c r="W411" s="41"/>
      <c r="X411" s="41"/>
      <c r="Y411" s="41"/>
      <c r="Z411" s="41"/>
      <c r="AA411" s="41"/>
      <c r="AB411" s="41"/>
      <c r="AC411" s="41"/>
      <c r="AD411" s="41"/>
      <c r="AE411" s="41"/>
      <c r="AT411" s="20" t="s">
        <v>202</v>
      </c>
      <c r="AU411" s="20" t="s">
        <v>78</v>
      </c>
    </row>
    <row r="412" s="2" customFormat="1">
      <c r="A412" s="41"/>
      <c r="B412" s="42"/>
      <c r="C412" s="43"/>
      <c r="D412" s="228" t="s">
        <v>1221</v>
      </c>
      <c r="E412" s="43"/>
      <c r="F412" s="270" t="s">
        <v>1222</v>
      </c>
      <c r="G412" s="43"/>
      <c r="H412" s="43"/>
      <c r="I412" s="230"/>
      <c r="J412" s="43"/>
      <c r="K412" s="43"/>
      <c r="L412" s="47"/>
      <c r="M412" s="231"/>
      <c r="N412" s="232"/>
      <c r="O412" s="87"/>
      <c r="P412" s="87"/>
      <c r="Q412" s="87"/>
      <c r="R412" s="87"/>
      <c r="S412" s="87"/>
      <c r="T412" s="88"/>
      <c r="U412" s="41"/>
      <c r="V412" s="41"/>
      <c r="W412" s="41"/>
      <c r="X412" s="41"/>
      <c r="Y412" s="41"/>
      <c r="Z412" s="41"/>
      <c r="AA412" s="41"/>
      <c r="AB412" s="41"/>
      <c r="AC412" s="41"/>
      <c r="AD412" s="41"/>
      <c r="AE412" s="41"/>
      <c r="AT412" s="20" t="s">
        <v>1221</v>
      </c>
      <c r="AU412" s="20" t="s">
        <v>78</v>
      </c>
    </row>
    <row r="413" s="13" customFormat="1">
      <c r="A413" s="13"/>
      <c r="B413" s="235"/>
      <c r="C413" s="236"/>
      <c r="D413" s="228" t="s">
        <v>206</v>
      </c>
      <c r="E413" s="237" t="s">
        <v>19</v>
      </c>
      <c r="F413" s="238" t="s">
        <v>207</v>
      </c>
      <c r="G413" s="236"/>
      <c r="H413" s="237" t="s">
        <v>19</v>
      </c>
      <c r="I413" s="239"/>
      <c r="J413" s="236"/>
      <c r="K413" s="236"/>
      <c r="L413" s="240"/>
      <c r="M413" s="241"/>
      <c r="N413" s="242"/>
      <c r="O413" s="242"/>
      <c r="P413" s="242"/>
      <c r="Q413" s="242"/>
      <c r="R413" s="242"/>
      <c r="S413" s="242"/>
      <c r="T413" s="243"/>
      <c r="U413" s="13"/>
      <c r="V413" s="13"/>
      <c r="W413" s="13"/>
      <c r="X413" s="13"/>
      <c r="Y413" s="13"/>
      <c r="Z413" s="13"/>
      <c r="AA413" s="13"/>
      <c r="AB413" s="13"/>
      <c r="AC413" s="13"/>
      <c r="AD413" s="13"/>
      <c r="AE413" s="13"/>
      <c r="AT413" s="244" t="s">
        <v>206</v>
      </c>
      <c r="AU413" s="244" t="s">
        <v>78</v>
      </c>
      <c r="AV413" s="13" t="s">
        <v>76</v>
      </c>
      <c r="AW413" s="13" t="s">
        <v>31</v>
      </c>
      <c r="AX413" s="13" t="s">
        <v>69</v>
      </c>
      <c r="AY413" s="244" t="s">
        <v>193</v>
      </c>
    </row>
    <row r="414" s="14" customFormat="1">
      <c r="A414" s="14"/>
      <c r="B414" s="245"/>
      <c r="C414" s="246"/>
      <c r="D414" s="228" t="s">
        <v>206</v>
      </c>
      <c r="E414" s="247" t="s">
        <v>19</v>
      </c>
      <c r="F414" s="248" t="s">
        <v>1223</v>
      </c>
      <c r="G414" s="246"/>
      <c r="H414" s="249">
        <v>24</v>
      </c>
      <c r="I414" s="250"/>
      <c r="J414" s="246"/>
      <c r="K414" s="246"/>
      <c r="L414" s="251"/>
      <c r="M414" s="252"/>
      <c r="N414" s="253"/>
      <c r="O414" s="253"/>
      <c r="P414" s="253"/>
      <c r="Q414" s="253"/>
      <c r="R414" s="253"/>
      <c r="S414" s="253"/>
      <c r="T414" s="254"/>
      <c r="U414" s="14"/>
      <c r="V414" s="14"/>
      <c r="W414" s="14"/>
      <c r="X414" s="14"/>
      <c r="Y414" s="14"/>
      <c r="Z414" s="14"/>
      <c r="AA414" s="14"/>
      <c r="AB414" s="14"/>
      <c r="AC414" s="14"/>
      <c r="AD414" s="14"/>
      <c r="AE414" s="14"/>
      <c r="AT414" s="255" t="s">
        <v>206</v>
      </c>
      <c r="AU414" s="255" t="s">
        <v>78</v>
      </c>
      <c r="AV414" s="14" t="s">
        <v>78</v>
      </c>
      <c r="AW414" s="14" t="s">
        <v>31</v>
      </c>
      <c r="AX414" s="14" t="s">
        <v>76</v>
      </c>
      <c r="AY414" s="255" t="s">
        <v>193</v>
      </c>
    </row>
    <row r="415" s="12" customFormat="1" ht="22.8" customHeight="1">
      <c r="A415" s="12"/>
      <c r="B415" s="199"/>
      <c r="C415" s="200"/>
      <c r="D415" s="201" t="s">
        <v>68</v>
      </c>
      <c r="E415" s="213" t="s">
        <v>605</v>
      </c>
      <c r="F415" s="213" t="s">
        <v>606</v>
      </c>
      <c r="G415" s="200"/>
      <c r="H415" s="200"/>
      <c r="I415" s="203"/>
      <c r="J415" s="214">
        <f>BK415</f>
        <v>0</v>
      </c>
      <c r="K415" s="200"/>
      <c r="L415" s="205"/>
      <c r="M415" s="206"/>
      <c r="N415" s="207"/>
      <c r="O415" s="207"/>
      <c r="P415" s="208">
        <f>SUM(P416:P440)</f>
        <v>0</v>
      </c>
      <c r="Q415" s="207"/>
      <c r="R415" s="208">
        <f>SUM(R416:R440)</f>
        <v>0</v>
      </c>
      <c r="S415" s="207"/>
      <c r="T415" s="209">
        <f>SUM(T416:T440)</f>
        <v>0</v>
      </c>
      <c r="U415" s="12"/>
      <c r="V415" s="12"/>
      <c r="W415" s="12"/>
      <c r="X415" s="12"/>
      <c r="Y415" s="12"/>
      <c r="Z415" s="12"/>
      <c r="AA415" s="12"/>
      <c r="AB415" s="12"/>
      <c r="AC415" s="12"/>
      <c r="AD415" s="12"/>
      <c r="AE415" s="12"/>
      <c r="AR415" s="210" t="s">
        <v>76</v>
      </c>
      <c r="AT415" s="211" t="s">
        <v>68</v>
      </c>
      <c r="AU415" s="211" t="s">
        <v>76</v>
      </c>
      <c r="AY415" s="210" t="s">
        <v>193</v>
      </c>
      <c r="BK415" s="212">
        <f>SUM(BK416:BK440)</f>
        <v>0</v>
      </c>
    </row>
    <row r="416" s="2" customFormat="1" ht="16.5" customHeight="1">
      <c r="A416" s="41"/>
      <c r="B416" s="42"/>
      <c r="C416" s="215" t="s">
        <v>627</v>
      </c>
      <c r="D416" s="215" t="s">
        <v>195</v>
      </c>
      <c r="E416" s="216" t="s">
        <v>1224</v>
      </c>
      <c r="F416" s="217" t="s">
        <v>1225</v>
      </c>
      <c r="G416" s="218" t="s">
        <v>248</v>
      </c>
      <c r="H416" s="219">
        <v>641.072</v>
      </c>
      <c r="I416" s="220"/>
      <c r="J416" s="221">
        <f>ROUND(I416*H416,2)</f>
        <v>0</v>
      </c>
      <c r="K416" s="217" t="s">
        <v>199</v>
      </c>
      <c r="L416" s="47"/>
      <c r="M416" s="222" t="s">
        <v>19</v>
      </c>
      <c r="N416" s="223" t="s">
        <v>40</v>
      </c>
      <c r="O416" s="87"/>
      <c r="P416" s="224">
        <f>O416*H416</f>
        <v>0</v>
      </c>
      <c r="Q416" s="224">
        <v>0</v>
      </c>
      <c r="R416" s="224">
        <f>Q416*H416</f>
        <v>0</v>
      </c>
      <c r="S416" s="224">
        <v>0</v>
      </c>
      <c r="T416" s="225">
        <f>S416*H416</f>
        <v>0</v>
      </c>
      <c r="U416" s="41"/>
      <c r="V416" s="41"/>
      <c r="W416" s="41"/>
      <c r="X416" s="41"/>
      <c r="Y416" s="41"/>
      <c r="Z416" s="41"/>
      <c r="AA416" s="41"/>
      <c r="AB416" s="41"/>
      <c r="AC416" s="41"/>
      <c r="AD416" s="41"/>
      <c r="AE416" s="41"/>
      <c r="AR416" s="226" t="s">
        <v>200</v>
      </c>
      <c r="AT416" s="226" t="s">
        <v>195</v>
      </c>
      <c r="AU416" s="226" t="s">
        <v>78</v>
      </c>
      <c r="AY416" s="20" t="s">
        <v>193</v>
      </c>
      <c r="BE416" s="227">
        <f>IF(N416="základní",J416,0)</f>
        <v>0</v>
      </c>
      <c r="BF416" s="227">
        <f>IF(N416="snížená",J416,0)</f>
        <v>0</v>
      </c>
      <c r="BG416" s="227">
        <f>IF(N416="zákl. přenesená",J416,0)</f>
        <v>0</v>
      </c>
      <c r="BH416" s="227">
        <f>IF(N416="sníž. přenesená",J416,0)</f>
        <v>0</v>
      </c>
      <c r="BI416" s="227">
        <f>IF(N416="nulová",J416,0)</f>
        <v>0</v>
      </c>
      <c r="BJ416" s="20" t="s">
        <v>76</v>
      </c>
      <c r="BK416" s="227">
        <f>ROUND(I416*H416,2)</f>
        <v>0</v>
      </c>
      <c r="BL416" s="20" t="s">
        <v>200</v>
      </c>
      <c r="BM416" s="226" t="s">
        <v>1226</v>
      </c>
    </row>
    <row r="417" s="2" customFormat="1">
      <c r="A417" s="41"/>
      <c r="B417" s="42"/>
      <c r="C417" s="43"/>
      <c r="D417" s="228" t="s">
        <v>202</v>
      </c>
      <c r="E417" s="43"/>
      <c r="F417" s="229" t="s">
        <v>1227</v>
      </c>
      <c r="G417" s="43"/>
      <c r="H417" s="43"/>
      <c r="I417" s="230"/>
      <c r="J417" s="43"/>
      <c r="K417" s="43"/>
      <c r="L417" s="47"/>
      <c r="M417" s="231"/>
      <c r="N417" s="232"/>
      <c r="O417" s="87"/>
      <c r="P417" s="87"/>
      <c r="Q417" s="87"/>
      <c r="R417" s="87"/>
      <c r="S417" s="87"/>
      <c r="T417" s="88"/>
      <c r="U417" s="41"/>
      <c r="V417" s="41"/>
      <c r="W417" s="41"/>
      <c r="X417" s="41"/>
      <c r="Y417" s="41"/>
      <c r="Z417" s="41"/>
      <c r="AA417" s="41"/>
      <c r="AB417" s="41"/>
      <c r="AC417" s="41"/>
      <c r="AD417" s="41"/>
      <c r="AE417" s="41"/>
      <c r="AT417" s="20" t="s">
        <v>202</v>
      </c>
      <c r="AU417" s="20" t="s">
        <v>78</v>
      </c>
    </row>
    <row r="418" s="2" customFormat="1">
      <c r="A418" s="41"/>
      <c r="B418" s="42"/>
      <c r="C418" s="43"/>
      <c r="D418" s="233" t="s">
        <v>204</v>
      </c>
      <c r="E418" s="43"/>
      <c r="F418" s="234" t="s">
        <v>1228</v>
      </c>
      <c r="G418" s="43"/>
      <c r="H418" s="43"/>
      <c r="I418" s="230"/>
      <c r="J418" s="43"/>
      <c r="K418" s="43"/>
      <c r="L418" s="47"/>
      <c r="M418" s="231"/>
      <c r="N418" s="232"/>
      <c r="O418" s="87"/>
      <c r="P418" s="87"/>
      <c r="Q418" s="87"/>
      <c r="R418" s="87"/>
      <c r="S418" s="87"/>
      <c r="T418" s="88"/>
      <c r="U418" s="41"/>
      <c r="V418" s="41"/>
      <c r="W418" s="41"/>
      <c r="X418" s="41"/>
      <c r="Y418" s="41"/>
      <c r="Z418" s="41"/>
      <c r="AA418" s="41"/>
      <c r="AB418" s="41"/>
      <c r="AC418" s="41"/>
      <c r="AD418" s="41"/>
      <c r="AE418" s="41"/>
      <c r="AT418" s="20" t="s">
        <v>204</v>
      </c>
      <c r="AU418" s="20" t="s">
        <v>78</v>
      </c>
    </row>
    <row r="419" s="2" customFormat="1" ht="16.5" customHeight="1">
      <c r="A419" s="41"/>
      <c r="B419" s="42"/>
      <c r="C419" s="215" t="s">
        <v>634</v>
      </c>
      <c r="D419" s="215" t="s">
        <v>195</v>
      </c>
      <c r="E419" s="216" t="s">
        <v>635</v>
      </c>
      <c r="F419" s="217" t="s">
        <v>636</v>
      </c>
      <c r="G419" s="218" t="s">
        <v>248</v>
      </c>
      <c r="H419" s="219">
        <v>641.072</v>
      </c>
      <c r="I419" s="220"/>
      <c r="J419" s="221">
        <f>ROUND(I419*H419,2)</f>
        <v>0</v>
      </c>
      <c r="K419" s="217" t="s">
        <v>199</v>
      </c>
      <c r="L419" s="47"/>
      <c r="M419" s="222" t="s">
        <v>19</v>
      </c>
      <c r="N419" s="223" t="s">
        <v>40</v>
      </c>
      <c r="O419" s="87"/>
      <c r="P419" s="224">
        <f>O419*H419</f>
        <v>0</v>
      </c>
      <c r="Q419" s="224">
        <v>0</v>
      </c>
      <c r="R419" s="224">
        <f>Q419*H419</f>
        <v>0</v>
      </c>
      <c r="S419" s="224">
        <v>0</v>
      </c>
      <c r="T419" s="225">
        <f>S419*H419</f>
        <v>0</v>
      </c>
      <c r="U419" s="41"/>
      <c r="V419" s="41"/>
      <c r="W419" s="41"/>
      <c r="X419" s="41"/>
      <c r="Y419" s="41"/>
      <c r="Z419" s="41"/>
      <c r="AA419" s="41"/>
      <c r="AB419" s="41"/>
      <c r="AC419" s="41"/>
      <c r="AD419" s="41"/>
      <c r="AE419" s="41"/>
      <c r="AR419" s="226" t="s">
        <v>200</v>
      </c>
      <c r="AT419" s="226" t="s">
        <v>195</v>
      </c>
      <c r="AU419" s="226" t="s">
        <v>78</v>
      </c>
      <c r="AY419" s="20" t="s">
        <v>193</v>
      </c>
      <c r="BE419" s="227">
        <f>IF(N419="základní",J419,0)</f>
        <v>0</v>
      </c>
      <c r="BF419" s="227">
        <f>IF(N419="snížená",J419,0)</f>
        <v>0</v>
      </c>
      <c r="BG419" s="227">
        <f>IF(N419="zákl. přenesená",J419,0)</f>
        <v>0</v>
      </c>
      <c r="BH419" s="227">
        <f>IF(N419="sníž. přenesená",J419,0)</f>
        <v>0</v>
      </c>
      <c r="BI419" s="227">
        <f>IF(N419="nulová",J419,0)</f>
        <v>0</v>
      </c>
      <c r="BJ419" s="20" t="s">
        <v>76</v>
      </c>
      <c r="BK419" s="227">
        <f>ROUND(I419*H419,2)</f>
        <v>0</v>
      </c>
      <c r="BL419" s="20" t="s">
        <v>200</v>
      </c>
      <c r="BM419" s="226" t="s">
        <v>1229</v>
      </c>
    </row>
    <row r="420" s="2" customFormat="1">
      <c r="A420" s="41"/>
      <c r="B420" s="42"/>
      <c r="C420" s="43"/>
      <c r="D420" s="228" t="s">
        <v>202</v>
      </c>
      <c r="E420" s="43"/>
      <c r="F420" s="229" t="s">
        <v>638</v>
      </c>
      <c r="G420" s="43"/>
      <c r="H420" s="43"/>
      <c r="I420" s="230"/>
      <c r="J420" s="43"/>
      <c r="K420" s="43"/>
      <c r="L420" s="47"/>
      <c r="M420" s="231"/>
      <c r="N420" s="232"/>
      <c r="O420" s="87"/>
      <c r="P420" s="87"/>
      <c r="Q420" s="87"/>
      <c r="R420" s="87"/>
      <c r="S420" s="87"/>
      <c r="T420" s="88"/>
      <c r="U420" s="41"/>
      <c r="V420" s="41"/>
      <c r="W420" s="41"/>
      <c r="X420" s="41"/>
      <c r="Y420" s="41"/>
      <c r="Z420" s="41"/>
      <c r="AA420" s="41"/>
      <c r="AB420" s="41"/>
      <c r="AC420" s="41"/>
      <c r="AD420" s="41"/>
      <c r="AE420" s="41"/>
      <c r="AT420" s="20" t="s">
        <v>202</v>
      </c>
      <c r="AU420" s="20" t="s">
        <v>78</v>
      </c>
    </row>
    <row r="421" s="2" customFormat="1">
      <c r="A421" s="41"/>
      <c r="B421" s="42"/>
      <c r="C421" s="43"/>
      <c r="D421" s="233" t="s">
        <v>204</v>
      </c>
      <c r="E421" s="43"/>
      <c r="F421" s="234" t="s">
        <v>639</v>
      </c>
      <c r="G421" s="43"/>
      <c r="H421" s="43"/>
      <c r="I421" s="230"/>
      <c r="J421" s="43"/>
      <c r="K421" s="43"/>
      <c r="L421" s="47"/>
      <c r="M421" s="231"/>
      <c r="N421" s="232"/>
      <c r="O421" s="87"/>
      <c r="P421" s="87"/>
      <c r="Q421" s="87"/>
      <c r="R421" s="87"/>
      <c r="S421" s="87"/>
      <c r="T421" s="88"/>
      <c r="U421" s="41"/>
      <c r="V421" s="41"/>
      <c r="W421" s="41"/>
      <c r="X421" s="41"/>
      <c r="Y421" s="41"/>
      <c r="Z421" s="41"/>
      <c r="AA421" s="41"/>
      <c r="AB421" s="41"/>
      <c r="AC421" s="41"/>
      <c r="AD421" s="41"/>
      <c r="AE421" s="41"/>
      <c r="AT421" s="20" t="s">
        <v>204</v>
      </c>
      <c r="AU421" s="20" t="s">
        <v>78</v>
      </c>
    </row>
    <row r="422" s="2" customFormat="1" ht="16.5" customHeight="1">
      <c r="A422" s="41"/>
      <c r="B422" s="42"/>
      <c r="C422" s="215" t="s">
        <v>640</v>
      </c>
      <c r="D422" s="215" t="s">
        <v>195</v>
      </c>
      <c r="E422" s="216" t="s">
        <v>641</v>
      </c>
      <c r="F422" s="217" t="s">
        <v>642</v>
      </c>
      <c r="G422" s="218" t="s">
        <v>248</v>
      </c>
      <c r="H422" s="219">
        <v>15385.727999999999</v>
      </c>
      <c r="I422" s="220"/>
      <c r="J422" s="221">
        <f>ROUND(I422*H422,2)</f>
        <v>0</v>
      </c>
      <c r="K422" s="217" t="s">
        <v>199</v>
      </c>
      <c r="L422" s="47"/>
      <c r="M422" s="222" t="s">
        <v>19</v>
      </c>
      <c r="N422" s="223" t="s">
        <v>40</v>
      </c>
      <c r="O422" s="87"/>
      <c r="P422" s="224">
        <f>O422*H422</f>
        <v>0</v>
      </c>
      <c r="Q422" s="224">
        <v>0</v>
      </c>
      <c r="R422" s="224">
        <f>Q422*H422</f>
        <v>0</v>
      </c>
      <c r="S422" s="224">
        <v>0</v>
      </c>
      <c r="T422" s="225">
        <f>S422*H422</f>
        <v>0</v>
      </c>
      <c r="U422" s="41"/>
      <c r="V422" s="41"/>
      <c r="W422" s="41"/>
      <c r="X422" s="41"/>
      <c r="Y422" s="41"/>
      <c r="Z422" s="41"/>
      <c r="AA422" s="41"/>
      <c r="AB422" s="41"/>
      <c r="AC422" s="41"/>
      <c r="AD422" s="41"/>
      <c r="AE422" s="41"/>
      <c r="AR422" s="226" t="s">
        <v>200</v>
      </c>
      <c r="AT422" s="226" t="s">
        <v>195</v>
      </c>
      <c r="AU422" s="226" t="s">
        <v>78</v>
      </c>
      <c r="AY422" s="20" t="s">
        <v>193</v>
      </c>
      <c r="BE422" s="227">
        <f>IF(N422="základní",J422,0)</f>
        <v>0</v>
      </c>
      <c r="BF422" s="227">
        <f>IF(N422="snížená",J422,0)</f>
        <v>0</v>
      </c>
      <c r="BG422" s="227">
        <f>IF(N422="zákl. přenesená",J422,0)</f>
        <v>0</v>
      </c>
      <c r="BH422" s="227">
        <f>IF(N422="sníž. přenesená",J422,0)</f>
        <v>0</v>
      </c>
      <c r="BI422" s="227">
        <f>IF(N422="nulová",J422,0)</f>
        <v>0</v>
      </c>
      <c r="BJ422" s="20" t="s">
        <v>76</v>
      </c>
      <c r="BK422" s="227">
        <f>ROUND(I422*H422,2)</f>
        <v>0</v>
      </c>
      <c r="BL422" s="20" t="s">
        <v>200</v>
      </c>
      <c r="BM422" s="226" t="s">
        <v>1230</v>
      </c>
    </row>
    <row r="423" s="2" customFormat="1">
      <c r="A423" s="41"/>
      <c r="B423" s="42"/>
      <c r="C423" s="43"/>
      <c r="D423" s="228" t="s">
        <v>202</v>
      </c>
      <c r="E423" s="43"/>
      <c r="F423" s="229" t="s">
        <v>644</v>
      </c>
      <c r="G423" s="43"/>
      <c r="H423" s="43"/>
      <c r="I423" s="230"/>
      <c r="J423" s="43"/>
      <c r="K423" s="43"/>
      <c r="L423" s="47"/>
      <c r="M423" s="231"/>
      <c r="N423" s="232"/>
      <c r="O423" s="87"/>
      <c r="P423" s="87"/>
      <c r="Q423" s="87"/>
      <c r="R423" s="87"/>
      <c r="S423" s="87"/>
      <c r="T423" s="88"/>
      <c r="U423" s="41"/>
      <c r="V423" s="41"/>
      <c r="W423" s="41"/>
      <c r="X423" s="41"/>
      <c r="Y423" s="41"/>
      <c r="Z423" s="41"/>
      <c r="AA423" s="41"/>
      <c r="AB423" s="41"/>
      <c r="AC423" s="41"/>
      <c r="AD423" s="41"/>
      <c r="AE423" s="41"/>
      <c r="AT423" s="20" t="s">
        <v>202</v>
      </c>
      <c r="AU423" s="20" t="s">
        <v>78</v>
      </c>
    </row>
    <row r="424" s="2" customFormat="1">
      <c r="A424" s="41"/>
      <c r="B424" s="42"/>
      <c r="C424" s="43"/>
      <c r="D424" s="233" t="s">
        <v>204</v>
      </c>
      <c r="E424" s="43"/>
      <c r="F424" s="234" t="s">
        <v>645</v>
      </c>
      <c r="G424" s="43"/>
      <c r="H424" s="43"/>
      <c r="I424" s="230"/>
      <c r="J424" s="43"/>
      <c r="K424" s="43"/>
      <c r="L424" s="47"/>
      <c r="M424" s="231"/>
      <c r="N424" s="232"/>
      <c r="O424" s="87"/>
      <c r="P424" s="87"/>
      <c r="Q424" s="87"/>
      <c r="R424" s="87"/>
      <c r="S424" s="87"/>
      <c r="T424" s="88"/>
      <c r="U424" s="41"/>
      <c r="V424" s="41"/>
      <c r="W424" s="41"/>
      <c r="X424" s="41"/>
      <c r="Y424" s="41"/>
      <c r="Z424" s="41"/>
      <c r="AA424" s="41"/>
      <c r="AB424" s="41"/>
      <c r="AC424" s="41"/>
      <c r="AD424" s="41"/>
      <c r="AE424" s="41"/>
      <c r="AT424" s="20" t="s">
        <v>204</v>
      </c>
      <c r="AU424" s="20" t="s">
        <v>78</v>
      </c>
    </row>
    <row r="425" s="14" customFormat="1">
      <c r="A425" s="14"/>
      <c r="B425" s="245"/>
      <c r="C425" s="246"/>
      <c r="D425" s="228" t="s">
        <v>206</v>
      </c>
      <c r="E425" s="246"/>
      <c r="F425" s="248" t="s">
        <v>1231</v>
      </c>
      <c r="G425" s="246"/>
      <c r="H425" s="249">
        <v>15385.727999999999</v>
      </c>
      <c r="I425" s="250"/>
      <c r="J425" s="246"/>
      <c r="K425" s="246"/>
      <c r="L425" s="251"/>
      <c r="M425" s="252"/>
      <c r="N425" s="253"/>
      <c r="O425" s="253"/>
      <c r="P425" s="253"/>
      <c r="Q425" s="253"/>
      <c r="R425" s="253"/>
      <c r="S425" s="253"/>
      <c r="T425" s="254"/>
      <c r="U425" s="14"/>
      <c r="V425" s="14"/>
      <c r="W425" s="14"/>
      <c r="X425" s="14"/>
      <c r="Y425" s="14"/>
      <c r="Z425" s="14"/>
      <c r="AA425" s="14"/>
      <c r="AB425" s="14"/>
      <c r="AC425" s="14"/>
      <c r="AD425" s="14"/>
      <c r="AE425" s="14"/>
      <c r="AT425" s="255" t="s">
        <v>206</v>
      </c>
      <c r="AU425" s="255" t="s">
        <v>78</v>
      </c>
      <c r="AV425" s="14" t="s">
        <v>78</v>
      </c>
      <c r="AW425" s="14" t="s">
        <v>4</v>
      </c>
      <c r="AX425" s="14" t="s">
        <v>76</v>
      </c>
      <c r="AY425" s="255" t="s">
        <v>193</v>
      </c>
    </row>
    <row r="426" s="2" customFormat="1" ht="21.75" customHeight="1">
      <c r="A426" s="41"/>
      <c r="B426" s="42"/>
      <c r="C426" s="215" t="s">
        <v>647</v>
      </c>
      <c r="D426" s="215" t="s">
        <v>195</v>
      </c>
      <c r="E426" s="216" t="s">
        <v>1232</v>
      </c>
      <c r="F426" s="217" t="s">
        <v>1233</v>
      </c>
      <c r="G426" s="218" t="s">
        <v>248</v>
      </c>
      <c r="H426" s="219">
        <v>75.674000000000007</v>
      </c>
      <c r="I426" s="220"/>
      <c r="J426" s="221">
        <f>ROUND(I426*H426,2)</f>
        <v>0</v>
      </c>
      <c r="K426" s="217" t="s">
        <v>199</v>
      </c>
      <c r="L426" s="47"/>
      <c r="M426" s="222" t="s">
        <v>19</v>
      </c>
      <c r="N426" s="223" t="s">
        <v>40</v>
      </c>
      <c r="O426" s="87"/>
      <c r="P426" s="224">
        <f>O426*H426</f>
        <v>0</v>
      </c>
      <c r="Q426" s="224">
        <v>0</v>
      </c>
      <c r="R426" s="224">
        <f>Q426*H426</f>
        <v>0</v>
      </c>
      <c r="S426" s="224">
        <v>0</v>
      </c>
      <c r="T426" s="225">
        <f>S426*H426</f>
        <v>0</v>
      </c>
      <c r="U426" s="41"/>
      <c r="V426" s="41"/>
      <c r="W426" s="41"/>
      <c r="X426" s="41"/>
      <c r="Y426" s="41"/>
      <c r="Z426" s="41"/>
      <c r="AA426" s="41"/>
      <c r="AB426" s="41"/>
      <c r="AC426" s="41"/>
      <c r="AD426" s="41"/>
      <c r="AE426" s="41"/>
      <c r="AR426" s="226" t="s">
        <v>200</v>
      </c>
      <c r="AT426" s="226" t="s">
        <v>195</v>
      </c>
      <c r="AU426" s="226" t="s">
        <v>78</v>
      </c>
      <c r="AY426" s="20" t="s">
        <v>193</v>
      </c>
      <c r="BE426" s="227">
        <f>IF(N426="základní",J426,0)</f>
        <v>0</v>
      </c>
      <c r="BF426" s="227">
        <f>IF(N426="snížená",J426,0)</f>
        <v>0</v>
      </c>
      <c r="BG426" s="227">
        <f>IF(N426="zákl. přenesená",J426,0)</f>
        <v>0</v>
      </c>
      <c r="BH426" s="227">
        <f>IF(N426="sníž. přenesená",J426,0)</f>
        <v>0</v>
      </c>
      <c r="BI426" s="227">
        <f>IF(N426="nulová",J426,0)</f>
        <v>0</v>
      </c>
      <c r="BJ426" s="20" t="s">
        <v>76</v>
      </c>
      <c r="BK426" s="227">
        <f>ROUND(I426*H426,2)</f>
        <v>0</v>
      </c>
      <c r="BL426" s="20" t="s">
        <v>200</v>
      </c>
      <c r="BM426" s="226" t="s">
        <v>1234</v>
      </c>
    </row>
    <row r="427" s="2" customFormat="1">
      <c r="A427" s="41"/>
      <c r="B427" s="42"/>
      <c r="C427" s="43"/>
      <c r="D427" s="228" t="s">
        <v>202</v>
      </c>
      <c r="E427" s="43"/>
      <c r="F427" s="229" t="s">
        <v>1235</v>
      </c>
      <c r="G427" s="43"/>
      <c r="H427" s="43"/>
      <c r="I427" s="230"/>
      <c r="J427" s="43"/>
      <c r="K427" s="43"/>
      <c r="L427" s="47"/>
      <c r="M427" s="231"/>
      <c r="N427" s="232"/>
      <c r="O427" s="87"/>
      <c r="P427" s="87"/>
      <c r="Q427" s="87"/>
      <c r="R427" s="87"/>
      <c r="S427" s="87"/>
      <c r="T427" s="88"/>
      <c r="U427" s="41"/>
      <c r="V427" s="41"/>
      <c r="W427" s="41"/>
      <c r="X427" s="41"/>
      <c r="Y427" s="41"/>
      <c r="Z427" s="41"/>
      <c r="AA427" s="41"/>
      <c r="AB427" s="41"/>
      <c r="AC427" s="41"/>
      <c r="AD427" s="41"/>
      <c r="AE427" s="41"/>
      <c r="AT427" s="20" t="s">
        <v>202</v>
      </c>
      <c r="AU427" s="20" t="s">
        <v>78</v>
      </c>
    </row>
    <row r="428" s="2" customFormat="1">
      <c r="A428" s="41"/>
      <c r="B428" s="42"/>
      <c r="C428" s="43"/>
      <c r="D428" s="233" t="s">
        <v>204</v>
      </c>
      <c r="E428" s="43"/>
      <c r="F428" s="234" t="s">
        <v>1236</v>
      </c>
      <c r="G428" s="43"/>
      <c r="H428" s="43"/>
      <c r="I428" s="230"/>
      <c r="J428" s="43"/>
      <c r="K428" s="43"/>
      <c r="L428" s="47"/>
      <c r="M428" s="231"/>
      <c r="N428" s="232"/>
      <c r="O428" s="87"/>
      <c r="P428" s="87"/>
      <c r="Q428" s="87"/>
      <c r="R428" s="87"/>
      <c r="S428" s="87"/>
      <c r="T428" s="88"/>
      <c r="U428" s="41"/>
      <c r="V428" s="41"/>
      <c r="W428" s="41"/>
      <c r="X428" s="41"/>
      <c r="Y428" s="41"/>
      <c r="Z428" s="41"/>
      <c r="AA428" s="41"/>
      <c r="AB428" s="41"/>
      <c r="AC428" s="41"/>
      <c r="AD428" s="41"/>
      <c r="AE428" s="41"/>
      <c r="AT428" s="20" t="s">
        <v>204</v>
      </c>
      <c r="AU428" s="20" t="s">
        <v>78</v>
      </c>
    </row>
    <row r="429" s="2" customFormat="1" ht="21.75" customHeight="1">
      <c r="A429" s="41"/>
      <c r="B429" s="42"/>
      <c r="C429" s="215" t="s">
        <v>653</v>
      </c>
      <c r="D429" s="215" t="s">
        <v>195</v>
      </c>
      <c r="E429" s="216" t="s">
        <v>648</v>
      </c>
      <c r="F429" s="217" t="s">
        <v>649</v>
      </c>
      <c r="G429" s="218" t="s">
        <v>248</v>
      </c>
      <c r="H429" s="219">
        <v>155.18100000000001</v>
      </c>
      <c r="I429" s="220"/>
      <c r="J429" s="221">
        <f>ROUND(I429*H429,2)</f>
        <v>0</v>
      </c>
      <c r="K429" s="217" t="s">
        <v>199</v>
      </c>
      <c r="L429" s="47"/>
      <c r="M429" s="222" t="s">
        <v>19</v>
      </c>
      <c r="N429" s="223" t="s">
        <v>40</v>
      </c>
      <c r="O429" s="87"/>
      <c r="P429" s="224">
        <f>O429*H429</f>
        <v>0</v>
      </c>
      <c r="Q429" s="224">
        <v>0</v>
      </c>
      <c r="R429" s="224">
        <f>Q429*H429</f>
        <v>0</v>
      </c>
      <c r="S429" s="224">
        <v>0</v>
      </c>
      <c r="T429" s="225">
        <f>S429*H429</f>
        <v>0</v>
      </c>
      <c r="U429" s="41"/>
      <c r="V429" s="41"/>
      <c r="W429" s="41"/>
      <c r="X429" s="41"/>
      <c r="Y429" s="41"/>
      <c r="Z429" s="41"/>
      <c r="AA429" s="41"/>
      <c r="AB429" s="41"/>
      <c r="AC429" s="41"/>
      <c r="AD429" s="41"/>
      <c r="AE429" s="41"/>
      <c r="AR429" s="226" t="s">
        <v>200</v>
      </c>
      <c r="AT429" s="226" t="s">
        <v>195</v>
      </c>
      <c r="AU429" s="226" t="s">
        <v>78</v>
      </c>
      <c r="AY429" s="20" t="s">
        <v>193</v>
      </c>
      <c r="BE429" s="227">
        <f>IF(N429="základní",J429,0)</f>
        <v>0</v>
      </c>
      <c r="BF429" s="227">
        <f>IF(N429="snížená",J429,0)</f>
        <v>0</v>
      </c>
      <c r="BG429" s="227">
        <f>IF(N429="zákl. přenesená",J429,0)</f>
        <v>0</v>
      </c>
      <c r="BH429" s="227">
        <f>IF(N429="sníž. přenesená",J429,0)</f>
        <v>0</v>
      </c>
      <c r="BI429" s="227">
        <f>IF(N429="nulová",J429,0)</f>
        <v>0</v>
      </c>
      <c r="BJ429" s="20" t="s">
        <v>76</v>
      </c>
      <c r="BK429" s="227">
        <f>ROUND(I429*H429,2)</f>
        <v>0</v>
      </c>
      <c r="BL429" s="20" t="s">
        <v>200</v>
      </c>
      <c r="BM429" s="226" t="s">
        <v>1237</v>
      </c>
    </row>
    <row r="430" s="2" customFormat="1">
      <c r="A430" s="41"/>
      <c r="B430" s="42"/>
      <c r="C430" s="43"/>
      <c r="D430" s="228" t="s">
        <v>202</v>
      </c>
      <c r="E430" s="43"/>
      <c r="F430" s="229" t="s">
        <v>651</v>
      </c>
      <c r="G430" s="43"/>
      <c r="H430" s="43"/>
      <c r="I430" s="230"/>
      <c r="J430" s="43"/>
      <c r="K430" s="43"/>
      <c r="L430" s="47"/>
      <c r="M430" s="231"/>
      <c r="N430" s="232"/>
      <c r="O430" s="87"/>
      <c r="P430" s="87"/>
      <c r="Q430" s="87"/>
      <c r="R430" s="87"/>
      <c r="S430" s="87"/>
      <c r="T430" s="88"/>
      <c r="U430" s="41"/>
      <c r="V430" s="41"/>
      <c r="W430" s="41"/>
      <c r="X430" s="41"/>
      <c r="Y430" s="41"/>
      <c r="Z430" s="41"/>
      <c r="AA430" s="41"/>
      <c r="AB430" s="41"/>
      <c r="AC430" s="41"/>
      <c r="AD430" s="41"/>
      <c r="AE430" s="41"/>
      <c r="AT430" s="20" t="s">
        <v>202</v>
      </c>
      <c r="AU430" s="20" t="s">
        <v>78</v>
      </c>
    </row>
    <row r="431" s="2" customFormat="1">
      <c r="A431" s="41"/>
      <c r="B431" s="42"/>
      <c r="C431" s="43"/>
      <c r="D431" s="233" t="s">
        <v>204</v>
      </c>
      <c r="E431" s="43"/>
      <c r="F431" s="234" t="s">
        <v>652</v>
      </c>
      <c r="G431" s="43"/>
      <c r="H431" s="43"/>
      <c r="I431" s="230"/>
      <c r="J431" s="43"/>
      <c r="K431" s="43"/>
      <c r="L431" s="47"/>
      <c r="M431" s="231"/>
      <c r="N431" s="232"/>
      <c r="O431" s="87"/>
      <c r="P431" s="87"/>
      <c r="Q431" s="87"/>
      <c r="R431" s="87"/>
      <c r="S431" s="87"/>
      <c r="T431" s="88"/>
      <c r="U431" s="41"/>
      <c r="V431" s="41"/>
      <c r="W431" s="41"/>
      <c r="X431" s="41"/>
      <c r="Y431" s="41"/>
      <c r="Z431" s="41"/>
      <c r="AA431" s="41"/>
      <c r="AB431" s="41"/>
      <c r="AC431" s="41"/>
      <c r="AD431" s="41"/>
      <c r="AE431" s="41"/>
      <c r="AT431" s="20" t="s">
        <v>204</v>
      </c>
      <c r="AU431" s="20" t="s">
        <v>78</v>
      </c>
    </row>
    <row r="432" s="2" customFormat="1" ht="21.75" customHeight="1">
      <c r="A432" s="41"/>
      <c r="B432" s="42"/>
      <c r="C432" s="215" t="s">
        <v>659</v>
      </c>
      <c r="D432" s="215" t="s">
        <v>195</v>
      </c>
      <c r="E432" s="216" t="s">
        <v>654</v>
      </c>
      <c r="F432" s="217" t="s">
        <v>655</v>
      </c>
      <c r="G432" s="218" t="s">
        <v>248</v>
      </c>
      <c r="H432" s="219">
        <v>47.878</v>
      </c>
      <c r="I432" s="220"/>
      <c r="J432" s="221">
        <f>ROUND(I432*H432,2)</f>
        <v>0</v>
      </c>
      <c r="K432" s="217" t="s">
        <v>199</v>
      </c>
      <c r="L432" s="47"/>
      <c r="M432" s="222" t="s">
        <v>19</v>
      </c>
      <c r="N432" s="223" t="s">
        <v>40</v>
      </c>
      <c r="O432" s="87"/>
      <c r="P432" s="224">
        <f>O432*H432</f>
        <v>0</v>
      </c>
      <c r="Q432" s="224">
        <v>0</v>
      </c>
      <c r="R432" s="224">
        <f>Q432*H432</f>
        <v>0</v>
      </c>
      <c r="S432" s="224">
        <v>0</v>
      </c>
      <c r="T432" s="225">
        <f>S432*H432</f>
        <v>0</v>
      </c>
      <c r="U432" s="41"/>
      <c r="V432" s="41"/>
      <c r="W432" s="41"/>
      <c r="X432" s="41"/>
      <c r="Y432" s="41"/>
      <c r="Z432" s="41"/>
      <c r="AA432" s="41"/>
      <c r="AB432" s="41"/>
      <c r="AC432" s="41"/>
      <c r="AD432" s="41"/>
      <c r="AE432" s="41"/>
      <c r="AR432" s="226" t="s">
        <v>200</v>
      </c>
      <c r="AT432" s="226" t="s">
        <v>195</v>
      </c>
      <c r="AU432" s="226" t="s">
        <v>78</v>
      </c>
      <c r="AY432" s="20" t="s">
        <v>193</v>
      </c>
      <c r="BE432" s="227">
        <f>IF(N432="základní",J432,0)</f>
        <v>0</v>
      </c>
      <c r="BF432" s="227">
        <f>IF(N432="snížená",J432,0)</f>
        <v>0</v>
      </c>
      <c r="BG432" s="227">
        <f>IF(N432="zákl. přenesená",J432,0)</f>
        <v>0</v>
      </c>
      <c r="BH432" s="227">
        <f>IF(N432="sníž. přenesená",J432,0)</f>
        <v>0</v>
      </c>
      <c r="BI432" s="227">
        <f>IF(N432="nulová",J432,0)</f>
        <v>0</v>
      </c>
      <c r="BJ432" s="20" t="s">
        <v>76</v>
      </c>
      <c r="BK432" s="227">
        <f>ROUND(I432*H432,2)</f>
        <v>0</v>
      </c>
      <c r="BL432" s="20" t="s">
        <v>200</v>
      </c>
      <c r="BM432" s="226" t="s">
        <v>1238</v>
      </c>
    </row>
    <row r="433" s="2" customFormat="1">
      <c r="A433" s="41"/>
      <c r="B433" s="42"/>
      <c r="C433" s="43"/>
      <c r="D433" s="228" t="s">
        <v>202</v>
      </c>
      <c r="E433" s="43"/>
      <c r="F433" s="229" t="s">
        <v>657</v>
      </c>
      <c r="G433" s="43"/>
      <c r="H433" s="43"/>
      <c r="I433" s="230"/>
      <c r="J433" s="43"/>
      <c r="K433" s="43"/>
      <c r="L433" s="47"/>
      <c r="M433" s="231"/>
      <c r="N433" s="232"/>
      <c r="O433" s="87"/>
      <c r="P433" s="87"/>
      <c r="Q433" s="87"/>
      <c r="R433" s="87"/>
      <c r="S433" s="87"/>
      <c r="T433" s="88"/>
      <c r="U433" s="41"/>
      <c r="V433" s="41"/>
      <c r="W433" s="41"/>
      <c r="X433" s="41"/>
      <c r="Y433" s="41"/>
      <c r="Z433" s="41"/>
      <c r="AA433" s="41"/>
      <c r="AB433" s="41"/>
      <c r="AC433" s="41"/>
      <c r="AD433" s="41"/>
      <c r="AE433" s="41"/>
      <c r="AT433" s="20" t="s">
        <v>202</v>
      </c>
      <c r="AU433" s="20" t="s">
        <v>78</v>
      </c>
    </row>
    <row r="434" s="2" customFormat="1">
      <c r="A434" s="41"/>
      <c r="B434" s="42"/>
      <c r="C434" s="43"/>
      <c r="D434" s="233" t="s">
        <v>204</v>
      </c>
      <c r="E434" s="43"/>
      <c r="F434" s="234" t="s">
        <v>658</v>
      </c>
      <c r="G434" s="43"/>
      <c r="H434" s="43"/>
      <c r="I434" s="230"/>
      <c r="J434" s="43"/>
      <c r="K434" s="43"/>
      <c r="L434" s="47"/>
      <c r="M434" s="231"/>
      <c r="N434" s="232"/>
      <c r="O434" s="87"/>
      <c r="P434" s="87"/>
      <c r="Q434" s="87"/>
      <c r="R434" s="87"/>
      <c r="S434" s="87"/>
      <c r="T434" s="88"/>
      <c r="U434" s="41"/>
      <c r="V434" s="41"/>
      <c r="W434" s="41"/>
      <c r="X434" s="41"/>
      <c r="Y434" s="41"/>
      <c r="Z434" s="41"/>
      <c r="AA434" s="41"/>
      <c r="AB434" s="41"/>
      <c r="AC434" s="41"/>
      <c r="AD434" s="41"/>
      <c r="AE434" s="41"/>
      <c r="AT434" s="20" t="s">
        <v>204</v>
      </c>
      <c r="AU434" s="20" t="s">
        <v>78</v>
      </c>
    </row>
    <row r="435" s="2" customFormat="1" ht="21.75" customHeight="1">
      <c r="A435" s="41"/>
      <c r="B435" s="42"/>
      <c r="C435" s="215" t="s">
        <v>665</v>
      </c>
      <c r="D435" s="215" t="s">
        <v>195</v>
      </c>
      <c r="E435" s="216" t="s">
        <v>246</v>
      </c>
      <c r="F435" s="217" t="s">
        <v>247</v>
      </c>
      <c r="G435" s="218" t="s">
        <v>248</v>
      </c>
      <c r="H435" s="219">
        <v>327.755</v>
      </c>
      <c r="I435" s="220"/>
      <c r="J435" s="221">
        <f>ROUND(I435*H435,2)</f>
        <v>0</v>
      </c>
      <c r="K435" s="217" t="s">
        <v>199</v>
      </c>
      <c r="L435" s="47"/>
      <c r="M435" s="222" t="s">
        <v>19</v>
      </c>
      <c r="N435" s="223" t="s">
        <v>40</v>
      </c>
      <c r="O435" s="87"/>
      <c r="P435" s="224">
        <f>O435*H435</f>
        <v>0</v>
      </c>
      <c r="Q435" s="224">
        <v>0</v>
      </c>
      <c r="R435" s="224">
        <f>Q435*H435</f>
        <v>0</v>
      </c>
      <c r="S435" s="224">
        <v>0</v>
      </c>
      <c r="T435" s="225">
        <f>S435*H435</f>
        <v>0</v>
      </c>
      <c r="U435" s="41"/>
      <c r="V435" s="41"/>
      <c r="W435" s="41"/>
      <c r="X435" s="41"/>
      <c r="Y435" s="41"/>
      <c r="Z435" s="41"/>
      <c r="AA435" s="41"/>
      <c r="AB435" s="41"/>
      <c r="AC435" s="41"/>
      <c r="AD435" s="41"/>
      <c r="AE435" s="41"/>
      <c r="AR435" s="226" t="s">
        <v>200</v>
      </c>
      <c r="AT435" s="226" t="s">
        <v>195</v>
      </c>
      <c r="AU435" s="226" t="s">
        <v>78</v>
      </c>
      <c r="AY435" s="20" t="s">
        <v>193</v>
      </c>
      <c r="BE435" s="227">
        <f>IF(N435="základní",J435,0)</f>
        <v>0</v>
      </c>
      <c r="BF435" s="227">
        <f>IF(N435="snížená",J435,0)</f>
        <v>0</v>
      </c>
      <c r="BG435" s="227">
        <f>IF(N435="zákl. přenesená",J435,0)</f>
        <v>0</v>
      </c>
      <c r="BH435" s="227">
        <f>IF(N435="sníž. přenesená",J435,0)</f>
        <v>0</v>
      </c>
      <c r="BI435" s="227">
        <f>IF(N435="nulová",J435,0)</f>
        <v>0</v>
      </c>
      <c r="BJ435" s="20" t="s">
        <v>76</v>
      </c>
      <c r="BK435" s="227">
        <f>ROUND(I435*H435,2)</f>
        <v>0</v>
      </c>
      <c r="BL435" s="20" t="s">
        <v>200</v>
      </c>
      <c r="BM435" s="226" t="s">
        <v>1239</v>
      </c>
    </row>
    <row r="436" s="2" customFormat="1">
      <c r="A436" s="41"/>
      <c r="B436" s="42"/>
      <c r="C436" s="43"/>
      <c r="D436" s="228" t="s">
        <v>202</v>
      </c>
      <c r="E436" s="43"/>
      <c r="F436" s="229" t="s">
        <v>250</v>
      </c>
      <c r="G436" s="43"/>
      <c r="H436" s="43"/>
      <c r="I436" s="230"/>
      <c r="J436" s="43"/>
      <c r="K436" s="43"/>
      <c r="L436" s="47"/>
      <c r="M436" s="231"/>
      <c r="N436" s="232"/>
      <c r="O436" s="87"/>
      <c r="P436" s="87"/>
      <c r="Q436" s="87"/>
      <c r="R436" s="87"/>
      <c r="S436" s="87"/>
      <c r="T436" s="88"/>
      <c r="U436" s="41"/>
      <c r="V436" s="41"/>
      <c r="W436" s="41"/>
      <c r="X436" s="41"/>
      <c r="Y436" s="41"/>
      <c r="Z436" s="41"/>
      <c r="AA436" s="41"/>
      <c r="AB436" s="41"/>
      <c r="AC436" s="41"/>
      <c r="AD436" s="41"/>
      <c r="AE436" s="41"/>
      <c r="AT436" s="20" t="s">
        <v>202</v>
      </c>
      <c r="AU436" s="20" t="s">
        <v>78</v>
      </c>
    </row>
    <row r="437" s="2" customFormat="1">
      <c r="A437" s="41"/>
      <c r="B437" s="42"/>
      <c r="C437" s="43"/>
      <c r="D437" s="233" t="s">
        <v>204</v>
      </c>
      <c r="E437" s="43"/>
      <c r="F437" s="234" t="s">
        <v>251</v>
      </c>
      <c r="G437" s="43"/>
      <c r="H437" s="43"/>
      <c r="I437" s="230"/>
      <c r="J437" s="43"/>
      <c r="K437" s="43"/>
      <c r="L437" s="47"/>
      <c r="M437" s="231"/>
      <c r="N437" s="232"/>
      <c r="O437" s="87"/>
      <c r="P437" s="87"/>
      <c r="Q437" s="87"/>
      <c r="R437" s="87"/>
      <c r="S437" s="87"/>
      <c r="T437" s="88"/>
      <c r="U437" s="41"/>
      <c r="V437" s="41"/>
      <c r="W437" s="41"/>
      <c r="X437" s="41"/>
      <c r="Y437" s="41"/>
      <c r="Z437" s="41"/>
      <c r="AA437" s="41"/>
      <c r="AB437" s="41"/>
      <c r="AC437" s="41"/>
      <c r="AD437" s="41"/>
      <c r="AE437" s="41"/>
      <c r="AT437" s="20" t="s">
        <v>204</v>
      </c>
      <c r="AU437" s="20" t="s">
        <v>78</v>
      </c>
    </row>
    <row r="438" s="2" customFormat="1" ht="21.75" customHeight="1">
      <c r="A438" s="41"/>
      <c r="B438" s="42"/>
      <c r="C438" s="215" t="s">
        <v>667</v>
      </c>
      <c r="D438" s="215" t="s">
        <v>195</v>
      </c>
      <c r="E438" s="216" t="s">
        <v>668</v>
      </c>
      <c r="F438" s="217" t="s">
        <v>669</v>
      </c>
      <c r="G438" s="218" t="s">
        <v>248</v>
      </c>
      <c r="H438" s="219">
        <v>34.584000000000003</v>
      </c>
      <c r="I438" s="220"/>
      <c r="J438" s="221">
        <f>ROUND(I438*H438,2)</f>
        <v>0</v>
      </c>
      <c r="K438" s="217" t="s">
        <v>199</v>
      </c>
      <c r="L438" s="47"/>
      <c r="M438" s="222" t="s">
        <v>19</v>
      </c>
      <c r="N438" s="223" t="s">
        <v>40</v>
      </c>
      <c r="O438" s="87"/>
      <c r="P438" s="224">
        <f>O438*H438</f>
        <v>0</v>
      </c>
      <c r="Q438" s="224">
        <v>0</v>
      </c>
      <c r="R438" s="224">
        <f>Q438*H438</f>
        <v>0</v>
      </c>
      <c r="S438" s="224">
        <v>0</v>
      </c>
      <c r="T438" s="225">
        <f>S438*H438</f>
        <v>0</v>
      </c>
      <c r="U438" s="41"/>
      <c r="V438" s="41"/>
      <c r="W438" s="41"/>
      <c r="X438" s="41"/>
      <c r="Y438" s="41"/>
      <c r="Z438" s="41"/>
      <c r="AA438" s="41"/>
      <c r="AB438" s="41"/>
      <c r="AC438" s="41"/>
      <c r="AD438" s="41"/>
      <c r="AE438" s="41"/>
      <c r="AR438" s="226" t="s">
        <v>200</v>
      </c>
      <c r="AT438" s="226" t="s">
        <v>195</v>
      </c>
      <c r="AU438" s="226" t="s">
        <v>78</v>
      </c>
      <c r="AY438" s="20" t="s">
        <v>193</v>
      </c>
      <c r="BE438" s="227">
        <f>IF(N438="základní",J438,0)</f>
        <v>0</v>
      </c>
      <c r="BF438" s="227">
        <f>IF(N438="snížená",J438,0)</f>
        <v>0</v>
      </c>
      <c r="BG438" s="227">
        <f>IF(N438="zákl. přenesená",J438,0)</f>
        <v>0</v>
      </c>
      <c r="BH438" s="227">
        <f>IF(N438="sníž. přenesená",J438,0)</f>
        <v>0</v>
      </c>
      <c r="BI438" s="227">
        <f>IF(N438="nulová",J438,0)</f>
        <v>0</v>
      </c>
      <c r="BJ438" s="20" t="s">
        <v>76</v>
      </c>
      <c r="BK438" s="227">
        <f>ROUND(I438*H438,2)</f>
        <v>0</v>
      </c>
      <c r="BL438" s="20" t="s">
        <v>200</v>
      </c>
      <c r="BM438" s="226" t="s">
        <v>1240</v>
      </c>
    </row>
    <row r="439" s="2" customFormat="1">
      <c r="A439" s="41"/>
      <c r="B439" s="42"/>
      <c r="C439" s="43"/>
      <c r="D439" s="228" t="s">
        <v>202</v>
      </c>
      <c r="E439" s="43"/>
      <c r="F439" s="229" t="s">
        <v>671</v>
      </c>
      <c r="G439" s="43"/>
      <c r="H439" s="43"/>
      <c r="I439" s="230"/>
      <c r="J439" s="43"/>
      <c r="K439" s="43"/>
      <c r="L439" s="47"/>
      <c r="M439" s="231"/>
      <c r="N439" s="232"/>
      <c r="O439" s="87"/>
      <c r="P439" s="87"/>
      <c r="Q439" s="87"/>
      <c r="R439" s="87"/>
      <c r="S439" s="87"/>
      <c r="T439" s="88"/>
      <c r="U439" s="41"/>
      <c r="V439" s="41"/>
      <c r="W439" s="41"/>
      <c r="X439" s="41"/>
      <c r="Y439" s="41"/>
      <c r="Z439" s="41"/>
      <c r="AA439" s="41"/>
      <c r="AB439" s="41"/>
      <c r="AC439" s="41"/>
      <c r="AD439" s="41"/>
      <c r="AE439" s="41"/>
      <c r="AT439" s="20" t="s">
        <v>202</v>
      </c>
      <c r="AU439" s="20" t="s">
        <v>78</v>
      </c>
    </row>
    <row r="440" s="2" customFormat="1">
      <c r="A440" s="41"/>
      <c r="B440" s="42"/>
      <c r="C440" s="43"/>
      <c r="D440" s="233" t="s">
        <v>204</v>
      </c>
      <c r="E440" s="43"/>
      <c r="F440" s="234" t="s">
        <v>672</v>
      </c>
      <c r="G440" s="43"/>
      <c r="H440" s="43"/>
      <c r="I440" s="230"/>
      <c r="J440" s="43"/>
      <c r="K440" s="43"/>
      <c r="L440" s="47"/>
      <c r="M440" s="231"/>
      <c r="N440" s="232"/>
      <c r="O440" s="87"/>
      <c r="P440" s="87"/>
      <c r="Q440" s="87"/>
      <c r="R440" s="87"/>
      <c r="S440" s="87"/>
      <c r="T440" s="88"/>
      <c r="U440" s="41"/>
      <c r="V440" s="41"/>
      <c r="W440" s="41"/>
      <c r="X440" s="41"/>
      <c r="Y440" s="41"/>
      <c r="Z440" s="41"/>
      <c r="AA440" s="41"/>
      <c r="AB440" s="41"/>
      <c r="AC440" s="41"/>
      <c r="AD440" s="41"/>
      <c r="AE440" s="41"/>
      <c r="AT440" s="20" t="s">
        <v>204</v>
      </c>
      <c r="AU440" s="20" t="s">
        <v>78</v>
      </c>
    </row>
    <row r="441" s="12" customFormat="1" ht="22.8" customHeight="1">
      <c r="A441" s="12"/>
      <c r="B441" s="199"/>
      <c r="C441" s="200"/>
      <c r="D441" s="201" t="s">
        <v>68</v>
      </c>
      <c r="E441" s="213" t="s">
        <v>679</v>
      </c>
      <c r="F441" s="213" t="s">
        <v>680</v>
      </c>
      <c r="G441" s="200"/>
      <c r="H441" s="200"/>
      <c r="I441" s="203"/>
      <c r="J441" s="214">
        <f>BK441</f>
        <v>0</v>
      </c>
      <c r="K441" s="200"/>
      <c r="L441" s="205"/>
      <c r="M441" s="206"/>
      <c r="N441" s="207"/>
      <c r="O441" s="207"/>
      <c r="P441" s="208">
        <f>SUM(P442:P444)</f>
        <v>0</v>
      </c>
      <c r="Q441" s="207"/>
      <c r="R441" s="208">
        <f>SUM(R442:R444)</f>
        <v>0</v>
      </c>
      <c r="S441" s="207"/>
      <c r="T441" s="209">
        <f>SUM(T442:T444)</f>
        <v>0</v>
      </c>
      <c r="U441" s="12"/>
      <c r="V441" s="12"/>
      <c r="W441" s="12"/>
      <c r="X441" s="12"/>
      <c r="Y441" s="12"/>
      <c r="Z441" s="12"/>
      <c r="AA441" s="12"/>
      <c r="AB441" s="12"/>
      <c r="AC441" s="12"/>
      <c r="AD441" s="12"/>
      <c r="AE441" s="12"/>
      <c r="AR441" s="210" t="s">
        <v>76</v>
      </c>
      <c r="AT441" s="211" t="s">
        <v>68</v>
      </c>
      <c r="AU441" s="211" t="s">
        <v>76</v>
      </c>
      <c r="AY441" s="210" t="s">
        <v>193</v>
      </c>
      <c r="BK441" s="212">
        <f>SUM(BK442:BK444)</f>
        <v>0</v>
      </c>
    </row>
    <row r="442" s="2" customFormat="1" ht="21.75" customHeight="1">
      <c r="A442" s="41"/>
      <c r="B442" s="42"/>
      <c r="C442" s="215" t="s">
        <v>673</v>
      </c>
      <c r="D442" s="215" t="s">
        <v>195</v>
      </c>
      <c r="E442" s="216" t="s">
        <v>1241</v>
      </c>
      <c r="F442" s="217" t="s">
        <v>1242</v>
      </c>
      <c r="G442" s="218" t="s">
        <v>248</v>
      </c>
      <c r="H442" s="219">
        <v>597.452</v>
      </c>
      <c r="I442" s="220"/>
      <c r="J442" s="221">
        <f>ROUND(I442*H442,2)</f>
        <v>0</v>
      </c>
      <c r="K442" s="217" t="s">
        <v>199</v>
      </c>
      <c r="L442" s="47"/>
      <c r="M442" s="222" t="s">
        <v>19</v>
      </c>
      <c r="N442" s="223" t="s">
        <v>40</v>
      </c>
      <c r="O442" s="87"/>
      <c r="P442" s="224">
        <f>O442*H442</f>
        <v>0</v>
      </c>
      <c r="Q442" s="224">
        <v>0</v>
      </c>
      <c r="R442" s="224">
        <f>Q442*H442</f>
        <v>0</v>
      </c>
      <c r="S442" s="224">
        <v>0</v>
      </c>
      <c r="T442" s="225">
        <f>S442*H442</f>
        <v>0</v>
      </c>
      <c r="U442" s="41"/>
      <c r="V442" s="41"/>
      <c r="W442" s="41"/>
      <c r="X442" s="41"/>
      <c r="Y442" s="41"/>
      <c r="Z442" s="41"/>
      <c r="AA442" s="41"/>
      <c r="AB442" s="41"/>
      <c r="AC442" s="41"/>
      <c r="AD442" s="41"/>
      <c r="AE442" s="41"/>
      <c r="AR442" s="226" t="s">
        <v>200</v>
      </c>
      <c r="AT442" s="226" t="s">
        <v>195</v>
      </c>
      <c r="AU442" s="226" t="s">
        <v>78</v>
      </c>
      <c r="AY442" s="20" t="s">
        <v>193</v>
      </c>
      <c r="BE442" s="227">
        <f>IF(N442="základní",J442,0)</f>
        <v>0</v>
      </c>
      <c r="BF442" s="227">
        <f>IF(N442="snížená",J442,0)</f>
        <v>0</v>
      </c>
      <c r="BG442" s="227">
        <f>IF(N442="zákl. přenesená",J442,0)</f>
        <v>0</v>
      </c>
      <c r="BH442" s="227">
        <f>IF(N442="sníž. přenesená",J442,0)</f>
        <v>0</v>
      </c>
      <c r="BI442" s="227">
        <f>IF(N442="nulová",J442,0)</f>
        <v>0</v>
      </c>
      <c r="BJ442" s="20" t="s">
        <v>76</v>
      </c>
      <c r="BK442" s="227">
        <f>ROUND(I442*H442,2)</f>
        <v>0</v>
      </c>
      <c r="BL442" s="20" t="s">
        <v>200</v>
      </c>
      <c r="BM442" s="226" t="s">
        <v>1243</v>
      </c>
    </row>
    <row r="443" s="2" customFormat="1">
      <c r="A443" s="41"/>
      <c r="B443" s="42"/>
      <c r="C443" s="43"/>
      <c r="D443" s="228" t="s">
        <v>202</v>
      </c>
      <c r="E443" s="43"/>
      <c r="F443" s="229" t="s">
        <v>1244</v>
      </c>
      <c r="G443" s="43"/>
      <c r="H443" s="43"/>
      <c r="I443" s="230"/>
      <c r="J443" s="43"/>
      <c r="K443" s="43"/>
      <c r="L443" s="47"/>
      <c r="M443" s="231"/>
      <c r="N443" s="232"/>
      <c r="O443" s="87"/>
      <c r="P443" s="87"/>
      <c r="Q443" s="87"/>
      <c r="R443" s="87"/>
      <c r="S443" s="87"/>
      <c r="T443" s="88"/>
      <c r="U443" s="41"/>
      <c r="V443" s="41"/>
      <c r="W443" s="41"/>
      <c r="X443" s="41"/>
      <c r="Y443" s="41"/>
      <c r="Z443" s="41"/>
      <c r="AA443" s="41"/>
      <c r="AB443" s="41"/>
      <c r="AC443" s="41"/>
      <c r="AD443" s="41"/>
      <c r="AE443" s="41"/>
      <c r="AT443" s="20" t="s">
        <v>202</v>
      </c>
      <c r="AU443" s="20" t="s">
        <v>78</v>
      </c>
    </row>
    <row r="444" s="2" customFormat="1">
      <c r="A444" s="41"/>
      <c r="B444" s="42"/>
      <c r="C444" s="43"/>
      <c r="D444" s="233" t="s">
        <v>204</v>
      </c>
      <c r="E444" s="43"/>
      <c r="F444" s="234" t="s">
        <v>1245</v>
      </c>
      <c r="G444" s="43"/>
      <c r="H444" s="43"/>
      <c r="I444" s="230"/>
      <c r="J444" s="43"/>
      <c r="K444" s="43"/>
      <c r="L444" s="47"/>
      <c r="M444" s="231"/>
      <c r="N444" s="232"/>
      <c r="O444" s="87"/>
      <c r="P444" s="87"/>
      <c r="Q444" s="87"/>
      <c r="R444" s="87"/>
      <c r="S444" s="87"/>
      <c r="T444" s="88"/>
      <c r="U444" s="41"/>
      <c r="V444" s="41"/>
      <c r="W444" s="41"/>
      <c r="X444" s="41"/>
      <c r="Y444" s="41"/>
      <c r="Z444" s="41"/>
      <c r="AA444" s="41"/>
      <c r="AB444" s="41"/>
      <c r="AC444" s="41"/>
      <c r="AD444" s="41"/>
      <c r="AE444" s="41"/>
      <c r="AT444" s="20" t="s">
        <v>204</v>
      </c>
      <c r="AU444" s="20" t="s">
        <v>78</v>
      </c>
    </row>
    <row r="445" s="12" customFormat="1" ht="25.92" customHeight="1">
      <c r="A445" s="12"/>
      <c r="B445" s="199"/>
      <c r="C445" s="200"/>
      <c r="D445" s="201" t="s">
        <v>68</v>
      </c>
      <c r="E445" s="202" t="s">
        <v>687</v>
      </c>
      <c r="F445" s="202" t="s">
        <v>688</v>
      </c>
      <c r="G445" s="200"/>
      <c r="H445" s="200"/>
      <c r="I445" s="203"/>
      <c r="J445" s="204">
        <f>BK445</f>
        <v>0</v>
      </c>
      <c r="K445" s="200"/>
      <c r="L445" s="205"/>
      <c r="M445" s="206"/>
      <c r="N445" s="207"/>
      <c r="O445" s="207"/>
      <c r="P445" s="208">
        <f>P446</f>
        <v>0</v>
      </c>
      <c r="Q445" s="207"/>
      <c r="R445" s="208">
        <f>R446</f>
        <v>0</v>
      </c>
      <c r="S445" s="207"/>
      <c r="T445" s="209">
        <f>T446</f>
        <v>0.3629</v>
      </c>
      <c r="U445" s="12"/>
      <c r="V445" s="12"/>
      <c r="W445" s="12"/>
      <c r="X445" s="12"/>
      <c r="Y445" s="12"/>
      <c r="Z445" s="12"/>
      <c r="AA445" s="12"/>
      <c r="AB445" s="12"/>
      <c r="AC445" s="12"/>
      <c r="AD445" s="12"/>
      <c r="AE445" s="12"/>
      <c r="AR445" s="210" t="s">
        <v>78</v>
      </c>
      <c r="AT445" s="211" t="s">
        <v>68</v>
      </c>
      <c r="AU445" s="211" t="s">
        <v>69</v>
      </c>
      <c r="AY445" s="210" t="s">
        <v>193</v>
      </c>
      <c r="BK445" s="212">
        <f>BK446</f>
        <v>0</v>
      </c>
    </row>
    <row r="446" s="12" customFormat="1" ht="22.8" customHeight="1">
      <c r="A446" s="12"/>
      <c r="B446" s="199"/>
      <c r="C446" s="200"/>
      <c r="D446" s="201" t="s">
        <v>68</v>
      </c>
      <c r="E446" s="213" t="s">
        <v>1246</v>
      </c>
      <c r="F446" s="213" t="s">
        <v>1247</v>
      </c>
      <c r="G446" s="200"/>
      <c r="H446" s="200"/>
      <c r="I446" s="203"/>
      <c r="J446" s="214">
        <f>BK446</f>
        <v>0</v>
      </c>
      <c r="K446" s="200"/>
      <c r="L446" s="205"/>
      <c r="M446" s="206"/>
      <c r="N446" s="207"/>
      <c r="O446" s="207"/>
      <c r="P446" s="208">
        <f>SUM(P447:P451)</f>
        <v>0</v>
      </c>
      <c r="Q446" s="207"/>
      <c r="R446" s="208">
        <f>SUM(R447:R451)</f>
        <v>0</v>
      </c>
      <c r="S446" s="207"/>
      <c r="T446" s="209">
        <f>SUM(T447:T451)</f>
        <v>0.3629</v>
      </c>
      <c r="U446" s="12"/>
      <c r="V446" s="12"/>
      <c r="W446" s="12"/>
      <c r="X446" s="12"/>
      <c r="Y446" s="12"/>
      <c r="Z446" s="12"/>
      <c r="AA446" s="12"/>
      <c r="AB446" s="12"/>
      <c r="AC446" s="12"/>
      <c r="AD446" s="12"/>
      <c r="AE446" s="12"/>
      <c r="AR446" s="210" t="s">
        <v>78</v>
      </c>
      <c r="AT446" s="211" t="s">
        <v>68</v>
      </c>
      <c r="AU446" s="211" t="s">
        <v>76</v>
      </c>
      <c r="AY446" s="210" t="s">
        <v>193</v>
      </c>
      <c r="BK446" s="212">
        <f>SUM(BK447:BK451)</f>
        <v>0</v>
      </c>
    </row>
    <row r="447" s="2" customFormat="1" ht="24.15" customHeight="1">
      <c r="A447" s="41"/>
      <c r="B447" s="42"/>
      <c r="C447" s="215" t="s">
        <v>681</v>
      </c>
      <c r="D447" s="215" t="s">
        <v>195</v>
      </c>
      <c r="E447" s="216" t="s">
        <v>1248</v>
      </c>
      <c r="F447" s="217" t="s">
        <v>1249</v>
      </c>
      <c r="G447" s="218" t="s">
        <v>408</v>
      </c>
      <c r="H447" s="219">
        <v>19</v>
      </c>
      <c r="I447" s="220"/>
      <c r="J447" s="221">
        <f>ROUND(I447*H447,2)</f>
        <v>0</v>
      </c>
      <c r="K447" s="217" t="s">
        <v>199</v>
      </c>
      <c r="L447" s="47"/>
      <c r="M447" s="222" t="s">
        <v>19</v>
      </c>
      <c r="N447" s="223" t="s">
        <v>40</v>
      </c>
      <c r="O447" s="87"/>
      <c r="P447" s="224">
        <f>O447*H447</f>
        <v>0</v>
      </c>
      <c r="Q447" s="224">
        <v>0</v>
      </c>
      <c r="R447" s="224">
        <f>Q447*H447</f>
        <v>0</v>
      </c>
      <c r="S447" s="224">
        <v>0.019099999999999999</v>
      </c>
      <c r="T447" s="225">
        <f>S447*H447</f>
        <v>0.3629</v>
      </c>
      <c r="U447" s="41"/>
      <c r="V447" s="41"/>
      <c r="W447" s="41"/>
      <c r="X447" s="41"/>
      <c r="Y447" s="41"/>
      <c r="Z447" s="41"/>
      <c r="AA447" s="41"/>
      <c r="AB447" s="41"/>
      <c r="AC447" s="41"/>
      <c r="AD447" s="41"/>
      <c r="AE447" s="41"/>
      <c r="AR447" s="226" t="s">
        <v>323</v>
      </c>
      <c r="AT447" s="226" t="s">
        <v>195</v>
      </c>
      <c r="AU447" s="226" t="s">
        <v>78</v>
      </c>
      <c r="AY447" s="20" t="s">
        <v>193</v>
      </c>
      <c r="BE447" s="227">
        <f>IF(N447="základní",J447,0)</f>
        <v>0</v>
      </c>
      <c r="BF447" s="227">
        <f>IF(N447="snížená",J447,0)</f>
        <v>0</v>
      </c>
      <c r="BG447" s="227">
        <f>IF(N447="zákl. přenesená",J447,0)</f>
        <v>0</v>
      </c>
      <c r="BH447" s="227">
        <f>IF(N447="sníž. přenesená",J447,0)</f>
        <v>0</v>
      </c>
      <c r="BI447" s="227">
        <f>IF(N447="nulová",J447,0)</f>
        <v>0</v>
      </c>
      <c r="BJ447" s="20" t="s">
        <v>76</v>
      </c>
      <c r="BK447" s="227">
        <f>ROUND(I447*H447,2)</f>
        <v>0</v>
      </c>
      <c r="BL447" s="20" t="s">
        <v>323</v>
      </c>
      <c r="BM447" s="226" t="s">
        <v>1250</v>
      </c>
    </row>
    <row r="448" s="2" customFormat="1">
      <c r="A448" s="41"/>
      <c r="B448" s="42"/>
      <c r="C448" s="43"/>
      <c r="D448" s="228" t="s">
        <v>202</v>
      </c>
      <c r="E448" s="43"/>
      <c r="F448" s="229" t="s">
        <v>1251</v>
      </c>
      <c r="G448" s="43"/>
      <c r="H448" s="43"/>
      <c r="I448" s="230"/>
      <c r="J448" s="43"/>
      <c r="K448" s="43"/>
      <c r="L448" s="47"/>
      <c r="M448" s="231"/>
      <c r="N448" s="232"/>
      <c r="O448" s="87"/>
      <c r="P448" s="87"/>
      <c r="Q448" s="87"/>
      <c r="R448" s="87"/>
      <c r="S448" s="87"/>
      <c r="T448" s="88"/>
      <c r="U448" s="41"/>
      <c r="V448" s="41"/>
      <c r="W448" s="41"/>
      <c r="X448" s="41"/>
      <c r="Y448" s="41"/>
      <c r="Z448" s="41"/>
      <c r="AA448" s="41"/>
      <c r="AB448" s="41"/>
      <c r="AC448" s="41"/>
      <c r="AD448" s="41"/>
      <c r="AE448" s="41"/>
      <c r="AT448" s="20" t="s">
        <v>202</v>
      </c>
      <c r="AU448" s="20" t="s">
        <v>78</v>
      </c>
    </row>
    <row r="449" s="2" customFormat="1">
      <c r="A449" s="41"/>
      <c r="B449" s="42"/>
      <c r="C449" s="43"/>
      <c r="D449" s="233" t="s">
        <v>204</v>
      </c>
      <c r="E449" s="43"/>
      <c r="F449" s="234" t="s">
        <v>1252</v>
      </c>
      <c r="G449" s="43"/>
      <c r="H449" s="43"/>
      <c r="I449" s="230"/>
      <c r="J449" s="43"/>
      <c r="K449" s="43"/>
      <c r="L449" s="47"/>
      <c r="M449" s="231"/>
      <c r="N449" s="232"/>
      <c r="O449" s="87"/>
      <c r="P449" s="87"/>
      <c r="Q449" s="87"/>
      <c r="R449" s="87"/>
      <c r="S449" s="87"/>
      <c r="T449" s="88"/>
      <c r="U449" s="41"/>
      <c r="V449" s="41"/>
      <c r="W449" s="41"/>
      <c r="X449" s="41"/>
      <c r="Y449" s="41"/>
      <c r="Z449" s="41"/>
      <c r="AA449" s="41"/>
      <c r="AB449" s="41"/>
      <c r="AC449" s="41"/>
      <c r="AD449" s="41"/>
      <c r="AE449" s="41"/>
      <c r="AT449" s="20" t="s">
        <v>204</v>
      </c>
      <c r="AU449" s="20" t="s">
        <v>78</v>
      </c>
    </row>
    <row r="450" s="13" customFormat="1">
      <c r="A450" s="13"/>
      <c r="B450" s="235"/>
      <c r="C450" s="236"/>
      <c r="D450" s="228" t="s">
        <v>206</v>
      </c>
      <c r="E450" s="237" t="s">
        <v>19</v>
      </c>
      <c r="F450" s="238" t="s">
        <v>207</v>
      </c>
      <c r="G450" s="236"/>
      <c r="H450" s="237" t="s">
        <v>19</v>
      </c>
      <c r="I450" s="239"/>
      <c r="J450" s="236"/>
      <c r="K450" s="236"/>
      <c r="L450" s="240"/>
      <c r="M450" s="241"/>
      <c r="N450" s="242"/>
      <c r="O450" s="242"/>
      <c r="P450" s="242"/>
      <c r="Q450" s="242"/>
      <c r="R450" s="242"/>
      <c r="S450" s="242"/>
      <c r="T450" s="243"/>
      <c r="U450" s="13"/>
      <c r="V450" s="13"/>
      <c r="W450" s="13"/>
      <c r="X450" s="13"/>
      <c r="Y450" s="13"/>
      <c r="Z450" s="13"/>
      <c r="AA450" s="13"/>
      <c r="AB450" s="13"/>
      <c r="AC450" s="13"/>
      <c r="AD450" s="13"/>
      <c r="AE450" s="13"/>
      <c r="AT450" s="244" t="s">
        <v>206</v>
      </c>
      <c r="AU450" s="244" t="s">
        <v>78</v>
      </c>
      <c r="AV450" s="13" t="s">
        <v>76</v>
      </c>
      <c r="AW450" s="13" t="s">
        <v>31</v>
      </c>
      <c r="AX450" s="13" t="s">
        <v>69</v>
      </c>
      <c r="AY450" s="244" t="s">
        <v>193</v>
      </c>
    </row>
    <row r="451" s="14" customFormat="1">
      <c r="A451" s="14"/>
      <c r="B451" s="245"/>
      <c r="C451" s="246"/>
      <c r="D451" s="228" t="s">
        <v>206</v>
      </c>
      <c r="E451" s="247" t="s">
        <v>19</v>
      </c>
      <c r="F451" s="248" t="s">
        <v>1253</v>
      </c>
      <c r="G451" s="246"/>
      <c r="H451" s="249">
        <v>19</v>
      </c>
      <c r="I451" s="250"/>
      <c r="J451" s="246"/>
      <c r="K451" s="246"/>
      <c r="L451" s="251"/>
      <c r="M451" s="271"/>
      <c r="N451" s="272"/>
      <c r="O451" s="272"/>
      <c r="P451" s="272"/>
      <c r="Q451" s="272"/>
      <c r="R451" s="272"/>
      <c r="S451" s="272"/>
      <c r="T451" s="273"/>
      <c r="U451" s="14"/>
      <c r="V451" s="14"/>
      <c r="W451" s="14"/>
      <c r="X451" s="14"/>
      <c r="Y451" s="14"/>
      <c r="Z451" s="14"/>
      <c r="AA451" s="14"/>
      <c r="AB451" s="14"/>
      <c r="AC451" s="14"/>
      <c r="AD451" s="14"/>
      <c r="AE451" s="14"/>
      <c r="AT451" s="255" t="s">
        <v>206</v>
      </c>
      <c r="AU451" s="255" t="s">
        <v>78</v>
      </c>
      <c r="AV451" s="14" t="s">
        <v>78</v>
      </c>
      <c r="AW451" s="14" t="s">
        <v>31</v>
      </c>
      <c r="AX451" s="14" t="s">
        <v>76</v>
      </c>
      <c r="AY451" s="255" t="s">
        <v>193</v>
      </c>
    </row>
    <row r="452" s="2" customFormat="1" ht="6.96" customHeight="1">
      <c r="A452" s="41"/>
      <c r="B452" s="62"/>
      <c r="C452" s="63"/>
      <c r="D452" s="63"/>
      <c r="E452" s="63"/>
      <c r="F452" s="63"/>
      <c r="G452" s="63"/>
      <c r="H452" s="63"/>
      <c r="I452" s="63"/>
      <c r="J452" s="63"/>
      <c r="K452" s="63"/>
      <c r="L452" s="47"/>
      <c r="M452" s="41"/>
      <c r="O452" s="41"/>
      <c r="P452" s="41"/>
      <c r="Q452" s="41"/>
      <c r="R452" s="41"/>
      <c r="S452" s="41"/>
      <c r="T452" s="41"/>
      <c r="U452" s="41"/>
      <c r="V452" s="41"/>
      <c r="W452" s="41"/>
      <c r="X452" s="41"/>
      <c r="Y452" s="41"/>
      <c r="Z452" s="41"/>
      <c r="AA452" s="41"/>
      <c r="AB452" s="41"/>
      <c r="AC452" s="41"/>
      <c r="AD452" s="41"/>
      <c r="AE452" s="41"/>
    </row>
  </sheetData>
  <sheetProtection sheet="1" autoFilter="0" formatColumns="0" formatRows="0" objects="1" scenarios="1" spinCount="100000" saltValue="ZCie2AjOlgGi6VApM8ds06fXXz0jOpufkzz53PuPS986p+uZN00d8kXV7nHF797VtfnLVMvL7auoUdIVfMAOpg==" hashValue="I1iLZrXaj8OR0x1GYX6dlKkOGi8TcW6zlQCRHviqd2aqFp0bbHgNLr9h5yw6w80v5udE0R6fqNObsCydVI3WSw==" algorithmName="SHA-512" password="97FE"/>
  <autoFilter ref="C93:K451"/>
  <mergeCells count="12">
    <mergeCell ref="E7:H7"/>
    <mergeCell ref="E9:H9"/>
    <mergeCell ref="E11:H11"/>
    <mergeCell ref="E20:H20"/>
    <mergeCell ref="E29:H29"/>
    <mergeCell ref="E50:H50"/>
    <mergeCell ref="E52:H52"/>
    <mergeCell ref="E54:H54"/>
    <mergeCell ref="E82:H82"/>
    <mergeCell ref="E84:H84"/>
    <mergeCell ref="E86:H86"/>
    <mergeCell ref="L2:V2"/>
  </mergeCells>
  <hyperlinks>
    <hyperlink ref="F99" r:id="rId1" display="https://podminky.urs.cz/item/CS_URS_2025_01/111212211"/>
    <hyperlink ref="F106" r:id="rId2" display="https://podminky.urs.cz/item/CS_URS_2025_01/112151352"/>
    <hyperlink ref="F111" r:id="rId3" display="https://podminky.urs.cz/item/CS_URS_2025_01/112201112"/>
    <hyperlink ref="F120" r:id="rId4" display="https://podminky.urs.cz/item/CS_URS_2025_01/113102211"/>
    <hyperlink ref="F129" r:id="rId5" display="https://podminky.urs.cz/item/CS_URS_2025_01/113106151"/>
    <hyperlink ref="F134" r:id="rId6" display="https://podminky.urs.cz/item/CS_URS_2025_01/113106187"/>
    <hyperlink ref="F139" r:id="rId7" display="https://podminky.urs.cz/item/CS_URS_2025_01/113107123"/>
    <hyperlink ref="F147" r:id="rId8" display="https://podminky.urs.cz/item/CS_URS_2025_01/113107137"/>
    <hyperlink ref="F154" r:id="rId9" display="https://podminky.urs.cz/item/CS_URS_2025_01/113107322"/>
    <hyperlink ref="F164" r:id="rId10" display="https://podminky.urs.cz/item/CS_URS_2025_01/113107323"/>
    <hyperlink ref="F169" r:id="rId11" display="https://podminky.urs.cz/item/CS_URS_2025_01/113107337"/>
    <hyperlink ref="F174" r:id="rId12" display="https://podminky.urs.cz/item/CS_URS_2025_01/113107342"/>
    <hyperlink ref="F182" r:id="rId13" display="https://podminky.urs.cz/item/CS_URS_2025_01/113202111"/>
    <hyperlink ref="F191" r:id="rId14" display="https://podminky.urs.cz/item/CS_URS_2025_01/121151103"/>
    <hyperlink ref="F196" r:id="rId15" display="https://podminky.urs.cz/item/CS_URS_2025_01/122211101"/>
    <hyperlink ref="F203" r:id="rId16" display="https://podminky.urs.cz/item/CS_URS_2025_01/122251106"/>
    <hyperlink ref="F222" r:id="rId17" display="https://podminky.urs.cz/item/CS_URS_2025_01/132212132"/>
    <hyperlink ref="F227" r:id="rId18" display="https://podminky.urs.cz/item/CS_URS_2025_01/162301501"/>
    <hyperlink ref="F231" r:id="rId19" display="https://podminky.urs.cz/item/CS_URS_2025_01/162301981"/>
    <hyperlink ref="F239" r:id="rId20" display="https://podminky.urs.cz/item/CS_URS_2025_01/162751117"/>
    <hyperlink ref="F247" r:id="rId21" display="https://podminky.urs.cz/item/CS_URS_2025_01/162751119"/>
    <hyperlink ref="F252" r:id="rId22" display="https://podminky.urs.cz/item/CS_URS_2025_01/997013631"/>
    <hyperlink ref="F258" r:id="rId23" display="https://podminky.urs.cz/item/CS_URS_2025_01/174111101"/>
    <hyperlink ref="F263" r:id="rId24" display="https://podminky.urs.cz/item/CS_URS_2025_01/174151101"/>
    <hyperlink ref="F272" r:id="rId25" display="https://podminky.urs.cz/item/CS_URS_2025_01/279311147"/>
    <hyperlink ref="F277" r:id="rId26" display="https://podminky.urs.cz/item/CS_URS_2025_01/279351411"/>
    <hyperlink ref="F282" r:id="rId27" display="https://podminky.urs.cz/item/CS_URS_2025_01/279351412"/>
    <hyperlink ref="F285" r:id="rId28" display="https://podminky.urs.cz/item/CS_URS_2025_01/279361113"/>
    <hyperlink ref="F295" r:id="rId29" display="https://podminky.urs.cz/item/CS_URS_2025_01/564871116"/>
    <hyperlink ref="F301" r:id="rId30" display="https://podminky.urs.cz/item/CS_URS_2025_01/564951313"/>
    <hyperlink ref="F320" r:id="rId31" display="https://podminky.urs.cz/item/CS_URS_2025_01/961031513"/>
    <hyperlink ref="F325" r:id="rId32" display="https://podminky.urs.cz/item/CS_URS_2025_01/961055111"/>
    <hyperlink ref="F337" r:id="rId33" display="https://podminky.urs.cz/item/CS_URS_2025_01/962032231"/>
    <hyperlink ref="F345" r:id="rId34" display="https://podminky.urs.cz/item/CS_URS_2025_01/962052210"/>
    <hyperlink ref="F350" r:id="rId35" display="https://podminky.urs.cz/item/CS_URS_2025_01/962052211"/>
    <hyperlink ref="F355" r:id="rId36" display="https://podminky.urs.cz/item/CS_URS_2025_01/963032819"/>
    <hyperlink ref="F360" r:id="rId37" display="https://podminky.urs.cz/item/CS_URS_2025_01/963053936"/>
    <hyperlink ref="F365" r:id="rId38" display="https://podminky.urs.cz/item/CS_URS_2025_01/966008221"/>
    <hyperlink ref="F370" r:id="rId39" display="https://podminky.urs.cz/item/CS_URS_2025_01/966008222"/>
    <hyperlink ref="F375" r:id="rId40" display="https://podminky.urs.cz/item/CS_URS_2025_01/966072810"/>
    <hyperlink ref="F380" r:id="rId41" display="https://podminky.urs.cz/item/CS_URS_2025_01/966072811"/>
    <hyperlink ref="F385" r:id="rId42" display="https://podminky.urs.cz/item/CS_URS_2025_01/976071111"/>
    <hyperlink ref="F394" r:id="rId43" display="https://podminky.urs.cz/item/CS_URS_2025_01/977312114"/>
    <hyperlink ref="F403" r:id="rId44" display="https://podminky.urs.cz/item/CS_URS_2025_01/985131111"/>
    <hyperlink ref="F406" r:id="rId45" display="https://podminky.urs.cz/item/CS_URS_2025_01/985232112"/>
    <hyperlink ref="F409" r:id="rId46" display="https://podminky.urs.cz/item/CS_URS_2025_01/985311112"/>
    <hyperlink ref="F418" r:id="rId47" display="https://podminky.urs.cz/item/CS_URS_2025_01/997013111"/>
    <hyperlink ref="F421" r:id="rId48" display="https://podminky.urs.cz/item/CS_URS_2025_01/997013501"/>
    <hyperlink ref="F424" r:id="rId49" display="https://podminky.urs.cz/item/CS_URS_2025_01/997013509"/>
    <hyperlink ref="F428" r:id="rId50" display="https://podminky.urs.cz/item/CS_URS_2025_01/997013601"/>
    <hyperlink ref="F431" r:id="rId51" display="https://podminky.urs.cz/item/CS_URS_2025_01/997013602"/>
    <hyperlink ref="F434" r:id="rId52" display="https://podminky.urs.cz/item/CS_URS_2025_01/997013603"/>
    <hyperlink ref="F437" r:id="rId53" display="https://podminky.urs.cz/item/CS_URS_2025_01/997013631"/>
    <hyperlink ref="F440" r:id="rId54" display="https://podminky.urs.cz/item/CS_URS_2025_01/997013645"/>
    <hyperlink ref="F444" r:id="rId55" display="https://podminky.urs.cz/item/CS_URS_2025_01/998225111"/>
    <hyperlink ref="F449" r:id="rId56" display="https://podminky.urs.cz/item/CS_URS_2025_01/751510862"/>
  </hyperlinks>
  <pageMargins left="0.39375" right="0.39375" top="0.39375" bottom="0.39375" header="0" footer="0"/>
  <pageSetup paperSize="9" orientation="landscape" blackAndWhite="1" fitToHeight="100"/>
  <headerFooter>
    <oddFooter>&amp;CStrana &amp;P z &amp;N</oddFooter>
  </headerFooter>
  <drawing r:id="rId57"/>
</worksheet>
</file>

<file path=xl/worksheets/sheet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92</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1255</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ROUND(J99,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ROUND((SUM(BE99:BE700)),  2)</f>
        <v>0</v>
      </c>
      <c r="G35" s="41"/>
      <c r="H35" s="41"/>
      <c r="I35" s="160">
        <v>0.20999999999999999</v>
      </c>
      <c r="J35" s="159">
        <f>ROUND(((SUM(BE99:BE700))*I35),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ROUND((SUM(BF99:BF700)),  2)</f>
        <v>0</v>
      </c>
      <c r="G36" s="41"/>
      <c r="H36" s="41"/>
      <c r="I36" s="160">
        <v>0.12</v>
      </c>
      <c r="J36" s="159">
        <f>ROUND(((SUM(BF99:BF700))*I36),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ROUND((SUM(BG99:BG700)),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ROUND((SUM(BH99:BH700)),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ROUND((SUM(BI99:BI700)),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D.1.1.BP - ASŘ - Bourací práce - stávající ZŠ</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J99</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J100</f>
        <v>0</v>
      </c>
      <c r="K64" s="178"/>
      <c r="L64" s="182"/>
      <c r="S64" s="9"/>
      <c r="T64" s="9"/>
      <c r="U64" s="9"/>
      <c r="V64" s="9"/>
      <c r="W64" s="9"/>
      <c r="X64" s="9"/>
      <c r="Y64" s="9"/>
      <c r="Z64" s="9"/>
      <c r="AA64" s="9"/>
      <c r="AB64" s="9"/>
      <c r="AC64" s="9"/>
      <c r="AD64" s="9"/>
      <c r="AE64" s="9"/>
    </row>
    <row r="65" s="10" customFormat="1" ht="19.92" customHeight="1">
      <c r="A65" s="10"/>
      <c r="B65" s="183"/>
      <c r="C65" s="128"/>
      <c r="D65" s="184" t="s">
        <v>162</v>
      </c>
      <c r="E65" s="185"/>
      <c r="F65" s="185"/>
      <c r="G65" s="185"/>
      <c r="H65" s="185"/>
      <c r="I65" s="185"/>
      <c r="J65" s="186">
        <f>J101</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164</v>
      </c>
      <c r="E66" s="185"/>
      <c r="F66" s="185"/>
      <c r="G66" s="185"/>
      <c r="H66" s="185"/>
      <c r="I66" s="185"/>
      <c r="J66" s="186">
        <f>J132</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165</v>
      </c>
      <c r="E67" s="185"/>
      <c r="F67" s="185"/>
      <c r="G67" s="185"/>
      <c r="H67" s="185"/>
      <c r="I67" s="185"/>
      <c r="J67" s="186">
        <f>J440</f>
        <v>0</v>
      </c>
      <c r="K67" s="128"/>
      <c r="L67" s="187"/>
      <c r="S67" s="10"/>
      <c r="T67" s="10"/>
      <c r="U67" s="10"/>
      <c r="V67" s="10"/>
      <c r="W67" s="10"/>
      <c r="X67" s="10"/>
      <c r="Y67" s="10"/>
      <c r="Z67" s="10"/>
      <c r="AA67" s="10"/>
      <c r="AB67" s="10"/>
      <c r="AC67" s="10"/>
      <c r="AD67" s="10"/>
      <c r="AE67" s="10"/>
    </row>
    <row r="68" s="9" customFormat="1" ht="24.96" customHeight="1">
      <c r="A68" s="9"/>
      <c r="B68" s="177"/>
      <c r="C68" s="178"/>
      <c r="D68" s="179" t="s">
        <v>167</v>
      </c>
      <c r="E68" s="180"/>
      <c r="F68" s="180"/>
      <c r="G68" s="180"/>
      <c r="H68" s="180"/>
      <c r="I68" s="180"/>
      <c r="J68" s="181">
        <f>J484</f>
        <v>0</v>
      </c>
      <c r="K68" s="178"/>
      <c r="L68" s="182"/>
      <c r="S68" s="9"/>
      <c r="T68" s="9"/>
      <c r="U68" s="9"/>
      <c r="V68" s="9"/>
      <c r="W68" s="9"/>
      <c r="X68" s="9"/>
      <c r="Y68" s="9"/>
      <c r="Z68" s="9"/>
      <c r="AA68" s="9"/>
      <c r="AB68" s="9"/>
      <c r="AC68" s="9"/>
      <c r="AD68" s="9"/>
      <c r="AE68" s="9"/>
    </row>
    <row r="69" s="10" customFormat="1" ht="19.92" customHeight="1">
      <c r="A69" s="10"/>
      <c r="B69" s="183"/>
      <c r="C69" s="128"/>
      <c r="D69" s="184" t="s">
        <v>168</v>
      </c>
      <c r="E69" s="185"/>
      <c r="F69" s="185"/>
      <c r="G69" s="185"/>
      <c r="H69" s="185"/>
      <c r="I69" s="185"/>
      <c r="J69" s="186">
        <f>J485</f>
        <v>0</v>
      </c>
      <c r="K69" s="128"/>
      <c r="L69" s="187"/>
      <c r="S69" s="10"/>
      <c r="T69" s="10"/>
      <c r="U69" s="10"/>
      <c r="V69" s="10"/>
      <c r="W69" s="10"/>
      <c r="X69" s="10"/>
      <c r="Y69" s="10"/>
      <c r="Z69" s="10"/>
      <c r="AA69" s="10"/>
      <c r="AB69" s="10"/>
      <c r="AC69" s="10"/>
      <c r="AD69" s="10"/>
      <c r="AE69" s="10"/>
    </row>
    <row r="70" s="10" customFormat="1" ht="19.92" customHeight="1">
      <c r="A70" s="10"/>
      <c r="B70" s="183"/>
      <c r="C70" s="128"/>
      <c r="D70" s="184" t="s">
        <v>1256</v>
      </c>
      <c r="E70" s="185"/>
      <c r="F70" s="185"/>
      <c r="G70" s="185"/>
      <c r="H70" s="185"/>
      <c r="I70" s="185"/>
      <c r="J70" s="186">
        <f>J509</f>
        <v>0</v>
      </c>
      <c r="K70" s="128"/>
      <c r="L70" s="187"/>
      <c r="S70" s="10"/>
      <c r="T70" s="10"/>
      <c r="U70" s="10"/>
      <c r="V70" s="10"/>
      <c r="W70" s="10"/>
      <c r="X70" s="10"/>
      <c r="Y70" s="10"/>
      <c r="Z70" s="10"/>
      <c r="AA70" s="10"/>
      <c r="AB70" s="10"/>
      <c r="AC70" s="10"/>
      <c r="AD70" s="10"/>
      <c r="AE70" s="10"/>
    </row>
    <row r="71" s="10" customFormat="1" ht="19.92" customHeight="1">
      <c r="A71" s="10"/>
      <c r="B71" s="183"/>
      <c r="C71" s="128"/>
      <c r="D71" s="184" t="s">
        <v>1257</v>
      </c>
      <c r="E71" s="185"/>
      <c r="F71" s="185"/>
      <c r="G71" s="185"/>
      <c r="H71" s="185"/>
      <c r="I71" s="185"/>
      <c r="J71" s="186">
        <f>J540</f>
        <v>0</v>
      </c>
      <c r="K71" s="128"/>
      <c r="L71" s="187"/>
      <c r="S71" s="10"/>
      <c r="T71" s="10"/>
      <c r="U71" s="10"/>
      <c r="V71" s="10"/>
      <c r="W71" s="10"/>
      <c r="X71" s="10"/>
      <c r="Y71" s="10"/>
      <c r="Z71" s="10"/>
      <c r="AA71" s="10"/>
      <c r="AB71" s="10"/>
      <c r="AC71" s="10"/>
      <c r="AD71" s="10"/>
      <c r="AE71" s="10"/>
    </row>
    <row r="72" s="10" customFormat="1" ht="19.92" customHeight="1">
      <c r="A72" s="10"/>
      <c r="B72" s="183"/>
      <c r="C72" s="128"/>
      <c r="D72" s="184" t="s">
        <v>171</v>
      </c>
      <c r="E72" s="185"/>
      <c r="F72" s="185"/>
      <c r="G72" s="185"/>
      <c r="H72" s="185"/>
      <c r="I72" s="185"/>
      <c r="J72" s="186">
        <f>J547</f>
        <v>0</v>
      </c>
      <c r="K72" s="128"/>
      <c r="L72" s="187"/>
      <c r="S72" s="10"/>
      <c r="T72" s="10"/>
      <c r="U72" s="10"/>
      <c r="V72" s="10"/>
      <c r="W72" s="10"/>
      <c r="X72" s="10"/>
      <c r="Y72" s="10"/>
      <c r="Z72" s="10"/>
      <c r="AA72" s="10"/>
      <c r="AB72" s="10"/>
      <c r="AC72" s="10"/>
      <c r="AD72" s="10"/>
      <c r="AE72" s="10"/>
    </row>
    <row r="73" s="10" customFormat="1" ht="19.92" customHeight="1">
      <c r="A73" s="10"/>
      <c r="B73" s="183"/>
      <c r="C73" s="128"/>
      <c r="D73" s="184" t="s">
        <v>1258</v>
      </c>
      <c r="E73" s="185"/>
      <c r="F73" s="185"/>
      <c r="G73" s="185"/>
      <c r="H73" s="185"/>
      <c r="I73" s="185"/>
      <c r="J73" s="186">
        <f>J582</f>
        <v>0</v>
      </c>
      <c r="K73" s="128"/>
      <c r="L73" s="187"/>
      <c r="S73" s="10"/>
      <c r="T73" s="10"/>
      <c r="U73" s="10"/>
      <c r="V73" s="10"/>
      <c r="W73" s="10"/>
      <c r="X73" s="10"/>
      <c r="Y73" s="10"/>
      <c r="Z73" s="10"/>
      <c r="AA73" s="10"/>
      <c r="AB73" s="10"/>
      <c r="AC73" s="10"/>
      <c r="AD73" s="10"/>
      <c r="AE73" s="10"/>
    </row>
    <row r="74" s="10" customFormat="1" ht="19.92" customHeight="1">
      <c r="A74" s="10"/>
      <c r="B74" s="183"/>
      <c r="C74" s="128"/>
      <c r="D74" s="184" t="s">
        <v>172</v>
      </c>
      <c r="E74" s="185"/>
      <c r="F74" s="185"/>
      <c r="G74" s="185"/>
      <c r="H74" s="185"/>
      <c r="I74" s="185"/>
      <c r="J74" s="186">
        <f>J592</f>
        <v>0</v>
      </c>
      <c r="K74" s="128"/>
      <c r="L74" s="187"/>
      <c r="S74" s="10"/>
      <c r="T74" s="10"/>
      <c r="U74" s="10"/>
      <c r="V74" s="10"/>
      <c r="W74" s="10"/>
      <c r="X74" s="10"/>
      <c r="Y74" s="10"/>
      <c r="Z74" s="10"/>
      <c r="AA74" s="10"/>
      <c r="AB74" s="10"/>
      <c r="AC74" s="10"/>
      <c r="AD74" s="10"/>
      <c r="AE74" s="10"/>
    </row>
    <row r="75" s="10" customFormat="1" ht="19.92" customHeight="1">
      <c r="A75" s="10"/>
      <c r="B75" s="183"/>
      <c r="C75" s="128"/>
      <c r="D75" s="184" t="s">
        <v>1259</v>
      </c>
      <c r="E75" s="185"/>
      <c r="F75" s="185"/>
      <c r="G75" s="185"/>
      <c r="H75" s="185"/>
      <c r="I75" s="185"/>
      <c r="J75" s="186">
        <f>J619</f>
        <v>0</v>
      </c>
      <c r="K75" s="128"/>
      <c r="L75" s="187"/>
      <c r="S75" s="10"/>
      <c r="T75" s="10"/>
      <c r="U75" s="10"/>
      <c r="V75" s="10"/>
      <c r="W75" s="10"/>
      <c r="X75" s="10"/>
      <c r="Y75" s="10"/>
      <c r="Z75" s="10"/>
      <c r="AA75" s="10"/>
      <c r="AB75" s="10"/>
      <c r="AC75" s="10"/>
      <c r="AD75" s="10"/>
      <c r="AE75" s="10"/>
    </row>
    <row r="76" s="10" customFormat="1" ht="19.92" customHeight="1">
      <c r="A76" s="10"/>
      <c r="B76" s="183"/>
      <c r="C76" s="128"/>
      <c r="D76" s="184" t="s">
        <v>173</v>
      </c>
      <c r="E76" s="185"/>
      <c r="F76" s="185"/>
      <c r="G76" s="185"/>
      <c r="H76" s="185"/>
      <c r="I76" s="185"/>
      <c r="J76" s="186">
        <f>J641</f>
        <v>0</v>
      </c>
      <c r="K76" s="128"/>
      <c r="L76" s="187"/>
      <c r="S76" s="10"/>
      <c r="T76" s="10"/>
      <c r="U76" s="10"/>
      <c r="V76" s="10"/>
      <c r="W76" s="10"/>
      <c r="X76" s="10"/>
      <c r="Y76" s="10"/>
      <c r="Z76" s="10"/>
      <c r="AA76" s="10"/>
      <c r="AB76" s="10"/>
      <c r="AC76" s="10"/>
      <c r="AD76" s="10"/>
      <c r="AE76" s="10"/>
    </row>
    <row r="77" s="10" customFormat="1" ht="19.92" customHeight="1">
      <c r="A77" s="10"/>
      <c r="B77" s="183"/>
      <c r="C77" s="128"/>
      <c r="D77" s="184" t="s">
        <v>176</v>
      </c>
      <c r="E77" s="185"/>
      <c r="F77" s="185"/>
      <c r="G77" s="185"/>
      <c r="H77" s="185"/>
      <c r="I77" s="185"/>
      <c r="J77" s="186">
        <f>J680</f>
        <v>0</v>
      </c>
      <c r="K77" s="128"/>
      <c r="L77" s="187"/>
      <c r="S77" s="10"/>
      <c r="T77" s="10"/>
      <c r="U77" s="10"/>
      <c r="V77" s="10"/>
      <c r="W77" s="10"/>
      <c r="X77" s="10"/>
      <c r="Y77" s="10"/>
      <c r="Z77" s="10"/>
      <c r="AA77" s="10"/>
      <c r="AB77" s="10"/>
      <c r="AC77" s="10"/>
      <c r="AD77" s="10"/>
      <c r="AE77" s="10"/>
    </row>
    <row r="78" s="2" customFormat="1" ht="21.84" customHeight="1">
      <c r="A78" s="41"/>
      <c r="B78" s="42"/>
      <c r="C78" s="43"/>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6.96" customHeight="1">
      <c r="A79" s="41"/>
      <c r="B79" s="62"/>
      <c r="C79" s="63"/>
      <c r="D79" s="63"/>
      <c r="E79" s="63"/>
      <c r="F79" s="63"/>
      <c r="G79" s="63"/>
      <c r="H79" s="63"/>
      <c r="I79" s="63"/>
      <c r="J79" s="63"/>
      <c r="K79" s="63"/>
      <c r="L79" s="147"/>
      <c r="S79" s="41"/>
      <c r="T79" s="41"/>
      <c r="U79" s="41"/>
      <c r="V79" s="41"/>
      <c r="W79" s="41"/>
      <c r="X79" s="41"/>
      <c r="Y79" s="41"/>
      <c r="Z79" s="41"/>
      <c r="AA79" s="41"/>
      <c r="AB79" s="41"/>
      <c r="AC79" s="41"/>
      <c r="AD79" s="41"/>
      <c r="AE79" s="41"/>
    </row>
    <row r="83" s="2" customFormat="1" ht="6.96" customHeight="1">
      <c r="A83" s="41"/>
      <c r="B83" s="64"/>
      <c r="C83" s="65"/>
      <c r="D83" s="65"/>
      <c r="E83" s="65"/>
      <c r="F83" s="65"/>
      <c r="G83" s="65"/>
      <c r="H83" s="65"/>
      <c r="I83" s="65"/>
      <c r="J83" s="65"/>
      <c r="K83" s="65"/>
      <c r="L83" s="147"/>
      <c r="S83" s="41"/>
      <c r="T83" s="41"/>
      <c r="U83" s="41"/>
      <c r="V83" s="41"/>
      <c r="W83" s="41"/>
      <c r="X83" s="41"/>
      <c r="Y83" s="41"/>
      <c r="Z83" s="41"/>
      <c r="AA83" s="41"/>
      <c r="AB83" s="41"/>
      <c r="AC83" s="41"/>
      <c r="AD83" s="41"/>
      <c r="AE83" s="41"/>
    </row>
    <row r="84" s="2" customFormat="1" ht="24.96" customHeight="1">
      <c r="A84" s="41"/>
      <c r="B84" s="42"/>
      <c r="C84" s="26" t="s">
        <v>178</v>
      </c>
      <c r="D84" s="43"/>
      <c r="E84" s="43"/>
      <c r="F84" s="43"/>
      <c r="G84" s="43"/>
      <c r="H84" s="43"/>
      <c r="I84" s="43"/>
      <c r="J84" s="43"/>
      <c r="K84" s="43"/>
      <c r="L84" s="147"/>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2" customHeight="1">
      <c r="A86" s="41"/>
      <c r="B86" s="42"/>
      <c r="C86" s="35" t="s">
        <v>16</v>
      </c>
      <c r="D86" s="43"/>
      <c r="E86" s="43"/>
      <c r="F86" s="43"/>
      <c r="G86" s="43"/>
      <c r="H86" s="43"/>
      <c r="I86" s="43"/>
      <c r="J86" s="43"/>
      <c r="K86" s="43"/>
      <c r="L86" s="147"/>
      <c r="S86" s="41"/>
      <c r="T86" s="41"/>
      <c r="U86" s="41"/>
      <c r="V86" s="41"/>
      <c r="W86" s="41"/>
      <c r="X86" s="41"/>
      <c r="Y86" s="41"/>
      <c r="Z86" s="41"/>
      <c r="AA86" s="41"/>
      <c r="AB86" s="41"/>
      <c r="AC86" s="41"/>
      <c r="AD86" s="41"/>
      <c r="AE86" s="41"/>
    </row>
    <row r="87" s="2" customFormat="1" ht="16.5" customHeight="1">
      <c r="A87" s="41"/>
      <c r="B87" s="42"/>
      <c r="C87" s="43"/>
      <c r="D87" s="43"/>
      <c r="E87" s="172" t="str">
        <f>E7</f>
        <v>Tělocvična ZŠ TGM Poděbrady</v>
      </c>
      <c r="F87" s="35"/>
      <c r="G87" s="35"/>
      <c r="H87" s="35"/>
      <c r="I87" s="43"/>
      <c r="J87" s="43"/>
      <c r="K87" s="43"/>
      <c r="L87" s="147"/>
      <c r="S87" s="41"/>
      <c r="T87" s="41"/>
      <c r="U87" s="41"/>
      <c r="V87" s="41"/>
      <c r="W87" s="41"/>
      <c r="X87" s="41"/>
      <c r="Y87" s="41"/>
      <c r="Z87" s="41"/>
      <c r="AA87" s="41"/>
      <c r="AB87" s="41"/>
      <c r="AC87" s="41"/>
      <c r="AD87" s="41"/>
      <c r="AE87" s="41"/>
    </row>
    <row r="88" s="1" customFormat="1" ht="12" customHeight="1">
      <c r="B88" s="24"/>
      <c r="C88" s="35" t="s">
        <v>153</v>
      </c>
      <c r="D88" s="25"/>
      <c r="E88" s="25"/>
      <c r="F88" s="25"/>
      <c r="G88" s="25"/>
      <c r="H88" s="25"/>
      <c r="I88" s="25"/>
      <c r="J88" s="25"/>
      <c r="K88" s="25"/>
      <c r="L88" s="23"/>
    </row>
    <row r="89" s="2" customFormat="1" ht="16.5" customHeight="1">
      <c r="A89" s="41"/>
      <c r="B89" s="42"/>
      <c r="C89" s="43"/>
      <c r="D89" s="43"/>
      <c r="E89" s="172" t="s">
        <v>1254</v>
      </c>
      <c r="F89" s="43"/>
      <c r="G89" s="43"/>
      <c r="H89" s="43"/>
      <c r="I89" s="43"/>
      <c r="J89" s="43"/>
      <c r="K89" s="43"/>
      <c r="L89" s="147"/>
      <c r="S89" s="41"/>
      <c r="T89" s="41"/>
      <c r="U89" s="41"/>
      <c r="V89" s="41"/>
      <c r="W89" s="41"/>
      <c r="X89" s="41"/>
      <c r="Y89" s="41"/>
      <c r="Z89" s="41"/>
      <c r="AA89" s="41"/>
      <c r="AB89" s="41"/>
      <c r="AC89" s="41"/>
      <c r="AD89" s="41"/>
      <c r="AE89" s="41"/>
    </row>
    <row r="90" s="2" customFormat="1" ht="12" customHeight="1">
      <c r="A90" s="41"/>
      <c r="B90" s="42"/>
      <c r="C90" s="35" t="s">
        <v>155</v>
      </c>
      <c r="D90" s="43"/>
      <c r="E90" s="43"/>
      <c r="F90" s="43"/>
      <c r="G90" s="43"/>
      <c r="H90" s="43"/>
      <c r="I90" s="43"/>
      <c r="J90" s="43"/>
      <c r="K90" s="43"/>
      <c r="L90" s="147"/>
      <c r="S90" s="41"/>
      <c r="T90" s="41"/>
      <c r="U90" s="41"/>
      <c r="V90" s="41"/>
      <c r="W90" s="41"/>
      <c r="X90" s="41"/>
      <c r="Y90" s="41"/>
      <c r="Z90" s="41"/>
      <c r="AA90" s="41"/>
      <c r="AB90" s="41"/>
      <c r="AC90" s="41"/>
      <c r="AD90" s="41"/>
      <c r="AE90" s="41"/>
    </row>
    <row r="91" s="2" customFormat="1" ht="16.5" customHeight="1">
      <c r="A91" s="41"/>
      <c r="B91" s="42"/>
      <c r="C91" s="43"/>
      <c r="D91" s="43"/>
      <c r="E91" s="72" t="str">
        <f>E11</f>
        <v>D.1.1.BP - ASŘ - Bourací práce - stávající ZŠ</v>
      </c>
      <c r="F91" s="43"/>
      <c r="G91" s="43"/>
      <c r="H91" s="43"/>
      <c r="I91" s="43"/>
      <c r="J91" s="43"/>
      <c r="K91" s="43"/>
      <c r="L91" s="147"/>
      <c r="S91" s="41"/>
      <c r="T91" s="41"/>
      <c r="U91" s="41"/>
      <c r="V91" s="41"/>
      <c r="W91" s="41"/>
      <c r="X91" s="41"/>
      <c r="Y91" s="41"/>
      <c r="Z91" s="41"/>
      <c r="AA91" s="41"/>
      <c r="AB91" s="41"/>
      <c r="AC91" s="41"/>
      <c r="AD91" s="41"/>
      <c r="AE91" s="41"/>
    </row>
    <row r="92" s="2" customFormat="1" ht="6.96" customHeight="1">
      <c r="A92" s="41"/>
      <c r="B92" s="42"/>
      <c r="C92" s="43"/>
      <c r="D92" s="43"/>
      <c r="E92" s="43"/>
      <c r="F92" s="43"/>
      <c r="G92" s="43"/>
      <c r="H92" s="43"/>
      <c r="I92" s="43"/>
      <c r="J92" s="43"/>
      <c r="K92" s="43"/>
      <c r="L92" s="147"/>
      <c r="S92" s="41"/>
      <c r="T92" s="41"/>
      <c r="U92" s="41"/>
      <c r="V92" s="41"/>
      <c r="W92" s="41"/>
      <c r="X92" s="41"/>
      <c r="Y92" s="41"/>
      <c r="Z92" s="41"/>
      <c r="AA92" s="41"/>
      <c r="AB92" s="41"/>
      <c r="AC92" s="41"/>
      <c r="AD92" s="41"/>
      <c r="AE92" s="41"/>
    </row>
    <row r="93" s="2" customFormat="1" ht="12" customHeight="1">
      <c r="A93" s="41"/>
      <c r="B93" s="42"/>
      <c r="C93" s="35" t="s">
        <v>21</v>
      </c>
      <c r="D93" s="43"/>
      <c r="E93" s="43"/>
      <c r="F93" s="30" t="str">
        <f>F14</f>
        <v xml:space="preserve"> </v>
      </c>
      <c r="G93" s="43"/>
      <c r="H93" s="43"/>
      <c r="I93" s="35" t="s">
        <v>23</v>
      </c>
      <c r="J93" s="75" t="str">
        <f>IF(J14="","",J14)</f>
        <v>26. 2. 2026</v>
      </c>
      <c r="K93" s="43"/>
      <c r="L93" s="147"/>
      <c r="S93" s="41"/>
      <c r="T93" s="41"/>
      <c r="U93" s="41"/>
      <c r="V93" s="41"/>
      <c r="W93" s="41"/>
      <c r="X93" s="41"/>
      <c r="Y93" s="41"/>
      <c r="Z93" s="41"/>
      <c r="AA93" s="41"/>
      <c r="AB93" s="41"/>
      <c r="AC93" s="41"/>
      <c r="AD93" s="41"/>
      <c r="AE93" s="41"/>
    </row>
    <row r="94" s="2" customFormat="1" ht="6.96" customHeight="1">
      <c r="A94" s="41"/>
      <c r="B94" s="42"/>
      <c r="C94" s="43"/>
      <c r="D94" s="43"/>
      <c r="E94" s="43"/>
      <c r="F94" s="43"/>
      <c r="G94" s="43"/>
      <c r="H94" s="43"/>
      <c r="I94" s="43"/>
      <c r="J94" s="43"/>
      <c r="K94" s="43"/>
      <c r="L94" s="147"/>
      <c r="S94" s="41"/>
      <c r="T94" s="41"/>
      <c r="U94" s="41"/>
      <c r="V94" s="41"/>
      <c r="W94" s="41"/>
      <c r="X94" s="41"/>
      <c r="Y94" s="41"/>
      <c r="Z94" s="41"/>
      <c r="AA94" s="41"/>
      <c r="AB94" s="41"/>
      <c r="AC94" s="41"/>
      <c r="AD94" s="41"/>
      <c r="AE94" s="41"/>
    </row>
    <row r="95" s="2" customFormat="1" ht="15.15" customHeight="1">
      <c r="A95" s="41"/>
      <c r="B95" s="42"/>
      <c r="C95" s="35" t="s">
        <v>25</v>
      </c>
      <c r="D95" s="43"/>
      <c r="E95" s="43"/>
      <c r="F95" s="30" t="str">
        <f>E17</f>
        <v xml:space="preserve"> </v>
      </c>
      <c r="G95" s="43"/>
      <c r="H95" s="43"/>
      <c r="I95" s="35" t="s">
        <v>30</v>
      </c>
      <c r="J95" s="39" t="str">
        <f>E23</f>
        <v xml:space="preserve"> </v>
      </c>
      <c r="K95" s="43"/>
      <c r="L95" s="147"/>
      <c r="S95" s="41"/>
      <c r="T95" s="41"/>
      <c r="U95" s="41"/>
      <c r="V95" s="41"/>
      <c r="W95" s="41"/>
      <c r="X95" s="41"/>
      <c r="Y95" s="41"/>
      <c r="Z95" s="41"/>
      <c r="AA95" s="41"/>
      <c r="AB95" s="41"/>
      <c r="AC95" s="41"/>
      <c r="AD95" s="41"/>
      <c r="AE95" s="41"/>
    </row>
    <row r="96" s="2" customFormat="1" ht="15.15" customHeight="1">
      <c r="A96" s="41"/>
      <c r="B96" s="42"/>
      <c r="C96" s="35" t="s">
        <v>28</v>
      </c>
      <c r="D96" s="43"/>
      <c r="E96" s="43"/>
      <c r="F96" s="30" t="str">
        <f>IF(E20="","",E20)</f>
        <v>Vyplň údaj</v>
      </c>
      <c r="G96" s="43"/>
      <c r="H96" s="43"/>
      <c r="I96" s="35" t="s">
        <v>32</v>
      </c>
      <c r="J96" s="39" t="str">
        <f>E26</f>
        <v xml:space="preserve"> </v>
      </c>
      <c r="K96" s="43"/>
      <c r="L96" s="147"/>
      <c r="S96" s="41"/>
      <c r="T96" s="41"/>
      <c r="U96" s="41"/>
      <c r="V96" s="41"/>
      <c r="W96" s="41"/>
      <c r="X96" s="41"/>
      <c r="Y96" s="41"/>
      <c r="Z96" s="41"/>
      <c r="AA96" s="41"/>
      <c r="AB96" s="41"/>
      <c r="AC96" s="41"/>
      <c r="AD96" s="41"/>
      <c r="AE96" s="41"/>
    </row>
    <row r="97" s="2" customFormat="1" ht="10.32" customHeight="1">
      <c r="A97" s="41"/>
      <c r="B97" s="42"/>
      <c r="C97" s="43"/>
      <c r="D97" s="43"/>
      <c r="E97" s="43"/>
      <c r="F97" s="43"/>
      <c r="G97" s="43"/>
      <c r="H97" s="43"/>
      <c r="I97" s="43"/>
      <c r="J97" s="43"/>
      <c r="K97" s="43"/>
      <c r="L97" s="147"/>
      <c r="S97" s="41"/>
      <c r="T97" s="41"/>
      <c r="U97" s="41"/>
      <c r="V97" s="41"/>
      <c r="W97" s="41"/>
      <c r="X97" s="41"/>
      <c r="Y97" s="41"/>
      <c r="Z97" s="41"/>
      <c r="AA97" s="41"/>
      <c r="AB97" s="41"/>
      <c r="AC97" s="41"/>
      <c r="AD97" s="41"/>
      <c r="AE97" s="41"/>
    </row>
    <row r="98" s="11" customFormat="1" ht="29.28" customHeight="1">
      <c r="A98" s="188"/>
      <c r="B98" s="189"/>
      <c r="C98" s="190" t="s">
        <v>179</v>
      </c>
      <c r="D98" s="191" t="s">
        <v>54</v>
      </c>
      <c r="E98" s="191" t="s">
        <v>50</v>
      </c>
      <c r="F98" s="191" t="s">
        <v>51</v>
      </c>
      <c r="G98" s="191" t="s">
        <v>180</v>
      </c>
      <c r="H98" s="191" t="s">
        <v>181</v>
      </c>
      <c r="I98" s="191" t="s">
        <v>182</v>
      </c>
      <c r="J98" s="191" t="s">
        <v>159</v>
      </c>
      <c r="K98" s="192" t="s">
        <v>183</v>
      </c>
      <c r="L98" s="193"/>
      <c r="M98" s="95" t="s">
        <v>19</v>
      </c>
      <c r="N98" s="96" t="s">
        <v>39</v>
      </c>
      <c r="O98" s="96" t="s">
        <v>184</v>
      </c>
      <c r="P98" s="96" t="s">
        <v>185</v>
      </c>
      <c r="Q98" s="96" t="s">
        <v>186</v>
      </c>
      <c r="R98" s="96" t="s">
        <v>187</v>
      </c>
      <c r="S98" s="96" t="s">
        <v>188</v>
      </c>
      <c r="T98" s="97" t="s">
        <v>189</v>
      </c>
      <c r="U98" s="188"/>
      <c r="V98" s="188"/>
      <c r="W98" s="188"/>
      <c r="X98" s="188"/>
      <c r="Y98" s="188"/>
      <c r="Z98" s="188"/>
      <c r="AA98" s="188"/>
      <c r="AB98" s="188"/>
      <c r="AC98" s="188"/>
      <c r="AD98" s="188"/>
      <c r="AE98" s="188"/>
    </row>
    <row r="99" s="2" customFormat="1" ht="22.8" customHeight="1">
      <c r="A99" s="41"/>
      <c r="B99" s="42"/>
      <c r="C99" s="102" t="s">
        <v>190</v>
      </c>
      <c r="D99" s="43"/>
      <c r="E99" s="43"/>
      <c r="F99" s="43"/>
      <c r="G99" s="43"/>
      <c r="H99" s="43"/>
      <c r="I99" s="43"/>
      <c r="J99" s="194">
        <f>BK99</f>
        <v>0</v>
      </c>
      <c r="K99" s="43"/>
      <c r="L99" s="47"/>
      <c r="M99" s="98"/>
      <c r="N99" s="195"/>
      <c r="O99" s="99"/>
      <c r="P99" s="196">
        <f>P100+P484</f>
        <v>0</v>
      </c>
      <c r="Q99" s="99"/>
      <c r="R99" s="196">
        <f>R100+R484</f>
        <v>0.088033240000000013</v>
      </c>
      <c r="S99" s="99"/>
      <c r="T99" s="197">
        <f>T100+T484</f>
        <v>146.98085499999999</v>
      </c>
      <c r="U99" s="41"/>
      <c r="V99" s="41"/>
      <c r="W99" s="41"/>
      <c r="X99" s="41"/>
      <c r="Y99" s="41"/>
      <c r="Z99" s="41"/>
      <c r="AA99" s="41"/>
      <c r="AB99" s="41"/>
      <c r="AC99" s="41"/>
      <c r="AD99" s="41"/>
      <c r="AE99" s="41"/>
      <c r="AT99" s="20" t="s">
        <v>68</v>
      </c>
      <c r="AU99" s="20" t="s">
        <v>160</v>
      </c>
      <c r="BK99" s="198">
        <f>BK100+BK484</f>
        <v>0</v>
      </c>
    </row>
    <row r="100" s="12" customFormat="1" ht="25.92" customHeight="1">
      <c r="A100" s="12"/>
      <c r="B100" s="199"/>
      <c r="C100" s="200"/>
      <c r="D100" s="201" t="s">
        <v>68</v>
      </c>
      <c r="E100" s="202" t="s">
        <v>191</v>
      </c>
      <c r="F100" s="202" t="s">
        <v>192</v>
      </c>
      <c r="G100" s="200"/>
      <c r="H100" s="200"/>
      <c r="I100" s="203"/>
      <c r="J100" s="204">
        <f>BK100</f>
        <v>0</v>
      </c>
      <c r="K100" s="200"/>
      <c r="L100" s="205"/>
      <c r="M100" s="206"/>
      <c r="N100" s="207"/>
      <c r="O100" s="207"/>
      <c r="P100" s="208">
        <f>P101+P132+P440</f>
        <v>0</v>
      </c>
      <c r="Q100" s="207"/>
      <c r="R100" s="208">
        <f>R101+R132+R440</f>
        <v>0.088033240000000013</v>
      </c>
      <c r="S100" s="207"/>
      <c r="T100" s="209">
        <f>T101+T132+T440</f>
        <v>133.573375</v>
      </c>
      <c r="U100" s="12"/>
      <c r="V100" s="12"/>
      <c r="W100" s="12"/>
      <c r="X100" s="12"/>
      <c r="Y100" s="12"/>
      <c r="Z100" s="12"/>
      <c r="AA100" s="12"/>
      <c r="AB100" s="12"/>
      <c r="AC100" s="12"/>
      <c r="AD100" s="12"/>
      <c r="AE100" s="12"/>
      <c r="AR100" s="210" t="s">
        <v>76</v>
      </c>
      <c r="AT100" s="211" t="s">
        <v>68</v>
      </c>
      <c r="AU100" s="211" t="s">
        <v>69</v>
      </c>
      <c r="AY100" s="210" t="s">
        <v>193</v>
      </c>
      <c r="BK100" s="212">
        <f>BK101+BK132+BK440</f>
        <v>0</v>
      </c>
    </row>
    <row r="101" s="12" customFormat="1" ht="22.8" customHeight="1">
      <c r="A101" s="12"/>
      <c r="B101" s="199"/>
      <c r="C101" s="200"/>
      <c r="D101" s="201" t="s">
        <v>68</v>
      </c>
      <c r="E101" s="213" t="s">
        <v>76</v>
      </c>
      <c r="F101" s="213" t="s">
        <v>194</v>
      </c>
      <c r="G101" s="200"/>
      <c r="H101" s="200"/>
      <c r="I101" s="203"/>
      <c r="J101" s="214">
        <f>BK101</f>
        <v>0</v>
      </c>
      <c r="K101" s="200"/>
      <c r="L101" s="205"/>
      <c r="M101" s="206"/>
      <c r="N101" s="207"/>
      <c r="O101" s="207"/>
      <c r="P101" s="208">
        <f>SUM(P102:P131)</f>
        <v>0</v>
      </c>
      <c r="Q101" s="207"/>
      <c r="R101" s="208">
        <f>SUM(R102:R131)</f>
        <v>0</v>
      </c>
      <c r="S101" s="207"/>
      <c r="T101" s="209">
        <f>SUM(T102:T131)</f>
        <v>0</v>
      </c>
      <c r="U101" s="12"/>
      <c r="V101" s="12"/>
      <c r="W101" s="12"/>
      <c r="X101" s="12"/>
      <c r="Y101" s="12"/>
      <c r="Z101" s="12"/>
      <c r="AA101" s="12"/>
      <c r="AB101" s="12"/>
      <c r="AC101" s="12"/>
      <c r="AD101" s="12"/>
      <c r="AE101" s="12"/>
      <c r="AR101" s="210" t="s">
        <v>76</v>
      </c>
      <c r="AT101" s="211" t="s">
        <v>68</v>
      </c>
      <c r="AU101" s="211" t="s">
        <v>76</v>
      </c>
      <c r="AY101" s="210" t="s">
        <v>193</v>
      </c>
      <c r="BK101" s="212">
        <f>SUM(BK102:BK131)</f>
        <v>0</v>
      </c>
    </row>
    <row r="102" s="2" customFormat="1" ht="24.15" customHeight="1">
      <c r="A102" s="41"/>
      <c r="B102" s="42"/>
      <c r="C102" s="215" t="s">
        <v>76</v>
      </c>
      <c r="D102" s="215" t="s">
        <v>195</v>
      </c>
      <c r="E102" s="216" t="s">
        <v>1260</v>
      </c>
      <c r="F102" s="217" t="s">
        <v>1261</v>
      </c>
      <c r="G102" s="218" t="s">
        <v>198</v>
      </c>
      <c r="H102" s="219">
        <v>0.95999999999999996</v>
      </c>
      <c r="I102" s="220"/>
      <c r="J102" s="221">
        <f>ROUND(I102*H102,2)</f>
        <v>0</v>
      </c>
      <c r="K102" s="217" t="s">
        <v>199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200</v>
      </c>
      <c r="AT102" s="226" t="s">
        <v>195</v>
      </c>
      <c r="AU102" s="226" t="s">
        <v>78</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200</v>
      </c>
      <c r="BM102" s="226" t="s">
        <v>1262</v>
      </c>
    </row>
    <row r="103" s="2" customFormat="1">
      <c r="A103" s="41"/>
      <c r="B103" s="42"/>
      <c r="C103" s="43"/>
      <c r="D103" s="228" t="s">
        <v>202</v>
      </c>
      <c r="E103" s="43"/>
      <c r="F103" s="229" t="s">
        <v>1263</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78</v>
      </c>
    </row>
    <row r="104" s="2" customFormat="1">
      <c r="A104" s="41"/>
      <c r="B104" s="42"/>
      <c r="C104" s="43"/>
      <c r="D104" s="233" t="s">
        <v>204</v>
      </c>
      <c r="E104" s="43"/>
      <c r="F104" s="234" t="s">
        <v>1264</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204</v>
      </c>
      <c r="AU104" s="20" t="s">
        <v>78</v>
      </c>
    </row>
    <row r="105" s="13" customFormat="1">
      <c r="A105" s="13"/>
      <c r="B105" s="235"/>
      <c r="C105" s="236"/>
      <c r="D105" s="228" t="s">
        <v>206</v>
      </c>
      <c r="E105" s="237" t="s">
        <v>19</v>
      </c>
      <c r="F105" s="238" t="s">
        <v>207</v>
      </c>
      <c r="G105" s="236"/>
      <c r="H105" s="237" t="s">
        <v>19</v>
      </c>
      <c r="I105" s="239"/>
      <c r="J105" s="236"/>
      <c r="K105" s="236"/>
      <c r="L105" s="240"/>
      <c r="M105" s="241"/>
      <c r="N105" s="242"/>
      <c r="O105" s="242"/>
      <c r="P105" s="242"/>
      <c r="Q105" s="242"/>
      <c r="R105" s="242"/>
      <c r="S105" s="242"/>
      <c r="T105" s="243"/>
      <c r="U105" s="13"/>
      <c r="V105" s="13"/>
      <c r="W105" s="13"/>
      <c r="X105" s="13"/>
      <c r="Y105" s="13"/>
      <c r="Z105" s="13"/>
      <c r="AA105" s="13"/>
      <c r="AB105" s="13"/>
      <c r="AC105" s="13"/>
      <c r="AD105" s="13"/>
      <c r="AE105" s="13"/>
      <c r="AT105" s="244" t="s">
        <v>206</v>
      </c>
      <c r="AU105" s="244" t="s">
        <v>78</v>
      </c>
      <c r="AV105" s="13" t="s">
        <v>76</v>
      </c>
      <c r="AW105" s="13" t="s">
        <v>31</v>
      </c>
      <c r="AX105" s="13" t="s">
        <v>69</v>
      </c>
      <c r="AY105" s="244" t="s">
        <v>193</v>
      </c>
    </row>
    <row r="106" s="14" customFormat="1">
      <c r="A106" s="14"/>
      <c r="B106" s="245"/>
      <c r="C106" s="246"/>
      <c r="D106" s="228" t="s">
        <v>206</v>
      </c>
      <c r="E106" s="247" t="s">
        <v>19</v>
      </c>
      <c r="F106" s="248" t="s">
        <v>1265</v>
      </c>
      <c r="G106" s="246"/>
      <c r="H106" s="249">
        <v>0.95999999999999996</v>
      </c>
      <c r="I106" s="250"/>
      <c r="J106" s="246"/>
      <c r="K106" s="246"/>
      <c r="L106" s="251"/>
      <c r="M106" s="252"/>
      <c r="N106" s="253"/>
      <c r="O106" s="253"/>
      <c r="P106" s="253"/>
      <c r="Q106" s="253"/>
      <c r="R106" s="253"/>
      <c r="S106" s="253"/>
      <c r="T106" s="254"/>
      <c r="U106" s="14"/>
      <c r="V106" s="14"/>
      <c r="W106" s="14"/>
      <c r="X106" s="14"/>
      <c r="Y106" s="14"/>
      <c r="Z106" s="14"/>
      <c r="AA106" s="14"/>
      <c r="AB106" s="14"/>
      <c r="AC106" s="14"/>
      <c r="AD106" s="14"/>
      <c r="AE106" s="14"/>
      <c r="AT106" s="255" t="s">
        <v>206</v>
      </c>
      <c r="AU106" s="255" t="s">
        <v>78</v>
      </c>
      <c r="AV106" s="14" t="s">
        <v>78</v>
      </c>
      <c r="AW106" s="14" t="s">
        <v>31</v>
      </c>
      <c r="AX106" s="14" t="s">
        <v>76</v>
      </c>
      <c r="AY106" s="255" t="s">
        <v>193</v>
      </c>
    </row>
    <row r="107" s="2" customFormat="1" ht="21.75" customHeight="1">
      <c r="A107" s="41"/>
      <c r="B107" s="42"/>
      <c r="C107" s="215" t="s">
        <v>78</v>
      </c>
      <c r="D107" s="215" t="s">
        <v>195</v>
      </c>
      <c r="E107" s="216" t="s">
        <v>1266</v>
      </c>
      <c r="F107" s="217" t="s">
        <v>1267</v>
      </c>
      <c r="G107" s="218" t="s">
        <v>198</v>
      </c>
      <c r="H107" s="219">
        <v>1.0560000000000001</v>
      </c>
      <c r="I107" s="220"/>
      <c r="J107" s="221">
        <f>ROUND(I107*H107,2)</f>
        <v>0</v>
      </c>
      <c r="K107" s="217" t="s">
        <v>199</v>
      </c>
      <c r="L107" s="47"/>
      <c r="M107" s="222" t="s">
        <v>19</v>
      </c>
      <c r="N107" s="223" t="s">
        <v>40</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200</v>
      </c>
      <c r="AT107" s="226" t="s">
        <v>195</v>
      </c>
      <c r="AU107" s="226" t="s">
        <v>78</v>
      </c>
      <c r="AY107" s="20" t="s">
        <v>193</v>
      </c>
      <c r="BE107" s="227">
        <f>IF(N107="základní",J107,0)</f>
        <v>0</v>
      </c>
      <c r="BF107" s="227">
        <f>IF(N107="snížená",J107,0)</f>
        <v>0</v>
      </c>
      <c r="BG107" s="227">
        <f>IF(N107="zákl. přenesená",J107,0)</f>
        <v>0</v>
      </c>
      <c r="BH107" s="227">
        <f>IF(N107="sníž. přenesená",J107,0)</f>
        <v>0</v>
      </c>
      <c r="BI107" s="227">
        <f>IF(N107="nulová",J107,0)</f>
        <v>0</v>
      </c>
      <c r="BJ107" s="20" t="s">
        <v>76</v>
      </c>
      <c r="BK107" s="227">
        <f>ROUND(I107*H107,2)</f>
        <v>0</v>
      </c>
      <c r="BL107" s="20" t="s">
        <v>200</v>
      </c>
      <c r="BM107" s="226" t="s">
        <v>1268</v>
      </c>
    </row>
    <row r="108" s="2" customFormat="1">
      <c r="A108" s="41"/>
      <c r="B108" s="42"/>
      <c r="C108" s="43"/>
      <c r="D108" s="228" t="s">
        <v>202</v>
      </c>
      <c r="E108" s="43"/>
      <c r="F108" s="229" t="s">
        <v>1269</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202</v>
      </c>
      <c r="AU108" s="20" t="s">
        <v>78</v>
      </c>
    </row>
    <row r="109" s="2" customFormat="1">
      <c r="A109" s="41"/>
      <c r="B109" s="42"/>
      <c r="C109" s="43"/>
      <c r="D109" s="233" t="s">
        <v>204</v>
      </c>
      <c r="E109" s="43"/>
      <c r="F109" s="234" t="s">
        <v>1270</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204</v>
      </c>
      <c r="AU109" s="20" t="s">
        <v>78</v>
      </c>
    </row>
    <row r="110" s="13" customFormat="1">
      <c r="A110" s="13"/>
      <c r="B110" s="235"/>
      <c r="C110" s="236"/>
      <c r="D110" s="228" t="s">
        <v>206</v>
      </c>
      <c r="E110" s="237" t="s">
        <v>19</v>
      </c>
      <c r="F110" s="238" t="s">
        <v>207</v>
      </c>
      <c r="G110" s="236"/>
      <c r="H110" s="237" t="s">
        <v>19</v>
      </c>
      <c r="I110" s="239"/>
      <c r="J110" s="236"/>
      <c r="K110" s="236"/>
      <c r="L110" s="240"/>
      <c r="M110" s="241"/>
      <c r="N110" s="242"/>
      <c r="O110" s="242"/>
      <c r="P110" s="242"/>
      <c r="Q110" s="242"/>
      <c r="R110" s="242"/>
      <c r="S110" s="242"/>
      <c r="T110" s="243"/>
      <c r="U110" s="13"/>
      <c r="V110" s="13"/>
      <c r="W110" s="13"/>
      <c r="X110" s="13"/>
      <c r="Y110" s="13"/>
      <c r="Z110" s="13"/>
      <c r="AA110" s="13"/>
      <c r="AB110" s="13"/>
      <c r="AC110" s="13"/>
      <c r="AD110" s="13"/>
      <c r="AE110" s="13"/>
      <c r="AT110" s="244" t="s">
        <v>206</v>
      </c>
      <c r="AU110" s="244" t="s">
        <v>78</v>
      </c>
      <c r="AV110" s="13" t="s">
        <v>76</v>
      </c>
      <c r="AW110" s="13" t="s">
        <v>31</v>
      </c>
      <c r="AX110" s="13" t="s">
        <v>69</v>
      </c>
      <c r="AY110" s="244" t="s">
        <v>193</v>
      </c>
    </row>
    <row r="111" s="14" customFormat="1">
      <c r="A111" s="14"/>
      <c r="B111" s="245"/>
      <c r="C111" s="246"/>
      <c r="D111" s="228" t="s">
        <v>206</v>
      </c>
      <c r="E111" s="247" t="s">
        <v>19</v>
      </c>
      <c r="F111" s="248" t="s">
        <v>1271</v>
      </c>
      <c r="G111" s="246"/>
      <c r="H111" s="249">
        <v>1.0560000000000001</v>
      </c>
      <c r="I111" s="250"/>
      <c r="J111" s="246"/>
      <c r="K111" s="246"/>
      <c r="L111" s="251"/>
      <c r="M111" s="252"/>
      <c r="N111" s="253"/>
      <c r="O111" s="253"/>
      <c r="P111" s="253"/>
      <c r="Q111" s="253"/>
      <c r="R111" s="253"/>
      <c r="S111" s="253"/>
      <c r="T111" s="254"/>
      <c r="U111" s="14"/>
      <c r="V111" s="14"/>
      <c r="W111" s="14"/>
      <c r="X111" s="14"/>
      <c r="Y111" s="14"/>
      <c r="Z111" s="14"/>
      <c r="AA111" s="14"/>
      <c r="AB111" s="14"/>
      <c r="AC111" s="14"/>
      <c r="AD111" s="14"/>
      <c r="AE111" s="14"/>
      <c r="AT111" s="255" t="s">
        <v>206</v>
      </c>
      <c r="AU111" s="255" t="s">
        <v>78</v>
      </c>
      <c r="AV111" s="14" t="s">
        <v>78</v>
      </c>
      <c r="AW111" s="14" t="s">
        <v>31</v>
      </c>
      <c r="AX111" s="14" t="s">
        <v>76</v>
      </c>
      <c r="AY111" s="255" t="s">
        <v>193</v>
      </c>
    </row>
    <row r="112" s="2" customFormat="1" ht="24.15" customHeight="1">
      <c r="A112" s="41"/>
      <c r="B112" s="42"/>
      <c r="C112" s="215" t="s">
        <v>219</v>
      </c>
      <c r="D112" s="215" t="s">
        <v>195</v>
      </c>
      <c r="E112" s="216" t="s">
        <v>1272</v>
      </c>
      <c r="F112" s="217" t="s">
        <v>1273</v>
      </c>
      <c r="G112" s="218" t="s">
        <v>198</v>
      </c>
      <c r="H112" s="219">
        <v>5.2800000000000002</v>
      </c>
      <c r="I112" s="220"/>
      <c r="J112" s="221">
        <f>ROUND(I112*H112,2)</f>
        <v>0</v>
      </c>
      <c r="K112" s="217" t="s">
        <v>199</v>
      </c>
      <c r="L112" s="47"/>
      <c r="M112" s="222" t="s">
        <v>19</v>
      </c>
      <c r="N112" s="223" t="s">
        <v>40</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200</v>
      </c>
      <c r="AT112" s="226" t="s">
        <v>195</v>
      </c>
      <c r="AU112" s="226" t="s">
        <v>78</v>
      </c>
      <c r="AY112" s="20" t="s">
        <v>193</v>
      </c>
      <c r="BE112" s="227">
        <f>IF(N112="základní",J112,0)</f>
        <v>0</v>
      </c>
      <c r="BF112" s="227">
        <f>IF(N112="snížená",J112,0)</f>
        <v>0</v>
      </c>
      <c r="BG112" s="227">
        <f>IF(N112="zákl. přenesená",J112,0)</f>
        <v>0</v>
      </c>
      <c r="BH112" s="227">
        <f>IF(N112="sníž. přenesená",J112,0)</f>
        <v>0</v>
      </c>
      <c r="BI112" s="227">
        <f>IF(N112="nulová",J112,0)</f>
        <v>0</v>
      </c>
      <c r="BJ112" s="20" t="s">
        <v>76</v>
      </c>
      <c r="BK112" s="227">
        <f>ROUND(I112*H112,2)</f>
        <v>0</v>
      </c>
      <c r="BL112" s="20" t="s">
        <v>200</v>
      </c>
      <c r="BM112" s="226" t="s">
        <v>1274</v>
      </c>
    </row>
    <row r="113" s="2" customFormat="1">
      <c r="A113" s="41"/>
      <c r="B113" s="42"/>
      <c r="C113" s="43"/>
      <c r="D113" s="228" t="s">
        <v>202</v>
      </c>
      <c r="E113" s="43"/>
      <c r="F113" s="229" t="s">
        <v>1275</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202</v>
      </c>
      <c r="AU113" s="20" t="s">
        <v>78</v>
      </c>
    </row>
    <row r="114" s="2" customFormat="1">
      <c r="A114" s="41"/>
      <c r="B114" s="42"/>
      <c r="C114" s="43"/>
      <c r="D114" s="233" t="s">
        <v>204</v>
      </c>
      <c r="E114" s="43"/>
      <c r="F114" s="234" t="s">
        <v>1276</v>
      </c>
      <c r="G114" s="43"/>
      <c r="H114" s="43"/>
      <c r="I114" s="230"/>
      <c r="J114" s="43"/>
      <c r="K114" s="43"/>
      <c r="L114" s="47"/>
      <c r="M114" s="231"/>
      <c r="N114" s="232"/>
      <c r="O114" s="87"/>
      <c r="P114" s="87"/>
      <c r="Q114" s="87"/>
      <c r="R114" s="87"/>
      <c r="S114" s="87"/>
      <c r="T114" s="88"/>
      <c r="U114" s="41"/>
      <c r="V114" s="41"/>
      <c r="W114" s="41"/>
      <c r="X114" s="41"/>
      <c r="Y114" s="41"/>
      <c r="Z114" s="41"/>
      <c r="AA114" s="41"/>
      <c r="AB114" s="41"/>
      <c r="AC114" s="41"/>
      <c r="AD114" s="41"/>
      <c r="AE114" s="41"/>
      <c r="AT114" s="20" t="s">
        <v>204</v>
      </c>
      <c r="AU114" s="20" t="s">
        <v>78</v>
      </c>
    </row>
    <row r="115" s="14" customFormat="1">
      <c r="A115" s="14"/>
      <c r="B115" s="245"/>
      <c r="C115" s="246"/>
      <c r="D115" s="228" t="s">
        <v>206</v>
      </c>
      <c r="E115" s="247" t="s">
        <v>19</v>
      </c>
      <c r="F115" s="248" t="s">
        <v>1277</v>
      </c>
      <c r="G115" s="246"/>
      <c r="H115" s="249">
        <v>1.0560000000000001</v>
      </c>
      <c r="I115" s="250"/>
      <c r="J115" s="246"/>
      <c r="K115" s="246"/>
      <c r="L115" s="251"/>
      <c r="M115" s="252"/>
      <c r="N115" s="253"/>
      <c r="O115" s="253"/>
      <c r="P115" s="253"/>
      <c r="Q115" s="253"/>
      <c r="R115" s="253"/>
      <c r="S115" s="253"/>
      <c r="T115" s="254"/>
      <c r="U115" s="14"/>
      <c r="V115" s="14"/>
      <c r="W115" s="14"/>
      <c r="X115" s="14"/>
      <c r="Y115" s="14"/>
      <c r="Z115" s="14"/>
      <c r="AA115" s="14"/>
      <c r="AB115" s="14"/>
      <c r="AC115" s="14"/>
      <c r="AD115" s="14"/>
      <c r="AE115" s="14"/>
      <c r="AT115" s="255" t="s">
        <v>206</v>
      </c>
      <c r="AU115" s="255" t="s">
        <v>78</v>
      </c>
      <c r="AV115" s="14" t="s">
        <v>78</v>
      </c>
      <c r="AW115" s="14" t="s">
        <v>31</v>
      </c>
      <c r="AX115" s="14" t="s">
        <v>76</v>
      </c>
      <c r="AY115" s="255" t="s">
        <v>193</v>
      </c>
    </row>
    <row r="116" s="14" customFormat="1">
      <c r="A116" s="14"/>
      <c r="B116" s="245"/>
      <c r="C116" s="246"/>
      <c r="D116" s="228" t="s">
        <v>206</v>
      </c>
      <c r="E116" s="246"/>
      <c r="F116" s="248" t="s">
        <v>1278</v>
      </c>
      <c r="G116" s="246"/>
      <c r="H116" s="249">
        <v>5.2800000000000002</v>
      </c>
      <c r="I116" s="250"/>
      <c r="J116" s="246"/>
      <c r="K116" s="246"/>
      <c r="L116" s="251"/>
      <c r="M116" s="252"/>
      <c r="N116" s="253"/>
      <c r="O116" s="253"/>
      <c r="P116" s="253"/>
      <c r="Q116" s="253"/>
      <c r="R116" s="253"/>
      <c r="S116" s="253"/>
      <c r="T116" s="254"/>
      <c r="U116" s="14"/>
      <c r="V116" s="14"/>
      <c r="W116" s="14"/>
      <c r="X116" s="14"/>
      <c r="Y116" s="14"/>
      <c r="Z116" s="14"/>
      <c r="AA116" s="14"/>
      <c r="AB116" s="14"/>
      <c r="AC116" s="14"/>
      <c r="AD116" s="14"/>
      <c r="AE116" s="14"/>
      <c r="AT116" s="255" t="s">
        <v>206</v>
      </c>
      <c r="AU116" s="255" t="s">
        <v>78</v>
      </c>
      <c r="AV116" s="14" t="s">
        <v>78</v>
      </c>
      <c r="AW116" s="14" t="s">
        <v>4</v>
      </c>
      <c r="AX116" s="14" t="s">
        <v>76</v>
      </c>
      <c r="AY116" s="255" t="s">
        <v>193</v>
      </c>
    </row>
    <row r="117" s="2" customFormat="1" ht="21.75" customHeight="1">
      <c r="A117" s="41"/>
      <c r="B117" s="42"/>
      <c r="C117" s="215" t="s">
        <v>200</v>
      </c>
      <c r="D117" s="215" t="s">
        <v>195</v>
      </c>
      <c r="E117" s="216" t="s">
        <v>220</v>
      </c>
      <c r="F117" s="217" t="s">
        <v>221</v>
      </c>
      <c r="G117" s="218" t="s">
        <v>198</v>
      </c>
      <c r="H117" s="219">
        <v>1.0560000000000001</v>
      </c>
      <c r="I117" s="220"/>
      <c r="J117" s="221">
        <f>ROUND(I117*H117,2)</f>
        <v>0</v>
      </c>
      <c r="K117" s="217" t="s">
        <v>199</v>
      </c>
      <c r="L117" s="47"/>
      <c r="M117" s="222" t="s">
        <v>19</v>
      </c>
      <c r="N117" s="223" t="s">
        <v>40</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200</v>
      </c>
      <c r="AT117" s="226" t="s">
        <v>195</v>
      </c>
      <c r="AU117" s="226" t="s">
        <v>78</v>
      </c>
      <c r="AY117" s="20" t="s">
        <v>193</v>
      </c>
      <c r="BE117" s="227">
        <f>IF(N117="základní",J117,0)</f>
        <v>0</v>
      </c>
      <c r="BF117" s="227">
        <f>IF(N117="snížená",J117,0)</f>
        <v>0</v>
      </c>
      <c r="BG117" s="227">
        <f>IF(N117="zákl. přenesená",J117,0)</f>
        <v>0</v>
      </c>
      <c r="BH117" s="227">
        <f>IF(N117="sníž. přenesená",J117,0)</f>
        <v>0</v>
      </c>
      <c r="BI117" s="227">
        <f>IF(N117="nulová",J117,0)</f>
        <v>0</v>
      </c>
      <c r="BJ117" s="20" t="s">
        <v>76</v>
      </c>
      <c r="BK117" s="227">
        <f>ROUND(I117*H117,2)</f>
        <v>0</v>
      </c>
      <c r="BL117" s="20" t="s">
        <v>200</v>
      </c>
      <c r="BM117" s="226" t="s">
        <v>1279</v>
      </c>
    </row>
    <row r="118" s="2" customFormat="1">
      <c r="A118" s="41"/>
      <c r="B118" s="42"/>
      <c r="C118" s="43"/>
      <c r="D118" s="228" t="s">
        <v>202</v>
      </c>
      <c r="E118" s="43"/>
      <c r="F118" s="229" t="s">
        <v>223</v>
      </c>
      <c r="G118" s="43"/>
      <c r="H118" s="43"/>
      <c r="I118" s="230"/>
      <c r="J118" s="43"/>
      <c r="K118" s="43"/>
      <c r="L118" s="47"/>
      <c r="M118" s="231"/>
      <c r="N118" s="232"/>
      <c r="O118" s="87"/>
      <c r="P118" s="87"/>
      <c r="Q118" s="87"/>
      <c r="R118" s="87"/>
      <c r="S118" s="87"/>
      <c r="T118" s="88"/>
      <c r="U118" s="41"/>
      <c r="V118" s="41"/>
      <c r="W118" s="41"/>
      <c r="X118" s="41"/>
      <c r="Y118" s="41"/>
      <c r="Z118" s="41"/>
      <c r="AA118" s="41"/>
      <c r="AB118" s="41"/>
      <c r="AC118" s="41"/>
      <c r="AD118" s="41"/>
      <c r="AE118" s="41"/>
      <c r="AT118" s="20" t="s">
        <v>202</v>
      </c>
      <c r="AU118" s="20" t="s">
        <v>78</v>
      </c>
    </row>
    <row r="119" s="2" customFormat="1">
      <c r="A119" s="41"/>
      <c r="B119" s="42"/>
      <c r="C119" s="43"/>
      <c r="D119" s="233" t="s">
        <v>204</v>
      </c>
      <c r="E119" s="43"/>
      <c r="F119" s="234" t="s">
        <v>224</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204</v>
      </c>
      <c r="AU119" s="20" t="s">
        <v>78</v>
      </c>
    </row>
    <row r="120" s="2" customFormat="1" ht="24.15" customHeight="1">
      <c r="A120" s="41"/>
      <c r="B120" s="42"/>
      <c r="C120" s="215" t="s">
        <v>245</v>
      </c>
      <c r="D120" s="215" t="s">
        <v>195</v>
      </c>
      <c r="E120" s="216" t="s">
        <v>229</v>
      </c>
      <c r="F120" s="217" t="s">
        <v>230</v>
      </c>
      <c r="G120" s="218" t="s">
        <v>198</v>
      </c>
      <c r="H120" s="219">
        <v>15.84</v>
      </c>
      <c r="I120" s="220"/>
      <c r="J120" s="221">
        <f>ROUND(I120*H120,2)</f>
        <v>0</v>
      </c>
      <c r="K120" s="217" t="s">
        <v>199</v>
      </c>
      <c r="L120" s="47"/>
      <c r="M120" s="222" t="s">
        <v>19</v>
      </c>
      <c r="N120" s="223" t="s">
        <v>40</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200</v>
      </c>
      <c r="AT120" s="226" t="s">
        <v>195</v>
      </c>
      <c r="AU120" s="226" t="s">
        <v>78</v>
      </c>
      <c r="AY120" s="20" t="s">
        <v>193</v>
      </c>
      <c r="BE120" s="227">
        <f>IF(N120="základní",J120,0)</f>
        <v>0</v>
      </c>
      <c r="BF120" s="227">
        <f>IF(N120="snížená",J120,0)</f>
        <v>0</v>
      </c>
      <c r="BG120" s="227">
        <f>IF(N120="zákl. přenesená",J120,0)</f>
        <v>0</v>
      </c>
      <c r="BH120" s="227">
        <f>IF(N120="sníž. přenesená",J120,0)</f>
        <v>0</v>
      </c>
      <c r="BI120" s="227">
        <f>IF(N120="nulová",J120,0)</f>
        <v>0</v>
      </c>
      <c r="BJ120" s="20" t="s">
        <v>76</v>
      </c>
      <c r="BK120" s="227">
        <f>ROUND(I120*H120,2)</f>
        <v>0</v>
      </c>
      <c r="BL120" s="20" t="s">
        <v>200</v>
      </c>
      <c r="BM120" s="226" t="s">
        <v>1280</v>
      </c>
    </row>
    <row r="121" s="2" customFormat="1">
      <c r="A121" s="41"/>
      <c r="B121" s="42"/>
      <c r="C121" s="43"/>
      <c r="D121" s="228" t="s">
        <v>202</v>
      </c>
      <c r="E121" s="43"/>
      <c r="F121" s="229" t="s">
        <v>232</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202</v>
      </c>
      <c r="AU121" s="20" t="s">
        <v>78</v>
      </c>
    </row>
    <row r="122" s="2" customFormat="1">
      <c r="A122" s="41"/>
      <c r="B122" s="42"/>
      <c r="C122" s="43"/>
      <c r="D122" s="233" t="s">
        <v>204</v>
      </c>
      <c r="E122" s="43"/>
      <c r="F122" s="234" t="s">
        <v>233</v>
      </c>
      <c r="G122" s="43"/>
      <c r="H122" s="43"/>
      <c r="I122" s="230"/>
      <c r="J122" s="43"/>
      <c r="K122" s="43"/>
      <c r="L122" s="47"/>
      <c r="M122" s="231"/>
      <c r="N122" s="232"/>
      <c r="O122" s="87"/>
      <c r="P122" s="87"/>
      <c r="Q122" s="87"/>
      <c r="R122" s="87"/>
      <c r="S122" s="87"/>
      <c r="T122" s="88"/>
      <c r="U122" s="41"/>
      <c r="V122" s="41"/>
      <c r="W122" s="41"/>
      <c r="X122" s="41"/>
      <c r="Y122" s="41"/>
      <c r="Z122" s="41"/>
      <c r="AA122" s="41"/>
      <c r="AB122" s="41"/>
      <c r="AC122" s="41"/>
      <c r="AD122" s="41"/>
      <c r="AE122" s="41"/>
      <c r="AT122" s="20" t="s">
        <v>204</v>
      </c>
      <c r="AU122" s="20" t="s">
        <v>78</v>
      </c>
    </row>
    <row r="123" s="13" customFormat="1">
      <c r="A123" s="13"/>
      <c r="B123" s="235"/>
      <c r="C123" s="236"/>
      <c r="D123" s="228" t="s">
        <v>206</v>
      </c>
      <c r="E123" s="237" t="s">
        <v>19</v>
      </c>
      <c r="F123" s="238" t="s">
        <v>1281</v>
      </c>
      <c r="G123" s="236"/>
      <c r="H123" s="237" t="s">
        <v>19</v>
      </c>
      <c r="I123" s="239"/>
      <c r="J123" s="236"/>
      <c r="K123" s="236"/>
      <c r="L123" s="240"/>
      <c r="M123" s="241"/>
      <c r="N123" s="242"/>
      <c r="O123" s="242"/>
      <c r="P123" s="242"/>
      <c r="Q123" s="242"/>
      <c r="R123" s="242"/>
      <c r="S123" s="242"/>
      <c r="T123" s="243"/>
      <c r="U123" s="13"/>
      <c r="V123" s="13"/>
      <c r="W123" s="13"/>
      <c r="X123" s="13"/>
      <c r="Y123" s="13"/>
      <c r="Z123" s="13"/>
      <c r="AA123" s="13"/>
      <c r="AB123" s="13"/>
      <c r="AC123" s="13"/>
      <c r="AD123" s="13"/>
      <c r="AE123" s="13"/>
      <c r="AT123" s="244" t="s">
        <v>206</v>
      </c>
      <c r="AU123" s="244" t="s">
        <v>78</v>
      </c>
      <c r="AV123" s="13" t="s">
        <v>76</v>
      </c>
      <c r="AW123" s="13" t="s">
        <v>31</v>
      </c>
      <c r="AX123" s="13" t="s">
        <v>69</v>
      </c>
      <c r="AY123" s="244" t="s">
        <v>193</v>
      </c>
    </row>
    <row r="124" s="14" customFormat="1">
      <c r="A124" s="14"/>
      <c r="B124" s="245"/>
      <c r="C124" s="246"/>
      <c r="D124" s="228" t="s">
        <v>206</v>
      </c>
      <c r="E124" s="247" t="s">
        <v>19</v>
      </c>
      <c r="F124" s="248" t="s">
        <v>1277</v>
      </c>
      <c r="G124" s="246"/>
      <c r="H124" s="249">
        <v>1.0560000000000001</v>
      </c>
      <c r="I124" s="250"/>
      <c r="J124" s="246"/>
      <c r="K124" s="246"/>
      <c r="L124" s="251"/>
      <c r="M124" s="252"/>
      <c r="N124" s="253"/>
      <c r="O124" s="253"/>
      <c r="P124" s="253"/>
      <c r="Q124" s="253"/>
      <c r="R124" s="253"/>
      <c r="S124" s="253"/>
      <c r="T124" s="254"/>
      <c r="U124" s="14"/>
      <c r="V124" s="14"/>
      <c r="W124" s="14"/>
      <c r="X124" s="14"/>
      <c r="Y124" s="14"/>
      <c r="Z124" s="14"/>
      <c r="AA124" s="14"/>
      <c r="AB124" s="14"/>
      <c r="AC124" s="14"/>
      <c r="AD124" s="14"/>
      <c r="AE124" s="14"/>
      <c r="AT124" s="255" t="s">
        <v>206</v>
      </c>
      <c r="AU124" s="255" t="s">
        <v>78</v>
      </c>
      <c r="AV124" s="14" t="s">
        <v>78</v>
      </c>
      <c r="AW124" s="14" t="s">
        <v>31</v>
      </c>
      <c r="AX124" s="14" t="s">
        <v>76</v>
      </c>
      <c r="AY124" s="255" t="s">
        <v>193</v>
      </c>
    </row>
    <row r="125" s="14" customFormat="1">
      <c r="A125" s="14"/>
      <c r="B125" s="245"/>
      <c r="C125" s="246"/>
      <c r="D125" s="228" t="s">
        <v>206</v>
      </c>
      <c r="E125" s="246"/>
      <c r="F125" s="248" t="s">
        <v>1282</v>
      </c>
      <c r="G125" s="246"/>
      <c r="H125" s="249">
        <v>15.84</v>
      </c>
      <c r="I125" s="250"/>
      <c r="J125" s="246"/>
      <c r="K125" s="246"/>
      <c r="L125" s="251"/>
      <c r="M125" s="252"/>
      <c r="N125" s="253"/>
      <c r="O125" s="253"/>
      <c r="P125" s="253"/>
      <c r="Q125" s="253"/>
      <c r="R125" s="253"/>
      <c r="S125" s="253"/>
      <c r="T125" s="254"/>
      <c r="U125" s="14"/>
      <c r="V125" s="14"/>
      <c r="W125" s="14"/>
      <c r="X125" s="14"/>
      <c r="Y125" s="14"/>
      <c r="Z125" s="14"/>
      <c r="AA125" s="14"/>
      <c r="AB125" s="14"/>
      <c r="AC125" s="14"/>
      <c r="AD125" s="14"/>
      <c r="AE125" s="14"/>
      <c r="AT125" s="255" t="s">
        <v>206</v>
      </c>
      <c r="AU125" s="255" t="s">
        <v>78</v>
      </c>
      <c r="AV125" s="14" t="s">
        <v>78</v>
      </c>
      <c r="AW125" s="14" t="s">
        <v>4</v>
      </c>
      <c r="AX125" s="14" t="s">
        <v>76</v>
      </c>
      <c r="AY125" s="255" t="s">
        <v>193</v>
      </c>
    </row>
    <row r="126" s="2" customFormat="1" ht="21.75" customHeight="1">
      <c r="A126" s="41"/>
      <c r="B126" s="42"/>
      <c r="C126" s="215" t="s">
        <v>237</v>
      </c>
      <c r="D126" s="215" t="s">
        <v>195</v>
      </c>
      <c r="E126" s="216" t="s">
        <v>246</v>
      </c>
      <c r="F126" s="217" t="s">
        <v>247</v>
      </c>
      <c r="G126" s="218" t="s">
        <v>248</v>
      </c>
      <c r="H126" s="219">
        <v>2.1120000000000001</v>
      </c>
      <c r="I126" s="220"/>
      <c r="J126" s="221">
        <f>ROUND(I126*H126,2)</f>
        <v>0</v>
      </c>
      <c r="K126" s="217" t="s">
        <v>199</v>
      </c>
      <c r="L126" s="47"/>
      <c r="M126" s="222" t="s">
        <v>19</v>
      </c>
      <c r="N126" s="22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200</v>
      </c>
      <c r="AT126" s="226" t="s">
        <v>195</v>
      </c>
      <c r="AU126" s="226" t="s">
        <v>78</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200</v>
      </c>
      <c r="BM126" s="226" t="s">
        <v>1283</v>
      </c>
    </row>
    <row r="127" s="2" customFormat="1">
      <c r="A127" s="41"/>
      <c r="B127" s="42"/>
      <c r="C127" s="43"/>
      <c r="D127" s="228" t="s">
        <v>202</v>
      </c>
      <c r="E127" s="43"/>
      <c r="F127" s="229" t="s">
        <v>250</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78</v>
      </c>
    </row>
    <row r="128" s="2" customFormat="1">
      <c r="A128" s="41"/>
      <c r="B128" s="42"/>
      <c r="C128" s="43"/>
      <c r="D128" s="233" t="s">
        <v>204</v>
      </c>
      <c r="E128" s="43"/>
      <c r="F128" s="234" t="s">
        <v>251</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204</v>
      </c>
      <c r="AU128" s="20" t="s">
        <v>78</v>
      </c>
    </row>
    <row r="129" s="13" customFormat="1">
      <c r="A129" s="13"/>
      <c r="B129" s="235"/>
      <c r="C129" s="236"/>
      <c r="D129" s="228" t="s">
        <v>206</v>
      </c>
      <c r="E129" s="237" t="s">
        <v>19</v>
      </c>
      <c r="F129" s="238" t="s">
        <v>252</v>
      </c>
      <c r="G129" s="236"/>
      <c r="H129" s="237" t="s">
        <v>19</v>
      </c>
      <c r="I129" s="239"/>
      <c r="J129" s="236"/>
      <c r="K129" s="236"/>
      <c r="L129" s="240"/>
      <c r="M129" s="241"/>
      <c r="N129" s="242"/>
      <c r="O129" s="242"/>
      <c r="P129" s="242"/>
      <c r="Q129" s="242"/>
      <c r="R129" s="242"/>
      <c r="S129" s="242"/>
      <c r="T129" s="243"/>
      <c r="U129" s="13"/>
      <c r="V129" s="13"/>
      <c r="W129" s="13"/>
      <c r="X129" s="13"/>
      <c r="Y129" s="13"/>
      <c r="Z129" s="13"/>
      <c r="AA129" s="13"/>
      <c r="AB129" s="13"/>
      <c r="AC129" s="13"/>
      <c r="AD129" s="13"/>
      <c r="AE129" s="13"/>
      <c r="AT129" s="244" t="s">
        <v>206</v>
      </c>
      <c r="AU129" s="244" t="s">
        <v>78</v>
      </c>
      <c r="AV129" s="13" t="s">
        <v>76</v>
      </c>
      <c r="AW129" s="13" t="s">
        <v>31</v>
      </c>
      <c r="AX129" s="13" t="s">
        <v>69</v>
      </c>
      <c r="AY129" s="244" t="s">
        <v>193</v>
      </c>
    </row>
    <row r="130" s="14" customFormat="1">
      <c r="A130" s="14"/>
      <c r="B130" s="245"/>
      <c r="C130" s="246"/>
      <c r="D130" s="228" t="s">
        <v>206</v>
      </c>
      <c r="E130" s="247" t="s">
        <v>19</v>
      </c>
      <c r="F130" s="248" t="s">
        <v>1277</v>
      </c>
      <c r="G130" s="246"/>
      <c r="H130" s="249">
        <v>1.0560000000000001</v>
      </c>
      <c r="I130" s="250"/>
      <c r="J130" s="246"/>
      <c r="K130" s="246"/>
      <c r="L130" s="251"/>
      <c r="M130" s="252"/>
      <c r="N130" s="253"/>
      <c r="O130" s="253"/>
      <c r="P130" s="253"/>
      <c r="Q130" s="253"/>
      <c r="R130" s="253"/>
      <c r="S130" s="253"/>
      <c r="T130" s="254"/>
      <c r="U130" s="14"/>
      <c r="V130" s="14"/>
      <c r="W130" s="14"/>
      <c r="X130" s="14"/>
      <c r="Y130" s="14"/>
      <c r="Z130" s="14"/>
      <c r="AA130" s="14"/>
      <c r="AB130" s="14"/>
      <c r="AC130" s="14"/>
      <c r="AD130" s="14"/>
      <c r="AE130" s="14"/>
      <c r="AT130" s="255" t="s">
        <v>206</v>
      </c>
      <c r="AU130" s="255" t="s">
        <v>78</v>
      </c>
      <c r="AV130" s="14" t="s">
        <v>78</v>
      </c>
      <c r="AW130" s="14" t="s">
        <v>31</v>
      </c>
      <c r="AX130" s="14" t="s">
        <v>76</v>
      </c>
      <c r="AY130" s="255" t="s">
        <v>193</v>
      </c>
    </row>
    <row r="131" s="14" customFormat="1">
      <c r="A131" s="14"/>
      <c r="B131" s="245"/>
      <c r="C131" s="246"/>
      <c r="D131" s="228" t="s">
        <v>206</v>
      </c>
      <c r="E131" s="246"/>
      <c r="F131" s="248" t="s">
        <v>1284</v>
      </c>
      <c r="G131" s="246"/>
      <c r="H131" s="249">
        <v>2.1120000000000001</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206</v>
      </c>
      <c r="AU131" s="255" t="s">
        <v>78</v>
      </c>
      <c r="AV131" s="14" t="s">
        <v>78</v>
      </c>
      <c r="AW131" s="14" t="s">
        <v>4</v>
      </c>
      <c r="AX131" s="14" t="s">
        <v>76</v>
      </c>
      <c r="AY131" s="255" t="s">
        <v>193</v>
      </c>
    </row>
    <row r="132" s="12" customFormat="1" ht="22.8" customHeight="1">
      <c r="A132" s="12"/>
      <c r="B132" s="199"/>
      <c r="C132" s="200"/>
      <c r="D132" s="201" t="s">
        <v>68</v>
      </c>
      <c r="E132" s="213" t="s">
        <v>272</v>
      </c>
      <c r="F132" s="213" t="s">
        <v>273</v>
      </c>
      <c r="G132" s="200"/>
      <c r="H132" s="200"/>
      <c r="I132" s="203"/>
      <c r="J132" s="214">
        <f>BK132</f>
        <v>0</v>
      </c>
      <c r="K132" s="200"/>
      <c r="L132" s="205"/>
      <c r="M132" s="206"/>
      <c r="N132" s="207"/>
      <c r="O132" s="207"/>
      <c r="P132" s="208">
        <f>SUM(P133:P439)</f>
        <v>0</v>
      </c>
      <c r="Q132" s="207"/>
      <c r="R132" s="208">
        <f>SUM(R133:R439)</f>
        <v>0.088033240000000013</v>
      </c>
      <c r="S132" s="207"/>
      <c r="T132" s="209">
        <f>SUM(T133:T439)</f>
        <v>133.573375</v>
      </c>
      <c r="U132" s="12"/>
      <c r="V132" s="12"/>
      <c r="W132" s="12"/>
      <c r="X132" s="12"/>
      <c r="Y132" s="12"/>
      <c r="Z132" s="12"/>
      <c r="AA132" s="12"/>
      <c r="AB132" s="12"/>
      <c r="AC132" s="12"/>
      <c r="AD132" s="12"/>
      <c r="AE132" s="12"/>
      <c r="AR132" s="210" t="s">
        <v>76</v>
      </c>
      <c r="AT132" s="211" t="s">
        <v>68</v>
      </c>
      <c r="AU132" s="211" t="s">
        <v>76</v>
      </c>
      <c r="AY132" s="210" t="s">
        <v>193</v>
      </c>
      <c r="BK132" s="212">
        <f>SUM(BK133:BK439)</f>
        <v>0</v>
      </c>
    </row>
    <row r="133" s="2" customFormat="1" ht="16.5" customHeight="1">
      <c r="A133" s="41"/>
      <c r="B133" s="42"/>
      <c r="C133" s="215" t="s">
        <v>255</v>
      </c>
      <c r="D133" s="215" t="s">
        <v>195</v>
      </c>
      <c r="E133" s="216" t="s">
        <v>347</v>
      </c>
      <c r="F133" s="217" t="s">
        <v>1285</v>
      </c>
      <c r="G133" s="218" t="s">
        <v>326</v>
      </c>
      <c r="H133" s="219">
        <v>1</v>
      </c>
      <c r="I133" s="220"/>
      <c r="J133" s="221">
        <f>ROUND(I133*H133,2)</f>
        <v>0</v>
      </c>
      <c r="K133" s="217" t="s">
        <v>19</v>
      </c>
      <c r="L133" s="47"/>
      <c r="M133" s="222" t="s">
        <v>19</v>
      </c>
      <c r="N133" s="223" t="s">
        <v>40</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200</v>
      </c>
      <c r="AT133" s="226" t="s">
        <v>195</v>
      </c>
      <c r="AU133" s="226" t="s">
        <v>78</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1286</v>
      </c>
    </row>
    <row r="134" s="2" customFormat="1">
      <c r="A134" s="41"/>
      <c r="B134" s="42"/>
      <c r="C134" s="43"/>
      <c r="D134" s="228" t="s">
        <v>202</v>
      </c>
      <c r="E134" s="43"/>
      <c r="F134" s="229" t="s">
        <v>1287</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78</v>
      </c>
    </row>
    <row r="135" s="13" customFormat="1">
      <c r="A135" s="13"/>
      <c r="B135" s="235"/>
      <c r="C135" s="236"/>
      <c r="D135" s="228" t="s">
        <v>206</v>
      </c>
      <c r="E135" s="237" t="s">
        <v>19</v>
      </c>
      <c r="F135" s="238" t="s">
        <v>207</v>
      </c>
      <c r="G135" s="236"/>
      <c r="H135" s="237" t="s">
        <v>19</v>
      </c>
      <c r="I135" s="239"/>
      <c r="J135" s="236"/>
      <c r="K135" s="236"/>
      <c r="L135" s="240"/>
      <c r="M135" s="241"/>
      <c r="N135" s="242"/>
      <c r="O135" s="242"/>
      <c r="P135" s="242"/>
      <c r="Q135" s="242"/>
      <c r="R135" s="242"/>
      <c r="S135" s="242"/>
      <c r="T135" s="243"/>
      <c r="U135" s="13"/>
      <c r="V135" s="13"/>
      <c r="W135" s="13"/>
      <c r="X135" s="13"/>
      <c r="Y135" s="13"/>
      <c r="Z135" s="13"/>
      <c r="AA135" s="13"/>
      <c r="AB135" s="13"/>
      <c r="AC135" s="13"/>
      <c r="AD135" s="13"/>
      <c r="AE135" s="13"/>
      <c r="AT135" s="244" t="s">
        <v>206</v>
      </c>
      <c r="AU135" s="244" t="s">
        <v>78</v>
      </c>
      <c r="AV135" s="13" t="s">
        <v>76</v>
      </c>
      <c r="AW135" s="13" t="s">
        <v>31</v>
      </c>
      <c r="AX135" s="13" t="s">
        <v>69</v>
      </c>
      <c r="AY135" s="244" t="s">
        <v>193</v>
      </c>
    </row>
    <row r="136" s="14" customFormat="1">
      <c r="A136" s="14"/>
      <c r="B136" s="245"/>
      <c r="C136" s="246"/>
      <c r="D136" s="228" t="s">
        <v>206</v>
      </c>
      <c r="E136" s="247" t="s">
        <v>19</v>
      </c>
      <c r="F136" s="248" t="s">
        <v>76</v>
      </c>
      <c r="G136" s="246"/>
      <c r="H136" s="249">
        <v>1</v>
      </c>
      <c r="I136" s="250"/>
      <c r="J136" s="246"/>
      <c r="K136" s="246"/>
      <c r="L136" s="251"/>
      <c r="M136" s="252"/>
      <c r="N136" s="253"/>
      <c r="O136" s="253"/>
      <c r="P136" s="253"/>
      <c r="Q136" s="253"/>
      <c r="R136" s="253"/>
      <c r="S136" s="253"/>
      <c r="T136" s="254"/>
      <c r="U136" s="14"/>
      <c r="V136" s="14"/>
      <c r="W136" s="14"/>
      <c r="X136" s="14"/>
      <c r="Y136" s="14"/>
      <c r="Z136" s="14"/>
      <c r="AA136" s="14"/>
      <c r="AB136" s="14"/>
      <c r="AC136" s="14"/>
      <c r="AD136" s="14"/>
      <c r="AE136" s="14"/>
      <c r="AT136" s="255" t="s">
        <v>206</v>
      </c>
      <c r="AU136" s="255" t="s">
        <v>78</v>
      </c>
      <c r="AV136" s="14" t="s">
        <v>78</v>
      </c>
      <c r="AW136" s="14" t="s">
        <v>31</v>
      </c>
      <c r="AX136" s="14" t="s">
        <v>76</v>
      </c>
      <c r="AY136" s="255" t="s">
        <v>193</v>
      </c>
    </row>
    <row r="137" s="2" customFormat="1" ht="16.5" customHeight="1">
      <c r="A137" s="41"/>
      <c r="B137" s="42"/>
      <c r="C137" s="215" t="s">
        <v>265</v>
      </c>
      <c r="D137" s="215" t="s">
        <v>195</v>
      </c>
      <c r="E137" s="216" t="s">
        <v>1288</v>
      </c>
      <c r="F137" s="217" t="s">
        <v>1289</v>
      </c>
      <c r="G137" s="218" t="s">
        <v>326</v>
      </c>
      <c r="H137" s="219">
        <v>1</v>
      </c>
      <c r="I137" s="220"/>
      <c r="J137" s="221">
        <f>ROUND(I137*H137,2)</f>
        <v>0</v>
      </c>
      <c r="K137" s="217" t="s">
        <v>19</v>
      </c>
      <c r="L137" s="47"/>
      <c r="M137" s="222" t="s">
        <v>19</v>
      </c>
      <c r="N137" s="223" t="s">
        <v>40</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200</v>
      </c>
      <c r="AT137" s="226" t="s">
        <v>195</v>
      </c>
      <c r="AU137" s="226" t="s">
        <v>78</v>
      </c>
      <c r="AY137" s="20" t="s">
        <v>193</v>
      </c>
      <c r="BE137" s="227">
        <f>IF(N137="základní",J137,0)</f>
        <v>0</v>
      </c>
      <c r="BF137" s="227">
        <f>IF(N137="snížená",J137,0)</f>
        <v>0</v>
      </c>
      <c r="BG137" s="227">
        <f>IF(N137="zákl. přenesená",J137,0)</f>
        <v>0</v>
      </c>
      <c r="BH137" s="227">
        <f>IF(N137="sníž. přenesená",J137,0)</f>
        <v>0</v>
      </c>
      <c r="BI137" s="227">
        <f>IF(N137="nulová",J137,0)</f>
        <v>0</v>
      </c>
      <c r="BJ137" s="20" t="s">
        <v>76</v>
      </c>
      <c r="BK137" s="227">
        <f>ROUND(I137*H137,2)</f>
        <v>0</v>
      </c>
      <c r="BL137" s="20" t="s">
        <v>200</v>
      </c>
      <c r="BM137" s="226" t="s">
        <v>1290</v>
      </c>
    </row>
    <row r="138" s="2" customFormat="1">
      <c r="A138" s="41"/>
      <c r="B138" s="42"/>
      <c r="C138" s="43"/>
      <c r="D138" s="228" t="s">
        <v>202</v>
      </c>
      <c r="E138" s="43"/>
      <c r="F138" s="229" t="s">
        <v>1291</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202</v>
      </c>
      <c r="AU138" s="20" t="s">
        <v>78</v>
      </c>
    </row>
    <row r="139" s="13" customFormat="1">
      <c r="A139" s="13"/>
      <c r="B139" s="235"/>
      <c r="C139" s="236"/>
      <c r="D139" s="228" t="s">
        <v>206</v>
      </c>
      <c r="E139" s="237" t="s">
        <v>19</v>
      </c>
      <c r="F139" s="238" t="s">
        <v>279</v>
      </c>
      <c r="G139" s="236"/>
      <c r="H139" s="237" t="s">
        <v>19</v>
      </c>
      <c r="I139" s="239"/>
      <c r="J139" s="236"/>
      <c r="K139" s="236"/>
      <c r="L139" s="240"/>
      <c r="M139" s="241"/>
      <c r="N139" s="242"/>
      <c r="O139" s="242"/>
      <c r="P139" s="242"/>
      <c r="Q139" s="242"/>
      <c r="R139" s="242"/>
      <c r="S139" s="242"/>
      <c r="T139" s="243"/>
      <c r="U139" s="13"/>
      <c r="V139" s="13"/>
      <c r="W139" s="13"/>
      <c r="X139" s="13"/>
      <c r="Y139" s="13"/>
      <c r="Z139" s="13"/>
      <c r="AA139" s="13"/>
      <c r="AB139" s="13"/>
      <c r="AC139" s="13"/>
      <c r="AD139" s="13"/>
      <c r="AE139" s="13"/>
      <c r="AT139" s="244" t="s">
        <v>206</v>
      </c>
      <c r="AU139" s="244" t="s">
        <v>78</v>
      </c>
      <c r="AV139" s="13" t="s">
        <v>76</v>
      </c>
      <c r="AW139" s="13" t="s">
        <v>31</v>
      </c>
      <c r="AX139" s="13" t="s">
        <v>69</v>
      </c>
      <c r="AY139" s="244" t="s">
        <v>193</v>
      </c>
    </row>
    <row r="140" s="13" customFormat="1">
      <c r="A140" s="13"/>
      <c r="B140" s="235"/>
      <c r="C140" s="236"/>
      <c r="D140" s="228" t="s">
        <v>206</v>
      </c>
      <c r="E140" s="237" t="s">
        <v>19</v>
      </c>
      <c r="F140" s="238" t="s">
        <v>1292</v>
      </c>
      <c r="G140" s="236"/>
      <c r="H140" s="237" t="s">
        <v>19</v>
      </c>
      <c r="I140" s="239"/>
      <c r="J140" s="236"/>
      <c r="K140" s="236"/>
      <c r="L140" s="240"/>
      <c r="M140" s="241"/>
      <c r="N140" s="242"/>
      <c r="O140" s="242"/>
      <c r="P140" s="242"/>
      <c r="Q140" s="242"/>
      <c r="R140" s="242"/>
      <c r="S140" s="242"/>
      <c r="T140" s="243"/>
      <c r="U140" s="13"/>
      <c r="V140" s="13"/>
      <c r="W140" s="13"/>
      <c r="X140" s="13"/>
      <c r="Y140" s="13"/>
      <c r="Z140" s="13"/>
      <c r="AA140" s="13"/>
      <c r="AB140" s="13"/>
      <c r="AC140" s="13"/>
      <c r="AD140" s="13"/>
      <c r="AE140" s="13"/>
      <c r="AT140" s="244" t="s">
        <v>206</v>
      </c>
      <c r="AU140" s="244" t="s">
        <v>78</v>
      </c>
      <c r="AV140" s="13" t="s">
        <v>76</v>
      </c>
      <c r="AW140" s="13" t="s">
        <v>31</v>
      </c>
      <c r="AX140" s="13" t="s">
        <v>69</v>
      </c>
      <c r="AY140" s="244" t="s">
        <v>193</v>
      </c>
    </row>
    <row r="141" s="14" customFormat="1">
      <c r="A141" s="14"/>
      <c r="B141" s="245"/>
      <c r="C141" s="246"/>
      <c r="D141" s="228" t="s">
        <v>206</v>
      </c>
      <c r="E141" s="247" t="s">
        <v>19</v>
      </c>
      <c r="F141" s="248" t="s">
        <v>76</v>
      </c>
      <c r="G141" s="246"/>
      <c r="H141" s="249">
        <v>1</v>
      </c>
      <c r="I141" s="250"/>
      <c r="J141" s="246"/>
      <c r="K141" s="246"/>
      <c r="L141" s="251"/>
      <c r="M141" s="252"/>
      <c r="N141" s="253"/>
      <c r="O141" s="253"/>
      <c r="P141" s="253"/>
      <c r="Q141" s="253"/>
      <c r="R141" s="253"/>
      <c r="S141" s="253"/>
      <c r="T141" s="254"/>
      <c r="U141" s="14"/>
      <c r="V141" s="14"/>
      <c r="W141" s="14"/>
      <c r="X141" s="14"/>
      <c r="Y141" s="14"/>
      <c r="Z141" s="14"/>
      <c r="AA141" s="14"/>
      <c r="AB141" s="14"/>
      <c r="AC141" s="14"/>
      <c r="AD141" s="14"/>
      <c r="AE141" s="14"/>
      <c r="AT141" s="255" t="s">
        <v>206</v>
      </c>
      <c r="AU141" s="255" t="s">
        <v>78</v>
      </c>
      <c r="AV141" s="14" t="s">
        <v>78</v>
      </c>
      <c r="AW141" s="14" t="s">
        <v>31</v>
      </c>
      <c r="AX141" s="14" t="s">
        <v>76</v>
      </c>
      <c r="AY141" s="255" t="s">
        <v>193</v>
      </c>
    </row>
    <row r="142" s="2" customFormat="1" ht="16.5" customHeight="1">
      <c r="A142" s="41"/>
      <c r="B142" s="42"/>
      <c r="C142" s="215" t="s">
        <v>272</v>
      </c>
      <c r="D142" s="215" t="s">
        <v>195</v>
      </c>
      <c r="E142" s="216" t="s">
        <v>1293</v>
      </c>
      <c r="F142" s="217" t="s">
        <v>1294</v>
      </c>
      <c r="G142" s="218" t="s">
        <v>326</v>
      </c>
      <c r="H142" s="219">
        <v>1</v>
      </c>
      <c r="I142" s="220"/>
      <c r="J142" s="221">
        <f>ROUND(I142*H142,2)</f>
        <v>0</v>
      </c>
      <c r="K142" s="217" t="s">
        <v>19</v>
      </c>
      <c r="L142" s="47"/>
      <c r="M142" s="222" t="s">
        <v>19</v>
      </c>
      <c r="N142" s="223" t="s">
        <v>40</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200</v>
      </c>
      <c r="AT142" s="226" t="s">
        <v>195</v>
      </c>
      <c r="AU142" s="226" t="s">
        <v>78</v>
      </c>
      <c r="AY142" s="20" t="s">
        <v>193</v>
      </c>
      <c r="BE142" s="227">
        <f>IF(N142="základní",J142,0)</f>
        <v>0</v>
      </c>
      <c r="BF142" s="227">
        <f>IF(N142="snížená",J142,0)</f>
        <v>0</v>
      </c>
      <c r="BG142" s="227">
        <f>IF(N142="zákl. přenesená",J142,0)</f>
        <v>0</v>
      </c>
      <c r="BH142" s="227">
        <f>IF(N142="sníž. přenesená",J142,0)</f>
        <v>0</v>
      </c>
      <c r="BI142" s="227">
        <f>IF(N142="nulová",J142,0)</f>
        <v>0</v>
      </c>
      <c r="BJ142" s="20" t="s">
        <v>76</v>
      </c>
      <c r="BK142" s="227">
        <f>ROUND(I142*H142,2)</f>
        <v>0</v>
      </c>
      <c r="BL142" s="20" t="s">
        <v>200</v>
      </c>
      <c r="BM142" s="226" t="s">
        <v>1295</v>
      </c>
    </row>
    <row r="143" s="2" customFormat="1">
      <c r="A143" s="41"/>
      <c r="B143" s="42"/>
      <c r="C143" s="43"/>
      <c r="D143" s="228" t="s">
        <v>202</v>
      </c>
      <c r="E143" s="43"/>
      <c r="F143" s="229" t="s">
        <v>1296</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202</v>
      </c>
      <c r="AU143" s="20" t="s">
        <v>78</v>
      </c>
    </row>
    <row r="144" s="13" customFormat="1">
      <c r="A144" s="13"/>
      <c r="B144" s="235"/>
      <c r="C144" s="236"/>
      <c r="D144" s="228" t="s">
        <v>206</v>
      </c>
      <c r="E144" s="237" t="s">
        <v>19</v>
      </c>
      <c r="F144" s="238" t="s">
        <v>279</v>
      </c>
      <c r="G144" s="236"/>
      <c r="H144" s="237" t="s">
        <v>19</v>
      </c>
      <c r="I144" s="239"/>
      <c r="J144" s="236"/>
      <c r="K144" s="236"/>
      <c r="L144" s="240"/>
      <c r="M144" s="241"/>
      <c r="N144" s="242"/>
      <c r="O144" s="242"/>
      <c r="P144" s="242"/>
      <c r="Q144" s="242"/>
      <c r="R144" s="242"/>
      <c r="S144" s="242"/>
      <c r="T144" s="243"/>
      <c r="U144" s="13"/>
      <c r="V144" s="13"/>
      <c r="W144" s="13"/>
      <c r="X144" s="13"/>
      <c r="Y144" s="13"/>
      <c r="Z144" s="13"/>
      <c r="AA144" s="13"/>
      <c r="AB144" s="13"/>
      <c r="AC144" s="13"/>
      <c r="AD144" s="13"/>
      <c r="AE144" s="13"/>
      <c r="AT144" s="244" t="s">
        <v>206</v>
      </c>
      <c r="AU144" s="244" t="s">
        <v>78</v>
      </c>
      <c r="AV144" s="13" t="s">
        <v>76</v>
      </c>
      <c r="AW144" s="13" t="s">
        <v>31</v>
      </c>
      <c r="AX144" s="13" t="s">
        <v>69</v>
      </c>
      <c r="AY144" s="244" t="s">
        <v>193</v>
      </c>
    </row>
    <row r="145" s="13" customFormat="1">
      <c r="A145" s="13"/>
      <c r="B145" s="235"/>
      <c r="C145" s="236"/>
      <c r="D145" s="228" t="s">
        <v>206</v>
      </c>
      <c r="E145" s="237" t="s">
        <v>19</v>
      </c>
      <c r="F145" s="238" t="s">
        <v>1297</v>
      </c>
      <c r="G145" s="236"/>
      <c r="H145" s="237" t="s">
        <v>19</v>
      </c>
      <c r="I145" s="239"/>
      <c r="J145" s="236"/>
      <c r="K145" s="236"/>
      <c r="L145" s="240"/>
      <c r="M145" s="241"/>
      <c r="N145" s="242"/>
      <c r="O145" s="242"/>
      <c r="P145" s="242"/>
      <c r="Q145" s="242"/>
      <c r="R145" s="242"/>
      <c r="S145" s="242"/>
      <c r="T145" s="243"/>
      <c r="U145" s="13"/>
      <c r="V145" s="13"/>
      <c r="W145" s="13"/>
      <c r="X145" s="13"/>
      <c r="Y145" s="13"/>
      <c r="Z145" s="13"/>
      <c r="AA145" s="13"/>
      <c r="AB145" s="13"/>
      <c r="AC145" s="13"/>
      <c r="AD145" s="13"/>
      <c r="AE145" s="13"/>
      <c r="AT145" s="244" t="s">
        <v>206</v>
      </c>
      <c r="AU145" s="244" t="s">
        <v>78</v>
      </c>
      <c r="AV145" s="13" t="s">
        <v>76</v>
      </c>
      <c r="AW145" s="13" t="s">
        <v>31</v>
      </c>
      <c r="AX145" s="13" t="s">
        <v>69</v>
      </c>
      <c r="AY145" s="244" t="s">
        <v>193</v>
      </c>
    </row>
    <row r="146" s="14" customFormat="1">
      <c r="A146" s="14"/>
      <c r="B146" s="245"/>
      <c r="C146" s="246"/>
      <c r="D146" s="228" t="s">
        <v>206</v>
      </c>
      <c r="E146" s="247" t="s">
        <v>19</v>
      </c>
      <c r="F146" s="248" t="s">
        <v>76</v>
      </c>
      <c r="G146" s="246"/>
      <c r="H146" s="249">
        <v>1</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206</v>
      </c>
      <c r="AU146" s="255" t="s">
        <v>78</v>
      </c>
      <c r="AV146" s="14" t="s">
        <v>78</v>
      </c>
      <c r="AW146" s="14" t="s">
        <v>31</v>
      </c>
      <c r="AX146" s="14" t="s">
        <v>76</v>
      </c>
      <c r="AY146" s="255" t="s">
        <v>193</v>
      </c>
    </row>
    <row r="147" s="2" customFormat="1" ht="16.5" customHeight="1">
      <c r="A147" s="41"/>
      <c r="B147" s="42"/>
      <c r="C147" s="215" t="s">
        <v>281</v>
      </c>
      <c r="D147" s="215" t="s">
        <v>195</v>
      </c>
      <c r="E147" s="216" t="s">
        <v>361</v>
      </c>
      <c r="F147" s="217" t="s">
        <v>362</v>
      </c>
      <c r="G147" s="218" t="s">
        <v>198</v>
      </c>
      <c r="H147" s="219">
        <v>4.5</v>
      </c>
      <c r="I147" s="220"/>
      <c r="J147" s="221">
        <f>ROUND(I147*H147,2)</f>
        <v>0</v>
      </c>
      <c r="K147" s="217" t="s">
        <v>199</v>
      </c>
      <c r="L147" s="47"/>
      <c r="M147" s="222" t="s">
        <v>19</v>
      </c>
      <c r="N147" s="223" t="s">
        <v>40</v>
      </c>
      <c r="O147" s="87"/>
      <c r="P147" s="224">
        <f>O147*H147</f>
        <v>0</v>
      </c>
      <c r="Q147" s="224">
        <v>0</v>
      </c>
      <c r="R147" s="224">
        <f>Q147*H147</f>
        <v>0</v>
      </c>
      <c r="S147" s="224">
        <v>2.3999999999999999</v>
      </c>
      <c r="T147" s="225">
        <f>S147*H147</f>
        <v>10.799999999999999</v>
      </c>
      <c r="U147" s="41"/>
      <c r="V147" s="41"/>
      <c r="W147" s="41"/>
      <c r="X147" s="41"/>
      <c r="Y147" s="41"/>
      <c r="Z147" s="41"/>
      <c r="AA147" s="41"/>
      <c r="AB147" s="41"/>
      <c r="AC147" s="41"/>
      <c r="AD147" s="41"/>
      <c r="AE147" s="41"/>
      <c r="AR147" s="226" t="s">
        <v>200</v>
      </c>
      <c r="AT147" s="226" t="s">
        <v>195</v>
      </c>
      <c r="AU147" s="226" t="s">
        <v>78</v>
      </c>
      <c r="AY147" s="20" t="s">
        <v>193</v>
      </c>
      <c r="BE147" s="227">
        <f>IF(N147="základní",J147,0)</f>
        <v>0</v>
      </c>
      <c r="BF147" s="227">
        <f>IF(N147="snížená",J147,0)</f>
        <v>0</v>
      </c>
      <c r="BG147" s="227">
        <f>IF(N147="zákl. přenesená",J147,0)</f>
        <v>0</v>
      </c>
      <c r="BH147" s="227">
        <f>IF(N147="sníž. přenesená",J147,0)</f>
        <v>0</v>
      </c>
      <c r="BI147" s="227">
        <f>IF(N147="nulová",J147,0)</f>
        <v>0</v>
      </c>
      <c r="BJ147" s="20" t="s">
        <v>76</v>
      </c>
      <c r="BK147" s="227">
        <f>ROUND(I147*H147,2)</f>
        <v>0</v>
      </c>
      <c r="BL147" s="20" t="s">
        <v>200</v>
      </c>
      <c r="BM147" s="226" t="s">
        <v>1298</v>
      </c>
    </row>
    <row r="148" s="2" customFormat="1">
      <c r="A148" s="41"/>
      <c r="B148" s="42"/>
      <c r="C148" s="43"/>
      <c r="D148" s="228" t="s">
        <v>202</v>
      </c>
      <c r="E148" s="43"/>
      <c r="F148" s="229" t="s">
        <v>364</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202</v>
      </c>
      <c r="AU148" s="20" t="s">
        <v>78</v>
      </c>
    </row>
    <row r="149" s="2" customFormat="1">
      <c r="A149" s="41"/>
      <c r="B149" s="42"/>
      <c r="C149" s="43"/>
      <c r="D149" s="233" t="s">
        <v>204</v>
      </c>
      <c r="E149" s="43"/>
      <c r="F149" s="234" t="s">
        <v>365</v>
      </c>
      <c r="G149" s="43"/>
      <c r="H149" s="43"/>
      <c r="I149" s="230"/>
      <c r="J149" s="43"/>
      <c r="K149" s="43"/>
      <c r="L149" s="47"/>
      <c r="M149" s="231"/>
      <c r="N149" s="232"/>
      <c r="O149" s="87"/>
      <c r="P149" s="87"/>
      <c r="Q149" s="87"/>
      <c r="R149" s="87"/>
      <c r="S149" s="87"/>
      <c r="T149" s="88"/>
      <c r="U149" s="41"/>
      <c r="V149" s="41"/>
      <c r="W149" s="41"/>
      <c r="X149" s="41"/>
      <c r="Y149" s="41"/>
      <c r="Z149" s="41"/>
      <c r="AA149" s="41"/>
      <c r="AB149" s="41"/>
      <c r="AC149" s="41"/>
      <c r="AD149" s="41"/>
      <c r="AE149" s="41"/>
      <c r="AT149" s="20" t="s">
        <v>204</v>
      </c>
      <c r="AU149" s="20" t="s">
        <v>78</v>
      </c>
    </row>
    <row r="150" s="13" customFormat="1">
      <c r="A150" s="13"/>
      <c r="B150" s="235"/>
      <c r="C150" s="236"/>
      <c r="D150" s="228" t="s">
        <v>206</v>
      </c>
      <c r="E150" s="237" t="s">
        <v>19</v>
      </c>
      <c r="F150" s="238" t="s">
        <v>279</v>
      </c>
      <c r="G150" s="236"/>
      <c r="H150" s="237" t="s">
        <v>19</v>
      </c>
      <c r="I150" s="239"/>
      <c r="J150" s="236"/>
      <c r="K150" s="236"/>
      <c r="L150" s="240"/>
      <c r="M150" s="241"/>
      <c r="N150" s="242"/>
      <c r="O150" s="242"/>
      <c r="P150" s="242"/>
      <c r="Q150" s="242"/>
      <c r="R150" s="242"/>
      <c r="S150" s="242"/>
      <c r="T150" s="243"/>
      <c r="U150" s="13"/>
      <c r="V150" s="13"/>
      <c r="W150" s="13"/>
      <c r="X150" s="13"/>
      <c r="Y150" s="13"/>
      <c r="Z150" s="13"/>
      <c r="AA150" s="13"/>
      <c r="AB150" s="13"/>
      <c r="AC150" s="13"/>
      <c r="AD150" s="13"/>
      <c r="AE150" s="13"/>
      <c r="AT150" s="244" t="s">
        <v>206</v>
      </c>
      <c r="AU150" s="244" t="s">
        <v>78</v>
      </c>
      <c r="AV150" s="13" t="s">
        <v>76</v>
      </c>
      <c r="AW150" s="13" t="s">
        <v>31</v>
      </c>
      <c r="AX150" s="13" t="s">
        <v>69</v>
      </c>
      <c r="AY150" s="244" t="s">
        <v>193</v>
      </c>
    </row>
    <row r="151" s="14" customFormat="1">
      <c r="A151" s="14"/>
      <c r="B151" s="245"/>
      <c r="C151" s="246"/>
      <c r="D151" s="228" t="s">
        <v>206</v>
      </c>
      <c r="E151" s="247" t="s">
        <v>19</v>
      </c>
      <c r="F151" s="248" t="s">
        <v>1299</v>
      </c>
      <c r="G151" s="246"/>
      <c r="H151" s="249">
        <v>0.90000000000000002</v>
      </c>
      <c r="I151" s="250"/>
      <c r="J151" s="246"/>
      <c r="K151" s="246"/>
      <c r="L151" s="251"/>
      <c r="M151" s="252"/>
      <c r="N151" s="253"/>
      <c r="O151" s="253"/>
      <c r="P151" s="253"/>
      <c r="Q151" s="253"/>
      <c r="R151" s="253"/>
      <c r="S151" s="253"/>
      <c r="T151" s="254"/>
      <c r="U151" s="14"/>
      <c r="V151" s="14"/>
      <c r="W151" s="14"/>
      <c r="X151" s="14"/>
      <c r="Y151" s="14"/>
      <c r="Z151" s="14"/>
      <c r="AA151" s="14"/>
      <c r="AB151" s="14"/>
      <c r="AC151" s="14"/>
      <c r="AD151" s="14"/>
      <c r="AE151" s="14"/>
      <c r="AT151" s="255" t="s">
        <v>206</v>
      </c>
      <c r="AU151" s="255" t="s">
        <v>78</v>
      </c>
      <c r="AV151" s="14" t="s">
        <v>78</v>
      </c>
      <c r="AW151" s="14" t="s">
        <v>31</v>
      </c>
      <c r="AX151" s="14" t="s">
        <v>69</v>
      </c>
      <c r="AY151" s="255" t="s">
        <v>193</v>
      </c>
    </row>
    <row r="152" s="14" customFormat="1">
      <c r="A152" s="14"/>
      <c r="B152" s="245"/>
      <c r="C152" s="246"/>
      <c r="D152" s="228" t="s">
        <v>206</v>
      </c>
      <c r="E152" s="247" t="s">
        <v>19</v>
      </c>
      <c r="F152" s="248" t="s">
        <v>1300</v>
      </c>
      <c r="G152" s="246"/>
      <c r="H152" s="249">
        <v>3.6000000000000001</v>
      </c>
      <c r="I152" s="250"/>
      <c r="J152" s="246"/>
      <c r="K152" s="246"/>
      <c r="L152" s="251"/>
      <c r="M152" s="252"/>
      <c r="N152" s="253"/>
      <c r="O152" s="253"/>
      <c r="P152" s="253"/>
      <c r="Q152" s="253"/>
      <c r="R152" s="253"/>
      <c r="S152" s="253"/>
      <c r="T152" s="254"/>
      <c r="U152" s="14"/>
      <c r="V152" s="14"/>
      <c r="W152" s="14"/>
      <c r="X152" s="14"/>
      <c r="Y152" s="14"/>
      <c r="Z152" s="14"/>
      <c r="AA152" s="14"/>
      <c r="AB152" s="14"/>
      <c r="AC152" s="14"/>
      <c r="AD152" s="14"/>
      <c r="AE152" s="14"/>
      <c r="AT152" s="255" t="s">
        <v>206</v>
      </c>
      <c r="AU152" s="255" t="s">
        <v>78</v>
      </c>
      <c r="AV152" s="14" t="s">
        <v>78</v>
      </c>
      <c r="AW152" s="14" t="s">
        <v>31</v>
      </c>
      <c r="AX152" s="14" t="s">
        <v>69</v>
      </c>
      <c r="AY152" s="255" t="s">
        <v>193</v>
      </c>
    </row>
    <row r="153" s="15" customFormat="1">
      <c r="A153" s="15"/>
      <c r="B153" s="256"/>
      <c r="C153" s="257"/>
      <c r="D153" s="228" t="s">
        <v>206</v>
      </c>
      <c r="E153" s="258" t="s">
        <v>19</v>
      </c>
      <c r="F153" s="259" t="s">
        <v>218</v>
      </c>
      <c r="G153" s="257"/>
      <c r="H153" s="260">
        <v>4.5</v>
      </c>
      <c r="I153" s="261"/>
      <c r="J153" s="257"/>
      <c r="K153" s="257"/>
      <c r="L153" s="262"/>
      <c r="M153" s="263"/>
      <c r="N153" s="264"/>
      <c r="O153" s="264"/>
      <c r="P153" s="264"/>
      <c r="Q153" s="264"/>
      <c r="R153" s="264"/>
      <c r="S153" s="264"/>
      <c r="T153" s="265"/>
      <c r="U153" s="15"/>
      <c r="V153" s="15"/>
      <c r="W153" s="15"/>
      <c r="X153" s="15"/>
      <c r="Y153" s="15"/>
      <c r="Z153" s="15"/>
      <c r="AA153" s="15"/>
      <c r="AB153" s="15"/>
      <c r="AC153" s="15"/>
      <c r="AD153" s="15"/>
      <c r="AE153" s="15"/>
      <c r="AT153" s="266" t="s">
        <v>206</v>
      </c>
      <c r="AU153" s="266" t="s">
        <v>78</v>
      </c>
      <c r="AV153" s="15" t="s">
        <v>200</v>
      </c>
      <c r="AW153" s="15" t="s">
        <v>31</v>
      </c>
      <c r="AX153" s="15" t="s">
        <v>76</v>
      </c>
      <c r="AY153" s="266" t="s">
        <v>193</v>
      </c>
    </row>
    <row r="154" s="2" customFormat="1" ht="16.5" customHeight="1">
      <c r="A154" s="41"/>
      <c r="B154" s="42"/>
      <c r="C154" s="215" t="s">
        <v>288</v>
      </c>
      <c r="D154" s="215" t="s">
        <v>195</v>
      </c>
      <c r="E154" s="216" t="s">
        <v>370</v>
      </c>
      <c r="F154" s="217" t="s">
        <v>371</v>
      </c>
      <c r="G154" s="218" t="s">
        <v>198</v>
      </c>
      <c r="H154" s="219">
        <v>26.303999999999998</v>
      </c>
      <c r="I154" s="220"/>
      <c r="J154" s="221">
        <f>ROUND(I154*H154,2)</f>
        <v>0</v>
      </c>
      <c r="K154" s="217" t="s">
        <v>199</v>
      </c>
      <c r="L154" s="47"/>
      <c r="M154" s="222" t="s">
        <v>19</v>
      </c>
      <c r="N154" s="223" t="s">
        <v>40</v>
      </c>
      <c r="O154" s="87"/>
      <c r="P154" s="224">
        <f>O154*H154</f>
        <v>0</v>
      </c>
      <c r="Q154" s="224">
        <v>0</v>
      </c>
      <c r="R154" s="224">
        <f>Q154*H154</f>
        <v>0</v>
      </c>
      <c r="S154" s="224">
        <v>1.8</v>
      </c>
      <c r="T154" s="225">
        <f>S154*H154</f>
        <v>47.347200000000001</v>
      </c>
      <c r="U154" s="41"/>
      <c r="V154" s="41"/>
      <c r="W154" s="41"/>
      <c r="X154" s="41"/>
      <c r="Y154" s="41"/>
      <c r="Z154" s="41"/>
      <c r="AA154" s="41"/>
      <c r="AB154" s="41"/>
      <c r="AC154" s="41"/>
      <c r="AD154" s="41"/>
      <c r="AE154" s="41"/>
      <c r="AR154" s="226" t="s">
        <v>200</v>
      </c>
      <c r="AT154" s="226" t="s">
        <v>195</v>
      </c>
      <c r="AU154" s="226" t="s">
        <v>78</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200</v>
      </c>
      <c r="BM154" s="226" t="s">
        <v>1301</v>
      </c>
    </row>
    <row r="155" s="2" customFormat="1">
      <c r="A155" s="41"/>
      <c r="B155" s="42"/>
      <c r="C155" s="43"/>
      <c r="D155" s="228" t="s">
        <v>202</v>
      </c>
      <c r="E155" s="43"/>
      <c r="F155" s="229" t="s">
        <v>373</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78</v>
      </c>
    </row>
    <row r="156" s="2" customFormat="1">
      <c r="A156" s="41"/>
      <c r="B156" s="42"/>
      <c r="C156" s="43"/>
      <c r="D156" s="233" t="s">
        <v>204</v>
      </c>
      <c r="E156" s="43"/>
      <c r="F156" s="234" t="s">
        <v>374</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204</v>
      </c>
      <c r="AU156" s="20" t="s">
        <v>78</v>
      </c>
    </row>
    <row r="157" s="13" customFormat="1">
      <c r="A157" s="13"/>
      <c r="B157" s="235"/>
      <c r="C157" s="236"/>
      <c r="D157" s="228" t="s">
        <v>206</v>
      </c>
      <c r="E157" s="237" t="s">
        <v>19</v>
      </c>
      <c r="F157" s="238" t="s">
        <v>279</v>
      </c>
      <c r="G157" s="236"/>
      <c r="H157" s="237" t="s">
        <v>19</v>
      </c>
      <c r="I157" s="239"/>
      <c r="J157" s="236"/>
      <c r="K157" s="236"/>
      <c r="L157" s="240"/>
      <c r="M157" s="241"/>
      <c r="N157" s="242"/>
      <c r="O157" s="242"/>
      <c r="P157" s="242"/>
      <c r="Q157" s="242"/>
      <c r="R157" s="242"/>
      <c r="S157" s="242"/>
      <c r="T157" s="243"/>
      <c r="U157" s="13"/>
      <c r="V157" s="13"/>
      <c r="W157" s="13"/>
      <c r="X157" s="13"/>
      <c r="Y157" s="13"/>
      <c r="Z157" s="13"/>
      <c r="AA157" s="13"/>
      <c r="AB157" s="13"/>
      <c r="AC157" s="13"/>
      <c r="AD157" s="13"/>
      <c r="AE157" s="13"/>
      <c r="AT157" s="244" t="s">
        <v>206</v>
      </c>
      <c r="AU157" s="244" t="s">
        <v>78</v>
      </c>
      <c r="AV157" s="13" t="s">
        <v>76</v>
      </c>
      <c r="AW157" s="13" t="s">
        <v>31</v>
      </c>
      <c r="AX157" s="13" t="s">
        <v>69</v>
      </c>
      <c r="AY157" s="244" t="s">
        <v>193</v>
      </c>
    </row>
    <row r="158" s="13" customFormat="1">
      <c r="A158" s="13"/>
      <c r="B158" s="235"/>
      <c r="C158" s="236"/>
      <c r="D158" s="228" t="s">
        <v>206</v>
      </c>
      <c r="E158" s="237" t="s">
        <v>19</v>
      </c>
      <c r="F158" s="238" t="s">
        <v>1302</v>
      </c>
      <c r="G158" s="236"/>
      <c r="H158" s="237" t="s">
        <v>19</v>
      </c>
      <c r="I158" s="239"/>
      <c r="J158" s="236"/>
      <c r="K158" s="236"/>
      <c r="L158" s="240"/>
      <c r="M158" s="241"/>
      <c r="N158" s="242"/>
      <c r="O158" s="242"/>
      <c r="P158" s="242"/>
      <c r="Q158" s="242"/>
      <c r="R158" s="242"/>
      <c r="S158" s="242"/>
      <c r="T158" s="243"/>
      <c r="U158" s="13"/>
      <c r="V158" s="13"/>
      <c r="W158" s="13"/>
      <c r="X158" s="13"/>
      <c r="Y158" s="13"/>
      <c r="Z158" s="13"/>
      <c r="AA158" s="13"/>
      <c r="AB158" s="13"/>
      <c r="AC158" s="13"/>
      <c r="AD158" s="13"/>
      <c r="AE158" s="13"/>
      <c r="AT158" s="244" t="s">
        <v>206</v>
      </c>
      <c r="AU158" s="244" t="s">
        <v>78</v>
      </c>
      <c r="AV158" s="13" t="s">
        <v>76</v>
      </c>
      <c r="AW158" s="13" t="s">
        <v>31</v>
      </c>
      <c r="AX158" s="13" t="s">
        <v>69</v>
      </c>
      <c r="AY158" s="244" t="s">
        <v>193</v>
      </c>
    </row>
    <row r="159" s="14" customFormat="1">
      <c r="A159" s="14"/>
      <c r="B159" s="245"/>
      <c r="C159" s="246"/>
      <c r="D159" s="228" t="s">
        <v>206</v>
      </c>
      <c r="E159" s="247" t="s">
        <v>19</v>
      </c>
      <c r="F159" s="248" t="s">
        <v>1303</v>
      </c>
      <c r="G159" s="246"/>
      <c r="H159" s="249">
        <v>2.0800000000000001</v>
      </c>
      <c r="I159" s="250"/>
      <c r="J159" s="246"/>
      <c r="K159" s="246"/>
      <c r="L159" s="251"/>
      <c r="M159" s="252"/>
      <c r="N159" s="253"/>
      <c r="O159" s="253"/>
      <c r="P159" s="253"/>
      <c r="Q159" s="253"/>
      <c r="R159" s="253"/>
      <c r="S159" s="253"/>
      <c r="T159" s="254"/>
      <c r="U159" s="14"/>
      <c r="V159" s="14"/>
      <c r="W159" s="14"/>
      <c r="X159" s="14"/>
      <c r="Y159" s="14"/>
      <c r="Z159" s="14"/>
      <c r="AA159" s="14"/>
      <c r="AB159" s="14"/>
      <c r="AC159" s="14"/>
      <c r="AD159" s="14"/>
      <c r="AE159" s="14"/>
      <c r="AT159" s="255" t="s">
        <v>206</v>
      </c>
      <c r="AU159" s="255" t="s">
        <v>78</v>
      </c>
      <c r="AV159" s="14" t="s">
        <v>78</v>
      </c>
      <c r="AW159" s="14" t="s">
        <v>31</v>
      </c>
      <c r="AX159" s="14" t="s">
        <v>69</v>
      </c>
      <c r="AY159" s="255" t="s">
        <v>193</v>
      </c>
    </row>
    <row r="160" s="13" customFormat="1">
      <c r="A160" s="13"/>
      <c r="B160" s="235"/>
      <c r="C160" s="236"/>
      <c r="D160" s="228" t="s">
        <v>206</v>
      </c>
      <c r="E160" s="237" t="s">
        <v>19</v>
      </c>
      <c r="F160" s="238" t="s">
        <v>1304</v>
      </c>
      <c r="G160" s="236"/>
      <c r="H160" s="237" t="s">
        <v>19</v>
      </c>
      <c r="I160" s="239"/>
      <c r="J160" s="236"/>
      <c r="K160" s="236"/>
      <c r="L160" s="240"/>
      <c r="M160" s="241"/>
      <c r="N160" s="242"/>
      <c r="O160" s="242"/>
      <c r="P160" s="242"/>
      <c r="Q160" s="242"/>
      <c r="R160" s="242"/>
      <c r="S160" s="242"/>
      <c r="T160" s="243"/>
      <c r="U160" s="13"/>
      <c r="V160" s="13"/>
      <c r="W160" s="13"/>
      <c r="X160" s="13"/>
      <c r="Y160" s="13"/>
      <c r="Z160" s="13"/>
      <c r="AA160" s="13"/>
      <c r="AB160" s="13"/>
      <c r="AC160" s="13"/>
      <c r="AD160" s="13"/>
      <c r="AE160" s="13"/>
      <c r="AT160" s="244" t="s">
        <v>206</v>
      </c>
      <c r="AU160" s="244" t="s">
        <v>78</v>
      </c>
      <c r="AV160" s="13" t="s">
        <v>76</v>
      </c>
      <c r="AW160" s="13" t="s">
        <v>31</v>
      </c>
      <c r="AX160" s="13" t="s">
        <v>69</v>
      </c>
      <c r="AY160" s="244" t="s">
        <v>193</v>
      </c>
    </row>
    <row r="161" s="14" customFormat="1">
      <c r="A161" s="14"/>
      <c r="B161" s="245"/>
      <c r="C161" s="246"/>
      <c r="D161" s="228" t="s">
        <v>206</v>
      </c>
      <c r="E161" s="247" t="s">
        <v>19</v>
      </c>
      <c r="F161" s="248" t="s">
        <v>1305</v>
      </c>
      <c r="G161" s="246"/>
      <c r="H161" s="249">
        <v>0.47599999999999998</v>
      </c>
      <c r="I161" s="250"/>
      <c r="J161" s="246"/>
      <c r="K161" s="246"/>
      <c r="L161" s="251"/>
      <c r="M161" s="252"/>
      <c r="N161" s="253"/>
      <c r="O161" s="253"/>
      <c r="P161" s="253"/>
      <c r="Q161" s="253"/>
      <c r="R161" s="253"/>
      <c r="S161" s="253"/>
      <c r="T161" s="254"/>
      <c r="U161" s="14"/>
      <c r="V161" s="14"/>
      <c r="W161" s="14"/>
      <c r="X161" s="14"/>
      <c r="Y161" s="14"/>
      <c r="Z161" s="14"/>
      <c r="AA161" s="14"/>
      <c r="AB161" s="14"/>
      <c r="AC161" s="14"/>
      <c r="AD161" s="14"/>
      <c r="AE161" s="14"/>
      <c r="AT161" s="255" t="s">
        <v>206</v>
      </c>
      <c r="AU161" s="255" t="s">
        <v>78</v>
      </c>
      <c r="AV161" s="14" t="s">
        <v>78</v>
      </c>
      <c r="AW161" s="14" t="s">
        <v>31</v>
      </c>
      <c r="AX161" s="14" t="s">
        <v>69</v>
      </c>
      <c r="AY161" s="255" t="s">
        <v>193</v>
      </c>
    </row>
    <row r="162" s="14" customFormat="1">
      <c r="A162" s="14"/>
      <c r="B162" s="245"/>
      <c r="C162" s="246"/>
      <c r="D162" s="228" t="s">
        <v>206</v>
      </c>
      <c r="E162" s="247" t="s">
        <v>19</v>
      </c>
      <c r="F162" s="248" t="s">
        <v>1306</v>
      </c>
      <c r="G162" s="246"/>
      <c r="H162" s="249">
        <v>17.640000000000001</v>
      </c>
      <c r="I162" s="250"/>
      <c r="J162" s="246"/>
      <c r="K162" s="246"/>
      <c r="L162" s="251"/>
      <c r="M162" s="252"/>
      <c r="N162" s="253"/>
      <c r="O162" s="253"/>
      <c r="P162" s="253"/>
      <c r="Q162" s="253"/>
      <c r="R162" s="253"/>
      <c r="S162" s="253"/>
      <c r="T162" s="254"/>
      <c r="U162" s="14"/>
      <c r="V162" s="14"/>
      <c r="W162" s="14"/>
      <c r="X162" s="14"/>
      <c r="Y162" s="14"/>
      <c r="Z162" s="14"/>
      <c r="AA162" s="14"/>
      <c r="AB162" s="14"/>
      <c r="AC162" s="14"/>
      <c r="AD162" s="14"/>
      <c r="AE162" s="14"/>
      <c r="AT162" s="255" t="s">
        <v>206</v>
      </c>
      <c r="AU162" s="255" t="s">
        <v>78</v>
      </c>
      <c r="AV162" s="14" t="s">
        <v>78</v>
      </c>
      <c r="AW162" s="14" t="s">
        <v>31</v>
      </c>
      <c r="AX162" s="14" t="s">
        <v>69</v>
      </c>
      <c r="AY162" s="255" t="s">
        <v>193</v>
      </c>
    </row>
    <row r="163" s="14" customFormat="1">
      <c r="A163" s="14"/>
      <c r="B163" s="245"/>
      <c r="C163" s="246"/>
      <c r="D163" s="228" t="s">
        <v>206</v>
      </c>
      <c r="E163" s="247" t="s">
        <v>19</v>
      </c>
      <c r="F163" s="248" t="s">
        <v>1307</v>
      </c>
      <c r="G163" s="246"/>
      <c r="H163" s="249">
        <v>0.22600000000000001</v>
      </c>
      <c r="I163" s="250"/>
      <c r="J163" s="246"/>
      <c r="K163" s="246"/>
      <c r="L163" s="251"/>
      <c r="M163" s="252"/>
      <c r="N163" s="253"/>
      <c r="O163" s="253"/>
      <c r="P163" s="253"/>
      <c r="Q163" s="253"/>
      <c r="R163" s="253"/>
      <c r="S163" s="253"/>
      <c r="T163" s="254"/>
      <c r="U163" s="14"/>
      <c r="V163" s="14"/>
      <c r="W163" s="14"/>
      <c r="X163" s="14"/>
      <c r="Y163" s="14"/>
      <c r="Z163" s="14"/>
      <c r="AA163" s="14"/>
      <c r="AB163" s="14"/>
      <c r="AC163" s="14"/>
      <c r="AD163" s="14"/>
      <c r="AE163" s="14"/>
      <c r="AT163" s="255" t="s">
        <v>206</v>
      </c>
      <c r="AU163" s="255" t="s">
        <v>78</v>
      </c>
      <c r="AV163" s="14" t="s">
        <v>78</v>
      </c>
      <c r="AW163" s="14" t="s">
        <v>31</v>
      </c>
      <c r="AX163" s="14" t="s">
        <v>69</v>
      </c>
      <c r="AY163" s="255" t="s">
        <v>193</v>
      </c>
    </row>
    <row r="164" s="14" customFormat="1">
      <c r="A164" s="14"/>
      <c r="B164" s="245"/>
      <c r="C164" s="246"/>
      <c r="D164" s="228" t="s">
        <v>206</v>
      </c>
      <c r="E164" s="247" t="s">
        <v>19</v>
      </c>
      <c r="F164" s="248" t="s">
        <v>1308</v>
      </c>
      <c r="G164" s="246"/>
      <c r="H164" s="249">
        <v>0.64100000000000001</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206</v>
      </c>
      <c r="AU164" s="255" t="s">
        <v>78</v>
      </c>
      <c r="AV164" s="14" t="s">
        <v>78</v>
      </c>
      <c r="AW164" s="14" t="s">
        <v>31</v>
      </c>
      <c r="AX164" s="14" t="s">
        <v>69</v>
      </c>
      <c r="AY164" s="255" t="s">
        <v>193</v>
      </c>
    </row>
    <row r="165" s="14" customFormat="1">
      <c r="A165" s="14"/>
      <c r="B165" s="245"/>
      <c r="C165" s="246"/>
      <c r="D165" s="228" t="s">
        <v>206</v>
      </c>
      <c r="E165" s="247" t="s">
        <v>19</v>
      </c>
      <c r="F165" s="248" t="s">
        <v>1309</v>
      </c>
      <c r="G165" s="246"/>
      <c r="H165" s="249">
        <v>0.83999999999999997</v>
      </c>
      <c r="I165" s="250"/>
      <c r="J165" s="246"/>
      <c r="K165" s="246"/>
      <c r="L165" s="251"/>
      <c r="M165" s="252"/>
      <c r="N165" s="253"/>
      <c r="O165" s="253"/>
      <c r="P165" s="253"/>
      <c r="Q165" s="253"/>
      <c r="R165" s="253"/>
      <c r="S165" s="253"/>
      <c r="T165" s="254"/>
      <c r="U165" s="14"/>
      <c r="V165" s="14"/>
      <c r="W165" s="14"/>
      <c r="X165" s="14"/>
      <c r="Y165" s="14"/>
      <c r="Z165" s="14"/>
      <c r="AA165" s="14"/>
      <c r="AB165" s="14"/>
      <c r="AC165" s="14"/>
      <c r="AD165" s="14"/>
      <c r="AE165" s="14"/>
      <c r="AT165" s="255" t="s">
        <v>206</v>
      </c>
      <c r="AU165" s="255" t="s">
        <v>78</v>
      </c>
      <c r="AV165" s="14" t="s">
        <v>78</v>
      </c>
      <c r="AW165" s="14" t="s">
        <v>31</v>
      </c>
      <c r="AX165" s="14" t="s">
        <v>69</v>
      </c>
      <c r="AY165" s="255" t="s">
        <v>193</v>
      </c>
    </row>
    <row r="166" s="14" customFormat="1">
      <c r="A166" s="14"/>
      <c r="B166" s="245"/>
      <c r="C166" s="246"/>
      <c r="D166" s="228" t="s">
        <v>206</v>
      </c>
      <c r="E166" s="247" t="s">
        <v>19</v>
      </c>
      <c r="F166" s="248" t="s">
        <v>1310</v>
      </c>
      <c r="G166" s="246"/>
      <c r="H166" s="249">
        <v>0.074999999999999997</v>
      </c>
      <c r="I166" s="250"/>
      <c r="J166" s="246"/>
      <c r="K166" s="246"/>
      <c r="L166" s="251"/>
      <c r="M166" s="252"/>
      <c r="N166" s="253"/>
      <c r="O166" s="253"/>
      <c r="P166" s="253"/>
      <c r="Q166" s="253"/>
      <c r="R166" s="253"/>
      <c r="S166" s="253"/>
      <c r="T166" s="254"/>
      <c r="U166" s="14"/>
      <c r="V166" s="14"/>
      <c r="W166" s="14"/>
      <c r="X166" s="14"/>
      <c r="Y166" s="14"/>
      <c r="Z166" s="14"/>
      <c r="AA166" s="14"/>
      <c r="AB166" s="14"/>
      <c r="AC166" s="14"/>
      <c r="AD166" s="14"/>
      <c r="AE166" s="14"/>
      <c r="AT166" s="255" t="s">
        <v>206</v>
      </c>
      <c r="AU166" s="255" t="s">
        <v>78</v>
      </c>
      <c r="AV166" s="14" t="s">
        <v>78</v>
      </c>
      <c r="AW166" s="14" t="s">
        <v>31</v>
      </c>
      <c r="AX166" s="14" t="s">
        <v>69</v>
      </c>
      <c r="AY166" s="255" t="s">
        <v>193</v>
      </c>
    </row>
    <row r="167" s="14" customFormat="1">
      <c r="A167" s="14"/>
      <c r="B167" s="245"/>
      <c r="C167" s="246"/>
      <c r="D167" s="228" t="s">
        <v>206</v>
      </c>
      <c r="E167" s="247" t="s">
        <v>19</v>
      </c>
      <c r="F167" s="248" t="s">
        <v>1311</v>
      </c>
      <c r="G167" s="246"/>
      <c r="H167" s="249">
        <v>3.024</v>
      </c>
      <c r="I167" s="250"/>
      <c r="J167" s="246"/>
      <c r="K167" s="246"/>
      <c r="L167" s="251"/>
      <c r="M167" s="252"/>
      <c r="N167" s="253"/>
      <c r="O167" s="253"/>
      <c r="P167" s="253"/>
      <c r="Q167" s="253"/>
      <c r="R167" s="253"/>
      <c r="S167" s="253"/>
      <c r="T167" s="254"/>
      <c r="U167" s="14"/>
      <c r="V167" s="14"/>
      <c r="W167" s="14"/>
      <c r="X167" s="14"/>
      <c r="Y167" s="14"/>
      <c r="Z167" s="14"/>
      <c r="AA167" s="14"/>
      <c r="AB167" s="14"/>
      <c r="AC167" s="14"/>
      <c r="AD167" s="14"/>
      <c r="AE167" s="14"/>
      <c r="AT167" s="255" t="s">
        <v>206</v>
      </c>
      <c r="AU167" s="255" t="s">
        <v>78</v>
      </c>
      <c r="AV167" s="14" t="s">
        <v>78</v>
      </c>
      <c r="AW167" s="14" t="s">
        <v>31</v>
      </c>
      <c r="AX167" s="14" t="s">
        <v>69</v>
      </c>
      <c r="AY167" s="255" t="s">
        <v>193</v>
      </c>
    </row>
    <row r="168" s="13" customFormat="1">
      <c r="A168" s="13"/>
      <c r="B168" s="235"/>
      <c r="C168" s="236"/>
      <c r="D168" s="228" t="s">
        <v>206</v>
      </c>
      <c r="E168" s="237" t="s">
        <v>19</v>
      </c>
      <c r="F168" s="238" t="s">
        <v>1312</v>
      </c>
      <c r="G168" s="236"/>
      <c r="H168" s="237" t="s">
        <v>19</v>
      </c>
      <c r="I168" s="239"/>
      <c r="J168" s="236"/>
      <c r="K168" s="236"/>
      <c r="L168" s="240"/>
      <c r="M168" s="241"/>
      <c r="N168" s="242"/>
      <c r="O168" s="242"/>
      <c r="P168" s="242"/>
      <c r="Q168" s="242"/>
      <c r="R168" s="242"/>
      <c r="S168" s="242"/>
      <c r="T168" s="243"/>
      <c r="U168" s="13"/>
      <c r="V168" s="13"/>
      <c r="W168" s="13"/>
      <c r="X168" s="13"/>
      <c r="Y168" s="13"/>
      <c r="Z168" s="13"/>
      <c r="AA168" s="13"/>
      <c r="AB168" s="13"/>
      <c r="AC168" s="13"/>
      <c r="AD168" s="13"/>
      <c r="AE168" s="13"/>
      <c r="AT168" s="244" t="s">
        <v>206</v>
      </c>
      <c r="AU168" s="244" t="s">
        <v>78</v>
      </c>
      <c r="AV168" s="13" t="s">
        <v>76</v>
      </c>
      <c r="AW168" s="13" t="s">
        <v>31</v>
      </c>
      <c r="AX168" s="13" t="s">
        <v>69</v>
      </c>
      <c r="AY168" s="244" t="s">
        <v>193</v>
      </c>
    </row>
    <row r="169" s="14" customFormat="1">
      <c r="A169" s="14"/>
      <c r="B169" s="245"/>
      <c r="C169" s="246"/>
      <c r="D169" s="228" t="s">
        <v>206</v>
      </c>
      <c r="E169" s="247" t="s">
        <v>19</v>
      </c>
      <c r="F169" s="248" t="s">
        <v>1313</v>
      </c>
      <c r="G169" s="246"/>
      <c r="H169" s="249">
        <v>0.504</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206</v>
      </c>
      <c r="AU169" s="255" t="s">
        <v>78</v>
      </c>
      <c r="AV169" s="14" t="s">
        <v>78</v>
      </c>
      <c r="AW169" s="14" t="s">
        <v>31</v>
      </c>
      <c r="AX169" s="14" t="s">
        <v>69</v>
      </c>
      <c r="AY169" s="255" t="s">
        <v>193</v>
      </c>
    </row>
    <row r="170" s="14" customFormat="1">
      <c r="A170" s="14"/>
      <c r="B170" s="245"/>
      <c r="C170" s="246"/>
      <c r="D170" s="228" t="s">
        <v>206</v>
      </c>
      <c r="E170" s="247" t="s">
        <v>19</v>
      </c>
      <c r="F170" s="248" t="s">
        <v>1314</v>
      </c>
      <c r="G170" s="246"/>
      <c r="H170" s="249">
        <v>0.58799999999999997</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206</v>
      </c>
      <c r="AU170" s="255" t="s">
        <v>78</v>
      </c>
      <c r="AV170" s="14" t="s">
        <v>78</v>
      </c>
      <c r="AW170" s="14" t="s">
        <v>31</v>
      </c>
      <c r="AX170" s="14" t="s">
        <v>69</v>
      </c>
      <c r="AY170" s="255" t="s">
        <v>193</v>
      </c>
    </row>
    <row r="171" s="13" customFormat="1">
      <c r="A171" s="13"/>
      <c r="B171" s="235"/>
      <c r="C171" s="236"/>
      <c r="D171" s="228" t="s">
        <v>206</v>
      </c>
      <c r="E171" s="237" t="s">
        <v>19</v>
      </c>
      <c r="F171" s="238" t="s">
        <v>1315</v>
      </c>
      <c r="G171" s="236"/>
      <c r="H171" s="237" t="s">
        <v>19</v>
      </c>
      <c r="I171" s="239"/>
      <c r="J171" s="236"/>
      <c r="K171" s="236"/>
      <c r="L171" s="240"/>
      <c r="M171" s="241"/>
      <c r="N171" s="242"/>
      <c r="O171" s="242"/>
      <c r="P171" s="242"/>
      <c r="Q171" s="242"/>
      <c r="R171" s="242"/>
      <c r="S171" s="242"/>
      <c r="T171" s="243"/>
      <c r="U171" s="13"/>
      <c r="V171" s="13"/>
      <c r="W171" s="13"/>
      <c r="X171" s="13"/>
      <c r="Y171" s="13"/>
      <c r="Z171" s="13"/>
      <c r="AA171" s="13"/>
      <c r="AB171" s="13"/>
      <c r="AC171" s="13"/>
      <c r="AD171" s="13"/>
      <c r="AE171" s="13"/>
      <c r="AT171" s="244" t="s">
        <v>206</v>
      </c>
      <c r="AU171" s="244" t="s">
        <v>78</v>
      </c>
      <c r="AV171" s="13" t="s">
        <v>76</v>
      </c>
      <c r="AW171" s="13" t="s">
        <v>31</v>
      </c>
      <c r="AX171" s="13" t="s">
        <v>69</v>
      </c>
      <c r="AY171" s="244" t="s">
        <v>193</v>
      </c>
    </row>
    <row r="172" s="14" customFormat="1">
      <c r="A172" s="14"/>
      <c r="B172" s="245"/>
      <c r="C172" s="246"/>
      <c r="D172" s="228" t="s">
        <v>206</v>
      </c>
      <c r="E172" s="247" t="s">
        <v>19</v>
      </c>
      <c r="F172" s="248" t="s">
        <v>1316</v>
      </c>
      <c r="G172" s="246"/>
      <c r="H172" s="249">
        <v>0.20999999999999999</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206</v>
      </c>
      <c r="AU172" s="255" t="s">
        <v>78</v>
      </c>
      <c r="AV172" s="14" t="s">
        <v>78</v>
      </c>
      <c r="AW172" s="14" t="s">
        <v>31</v>
      </c>
      <c r="AX172" s="14" t="s">
        <v>69</v>
      </c>
      <c r="AY172" s="255" t="s">
        <v>193</v>
      </c>
    </row>
    <row r="173" s="15" customFormat="1">
      <c r="A173" s="15"/>
      <c r="B173" s="256"/>
      <c r="C173" s="257"/>
      <c r="D173" s="228" t="s">
        <v>206</v>
      </c>
      <c r="E173" s="258" t="s">
        <v>19</v>
      </c>
      <c r="F173" s="259" t="s">
        <v>218</v>
      </c>
      <c r="G173" s="257"/>
      <c r="H173" s="260">
        <v>26.303999999999998</v>
      </c>
      <c r="I173" s="261"/>
      <c r="J173" s="257"/>
      <c r="K173" s="257"/>
      <c r="L173" s="262"/>
      <c r="M173" s="263"/>
      <c r="N173" s="264"/>
      <c r="O173" s="264"/>
      <c r="P173" s="264"/>
      <c r="Q173" s="264"/>
      <c r="R173" s="264"/>
      <c r="S173" s="264"/>
      <c r="T173" s="265"/>
      <c r="U173" s="15"/>
      <c r="V173" s="15"/>
      <c r="W173" s="15"/>
      <c r="X173" s="15"/>
      <c r="Y173" s="15"/>
      <c r="Z173" s="15"/>
      <c r="AA173" s="15"/>
      <c r="AB173" s="15"/>
      <c r="AC173" s="15"/>
      <c r="AD173" s="15"/>
      <c r="AE173" s="15"/>
      <c r="AT173" s="266" t="s">
        <v>206</v>
      </c>
      <c r="AU173" s="266" t="s">
        <v>78</v>
      </c>
      <c r="AV173" s="15" t="s">
        <v>200</v>
      </c>
      <c r="AW173" s="15" t="s">
        <v>31</v>
      </c>
      <c r="AX173" s="15" t="s">
        <v>76</v>
      </c>
      <c r="AY173" s="266" t="s">
        <v>193</v>
      </c>
    </row>
    <row r="174" s="2" customFormat="1" ht="16.5" customHeight="1">
      <c r="A174" s="41"/>
      <c r="B174" s="42"/>
      <c r="C174" s="215" t="s">
        <v>8</v>
      </c>
      <c r="D174" s="215" t="s">
        <v>195</v>
      </c>
      <c r="E174" s="216" t="s">
        <v>1317</v>
      </c>
      <c r="F174" s="217" t="s">
        <v>1318</v>
      </c>
      <c r="G174" s="218" t="s">
        <v>258</v>
      </c>
      <c r="H174" s="219">
        <v>1.54</v>
      </c>
      <c r="I174" s="220"/>
      <c r="J174" s="221">
        <f>ROUND(I174*H174,2)</f>
        <v>0</v>
      </c>
      <c r="K174" s="217" t="s">
        <v>199</v>
      </c>
      <c r="L174" s="47"/>
      <c r="M174" s="222" t="s">
        <v>19</v>
      </c>
      <c r="N174" s="223" t="s">
        <v>40</v>
      </c>
      <c r="O174" s="87"/>
      <c r="P174" s="224">
        <f>O174*H174</f>
        <v>0</v>
      </c>
      <c r="Q174" s="224">
        <v>0</v>
      </c>
      <c r="R174" s="224">
        <f>Q174*H174</f>
        <v>0</v>
      </c>
      <c r="S174" s="224">
        <v>0.10000000000000001</v>
      </c>
      <c r="T174" s="225">
        <f>S174*H174</f>
        <v>0.15400000000000003</v>
      </c>
      <c r="U174" s="41"/>
      <c r="V174" s="41"/>
      <c r="W174" s="41"/>
      <c r="X174" s="41"/>
      <c r="Y174" s="41"/>
      <c r="Z174" s="41"/>
      <c r="AA174" s="41"/>
      <c r="AB174" s="41"/>
      <c r="AC174" s="41"/>
      <c r="AD174" s="41"/>
      <c r="AE174" s="41"/>
      <c r="AR174" s="226" t="s">
        <v>200</v>
      </c>
      <c r="AT174" s="226" t="s">
        <v>195</v>
      </c>
      <c r="AU174" s="226" t="s">
        <v>78</v>
      </c>
      <c r="AY174" s="20" t="s">
        <v>193</v>
      </c>
      <c r="BE174" s="227">
        <f>IF(N174="základní",J174,0)</f>
        <v>0</v>
      </c>
      <c r="BF174" s="227">
        <f>IF(N174="snížená",J174,0)</f>
        <v>0</v>
      </c>
      <c r="BG174" s="227">
        <f>IF(N174="zákl. přenesená",J174,0)</f>
        <v>0</v>
      </c>
      <c r="BH174" s="227">
        <f>IF(N174="sníž. přenesená",J174,0)</f>
        <v>0</v>
      </c>
      <c r="BI174" s="227">
        <f>IF(N174="nulová",J174,0)</f>
        <v>0</v>
      </c>
      <c r="BJ174" s="20" t="s">
        <v>76</v>
      </c>
      <c r="BK174" s="227">
        <f>ROUND(I174*H174,2)</f>
        <v>0</v>
      </c>
      <c r="BL174" s="20" t="s">
        <v>200</v>
      </c>
      <c r="BM174" s="226" t="s">
        <v>1319</v>
      </c>
    </row>
    <row r="175" s="2" customFormat="1">
      <c r="A175" s="41"/>
      <c r="B175" s="42"/>
      <c r="C175" s="43"/>
      <c r="D175" s="228" t="s">
        <v>202</v>
      </c>
      <c r="E175" s="43"/>
      <c r="F175" s="229" t="s">
        <v>1320</v>
      </c>
      <c r="G175" s="43"/>
      <c r="H175" s="43"/>
      <c r="I175" s="230"/>
      <c r="J175" s="43"/>
      <c r="K175" s="43"/>
      <c r="L175" s="47"/>
      <c r="M175" s="231"/>
      <c r="N175" s="232"/>
      <c r="O175" s="87"/>
      <c r="P175" s="87"/>
      <c r="Q175" s="87"/>
      <c r="R175" s="87"/>
      <c r="S175" s="87"/>
      <c r="T175" s="88"/>
      <c r="U175" s="41"/>
      <c r="V175" s="41"/>
      <c r="W175" s="41"/>
      <c r="X175" s="41"/>
      <c r="Y175" s="41"/>
      <c r="Z175" s="41"/>
      <c r="AA175" s="41"/>
      <c r="AB175" s="41"/>
      <c r="AC175" s="41"/>
      <c r="AD175" s="41"/>
      <c r="AE175" s="41"/>
      <c r="AT175" s="20" t="s">
        <v>202</v>
      </c>
      <c r="AU175" s="20" t="s">
        <v>78</v>
      </c>
    </row>
    <row r="176" s="2" customFormat="1">
      <c r="A176" s="41"/>
      <c r="B176" s="42"/>
      <c r="C176" s="43"/>
      <c r="D176" s="233" t="s">
        <v>204</v>
      </c>
      <c r="E176" s="43"/>
      <c r="F176" s="234" t="s">
        <v>1321</v>
      </c>
      <c r="G176" s="43"/>
      <c r="H176" s="43"/>
      <c r="I176" s="230"/>
      <c r="J176" s="43"/>
      <c r="K176" s="43"/>
      <c r="L176" s="47"/>
      <c r="M176" s="231"/>
      <c r="N176" s="232"/>
      <c r="O176" s="87"/>
      <c r="P176" s="87"/>
      <c r="Q176" s="87"/>
      <c r="R176" s="87"/>
      <c r="S176" s="87"/>
      <c r="T176" s="88"/>
      <c r="U176" s="41"/>
      <c r="V176" s="41"/>
      <c r="W176" s="41"/>
      <c r="X176" s="41"/>
      <c r="Y176" s="41"/>
      <c r="Z176" s="41"/>
      <c r="AA176" s="41"/>
      <c r="AB176" s="41"/>
      <c r="AC176" s="41"/>
      <c r="AD176" s="41"/>
      <c r="AE176" s="41"/>
      <c r="AT176" s="20" t="s">
        <v>204</v>
      </c>
      <c r="AU176" s="20" t="s">
        <v>78</v>
      </c>
    </row>
    <row r="177" s="13" customFormat="1">
      <c r="A177" s="13"/>
      <c r="B177" s="235"/>
      <c r="C177" s="236"/>
      <c r="D177" s="228" t="s">
        <v>206</v>
      </c>
      <c r="E177" s="237" t="s">
        <v>19</v>
      </c>
      <c r="F177" s="238" t="s">
        <v>279</v>
      </c>
      <c r="G177" s="236"/>
      <c r="H177" s="237" t="s">
        <v>19</v>
      </c>
      <c r="I177" s="239"/>
      <c r="J177" s="236"/>
      <c r="K177" s="236"/>
      <c r="L177" s="240"/>
      <c r="M177" s="241"/>
      <c r="N177" s="242"/>
      <c r="O177" s="242"/>
      <c r="P177" s="242"/>
      <c r="Q177" s="242"/>
      <c r="R177" s="242"/>
      <c r="S177" s="242"/>
      <c r="T177" s="243"/>
      <c r="U177" s="13"/>
      <c r="V177" s="13"/>
      <c r="W177" s="13"/>
      <c r="X177" s="13"/>
      <c r="Y177" s="13"/>
      <c r="Z177" s="13"/>
      <c r="AA177" s="13"/>
      <c r="AB177" s="13"/>
      <c r="AC177" s="13"/>
      <c r="AD177" s="13"/>
      <c r="AE177" s="13"/>
      <c r="AT177" s="244" t="s">
        <v>206</v>
      </c>
      <c r="AU177" s="244" t="s">
        <v>78</v>
      </c>
      <c r="AV177" s="13" t="s">
        <v>76</v>
      </c>
      <c r="AW177" s="13" t="s">
        <v>31</v>
      </c>
      <c r="AX177" s="13" t="s">
        <v>69</v>
      </c>
      <c r="AY177" s="244" t="s">
        <v>193</v>
      </c>
    </row>
    <row r="178" s="13" customFormat="1">
      <c r="A178" s="13"/>
      <c r="B178" s="235"/>
      <c r="C178" s="236"/>
      <c r="D178" s="228" t="s">
        <v>206</v>
      </c>
      <c r="E178" s="237" t="s">
        <v>19</v>
      </c>
      <c r="F178" s="238" t="s">
        <v>1322</v>
      </c>
      <c r="G178" s="236"/>
      <c r="H178" s="237" t="s">
        <v>19</v>
      </c>
      <c r="I178" s="239"/>
      <c r="J178" s="236"/>
      <c r="K178" s="236"/>
      <c r="L178" s="240"/>
      <c r="M178" s="241"/>
      <c r="N178" s="242"/>
      <c r="O178" s="242"/>
      <c r="P178" s="242"/>
      <c r="Q178" s="242"/>
      <c r="R178" s="242"/>
      <c r="S178" s="242"/>
      <c r="T178" s="243"/>
      <c r="U178" s="13"/>
      <c r="V178" s="13"/>
      <c r="W178" s="13"/>
      <c r="X178" s="13"/>
      <c r="Y178" s="13"/>
      <c r="Z178" s="13"/>
      <c r="AA178" s="13"/>
      <c r="AB178" s="13"/>
      <c r="AC178" s="13"/>
      <c r="AD178" s="13"/>
      <c r="AE178" s="13"/>
      <c r="AT178" s="244" t="s">
        <v>206</v>
      </c>
      <c r="AU178" s="244" t="s">
        <v>78</v>
      </c>
      <c r="AV178" s="13" t="s">
        <v>76</v>
      </c>
      <c r="AW178" s="13" t="s">
        <v>31</v>
      </c>
      <c r="AX178" s="13" t="s">
        <v>69</v>
      </c>
      <c r="AY178" s="244" t="s">
        <v>193</v>
      </c>
    </row>
    <row r="179" s="14" customFormat="1">
      <c r="A179" s="14"/>
      <c r="B179" s="245"/>
      <c r="C179" s="246"/>
      <c r="D179" s="228" t="s">
        <v>206</v>
      </c>
      <c r="E179" s="247" t="s">
        <v>19</v>
      </c>
      <c r="F179" s="248" t="s">
        <v>1323</v>
      </c>
      <c r="G179" s="246"/>
      <c r="H179" s="249">
        <v>1.54</v>
      </c>
      <c r="I179" s="250"/>
      <c r="J179" s="246"/>
      <c r="K179" s="246"/>
      <c r="L179" s="251"/>
      <c r="M179" s="252"/>
      <c r="N179" s="253"/>
      <c r="O179" s="253"/>
      <c r="P179" s="253"/>
      <c r="Q179" s="253"/>
      <c r="R179" s="253"/>
      <c r="S179" s="253"/>
      <c r="T179" s="254"/>
      <c r="U179" s="14"/>
      <c r="V179" s="14"/>
      <c r="W179" s="14"/>
      <c r="X179" s="14"/>
      <c r="Y179" s="14"/>
      <c r="Z179" s="14"/>
      <c r="AA179" s="14"/>
      <c r="AB179" s="14"/>
      <c r="AC179" s="14"/>
      <c r="AD179" s="14"/>
      <c r="AE179" s="14"/>
      <c r="AT179" s="255" t="s">
        <v>206</v>
      </c>
      <c r="AU179" s="255" t="s">
        <v>78</v>
      </c>
      <c r="AV179" s="14" t="s">
        <v>78</v>
      </c>
      <c r="AW179" s="14" t="s">
        <v>31</v>
      </c>
      <c r="AX179" s="14" t="s">
        <v>76</v>
      </c>
      <c r="AY179" s="255" t="s">
        <v>193</v>
      </c>
    </row>
    <row r="180" s="2" customFormat="1" ht="16.5" customHeight="1">
      <c r="A180" s="41"/>
      <c r="B180" s="42"/>
      <c r="C180" s="215" t="s">
        <v>300</v>
      </c>
      <c r="D180" s="215" t="s">
        <v>195</v>
      </c>
      <c r="E180" s="216" t="s">
        <v>1324</v>
      </c>
      <c r="F180" s="217" t="s">
        <v>1325</v>
      </c>
      <c r="G180" s="218" t="s">
        <v>258</v>
      </c>
      <c r="H180" s="219">
        <v>13.9</v>
      </c>
      <c r="I180" s="220"/>
      <c r="J180" s="221">
        <f>ROUND(I180*H180,2)</f>
        <v>0</v>
      </c>
      <c r="K180" s="217" t="s">
        <v>199</v>
      </c>
      <c r="L180" s="47"/>
      <c r="M180" s="222" t="s">
        <v>19</v>
      </c>
      <c r="N180" s="223" t="s">
        <v>40</v>
      </c>
      <c r="O180" s="87"/>
      <c r="P180" s="224">
        <f>O180*H180</f>
        <v>0</v>
      </c>
      <c r="Q180" s="224">
        <v>0</v>
      </c>
      <c r="R180" s="224">
        <f>Q180*H180</f>
        <v>0</v>
      </c>
      <c r="S180" s="224">
        <v>0.14999999999999999</v>
      </c>
      <c r="T180" s="225">
        <f>S180*H180</f>
        <v>2.085</v>
      </c>
      <c r="U180" s="41"/>
      <c r="V180" s="41"/>
      <c r="W180" s="41"/>
      <c r="X180" s="41"/>
      <c r="Y180" s="41"/>
      <c r="Z180" s="41"/>
      <c r="AA180" s="41"/>
      <c r="AB180" s="41"/>
      <c r="AC180" s="41"/>
      <c r="AD180" s="41"/>
      <c r="AE180" s="41"/>
      <c r="AR180" s="226" t="s">
        <v>200</v>
      </c>
      <c r="AT180" s="226" t="s">
        <v>195</v>
      </c>
      <c r="AU180" s="226" t="s">
        <v>78</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200</v>
      </c>
      <c r="BM180" s="226" t="s">
        <v>1326</v>
      </c>
    </row>
    <row r="181" s="2" customFormat="1">
      <c r="A181" s="41"/>
      <c r="B181" s="42"/>
      <c r="C181" s="43"/>
      <c r="D181" s="228" t="s">
        <v>202</v>
      </c>
      <c r="E181" s="43"/>
      <c r="F181" s="229" t="s">
        <v>1327</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78</v>
      </c>
    </row>
    <row r="182" s="2" customFormat="1">
      <c r="A182" s="41"/>
      <c r="B182" s="42"/>
      <c r="C182" s="43"/>
      <c r="D182" s="233" t="s">
        <v>204</v>
      </c>
      <c r="E182" s="43"/>
      <c r="F182" s="234" t="s">
        <v>1328</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204</v>
      </c>
      <c r="AU182" s="20" t="s">
        <v>78</v>
      </c>
    </row>
    <row r="183" s="13" customFormat="1">
      <c r="A183" s="13"/>
      <c r="B183" s="235"/>
      <c r="C183" s="236"/>
      <c r="D183" s="228" t="s">
        <v>206</v>
      </c>
      <c r="E183" s="237" t="s">
        <v>19</v>
      </c>
      <c r="F183" s="238" t="s">
        <v>279</v>
      </c>
      <c r="G183" s="236"/>
      <c r="H183" s="237" t="s">
        <v>19</v>
      </c>
      <c r="I183" s="239"/>
      <c r="J183" s="236"/>
      <c r="K183" s="236"/>
      <c r="L183" s="240"/>
      <c r="M183" s="241"/>
      <c r="N183" s="242"/>
      <c r="O183" s="242"/>
      <c r="P183" s="242"/>
      <c r="Q183" s="242"/>
      <c r="R183" s="242"/>
      <c r="S183" s="242"/>
      <c r="T183" s="243"/>
      <c r="U183" s="13"/>
      <c r="V183" s="13"/>
      <c r="W183" s="13"/>
      <c r="X183" s="13"/>
      <c r="Y183" s="13"/>
      <c r="Z183" s="13"/>
      <c r="AA183" s="13"/>
      <c r="AB183" s="13"/>
      <c r="AC183" s="13"/>
      <c r="AD183" s="13"/>
      <c r="AE183" s="13"/>
      <c r="AT183" s="244" t="s">
        <v>206</v>
      </c>
      <c r="AU183" s="244" t="s">
        <v>78</v>
      </c>
      <c r="AV183" s="13" t="s">
        <v>76</v>
      </c>
      <c r="AW183" s="13" t="s">
        <v>31</v>
      </c>
      <c r="AX183" s="13" t="s">
        <v>69</v>
      </c>
      <c r="AY183" s="244" t="s">
        <v>193</v>
      </c>
    </row>
    <row r="184" s="13" customFormat="1">
      <c r="A184" s="13"/>
      <c r="B184" s="235"/>
      <c r="C184" s="236"/>
      <c r="D184" s="228" t="s">
        <v>206</v>
      </c>
      <c r="E184" s="237" t="s">
        <v>19</v>
      </c>
      <c r="F184" s="238" t="s">
        <v>1315</v>
      </c>
      <c r="G184" s="236"/>
      <c r="H184" s="237" t="s">
        <v>19</v>
      </c>
      <c r="I184" s="239"/>
      <c r="J184" s="236"/>
      <c r="K184" s="236"/>
      <c r="L184" s="240"/>
      <c r="M184" s="241"/>
      <c r="N184" s="242"/>
      <c r="O184" s="242"/>
      <c r="P184" s="242"/>
      <c r="Q184" s="242"/>
      <c r="R184" s="242"/>
      <c r="S184" s="242"/>
      <c r="T184" s="243"/>
      <c r="U184" s="13"/>
      <c r="V184" s="13"/>
      <c r="W184" s="13"/>
      <c r="X184" s="13"/>
      <c r="Y184" s="13"/>
      <c r="Z184" s="13"/>
      <c r="AA184" s="13"/>
      <c r="AB184" s="13"/>
      <c r="AC184" s="13"/>
      <c r="AD184" s="13"/>
      <c r="AE184" s="13"/>
      <c r="AT184" s="244" t="s">
        <v>206</v>
      </c>
      <c r="AU184" s="244" t="s">
        <v>78</v>
      </c>
      <c r="AV184" s="13" t="s">
        <v>76</v>
      </c>
      <c r="AW184" s="13" t="s">
        <v>31</v>
      </c>
      <c r="AX184" s="13" t="s">
        <v>69</v>
      </c>
      <c r="AY184" s="244" t="s">
        <v>193</v>
      </c>
    </row>
    <row r="185" s="14" customFormat="1">
      <c r="A185" s="14"/>
      <c r="B185" s="245"/>
      <c r="C185" s="246"/>
      <c r="D185" s="228" t="s">
        <v>206</v>
      </c>
      <c r="E185" s="247" t="s">
        <v>19</v>
      </c>
      <c r="F185" s="248" t="s">
        <v>1329</v>
      </c>
      <c r="G185" s="246"/>
      <c r="H185" s="249">
        <v>0.69999999999999996</v>
      </c>
      <c r="I185" s="250"/>
      <c r="J185" s="246"/>
      <c r="K185" s="246"/>
      <c r="L185" s="251"/>
      <c r="M185" s="252"/>
      <c r="N185" s="253"/>
      <c r="O185" s="253"/>
      <c r="P185" s="253"/>
      <c r="Q185" s="253"/>
      <c r="R185" s="253"/>
      <c r="S185" s="253"/>
      <c r="T185" s="254"/>
      <c r="U185" s="14"/>
      <c r="V185" s="14"/>
      <c r="W185" s="14"/>
      <c r="X185" s="14"/>
      <c r="Y185" s="14"/>
      <c r="Z185" s="14"/>
      <c r="AA185" s="14"/>
      <c r="AB185" s="14"/>
      <c r="AC185" s="14"/>
      <c r="AD185" s="14"/>
      <c r="AE185" s="14"/>
      <c r="AT185" s="255" t="s">
        <v>206</v>
      </c>
      <c r="AU185" s="255" t="s">
        <v>78</v>
      </c>
      <c r="AV185" s="14" t="s">
        <v>78</v>
      </c>
      <c r="AW185" s="14" t="s">
        <v>31</v>
      </c>
      <c r="AX185" s="14" t="s">
        <v>69</v>
      </c>
      <c r="AY185" s="255" t="s">
        <v>193</v>
      </c>
    </row>
    <row r="186" s="13" customFormat="1">
      <c r="A186" s="13"/>
      <c r="B186" s="235"/>
      <c r="C186" s="236"/>
      <c r="D186" s="228" t="s">
        <v>206</v>
      </c>
      <c r="E186" s="237" t="s">
        <v>19</v>
      </c>
      <c r="F186" s="238" t="s">
        <v>1312</v>
      </c>
      <c r="G186" s="236"/>
      <c r="H186" s="237" t="s">
        <v>19</v>
      </c>
      <c r="I186" s="239"/>
      <c r="J186" s="236"/>
      <c r="K186" s="236"/>
      <c r="L186" s="240"/>
      <c r="M186" s="241"/>
      <c r="N186" s="242"/>
      <c r="O186" s="242"/>
      <c r="P186" s="242"/>
      <c r="Q186" s="242"/>
      <c r="R186" s="242"/>
      <c r="S186" s="242"/>
      <c r="T186" s="243"/>
      <c r="U186" s="13"/>
      <c r="V186" s="13"/>
      <c r="W186" s="13"/>
      <c r="X186" s="13"/>
      <c r="Y186" s="13"/>
      <c r="Z186" s="13"/>
      <c r="AA186" s="13"/>
      <c r="AB186" s="13"/>
      <c r="AC186" s="13"/>
      <c r="AD186" s="13"/>
      <c r="AE186" s="13"/>
      <c r="AT186" s="244" t="s">
        <v>206</v>
      </c>
      <c r="AU186" s="244" t="s">
        <v>78</v>
      </c>
      <c r="AV186" s="13" t="s">
        <v>76</v>
      </c>
      <c r="AW186" s="13" t="s">
        <v>31</v>
      </c>
      <c r="AX186" s="13" t="s">
        <v>69</v>
      </c>
      <c r="AY186" s="244" t="s">
        <v>193</v>
      </c>
    </row>
    <row r="187" s="14" customFormat="1">
      <c r="A187" s="14"/>
      <c r="B187" s="245"/>
      <c r="C187" s="246"/>
      <c r="D187" s="228" t="s">
        <v>206</v>
      </c>
      <c r="E187" s="247" t="s">
        <v>19</v>
      </c>
      <c r="F187" s="248" t="s">
        <v>1330</v>
      </c>
      <c r="G187" s="246"/>
      <c r="H187" s="249">
        <v>6.2000000000000002</v>
      </c>
      <c r="I187" s="250"/>
      <c r="J187" s="246"/>
      <c r="K187" s="246"/>
      <c r="L187" s="251"/>
      <c r="M187" s="252"/>
      <c r="N187" s="253"/>
      <c r="O187" s="253"/>
      <c r="P187" s="253"/>
      <c r="Q187" s="253"/>
      <c r="R187" s="253"/>
      <c r="S187" s="253"/>
      <c r="T187" s="254"/>
      <c r="U187" s="14"/>
      <c r="V187" s="14"/>
      <c r="W187" s="14"/>
      <c r="X187" s="14"/>
      <c r="Y187" s="14"/>
      <c r="Z187" s="14"/>
      <c r="AA187" s="14"/>
      <c r="AB187" s="14"/>
      <c r="AC187" s="14"/>
      <c r="AD187" s="14"/>
      <c r="AE187" s="14"/>
      <c r="AT187" s="255" t="s">
        <v>206</v>
      </c>
      <c r="AU187" s="255" t="s">
        <v>78</v>
      </c>
      <c r="AV187" s="14" t="s">
        <v>78</v>
      </c>
      <c r="AW187" s="14" t="s">
        <v>31</v>
      </c>
      <c r="AX187" s="14" t="s">
        <v>69</v>
      </c>
      <c r="AY187" s="255" t="s">
        <v>193</v>
      </c>
    </row>
    <row r="188" s="14" customFormat="1">
      <c r="A188" s="14"/>
      <c r="B188" s="245"/>
      <c r="C188" s="246"/>
      <c r="D188" s="228" t="s">
        <v>206</v>
      </c>
      <c r="E188" s="247" t="s">
        <v>19</v>
      </c>
      <c r="F188" s="248" t="s">
        <v>1331</v>
      </c>
      <c r="G188" s="246"/>
      <c r="H188" s="249">
        <v>7</v>
      </c>
      <c r="I188" s="250"/>
      <c r="J188" s="246"/>
      <c r="K188" s="246"/>
      <c r="L188" s="251"/>
      <c r="M188" s="252"/>
      <c r="N188" s="253"/>
      <c r="O188" s="253"/>
      <c r="P188" s="253"/>
      <c r="Q188" s="253"/>
      <c r="R188" s="253"/>
      <c r="S188" s="253"/>
      <c r="T188" s="254"/>
      <c r="U188" s="14"/>
      <c r="V188" s="14"/>
      <c r="W188" s="14"/>
      <c r="X188" s="14"/>
      <c r="Y188" s="14"/>
      <c r="Z188" s="14"/>
      <c r="AA188" s="14"/>
      <c r="AB188" s="14"/>
      <c r="AC188" s="14"/>
      <c r="AD188" s="14"/>
      <c r="AE188" s="14"/>
      <c r="AT188" s="255" t="s">
        <v>206</v>
      </c>
      <c r="AU188" s="255" t="s">
        <v>78</v>
      </c>
      <c r="AV188" s="14" t="s">
        <v>78</v>
      </c>
      <c r="AW188" s="14" t="s">
        <v>31</v>
      </c>
      <c r="AX188" s="14" t="s">
        <v>69</v>
      </c>
      <c r="AY188" s="255" t="s">
        <v>193</v>
      </c>
    </row>
    <row r="189" s="15" customFormat="1">
      <c r="A189" s="15"/>
      <c r="B189" s="256"/>
      <c r="C189" s="257"/>
      <c r="D189" s="228" t="s">
        <v>206</v>
      </c>
      <c r="E189" s="258" t="s">
        <v>19</v>
      </c>
      <c r="F189" s="259" t="s">
        <v>218</v>
      </c>
      <c r="G189" s="257"/>
      <c r="H189" s="260">
        <v>13.9</v>
      </c>
      <c r="I189" s="261"/>
      <c r="J189" s="257"/>
      <c r="K189" s="257"/>
      <c r="L189" s="262"/>
      <c r="M189" s="263"/>
      <c r="N189" s="264"/>
      <c r="O189" s="264"/>
      <c r="P189" s="264"/>
      <c r="Q189" s="264"/>
      <c r="R189" s="264"/>
      <c r="S189" s="264"/>
      <c r="T189" s="265"/>
      <c r="U189" s="15"/>
      <c r="V189" s="15"/>
      <c r="W189" s="15"/>
      <c r="X189" s="15"/>
      <c r="Y189" s="15"/>
      <c r="Z189" s="15"/>
      <c r="AA189" s="15"/>
      <c r="AB189" s="15"/>
      <c r="AC189" s="15"/>
      <c r="AD189" s="15"/>
      <c r="AE189" s="15"/>
      <c r="AT189" s="266" t="s">
        <v>206</v>
      </c>
      <c r="AU189" s="266" t="s">
        <v>78</v>
      </c>
      <c r="AV189" s="15" t="s">
        <v>200</v>
      </c>
      <c r="AW189" s="15" t="s">
        <v>31</v>
      </c>
      <c r="AX189" s="15" t="s">
        <v>76</v>
      </c>
      <c r="AY189" s="266" t="s">
        <v>193</v>
      </c>
    </row>
    <row r="190" s="2" customFormat="1" ht="16.5" customHeight="1">
      <c r="A190" s="41"/>
      <c r="B190" s="42"/>
      <c r="C190" s="215" t="s">
        <v>307</v>
      </c>
      <c r="D190" s="215" t="s">
        <v>195</v>
      </c>
      <c r="E190" s="216" t="s">
        <v>414</v>
      </c>
      <c r="F190" s="217" t="s">
        <v>415</v>
      </c>
      <c r="G190" s="218" t="s">
        <v>198</v>
      </c>
      <c r="H190" s="219">
        <v>4.5899999999999999</v>
      </c>
      <c r="I190" s="220"/>
      <c r="J190" s="221">
        <f>ROUND(I190*H190,2)</f>
        <v>0</v>
      </c>
      <c r="K190" s="217" t="s">
        <v>199</v>
      </c>
      <c r="L190" s="47"/>
      <c r="M190" s="222" t="s">
        <v>19</v>
      </c>
      <c r="N190" s="223" t="s">
        <v>40</v>
      </c>
      <c r="O190" s="87"/>
      <c r="P190" s="224">
        <f>O190*H190</f>
        <v>0</v>
      </c>
      <c r="Q190" s="224">
        <v>0</v>
      </c>
      <c r="R190" s="224">
        <f>Q190*H190</f>
        <v>0</v>
      </c>
      <c r="S190" s="224">
        <v>2.3999999999999999</v>
      </c>
      <c r="T190" s="225">
        <f>S190*H190</f>
        <v>11.016</v>
      </c>
      <c r="U190" s="41"/>
      <c r="V190" s="41"/>
      <c r="W190" s="41"/>
      <c r="X190" s="41"/>
      <c r="Y190" s="41"/>
      <c r="Z190" s="41"/>
      <c r="AA190" s="41"/>
      <c r="AB190" s="41"/>
      <c r="AC190" s="41"/>
      <c r="AD190" s="41"/>
      <c r="AE190" s="41"/>
      <c r="AR190" s="226" t="s">
        <v>200</v>
      </c>
      <c r="AT190" s="226" t="s">
        <v>195</v>
      </c>
      <c r="AU190" s="226" t="s">
        <v>78</v>
      </c>
      <c r="AY190" s="20" t="s">
        <v>193</v>
      </c>
      <c r="BE190" s="227">
        <f>IF(N190="základní",J190,0)</f>
        <v>0</v>
      </c>
      <c r="BF190" s="227">
        <f>IF(N190="snížená",J190,0)</f>
        <v>0</v>
      </c>
      <c r="BG190" s="227">
        <f>IF(N190="zákl. přenesená",J190,0)</f>
        <v>0</v>
      </c>
      <c r="BH190" s="227">
        <f>IF(N190="sníž. přenesená",J190,0)</f>
        <v>0</v>
      </c>
      <c r="BI190" s="227">
        <f>IF(N190="nulová",J190,0)</f>
        <v>0</v>
      </c>
      <c r="BJ190" s="20" t="s">
        <v>76</v>
      </c>
      <c r="BK190" s="227">
        <f>ROUND(I190*H190,2)</f>
        <v>0</v>
      </c>
      <c r="BL190" s="20" t="s">
        <v>200</v>
      </c>
      <c r="BM190" s="226" t="s">
        <v>1332</v>
      </c>
    </row>
    <row r="191" s="2" customFormat="1">
      <c r="A191" s="41"/>
      <c r="B191" s="42"/>
      <c r="C191" s="43"/>
      <c r="D191" s="228" t="s">
        <v>202</v>
      </c>
      <c r="E191" s="43"/>
      <c r="F191" s="229" t="s">
        <v>417</v>
      </c>
      <c r="G191" s="43"/>
      <c r="H191" s="43"/>
      <c r="I191" s="230"/>
      <c r="J191" s="43"/>
      <c r="K191" s="43"/>
      <c r="L191" s="47"/>
      <c r="M191" s="231"/>
      <c r="N191" s="232"/>
      <c r="O191" s="87"/>
      <c r="P191" s="87"/>
      <c r="Q191" s="87"/>
      <c r="R191" s="87"/>
      <c r="S191" s="87"/>
      <c r="T191" s="88"/>
      <c r="U191" s="41"/>
      <c r="V191" s="41"/>
      <c r="W191" s="41"/>
      <c r="X191" s="41"/>
      <c r="Y191" s="41"/>
      <c r="Z191" s="41"/>
      <c r="AA191" s="41"/>
      <c r="AB191" s="41"/>
      <c r="AC191" s="41"/>
      <c r="AD191" s="41"/>
      <c r="AE191" s="41"/>
      <c r="AT191" s="20" t="s">
        <v>202</v>
      </c>
      <c r="AU191" s="20" t="s">
        <v>78</v>
      </c>
    </row>
    <row r="192" s="2" customFormat="1">
      <c r="A192" s="41"/>
      <c r="B192" s="42"/>
      <c r="C192" s="43"/>
      <c r="D192" s="233" t="s">
        <v>204</v>
      </c>
      <c r="E192" s="43"/>
      <c r="F192" s="234" t="s">
        <v>418</v>
      </c>
      <c r="G192" s="43"/>
      <c r="H192" s="43"/>
      <c r="I192" s="230"/>
      <c r="J192" s="43"/>
      <c r="K192" s="43"/>
      <c r="L192" s="47"/>
      <c r="M192" s="231"/>
      <c r="N192" s="232"/>
      <c r="O192" s="87"/>
      <c r="P192" s="87"/>
      <c r="Q192" s="87"/>
      <c r="R192" s="87"/>
      <c r="S192" s="87"/>
      <c r="T192" s="88"/>
      <c r="U192" s="41"/>
      <c r="V192" s="41"/>
      <c r="W192" s="41"/>
      <c r="X192" s="41"/>
      <c r="Y192" s="41"/>
      <c r="Z192" s="41"/>
      <c r="AA192" s="41"/>
      <c r="AB192" s="41"/>
      <c r="AC192" s="41"/>
      <c r="AD192" s="41"/>
      <c r="AE192" s="41"/>
      <c r="AT192" s="20" t="s">
        <v>204</v>
      </c>
      <c r="AU192" s="20" t="s">
        <v>78</v>
      </c>
    </row>
    <row r="193" s="13" customFormat="1">
      <c r="A193" s="13"/>
      <c r="B193" s="235"/>
      <c r="C193" s="236"/>
      <c r="D193" s="228" t="s">
        <v>206</v>
      </c>
      <c r="E193" s="237" t="s">
        <v>19</v>
      </c>
      <c r="F193" s="238" t="s">
        <v>279</v>
      </c>
      <c r="G193" s="236"/>
      <c r="H193" s="237" t="s">
        <v>19</v>
      </c>
      <c r="I193" s="239"/>
      <c r="J193" s="236"/>
      <c r="K193" s="236"/>
      <c r="L193" s="240"/>
      <c r="M193" s="241"/>
      <c r="N193" s="242"/>
      <c r="O193" s="242"/>
      <c r="P193" s="242"/>
      <c r="Q193" s="242"/>
      <c r="R193" s="242"/>
      <c r="S193" s="242"/>
      <c r="T193" s="243"/>
      <c r="U193" s="13"/>
      <c r="V193" s="13"/>
      <c r="W193" s="13"/>
      <c r="X193" s="13"/>
      <c r="Y193" s="13"/>
      <c r="Z193" s="13"/>
      <c r="AA193" s="13"/>
      <c r="AB193" s="13"/>
      <c r="AC193" s="13"/>
      <c r="AD193" s="13"/>
      <c r="AE193" s="13"/>
      <c r="AT193" s="244" t="s">
        <v>206</v>
      </c>
      <c r="AU193" s="244" t="s">
        <v>78</v>
      </c>
      <c r="AV193" s="13" t="s">
        <v>76</v>
      </c>
      <c r="AW193" s="13" t="s">
        <v>31</v>
      </c>
      <c r="AX193" s="13" t="s">
        <v>69</v>
      </c>
      <c r="AY193" s="244" t="s">
        <v>193</v>
      </c>
    </row>
    <row r="194" s="13" customFormat="1">
      <c r="A194" s="13"/>
      <c r="B194" s="235"/>
      <c r="C194" s="236"/>
      <c r="D194" s="228" t="s">
        <v>206</v>
      </c>
      <c r="E194" s="237" t="s">
        <v>19</v>
      </c>
      <c r="F194" s="238" t="s">
        <v>1302</v>
      </c>
      <c r="G194" s="236"/>
      <c r="H194" s="237" t="s">
        <v>19</v>
      </c>
      <c r="I194" s="239"/>
      <c r="J194" s="236"/>
      <c r="K194" s="236"/>
      <c r="L194" s="240"/>
      <c r="M194" s="241"/>
      <c r="N194" s="242"/>
      <c r="O194" s="242"/>
      <c r="P194" s="242"/>
      <c r="Q194" s="242"/>
      <c r="R194" s="242"/>
      <c r="S194" s="242"/>
      <c r="T194" s="243"/>
      <c r="U194" s="13"/>
      <c r="V194" s="13"/>
      <c r="W194" s="13"/>
      <c r="X194" s="13"/>
      <c r="Y194" s="13"/>
      <c r="Z194" s="13"/>
      <c r="AA194" s="13"/>
      <c r="AB194" s="13"/>
      <c r="AC194" s="13"/>
      <c r="AD194" s="13"/>
      <c r="AE194" s="13"/>
      <c r="AT194" s="244" t="s">
        <v>206</v>
      </c>
      <c r="AU194" s="244" t="s">
        <v>78</v>
      </c>
      <c r="AV194" s="13" t="s">
        <v>76</v>
      </c>
      <c r="AW194" s="13" t="s">
        <v>31</v>
      </c>
      <c r="AX194" s="13" t="s">
        <v>69</v>
      </c>
      <c r="AY194" s="244" t="s">
        <v>193</v>
      </c>
    </row>
    <row r="195" s="14" customFormat="1">
      <c r="A195" s="14"/>
      <c r="B195" s="245"/>
      <c r="C195" s="246"/>
      <c r="D195" s="228" t="s">
        <v>206</v>
      </c>
      <c r="E195" s="247" t="s">
        <v>19</v>
      </c>
      <c r="F195" s="248" t="s">
        <v>1333</v>
      </c>
      <c r="G195" s="246"/>
      <c r="H195" s="249">
        <v>4.2000000000000002</v>
      </c>
      <c r="I195" s="250"/>
      <c r="J195" s="246"/>
      <c r="K195" s="246"/>
      <c r="L195" s="251"/>
      <c r="M195" s="252"/>
      <c r="N195" s="253"/>
      <c r="O195" s="253"/>
      <c r="P195" s="253"/>
      <c r="Q195" s="253"/>
      <c r="R195" s="253"/>
      <c r="S195" s="253"/>
      <c r="T195" s="254"/>
      <c r="U195" s="14"/>
      <c r="V195" s="14"/>
      <c r="W195" s="14"/>
      <c r="X195" s="14"/>
      <c r="Y195" s="14"/>
      <c r="Z195" s="14"/>
      <c r="AA195" s="14"/>
      <c r="AB195" s="14"/>
      <c r="AC195" s="14"/>
      <c r="AD195" s="14"/>
      <c r="AE195" s="14"/>
      <c r="AT195" s="255" t="s">
        <v>206</v>
      </c>
      <c r="AU195" s="255" t="s">
        <v>78</v>
      </c>
      <c r="AV195" s="14" t="s">
        <v>78</v>
      </c>
      <c r="AW195" s="14" t="s">
        <v>31</v>
      </c>
      <c r="AX195" s="14" t="s">
        <v>69</v>
      </c>
      <c r="AY195" s="255" t="s">
        <v>193</v>
      </c>
    </row>
    <row r="196" s="14" customFormat="1">
      <c r="A196" s="14"/>
      <c r="B196" s="245"/>
      <c r="C196" s="246"/>
      <c r="D196" s="228" t="s">
        <v>206</v>
      </c>
      <c r="E196" s="247" t="s">
        <v>19</v>
      </c>
      <c r="F196" s="248" t="s">
        <v>1334</v>
      </c>
      <c r="G196" s="246"/>
      <c r="H196" s="249">
        <v>0.39000000000000001</v>
      </c>
      <c r="I196" s="250"/>
      <c r="J196" s="246"/>
      <c r="K196" s="246"/>
      <c r="L196" s="251"/>
      <c r="M196" s="252"/>
      <c r="N196" s="253"/>
      <c r="O196" s="253"/>
      <c r="P196" s="253"/>
      <c r="Q196" s="253"/>
      <c r="R196" s="253"/>
      <c r="S196" s="253"/>
      <c r="T196" s="254"/>
      <c r="U196" s="14"/>
      <c r="V196" s="14"/>
      <c r="W196" s="14"/>
      <c r="X196" s="14"/>
      <c r="Y196" s="14"/>
      <c r="Z196" s="14"/>
      <c r="AA196" s="14"/>
      <c r="AB196" s="14"/>
      <c r="AC196" s="14"/>
      <c r="AD196" s="14"/>
      <c r="AE196" s="14"/>
      <c r="AT196" s="255" t="s">
        <v>206</v>
      </c>
      <c r="AU196" s="255" t="s">
        <v>78</v>
      </c>
      <c r="AV196" s="14" t="s">
        <v>78</v>
      </c>
      <c r="AW196" s="14" t="s">
        <v>31</v>
      </c>
      <c r="AX196" s="14" t="s">
        <v>69</v>
      </c>
      <c r="AY196" s="255" t="s">
        <v>193</v>
      </c>
    </row>
    <row r="197" s="15" customFormat="1">
      <c r="A197" s="15"/>
      <c r="B197" s="256"/>
      <c r="C197" s="257"/>
      <c r="D197" s="228" t="s">
        <v>206</v>
      </c>
      <c r="E197" s="258" t="s">
        <v>19</v>
      </c>
      <c r="F197" s="259" t="s">
        <v>218</v>
      </c>
      <c r="G197" s="257"/>
      <c r="H197" s="260">
        <v>4.5899999999999999</v>
      </c>
      <c r="I197" s="261"/>
      <c r="J197" s="257"/>
      <c r="K197" s="257"/>
      <c r="L197" s="262"/>
      <c r="M197" s="263"/>
      <c r="N197" s="264"/>
      <c r="O197" s="264"/>
      <c r="P197" s="264"/>
      <c r="Q197" s="264"/>
      <c r="R197" s="264"/>
      <c r="S197" s="264"/>
      <c r="T197" s="265"/>
      <c r="U197" s="15"/>
      <c r="V197" s="15"/>
      <c r="W197" s="15"/>
      <c r="X197" s="15"/>
      <c r="Y197" s="15"/>
      <c r="Z197" s="15"/>
      <c r="AA197" s="15"/>
      <c r="AB197" s="15"/>
      <c r="AC197" s="15"/>
      <c r="AD197" s="15"/>
      <c r="AE197" s="15"/>
      <c r="AT197" s="266" t="s">
        <v>206</v>
      </c>
      <c r="AU197" s="266" t="s">
        <v>78</v>
      </c>
      <c r="AV197" s="15" t="s">
        <v>200</v>
      </c>
      <c r="AW197" s="15" t="s">
        <v>31</v>
      </c>
      <c r="AX197" s="15" t="s">
        <v>76</v>
      </c>
      <c r="AY197" s="266" t="s">
        <v>193</v>
      </c>
    </row>
    <row r="198" s="2" customFormat="1" ht="21.75" customHeight="1">
      <c r="A198" s="41"/>
      <c r="B198" s="42"/>
      <c r="C198" s="215" t="s">
        <v>313</v>
      </c>
      <c r="D198" s="215" t="s">
        <v>195</v>
      </c>
      <c r="E198" s="216" t="s">
        <v>1335</v>
      </c>
      <c r="F198" s="217" t="s">
        <v>1336</v>
      </c>
      <c r="G198" s="218" t="s">
        <v>198</v>
      </c>
      <c r="H198" s="219">
        <v>0.16500000000000001</v>
      </c>
      <c r="I198" s="220"/>
      <c r="J198" s="221">
        <f>ROUND(I198*H198,2)</f>
        <v>0</v>
      </c>
      <c r="K198" s="217" t="s">
        <v>199</v>
      </c>
      <c r="L198" s="47"/>
      <c r="M198" s="222" t="s">
        <v>19</v>
      </c>
      <c r="N198" s="223" t="s">
        <v>40</v>
      </c>
      <c r="O198" s="87"/>
      <c r="P198" s="224">
        <f>O198*H198</f>
        <v>0</v>
      </c>
      <c r="Q198" s="224">
        <v>0</v>
      </c>
      <c r="R198" s="224">
        <f>Q198*H198</f>
        <v>0</v>
      </c>
      <c r="S198" s="224">
        <v>2.2000000000000002</v>
      </c>
      <c r="T198" s="225">
        <f>S198*H198</f>
        <v>0.36300000000000004</v>
      </c>
      <c r="U198" s="41"/>
      <c r="V198" s="41"/>
      <c r="W198" s="41"/>
      <c r="X198" s="41"/>
      <c r="Y198" s="41"/>
      <c r="Z198" s="41"/>
      <c r="AA198" s="41"/>
      <c r="AB198" s="41"/>
      <c r="AC198" s="41"/>
      <c r="AD198" s="41"/>
      <c r="AE198" s="41"/>
      <c r="AR198" s="226" t="s">
        <v>200</v>
      </c>
      <c r="AT198" s="226" t="s">
        <v>195</v>
      </c>
      <c r="AU198" s="226" t="s">
        <v>78</v>
      </c>
      <c r="AY198" s="20" t="s">
        <v>193</v>
      </c>
      <c r="BE198" s="227">
        <f>IF(N198="základní",J198,0)</f>
        <v>0</v>
      </c>
      <c r="BF198" s="227">
        <f>IF(N198="snížená",J198,0)</f>
        <v>0</v>
      </c>
      <c r="BG198" s="227">
        <f>IF(N198="zákl. přenesená",J198,0)</f>
        <v>0</v>
      </c>
      <c r="BH198" s="227">
        <f>IF(N198="sníž. přenesená",J198,0)</f>
        <v>0</v>
      </c>
      <c r="BI198" s="227">
        <f>IF(N198="nulová",J198,0)</f>
        <v>0</v>
      </c>
      <c r="BJ198" s="20" t="s">
        <v>76</v>
      </c>
      <c r="BK198" s="227">
        <f>ROUND(I198*H198,2)</f>
        <v>0</v>
      </c>
      <c r="BL198" s="20" t="s">
        <v>200</v>
      </c>
      <c r="BM198" s="226" t="s">
        <v>1337</v>
      </c>
    </row>
    <row r="199" s="2" customFormat="1">
      <c r="A199" s="41"/>
      <c r="B199" s="42"/>
      <c r="C199" s="43"/>
      <c r="D199" s="228" t="s">
        <v>202</v>
      </c>
      <c r="E199" s="43"/>
      <c r="F199" s="229" t="s">
        <v>1338</v>
      </c>
      <c r="G199" s="43"/>
      <c r="H199" s="43"/>
      <c r="I199" s="230"/>
      <c r="J199" s="43"/>
      <c r="K199" s="43"/>
      <c r="L199" s="47"/>
      <c r="M199" s="231"/>
      <c r="N199" s="232"/>
      <c r="O199" s="87"/>
      <c r="P199" s="87"/>
      <c r="Q199" s="87"/>
      <c r="R199" s="87"/>
      <c r="S199" s="87"/>
      <c r="T199" s="88"/>
      <c r="U199" s="41"/>
      <c r="V199" s="41"/>
      <c r="W199" s="41"/>
      <c r="X199" s="41"/>
      <c r="Y199" s="41"/>
      <c r="Z199" s="41"/>
      <c r="AA199" s="41"/>
      <c r="AB199" s="41"/>
      <c r="AC199" s="41"/>
      <c r="AD199" s="41"/>
      <c r="AE199" s="41"/>
      <c r="AT199" s="20" t="s">
        <v>202</v>
      </c>
      <c r="AU199" s="20" t="s">
        <v>78</v>
      </c>
    </row>
    <row r="200" s="2" customFormat="1">
      <c r="A200" s="41"/>
      <c r="B200" s="42"/>
      <c r="C200" s="43"/>
      <c r="D200" s="233" t="s">
        <v>204</v>
      </c>
      <c r="E200" s="43"/>
      <c r="F200" s="234" t="s">
        <v>1339</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204</v>
      </c>
      <c r="AU200" s="20" t="s">
        <v>78</v>
      </c>
    </row>
    <row r="201" s="13" customFormat="1">
      <c r="A201" s="13"/>
      <c r="B201" s="235"/>
      <c r="C201" s="236"/>
      <c r="D201" s="228" t="s">
        <v>206</v>
      </c>
      <c r="E201" s="237" t="s">
        <v>19</v>
      </c>
      <c r="F201" s="238" t="s">
        <v>279</v>
      </c>
      <c r="G201" s="236"/>
      <c r="H201" s="237" t="s">
        <v>19</v>
      </c>
      <c r="I201" s="239"/>
      <c r="J201" s="236"/>
      <c r="K201" s="236"/>
      <c r="L201" s="240"/>
      <c r="M201" s="241"/>
      <c r="N201" s="242"/>
      <c r="O201" s="242"/>
      <c r="P201" s="242"/>
      <c r="Q201" s="242"/>
      <c r="R201" s="242"/>
      <c r="S201" s="242"/>
      <c r="T201" s="243"/>
      <c r="U201" s="13"/>
      <c r="V201" s="13"/>
      <c r="W201" s="13"/>
      <c r="X201" s="13"/>
      <c r="Y201" s="13"/>
      <c r="Z201" s="13"/>
      <c r="AA201" s="13"/>
      <c r="AB201" s="13"/>
      <c r="AC201" s="13"/>
      <c r="AD201" s="13"/>
      <c r="AE201" s="13"/>
      <c r="AT201" s="244" t="s">
        <v>206</v>
      </c>
      <c r="AU201" s="244" t="s">
        <v>78</v>
      </c>
      <c r="AV201" s="13" t="s">
        <v>76</v>
      </c>
      <c r="AW201" s="13" t="s">
        <v>31</v>
      </c>
      <c r="AX201" s="13" t="s">
        <v>69</v>
      </c>
      <c r="AY201" s="244" t="s">
        <v>193</v>
      </c>
    </row>
    <row r="202" s="13" customFormat="1">
      <c r="A202" s="13"/>
      <c r="B202" s="235"/>
      <c r="C202" s="236"/>
      <c r="D202" s="228" t="s">
        <v>206</v>
      </c>
      <c r="E202" s="237" t="s">
        <v>19</v>
      </c>
      <c r="F202" s="238" t="s">
        <v>1340</v>
      </c>
      <c r="G202" s="236"/>
      <c r="H202" s="237" t="s">
        <v>19</v>
      </c>
      <c r="I202" s="239"/>
      <c r="J202" s="236"/>
      <c r="K202" s="236"/>
      <c r="L202" s="240"/>
      <c r="M202" s="241"/>
      <c r="N202" s="242"/>
      <c r="O202" s="242"/>
      <c r="P202" s="242"/>
      <c r="Q202" s="242"/>
      <c r="R202" s="242"/>
      <c r="S202" s="242"/>
      <c r="T202" s="243"/>
      <c r="U202" s="13"/>
      <c r="V202" s="13"/>
      <c r="W202" s="13"/>
      <c r="X202" s="13"/>
      <c r="Y202" s="13"/>
      <c r="Z202" s="13"/>
      <c r="AA202" s="13"/>
      <c r="AB202" s="13"/>
      <c r="AC202" s="13"/>
      <c r="AD202" s="13"/>
      <c r="AE202" s="13"/>
      <c r="AT202" s="244" t="s">
        <v>206</v>
      </c>
      <c r="AU202" s="244" t="s">
        <v>78</v>
      </c>
      <c r="AV202" s="13" t="s">
        <v>76</v>
      </c>
      <c r="AW202" s="13" t="s">
        <v>31</v>
      </c>
      <c r="AX202" s="13" t="s">
        <v>69</v>
      </c>
      <c r="AY202" s="244" t="s">
        <v>193</v>
      </c>
    </row>
    <row r="203" s="14" customFormat="1">
      <c r="A203" s="14"/>
      <c r="B203" s="245"/>
      <c r="C203" s="246"/>
      <c r="D203" s="228" t="s">
        <v>206</v>
      </c>
      <c r="E203" s="247" t="s">
        <v>19</v>
      </c>
      <c r="F203" s="248" t="s">
        <v>1341</v>
      </c>
      <c r="G203" s="246"/>
      <c r="H203" s="249">
        <v>0.16500000000000001</v>
      </c>
      <c r="I203" s="250"/>
      <c r="J203" s="246"/>
      <c r="K203" s="246"/>
      <c r="L203" s="251"/>
      <c r="M203" s="252"/>
      <c r="N203" s="253"/>
      <c r="O203" s="253"/>
      <c r="P203" s="253"/>
      <c r="Q203" s="253"/>
      <c r="R203" s="253"/>
      <c r="S203" s="253"/>
      <c r="T203" s="254"/>
      <c r="U203" s="14"/>
      <c r="V203" s="14"/>
      <c r="W203" s="14"/>
      <c r="X203" s="14"/>
      <c r="Y203" s="14"/>
      <c r="Z203" s="14"/>
      <c r="AA203" s="14"/>
      <c r="AB203" s="14"/>
      <c r="AC203" s="14"/>
      <c r="AD203" s="14"/>
      <c r="AE203" s="14"/>
      <c r="AT203" s="255" t="s">
        <v>206</v>
      </c>
      <c r="AU203" s="255" t="s">
        <v>78</v>
      </c>
      <c r="AV203" s="14" t="s">
        <v>78</v>
      </c>
      <c r="AW203" s="14" t="s">
        <v>31</v>
      </c>
      <c r="AX203" s="14" t="s">
        <v>76</v>
      </c>
      <c r="AY203" s="255" t="s">
        <v>193</v>
      </c>
    </row>
    <row r="204" s="2" customFormat="1" ht="21.75" customHeight="1">
      <c r="A204" s="41"/>
      <c r="B204" s="42"/>
      <c r="C204" s="215" t="s">
        <v>323</v>
      </c>
      <c r="D204" s="215" t="s">
        <v>195</v>
      </c>
      <c r="E204" s="216" t="s">
        <v>457</v>
      </c>
      <c r="F204" s="217" t="s">
        <v>458</v>
      </c>
      <c r="G204" s="218" t="s">
        <v>198</v>
      </c>
      <c r="H204" s="219">
        <v>3.6320000000000001</v>
      </c>
      <c r="I204" s="220"/>
      <c r="J204" s="221">
        <f>ROUND(I204*H204,2)</f>
        <v>0</v>
      </c>
      <c r="K204" s="217" t="s">
        <v>199</v>
      </c>
      <c r="L204" s="47"/>
      <c r="M204" s="222" t="s">
        <v>19</v>
      </c>
      <c r="N204" s="223" t="s">
        <v>40</v>
      </c>
      <c r="O204" s="87"/>
      <c r="P204" s="224">
        <f>O204*H204</f>
        <v>0</v>
      </c>
      <c r="Q204" s="224">
        <v>0</v>
      </c>
      <c r="R204" s="224">
        <f>Q204*H204</f>
        <v>0</v>
      </c>
      <c r="S204" s="224">
        <v>2.2000000000000002</v>
      </c>
      <c r="T204" s="225">
        <f>S204*H204</f>
        <v>7.9904000000000011</v>
      </c>
      <c r="U204" s="41"/>
      <c r="V204" s="41"/>
      <c r="W204" s="41"/>
      <c r="X204" s="41"/>
      <c r="Y204" s="41"/>
      <c r="Z204" s="41"/>
      <c r="AA204" s="41"/>
      <c r="AB204" s="41"/>
      <c r="AC204" s="41"/>
      <c r="AD204" s="41"/>
      <c r="AE204" s="41"/>
      <c r="AR204" s="226" t="s">
        <v>200</v>
      </c>
      <c r="AT204" s="226" t="s">
        <v>195</v>
      </c>
      <c r="AU204" s="226" t="s">
        <v>78</v>
      </c>
      <c r="AY204" s="20" t="s">
        <v>193</v>
      </c>
      <c r="BE204" s="227">
        <f>IF(N204="základní",J204,0)</f>
        <v>0</v>
      </c>
      <c r="BF204" s="227">
        <f>IF(N204="snížená",J204,0)</f>
        <v>0</v>
      </c>
      <c r="BG204" s="227">
        <f>IF(N204="zákl. přenesená",J204,0)</f>
        <v>0</v>
      </c>
      <c r="BH204" s="227">
        <f>IF(N204="sníž. přenesená",J204,0)</f>
        <v>0</v>
      </c>
      <c r="BI204" s="227">
        <f>IF(N204="nulová",J204,0)</f>
        <v>0</v>
      </c>
      <c r="BJ204" s="20" t="s">
        <v>76</v>
      </c>
      <c r="BK204" s="227">
        <f>ROUND(I204*H204,2)</f>
        <v>0</v>
      </c>
      <c r="BL204" s="20" t="s">
        <v>200</v>
      </c>
      <c r="BM204" s="226" t="s">
        <v>1342</v>
      </c>
    </row>
    <row r="205" s="2" customFormat="1">
      <c r="A205" s="41"/>
      <c r="B205" s="42"/>
      <c r="C205" s="43"/>
      <c r="D205" s="228" t="s">
        <v>202</v>
      </c>
      <c r="E205" s="43"/>
      <c r="F205" s="229" t="s">
        <v>460</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202</v>
      </c>
      <c r="AU205" s="20" t="s">
        <v>78</v>
      </c>
    </row>
    <row r="206" s="2" customFormat="1">
      <c r="A206" s="41"/>
      <c r="B206" s="42"/>
      <c r="C206" s="43"/>
      <c r="D206" s="233" t="s">
        <v>204</v>
      </c>
      <c r="E206" s="43"/>
      <c r="F206" s="234" t="s">
        <v>461</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204</v>
      </c>
      <c r="AU206" s="20" t="s">
        <v>78</v>
      </c>
    </row>
    <row r="207" s="13" customFormat="1">
      <c r="A207" s="13"/>
      <c r="B207" s="235"/>
      <c r="C207" s="236"/>
      <c r="D207" s="228" t="s">
        <v>206</v>
      </c>
      <c r="E207" s="237" t="s">
        <v>19</v>
      </c>
      <c r="F207" s="238" t="s">
        <v>279</v>
      </c>
      <c r="G207" s="236"/>
      <c r="H207" s="237" t="s">
        <v>19</v>
      </c>
      <c r="I207" s="239"/>
      <c r="J207" s="236"/>
      <c r="K207" s="236"/>
      <c r="L207" s="240"/>
      <c r="M207" s="241"/>
      <c r="N207" s="242"/>
      <c r="O207" s="242"/>
      <c r="P207" s="242"/>
      <c r="Q207" s="242"/>
      <c r="R207" s="242"/>
      <c r="S207" s="242"/>
      <c r="T207" s="243"/>
      <c r="U207" s="13"/>
      <c r="V207" s="13"/>
      <c r="W207" s="13"/>
      <c r="X207" s="13"/>
      <c r="Y207" s="13"/>
      <c r="Z207" s="13"/>
      <c r="AA207" s="13"/>
      <c r="AB207" s="13"/>
      <c r="AC207" s="13"/>
      <c r="AD207" s="13"/>
      <c r="AE207" s="13"/>
      <c r="AT207" s="244" t="s">
        <v>206</v>
      </c>
      <c r="AU207" s="244" t="s">
        <v>78</v>
      </c>
      <c r="AV207" s="13" t="s">
        <v>76</v>
      </c>
      <c r="AW207" s="13" t="s">
        <v>31</v>
      </c>
      <c r="AX207" s="13" t="s">
        <v>69</v>
      </c>
      <c r="AY207" s="244" t="s">
        <v>193</v>
      </c>
    </row>
    <row r="208" s="13" customFormat="1">
      <c r="A208" s="13"/>
      <c r="B208" s="235"/>
      <c r="C208" s="236"/>
      <c r="D208" s="228" t="s">
        <v>206</v>
      </c>
      <c r="E208" s="237" t="s">
        <v>19</v>
      </c>
      <c r="F208" s="238" t="s">
        <v>1343</v>
      </c>
      <c r="G208" s="236"/>
      <c r="H208" s="237" t="s">
        <v>19</v>
      </c>
      <c r="I208" s="239"/>
      <c r="J208" s="236"/>
      <c r="K208" s="236"/>
      <c r="L208" s="240"/>
      <c r="M208" s="241"/>
      <c r="N208" s="242"/>
      <c r="O208" s="242"/>
      <c r="P208" s="242"/>
      <c r="Q208" s="242"/>
      <c r="R208" s="242"/>
      <c r="S208" s="242"/>
      <c r="T208" s="243"/>
      <c r="U208" s="13"/>
      <c r="V208" s="13"/>
      <c r="W208" s="13"/>
      <c r="X208" s="13"/>
      <c r="Y208" s="13"/>
      <c r="Z208" s="13"/>
      <c r="AA208" s="13"/>
      <c r="AB208" s="13"/>
      <c r="AC208" s="13"/>
      <c r="AD208" s="13"/>
      <c r="AE208" s="13"/>
      <c r="AT208" s="244" t="s">
        <v>206</v>
      </c>
      <c r="AU208" s="244" t="s">
        <v>78</v>
      </c>
      <c r="AV208" s="13" t="s">
        <v>76</v>
      </c>
      <c r="AW208" s="13" t="s">
        <v>31</v>
      </c>
      <c r="AX208" s="13" t="s">
        <v>69</v>
      </c>
      <c r="AY208" s="244" t="s">
        <v>193</v>
      </c>
    </row>
    <row r="209" s="14" customFormat="1">
      <c r="A209" s="14"/>
      <c r="B209" s="245"/>
      <c r="C209" s="246"/>
      <c r="D209" s="228" t="s">
        <v>206</v>
      </c>
      <c r="E209" s="247" t="s">
        <v>19</v>
      </c>
      <c r="F209" s="248" t="s">
        <v>1344</v>
      </c>
      <c r="G209" s="246"/>
      <c r="H209" s="249">
        <v>2.2799999999999998</v>
      </c>
      <c r="I209" s="250"/>
      <c r="J209" s="246"/>
      <c r="K209" s="246"/>
      <c r="L209" s="251"/>
      <c r="M209" s="252"/>
      <c r="N209" s="253"/>
      <c r="O209" s="253"/>
      <c r="P209" s="253"/>
      <c r="Q209" s="253"/>
      <c r="R209" s="253"/>
      <c r="S209" s="253"/>
      <c r="T209" s="254"/>
      <c r="U209" s="14"/>
      <c r="V209" s="14"/>
      <c r="W209" s="14"/>
      <c r="X209" s="14"/>
      <c r="Y209" s="14"/>
      <c r="Z209" s="14"/>
      <c r="AA209" s="14"/>
      <c r="AB209" s="14"/>
      <c r="AC209" s="14"/>
      <c r="AD209" s="14"/>
      <c r="AE209" s="14"/>
      <c r="AT209" s="255" t="s">
        <v>206</v>
      </c>
      <c r="AU209" s="255" t="s">
        <v>78</v>
      </c>
      <c r="AV209" s="14" t="s">
        <v>78</v>
      </c>
      <c r="AW209" s="14" t="s">
        <v>31</v>
      </c>
      <c r="AX209" s="14" t="s">
        <v>69</v>
      </c>
      <c r="AY209" s="255" t="s">
        <v>193</v>
      </c>
    </row>
    <row r="210" s="13" customFormat="1">
      <c r="A210" s="13"/>
      <c r="B210" s="235"/>
      <c r="C210" s="236"/>
      <c r="D210" s="228" t="s">
        <v>206</v>
      </c>
      <c r="E210" s="237" t="s">
        <v>19</v>
      </c>
      <c r="F210" s="238" t="s">
        <v>1345</v>
      </c>
      <c r="G210" s="236"/>
      <c r="H210" s="237" t="s">
        <v>19</v>
      </c>
      <c r="I210" s="239"/>
      <c r="J210" s="236"/>
      <c r="K210" s="236"/>
      <c r="L210" s="240"/>
      <c r="M210" s="241"/>
      <c r="N210" s="242"/>
      <c r="O210" s="242"/>
      <c r="P210" s="242"/>
      <c r="Q210" s="242"/>
      <c r="R210" s="242"/>
      <c r="S210" s="242"/>
      <c r="T210" s="243"/>
      <c r="U210" s="13"/>
      <c r="V210" s="13"/>
      <c r="W210" s="13"/>
      <c r="X210" s="13"/>
      <c r="Y210" s="13"/>
      <c r="Z210" s="13"/>
      <c r="AA210" s="13"/>
      <c r="AB210" s="13"/>
      <c r="AC210" s="13"/>
      <c r="AD210" s="13"/>
      <c r="AE210" s="13"/>
      <c r="AT210" s="244" t="s">
        <v>206</v>
      </c>
      <c r="AU210" s="244" t="s">
        <v>78</v>
      </c>
      <c r="AV210" s="13" t="s">
        <v>76</v>
      </c>
      <c r="AW210" s="13" t="s">
        <v>31</v>
      </c>
      <c r="AX210" s="13" t="s">
        <v>69</v>
      </c>
      <c r="AY210" s="244" t="s">
        <v>193</v>
      </c>
    </row>
    <row r="211" s="13" customFormat="1">
      <c r="A211" s="13"/>
      <c r="B211" s="235"/>
      <c r="C211" s="236"/>
      <c r="D211" s="228" t="s">
        <v>206</v>
      </c>
      <c r="E211" s="237" t="s">
        <v>19</v>
      </c>
      <c r="F211" s="238" t="s">
        <v>1346</v>
      </c>
      <c r="G211" s="236"/>
      <c r="H211" s="237" t="s">
        <v>19</v>
      </c>
      <c r="I211" s="239"/>
      <c r="J211" s="236"/>
      <c r="K211" s="236"/>
      <c r="L211" s="240"/>
      <c r="M211" s="241"/>
      <c r="N211" s="242"/>
      <c r="O211" s="242"/>
      <c r="P211" s="242"/>
      <c r="Q211" s="242"/>
      <c r="R211" s="242"/>
      <c r="S211" s="242"/>
      <c r="T211" s="243"/>
      <c r="U211" s="13"/>
      <c r="V211" s="13"/>
      <c r="W211" s="13"/>
      <c r="X211" s="13"/>
      <c r="Y211" s="13"/>
      <c r="Z211" s="13"/>
      <c r="AA211" s="13"/>
      <c r="AB211" s="13"/>
      <c r="AC211" s="13"/>
      <c r="AD211" s="13"/>
      <c r="AE211" s="13"/>
      <c r="AT211" s="244" t="s">
        <v>206</v>
      </c>
      <c r="AU211" s="244" t="s">
        <v>78</v>
      </c>
      <c r="AV211" s="13" t="s">
        <v>76</v>
      </c>
      <c r="AW211" s="13" t="s">
        <v>31</v>
      </c>
      <c r="AX211" s="13" t="s">
        <v>69</v>
      </c>
      <c r="AY211" s="244" t="s">
        <v>193</v>
      </c>
    </row>
    <row r="212" s="14" customFormat="1">
      <c r="A212" s="14"/>
      <c r="B212" s="245"/>
      <c r="C212" s="246"/>
      <c r="D212" s="228" t="s">
        <v>206</v>
      </c>
      <c r="E212" s="247" t="s">
        <v>19</v>
      </c>
      <c r="F212" s="248" t="s">
        <v>1347</v>
      </c>
      <c r="G212" s="246"/>
      <c r="H212" s="249">
        <v>0.52000000000000002</v>
      </c>
      <c r="I212" s="250"/>
      <c r="J212" s="246"/>
      <c r="K212" s="246"/>
      <c r="L212" s="251"/>
      <c r="M212" s="252"/>
      <c r="N212" s="253"/>
      <c r="O212" s="253"/>
      <c r="P212" s="253"/>
      <c r="Q212" s="253"/>
      <c r="R212" s="253"/>
      <c r="S212" s="253"/>
      <c r="T212" s="254"/>
      <c r="U212" s="14"/>
      <c r="V212" s="14"/>
      <c r="W212" s="14"/>
      <c r="X212" s="14"/>
      <c r="Y212" s="14"/>
      <c r="Z212" s="14"/>
      <c r="AA212" s="14"/>
      <c r="AB212" s="14"/>
      <c r="AC212" s="14"/>
      <c r="AD212" s="14"/>
      <c r="AE212" s="14"/>
      <c r="AT212" s="255" t="s">
        <v>206</v>
      </c>
      <c r="AU212" s="255" t="s">
        <v>78</v>
      </c>
      <c r="AV212" s="14" t="s">
        <v>78</v>
      </c>
      <c r="AW212" s="14" t="s">
        <v>31</v>
      </c>
      <c r="AX212" s="14" t="s">
        <v>69</v>
      </c>
      <c r="AY212" s="255" t="s">
        <v>193</v>
      </c>
    </row>
    <row r="213" s="13" customFormat="1">
      <c r="A213" s="13"/>
      <c r="B213" s="235"/>
      <c r="C213" s="236"/>
      <c r="D213" s="228" t="s">
        <v>206</v>
      </c>
      <c r="E213" s="237" t="s">
        <v>19</v>
      </c>
      <c r="F213" s="238" t="s">
        <v>1348</v>
      </c>
      <c r="G213" s="236"/>
      <c r="H213" s="237" t="s">
        <v>19</v>
      </c>
      <c r="I213" s="239"/>
      <c r="J213" s="236"/>
      <c r="K213" s="236"/>
      <c r="L213" s="240"/>
      <c r="M213" s="241"/>
      <c r="N213" s="242"/>
      <c r="O213" s="242"/>
      <c r="P213" s="242"/>
      <c r="Q213" s="242"/>
      <c r="R213" s="242"/>
      <c r="S213" s="242"/>
      <c r="T213" s="243"/>
      <c r="U213" s="13"/>
      <c r="V213" s="13"/>
      <c r="W213" s="13"/>
      <c r="X213" s="13"/>
      <c r="Y213" s="13"/>
      <c r="Z213" s="13"/>
      <c r="AA213" s="13"/>
      <c r="AB213" s="13"/>
      <c r="AC213" s="13"/>
      <c r="AD213" s="13"/>
      <c r="AE213" s="13"/>
      <c r="AT213" s="244" t="s">
        <v>206</v>
      </c>
      <c r="AU213" s="244" t="s">
        <v>78</v>
      </c>
      <c r="AV213" s="13" t="s">
        <v>76</v>
      </c>
      <c r="AW213" s="13" t="s">
        <v>31</v>
      </c>
      <c r="AX213" s="13" t="s">
        <v>69</v>
      </c>
      <c r="AY213" s="244" t="s">
        <v>193</v>
      </c>
    </row>
    <row r="214" s="14" customFormat="1">
      <c r="A214" s="14"/>
      <c r="B214" s="245"/>
      <c r="C214" s="246"/>
      <c r="D214" s="228" t="s">
        <v>206</v>
      </c>
      <c r="E214" s="247" t="s">
        <v>19</v>
      </c>
      <c r="F214" s="248" t="s">
        <v>1349</v>
      </c>
      <c r="G214" s="246"/>
      <c r="H214" s="249">
        <v>0.16800000000000001</v>
      </c>
      <c r="I214" s="250"/>
      <c r="J214" s="246"/>
      <c r="K214" s="246"/>
      <c r="L214" s="251"/>
      <c r="M214" s="252"/>
      <c r="N214" s="253"/>
      <c r="O214" s="253"/>
      <c r="P214" s="253"/>
      <c r="Q214" s="253"/>
      <c r="R214" s="253"/>
      <c r="S214" s="253"/>
      <c r="T214" s="254"/>
      <c r="U214" s="14"/>
      <c r="V214" s="14"/>
      <c r="W214" s="14"/>
      <c r="X214" s="14"/>
      <c r="Y214" s="14"/>
      <c r="Z214" s="14"/>
      <c r="AA214" s="14"/>
      <c r="AB214" s="14"/>
      <c r="AC214" s="14"/>
      <c r="AD214" s="14"/>
      <c r="AE214" s="14"/>
      <c r="AT214" s="255" t="s">
        <v>206</v>
      </c>
      <c r="AU214" s="255" t="s">
        <v>78</v>
      </c>
      <c r="AV214" s="14" t="s">
        <v>78</v>
      </c>
      <c r="AW214" s="14" t="s">
        <v>31</v>
      </c>
      <c r="AX214" s="14" t="s">
        <v>69</v>
      </c>
      <c r="AY214" s="255" t="s">
        <v>193</v>
      </c>
    </row>
    <row r="215" s="13" customFormat="1">
      <c r="A215" s="13"/>
      <c r="B215" s="235"/>
      <c r="C215" s="236"/>
      <c r="D215" s="228" t="s">
        <v>206</v>
      </c>
      <c r="E215" s="237" t="s">
        <v>19</v>
      </c>
      <c r="F215" s="238" t="s">
        <v>1350</v>
      </c>
      <c r="G215" s="236"/>
      <c r="H215" s="237" t="s">
        <v>19</v>
      </c>
      <c r="I215" s="239"/>
      <c r="J215" s="236"/>
      <c r="K215" s="236"/>
      <c r="L215" s="240"/>
      <c r="M215" s="241"/>
      <c r="N215" s="242"/>
      <c r="O215" s="242"/>
      <c r="P215" s="242"/>
      <c r="Q215" s="242"/>
      <c r="R215" s="242"/>
      <c r="S215" s="242"/>
      <c r="T215" s="243"/>
      <c r="U215" s="13"/>
      <c r="V215" s="13"/>
      <c r="W215" s="13"/>
      <c r="X215" s="13"/>
      <c r="Y215" s="13"/>
      <c r="Z215" s="13"/>
      <c r="AA215" s="13"/>
      <c r="AB215" s="13"/>
      <c r="AC215" s="13"/>
      <c r="AD215" s="13"/>
      <c r="AE215" s="13"/>
      <c r="AT215" s="244" t="s">
        <v>206</v>
      </c>
      <c r="AU215" s="244" t="s">
        <v>78</v>
      </c>
      <c r="AV215" s="13" t="s">
        <v>76</v>
      </c>
      <c r="AW215" s="13" t="s">
        <v>31</v>
      </c>
      <c r="AX215" s="13" t="s">
        <v>69</v>
      </c>
      <c r="AY215" s="244" t="s">
        <v>193</v>
      </c>
    </row>
    <row r="216" s="14" customFormat="1">
      <c r="A216" s="14"/>
      <c r="B216" s="245"/>
      <c r="C216" s="246"/>
      <c r="D216" s="228" t="s">
        <v>206</v>
      </c>
      <c r="E216" s="247" t="s">
        <v>19</v>
      </c>
      <c r="F216" s="248" t="s">
        <v>1351</v>
      </c>
      <c r="G216" s="246"/>
      <c r="H216" s="249">
        <v>0.27200000000000002</v>
      </c>
      <c r="I216" s="250"/>
      <c r="J216" s="246"/>
      <c r="K216" s="246"/>
      <c r="L216" s="251"/>
      <c r="M216" s="252"/>
      <c r="N216" s="253"/>
      <c r="O216" s="253"/>
      <c r="P216" s="253"/>
      <c r="Q216" s="253"/>
      <c r="R216" s="253"/>
      <c r="S216" s="253"/>
      <c r="T216" s="254"/>
      <c r="U216" s="14"/>
      <c r="V216" s="14"/>
      <c r="W216" s="14"/>
      <c r="X216" s="14"/>
      <c r="Y216" s="14"/>
      <c r="Z216" s="14"/>
      <c r="AA216" s="14"/>
      <c r="AB216" s="14"/>
      <c r="AC216" s="14"/>
      <c r="AD216" s="14"/>
      <c r="AE216" s="14"/>
      <c r="AT216" s="255" t="s">
        <v>206</v>
      </c>
      <c r="AU216" s="255" t="s">
        <v>78</v>
      </c>
      <c r="AV216" s="14" t="s">
        <v>78</v>
      </c>
      <c r="AW216" s="14" t="s">
        <v>31</v>
      </c>
      <c r="AX216" s="14" t="s">
        <v>69</v>
      </c>
      <c r="AY216" s="255" t="s">
        <v>193</v>
      </c>
    </row>
    <row r="217" s="13" customFormat="1">
      <c r="A217" s="13"/>
      <c r="B217" s="235"/>
      <c r="C217" s="236"/>
      <c r="D217" s="228" t="s">
        <v>206</v>
      </c>
      <c r="E217" s="237" t="s">
        <v>19</v>
      </c>
      <c r="F217" s="238" t="s">
        <v>1352</v>
      </c>
      <c r="G217" s="236"/>
      <c r="H217" s="237" t="s">
        <v>19</v>
      </c>
      <c r="I217" s="239"/>
      <c r="J217" s="236"/>
      <c r="K217" s="236"/>
      <c r="L217" s="240"/>
      <c r="M217" s="241"/>
      <c r="N217" s="242"/>
      <c r="O217" s="242"/>
      <c r="P217" s="242"/>
      <c r="Q217" s="242"/>
      <c r="R217" s="242"/>
      <c r="S217" s="242"/>
      <c r="T217" s="243"/>
      <c r="U217" s="13"/>
      <c r="V217" s="13"/>
      <c r="W217" s="13"/>
      <c r="X217" s="13"/>
      <c r="Y217" s="13"/>
      <c r="Z217" s="13"/>
      <c r="AA217" s="13"/>
      <c r="AB217" s="13"/>
      <c r="AC217" s="13"/>
      <c r="AD217" s="13"/>
      <c r="AE217" s="13"/>
      <c r="AT217" s="244" t="s">
        <v>206</v>
      </c>
      <c r="AU217" s="244" t="s">
        <v>78</v>
      </c>
      <c r="AV217" s="13" t="s">
        <v>76</v>
      </c>
      <c r="AW217" s="13" t="s">
        <v>31</v>
      </c>
      <c r="AX217" s="13" t="s">
        <v>69</v>
      </c>
      <c r="AY217" s="244" t="s">
        <v>193</v>
      </c>
    </row>
    <row r="218" s="14" customFormat="1">
      <c r="A218" s="14"/>
      <c r="B218" s="245"/>
      <c r="C218" s="246"/>
      <c r="D218" s="228" t="s">
        <v>206</v>
      </c>
      <c r="E218" s="247" t="s">
        <v>19</v>
      </c>
      <c r="F218" s="248" t="s">
        <v>1353</v>
      </c>
      <c r="G218" s="246"/>
      <c r="H218" s="249">
        <v>0.39200000000000002</v>
      </c>
      <c r="I218" s="250"/>
      <c r="J218" s="246"/>
      <c r="K218" s="246"/>
      <c r="L218" s="251"/>
      <c r="M218" s="252"/>
      <c r="N218" s="253"/>
      <c r="O218" s="253"/>
      <c r="P218" s="253"/>
      <c r="Q218" s="253"/>
      <c r="R218" s="253"/>
      <c r="S218" s="253"/>
      <c r="T218" s="254"/>
      <c r="U218" s="14"/>
      <c r="V218" s="14"/>
      <c r="W218" s="14"/>
      <c r="X218" s="14"/>
      <c r="Y218" s="14"/>
      <c r="Z218" s="14"/>
      <c r="AA218" s="14"/>
      <c r="AB218" s="14"/>
      <c r="AC218" s="14"/>
      <c r="AD218" s="14"/>
      <c r="AE218" s="14"/>
      <c r="AT218" s="255" t="s">
        <v>206</v>
      </c>
      <c r="AU218" s="255" t="s">
        <v>78</v>
      </c>
      <c r="AV218" s="14" t="s">
        <v>78</v>
      </c>
      <c r="AW218" s="14" t="s">
        <v>31</v>
      </c>
      <c r="AX218" s="14" t="s">
        <v>69</v>
      </c>
      <c r="AY218" s="255" t="s">
        <v>193</v>
      </c>
    </row>
    <row r="219" s="15" customFormat="1">
      <c r="A219" s="15"/>
      <c r="B219" s="256"/>
      <c r="C219" s="257"/>
      <c r="D219" s="228" t="s">
        <v>206</v>
      </c>
      <c r="E219" s="258" t="s">
        <v>19</v>
      </c>
      <c r="F219" s="259" t="s">
        <v>218</v>
      </c>
      <c r="G219" s="257"/>
      <c r="H219" s="260">
        <v>3.6320000000000001</v>
      </c>
      <c r="I219" s="261"/>
      <c r="J219" s="257"/>
      <c r="K219" s="257"/>
      <c r="L219" s="262"/>
      <c r="M219" s="263"/>
      <c r="N219" s="264"/>
      <c r="O219" s="264"/>
      <c r="P219" s="264"/>
      <c r="Q219" s="264"/>
      <c r="R219" s="264"/>
      <c r="S219" s="264"/>
      <c r="T219" s="265"/>
      <c r="U219" s="15"/>
      <c r="V219" s="15"/>
      <c r="W219" s="15"/>
      <c r="X219" s="15"/>
      <c r="Y219" s="15"/>
      <c r="Z219" s="15"/>
      <c r="AA219" s="15"/>
      <c r="AB219" s="15"/>
      <c r="AC219" s="15"/>
      <c r="AD219" s="15"/>
      <c r="AE219" s="15"/>
      <c r="AT219" s="266" t="s">
        <v>206</v>
      </c>
      <c r="AU219" s="266" t="s">
        <v>78</v>
      </c>
      <c r="AV219" s="15" t="s">
        <v>200</v>
      </c>
      <c r="AW219" s="15" t="s">
        <v>31</v>
      </c>
      <c r="AX219" s="15" t="s">
        <v>76</v>
      </c>
      <c r="AY219" s="266" t="s">
        <v>193</v>
      </c>
    </row>
    <row r="220" s="2" customFormat="1" ht="21.75" customHeight="1">
      <c r="A220" s="41"/>
      <c r="B220" s="42"/>
      <c r="C220" s="215" t="s">
        <v>329</v>
      </c>
      <c r="D220" s="215" t="s">
        <v>195</v>
      </c>
      <c r="E220" s="216" t="s">
        <v>1354</v>
      </c>
      <c r="F220" s="217" t="s">
        <v>1355</v>
      </c>
      <c r="G220" s="218" t="s">
        <v>198</v>
      </c>
      <c r="H220" s="219">
        <v>0.39000000000000001</v>
      </c>
      <c r="I220" s="220"/>
      <c r="J220" s="221">
        <f>ROUND(I220*H220,2)</f>
        <v>0</v>
      </c>
      <c r="K220" s="217" t="s">
        <v>199</v>
      </c>
      <c r="L220" s="47"/>
      <c r="M220" s="222" t="s">
        <v>19</v>
      </c>
      <c r="N220" s="223" t="s">
        <v>40</v>
      </c>
      <c r="O220" s="87"/>
      <c r="P220" s="224">
        <f>O220*H220</f>
        <v>0</v>
      </c>
      <c r="Q220" s="224">
        <v>0</v>
      </c>
      <c r="R220" s="224">
        <f>Q220*H220</f>
        <v>0</v>
      </c>
      <c r="S220" s="224">
        <v>2.2000000000000002</v>
      </c>
      <c r="T220" s="225">
        <f>S220*H220</f>
        <v>0.8580000000000001</v>
      </c>
      <c r="U220" s="41"/>
      <c r="V220" s="41"/>
      <c r="W220" s="41"/>
      <c r="X220" s="41"/>
      <c r="Y220" s="41"/>
      <c r="Z220" s="41"/>
      <c r="AA220" s="41"/>
      <c r="AB220" s="41"/>
      <c r="AC220" s="41"/>
      <c r="AD220" s="41"/>
      <c r="AE220" s="41"/>
      <c r="AR220" s="226" t="s">
        <v>200</v>
      </c>
      <c r="AT220" s="226" t="s">
        <v>195</v>
      </c>
      <c r="AU220" s="226" t="s">
        <v>78</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200</v>
      </c>
      <c r="BM220" s="226" t="s">
        <v>1356</v>
      </c>
    </row>
    <row r="221" s="2" customFormat="1">
      <c r="A221" s="41"/>
      <c r="B221" s="42"/>
      <c r="C221" s="43"/>
      <c r="D221" s="228" t="s">
        <v>202</v>
      </c>
      <c r="E221" s="43"/>
      <c r="F221" s="229" t="s">
        <v>1357</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78</v>
      </c>
    </row>
    <row r="222" s="2" customFormat="1">
      <c r="A222" s="41"/>
      <c r="B222" s="42"/>
      <c r="C222" s="43"/>
      <c r="D222" s="233" t="s">
        <v>204</v>
      </c>
      <c r="E222" s="43"/>
      <c r="F222" s="234" t="s">
        <v>1358</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204</v>
      </c>
      <c r="AU222" s="20" t="s">
        <v>78</v>
      </c>
    </row>
    <row r="223" s="13" customFormat="1">
      <c r="A223" s="13"/>
      <c r="B223" s="235"/>
      <c r="C223" s="236"/>
      <c r="D223" s="228" t="s">
        <v>206</v>
      </c>
      <c r="E223" s="237" t="s">
        <v>19</v>
      </c>
      <c r="F223" s="238" t="s">
        <v>279</v>
      </c>
      <c r="G223" s="236"/>
      <c r="H223" s="237" t="s">
        <v>19</v>
      </c>
      <c r="I223" s="239"/>
      <c r="J223" s="236"/>
      <c r="K223" s="236"/>
      <c r="L223" s="240"/>
      <c r="M223" s="241"/>
      <c r="N223" s="242"/>
      <c r="O223" s="242"/>
      <c r="P223" s="242"/>
      <c r="Q223" s="242"/>
      <c r="R223" s="242"/>
      <c r="S223" s="242"/>
      <c r="T223" s="243"/>
      <c r="U223" s="13"/>
      <c r="V223" s="13"/>
      <c r="W223" s="13"/>
      <c r="X223" s="13"/>
      <c r="Y223" s="13"/>
      <c r="Z223" s="13"/>
      <c r="AA223" s="13"/>
      <c r="AB223" s="13"/>
      <c r="AC223" s="13"/>
      <c r="AD223" s="13"/>
      <c r="AE223" s="13"/>
      <c r="AT223" s="244" t="s">
        <v>206</v>
      </c>
      <c r="AU223" s="244" t="s">
        <v>78</v>
      </c>
      <c r="AV223" s="13" t="s">
        <v>76</v>
      </c>
      <c r="AW223" s="13" t="s">
        <v>31</v>
      </c>
      <c r="AX223" s="13" t="s">
        <v>69</v>
      </c>
      <c r="AY223" s="244" t="s">
        <v>193</v>
      </c>
    </row>
    <row r="224" s="13" customFormat="1">
      <c r="A224" s="13"/>
      <c r="B224" s="235"/>
      <c r="C224" s="236"/>
      <c r="D224" s="228" t="s">
        <v>206</v>
      </c>
      <c r="E224" s="237" t="s">
        <v>19</v>
      </c>
      <c r="F224" s="238" t="s">
        <v>1345</v>
      </c>
      <c r="G224" s="236"/>
      <c r="H224" s="237" t="s">
        <v>19</v>
      </c>
      <c r="I224" s="239"/>
      <c r="J224" s="236"/>
      <c r="K224" s="236"/>
      <c r="L224" s="240"/>
      <c r="M224" s="241"/>
      <c r="N224" s="242"/>
      <c r="O224" s="242"/>
      <c r="P224" s="242"/>
      <c r="Q224" s="242"/>
      <c r="R224" s="242"/>
      <c r="S224" s="242"/>
      <c r="T224" s="243"/>
      <c r="U224" s="13"/>
      <c r="V224" s="13"/>
      <c r="W224" s="13"/>
      <c r="X224" s="13"/>
      <c r="Y224" s="13"/>
      <c r="Z224" s="13"/>
      <c r="AA224" s="13"/>
      <c r="AB224" s="13"/>
      <c r="AC224" s="13"/>
      <c r="AD224" s="13"/>
      <c r="AE224" s="13"/>
      <c r="AT224" s="244" t="s">
        <v>206</v>
      </c>
      <c r="AU224" s="244" t="s">
        <v>78</v>
      </c>
      <c r="AV224" s="13" t="s">
        <v>76</v>
      </c>
      <c r="AW224" s="13" t="s">
        <v>31</v>
      </c>
      <c r="AX224" s="13" t="s">
        <v>69</v>
      </c>
      <c r="AY224" s="244" t="s">
        <v>193</v>
      </c>
    </row>
    <row r="225" s="13" customFormat="1">
      <c r="A225" s="13"/>
      <c r="B225" s="235"/>
      <c r="C225" s="236"/>
      <c r="D225" s="228" t="s">
        <v>206</v>
      </c>
      <c r="E225" s="237" t="s">
        <v>19</v>
      </c>
      <c r="F225" s="238" t="s">
        <v>1352</v>
      </c>
      <c r="G225" s="236"/>
      <c r="H225" s="237" t="s">
        <v>19</v>
      </c>
      <c r="I225" s="239"/>
      <c r="J225" s="236"/>
      <c r="K225" s="236"/>
      <c r="L225" s="240"/>
      <c r="M225" s="241"/>
      <c r="N225" s="242"/>
      <c r="O225" s="242"/>
      <c r="P225" s="242"/>
      <c r="Q225" s="242"/>
      <c r="R225" s="242"/>
      <c r="S225" s="242"/>
      <c r="T225" s="243"/>
      <c r="U225" s="13"/>
      <c r="V225" s="13"/>
      <c r="W225" s="13"/>
      <c r="X225" s="13"/>
      <c r="Y225" s="13"/>
      <c r="Z225" s="13"/>
      <c r="AA225" s="13"/>
      <c r="AB225" s="13"/>
      <c r="AC225" s="13"/>
      <c r="AD225" s="13"/>
      <c r="AE225" s="13"/>
      <c r="AT225" s="244" t="s">
        <v>206</v>
      </c>
      <c r="AU225" s="244" t="s">
        <v>78</v>
      </c>
      <c r="AV225" s="13" t="s">
        <v>76</v>
      </c>
      <c r="AW225" s="13" t="s">
        <v>31</v>
      </c>
      <c r="AX225" s="13" t="s">
        <v>69</v>
      </c>
      <c r="AY225" s="244" t="s">
        <v>193</v>
      </c>
    </row>
    <row r="226" s="14" customFormat="1">
      <c r="A226" s="14"/>
      <c r="B226" s="245"/>
      <c r="C226" s="246"/>
      <c r="D226" s="228" t="s">
        <v>206</v>
      </c>
      <c r="E226" s="247" t="s">
        <v>19</v>
      </c>
      <c r="F226" s="248" t="s">
        <v>1334</v>
      </c>
      <c r="G226" s="246"/>
      <c r="H226" s="249">
        <v>0.39000000000000001</v>
      </c>
      <c r="I226" s="250"/>
      <c r="J226" s="246"/>
      <c r="K226" s="246"/>
      <c r="L226" s="251"/>
      <c r="M226" s="252"/>
      <c r="N226" s="253"/>
      <c r="O226" s="253"/>
      <c r="P226" s="253"/>
      <c r="Q226" s="253"/>
      <c r="R226" s="253"/>
      <c r="S226" s="253"/>
      <c r="T226" s="254"/>
      <c r="U226" s="14"/>
      <c r="V226" s="14"/>
      <c r="W226" s="14"/>
      <c r="X226" s="14"/>
      <c r="Y226" s="14"/>
      <c r="Z226" s="14"/>
      <c r="AA226" s="14"/>
      <c r="AB226" s="14"/>
      <c r="AC226" s="14"/>
      <c r="AD226" s="14"/>
      <c r="AE226" s="14"/>
      <c r="AT226" s="255" t="s">
        <v>206</v>
      </c>
      <c r="AU226" s="255" t="s">
        <v>78</v>
      </c>
      <c r="AV226" s="14" t="s">
        <v>78</v>
      </c>
      <c r="AW226" s="14" t="s">
        <v>31</v>
      </c>
      <c r="AX226" s="14" t="s">
        <v>76</v>
      </c>
      <c r="AY226" s="255" t="s">
        <v>193</v>
      </c>
    </row>
    <row r="227" s="2" customFormat="1" ht="21.75" customHeight="1">
      <c r="A227" s="41"/>
      <c r="B227" s="42"/>
      <c r="C227" s="215" t="s">
        <v>333</v>
      </c>
      <c r="D227" s="215" t="s">
        <v>195</v>
      </c>
      <c r="E227" s="216" t="s">
        <v>468</v>
      </c>
      <c r="F227" s="217" t="s">
        <v>469</v>
      </c>
      <c r="G227" s="218" t="s">
        <v>198</v>
      </c>
      <c r="H227" s="219">
        <v>4.2750000000000004</v>
      </c>
      <c r="I227" s="220"/>
      <c r="J227" s="221">
        <f>ROUND(I227*H227,2)</f>
        <v>0</v>
      </c>
      <c r="K227" s="217" t="s">
        <v>199</v>
      </c>
      <c r="L227" s="47"/>
      <c r="M227" s="222" t="s">
        <v>19</v>
      </c>
      <c r="N227" s="223" t="s">
        <v>40</v>
      </c>
      <c r="O227" s="87"/>
      <c r="P227" s="224">
        <f>O227*H227</f>
        <v>0</v>
      </c>
      <c r="Q227" s="224">
        <v>0</v>
      </c>
      <c r="R227" s="224">
        <f>Q227*H227</f>
        <v>0</v>
      </c>
      <c r="S227" s="224">
        <v>2.2000000000000002</v>
      </c>
      <c r="T227" s="225">
        <f>S227*H227</f>
        <v>9.4050000000000011</v>
      </c>
      <c r="U227" s="41"/>
      <c r="V227" s="41"/>
      <c r="W227" s="41"/>
      <c r="X227" s="41"/>
      <c r="Y227" s="41"/>
      <c r="Z227" s="41"/>
      <c r="AA227" s="41"/>
      <c r="AB227" s="41"/>
      <c r="AC227" s="41"/>
      <c r="AD227" s="41"/>
      <c r="AE227" s="41"/>
      <c r="AR227" s="226" t="s">
        <v>200</v>
      </c>
      <c r="AT227" s="226" t="s">
        <v>195</v>
      </c>
      <c r="AU227" s="226" t="s">
        <v>78</v>
      </c>
      <c r="AY227" s="20" t="s">
        <v>193</v>
      </c>
      <c r="BE227" s="227">
        <f>IF(N227="základní",J227,0)</f>
        <v>0</v>
      </c>
      <c r="BF227" s="227">
        <f>IF(N227="snížená",J227,0)</f>
        <v>0</v>
      </c>
      <c r="BG227" s="227">
        <f>IF(N227="zákl. přenesená",J227,0)</f>
        <v>0</v>
      </c>
      <c r="BH227" s="227">
        <f>IF(N227="sníž. přenesená",J227,0)</f>
        <v>0</v>
      </c>
      <c r="BI227" s="227">
        <f>IF(N227="nulová",J227,0)</f>
        <v>0</v>
      </c>
      <c r="BJ227" s="20" t="s">
        <v>76</v>
      </c>
      <c r="BK227" s="227">
        <f>ROUND(I227*H227,2)</f>
        <v>0</v>
      </c>
      <c r="BL227" s="20" t="s">
        <v>200</v>
      </c>
      <c r="BM227" s="226" t="s">
        <v>1359</v>
      </c>
    </row>
    <row r="228" s="2" customFormat="1">
      <c r="A228" s="41"/>
      <c r="B228" s="42"/>
      <c r="C228" s="43"/>
      <c r="D228" s="228" t="s">
        <v>202</v>
      </c>
      <c r="E228" s="43"/>
      <c r="F228" s="229" t="s">
        <v>471</v>
      </c>
      <c r="G228" s="43"/>
      <c r="H228" s="43"/>
      <c r="I228" s="230"/>
      <c r="J228" s="43"/>
      <c r="K228" s="43"/>
      <c r="L228" s="47"/>
      <c r="M228" s="231"/>
      <c r="N228" s="232"/>
      <c r="O228" s="87"/>
      <c r="P228" s="87"/>
      <c r="Q228" s="87"/>
      <c r="R228" s="87"/>
      <c r="S228" s="87"/>
      <c r="T228" s="88"/>
      <c r="U228" s="41"/>
      <c r="V228" s="41"/>
      <c r="W228" s="41"/>
      <c r="X228" s="41"/>
      <c r="Y228" s="41"/>
      <c r="Z228" s="41"/>
      <c r="AA228" s="41"/>
      <c r="AB228" s="41"/>
      <c r="AC228" s="41"/>
      <c r="AD228" s="41"/>
      <c r="AE228" s="41"/>
      <c r="AT228" s="20" t="s">
        <v>202</v>
      </c>
      <c r="AU228" s="20" t="s">
        <v>78</v>
      </c>
    </row>
    <row r="229" s="2" customFormat="1">
      <c r="A229" s="41"/>
      <c r="B229" s="42"/>
      <c r="C229" s="43"/>
      <c r="D229" s="233" t="s">
        <v>204</v>
      </c>
      <c r="E229" s="43"/>
      <c r="F229" s="234" t="s">
        <v>472</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204</v>
      </c>
      <c r="AU229" s="20" t="s">
        <v>78</v>
      </c>
    </row>
    <row r="230" s="13" customFormat="1">
      <c r="A230" s="13"/>
      <c r="B230" s="235"/>
      <c r="C230" s="236"/>
      <c r="D230" s="228" t="s">
        <v>206</v>
      </c>
      <c r="E230" s="237" t="s">
        <v>19</v>
      </c>
      <c r="F230" s="238" t="s">
        <v>279</v>
      </c>
      <c r="G230" s="236"/>
      <c r="H230" s="237" t="s">
        <v>19</v>
      </c>
      <c r="I230" s="239"/>
      <c r="J230" s="236"/>
      <c r="K230" s="236"/>
      <c r="L230" s="240"/>
      <c r="M230" s="241"/>
      <c r="N230" s="242"/>
      <c r="O230" s="242"/>
      <c r="P230" s="242"/>
      <c r="Q230" s="242"/>
      <c r="R230" s="242"/>
      <c r="S230" s="242"/>
      <c r="T230" s="243"/>
      <c r="U230" s="13"/>
      <c r="V230" s="13"/>
      <c r="W230" s="13"/>
      <c r="X230" s="13"/>
      <c r="Y230" s="13"/>
      <c r="Z230" s="13"/>
      <c r="AA230" s="13"/>
      <c r="AB230" s="13"/>
      <c r="AC230" s="13"/>
      <c r="AD230" s="13"/>
      <c r="AE230" s="13"/>
      <c r="AT230" s="244" t="s">
        <v>206</v>
      </c>
      <c r="AU230" s="244" t="s">
        <v>78</v>
      </c>
      <c r="AV230" s="13" t="s">
        <v>76</v>
      </c>
      <c r="AW230" s="13" t="s">
        <v>31</v>
      </c>
      <c r="AX230" s="13" t="s">
        <v>69</v>
      </c>
      <c r="AY230" s="244" t="s">
        <v>193</v>
      </c>
    </row>
    <row r="231" s="13" customFormat="1">
      <c r="A231" s="13"/>
      <c r="B231" s="235"/>
      <c r="C231" s="236"/>
      <c r="D231" s="228" t="s">
        <v>206</v>
      </c>
      <c r="E231" s="237" t="s">
        <v>19</v>
      </c>
      <c r="F231" s="238" t="s">
        <v>1343</v>
      </c>
      <c r="G231" s="236"/>
      <c r="H231" s="237" t="s">
        <v>19</v>
      </c>
      <c r="I231" s="239"/>
      <c r="J231" s="236"/>
      <c r="K231" s="236"/>
      <c r="L231" s="240"/>
      <c r="M231" s="241"/>
      <c r="N231" s="242"/>
      <c r="O231" s="242"/>
      <c r="P231" s="242"/>
      <c r="Q231" s="242"/>
      <c r="R231" s="242"/>
      <c r="S231" s="242"/>
      <c r="T231" s="243"/>
      <c r="U231" s="13"/>
      <c r="V231" s="13"/>
      <c r="W231" s="13"/>
      <c r="X231" s="13"/>
      <c r="Y231" s="13"/>
      <c r="Z231" s="13"/>
      <c r="AA231" s="13"/>
      <c r="AB231" s="13"/>
      <c r="AC231" s="13"/>
      <c r="AD231" s="13"/>
      <c r="AE231" s="13"/>
      <c r="AT231" s="244" t="s">
        <v>206</v>
      </c>
      <c r="AU231" s="244" t="s">
        <v>78</v>
      </c>
      <c r="AV231" s="13" t="s">
        <v>76</v>
      </c>
      <c r="AW231" s="13" t="s">
        <v>31</v>
      </c>
      <c r="AX231" s="13" t="s">
        <v>69</v>
      </c>
      <c r="AY231" s="244" t="s">
        <v>193</v>
      </c>
    </row>
    <row r="232" s="14" customFormat="1">
      <c r="A232" s="14"/>
      <c r="B232" s="245"/>
      <c r="C232" s="246"/>
      <c r="D232" s="228" t="s">
        <v>206</v>
      </c>
      <c r="E232" s="247" t="s">
        <v>19</v>
      </c>
      <c r="F232" s="248" t="s">
        <v>1360</v>
      </c>
      <c r="G232" s="246"/>
      <c r="H232" s="249">
        <v>4.2750000000000004</v>
      </c>
      <c r="I232" s="250"/>
      <c r="J232" s="246"/>
      <c r="K232" s="246"/>
      <c r="L232" s="251"/>
      <c r="M232" s="252"/>
      <c r="N232" s="253"/>
      <c r="O232" s="253"/>
      <c r="P232" s="253"/>
      <c r="Q232" s="253"/>
      <c r="R232" s="253"/>
      <c r="S232" s="253"/>
      <c r="T232" s="254"/>
      <c r="U232" s="14"/>
      <c r="V232" s="14"/>
      <c r="W232" s="14"/>
      <c r="X232" s="14"/>
      <c r="Y232" s="14"/>
      <c r="Z232" s="14"/>
      <c r="AA232" s="14"/>
      <c r="AB232" s="14"/>
      <c r="AC232" s="14"/>
      <c r="AD232" s="14"/>
      <c r="AE232" s="14"/>
      <c r="AT232" s="255" t="s">
        <v>206</v>
      </c>
      <c r="AU232" s="255" t="s">
        <v>78</v>
      </c>
      <c r="AV232" s="14" t="s">
        <v>78</v>
      </c>
      <c r="AW232" s="14" t="s">
        <v>31</v>
      </c>
      <c r="AX232" s="14" t="s">
        <v>76</v>
      </c>
      <c r="AY232" s="255" t="s">
        <v>193</v>
      </c>
    </row>
    <row r="233" s="2" customFormat="1" ht="16.5" customHeight="1">
      <c r="A233" s="41"/>
      <c r="B233" s="42"/>
      <c r="C233" s="215" t="s">
        <v>340</v>
      </c>
      <c r="D233" s="215" t="s">
        <v>195</v>
      </c>
      <c r="E233" s="216" t="s">
        <v>1361</v>
      </c>
      <c r="F233" s="217" t="s">
        <v>1362</v>
      </c>
      <c r="G233" s="218" t="s">
        <v>258</v>
      </c>
      <c r="H233" s="219">
        <v>28.899999999999999</v>
      </c>
      <c r="I233" s="220"/>
      <c r="J233" s="221">
        <f>ROUND(I233*H233,2)</f>
        <v>0</v>
      </c>
      <c r="K233" s="217" t="s">
        <v>199</v>
      </c>
      <c r="L233" s="47"/>
      <c r="M233" s="222" t="s">
        <v>19</v>
      </c>
      <c r="N233" s="223" t="s">
        <v>40</v>
      </c>
      <c r="O233" s="87"/>
      <c r="P233" s="224">
        <f>O233*H233</f>
        <v>0</v>
      </c>
      <c r="Q233" s="224">
        <v>0</v>
      </c>
      <c r="R233" s="224">
        <f>Q233*H233</f>
        <v>0</v>
      </c>
      <c r="S233" s="224">
        <v>0.035000000000000003</v>
      </c>
      <c r="T233" s="225">
        <f>S233*H233</f>
        <v>1.0115000000000001</v>
      </c>
      <c r="U233" s="41"/>
      <c r="V233" s="41"/>
      <c r="W233" s="41"/>
      <c r="X233" s="41"/>
      <c r="Y233" s="41"/>
      <c r="Z233" s="41"/>
      <c r="AA233" s="41"/>
      <c r="AB233" s="41"/>
      <c r="AC233" s="41"/>
      <c r="AD233" s="41"/>
      <c r="AE233" s="41"/>
      <c r="AR233" s="226" t="s">
        <v>200</v>
      </c>
      <c r="AT233" s="226" t="s">
        <v>195</v>
      </c>
      <c r="AU233" s="226" t="s">
        <v>78</v>
      </c>
      <c r="AY233" s="20" t="s">
        <v>193</v>
      </c>
      <c r="BE233" s="227">
        <f>IF(N233="základní",J233,0)</f>
        <v>0</v>
      </c>
      <c r="BF233" s="227">
        <f>IF(N233="snížená",J233,0)</f>
        <v>0</v>
      </c>
      <c r="BG233" s="227">
        <f>IF(N233="zákl. přenesená",J233,0)</f>
        <v>0</v>
      </c>
      <c r="BH233" s="227">
        <f>IF(N233="sníž. přenesená",J233,0)</f>
        <v>0</v>
      </c>
      <c r="BI233" s="227">
        <f>IF(N233="nulová",J233,0)</f>
        <v>0</v>
      </c>
      <c r="BJ233" s="20" t="s">
        <v>76</v>
      </c>
      <c r="BK233" s="227">
        <f>ROUND(I233*H233,2)</f>
        <v>0</v>
      </c>
      <c r="BL233" s="20" t="s">
        <v>200</v>
      </c>
      <c r="BM233" s="226" t="s">
        <v>1363</v>
      </c>
    </row>
    <row r="234" s="2" customFormat="1">
      <c r="A234" s="41"/>
      <c r="B234" s="42"/>
      <c r="C234" s="43"/>
      <c r="D234" s="228" t="s">
        <v>202</v>
      </c>
      <c r="E234" s="43"/>
      <c r="F234" s="229" t="s">
        <v>1364</v>
      </c>
      <c r="G234" s="43"/>
      <c r="H234" s="43"/>
      <c r="I234" s="230"/>
      <c r="J234" s="43"/>
      <c r="K234" s="43"/>
      <c r="L234" s="47"/>
      <c r="M234" s="231"/>
      <c r="N234" s="232"/>
      <c r="O234" s="87"/>
      <c r="P234" s="87"/>
      <c r="Q234" s="87"/>
      <c r="R234" s="87"/>
      <c r="S234" s="87"/>
      <c r="T234" s="88"/>
      <c r="U234" s="41"/>
      <c r="V234" s="41"/>
      <c r="W234" s="41"/>
      <c r="X234" s="41"/>
      <c r="Y234" s="41"/>
      <c r="Z234" s="41"/>
      <c r="AA234" s="41"/>
      <c r="AB234" s="41"/>
      <c r="AC234" s="41"/>
      <c r="AD234" s="41"/>
      <c r="AE234" s="41"/>
      <c r="AT234" s="20" t="s">
        <v>202</v>
      </c>
      <c r="AU234" s="20" t="s">
        <v>78</v>
      </c>
    </row>
    <row r="235" s="2" customFormat="1">
      <c r="A235" s="41"/>
      <c r="B235" s="42"/>
      <c r="C235" s="43"/>
      <c r="D235" s="233" t="s">
        <v>204</v>
      </c>
      <c r="E235" s="43"/>
      <c r="F235" s="234" t="s">
        <v>1365</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204</v>
      </c>
      <c r="AU235" s="20" t="s">
        <v>78</v>
      </c>
    </row>
    <row r="236" s="13" customFormat="1">
      <c r="A236" s="13"/>
      <c r="B236" s="235"/>
      <c r="C236" s="236"/>
      <c r="D236" s="228" t="s">
        <v>206</v>
      </c>
      <c r="E236" s="237" t="s">
        <v>19</v>
      </c>
      <c r="F236" s="238" t="s">
        <v>279</v>
      </c>
      <c r="G236" s="236"/>
      <c r="H236" s="237" t="s">
        <v>19</v>
      </c>
      <c r="I236" s="239"/>
      <c r="J236" s="236"/>
      <c r="K236" s="236"/>
      <c r="L236" s="240"/>
      <c r="M236" s="241"/>
      <c r="N236" s="242"/>
      <c r="O236" s="242"/>
      <c r="P236" s="242"/>
      <c r="Q236" s="242"/>
      <c r="R236" s="242"/>
      <c r="S236" s="242"/>
      <c r="T236" s="243"/>
      <c r="U236" s="13"/>
      <c r="V236" s="13"/>
      <c r="W236" s="13"/>
      <c r="X236" s="13"/>
      <c r="Y236" s="13"/>
      <c r="Z236" s="13"/>
      <c r="AA236" s="13"/>
      <c r="AB236" s="13"/>
      <c r="AC236" s="13"/>
      <c r="AD236" s="13"/>
      <c r="AE236" s="13"/>
      <c r="AT236" s="244" t="s">
        <v>206</v>
      </c>
      <c r="AU236" s="244" t="s">
        <v>78</v>
      </c>
      <c r="AV236" s="13" t="s">
        <v>76</v>
      </c>
      <c r="AW236" s="13" t="s">
        <v>31</v>
      </c>
      <c r="AX236" s="13" t="s">
        <v>69</v>
      </c>
      <c r="AY236" s="244" t="s">
        <v>193</v>
      </c>
    </row>
    <row r="237" s="13" customFormat="1">
      <c r="A237" s="13"/>
      <c r="B237" s="235"/>
      <c r="C237" s="236"/>
      <c r="D237" s="228" t="s">
        <v>206</v>
      </c>
      <c r="E237" s="237" t="s">
        <v>19</v>
      </c>
      <c r="F237" s="238" t="s">
        <v>1366</v>
      </c>
      <c r="G237" s="236"/>
      <c r="H237" s="237" t="s">
        <v>19</v>
      </c>
      <c r="I237" s="239"/>
      <c r="J237" s="236"/>
      <c r="K237" s="236"/>
      <c r="L237" s="240"/>
      <c r="M237" s="241"/>
      <c r="N237" s="242"/>
      <c r="O237" s="242"/>
      <c r="P237" s="242"/>
      <c r="Q237" s="242"/>
      <c r="R237" s="242"/>
      <c r="S237" s="242"/>
      <c r="T237" s="243"/>
      <c r="U237" s="13"/>
      <c r="V237" s="13"/>
      <c r="W237" s="13"/>
      <c r="X237" s="13"/>
      <c r="Y237" s="13"/>
      <c r="Z237" s="13"/>
      <c r="AA237" s="13"/>
      <c r="AB237" s="13"/>
      <c r="AC237" s="13"/>
      <c r="AD237" s="13"/>
      <c r="AE237" s="13"/>
      <c r="AT237" s="244" t="s">
        <v>206</v>
      </c>
      <c r="AU237" s="244" t="s">
        <v>78</v>
      </c>
      <c r="AV237" s="13" t="s">
        <v>76</v>
      </c>
      <c r="AW237" s="13" t="s">
        <v>31</v>
      </c>
      <c r="AX237" s="13" t="s">
        <v>69</v>
      </c>
      <c r="AY237" s="244" t="s">
        <v>193</v>
      </c>
    </row>
    <row r="238" s="14" customFormat="1">
      <c r="A238" s="14"/>
      <c r="B238" s="245"/>
      <c r="C238" s="246"/>
      <c r="D238" s="228" t="s">
        <v>206</v>
      </c>
      <c r="E238" s="247" t="s">
        <v>19</v>
      </c>
      <c r="F238" s="248" t="s">
        <v>1367</v>
      </c>
      <c r="G238" s="246"/>
      <c r="H238" s="249">
        <v>12</v>
      </c>
      <c r="I238" s="250"/>
      <c r="J238" s="246"/>
      <c r="K238" s="246"/>
      <c r="L238" s="251"/>
      <c r="M238" s="252"/>
      <c r="N238" s="253"/>
      <c r="O238" s="253"/>
      <c r="P238" s="253"/>
      <c r="Q238" s="253"/>
      <c r="R238" s="253"/>
      <c r="S238" s="253"/>
      <c r="T238" s="254"/>
      <c r="U238" s="14"/>
      <c r="V238" s="14"/>
      <c r="W238" s="14"/>
      <c r="X238" s="14"/>
      <c r="Y238" s="14"/>
      <c r="Z238" s="14"/>
      <c r="AA238" s="14"/>
      <c r="AB238" s="14"/>
      <c r="AC238" s="14"/>
      <c r="AD238" s="14"/>
      <c r="AE238" s="14"/>
      <c r="AT238" s="255" t="s">
        <v>206</v>
      </c>
      <c r="AU238" s="255" t="s">
        <v>78</v>
      </c>
      <c r="AV238" s="14" t="s">
        <v>78</v>
      </c>
      <c r="AW238" s="14" t="s">
        <v>31</v>
      </c>
      <c r="AX238" s="14" t="s">
        <v>69</v>
      </c>
      <c r="AY238" s="255" t="s">
        <v>193</v>
      </c>
    </row>
    <row r="239" s="13" customFormat="1">
      <c r="A239" s="13"/>
      <c r="B239" s="235"/>
      <c r="C239" s="236"/>
      <c r="D239" s="228" t="s">
        <v>206</v>
      </c>
      <c r="E239" s="237" t="s">
        <v>19</v>
      </c>
      <c r="F239" s="238" t="s">
        <v>1345</v>
      </c>
      <c r="G239" s="236"/>
      <c r="H239" s="237" t="s">
        <v>19</v>
      </c>
      <c r="I239" s="239"/>
      <c r="J239" s="236"/>
      <c r="K239" s="236"/>
      <c r="L239" s="240"/>
      <c r="M239" s="241"/>
      <c r="N239" s="242"/>
      <c r="O239" s="242"/>
      <c r="P239" s="242"/>
      <c r="Q239" s="242"/>
      <c r="R239" s="242"/>
      <c r="S239" s="242"/>
      <c r="T239" s="243"/>
      <c r="U239" s="13"/>
      <c r="V239" s="13"/>
      <c r="W239" s="13"/>
      <c r="X239" s="13"/>
      <c r="Y239" s="13"/>
      <c r="Z239" s="13"/>
      <c r="AA239" s="13"/>
      <c r="AB239" s="13"/>
      <c r="AC239" s="13"/>
      <c r="AD239" s="13"/>
      <c r="AE239" s="13"/>
      <c r="AT239" s="244" t="s">
        <v>206</v>
      </c>
      <c r="AU239" s="244" t="s">
        <v>78</v>
      </c>
      <c r="AV239" s="13" t="s">
        <v>76</v>
      </c>
      <c r="AW239" s="13" t="s">
        <v>31</v>
      </c>
      <c r="AX239" s="13" t="s">
        <v>69</v>
      </c>
      <c r="AY239" s="244" t="s">
        <v>193</v>
      </c>
    </row>
    <row r="240" s="13" customFormat="1">
      <c r="A240" s="13"/>
      <c r="B240" s="235"/>
      <c r="C240" s="236"/>
      <c r="D240" s="228" t="s">
        <v>206</v>
      </c>
      <c r="E240" s="237" t="s">
        <v>19</v>
      </c>
      <c r="F240" s="238" t="s">
        <v>1346</v>
      </c>
      <c r="G240" s="236"/>
      <c r="H240" s="237" t="s">
        <v>19</v>
      </c>
      <c r="I240" s="239"/>
      <c r="J240" s="236"/>
      <c r="K240" s="236"/>
      <c r="L240" s="240"/>
      <c r="M240" s="241"/>
      <c r="N240" s="242"/>
      <c r="O240" s="242"/>
      <c r="P240" s="242"/>
      <c r="Q240" s="242"/>
      <c r="R240" s="242"/>
      <c r="S240" s="242"/>
      <c r="T240" s="243"/>
      <c r="U240" s="13"/>
      <c r="V240" s="13"/>
      <c r="W240" s="13"/>
      <c r="X240" s="13"/>
      <c r="Y240" s="13"/>
      <c r="Z240" s="13"/>
      <c r="AA240" s="13"/>
      <c r="AB240" s="13"/>
      <c r="AC240" s="13"/>
      <c r="AD240" s="13"/>
      <c r="AE240" s="13"/>
      <c r="AT240" s="244" t="s">
        <v>206</v>
      </c>
      <c r="AU240" s="244" t="s">
        <v>78</v>
      </c>
      <c r="AV240" s="13" t="s">
        <v>76</v>
      </c>
      <c r="AW240" s="13" t="s">
        <v>31</v>
      </c>
      <c r="AX240" s="13" t="s">
        <v>69</v>
      </c>
      <c r="AY240" s="244" t="s">
        <v>193</v>
      </c>
    </row>
    <row r="241" s="14" customFormat="1">
      <c r="A241" s="14"/>
      <c r="B241" s="245"/>
      <c r="C241" s="246"/>
      <c r="D241" s="228" t="s">
        <v>206</v>
      </c>
      <c r="E241" s="247" t="s">
        <v>19</v>
      </c>
      <c r="F241" s="248" t="s">
        <v>1368</v>
      </c>
      <c r="G241" s="246"/>
      <c r="H241" s="249">
        <v>6.5</v>
      </c>
      <c r="I241" s="250"/>
      <c r="J241" s="246"/>
      <c r="K241" s="246"/>
      <c r="L241" s="251"/>
      <c r="M241" s="252"/>
      <c r="N241" s="253"/>
      <c r="O241" s="253"/>
      <c r="P241" s="253"/>
      <c r="Q241" s="253"/>
      <c r="R241" s="253"/>
      <c r="S241" s="253"/>
      <c r="T241" s="254"/>
      <c r="U241" s="14"/>
      <c r="V241" s="14"/>
      <c r="W241" s="14"/>
      <c r="X241" s="14"/>
      <c r="Y241" s="14"/>
      <c r="Z241" s="14"/>
      <c r="AA241" s="14"/>
      <c r="AB241" s="14"/>
      <c r="AC241" s="14"/>
      <c r="AD241" s="14"/>
      <c r="AE241" s="14"/>
      <c r="AT241" s="255" t="s">
        <v>206</v>
      </c>
      <c r="AU241" s="255" t="s">
        <v>78</v>
      </c>
      <c r="AV241" s="14" t="s">
        <v>78</v>
      </c>
      <c r="AW241" s="14" t="s">
        <v>31</v>
      </c>
      <c r="AX241" s="14" t="s">
        <v>69</v>
      </c>
      <c r="AY241" s="255" t="s">
        <v>193</v>
      </c>
    </row>
    <row r="242" s="13" customFormat="1">
      <c r="A242" s="13"/>
      <c r="B242" s="235"/>
      <c r="C242" s="236"/>
      <c r="D242" s="228" t="s">
        <v>206</v>
      </c>
      <c r="E242" s="237" t="s">
        <v>19</v>
      </c>
      <c r="F242" s="238" t="s">
        <v>1348</v>
      </c>
      <c r="G242" s="236"/>
      <c r="H242" s="237" t="s">
        <v>19</v>
      </c>
      <c r="I242" s="239"/>
      <c r="J242" s="236"/>
      <c r="K242" s="236"/>
      <c r="L242" s="240"/>
      <c r="M242" s="241"/>
      <c r="N242" s="242"/>
      <c r="O242" s="242"/>
      <c r="P242" s="242"/>
      <c r="Q242" s="242"/>
      <c r="R242" s="242"/>
      <c r="S242" s="242"/>
      <c r="T242" s="243"/>
      <c r="U242" s="13"/>
      <c r="V242" s="13"/>
      <c r="W242" s="13"/>
      <c r="X242" s="13"/>
      <c r="Y242" s="13"/>
      <c r="Z242" s="13"/>
      <c r="AA242" s="13"/>
      <c r="AB242" s="13"/>
      <c r="AC242" s="13"/>
      <c r="AD242" s="13"/>
      <c r="AE242" s="13"/>
      <c r="AT242" s="244" t="s">
        <v>206</v>
      </c>
      <c r="AU242" s="244" t="s">
        <v>78</v>
      </c>
      <c r="AV242" s="13" t="s">
        <v>76</v>
      </c>
      <c r="AW242" s="13" t="s">
        <v>31</v>
      </c>
      <c r="AX242" s="13" t="s">
        <v>69</v>
      </c>
      <c r="AY242" s="244" t="s">
        <v>193</v>
      </c>
    </row>
    <row r="243" s="14" customFormat="1">
      <c r="A243" s="14"/>
      <c r="B243" s="245"/>
      <c r="C243" s="246"/>
      <c r="D243" s="228" t="s">
        <v>206</v>
      </c>
      <c r="E243" s="247" t="s">
        <v>19</v>
      </c>
      <c r="F243" s="248" t="s">
        <v>1369</v>
      </c>
      <c r="G243" s="246"/>
      <c r="H243" s="249">
        <v>2.1000000000000001</v>
      </c>
      <c r="I243" s="250"/>
      <c r="J243" s="246"/>
      <c r="K243" s="246"/>
      <c r="L243" s="251"/>
      <c r="M243" s="252"/>
      <c r="N243" s="253"/>
      <c r="O243" s="253"/>
      <c r="P243" s="253"/>
      <c r="Q243" s="253"/>
      <c r="R243" s="253"/>
      <c r="S243" s="253"/>
      <c r="T243" s="254"/>
      <c r="U243" s="14"/>
      <c r="V243" s="14"/>
      <c r="W243" s="14"/>
      <c r="X243" s="14"/>
      <c r="Y243" s="14"/>
      <c r="Z243" s="14"/>
      <c r="AA243" s="14"/>
      <c r="AB243" s="14"/>
      <c r="AC243" s="14"/>
      <c r="AD243" s="14"/>
      <c r="AE243" s="14"/>
      <c r="AT243" s="255" t="s">
        <v>206</v>
      </c>
      <c r="AU243" s="255" t="s">
        <v>78</v>
      </c>
      <c r="AV243" s="14" t="s">
        <v>78</v>
      </c>
      <c r="AW243" s="14" t="s">
        <v>31</v>
      </c>
      <c r="AX243" s="14" t="s">
        <v>69</v>
      </c>
      <c r="AY243" s="255" t="s">
        <v>193</v>
      </c>
    </row>
    <row r="244" s="13" customFormat="1">
      <c r="A244" s="13"/>
      <c r="B244" s="235"/>
      <c r="C244" s="236"/>
      <c r="D244" s="228" t="s">
        <v>206</v>
      </c>
      <c r="E244" s="237" t="s">
        <v>19</v>
      </c>
      <c r="F244" s="238" t="s">
        <v>1350</v>
      </c>
      <c r="G244" s="236"/>
      <c r="H244" s="237" t="s">
        <v>19</v>
      </c>
      <c r="I244" s="239"/>
      <c r="J244" s="236"/>
      <c r="K244" s="236"/>
      <c r="L244" s="240"/>
      <c r="M244" s="241"/>
      <c r="N244" s="242"/>
      <c r="O244" s="242"/>
      <c r="P244" s="242"/>
      <c r="Q244" s="242"/>
      <c r="R244" s="242"/>
      <c r="S244" s="242"/>
      <c r="T244" s="243"/>
      <c r="U244" s="13"/>
      <c r="V244" s="13"/>
      <c r="W244" s="13"/>
      <c r="X244" s="13"/>
      <c r="Y244" s="13"/>
      <c r="Z244" s="13"/>
      <c r="AA244" s="13"/>
      <c r="AB244" s="13"/>
      <c r="AC244" s="13"/>
      <c r="AD244" s="13"/>
      <c r="AE244" s="13"/>
      <c r="AT244" s="244" t="s">
        <v>206</v>
      </c>
      <c r="AU244" s="244" t="s">
        <v>78</v>
      </c>
      <c r="AV244" s="13" t="s">
        <v>76</v>
      </c>
      <c r="AW244" s="13" t="s">
        <v>31</v>
      </c>
      <c r="AX244" s="13" t="s">
        <v>69</v>
      </c>
      <c r="AY244" s="244" t="s">
        <v>193</v>
      </c>
    </row>
    <row r="245" s="14" customFormat="1">
      <c r="A245" s="14"/>
      <c r="B245" s="245"/>
      <c r="C245" s="246"/>
      <c r="D245" s="228" t="s">
        <v>206</v>
      </c>
      <c r="E245" s="247" t="s">
        <v>19</v>
      </c>
      <c r="F245" s="248" t="s">
        <v>1370</v>
      </c>
      <c r="G245" s="246"/>
      <c r="H245" s="249">
        <v>3.3999999999999999</v>
      </c>
      <c r="I245" s="250"/>
      <c r="J245" s="246"/>
      <c r="K245" s="246"/>
      <c r="L245" s="251"/>
      <c r="M245" s="252"/>
      <c r="N245" s="253"/>
      <c r="O245" s="253"/>
      <c r="P245" s="253"/>
      <c r="Q245" s="253"/>
      <c r="R245" s="253"/>
      <c r="S245" s="253"/>
      <c r="T245" s="254"/>
      <c r="U245" s="14"/>
      <c r="V245" s="14"/>
      <c r="W245" s="14"/>
      <c r="X245" s="14"/>
      <c r="Y245" s="14"/>
      <c r="Z245" s="14"/>
      <c r="AA245" s="14"/>
      <c r="AB245" s="14"/>
      <c r="AC245" s="14"/>
      <c r="AD245" s="14"/>
      <c r="AE245" s="14"/>
      <c r="AT245" s="255" t="s">
        <v>206</v>
      </c>
      <c r="AU245" s="255" t="s">
        <v>78</v>
      </c>
      <c r="AV245" s="14" t="s">
        <v>78</v>
      </c>
      <c r="AW245" s="14" t="s">
        <v>31</v>
      </c>
      <c r="AX245" s="14" t="s">
        <v>69</v>
      </c>
      <c r="AY245" s="255" t="s">
        <v>193</v>
      </c>
    </row>
    <row r="246" s="13" customFormat="1">
      <c r="A246" s="13"/>
      <c r="B246" s="235"/>
      <c r="C246" s="236"/>
      <c r="D246" s="228" t="s">
        <v>206</v>
      </c>
      <c r="E246" s="237" t="s">
        <v>19</v>
      </c>
      <c r="F246" s="238" t="s">
        <v>1352</v>
      </c>
      <c r="G246" s="236"/>
      <c r="H246" s="237" t="s">
        <v>19</v>
      </c>
      <c r="I246" s="239"/>
      <c r="J246" s="236"/>
      <c r="K246" s="236"/>
      <c r="L246" s="240"/>
      <c r="M246" s="241"/>
      <c r="N246" s="242"/>
      <c r="O246" s="242"/>
      <c r="P246" s="242"/>
      <c r="Q246" s="242"/>
      <c r="R246" s="242"/>
      <c r="S246" s="242"/>
      <c r="T246" s="243"/>
      <c r="U246" s="13"/>
      <c r="V246" s="13"/>
      <c r="W246" s="13"/>
      <c r="X246" s="13"/>
      <c r="Y246" s="13"/>
      <c r="Z246" s="13"/>
      <c r="AA246" s="13"/>
      <c r="AB246" s="13"/>
      <c r="AC246" s="13"/>
      <c r="AD246" s="13"/>
      <c r="AE246" s="13"/>
      <c r="AT246" s="244" t="s">
        <v>206</v>
      </c>
      <c r="AU246" s="244" t="s">
        <v>78</v>
      </c>
      <c r="AV246" s="13" t="s">
        <v>76</v>
      </c>
      <c r="AW246" s="13" t="s">
        <v>31</v>
      </c>
      <c r="AX246" s="13" t="s">
        <v>69</v>
      </c>
      <c r="AY246" s="244" t="s">
        <v>193</v>
      </c>
    </row>
    <row r="247" s="14" customFormat="1">
      <c r="A247" s="14"/>
      <c r="B247" s="245"/>
      <c r="C247" s="246"/>
      <c r="D247" s="228" t="s">
        <v>206</v>
      </c>
      <c r="E247" s="247" t="s">
        <v>19</v>
      </c>
      <c r="F247" s="248" t="s">
        <v>1371</v>
      </c>
      <c r="G247" s="246"/>
      <c r="H247" s="249">
        <v>4.9000000000000004</v>
      </c>
      <c r="I247" s="250"/>
      <c r="J247" s="246"/>
      <c r="K247" s="246"/>
      <c r="L247" s="251"/>
      <c r="M247" s="252"/>
      <c r="N247" s="253"/>
      <c r="O247" s="253"/>
      <c r="P247" s="253"/>
      <c r="Q247" s="253"/>
      <c r="R247" s="253"/>
      <c r="S247" s="253"/>
      <c r="T247" s="254"/>
      <c r="U247" s="14"/>
      <c r="V247" s="14"/>
      <c r="W247" s="14"/>
      <c r="X247" s="14"/>
      <c r="Y247" s="14"/>
      <c r="Z247" s="14"/>
      <c r="AA247" s="14"/>
      <c r="AB247" s="14"/>
      <c r="AC247" s="14"/>
      <c r="AD247" s="14"/>
      <c r="AE247" s="14"/>
      <c r="AT247" s="255" t="s">
        <v>206</v>
      </c>
      <c r="AU247" s="255" t="s">
        <v>78</v>
      </c>
      <c r="AV247" s="14" t="s">
        <v>78</v>
      </c>
      <c r="AW247" s="14" t="s">
        <v>31</v>
      </c>
      <c r="AX247" s="14" t="s">
        <v>69</v>
      </c>
      <c r="AY247" s="255" t="s">
        <v>193</v>
      </c>
    </row>
    <row r="248" s="15" customFormat="1">
      <c r="A248" s="15"/>
      <c r="B248" s="256"/>
      <c r="C248" s="257"/>
      <c r="D248" s="228" t="s">
        <v>206</v>
      </c>
      <c r="E248" s="258" t="s">
        <v>19</v>
      </c>
      <c r="F248" s="259" t="s">
        <v>218</v>
      </c>
      <c r="G248" s="257"/>
      <c r="H248" s="260">
        <v>28.899999999999999</v>
      </c>
      <c r="I248" s="261"/>
      <c r="J248" s="257"/>
      <c r="K248" s="257"/>
      <c r="L248" s="262"/>
      <c r="M248" s="263"/>
      <c r="N248" s="264"/>
      <c r="O248" s="264"/>
      <c r="P248" s="264"/>
      <c r="Q248" s="264"/>
      <c r="R248" s="264"/>
      <c r="S248" s="264"/>
      <c r="T248" s="265"/>
      <c r="U248" s="15"/>
      <c r="V248" s="15"/>
      <c r="W248" s="15"/>
      <c r="X248" s="15"/>
      <c r="Y248" s="15"/>
      <c r="Z248" s="15"/>
      <c r="AA248" s="15"/>
      <c r="AB248" s="15"/>
      <c r="AC248" s="15"/>
      <c r="AD248" s="15"/>
      <c r="AE248" s="15"/>
      <c r="AT248" s="266" t="s">
        <v>206</v>
      </c>
      <c r="AU248" s="266" t="s">
        <v>78</v>
      </c>
      <c r="AV248" s="15" t="s">
        <v>200</v>
      </c>
      <c r="AW248" s="15" t="s">
        <v>31</v>
      </c>
      <c r="AX248" s="15" t="s">
        <v>76</v>
      </c>
      <c r="AY248" s="266" t="s">
        <v>193</v>
      </c>
    </row>
    <row r="249" s="2" customFormat="1" ht="21.75" customHeight="1">
      <c r="A249" s="41"/>
      <c r="B249" s="42"/>
      <c r="C249" s="215" t="s">
        <v>346</v>
      </c>
      <c r="D249" s="215" t="s">
        <v>195</v>
      </c>
      <c r="E249" s="216" t="s">
        <v>502</v>
      </c>
      <c r="F249" s="217" t="s">
        <v>503</v>
      </c>
      <c r="G249" s="218" t="s">
        <v>258</v>
      </c>
      <c r="H249" s="219">
        <v>2.7999999999999998</v>
      </c>
      <c r="I249" s="220"/>
      <c r="J249" s="221">
        <f>ROUND(I249*H249,2)</f>
        <v>0</v>
      </c>
      <c r="K249" s="217" t="s">
        <v>199</v>
      </c>
      <c r="L249" s="47"/>
      <c r="M249" s="222" t="s">
        <v>19</v>
      </c>
      <c r="N249" s="223" t="s">
        <v>40</v>
      </c>
      <c r="O249" s="87"/>
      <c r="P249" s="224">
        <f>O249*H249</f>
        <v>0</v>
      </c>
      <c r="Q249" s="224">
        <v>0</v>
      </c>
      <c r="R249" s="224">
        <f>Q249*H249</f>
        <v>0</v>
      </c>
      <c r="S249" s="224">
        <v>0.058999999999999997</v>
      </c>
      <c r="T249" s="225">
        <f>S249*H249</f>
        <v>0.16519999999999999</v>
      </c>
      <c r="U249" s="41"/>
      <c r="V249" s="41"/>
      <c r="W249" s="41"/>
      <c r="X249" s="41"/>
      <c r="Y249" s="41"/>
      <c r="Z249" s="41"/>
      <c r="AA249" s="41"/>
      <c r="AB249" s="41"/>
      <c r="AC249" s="41"/>
      <c r="AD249" s="41"/>
      <c r="AE249" s="41"/>
      <c r="AR249" s="226" t="s">
        <v>200</v>
      </c>
      <c r="AT249" s="226" t="s">
        <v>195</v>
      </c>
      <c r="AU249" s="226" t="s">
        <v>78</v>
      </c>
      <c r="AY249" s="20" t="s">
        <v>193</v>
      </c>
      <c r="BE249" s="227">
        <f>IF(N249="základní",J249,0)</f>
        <v>0</v>
      </c>
      <c r="BF249" s="227">
        <f>IF(N249="snížená",J249,0)</f>
        <v>0</v>
      </c>
      <c r="BG249" s="227">
        <f>IF(N249="zákl. přenesená",J249,0)</f>
        <v>0</v>
      </c>
      <c r="BH249" s="227">
        <f>IF(N249="sníž. přenesená",J249,0)</f>
        <v>0</v>
      </c>
      <c r="BI249" s="227">
        <f>IF(N249="nulová",J249,0)</f>
        <v>0</v>
      </c>
      <c r="BJ249" s="20" t="s">
        <v>76</v>
      </c>
      <c r="BK249" s="227">
        <f>ROUND(I249*H249,2)</f>
        <v>0</v>
      </c>
      <c r="BL249" s="20" t="s">
        <v>200</v>
      </c>
      <c r="BM249" s="226" t="s">
        <v>1372</v>
      </c>
    </row>
    <row r="250" s="2" customFormat="1">
      <c r="A250" s="41"/>
      <c r="B250" s="42"/>
      <c r="C250" s="43"/>
      <c r="D250" s="228" t="s">
        <v>202</v>
      </c>
      <c r="E250" s="43"/>
      <c r="F250" s="229" t="s">
        <v>505</v>
      </c>
      <c r="G250" s="43"/>
      <c r="H250" s="43"/>
      <c r="I250" s="230"/>
      <c r="J250" s="43"/>
      <c r="K250" s="43"/>
      <c r="L250" s="47"/>
      <c r="M250" s="231"/>
      <c r="N250" s="232"/>
      <c r="O250" s="87"/>
      <c r="P250" s="87"/>
      <c r="Q250" s="87"/>
      <c r="R250" s="87"/>
      <c r="S250" s="87"/>
      <c r="T250" s="88"/>
      <c r="U250" s="41"/>
      <c r="V250" s="41"/>
      <c r="W250" s="41"/>
      <c r="X250" s="41"/>
      <c r="Y250" s="41"/>
      <c r="Z250" s="41"/>
      <c r="AA250" s="41"/>
      <c r="AB250" s="41"/>
      <c r="AC250" s="41"/>
      <c r="AD250" s="41"/>
      <c r="AE250" s="41"/>
      <c r="AT250" s="20" t="s">
        <v>202</v>
      </c>
      <c r="AU250" s="20" t="s">
        <v>78</v>
      </c>
    </row>
    <row r="251" s="2" customFormat="1">
      <c r="A251" s="41"/>
      <c r="B251" s="42"/>
      <c r="C251" s="43"/>
      <c r="D251" s="233" t="s">
        <v>204</v>
      </c>
      <c r="E251" s="43"/>
      <c r="F251" s="234" t="s">
        <v>506</v>
      </c>
      <c r="G251" s="43"/>
      <c r="H251" s="43"/>
      <c r="I251" s="230"/>
      <c r="J251" s="43"/>
      <c r="K251" s="43"/>
      <c r="L251" s="47"/>
      <c r="M251" s="231"/>
      <c r="N251" s="232"/>
      <c r="O251" s="87"/>
      <c r="P251" s="87"/>
      <c r="Q251" s="87"/>
      <c r="R251" s="87"/>
      <c r="S251" s="87"/>
      <c r="T251" s="88"/>
      <c r="U251" s="41"/>
      <c r="V251" s="41"/>
      <c r="W251" s="41"/>
      <c r="X251" s="41"/>
      <c r="Y251" s="41"/>
      <c r="Z251" s="41"/>
      <c r="AA251" s="41"/>
      <c r="AB251" s="41"/>
      <c r="AC251" s="41"/>
      <c r="AD251" s="41"/>
      <c r="AE251" s="41"/>
      <c r="AT251" s="20" t="s">
        <v>204</v>
      </c>
      <c r="AU251" s="20" t="s">
        <v>78</v>
      </c>
    </row>
    <row r="252" s="13" customFormat="1">
      <c r="A252" s="13"/>
      <c r="B252" s="235"/>
      <c r="C252" s="236"/>
      <c r="D252" s="228" t="s">
        <v>206</v>
      </c>
      <c r="E252" s="237" t="s">
        <v>19</v>
      </c>
      <c r="F252" s="238" t="s">
        <v>279</v>
      </c>
      <c r="G252" s="236"/>
      <c r="H252" s="237" t="s">
        <v>19</v>
      </c>
      <c r="I252" s="239"/>
      <c r="J252" s="236"/>
      <c r="K252" s="236"/>
      <c r="L252" s="240"/>
      <c r="M252" s="241"/>
      <c r="N252" s="242"/>
      <c r="O252" s="242"/>
      <c r="P252" s="242"/>
      <c r="Q252" s="242"/>
      <c r="R252" s="242"/>
      <c r="S252" s="242"/>
      <c r="T252" s="243"/>
      <c r="U252" s="13"/>
      <c r="V252" s="13"/>
      <c r="W252" s="13"/>
      <c r="X252" s="13"/>
      <c r="Y252" s="13"/>
      <c r="Z252" s="13"/>
      <c r="AA252" s="13"/>
      <c r="AB252" s="13"/>
      <c r="AC252" s="13"/>
      <c r="AD252" s="13"/>
      <c r="AE252" s="13"/>
      <c r="AT252" s="244" t="s">
        <v>206</v>
      </c>
      <c r="AU252" s="244" t="s">
        <v>78</v>
      </c>
      <c r="AV252" s="13" t="s">
        <v>76</v>
      </c>
      <c r="AW252" s="13" t="s">
        <v>31</v>
      </c>
      <c r="AX252" s="13" t="s">
        <v>69</v>
      </c>
      <c r="AY252" s="244" t="s">
        <v>193</v>
      </c>
    </row>
    <row r="253" s="13" customFormat="1">
      <c r="A253" s="13"/>
      <c r="B253" s="235"/>
      <c r="C253" s="236"/>
      <c r="D253" s="228" t="s">
        <v>206</v>
      </c>
      <c r="E253" s="237" t="s">
        <v>19</v>
      </c>
      <c r="F253" s="238" t="s">
        <v>1373</v>
      </c>
      <c r="G253" s="236"/>
      <c r="H253" s="237" t="s">
        <v>19</v>
      </c>
      <c r="I253" s="239"/>
      <c r="J253" s="236"/>
      <c r="K253" s="236"/>
      <c r="L253" s="240"/>
      <c r="M253" s="241"/>
      <c r="N253" s="242"/>
      <c r="O253" s="242"/>
      <c r="P253" s="242"/>
      <c r="Q253" s="242"/>
      <c r="R253" s="242"/>
      <c r="S253" s="242"/>
      <c r="T253" s="243"/>
      <c r="U253" s="13"/>
      <c r="V253" s="13"/>
      <c r="W253" s="13"/>
      <c r="X253" s="13"/>
      <c r="Y253" s="13"/>
      <c r="Z253" s="13"/>
      <c r="AA253" s="13"/>
      <c r="AB253" s="13"/>
      <c r="AC253" s="13"/>
      <c r="AD253" s="13"/>
      <c r="AE253" s="13"/>
      <c r="AT253" s="244" t="s">
        <v>206</v>
      </c>
      <c r="AU253" s="244" t="s">
        <v>78</v>
      </c>
      <c r="AV253" s="13" t="s">
        <v>76</v>
      </c>
      <c r="AW253" s="13" t="s">
        <v>31</v>
      </c>
      <c r="AX253" s="13" t="s">
        <v>69</v>
      </c>
      <c r="AY253" s="244" t="s">
        <v>193</v>
      </c>
    </row>
    <row r="254" s="14" customFormat="1">
      <c r="A254" s="14"/>
      <c r="B254" s="245"/>
      <c r="C254" s="246"/>
      <c r="D254" s="228" t="s">
        <v>206</v>
      </c>
      <c r="E254" s="247" t="s">
        <v>19</v>
      </c>
      <c r="F254" s="248" t="s">
        <v>1374</v>
      </c>
      <c r="G254" s="246"/>
      <c r="H254" s="249">
        <v>2.7999999999999998</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206</v>
      </c>
      <c r="AU254" s="255" t="s">
        <v>78</v>
      </c>
      <c r="AV254" s="14" t="s">
        <v>78</v>
      </c>
      <c r="AW254" s="14" t="s">
        <v>31</v>
      </c>
      <c r="AX254" s="14" t="s">
        <v>76</v>
      </c>
      <c r="AY254" s="255" t="s">
        <v>193</v>
      </c>
    </row>
    <row r="255" s="2" customFormat="1" ht="16.5" customHeight="1">
      <c r="A255" s="41"/>
      <c r="B255" s="42"/>
      <c r="C255" s="215" t="s">
        <v>7</v>
      </c>
      <c r="D255" s="215" t="s">
        <v>195</v>
      </c>
      <c r="E255" s="216" t="s">
        <v>1375</v>
      </c>
      <c r="F255" s="217" t="s">
        <v>1376</v>
      </c>
      <c r="G255" s="218" t="s">
        <v>258</v>
      </c>
      <c r="H255" s="219">
        <v>74.219999999999999</v>
      </c>
      <c r="I255" s="220"/>
      <c r="J255" s="221">
        <f>ROUND(I255*H255,2)</f>
        <v>0</v>
      </c>
      <c r="K255" s="217" t="s">
        <v>199</v>
      </c>
      <c r="L255" s="47"/>
      <c r="M255" s="222" t="s">
        <v>19</v>
      </c>
      <c r="N255" s="223" t="s">
        <v>40</v>
      </c>
      <c r="O255" s="87"/>
      <c r="P255" s="224">
        <f>O255*H255</f>
        <v>0</v>
      </c>
      <c r="Q255" s="224">
        <v>0</v>
      </c>
      <c r="R255" s="224">
        <f>Q255*H255</f>
        <v>0</v>
      </c>
      <c r="S255" s="224">
        <v>0.014</v>
      </c>
      <c r="T255" s="225">
        <f>S255*H255</f>
        <v>1.03908</v>
      </c>
      <c r="U255" s="41"/>
      <c r="V255" s="41"/>
      <c r="W255" s="41"/>
      <c r="X255" s="41"/>
      <c r="Y255" s="41"/>
      <c r="Z255" s="41"/>
      <c r="AA255" s="41"/>
      <c r="AB255" s="41"/>
      <c r="AC255" s="41"/>
      <c r="AD255" s="41"/>
      <c r="AE255" s="41"/>
      <c r="AR255" s="226" t="s">
        <v>200</v>
      </c>
      <c r="AT255" s="226" t="s">
        <v>195</v>
      </c>
      <c r="AU255" s="226" t="s">
        <v>78</v>
      </c>
      <c r="AY255" s="20" t="s">
        <v>193</v>
      </c>
      <c r="BE255" s="227">
        <f>IF(N255="základní",J255,0)</f>
        <v>0</v>
      </c>
      <c r="BF255" s="227">
        <f>IF(N255="snížená",J255,0)</f>
        <v>0</v>
      </c>
      <c r="BG255" s="227">
        <f>IF(N255="zákl. přenesená",J255,0)</f>
        <v>0</v>
      </c>
      <c r="BH255" s="227">
        <f>IF(N255="sníž. přenesená",J255,0)</f>
        <v>0</v>
      </c>
      <c r="BI255" s="227">
        <f>IF(N255="nulová",J255,0)</f>
        <v>0</v>
      </c>
      <c r="BJ255" s="20" t="s">
        <v>76</v>
      </c>
      <c r="BK255" s="227">
        <f>ROUND(I255*H255,2)</f>
        <v>0</v>
      </c>
      <c r="BL255" s="20" t="s">
        <v>200</v>
      </c>
      <c r="BM255" s="226" t="s">
        <v>1377</v>
      </c>
    </row>
    <row r="256" s="2" customFormat="1">
      <c r="A256" s="41"/>
      <c r="B256" s="42"/>
      <c r="C256" s="43"/>
      <c r="D256" s="228" t="s">
        <v>202</v>
      </c>
      <c r="E256" s="43"/>
      <c r="F256" s="229" t="s">
        <v>1378</v>
      </c>
      <c r="G256" s="43"/>
      <c r="H256" s="43"/>
      <c r="I256" s="230"/>
      <c r="J256" s="43"/>
      <c r="K256" s="43"/>
      <c r="L256" s="47"/>
      <c r="M256" s="231"/>
      <c r="N256" s="232"/>
      <c r="O256" s="87"/>
      <c r="P256" s="87"/>
      <c r="Q256" s="87"/>
      <c r="R256" s="87"/>
      <c r="S256" s="87"/>
      <c r="T256" s="88"/>
      <c r="U256" s="41"/>
      <c r="V256" s="41"/>
      <c r="W256" s="41"/>
      <c r="X256" s="41"/>
      <c r="Y256" s="41"/>
      <c r="Z256" s="41"/>
      <c r="AA256" s="41"/>
      <c r="AB256" s="41"/>
      <c r="AC256" s="41"/>
      <c r="AD256" s="41"/>
      <c r="AE256" s="41"/>
      <c r="AT256" s="20" t="s">
        <v>202</v>
      </c>
      <c r="AU256" s="20" t="s">
        <v>78</v>
      </c>
    </row>
    <row r="257" s="2" customFormat="1">
      <c r="A257" s="41"/>
      <c r="B257" s="42"/>
      <c r="C257" s="43"/>
      <c r="D257" s="233" t="s">
        <v>204</v>
      </c>
      <c r="E257" s="43"/>
      <c r="F257" s="234" t="s">
        <v>1379</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204</v>
      </c>
      <c r="AU257" s="20" t="s">
        <v>78</v>
      </c>
    </row>
    <row r="258" s="13" customFormat="1">
      <c r="A258" s="13"/>
      <c r="B258" s="235"/>
      <c r="C258" s="236"/>
      <c r="D258" s="228" t="s">
        <v>206</v>
      </c>
      <c r="E258" s="237" t="s">
        <v>19</v>
      </c>
      <c r="F258" s="238" t="s">
        <v>279</v>
      </c>
      <c r="G258" s="236"/>
      <c r="H258" s="237" t="s">
        <v>19</v>
      </c>
      <c r="I258" s="239"/>
      <c r="J258" s="236"/>
      <c r="K258" s="236"/>
      <c r="L258" s="240"/>
      <c r="M258" s="241"/>
      <c r="N258" s="242"/>
      <c r="O258" s="242"/>
      <c r="P258" s="242"/>
      <c r="Q258" s="242"/>
      <c r="R258" s="242"/>
      <c r="S258" s="242"/>
      <c r="T258" s="243"/>
      <c r="U258" s="13"/>
      <c r="V258" s="13"/>
      <c r="W258" s="13"/>
      <c r="X258" s="13"/>
      <c r="Y258" s="13"/>
      <c r="Z258" s="13"/>
      <c r="AA258" s="13"/>
      <c r="AB258" s="13"/>
      <c r="AC258" s="13"/>
      <c r="AD258" s="13"/>
      <c r="AE258" s="13"/>
      <c r="AT258" s="244" t="s">
        <v>206</v>
      </c>
      <c r="AU258" s="244" t="s">
        <v>78</v>
      </c>
      <c r="AV258" s="13" t="s">
        <v>76</v>
      </c>
      <c r="AW258" s="13" t="s">
        <v>31</v>
      </c>
      <c r="AX258" s="13" t="s">
        <v>69</v>
      </c>
      <c r="AY258" s="244" t="s">
        <v>193</v>
      </c>
    </row>
    <row r="259" s="13" customFormat="1">
      <c r="A259" s="13"/>
      <c r="B259" s="235"/>
      <c r="C259" s="236"/>
      <c r="D259" s="228" t="s">
        <v>206</v>
      </c>
      <c r="E259" s="237" t="s">
        <v>19</v>
      </c>
      <c r="F259" s="238" t="s">
        <v>1380</v>
      </c>
      <c r="G259" s="236"/>
      <c r="H259" s="237" t="s">
        <v>19</v>
      </c>
      <c r="I259" s="239"/>
      <c r="J259" s="236"/>
      <c r="K259" s="236"/>
      <c r="L259" s="240"/>
      <c r="M259" s="241"/>
      <c r="N259" s="242"/>
      <c r="O259" s="242"/>
      <c r="P259" s="242"/>
      <c r="Q259" s="242"/>
      <c r="R259" s="242"/>
      <c r="S259" s="242"/>
      <c r="T259" s="243"/>
      <c r="U259" s="13"/>
      <c r="V259" s="13"/>
      <c r="W259" s="13"/>
      <c r="X259" s="13"/>
      <c r="Y259" s="13"/>
      <c r="Z259" s="13"/>
      <c r="AA259" s="13"/>
      <c r="AB259" s="13"/>
      <c r="AC259" s="13"/>
      <c r="AD259" s="13"/>
      <c r="AE259" s="13"/>
      <c r="AT259" s="244" t="s">
        <v>206</v>
      </c>
      <c r="AU259" s="244" t="s">
        <v>78</v>
      </c>
      <c r="AV259" s="13" t="s">
        <v>76</v>
      </c>
      <c r="AW259" s="13" t="s">
        <v>31</v>
      </c>
      <c r="AX259" s="13" t="s">
        <v>69</v>
      </c>
      <c r="AY259" s="244" t="s">
        <v>193</v>
      </c>
    </row>
    <row r="260" s="14" customFormat="1">
      <c r="A260" s="14"/>
      <c r="B260" s="245"/>
      <c r="C260" s="246"/>
      <c r="D260" s="228" t="s">
        <v>206</v>
      </c>
      <c r="E260" s="247" t="s">
        <v>19</v>
      </c>
      <c r="F260" s="248" t="s">
        <v>1381</v>
      </c>
      <c r="G260" s="246"/>
      <c r="H260" s="249">
        <v>72.799999999999997</v>
      </c>
      <c r="I260" s="250"/>
      <c r="J260" s="246"/>
      <c r="K260" s="246"/>
      <c r="L260" s="251"/>
      <c r="M260" s="252"/>
      <c r="N260" s="253"/>
      <c r="O260" s="253"/>
      <c r="P260" s="253"/>
      <c r="Q260" s="253"/>
      <c r="R260" s="253"/>
      <c r="S260" s="253"/>
      <c r="T260" s="254"/>
      <c r="U260" s="14"/>
      <c r="V260" s="14"/>
      <c r="W260" s="14"/>
      <c r="X260" s="14"/>
      <c r="Y260" s="14"/>
      <c r="Z260" s="14"/>
      <c r="AA260" s="14"/>
      <c r="AB260" s="14"/>
      <c r="AC260" s="14"/>
      <c r="AD260" s="14"/>
      <c r="AE260" s="14"/>
      <c r="AT260" s="255" t="s">
        <v>206</v>
      </c>
      <c r="AU260" s="255" t="s">
        <v>78</v>
      </c>
      <c r="AV260" s="14" t="s">
        <v>78</v>
      </c>
      <c r="AW260" s="14" t="s">
        <v>31</v>
      </c>
      <c r="AX260" s="14" t="s">
        <v>69</v>
      </c>
      <c r="AY260" s="255" t="s">
        <v>193</v>
      </c>
    </row>
    <row r="261" s="14" customFormat="1">
      <c r="A261" s="14"/>
      <c r="B261" s="245"/>
      <c r="C261" s="246"/>
      <c r="D261" s="228" t="s">
        <v>206</v>
      </c>
      <c r="E261" s="247" t="s">
        <v>19</v>
      </c>
      <c r="F261" s="248" t="s">
        <v>1382</v>
      </c>
      <c r="G261" s="246"/>
      <c r="H261" s="249">
        <v>-29.300000000000001</v>
      </c>
      <c r="I261" s="250"/>
      <c r="J261" s="246"/>
      <c r="K261" s="246"/>
      <c r="L261" s="251"/>
      <c r="M261" s="252"/>
      <c r="N261" s="253"/>
      <c r="O261" s="253"/>
      <c r="P261" s="253"/>
      <c r="Q261" s="253"/>
      <c r="R261" s="253"/>
      <c r="S261" s="253"/>
      <c r="T261" s="254"/>
      <c r="U261" s="14"/>
      <c r="V261" s="14"/>
      <c r="W261" s="14"/>
      <c r="X261" s="14"/>
      <c r="Y261" s="14"/>
      <c r="Z261" s="14"/>
      <c r="AA261" s="14"/>
      <c r="AB261" s="14"/>
      <c r="AC261" s="14"/>
      <c r="AD261" s="14"/>
      <c r="AE261" s="14"/>
      <c r="AT261" s="255" t="s">
        <v>206</v>
      </c>
      <c r="AU261" s="255" t="s">
        <v>78</v>
      </c>
      <c r="AV261" s="14" t="s">
        <v>78</v>
      </c>
      <c r="AW261" s="14" t="s">
        <v>31</v>
      </c>
      <c r="AX261" s="14" t="s">
        <v>69</v>
      </c>
      <c r="AY261" s="255" t="s">
        <v>193</v>
      </c>
    </row>
    <row r="262" s="14" customFormat="1">
      <c r="A262" s="14"/>
      <c r="B262" s="245"/>
      <c r="C262" s="246"/>
      <c r="D262" s="228" t="s">
        <v>206</v>
      </c>
      <c r="E262" s="247" t="s">
        <v>19</v>
      </c>
      <c r="F262" s="248" t="s">
        <v>1383</v>
      </c>
      <c r="G262" s="246"/>
      <c r="H262" s="249">
        <v>13.02</v>
      </c>
      <c r="I262" s="250"/>
      <c r="J262" s="246"/>
      <c r="K262" s="246"/>
      <c r="L262" s="251"/>
      <c r="M262" s="252"/>
      <c r="N262" s="253"/>
      <c r="O262" s="253"/>
      <c r="P262" s="253"/>
      <c r="Q262" s="253"/>
      <c r="R262" s="253"/>
      <c r="S262" s="253"/>
      <c r="T262" s="254"/>
      <c r="U262" s="14"/>
      <c r="V262" s="14"/>
      <c r="W262" s="14"/>
      <c r="X262" s="14"/>
      <c r="Y262" s="14"/>
      <c r="Z262" s="14"/>
      <c r="AA262" s="14"/>
      <c r="AB262" s="14"/>
      <c r="AC262" s="14"/>
      <c r="AD262" s="14"/>
      <c r="AE262" s="14"/>
      <c r="AT262" s="255" t="s">
        <v>206</v>
      </c>
      <c r="AU262" s="255" t="s">
        <v>78</v>
      </c>
      <c r="AV262" s="14" t="s">
        <v>78</v>
      </c>
      <c r="AW262" s="14" t="s">
        <v>31</v>
      </c>
      <c r="AX262" s="14" t="s">
        <v>69</v>
      </c>
      <c r="AY262" s="255" t="s">
        <v>193</v>
      </c>
    </row>
    <row r="263" s="14" customFormat="1">
      <c r="A263" s="14"/>
      <c r="B263" s="245"/>
      <c r="C263" s="246"/>
      <c r="D263" s="228" t="s">
        <v>206</v>
      </c>
      <c r="E263" s="247" t="s">
        <v>19</v>
      </c>
      <c r="F263" s="248" t="s">
        <v>1384</v>
      </c>
      <c r="G263" s="246"/>
      <c r="H263" s="249">
        <v>-3</v>
      </c>
      <c r="I263" s="250"/>
      <c r="J263" s="246"/>
      <c r="K263" s="246"/>
      <c r="L263" s="251"/>
      <c r="M263" s="252"/>
      <c r="N263" s="253"/>
      <c r="O263" s="253"/>
      <c r="P263" s="253"/>
      <c r="Q263" s="253"/>
      <c r="R263" s="253"/>
      <c r="S263" s="253"/>
      <c r="T263" s="254"/>
      <c r="U263" s="14"/>
      <c r="V263" s="14"/>
      <c r="W263" s="14"/>
      <c r="X263" s="14"/>
      <c r="Y263" s="14"/>
      <c r="Z263" s="14"/>
      <c r="AA263" s="14"/>
      <c r="AB263" s="14"/>
      <c r="AC263" s="14"/>
      <c r="AD263" s="14"/>
      <c r="AE263" s="14"/>
      <c r="AT263" s="255" t="s">
        <v>206</v>
      </c>
      <c r="AU263" s="255" t="s">
        <v>78</v>
      </c>
      <c r="AV263" s="14" t="s">
        <v>78</v>
      </c>
      <c r="AW263" s="14" t="s">
        <v>31</v>
      </c>
      <c r="AX263" s="14" t="s">
        <v>69</v>
      </c>
      <c r="AY263" s="255" t="s">
        <v>193</v>
      </c>
    </row>
    <row r="264" s="14" customFormat="1">
      <c r="A264" s="14"/>
      <c r="B264" s="245"/>
      <c r="C264" s="246"/>
      <c r="D264" s="228" t="s">
        <v>206</v>
      </c>
      <c r="E264" s="247" t="s">
        <v>19</v>
      </c>
      <c r="F264" s="248" t="s">
        <v>1385</v>
      </c>
      <c r="G264" s="246"/>
      <c r="H264" s="249">
        <v>20.699999999999999</v>
      </c>
      <c r="I264" s="250"/>
      <c r="J264" s="246"/>
      <c r="K264" s="246"/>
      <c r="L264" s="251"/>
      <c r="M264" s="252"/>
      <c r="N264" s="253"/>
      <c r="O264" s="253"/>
      <c r="P264" s="253"/>
      <c r="Q264" s="253"/>
      <c r="R264" s="253"/>
      <c r="S264" s="253"/>
      <c r="T264" s="254"/>
      <c r="U264" s="14"/>
      <c r="V264" s="14"/>
      <c r="W264" s="14"/>
      <c r="X264" s="14"/>
      <c r="Y264" s="14"/>
      <c r="Z264" s="14"/>
      <c r="AA264" s="14"/>
      <c r="AB264" s="14"/>
      <c r="AC264" s="14"/>
      <c r="AD264" s="14"/>
      <c r="AE264" s="14"/>
      <c r="AT264" s="255" t="s">
        <v>206</v>
      </c>
      <c r="AU264" s="255" t="s">
        <v>78</v>
      </c>
      <c r="AV264" s="14" t="s">
        <v>78</v>
      </c>
      <c r="AW264" s="14" t="s">
        <v>31</v>
      </c>
      <c r="AX264" s="14" t="s">
        <v>69</v>
      </c>
      <c r="AY264" s="255" t="s">
        <v>193</v>
      </c>
    </row>
    <row r="265" s="15" customFormat="1">
      <c r="A265" s="15"/>
      <c r="B265" s="256"/>
      <c r="C265" s="257"/>
      <c r="D265" s="228" t="s">
        <v>206</v>
      </c>
      <c r="E265" s="258" t="s">
        <v>19</v>
      </c>
      <c r="F265" s="259" t="s">
        <v>218</v>
      </c>
      <c r="G265" s="257"/>
      <c r="H265" s="260">
        <v>74.219999999999999</v>
      </c>
      <c r="I265" s="261"/>
      <c r="J265" s="257"/>
      <c r="K265" s="257"/>
      <c r="L265" s="262"/>
      <c r="M265" s="263"/>
      <c r="N265" s="264"/>
      <c r="O265" s="264"/>
      <c r="P265" s="264"/>
      <c r="Q265" s="264"/>
      <c r="R265" s="264"/>
      <c r="S265" s="264"/>
      <c r="T265" s="265"/>
      <c r="U265" s="15"/>
      <c r="V265" s="15"/>
      <c r="W265" s="15"/>
      <c r="X265" s="15"/>
      <c r="Y265" s="15"/>
      <c r="Z265" s="15"/>
      <c r="AA265" s="15"/>
      <c r="AB265" s="15"/>
      <c r="AC265" s="15"/>
      <c r="AD265" s="15"/>
      <c r="AE265" s="15"/>
      <c r="AT265" s="266" t="s">
        <v>206</v>
      </c>
      <c r="AU265" s="266" t="s">
        <v>78</v>
      </c>
      <c r="AV265" s="15" t="s">
        <v>200</v>
      </c>
      <c r="AW265" s="15" t="s">
        <v>31</v>
      </c>
      <c r="AX265" s="15" t="s">
        <v>76</v>
      </c>
      <c r="AY265" s="266" t="s">
        <v>193</v>
      </c>
    </row>
    <row r="266" s="2" customFormat="1" ht="16.5" customHeight="1">
      <c r="A266" s="41"/>
      <c r="B266" s="42"/>
      <c r="C266" s="215" t="s">
        <v>355</v>
      </c>
      <c r="D266" s="215" t="s">
        <v>195</v>
      </c>
      <c r="E266" s="216" t="s">
        <v>1386</v>
      </c>
      <c r="F266" s="217" t="s">
        <v>1387</v>
      </c>
      <c r="G266" s="218" t="s">
        <v>258</v>
      </c>
      <c r="H266" s="219">
        <v>109.17</v>
      </c>
      <c r="I266" s="220"/>
      <c r="J266" s="221">
        <f>ROUND(I266*H266,2)</f>
        <v>0</v>
      </c>
      <c r="K266" s="217" t="s">
        <v>199</v>
      </c>
      <c r="L266" s="47"/>
      <c r="M266" s="222" t="s">
        <v>19</v>
      </c>
      <c r="N266" s="223" t="s">
        <v>40</v>
      </c>
      <c r="O266" s="87"/>
      <c r="P266" s="224">
        <f>O266*H266</f>
        <v>0</v>
      </c>
      <c r="Q266" s="224">
        <v>0</v>
      </c>
      <c r="R266" s="224">
        <f>Q266*H266</f>
        <v>0</v>
      </c>
      <c r="S266" s="224">
        <v>0.014999999999999999</v>
      </c>
      <c r="T266" s="225">
        <f>S266*H266</f>
        <v>1.6375500000000001</v>
      </c>
      <c r="U266" s="41"/>
      <c r="V266" s="41"/>
      <c r="W266" s="41"/>
      <c r="X266" s="41"/>
      <c r="Y266" s="41"/>
      <c r="Z266" s="41"/>
      <c r="AA266" s="41"/>
      <c r="AB266" s="41"/>
      <c r="AC266" s="41"/>
      <c r="AD266" s="41"/>
      <c r="AE266" s="41"/>
      <c r="AR266" s="226" t="s">
        <v>200</v>
      </c>
      <c r="AT266" s="226" t="s">
        <v>195</v>
      </c>
      <c r="AU266" s="226" t="s">
        <v>78</v>
      </c>
      <c r="AY266" s="20" t="s">
        <v>193</v>
      </c>
      <c r="BE266" s="227">
        <f>IF(N266="základní",J266,0)</f>
        <v>0</v>
      </c>
      <c r="BF266" s="227">
        <f>IF(N266="snížená",J266,0)</f>
        <v>0</v>
      </c>
      <c r="BG266" s="227">
        <f>IF(N266="zákl. přenesená",J266,0)</f>
        <v>0</v>
      </c>
      <c r="BH266" s="227">
        <f>IF(N266="sníž. přenesená",J266,0)</f>
        <v>0</v>
      </c>
      <c r="BI266" s="227">
        <f>IF(N266="nulová",J266,0)</f>
        <v>0</v>
      </c>
      <c r="BJ266" s="20" t="s">
        <v>76</v>
      </c>
      <c r="BK266" s="227">
        <f>ROUND(I266*H266,2)</f>
        <v>0</v>
      </c>
      <c r="BL266" s="20" t="s">
        <v>200</v>
      </c>
      <c r="BM266" s="226" t="s">
        <v>1388</v>
      </c>
    </row>
    <row r="267" s="2" customFormat="1">
      <c r="A267" s="41"/>
      <c r="B267" s="42"/>
      <c r="C267" s="43"/>
      <c r="D267" s="228" t="s">
        <v>202</v>
      </c>
      <c r="E267" s="43"/>
      <c r="F267" s="229" t="s">
        <v>1389</v>
      </c>
      <c r="G267" s="43"/>
      <c r="H267" s="43"/>
      <c r="I267" s="230"/>
      <c r="J267" s="43"/>
      <c r="K267" s="43"/>
      <c r="L267" s="47"/>
      <c r="M267" s="231"/>
      <c r="N267" s="232"/>
      <c r="O267" s="87"/>
      <c r="P267" s="87"/>
      <c r="Q267" s="87"/>
      <c r="R267" s="87"/>
      <c r="S267" s="87"/>
      <c r="T267" s="88"/>
      <c r="U267" s="41"/>
      <c r="V267" s="41"/>
      <c r="W267" s="41"/>
      <c r="X267" s="41"/>
      <c r="Y267" s="41"/>
      <c r="Z267" s="41"/>
      <c r="AA267" s="41"/>
      <c r="AB267" s="41"/>
      <c r="AC267" s="41"/>
      <c r="AD267" s="41"/>
      <c r="AE267" s="41"/>
      <c r="AT267" s="20" t="s">
        <v>202</v>
      </c>
      <c r="AU267" s="20" t="s">
        <v>78</v>
      </c>
    </row>
    <row r="268" s="2" customFormat="1">
      <c r="A268" s="41"/>
      <c r="B268" s="42"/>
      <c r="C268" s="43"/>
      <c r="D268" s="233" t="s">
        <v>204</v>
      </c>
      <c r="E268" s="43"/>
      <c r="F268" s="234" t="s">
        <v>1390</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204</v>
      </c>
      <c r="AU268" s="20" t="s">
        <v>78</v>
      </c>
    </row>
    <row r="269" s="13" customFormat="1">
      <c r="A269" s="13"/>
      <c r="B269" s="235"/>
      <c r="C269" s="236"/>
      <c r="D269" s="228" t="s">
        <v>206</v>
      </c>
      <c r="E269" s="237" t="s">
        <v>19</v>
      </c>
      <c r="F269" s="238" t="s">
        <v>279</v>
      </c>
      <c r="G269" s="236"/>
      <c r="H269" s="237" t="s">
        <v>19</v>
      </c>
      <c r="I269" s="239"/>
      <c r="J269" s="236"/>
      <c r="K269" s="236"/>
      <c r="L269" s="240"/>
      <c r="M269" s="241"/>
      <c r="N269" s="242"/>
      <c r="O269" s="242"/>
      <c r="P269" s="242"/>
      <c r="Q269" s="242"/>
      <c r="R269" s="242"/>
      <c r="S269" s="242"/>
      <c r="T269" s="243"/>
      <c r="U269" s="13"/>
      <c r="V269" s="13"/>
      <c r="W269" s="13"/>
      <c r="X269" s="13"/>
      <c r="Y269" s="13"/>
      <c r="Z269" s="13"/>
      <c r="AA269" s="13"/>
      <c r="AB269" s="13"/>
      <c r="AC269" s="13"/>
      <c r="AD269" s="13"/>
      <c r="AE269" s="13"/>
      <c r="AT269" s="244" t="s">
        <v>206</v>
      </c>
      <c r="AU269" s="244" t="s">
        <v>78</v>
      </c>
      <c r="AV269" s="13" t="s">
        <v>76</v>
      </c>
      <c r="AW269" s="13" t="s">
        <v>31</v>
      </c>
      <c r="AX269" s="13" t="s">
        <v>69</v>
      </c>
      <c r="AY269" s="244" t="s">
        <v>193</v>
      </c>
    </row>
    <row r="270" s="13" customFormat="1">
      <c r="A270" s="13"/>
      <c r="B270" s="235"/>
      <c r="C270" s="236"/>
      <c r="D270" s="228" t="s">
        <v>206</v>
      </c>
      <c r="E270" s="237" t="s">
        <v>19</v>
      </c>
      <c r="F270" s="238" t="s">
        <v>1380</v>
      </c>
      <c r="G270" s="236"/>
      <c r="H270" s="237" t="s">
        <v>19</v>
      </c>
      <c r="I270" s="239"/>
      <c r="J270" s="236"/>
      <c r="K270" s="236"/>
      <c r="L270" s="240"/>
      <c r="M270" s="241"/>
      <c r="N270" s="242"/>
      <c r="O270" s="242"/>
      <c r="P270" s="242"/>
      <c r="Q270" s="242"/>
      <c r="R270" s="242"/>
      <c r="S270" s="242"/>
      <c r="T270" s="243"/>
      <c r="U270" s="13"/>
      <c r="V270" s="13"/>
      <c r="W270" s="13"/>
      <c r="X270" s="13"/>
      <c r="Y270" s="13"/>
      <c r="Z270" s="13"/>
      <c r="AA270" s="13"/>
      <c r="AB270" s="13"/>
      <c r="AC270" s="13"/>
      <c r="AD270" s="13"/>
      <c r="AE270" s="13"/>
      <c r="AT270" s="244" t="s">
        <v>206</v>
      </c>
      <c r="AU270" s="244" t="s">
        <v>78</v>
      </c>
      <c r="AV270" s="13" t="s">
        <v>76</v>
      </c>
      <c r="AW270" s="13" t="s">
        <v>31</v>
      </c>
      <c r="AX270" s="13" t="s">
        <v>69</v>
      </c>
      <c r="AY270" s="244" t="s">
        <v>193</v>
      </c>
    </row>
    <row r="271" s="14" customFormat="1">
      <c r="A271" s="14"/>
      <c r="B271" s="245"/>
      <c r="C271" s="246"/>
      <c r="D271" s="228" t="s">
        <v>206</v>
      </c>
      <c r="E271" s="247" t="s">
        <v>19</v>
      </c>
      <c r="F271" s="248" t="s">
        <v>1391</v>
      </c>
      <c r="G271" s="246"/>
      <c r="H271" s="249">
        <v>17.52</v>
      </c>
      <c r="I271" s="250"/>
      <c r="J271" s="246"/>
      <c r="K271" s="246"/>
      <c r="L271" s="251"/>
      <c r="M271" s="252"/>
      <c r="N271" s="253"/>
      <c r="O271" s="253"/>
      <c r="P271" s="253"/>
      <c r="Q271" s="253"/>
      <c r="R271" s="253"/>
      <c r="S271" s="253"/>
      <c r="T271" s="254"/>
      <c r="U271" s="14"/>
      <c r="V271" s="14"/>
      <c r="W271" s="14"/>
      <c r="X271" s="14"/>
      <c r="Y271" s="14"/>
      <c r="Z271" s="14"/>
      <c r="AA271" s="14"/>
      <c r="AB271" s="14"/>
      <c r="AC271" s="14"/>
      <c r="AD271" s="14"/>
      <c r="AE271" s="14"/>
      <c r="AT271" s="255" t="s">
        <v>206</v>
      </c>
      <c r="AU271" s="255" t="s">
        <v>78</v>
      </c>
      <c r="AV271" s="14" t="s">
        <v>78</v>
      </c>
      <c r="AW271" s="14" t="s">
        <v>31</v>
      </c>
      <c r="AX271" s="14" t="s">
        <v>69</v>
      </c>
      <c r="AY271" s="255" t="s">
        <v>193</v>
      </c>
    </row>
    <row r="272" s="14" customFormat="1">
      <c r="A272" s="14"/>
      <c r="B272" s="245"/>
      <c r="C272" s="246"/>
      <c r="D272" s="228" t="s">
        <v>206</v>
      </c>
      <c r="E272" s="247" t="s">
        <v>19</v>
      </c>
      <c r="F272" s="248" t="s">
        <v>1392</v>
      </c>
      <c r="G272" s="246"/>
      <c r="H272" s="249">
        <v>-1.8899999999999999</v>
      </c>
      <c r="I272" s="250"/>
      <c r="J272" s="246"/>
      <c r="K272" s="246"/>
      <c r="L272" s="251"/>
      <c r="M272" s="252"/>
      <c r="N272" s="253"/>
      <c r="O272" s="253"/>
      <c r="P272" s="253"/>
      <c r="Q272" s="253"/>
      <c r="R272" s="253"/>
      <c r="S272" s="253"/>
      <c r="T272" s="254"/>
      <c r="U272" s="14"/>
      <c r="V272" s="14"/>
      <c r="W272" s="14"/>
      <c r="X272" s="14"/>
      <c r="Y272" s="14"/>
      <c r="Z272" s="14"/>
      <c r="AA272" s="14"/>
      <c r="AB272" s="14"/>
      <c r="AC272" s="14"/>
      <c r="AD272" s="14"/>
      <c r="AE272" s="14"/>
      <c r="AT272" s="255" t="s">
        <v>206</v>
      </c>
      <c r="AU272" s="255" t="s">
        <v>78</v>
      </c>
      <c r="AV272" s="14" t="s">
        <v>78</v>
      </c>
      <c r="AW272" s="14" t="s">
        <v>31</v>
      </c>
      <c r="AX272" s="14" t="s">
        <v>69</v>
      </c>
      <c r="AY272" s="255" t="s">
        <v>193</v>
      </c>
    </row>
    <row r="273" s="14" customFormat="1">
      <c r="A273" s="14"/>
      <c r="B273" s="245"/>
      <c r="C273" s="246"/>
      <c r="D273" s="228" t="s">
        <v>206</v>
      </c>
      <c r="E273" s="247" t="s">
        <v>19</v>
      </c>
      <c r="F273" s="248" t="s">
        <v>1393</v>
      </c>
      <c r="G273" s="246"/>
      <c r="H273" s="249">
        <v>32</v>
      </c>
      <c r="I273" s="250"/>
      <c r="J273" s="246"/>
      <c r="K273" s="246"/>
      <c r="L273" s="251"/>
      <c r="M273" s="252"/>
      <c r="N273" s="253"/>
      <c r="O273" s="253"/>
      <c r="P273" s="253"/>
      <c r="Q273" s="253"/>
      <c r="R273" s="253"/>
      <c r="S273" s="253"/>
      <c r="T273" s="254"/>
      <c r="U273" s="14"/>
      <c r="V273" s="14"/>
      <c r="W273" s="14"/>
      <c r="X273" s="14"/>
      <c r="Y273" s="14"/>
      <c r="Z273" s="14"/>
      <c r="AA273" s="14"/>
      <c r="AB273" s="14"/>
      <c r="AC273" s="14"/>
      <c r="AD273" s="14"/>
      <c r="AE273" s="14"/>
      <c r="AT273" s="255" t="s">
        <v>206</v>
      </c>
      <c r="AU273" s="255" t="s">
        <v>78</v>
      </c>
      <c r="AV273" s="14" t="s">
        <v>78</v>
      </c>
      <c r="AW273" s="14" t="s">
        <v>31</v>
      </c>
      <c r="AX273" s="14" t="s">
        <v>69</v>
      </c>
      <c r="AY273" s="255" t="s">
        <v>193</v>
      </c>
    </row>
    <row r="274" s="14" customFormat="1">
      <c r="A274" s="14"/>
      <c r="B274" s="245"/>
      <c r="C274" s="246"/>
      <c r="D274" s="228" t="s">
        <v>206</v>
      </c>
      <c r="E274" s="247" t="s">
        <v>19</v>
      </c>
      <c r="F274" s="248" t="s">
        <v>1394</v>
      </c>
      <c r="G274" s="246"/>
      <c r="H274" s="249">
        <v>-6.96</v>
      </c>
      <c r="I274" s="250"/>
      <c r="J274" s="246"/>
      <c r="K274" s="246"/>
      <c r="L274" s="251"/>
      <c r="M274" s="252"/>
      <c r="N274" s="253"/>
      <c r="O274" s="253"/>
      <c r="P274" s="253"/>
      <c r="Q274" s="253"/>
      <c r="R274" s="253"/>
      <c r="S274" s="253"/>
      <c r="T274" s="254"/>
      <c r="U274" s="14"/>
      <c r="V274" s="14"/>
      <c r="W274" s="14"/>
      <c r="X274" s="14"/>
      <c r="Y274" s="14"/>
      <c r="Z274" s="14"/>
      <c r="AA274" s="14"/>
      <c r="AB274" s="14"/>
      <c r="AC274" s="14"/>
      <c r="AD274" s="14"/>
      <c r="AE274" s="14"/>
      <c r="AT274" s="255" t="s">
        <v>206</v>
      </c>
      <c r="AU274" s="255" t="s">
        <v>78</v>
      </c>
      <c r="AV274" s="14" t="s">
        <v>78</v>
      </c>
      <c r="AW274" s="14" t="s">
        <v>31</v>
      </c>
      <c r="AX274" s="14" t="s">
        <v>69</v>
      </c>
      <c r="AY274" s="255" t="s">
        <v>193</v>
      </c>
    </row>
    <row r="275" s="14" customFormat="1">
      <c r="A275" s="14"/>
      <c r="B275" s="245"/>
      <c r="C275" s="246"/>
      <c r="D275" s="228" t="s">
        <v>206</v>
      </c>
      <c r="E275" s="247" t="s">
        <v>19</v>
      </c>
      <c r="F275" s="248" t="s">
        <v>1395</v>
      </c>
      <c r="G275" s="246"/>
      <c r="H275" s="249">
        <v>42.5</v>
      </c>
      <c r="I275" s="250"/>
      <c r="J275" s="246"/>
      <c r="K275" s="246"/>
      <c r="L275" s="251"/>
      <c r="M275" s="252"/>
      <c r="N275" s="253"/>
      <c r="O275" s="253"/>
      <c r="P275" s="253"/>
      <c r="Q275" s="253"/>
      <c r="R275" s="253"/>
      <c r="S275" s="253"/>
      <c r="T275" s="254"/>
      <c r="U275" s="14"/>
      <c r="V275" s="14"/>
      <c r="W275" s="14"/>
      <c r="X275" s="14"/>
      <c r="Y275" s="14"/>
      <c r="Z275" s="14"/>
      <c r="AA275" s="14"/>
      <c r="AB275" s="14"/>
      <c r="AC275" s="14"/>
      <c r="AD275" s="14"/>
      <c r="AE275" s="14"/>
      <c r="AT275" s="255" t="s">
        <v>206</v>
      </c>
      <c r="AU275" s="255" t="s">
        <v>78</v>
      </c>
      <c r="AV275" s="14" t="s">
        <v>78</v>
      </c>
      <c r="AW275" s="14" t="s">
        <v>31</v>
      </c>
      <c r="AX275" s="14" t="s">
        <v>69</v>
      </c>
      <c r="AY275" s="255" t="s">
        <v>193</v>
      </c>
    </row>
    <row r="276" s="14" customFormat="1">
      <c r="A276" s="14"/>
      <c r="B276" s="245"/>
      <c r="C276" s="246"/>
      <c r="D276" s="228" t="s">
        <v>206</v>
      </c>
      <c r="E276" s="247" t="s">
        <v>19</v>
      </c>
      <c r="F276" s="248" t="s">
        <v>1393</v>
      </c>
      <c r="G276" s="246"/>
      <c r="H276" s="249">
        <v>32</v>
      </c>
      <c r="I276" s="250"/>
      <c r="J276" s="246"/>
      <c r="K276" s="246"/>
      <c r="L276" s="251"/>
      <c r="M276" s="252"/>
      <c r="N276" s="253"/>
      <c r="O276" s="253"/>
      <c r="P276" s="253"/>
      <c r="Q276" s="253"/>
      <c r="R276" s="253"/>
      <c r="S276" s="253"/>
      <c r="T276" s="254"/>
      <c r="U276" s="14"/>
      <c r="V276" s="14"/>
      <c r="W276" s="14"/>
      <c r="X276" s="14"/>
      <c r="Y276" s="14"/>
      <c r="Z276" s="14"/>
      <c r="AA276" s="14"/>
      <c r="AB276" s="14"/>
      <c r="AC276" s="14"/>
      <c r="AD276" s="14"/>
      <c r="AE276" s="14"/>
      <c r="AT276" s="255" t="s">
        <v>206</v>
      </c>
      <c r="AU276" s="255" t="s">
        <v>78</v>
      </c>
      <c r="AV276" s="14" t="s">
        <v>78</v>
      </c>
      <c r="AW276" s="14" t="s">
        <v>31</v>
      </c>
      <c r="AX276" s="14" t="s">
        <v>69</v>
      </c>
      <c r="AY276" s="255" t="s">
        <v>193</v>
      </c>
    </row>
    <row r="277" s="14" customFormat="1">
      <c r="A277" s="14"/>
      <c r="B277" s="245"/>
      <c r="C277" s="246"/>
      <c r="D277" s="228" t="s">
        <v>206</v>
      </c>
      <c r="E277" s="247" t="s">
        <v>19</v>
      </c>
      <c r="F277" s="248" t="s">
        <v>1396</v>
      </c>
      <c r="G277" s="246"/>
      <c r="H277" s="249">
        <v>-6</v>
      </c>
      <c r="I277" s="250"/>
      <c r="J277" s="246"/>
      <c r="K277" s="246"/>
      <c r="L277" s="251"/>
      <c r="M277" s="252"/>
      <c r="N277" s="253"/>
      <c r="O277" s="253"/>
      <c r="P277" s="253"/>
      <c r="Q277" s="253"/>
      <c r="R277" s="253"/>
      <c r="S277" s="253"/>
      <c r="T277" s="254"/>
      <c r="U277" s="14"/>
      <c r="V277" s="14"/>
      <c r="W277" s="14"/>
      <c r="X277" s="14"/>
      <c r="Y277" s="14"/>
      <c r="Z277" s="14"/>
      <c r="AA277" s="14"/>
      <c r="AB277" s="14"/>
      <c r="AC277" s="14"/>
      <c r="AD277" s="14"/>
      <c r="AE277" s="14"/>
      <c r="AT277" s="255" t="s">
        <v>206</v>
      </c>
      <c r="AU277" s="255" t="s">
        <v>78</v>
      </c>
      <c r="AV277" s="14" t="s">
        <v>78</v>
      </c>
      <c r="AW277" s="14" t="s">
        <v>31</v>
      </c>
      <c r="AX277" s="14" t="s">
        <v>69</v>
      </c>
      <c r="AY277" s="255" t="s">
        <v>193</v>
      </c>
    </row>
    <row r="278" s="15" customFormat="1">
      <c r="A278" s="15"/>
      <c r="B278" s="256"/>
      <c r="C278" s="257"/>
      <c r="D278" s="228" t="s">
        <v>206</v>
      </c>
      <c r="E278" s="258" t="s">
        <v>19</v>
      </c>
      <c r="F278" s="259" t="s">
        <v>218</v>
      </c>
      <c r="G278" s="257"/>
      <c r="H278" s="260">
        <v>109.17</v>
      </c>
      <c r="I278" s="261"/>
      <c r="J278" s="257"/>
      <c r="K278" s="257"/>
      <c r="L278" s="262"/>
      <c r="M278" s="263"/>
      <c r="N278" s="264"/>
      <c r="O278" s="264"/>
      <c r="P278" s="264"/>
      <c r="Q278" s="264"/>
      <c r="R278" s="264"/>
      <c r="S278" s="264"/>
      <c r="T278" s="265"/>
      <c r="U278" s="15"/>
      <c r="V278" s="15"/>
      <c r="W278" s="15"/>
      <c r="X278" s="15"/>
      <c r="Y278" s="15"/>
      <c r="Z278" s="15"/>
      <c r="AA278" s="15"/>
      <c r="AB278" s="15"/>
      <c r="AC278" s="15"/>
      <c r="AD278" s="15"/>
      <c r="AE278" s="15"/>
      <c r="AT278" s="266" t="s">
        <v>206</v>
      </c>
      <c r="AU278" s="266" t="s">
        <v>78</v>
      </c>
      <c r="AV278" s="15" t="s">
        <v>200</v>
      </c>
      <c r="AW278" s="15" t="s">
        <v>31</v>
      </c>
      <c r="AX278" s="15" t="s">
        <v>76</v>
      </c>
      <c r="AY278" s="266" t="s">
        <v>193</v>
      </c>
    </row>
    <row r="279" s="2" customFormat="1" ht="16.5" customHeight="1">
      <c r="A279" s="41"/>
      <c r="B279" s="42"/>
      <c r="C279" s="215" t="s">
        <v>360</v>
      </c>
      <c r="D279" s="215" t="s">
        <v>195</v>
      </c>
      <c r="E279" s="216" t="s">
        <v>569</v>
      </c>
      <c r="F279" s="217" t="s">
        <v>570</v>
      </c>
      <c r="G279" s="218" t="s">
        <v>258</v>
      </c>
      <c r="H279" s="219">
        <v>12.928000000000001</v>
      </c>
      <c r="I279" s="220"/>
      <c r="J279" s="221">
        <f>ROUND(I279*H279,2)</f>
        <v>0</v>
      </c>
      <c r="K279" s="217" t="s">
        <v>199</v>
      </c>
      <c r="L279" s="47"/>
      <c r="M279" s="222" t="s">
        <v>19</v>
      </c>
      <c r="N279" s="223" t="s">
        <v>40</v>
      </c>
      <c r="O279" s="87"/>
      <c r="P279" s="224">
        <f>O279*H279</f>
        <v>0</v>
      </c>
      <c r="Q279" s="224">
        <v>0</v>
      </c>
      <c r="R279" s="224">
        <f>Q279*H279</f>
        <v>0</v>
      </c>
      <c r="S279" s="224">
        <v>0.075999999999999998</v>
      </c>
      <c r="T279" s="225">
        <f>S279*H279</f>
        <v>0.98252800000000007</v>
      </c>
      <c r="U279" s="41"/>
      <c r="V279" s="41"/>
      <c r="W279" s="41"/>
      <c r="X279" s="41"/>
      <c r="Y279" s="41"/>
      <c r="Z279" s="41"/>
      <c r="AA279" s="41"/>
      <c r="AB279" s="41"/>
      <c r="AC279" s="41"/>
      <c r="AD279" s="41"/>
      <c r="AE279" s="41"/>
      <c r="AR279" s="226" t="s">
        <v>200</v>
      </c>
      <c r="AT279" s="226" t="s">
        <v>195</v>
      </c>
      <c r="AU279" s="226" t="s">
        <v>78</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1397</v>
      </c>
    </row>
    <row r="280" s="2" customFormat="1">
      <c r="A280" s="41"/>
      <c r="B280" s="42"/>
      <c r="C280" s="43"/>
      <c r="D280" s="228" t="s">
        <v>202</v>
      </c>
      <c r="E280" s="43"/>
      <c r="F280" s="229" t="s">
        <v>572</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78</v>
      </c>
    </row>
    <row r="281" s="2" customFormat="1">
      <c r="A281" s="41"/>
      <c r="B281" s="42"/>
      <c r="C281" s="43"/>
      <c r="D281" s="233" t="s">
        <v>204</v>
      </c>
      <c r="E281" s="43"/>
      <c r="F281" s="234" t="s">
        <v>573</v>
      </c>
      <c r="G281" s="43"/>
      <c r="H281" s="43"/>
      <c r="I281" s="230"/>
      <c r="J281" s="43"/>
      <c r="K281" s="43"/>
      <c r="L281" s="47"/>
      <c r="M281" s="231"/>
      <c r="N281" s="232"/>
      <c r="O281" s="87"/>
      <c r="P281" s="87"/>
      <c r="Q281" s="87"/>
      <c r="R281" s="87"/>
      <c r="S281" s="87"/>
      <c r="T281" s="88"/>
      <c r="U281" s="41"/>
      <c r="V281" s="41"/>
      <c r="W281" s="41"/>
      <c r="X281" s="41"/>
      <c r="Y281" s="41"/>
      <c r="Z281" s="41"/>
      <c r="AA281" s="41"/>
      <c r="AB281" s="41"/>
      <c r="AC281" s="41"/>
      <c r="AD281" s="41"/>
      <c r="AE281" s="41"/>
      <c r="AT281" s="20" t="s">
        <v>204</v>
      </c>
      <c r="AU281" s="20" t="s">
        <v>78</v>
      </c>
    </row>
    <row r="282" s="13" customFormat="1">
      <c r="A282" s="13"/>
      <c r="B282" s="235"/>
      <c r="C282" s="236"/>
      <c r="D282" s="228" t="s">
        <v>206</v>
      </c>
      <c r="E282" s="237" t="s">
        <v>19</v>
      </c>
      <c r="F282" s="238" t="s">
        <v>279</v>
      </c>
      <c r="G282" s="236"/>
      <c r="H282" s="237" t="s">
        <v>19</v>
      </c>
      <c r="I282" s="239"/>
      <c r="J282" s="236"/>
      <c r="K282" s="236"/>
      <c r="L282" s="240"/>
      <c r="M282" s="241"/>
      <c r="N282" s="242"/>
      <c r="O282" s="242"/>
      <c r="P282" s="242"/>
      <c r="Q282" s="242"/>
      <c r="R282" s="242"/>
      <c r="S282" s="242"/>
      <c r="T282" s="243"/>
      <c r="U282" s="13"/>
      <c r="V282" s="13"/>
      <c r="W282" s="13"/>
      <c r="X282" s="13"/>
      <c r="Y282" s="13"/>
      <c r="Z282" s="13"/>
      <c r="AA282" s="13"/>
      <c r="AB282" s="13"/>
      <c r="AC282" s="13"/>
      <c r="AD282" s="13"/>
      <c r="AE282" s="13"/>
      <c r="AT282" s="244" t="s">
        <v>206</v>
      </c>
      <c r="AU282" s="244" t="s">
        <v>78</v>
      </c>
      <c r="AV282" s="13" t="s">
        <v>76</v>
      </c>
      <c r="AW282" s="13" t="s">
        <v>31</v>
      </c>
      <c r="AX282" s="13" t="s">
        <v>69</v>
      </c>
      <c r="AY282" s="244" t="s">
        <v>193</v>
      </c>
    </row>
    <row r="283" s="13" customFormat="1">
      <c r="A283" s="13"/>
      <c r="B283" s="235"/>
      <c r="C283" s="236"/>
      <c r="D283" s="228" t="s">
        <v>206</v>
      </c>
      <c r="E283" s="237" t="s">
        <v>19</v>
      </c>
      <c r="F283" s="238" t="s">
        <v>1398</v>
      </c>
      <c r="G283" s="236"/>
      <c r="H283" s="237" t="s">
        <v>19</v>
      </c>
      <c r="I283" s="239"/>
      <c r="J283" s="236"/>
      <c r="K283" s="236"/>
      <c r="L283" s="240"/>
      <c r="M283" s="241"/>
      <c r="N283" s="242"/>
      <c r="O283" s="242"/>
      <c r="P283" s="242"/>
      <c r="Q283" s="242"/>
      <c r="R283" s="242"/>
      <c r="S283" s="242"/>
      <c r="T283" s="243"/>
      <c r="U283" s="13"/>
      <c r="V283" s="13"/>
      <c r="W283" s="13"/>
      <c r="X283" s="13"/>
      <c r="Y283" s="13"/>
      <c r="Z283" s="13"/>
      <c r="AA283" s="13"/>
      <c r="AB283" s="13"/>
      <c r="AC283" s="13"/>
      <c r="AD283" s="13"/>
      <c r="AE283" s="13"/>
      <c r="AT283" s="244" t="s">
        <v>206</v>
      </c>
      <c r="AU283" s="244" t="s">
        <v>78</v>
      </c>
      <c r="AV283" s="13" t="s">
        <v>76</v>
      </c>
      <c r="AW283" s="13" t="s">
        <v>31</v>
      </c>
      <c r="AX283" s="13" t="s">
        <v>69</v>
      </c>
      <c r="AY283" s="244" t="s">
        <v>193</v>
      </c>
    </row>
    <row r="284" s="14" customFormat="1">
      <c r="A284" s="14"/>
      <c r="B284" s="245"/>
      <c r="C284" s="246"/>
      <c r="D284" s="228" t="s">
        <v>206</v>
      </c>
      <c r="E284" s="247" t="s">
        <v>19</v>
      </c>
      <c r="F284" s="248" t="s">
        <v>1399</v>
      </c>
      <c r="G284" s="246"/>
      <c r="H284" s="249">
        <v>7.2720000000000002</v>
      </c>
      <c r="I284" s="250"/>
      <c r="J284" s="246"/>
      <c r="K284" s="246"/>
      <c r="L284" s="251"/>
      <c r="M284" s="252"/>
      <c r="N284" s="253"/>
      <c r="O284" s="253"/>
      <c r="P284" s="253"/>
      <c r="Q284" s="253"/>
      <c r="R284" s="253"/>
      <c r="S284" s="253"/>
      <c r="T284" s="254"/>
      <c r="U284" s="14"/>
      <c r="V284" s="14"/>
      <c r="W284" s="14"/>
      <c r="X284" s="14"/>
      <c r="Y284" s="14"/>
      <c r="Z284" s="14"/>
      <c r="AA284" s="14"/>
      <c r="AB284" s="14"/>
      <c r="AC284" s="14"/>
      <c r="AD284" s="14"/>
      <c r="AE284" s="14"/>
      <c r="AT284" s="255" t="s">
        <v>206</v>
      </c>
      <c r="AU284" s="255" t="s">
        <v>78</v>
      </c>
      <c r="AV284" s="14" t="s">
        <v>78</v>
      </c>
      <c r="AW284" s="14" t="s">
        <v>31</v>
      </c>
      <c r="AX284" s="14" t="s">
        <v>69</v>
      </c>
      <c r="AY284" s="255" t="s">
        <v>193</v>
      </c>
    </row>
    <row r="285" s="14" customFormat="1">
      <c r="A285" s="14"/>
      <c r="B285" s="245"/>
      <c r="C285" s="246"/>
      <c r="D285" s="228" t="s">
        <v>206</v>
      </c>
      <c r="E285" s="247" t="s">
        <v>19</v>
      </c>
      <c r="F285" s="248" t="s">
        <v>1400</v>
      </c>
      <c r="G285" s="246"/>
      <c r="H285" s="249">
        <v>5.6559999999999997</v>
      </c>
      <c r="I285" s="250"/>
      <c r="J285" s="246"/>
      <c r="K285" s="246"/>
      <c r="L285" s="251"/>
      <c r="M285" s="252"/>
      <c r="N285" s="253"/>
      <c r="O285" s="253"/>
      <c r="P285" s="253"/>
      <c r="Q285" s="253"/>
      <c r="R285" s="253"/>
      <c r="S285" s="253"/>
      <c r="T285" s="254"/>
      <c r="U285" s="14"/>
      <c r="V285" s="14"/>
      <c r="W285" s="14"/>
      <c r="X285" s="14"/>
      <c r="Y285" s="14"/>
      <c r="Z285" s="14"/>
      <c r="AA285" s="14"/>
      <c r="AB285" s="14"/>
      <c r="AC285" s="14"/>
      <c r="AD285" s="14"/>
      <c r="AE285" s="14"/>
      <c r="AT285" s="255" t="s">
        <v>206</v>
      </c>
      <c r="AU285" s="255" t="s">
        <v>78</v>
      </c>
      <c r="AV285" s="14" t="s">
        <v>78</v>
      </c>
      <c r="AW285" s="14" t="s">
        <v>31</v>
      </c>
      <c r="AX285" s="14" t="s">
        <v>69</v>
      </c>
      <c r="AY285" s="255" t="s">
        <v>193</v>
      </c>
    </row>
    <row r="286" s="15" customFormat="1">
      <c r="A286" s="15"/>
      <c r="B286" s="256"/>
      <c r="C286" s="257"/>
      <c r="D286" s="228" t="s">
        <v>206</v>
      </c>
      <c r="E286" s="258" t="s">
        <v>19</v>
      </c>
      <c r="F286" s="259" t="s">
        <v>218</v>
      </c>
      <c r="G286" s="257"/>
      <c r="H286" s="260">
        <v>12.928000000000001</v>
      </c>
      <c r="I286" s="261"/>
      <c r="J286" s="257"/>
      <c r="K286" s="257"/>
      <c r="L286" s="262"/>
      <c r="M286" s="263"/>
      <c r="N286" s="264"/>
      <c r="O286" s="264"/>
      <c r="P286" s="264"/>
      <c r="Q286" s="264"/>
      <c r="R286" s="264"/>
      <c r="S286" s="264"/>
      <c r="T286" s="265"/>
      <c r="U286" s="15"/>
      <c r="V286" s="15"/>
      <c r="W286" s="15"/>
      <c r="X286" s="15"/>
      <c r="Y286" s="15"/>
      <c r="Z286" s="15"/>
      <c r="AA286" s="15"/>
      <c r="AB286" s="15"/>
      <c r="AC286" s="15"/>
      <c r="AD286" s="15"/>
      <c r="AE286" s="15"/>
      <c r="AT286" s="266" t="s">
        <v>206</v>
      </c>
      <c r="AU286" s="266" t="s">
        <v>78</v>
      </c>
      <c r="AV286" s="15" t="s">
        <v>200</v>
      </c>
      <c r="AW286" s="15" t="s">
        <v>31</v>
      </c>
      <c r="AX286" s="15" t="s">
        <v>76</v>
      </c>
      <c r="AY286" s="266" t="s">
        <v>193</v>
      </c>
    </row>
    <row r="287" s="2" customFormat="1" ht="16.5" customHeight="1">
      <c r="A287" s="41"/>
      <c r="B287" s="42"/>
      <c r="C287" s="215" t="s">
        <v>369</v>
      </c>
      <c r="D287" s="215" t="s">
        <v>195</v>
      </c>
      <c r="E287" s="216" t="s">
        <v>578</v>
      </c>
      <c r="F287" s="217" t="s">
        <v>579</v>
      </c>
      <c r="G287" s="218" t="s">
        <v>258</v>
      </c>
      <c r="H287" s="219">
        <v>13.231</v>
      </c>
      <c r="I287" s="220"/>
      <c r="J287" s="221">
        <f>ROUND(I287*H287,2)</f>
        <v>0</v>
      </c>
      <c r="K287" s="217" t="s">
        <v>199</v>
      </c>
      <c r="L287" s="47"/>
      <c r="M287" s="222" t="s">
        <v>19</v>
      </c>
      <c r="N287" s="223" t="s">
        <v>40</v>
      </c>
      <c r="O287" s="87"/>
      <c r="P287" s="224">
        <f>O287*H287</f>
        <v>0</v>
      </c>
      <c r="Q287" s="224">
        <v>0</v>
      </c>
      <c r="R287" s="224">
        <f>Q287*H287</f>
        <v>0</v>
      </c>
      <c r="S287" s="224">
        <v>0.063</v>
      </c>
      <c r="T287" s="225">
        <f>S287*H287</f>
        <v>0.83355299999999999</v>
      </c>
      <c r="U287" s="41"/>
      <c r="V287" s="41"/>
      <c r="W287" s="41"/>
      <c r="X287" s="41"/>
      <c r="Y287" s="41"/>
      <c r="Z287" s="41"/>
      <c r="AA287" s="41"/>
      <c r="AB287" s="41"/>
      <c r="AC287" s="41"/>
      <c r="AD287" s="41"/>
      <c r="AE287" s="41"/>
      <c r="AR287" s="226" t="s">
        <v>200</v>
      </c>
      <c r="AT287" s="226" t="s">
        <v>195</v>
      </c>
      <c r="AU287" s="226" t="s">
        <v>78</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200</v>
      </c>
      <c r="BM287" s="226" t="s">
        <v>1401</v>
      </c>
    </row>
    <row r="288" s="2" customFormat="1">
      <c r="A288" s="41"/>
      <c r="B288" s="42"/>
      <c r="C288" s="43"/>
      <c r="D288" s="228" t="s">
        <v>202</v>
      </c>
      <c r="E288" s="43"/>
      <c r="F288" s="229" t="s">
        <v>581</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78</v>
      </c>
    </row>
    <row r="289" s="2" customFormat="1">
      <c r="A289" s="41"/>
      <c r="B289" s="42"/>
      <c r="C289" s="43"/>
      <c r="D289" s="233" t="s">
        <v>204</v>
      </c>
      <c r="E289" s="43"/>
      <c r="F289" s="234" t="s">
        <v>582</v>
      </c>
      <c r="G289" s="43"/>
      <c r="H289" s="43"/>
      <c r="I289" s="230"/>
      <c r="J289" s="43"/>
      <c r="K289" s="43"/>
      <c r="L289" s="47"/>
      <c r="M289" s="231"/>
      <c r="N289" s="232"/>
      <c r="O289" s="87"/>
      <c r="P289" s="87"/>
      <c r="Q289" s="87"/>
      <c r="R289" s="87"/>
      <c r="S289" s="87"/>
      <c r="T289" s="88"/>
      <c r="U289" s="41"/>
      <c r="V289" s="41"/>
      <c r="W289" s="41"/>
      <c r="X289" s="41"/>
      <c r="Y289" s="41"/>
      <c r="Z289" s="41"/>
      <c r="AA289" s="41"/>
      <c r="AB289" s="41"/>
      <c r="AC289" s="41"/>
      <c r="AD289" s="41"/>
      <c r="AE289" s="41"/>
      <c r="AT289" s="20" t="s">
        <v>204</v>
      </c>
      <c r="AU289" s="20" t="s">
        <v>78</v>
      </c>
    </row>
    <row r="290" s="13" customFormat="1">
      <c r="A290" s="13"/>
      <c r="B290" s="235"/>
      <c r="C290" s="236"/>
      <c r="D290" s="228" t="s">
        <v>206</v>
      </c>
      <c r="E290" s="237" t="s">
        <v>19</v>
      </c>
      <c r="F290" s="238" t="s">
        <v>279</v>
      </c>
      <c r="G290" s="236"/>
      <c r="H290" s="237" t="s">
        <v>19</v>
      </c>
      <c r="I290" s="239"/>
      <c r="J290" s="236"/>
      <c r="K290" s="236"/>
      <c r="L290" s="240"/>
      <c r="M290" s="241"/>
      <c r="N290" s="242"/>
      <c r="O290" s="242"/>
      <c r="P290" s="242"/>
      <c r="Q290" s="242"/>
      <c r="R290" s="242"/>
      <c r="S290" s="242"/>
      <c r="T290" s="243"/>
      <c r="U290" s="13"/>
      <c r="V290" s="13"/>
      <c r="W290" s="13"/>
      <c r="X290" s="13"/>
      <c r="Y290" s="13"/>
      <c r="Z290" s="13"/>
      <c r="AA290" s="13"/>
      <c r="AB290" s="13"/>
      <c r="AC290" s="13"/>
      <c r="AD290" s="13"/>
      <c r="AE290" s="13"/>
      <c r="AT290" s="244" t="s">
        <v>206</v>
      </c>
      <c r="AU290" s="244" t="s">
        <v>78</v>
      </c>
      <c r="AV290" s="13" t="s">
        <v>76</v>
      </c>
      <c r="AW290" s="13" t="s">
        <v>31</v>
      </c>
      <c r="AX290" s="13" t="s">
        <v>69</v>
      </c>
      <c r="AY290" s="244" t="s">
        <v>193</v>
      </c>
    </row>
    <row r="291" s="13" customFormat="1">
      <c r="A291" s="13"/>
      <c r="B291" s="235"/>
      <c r="C291" s="236"/>
      <c r="D291" s="228" t="s">
        <v>206</v>
      </c>
      <c r="E291" s="237" t="s">
        <v>19</v>
      </c>
      <c r="F291" s="238" t="s">
        <v>1398</v>
      </c>
      <c r="G291" s="236"/>
      <c r="H291" s="237" t="s">
        <v>19</v>
      </c>
      <c r="I291" s="239"/>
      <c r="J291" s="236"/>
      <c r="K291" s="236"/>
      <c r="L291" s="240"/>
      <c r="M291" s="241"/>
      <c r="N291" s="242"/>
      <c r="O291" s="242"/>
      <c r="P291" s="242"/>
      <c r="Q291" s="242"/>
      <c r="R291" s="242"/>
      <c r="S291" s="242"/>
      <c r="T291" s="243"/>
      <c r="U291" s="13"/>
      <c r="V291" s="13"/>
      <c r="W291" s="13"/>
      <c r="X291" s="13"/>
      <c r="Y291" s="13"/>
      <c r="Z291" s="13"/>
      <c r="AA291" s="13"/>
      <c r="AB291" s="13"/>
      <c r="AC291" s="13"/>
      <c r="AD291" s="13"/>
      <c r="AE291" s="13"/>
      <c r="AT291" s="244" t="s">
        <v>206</v>
      </c>
      <c r="AU291" s="244" t="s">
        <v>78</v>
      </c>
      <c r="AV291" s="13" t="s">
        <v>76</v>
      </c>
      <c r="AW291" s="13" t="s">
        <v>31</v>
      </c>
      <c r="AX291" s="13" t="s">
        <v>69</v>
      </c>
      <c r="AY291" s="244" t="s">
        <v>193</v>
      </c>
    </row>
    <row r="292" s="14" customFormat="1">
      <c r="A292" s="14"/>
      <c r="B292" s="245"/>
      <c r="C292" s="246"/>
      <c r="D292" s="228" t="s">
        <v>206</v>
      </c>
      <c r="E292" s="247" t="s">
        <v>19</v>
      </c>
      <c r="F292" s="248" t="s">
        <v>1402</v>
      </c>
      <c r="G292" s="246"/>
      <c r="H292" s="249">
        <v>2.7269999999999999</v>
      </c>
      <c r="I292" s="250"/>
      <c r="J292" s="246"/>
      <c r="K292" s="246"/>
      <c r="L292" s="251"/>
      <c r="M292" s="252"/>
      <c r="N292" s="253"/>
      <c r="O292" s="253"/>
      <c r="P292" s="253"/>
      <c r="Q292" s="253"/>
      <c r="R292" s="253"/>
      <c r="S292" s="253"/>
      <c r="T292" s="254"/>
      <c r="U292" s="14"/>
      <c r="V292" s="14"/>
      <c r="W292" s="14"/>
      <c r="X292" s="14"/>
      <c r="Y292" s="14"/>
      <c r="Z292" s="14"/>
      <c r="AA292" s="14"/>
      <c r="AB292" s="14"/>
      <c r="AC292" s="14"/>
      <c r="AD292" s="14"/>
      <c r="AE292" s="14"/>
      <c r="AT292" s="255" t="s">
        <v>206</v>
      </c>
      <c r="AU292" s="255" t="s">
        <v>78</v>
      </c>
      <c r="AV292" s="14" t="s">
        <v>78</v>
      </c>
      <c r="AW292" s="14" t="s">
        <v>31</v>
      </c>
      <c r="AX292" s="14" t="s">
        <v>69</v>
      </c>
      <c r="AY292" s="255" t="s">
        <v>193</v>
      </c>
    </row>
    <row r="293" s="14" customFormat="1">
      <c r="A293" s="14"/>
      <c r="B293" s="245"/>
      <c r="C293" s="246"/>
      <c r="D293" s="228" t="s">
        <v>206</v>
      </c>
      <c r="E293" s="247" t="s">
        <v>19</v>
      </c>
      <c r="F293" s="248" t="s">
        <v>1403</v>
      </c>
      <c r="G293" s="246"/>
      <c r="H293" s="249">
        <v>6.0599999999999996</v>
      </c>
      <c r="I293" s="250"/>
      <c r="J293" s="246"/>
      <c r="K293" s="246"/>
      <c r="L293" s="251"/>
      <c r="M293" s="252"/>
      <c r="N293" s="253"/>
      <c r="O293" s="253"/>
      <c r="P293" s="253"/>
      <c r="Q293" s="253"/>
      <c r="R293" s="253"/>
      <c r="S293" s="253"/>
      <c r="T293" s="254"/>
      <c r="U293" s="14"/>
      <c r="V293" s="14"/>
      <c r="W293" s="14"/>
      <c r="X293" s="14"/>
      <c r="Y293" s="14"/>
      <c r="Z293" s="14"/>
      <c r="AA293" s="14"/>
      <c r="AB293" s="14"/>
      <c r="AC293" s="14"/>
      <c r="AD293" s="14"/>
      <c r="AE293" s="14"/>
      <c r="AT293" s="255" t="s">
        <v>206</v>
      </c>
      <c r="AU293" s="255" t="s">
        <v>78</v>
      </c>
      <c r="AV293" s="14" t="s">
        <v>78</v>
      </c>
      <c r="AW293" s="14" t="s">
        <v>31</v>
      </c>
      <c r="AX293" s="14" t="s">
        <v>69</v>
      </c>
      <c r="AY293" s="255" t="s">
        <v>193</v>
      </c>
    </row>
    <row r="294" s="14" customFormat="1">
      <c r="A294" s="14"/>
      <c r="B294" s="245"/>
      <c r="C294" s="246"/>
      <c r="D294" s="228" t="s">
        <v>206</v>
      </c>
      <c r="E294" s="247" t="s">
        <v>19</v>
      </c>
      <c r="F294" s="248" t="s">
        <v>1404</v>
      </c>
      <c r="G294" s="246"/>
      <c r="H294" s="249">
        <v>4.444</v>
      </c>
      <c r="I294" s="250"/>
      <c r="J294" s="246"/>
      <c r="K294" s="246"/>
      <c r="L294" s="251"/>
      <c r="M294" s="252"/>
      <c r="N294" s="253"/>
      <c r="O294" s="253"/>
      <c r="P294" s="253"/>
      <c r="Q294" s="253"/>
      <c r="R294" s="253"/>
      <c r="S294" s="253"/>
      <c r="T294" s="254"/>
      <c r="U294" s="14"/>
      <c r="V294" s="14"/>
      <c r="W294" s="14"/>
      <c r="X294" s="14"/>
      <c r="Y294" s="14"/>
      <c r="Z294" s="14"/>
      <c r="AA294" s="14"/>
      <c r="AB294" s="14"/>
      <c r="AC294" s="14"/>
      <c r="AD294" s="14"/>
      <c r="AE294" s="14"/>
      <c r="AT294" s="255" t="s">
        <v>206</v>
      </c>
      <c r="AU294" s="255" t="s">
        <v>78</v>
      </c>
      <c r="AV294" s="14" t="s">
        <v>78</v>
      </c>
      <c r="AW294" s="14" t="s">
        <v>31</v>
      </c>
      <c r="AX294" s="14" t="s">
        <v>69</v>
      </c>
      <c r="AY294" s="255" t="s">
        <v>193</v>
      </c>
    </row>
    <row r="295" s="15" customFormat="1">
      <c r="A295" s="15"/>
      <c r="B295" s="256"/>
      <c r="C295" s="257"/>
      <c r="D295" s="228" t="s">
        <v>206</v>
      </c>
      <c r="E295" s="258" t="s">
        <v>19</v>
      </c>
      <c r="F295" s="259" t="s">
        <v>218</v>
      </c>
      <c r="G295" s="257"/>
      <c r="H295" s="260">
        <v>13.231</v>
      </c>
      <c r="I295" s="261"/>
      <c r="J295" s="257"/>
      <c r="K295" s="257"/>
      <c r="L295" s="262"/>
      <c r="M295" s="263"/>
      <c r="N295" s="264"/>
      <c r="O295" s="264"/>
      <c r="P295" s="264"/>
      <c r="Q295" s="264"/>
      <c r="R295" s="264"/>
      <c r="S295" s="264"/>
      <c r="T295" s="265"/>
      <c r="U295" s="15"/>
      <c r="V295" s="15"/>
      <c r="W295" s="15"/>
      <c r="X295" s="15"/>
      <c r="Y295" s="15"/>
      <c r="Z295" s="15"/>
      <c r="AA295" s="15"/>
      <c r="AB295" s="15"/>
      <c r="AC295" s="15"/>
      <c r="AD295" s="15"/>
      <c r="AE295" s="15"/>
      <c r="AT295" s="266" t="s">
        <v>206</v>
      </c>
      <c r="AU295" s="266" t="s">
        <v>78</v>
      </c>
      <c r="AV295" s="15" t="s">
        <v>200</v>
      </c>
      <c r="AW295" s="15" t="s">
        <v>31</v>
      </c>
      <c r="AX295" s="15" t="s">
        <v>76</v>
      </c>
      <c r="AY295" s="266" t="s">
        <v>193</v>
      </c>
    </row>
    <row r="296" s="2" customFormat="1" ht="16.5" customHeight="1">
      <c r="A296" s="41"/>
      <c r="B296" s="42"/>
      <c r="C296" s="215" t="s">
        <v>390</v>
      </c>
      <c r="D296" s="215" t="s">
        <v>195</v>
      </c>
      <c r="E296" s="216" t="s">
        <v>1405</v>
      </c>
      <c r="F296" s="217" t="s">
        <v>1406</v>
      </c>
      <c r="G296" s="218" t="s">
        <v>258</v>
      </c>
      <c r="H296" s="219">
        <v>0.81000000000000005</v>
      </c>
      <c r="I296" s="220"/>
      <c r="J296" s="221">
        <f>ROUND(I296*H296,2)</f>
        <v>0</v>
      </c>
      <c r="K296" s="217" t="s">
        <v>199</v>
      </c>
      <c r="L296" s="47"/>
      <c r="M296" s="222" t="s">
        <v>19</v>
      </c>
      <c r="N296" s="223" t="s">
        <v>40</v>
      </c>
      <c r="O296" s="87"/>
      <c r="P296" s="224">
        <f>O296*H296</f>
        <v>0</v>
      </c>
      <c r="Q296" s="224">
        <v>0</v>
      </c>
      <c r="R296" s="224">
        <f>Q296*H296</f>
        <v>0</v>
      </c>
      <c r="S296" s="224">
        <v>0.072999999999999995</v>
      </c>
      <c r="T296" s="225">
        <f>S296*H296</f>
        <v>0.059130000000000002</v>
      </c>
      <c r="U296" s="41"/>
      <c r="V296" s="41"/>
      <c r="W296" s="41"/>
      <c r="X296" s="41"/>
      <c r="Y296" s="41"/>
      <c r="Z296" s="41"/>
      <c r="AA296" s="41"/>
      <c r="AB296" s="41"/>
      <c r="AC296" s="41"/>
      <c r="AD296" s="41"/>
      <c r="AE296" s="41"/>
      <c r="AR296" s="226" t="s">
        <v>200</v>
      </c>
      <c r="AT296" s="226" t="s">
        <v>195</v>
      </c>
      <c r="AU296" s="226" t="s">
        <v>78</v>
      </c>
      <c r="AY296" s="20" t="s">
        <v>193</v>
      </c>
      <c r="BE296" s="227">
        <f>IF(N296="základní",J296,0)</f>
        <v>0</v>
      </c>
      <c r="BF296" s="227">
        <f>IF(N296="snížená",J296,0)</f>
        <v>0</v>
      </c>
      <c r="BG296" s="227">
        <f>IF(N296="zákl. přenesená",J296,0)</f>
        <v>0</v>
      </c>
      <c r="BH296" s="227">
        <f>IF(N296="sníž. přenesená",J296,0)</f>
        <v>0</v>
      </c>
      <c r="BI296" s="227">
        <f>IF(N296="nulová",J296,0)</f>
        <v>0</v>
      </c>
      <c r="BJ296" s="20" t="s">
        <v>76</v>
      </c>
      <c r="BK296" s="227">
        <f>ROUND(I296*H296,2)</f>
        <v>0</v>
      </c>
      <c r="BL296" s="20" t="s">
        <v>200</v>
      </c>
      <c r="BM296" s="226" t="s">
        <v>1407</v>
      </c>
    </row>
    <row r="297" s="2" customFormat="1">
      <c r="A297" s="41"/>
      <c r="B297" s="42"/>
      <c r="C297" s="43"/>
      <c r="D297" s="228" t="s">
        <v>202</v>
      </c>
      <c r="E297" s="43"/>
      <c r="F297" s="229" t="s">
        <v>1408</v>
      </c>
      <c r="G297" s="43"/>
      <c r="H297" s="43"/>
      <c r="I297" s="230"/>
      <c r="J297" s="43"/>
      <c r="K297" s="43"/>
      <c r="L297" s="47"/>
      <c r="M297" s="231"/>
      <c r="N297" s="232"/>
      <c r="O297" s="87"/>
      <c r="P297" s="87"/>
      <c r="Q297" s="87"/>
      <c r="R297" s="87"/>
      <c r="S297" s="87"/>
      <c r="T297" s="88"/>
      <c r="U297" s="41"/>
      <c r="V297" s="41"/>
      <c r="W297" s="41"/>
      <c r="X297" s="41"/>
      <c r="Y297" s="41"/>
      <c r="Z297" s="41"/>
      <c r="AA297" s="41"/>
      <c r="AB297" s="41"/>
      <c r="AC297" s="41"/>
      <c r="AD297" s="41"/>
      <c r="AE297" s="41"/>
      <c r="AT297" s="20" t="s">
        <v>202</v>
      </c>
      <c r="AU297" s="20" t="s">
        <v>78</v>
      </c>
    </row>
    <row r="298" s="2" customFormat="1">
      <c r="A298" s="41"/>
      <c r="B298" s="42"/>
      <c r="C298" s="43"/>
      <c r="D298" s="233" t="s">
        <v>204</v>
      </c>
      <c r="E298" s="43"/>
      <c r="F298" s="234" t="s">
        <v>1409</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204</v>
      </c>
      <c r="AU298" s="20" t="s">
        <v>78</v>
      </c>
    </row>
    <row r="299" s="13" customFormat="1">
      <c r="A299" s="13"/>
      <c r="B299" s="235"/>
      <c r="C299" s="236"/>
      <c r="D299" s="228" t="s">
        <v>206</v>
      </c>
      <c r="E299" s="237" t="s">
        <v>19</v>
      </c>
      <c r="F299" s="238" t="s">
        <v>279</v>
      </c>
      <c r="G299" s="236"/>
      <c r="H299" s="237" t="s">
        <v>19</v>
      </c>
      <c r="I299" s="239"/>
      <c r="J299" s="236"/>
      <c r="K299" s="236"/>
      <c r="L299" s="240"/>
      <c r="M299" s="241"/>
      <c r="N299" s="242"/>
      <c r="O299" s="242"/>
      <c r="P299" s="242"/>
      <c r="Q299" s="242"/>
      <c r="R299" s="242"/>
      <c r="S299" s="242"/>
      <c r="T299" s="243"/>
      <c r="U299" s="13"/>
      <c r="V299" s="13"/>
      <c r="W299" s="13"/>
      <c r="X299" s="13"/>
      <c r="Y299" s="13"/>
      <c r="Z299" s="13"/>
      <c r="AA299" s="13"/>
      <c r="AB299" s="13"/>
      <c r="AC299" s="13"/>
      <c r="AD299" s="13"/>
      <c r="AE299" s="13"/>
      <c r="AT299" s="244" t="s">
        <v>206</v>
      </c>
      <c r="AU299" s="244" t="s">
        <v>78</v>
      </c>
      <c r="AV299" s="13" t="s">
        <v>76</v>
      </c>
      <c r="AW299" s="13" t="s">
        <v>31</v>
      </c>
      <c r="AX299" s="13" t="s">
        <v>69</v>
      </c>
      <c r="AY299" s="244" t="s">
        <v>193</v>
      </c>
    </row>
    <row r="300" s="13" customFormat="1">
      <c r="A300" s="13"/>
      <c r="B300" s="235"/>
      <c r="C300" s="236"/>
      <c r="D300" s="228" t="s">
        <v>206</v>
      </c>
      <c r="E300" s="237" t="s">
        <v>19</v>
      </c>
      <c r="F300" s="238" t="s">
        <v>1410</v>
      </c>
      <c r="G300" s="236"/>
      <c r="H300" s="237" t="s">
        <v>19</v>
      </c>
      <c r="I300" s="239"/>
      <c r="J300" s="236"/>
      <c r="K300" s="236"/>
      <c r="L300" s="240"/>
      <c r="M300" s="241"/>
      <c r="N300" s="242"/>
      <c r="O300" s="242"/>
      <c r="P300" s="242"/>
      <c r="Q300" s="242"/>
      <c r="R300" s="242"/>
      <c r="S300" s="242"/>
      <c r="T300" s="243"/>
      <c r="U300" s="13"/>
      <c r="V300" s="13"/>
      <c r="W300" s="13"/>
      <c r="X300" s="13"/>
      <c r="Y300" s="13"/>
      <c r="Z300" s="13"/>
      <c r="AA300" s="13"/>
      <c r="AB300" s="13"/>
      <c r="AC300" s="13"/>
      <c r="AD300" s="13"/>
      <c r="AE300" s="13"/>
      <c r="AT300" s="244" t="s">
        <v>206</v>
      </c>
      <c r="AU300" s="244" t="s">
        <v>78</v>
      </c>
      <c r="AV300" s="13" t="s">
        <v>76</v>
      </c>
      <c r="AW300" s="13" t="s">
        <v>31</v>
      </c>
      <c r="AX300" s="13" t="s">
        <v>69</v>
      </c>
      <c r="AY300" s="244" t="s">
        <v>193</v>
      </c>
    </row>
    <row r="301" s="14" customFormat="1">
      <c r="A301" s="14"/>
      <c r="B301" s="245"/>
      <c r="C301" s="246"/>
      <c r="D301" s="228" t="s">
        <v>206</v>
      </c>
      <c r="E301" s="247" t="s">
        <v>19</v>
      </c>
      <c r="F301" s="248" t="s">
        <v>1411</v>
      </c>
      <c r="G301" s="246"/>
      <c r="H301" s="249">
        <v>0.81000000000000005</v>
      </c>
      <c r="I301" s="250"/>
      <c r="J301" s="246"/>
      <c r="K301" s="246"/>
      <c r="L301" s="251"/>
      <c r="M301" s="252"/>
      <c r="N301" s="253"/>
      <c r="O301" s="253"/>
      <c r="P301" s="253"/>
      <c r="Q301" s="253"/>
      <c r="R301" s="253"/>
      <c r="S301" s="253"/>
      <c r="T301" s="254"/>
      <c r="U301" s="14"/>
      <c r="V301" s="14"/>
      <c r="W301" s="14"/>
      <c r="X301" s="14"/>
      <c r="Y301" s="14"/>
      <c r="Z301" s="14"/>
      <c r="AA301" s="14"/>
      <c r="AB301" s="14"/>
      <c r="AC301" s="14"/>
      <c r="AD301" s="14"/>
      <c r="AE301" s="14"/>
      <c r="AT301" s="255" t="s">
        <v>206</v>
      </c>
      <c r="AU301" s="255" t="s">
        <v>78</v>
      </c>
      <c r="AV301" s="14" t="s">
        <v>78</v>
      </c>
      <c r="AW301" s="14" t="s">
        <v>31</v>
      </c>
      <c r="AX301" s="14" t="s">
        <v>76</v>
      </c>
      <c r="AY301" s="255" t="s">
        <v>193</v>
      </c>
    </row>
    <row r="302" s="2" customFormat="1" ht="16.5" customHeight="1">
      <c r="A302" s="41"/>
      <c r="B302" s="42"/>
      <c r="C302" s="215" t="s">
        <v>397</v>
      </c>
      <c r="D302" s="215" t="s">
        <v>195</v>
      </c>
      <c r="E302" s="216" t="s">
        <v>1412</v>
      </c>
      <c r="F302" s="217" t="s">
        <v>1413</v>
      </c>
      <c r="G302" s="218" t="s">
        <v>258</v>
      </c>
      <c r="H302" s="219">
        <v>3.7200000000000002</v>
      </c>
      <c r="I302" s="220"/>
      <c r="J302" s="221">
        <f>ROUND(I302*H302,2)</f>
        <v>0</v>
      </c>
      <c r="K302" s="217" t="s">
        <v>199</v>
      </c>
      <c r="L302" s="47"/>
      <c r="M302" s="222" t="s">
        <v>19</v>
      </c>
      <c r="N302" s="223" t="s">
        <v>40</v>
      </c>
      <c r="O302" s="87"/>
      <c r="P302" s="224">
        <f>O302*H302</f>
        <v>0</v>
      </c>
      <c r="Q302" s="224">
        <v>0</v>
      </c>
      <c r="R302" s="224">
        <f>Q302*H302</f>
        <v>0</v>
      </c>
      <c r="S302" s="224">
        <v>0.058999999999999997</v>
      </c>
      <c r="T302" s="225">
        <f>S302*H302</f>
        <v>0.21948000000000001</v>
      </c>
      <c r="U302" s="41"/>
      <c r="V302" s="41"/>
      <c r="W302" s="41"/>
      <c r="X302" s="41"/>
      <c r="Y302" s="41"/>
      <c r="Z302" s="41"/>
      <c r="AA302" s="41"/>
      <c r="AB302" s="41"/>
      <c r="AC302" s="41"/>
      <c r="AD302" s="41"/>
      <c r="AE302" s="41"/>
      <c r="AR302" s="226" t="s">
        <v>200</v>
      </c>
      <c r="AT302" s="226" t="s">
        <v>195</v>
      </c>
      <c r="AU302" s="226" t="s">
        <v>78</v>
      </c>
      <c r="AY302" s="20" t="s">
        <v>193</v>
      </c>
      <c r="BE302" s="227">
        <f>IF(N302="základní",J302,0)</f>
        <v>0</v>
      </c>
      <c r="BF302" s="227">
        <f>IF(N302="snížená",J302,0)</f>
        <v>0</v>
      </c>
      <c r="BG302" s="227">
        <f>IF(N302="zákl. přenesená",J302,0)</f>
        <v>0</v>
      </c>
      <c r="BH302" s="227">
        <f>IF(N302="sníž. přenesená",J302,0)</f>
        <v>0</v>
      </c>
      <c r="BI302" s="227">
        <f>IF(N302="nulová",J302,0)</f>
        <v>0</v>
      </c>
      <c r="BJ302" s="20" t="s">
        <v>76</v>
      </c>
      <c r="BK302" s="227">
        <f>ROUND(I302*H302,2)</f>
        <v>0</v>
      </c>
      <c r="BL302" s="20" t="s">
        <v>200</v>
      </c>
      <c r="BM302" s="226" t="s">
        <v>1414</v>
      </c>
    </row>
    <row r="303" s="2" customFormat="1">
      <c r="A303" s="41"/>
      <c r="B303" s="42"/>
      <c r="C303" s="43"/>
      <c r="D303" s="228" t="s">
        <v>202</v>
      </c>
      <c r="E303" s="43"/>
      <c r="F303" s="229" t="s">
        <v>1415</v>
      </c>
      <c r="G303" s="43"/>
      <c r="H303" s="43"/>
      <c r="I303" s="230"/>
      <c r="J303" s="43"/>
      <c r="K303" s="43"/>
      <c r="L303" s="47"/>
      <c r="M303" s="231"/>
      <c r="N303" s="232"/>
      <c r="O303" s="87"/>
      <c r="P303" s="87"/>
      <c r="Q303" s="87"/>
      <c r="R303" s="87"/>
      <c r="S303" s="87"/>
      <c r="T303" s="88"/>
      <c r="U303" s="41"/>
      <c r="V303" s="41"/>
      <c r="W303" s="41"/>
      <c r="X303" s="41"/>
      <c r="Y303" s="41"/>
      <c r="Z303" s="41"/>
      <c r="AA303" s="41"/>
      <c r="AB303" s="41"/>
      <c r="AC303" s="41"/>
      <c r="AD303" s="41"/>
      <c r="AE303" s="41"/>
      <c r="AT303" s="20" t="s">
        <v>202</v>
      </c>
      <c r="AU303" s="20" t="s">
        <v>78</v>
      </c>
    </row>
    <row r="304" s="2" customFormat="1">
      <c r="A304" s="41"/>
      <c r="B304" s="42"/>
      <c r="C304" s="43"/>
      <c r="D304" s="233" t="s">
        <v>204</v>
      </c>
      <c r="E304" s="43"/>
      <c r="F304" s="234" t="s">
        <v>1416</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204</v>
      </c>
      <c r="AU304" s="20" t="s">
        <v>78</v>
      </c>
    </row>
    <row r="305" s="13" customFormat="1">
      <c r="A305" s="13"/>
      <c r="B305" s="235"/>
      <c r="C305" s="236"/>
      <c r="D305" s="228" t="s">
        <v>206</v>
      </c>
      <c r="E305" s="237" t="s">
        <v>19</v>
      </c>
      <c r="F305" s="238" t="s">
        <v>279</v>
      </c>
      <c r="G305" s="236"/>
      <c r="H305" s="237" t="s">
        <v>19</v>
      </c>
      <c r="I305" s="239"/>
      <c r="J305" s="236"/>
      <c r="K305" s="236"/>
      <c r="L305" s="240"/>
      <c r="M305" s="241"/>
      <c r="N305" s="242"/>
      <c r="O305" s="242"/>
      <c r="P305" s="242"/>
      <c r="Q305" s="242"/>
      <c r="R305" s="242"/>
      <c r="S305" s="242"/>
      <c r="T305" s="243"/>
      <c r="U305" s="13"/>
      <c r="V305" s="13"/>
      <c r="W305" s="13"/>
      <c r="X305" s="13"/>
      <c r="Y305" s="13"/>
      <c r="Z305" s="13"/>
      <c r="AA305" s="13"/>
      <c r="AB305" s="13"/>
      <c r="AC305" s="13"/>
      <c r="AD305" s="13"/>
      <c r="AE305" s="13"/>
      <c r="AT305" s="244" t="s">
        <v>206</v>
      </c>
      <c r="AU305" s="244" t="s">
        <v>78</v>
      </c>
      <c r="AV305" s="13" t="s">
        <v>76</v>
      </c>
      <c r="AW305" s="13" t="s">
        <v>31</v>
      </c>
      <c r="AX305" s="13" t="s">
        <v>69</v>
      </c>
      <c r="AY305" s="244" t="s">
        <v>193</v>
      </c>
    </row>
    <row r="306" s="13" customFormat="1">
      <c r="A306" s="13"/>
      <c r="B306" s="235"/>
      <c r="C306" s="236"/>
      <c r="D306" s="228" t="s">
        <v>206</v>
      </c>
      <c r="E306" s="237" t="s">
        <v>19</v>
      </c>
      <c r="F306" s="238" t="s">
        <v>1410</v>
      </c>
      <c r="G306" s="236"/>
      <c r="H306" s="237" t="s">
        <v>19</v>
      </c>
      <c r="I306" s="239"/>
      <c r="J306" s="236"/>
      <c r="K306" s="236"/>
      <c r="L306" s="240"/>
      <c r="M306" s="241"/>
      <c r="N306" s="242"/>
      <c r="O306" s="242"/>
      <c r="P306" s="242"/>
      <c r="Q306" s="242"/>
      <c r="R306" s="242"/>
      <c r="S306" s="242"/>
      <c r="T306" s="243"/>
      <c r="U306" s="13"/>
      <c r="V306" s="13"/>
      <c r="W306" s="13"/>
      <c r="X306" s="13"/>
      <c r="Y306" s="13"/>
      <c r="Z306" s="13"/>
      <c r="AA306" s="13"/>
      <c r="AB306" s="13"/>
      <c r="AC306" s="13"/>
      <c r="AD306" s="13"/>
      <c r="AE306" s="13"/>
      <c r="AT306" s="244" t="s">
        <v>206</v>
      </c>
      <c r="AU306" s="244" t="s">
        <v>78</v>
      </c>
      <c r="AV306" s="13" t="s">
        <v>76</v>
      </c>
      <c r="AW306" s="13" t="s">
        <v>31</v>
      </c>
      <c r="AX306" s="13" t="s">
        <v>69</v>
      </c>
      <c r="AY306" s="244" t="s">
        <v>193</v>
      </c>
    </row>
    <row r="307" s="14" customFormat="1">
      <c r="A307" s="14"/>
      <c r="B307" s="245"/>
      <c r="C307" s="246"/>
      <c r="D307" s="228" t="s">
        <v>206</v>
      </c>
      <c r="E307" s="247" t="s">
        <v>19</v>
      </c>
      <c r="F307" s="248" t="s">
        <v>1417</v>
      </c>
      <c r="G307" s="246"/>
      <c r="H307" s="249">
        <v>2.6400000000000001</v>
      </c>
      <c r="I307" s="250"/>
      <c r="J307" s="246"/>
      <c r="K307" s="246"/>
      <c r="L307" s="251"/>
      <c r="M307" s="252"/>
      <c r="N307" s="253"/>
      <c r="O307" s="253"/>
      <c r="P307" s="253"/>
      <c r="Q307" s="253"/>
      <c r="R307" s="253"/>
      <c r="S307" s="253"/>
      <c r="T307" s="254"/>
      <c r="U307" s="14"/>
      <c r="V307" s="14"/>
      <c r="W307" s="14"/>
      <c r="X307" s="14"/>
      <c r="Y307" s="14"/>
      <c r="Z307" s="14"/>
      <c r="AA307" s="14"/>
      <c r="AB307" s="14"/>
      <c r="AC307" s="14"/>
      <c r="AD307" s="14"/>
      <c r="AE307" s="14"/>
      <c r="AT307" s="255" t="s">
        <v>206</v>
      </c>
      <c r="AU307" s="255" t="s">
        <v>78</v>
      </c>
      <c r="AV307" s="14" t="s">
        <v>78</v>
      </c>
      <c r="AW307" s="14" t="s">
        <v>31</v>
      </c>
      <c r="AX307" s="14" t="s">
        <v>69</v>
      </c>
      <c r="AY307" s="255" t="s">
        <v>193</v>
      </c>
    </row>
    <row r="308" s="14" customFormat="1">
      <c r="A308" s="14"/>
      <c r="B308" s="245"/>
      <c r="C308" s="246"/>
      <c r="D308" s="228" t="s">
        <v>206</v>
      </c>
      <c r="E308" s="247" t="s">
        <v>19</v>
      </c>
      <c r="F308" s="248" t="s">
        <v>1418</v>
      </c>
      <c r="G308" s="246"/>
      <c r="H308" s="249">
        <v>1.0800000000000001</v>
      </c>
      <c r="I308" s="250"/>
      <c r="J308" s="246"/>
      <c r="K308" s="246"/>
      <c r="L308" s="251"/>
      <c r="M308" s="252"/>
      <c r="N308" s="253"/>
      <c r="O308" s="253"/>
      <c r="P308" s="253"/>
      <c r="Q308" s="253"/>
      <c r="R308" s="253"/>
      <c r="S308" s="253"/>
      <c r="T308" s="254"/>
      <c r="U308" s="14"/>
      <c r="V308" s="14"/>
      <c r="W308" s="14"/>
      <c r="X308" s="14"/>
      <c r="Y308" s="14"/>
      <c r="Z308" s="14"/>
      <c r="AA308" s="14"/>
      <c r="AB308" s="14"/>
      <c r="AC308" s="14"/>
      <c r="AD308" s="14"/>
      <c r="AE308" s="14"/>
      <c r="AT308" s="255" t="s">
        <v>206</v>
      </c>
      <c r="AU308" s="255" t="s">
        <v>78</v>
      </c>
      <c r="AV308" s="14" t="s">
        <v>78</v>
      </c>
      <c r="AW308" s="14" t="s">
        <v>31</v>
      </c>
      <c r="AX308" s="14" t="s">
        <v>69</v>
      </c>
      <c r="AY308" s="255" t="s">
        <v>193</v>
      </c>
    </row>
    <row r="309" s="15" customFormat="1">
      <c r="A309" s="15"/>
      <c r="B309" s="256"/>
      <c r="C309" s="257"/>
      <c r="D309" s="228" t="s">
        <v>206</v>
      </c>
      <c r="E309" s="258" t="s">
        <v>19</v>
      </c>
      <c r="F309" s="259" t="s">
        <v>218</v>
      </c>
      <c r="G309" s="257"/>
      <c r="H309" s="260">
        <v>3.7200000000000002</v>
      </c>
      <c r="I309" s="261"/>
      <c r="J309" s="257"/>
      <c r="K309" s="257"/>
      <c r="L309" s="262"/>
      <c r="M309" s="263"/>
      <c r="N309" s="264"/>
      <c r="O309" s="264"/>
      <c r="P309" s="264"/>
      <c r="Q309" s="264"/>
      <c r="R309" s="264"/>
      <c r="S309" s="264"/>
      <c r="T309" s="265"/>
      <c r="U309" s="15"/>
      <c r="V309" s="15"/>
      <c r="W309" s="15"/>
      <c r="X309" s="15"/>
      <c r="Y309" s="15"/>
      <c r="Z309" s="15"/>
      <c r="AA309" s="15"/>
      <c r="AB309" s="15"/>
      <c r="AC309" s="15"/>
      <c r="AD309" s="15"/>
      <c r="AE309" s="15"/>
      <c r="AT309" s="266" t="s">
        <v>206</v>
      </c>
      <c r="AU309" s="266" t="s">
        <v>78</v>
      </c>
      <c r="AV309" s="15" t="s">
        <v>200</v>
      </c>
      <c r="AW309" s="15" t="s">
        <v>31</v>
      </c>
      <c r="AX309" s="15" t="s">
        <v>76</v>
      </c>
      <c r="AY309" s="266" t="s">
        <v>193</v>
      </c>
    </row>
    <row r="310" s="2" customFormat="1" ht="16.5" customHeight="1">
      <c r="A310" s="41"/>
      <c r="B310" s="42"/>
      <c r="C310" s="215" t="s">
        <v>405</v>
      </c>
      <c r="D310" s="215" t="s">
        <v>195</v>
      </c>
      <c r="E310" s="216" t="s">
        <v>1419</v>
      </c>
      <c r="F310" s="217" t="s">
        <v>1420</v>
      </c>
      <c r="G310" s="218" t="s">
        <v>258</v>
      </c>
      <c r="H310" s="219">
        <v>56.630000000000003</v>
      </c>
      <c r="I310" s="220"/>
      <c r="J310" s="221">
        <f>ROUND(I310*H310,2)</f>
        <v>0</v>
      </c>
      <c r="K310" s="217" t="s">
        <v>199</v>
      </c>
      <c r="L310" s="47"/>
      <c r="M310" s="222" t="s">
        <v>19</v>
      </c>
      <c r="N310" s="223" t="s">
        <v>40</v>
      </c>
      <c r="O310" s="87"/>
      <c r="P310" s="224">
        <f>O310*H310</f>
        <v>0</v>
      </c>
      <c r="Q310" s="224">
        <v>0</v>
      </c>
      <c r="R310" s="224">
        <f>Q310*H310</f>
        <v>0</v>
      </c>
      <c r="S310" s="224">
        <v>0.042999999999999997</v>
      </c>
      <c r="T310" s="225">
        <f>S310*H310</f>
        <v>2.4350899999999998</v>
      </c>
      <c r="U310" s="41"/>
      <c r="V310" s="41"/>
      <c r="W310" s="41"/>
      <c r="X310" s="41"/>
      <c r="Y310" s="41"/>
      <c r="Z310" s="41"/>
      <c r="AA310" s="41"/>
      <c r="AB310" s="41"/>
      <c r="AC310" s="41"/>
      <c r="AD310" s="41"/>
      <c r="AE310" s="41"/>
      <c r="AR310" s="226" t="s">
        <v>200</v>
      </c>
      <c r="AT310" s="226" t="s">
        <v>195</v>
      </c>
      <c r="AU310" s="226" t="s">
        <v>78</v>
      </c>
      <c r="AY310" s="20" t="s">
        <v>193</v>
      </c>
      <c r="BE310" s="227">
        <f>IF(N310="základní",J310,0)</f>
        <v>0</v>
      </c>
      <c r="BF310" s="227">
        <f>IF(N310="snížená",J310,0)</f>
        <v>0</v>
      </c>
      <c r="BG310" s="227">
        <f>IF(N310="zákl. přenesená",J310,0)</f>
        <v>0</v>
      </c>
      <c r="BH310" s="227">
        <f>IF(N310="sníž. přenesená",J310,0)</f>
        <v>0</v>
      </c>
      <c r="BI310" s="227">
        <f>IF(N310="nulová",J310,0)</f>
        <v>0</v>
      </c>
      <c r="BJ310" s="20" t="s">
        <v>76</v>
      </c>
      <c r="BK310" s="227">
        <f>ROUND(I310*H310,2)</f>
        <v>0</v>
      </c>
      <c r="BL310" s="20" t="s">
        <v>200</v>
      </c>
      <c r="BM310" s="226" t="s">
        <v>1421</v>
      </c>
    </row>
    <row r="311" s="2" customFormat="1">
      <c r="A311" s="41"/>
      <c r="B311" s="42"/>
      <c r="C311" s="43"/>
      <c r="D311" s="228" t="s">
        <v>202</v>
      </c>
      <c r="E311" s="43"/>
      <c r="F311" s="229" t="s">
        <v>1422</v>
      </c>
      <c r="G311" s="43"/>
      <c r="H311" s="43"/>
      <c r="I311" s="230"/>
      <c r="J311" s="43"/>
      <c r="K311" s="43"/>
      <c r="L311" s="47"/>
      <c r="M311" s="231"/>
      <c r="N311" s="232"/>
      <c r="O311" s="87"/>
      <c r="P311" s="87"/>
      <c r="Q311" s="87"/>
      <c r="R311" s="87"/>
      <c r="S311" s="87"/>
      <c r="T311" s="88"/>
      <c r="U311" s="41"/>
      <c r="V311" s="41"/>
      <c r="W311" s="41"/>
      <c r="X311" s="41"/>
      <c r="Y311" s="41"/>
      <c r="Z311" s="41"/>
      <c r="AA311" s="41"/>
      <c r="AB311" s="41"/>
      <c r="AC311" s="41"/>
      <c r="AD311" s="41"/>
      <c r="AE311" s="41"/>
      <c r="AT311" s="20" t="s">
        <v>202</v>
      </c>
      <c r="AU311" s="20" t="s">
        <v>78</v>
      </c>
    </row>
    <row r="312" s="2" customFormat="1">
      <c r="A312" s="41"/>
      <c r="B312" s="42"/>
      <c r="C312" s="43"/>
      <c r="D312" s="233" t="s">
        <v>204</v>
      </c>
      <c r="E312" s="43"/>
      <c r="F312" s="234" t="s">
        <v>1423</v>
      </c>
      <c r="G312" s="43"/>
      <c r="H312" s="43"/>
      <c r="I312" s="230"/>
      <c r="J312" s="43"/>
      <c r="K312" s="43"/>
      <c r="L312" s="47"/>
      <c r="M312" s="231"/>
      <c r="N312" s="232"/>
      <c r="O312" s="87"/>
      <c r="P312" s="87"/>
      <c r="Q312" s="87"/>
      <c r="R312" s="87"/>
      <c r="S312" s="87"/>
      <c r="T312" s="88"/>
      <c r="U312" s="41"/>
      <c r="V312" s="41"/>
      <c r="W312" s="41"/>
      <c r="X312" s="41"/>
      <c r="Y312" s="41"/>
      <c r="Z312" s="41"/>
      <c r="AA312" s="41"/>
      <c r="AB312" s="41"/>
      <c r="AC312" s="41"/>
      <c r="AD312" s="41"/>
      <c r="AE312" s="41"/>
      <c r="AT312" s="20" t="s">
        <v>204</v>
      </c>
      <c r="AU312" s="20" t="s">
        <v>78</v>
      </c>
    </row>
    <row r="313" s="13" customFormat="1">
      <c r="A313" s="13"/>
      <c r="B313" s="235"/>
      <c r="C313" s="236"/>
      <c r="D313" s="228" t="s">
        <v>206</v>
      </c>
      <c r="E313" s="237" t="s">
        <v>19</v>
      </c>
      <c r="F313" s="238" t="s">
        <v>279</v>
      </c>
      <c r="G313" s="236"/>
      <c r="H313" s="237" t="s">
        <v>19</v>
      </c>
      <c r="I313" s="239"/>
      <c r="J313" s="236"/>
      <c r="K313" s="236"/>
      <c r="L313" s="240"/>
      <c r="M313" s="241"/>
      <c r="N313" s="242"/>
      <c r="O313" s="242"/>
      <c r="P313" s="242"/>
      <c r="Q313" s="242"/>
      <c r="R313" s="242"/>
      <c r="S313" s="242"/>
      <c r="T313" s="243"/>
      <c r="U313" s="13"/>
      <c r="V313" s="13"/>
      <c r="W313" s="13"/>
      <c r="X313" s="13"/>
      <c r="Y313" s="13"/>
      <c r="Z313" s="13"/>
      <c r="AA313" s="13"/>
      <c r="AB313" s="13"/>
      <c r="AC313" s="13"/>
      <c r="AD313" s="13"/>
      <c r="AE313" s="13"/>
      <c r="AT313" s="244" t="s">
        <v>206</v>
      </c>
      <c r="AU313" s="244" t="s">
        <v>78</v>
      </c>
      <c r="AV313" s="13" t="s">
        <v>76</v>
      </c>
      <c r="AW313" s="13" t="s">
        <v>31</v>
      </c>
      <c r="AX313" s="13" t="s">
        <v>69</v>
      </c>
      <c r="AY313" s="244" t="s">
        <v>193</v>
      </c>
    </row>
    <row r="314" s="13" customFormat="1">
      <c r="A314" s="13"/>
      <c r="B314" s="235"/>
      <c r="C314" s="236"/>
      <c r="D314" s="228" t="s">
        <v>206</v>
      </c>
      <c r="E314" s="237" t="s">
        <v>19</v>
      </c>
      <c r="F314" s="238" t="s">
        <v>1410</v>
      </c>
      <c r="G314" s="236"/>
      <c r="H314" s="237" t="s">
        <v>19</v>
      </c>
      <c r="I314" s="239"/>
      <c r="J314" s="236"/>
      <c r="K314" s="236"/>
      <c r="L314" s="240"/>
      <c r="M314" s="241"/>
      <c r="N314" s="242"/>
      <c r="O314" s="242"/>
      <c r="P314" s="242"/>
      <c r="Q314" s="242"/>
      <c r="R314" s="242"/>
      <c r="S314" s="242"/>
      <c r="T314" s="243"/>
      <c r="U314" s="13"/>
      <c r="V314" s="13"/>
      <c r="W314" s="13"/>
      <c r="X314" s="13"/>
      <c r="Y314" s="13"/>
      <c r="Z314" s="13"/>
      <c r="AA314" s="13"/>
      <c r="AB314" s="13"/>
      <c r="AC314" s="13"/>
      <c r="AD314" s="13"/>
      <c r="AE314" s="13"/>
      <c r="AT314" s="244" t="s">
        <v>206</v>
      </c>
      <c r="AU314" s="244" t="s">
        <v>78</v>
      </c>
      <c r="AV314" s="13" t="s">
        <v>76</v>
      </c>
      <c r="AW314" s="13" t="s">
        <v>31</v>
      </c>
      <c r="AX314" s="13" t="s">
        <v>69</v>
      </c>
      <c r="AY314" s="244" t="s">
        <v>193</v>
      </c>
    </row>
    <row r="315" s="14" customFormat="1">
      <c r="A315" s="14"/>
      <c r="B315" s="245"/>
      <c r="C315" s="246"/>
      <c r="D315" s="228" t="s">
        <v>206</v>
      </c>
      <c r="E315" s="247" t="s">
        <v>19</v>
      </c>
      <c r="F315" s="248" t="s">
        <v>1424</v>
      </c>
      <c r="G315" s="246"/>
      <c r="H315" s="249">
        <v>22.800000000000001</v>
      </c>
      <c r="I315" s="250"/>
      <c r="J315" s="246"/>
      <c r="K315" s="246"/>
      <c r="L315" s="251"/>
      <c r="M315" s="252"/>
      <c r="N315" s="253"/>
      <c r="O315" s="253"/>
      <c r="P315" s="253"/>
      <c r="Q315" s="253"/>
      <c r="R315" s="253"/>
      <c r="S315" s="253"/>
      <c r="T315" s="254"/>
      <c r="U315" s="14"/>
      <c r="V315" s="14"/>
      <c r="W315" s="14"/>
      <c r="X315" s="14"/>
      <c r="Y315" s="14"/>
      <c r="Z315" s="14"/>
      <c r="AA315" s="14"/>
      <c r="AB315" s="14"/>
      <c r="AC315" s="14"/>
      <c r="AD315" s="14"/>
      <c r="AE315" s="14"/>
      <c r="AT315" s="255" t="s">
        <v>206</v>
      </c>
      <c r="AU315" s="255" t="s">
        <v>78</v>
      </c>
      <c r="AV315" s="14" t="s">
        <v>78</v>
      </c>
      <c r="AW315" s="14" t="s">
        <v>31</v>
      </c>
      <c r="AX315" s="14" t="s">
        <v>69</v>
      </c>
      <c r="AY315" s="255" t="s">
        <v>193</v>
      </c>
    </row>
    <row r="316" s="14" customFormat="1">
      <c r="A316" s="14"/>
      <c r="B316" s="245"/>
      <c r="C316" s="246"/>
      <c r="D316" s="228" t="s">
        <v>206</v>
      </c>
      <c r="E316" s="247" t="s">
        <v>19</v>
      </c>
      <c r="F316" s="248" t="s">
        <v>1425</v>
      </c>
      <c r="G316" s="246"/>
      <c r="H316" s="249">
        <v>20</v>
      </c>
      <c r="I316" s="250"/>
      <c r="J316" s="246"/>
      <c r="K316" s="246"/>
      <c r="L316" s="251"/>
      <c r="M316" s="252"/>
      <c r="N316" s="253"/>
      <c r="O316" s="253"/>
      <c r="P316" s="253"/>
      <c r="Q316" s="253"/>
      <c r="R316" s="253"/>
      <c r="S316" s="253"/>
      <c r="T316" s="254"/>
      <c r="U316" s="14"/>
      <c r="V316" s="14"/>
      <c r="W316" s="14"/>
      <c r="X316" s="14"/>
      <c r="Y316" s="14"/>
      <c r="Z316" s="14"/>
      <c r="AA316" s="14"/>
      <c r="AB316" s="14"/>
      <c r="AC316" s="14"/>
      <c r="AD316" s="14"/>
      <c r="AE316" s="14"/>
      <c r="AT316" s="255" t="s">
        <v>206</v>
      </c>
      <c r="AU316" s="255" t="s">
        <v>78</v>
      </c>
      <c r="AV316" s="14" t="s">
        <v>78</v>
      </c>
      <c r="AW316" s="14" t="s">
        <v>31</v>
      </c>
      <c r="AX316" s="14" t="s">
        <v>69</v>
      </c>
      <c r="AY316" s="255" t="s">
        <v>193</v>
      </c>
    </row>
    <row r="317" s="14" customFormat="1">
      <c r="A317" s="14"/>
      <c r="B317" s="245"/>
      <c r="C317" s="246"/>
      <c r="D317" s="228" t="s">
        <v>206</v>
      </c>
      <c r="E317" s="247" t="s">
        <v>19</v>
      </c>
      <c r="F317" s="248" t="s">
        <v>1426</v>
      </c>
      <c r="G317" s="246"/>
      <c r="H317" s="249">
        <v>6</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206</v>
      </c>
      <c r="AU317" s="255" t="s">
        <v>78</v>
      </c>
      <c r="AV317" s="14" t="s">
        <v>78</v>
      </c>
      <c r="AW317" s="14" t="s">
        <v>31</v>
      </c>
      <c r="AX317" s="14" t="s">
        <v>69</v>
      </c>
      <c r="AY317" s="255" t="s">
        <v>193</v>
      </c>
    </row>
    <row r="318" s="13" customFormat="1">
      <c r="A318" s="13"/>
      <c r="B318" s="235"/>
      <c r="C318" s="236"/>
      <c r="D318" s="228" t="s">
        <v>206</v>
      </c>
      <c r="E318" s="237" t="s">
        <v>19</v>
      </c>
      <c r="F318" s="238" t="s">
        <v>1427</v>
      </c>
      <c r="G318" s="236"/>
      <c r="H318" s="237" t="s">
        <v>19</v>
      </c>
      <c r="I318" s="239"/>
      <c r="J318" s="236"/>
      <c r="K318" s="236"/>
      <c r="L318" s="240"/>
      <c r="M318" s="241"/>
      <c r="N318" s="242"/>
      <c r="O318" s="242"/>
      <c r="P318" s="242"/>
      <c r="Q318" s="242"/>
      <c r="R318" s="242"/>
      <c r="S318" s="242"/>
      <c r="T318" s="243"/>
      <c r="U318" s="13"/>
      <c r="V318" s="13"/>
      <c r="W318" s="13"/>
      <c r="X318" s="13"/>
      <c r="Y318" s="13"/>
      <c r="Z318" s="13"/>
      <c r="AA318" s="13"/>
      <c r="AB318" s="13"/>
      <c r="AC318" s="13"/>
      <c r="AD318" s="13"/>
      <c r="AE318" s="13"/>
      <c r="AT318" s="244" t="s">
        <v>206</v>
      </c>
      <c r="AU318" s="244" t="s">
        <v>78</v>
      </c>
      <c r="AV318" s="13" t="s">
        <v>76</v>
      </c>
      <c r="AW318" s="13" t="s">
        <v>31</v>
      </c>
      <c r="AX318" s="13" t="s">
        <v>69</v>
      </c>
      <c r="AY318" s="244" t="s">
        <v>193</v>
      </c>
    </row>
    <row r="319" s="14" customFormat="1">
      <c r="A319" s="14"/>
      <c r="B319" s="245"/>
      <c r="C319" s="246"/>
      <c r="D319" s="228" t="s">
        <v>206</v>
      </c>
      <c r="E319" s="247" t="s">
        <v>19</v>
      </c>
      <c r="F319" s="248" t="s">
        <v>1428</v>
      </c>
      <c r="G319" s="246"/>
      <c r="H319" s="249">
        <v>7.8300000000000001</v>
      </c>
      <c r="I319" s="250"/>
      <c r="J319" s="246"/>
      <c r="K319" s="246"/>
      <c r="L319" s="251"/>
      <c r="M319" s="252"/>
      <c r="N319" s="253"/>
      <c r="O319" s="253"/>
      <c r="P319" s="253"/>
      <c r="Q319" s="253"/>
      <c r="R319" s="253"/>
      <c r="S319" s="253"/>
      <c r="T319" s="254"/>
      <c r="U319" s="14"/>
      <c r="V319" s="14"/>
      <c r="W319" s="14"/>
      <c r="X319" s="14"/>
      <c r="Y319" s="14"/>
      <c r="Z319" s="14"/>
      <c r="AA319" s="14"/>
      <c r="AB319" s="14"/>
      <c r="AC319" s="14"/>
      <c r="AD319" s="14"/>
      <c r="AE319" s="14"/>
      <c r="AT319" s="255" t="s">
        <v>206</v>
      </c>
      <c r="AU319" s="255" t="s">
        <v>78</v>
      </c>
      <c r="AV319" s="14" t="s">
        <v>78</v>
      </c>
      <c r="AW319" s="14" t="s">
        <v>31</v>
      </c>
      <c r="AX319" s="14" t="s">
        <v>69</v>
      </c>
      <c r="AY319" s="255" t="s">
        <v>193</v>
      </c>
    </row>
    <row r="320" s="15" customFormat="1">
      <c r="A320" s="15"/>
      <c r="B320" s="256"/>
      <c r="C320" s="257"/>
      <c r="D320" s="228" t="s">
        <v>206</v>
      </c>
      <c r="E320" s="258" t="s">
        <v>19</v>
      </c>
      <c r="F320" s="259" t="s">
        <v>218</v>
      </c>
      <c r="G320" s="257"/>
      <c r="H320" s="260">
        <v>56.630000000000003</v>
      </c>
      <c r="I320" s="261"/>
      <c r="J320" s="257"/>
      <c r="K320" s="257"/>
      <c r="L320" s="262"/>
      <c r="M320" s="263"/>
      <c r="N320" s="264"/>
      <c r="O320" s="264"/>
      <c r="P320" s="264"/>
      <c r="Q320" s="264"/>
      <c r="R320" s="264"/>
      <c r="S320" s="264"/>
      <c r="T320" s="265"/>
      <c r="U320" s="15"/>
      <c r="V320" s="15"/>
      <c r="W320" s="15"/>
      <c r="X320" s="15"/>
      <c r="Y320" s="15"/>
      <c r="Z320" s="15"/>
      <c r="AA320" s="15"/>
      <c r="AB320" s="15"/>
      <c r="AC320" s="15"/>
      <c r="AD320" s="15"/>
      <c r="AE320" s="15"/>
      <c r="AT320" s="266" t="s">
        <v>206</v>
      </c>
      <c r="AU320" s="266" t="s">
        <v>78</v>
      </c>
      <c r="AV320" s="15" t="s">
        <v>200</v>
      </c>
      <c r="AW320" s="15" t="s">
        <v>31</v>
      </c>
      <c r="AX320" s="15" t="s">
        <v>76</v>
      </c>
      <c r="AY320" s="266" t="s">
        <v>193</v>
      </c>
    </row>
    <row r="321" s="2" customFormat="1" ht="16.5" customHeight="1">
      <c r="A321" s="41"/>
      <c r="B321" s="42"/>
      <c r="C321" s="215" t="s">
        <v>413</v>
      </c>
      <c r="D321" s="215" t="s">
        <v>195</v>
      </c>
      <c r="E321" s="216" t="s">
        <v>1429</v>
      </c>
      <c r="F321" s="217" t="s">
        <v>1430</v>
      </c>
      <c r="G321" s="218" t="s">
        <v>258</v>
      </c>
      <c r="H321" s="219">
        <v>1.212</v>
      </c>
      <c r="I321" s="220"/>
      <c r="J321" s="221">
        <f>ROUND(I321*H321,2)</f>
        <v>0</v>
      </c>
      <c r="K321" s="217" t="s">
        <v>199</v>
      </c>
      <c r="L321" s="47"/>
      <c r="M321" s="222" t="s">
        <v>19</v>
      </c>
      <c r="N321" s="223" t="s">
        <v>40</v>
      </c>
      <c r="O321" s="87"/>
      <c r="P321" s="224">
        <f>O321*H321</f>
        <v>0</v>
      </c>
      <c r="Q321" s="224">
        <v>0</v>
      </c>
      <c r="R321" s="224">
        <f>Q321*H321</f>
        <v>0</v>
      </c>
      <c r="S321" s="224">
        <v>0.187</v>
      </c>
      <c r="T321" s="225">
        <f>S321*H321</f>
        <v>0.22664399999999998</v>
      </c>
      <c r="U321" s="41"/>
      <c r="V321" s="41"/>
      <c r="W321" s="41"/>
      <c r="X321" s="41"/>
      <c r="Y321" s="41"/>
      <c r="Z321" s="41"/>
      <c r="AA321" s="41"/>
      <c r="AB321" s="41"/>
      <c r="AC321" s="41"/>
      <c r="AD321" s="41"/>
      <c r="AE321" s="41"/>
      <c r="AR321" s="226" t="s">
        <v>200</v>
      </c>
      <c r="AT321" s="226" t="s">
        <v>195</v>
      </c>
      <c r="AU321" s="226" t="s">
        <v>78</v>
      </c>
      <c r="AY321" s="20" t="s">
        <v>193</v>
      </c>
      <c r="BE321" s="227">
        <f>IF(N321="základní",J321,0)</f>
        <v>0</v>
      </c>
      <c r="BF321" s="227">
        <f>IF(N321="snížená",J321,0)</f>
        <v>0</v>
      </c>
      <c r="BG321" s="227">
        <f>IF(N321="zákl. přenesená",J321,0)</f>
        <v>0</v>
      </c>
      <c r="BH321" s="227">
        <f>IF(N321="sníž. přenesená",J321,0)</f>
        <v>0</v>
      </c>
      <c r="BI321" s="227">
        <f>IF(N321="nulová",J321,0)</f>
        <v>0</v>
      </c>
      <c r="BJ321" s="20" t="s">
        <v>76</v>
      </c>
      <c r="BK321" s="227">
        <f>ROUND(I321*H321,2)</f>
        <v>0</v>
      </c>
      <c r="BL321" s="20" t="s">
        <v>200</v>
      </c>
      <c r="BM321" s="226" t="s">
        <v>1431</v>
      </c>
    </row>
    <row r="322" s="2" customFormat="1">
      <c r="A322" s="41"/>
      <c r="B322" s="42"/>
      <c r="C322" s="43"/>
      <c r="D322" s="228" t="s">
        <v>202</v>
      </c>
      <c r="E322" s="43"/>
      <c r="F322" s="229" t="s">
        <v>1432</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202</v>
      </c>
      <c r="AU322" s="20" t="s">
        <v>78</v>
      </c>
    </row>
    <row r="323" s="2" customFormat="1">
      <c r="A323" s="41"/>
      <c r="B323" s="42"/>
      <c r="C323" s="43"/>
      <c r="D323" s="233" t="s">
        <v>204</v>
      </c>
      <c r="E323" s="43"/>
      <c r="F323" s="234" t="s">
        <v>1433</v>
      </c>
      <c r="G323" s="43"/>
      <c r="H323" s="43"/>
      <c r="I323" s="230"/>
      <c r="J323" s="43"/>
      <c r="K323" s="43"/>
      <c r="L323" s="47"/>
      <c r="M323" s="231"/>
      <c r="N323" s="232"/>
      <c r="O323" s="87"/>
      <c r="P323" s="87"/>
      <c r="Q323" s="87"/>
      <c r="R323" s="87"/>
      <c r="S323" s="87"/>
      <c r="T323" s="88"/>
      <c r="U323" s="41"/>
      <c r="V323" s="41"/>
      <c r="W323" s="41"/>
      <c r="X323" s="41"/>
      <c r="Y323" s="41"/>
      <c r="Z323" s="41"/>
      <c r="AA323" s="41"/>
      <c r="AB323" s="41"/>
      <c r="AC323" s="41"/>
      <c r="AD323" s="41"/>
      <c r="AE323" s="41"/>
      <c r="AT323" s="20" t="s">
        <v>204</v>
      </c>
      <c r="AU323" s="20" t="s">
        <v>78</v>
      </c>
    </row>
    <row r="324" s="13" customFormat="1">
      <c r="A324" s="13"/>
      <c r="B324" s="235"/>
      <c r="C324" s="236"/>
      <c r="D324" s="228" t="s">
        <v>206</v>
      </c>
      <c r="E324" s="237" t="s">
        <v>19</v>
      </c>
      <c r="F324" s="238" t="s">
        <v>279</v>
      </c>
      <c r="G324" s="236"/>
      <c r="H324" s="237" t="s">
        <v>19</v>
      </c>
      <c r="I324" s="239"/>
      <c r="J324" s="236"/>
      <c r="K324" s="236"/>
      <c r="L324" s="240"/>
      <c r="M324" s="241"/>
      <c r="N324" s="242"/>
      <c r="O324" s="242"/>
      <c r="P324" s="242"/>
      <c r="Q324" s="242"/>
      <c r="R324" s="242"/>
      <c r="S324" s="242"/>
      <c r="T324" s="243"/>
      <c r="U324" s="13"/>
      <c r="V324" s="13"/>
      <c r="W324" s="13"/>
      <c r="X324" s="13"/>
      <c r="Y324" s="13"/>
      <c r="Z324" s="13"/>
      <c r="AA324" s="13"/>
      <c r="AB324" s="13"/>
      <c r="AC324" s="13"/>
      <c r="AD324" s="13"/>
      <c r="AE324" s="13"/>
      <c r="AT324" s="244" t="s">
        <v>206</v>
      </c>
      <c r="AU324" s="244" t="s">
        <v>78</v>
      </c>
      <c r="AV324" s="13" t="s">
        <v>76</v>
      </c>
      <c r="AW324" s="13" t="s">
        <v>31</v>
      </c>
      <c r="AX324" s="13" t="s">
        <v>69</v>
      </c>
      <c r="AY324" s="244" t="s">
        <v>193</v>
      </c>
    </row>
    <row r="325" s="13" customFormat="1">
      <c r="A325" s="13"/>
      <c r="B325" s="235"/>
      <c r="C325" s="236"/>
      <c r="D325" s="228" t="s">
        <v>206</v>
      </c>
      <c r="E325" s="237" t="s">
        <v>19</v>
      </c>
      <c r="F325" s="238" t="s">
        <v>1434</v>
      </c>
      <c r="G325" s="236"/>
      <c r="H325" s="237" t="s">
        <v>19</v>
      </c>
      <c r="I325" s="239"/>
      <c r="J325" s="236"/>
      <c r="K325" s="236"/>
      <c r="L325" s="240"/>
      <c r="M325" s="241"/>
      <c r="N325" s="242"/>
      <c r="O325" s="242"/>
      <c r="P325" s="242"/>
      <c r="Q325" s="242"/>
      <c r="R325" s="242"/>
      <c r="S325" s="242"/>
      <c r="T325" s="243"/>
      <c r="U325" s="13"/>
      <c r="V325" s="13"/>
      <c r="W325" s="13"/>
      <c r="X325" s="13"/>
      <c r="Y325" s="13"/>
      <c r="Z325" s="13"/>
      <c r="AA325" s="13"/>
      <c r="AB325" s="13"/>
      <c r="AC325" s="13"/>
      <c r="AD325" s="13"/>
      <c r="AE325" s="13"/>
      <c r="AT325" s="244" t="s">
        <v>206</v>
      </c>
      <c r="AU325" s="244" t="s">
        <v>78</v>
      </c>
      <c r="AV325" s="13" t="s">
        <v>76</v>
      </c>
      <c r="AW325" s="13" t="s">
        <v>31</v>
      </c>
      <c r="AX325" s="13" t="s">
        <v>69</v>
      </c>
      <c r="AY325" s="244" t="s">
        <v>193</v>
      </c>
    </row>
    <row r="326" s="14" customFormat="1">
      <c r="A326" s="14"/>
      <c r="B326" s="245"/>
      <c r="C326" s="246"/>
      <c r="D326" s="228" t="s">
        <v>206</v>
      </c>
      <c r="E326" s="247" t="s">
        <v>19</v>
      </c>
      <c r="F326" s="248" t="s">
        <v>1435</v>
      </c>
      <c r="G326" s="246"/>
      <c r="H326" s="249">
        <v>1.212</v>
      </c>
      <c r="I326" s="250"/>
      <c r="J326" s="246"/>
      <c r="K326" s="246"/>
      <c r="L326" s="251"/>
      <c r="M326" s="252"/>
      <c r="N326" s="253"/>
      <c r="O326" s="253"/>
      <c r="P326" s="253"/>
      <c r="Q326" s="253"/>
      <c r="R326" s="253"/>
      <c r="S326" s="253"/>
      <c r="T326" s="254"/>
      <c r="U326" s="14"/>
      <c r="V326" s="14"/>
      <c r="W326" s="14"/>
      <c r="X326" s="14"/>
      <c r="Y326" s="14"/>
      <c r="Z326" s="14"/>
      <c r="AA326" s="14"/>
      <c r="AB326" s="14"/>
      <c r="AC326" s="14"/>
      <c r="AD326" s="14"/>
      <c r="AE326" s="14"/>
      <c r="AT326" s="255" t="s">
        <v>206</v>
      </c>
      <c r="AU326" s="255" t="s">
        <v>78</v>
      </c>
      <c r="AV326" s="14" t="s">
        <v>78</v>
      </c>
      <c r="AW326" s="14" t="s">
        <v>31</v>
      </c>
      <c r="AX326" s="14" t="s">
        <v>76</v>
      </c>
      <c r="AY326" s="255" t="s">
        <v>193</v>
      </c>
    </row>
    <row r="327" s="2" customFormat="1" ht="16.5" customHeight="1">
      <c r="A327" s="41"/>
      <c r="B327" s="42"/>
      <c r="C327" s="215" t="s">
        <v>424</v>
      </c>
      <c r="D327" s="215" t="s">
        <v>195</v>
      </c>
      <c r="E327" s="216" t="s">
        <v>1436</v>
      </c>
      <c r="F327" s="217" t="s">
        <v>1437</v>
      </c>
      <c r="G327" s="218" t="s">
        <v>198</v>
      </c>
      <c r="H327" s="219">
        <v>3.5760000000000001</v>
      </c>
      <c r="I327" s="220"/>
      <c r="J327" s="221">
        <f>ROUND(I327*H327,2)</f>
        <v>0</v>
      </c>
      <c r="K327" s="217" t="s">
        <v>199</v>
      </c>
      <c r="L327" s="47"/>
      <c r="M327" s="222" t="s">
        <v>19</v>
      </c>
      <c r="N327" s="223" t="s">
        <v>40</v>
      </c>
      <c r="O327" s="87"/>
      <c r="P327" s="224">
        <f>O327*H327</f>
        <v>0</v>
      </c>
      <c r="Q327" s="224">
        <v>0</v>
      </c>
      <c r="R327" s="224">
        <f>Q327*H327</f>
        <v>0</v>
      </c>
      <c r="S327" s="224">
        <v>1.8</v>
      </c>
      <c r="T327" s="225">
        <f>S327*H327</f>
        <v>6.4367999999999999</v>
      </c>
      <c r="U327" s="41"/>
      <c r="V327" s="41"/>
      <c r="W327" s="41"/>
      <c r="X327" s="41"/>
      <c r="Y327" s="41"/>
      <c r="Z327" s="41"/>
      <c r="AA327" s="41"/>
      <c r="AB327" s="41"/>
      <c r="AC327" s="41"/>
      <c r="AD327" s="41"/>
      <c r="AE327" s="41"/>
      <c r="AR327" s="226" t="s">
        <v>200</v>
      </c>
      <c r="AT327" s="226" t="s">
        <v>195</v>
      </c>
      <c r="AU327" s="226" t="s">
        <v>78</v>
      </c>
      <c r="AY327" s="20" t="s">
        <v>193</v>
      </c>
      <c r="BE327" s="227">
        <f>IF(N327="základní",J327,0)</f>
        <v>0</v>
      </c>
      <c r="BF327" s="227">
        <f>IF(N327="snížená",J327,0)</f>
        <v>0</v>
      </c>
      <c r="BG327" s="227">
        <f>IF(N327="zákl. přenesená",J327,0)</f>
        <v>0</v>
      </c>
      <c r="BH327" s="227">
        <f>IF(N327="sníž. přenesená",J327,0)</f>
        <v>0</v>
      </c>
      <c r="BI327" s="227">
        <f>IF(N327="nulová",J327,0)</f>
        <v>0</v>
      </c>
      <c r="BJ327" s="20" t="s">
        <v>76</v>
      </c>
      <c r="BK327" s="227">
        <f>ROUND(I327*H327,2)</f>
        <v>0</v>
      </c>
      <c r="BL327" s="20" t="s">
        <v>200</v>
      </c>
      <c r="BM327" s="226" t="s">
        <v>1438</v>
      </c>
    </row>
    <row r="328" s="2" customFormat="1">
      <c r="A328" s="41"/>
      <c r="B328" s="42"/>
      <c r="C328" s="43"/>
      <c r="D328" s="228" t="s">
        <v>202</v>
      </c>
      <c r="E328" s="43"/>
      <c r="F328" s="229" t="s">
        <v>1439</v>
      </c>
      <c r="G328" s="43"/>
      <c r="H328" s="43"/>
      <c r="I328" s="230"/>
      <c r="J328" s="43"/>
      <c r="K328" s="43"/>
      <c r="L328" s="47"/>
      <c r="M328" s="231"/>
      <c r="N328" s="232"/>
      <c r="O328" s="87"/>
      <c r="P328" s="87"/>
      <c r="Q328" s="87"/>
      <c r="R328" s="87"/>
      <c r="S328" s="87"/>
      <c r="T328" s="88"/>
      <c r="U328" s="41"/>
      <c r="V328" s="41"/>
      <c r="W328" s="41"/>
      <c r="X328" s="41"/>
      <c r="Y328" s="41"/>
      <c r="Z328" s="41"/>
      <c r="AA328" s="41"/>
      <c r="AB328" s="41"/>
      <c r="AC328" s="41"/>
      <c r="AD328" s="41"/>
      <c r="AE328" s="41"/>
      <c r="AT328" s="20" t="s">
        <v>202</v>
      </c>
      <c r="AU328" s="20" t="s">
        <v>78</v>
      </c>
    </row>
    <row r="329" s="2" customFormat="1">
      <c r="A329" s="41"/>
      <c r="B329" s="42"/>
      <c r="C329" s="43"/>
      <c r="D329" s="233" t="s">
        <v>204</v>
      </c>
      <c r="E329" s="43"/>
      <c r="F329" s="234" t="s">
        <v>1440</v>
      </c>
      <c r="G329" s="43"/>
      <c r="H329" s="43"/>
      <c r="I329" s="230"/>
      <c r="J329" s="43"/>
      <c r="K329" s="43"/>
      <c r="L329" s="47"/>
      <c r="M329" s="231"/>
      <c r="N329" s="232"/>
      <c r="O329" s="87"/>
      <c r="P329" s="87"/>
      <c r="Q329" s="87"/>
      <c r="R329" s="87"/>
      <c r="S329" s="87"/>
      <c r="T329" s="88"/>
      <c r="U329" s="41"/>
      <c r="V329" s="41"/>
      <c r="W329" s="41"/>
      <c r="X329" s="41"/>
      <c r="Y329" s="41"/>
      <c r="Z329" s="41"/>
      <c r="AA329" s="41"/>
      <c r="AB329" s="41"/>
      <c r="AC329" s="41"/>
      <c r="AD329" s="41"/>
      <c r="AE329" s="41"/>
      <c r="AT329" s="20" t="s">
        <v>204</v>
      </c>
      <c r="AU329" s="20" t="s">
        <v>78</v>
      </c>
    </row>
    <row r="330" s="13" customFormat="1">
      <c r="A330" s="13"/>
      <c r="B330" s="235"/>
      <c r="C330" s="236"/>
      <c r="D330" s="228" t="s">
        <v>206</v>
      </c>
      <c r="E330" s="237" t="s">
        <v>19</v>
      </c>
      <c r="F330" s="238" t="s">
        <v>279</v>
      </c>
      <c r="G330" s="236"/>
      <c r="H330" s="237" t="s">
        <v>19</v>
      </c>
      <c r="I330" s="239"/>
      <c r="J330" s="236"/>
      <c r="K330" s="236"/>
      <c r="L330" s="240"/>
      <c r="M330" s="241"/>
      <c r="N330" s="242"/>
      <c r="O330" s="242"/>
      <c r="P330" s="242"/>
      <c r="Q330" s="242"/>
      <c r="R330" s="242"/>
      <c r="S330" s="242"/>
      <c r="T330" s="243"/>
      <c r="U330" s="13"/>
      <c r="V330" s="13"/>
      <c r="W330" s="13"/>
      <c r="X330" s="13"/>
      <c r="Y330" s="13"/>
      <c r="Z330" s="13"/>
      <c r="AA330" s="13"/>
      <c r="AB330" s="13"/>
      <c r="AC330" s="13"/>
      <c r="AD330" s="13"/>
      <c r="AE330" s="13"/>
      <c r="AT330" s="244" t="s">
        <v>206</v>
      </c>
      <c r="AU330" s="244" t="s">
        <v>78</v>
      </c>
      <c r="AV330" s="13" t="s">
        <v>76</v>
      </c>
      <c r="AW330" s="13" t="s">
        <v>31</v>
      </c>
      <c r="AX330" s="13" t="s">
        <v>69</v>
      </c>
      <c r="AY330" s="244" t="s">
        <v>193</v>
      </c>
    </row>
    <row r="331" s="14" customFormat="1">
      <c r="A331" s="14"/>
      <c r="B331" s="245"/>
      <c r="C331" s="246"/>
      <c r="D331" s="228" t="s">
        <v>206</v>
      </c>
      <c r="E331" s="247" t="s">
        <v>19</v>
      </c>
      <c r="F331" s="248" t="s">
        <v>1441</v>
      </c>
      <c r="G331" s="246"/>
      <c r="H331" s="249">
        <v>0.378</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206</v>
      </c>
      <c r="AU331" s="255" t="s">
        <v>78</v>
      </c>
      <c r="AV331" s="14" t="s">
        <v>78</v>
      </c>
      <c r="AW331" s="14" t="s">
        <v>31</v>
      </c>
      <c r="AX331" s="14" t="s">
        <v>69</v>
      </c>
      <c r="AY331" s="255" t="s">
        <v>193</v>
      </c>
    </row>
    <row r="332" s="14" customFormat="1">
      <c r="A332" s="14"/>
      <c r="B332" s="245"/>
      <c r="C332" s="246"/>
      <c r="D332" s="228" t="s">
        <v>206</v>
      </c>
      <c r="E332" s="247" t="s">
        <v>19</v>
      </c>
      <c r="F332" s="248" t="s">
        <v>1442</v>
      </c>
      <c r="G332" s="246"/>
      <c r="H332" s="249">
        <v>0.88200000000000001</v>
      </c>
      <c r="I332" s="250"/>
      <c r="J332" s="246"/>
      <c r="K332" s="246"/>
      <c r="L332" s="251"/>
      <c r="M332" s="252"/>
      <c r="N332" s="253"/>
      <c r="O332" s="253"/>
      <c r="P332" s="253"/>
      <c r="Q332" s="253"/>
      <c r="R332" s="253"/>
      <c r="S332" s="253"/>
      <c r="T332" s="254"/>
      <c r="U332" s="14"/>
      <c r="V332" s="14"/>
      <c r="W332" s="14"/>
      <c r="X332" s="14"/>
      <c r="Y332" s="14"/>
      <c r="Z332" s="14"/>
      <c r="AA332" s="14"/>
      <c r="AB332" s="14"/>
      <c r="AC332" s="14"/>
      <c r="AD332" s="14"/>
      <c r="AE332" s="14"/>
      <c r="AT332" s="255" t="s">
        <v>206</v>
      </c>
      <c r="AU332" s="255" t="s">
        <v>78</v>
      </c>
      <c r="AV332" s="14" t="s">
        <v>78</v>
      </c>
      <c r="AW332" s="14" t="s">
        <v>31</v>
      </c>
      <c r="AX332" s="14" t="s">
        <v>69</v>
      </c>
      <c r="AY332" s="255" t="s">
        <v>193</v>
      </c>
    </row>
    <row r="333" s="14" customFormat="1">
      <c r="A333" s="14"/>
      <c r="B333" s="245"/>
      <c r="C333" s="246"/>
      <c r="D333" s="228" t="s">
        <v>206</v>
      </c>
      <c r="E333" s="247" t="s">
        <v>19</v>
      </c>
      <c r="F333" s="248" t="s">
        <v>1443</v>
      </c>
      <c r="G333" s="246"/>
      <c r="H333" s="249">
        <v>0.98699999999999999</v>
      </c>
      <c r="I333" s="250"/>
      <c r="J333" s="246"/>
      <c r="K333" s="246"/>
      <c r="L333" s="251"/>
      <c r="M333" s="252"/>
      <c r="N333" s="253"/>
      <c r="O333" s="253"/>
      <c r="P333" s="253"/>
      <c r="Q333" s="253"/>
      <c r="R333" s="253"/>
      <c r="S333" s="253"/>
      <c r="T333" s="254"/>
      <c r="U333" s="14"/>
      <c r="V333" s="14"/>
      <c r="W333" s="14"/>
      <c r="X333" s="14"/>
      <c r="Y333" s="14"/>
      <c r="Z333" s="14"/>
      <c r="AA333" s="14"/>
      <c r="AB333" s="14"/>
      <c r="AC333" s="14"/>
      <c r="AD333" s="14"/>
      <c r="AE333" s="14"/>
      <c r="AT333" s="255" t="s">
        <v>206</v>
      </c>
      <c r="AU333" s="255" t="s">
        <v>78</v>
      </c>
      <c r="AV333" s="14" t="s">
        <v>78</v>
      </c>
      <c r="AW333" s="14" t="s">
        <v>31</v>
      </c>
      <c r="AX333" s="14" t="s">
        <v>69</v>
      </c>
      <c r="AY333" s="255" t="s">
        <v>193</v>
      </c>
    </row>
    <row r="334" s="14" customFormat="1">
      <c r="A334" s="14"/>
      <c r="B334" s="245"/>
      <c r="C334" s="246"/>
      <c r="D334" s="228" t="s">
        <v>206</v>
      </c>
      <c r="E334" s="247" t="s">
        <v>19</v>
      </c>
      <c r="F334" s="248" t="s">
        <v>1444</v>
      </c>
      <c r="G334" s="246"/>
      <c r="H334" s="249">
        <v>0.879</v>
      </c>
      <c r="I334" s="250"/>
      <c r="J334" s="246"/>
      <c r="K334" s="246"/>
      <c r="L334" s="251"/>
      <c r="M334" s="252"/>
      <c r="N334" s="253"/>
      <c r="O334" s="253"/>
      <c r="P334" s="253"/>
      <c r="Q334" s="253"/>
      <c r="R334" s="253"/>
      <c r="S334" s="253"/>
      <c r="T334" s="254"/>
      <c r="U334" s="14"/>
      <c r="V334" s="14"/>
      <c r="W334" s="14"/>
      <c r="X334" s="14"/>
      <c r="Y334" s="14"/>
      <c r="Z334" s="14"/>
      <c r="AA334" s="14"/>
      <c r="AB334" s="14"/>
      <c r="AC334" s="14"/>
      <c r="AD334" s="14"/>
      <c r="AE334" s="14"/>
      <c r="AT334" s="255" t="s">
        <v>206</v>
      </c>
      <c r="AU334" s="255" t="s">
        <v>78</v>
      </c>
      <c r="AV334" s="14" t="s">
        <v>78</v>
      </c>
      <c r="AW334" s="14" t="s">
        <v>31</v>
      </c>
      <c r="AX334" s="14" t="s">
        <v>69</v>
      </c>
      <c r="AY334" s="255" t="s">
        <v>193</v>
      </c>
    </row>
    <row r="335" s="13" customFormat="1">
      <c r="A335" s="13"/>
      <c r="B335" s="235"/>
      <c r="C335" s="236"/>
      <c r="D335" s="228" t="s">
        <v>206</v>
      </c>
      <c r="E335" s="237" t="s">
        <v>19</v>
      </c>
      <c r="F335" s="238" t="s">
        <v>1434</v>
      </c>
      <c r="G335" s="236"/>
      <c r="H335" s="237" t="s">
        <v>19</v>
      </c>
      <c r="I335" s="239"/>
      <c r="J335" s="236"/>
      <c r="K335" s="236"/>
      <c r="L335" s="240"/>
      <c r="M335" s="241"/>
      <c r="N335" s="242"/>
      <c r="O335" s="242"/>
      <c r="P335" s="242"/>
      <c r="Q335" s="242"/>
      <c r="R335" s="242"/>
      <c r="S335" s="242"/>
      <c r="T335" s="243"/>
      <c r="U335" s="13"/>
      <c r="V335" s="13"/>
      <c r="W335" s="13"/>
      <c r="X335" s="13"/>
      <c r="Y335" s="13"/>
      <c r="Z335" s="13"/>
      <c r="AA335" s="13"/>
      <c r="AB335" s="13"/>
      <c r="AC335" s="13"/>
      <c r="AD335" s="13"/>
      <c r="AE335" s="13"/>
      <c r="AT335" s="244" t="s">
        <v>206</v>
      </c>
      <c r="AU335" s="244" t="s">
        <v>78</v>
      </c>
      <c r="AV335" s="13" t="s">
        <v>76</v>
      </c>
      <c r="AW335" s="13" t="s">
        <v>31</v>
      </c>
      <c r="AX335" s="13" t="s">
        <v>69</v>
      </c>
      <c r="AY335" s="244" t="s">
        <v>193</v>
      </c>
    </row>
    <row r="336" s="14" customFormat="1">
      <c r="A336" s="14"/>
      <c r="B336" s="245"/>
      <c r="C336" s="246"/>
      <c r="D336" s="228" t="s">
        <v>206</v>
      </c>
      <c r="E336" s="247" t="s">
        <v>19</v>
      </c>
      <c r="F336" s="248" t="s">
        <v>1445</v>
      </c>
      <c r="G336" s="246"/>
      <c r="H336" s="249">
        <v>0.45000000000000001</v>
      </c>
      <c r="I336" s="250"/>
      <c r="J336" s="246"/>
      <c r="K336" s="246"/>
      <c r="L336" s="251"/>
      <c r="M336" s="252"/>
      <c r="N336" s="253"/>
      <c r="O336" s="253"/>
      <c r="P336" s="253"/>
      <c r="Q336" s="253"/>
      <c r="R336" s="253"/>
      <c r="S336" s="253"/>
      <c r="T336" s="254"/>
      <c r="U336" s="14"/>
      <c r="V336" s="14"/>
      <c r="W336" s="14"/>
      <c r="X336" s="14"/>
      <c r="Y336" s="14"/>
      <c r="Z336" s="14"/>
      <c r="AA336" s="14"/>
      <c r="AB336" s="14"/>
      <c r="AC336" s="14"/>
      <c r="AD336" s="14"/>
      <c r="AE336" s="14"/>
      <c r="AT336" s="255" t="s">
        <v>206</v>
      </c>
      <c r="AU336" s="255" t="s">
        <v>78</v>
      </c>
      <c r="AV336" s="14" t="s">
        <v>78</v>
      </c>
      <c r="AW336" s="14" t="s">
        <v>31</v>
      </c>
      <c r="AX336" s="14" t="s">
        <v>69</v>
      </c>
      <c r="AY336" s="255" t="s">
        <v>193</v>
      </c>
    </row>
    <row r="337" s="15" customFormat="1">
      <c r="A337" s="15"/>
      <c r="B337" s="256"/>
      <c r="C337" s="257"/>
      <c r="D337" s="228" t="s">
        <v>206</v>
      </c>
      <c r="E337" s="258" t="s">
        <v>19</v>
      </c>
      <c r="F337" s="259" t="s">
        <v>218</v>
      </c>
      <c r="G337" s="257"/>
      <c r="H337" s="260">
        <v>3.5760000000000001</v>
      </c>
      <c r="I337" s="261"/>
      <c r="J337" s="257"/>
      <c r="K337" s="257"/>
      <c r="L337" s="262"/>
      <c r="M337" s="263"/>
      <c r="N337" s="264"/>
      <c r="O337" s="264"/>
      <c r="P337" s="264"/>
      <c r="Q337" s="264"/>
      <c r="R337" s="264"/>
      <c r="S337" s="264"/>
      <c r="T337" s="265"/>
      <c r="U337" s="15"/>
      <c r="V337" s="15"/>
      <c r="W337" s="15"/>
      <c r="X337" s="15"/>
      <c r="Y337" s="15"/>
      <c r="Z337" s="15"/>
      <c r="AA337" s="15"/>
      <c r="AB337" s="15"/>
      <c r="AC337" s="15"/>
      <c r="AD337" s="15"/>
      <c r="AE337" s="15"/>
      <c r="AT337" s="266" t="s">
        <v>206</v>
      </c>
      <c r="AU337" s="266" t="s">
        <v>78</v>
      </c>
      <c r="AV337" s="15" t="s">
        <v>200</v>
      </c>
      <c r="AW337" s="15" t="s">
        <v>31</v>
      </c>
      <c r="AX337" s="15" t="s">
        <v>76</v>
      </c>
      <c r="AY337" s="266" t="s">
        <v>193</v>
      </c>
    </row>
    <row r="338" s="2" customFormat="1" ht="16.5" customHeight="1">
      <c r="A338" s="41"/>
      <c r="B338" s="42"/>
      <c r="C338" s="215" t="s">
        <v>434</v>
      </c>
      <c r="D338" s="215" t="s">
        <v>195</v>
      </c>
      <c r="E338" s="216" t="s">
        <v>1446</v>
      </c>
      <c r="F338" s="217" t="s">
        <v>1447</v>
      </c>
      <c r="G338" s="218" t="s">
        <v>198</v>
      </c>
      <c r="H338" s="219">
        <v>5.5830000000000002</v>
      </c>
      <c r="I338" s="220"/>
      <c r="J338" s="221">
        <f>ROUND(I338*H338,2)</f>
        <v>0</v>
      </c>
      <c r="K338" s="217" t="s">
        <v>199</v>
      </c>
      <c r="L338" s="47"/>
      <c r="M338" s="222" t="s">
        <v>19</v>
      </c>
      <c r="N338" s="223" t="s">
        <v>40</v>
      </c>
      <c r="O338" s="87"/>
      <c r="P338" s="224">
        <f>O338*H338</f>
        <v>0</v>
      </c>
      <c r="Q338" s="224">
        <v>0</v>
      </c>
      <c r="R338" s="224">
        <f>Q338*H338</f>
        <v>0</v>
      </c>
      <c r="S338" s="224">
        <v>1.8</v>
      </c>
      <c r="T338" s="225">
        <f>S338*H338</f>
        <v>10.0494</v>
      </c>
      <c r="U338" s="41"/>
      <c r="V338" s="41"/>
      <c r="W338" s="41"/>
      <c r="X338" s="41"/>
      <c r="Y338" s="41"/>
      <c r="Z338" s="41"/>
      <c r="AA338" s="41"/>
      <c r="AB338" s="41"/>
      <c r="AC338" s="41"/>
      <c r="AD338" s="41"/>
      <c r="AE338" s="41"/>
      <c r="AR338" s="226" t="s">
        <v>200</v>
      </c>
      <c r="AT338" s="226" t="s">
        <v>195</v>
      </c>
      <c r="AU338" s="226" t="s">
        <v>78</v>
      </c>
      <c r="AY338" s="20" t="s">
        <v>193</v>
      </c>
      <c r="BE338" s="227">
        <f>IF(N338="základní",J338,0)</f>
        <v>0</v>
      </c>
      <c r="BF338" s="227">
        <f>IF(N338="snížená",J338,0)</f>
        <v>0</v>
      </c>
      <c r="BG338" s="227">
        <f>IF(N338="zákl. přenesená",J338,0)</f>
        <v>0</v>
      </c>
      <c r="BH338" s="227">
        <f>IF(N338="sníž. přenesená",J338,0)</f>
        <v>0</v>
      </c>
      <c r="BI338" s="227">
        <f>IF(N338="nulová",J338,0)</f>
        <v>0</v>
      </c>
      <c r="BJ338" s="20" t="s">
        <v>76</v>
      </c>
      <c r="BK338" s="227">
        <f>ROUND(I338*H338,2)</f>
        <v>0</v>
      </c>
      <c r="BL338" s="20" t="s">
        <v>200</v>
      </c>
      <c r="BM338" s="226" t="s">
        <v>1448</v>
      </c>
    </row>
    <row r="339" s="2" customFormat="1">
      <c r="A339" s="41"/>
      <c r="B339" s="42"/>
      <c r="C339" s="43"/>
      <c r="D339" s="228" t="s">
        <v>202</v>
      </c>
      <c r="E339" s="43"/>
      <c r="F339" s="229" t="s">
        <v>1449</v>
      </c>
      <c r="G339" s="43"/>
      <c r="H339" s="43"/>
      <c r="I339" s="230"/>
      <c r="J339" s="43"/>
      <c r="K339" s="43"/>
      <c r="L339" s="47"/>
      <c r="M339" s="231"/>
      <c r="N339" s="232"/>
      <c r="O339" s="87"/>
      <c r="P339" s="87"/>
      <c r="Q339" s="87"/>
      <c r="R339" s="87"/>
      <c r="S339" s="87"/>
      <c r="T339" s="88"/>
      <c r="U339" s="41"/>
      <c r="V339" s="41"/>
      <c r="W339" s="41"/>
      <c r="X339" s="41"/>
      <c r="Y339" s="41"/>
      <c r="Z339" s="41"/>
      <c r="AA339" s="41"/>
      <c r="AB339" s="41"/>
      <c r="AC339" s="41"/>
      <c r="AD339" s="41"/>
      <c r="AE339" s="41"/>
      <c r="AT339" s="20" t="s">
        <v>202</v>
      </c>
      <c r="AU339" s="20" t="s">
        <v>78</v>
      </c>
    </row>
    <row r="340" s="2" customFormat="1">
      <c r="A340" s="41"/>
      <c r="B340" s="42"/>
      <c r="C340" s="43"/>
      <c r="D340" s="233" t="s">
        <v>204</v>
      </c>
      <c r="E340" s="43"/>
      <c r="F340" s="234" t="s">
        <v>1450</v>
      </c>
      <c r="G340" s="43"/>
      <c r="H340" s="43"/>
      <c r="I340" s="230"/>
      <c r="J340" s="43"/>
      <c r="K340" s="43"/>
      <c r="L340" s="47"/>
      <c r="M340" s="231"/>
      <c r="N340" s="232"/>
      <c r="O340" s="87"/>
      <c r="P340" s="87"/>
      <c r="Q340" s="87"/>
      <c r="R340" s="87"/>
      <c r="S340" s="87"/>
      <c r="T340" s="88"/>
      <c r="U340" s="41"/>
      <c r="V340" s="41"/>
      <c r="W340" s="41"/>
      <c r="X340" s="41"/>
      <c r="Y340" s="41"/>
      <c r="Z340" s="41"/>
      <c r="AA340" s="41"/>
      <c r="AB340" s="41"/>
      <c r="AC340" s="41"/>
      <c r="AD340" s="41"/>
      <c r="AE340" s="41"/>
      <c r="AT340" s="20" t="s">
        <v>204</v>
      </c>
      <c r="AU340" s="20" t="s">
        <v>78</v>
      </c>
    </row>
    <row r="341" s="13" customFormat="1">
      <c r="A341" s="13"/>
      <c r="B341" s="235"/>
      <c r="C341" s="236"/>
      <c r="D341" s="228" t="s">
        <v>206</v>
      </c>
      <c r="E341" s="237" t="s">
        <v>19</v>
      </c>
      <c r="F341" s="238" t="s">
        <v>279</v>
      </c>
      <c r="G341" s="236"/>
      <c r="H341" s="237" t="s">
        <v>19</v>
      </c>
      <c r="I341" s="239"/>
      <c r="J341" s="236"/>
      <c r="K341" s="236"/>
      <c r="L341" s="240"/>
      <c r="M341" s="241"/>
      <c r="N341" s="242"/>
      <c r="O341" s="242"/>
      <c r="P341" s="242"/>
      <c r="Q341" s="242"/>
      <c r="R341" s="242"/>
      <c r="S341" s="242"/>
      <c r="T341" s="243"/>
      <c r="U341" s="13"/>
      <c r="V341" s="13"/>
      <c r="W341" s="13"/>
      <c r="X341" s="13"/>
      <c r="Y341" s="13"/>
      <c r="Z341" s="13"/>
      <c r="AA341" s="13"/>
      <c r="AB341" s="13"/>
      <c r="AC341" s="13"/>
      <c r="AD341" s="13"/>
      <c r="AE341" s="13"/>
      <c r="AT341" s="244" t="s">
        <v>206</v>
      </c>
      <c r="AU341" s="244" t="s">
        <v>78</v>
      </c>
      <c r="AV341" s="13" t="s">
        <v>76</v>
      </c>
      <c r="AW341" s="13" t="s">
        <v>31</v>
      </c>
      <c r="AX341" s="13" t="s">
        <v>69</v>
      </c>
      <c r="AY341" s="244" t="s">
        <v>193</v>
      </c>
    </row>
    <row r="342" s="13" customFormat="1">
      <c r="A342" s="13"/>
      <c r="B342" s="235"/>
      <c r="C342" s="236"/>
      <c r="D342" s="228" t="s">
        <v>206</v>
      </c>
      <c r="E342" s="237" t="s">
        <v>19</v>
      </c>
      <c r="F342" s="238" t="s">
        <v>1434</v>
      </c>
      <c r="G342" s="236"/>
      <c r="H342" s="237" t="s">
        <v>19</v>
      </c>
      <c r="I342" s="239"/>
      <c r="J342" s="236"/>
      <c r="K342" s="236"/>
      <c r="L342" s="240"/>
      <c r="M342" s="241"/>
      <c r="N342" s="242"/>
      <c r="O342" s="242"/>
      <c r="P342" s="242"/>
      <c r="Q342" s="242"/>
      <c r="R342" s="242"/>
      <c r="S342" s="242"/>
      <c r="T342" s="243"/>
      <c r="U342" s="13"/>
      <c r="V342" s="13"/>
      <c r="W342" s="13"/>
      <c r="X342" s="13"/>
      <c r="Y342" s="13"/>
      <c r="Z342" s="13"/>
      <c r="AA342" s="13"/>
      <c r="AB342" s="13"/>
      <c r="AC342" s="13"/>
      <c r="AD342" s="13"/>
      <c r="AE342" s="13"/>
      <c r="AT342" s="244" t="s">
        <v>206</v>
      </c>
      <c r="AU342" s="244" t="s">
        <v>78</v>
      </c>
      <c r="AV342" s="13" t="s">
        <v>76</v>
      </c>
      <c r="AW342" s="13" t="s">
        <v>31</v>
      </c>
      <c r="AX342" s="13" t="s">
        <v>69</v>
      </c>
      <c r="AY342" s="244" t="s">
        <v>193</v>
      </c>
    </row>
    <row r="343" s="14" customFormat="1">
      <c r="A343" s="14"/>
      <c r="B343" s="245"/>
      <c r="C343" s="246"/>
      <c r="D343" s="228" t="s">
        <v>206</v>
      </c>
      <c r="E343" s="247" t="s">
        <v>19</v>
      </c>
      <c r="F343" s="248" t="s">
        <v>1451</v>
      </c>
      <c r="G343" s="246"/>
      <c r="H343" s="249">
        <v>3.375</v>
      </c>
      <c r="I343" s="250"/>
      <c r="J343" s="246"/>
      <c r="K343" s="246"/>
      <c r="L343" s="251"/>
      <c r="M343" s="252"/>
      <c r="N343" s="253"/>
      <c r="O343" s="253"/>
      <c r="P343" s="253"/>
      <c r="Q343" s="253"/>
      <c r="R343" s="253"/>
      <c r="S343" s="253"/>
      <c r="T343" s="254"/>
      <c r="U343" s="14"/>
      <c r="V343" s="14"/>
      <c r="W343" s="14"/>
      <c r="X343" s="14"/>
      <c r="Y343" s="14"/>
      <c r="Z343" s="14"/>
      <c r="AA343" s="14"/>
      <c r="AB343" s="14"/>
      <c r="AC343" s="14"/>
      <c r="AD343" s="14"/>
      <c r="AE343" s="14"/>
      <c r="AT343" s="255" t="s">
        <v>206</v>
      </c>
      <c r="AU343" s="255" t="s">
        <v>78</v>
      </c>
      <c r="AV343" s="14" t="s">
        <v>78</v>
      </c>
      <c r="AW343" s="14" t="s">
        <v>31</v>
      </c>
      <c r="AX343" s="14" t="s">
        <v>69</v>
      </c>
      <c r="AY343" s="255" t="s">
        <v>193</v>
      </c>
    </row>
    <row r="344" s="14" customFormat="1">
      <c r="A344" s="14"/>
      <c r="B344" s="245"/>
      <c r="C344" s="246"/>
      <c r="D344" s="228" t="s">
        <v>206</v>
      </c>
      <c r="E344" s="247" t="s">
        <v>19</v>
      </c>
      <c r="F344" s="248" t="s">
        <v>1452</v>
      </c>
      <c r="G344" s="246"/>
      <c r="H344" s="249">
        <v>0.35999999999999999</v>
      </c>
      <c r="I344" s="250"/>
      <c r="J344" s="246"/>
      <c r="K344" s="246"/>
      <c r="L344" s="251"/>
      <c r="M344" s="252"/>
      <c r="N344" s="253"/>
      <c r="O344" s="253"/>
      <c r="P344" s="253"/>
      <c r="Q344" s="253"/>
      <c r="R344" s="253"/>
      <c r="S344" s="253"/>
      <c r="T344" s="254"/>
      <c r="U344" s="14"/>
      <c r="V344" s="14"/>
      <c r="W344" s="14"/>
      <c r="X344" s="14"/>
      <c r="Y344" s="14"/>
      <c r="Z344" s="14"/>
      <c r="AA344" s="14"/>
      <c r="AB344" s="14"/>
      <c r="AC344" s="14"/>
      <c r="AD344" s="14"/>
      <c r="AE344" s="14"/>
      <c r="AT344" s="255" t="s">
        <v>206</v>
      </c>
      <c r="AU344" s="255" t="s">
        <v>78</v>
      </c>
      <c r="AV344" s="14" t="s">
        <v>78</v>
      </c>
      <c r="AW344" s="14" t="s">
        <v>31</v>
      </c>
      <c r="AX344" s="14" t="s">
        <v>69</v>
      </c>
      <c r="AY344" s="255" t="s">
        <v>193</v>
      </c>
    </row>
    <row r="345" s="13" customFormat="1">
      <c r="A345" s="13"/>
      <c r="B345" s="235"/>
      <c r="C345" s="236"/>
      <c r="D345" s="228" t="s">
        <v>206</v>
      </c>
      <c r="E345" s="237" t="s">
        <v>19</v>
      </c>
      <c r="F345" s="238" t="s">
        <v>1453</v>
      </c>
      <c r="G345" s="236"/>
      <c r="H345" s="237" t="s">
        <v>19</v>
      </c>
      <c r="I345" s="239"/>
      <c r="J345" s="236"/>
      <c r="K345" s="236"/>
      <c r="L345" s="240"/>
      <c r="M345" s="241"/>
      <c r="N345" s="242"/>
      <c r="O345" s="242"/>
      <c r="P345" s="242"/>
      <c r="Q345" s="242"/>
      <c r="R345" s="242"/>
      <c r="S345" s="242"/>
      <c r="T345" s="243"/>
      <c r="U345" s="13"/>
      <c r="V345" s="13"/>
      <c r="W345" s="13"/>
      <c r="X345" s="13"/>
      <c r="Y345" s="13"/>
      <c r="Z345" s="13"/>
      <c r="AA345" s="13"/>
      <c r="AB345" s="13"/>
      <c r="AC345" s="13"/>
      <c r="AD345" s="13"/>
      <c r="AE345" s="13"/>
      <c r="AT345" s="244" t="s">
        <v>206</v>
      </c>
      <c r="AU345" s="244" t="s">
        <v>78</v>
      </c>
      <c r="AV345" s="13" t="s">
        <v>76</v>
      </c>
      <c r="AW345" s="13" t="s">
        <v>31</v>
      </c>
      <c r="AX345" s="13" t="s">
        <v>69</v>
      </c>
      <c r="AY345" s="244" t="s">
        <v>193</v>
      </c>
    </row>
    <row r="346" s="14" customFormat="1">
      <c r="A346" s="14"/>
      <c r="B346" s="245"/>
      <c r="C346" s="246"/>
      <c r="D346" s="228" t="s">
        <v>206</v>
      </c>
      <c r="E346" s="247" t="s">
        <v>19</v>
      </c>
      <c r="F346" s="248" t="s">
        <v>1454</v>
      </c>
      <c r="G346" s="246"/>
      <c r="H346" s="249">
        <v>1.8480000000000001</v>
      </c>
      <c r="I346" s="250"/>
      <c r="J346" s="246"/>
      <c r="K346" s="246"/>
      <c r="L346" s="251"/>
      <c r="M346" s="252"/>
      <c r="N346" s="253"/>
      <c r="O346" s="253"/>
      <c r="P346" s="253"/>
      <c r="Q346" s="253"/>
      <c r="R346" s="253"/>
      <c r="S346" s="253"/>
      <c r="T346" s="254"/>
      <c r="U346" s="14"/>
      <c r="V346" s="14"/>
      <c r="W346" s="14"/>
      <c r="X346" s="14"/>
      <c r="Y346" s="14"/>
      <c r="Z346" s="14"/>
      <c r="AA346" s="14"/>
      <c r="AB346" s="14"/>
      <c r="AC346" s="14"/>
      <c r="AD346" s="14"/>
      <c r="AE346" s="14"/>
      <c r="AT346" s="255" t="s">
        <v>206</v>
      </c>
      <c r="AU346" s="255" t="s">
        <v>78</v>
      </c>
      <c r="AV346" s="14" t="s">
        <v>78</v>
      </c>
      <c r="AW346" s="14" t="s">
        <v>31</v>
      </c>
      <c r="AX346" s="14" t="s">
        <v>69</v>
      </c>
      <c r="AY346" s="255" t="s">
        <v>193</v>
      </c>
    </row>
    <row r="347" s="15" customFormat="1">
      <c r="A347" s="15"/>
      <c r="B347" s="256"/>
      <c r="C347" s="257"/>
      <c r="D347" s="228" t="s">
        <v>206</v>
      </c>
      <c r="E347" s="258" t="s">
        <v>19</v>
      </c>
      <c r="F347" s="259" t="s">
        <v>218</v>
      </c>
      <c r="G347" s="257"/>
      <c r="H347" s="260">
        <v>5.5830000000000002</v>
      </c>
      <c r="I347" s="261"/>
      <c r="J347" s="257"/>
      <c r="K347" s="257"/>
      <c r="L347" s="262"/>
      <c r="M347" s="263"/>
      <c r="N347" s="264"/>
      <c r="O347" s="264"/>
      <c r="P347" s="264"/>
      <c r="Q347" s="264"/>
      <c r="R347" s="264"/>
      <c r="S347" s="264"/>
      <c r="T347" s="265"/>
      <c r="U347" s="15"/>
      <c r="V347" s="15"/>
      <c r="W347" s="15"/>
      <c r="X347" s="15"/>
      <c r="Y347" s="15"/>
      <c r="Z347" s="15"/>
      <c r="AA347" s="15"/>
      <c r="AB347" s="15"/>
      <c r="AC347" s="15"/>
      <c r="AD347" s="15"/>
      <c r="AE347" s="15"/>
      <c r="AT347" s="266" t="s">
        <v>206</v>
      </c>
      <c r="AU347" s="266" t="s">
        <v>78</v>
      </c>
      <c r="AV347" s="15" t="s">
        <v>200</v>
      </c>
      <c r="AW347" s="15" t="s">
        <v>31</v>
      </c>
      <c r="AX347" s="15" t="s">
        <v>76</v>
      </c>
      <c r="AY347" s="266" t="s">
        <v>193</v>
      </c>
    </row>
    <row r="348" s="2" customFormat="1" ht="16.5" customHeight="1">
      <c r="A348" s="41"/>
      <c r="B348" s="42"/>
      <c r="C348" s="215" t="s">
        <v>442</v>
      </c>
      <c r="D348" s="215" t="s">
        <v>195</v>
      </c>
      <c r="E348" s="216" t="s">
        <v>1455</v>
      </c>
      <c r="F348" s="217" t="s">
        <v>1456</v>
      </c>
      <c r="G348" s="218" t="s">
        <v>408</v>
      </c>
      <c r="H348" s="219">
        <v>30.399999999999999</v>
      </c>
      <c r="I348" s="220"/>
      <c r="J348" s="221">
        <f>ROUND(I348*H348,2)</f>
        <v>0</v>
      </c>
      <c r="K348" s="217" t="s">
        <v>199</v>
      </c>
      <c r="L348" s="47"/>
      <c r="M348" s="222" t="s">
        <v>19</v>
      </c>
      <c r="N348" s="223" t="s">
        <v>40</v>
      </c>
      <c r="O348" s="87"/>
      <c r="P348" s="224">
        <f>O348*H348</f>
        <v>0</v>
      </c>
      <c r="Q348" s="224">
        <v>0</v>
      </c>
      <c r="R348" s="224">
        <f>Q348*H348</f>
        <v>0</v>
      </c>
      <c r="S348" s="224">
        <v>0.053999999999999999</v>
      </c>
      <c r="T348" s="225">
        <f>S348*H348</f>
        <v>1.6416</v>
      </c>
      <c r="U348" s="41"/>
      <c r="V348" s="41"/>
      <c r="W348" s="41"/>
      <c r="X348" s="41"/>
      <c r="Y348" s="41"/>
      <c r="Z348" s="41"/>
      <c r="AA348" s="41"/>
      <c r="AB348" s="41"/>
      <c r="AC348" s="41"/>
      <c r="AD348" s="41"/>
      <c r="AE348" s="41"/>
      <c r="AR348" s="226" t="s">
        <v>200</v>
      </c>
      <c r="AT348" s="226" t="s">
        <v>195</v>
      </c>
      <c r="AU348" s="226" t="s">
        <v>78</v>
      </c>
      <c r="AY348" s="20" t="s">
        <v>193</v>
      </c>
      <c r="BE348" s="227">
        <f>IF(N348="základní",J348,0)</f>
        <v>0</v>
      </c>
      <c r="BF348" s="227">
        <f>IF(N348="snížená",J348,0)</f>
        <v>0</v>
      </c>
      <c r="BG348" s="227">
        <f>IF(N348="zákl. přenesená",J348,0)</f>
        <v>0</v>
      </c>
      <c r="BH348" s="227">
        <f>IF(N348="sníž. přenesená",J348,0)</f>
        <v>0</v>
      </c>
      <c r="BI348" s="227">
        <f>IF(N348="nulová",J348,0)</f>
        <v>0</v>
      </c>
      <c r="BJ348" s="20" t="s">
        <v>76</v>
      </c>
      <c r="BK348" s="227">
        <f>ROUND(I348*H348,2)</f>
        <v>0</v>
      </c>
      <c r="BL348" s="20" t="s">
        <v>200</v>
      </c>
      <c r="BM348" s="226" t="s">
        <v>1457</v>
      </c>
    </row>
    <row r="349" s="2" customFormat="1">
      <c r="A349" s="41"/>
      <c r="B349" s="42"/>
      <c r="C349" s="43"/>
      <c r="D349" s="228" t="s">
        <v>202</v>
      </c>
      <c r="E349" s="43"/>
      <c r="F349" s="229" t="s">
        <v>1458</v>
      </c>
      <c r="G349" s="43"/>
      <c r="H349" s="43"/>
      <c r="I349" s="230"/>
      <c r="J349" s="43"/>
      <c r="K349" s="43"/>
      <c r="L349" s="47"/>
      <c r="M349" s="231"/>
      <c r="N349" s="232"/>
      <c r="O349" s="87"/>
      <c r="P349" s="87"/>
      <c r="Q349" s="87"/>
      <c r="R349" s="87"/>
      <c r="S349" s="87"/>
      <c r="T349" s="88"/>
      <c r="U349" s="41"/>
      <c r="V349" s="41"/>
      <c r="W349" s="41"/>
      <c r="X349" s="41"/>
      <c r="Y349" s="41"/>
      <c r="Z349" s="41"/>
      <c r="AA349" s="41"/>
      <c r="AB349" s="41"/>
      <c r="AC349" s="41"/>
      <c r="AD349" s="41"/>
      <c r="AE349" s="41"/>
      <c r="AT349" s="20" t="s">
        <v>202</v>
      </c>
      <c r="AU349" s="20" t="s">
        <v>78</v>
      </c>
    </row>
    <row r="350" s="2" customFormat="1">
      <c r="A350" s="41"/>
      <c r="B350" s="42"/>
      <c r="C350" s="43"/>
      <c r="D350" s="233" t="s">
        <v>204</v>
      </c>
      <c r="E350" s="43"/>
      <c r="F350" s="234" t="s">
        <v>1459</v>
      </c>
      <c r="G350" s="43"/>
      <c r="H350" s="43"/>
      <c r="I350" s="230"/>
      <c r="J350" s="43"/>
      <c r="K350" s="43"/>
      <c r="L350" s="47"/>
      <c r="M350" s="231"/>
      <c r="N350" s="232"/>
      <c r="O350" s="87"/>
      <c r="P350" s="87"/>
      <c r="Q350" s="87"/>
      <c r="R350" s="87"/>
      <c r="S350" s="87"/>
      <c r="T350" s="88"/>
      <c r="U350" s="41"/>
      <c r="V350" s="41"/>
      <c r="W350" s="41"/>
      <c r="X350" s="41"/>
      <c r="Y350" s="41"/>
      <c r="Z350" s="41"/>
      <c r="AA350" s="41"/>
      <c r="AB350" s="41"/>
      <c r="AC350" s="41"/>
      <c r="AD350" s="41"/>
      <c r="AE350" s="41"/>
      <c r="AT350" s="20" t="s">
        <v>204</v>
      </c>
      <c r="AU350" s="20" t="s">
        <v>78</v>
      </c>
    </row>
    <row r="351" s="13" customFormat="1">
      <c r="A351" s="13"/>
      <c r="B351" s="235"/>
      <c r="C351" s="236"/>
      <c r="D351" s="228" t="s">
        <v>206</v>
      </c>
      <c r="E351" s="237" t="s">
        <v>19</v>
      </c>
      <c r="F351" s="238" t="s">
        <v>279</v>
      </c>
      <c r="G351" s="236"/>
      <c r="H351" s="237" t="s">
        <v>19</v>
      </c>
      <c r="I351" s="239"/>
      <c r="J351" s="236"/>
      <c r="K351" s="236"/>
      <c r="L351" s="240"/>
      <c r="M351" s="241"/>
      <c r="N351" s="242"/>
      <c r="O351" s="242"/>
      <c r="P351" s="242"/>
      <c r="Q351" s="242"/>
      <c r="R351" s="242"/>
      <c r="S351" s="242"/>
      <c r="T351" s="243"/>
      <c r="U351" s="13"/>
      <c r="V351" s="13"/>
      <c r="W351" s="13"/>
      <c r="X351" s="13"/>
      <c r="Y351" s="13"/>
      <c r="Z351" s="13"/>
      <c r="AA351" s="13"/>
      <c r="AB351" s="13"/>
      <c r="AC351" s="13"/>
      <c r="AD351" s="13"/>
      <c r="AE351" s="13"/>
      <c r="AT351" s="244" t="s">
        <v>206</v>
      </c>
      <c r="AU351" s="244" t="s">
        <v>78</v>
      </c>
      <c r="AV351" s="13" t="s">
        <v>76</v>
      </c>
      <c r="AW351" s="13" t="s">
        <v>31</v>
      </c>
      <c r="AX351" s="13" t="s">
        <v>69</v>
      </c>
      <c r="AY351" s="244" t="s">
        <v>193</v>
      </c>
    </row>
    <row r="352" s="13" customFormat="1">
      <c r="A352" s="13"/>
      <c r="B352" s="235"/>
      <c r="C352" s="236"/>
      <c r="D352" s="228" t="s">
        <v>206</v>
      </c>
      <c r="E352" s="237" t="s">
        <v>19</v>
      </c>
      <c r="F352" s="238" t="s">
        <v>1460</v>
      </c>
      <c r="G352" s="236"/>
      <c r="H352" s="237" t="s">
        <v>19</v>
      </c>
      <c r="I352" s="239"/>
      <c r="J352" s="236"/>
      <c r="K352" s="236"/>
      <c r="L352" s="240"/>
      <c r="M352" s="241"/>
      <c r="N352" s="242"/>
      <c r="O352" s="242"/>
      <c r="P352" s="242"/>
      <c r="Q352" s="242"/>
      <c r="R352" s="242"/>
      <c r="S352" s="242"/>
      <c r="T352" s="243"/>
      <c r="U352" s="13"/>
      <c r="V352" s="13"/>
      <c r="W352" s="13"/>
      <c r="X352" s="13"/>
      <c r="Y352" s="13"/>
      <c r="Z352" s="13"/>
      <c r="AA352" s="13"/>
      <c r="AB352" s="13"/>
      <c r="AC352" s="13"/>
      <c r="AD352" s="13"/>
      <c r="AE352" s="13"/>
      <c r="AT352" s="244" t="s">
        <v>206</v>
      </c>
      <c r="AU352" s="244" t="s">
        <v>78</v>
      </c>
      <c r="AV352" s="13" t="s">
        <v>76</v>
      </c>
      <c r="AW352" s="13" t="s">
        <v>31</v>
      </c>
      <c r="AX352" s="13" t="s">
        <v>69</v>
      </c>
      <c r="AY352" s="244" t="s">
        <v>193</v>
      </c>
    </row>
    <row r="353" s="13" customFormat="1">
      <c r="A353" s="13"/>
      <c r="B353" s="235"/>
      <c r="C353" s="236"/>
      <c r="D353" s="228" t="s">
        <v>206</v>
      </c>
      <c r="E353" s="237" t="s">
        <v>19</v>
      </c>
      <c r="F353" s="238" t="s">
        <v>1461</v>
      </c>
      <c r="G353" s="236"/>
      <c r="H353" s="237" t="s">
        <v>19</v>
      </c>
      <c r="I353" s="239"/>
      <c r="J353" s="236"/>
      <c r="K353" s="236"/>
      <c r="L353" s="240"/>
      <c r="M353" s="241"/>
      <c r="N353" s="242"/>
      <c r="O353" s="242"/>
      <c r="P353" s="242"/>
      <c r="Q353" s="242"/>
      <c r="R353" s="242"/>
      <c r="S353" s="242"/>
      <c r="T353" s="243"/>
      <c r="U353" s="13"/>
      <c r="V353" s="13"/>
      <c r="W353" s="13"/>
      <c r="X353" s="13"/>
      <c r="Y353" s="13"/>
      <c r="Z353" s="13"/>
      <c r="AA353" s="13"/>
      <c r="AB353" s="13"/>
      <c r="AC353" s="13"/>
      <c r="AD353" s="13"/>
      <c r="AE353" s="13"/>
      <c r="AT353" s="244" t="s">
        <v>206</v>
      </c>
      <c r="AU353" s="244" t="s">
        <v>78</v>
      </c>
      <c r="AV353" s="13" t="s">
        <v>76</v>
      </c>
      <c r="AW353" s="13" t="s">
        <v>31</v>
      </c>
      <c r="AX353" s="13" t="s">
        <v>69</v>
      </c>
      <c r="AY353" s="244" t="s">
        <v>193</v>
      </c>
    </row>
    <row r="354" s="14" customFormat="1">
      <c r="A354" s="14"/>
      <c r="B354" s="245"/>
      <c r="C354" s="246"/>
      <c r="D354" s="228" t="s">
        <v>206</v>
      </c>
      <c r="E354" s="247" t="s">
        <v>19</v>
      </c>
      <c r="F354" s="248" t="s">
        <v>1462</v>
      </c>
      <c r="G354" s="246"/>
      <c r="H354" s="249">
        <v>30.399999999999999</v>
      </c>
      <c r="I354" s="250"/>
      <c r="J354" s="246"/>
      <c r="K354" s="246"/>
      <c r="L354" s="251"/>
      <c r="M354" s="252"/>
      <c r="N354" s="253"/>
      <c r="O354" s="253"/>
      <c r="P354" s="253"/>
      <c r="Q354" s="253"/>
      <c r="R354" s="253"/>
      <c r="S354" s="253"/>
      <c r="T354" s="254"/>
      <c r="U354" s="14"/>
      <c r="V354" s="14"/>
      <c r="W354" s="14"/>
      <c r="X354" s="14"/>
      <c r="Y354" s="14"/>
      <c r="Z354" s="14"/>
      <c r="AA354" s="14"/>
      <c r="AB354" s="14"/>
      <c r="AC354" s="14"/>
      <c r="AD354" s="14"/>
      <c r="AE354" s="14"/>
      <c r="AT354" s="255" t="s">
        <v>206</v>
      </c>
      <c r="AU354" s="255" t="s">
        <v>78</v>
      </c>
      <c r="AV354" s="14" t="s">
        <v>78</v>
      </c>
      <c r="AW354" s="14" t="s">
        <v>31</v>
      </c>
      <c r="AX354" s="14" t="s">
        <v>76</v>
      </c>
      <c r="AY354" s="255" t="s">
        <v>193</v>
      </c>
    </row>
    <row r="355" s="2" customFormat="1" ht="21.75" customHeight="1">
      <c r="A355" s="41"/>
      <c r="B355" s="42"/>
      <c r="C355" s="215" t="s">
        <v>449</v>
      </c>
      <c r="D355" s="215" t="s">
        <v>195</v>
      </c>
      <c r="E355" s="216" t="s">
        <v>1463</v>
      </c>
      <c r="F355" s="217" t="s">
        <v>1464</v>
      </c>
      <c r="G355" s="218" t="s">
        <v>408</v>
      </c>
      <c r="H355" s="219">
        <v>5.2999999999999998</v>
      </c>
      <c r="I355" s="220"/>
      <c r="J355" s="221">
        <f>ROUND(I355*H355,2)</f>
        <v>0</v>
      </c>
      <c r="K355" s="217" t="s">
        <v>199</v>
      </c>
      <c r="L355" s="47"/>
      <c r="M355" s="222" t="s">
        <v>19</v>
      </c>
      <c r="N355" s="223" t="s">
        <v>40</v>
      </c>
      <c r="O355" s="87"/>
      <c r="P355" s="224">
        <f>O355*H355</f>
        <v>0</v>
      </c>
      <c r="Q355" s="224">
        <v>0.00020000000000000001</v>
      </c>
      <c r="R355" s="224">
        <f>Q355*H355</f>
        <v>0.00106</v>
      </c>
      <c r="S355" s="224">
        <v>0</v>
      </c>
      <c r="T355" s="225">
        <f>S355*H355</f>
        <v>0</v>
      </c>
      <c r="U355" s="41"/>
      <c r="V355" s="41"/>
      <c r="W355" s="41"/>
      <c r="X355" s="41"/>
      <c r="Y355" s="41"/>
      <c r="Z355" s="41"/>
      <c r="AA355" s="41"/>
      <c r="AB355" s="41"/>
      <c r="AC355" s="41"/>
      <c r="AD355" s="41"/>
      <c r="AE355" s="41"/>
      <c r="AR355" s="226" t="s">
        <v>200</v>
      </c>
      <c r="AT355" s="226" t="s">
        <v>195</v>
      </c>
      <c r="AU355" s="226" t="s">
        <v>78</v>
      </c>
      <c r="AY355" s="20" t="s">
        <v>193</v>
      </c>
      <c r="BE355" s="227">
        <f>IF(N355="základní",J355,0)</f>
        <v>0</v>
      </c>
      <c r="BF355" s="227">
        <f>IF(N355="snížená",J355,0)</f>
        <v>0</v>
      </c>
      <c r="BG355" s="227">
        <f>IF(N355="zákl. přenesená",J355,0)</f>
        <v>0</v>
      </c>
      <c r="BH355" s="227">
        <f>IF(N355="sníž. přenesená",J355,0)</f>
        <v>0</v>
      </c>
      <c r="BI355" s="227">
        <f>IF(N355="nulová",J355,0)</f>
        <v>0</v>
      </c>
      <c r="BJ355" s="20" t="s">
        <v>76</v>
      </c>
      <c r="BK355" s="227">
        <f>ROUND(I355*H355,2)</f>
        <v>0</v>
      </c>
      <c r="BL355" s="20" t="s">
        <v>200</v>
      </c>
      <c r="BM355" s="226" t="s">
        <v>1465</v>
      </c>
    </row>
    <row r="356" s="2" customFormat="1">
      <c r="A356" s="41"/>
      <c r="B356" s="42"/>
      <c r="C356" s="43"/>
      <c r="D356" s="228" t="s">
        <v>202</v>
      </c>
      <c r="E356" s="43"/>
      <c r="F356" s="229" t="s">
        <v>1466</v>
      </c>
      <c r="G356" s="43"/>
      <c r="H356" s="43"/>
      <c r="I356" s="230"/>
      <c r="J356" s="43"/>
      <c r="K356" s="43"/>
      <c r="L356" s="47"/>
      <c r="M356" s="231"/>
      <c r="N356" s="232"/>
      <c r="O356" s="87"/>
      <c r="P356" s="87"/>
      <c r="Q356" s="87"/>
      <c r="R356" s="87"/>
      <c r="S356" s="87"/>
      <c r="T356" s="88"/>
      <c r="U356" s="41"/>
      <c r="V356" s="41"/>
      <c r="W356" s="41"/>
      <c r="X356" s="41"/>
      <c r="Y356" s="41"/>
      <c r="Z356" s="41"/>
      <c r="AA356" s="41"/>
      <c r="AB356" s="41"/>
      <c r="AC356" s="41"/>
      <c r="AD356" s="41"/>
      <c r="AE356" s="41"/>
      <c r="AT356" s="20" t="s">
        <v>202</v>
      </c>
      <c r="AU356" s="20" t="s">
        <v>78</v>
      </c>
    </row>
    <row r="357" s="2" customFormat="1">
      <c r="A357" s="41"/>
      <c r="B357" s="42"/>
      <c r="C357" s="43"/>
      <c r="D357" s="233" t="s">
        <v>204</v>
      </c>
      <c r="E357" s="43"/>
      <c r="F357" s="234" t="s">
        <v>1467</v>
      </c>
      <c r="G357" s="43"/>
      <c r="H357" s="43"/>
      <c r="I357" s="230"/>
      <c r="J357" s="43"/>
      <c r="K357" s="43"/>
      <c r="L357" s="47"/>
      <c r="M357" s="231"/>
      <c r="N357" s="232"/>
      <c r="O357" s="87"/>
      <c r="P357" s="87"/>
      <c r="Q357" s="87"/>
      <c r="R357" s="87"/>
      <c r="S357" s="87"/>
      <c r="T357" s="88"/>
      <c r="U357" s="41"/>
      <c r="V357" s="41"/>
      <c r="W357" s="41"/>
      <c r="X357" s="41"/>
      <c r="Y357" s="41"/>
      <c r="Z357" s="41"/>
      <c r="AA357" s="41"/>
      <c r="AB357" s="41"/>
      <c r="AC357" s="41"/>
      <c r="AD357" s="41"/>
      <c r="AE357" s="41"/>
      <c r="AT357" s="20" t="s">
        <v>204</v>
      </c>
      <c r="AU357" s="20" t="s">
        <v>78</v>
      </c>
    </row>
    <row r="358" s="13" customFormat="1">
      <c r="A358" s="13"/>
      <c r="B358" s="235"/>
      <c r="C358" s="236"/>
      <c r="D358" s="228" t="s">
        <v>206</v>
      </c>
      <c r="E358" s="237" t="s">
        <v>19</v>
      </c>
      <c r="F358" s="238" t="s">
        <v>279</v>
      </c>
      <c r="G358" s="236"/>
      <c r="H358" s="237" t="s">
        <v>19</v>
      </c>
      <c r="I358" s="239"/>
      <c r="J358" s="236"/>
      <c r="K358" s="236"/>
      <c r="L358" s="240"/>
      <c r="M358" s="241"/>
      <c r="N358" s="242"/>
      <c r="O358" s="242"/>
      <c r="P358" s="242"/>
      <c r="Q358" s="242"/>
      <c r="R358" s="242"/>
      <c r="S358" s="242"/>
      <c r="T358" s="243"/>
      <c r="U358" s="13"/>
      <c r="V358" s="13"/>
      <c r="W358" s="13"/>
      <c r="X358" s="13"/>
      <c r="Y358" s="13"/>
      <c r="Z358" s="13"/>
      <c r="AA358" s="13"/>
      <c r="AB358" s="13"/>
      <c r="AC358" s="13"/>
      <c r="AD358" s="13"/>
      <c r="AE358" s="13"/>
      <c r="AT358" s="244" t="s">
        <v>206</v>
      </c>
      <c r="AU358" s="244" t="s">
        <v>78</v>
      </c>
      <c r="AV358" s="13" t="s">
        <v>76</v>
      </c>
      <c r="AW358" s="13" t="s">
        <v>31</v>
      </c>
      <c r="AX358" s="13" t="s">
        <v>69</v>
      </c>
      <c r="AY358" s="244" t="s">
        <v>193</v>
      </c>
    </row>
    <row r="359" s="13" customFormat="1">
      <c r="A359" s="13"/>
      <c r="B359" s="235"/>
      <c r="C359" s="236"/>
      <c r="D359" s="228" t="s">
        <v>206</v>
      </c>
      <c r="E359" s="237" t="s">
        <v>19</v>
      </c>
      <c r="F359" s="238" t="s">
        <v>1468</v>
      </c>
      <c r="G359" s="236"/>
      <c r="H359" s="237" t="s">
        <v>19</v>
      </c>
      <c r="I359" s="239"/>
      <c r="J359" s="236"/>
      <c r="K359" s="236"/>
      <c r="L359" s="240"/>
      <c r="M359" s="241"/>
      <c r="N359" s="242"/>
      <c r="O359" s="242"/>
      <c r="P359" s="242"/>
      <c r="Q359" s="242"/>
      <c r="R359" s="242"/>
      <c r="S359" s="242"/>
      <c r="T359" s="243"/>
      <c r="U359" s="13"/>
      <c r="V359" s="13"/>
      <c r="W359" s="13"/>
      <c r="X359" s="13"/>
      <c r="Y359" s="13"/>
      <c r="Z359" s="13"/>
      <c r="AA359" s="13"/>
      <c r="AB359" s="13"/>
      <c r="AC359" s="13"/>
      <c r="AD359" s="13"/>
      <c r="AE359" s="13"/>
      <c r="AT359" s="244" t="s">
        <v>206</v>
      </c>
      <c r="AU359" s="244" t="s">
        <v>78</v>
      </c>
      <c r="AV359" s="13" t="s">
        <v>76</v>
      </c>
      <c r="AW359" s="13" t="s">
        <v>31</v>
      </c>
      <c r="AX359" s="13" t="s">
        <v>69</v>
      </c>
      <c r="AY359" s="244" t="s">
        <v>193</v>
      </c>
    </row>
    <row r="360" s="14" customFormat="1">
      <c r="A360" s="14"/>
      <c r="B360" s="245"/>
      <c r="C360" s="246"/>
      <c r="D360" s="228" t="s">
        <v>206</v>
      </c>
      <c r="E360" s="247" t="s">
        <v>19</v>
      </c>
      <c r="F360" s="248" t="s">
        <v>1469</v>
      </c>
      <c r="G360" s="246"/>
      <c r="H360" s="249">
        <v>5.2999999999999998</v>
      </c>
      <c r="I360" s="250"/>
      <c r="J360" s="246"/>
      <c r="K360" s="246"/>
      <c r="L360" s="251"/>
      <c r="M360" s="252"/>
      <c r="N360" s="253"/>
      <c r="O360" s="253"/>
      <c r="P360" s="253"/>
      <c r="Q360" s="253"/>
      <c r="R360" s="253"/>
      <c r="S360" s="253"/>
      <c r="T360" s="254"/>
      <c r="U360" s="14"/>
      <c r="V360" s="14"/>
      <c r="W360" s="14"/>
      <c r="X360" s="14"/>
      <c r="Y360" s="14"/>
      <c r="Z360" s="14"/>
      <c r="AA360" s="14"/>
      <c r="AB360" s="14"/>
      <c r="AC360" s="14"/>
      <c r="AD360" s="14"/>
      <c r="AE360" s="14"/>
      <c r="AT360" s="255" t="s">
        <v>206</v>
      </c>
      <c r="AU360" s="255" t="s">
        <v>78</v>
      </c>
      <c r="AV360" s="14" t="s">
        <v>78</v>
      </c>
      <c r="AW360" s="14" t="s">
        <v>31</v>
      </c>
      <c r="AX360" s="14" t="s">
        <v>76</v>
      </c>
      <c r="AY360" s="255" t="s">
        <v>193</v>
      </c>
    </row>
    <row r="361" s="2" customFormat="1" ht="16.5" customHeight="1">
      <c r="A361" s="41"/>
      <c r="B361" s="42"/>
      <c r="C361" s="215" t="s">
        <v>456</v>
      </c>
      <c r="D361" s="215" t="s">
        <v>195</v>
      </c>
      <c r="E361" s="216" t="s">
        <v>1470</v>
      </c>
      <c r="F361" s="217" t="s">
        <v>1471</v>
      </c>
      <c r="G361" s="218" t="s">
        <v>408</v>
      </c>
      <c r="H361" s="219">
        <v>16.440000000000001</v>
      </c>
      <c r="I361" s="220"/>
      <c r="J361" s="221">
        <f>ROUND(I361*H361,2)</f>
        <v>0</v>
      </c>
      <c r="K361" s="217" t="s">
        <v>199</v>
      </c>
      <c r="L361" s="47"/>
      <c r="M361" s="222" t="s">
        <v>19</v>
      </c>
      <c r="N361" s="223" t="s">
        <v>40</v>
      </c>
      <c r="O361" s="87"/>
      <c r="P361" s="224">
        <f>O361*H361</f>
        <v>0</v>
      </c>
      <c r="Q361" s="224">
        <v>8.0000000000000007E-05</v>
      </c>
      <c r="R361" s="224">
        <f>Q361*H361</f>
        <v>0.0013152000000000003</v>
      </c>
      <c r="S361" s="224">
        <v>0</v>
      </c>
      <c r="T361" s="225">
        <f>S361*H361</f>
        <v>0</v>
      </c>
      <c r="U361" s="41"/>
      <c r="V361" s="41"/>
      <c r="W361" s="41"/>
      <c r="X361" s="41"/>
      <c r="Y361" s="41"/>
      <c r="Z361" s="41"/>
      <c r="AA361" s="41"/>
      <c r="AB361" s="41"/>
      <c r="AC361" s="41"/>
      <c r="AD361" s="41"/>
      <c r="AE361" s="41"/>
      <c r="AR361" s="226" t="s">
        <v>200</v>
      </c>
      <c r="AT361" s="226" t="s">
        <v>195</v>
      </c>
      <c r="AU361" s="226" t="s">
        <v>78</v>
      </c>
      <c r="AY361" s="20" t="s">
        <v>193</v>
      </c>
      <c r="BE361" s="227">
        <f>IF(N361="základní",J361,0)</f>
        <v>0</v>
      </c>
      <c r="BF361" s="227">
        <f>IF(N361="snížená",J361,0)</f>
        <v>0</v>
      </c>
      <c r="BG361" s="227">
        <f>IF(N361="zákl. přenesená",J361,0)</f>
        <v>0</v>
      </c>
      <c r="BH361" s="227">
        <f>IF(N361="sníž. přenesená",J361,0)</f>
        <v>0</v>
      </c>
      <c r="BI361" s="227">
        <f>IF(N361="nulová",J361,0)</f>
        <v>0</v>
      </c>
      <c r="BJ361" s="20" t="s">
        <v>76</v>
      </c>
      <c r="BK361" s="227">
        <f>ROUND(I361*H361,2)</f>
        <v>0</v>
      </c>
      <c r="BL361" s="20" t="s">
        <v>200</v>
      </c>
      <c r="BM361" s="226" t="s">
        <v>1472</v>
      </c>
    </row>
    <row r="362" s="2" customFormat="1">
      <c r="A362" s="41"/>
      <c r="B362" s="42"/>
      <c r="C362" s="43"/>
      <c r="D362" s="228" t="s">
        <v>202</v>
      </c>
      <c r="E362" s="43"/>
      <c r="F362" s="229" t="s">
        <v>1473</v>
      </c>
      <c r="G362" s="43"/>
      <c r="H362" s="43"/>
      <c r="I362" s="230"/>
      <c r="J362" s="43"/>
      <c r="K362" s="43"/>
      <c r="L362" s="47"/>
      <c r="M362" s="231"/>
      <c r="N362" s="232"/>
      <c r="O362" s="87"/>
      <c r="P362" s="87"/>
      <c r="Q362" s="87"/>
      <c r="R362" s="87"/>
      <c r="S362" s="87"/>
      <c r="T362" s="88"/>
      <c r="U362" s="41"/>
      <c r="V362" s="41"/>
      <c r="W362" s="41"/>
      <c r="X362" s="41"/>
      <c r="Y362" s="41"/>
      <c r="Z362" s="41"/>
      <c r="AA362" s="41"/>
      <c r="AB362" s="41"/>
      <c r="AC362" s="41"/>
      <c r="AD362" s="41"/>
      <c r="AE362" s="41"/>
      <c r="AT362" s="20" t="s">
        <v>202</v>
      </c>
      <c r="AU362" s="20" t="s">
        <v>78</v>
      </c>
    </row>
    <row r="363" s="2" customFormat="1">
      <c r="A363" s="41"/>
      <c r="B363" s="42"/>
      <c r="C363" s="43"/>
      <c r="D363" s="233" t="s">
        <v>204</v>
      </c>
      <c r="E363" s="43"/>
      <c r="F363" s="234" t="s">
        <v>1474</v>
      </c>
      <c r="G363" s="43"/>
      <c r="H363" s="43"/>
      <c r="I363" s="230"/>
      <c r="J363" s="43"/>
      <c r="K363" s="43"/>
      <c r="L363" s="47"/>
      <c r="M363" s="231"/>
      <c r="N363" s="232"/>
      <c r="O363" s="87"/>
      <c r="P363" s="87"/>
      <c r="Q363" s="87"/>
      <c r="R363" s="87"/>
      <c r="S363" s="87"/>
      <c r="T363" s="88"/>
      <c r="U363" s="41"/>
      <c r="V363" s="41"/>
      <c r="W363" s="41"/>
      <c r="X363" s="41"/>
      <c r="Y363" s="41"/>
      <c r="Z363" s="41"/>
      <c r="AA363" s="41"/>
      <c r="AB363" s="41"/>
      <c r="AC363" s="41"/>
      <c r="AD363" s="41"/>
      <c r="AE363" s="41"/>
      <c r="AT363" s="20" t="s">
        <v>204</v>
      </c>
      <c r="AU363" s="20" t="s">
        <v>78</v>
      </c>
    </row>
    <row r="364" s="13" customFormat="1">
      <c r="A364" s="13"/>
      <c r="B364" s="235"/>
      <c r="C364" s="236"/>
      <c r="D364" s="228" t="s">
        <v>206</v>
      </c>
      <c r="E364" s="237" t="s">
        <v>19</v>
      </c>
      <c r="F364" s="238" t="s">
        <v>279</v>
      </c>
      <c r="G364" s="236"/>
      <c r="H364" s="237" t="s">
        <v>19</v>
      </c>
      <c r="I364" s="239"/>
      <c r="J364" s="236"/>
      <c r="K364" s="236"/>
      <c r="L364" s="240"/>
      <c r="M364" s="241"/>
      <c r="N364" s="242"/>
      <c r="O364" s="242"/>
      <c r="P364" s="242"/>
      <c r="Q364" s="242"/>
      <c r="R364" s="242"/>
      <c r="S364" s="242"/>
      <c r="T364" s="243"/>
      <c r="U364" s="13"/>
      <c r="V364" s="13"/>
      <c r="W364" s="13"/>
      <c r="X364" s="13"/>
      <c r="Y364" s="13"/>
      <c r="Z364" s="13"/>
      <c r="AA364" s="13"/>
      <c r="AB364" s="13"/>
      <c r="AC364" s="13"/>
      <c r="AD364" s="13"/>
      <c r="AE364" s="13"/>
      <c r="AT364" s="244" t="s">
        <v>206</v>
      </c>
      <c r="AU364" s="244" t="s">
        <v>78</v>
      </c>
      <c r="AV364" s="13" t="s">
        <v>76</v>
      </c>
      <c r="AW364" s="13" t="s">
        <v>31</v>
      </c>
      <c r="AX364" s="13" t="s">
        <v>69</v>
      </c>
      <c r="AY364" s="244" t="s">
        <v>193</v>
      </c>
    </row>
    <row r="365" s="13" customFormat="1">
      <c r="A365" s="13"/>
      <c r="B365" s="235"/>
      <c r="C365" s="236"/>
      <c r="D365" s="228" t="s">
        <v>206</v>
      </c>
      <c r="E365" s="237" t="s">
        <v>19</v>
      </c>
      <c r="F365" s="238" t="s">
        <v>1434</v>
      </c>
      <c r="G365" s="236"/>
      <c r="H365" s="237" t="s">
        <v>19</v>
      </c>
      <c r="I365" s="239"/>
      <c r="J365" s="236"/>
      <c r="K365" s="236"/>
      <c r="L365" s="240"/>
      <c r="M365" s="241"/>
      <c r="N365" s="242"/>
      <c r="O365" s="242"/>
      <c r="P365" s="242"/>
      <c r="Q365" s="242"/>
      <c r="R365" s="242"/>
      <c r="S365" s="242"/>
      <c r="T365" s="243"/>
      <c r="U365" s="13"/>
      <c r="V365" s="13"/>
      <c r="W365" s="13"/>
      <c r="X365" s="13"/>
      <c r="Y365" s="13"/>
      <c r="Z365" s="13"/>
      <c r="AA365" s="13"/>
      <c r="AB365" s="13"/>
      <c r="AC365" s="13"/>
      <c r="AD365" s="13"/>
      <c r="AE365" s="13"/>
      <c r="AT365" s="244" t="s">
        <v>206</v>
      </c>
      <c r="AU365" s="244" t="s">
        <v>78</v>
      </c>
      <c r="AV365" s="13" t="s">
        <v>76</v>
      </c>
      <c r="AW365" s="13" t="s">
        <v>31</v>
      </c>
      <c r="AX365" s="13" t="s">
        <v>69</v>
      </c>
      <c r="AY365" s="244" t="s">
        <v>193</v>
      </c>
    </row>
    <row r="366" s="14" customFormat="1">
      <c r="A366" s="14"/>
      <c r="B366" s="245"/>
      <c r="C366" s="246"/>
      <c r="D366" s="228" t="s">
        <v>206</v>
      </c>
      <c r="E366" s="247" t="s">
        <v>19</v>
      </c>
      <c r="F366" s="248" t="s">
        <v>1475</v>
      </c>
      <c r="G366" s="246"/>
      <c r="H366" s="249">
        <v>4.6399999999999997</v>
      </c>
      <c r="I366" s="250"/>
      <c r="J366" s="246"/>
      <c r="K366" s="246"/>
      <c r="L366" s="251"/>
      <c r="M366" s="252"/>
      <c r="N366" s="253"/>
      <c r="O366" s="253"/>
      <c r="P366" s="253"/>
      <c r="Q366" s="253"/>
      <c r="R366" s="253"/>
      <c r="S366" s="253"/>
      <c r="T366" s="254"/>
      <c r="U366" s="14"/>
      <c r="V366" s="14"/>
      <c r="W366" s="14"/>
      <c r="X366" s="14"/>
      <c r="Y366" s="14"/>
      <c r="Z366" s="14"/>
      <c r="AA366" s="14"/>
      <c r="AB366" s="14"/>
      <c r="AC366" s="14"/>
      <c r="AD366" s="14"/>
      <c r="AE366" s="14"/>
      <c r="AT366" s="255" t="s">
        <v>206</v>
      </c>
      <c r="AU366" s="255" t="s">
        <v>78</v>
      </c>
      <c r="AV366" s="14" t="s">
        <v>78</v>
      </c>
      <c r="AW366" s="14" t="s">
        <v>31</v>
      </c>
      <c r="AX366" s="14" t="s">
        <v>69</v>
      </c>
      <c r="AY366" s="255" t="s">
        <v>193</v>
      </c>
    </row>
    <row r="367" s="14" customFormat="1">
      <c r="A367" s="14"/>
      <c r="B367" s="245"/>
      <c r="C367" s="246"/>
      <c r="D367" s="228" t="s">
        <v>206</v>
      </c>
      <c r="E367" s="247" t="s">
        <v>19</v>
      </c>
      <c r="F367" s="248" t="s">
        <v>1476</v>
      </c>
      <c r="G367" s="246"/>
      <c r="H367" s="249">
        <v>9</v>
      </c>
      <c r="I367" s="250"/>
      <c r="J367" s="246"/>
      <c r="K367" s="246"/>
      <c r="L367" s="251"/>
      <c r="M367" s="252"/>
      <c r="N367" s="253"/>
      <c r="O367" s="253"/>
      <c r="P367" s="253"/>
      <c r="Q367" s="253"/>
      <c r="R367" s="253"/>
      <c r="S367" s="253"/>
      <c r="T367" s="254"/>
      <c r="U367" s="14"/>
      <c r="V367" s="14"/>
      <c r="W367" s="14"/>
      <c r="X367" s="14"/>
      <c r="Y367" s="14"/>
      <c r="Z367" s="14"/>
      <c r="AA367" s="14"/>
      <c r="AB367" s="14"/>
      <c r="AC367" s="14"/>
      <c r="AD367" s="14"/>
      <c r="AE367" s="14"/>
      <c r="AT367" s="255" t="s">
        <v>206</v>
      </c>
      <c r="AU367" s="255" t="s">
        <v>78</v>
      </c>
      <c r="AV367" s="14" t="s">
        <v>78</v>
      </c>
      <c r="AW367" s="14" t="s">
        <v>31</v>
      </c>
      <c r="AX367" s="14" t="s">
        <v>69</v>
      </c>
      <c r="AY367" s="255" t="s">
        <v>193</v>
      </c>
    </row>
    <row r="368" s="13" customFormat="1">
      <c r="A368" s="13"/>
      <c r="B368" s="235"/>
      <c r="C368" s="236"/>
      <c r="D368" s="228" t="s">
        <v>206</v>
      </c>
      <c r="E368" s="237" t="s">
        <v>19</v>
      </c>
      <c r="F368" s="238" t="s">
        <v>1315</v>
      </c>
      <c r="G368" s="236"/>
      <c r="H368" s="237" t="s">
        <v>19</v>
      </c>
      <c r="I368" s="239"/>
      <c r="J368" s="236"/>
      <c r="K368" s="236"/>
      <c r="L368" s="240"/>
      <c r="M368" s="241"/>
      <c r="N368" s="242"/>
      <c r="O368" s="242"/>
      <c r="P368" s="242"/>
      <c r="Q368" s="242"/>
      <c r="R368" s="242"/>
      <c r="S368" s="242"/>
      <c r="T368" s="243"/>
      <c r="U368" s="13"/>
      <c r="V368" s="13"/>
      <c r="W368" s="13"/>
      <c r="X368" s="13"/>
      <c r="Y368" s="13"/>
      <c r="Z368" s="13"/>
      <c r="AA368" s="13"/>
      <c r="AB368" s="13"/>
      <c r="AC368" s="13"/>
      <c r="AD368" s="13"/>
      <c r="AE368" s="13"/>
      <c r="AT368" s="244" t="s">
        <v>206</v>
      </c>
      <c r="AU368" s="244" t="s">
        <v>78</v>
      </c>
      <c r="AV368" s="13" t="s">
        <v>76</v>
      </c>
      <c r="AW368" s="13" t="s">
        <v>31</v>
      </c>
      <c r="AX368" s="13" t="s">
        <v>69</v>
      </c>
      <c r="AY368" s="244" t="s">
        <v>193</v>
      </c>
    </row>
    <row r="369" s="14" customFormat="1">
      <c r="A369" s="14"/>
      <c r="B369" s="245"/>
      <c r="C369" s="246"/>
      <c r="D369" s="228" t="s">
        <v>206</v>
      </c>
      <c r="E369" s="247" t="s">
        <v>19</v>
      </c>
      <c r="F369" s="248" t="s">
        <v>1477</v>
      </c>
      <c r="G369" s="246"/>
      <c r="H369" s="249">
        <v>2.7999999999999998</v>
      </c>
      <c r="I369" s="250"/>
      <c r="J369" s="246"/>
      <c r="K369" s="246"/>
      <c r="L369" s="251"/>
      <c r="M369" s="252"/>
      <c r="N369" s="253"/>
      <c r="O369" s="253"/>
      <c r="P369" s="253"/>
      <c r="Q369" s="253"/>
      <c r="R369" s="253"/>
      <c r="S369" s="253"/>
      <c r="T369" s="254"/>
      <c r="U369" s="14"/>
      <c r="V369" s="14"/>
      <c r="W369" s="14"/>
      <c r="X369" s="14"/>
      <c r="Y369" s="14"/>
      <c r="Z369" s="14"/>
      <c r="AA369" s="14"/>
      <c r="AB369" s="14"/>
      <c r="AC369" s="14"/>
      <c r="AD369" s="14"/>
      <c r="AE369" s="14"/>
      <c r="AT369" s="255" t="s">
        <v>206</v>
      </c>
      <c r="AU369" s="255" t="s">
        <v>78</v>
      </c>
      <c r="AV369" s="14" t="s">
        <v>78</v>
      </c>
      <c r="AW369" s="14" t="s">
        <v>31</v>
      </c>
      <c r="AX369" s="14" t="s">
        <v>69</v>
      </c>
      <c r="AY369" s="255" t="s">
        <v>193</v>
      </c>
    </row>
    <row r="370" s="15" customFormat="1">
      <c r="A370" s="15"/>
      <c r="B370" s="256"/>
      <c r="C370" s="257"/>
      <c r="D370" s="228" t="s">
        <v>206</v>
      </c>
      <c r="E370" s="258" t="s">
        <v>19</v>
      </c>
      <c r="F370" s="259" t="s">
        <v>218</v>
      </c>
      <c r="G370" s="257"/>
      <c r="H370" s="260">
        <v>16.440000000000001</v>
      </c>
      <c r="I370" s="261"/>
      <c r="J370" s="257"/>
      <c r="K370" s="257"/>
      <c r="L370" s="262"/>
      <c r="M370" s="263"/>
      <c r="N370" s="264"/>
      <c r="O370" s="264"/>
      <c r="P370" s="264"/>
      <c r="Q370" s="264"/>
      <c r="R370" s="264"/>
      <c r="S370" s="264"/>
      <c r="T370" s="265"/>
      <c r="U370" s="15"/>
      <c r="V370" s="15"/>
      <c r="W370" s="15"/>
      <c r="X370" s="15"/>
      <c r="Y370" s="15"/>
      <c r="Z370" s="15"/>
      <c r="AA370" s="15"/>
      <c r="AB370" s="15"/>
      <c r="AC370" s="15"/>
      <c r="AD370" s="15"/>
      <c r="AE370" s="15"/>
      <c r="AT370" s="266" t="s">
        <v>206</v>
      </c>
      <c r="AU370" s="266" t="s">
        <v>78</v>
      </c>
      <c r="AV370" s="15" t="s">
        <v>200</v>
      </c>
      <c r="AW370" s="15" t="s">
        <v>31</v>
      </c>
      <c r="AX370" s="15" t="s">
        <v>76</v>
      </c>
      <c r="AY370" s="266" t="s">
        <v>193</v>
      </c>
    </row>
    <row r="371" s="2" customFormat="1" ht="16.5" customHeight="1">
      <c r="A371" s="41"/>
      <c r="B371" s="42"/>
      <c r="C371" s="215" t="s">
        <v>467</v>
      </c>
      <c r="D371" s="215" t="s">
        <v>195</v>
      </c>
      <c r="E371" s="216" t="s">
        <v>599</v>
      </c>
      <c r="F371" s="217" t="s">
        <v>600</v>
      </c>
      <c r="G371" s="218" t="s">
        <v>408</v>
      </c>
      <c r="H371" s="219">
        <v>18.399999999999999</v>
      </c>
      <c r="I371" s="220"/>
      <c r="J371" s="221">
        <f>ROUND(I371*H371,2)</f>
        <v>0</v>
      </c>
      <c r="K371" s="217" t="s">
        <v>199</v>
      </c>
      <c r="L371" s="47"/>
      <c r="M371" s="222" t="s">
        <v>19</v>
      </c>
      <c r="N371" s="223" t="s">
        <v>40</v>
      </c>
      <c r="O371" s="87"/>
      <c r="P371" s="224">
        <f>O371*H371</f>
        <v>0</v>
      </c>
      <c r="Q371" s="224">
        <v>0.00021685000000000001</v>
      </c>
      <c r="R371" s="224">
        <f>Q371*H371</f>
        <v>0.0039900400000000003</v>
      </c>
      <c r="S371" s="224">
        <v>0</v>
      </c>
      <c r="T371" s="225">
        <f>S371*H371</f>
        <v>0</v>
      </c>
      <c r="U371" s="41"/>
      <c r="V371" s="41"/>
      <c r="W371" s="41"/>
      <c r="X371" s="41"/>
      <c r="Y371" s="41"/>
      <c r="Z371" s="41"/>
      <c r="AA371" s="41"/>
      <c r="AB371" s="41"/>
      <c r="AC371" s="41"/>
      <c r="AD371" s="41"/>
      <c r="AE371" s="41"/>
      <c r="AR371" s="226" t="s">
        <v>200</v>
      </c>
      <c r="AT371" s="226" t="s">
        <v>195</v>
      </c>
      <c r="AU371" s="226" t="s">
        <v>78</v>
      </c>
      <c r="AY371" s="20" t="s">
        <v>193</v>
      </c>
      <c r="BE371" s="227">
        <f>IF(N371="základní",J371,0)</f>
        <v>0</v>
      </c>
      <c r="BF371" s="227">
        <f>IF(N371="snížená",J371,0)</f>
        <v>0</v>
      </c>
      <c r="BG371" s="227">
        <f>IF(N371="zákl. přenesená",J371,0)</f>
        <v>0</v>
      </c>
      <c r="BH371" s="227">
        <f>IF(N371="sníž. přenesená",J371,0)</f>
        <v>0</v>
      </c>
      <c r="BI371" s="227">
        <f>IF(N371="nulová",J371,0)</f>
        <v>0</v>
      </c>
      <c r="BJ371" s="20" t="s">
        <v>76</v>
      </c>
      <c r="BK371" s="227">
        <f>ROUND(I371*H371,2)</f>
        <v>0</v>
      </c>
      <c r="BL371" s="20" t="s">
        <v>200</v>
      </c>
      <c r="BM371" s="226" t="s">
        <v>1478</v>
      </c>
    </row>
    <row r="372" s="2" customFormat="1">
      <c r="A372" s="41"/>
      <c r="B372" s="42"/>
      <c r="C372" s="43"/>
      <c r="D372" s="228" t="s">
        <v>202</v>
      </c>
      <c r="E372" s="43"/>
      <c r="F372" s="229" t="s">
        <v>602</v>
      </c>
      <c r="G372" s="43"/>
      <c r="H372" s="43"/>
      <c r="I372" s="230"/>
      <c r="J372" s="43"/>
      <c r="K372" s="43"/>
      <c r="L372" s="47"/>
      <c r="M372" s="231"/>
      <c r="N372" s="232"/>
      <c r="O372" s="87"/>
      <c r="P372" s="87"/>
      <c r="Q372" s="87"/>
      <c r="R372" s="87"/>
      <c r="S372" s="87"/>
      <c r="T372" s="88"/>
      <c r="U372" s="41"/>
      <c r="V372" s="41"/>
      <c r="W372" s="41"/>
      <c r="X372" s="41"/>
      <c r="Y372" s="41"/>
      <c r="Z372" s="41"/>
      <c r="AA372" s="41"/>
      <c r="AB372" s="41"/>
      <c r="AC372" s="41"/>
      <c r="AD372" s="41"/>
      <c r="AE372" s="41"/>
      <c r="AT372" s="20" t="s">
        <v>202</v>
      </c>
      <c r="AU372" s="20" t="s">
        <v>78</v>
      </c>
    </row>
    <row r="373" s="2" customFormat="1">
      <c r="A373" s="41"/>
      <c r="B373" s="42"/>
      <c r="C373" s="43"/>
      <c r="D373" s="233" t="s">
        <v>204</v>
      </c>
      <c r="E373" s="43"/>
      <c r="F373" s="234" t="s">
        <v>603</v>
      </c>
      <c r="G373" s="43"/>
      <c r="H373" s="43"/>
      <c r="I373" s="230"/>
      <c r="J373" s="43"/>
      <c r="K373" s="43"/>
      <c r="L373" s="47"/>
      <c r="M373" s="231"/>
      <c r="N373" s="232"/>
      <c r="O373" s="87"/>
      <c r="P373" s="87"/>
      <c r="Q373" s="87"/>
      <c r="R373" s="87"/>
      <c r="S373" s="87"/>
      <c r="T373" s="88"/>
      <c r="U373" s="41"/>
      <c r="V373" s="41"/>
      <c r="W373" s="41"/>
      <c r="X373" s="41"/>
      <c r="Y373" s="41"/>
      <c r="Z373" s="41"/>
      <c r="AA373" s="41"/>
      <c r="AB373" s="41"/>
      <c r="AC373" s="41"/>
      <c r="AD373" s="41"/>
      <c r="AE373" s="41"/>
      <c r="AT373" s="20" t="s">
        <v>204</v>
      </c>
      <c r="AU373" s="20" t="s">
        <v>78</v>
      </c>
    </row>
    <row r="374" s="13" customFormat="1">
      <c r="A374" s="13"/>
      <c r="B374" s="235"/>
      <c r="C374" s="236"/>
      <c r="D374" s="228" t="s">
        <v>206</v>
      </c>
      <c r="E374" s="237" t="s">
        <v>19</v>
      </c>
      <c r="F374" s="238" t="s">
        <v>279</v>
      </c>
      <c r="G374" s="236"/>
      <c r="H374" s="237" t="s">
        <v>19</v>
      </c>
      <c r="I374" s="239"/>
      <c r="J374" s="236"/>
      <c r="K374" s="236"/>
      <c r="L374" s="240"/>
      <c r="M374" s="241"/>
      <c r="N374" s="242"/>
      <c r="O374" s="242"/>
      <c r="P374" s="242"/>
      <c r="Q374" s="242"/>
      <c r="R374" s="242"/>
      <c r="S374" s="242"/>
      <c r="T374" s="243"/>
      <c r="U374" s="13"/>
      <c r="V374" s="13"/>
      <c r="W374" s="13"/>
      <c r="X374" s="13"/>
      <c r="Y374" s="13"/>
      <c r="Z374" s="13"/>
      <c r="AA374" s="13"/>
      <c r="AB374" s="13"/>
      <c r="AC374" s="13"/>
      <c r="AD374" s="13"/>
      <c r="AE374" s="13"/>
      <c r="AT374" s="244" t="s">
        <v>206</v>
      </c>
      <c r="AU374" s="244" t="s">
        <v>78</v>
      </c>
      <c r="AV374" s="13" t="s">
        <v>76</v>
      </c>
      <c r="AW374" s="13" t="s">
        <v>31</v>
      </c>
      <c r="AX374" s="13" t="s">
        <v>69</v>
      </c>
      <c r="AY374" s="244" t="s">
        <v>193</v>
      </c>
    </row>
    <row r="375" s="13" customFormat="1">
      <c r="A375" s="13"/>
      <c r="B375" s="235"/>
      <c r="C375" s="236"/>
      <c r="D375" s="228" t="s">
        <v>206</v>
      </c>
      <c r="E375" s="237" t="s">
        <v>19</v>
      </c>
      <c r="F375" s="238" t="s">
        <v>1302</v>
      </c>
      <c r="G375" s="236"/>
      <c r="H375" s="237" t="s">
        <v>19</v>
      </c>
      <c r="I375" s="239"/>
      <c r="J375" s="236"/>
      <c r="K375" s="236"/>
      <c r="L375" s="240"/>
      <c r="M375" s="241"/>
      <c r="N375" s="242"/>
      <c r="O375" s="242"/>
      <c r="P375" s="242"/>
      <c r="Q375" s="242"/>
      <c r="R375" s="242"/>
      <c r="S375" s="242"/>
      <c r="T375" s="243"/>
      <c r="U375" s="13"/>
      <c r="V375" s="13"/>
      <c r="W375" s="13"/>
      <c r="X375" s="13"/>
      <c r="Y375" s="13"/>
      <c r="Z375" s="13"/>
      <c r="AA375" s="13"/>
      <c r="AB375" s="13"/>
      <c r="AC375" s="13"/>
      <c r="AD375" s="13"/>
      <c r="AE375" s="13"/>
      <c r="AT375" s="244" t="s">
        <v>206</v>
      </c>
      <c r="AU375" s="244" t="s">
        <v>78</v>
      </c>
      <c r="AV375" s="13" t="s">
        <v>76</v>
      </c>
      <c r="AW375" s="13" t="s">
        <v>31</v>
      </c>
      <c r="AX375" s="13" t="s">
        <v>69</v>
      </c>
      <c r="AY375" s="244" t="s">
        <v>193</v>
      </c>
    </row>
    <row r="376" s="14" customFormat="1">
      <c r="A376" s="14"/>
      <c r="B376" s="245"/>
      <c r="C376" s="246"/>
      <c r="D376" s="228" t="s">
        <v>206</v>
      </c>
      <c r="E376" s="247" t="s">
        <v>19</v>
      </c>
      <c r="F376" s="248" t="s">
        <v>1479</v>
      </c>
      <c r="G376" s="246"/>
      <c r="H376" s="249">
        <v>5.2000000000000002</v>
      </c>
      <c r="I376" s="250"/>
      <c r="J376" s="246"/>
      <c r="K376" s="246"/>
      <c r="L376" s="251"/>
      <c r="M376" s="252"/>
      <c r="N376" s="253"/>
      <c r="O376" s="253"/>
      <c r="P376" s="253"/>
      <c r="Q376" s="253"/>
      <c r="R376" s="253"/>
      <c r="S376" s="253"/>
      <c r="T376" s="254"/>
      <c r="U376" s="14"/>
      <c r="V376" s="14"/>
      <c r="W376" s="14"/>
      <c r="X376" s="14"/>
      <c r="Y376" s="14"/>
      <c r="Z376" s="14"/>
      <c r="AA376" s="14"/>
      <c r="AB376" s="14"/>
      <c r="AC376" s="14"/>
      <c r="AD376" s="14"/>
      <c r="AE376" s="14"/>
      <c r="AT376" s="255" t="s">
        <v>206</v>
      </c>
      <c r="AU376" s="255" t="s">
        <v>78</v>
      </c>
      <c r="AV376" s="14" t="s">
        <v>78</v>
      </c>
      <c r="AW376" s="14" t="s">
        <v>31</v>
      </c>
      <c r="AX376" s="14" t="s">
        <v>69</v>
      </c>
      <c r="AY376" s="255" t="s">
        <v>193</v>
      </c>
    </row>
    <row r="377" s="14" customFormat="1">
      <c r="A377" s="14"/>
      <c r="B377" s="245"/>
      <c r="C377" s="246"/>
      <c r="D377" s="228" t="s">
        <v>206</v>
      </c>
      <c r="E377" s="247" t="s">
        <v>19</v>
      </c>
      <c r="F377" s="248" t="s">
        <v>1480</v>
      </c>
      <c r="G377" s="246"/>
      <c r="H377" s="249">
        <v>13.199999999999999</v>
      </c>
      <c r="I377" s="250"/>
      <c r="J377" s="246"/>
      <c r="K377" s="246"/>
      <c r="L377" s="251"/>
      <c r="M377" s="252"/>
      <c r="N377" s="253"/>
      <c r="O377" s="253"/>
      <c r="P377" s="253"/>
      <c r="Q377" s="253"/>
      <c r="R377" s="253"/>
      <c r="S377" s="253"/>
      <c r="T377" s="254"/>
      <c r="U377" s="14"/>
      <c r="V377" s="14"/>
      <c r="W377" s="14"/>
      <c r="X377" s="14"/>
      <c r="Y377" s="14"/>
      <c r="Z377" s="14"/>
      <c r="AA377" s="14"/>
      <c r="AB377" s="14"/>
      <c r="AC377" s="14"/>
      <c r="AD377" s="14"/>
      <c r="AE377" s="14"/>
      <c r="AT377" s="255" t="s">
        <v>206</v>
      </c>
      <c r="AU377" s="255" t="s">
        <v>78</v>
      </c>
      <c r="AV377" s="14" t="s">
        <v>78</v>
      </c>
      <c r="AW377" s="14" t="s">
        <v>31</v>
      </c>
      <c r="AX377" s="14" t="s">
        <v>69</v>
      </c>
      <c r="AY377" s="255" t="s">
        <v>193</v>
      </c>
    </row>
    <row r="378" s="15" customFormat="1">
      <c r="A378" s="15"/>
      <c r="B378" s="256"/>
      <c r="C378" s="257"/>
      <c r="D378" s="228" t="s">
        <v>206</v>
      </c>
      <c r="E378" s="258" t="s">
        <v>19</v>
      </c>
      <c r="F378" s="259" t="s">
        <v>218</v>
      </c>
      <c r="G378" s="257"/>
      <c r="H378" s="260">
        <v>18.399999999999999</v>
      </c>
      <c r="I378" s="261"/>
      <c r="J378" s="257"/>
      <c r="K378" s="257"/>
      <c r="L378" s="262"/>
      <c r="M378" s="263"/>
      <c r="N378" s="264"/>
      <c r="O378" s="264"/>
      <c r="P378" s="264"/>
      <c r="Q378" s="264"/>
      <c r="R378" s="264"/>
      <c r="S378" s="264"/>
      <c r="T378" s="265"/>
      <c r="U378" s="15"/>
      <c r="V378" s="15"/>
      <c r="W378" s="15"/>
      <c r="X378" s="15"/>
      <c r="Y378" s="15"/>
      <c r="Z378" s="15"/>
      <c r="AA378" s="15"/>
      <c r="AB378" s="15"/>
      <c r="AC378" s="15"/>
      <c r="AD378" s="15"/>
      <c r="AE378" s="15"/>
      <c r="AT378" s="266" t="s">
        <v>206</v>
      </c>
      <c r="AU378" s="266" t="s">
        <v>78</v>
      </c>
      <c r="AV378" s="15" t="s">
        <v>200</v>
      </c>
      <c r="AW378" s="15" t="s">
        <v>31</v>
      </c>
      <c r="AX378" s="15" t="s">
        <v>76</v>
      </c>
      <c r="AY378" s="266" t="s">
        <v>193</v>
      </c>
    </row>
    <row r="379" s="2" customFormat="1" ht="16.5" customHeight="1">
      <c r="A379" s="41"/>
      <c r="B379" s="42"/>
      <c r="C379" s="215" t="s">
        <v>475</v>
      </c>
      <c r="D379" s="215" t="s">
        <v>195</v>
      </c>
      <c r="E379" s="216" t="s">
        <v>1481</v>
      </c>
      <c r="F379" s="217" t="s">
        <v>1482</v>
      </c>
      <c r="G379" s="218" t="s">
        <v>408</v>
      </c>
      <c r="H379" s="219">
        <v>12.4</v>
      </c>
      <c r="I379" s="220"/>
      <c r="J379" s="221">
        <f>ROUND(I379*H379,2)</f>
        <v>0</v>
      </c>
      <c r="K379" s="217" t="s">
        <v>199</v>
      </c>
      <c r="L379" s="47"/>
      <c r="M379" s="222" t="s">
        <v>19</v>
      </c>
      <c r="N379" s="223" t="s">
        <v>40</v>
      </c>
      <c r="O379" s="87"/>
      <c r="P379" s="224">
        <f>O379*H379</f>
        <v>0</v>
      </c>
      <c r="Q379" s="224">
        <v>0.00031</v>
      </c>
      <c r="R379" s="224">
        <f>Q379*H379</f>
        <v>0.0038440000000000002</v>
      </c>
      <c r="S379" s="224">
        <v>0</v>
      </c>
      <c r="T379" s="225">
        <f>S379*H379</f>
        <v>0</v>
      </c>
      <c r="U379" s="41"/>
      <c r="V379" s="41"/>
      <c r="W379" s="41"/>
      <c r="X379" s="41"/>
      <c r="Y379" s="41"/>
      <c r="Z379" s="41"/>
      <c r="AA379" s="41"/>
      <c r="AB379" s="41"/>
      <c r="AC379" s="41"/>
      <c r="AD379" s="41"/>
      <c r="AE379" s="41"/>
      <c r="AR379" s="226" t="s">
        <v>200</v>
      </c>
      <c r="AT379" s="226" t="s">
        <v>195</v>
      </c>
      <c r="AU379" s="226" t="s">
        <v>78</v>
      </c>
      <c r="AY379" s="20" t="s">
        <v>193</v>
      </c>
      <c r="BE379" s="227">
        <f>IF(N379="základní",J379,0)</f>
        <v>0</v>
      </c>
      <c r="BF379" s="227">
        <f>IF(N379="snížená",J379,0)</f>
        <v>0</v>
      </c>
      <c r="BG379" s="227">
        <f>IF(N379="zákl. přenesená",J379,0)</f>
        <v>0</v>
      </c>
      <c r="BH379" s="227">
        <f>IF(N379="sníž. přenesená",J379,0)</f>
        <v>0</v>
      </c>
      <c r="BI379" s="227">
        <f>IF(N379="nulová",J379,0)</f>
        <v>0</v>
      </c>
      <c r="BJ379" s="20" t="s">
        <v>76</v>
      </c>
      <c r="BK379" s="227">
        <f>ROUND(I379*H379,2)</f>
        <v>0</v>
      </c>
      <c r="BL379" s="20" t="s">
        <v>200</v>
      </c>
      <c r="BM379" s="226" t="s">
        <v>1483</v>
      </c>
    </row>
    <row r="380" s="2" customFormat="1">
      <c r="A380" s="41"/>
      <c r="B380" s="42"/>
      <c r="C380" s="43"/>
      <c r="D380" s="228" t="s">
        <v>202</v>
      </c>
      <c r="E380" s="43"/>
      <c r="F380" s="229" t="s">
        <v>1484</v>
      </c>
      <c r="G380" s="43"/>
      <c r="H380" s="43"/>
      <c r="I380" s="230"/>
      <c r="J380" s="43"/>
      <c r="K380" s="43"/>
      <c r="L380" s="47"/>
      <c r="M380" s="231"/>
      <c r="N380" s="232"/>
      <c r="O380" s="87"/>
      <c r="P380" s="87"/>
      <c r="Q380" s="87"/>
      <c r="R380" s="87"/>
      <c r="S380" s="87"/>
      <c r="T380" s="88"/>
      <c r="U380" s="41"/>
      <c r="V380" s="41"/>
      <c r="W380" s="41"/>
      <c r="X380" s="41"/>
      <c r="Y380" s="41"/>
      <c r="Z380" s="41"/>
      <c r="AA380" s="41"/>
      <c r="AB380" s="41"/>
      <c r="AC380" s="41"/>
      <c r="AD380" s="41"/>
      <c r="AE380" s="41"/>
      <c r="AT380" s="20" t="s">
        <v>202</v>
      </c>
      <c r="AU380" s="20" t="s">
        <v>78</v>
      </c>
    </row>
    <row r="381" s="2" customFormat="1">
      <c r="A381" s="41"/>
      <c r="B381" s="42"/>
      <c r="C381" s="43"/>
      <c r="D381" s="233" t="s">
        <v>204</v>
      </c>
      <c r="E381" s="43"/>
      <c r="F381" s="234" t="s">
        <v>1485</v>
      </c>
      <c r="G381" s="43"/>
      <c r="H381" s="43"/>
      <c r="I381" s="230"/>
      <c r="J381" s="43"/>
      <c r="K381" s="43"/>
      <c r="L381" s="47"/>
      <c r="M381" s="231"/>
      <c r="N381" s="232"/>
      <c r="O381" s="87"/>
      <c r="P381" s="87"/>
      <c r="Q381" s="87"/>
      <c r="R381" s="87"/>
      <c r="S381" s="87"/>
      <c r="T381" s="88"/>
      <c r="U381" s="41"/>
      <c r="V381" s="41"/>
      <c r="W381" s="41"/>
      <c r="X381" s="41"/>
      <c r="Y381" s="41"/>
      <c r="Z381" s="41"/>
      <c r="AA381" s="41"/>
      <c r="AB381" s="41"/>
      <c r="AC381" s="41"/>
      <c r="AD381" s="41"/>
      <c r="AE381" s="41"/>
      <c r="AT381" s="20" t="s">
        <v>204</v>
      </c>
      <c r="AU381" s="20" t="s">
        <v>78</v>
      </c>
    </row>
    <row r="382" s="13" customFormat="1">
      <c r="A382" s="13"/>
      <c r="B382" s="235"/>
      <c r="C382" s="236"/>
      <c r="D382" s="228" t="s">
        <v>206</v>
      </c>
      <c r="E382" s="237" t="s">
        <v>19</v>
      </c>
      <c r="F382" s="238" t="s">
        <v>279</v>
      </c>
      <c r="G382" s="236"/>
      <c r="H382" s="237" t="s">
        <v>19</v>
      </c>
      <c r="I382" s="239"/>
      <c r="J382" s="236"/>
      <c r="K382" s="236"/>
      <c r="L382" s="240"/>
      <c r="M382" s="241"/>
      <c r="N382" s="242"/>
      <c r="O382" s="242"/>
      <c r="P382" s="242"/>
      <c r="Q382" s="242"/>
      <c r="R382" s="242"/>
      <c r="S382" s="242"/>
      <c r="T382" s="243"/>
      <c r="U382" s="13"/>
      <c r="V382" s="13"/>
      <c r="W382" s="13"/>
      <c r="X382" s="13"/>
      <c r="Y382" s="13"/>
      <c r="Z382" s="13"/>
      <c r="AA382" s="13"/>
      <c r="AB382" s="13"/>
      <c r="AC382" s="13"/>
      <c r="AD382" s="13"/>
      <c r="AE382" s="13"/>
      <c r="AT382" s="244" t="s">
        <v>206</v>
      </c>
      <c r="AU382" s="244" t="s">
        <v>78</v>
      </c>
      <c r="AV382" s="13" t="s">
        <v>76</v>
      </c>
      <c r="AW382" s="13" t="s">
        <v>31</v>
      </c>
      <c r="AX382" s="13" t="s">
        <v>69</v>
      </c>
      <c r="AY382" s="244" t="s">
        <v>193</v>
      </c>
    </row>
    <row r="383" s="13" customFormat="1">
      <c r="A383" s="13"/>
      <c r="B383" s="235"/>
      <c r="C383" s="236"/>
      <c r="D383" s="228" t="s">
        <v>206</v>
      </c>
      <c r="E383" s="237" t="s">
        <v>19</v>
      </c>
      <c r="F383" s="238" t="s">
        <v>1304</v>
      </c>
      <c r="G383" s="236"/>
      <c r="H383" s="237" t="s">
        <v>19</v>
      </c>
      <c r="I383" s="239"/>
      <c r="J383" s="236"/>
      <c r="K383" s="236"/>
      <c r="L383" s="240"/>
      <c r="M383" s="241"/>
      <c r="N383" s="242"/>
      <c r="O383" s="242"/>
      <c r="P383" s="242"/>
      <c r="Q383" s="242"/>
      <c r="R383" s="242"/>
      <c r="S383" s="242"/>
      <c r="T383" s="243"/>
      <c r="U383" s="13"/>
      <c r="V383" s="13"/>
      <c r="W383" s="13"/>
      <c r="X383" s="13"/>
      <c r="Y383" s="13"/>
      <c r="Z383" s="13"/>
      <c r="AA383" s="13"/>
      <c r="AB383" s="13"/>
      <c r="AC383" s="13"/>
      <c r="AD383" s="13"/>
      <c r="AE383" s="13"/>
      <c r="AT383" s="244" t="s">
        <v>206</v>
      </c>
      <c r="AU383" s="244" t="s">
        <v>78</v>
      </c>
      <c r="AV383" s="13" t="s">
        <v>76</v>
      </c>
      <c r="AW383" s="13" t="s">
        <v>31</v>
      </c>
      <c r="AX383" s="13" t="s">
        <v>69</v>
      </c>
      <c r="AY383" s="244" t="s">
        <v>193</v>
      </c>
    </row>
    <row r="384" s="14" customFormat="1">
      <c r="A384" s="14"/>
      <c r="B384" s="245"/>
      <c r="C384" s="246"/>
      <c r="D384" s="228" t="s">
        <v>206</v>
      </c>
      <c r="E384" s="247" t="s">
        <v>19</v>
      </c>
      <c r="F384" s="248" t="s">
        <v>1486</v>
      </c>
      <c r="G384" s="246"/>
      <c r="H384" s="249">
        <v>8.1999999999999993</v>
      </c>
      <c r="I384" s="250"/>
      <c r="J384" s="246"/>
      <c r="K384" s="246"/>
      <c r="L384" s="251"/>
      <c r="M384" s="252"/>
      <c r="N384" s="253"/>
      <c r="O384" s="253"/>
      <c r="P384" s="253"/>
      <c r="Q384" s="253"/>
      <c r="R384" s="253"/>
      <c r="S384" s="253"/>
      <c r="T384" s="254"/>
      <c r="U384" s="14"/>
      <c r="V384" s="14"/>
      <c r="W384" s="14"/>
      <c r="X384" s="14"/>
      <c r="Y384" s="14"/>
      <c r="Z384" s="14"/>
      <c r="AA384" s="14"/>
      <c r="AB384" s="14"/>
      <c r="AC384" s="14"/>
      <c r="AD384" s="14"/>
      <c r="AE384" s="14"/>
      <c r="AT384" s="255" t="s">
        <v>206</v>
      </c>
      <c r="AU384" s="255" t="s">
        <v>78</v>
      </c>
      <c r="AV384" s="14" t="s">
        <v>78</v>
      </c>
      <c r="AW384" s="14" t="s">
        <v>31</v>
      </c>
      <c r="AX384" s="14" t="s">
        <v>69</v>
      </c>
      <c r="AY384" s="255" t="s">
        <v>193</v>
      </c>
    </row>
    <row r="385" s="13" customFormat="1">
      <c r="A385" s="13"/>
      <c r="B385" s="235"/>
      <c r="C385" s="236"/>
      <c r="D385" s="228" t="s">
        <v>206</v>
      </c>
      <c r="E385" s="237" t="s">
        <v>19</v>
      </c>
      <c r="F385" s="238" t="s">
        <v>1453</v>
      </c>
      <c r="G385" s="236"/>
      <c r="H385" s="237" t="s">
        <v>19</v>
      </c>
      <c r="I385" s="239"/>
      <c r="J385" s="236"/>
      <c r="K385" s="236"/>
      <c r="L385" s="240"/>
      <c r="M385" s="241"/>
      <c r="N385" s="242"/>
      <c r="O385" s="242"/>
      <c r="P385" s="242"/>
      <c r="Q385" s="242"/>
      <c r="R385" s="242"/>
      <c r="S385" s="242"/>
      <c r="T385" s="243"/>
      <c r="U385" s="13"/>
      <c r="V385" s="13"/>
      <c r="W385" s="13"/>
      <c r="X385" s="13"/>
      <c r="Y385" s="13"/>
      <c r="Z385" s="13"/>
      <c r="AA385" s="13"/>
      <c r="AB385" s="13"/>
      <c r="AC385" s="13"/>
      <c r="AD385" s="13"/>
      <c r="AE385" s="13"/>
      <c r="AT385" s="244" t="s">
        <v>206</v>
      </c>
      <c r="AU385" s="244" t="s">
        <v>78</v>
      </c>
      <c r="AV385" s="13" t="s">
        <v>76</v>
      </c>
      <c r="AW385" s="13" t="s">
        <v>31</v>
      </c>
      <c r="AX385" s="13" t="s">
        <v>69</v>
      </c>
      <c r="AY385" s="244" t="s">
        <v>193</v>
      </c>
    </row>
    <row r="386" s="14" customFormat="1">
      <c r="A386" s="14"/>
      <c r="B386" s="245"/>
      <c r="C386" s="246"/>
      <c r="D386" s="228" t="s">
        <v>206</v>
      </c>
      <c r="E386" s="247" t="s">
        <v>19</v>
      </c>
      <c r="F386" s="248" t="s">
        <v>1487</v>
      </c>
      <c r="G386" s="246"/>
      <c r="H386" s="249">
        <v>4.2000000000000002</v>
      </c>
      <c r="I386" s="250"/>
      <c r="J386" s="246"/>
      <c r="K386" s="246"/>
      <c r="L386" s="251"/>
      <c r="M386" s="252"/>
      <c r="N386" s="253"/>
      <c r="O386" s="253"/>
      <c r="P386" s="253"/>
      <c r="Q386" s="253"/>
      <c r="R386" s="253"/>
      <c r="S386" s="253"/>
      <c r="T386" s="254"/>
      <c r="U386" s="14"/>
      <c r="V386" s="14"/>
      <c r="W386" s="14"/>
      <c r="X386" s="14"/>
      <c r="Y386" s="14"/>
      <c r="Z386" s="14"/>
      <c r="AA386" s="14"/>
      <c r="AB386" s="14"/>
      <c r="AC386" s="14"/>
      <c r="AD386" s="14"/>
      <c r="AE386" s="14"/>
      <c r="AT386" s="255" t="s">
        <v>206</v>
      </c>
      <c r="AU386" s="255" t="s">
        <v>78</v>
      </c>
      <c r="AV386" s="14" t="s">
        <v>78</v>
      </c>
      <c r="AW386" s="14" t="s">
        <v>31</v>
      </c>
      <c r="AX386" s="14" t="s">
        <v>69</v>
      </c>
      <c r="AY386" s="255" t="s">
        <v>193</v>
      </c>
    </row>
    <row r="387" s="15" customFormat="1">
      <c r="A387" s="15"/>
      <c r="B387" s="256"/>
      <c r="C387" s="257"/>
      <c r="D387" s="228" t="s">
        <v>206</v>
      </c>
      <c r="E387" s="258" t="s">
        <v>19</v>
      </c>
      <c r="F387" s="259" t="s">
        <v>218</v>
      </c>
      <c r="G387" s="257"/>
      <c r="H387" s="260">
        <v>12.4</v>
      </c>
      <c r="I387" s="261"/>
      <c r="J387" s="257"/>
      <c r="K387" s="257"/>
      <c r="L387" s="262"/>
      <c r="M387" s="263"/>
      <c r="N387" s="264"/>
      <c r="O387" s="264"/>
      <c r="P387" s="264"/>
      <c r="Q387" s="264"/>
      <c r="R387" s="264"/>
      <c r="S387" s="264"/>
      <c r="T387" s="265"/>
      <c r="U387" s="15"/>
      <c r="V387" s="15"/>
      <c r="W387" s="15"/>
      <c r="X387" s="15"/>
      <c r="Y387" s="15"/>
      <c r="Z387" s="15"/>
      <c r="AA387" s="15"/>
      <c r="AB387" s="15"/>
      <c r="AC387" s="15"/>
      <c r="AD387" s="15"/>
      <c r="AE387" s="15"/>
      <c r="AT387" s="266" t="s">
        <v>206</v>
      </c>
      <c r="AU387" s="266" t="s">
        <v>78</v>
      </c>
      <c r="AV387" s="15" t="s">
        <v>200</v>
      </c>
      <c r="AW387" s="15" t="s">
        <v>31</v>
      </c>
      <c r="AX387" s="15" t="s">
        <v>76</v>
      </c>
      <c r="AY387" s="266" t="s">
        <v>193</v>
      </c>
    </row>
    <row r="388" s="2" customFormat="1" ht="16.5" customHeight="1">
      <c r="A388" s="41"/>
      <c r="B388" s="42"/>
      <c r="C388" s="215" t="s">
        <v>482</v>
      </c>
      <c r="D388" s="215" t="s">
        <v>195</v>
      </c>
      <c r="E388" s="216" t="s">
        <v>1488</v>
      </c>
      <c r="F388" s="217" t="s">
        <v>1489</v>
      </c>
      <c r="G388" s="218" t="s">
        <v>408</v>
      </c>
      <c r="H388" s="219">
        <v>102.40000000000001</v>
      </c>
      <c r="I388" s="220"/>
      <c r="J388" s="221">
        <f>ROUND(I388*H388,2)</f>
        <v>0</v>
      </c>
      <c r="K388" s="217" t="s">
        <v>199</v>
      </c>
      <c r="L388" s="47"/>
      <c r="M388" s="222" t="s">
        <v>19</v>
      </c>
      <c r="N388" s="223" t="s">
        <v>40</v>
      </c>
      <c r="O388" s="87"/>
      <c r="P388" s="224">
        <f>O388*H388</f>
        <v>0</v>
      </c>
      <c r="Q388" s="224">
        <v>0.00076000000000000004</v>
      </c>
      <c r="R388" s="224">
        <f>Q388*H388</f>
        <v>0.077824000000000004</v>
      </c>
      <c r="S388" s="224">
        <v>0</v>
      </c>
      <c r="T388" s="225">
        <f>S388*H388</f>
        <v>0</v>
      </c>
      <c r="U388" s="41"/>
      <c r="V388" s="41"/>
      <c r="W388" s="41"/>
      <c r="X388" s="41"/>
      <c r="Y388" s="41"/>
      <c r="Z388" s="41"/>
      <c r="AA388" s="41"/>
      <c r="AB388" s="41"/>
      <c r="AC388" s="41"/>
      <c r="AD388" s="41"/>
      <c r="AE388" s="41"/>
      <c r="AR388" s="226" t="s">
        <v>200</v>
      </c>
      <c r="AT388" s="226" t="s">
        <v>195</v>
      </c>
      <c r="AU388" s="226" t="s">
        <v>78</v>
      </c>
      <c r="AY388" s="20" t="s">
        <v>193</v>
      </c>
      <c r="BE388" s="227">
        <f>IF(N388="základní",J388,0)</f>
        <v>0</v>
      </c>
      <c r="BF388" s="227">
        <f>IF(N388="snížená",J388,0)</f>
        <v>0</v>
      </c>
      <c r="BG388" s="227">
        <f>IF(N388="zákl. přenesená",J388,0)</f>
        <v>0</v>
      </c>
      <c r="BH388" s="227">
        <f>IF(N388="sníž. přenesená",J388,0)</f>
        <v>0</v>
      </c>
      <c r="BI388" s="227">
        <f>IF(N388="nulová",J388,0)</f>
        <v>0</v>
      </c>
      <c r="BJ388" s="20" t="s">
        <v>76</v>
      </c>
      <c r="BK388" s="227">
        <f>ROUND(I388*H388,2)</f>
        <v>0</v>
      </c>
      <c r="BL388" s="20" t="s">
        <v>200</v>
      </c>
      <c r="BM388" s="226" t="s">
        <v>1490</v>
      </c>
    </row>
    <row r="389" s="2" customFormat="1">
      <c r="A389" s="41"/>
      <c r="B389" s="42"/>
      <c r="C389" s="43"/>
      <c r="D389" s="228" t="s">
        <v>202</v>
      </c>
      <c r="E389" s="43"/>
      <c r="F389" s="229" t="s">
        <v>1491</v>
      </c>
      <c r="G389" s="43"/>
      <c r="H389" s="43"/>
      <c r="I389" s="230"/>
      <c r="J389" s="43"/>
      <c r="K389" s="43"/>
      <c r="L389" s="47"/>
      <c r="M389" s="231"/>
      <c r="N389" s="232"/>
      <c r="O389" s="87"/>
      <c r="P389" s="87"/>
      <c r="Q389" s="87"/>
      <c r="R389" s="87"/>
      <c r="S389" s="87"/>
      <c r="T389" s="88"/>
      <c r="U389" s="41"/>
      <c r="V389" s="41"/>
      <c r="W389" s="41"/>
      <c r="X389" s="41"/>
      <c r="Y389" s="41"/>
      <c r="Z389" s="41"/>
      <c r="AA389" s="41"/>
      <c r="AB389" s="41"/>
      <c r="AC389" s="41"/>
      <c r="AD389" s="41"/>
      <c r="AE389" s="41"/>
      <c r="AT389" s="20" t="s">
        <v>202</v>
      </c>
      <c r="AU389" s="20" t="s">
        <v>78</v>
      </c>
    </row>
    <row r="390" s="2" customFormat="1">
      <c r="A390" s="41"/>
      <c r="B390" s="42"/>
      <c r="C390" s="43"/>
      <c r="D390" s="233" t="s">
        <v>204</v>
      </c>
      <c r="E390" s="43"/>
      <c r="F390" s="234" t="s">
        <v>1492</v>
      </c>
      <c r="G390" s="43"/>
      <c r="H390" s="43"/>
      <c r="I390" s="230"/>
      <c r="J390" s="43"/>
      <c r="K390" s="43"/>
      <c r="L390" s="47"/>
      <c r="M390" s="231"/>
      <c r="N390" s="232"/>
      <c r="O390" s="87"/>
      <c r="P390" s="87"/>
      <c r="Q390" s="87"/>
      <c r="R390" s="87"/>
      <c r="S390" s="87"/>
      <c r="T390" s="88"/>
      <c r="U390" s="41"/>
      <c r="V390" s="41"/>
      <c r="W390" s="41"/>
      <c r="X390" s="41"/>
      <c r="Y390" s="41"/>
      <c r="Z390" s="41"/>
      <c r="AA390" s="41"/>
      <c r="AB390" s="41"/>
      <c r="AC390" s="41"/>
      <c r="AD390" s="41"/>
      <c r="AE390" s="41"/>
      <c r="AT390" s="20" t="s">
        <v>204</v>
      </c>
      <c r="AU390" s="20" t="s">
        <v>78</v>
      </c>
    </row>
    <row r="391" s="13" customFormat="1">
      <c r="A391" s="13"/>
      <c r="B391" s="235"/>
      <c r="C391" s="236"/>
      <c r="D391" s="228" t="s">
        <v>206</v>
      </c>
      <c r="E391" s="237" t="s">
        <v>19</v>
      </c>
      <c r="F391" s="238" t="s">
        <v>279</v>
      </c>
      <c r="G391" s="236"/>
      <c r="H391" s="237" t="s">
        <v>19</v>
      </c>
      <c r="I391" s="239"/>
      <c r="J391" s="236"/>
      <c r="K391" s="236"/>
      <c r="L391" s="240"/>
      <c r="M391" s="241"/>
      <c r="N391" s="242"/>
      <c r="O391" s="242"/>
      <c r="P391" s="242"/>
      <c r="Q391" s="242"/>
      <c r="R391" s="242"/>
      <c r="S391" s="242"/>
      <c r="T391" s="243"/>
      <c r="U391" s="13"/>
      <c r="V391" s="13"/>
      <c r="W391" s="13"/>
      <c r="X391" s="13"/>
      <c r="Y391" s="13"/>
      <c r="Z391" s="13"/>
      <c r="AA391" s="13"/>
      <c r="AB391" s="13"/>
      <c r="AC391" s="13"/>
      <c r="AD391" s="13"/>
      <c r="AE391" s="13"/>
      <c r="AT391" s="244" t="s">
        <v>206</v>
      </c>
      <c r="AU391" s="244" t="s">
        <v>78</v>
      </c>
      <c r="AV391" s="13" t="s">
        <v>76</v>
      </c>
      <c r="AW391" s="13" t="s">
        <v>31</v>
      </c>
      <c r="AX391" s="13" t="s">
        <v>69</v>
      </c>
      <c r="AY391" s="244" t="s">
        <v>193</v>
      </c>
    </row>
    <row r="392" s="13" customFormat="1">
      <c r="A392" s="13"/>
      <c r="B392" s="235"/>
      <c r="C392" s="236"/>
      <c r="D392" s="228" t="s">
        <v>206</v>
      </c>
      <c r="E392" s="237" t="s">
        <v>19</v>
      </c>
      <c r="F392" s="238" t="s">
        <v>1434</v>
      </c>
      <c r="G392" s="236"/>
      <c r="H392" s="237" t="s">
        <v>19</v>
      </c>
      <c r="I392" s="239"/>
      <c r="J392" s="236"/>
      <c r="K392" s="236"/>
      <c r="L392" s="240"/>
      <c r="M392" s="241"/>
      <c r="N392" s="242"/>
      <c r="O392" s="242"/>
      <c r="P392" s="242"/>
      <c r="Q392" s="242"/>
      <c r="R392" s="242"/>
      <c r="S392" s="242"/>
      <c r="T392" s="243"/>
      <c r="U392" s="13"/>
      <c r="V392" s="13"/>
      <c r="W392" s="13"/>
      <c r="X392" s="13"/>
      <c r="Y392" s="13"/>
      <c r="Z392" s="13"/>
      <c r="AA392" s="13"/>
      <c r="AB392" s="13"/>
      <c r="AC392" s="13"/>
      <c r="AD392" s="13"/>
      <c r="AE392" s="13"/>
      <c r="AT392" s="244" t="s">
        <v>206</v>
      </c>
      <c r="AU392" s="244" t="s">
        <v>78</v>
      </c>
      <c r="AV392" s="13" t="s">
        <v>76</v>
      </c>
      <c r="AW392" s="13" t="s">
        <v>31</v>
      </c>
      <c r="AX392" s="13" t="s">
        <v>69</v>
      </c>
      <c r="AY392" s="244" t="s">
        <v>193</v>
      </c>
    </row>
    <row r="393" s="14" customFormat="1">
      <c r="A393" s="14"/>
      <c r="B393" s="245"/>
      <c r="C393" s="246"/>
      <c r="D393" s="228" t="s">
        <v>206</v>
      </c>
      <c r="E393" s="247" t="s">
        <v>19</v>
      </c>
      <c r="F393" s="248" t="s">
        <v>1493</v>
      </c>
      <c r="G393" s="246"/>
      <c r="H393" s="249">
        <v>90</v>
      </c>
      <c r="I393" s="250"/>
      <c r="J393" s="246"/>
      <c r="K393" s="246"/>
      <c r="L393" s="251"/>
      <c r="M393" s="252"/>
      <c r="N393" s="253"/>
      <c r="O393" s="253"/>
      <c r="P393" s="253"/>
      <c r="Q393" s="253"/>
      <c r="R393" s="253"/>
      <c r="S393" s="253"/>
      <c r="T393" s="254"/>
      <c r="U393" s="14"/>
      <c r="V393" s="14"/>
      <c r="W393" s="14"/>
      <c r="X393" s="14"/>
      <c r="Y393" s="14"/>
      <c r="Z393" s="14"/>
      <c r="AA393" s="14"/>
      <c r="AB393" s="14"/>
      <c r="AC393" s="14"/>
      <c r="AD393" s="14"/>
      <c r="AE393" s="14"/>
      <c r="AT393" s="255" t="s">
        <v>206</v>
      </c>
      <c r="AU393" s="255" t="s">
        <v>78</v>
      </c>
      <c r="AV393" s="14" t="s">
        <v>78</v>
      </c>
      <c r="AW393" s="14" t="s">
        <v>31</v>
      </c>
      <c r="AX393" s="14" t="s">
        <v>69</v>
      </c>
      <c r="AY393" s="255" t="s">
        <v>193</v>
      </c>
    </row>
    <row r="394" s="14" customFormat="1">
      <c r="A394" s="14"/>
      <c r="B394" s="245"/>
      <c r="C394" s="246"/>
      <c r="D394" s="228" t="s">
        <v>206</v>
      </c>
      <c r="E394" s="247" t="s">
        <v>19</v>
      </c>
      <c r="F394" s="248" t="s">
        <v>1494</v>
      </c>
      <c r="G394" s="246"/>
      <c r="H394" s="249">
        <v>12.4</v>
      </c>
      <c r="I394" s="250"/>
      <c r="J394" s="246"/>
      <c r="K394" s="246"/>
      <c r="L394" s="251"/>
      <c r="M394" s="252"/>
      <c r="N394" s="253"/>
      <c r="O394" s="253"/>
      <c r="P394" s="253"/>
      <c r="Q394" s="253"/>
      <c r="R394" s="253"/>
      <c r="S394" s="253"/>
      <c r="T394" s="254"/>
      <c r="U394" s="14"/>
      <c r="V394" s="14"/>
      <c r="W394" s="14"/>
      <c r="X394" s="14"/>
      <c r="Y394" s="14"/>
      <c r="Z394" s="14"/>
      <c r="AA394" s="14"/>
      <c r="AB394" s="14"/>
      <c r="AC394" s="14"/>
      <c r="AD394" s="14"/>
      <c r="AE394" s="14"/>
      <c r="AT394" s="255" t="s">
        <v>206</v>
      </c>
      <c r="AU394" s="255" t="s">
        <v>78</v>
      </c>
      <c r="AV394" s="14" t="s">
        <v>78</v>
      </c>
      <c r="AW394" s="14" t="s">
        <v>31</v>
      </c>
      <c r="AX394" s="14" t="s">
        <v>69</v>
      </c>
      <c r="AY394" s="255" t="s">
        <v>193</v>
      </c>
    </row>
    <row r="395" s="15" customFormat="1">
      <c r="A395" s="15"/>
      <c r="B395" s="256"/>
      <c r="C395" s="257"/>
      <c r="D395" s="228" t="s">
        <v>206</v>
      </c>
      <c r="E395" s="258" t="s">
        <v>19</v>
      </c>
      <c r="F395" s="259" t="s">
        <v>218</v>
      </c>
      <c r="G395" s="257"/>
      <c r="H395" s="260">
        <v>102.40000000000001</v>
      </c>
      <c r="I395" s="261"/>
      <c r="J395" s="257"/>
      <c r="K395" s="257"/>
      <c r="L395" s="262"/>
      <c r="M395" s="263"/>
      <c r="N395" s="264"/>
      <c r="O395" s="264"/>
      <c r="P395" s="264"/>
      <c r="Q395" s="264"/>
      <c r="R395" s="264"/>
      <c r="S395" s="264"/>
      <c r="T395" s="265"/>
      <c r="U395" s="15"/>
      <c r="V395" s="15"/>
      <c r="W395" s="15"/>
      <c r="X395" s="15"/>
      <c r="Y395" s="15"/>
      <c r="Z395" s="15"/>
      <c r="AA395" s="15"/>
      <c r="AB395" s="15"/>
      <c r="AC395" s="15"/>
      <c r="AD395" s="15"/>
      <c r="AE395" s="15"/>
      <c r="AT395" s="266" t="s">
        <v>206</v>
      </c>
      <c r="AU395" s="266" t="s">
        <v>78</v>
      </c>
      <c r="AV395" s="15" t="s">
        <v>200</v>
      </c>
      <c r="AW395" s="15" t="s">
        <v>31</v>
      </c>
      <c r="AX395" s="15" t="s">
        <v>76</v>
      </c>
      <c r="AY395" s="266" t="s">
        <v>193</v>
      </c>
    </row>
    <row r="396" s="2" customFormat="1" ht="16.5" customHeight="1">
      <c r="A396" s="41"/>
      <c r="B396" s="42"/>
      <c r="C396" s="215" t="s">
        <v>488</v>
      </c>
      <c r="D396" s="215" t="s">
        <v>195</v>
      </c>
      <c r="E396" s="216" t="s">
        <v>1495</v>
      </c>
      <c r="F396" s="217" t="s">
        <v>1496</v>
      </c>
      <c r="G396" s="218" t="s">
        <v>408</v>
      </c>
      <c r="H396" s="219">
        <v>13.199999999999999</v>
      </c>
      <c r="I396" s="220"/>
      <c r="J396" s="221">
        <f>ROUND(I396*H396,2)</f>
        <v>0</v>
      </c>
      <c r="K396" s="217" t="s">
        <v>199</v>
      </c>
      <c r="L396" s="47"/>
      <c r="M396" s="222" t="s">
        <v>19</v>
      </c>
      <c r="N396" s="223" t="s">
        <v>40</v>
      </c>
      <c r="O396" s="87"/>
      <c r="P396" s="224">
        <f>O396*H396</f>
        <v>0</v>
      </c>
      <c r="Q396" s="224">
        <v>0</v>
      </c>
      <c r="R396" s="224">
        <f>Q396*H396</f>
        <v>0</v>
      </c>
      <c r="S396" s="224">
        <v>0</v>
      </c>
      <c r="T396" s="225">
        <f>S396*H396</f>
        <v>0</v>
      </c>
      <c r="U396" s="41"/>
      <c r="V396" s="41"/>
      <c r="W396" s="41"/>
      <c r="X396" s="41"/>
      <c r="Y396" s="41"/>
      <c r="Z396" s="41"/>
      <c r="AA396" s="41"/>
      <c r="AB396" s="41"/>
      <c r="AC396" s="41"/>
      <c r="AD396" s="41"/>
      <c r="AE396" s="41"/>
      <c r="AR396" s="226" t="s">
        <v>200</v>
      </c>
      <c r="AT396" s="226" t="s">
        <v>195</v>
      </c>
      <c r="AU396" s="226" t="s">
        <v>78</v>
      </c>
      <c r="AY396" s="20" t="s">
        <v>193</v>
      </c>
      <c r="BE396" s="227">
        <f>IF(N396="základní",J396,0)</f>
        <v>0</v>
      </c>
      <c r="BF396" s="227">
        <f>IF(N396="snížená",J396,0)</f>
        <v>0</v>
      </c>
      <c r="BG396" s="227">
        <f>IF(N396="zákl. přenesená",J396,0)</f>
        <v>0</v>
      </c>
      <c r="BH396" s="227">
        <f>IF(N396="sníž. přenesená",J396,0)</f>
        <v>0</v>
      </c>
      <c r="BI396" s="227">
        <f>IF(N396="nulová",J396,0)</f>
        <v>0</v>
      </c>
      <c r="BJ396" s="20" t="s">
        <v>76</v>
      </c>
      <c r="BK396" s="227">
        <f>ROUND(I396*H396,2)</f>
        <v>0</v>
      </c>
      <c r="BL396" s="20" t="s">
        <v>200</v>
      </c>
      <c r="BM396" s="226" t="s">
        <v>1497</v>
      </c>
    </row>
    <row r="397" s="2" customFormat="1">
      <c r="A397" s="41"/>
      <c r="B397" s="42"/>
      <c r="C397" s="43"/>
      <c r="D397" s="228" t="s">
        <v>202</v>
      </c>
      <c r="E397" s="43"/>
      <c r="F397" s="229" t="s">
        <v>1498</v>
      </c>
      <c r="G397" s="43"/>
      <c r="H397" s="43"/>
      <c r="I397" s="230"/>
      <c r="J397" s="43"/>
      <c r="K397" s="43"/>
      <c r="L397" s="47"/>
      <c r="M397" s="231"/>
      <c r="N397" s="232"/>
      <c r="O397" s="87"/>
      <c r="P397" s="87"/>
      <c r="Q397" s="87"/>
      <c r="R397" s="87"/>
      <c r="S397" s="87"/>
      <c r="T397" s="88"/>
      <c r="U397" s="41"/>
      <c r="V397" s="41"/>
      <c r="W397" s="41"/>
      <c r="X397" s="41"/>
      <c r="Y397" s="41"/>
      <c r="Z397" s="41"/>
      <c r="AA397" s="41"/>
      <c r="AB397" s="41"/>
      <c r="AC397" s="41"/>
      <c r="AD397" s="41"/>
      <c r="AE397" s="41"/>
      <c r="AT397" s="20" t="s">
        <v>202</v>
      </c>
      <c r="AU397" s="20" t="s">
        <v>78</v>
      </c>
    </row>
    <row r="398" s="2" customFormat="1">
      <c r="A398" s="41"/>
      <c r="B398" s="42"/>
      <c r="C398" s="43"/>
      <c r="D398" s="233" t="s">
        <v>204</v>
      </c>
      <c r="E398" s="43"/>
      <c r="F398" s="234" t="s">
        <v>1499</v>
      </c>
      <c r="G398" s="43"/>
      <c r="H398" s="43"/>
      <c r="I398" s="230"/>
      <c r="J398" s="43"/>
      <c r="K398" s="43"/>
      <c r="L398" s="47"/>
      <c r="M398" s="231"/>
      <c r="N398" s="232"/>
      <c r="O398" s="87"/>
      <c r="P398" s="87"/>
      <c r="Q398" s="87"/>
      <c r="R398" s="87"/>
      <c r="S398" s="87"/>
      <c r="T398" s="88"/>
      <c r="U398" s="41"/>
      <c r="V398" s="41"/>
      <c r="W398" s="41"/>
      <c r="X398" s="41"/>
      <c r="Y398" s="41"/>
      <c r="Z398" s="41"/>
      <c r="AA398" s="41"/>
      <c r="AB398" s="41"/>
      <c r="AC398" s="41"/>
      <c r="AD398" s="41"/>
      <c r="AE398" s="41"/>
      <c r="AT398" s="20" t="s">
        <v>204</v>
      </c>
      <c r="AU398" s="20" t="s">
        <v>78</v>
      </c>
    </row>
    <row r="399" s="13" customFormat="1">
      <c r="A399" s="13"/>
      <c r="B399" s="235"/>
      <c r="C399" s="236"/>
      <c r="D399" s="228" t="s">
        <v>206</v>
      </c>
      <c r="E399" s="237" t="s">
        <v>19</v>
      </c>
      <c r="F399" s="238" t="s">
        <v>279</v>
      </c>
      <c r="G399" s="236"/>
      <c r="H399" s="237" t="s">
        <v>19</v>
      </c>
      <c r="I399" s="239"/>
      <c r="J399" s="236"/>
      <c r="K399" s="236"/>
      <c r="L399" s="240"/>
      <c r="M399" s="241"/>
      <c r="N399" s="242"/>
      <c r="O399" s="242"/>
      <c r="P399" s="242"/>
      <c r="Q399" s="242"/>
      <c r="R399" s="242"/>
      <c r="S399" s="242"/>
      <c r="T399" s="243"/>
      <c r="U399" s="13"/>
      <c r="V399" s="13"/>
      <c r="W399" s="13"/>
      <c r="X399" s="13"/>
      <c r="Y399" s="13"/>
      <c r="Z399" s="13"/>
      <c r="AA399" s="13"/>
      <c r="AB399" s="13"/>
      <c r="AC399" s="13"/>
      <c r="AD399" s="13"/>
      <c r="AE399" s="13"/>
      <c r="AT399" s="244" t="s">
        <v>206</v>
      </c>
      <c r="AU399" s="244" t="s">
        <v>78</v>
      </c>
      <c r="AV399" s="13" t="s">
        <v>76</v>
      </c>
      <c r="AW399" s="13" t="s">
        <v>31</v>
      </c>
      <c r="AX399" s="13" t="s">
        <v>69</v>
      </c>
      <c r="AY399" s="244" t="s">
        <v>193</v>
      </c>
    </row>
    <row r="400" s="13" customFormat="1">
      <c r="A400" s="13"/>
      <c r="B400" s="235"/>
      <c r="C400" s="236"/>
      <c r="D400" s="228" t="s">
        <v>206</v>
      </c>
      <c r="E400" s="237" t="s">
        <v>19</v>
      </c>
      <c r="F400" s="238" t="s">
        <v>1340</v>
      </c>
      <c r="G400" s="236"/>
      <c r="H400" s="237" t="s">
        <v>19</v>
      </c>
      <c r="I400" s="239"/>
      <c r="J400" s="236"/>
      <c r="K400" s="236"/>
      <c r="L400" s="240"/>
      <c r="M400" s="241"/>
      <c r="N400" s="242"/>
      <c r="O400" s="242"/>
      <c r="P400" s="242"/>
      <c r="Q400" s="242"/>
      <c r="R400" s="242"/>
      <c r="S400" s="242"/>
      <c r="T400" s="243"/>
      <c r="U400" s="13"/>
      <c r="V400" s="13"/>
      <c r="W400" s="13"/>
      <c r="X400" s="13"/>
      <c r="Y400" s="13"/>
      <c r="Z400" s="13"/>
      <c r="AA400" s="13"/>
      <c r="AB400" s="13"/>
      <c r="AC400" s="13"/>
      <c r="AD400" s="13"/>
      <c r="AE400" s="13"/>
      <c r="AT400" s="244" t="s">
        <v>206</v>
      </c>
      <c r="AU400" s="244" t="s">
        <v>78</v>
      </c>
      <c r="AV400" s="13" t="s">
        <v>76</v>
      </c>
      <c r="AW400" s="13" t="s">
        <v>31</v>
      </c>
      <c r="AX400" s="13" t="s">
        <v>69</v>
      </c>
      <c r="AY400" s="244" t="s">
        <v>193</v>
      </c>
    </row>
    <row r="401" s="14" customFormat="1">
      <c r="A401" s="14"/>
      <c r="B401" s="245"/>
      <c r="C401" s="246"/>
      <c r="D401" s="228" t="s">
        <v>206</v>
      </c>
      <c r="E401" s="247" t="s">
        <v>19</v>
      </c>
      <c r="F401" s="248" t="s">
        <v>1480</v>
      </c>
      <c r="G401" s="246"/>
      <c r="H401" s="249">
        <v>13.199999999999999</v>
      </c>
      <c r="I401" s="250"/>
      <c r="J401" s="246"/>
      <c r="K401" s="246"/>
      <c r="L401" s="251"/>
      <c r="M401" s="252"/>
      <c r="N401" s="253"/>
      <c r="O401" s="253"/>
      <c r="P401" s="253"/>
      <c r="Q401" s="253"/>
      <c r="R401" s="253"/>
      <c r="S401" s="253"/>
      <c r="T401" s="254"/>
      <c r="U401" s="14"/>
      <c r="V401" s="14"/>
      <c r="W401" s="14"/>
      <c r="X401" s="14"/>
      <c r="Y401" s="14"/>
      <c r="Z401" s="14"/>
      <c r="AA401" s="14"/>
      <c r="AB401" s="14"/>
      <c r="AC401" s="14"/>
      <c r="AD401" s="14"/>
      <c r="AE401" s="14"/>
      <c r="AT401" s="255" t="s">
        <v>206</v>
      </c>
      <c r="AU401" s="255" t="s">
        <v>78</v>
      </c>
      <c r="AV401" s="14" t="s">
        <v>78</v>
      </c>
      <c r="AW401" s="14" t="s">
        <v>31</v>
      </c>
      <c r="AX401" s="14" t="s">
        <v>76</v>
      </c>
      <c r="AY401" s="255" t="s">
        <v>193</v>
      </c>
    </row>
    <row r="402" s="2" customFormat="1" ht="21.75" customHeight="1">
      <c r="A402" s="41"/>
      <c r="B402" s="42"/>
      <c r="C402" s="215" t="s">
        <v>494</v>
      </c>
      <c r="D402" s="215" t="s">
        <v>195</v>
      </c>
      <c r="E402" s="216" t="s">
        <v>1500</v>
      </c>
      <c r="F402" s="217" t="s">
        <v>1501</v>
      </c>
      <c r="G402" s="218" t="s">
        <v>258</v>
      </c>
      <c r="H402" s="219">
        <v>12</v>
      </c>
      <c r="I402" s="220"/>
      <c r="J402" s="221">
        <f>ROUND(I402*H402,2)</f>
        <v>0</v>
      </c>
      <c r="K402" s="217" t="s">
        <v>199</v>
      </c>
      <c r="L402" s="47"/>
      <c r="M402" s="222" t="s">
        <v>19</v>
      </c>
      <c r="N402" s="223" t="s">
        <v>40</v>
      </c>
      <c r="O402" s="87"/>
      <c r="P402" s="224">
        <f>O402*H402</f>
        <v>0</v>
      </c>
      <c r="Q402" s="224">
        <v>0</v>
      </c>
      <c r="R402" s="224">
        <f>Q402*H402</f>
        <v>0</v>
      </c>
      <c r="S402" s="224">
        <v>0.050000000000000003</v>
      </c>
      <c r="T402" s="225">
        <f>S402*H402</f>
        <v>0.60000000000000009</v>
      </c>
      <c r="U402" s="41"/>
      <c r="V402" s="41"/>
      <c r="W402" s="41"/>
      <c r="X402" s="41"/>
      <c r="Y402" s="41"/>
      <c r="Z402" s="41"/>
      <c r="AA402" s="41"/>
      <c r="AB402" s="41"/>
      <c r="AC402" s="41"/>
      <c r="AD402" s="41"/>
      <c r="AE402" s="41"/>
      <c r="AR402" s="226" t="s">
        <v>200</v>
      </c>
      <c r="AT402" s="226" t="s">
        <v>195</v>
      </c>
      <c r="AU402" s="226" t="s">
        <v>78</v>
      </c>
      <c r="AY402" s="20" t="s">
        <v>193</v>
      </c>
      <c r="BE402" s="227">
        <f>IF(N402="základní",J402,0)</f>
        <v>0</v>
      </c>
      <c r="BF402" s="227">
        <f>IF(N402="snížená",J402,0)</f>
        <v>0</v>
      </c>
      <c r="BG402" s="227">
        <f>IF(N402="zákl. přenesená",J402,0)</f>
        <v>0</v>
      </c>
      <c r="BH402" s="227">
        <f>IF(N402="sníž. přenesená",J402,0)</f>
        <v>0</v>
      </c>
      <c r="BI402" s="227">
        <f>IF(N402="nulová",J402,0)</f>
        <v>0</v>
      </c>
      <c r="BJ402" s="20" t="s">
        <v>76</v>
      </c>
      <c r="BK402" s="227">
        <f>ROUND(I402*H402,2)</f>
        <v>0</v>
      </c>
      <c r="BL402" s="20" t="s">
        <v>200</v>
      </c>
      <c r="BM402" s="226" t="s">
        <v>1502</v>
      </c>
    </row>
    <row r="403" s="2" customFormat="1">
      <c r="A403" s="41"/>
      <c r="B403" s="42"/>
      <c r="C403" s="43"/>
      <c r="D403" s="228" t="s">
        <v>202</v>
      </c>
      <c r="E403" s="43"/>
      <c r="F403" s="229" t="s">
        <v>1503</v>
      </c>
      <c r="G403" s="43"/>
      <c r="H403" s="43"/>
      <c r="I403" s="230"/>
      <c r="J403" s="43"/>
      <c r="K403" s="43"/>
      <c r="L403" s="47"/>
      <c r="M403" s="231"/>
      <c r="N403" s="232"/>
      <c r="O403" s="87"/>
      <c r="P403" s="87"/>
      <c r="Q403" s="87"/>
      <c r="R403" s="87"/>
      <c r="S403" s="87"/>
      <c r="T403" s="88"/>
      <c r="U403" s="41"/>
      <c r="V403" s="41"/>
      <c r="W403" s="41"/>
      <c r="X403" s="41"/>
      <c r="Y403" s="41"/>
      <c r="Z403" s="41"/>
      <c r="AA403" s="41"/>
      <c r="AB403" s="41"/>
      <c r="AC403" s="41"/>
      <c r="AD403" s="41"/>
      <c r="AE403" s="41"/>
      <c r="AT403" s="20" t="s">
        <v>202</v>
      </c>
      <c r="AU403" s="20" t="s">
        <v>78</v>
      </c>
    </row>
    <row r="404" s="2" customFormat="1">
      <c r="A404" s="41"/>
      <c r="B404" s="42"/>
      <c r="C404" s="43"/>
      <c r="D404" s="233" t="s">
        <v>204</v>
      </c>
      <c r="E404" s="43"/>
      <c r="F404" s="234" t="s">
        <v>1504</v>
      </c>
      <c r="G404" s="43"/>
      <c r="H404" s="43"/>
      <c r="I404" s="230"/>
      <c r="J404" s="43"/>
      <c r="K404" s="43"/>
      <c r="L404" s="47"/>
      <c r="M404" s="231"/>
      <c r="N404" s="232"/>
      <c r="O404" s="87"/>
      <c r="P404" s="87"/>
      <c r="Q404" s="87"/>
      <c r="R404" s="87"/>
      <c r="S404" s="87"/>
      <c r="T404" s="88"/>
      <c r="U404" s="41"/>
      <c r="V404" s="41"/>
      <c r="W404" s="41"/>
      <c r="X404" s="41"/>
      <c r="Y404" s="41"/>
      <c r="Z404" s="41"/>
      <c r="AA404" s="41"/>
      <c r="AB404" s="41"/>
      <c r="AC404" s="41"/>
      <c r="AD404" s="41"/>
      <c r="AE404" s="41"/>
      <c r="AT404" s="20" t="s">
        <v>204</v>
      </c>
      <c r="AU404" s="20" t="s">
        <v>78</v>
      </c>
    </row>
    <row r="405" s="13" customFormat="1">
      <c r="A405" s="13"/>
      <c r="B405" s="235"/>
      <c r="C405" s="236"/>
      <c r="D405" s="228" t="s">
        <v>206</v>
      </c>
      <c r="E405" s="237" t="s">
        <v>19</v>
      </c>
      <c r="F405" s="238" t="s">
        <v>279</v>
      </c>
      <c r="G405" s="236"/>
      <c r="H405" s="237" t="s">
        <v>19</v>
      </c>
      <c r="I405" s="239"/>
      <c r="J405" s="236"/>
      <c r="K405" s="236"/>
      <c r="L405" s="240"/>
      <c r="M405" s="241"/>
      <c r="N405" s="242"/>
      <c r="O405" s="242"/>
      <c r="P405" s="242"/>
      <c r="Q405" s="242"/>
      <c r="R405" s="242"/>
      <c r="S405" s="242"/>
      <c r="T405" s="243"/>
      <c r="U405" s="13"/>
      <c r="V405" s="13"/>
      <c r="W405" s="13"/>
      <c r="X405" s="13"/>
      <c r="Y405" s="13"/>
      <c r="Z405" s="13"/>
      <c r="AA405" s="13"/>
      <c r="AB405" s="13"/>
      <c r="AC405" s="13"/>
      <c r="AD405" s="13"/>
      <c r="AE405" s="13"/>
      <c r="AT405" s="244" t="s">
        <v>206</v>
      </c>
      <c r="AU405" s="244" t="s">
        <v>78</v>
      </c>
      <c r="AV405" s="13" t="s">
        <v>76</v>
      </c>
      <c r="AW405" s="13" t="s">
        <v>31</v>
      </c>
      <c r="AX405" s="13" t="s">
        <v>69</v>
      </c>
      <c r="AY405" s="244" t="s">
        <v>193</v>
      </c>
    </row>
    <row r="406" s="13" customFormat="1">
      <c r="A406" s="13"/>
      <c r="B406" s="235"/>
      <c r="C406" s="236"/>
      <c r="D406" s="228" t="s">
        <v>206</v>
      </c>
      <c r="E406" s="237" t="s">
        <v>19</v>
      </c>
      <c r="F406" s="238" t="s">
        <v>1346</v>
      </c>
      <c r="G406" s="236"/>
      <c r="H406" s="237" t="s">
        <v>19</v>
      </c>
      <c r="I406" s="239"/>
      <c r="J406" s="236"/>
      <c r="K406" s="236"/>
      <c r="L406" s="240"/>
      <c r="M406" s="241"/>
      <c r="N406" s="242"/>
      <c r="O406" s="242"/>
      <c r="P406" s="242"/>
      <c r="Q406" s="242"/>
      <c r="R406" s="242"/>
      <c r="S406" s="242"/>
      <c r="T406" s="243"/>
      <c r="U406" s="13"/>
      <c r="V406" s="13"/>
      <c r="W406" s="13"/>
      <c r="X406" s="13"/>
      <c r="Y406" s="13"/>
      <c r="Z406" s="13"/>
      <c r="AA406" s="13"/>
      <c r="AB406" s="13"/>
      <c r="AC406" s="13"/>
      <c r="AD406" s="13"/>
      <c r="AE406" s="13"/>
      <c r="AT406" s="244" t="s">
        <v>206</v>
      </c>
      <c r="AU406" s="244" t="s">
        <v>78</v>
      </c>
      <c r="AV406" s="13" t="s">
        <v>76</v>
      </c>
      <c r="AW406" s="13" t="s">
        <v>31</v>
      </c>
      <c r="AX406" s="13" t="s">
        <v>69</v>
      </c>
      <c r="AY406" s="244" t="s">
        <v>193</v>
      </c>
    </row>
    <row r="407" s="14" customFormat="1">
      <c r="A407" s="14"/>
      <c r="B407" s="245"/>
      <c r="C407" s="246"/>
      <c r="D407" s="228" t="s">
        <v>206</v>
      </c>
      <c r="E407" s="247" t="s">
        <v>19</v>
      </c>
      <c r="F407" s="248" t="s">
        <v>1368</v>
      </c>
      <c r="G407" s="246"/>
      <c r="H407" s="249">
        <v>6.5</v>
      </c>
      <c r="I407" s="250"/>
      <c r="J407" s="246"/>
      <c r="K407" s="246"/>
      <c r="L407" s="251"/>
      <c r="M407" s="252"/>
      <c r="N407" s="253"/>
      <c r="O407" s="253"/>
      <c r="P407" s="253"/>
      <c r="Q407" s="253"/>
      <c r="R407" s="253"/>
      <c r="S407" s="253"/>
      <c r="T407" s="254"/>
      <c r="U407" s="14"/>
      <c r="V407" s="14"/>
      <c r="W407" s="14"/>
      <c r="X407" s="14"/>
      <c r="Y407" s="14"/>
      <c r="Z407" s="14"/>
      <c r="AA407" s="14"/>
      <c r="AB407" s="14"/>
      <c r="AC407" s="14"/>
      <c r="AD407" s="14"/>
      <c r="AE407" s="14"/>
      <c r="AT407" s="255" t="s">
        <v>206</v>
      </c>
      <c r="AU407" s="255" t="s">
        <v>78</v>
      </c>
      <c r="AV407" s="14" t="s">
        <v>78</v>
      </c>
      <c r="AW407" s="14" t="s">
        <v>31</v>
      </c>
      <c r="AX407" s="14" t="s">
        <v>69</v>
      </c>
      <c r="AY407" s="255" t="s">
        <v>193</v>
      </c>
    </row>
    <row r="408" s="13" customFormat="1">
      <c r="A408" s="13"/>
      <c r="B408" s="235"/>
      <c r="C408" s="236"/>
      <c r="D408" s="228" t="s">
        <v>206</v>
      </c>
      <c r="E408" s="237" t="s">
        <v>19</v>
      </c>
      <c r="F408" s="238" t="s">
        <v>1348</v>
      </c>
      <c r="G408" s="236"/>
      <c r="H408" s="237" t="s">
        <v>19</v>
      </c>
      <c r="I408" s="239"/>
      <c r="J408" s="236"/>
      <c r="K408" s="236"/>
      <c r="L408" s="240"/>
      <c r="M408" s="241"/>
      <c r="N408" s="242"/>
      <c r="O408" s="242"/>
      <c r="P408" s="242"/>
      <c r="Q408" s="242"/>
      <c r="R408" s="242"/>
      <c r="S408" s="242"/>
      <c r="T408" s="243"/>
      <c r="U408" s="13"/>
      <c r="V408" s="13"/>
      <c r="W408" s="13"/>
      <c r="X408" s="13"/>
      <c r="Y408" s="13"/>
      <c r="Z408" s="13"/>
      <c r="AA408" s="13"/>
      <c r="AB408" s="13"/>
      <c r="AC408" s="13"/>
      <c r="AD408" s="13"/>
      <c r="AE408" s="13"/>
      <c r="AT408" s="244" t="s">
        <v>206</v>
      </c>
      <c r="AU408" s="244" t="s">
        <v>78</v>
      </c>
      <c r="AV408" s="13" t="s">
        <v>76</v>
      </c>
      <c r="AW408" s="13" t="s">
        <v>31</v>
      </c>
      <c r="AX408" s="13" t="s">
        <v>69</v>
      </c>
      <c r="AY408" s="244" t="s">
        <v>193</v>
      </c>
    </row>
    <row r="409" s="14" customFormat="1">
      <c r="A409" s="14"/>
      <c r="B409" s="245"/>
      <c r="C409" s="246"/>
      <c r="D409" s="228" t="s">
        <v>206</v>
      </c>
      <c r="E409" s="247" t="s">
        <v>19</v>
      </c>
      <c r="F409" s="248" t="s">
        <v>1369</v>
      </c>
      <c r="G409" s="246"/>
      <c r="H409" s="249">
        <v>2.1000000000000001</v>
      </c>
      <c r="I409" s="250"/>
      <c r="J409" s="246"/>
      <c r="K409" s="246"/>
      <c r="L409" s="251"/>
      <c r="M409" s="252"/>
      <c r="N409" s="253"/>
      <c r="O409" s="253"/>
      <c r="P409" s="253"/>
      <c r="Q409" s="253"/>
      <c r="R409" s="253"/>
      <c r="S409" s="253"/>
      <c r="T409" s="254"/>
      <c r="U409" s="14"/>
      <c r="V409" s="14"/>
      <c r="W409" s="14"/>
      <c r="X409" s="14"/>
      <c r="Y409" s="14"/>
      <c r="Z409" s="14"/>
      <c r="AA409" s="14"/>
      <c r="AB409" s="14"/>
      <c r="AC409" s="14"/>
      <c r="AD409" s="14"/>
      <c r="AE409" s="14"/>
      <c r="AT409" s="255" t="s">
        <v>206</v>
      </c>
      <c r="AU409" s="255" t="s">
        <v>78</v>
      </c>
      <c r="AV409" s="14" t="s">
        <v>78</v>
      </c>
      <c r="AW409" s="14" t="s">
        <v>31</v>
      </c>
      <c r="AX409" s="14" t="s">
        <v>69</v>
      </c>
      <c r="AY409" s="255" t="s">
        <v>193</v>
      </c>
    </row>
    <row r="410" s="13" customFormat="1">
      <c r="A410" s="13"/>
      <c r="B410" s="235"/>
      <c r="C410" s="236"/>
      <c r="D410" s="228" t="s">
        <v>206</v>
      </c>
      <c r="E410" s="237" t="s">
        <v>19</v>
      </c>
      <c r="F410" s="238" t="s">
        <v>1350</v>
      </c>
      <c r="G410" s="236"/>
      <c r="H410" s="237" t="s">
        <v>19</v>
      </c>
      <c r="I410" s="239"/>
      <c r="J410" s="236"/>
      <c r="K410" s="236"/>
      <c r="L410" s="240"/>
      <c r="M410" s="241"/>
      <c r="N410" s="242"/>
      <c r="O410" s="242"/>
      <c r="P410" s="242"/>
      <c r="Q410" s="242"/>
      <c r="R410" s="242"/>
      <c r="S410" s="242"/>
      <c r="T410" s="243"/>
      <c r="U410" s="13"/>
      <c r="V410" s="13"/>
      <c r="W410" s="13"/>
      <c r="X410" s="13"/>
      <c r="Y410" s="13"/>
      <c r="Z410" s="13"/>
      <c r="AA410" s="13"/>
      <c r="AB410" s="13"/>
      <c r="AC410" s="13"/>
      <c r="AD410" s="13"/>
      <c r="AE410" s="13"/>
      <c r="AT410" s="244" t="s">
        <v>206</v>
      </c>
      <c r="AU410" s="244" t="s">
        <v>78</v>
      </c>
      <c r="AV410" s="13" t="s">
        <v>76</v>
      </c>
      <c r="AW410" s="13" t="s">
        <v>31</v>
      </c>
      <c r="AX410" s="13" t="s">
        <v>69</v>
      </c>
      <c r="AY410" s="244" t="s">
        <v>193</v>
      </c>
    </row>
    <row r="411" s="14" customFormat="1">
      <c r="A411" s="14"/>
      <c r="B411" s="245"/>
      <c r="C411" s="246"/>
      <c r="D411" s="228" t="s">
        <v>206</v>
      </c>
      <c r="E411" s="247" t="s">
        <v>19</v>
      </c>
      <c r="F411" s="248" t="s">
        <v>1370</v>
      </c>
      <c r="G411" s="246"/>
      <c r="H411" s="249">
        <v>3.3999999999999999</v>
      </c>
      <c r="I411" s="250"/>
      <c r="J411" s="246"/>
      <c r="K411" s="246"/>
      <c r="L411" s="251"/>
      <c r="M411" s="252"/>
      <c r="N411" s="253"/>
      <c r="O411" s="253"/>
      <c r="P411" s="253"/>
      <c r="Q411" s="253"/>
      <c r="R411" s="253"/>
      <c r="S411" s="253"/>
      <c r="T411" s="254"/>
      <c r="U411" s="14"/>
      <c r="V411" s="14"/>
      <c r="W411" s="14"/>
      <c r="X411" s="14"/>
      <c r="Y411" s="14"/>
      <c r="Z411" s="14"/>
      <c r="AA411" s="14"/>
      <c r="AB411" s="14"/>
      <c r="AC411" s="14"/>
      <c r="AD411" s="14"/>
      <c r="AE411" s="14"/>
      <c r="AT411" s="255" t="s">
        <v>206</v>
      </c>
      <c r="AU411" s="255" t="s">
        <v>78</v>
      </c>
      <c r="AV411" s="14" t="s">
        <v>78</v>
      </c>
      <c r="AW411" s="14" t="s">
        <v>31</v>
      </c>
      <c r="AX411" s="14" t="s">
        <v>69</v>
      </c>
      <c r="AY411" s="255" t="s">
        <v>193</v>
      </c>
    </row>
    <row r="412" s="15" customFormat="1">
      <c r="A412" s="15"/>
      <c r="B412" s="256"/>
      <c r="C412" s="257"/>
      <c r="D412" s="228" t="s">
        <v>206</v>
      </c>
      <c r="E412" s="258" t="s">
        <v>19</v>
      </c>
      <c r="F412" s="259" t="s">
        <v>218</v>
      </c>
      <c r="G412" s="257"/>
      <c r="H412" s="260">
        <v>12</v>
      </c>
      <c r="I412" s="261"/>
      <c r="J412" s="257"/>
      <c r="K412" s="257"/>
      <c r="L412" s="262"/>
      <c r="M412" s="263"/>
      <c r="N412" s="264"/>
      <c r="O412" s="264"/>
      <c r="P412" s="264"/>
      <c r="Q412" s="264"/>
      <c r="R412" s="264"/>
      <c r="S412" s="264"/>
      <c r="T412" s="265"/>
      <c r="U412" s="15"/>
      <c r="V412" s="15"/>
      <c r="W412" s="15"/>
      <c r="X412" s="15"/>
      <c r="Y412" s="15"/>
      <c r="Z412" s="15"/>
      <c r="AA412" s="15"/>
      <c r="AB412" s="15"/>
      <c r="AC412" s="15"/>
      <c r="AD412" s="15"/>
      <c r="AE412" s="15"/>
      <c r="AT412" s="266" t="s">
        <v>206</v>
      </c>
      <c r="AU412" s="266" t="s">
        <v>78</v>
      </c>
      <c r="AV412" s="15" t="s">
        <v>200</v>
      </c>
      <c r="AW412" s="15" t="s">
        <v>31</v>
      </c>
      <c r="AX412" s="15" t="s">
        <v>76</v>
      </c>
      <c r="AY412" s="266" t="s">
        <v>193</v>
      </c>
    </row>
    <row r="413" s="2" customFormat="1" ht="21.75" customHeight="1">
      <c r="A413" s="41"/>
      <c r="B413" s="42"/>
      <c r="C413" s="215" t="s">
        <v>501</v>
      </c>
      <c r="D413" s="215" t="s">
        <v>195</v>
      </c>
      <c r="E413" s="216" t="s">
        <v>1505</v>
      </c>
      <c r="F413" s="217" t="s">
        <v>1506</v>
      </c>
      <c r="G413" s="218" t="s">
        <v>258</v>
      </c>
      <c r="H413" s="219">
        <v>236.828</v>
      </c>
      <c r="I413" s="220"/>
      <c r="J413" s="221">
        <f>ROUND(I413*H413,2)</f>
        <v>0</v>
      </c>
      <c r="K413" s="217" t="s">
        <v>199</v>
      </c>
      <c r="L413" s="47"/>
      <c r="M413" s="222" t="s">
        <v>19</v>
      </c>
      <c r="N413" s="223" t="s">
        <v>40</v>
      </c>
      <c r="O413" s="87"/>
      <c r="P413" s="224">
        <f>O413*H413</f>
        <v>0</v>
      </c>
      <c r="Q413" s="224">
        <v>0</v>
      </c>
      <c r="R413" s="224">
        <f>Q413*H413</f>
        <v>0</v>
      </c>
      <c r="S413" s="224">
        <v>0.045999999999999999</v>
      </c>
      <c r="T413" s="225">
        <f>S413*H413</f>
        <v>10.894088</v>
      </c>
      <c r="U413" s="41"/>
      <c r="V413" s="41"/>
      <c r="W413" s="41"/>
      <c r="X413" s="41"/>
      <c r="Y413" s="41"/>
      <c r="Z413" s="41"/>
      <c r="AA413" s="41"/>
      <c r="AB413" s="41"/>
      <c r="AC413" s="41"/>
      <c r="AD413" s="41"/>
      <c r="AE413" s="41"/>
      <c r="AR413" s="226" t="s">
        <v>200</v>
      </c>
      <c r="AT413" s="226" t="s">
        <v>195</v>
      </c>
      <c r="AU413" s="226" t="s">
        <v>78</v>
      </c>
      <c r="AY413" s="20" t="s">
        <v>193</v>
      </c>
      <c r="BE413" s="227">
        <f>IF(N413="základní",J413,0)</f>
        <v>0</v>
      </c>
      <c r="BF413" s="227">
        <f>IF(N413="snížená",J413,0)</f>
        <v>0</v>
      </c>
      <c r="BG413" s="227">
        <f>IF(N413="zákl. přenesená",J413,0)</f>
        <v>0</v>
      </c>
      <c r="BH413" s="227">
        <f>IF(N413="sníž. přenesená",J413,0)</f>
        <v>0</v>
      </c>
      <c r="BI413" s="227">
        <f>IF(N413="nulová",J413,0)</f>
        <v>0</v>
      </c>
      <c r="BJ413" s="20" t="s">
        <v>76</v>
      </c>
      <c r="BK413" s="227">
        <f>ROUND(I413*H413,2)</f>
        <v>0</v>
      </c>
      <c r="BL413" s="20" t="s">
        <v>200</v>
      </c>
      <c r="BM413" s="226" t="s">
        <v>1507</v>
      </c>
    </row>
    <row r="414" s="2" customFormat="1">
      <c r="A414" s="41"/>
      <c r="B414" s="42"/>
      <c r="C414" s="43"/>
      <c r="D414" s="228" t="s">
        <v>202</v>
      </c>
      <c r="E414" s="43"/>
      <c r="F414" s="229" t="s">
        <v>1508</v>
      </c>
      <c r="G414" s="43"/>
      <c r="H414" s="43"/>
      <c r="I414" s="230"/>
      <c r="J414" s="43"/>
      <c r="K414" s="43"/>
      <c r="L414" s="47"/>
      <c r="M414" s="231"/>
      <c r="N414" s="232"/>
      <c r="O414" s="87"/>
      <c r="P414" s="87"/>
      <c r="Q414" s="87"/>
      <c r="R414" s="87"/>
      <c r="S414" s="87"/>
      <c r="T414" s="88"/>
      <c r="U414" s="41"/>
      <c r="V414" s="41"/>
      <c r="W414" s="41"/>
      <c r="X414" s="41"/>
      <c r="Y414" s="41"/>
      <c r="Z414" s="41"/>
      <c r="AA414" s="41"/>
      <c r="AB414" s="41"/>
      <c r="AC414" s="41"/>
      <c r="AD414" s="41"/>
      <c r="AE414" s="41"/>
      <c r="AT414" s="20" t="s">
        <v>202</v>
      </c>
      <c r="AU414" s="20" t="s">
        <v>78</v>
      </c>
    </row>
    <row r="415" s="2" customFormat="1">
      <c r="A415" s="41"/>
      <c r="B415" s="42"/>
      <c r="C415" s="43"/>
      <c r="D415" s="233" t="s">
        <v>204</v>
      </c>
      <c r="E415" s="43"/>
      <c r="F415" s="234" t="s">
        <v>1509</v>
      </c>
      <c r="G415" s="43"/>
      <c r="H415" s="43"/>
      <c r="I415" s="230"/>
      <c r="J415" s="43"/>
      <c r="K415" s="43"/>
      <c r="L415" s="47"/>
      <c r="M415" s="231"/>
      <c r="N415" s="232"/>
      <c r="O415" s="87"/>
      <c r="P415" s="87"/>
      <c r="Q415" s="87"/>
      <c r="R415" s="87"/>
      <c r="S415" s="87"/>
      <c r="T415" s="88"/>
      <c r="U415" s="41"/>
      <c r="V415" s="41"/>
      <c r="W415" s="41"/>
      <c r="X415" s="41"/>
      <c r="Y415" s="41"/>
      <c r="Z415" s="41"/>
      <c r="AA415" s="41"/>
      <c r="AB415" s="41"/>
      <c r="AC415" s="41"/>
      <c r="AD415" s="41"/>
      <c r="AE415" s="41"/>
      <c r="AT415" s="20" t="s">
        <v>204</v>
      </c>
      <c r="AU415" s="20" t="s">
        <v>78</v>
      </c>
    </row>
    <row r="416" s="13" customFormat="1">
      <c r="A416" s="13"/>
      <c r="B416" s="235"/>
      <c r="C416" s="236"/>
      <c r="D416" s="228" t="s">
        <v>206</v>
      </c>
      <c r="E416" s="237" t="s">
        <v>19</v>
      </c>
      <c r="F416" s="238" t="s">
        <v>279</v>
      </c>
      <c r="G416" s="236"/>
      <c r="H416" s="237" t="s">
        <v>19</v>
      </c>
      <c r="I416" s="239"/>
      <c r="J416" s="236"/>
      <c r="K416" s="236"/>
      <c r="L416" s="240"/>
      <c r="M416" s="241"/>
      <c r="N416" s="242"/>
      <c r="O416" s="242"/>
      <c r="P416" s="242"/>
      <c r="Q416" s="242"/>
      <c r="R416" s="242"/>
      <c r="S416" s="242"/>
      <c r="T416" s="243"/>
      <c r="U416" s="13"/>
      <c r="V416" s="13"/>
      <c r="W416" s="13"/>
      <c r="X416" s="13"/>
      <c r="Y416" s="13"/>
      <c r="Z416" s="13"/>
      <c r="AA416" s="13"/>
      <c r="AB416" s="13"/>
      <c r="AC416" s="13"/>
      <c r="AD416" s="13"/>
      <c r="AE416" s="13"/>
      <c r="AT416" s="244" t="s">
        <v>206</v>
      </c>
      <c r="AU416" s="244" t="s">
        <v>78</v>
      </c>
      <c r="AV416" s="13" t="s">
        <v>76</v>
      </c>
      <c r="AW416" s="13" t="s">
        <v>31</v>
      </c>
      <c r="AX416" s="13" t="s">
        <v>69</v>
      </c>
      <c r="AY416" s="244" t="s">
        <v>193</v>
      </c>
    </row>
    <row r="417" s="14" customFormat="1">
      <c r="A417" s="14"/>
      <c r="B417" s="245"/>
      <c r="C417" s="246"/>
      <c r="D417" s="228" t="s">
        <v>206</v>
      </c>
      <c r="E417" s="247" t="s">
        <v>19</v>
      </c>
      <c r="F417" s="248" t="s">
        <v>1510</v>
      </c>
      <c r="G417" s="246"/>
      <c r="H417" s="249">
        <v>5.6799999999999997</v>
      </c>
      <c r="I417" s="250"/>
      <c r="J417" s="246"/>
      <c r="K417" s="246"/>
      <c r="L417" s="251"/>
      <c r="M417" s="252"/>
      <c r="N417" s="253"/>
      <c r="O417" s="253"/>
      <c r="P417" s="253"/>
      <c r="Q417" s="253"/>
      <c r="R417" s="253"/>
      <c r="S417" s="253"/>
      <c r="T417" s="254"/>
      <c r="U417" s="14"/>
      <c r="V417" s="14"/>
      <c r="W417" s="14"/>
      <c r="X417" s="14"/>
      <c r="Y417" s="14"/>
      <c r="Z417" s="14"/>
      <c r="AA417" s="14"/>
      <c r="AB417" s="14"/>
      <c r="AC417" s="14"/>
      <c r="AD417" s="14"/>
      <c r="AE417" s="14"/>
      <c r="AT417" s="255" t="s">
        <v>206</v>
      </c>
      <c r="AU417" s="255" t="s">
        <v>78</v>
      </c>
      <c r="AV417" s="14" t="s">
        <v>78</v>
      </c>
      <c r="AW417" s="14" t="s">
        <v>31</v>
      </c>
      <c r="AX417" s="14" t="s">
        <v>69</v>
      </c>
      <c r="AY417" s="255" t="s">
        <v>193</v>
      </c>
    </row>
    <row r="418" s="14" customFormat="1">
      <c r="A418" s="14"/>
      <c r="B418" s="245"/>
      <c r="C418" s="246"/>
      <c r="D418" s="228" t="s">
        <v>206</v>
      </c>
      <c r="E418" s="247" t="s">
        <v>19</v>
      </c>
      <c r="F418" s="248" t="s">
        <v>1511</v>
      </c>
      <c r="G418" s="246"/>
      <c r="H418" s="249">
        <v>14.039999999999999</v>
      </c>
      <c r="I418" s="250"/>
      <c r="J418" s="246"/>
      <c r="K418" s="246"/>
      <c r="L418" s="251"/>
      <c r="M418" s="252"/>
      <c r="N418" s="253"/>
      <c r="O418" s="253"/>
      <c r="P418" s="253"/>
      <c r="Q418" s="253"/>
      <c r="R418" s="253"/>
      <c r="S418" s="253"/>
      <c r="T418" s="254"/>
      <c r="U418" s="14"/>
      <c r="V418" s="14"/>
      <c r="W418" s="14"/>
      <c r="X418" s="14"/>
      <c r="Y418" s="14"/>
      <c r="Z418" s="14"/>
      <c r="AA418" s="14"/>
      <c r="AB418" s="14"/>
      <c r="AC418" s="14"/>
      <c r="AD418" s="14"/>
      <c r="AE418" s="14"/>
      <c r="AT418" s="255" t="s">
        <v>206</v>
      </c>
      <c r="AU418" s="255" t="s">
        <v>78</v>
      </c>
      <c r="AV418" s="14" t="s">
        <v>78</v>
      </c>
      <c r="AW418" s="14" t="s">
        <v>31</v>
      </c>
      <c r="AX418" s="14" t="s">
        <v>69</v>
      </c>
      <c r="AY418" s="255" t="s">
        <v>193</v>
      </c>
    </row>
    <row r="419" s="14" customFormat="1">
      <c r="A419" s="14"/>
      <c r="B419" s="245"/>
      <c r="C419" s="246"/>
      <c r="D419" s="228" t="s">
        <v>206</v>
      </c>
      <c r="E419" s="247" t="s">
        <v>19</v>
      </c>
      <c r="F419" s="248" t="s">
        <v>1512</v>
      </c>
      <c r="G419" s="246"/>
      <c r="H419" s="249">
        <v>7.8600000000000003</v>
      </c>
      <c r="I419" s="250"/>
      <c r="J419" s="246"/>
      <c r="K419" s="246"/>
      <c r="L419" s="251"/>
      <c r="M419" s="252"/>
      <c r="N419" s="253"/>
      <c r="O419" s="253"/>
      <c r="P419" s="253"/>
      <c r="Q419" s="253"/>
      <c r="R419" s="253"/>
      <c r="S419" s="253"/>
      <c r="T419" s="254"/>
      <c r="U419" s="14"/>
      <c r="V419" s="14"/>
      <c r="W419" s="14"/>
      <c r="X419" s="14"/>
      <c r="Y419" s="14"/>
      <c r="Z419" s="14"/>
      <c r="AA419" s="14"/>
      <c r="AB419" s="14"/>
      <c r="AC419" s="14"/>
      <c r="AD419" s="14"/>
      <c r="AE419" s="14"/>
      <c r="AT419" s="255" t="s">
        <v>206</v>
      </c>
      <c r="AU419" s="255" t="s">
        <v>78</v>
      </c>
      <c r="AV419" s="14" t="s">
        <v>78</v>
      </c>
      <c r="AW419" s="14" t="s">
        <v>31</v>
      </c>
      <c r="AX419" s="14" t="s">
        <v>69</v>
      </c>
      <c r="AY419" s="255" t="s">
        <v>193</v>
      </c>
    </row>
    <row r="420" s="14" customFormat="1">
      <c r="A420" s="14"/>
      <c r="B420" s="245"/>
      <c r="C420" s="246"/>
      <c r="D420" s="228" t="s">
        <v>206</v>
      </c>
      <c r="E420" s="247" t="s">
        <v>19</v>
      </c>
      <c r="F420" s="248" t="s">
        <v>1513</v>
      </c>
      <c r="G420" s="246"/>
      <c r="H420" s="249">
        <v>22.5</v>
      </c>
      <c r="I420" s="250"/>
      <c r="J420" s="246"/>
      <c r="K420" s="246"/>
      <c r="L420" s="251"/>
      <c r="M420" s="252"/>
      <c r="N420" s="253"/>
      <c r="O420" s="253"/>
      <c r="P420" s="253"/>
      <c r="Q420" s="253"/>
      <c r="R420" s="253"/>
      <c r="S420" s="253"/>
      <c r="T420" s="254"/>
      <c r="U420" s="14"/>
      <c r="V420" s="14"/>
      <c r="W420" s="14"/>
      <c r="X420" s="14"/>
      <c r="Y420" s="14"/>
      <c r="Z420" s="14"/>
      <c r="AA420" s="14"/>
      <c r="AB420" s="14"/>
      <c r="AC420" s="14"/>
      <c r="AD420" s="14"/>
      <c r="AE420" s="14"/>
      <c r="AT420" s="255" t="s">
        <v>206</v>
      </c>
      <c r="AU420" s="255" t="s">
        <v>78</v>
      </c>
      <c r="AV420" s="14" t="s">
        <v>78</v>
      </c>
      <c r="AW420" s="14" t="s">
        <v>31</v>
      </c>
      <c r="AX420" s="14" t="s">
        <v>69</v>
      </c>
      <c r="AY420" s="255" t="s">
        <v>193</v>
      </c>
    </row>
    <row r="421" s="13" customFormat="1">
      <c r="A421" s="13"/>
      <c r="B421" s="235"/>
      <c r="C421" s="236"/>
      <c r="D421" s="228" t="s">
        <v>206</v>
      </c>
      <c r="E421" s="237" t="s">
        <v>19</v>
      </c>
      <c r="F421" s="238" t="s">
        <v>1514</v>
      </c>
      <c r="G421" s="236"/>
      <c r="H421" s="237" t="s">
        <v>19</v>
      </c>
      <c r="I421" s="239"/>
      <c r="J421" s="236"/>
      <c r="K421" s="236"/>
      <c r="L421" s="240"/>
      <c r="M421" s="241"/>
      <c r="N421" s="242"/>
      <c r="O421" s="242"/>
      <c r="P421" s="242"/>
      <c r="Q421" s="242"/>
      <c r="R421" s="242"/>
      <c r="S421" s="242"/>
      <c r="T421" s="243"/>
      <c r="U421" s="13"/>
      <c r="V421" s="13"/>
      <c r="W421" s="13"/>
      <c r="X421" s="13"/>
      <c r="Y421" s="13"/>
      <c r="Z421" s="13"/>
      <c r="AA421" s="13"/>
      <c r="AB421" s="13"/>
      <c r="AC421" s="13"/>
      <c r="AD421" s="13"/>
      <c r="AE421" s="13"/>
      <c r="AT421" s="244" t="s">
        <v>206</v>
      </c>
      <c r="AU421" s="244" t="s">
        <v>78</v>
      </c>
      <c r="AV421" s="13" t="s">
        <v>76</v>
      </c>
      <c r="AW421" s="13" t="s">
        <v>31</v>
      </c>
      <c r="AX421" s="13" t="s">
        <v>69</v>
      </c>
      <c r="AY421" s="244" t="s">
        <v>193</v>
      </c>
    </row>
    <row r="422" s="14" customFormat="1">
      <c r="A422" s="14"/>
      <c r="B422" s="245"/>
      <c r="C422" s="246"/>
      <c r="D422" s="228" t="s">
        <v>206</v>
      </c>
      <c r="E422" s="247" t="s">
        <v>19</v>
      </c>
      <c r="F422" s="248" t="s">
        <v>1515</v>
      </c>
      <c r="G422" s="246"/>
      <c r="H422" s="249">
        <v>200.09999999999999</v>
      </c>
      <c r="I422" s="250"/>
      <c r="J422" s="246"/>
      <c r="K422" s="246"/>
      <c r="L422" s="251"/>
      <c r="M422" s="252"/>
      <c r="N422" s="253"/>
      <c r="O422" s="253"/>
      <c r="P422" s="253"/>
      <c r="Q422" s="253"/>
      <c r="R422" s="253"/>
      <c r="S422" s="253"/>
      <c r="T422" s="254"/>
      <c r="U422" s="14"/>
      <c r="V422" s="14"/>
      <c r="W422" s="14"/>
      <c r="X422" s="14"/>
      <c r="Y422" s="14"/>
      <c r="Z422" s="14"/>
      <c r="AA422" s="14"/>
      <c r="AB422" s="14"/>
      <c r="AC422" s="14"/>
      <c r="AD422" s="14"/>
      <c r="AE422" s="14"/>
      <c r="AT422" s="255" t="s">
        <v>206</v>
      </c>
      <c r="AU422" s="255" t="s">
        <v>78</v>
      </c>
      <c r="AV422" s="14" t="s">
        <v>78</v>
      </c>
      <c r="AW422" s="14" t="s">
        <v>31</v>
      </c>
      <c r="AX422" s="14" t="s">
        <v>69</v>
      </c>
      <c r="AY422" s="255" t="s">
        <v>193</v>
      </c>
    </row>
    <row r="423" s="14" customFormat="1">
      <c r="A423" s="14"/>
      <c r="B423" s="245"/>
      <c r="C423" s="246"/>
      <c r="D423" s="228" t="s">
        <v>206</v>
      </c>
      <c r="E423" s="247" t="s">
        <v>19</v>
      </c>
      <c r="F423" s="248" t="s">
        <v>1516</v>
      </c>
      <c r="G423" s="246"/>
      <c r="H423" s="249">
        <v>-13.352</v>
      </c>
      <c r="I423" s="250"/>
      <c r="J423" s="246"/>
      <c r="K423" s="246"/>
      <c r="L423" s="251"/>
      <c r="M423" s="252"/>
      <c r="N423" s="253"/>
      <c r="O423" s="253"/>
      <c r="P423" s="253"/>
      <c r="Q423" s="253"/>
      <c r="R423" s="253"/>
      <c r="S423" s="253"/>
      <c r="T423" s="254"/>
      <c r="U423" s="14"/>
      <c r="V423" s="14"/>
      <c r="W423" s="14"/>
      <c r="X423" s="14"/>
      <c r="Y423" s="14"/>
      <c r="Z423" s="14"/>
      <c r="AA423" s="14"/>
      <c r="AB423" s="14"/>
      <c r="AC423" s="14"/>
      <c r="AD423" s="14"/>
      <c r="AE423" s="14"/>
      <c r="AT423" s="255" t="s">
        <v>206</v>
      </c>
      <c r="AU423" s="255" t="s">
        <v>78</v>
      </c>
      <c r="AV423" s="14" t="s">
        <v>78</v>
      </c>
      <c r="AW423" s="14" t="s">
        <v>31</v>
      </c>
      <c r="AX423" s="14" t="s">
        <v>69</v>
      </c>
      <c r="AY423" s="255" t="s">
        <v>193</v>
      </c>
    </row>
    <row r="424" s="15" customFormat="1">
      <c r="A424" s="15"/>
      <c r="B424" s="256"/>
      <c r="C424" s="257"/>
      <c r="D424" s="228" t="s">
        <v>206</v>
      </c>
      <c r="E424" s="258" t="s">
        <v>19</v>
      </c>
      <c r="F424" s="259" t="s">
        <v>218</v>
      </c>
      <c r="G424" s="257"/>
      <c r="H424" s="260">
        <v>236.828</v>
      </c>
      <c r="I424" s="261"/>
      <c r="J424" s="257"/>
      <c r="K424" s="257"/>
      <c r="L424" s="262"/>
      <c r="M424" s="263"/>
      <c r="N424" s="264"/>
      <c r="O424" s="264"/>
      <c r="P424" s="264"/>
      <c r="Q424" s="264"/>
      <c r="R424" s="264"/>
      <c r="S424" s="264"/>
      <c r="T424" s="265"/>
      <c r="U424" s="15"/>
      <c r="V424" s="15"/>
      <c r="W424" s="15"/>
      <c r="X424" s="15"/>
      <c r="Y424" s="15"/>
      <c r="Z424" s="15"/>
      <c r="AA424" s="15"/>
      <c r="AB424" s="15"/>
      <c r="AC424" s="15"/>
      <c r="AD424" s="15"/>
      <c r="AE424" s="15"/>
      <c r="AT424" s="266" t="s">
        <v>206</v>
      </c>
      <c r="AU424" s="266" t="s">
        <v>78</v>
      </c>
      <c r="AV424" s="15" t="s">
        <v>200</v>
      </c>
      <c r="AW424" s="15" t="s">
        <v>31</v>
      </c>
      <c r="AX424" s="15" t="s">
        <v>76</v>
      </c>
      <c r="AY424" s="266" t="s">
        <v>193</v>
      </c>
    </row>
    <row r="425" s="2" customFormat="1" ht="24.15" customHeight="1">
      <c r="A425" s="41"/>
      <c r="B425" s="42"/>
      <c r="C425" s="215" t="s">
        <v>321</v>
      </c>
      <c r="D425" s="215" t="s">
        <v>195</v>
      </c>
      <c r="E425" s="216" t="s">
        <v>1517</v>
      </c>
      <c r="F425" s="217" t="s">
        <v>1518</v>
      </c>
      <c r="G425" s="218" t="s">
        <v>258</v>
      </c>
      <c r="H425" s="219">
        <v>38.780000000000001</v>
      </c>
      <c r="I425" s="220"/>
      <c r="J425" s="221">
        <f>ROUND(I425*H425,2)</f>
        <v>0</v>
      </c>
      <c r="K425" s="217" t="s">
        <v>199</v>
      </c>
      <c r="L425" s="47"/>
      <c r="M425" s="222" t="s">
        <v>19</v>
      </c>
      <c r="N425" s="223" t="s">
        <v>40</v>
      </c>
      <c r="O425" s="87"/>
      <c r="P425" s="224">
        <f>O425*H425</f>
        <v>0</v>
      </c>
      <c r="Q425" s="224">
        <v>0</v>
      </c>
      <c r="R425" s="224">
        <f>Q425*H425</f>
        <v>0</v>
      </c>
      <c r="S425" s="224">
        <v>0.058999999999999997</v>
      </c>
      <c r="T425" s="225">
        <f>S425*H425</f>
        <v>2.2880199999999999</v>
      </c>
      <c r="U425" s="41"/>
      <c r="V425" s="41"/>
      <c r="W425" s="41"/>
      <c r="X425" s="41"/>
      <c r="Y425" s="41"/>
      <c r="Z425" s="41"/>
      <c r="AA425" s="41"/>
      <c r="AB425" s="41"/>
      <c r="AC425" s="41"/>
      <c r="AD425" s="41"/>
      <c r="AE425" s="41"/>
      <c r="AR425" s="226" t="s">
        <v>200</v>
      </c>
      <c r="AT425" s="226" t="s">
        <v>195</v>
      </c>
      <c r="AU425" s="226" t="s">
        <v>78</v>
      </c>
      <c r="AY425" s="20" t="s">
        <v>193</v>
      </c>
      <c r="BE425" s="227">
        <f>IF(N425="základní",J425,0)</f>
        <v>0</v>
      </c>
      <c r="BF425" s="227">
        <f>IF(N425="snížená",J425,0)</f>
        <v>0</v>
      </c>
      <c r="BG425" s="227">
        <f>IF(N425="zákl. přenesená",J425,0)</f>
        <v>0</v>
      </c>
      <c r="BH425" s="227">
        <f>IF(N425="sníž. přenesená",J425,0)</f>
        <v>0</v>
      </c>
      <c r="BI425" s="227">
        <f>IF(N425="nulová",J425,0)</f>
        <v>0</v>
      </c>
      <c r="BJ425" s="20" t="s">
        <v>76</v>
      </c>
      <c r="BK425" s="227">
        <f>ROUND(I425*H425,2)</f>
        <v>0</v>
      </c>
      <c r="BL425" s="20" t="s">
        <v>200</v>
      </c>
      <c r="BM425" s="226" t="s">
        <v>1519</v>
      </c>
    </row>
    <row r="426" s="2" customFormat="1">
      <c r="A426" s="41"/>
      <c r="B426" s="42"/>
      <c r="C426" s="43"/>
      <c r="D426" s="228" t="s">
        <v>202</v>
      </c>
      <c r="E426" s="43"/>
      <c r="F426" s="229" t="s">
        <v>1520</v>
      </c>
      <c r="G426" s="43"/>
      <c r="H426" s="43"/>
      <c r="I426" s="230"/>
      <c r="J426" s="43"/>
      <c r="K426" s="43"/>
      <c r="L426" s="47"/>
      <c r="M426" s="231"/>
      <c r="N426" s="232"/>
      <c r="O426" s="87"/>
      <c r="P426" s="87"/>
      <c r="Q426" s="87"/>
      <c r="R426" s="87"/>
      <c r="S426" s="87"/>
      <c r="T426" s="88"/>
      <c r="U426" s="41"/>
      <c r="V426" s="41"/>
      <c r="W426" s="41"/>
      <c r="X426" s="41"/>
      <c r="Y426" s="41"/>
      <c r="Z426" s="41"/>
      <c r="AA426" s="41"/>
      <c r="AB426" s="41"/>
      <c r="AC426" s="41"/>
      <c r="AD426" s="41"/>
      <c r="AE426" s="41"/>
      <c r="AT426" s="20" t="s">
        <v>202</v>
      </c>
      <c r="AU426" s="20" t="s">
        <v>78</v>
      </c>
    </row>
    <row r="427" s="2" customFormat="1">
      <c r="A427" s="41"/>
      <c r="B427" s="42"/>
      <c r="C427" s="43"/>
      <c r="D427" s="233" t="s">
        <v>204</v>
      </c>
      <c r="E427" s="43"/>
      <c r="F427" s="234" t="s">
        <v>1521</v>
      </c>
      <c r="G427" s="43"/>
      <c r="H427" s="43"/>
      <c r="I427" s="230"/>
      <c r="J427" s="43"/>
      <c r="K427" s="43"/>
      <c r="L427" s="47"/>
      <c r="M427" s="231"/>
      <c r="N427" s="232"/>
      <c r="O427" s="87"/>
      <c r="P427" s="87"/>
      <c r="Q427" s="87"/>
      <c r="R427" s="87"/>
      <c r="S427" s="87"/>
      <c r="T427" s="88"/>
      <c r="U427" s="41"/>
      <c r="V427" s="41"/>
      <c r="W427" s="41"/>
      <c r="X427" s="41"/>
      <c r="Y427" s="41"/>
      <c r="Z427" s="41"/>
      <c r="AA427" s="41"/>
      <c r="AB427" s="41"/>
      <c r="AC427" s="41"/>
      <c r="AD427" s="41"/>
      <c r="AE427" s="41"/>
      <c r="AT427" s="20" t="s">
        <v>204</v>
      </c>
      <c r="AU427" s="20" t="s">
        <v>78</v>
      </c>
    </row>
    <row r="428" s="13" customFormat="1">
      <c r="A428" s="13"/>
      <c r="B428" s="235"/>
      <c r="C428" s="236"/>
      <c r="D428" s="228" t="s">
        <v>206</v>
      </c>
      <c r="E428" s="237" t="s">
        <v>19</v>
      </c>
      <c r="F428" s="238" t="s">
        <v>279</v>
      </c>
      <c r="G428" s="236"/>
      <c r="H428" s="237" t="s">
        <v>19</v>
      </c>
      <c r="I428" s="239"/>
      <c r="J428" s="236"/>
      <c r="K428" s="236"/>
      <c r="L428" s="240"/>
      <c r="M428" s="241"/>
      <c r="N428" s="242"/>
      <c r="O428" s="242"/>
      <c r="P428" s="242"/>
      <c r="Q428" s="242"/>
      <c r="R428" s="242"/>
      <c r="S428" s="242"/>
      <c r="T428" s="243"/>
      <c r="U428" s="13"/>
      <c r="V428" s="13"/>
      <c r="W428" s="13"/>
      <c r="X428" s="13"/>
      <c r="Y428" s="13"/>
      <c r="Z428" s="13"/>
      <c r="AA428" s="13"/>
      <c r="AB428" s="13"/>
      <c r="AC428" s="13"/>
      <c r="AD428" s="13"/>
      <c r="AE428" s="13"/>
      <c r="AT428" s="244" t="s">
        <v>206</v>
      </c>
      <c r="AU428" s="244" t="s">
        <v>78</v>
      </c>
      <c r="AV428" s="13" t="s">
        <v>76</v>
      </c>
      <c r="AW428" s="13" t="s">
        <v>31</v>
      </c>
      <c r="AX428" s="13" t="s">
        <v>69</v>
      </c>
      <c r="AY428" s="244" t="s">
        <v>193</v>
      </c>
    </row>
    <row r="429" s="14" customFormat="1">
      <c r="A429" s="14"/>
      <c r="B429" s="245"/>
      <c r="C429" s="246"/>
      <c r="D429" s="228" t="s">
        <v>206</v>
      </c>
      <c r="E429" s="247" t="s">
        <v>19</v>
      </c>
      <c r="F429" s="248" t="s">
        <v>1522</v>
      </c>
      <c r="G429" s="246"/>
      <c r="H429" s="249">
        <v>40.799999999999997</v>
      </c>
      <c r="I429" s="250"/>
      <c r="J429" s="246"/>
      <c r="K429" s="246"/>
      <c r="L429" s="251"/>
      <c r="M429" s="252"/>
      <c r="N429" s="253"/>
      <c r="O429" s="253"/>
      <c r="P429" s="253"/>
      <c r="Q429" s="253"/>
      <c r="R429" s="253"/>
      <c r="S429" s="253"/>
      <c r="T429" s="254"/>
      <c r="U429" s="14"/>
      <c r="V429" s="14"/>
      <c r="W429" s="14"/>
      <c r="X429" s="14"/>
      <c r="Y429" s="14"/>
      <c r="Z429" s="14"/>
      <c r="AA429" s="14"/>
      <c r="AB429" s="14"/>
      <c r="AC429" s="14"/>
      <c r="AD429" s="14"/>
      <c r="AE429" s="14"/>
      <c r="AT429" s="255" t="s">
        <v>206</v>
      </c>
      <c r="AU429" s="255" t="s">
        <v>78</v>
      </c>
      <c r="AV429" s="14" t="s">
        <v>78</v>
      </c>
      <c r="AW429" s="14" t="s">
        <v>31</v>
      </c>
      <c r="AX429" s="14" t="s">
        <v>69</v>
      </c>
      <c r="AY429" s="255" t="s">
        <v>193</v>
      </c>
    </row>
    <row r="430" s="14" customFormat="1">
      <c r="A430" s="14"/>
      <c r="B430" s="245"/>
      <c r="C430" s="246"/>
      <c r="D430" s="228" t="s">
        <v>206</v>
      </c>
      <c r="E430" s="247" t="s">
        <v>19</v>
      </c>
      <c r="F430" s="248" t="s">
        <v>1523</v>
      </c>
      <c r="G430" s="246"/>
      <c r="H430" s="249">
        <v>-2.02</v>
      </c>
      <c r="I430" s="250"/>
      <c r="J430" s="246"/>
      <c r="K430" s="246"/>
      <c r="L430" s="251"/>
      <c r="M430" s="252"/>
      <c r="N430" s="253"/>
      <c r="O430" s="253"/>
      <c r="P430" s="253"/>
      <c r="Q430" s="253"/>
      <c r="R430" s="253"/>
      <c r="S430" s="253"/>
      <c r="T430" s="254"/>
      <c r="U430" s="14"/>
      <c r="V430" s="14"/>
      <c r="W430" s="14"/>
      <c r="X430" s="14"/>
      <c r="Y430" s="14"/>
      <c r="Z430" s="14"/>
      <c r="AA430" s="14"/>
      <c r="AB430" s="14"/>
      <c r="AC430" s="14"/>
      <c r="AD430" s="14"/>
      <c r="AE430" s="14"/>
      <c r="AT430" s="255" t="s">
        <v>206</v>
      </c>
      <c r="AU430" s="255" t="s">
        <v>78</v>
      </c>
      <c r="AV430" s="14" t="s">
        <v>78</v>
      </c>
      <c r="AW430" s="14" t="s">
        <v>31</v>
      </c>
      <c r="AX430" s="14" t="s">
        <v>69</v>
      </c>
      <c r="AY430" s="255" t="s">
        <v>193</v>
      </c>
    </row>
    <row r="431" s="15" customFormat="1">
      <c r="A431" s="15"/>
      <c r="B431" s="256"/>
      <c r="C431" s="257"/>
      <c r="D431" s="228" t="s">
        <v>206</v>
      </c>
      <c r="E431" s="258" t="s">
        <v>19</v>
      </c>
      <c r="F431" s="259" t="s">
        <v>218</v>
      </c>
      <c r="G431" s="257"/>
      <c r="H431" s="260">
        <v>38.780000000000001</v>
      </c>
      <c r="I431" s="261"/>
      <c r="J431" s="257"/>
      <c r="K431" s="257"/>
      <c r="L431" s="262"/>
      <c r="M431" s="263"/>
      <c r="N431" s="264"/>
      <c r="O431" s="264"/>
      <c r="P431" s="264"/>
      <c r="Q431" s="264"/>
      <c r="R431" s="264"/>
      <c r="S431" s="264"/>
      <c r="T431" s="265"/>
      <c r="U431" s="15"/>
      <c r="V431" s="15"/>
      <c r="W431" s="15"/>
      <c r="X431" s="15"/>
      <c r="Y431" s="15"/>
      <c r="Z431" s="15"/>
      <c r="AA431" s="15"/>
      <c r="AB431" s="15"/>
      <c r="AC431" s="15"/>
      <c r="AD431" s="15"/>
      <c r="AE431" s="15"/>
      <c r="AT431" s="266" t="s">
        <v>206</v>
      </c>
      <c r="AU431" s="266" t="s">
        <v>78</v>
      </c>
      <c r="AV431" s="15" t="s">
        <v>200</v>
      </c>
      <c r="AW431" s="15" t="s">
        <v>31</v>
      </c>
      <c r="AX431" s="15" t="s">
        <v>76</v>
      </c>
      <c r="AY431" s="266" t="s">
        <v>193</v>
      </c>
    </row>
    <row r="432" s="2" customFormat="1" ht="16.5" customHeight="1">
      <c r="A432" s="41"/>
      <c r="B432" s="42"/>
      <c r="C432" s="215" t="s">
        <v>514</v>
      </c>
      <c r="D432" s="215" t="s">
        <v>195</v>
      </c>
      <c r="E432" s="216" t="s">
        <v>1524</v>
      </c>
      <c r="F432" s="217" t="s">
        <v>1525</v>
      </c>
      <c r="G432" s="218" t="s">
        <v>258</v>
      </c>
      <c r="H432" s="219">
        <v>44.634</v>
      </c>
      <c r="I432" s="220"/>
      <c r="J432" s="221">
        <f>ROUND(I432*H432,2)</f>
        <v>0</v>
      </c>
      <c r="K432" s="217" t="s">
        <v>199</v>
      </c>
      <c r="L432" s="47"/>
      <c r="M432" s="222" t="s">
        <v>19</v>
      </c>
      <c r="N432" s="223" t="s">
        <v>40</v>
      </c>
      <c r="O432" s="87"/>
      <c r="P432" s="224">
        <f>O432*H432</f>
        <v>0</v>
      </c>
      <c r="Q432" s="224">
        <v>0</v>
      </c>
      <c r="R432" s="224">
        <f>Q432*H432</f>
        <v>0</v>
      </c>
      <c r="S432" s="224">
        <v>0.068000000000000005</v>
      </c>
      <c r="T432" s="225">
        <f>S432*H432</f>
        <v>3.0351120000000003</v>
      </c>
      <c r="U432" s="41"/>
      <c r="V432" s="41"/>
      <c r="W432" s="41"/>
      <c r="X432" s="41"/>
      <c r="Y432" s="41"/>
      <c r="Z432" s="41"/>
      <c r="AA432" s="41"/>
      <c r="AB432" s="41"/>
      <c r="AC432" s="41"/>
      <c r="AD432" s="41"/>
      <c r="AE432" s="41"/>
      <c r="AR432" s="226" t="s">
        <v>200</v>
      </c>
      <c r="AT432" s="226" t="s">
        <v>195</v>
      </c>
      <c r="AU432" s="226" t="s">
        <v>78</v>
      </c>
      <c r="AY432" s="20" t="s">
        <v>193</v>
      </c>
      <c r="BE432" s="227">
        <f>IF(N432="základní",J432,0)</f>
        <v>0</v>
      </c>
      <c r="BF432" s="227">
        <f>IF(N432="snížená",J432,0)</f>
        <v>0</v>
      </c>
      <c r="BG432" s="227">
        <f>IF(N432="zákl. přenesená",J432,0)</f>
        <v>0</v>
      </c>
      <c r="BH432" s="227">
        <f>IF(N432="sníž. přenesená",J432,0)</f>
        <v>0</v>
      </c>
      <c r="BI432" s="227">
        <f>IF(N432="nulová",J432,0)</f>
        <v>0</v>
      </c>
      <c r="BJ432" s="20" t="s">
        <v>76</v>
      </c>
      <c r="BK432" s="227">
        <f>ROUND(I432*H432,2)</f>
        <v>0</v>
      </c>
      <c r="BL432" s="20" t="s">
        <v>200</v>
      </c>
      <c r="BM432" s="226" t="s">
        <v>1526</v>
      </c>
    </row>
    <row r="433" s="2" customFormat="1">
      <c r="A433" s="41"/>
      <c r="B433" s="42"/>
      <c r="C433" s="43"/>
      <c r="D433" s="228" t="s">
        <v>202</v>
      </c>
      <c r="E433" s="43"/>
      <c r="F433" s="229" t="s">
        <v>1527</v>
      </c>
      <c r="G433" s="43"/>
      <c r="H433" s="43"/>
      <c r="I433" s="230"/>
      <c r="J433" s="43"/>
      <c r="K433" s="43"/>
      <c r="L433" s="47"/>
      <c r="M433" s="231"/>
      <c r="N433" s="232"/>
      <c r="O433" s="87"/>
      <c r="P433" s="87"/>
      <c r="Q433" s="87"/>
      <c r="R433" s="87"/>
      <c r="S433" s="87"/>
      <c r="T433" s="88"/>
      <c r="U433" s="41"/>
      <c r="V433" s="41"/>
      <c r="W433" s="41"/>
      <c r="X433" s="41"/>
      <c r="Y433" s="41"/>
      <c r="Z433" s="41"/>
      <c r="AA433" s="41"/>
      <c r="AB433" s="41"/>
      <c r="AC433" s="41"/>
      <c r="AD433" s="41"/>
      <c r="AE433" s="41"/>
      <c r="AT433" s="20" t="s">
        <v>202</v>
      </c>
      <c r="AU433" s="20" t="s">
        <v>78</v>
      </c>
    </row>
    <row r="434" s="2" customFormat="1">
      <c r="A434" s="41"/>
      <c r="B434" s="42"/>
      <c r="C434" s="43"/>
      <c r="D434" s="233" t="s">
        <v>204</v>
      </c>
      <c r="E434" s="43"/>
      <c r="F434" s="234" t="s">
        <v>1528</v>
      </c>
      <c r="G434" s="43"/>
      <c r="H434" s="43"/>
      <c r="I434" s="230"/>
      <c r="J434" s="43"/>
      <c r="K434" s="43"/>
      <c r="L434" s="47"/>
      <c r="M434" s="231"/>
      <c r="N434" s="232"/>
      <c r="O434" s="87"/>
      <c r="P434" s="87"/>
      <c r="Q434" s="87"/>
      <c r="R434" s="87"/>
      <c r="S434" s="87"/>
      <c r="T434" s="88"/>
      <c r="U434" s="41"/>
      <c r="V434" s="41"/>
      <c r="W434" s="41"/>
      <c r="X434" s="41"/>
      <c r="Y434" s="41"/>
      <c r="Z434" s="41"/>
      <c r="AA434" s="41"/>
      <c r="AB434" s="41"/>
      <c r="AC434" s="41"/>
      <c r="AD434" s="41"/>
      <c r="AE434" s="41"/>
      <c r="AT434" s="20" t="s">
        <v>204</v>
      </c>
      <c r="AU434" s="20" t="s">
        <v>78</v>
      </c>
    </row>
    <row r="435" s="13" customFormat="1">
      <c r="A435" s="13"/>
      <c r="B435" s="235"/>
      <c r="C435" s="236"/>
      <c r="D435" s="228" t="s">
        <v>206</v>
      </c>
      <c r="E435" s="237" t="s">
        <v>19</v>
      </c>
      <c r="F435" s="238" t="s">
        <v>279</v>
      </c>
      <c r="G435" s="236"/>
      <c r="H435" s="237" t="s">
        <v>19</v>
      </c>
      <c r="I435" s="239"/>
      <c r="J435" s="236"/>
      <c r="K435" s="236"/>
      <c r="L435" s="240"/>
      <c r="M435" s="241"/>
      <c r="N435" s="242"/>
      <c r="O435" s="242"/>
      <c r="P435" s="242"/>
      <c r="Q435" s="242"/>
      <c r="R435" s="242"/>
      <c r="S435" s="242"/>
      <c r="T435" s="243"/>
      <c r="U435" s="13"/>
      <c r="V435" s="13"/>
      <c r="W435" s="13"/>
      <c r="X435" s="13"/>
      <c r="Y435" s="13"/>
      <c r="Z435" s="13"/>
      <c r="AA435" s="13"/>
      <c r="AB435" s="13"/>
      <c r="AC435" s="13"/>
      <c r="AD435" s="13"/>
      <c r="AE435" s="13"/>
      <c r="AT435" s="244" t="s">
        <v>206</v>
      </c>
      <c r="AU435" s="244" t="s">
        <v>78</v>
      </c>
      <c r="AV435" s="13" t="s">
        <v>76</v>
      </c>
      <c r="AW435" s="13" t="s">
        <v>31</v>
      </c>
      <c r="AX435" s="13" t="s">
        <v>69</v>
      </c>
      <c r="AY435" s="244" t="s">
        <v>193</v>
      </c>
    </row>
    <row r="436" s="13" customFormat="1">
      <c r="A436" s="13"/>
      <c r="B436" s="235"/>
      <c r="C436" s="236"/>
      <c r="D436" s="228" t="s">
        <v>206</v>
      </c>
      <c r="E436" s="237" t="s">
        <v>19</v>
      </c>
      <c r="F436" s="238" t="s">
        <v>1529</v>
      </c>
      <c r="G436" s="236"/>
      <c r="H436" s="237" t="s">
        <v>19</v>
      </c>
      <c r="I436" s="239"/>
      <c r="J436" s="236"/>
      <c r="K436" s="236"/>
      <c r="L436" s="240"/>
      <c r="M436" s="241"/>
      <c r="N436" s="242"/>
      <c r="O436" s="242"/>
      <c r="P436" s="242"/>
      <c r="Q436" s="242"/>
      <c r="R436" s="242"/>
      <c r="S436" s="242"/>
      <c r="T436" s="243"/>
      <c r="U436" s="13"/>
      <c r="V436" s="13"/>
      <c r="W436" s="13"/>
      <c r="X436" s="13"/>
      <c r="Y436" s="13"/>
      <c r="Z436" s="13"/>
      <c r="AA436" s="13"/>
      <c r="AB436" s="13"/>
      <c r="AC436" s="13"/>
      <c r="AD436" s="13"/>
      <c r="AE436" s="13"/>
      <c r="AT436" s="244" t="s">
        <v>206</v>
      </c>
      <c r="AU436" s="244" t="s">
        <v>78</v>
      </c>
      <c r="AV436" s="13" t="s">
        <v>76</v>
      </c>
      <c r="AW436" s="13" t="s">
        <v>31</v>
      </c>
      <c r="AX436" s="13" t="s">
        <v>69</v>
      </c>
      <c r="AY436" s="244" t="s">
        <v>193</v>
      </c>
    </row>
    <row r="437" s="14" customFormat="1">
      <c r="A437" s="14"/>
      <c r="B437" s="245"/>
      <c r="C437" s="246"/>
      <c r="D437" s="228" t="s">
        <v>206</v>
      </c>
      <c r="E437" s="247" t="s">
        <v>19</v>
      </c>
      <c r="F437" s="248" t="s">
        <v>1530</v>
      </c>
      <c r="G437" s="246"/>
      <c r="H437" s="249">
        <v>50.82</v>
      </c>
      <c r="I437" s="250"/>
      <c r="J437" s="246"/>
      <c r="K437" s="246"/>
      <c r="L437" s="251"/>
      <c r="M437" s="252"/>
      <c r="N437" s="253"/>
      <c r="O437" s="253"/>
      <c r="P437" s="253"/>
      <c r="Q437" s="253"/>
      <c r="R437" s="253"/>
      <c r="S437" s="253"/>
      <c r="T437" s="254"/>
      <c r="U437" s="14"/>
      <c r="V437" s="14"/>
      <c r="W437" s="14"/>
      <c r="X437" s="14"/>
      <c r="Y437" s="14"/>
      <c r="Z437" s="14"/>
      <c r="AA437" s="14"/>
      <c r="AB437" s="14"/>
      <c r="AC437" s="14"/>
      <c r="AD437" s="14"/>
      <c r="AE437" s="14"/>
      <c r="AT437" s="255" t="s">
        <v>206</v>
      </c>
      <c r="AU437" s="255" t="s">
        <v>78</v>
      </c>
      <c r="AV437" s="14" t="s">
        <v>78</v>
      </c>
      <c r="AW437" s="14" t="s">
        <v>31</v>
      </c>
      <c r="AX437" s="14" t="s">
        <v>69</v>
      </c>
      <c r="AY437" s="255" t="s">
        <v>193</v>
      </c>
    </row>
    <row r="438" s="14" customFormat="1">
      <c r="A438" s="14"/>
      <c r="B438" s="245"/>
      <c r="C438" s="246"/>
      <c r="D438" s="228" t="s">
        <v>206</v>
      </c>
      <c r="E438" s="247" t="s">
        <v>19</v>
      </c>
      <c r="F438" s="248" t="s">
        <v>1531</v>
      </c>
      <c r="G438" s="246"/>
      <c r="H438" s="249">
        <v>-6.1859999999999999</v>
      </c>
      <c r="I438" s="250"/>
      <c r="J438" s="246"/>
      <c r="K438" s="246"/>
      <c r="L438" s="251"/>
      <c r="M438" s="252"/>
      <c r="N438" s="253"/>
      <c r="O438" s="253"/>
      <c r="P438" s="253"/>
      <c r="Q438" s="253"/>
      <c r="R438" s="253"/>
      <c r="S438" s="253"/>
      <c r="T438" s="254"/>
      <c r="U438" s="14"/>
      <c r="V438" s="14"/>
      <c r="W438" s="14"/>
      <c r="X438" s="14"/>
      <c r="Y438" s="14"/>
      <c r="Z438" s="14"/>
      <c r="AA438" s="14"/>
      <c r="AB438" s="14"/>
      <c r="AC438" s="14"/>
      <c r="AD438" s="14"/>
      <c r="AE438" s="14"/>
      <c r="AT438" s="255" t="s">
        <v>206</v>
      </c>
      <c r="AU438" s="255" t="s">
        <v>78</v>
      </c>
      <c r="AV438" s="14" t="s">
        <v>78</v>
      </c>
      <c r="AW438" s="14" t="s">
        <v>31</v>
      </c>
      <c r="AX438" s="14" t="s">
        <v>69</v>
      </c>
      <c r="AY438" s="255" t="s">
        <v>193</v>
      </c>
    </row>
    <row r="439" s="15" customFormat="1">
      <c r="A439" s="15"/>
      <c r="B439" s="256"/>
      <c r="C439" s="257"/>
      <c r="D439" s="228" t="s">
        <v>206</v>
      </c>
      <c r="E439" s="258" t="s">
        <v>19</v>
      </c>
      <c r="F439" s="259" t="s">
        <v>218</v>
      </c>
      <c r="G439" s="257"/>
      <c r="H439" s="260">
        <v>44.634</v>
      </c>
      <c r="I439" s="261"/>
      <c r="J439" s="257"/>
      <c r="K439" s="257"/>
      <c r="L439" s="262"/>
      <c r="M439" s="263"/>
      <c r="N439" s="264"/>
      <c r="O439" s="264"/>
      <c r="P439" s="264"/>
      <c r="Q439" s="264"/>
      <c r="R439" s="264"/>
      <c r="S439" s="264"/>
      <c r="T439" s="265"/>
      <c r="U439" s="15"/>
      <c r="V439" s="15"/>
      <c r="W439" s="15"/>
      <c r="X439" s="15"/>
      <c r="Y439" s="15"/>
      <c r="Z439" s="15"/>
      <c r="AA439" s="15"/>
      <c r="AB439" s="15"/>
      <c r="AC439" s="15"/>
      <c r="AD439" s="15"/>
      <c r="AE439" s="15"/>
      <c r="AT439" s="266" t="s">
        <v>206</v>
      </c>
      <c r="AU439" s="266" t="s">
        <v>78</v>
      </c>
      <c r="AV439" s="15" t="s">
        <v>200</v>
      </c>
      <c r="AW439" s="15" t="s">
        <v>31</v>
      </c>
      <c r="AX439" s="15" t="s">
        <v>76</v>
      </c>
      <c r="AY439" s="266" t="s">
        <v>193</v>
      </c>
    </row>
    <row r="440" s="12" customFormat="1" ht="22.8" customHeight="1">
      <c r="A440" s="12"/>
      <c r="B440" s="199"/>
      <c r="C440" s="200"/>
      <c r="D440" s="201" t="s">
        <v>68</v>
      </c>
      <c r="E440" s="213" t="s">
        <v>605</v>
      </c>
      <c r="F440" s="213" t="s">
        <v>606</v>
      </c>
      <c r="G440" s="200"/>
      <c r="H440" s="200"/>
      <c r="I440" s="203"/>
      <c r="J440" s="214">
        <f>BK440</f>
        <v>0</v>
      </c>
      <c r="K440" s="200"/>
      <c r="L440" s="205"/>
      <c r="M440" s="206"/>
      <c r="N440" s="207"/>
      <c r="O440" s="207"/>
      <c r="P440" s="208">
        <f>SUM(P441:P483)</f>
        <v>0</v>
      </c>
      <c r="Q440" s="207"/>
      <c r="R440" s="208">
        <f>SUM(R441:R483)</f>
        <v>0</v>
      </c>
      <c r="S440" s="207"/>
      <c r="T440" s="209">
        <f>SUM(T441:T483)</f>
        <v>0</v>
      </c>
      <c r="U440" s="12"/>
      <c r="V440" s="12"/>
      <c r="W440" s="12"/>
      <c r="X440" s="12"/>
      <c r="Y440" s="12"/>
      <c r="Z440" s="12"/>
      <c r="AA440" s="12"/>
      <c r="AB440" s="12"/>
      <c r="AC440" s="12"/>
      <c r="AD440" s="12"/>
      <c r="AE440" s="12"/>
      <c r="AR440" s="210" t="s">
        <v>76</v>
      </c>
      <c r="AT440" s="211" t="s">
        <v>68</v>
      </c>
      <c r="AU440" s="211" t="s">
        <v>76</v>
      </c>
      <c r="AY440" s="210" t="s">
        <v>193</v>
      </c>
      <c r="BK440" s="212">
        <f>SUM(BK441:BK483)</f>
        <v>0</v>
      </c>
    </row>
    <row r="441" s="2" customFormat="1" ht="21.75" customHeight="1">
      <c r="A441" s="41"/>
      <c r="B441" s="42"/>
      <c r="C441" s="215" t="s">
        <v>523</v>
      </c>
      <c r="D441" s="215" t="s">
        <v>195</v>
      </c>
      <c r="E441" s="216" t="s">
        <v>615</v>
      </c>
      <c r="F441" s="217" t="s">
        <v>616</v>
      </c>
      <c r="G441" s="218" t="s">
        <v>248</v>
      </c>
      <c r="H441" s="219">
        <v>146.981</v>
      </c>
      <c r="I441" s="220"/>
      <c r="J441" s="221">
        <f>ROUND(I441*H441,2)</f>
        <v>0</v>
      </c>
      <c r="K441" s="217" t="s">
        <v>199</v>
      </c>
      <c r="L441" s="47"/>
      <c r="M441" s="222" t="s">
        <v>19</v>
      </c>
      <c r="N441" s="223" t="s">
        <v>40</v>
      </c>
      <c r="O441" s="87"/>
      <c r="P441" s="224">
        <f>O441*H441</f>
        <v>0</v>
      </c>
      <c r="Q441" s="224">
        <v>0</v>
      </c>
      <c r="R441" s="224">
        <f>Q441*H441</f>
        <v>0</v>
      </c>
      <c r="S441" s="224">
        <v>0</v>
      </c>
      <c r="T441" s="225">
        <f>S441*H441</f>
        <v>0</v>
      </c>
      <c r="U441" s="41"/>
      <c r="V441" s="41"/>
      <c r="W441" s="41"/>
      <c r="X441" s="41"/>
      <c r="Y441" s="41"/>
      <c r="Z441" s="41"/>
      <c r="AA441" s="41"/>
      <c r="AB441" s="41"/>
      <c r="AC441" s="41"/>
      <c r="AD441" s="41"/>
      <c r="AE441" s="41"/>
      <c r="AR441" s="226" t="s">
        <v>200</v>
      </c>
      <c r="AT441" s="226" t="s">
        <v>195</v>
      </c>
      <c r="AU441" s="226" t="s">
        <v>78</v>
      </c>
      <c r="AY441" s="20" t="s">
        <v>193</v>
      </c>
      <c r="BE441" s="227">
        <f>IF(N441="základní",J441,0)</f>
        <v>0</v>
      </c>
      <c r="BF441" s="227">
        <f>IF(N441="snížená",J441,0)</f>
        <v>0</v>
      </c>
      <c r="BG441" s="227">
        <f>IF(N441="zákl. přenesená",J441,0)</f>
        <v>0</v>
      </c>
      <c r="BH441" s="227">
        <f>IF(N441="sníž. přenesená",J441,0)</f>
        <v>0</v>
      </c>
      <c r="BI441" s="227">
        <f>IF(N441="nulová",J441,0)</f>
        <v>0</v>
      </c>
      <c r="BJ441" s="20" t="s">
        <v>76</v>
      </c>
      <c r="BK441" s="227">
        <f>ROUND(I441*H441,2)</f>
        <v>0</v>
      </c>
      <c r="BL441" s="20" t="s">
        <v>200</v>
      </c>
      <c r="BM441" s="226" t="s">
        <v>1532</v>
      </c>
    </row>
    <row r="442" s="2" customFormat="1">
      <c r="A442" s="41"/>
      <c r="B442" s="42"/>
      <c r="C442" s="43"/>
      <c r="D442" s="228" t="s">
        <v>202</v>
      </c>
      <c r="E442" s="43"/>
      <c r="F442" s="229" t="s">
        <v>618</v>
      </c>
      <c r="G442" s="43"/>
      <c r="H442" s="43"/>
      <c r="I442" s="230"/>
      <c r="J442" s="43"/>
      <c r="K442" s="43"/>
      <c r="L442" s="47"/>
      <c r="M442" s="231"/>
      <c r="N442" s="232"/>
      <c r="O442" s="87"/>
      <c r="P442" s="87"/>
      <c r="Q442" s="87"/>
      <c r="R442" s="87"/>
      <c r="S442" s="87"/>
      <c r="T442" s="88"/>
      <c r="U442" s="41"/>
      <c r="V442" s="41"/>
      <c r="W442" s="41"/>
      <c r="X442" s="41"/>
      <c r="Y442" s="41"/>
      <c r="Z442" s="41"/>
      <c r="AA442" s="41"/>
      <c r="AB442" s="41"/>
      <c r="AC442" s="41"/>
      <c r="AD442" s="41"/>
      <c r="AE442" s="41"/>
      <c r="AT442" s="20" t="s">
        <v>202</v>
      </c>
      <c r="AU442" s="20" t="s">
        <v>78</v>
      </c>
    </row>
    <row r="443" s="2" customFormat="1">
      <c r="A443" s="41"/>
      <c r="B443" s="42"/>
      <c r="C443" s="43"/>
      <c r="D443" s="233" t="s">
        <v>204</v>
      </c>
      <c r="E443" s="43"/>
      <c r="F443" s="234" t="s">
        <v>619</v>
      </c>
      <c r="G443" s="43"/>
      <c r="H443" s="43"/>
      <c r="I443" s="230"/>
      <c r="J443" s="43"/>
      <c r="K443" s="43"/>
      <c r="L443" s="47"/>
      <c r="M443" s="231"/>
      <c r="N443" s="232"/>
      <c r="O443" s="87"/>
      <c r="P443" s="87"/>
      <c r="Q443" s="87"/>
      <c r="R443" s="87"/>
      <c r="S443" s="87"/>
      <c r="T443" s="88"/>
      <c r="U443" s="41"/>
      <c r="V443" s="41"/>
      <c r="W443" s="41"/>
      <c r="X443" s="41"/>
      <c r="Y443" s="41"/>
      <c r="Z443" s="41"/>
      <c r="AA443" s="41"/>
      <c r="AB443" s="41"/>
      <c r="AC443" s="41"/>
      <c r="AD443" s="41"/>
      <c r="AE443" s="41"/>
      <c r="AT443" s="20" t="s">
        <v>204</v>
      </c>
      <c r="AU443" s="20" t="s">
        <v>78</v>
      </c>
    </row>
    <row r="444" s="2" customFormat="1" ht="16.5" customHeight="1">
      <c r="A444" s="41"/>
      <c r="B444" s="42"/>
      <c r="C444" s="215" t="s">
        <v>530</v>
      </c>
      <c r="D444" s="215" t="s">
        <v>195</v>
      </c>
      <c r="E444" s="216" t="s">
        <v>622</v>
      </c>
      <c r="F444" s="217" t="s">
        <v>623</v>
      </c>
      <c r="G444" s="218" t="s">
        <v>408</v>
      </c>
      <c r="H444" s="219">
        <v>20</v>
      </c>
      <c r="I444" s="220"/>
      <c r="J444" s="221">
        <f>ROUND(I444*H444,2)</f>
        <v>0</v>
      </c>
      <c r="K444" s="217" t="s">
        <v>199</v>
      </c>
      <c r="L444" s="47"/>
      <c r="M444" s="222" t="s">
        <v>19</v>
      </c>
      <c r="N444" s="223" t="s">
        <v>40</v>
      </c>
      <c r="O444" s="87"/>
      <c r="P444" s="224">
        <f>O444*H444</f>
        <v>0</v>
      </c>
      <c r="Q444" s="224">
        <v>0</v>
      </c>
      <c r="R444" s="224">
        <f>Q444*H444</f>
        <v>0</v>
      </c>
      <c r="S444" s="224">
        <v>0</v>
      </c>
      <c r="T444" s="225">
        <f>S444*H444</f>
        <v>0</v>
      </c>
      <c r="U444" s="41"/>
      <c r="V444" s="41"/>
      <c r="W444" s="41"/>
      <c r="X444" s="41"/>
      <c r="Y444" s="41"/>
      <c r="Z444" s="41"/>
      <c r="AA444" s="41"/>
      <c r="AB444" s="41"/>
      <c r="AC444" s="41"/>
      <c r="AD444" s="41"/>
      <c r="AE444" s="41"/>
      <c r="AR444" s="226" t="s">
        <v>200</v>
      </c>
      <c r="AT444" s="226" t="s">
        <v>195</v>
      </c>
      <c r="AU444" s="226" t="s">
        <v>78</v>
      </c>
      <c r="AY444" s="20" t="s">
        <v>193</v>
      </c>
      <c r="BE444" s="227">
        <f>IF(N444="základní",J444,0)</f>
        <v>0</v>
      </c>
      <c r="BF444" s="227">
        <f>IF(N444="snížená",J444,0)</f>
        <v>0</v>
      </c>
      <c r="BG444" s="227">
        <f>IF(N444="zákl. přenesená",J444,0)</f>
        <v>0</v>
      </c>
      <c r="BH444" s="227">
        <f>IF(N444="sníž. přenesená",J444,0)</f>
        <v>0</v>
      </c>
      <c r="BI444" s="227">
        <f>IF(N444="nulová",J444,0)</f>
        <v>0</v>
      </c>
      <c r="BJ444" s="20" t="s">
        <v>76</v>
      </c>
      <c r="BK444" s="227">
        <f>ROUND(I444*H444,2)</f>
        <v>0</v>
      </c>
      <c r="BL444" s="20" t="s">
        <v>200</v>
      </c>
      <c r="BM444" s="226" t="s">
        <v>1533</v>
      </c>
    </row>
    <row r="445" s="2" customFormat="1">
      <c r="A445" s="41"/>
      <c r="B445" s="42"/>
      <c r="C445" s="43"/>
      <c r="D445" s="228" t="s">
        <v>202</v>
      </c>
      <c r="E445" s="43"/>
      <c r="F445" s="229" t="s">
        <v>625</v>
      </c>
      <c r="G445" s="43"/>
      <c r="H445" s="43"/>
      <c r="I445" s="230"/>
      <c r="J445" s="43"/>
      <c r="K445" s="43"/>
      <c r="L445" s="47"/>
      <c r="M445" s="231"/>
      <c r="N445" s="232"/>
      <c r="O445" s="87"/>
      <c r="P445" s="87"/>
      <c r="Q445" s="87"/>
      <c r="R445" s="87"/>
      <c r="S445" s="87"/>
      <c r="T445" s="88"/>
      <c r="U445" s="41"/>
      <c r="V445" s="41"/>
      <c r="W445" s="41"/>
      <c r="X445" s="41"/>
      <c r="Y445" s="41"/>
      <c r="Z445" s="41"/>
      <c r="AA445" s="41"/>
      <c r="AB445" s="41"/>
      <c r="AC445" s="41"/>
      <c r="AD445" s="41"/>
      <c r="AE445" s="41"/>
      <c r="AT445" s="20" t="s">
        <v>202</v>
      </c>
      <c r="AU445" s="20" t="s">
        <v>78</v>
      </c>
    </row>
    <row r="446" s="2" customFormat="1">
      <c r="A446" s="41"/>
      <c r="B446" s="42"/>
      <c r="C446" s="43"/>
      <c r="D446" s="233" t="s">
        <v>204</v>
      </c>
      <c r="E446" s="43"/>
      <c r="F446" s="234" t="s">
        <v>626</v>
      </c>
      <c r="G446" s="43"/>
      <c r="H446" s="43"/>
      <c r="I446" s="230"/>
      <c r="J446" s="43"/>
      <c r="K446" s="43"/>
      <c r="L446" s="47"/>
      <c r="M446" s="231"/>
      <c r="N446" s="232"/>
      <c r="O446" s="87"/>
      <c r="P446" s="87"/>
      <c r="Q446" s="87"/>
      <c r="R446" s="87"/>
      <c r="S446" s="87"/>
      <c r="T446" s="88"/>
      <c r="U446" s="41"/>
      <c r="V446" s="41"/>
      <c r="W446" s="41"/>
      <c r="X446" s="41"/>
      <c r="Y446" s="41"/>
      <c r="Z446" s="41"/>
      <c r="AA446" s="41"/>
      <c r="AB446" s="41"/>
      <c r="AC446" s="41"/>
      <c r="AD446" s="41"/>
      <c r="AE446" s="41"/>
      <c r="AT446" s="20" t="s">
        <v>204</v>
      </c>
      <c r="AU446" s="20" t="s">
        <v>78</v>
      </c>
    </row>
    <row r="447" s="14" customFormat="1">
      <c r="A447" s="14"/>
      <c r="B447" s="245"/>
      <c r="C447" s="246"/>
      <c r="D447" s="228" t="s">
        <v>206</v>
      </c>
      <c r="E447" s="247" t="s">
        <v>19</v>
      </c>
      <c r="F447" s="248" t="s">
        <v>346</v>
      </c>
      <c r="G447" s="246"/>
      <c r="H447" s="249">
        <v>20</v>
      </c>
      <c r="I447" s="250"/>
      <c r="J447" s="246"/>
      <c r="K447" s="246"/>
      <c r="L447" s="251"/>
      <c r="M447" s="252"/>
      <c r="N447" s="253"/>
      <c r="O447" s="253"/>
      <c r="P447" s="253"/>
      <c r="Q447" s="253"/>
      <c r="R447" s="253"/>
      <c r="S447" s="253"/>
      <c r="T447" s="254"/>
      <c r="U447" s="14"/>
      <c r="V447" s="14"/>
      <c r="W447" s="14"/>
      <c r="X447" s="14"/>
      <c r="Y447" s="14"/>
      <c r="Z447" s="14"/>
      <c r="AA447" s="14"/>
      <c r="AB447" s="14"/>
      <c r="AC447" s="14"/>
      <c r="AD447" s="14"/>
      <c r="AE447" s="14"/>
      <c r="AT447" s="255" t="s">
        <v>206</v>
      </c>
      <c r="AU447" s="255" t="s">
        <v>78</v>
      </c>
      <c r="AV447" s="14" t="s">
        <v>78</v>
      </c>
      <c r="AW447" s="14" t="s">
        <v>31</v>
      </c>
      <c r="AX447" s="14" t="s">
        <v>76</v>
      </c>
      <c r="AY447" s="255" t="s">
        <v>193</v>
      </c>
    </row>
    <row r="448" s="2" customFormat="1" ht="16.5" customHeight="1">
      <c r="A448" s="41"/>
      <c r="B448" s="42"/>
      <c r="C448" s="215" t="s">
        <v>537</v>
      </c>
      <c r="D448" s="215" t="s">
        <v>195</v>
      </c>
      <c r="E448" s="216" t="s">
        <v>628</v>
      </c>
      <c r="F448" s="217" t="s">
        <v>629</v>
      </c>
      <c r="G448" s="218" t="s">
        <v>408</v>
      </c>
      <c r="H448" s="219">
        <v>1200</v>
      </c>
      <c r="I448" s="220"/>
      <c r="J448" s="221">
        <f>ROUND(I448*H448,2)</f>
        <v>0</v>
      </c>
      <c r="K448" s="217" t="s">
        <v>199</v>
      </c>
      <c r="L448" s="47"/>
      <c r="M448" s="222" t="s">
        <v>19</v>
      </c>
      <c r="N448" s="223" t="s">
        <v>40</v>
      </c>
      <c r="O448" s="87"/>
      <c r="P448" s="224">
        <f>O448*H448</f>
        <v>0</v>
      </c>
      <c r="Q448" s="224">
        <v>0</v>
      </c>
      <c r="R448" s="224">
        <f>Q448*H448</f>
        <v>0</v>
      </c>
      <c r="S448" s="224">
        <v>0</v>
      </c>
      <c r="T448" s="225">
        <f>S448*H448</f>
        <v>0</v>
      </c>
      <c r="U448" s="41"/>
      <c r="V448" s="41"/>
      <c r="W448" s="41"/>
      <c r="X448" s="41"/>
      <c r="Y448" s="41"/>
      <c r="Z448" s="41"/>
      <c r="AA448" s="41"/>
      <c r="AB448" s="41"/>
      <c r="AC448" s="41"/>
      <c r="AD448" s="41"/>
      <c r="AE448" s="41"/>
      <c r="AR448" s="226" t="s">
        <v>200</v>
      </c>
      <c r="AT448" s="226" t="s">
        <v>195</v>
      </c>
      <c r="AU448" s="226" t="s">
        <v>78</v>
      </c>
      <c r="AY448" s="20" t="s">
        <v>193</v>
      </c>
      <c r="BE448" s="227">
        <f>IF(N448="základní",J448,0)</f>
        <v>0</v>
      </c>
      <c r="BF448" s="227">
        <f>IF(N448="snížená",J448,0)</f>
        <v>0</v>
      </c>
      <c r="BG448" s="227">
        <f>IF(N448="zákl. přenesená",J448,0)</f>
        <v>0</v>
      </c>
      <c r="BH448" s="227">
        <f>IF(N448="sníž. přenesená",J448,0)</f>
        <v>0</v>
      </c>
      <c r="BI448" s="227">
        <f>IF(N448="nulová",J448,0)</f>
        <v>0</v>
      </c>
      <c r="BJ448" s="20" t="s">
        <v>76</v>
      </c>
      <c r="BK448" s="227">
        <f>ROUND(I448*H448,2)</f>
        <v>0</v>
      </c>
      <c r="BL448" s="20" t="s">
        <v>200</v>
      </c>
      <c r="BM448" s="226" t="s">
        <v>1534</v>
      </c>
    </row>
    <row r="449" s="2" customFormat="1">
      <c r="A449" s="41"/>
      <c r="B449" s="42"/>
      <c r="C449" s="43"/>
      <c r="D449" s="228" t="s">
        <v>202</v>
      </c>
      <c r="E449" s="43"/>
      <c r="F449" s="229" t="s">
        <v>631</v>
      </c>
      <c r="G449" s="43"/>
      <c r="H449" s="43"/>
      <c r="I449" s="230"/>
      <c r="J449" s="43"/>
      <c r="K449" s="43"/>
      <c r="L449" s="47"/>
      <c r="M449" s="231"/>
      <c r="N449" s="232"/>
      <c r="O449" s="87"/>
      <c r="P449" s="87"/>
      <c r="Q449" s="87"/>
      <c r="R449" s="87"/>
      <c r="S449" s="87"/>
      <c r="T449" s="88"/>
      <c r="U449" s="41"/>
      <c r="V449" s="41"/>
      <c r="W449" s="41"/>
      <c r="X449" s="41"/>
      <c r="Y449" s="41"/>
      <c r="Z449" s="41"/>
      <c r="AA449" s="41"/>
      <c r="AB449" s="41"/>
      <c r="AC449" s="41"/>
      <c r="AD449" s="41"/>
      <c r="AE449" s="41"/>
      <c r="AT449" s="20" t="s">
        <v>202</v>
      </c>
      <c r="AU449" s="20" t="s">
        <v>78</v>
      </c>
    </row>
    <row r="450" s="2" customFormat="1">
      <c r="A450" s="41"/>
      <c r="B450" s="42"/>
      <c r="C450" s="43"/>
      <c r="D450" s="233" t="s">
        <v>204</v>
      </c>
      <c r="E450" s="43"/>
      <c r="F450" s="234" t="s">
        <v>632</v>
      </c>
      <c r="G450" s="43"/>
      <c r="H450" s="43"/>
      <c r="I450" s="230"/>
      <c r="J450" s="43"/>
      <c r="K450" s="43"/>
      <c r="L450" s="47"/>
      <c r="M450" s="231"/>
      <c r="N450" s="232"/>
      <c r="O450" s="87"/>
      <c r="P450" s="87"/>
      <c r="Q450" s="87"/>
      <c r="R450" s="87"/>
      <c r="S450" s="87"/>
      <c r="T450" s="88"/>
      <c r="U450" s="41"/>
      <c r="V450" s="41"/>
      <c r="W450" s="41"/>
      <c r="X450" s="41"/>
      <c r="Y450" s="41"/>
      <c r="Z450" s="41"/>
      <c r="AA450" s="41"/>
      <c r="AB450" s="41"/>
      <c r="AC450" s="41"/>
      <c r="AD450" s="41"/>
      <c r="AE450" s="41"/>
      <c r="AT450" s="20" t="s">
        <v>204</v>
      </c>
      <c r="AU450" s="20" t="s">
        <v>78</v>
      </c>
    </row>
    <row r="451" s="14" customFormat="1">
      <c r="A451" s="14"/>
      <c r="B451" s="245"/>
      <c r="C451" s="246"/>
      <c r="D451" s="228" t="s">
        <v>206</v>
      </c>
      <c r="E451" s="247" t="s">
        <v>19</v>
      </c>
      <c r="F451" s="248" t="s">
        <v>346</v>
      </c>
      <c r="G451" s="246"/>
      <c r="H451" s="249">
        <v>20</v>
      </c>
      <c r="I451" s="250"/>
      <c r="J451" s="246"/>
      <c r="K451" s="246"/>
      <c r="L451" s="251"/>
      <c r="M451" s="252"/>
      <c r="N451" s="253"/>
      <c r="O451" s="253"/>
      <c r="P451" s="253"/>
      <c r="Q451" s="253"/>
      <c r="R451" s="253"/>
      <c r="S451" s="253"/>
      <c r="T451" s="254"/>
      <c r="U451" s="14"/>
      <c r="V451" s="14"/>
      <c r="W451" s="14"/>
      <c r="X451" s="14"/>
      <c r="Y451" s="14"/>
      <c r="Z451" s="14"/>
      <c r="AA451" s="14"/>
      <c r="AB451" s="14"/>
      <c r="AC451" s="14"/>
      <c r="AD451" s="14"/>
      <c r="AE451" s="14"/>
      <c r="AT451" s="255" t="s">
        <v>206</v>
      </c>
      <c r="AU451" s="255" t="s">
        <v>78</v>
      </c>
      <c r="AV451" s="14" t="s">
        <v>78</v>
      </c>
      <c r="AW451" s="14" t="s">
        <v>31</v>
      </c>
      <c r="AX451" s="14" t="s">
        <v>76</v>
      </c>
      <c r="AY451" s="255" t="s">
        <v>193</v>
      </c>
    </row>
    <row r="452" s="14" customFormat="1">
      <c r="A452" s="14"/>
      <c r="B452" s="245"/>
      <c r="C452" s="246"/>
      <c r="D452" s="228" t="s">
        <v>206</v>
      </c>
      <c r="E452" s="246"/>
      <c r="F452" s="248" t="s">
        <v>1535</v>
      </c>
      <c r="G452" s="246"/>
      <c r="H452" s="249">
        <v>1200</v>
      </c>
      <c r="I452" s="250"/>
      <c r="J452" s="246"/>
      <c r="K452" s="246"/>
      <c r="L452" s="251"/>
      <c r="M452" s="252"/>
      <c r="N452" s="253"/>
      <c r="O452" s="253"/>
      <c r="P452" s="253"/>
      <c r="Q452" s="253"/>
      <c r="R452" s="253"/>
      <c r="S452" s="253"/>
      <c r="T452" s="254"/>
      <c r="U452" s="14"/>
      <c r="V452" s="14"/>
      <c r="W452" s="14"/>
      <c r="X452" s="14"/>
      <c r="Y452" s="14"/>
      <c r="Z452" s="14"/>
      <c r="AA452" s="14"/>
      <c r="AB452" s="14"/>
      <c r="AC452" s="14"/>
      <c r="AD452" s="14"/>
      <c r="AE452" s="14"/>
      <c r="AT452" s="255" t="s">
        <v>206</v>
      </c>
      <c r="AU452" s="255" t="s">
        <v>78</v>
      </c>
      <c r="AV452" s="14" t="s">
        <v>78</v>
      </c>
      <c r="AW452" s="14" t="s">
        <v>4</v>
      </c>
      <c r="AX452" s="14" t="s">
        <v>76</v>
      </c>
      <c r="AY452" s="255" t="s">
        <v>193</v>
      </c>
    </row>
    <row r="453" s="2" customFormat="1" ht="16.5" customHeight="1">
      <c r="A453" s="41"/>
      <c r="B453" s="42"/>
      <c r="C453" s="215" t="s">
        <v>545</v>
      </c>
      <c r="D453" s="215" t="s">
        <v>195</v>
      </c>
      <c r="E453" s="216" t="s">
        <v>635</v>
      </c>
      <c r="F453" s="217" t="s">
        <v>636</v>
      </c>
      <c r="G453" s="218" t="s">
        <v>248</v>
      </c>
      <c r="H453" s="219">
        <v>146.981</v>
      </c>
      <c r="I453" s="220"/>
      <c r="J453" s="221">
        <f>ROUND(I453*H453,2)</f>
        <v>0</v>
      </c>
      <c r="K453" s="217" t="s">
        <v>199</v>
      </c>
      <c r="L453" s="47"/>
      <c r="M453" s="222" t="s">
        <v>19</v>
      </c>
      <c r="N453" s="223" t="s">
        <v>40</v>
      </c>
      <c r="O453" s="87"/>
      <c r="P453" s="224">
        <f>O453*H453</f>
        <v>0</v>
      </c>
      <c r="Q453" s="224">
        <v>0</v>
      </c>
      <c r="R453" s="224">
        <f>Q453*H453</f>
        <v>0</v>
      </c>
      <c r="S453" s="224">
        <v>0</v>
      </c>
      <c r="T453" s="225">
        <f>S453*H453</f>
        <v>0</v>
      </c>
      <c r="U453" s="41"/>
      <c r="V453" s="41"/>
      <c r="W453" s="41"/>
      <c r="X453" s="41"/>
      <c r="Y453" s="41"/>
      <c r="Z453" s="41"/>
      <c r="AA453" s="41"/>
      <c r="AB453" s="41"/>
      <c r="AC453" s="41"/>
      <c r="AD453" s="41"/>
      <c r="AE453" s="41"/>
      <c r="AR453" s="226" t="s">
        <v>200</v>
      </c>
      <c r="AT453" s="226" t="s">
        <v>195</v>
      </c>
      <c r="AU453" s="226" t="s">
        <v>78</v>
      </c>
      <c r="AY453" s="20" t="s">
        <v>193</v>
      </c>
      <c r="BE453" s="227">
        <f>IF(N453="základní",J453,0)</f>
        <v>0</v>
      </c>
      <c r="BF453" s="227">
        <f>IF(N453="snížená",J453,0)</f>
        <v>0</v>
      </c>
      <c r="BG453" s="227">
        <f>IF(N453="zákl. přenesená",J453,0)</f>
        <v>0</v>
      </c>
      <c r="BH453" s="227">
        <f>IF(N453="sníž. přenesená",J453,0)</f>
        <v>0</v>
      </c>
      <c r="BI453" s="227">
        <f>IF(N453="nulová",J453,0)</f>
        <v>0</v>
      </c>
      <c r="BJ453" s="20" t="s">
        <v>76</v>
      </c>
      <c r="BK453" s="227">
        <f>ROUND(I453*H453,2)</f>
        <v>0</v>
      </c>
      <c r="BL453" s="20" t="s">
        <v>200</v>
      </c>
      <c r="BM453" s="226" t="s">
        <v>1536</v>
      </c>
    </row>
    <row r="454" s="2" customFormat="1">
      <c r="A454" s="41"/>
      <c r="B454" s="42"/>
      <c r="C454" s="43"/>
      <c r="D454" s="228" t="s">
        <v>202</v>
      </c>
      <c r="E454" s="43"/>
      <c r="F454" s="229" t="s">
        <v>638</v>
      </c>
      <c r="G454" s="43"/>
      <c r="H454" s="43"/>
      <c r="I454" s="230"/>
      <c r="J454" s="43"/>
      <c r="K454" s="43"/>
      <c r="L454" s="47"/>
      <c r="M454" s="231"/>
      <c r="N454" s="232"/>
      <c r="O454" s="87"/>
      <c r="P454" s="87"/>
      <c r="Q454" s="87"/>
      <c r="R454" s="87"/>
      <c r="S454" s="87"/>
      <c r="T454" s="88"/>
      <c r="U454" s="41"/>
      <c r="V454" s="41"/>
      <c r="W454" s="41"/>
      <c r="X454" s="41"/>
      <c r="Y454" s="41"/>
      <c r="Z454" s="41"/>
      <c r="AA454" s="41"/>
      <c r="AB454" s="41"/>
      <c r="AC454" s="41"/>
      <c r="AD454" s="41"/>
      <c r="AE454" s="41"/>
      <c r="AT454" s="20" t="s">
        <v>202</v>
      </c>
      <c r="AU454" s="20" t="s">
        <v>78</v>
      </c>
    </row>
    <row r="455" s="2" customFormat="1">
      <c r="A455" s="41"/>
      <c r="B455" s="42"/>
      <c r="C455" s="43"/>
      <c r="D455" s="233" t="s">
        <v>204</v>
      </c>
      <c r="E455" s="43"/>
      <c r="F455" s="234" t="s">
        <v>639</v>
      </c>
      <c r="G455" s="43"/>
      <c r="H455" s="43"/>
      <c r="I455" s="230"/>
      <c r="J455" s="43"/>
      <c r="K455" s="43"/>
      <c r="L455" s="47"/>
      <c r="M455" s="231"/>
      <c r="N455" s="232"/>
      <c r="O455" s="87"/>
      <c r="P455" s="87"/>
      <c r="Q455" s="87"/>
      <c r="R455" s="87"/>
      <c r="S455" s="87"/>
      <c r="T455" s="88"/>
      <c r="U455" s="41"/>
      <c r="V455" s="41"/>
      <c r="W455" s="41"/>
      <c r="X455" s="41"/>
      <c r="Y455" s="41"/>
      <c r="Z455" s="41"/>
      <c r="AA455" s="41"/>
      <c r="AB455" s="41"/>
      <c r="AC455" s="41"/>
      <c r="AD455" s="41"/>
      <c r="AE455" s="41"/>
      <c r="AT455" s="20" t="s">
        <v>204</v>
      </c>
      <c r="AU455" s="20" t="s">
        <v>78</v>
      </c>
    </row>
    <row r="456" s="2" customFormat="1" ht="16.5" customHeight="1">
      <c r="A456" s="41"/>
      <c r="B456" s="42"/>
      <c r="C456" s="215" t="s">
        <v>554</v>
      </c>
      <c r="D456" s="215" t="s">
        <v>195</v>
      </c>
      <c r="E456" s="216" t="s">
        <v>641</v>
      </c>
      <c r="F456" s="217" t="s">
        <v>642</v>
      </c>
      <c r="G456" s="218" t="s">
        <v>248</v>
      </c>
      <c r="H456" s="219">
        <v>3527.5439999999999</v>
      </c>
      <c r="I456" s="220"/>
      <c r="J456" s="221">
        <f>ROUND(I456*H456,2)</f>
        <v>0</v>
      </c>
      <c r="K456" s="217" t="s">
        <v>199</v>
      </c>
      <c r="L456" s="47"/>
      <c r="M456" s="222" t="s">
        <v>19</v>
      </c>
      <c r="N456" s="223" t="s">
        <v>40</v>
      </c>
      <c r="O456" s="87"/>
      <c r="P456" s="224">
        <f>O456*H456</f>
        <v>0</v>
      </c>
      <c r="Q456" s="224">
        <v>0</v>
      </c>
      <c r="R456" s="224">
        <f>Q456*H456</f>
        <v>0</v>
      </c>
      <c r="S456" s="224">
        <v>0</v>
      </c>
      <c r="T456" s="225">
        <f>S456*H456</f>
        <v>0</v>
      </c>
      <c r="U456" s="41"/>
      <c r="V456" s="41"/>
      <c r="W456" s="41"/>
      <c r="X456" s="41"/>
      <c r="Y456" s="41"/>
      <c r="Z456" s="41"/>
      <c r="AA456" s="41"/>
      <c r="AB456" s="41"/>
      <c r="AC456" s="41"/>
      <c r="AD456" s="41"/>
      <c r="AE456" s="41"/>
      <c r="AR456" s="226" t="s">
        <v>200</v>
      </c>
      <c r="AT456" s="226" t="s">
        <v>195</v>
      </c>
      <c r="AU456" s="226" t="s">
        <v>78</v>
      </c>
      <c r="AY456" s="20" t="s">
        <v>193</v>
      </c>
      <c r="BE456" s="227">
        <f>IF(N456="základní",J456,0)</f>
        <v>0</v>
      </c>
      <c r="BF456" s="227">
        <f>IF(N456="snížená",J456,0)</f>
        <v>0</v>
      </c>
      <c r="BG456" s="227">
        <f>IF(N456="zákl. přenesená",J456,0)</f>
        <v>0</v>
      </c>
      <c r="BH456" s="227">
        <f>IF(N456="sníž. přenesená",J456,0)</f>
        <v>0</v>
      </c>
      <c r="BI456" s="227">
        <f>IF(N456="nulová",J456,0)</f>
        <v>0</v>
      </c>
      <c r="BJ456" s="20" t="s">
        <v>76</v>
      </c>
      <c r="BK456" s="227">
        <f>ROUND(I456*H456,2)</f>
        <v>0</v>
      </c>
      <c r="BL456" s="20" t="s">
        <v>200</v>
      </c>
      <c r="BM456" s="226" t="s">
        <v>1537</v>
      </c>
    </row>
    <row r="457" s="2" customFormat="1">
      <c r="A457" s="41"/>
      <c r="B457" s="42"/>
      <c r="C457" s="43"/>
      <c r="D457" s="228" t="s">
        <v>202</v>
      </c>
      <c r="E457" s="43"/>
      <c r="F457" s="229" t="s">
        <v>644</v>
      </c>
      <c r="G457" s="43"/>
      <c r="H457" s="43"/>
      <c r="I457" s="230"/>
      <c r="J457" s="43"/>
      <c r="K457" s="43"/>
      <c r="L457" s="47"/>
      <c r="M457" s="231"/>
      <c r="N457" s="232"/>
      <c r="O457" s="87"/>
      <c r="P457" s="87"/>
      <c r="Q457" s="87"/>
      <c r="R457" s="87"/>
      <c r="S457" s="87"/>
      <c r="T457" s="88"/>
      <c r="U457" s="41"/>
      <c r="V457" s="41"/>
      <c r="W457" s="41"/>
      <c r="X457" s="41"/>
      <c r="Y457" s="41"/>
      <c r="Z457" s="41"/>
      <c r="AA457" s="41"/>
      <c r="AB457" s="41"/>
      <c r="AC457" s="41"/>
      <c r="AD457" s="41"/>
      <c r="AE457" s="41"/>
      <c r="AT457" s="20" t="s">
        <v>202</v>
      </c>
      <c r="AU457" s="20" t="s">
        <v>78</v>
      </c>
    </row>
    <row r="458" s="2" customFormat="1">
      <c r="A458" s="41"/>
      <c r="B458" s="42"/>
      <c r="C458" s="43"/>
      <c r="D458" s="233" t="s">
        <v>204</v>
      </c>
      <c r="E458" s="43"/>
      <c r="F458" s="234" t="s">
        <v>645</v>
      </c>
      <c r="G458" s="43"/>
      <c r="H458" s="43"/>
      <c r="I458" s="230"/>
      <c r="J458" s="43"/>
      <c r="K458" s="43"/>
      <c r="L458" s="47"/>
      <c r="M458" s="231"/>
      <c r="N458" s="232"/>
      <c r="O458" s="87"/>
      <c r="P458" s="87"/>
      <c r="Q458" s="87"/>
      <c r="R458" s="87"/>
      <c r="S458" s="87"/>
      <c r="T458" s="88"/>
      <c r="U458" s="41"/>
      <c r="V458" s="41"/>
      <c r="W458" s="41"/>
      <c r="X458" s="41"/>
      <c r="Y458" s="41"/>
      <c r="Z458" s="41"/>
      <c r="AA458" s="41"/>
      <c r="AB458" s="41"/>
      <c r="AC458" s="41"/>
      <c r="AD458" s="41"/>
      <c r="AE458" s="41"/>
      <c r="AT458" s="20" t="s">
        <v>204</v>
      </c>
      <c r="AU458" s="20" t="s">
        <v>78</v>
      </c>
    </row>
    <row r="459" s="14" customFormat="1">
      <c r="A459" s="14"/>
      <c r="B459" s="245"/>
      <c r="C459" s="246"/>
      <c r="D459" s="228" t="s">
        <v>206</v>
      </c>
      <c r="E459" s="246"/>
      <c r="F459" s="248" t="s">
        <v>1538</v>
      </c>
      <c r="G459" s="246"/>
      <c r="H459" s="249">
        <v>3527.5439999999999</v>
      </c>
      <c r="I459" s="250"/>
      <c r="J459" s="246"/>
      <c r="K459" s="246"/>
      <c r="L459" s="251"/>
      <c r="M459" s="252"/>
      <c r="N459" s="253"/>
      <c r="O459" s="253"/>
      <c r="P459" s="253"/>
      <c r="Q459" s="253"/>
      <c r="R459" s="253"/>
      <c r="S459" s="253"/>
      <c r="T459" s="254"/>
      <c r="U459" s="14"/>
      <c r="V459" s="14"/>
      <c r="W459" s="14"/>
      <c r="X459" s="14"/>
      <c r="Y459" s="14"/>
      <c r="Z459" s="14"/>
      <c r="AA459" s="14"/>
      <c r="AB459" s="14"/>
      <c r="AC459" s="14"/>
      <c r="AD459" s="14"/>
      <c r="AE459" s="14"/>
      <c r="AT459" s="255" t="s">
        <v>206</v>
      </c>
      <c r="AU459" s="255" t="s">
        <v>78</v>
      </c>
      <c r="AV459" s="14" t="s">
        <v>78</v>
      </c>
      <c r="AW459" s="14" t="s">
        <v>4</v>
      </c>
      <c r="AX459" s="14" t="s">
        <v>76</v>
      </c>
      <c r="AY459" s="255" t="s">
        <v>193</v>
      </c>
    </row>
    <row r="460" s="2" customFormat="1" ht="21.75" customHeight="1">
      <c r="A460" s="41"/>
      <c r="B460" s="42"/>
      <c r="C460" s="215" t="s">
        <v>561</v>
      </c>
      <c r="D460" s="215" t="s">
        <v>195</v>
      </c>
      <c r="E460" s="216" t="s">
        <v>1232</v>
      </c>
      <c r="F460" s="217" t="s">
        <v>1233</v>
      </c>
      <c r="G460" s="218" t="s">
        <v>248</v>
      </c>
      <c r="H460" s="219">
        <v>18.616</v>
      </c>
      <c r="I460" s="220"/>
      <c r="J460" s="221">
        <f>ROUND(I460*H460,2)</f>
        <v>0</v>
      </c>
      <c r="K460" s="217" t="s">
        <v>199</v>
      </c>
      <c r="L460" s="47"/>
      <c r="M460" s="222" t="s">
        <v>19</v>
      </c>
      <c r="N460" s="223" t="s">
        <v>40</v>
      </c>
      <c r="O460" s="87"/>
      <c r="P460" s="224">
        <f>O460*H460</f>
        <v>0</v>
      </c>
      <c r="Q460" s="224">
        <v>0</v>
      </c>
      <c r="R460" s="224">
        <f>Q460*H460</f>
        <v>0</v>
      </c>
      <c r="S460" s="224">
        <v>0</v>
      </c>
      <c r="T460" s="225">
        <f>S460*H460</f>
        <v>0</v>
      </c>
      <c r="U460" s="41"/>
      <c r="V460" s="41"/>
      <c r="W460" s="41"/>
      <c r="X460" s="41"/>
      <c r="Y460" s="41"/>
      <c r="Z460" s="41"/>
      <c r="AA460" s="41"/>
      <c r="AB460" s="41"/>
      <c r="AC460" s="41"/>
      <c r="AD460" s="41"/>
      <c r="AE460" s="41"/>
      <c r="AR460" s="226" t="s">
        <v>200</v>
      </c>
      <c r="AT460" s="226" t="s">
        <v>195</v>
      </c>
      <c r="AU460" s="226" t="s">
        <v>78</v>
      </c>
      <c r="AY460" s="20" t="s">
        <v>193</v>
      </c>
      <c r="BE460" s="227">
        <f>IF(N460="základní",J460,0)</f>
        <v>0</v>
      </c>
      <c r="BF460" s="227">
        <f>IF(N460="snížená",J460,0)</f>
        <v>0</v>
      </c>
      <c r="BG460" s="227">
        <f>IF(N460="zákl. přenesená",J460,0)</f>
        <v>0</v>
      </c>
      <c r="BH460" s="227">
        <f>IF(N460="sníž. přenesená",J460,0)</f>
        <v>0</v>
      </c>
      <c r="BI460" s="227">
        <f>IF(N460="nulová",J460,0)</f>
        <v>0</v>
      </c>
      <c r="BJ460" s="20" t="s">
        <v>76</v>
      </c>
      <c r="BK460" s="227">
        <f>ROUND(I460*H460,2)</f>
        <v>0</v>
      </c>
      <c r="BL460" s="20" t="s">
        <v>200</v>
      </c>
      <c r="BM460" s="226" t="s">
        <v>1539</v>
      </c>
    </row>
    <row r="461" s="2" customFormat="1">
      <c r="A461" s="41"/>
      <c r="B461" s="42"/>
      <c r="C461" s="43"/>
      <c r="D461" s="228" t="s">
        <v>202</v>
      </c>
      <c r="E461" s="43"/>
      <c r="F461" s="229" t="s">
        <v>1235</v>
      </c>
      <c r="G461" s="43"/>
      <c r="H461" s="43"/>
      <c r="I461" s="230"/>
      <c r="J461" s="43"/>
      <c r="K461" s="43"/>
      <c r="L461" s="47"/>
      <c r="M461" s="231"/>
      <c r="N461" s="232"/>
      <c r="O461" s="87"/>
      <c r="P461" s="87"/>
      <c r="Q461" s="87"/>
      <c r="R461" s="87"/>
      <c r="S461" s="87"/>
      <c r="T461" s="88"/>
      <c r="U461" s="41"/>
      <c r="V461" s="41"/>
      <c r="W461" s="41"/>
      <c r="X461" s="41"/>
      <c r="Y461" s="41"/>
      <c r="Z461" s="41"/>
      <c r="AA461" s="41"/>
      <c r="AB461" s="41"/>
      <c r="AC461" s="41"/>
      <c r="AD461" s="41"/>
      <c r="AE461" s="41"/>
      <c r="AT461" s="20" t="s">
        <v>202</v>
      </c>
      <c r="AU461" s="20" t="s">
        <v>78</v>
      </c>
    </row>
    <row r="462" s="2" customFormat="1">
      <c r="A462" s="41"/>
      <c r="B462" s="42"/>
      <c r="C462" s="43"/>
      <c r="D462" s="233" t="s">
        <v>204</v>
      </c>
      <c r="E462" s="43"/>
      <c r="F462" s="234" t="s">
        <v>1236</v>
      </c>
      <c r="G462" s="43"/>
      <c r="H462" s="43"/>
      <c r="I462" s="230"/>
      <c r="J462" s="43"/>
      <c r="K462" s="43"/>
      <c r="L462" s="47"/>
      <c r="M462" s="231"/>
      <c r="N462" s="232"/>
      <c r="O462" s="87"/>
      <c r="P462" s="87"/>
      <c r="Q462" s="87"/>
      <c r="R462" s="87"/>
      <c r="S462" s="87"/>
      <c r="T462" s="88"/>
      <c r="U462" s="41"/>
      <c r="V462" s="41"/>
      <c r="W462" s="41"/>
      <c r="X462" s="41"/>
      <c r="Y462" s="41"/>
      <c r="Z462" s="41"/>
      <c r="AA462" s="41"/>
      <c r="AB462" s="41"/>
      <c r="AC462" s="41"/>
      <c r="AD462" s="41"/>
      <c r="AE462" s="41"/>
      <c r="AT462" s="20" t="s">
        <v>204</v>
      </c>
      <c r="AU462" s="20" t="s">
        <v>78</v>
      </c>
    </row>
    <row r="463" s="2" customFormat="1" ht="21.75" customHeight="1">
      <c r="A463" s="41"/>
      <c r="B463" s="42"/>
      <c r="C463" s="215" t="s">
        <v>568</v>
      </c>
      <c r="D463" s="215" t="s">
        <v>195</v>
      </c>
      <c r="E463" s="216" t="s">
        <v>648</v>
      </c>
      <c r="F463" s="217" t="s">
        <v>649</v>
      </c>
      <c r="G463" s="218" t="s">
        <v>248</v>
      </c>
      <c r="H463" s="219">
        <v>21.815999999999999</v>
      </c>
      <c r="I463" s="220"/>
      <c r="J463" s="221">
        <f>ROUND(I463*H463,2)</f>
        <v>0</v>
      </c>
      <c r="K463" s="217" t="s">
        <v>199</v>
      </c>
      <c r="L463" s="47"/>
      <c r="M463" s="222" t="s">
        <v>19</v>
      </c>
      <c r="N463" s="223" t="s">
        <v>40</v>
      </c>
      <c r="O463" s="87"/>
      <c r="P463" s="224">
        <f>O463*H463</f>
        <v>0</v>
      </c>
      <c r="Q463" s="224">
        <v>0</v>
      </c>
      <c r="R463" s="224">
        <f>Q463*H463</f>
        <v>0</v>
      </c>
      <c r="S463" s="224">
        <v>0</v>
      </c>
      <c r="T463" s="225">
        <f>S463*H463</f>
        <v>0</v>
      </c>
      <c r="U463" s="41"/>
      <c r="V463" s="41"/>
      <c r="W463" s="41"/>
      <c r="X463" s="41"/>
      <c r="Y463" s="41"/>
      <c r="Z463" s="41"/>
      <c r="AA463" s="41"/>
      <c r="AB463" s="41"/>
      <c r="AC463" s="41"/>
      <c r="AD463" s="41"/>
      <c r="AE463" s="41"/>
      <c r="AR463" s="226" t="s">
        <v>200</v>
      </c>
      <c r="AT463" s="226" t="s">
        <v>195</v>
      </c>
      <c r="AU463" s="226" t="s">
        <v>78</v>
      </c>
      <c r="AY463" s="20" t="s">
        <v>193</v>
      </c>
      <c r="BE463" s="227">
        <f>IF(N463="základní",J463,0)</f>
        <v>0</v>
      </c>
      <c r="BF463" s="227">
        <f>IF(N463="snížená",J463,0)</f>
        <v>0</v>
      </c>
      <c r="BG463" s="227">
        <f>IF(N463="zákl. přenesená",J463,0)</f>
        <v>0</v>
      </c>
      <c r="BH463" s="227">
        <f>IF(N463="sníž. přenesená",J463,0)</f>
        <v>0</v>
      </c>
      <c r="BI463" s="227">
        <f>IF(N463="nulová",J463,0)</f>
        <v>0</v>
      </c>
      <c r="BJ463" s="20" t="s">
        <v>76</v>
      </c>
      <c r="BK463" s="227">
        <f>ROUND(I463*H463,2)</f>
        <v>0</v>
      </c>
      <c r="BL463" s="20" t="s">
        <v>200</v>
      </c>
      <c r="BM463" s="226" t="s">
        <v>1540</v>
      </c>
    </row>
    <row r="464" s="2" customFormat="1">
      <c r="A464" s="41"/>
      <c r="B464" s="42"/>
      <c r="C464" s="43"/>
      <c r="D464" s="228" t="s">
        <v>202</v>
      </c>
      <c r="E464" s="43"/>
      <c r="F464" s="229" t="s">
        <v>651</v>
      </c>
      <c r="G464" s="43"/>
      <c r="H464" s="43"/>
      <c r="I464" s="230"/>
      <c r="J464" s="43"/>
      <c r="K464" s="43"/>
      <c r="L464" s="47"/>
      <c r="M464" s="231"/>
      <c r="N464" s="232"/>
      <c r="O464" s="87"/>
      <c r="P464" s="87"/>
      <c r="Q464" s="87"/>
      <c r="R464" s="87"/>
      <c r="S464" s="87"/>
      <c r="T464" s="88"/>
      <c r="U464" s="41"/>
      <c r="V464" s="41"/>
      <c r="W464" s="41"/>
      <c r="X464" s="41"/>
      <c r="Y464" s="41"/>
      <c r="Z464" s="41"/>
      <c r="AA464" s="41"/>
      <c r="AB464" s="41"/>
      <c r="AC464" s="41"/>
      <c r="AD464" s="41"/>
      <c r="AE464" s="41"/>
      <c r="AT464" s="20" t="s">
        <v>202</v>
      </c>
      <c r="AU464" s="20" t="s">
        <v>78</v>
      </c>
    </row>
    <row r="465" s="2" customFormat="1">
      <c r="A465" s="41"/>
      <c r="B465" s="42"/>
      <c r="C465" s="43"/>
      <c r="D465" s="233" t="s">
        <v>204</v>
      </c>
      <c r="E465" s="43"/>
      <c r="F465" s="234" t="s">
        <v>652</v>
      </c>
      <c r="G465" s="43"/>
      <c r="H465" s="43"/>
      <c r="I465" s="230"/>
      <c r="J465" s="43"/>
      <c r="K465" s="43"/>
      <c r="L465" s="47"/>
      <c r="M465" s="231"/>
      <c r="N465" s="232"/>
      <c r="O465" s="87"/>
      <c r="P465" s="87"/>
      <c r="Q465" s="87"/>
      <c r="R465" s="87"/>
      <c r="S465" s="87"/>
      <c r="T465" s="88"/>
      <c r="U465" s="41"/>
      <c r="V465" s="41"/>
      <c r="W465" s="41"/>
      <c r="X465" s="41"/>
      <c r="Y465" s="41"/>
      <c r="Z465" s="41"/>
      <c r="AA465" s="41"/>
      <c r="AB465" s="41"/>
      <c r="AC465" s="41"/>
      <c r="AD465" s="41"/>
      <c r="AE465" s="41"/>
      <c r="AT465" s="20" t="s">
        <v>204</v>
      </c>
      <c r="AU465" s="20" t="s">
        <v>78</v>
      </c>
    </row>
    <row r="466" s="2" customFormat="1" ht="21.75" customHeight="1">
      <c r="A466" s="41"/>
      <c r="B466" s="42"/>
      <c r="C466" s="215" t="s">
        <v>577</v>
      </c>
      <c r="D466" s="215" t="s">
        <v>195</v>
      </c>
      <c r="E466" s="216" t="s">
        <v>654</v>
      </c>
      <c r="F466" s="217" t="s">
        <v>655</v>
      </c>
      <c r="G466" s="218" t="s">
        <v>248</v>
      </c>
      <c r="H466" s="219">
        <v>65.701999999999998</v>
      </c>
      <c r="I466" s="220"/>
      <c r="J466" s="221">
        <f>ROUND(I466*H466,2)</f>
        <v>0</v>
      </c>
      <c r="K466" s="217" t="s">
        <v>199</v>
      </c>
      <c r="L466" s="47"/>
      <c r="M466" s="222" t="s">
        <v>19</v>
      </c>
      <c r="N466" s="223" t="s">
        <v>40</v>
      </c>
      <c r="O466" s="87"/>
      <c r="P466" s="224">
        <f>O466*H466</f>
        <v>0</v>
      </c>
      <c r="Q466" s="224">
        <v>0</v>
      </c>
      <c r="R466" s="224">
        <f>Q466*H466</f>
        <v>0</v>
      </c>
      <c r="S466" s="224">
        <v>0</v>
      </c>
      <c r="T466" s="225">
        <f>S466*H466</f>
        <v>0</v>
      </c>
      <c r="U466" s="41"/>
      <c r="V466" s="41"/>
      <c r="W466" s="41"/>
      <c r="X466" s="41"/>
      <c r="Y466" s="41"/>
      <c r="Z466" s="41"/>
      <c r="AA466" s="41"/>
      <c r="AB466" s="41"/>
      <c r="AC466" s="41"/>
      <c r="AD466" s="41"/>
      <c r="AE466" s="41"/>
      <c r="AR466" s="226" t="s">
        <v>200</v>
      </c>
      <c r="AT466" s="226" t="s">
        <v>195</v>
      </c>
      <c r="AU466" s="226" t="s">
        <v>78</v>
      </c>
      <c r="AY466" s="20" t="s">
        <v>193</v>
      </c>
      <c r="BE466" s="227">
        <f>IF(N466="základní",J466,0)</f>
        <v>0</v>
      </c>
      <c r="BF466" s="227">
        <f>IF(N466="snížená",J466,0)</f>
        <v>0</v>
      </c>
      <c r="BG466" s="227">
        <f>IF(N466="zákl. přenesená",J466,0)</f>
        <v>0</v>
      </c>
      <c r="BH466" s="227">
        <f>IF(N466="sníž. přenesená",J466,0)</f>
        <v>0</v>
      </c>
      <c r="BI466" s="227">
        <f>IF(N466="nulová",J466,0)</f>
        <v>0</v>
      </c>
      <c r="BJ466" s="20" t="s">
        <v>76</v>
      </c>
      <c r="BK466" s="227">
        <f>ROUND(I466*H466,2)</f>
        <v>0</v>
      </c>
      <c r="BL466" s="20" t="s">
        <v>200</v>
      </c>
      <c r="BM466" s="226" t="s">
        <v>1541</v>
      </c>
    </row>
    <row r="467" s="2" customFormat="1">
      <c r="A467" s="41"/>
      <c r="B467" s="42"/>
      <c r="C467" s="43"/>
      <c r="D467" s="228" t="s">
        <v>202</v>
      </c>
      <c r="E467" s="43"/>
      <c r="F467" s="229" t="s">
        <v>657</v>
      </c>
      <c r="G467" s="43"/>
      <c r="H467" s="43"/>
      <c r="I467" s="230"/>
      <c r="J467" s="43"/>
      <c r="K467" s="43"/>
      <c r="L467" s="47"/>
      <c r="M467" s="231"/>
      <c r="N467" s="232"/>
      <c r="O467" s="87"/>
      <c r="P467" s="87"/>
      <c r="Q467" s="87"/>
      <c r="R467" s="87"/>
      <c r="S467" s="87"/>
      <c r="T467" s="88"/>
      <c r="U467" s="41"/>
      <c r="V467" s="41"/>
      <c r="W467" s="41"/>
      <c r="X467" s="41"/>
      <c r="Y467" s="41"/>
      <c r="Z467" s="41"/>
      <c r="AA467" s="41"/>
      <c r="AB467" s="41"/>
      <c r="AC467" s="41"/>
      <c r="AD467" s="41"/>
      <c r="AE467" s="41"/>
      <c r="AT467" s="20" t="s">
        <v>202</v>
      </c>
      <c r="AU467" s="20" t="s">
        <v>78</v>
      </c>
    </row>
    <row r="468" s="2" customFormat="1">
      <c r="A468" s="41"/>
      <c r="B468" s="42"/>
      <c r="C468" s="43"/>
      <c r="D468" s="233" t="s">
        <v>204</v>
      </c>
      <c r="E468" s="43"/>
      <c r="F468" s="234" t="s">
        <v>658</v>
      </c>
      <c r="G468" s="43"/>
      <c r="H468" s="43"/>
      <c r="I468" s="230"/>
      <c r="J468" s="43"/>
      <c r="K468" s="43"/>
      <c r="L468" s="47"/>
      <c r="M468" s="231"/>
      <c r="N468" s="232"/>
      <c r="O468" s="87"/>
      <c r="P468" s="87"/>
      <c r="Q468" s="87"/>
      <c r="R468" s="87"/>
      <c r="S468" s="87"/>
      <c r="T468" s="88"/>
      <c r="U468" s="41"/>
      <c r="V468" s="41"/>
      <c r="W468" s="41"/>
      <c r="X468" s="41"/>
      <c r="Y468" s="41"/>
      <c r="Z468" s="41"/>
      <c r="AA468" s="41"/>
      <c r="AB468" s="41"/>
      <c r="AC468" s="41"/>
      <c r="AD468" s="41"/>
      <c r="AE468" s="41"/>
      <c r="AT468" s="20" t="s">
        <v>204</v>
      </c>
      <c r="AU468" s="20" t="s">
        <v>78</v>
      </c>
    </row>
    <row r="469" s="2" customFormat="1" ht="24.15" customHeight="1">
      <c r="A469" s="41"/>
      <c r="B469" s="42"/>
      <c r="C469" s="215" t="s">
        <v>584</v>
      </c>
      <c r="D469" s="215" t="s">
        <v>195</v>
      </c>
      <c r="E469" s="216" t="s">
        <v>660</v>
      </c>
      <c r="F469" s="217" t="s">
        <v>661</v>
      </c>
      <c r="G469" s="218" t="s">
        <v>248</v>
      </c>
      <c r="H469" s="219">
        <v>4.2699999999999996</v>
      </c>
      <c r="I469" s="220"/>
      <c r="J469" s="221">
        <f>ROUND(I469*H469,2)</f>
        <v>0</v>
      </c>
      <c r="K469" s="217" t="s">
        <v>199</v>
      </c>
      <c r="L469" s="47"/>
      <c r="M469" s="222" t="s">
        <v>19</v>
      </c>
      <c r="N469" s="223" t="s">
        <v>40</v>
      </c>
      <c r="O469" s="87"/>
      <c r="P469" s="224">
        <f>O469*H469</f>
        <v>0</v>
      </c>
      <c r="Q469" s="224">
        <v>0</v>
      </c>
      <c r="R469" s="224">
        <f>Q469*H469</f>
        <v>0</v>
      </c>
      <c r="S469" s="224">
        <v>0</v>
      </c>
      <c r="T469" s="225">
        <f>S469*H469</f>
        <v>0</v>
      </c>
      <c r="U469" s="41"/>
      <c r="V469" s="41"/>
      <c r="W469" s="41"/>
      <c r="X469" s="41"/>
      <c r="Y469" s="41"/>
      <c r="Z469" s="41"/>
      <c r="AA469" s="41"/>
      <c r="AB469" s="41"/>
      <c r="AC469" s="41"/>
      <c r="AD469" s="41"/>
      <c r="AE469" s="41"/>
      <c r="AR469" s="226" t="s">
        <v>200</v>
      </c>
      <c r="AT469" s="226" t="s">
        <v>195</v>
      </c>
      <c r="AU469" s="226" t="s">
        <v>78</v>
      </c>
      <c r="AY469" s="20" t="s">
        <v>193</v>
      </c>
      <c r="BE469" s="227">
        <f>IF(N469="základní",J469,0)</f>
        <v>0</v>
      </c>
      <c r="BF469" s="227">
        <f>IF(N469="snížená",J469,0)</f>
        <v>0</v>
      </c>
      <c r="BG469" s="227">
        <f>IF(N469="zákl. přenesená",J469,0)</f>
        <v>0</v>
      </c>
      <c r="BH469" s="227">
        <f>IF(N469="sníž. přenesená",J469,0)</f>
        <v>0</v>
      </c>
      <c r="BI469" s="227">
        <f>IF(N469="nulová",J469,0)</f>
        <v>0</v>
      </c>
      <c r="BJ469" s="20" t="s">
        <v>76</v>
      </c>
      <c r="BK469" s="227">
        <f>ROUND(I469*H469,2)</f>
        <v>0</v>
      </c>
      <c r="BL469" s="20" t="s">
        <v>200</v>
      </c>
      <c r="BM469" s="226" t="s">
        <v>1542</v>
      </c>
    </row>
    <row r="470" s="2" customFormat="1">
      <c r="A470" s="41"/>
      <c r="B470" s="42"/>
      <c r="C470" s="43"/>
      <c r="D470" s="228" t="s">
        <v>202</v>
      </c>
      <c r="E470" s="43"/>
      <c r="F470" s="229" t="s">
        <v>663</v>
      </c>
      <c r="G470" s="43"/>
      <c r="H470" s="43"/>
      <c r="I470" s="230"/>
      <c r="J470" s="43"/>
      <c r="K470" s="43"/>
      <c r="L470" s="47"/>
      <c r="M470" s="231"/>
      <c r="N470" s="232"/>
      <c r="O470" s="87"/>
      <c r="P470" s="87"/>
      <c r="Q470" s="87"/>
      <c r="R470" s="87"/>
      <c r="S470" s="87"/>
      <c r="T470" s="88"/>
      <c r="U470" s="41"/>
      <c r="V470" s="41"/>
      <c r="W470" s="41"/>
      <c r="X470" s="41"/>
      <c r="Y470" s="41"/>
      <c r="Z470" s="41"/>
      <c r="AA470" s="41"/>
      <c r="AB470" s="41"/>
      <c r="AC470" s="41"/>
      <c r="AD470" s="41"/>
      <c r="AE470" s="41"/>
      <c r="AT470" s="20" t="s">
        <v>202</v>
      </c>
      <c r="AU470" s="20" t="s">
        <v>78</v>
      </c>
    </row>
    <row r="471" s="2" customFormat="1">
      <c r="A471" s="41"/>
      <c r="B471" s="42"/>
      <c r="C471" s="43"/>
      <c r="D471" s="233" t="s">
        <v>204</v>
      </c>
      <c r="E471" s="43"/>
      <c r="F471" s="234" t="s">
        <v>664</v>
      </c>
      <c r="G471" s="43"/>
      <c r="H471" s="43"/>
      <c r="I471" s="230"/>
      <c r="J471" s="43"/>
      <c r="K471" s="43"/>
      <c r="L471" s="47"/>
      <c r="M471" s="231"/>
      <c r="N471" s="232"/>
      <c r="O471" s="87"/>
      <c r="P471" s="87"/>
      <c r="Q471" s="87"/>
      <c r="R471" s="87"/>
      <c r="S471" s="87"/>
      <c r="T471" s="88"/>
      <c r="U471" s="41"/>
      <c r="V471" s="41"/>
      <c r="W471" s="41"/>
      <c r="X471" s="41"/>
      <c r="Y471" s="41"/>
      <c r="Z471" s="41"/>
      <c r="AA471" s="41"/>
      <c r="AB471" s="41"/>
      <c r="AC471" s="41"/>
      <c r="AD471" s="41"/>
      <c r="AE471" s="41"/>
      <c r="AT471" s="20" t="s">
        <v>204</v>
      </c>
      <c r="AU471" s="20" t="s">
        <v>78</v>
      </c>
    </row>
    <row r="472" s="2" customFormat="1" ht="21.75" customHeight="1">
      <c r="A472" s="41"/>
      <c r="B472" s="42"/>
      <c r="C472" s="215" t="s">
        <v>591</v>
      </c>
      <c r="D472" s="215" t="s">
        <v>195</v>
      </c>
      <c r="E472" s="216" t="s">
        <v>246</v>
      </c>
      <c r="F472" s="217" t="s">
        <v>247</v>
      </c>
      <c r="G472" s="218" t="s">
        <v>248</v>
      </c>
      <c r="H472" s="219">
        <v>28.126999999999999</v>
      </c>
      <c r="I472" s="220"/>
      <c r="J472" s="221">
        <f>ROUND(I472*H472,2)</f>
        <v>0</v>
      </c>
      <c r="K472" s="217" t="s">
        <v>199</v>
      </c>
      <c r="L472" s="47"/>
      <c r="M472" s="222" t="s">
        <v>19</v>
      </c>
      <c r="N472" s="223" t="s">
        <v>40</v>
      </c>
      <c r="O472" s="87"/>
      <c r="P472" s="224">
        <f>O472*H472</f>
        <v>0</v>
      </c>
      <c r="Q472" s="224">
        <v>0</v>
      </c>
      <c r="R472" s="224">
        <f>Q472*H472</f>
        <v>0</v>
      </c>
      <c r="S472" s="224">
        <v>0</v>
      </c>
      <c r="T472" s="225">
        <f>S472*H472</f>
        <v>0</v>
      </c>
      <c r="U472" s="41"/>
      <c r="V472" s="41"/>
      <c r="W472" s="41"/>
      <c r="X472" s="41"/>
      <c r="Y472" s="41"/>
      <c r="Z472" s="41"/>
      <c r="AA472" s="41"/>
      <c r="AB472" s="41"/>
      <c r="AC472" s="41"/>
      <c r="AD472" s="41"/>
      <c r="AE472" s="41"/>
      <c r="AR472" s="226" t="s">
        <v>200</v>
      </c>
      <c r="AT472" s="226" t="s">
        <v>195</v>
      </c>
      <c r="AU472" s="226" t="s">
        <v>78</v>
      </c>
      <c r="AY472" s="20" t="s">
        <v>193</v>
      </c>
      <c r="BE472" s="227">
        <f>IF(N472="základní",J472,0)</f>
        <v>0</v>
      </c>
      <c r="BF472" s="227">
        <f>IF(N472="snížená",J472,0)</f>
        <v>0</v>
      </c>
      <c r="BG472" s="227">
        <f>IF(N472="zákl. přenesená",J472,0)</f>
        <v>0</v>
      </c>
      <c r="BH472" s="227">
        <f>IF(N472="sníž. přenesená",J472,0)</f>
        <v>0</v>
      </c>
      <c r="BI472" s="227">
        <f>IF(N472="nulová",J472,0)</f>
        <v>0</v>
      </c>
      <c r="BJ472" s="20" t="s">
        <v>76</v>
      </c>
      <c r="BK472" s="227">
        <f>ROUND(I472*H472,2)</f>
        <v>0</v>
      </c>
      <c r="BL472" s="20" t="s">
        <v>200</v>
      </c>
      <c r="BM472" s="226" t="s">
        <v>1543</v>
      </c>
    </row>
    <row r="473" s="2" customFormat="1">
      <c r="A473" s="41"/>
      <c r="B473" s="42"/>
      <c r="C473" s="43"/>
      <c r="D473" s="228" t="s">
        <v>202</v>
      </c>
      <c r="E473" s="43"/>
      <c r="F473" s="229" t="s">
        <v>250</v>
      </c>
      <c r="G473" s="43"/>
      <c r="H473" s="43"/>
      <c r="I473" s="230"/>
      <c r="J473" s="43"/>
      <c r="K473" s="43"/>
      <c r="L473" s="47"/>
      <c r="M473" s="231"/>
      <c r="N473" s="232"/>
      <c r="O473" s="87"/>
      <c r="P473" s="87"/>
      <c r="Q473" s="87"/>
      <c r="R473" s="87"/>
      <c r="S473" s="87"/>
      <c r="T473" s="88"/>
      <c r="U473" s="41"/>
      <c r="V473" s="41"/>
      <c r="W473" s="41"/>
      <c r="X473" s="41"/>
      <c r="Y473" s="41"/>
      <c r="Z473" s="41"/>
      <c r="AA473" s="41"/>
      <c r="AB473" s="41"/>
      <c r="AC473" s="41"/>
      <c r="AD473" s="41"/>
      <c r="AE473" s="41"/>
      <c r="AT473" s="20" t="s">
        <v>202</v>
      </c>
      <c r="AU473" s="20" t="s">
        <v>78</v>
      </c>
    </row>
    <row r="474" s="2" customFormat="1">
      <c r="A474" s="41"/>
      <c r="B474" s="42"/>
      <c r="C474" s="43"/>
      <c r="D474" s="233" t="s">
        <v>204</v>
      </c>
      <c r="E474" s="43"/>
      <c r="F474" s="234" t="s">
        <v>251</v>
      </c>
      <c r="G474" s="43"/>
      <c r="H474" s="43"/>
      <c r="I474" s="230"/>
      <c r="J474" s="43"/>
      <c r="K474" s="43"/>
      <c r="L474" s="47"/>
      <c r="M474" s="231"/>
      <c r="N474" s="232"/>
      <c r="O474" s="87"/>
      <c r="P474" s="87"/>
      <c r="Q474" s="87"/>
      <c r="R474" s="87"/>
      <c r="S474" s="87"/>
      <c r="T474" s="88"/>
      <c r="U474" s="41"/>
      <c r="V474" s="41"/>
      <c r="W474" s="41"/>
      <c r="X474" s="41"/>
      <c r="Y474" s="41"/>
      <c r="Z474" s="41"/>
      <c r="AA474" s="41"/>
      <c r="AB474" s="41"/>
      <c r="AC474" s="41"/>
      <c r="AD474" s="41"/>
      <c r="AE474" s="41"/>
      <c r="AT474" s="20" t="s">
        <v>204</v>
      </c>
      <c r="AU474" s="20" t="s">
        <v>78</v>
      </c>
    </row>
    <row r="475" s="2" customFormat="1" ht="21.75" customHeight="1">
      <c r="A475" s="41"/>
      <c r="B475" s="42"/>
      <c r="C475" s="215" t="s">
        <v>598</v>
      </c>
      <c r="D475" s="215" t="s">
        <v>195</v>
      </c>
      <c r="E475" s="216" t="s">
        <v>674</v>
      </c>
      <c r="F475" s="217" t="s">
        <v>675</v>
      </c>
      <c r="G475" s="218" t="s">
        <v>248</v>
      </c>
      <c r="H475" s="219">
        <v>2.8159999999999998</v>
      </c>
      <c r="I475" s="220"/>
      <c r="J475" s="221">
        <f>ROUND(I475*H475,2)</f>
        <v>0</v>
      </c>
      <c r="K475" s="217" t="s">
        <v>199</v>
      </c>
      <c r="L475" s="47"/>
      <c r="M475" s="222" t="s">
        <v>19</v>
      </c>
      <c r="N475" s="223" t="s">
        <v>40</v>
      </c>
      <c r="O475" s="87"/>
      <c r="P475" s="224">
        <f>O475*H475</f>
        <v>0</v>
      </c>
      <c r="Q475" s="224">
        <v>0</v>
      </c>
      <c r="R475" s="224">
        <f>Q475*H475</f>
        <v>0</v>
      </c>
      <c r="S475" s="224">
        <v>0</v>
      </c>
      <c r="T475" s="225">
        <f>S475*H475</f>
        <v>0</v>
      </c>
      <c r="U475" s="41"/>
      <c r="V475" s="41"/>
      <c r="W475" s="41"/>
      <c r="X475" s="41"/>
      <c r="Y475" s="41"/>
      <c r="Z475" s="41"/>
      <c r="AA475" s="41"/>
      <c r="AB475" s="41"/>
      <c r="AC475" s="41"/>
      <c r="AD475" s="41"/>
      <c r="AE475" s="41"/>
      <c r="AR475" s="226" t="s">
        <v>200</v>
      </c>
      <c r="AT475" s="226" t="s">
        <v>195</v>
      </c>
      <c r="AU475" s="226" t="s">
        <v>78</v>
      </c>
      <c r="AY475" s="20" t="s">
        <v>193</v>
      </c>
      <c r="BE475" s="227">
        <f>IF(N475="základní",J475,0)</f>
        <v>0</v>
      </c>
      <c r="BF475" s="227">
        <f>IF(N475="snížená",J475,0)</f>
        <v>0</v>
      </c>
      <c r="BG475" s="227">
        <f>IF(N475="zákl. přenesená",J475,0)</f>
        <v>0</v>
      </c>
      <c r="BH475" s="227">
        <f>IF(N475="sníž. přenesená",J475,0)</f>
        <v>0</v>
      </c>
      <c r="BI475" s="227">
        <f>IF(N475="nulová",J475,0)</f>
        <v>0</v>
      </c>
      <c r="BJ475" s="20" t="s">
        <v>76</v>
      </c>
      <c r="BK475" s="227">
        <f>ROUND(I475*H475,2)</f>
        <v>0</v>
      </c>
      <c r="BL475" s="20" t="s">
        <v>200</v>
      </c>
      <c r="BM475" s="226" t="s">
        <v>1544</v>
      </c>
    </row>
    <row r="476" s="2" customFormat="1">
      <c r="A476" s="41"/>
      <c r="B476" s="42"/>
      <c r="C476" s="43"/>
      <c r="D476" s="228" t="s">
        <v>202</v>
      </c>
      <c r="E476" s="43"/>
      <c r="F476" s="229" t="s">
        <v>677</v>
      </c>
      <c r="G476" s="43"/>
      <c r="H476" s="43"/>
      <c r="I476" s="230"/>
      <c r="J476" s="43"/>
      <c r="K476" s="43"/>
      <c r="L476" s="47"/>
      <c r="M476" s="231"/>
      <c r="N476" s="232"/>
      <c r="O476" s="87"/>
      <c r="P476" s="87"/>
      <c r="Q476" s="87"/>
      <c r="R476" s="87"/>
      <c r="S476" s="87"/>
      <c r="T476" s="88"/>
      <c r="U476" s="41"/>
      <c r="V476" s="41"/>
      <c r="W476" s="41"/>
      <c r="X476" s="41"/>
      <c r="Y476" s="41"/>
      <c r="Z476" s="41"/>
      <c r="AA476" s="41"/>
      <c r="AB476" s="41"/>
      <c r="AC476" s="41"/>
      <c r="AD476" s="41"/>
      <c r="AE476" s="41"/>
      <c r="AT476" s="20" t="s">
        <v>202</v>
      </c>
      <c r="AU476" s="20" t="s">
        <v>78</v>
      </c>
    </row>
    <row r="477" s="2" customFormat="1">
      <c r="A477" s="41"/>
      <c r="B477" s="42"/>
      <c r="C477" s="43"/>
      <c r="D477" s="233" t="s">
        <v>204</v>
      </c>
      <c r="E477" s="43"/>
      <c r="F477" s="234" t="s">
        <v>678</v>
      </c>
      <c r="G477" s="43"/>
      <c r="H477" s="43"/>
      <c r="I477" s="230"/>
      <c r="J477" s="43"/>
      <c r="K477" s="43"/>
      <c r="L477" s="47"/>
      <c r="M477" s="231"/>
      <c r="N477" s="232"/>
      <c r="O477" s="87"/>
      <c r="P477" s="87"/>
      <c r="Q477" s="87"/>
      <c r="R477" s="87"/>
      <c r="S477" s="87"/>
      <c r="T477" s="88"/>
      <c r="U477" s="41"/>
      <c r="V477" s="41"/>
      <c r="W477" s="41"/>
      <c r="X477" s="41"/>
      <c r="Y477" s="41"/>
      <c r="Z477" s="41"/>
      <c r="AA477" s="41"/>
      <c r="AB477" s="41"/>
      <c r="AC477" s="41"/>
      <c r="AD477" s="41"/>
      <c r="AE477" s="41"/>
      <c r="AT477" s="20" t="s">
        <v>204</v>
      </c>
      <c r="AU477" s="20" t="s">
        <v>78</v>
      </c>
    </row>
    <row r="478" s="2" customFormat="1" ht="21.75" customHeight="1">
      <c r="A478" s="41"/>
      <c r="B478" s="42"/>
      <c r="C478" s="215" t="s">
        <v>607</v>
      </c>
      <c r="D478" s="215" t="s">
        <v>195</v>
      </c>
      <c r="E478" s="216" t="s">
        <v>1545</v>
      </c>
      <c r="F478" s="217" t="s">
        <v>1546</v>
      </c>
      <c r="G478" s="218" t="s">
        <v>248</v>
      </c>
      <c r="H478" s="219">
        <v>0.23599999999999999</v>
      </c>
      <c r="I478" s="220"/>
      <c r="J478" s="221">
        <f>ROUND(I478*H478,2)</f>
        <v>0</v>
      </c>
      <c r="K478" s="217" t="s">
        <v>199</v>
      </c>
      <c r="L478" s="47"/>
      <c r="M478" s="222" t="s">
        <v>19</v>
      </c>
      <c r="N478" s="223" t="s">
        <v>40</v>
      </c>
      <c r="O478" s="87"/>
      <c r="P478" s="224">
        <f>O478*H478</f>
        <v>0</v>
      </c>
      <c r="Q478" s="224">
        <v>0</v>
      </c>
      <c r="R478" s="224">
        <f>Q478*H478</f>
        <v>0</v>
      </c>
      <c r="S478" s="224">
        <v>0</v>
      </c>
      <c r="T478" s="225">
        <f>S478*H478</f>
        <v>0</v>
      </c>
      <c r="U478" s="41"/>
      <c r="V478" s="41"/>
      <c r="W478" s="41"/>
      <c r="X478" s="41"/>
      <c r="Y478" s="41"/>
      <c r="Z478" s="41"/>
      <c r="AA478" s="41"/>
      <c r="AB478" s="41"/>
      <c r="AC478" s="41"/>
      <c r="AD478" s="41"/>
      <c r="AE478" s="41"/>
      <c r="AR478" s="226" t="s">
        <v>200</v>
      </c>
      <c r="AT478" s="226" t="s">
        <v>195</v>
      </c>
      <c r="AU478" s="226" t="s">
        <v>78</v>
      </c>
      <c r="AY478" s="20" t="s">
        <v>193</v>
      </c>
      <c r="BE478" s="227">
        <f>IF(N478="základní",J478,0)</f>
        <v>0</v>
      </c>
      <c r="BF478" s="227">
        <f>IF(N478="snížená",J478,0)</f>
        <v>0</v>
      </c>
      <c r="BG478" s="227">
        <f>IF(N478="zákl. přenesená",J478,0)</f>
        <v>0</v>
      </c>
      <c r="BH478" s="227">
        <f>IF(N478="sníž. přenesená",J478,0)</f>
        <v>0</v>
      </c>
      <c r="BI478" s="227">
        <f>IF(N478="nulová",J478,0)</f>
        <v>0</v>
      </c>
      <c r="BJ478" s="20" t="s">
        <v>76</v>
      </c>
      <c r="BK478" s="227">
        <f>ROUND(I478*H478,2)</f>
        <v>0</v>
      </c>
      <c r="BL478" s="20" t="s">
        <v>200</v>
      </c>
      <c r="BM478" s="226" t="s">
        <v>1547</v>
      </c>
    </row>
    <row r="479" s="2" customFormat="1">
      <c r="A479" s="41"/>
      <c r="B479" s="42"/>
      <c r="C479" s="43"/>
      <c r="D479" s="228" t="s">
        <v>202</v>
      </c>
      <c r="E479" s="43"/>
      <c r="F479" s="229" t="s">
        <v>1548</v>
      </c>
      <c r="G479" s="43"/>
      <c r="H479" s="43"/>
      <c r="I479" s="230"/>
      <c r="J479" s="43"/>
      <c r="K479" s="43"/>
      <c r="L479" s="47"/>
      <c r="M479" s="231"/>
      <c r="N479" s="232"/>
      <c r="O479" s="87"/>
      <c r="P479" s="87"/>
      <c r="Q479" s="87"/>
      <c r="R479" s="87"/>
      <c r="S479" s="87"/>
      <c r="T479" s="88"/>
      <c r="U479" s="41"/>
      <c r="V479" s="41"/>
      <c r="W479" s="41"/>
      <c r="X479" s="41"/>
      <c r="Y479" s="41"/>
      <c r="Z479" s="41"/>
      <c r="AA479" s="41"/>
      <c r="AB479" s="41"/>
      <c r="AC479" s="41"/>
      <c r="AD479" s="41"/>
      <c r="AE479" s="41"/>
      <c r="AT479" s="20" t="s">
        <v>202</v>
      </c>
      <c r="AU479" s="20" t="s">
        <v>78</v>
      </c>
    </row>
    <row r="480" s="2" customFormat="1">
      <c r="A480" s="41"/>
      <c r="B480" s="42"/>
      <c r="C480" s="43"/>
      <c r="D480" s="233" t="s">
        <v>204</v>
      </c>
      <c r="E480" s="43"/>
      <c r="F480" s="234" t="s">
        <v>1549</v>
      </c>
      <c r="G480" s="43"/>
      <c r="H480" s="43"/>
      <c r="I480" s="230"/>
      <c r="J480" s="43"/>
      <c r="K480" s="43"/>
      <c r="L480" s="47"/>
      <c r="M480" s="231"/>
      <c r="N480" s="232"/>
      <c r="O480" s="87"/>
      <c r="P480" s="87"/>
      <c r="Q480" s="87"/>
      <c r="R480" s="87"/>
      <c r="S480" s="87"/>
      <c r="T480" s="88"/>
      <c r="U480" s="41"/>
      <c r="V480" s="41"/>
      <c r="W480" s="41"/>
      <c r="X480" s="41"/>
      <c r="Y480" s="41"/>
      <c r="Z480" s="41"/>
      <c r="AA480" s="41"/>
      <c r="AB480" s="41"/>
      <c r="AC480" s="41"/>
      <c r="AD480" s="41"/>
      <c r="AE480" s="41"/>
      <c r="AT480" s="20" t="s">
        <v>204</v>
      </c>
      <c r="AU480" s="20" t="s">
        <v>78</v>
      </c>
    </row>
    <row r="481" s="2" customFormat="1" ht="16.5" customHeight="1">
      <c r="A481" s="41"/>
      <c r="B481" s="42"/>
      <c r="C481" s="215" t="s">
        <v>614</v>
      </c>
      <c r="D481" s="215" t="s">
        <v>195</v>
      </c>
      <c r="E481" s="216" t="s">
        <v>1550</v>
      </c>
      <c r="F481" s="217" t="s">
        <v>1551</v>
      </c>
      <c r="G481" s="218" t="s">
        <v>248</v>
      </c>
      <c r="H481" s="219">
        <v>5.3979999999999997</v>
      </c>
      <c r="I481" s="220"/>
      <c r="J481" s="221">
        <f>ROUND(I481*H481,2)</f>
        <v>0</v>
      </c>
      <c r="K481" s="217" t="s">
        <v>199</v>
      </c>
      <c r="L481" s="47"/>
      <c r="M481" s="222" t="s">
        <v>19</v>
      </c>
      <c r="N481" s="223" t="s">
        <v>40</v>
      </c>
      <c r="O481" s="87"/>
      <c r="P481" s="224">
        <f>O481*H481</f>
        <v>0</v>
      </c>
      <c r="Q481" s="224">
        <v>0</v>
      </c>
      <c r="R481" s="224">
        <f>Q481*H481</f>
        <v>0</v>
      </c>
      <c r="S481" s="224">
        <v>0</v>
      </c>
      <c r="T481" s="225">
        <f>S481*H481</f>
        <v>0</v>
      </c>
      <c r="U481" s="41"/>
      <c r="V481" s="41"/>
      <c r="W481" s="41"/>
      <c r="X481" s="41"/>
      <c r="Y481" s="41"/>
      <c r="Z481" s="41"/>
      <c r="AA481" s="41"/>
      <c r="AB481" s="41"/>
      <c r="AC481" s="41"/>
      <c r="AD481" s="41"/>
      <c r="AE481" s="41"/>
      <c r="AR481" s="226" t="s">
        <v>200</v>
      </c>
      <c r="AT481" s="226" t="s">
        <v>195</v>
      </c>
      <c r="AU481" s="226" t="s">
        <v>78</v>
      </c>
      <c r="AY481" s="20" t="s">
        <v>193</v>
      </c>
      <c r="BE481" s="227">
        <f>IF(N481="základní",J481,0)</f>
        <v>0</v>
      </c>
      <c r="BF481" s="227">
        <f>IF(N481="snížená",J481,0)</f>
        <v>0</v>
      </c>
      <c r="BG481" s="227">
        <f>IF(N481="zákl. přenesená",J481,0)</f>
        <v>0</v>
      </c>
      <c r="BH481" s="227">
        <f>IF(N481="sníž. přenesená",J481,0)</f>
        <v>0</v>
      </c>
      <c r="BI481" s="227">
        <f>IF(N481="nulová",J481,0)</f>
        <v>0</v>
      </c>
      <c r="BJ481" s="20" t="s">
        <v>76</v>
      </c>
      <c r="BK481" s="227">
        <f>ROUND(I481*H481,2)</f>
        <v>0</v>
      </c>
      <c r="BL481" s="20" t="s">
        <v>200</v>
      </c>
      <c r="BM481" s="226" t="s">
        <v>1552</v>
      </c>
    </row>
    <row r="482" s="2" customFormat="1">
      <c r="A482" s="41"/>
      <c r="B482" s="42"/>
      <c r="C482" s="43"/>
      <c r="D482" s="228" t="s">
        <v>202</v>
      </c>
      <c r="E482" s="43"/>
      <c r="F482" s="229" t="s">
        <v>1553</v>
      </c>
      <c r="G482" s="43"/>
      <c r="H482" s="43"/>
      <c r="I482" s="230"/>
      <c r="J482" s="43"/>
      <c r="K482" s="43"/>
      <c r="L482" s="47"/>
      <c r="M482" s="231"/>
      <c r="N482" s="232"/>
      <c r="O482" s="87"/>
      <c r="P482" s="87"/>
      <c r="Q482" s="87"/>
      <c r="R482" s="87"/>
      <c r="S482" s="87"/>
      <c r="T482" s="88"/>
      <c r="U482" s="41"/>
      <c r="V482" s="41"/>
      <c r="W482" s="41"/>
      <c r="X482" s="41"/>
      <c r="Y482" s="41"/>
      <c r="Z482" s="41"/>
      <c r="AA482" s="41"/>
      <c r="AB482" s="41"/>
      <c r="AC482" s="41"/>
      <c r="AD482" s="41"/>
      <c r="AE482" s="41"/>
      <c r="AT482" s="20" t="s">
        <v>202</v>
      </c>
      <c r="AU482" s="20" t="s">
        <v>78</v>
      </c>
    </row>
    <row r="483" s="2" customFormat="1">
      <c r="A483" s="41"/>
      <c r="B483" s="42"/>
      <c r="C483" s="43"/>
      <c r="D483" s="233" t="s">
        <v>204</v>
      </c>
      <c r="E483" s="43"/>
      <c r="F483" s="234" t="s">
        <v>1554</v>
      </c>
      <c r="G483" s="43"/>
      <c r="H483" s="43"/>
      <c r="I483" s="230"/>
      <c r="J483" s="43"/>
      <c r="K483" s="43"/>
      <c r="L483" s="47"/>
      <c r="M483" s="231"/>
      <c r="N483" s="232"/>
      <c r="O483" s="87"/>
      <c r="P483" s="87"/>
      <c r="Q483" s="87"/>
      <c r="R483" s="87"/>
      <c r="S483" s="87"/>
      <c r="T483" s="88"/>
      <c r="U483" s="41"/>
      <c r="V483" s="41"/>
      <c r="W483" s="41"/>
      <c r="X483" s="41"/>
      <c r="Y483" s="41"/>
      <c r="Z483" s="41"/>
      <c r="AA483" s="41"/>
      <c r="AB483" s="41"/>
      <c r="AC483" s="41"/>
      <c r="AD483" s="41"/>
      <c r="AE483" s="41"/>
      <c r="AT483" s="20" t="s">
        <v>204</v>
      </c>
      <c r="AU483" s="20" t="s">
        <v>78</v>
      </c>
    </row>
    <row r="484" s="12" customFormat="1" ht="25.92" customHeight="1">
      <c r="A484" s="12"/>
      <c r="B484" s="199"/>
      <c r="C484" s="200"/>
      <c r="D484" s="201" t="s">
        <v>68</v>
      </c>
      <c r="E484" s="202" t="s">
        <v>687</v>
      </c>
      <c r="F484" s="202" t="s">
        <v>688</v>
      </c>
      <c r="G484" s="200"/>
      <c r="H484" s="200"/>
      <c r="I484" s="203"/>
      <c r="J484" s="204">
        <f>BK484</f>
        <v>0</v>
      </c>
      <c r="K484" s="200"/>
      <c r="L484" s="205"/>
      <c r="M484" s="206"/>
      <c r="N484" s="207"/>
      <c r="O484" s="207"/>
      <c r="P484" s="208">
        <f>P485+P509+P540+P547+P582+P592+P619+P641+P680</f>
        <v>0</v>
      </c>
      <c r="Q484" s="207"/>
      <c r="R484" s="208">
        <f>R485+R509+R540+R547+R582+R592+R619+R641+R680</f>
        <v>0</v>
      </c>
      <c r="S484" s="207"/>
      <c r="T484" s="209">
        <f>T485+T509+T540+T547+T582+T592+T619+T641+T680</f>
        <v>13.40748</v>
      </c>
      <c r="U484" s="12"/>
      <c r="V484" s="12"/>
      <c r="W484" s="12"/>
      <c r="X484" s="12"/>
      <c r="Y484" s="12"/>
      <c r="Z484" s="12"/>
      <c r="AA484" s="12"/>
      <c r="AB484" s="12"/>
      <c r="AC484" s="12"/>
      <c r="AD484" s="12"/>
      <c r="AE484" s="12"/>
      <c r="AR484" s="210" t="s">
        <v>78</v>
      </c>
      <c r="AT484" s="211" t="s">
        <v>68</v>
      </c>
      <c r="AU484" s="211" t="s">
        <v>69</v>
      </c>
      <c r="AY484" s="210" t="s">
        <v>193</v>
      </c>
      <c r="BK484" s="212">
        <f>BK485+BK509+BK540+BK547+BK582+BK592+BK619+BK641+BK680</f>
        <v>0</v>
      </c>
    </row>
    <row r="485" s="12" customFormat="1" ht="22.8" customHeight="1">
      <c r="A485" s="12"/>
      <c r="B485" s="199"/>
      <c r="C485" s="200"/>
      <c r="D485" s="201" t="s">
        <v>68</v>
      </c>
      <c r="E485" s="213" t="s">
        <v>689</v>
      </c>
      <c r="F485" s="213" t="s">
        <v>690</v>
      </c>
      <c r="G485" s="200"/>
      <c r="H485" s="200"/>
      <c r="I485" s="203"/>
      <c r="J485" s="214">
        <f>BK485</f>
        <v>0</v>
      </c>
      <c r="K485" s="200"/>
      <c r="L485" s="205"/>
      <c r="M485" s="206"/>
      <c r="N485" s="207"/>
      <c r="O485" s="207"/>
      <c r="P485" s="208">
        <f>SUM(P486:P508)</f>
        <v>0</v>
      </c>
      <c r="Q485" s="207"/>
      <c r="R485" s="208">
        <f>SUM(R486:R508)</f>
        <v>0</v>
      </c>
      <c r="S485" s="207"/>
      <c r="T485" s="209">
        <f>SUM(T486:T508)</f>
        <v>0.2039</v>
      </c>
      <c r="U485" s="12"/>
      <c r="V485" s="12"/>
      <c r="W485" s="12"/>
      <c r="X485" s="12"/>
      <c r="Y485" s="12"/>
      <c r="Z485" s="12"/>
      <c r="AA485" s="12"/>
      <c r="AB485" s="12"/>
      <c r="AC485" s="12"/>
      <c r="AD485" s="12"/>
      <c r="AE485" s="12"/>
      <c r="AR485" s="210" t="s">
        <v>78</v>
      </c>
      <c r="AT485" s="211" t="s">
        <v>68</v>
      </c>
      <c r="AU485" s="211" t="s">
        <v>76</v>
      </c>
      <c r="AY485" s="210" t="s">
        <v>193</v>
      </c>
      <c r="BK485" s="212">
        <f>SUM(BK486:BK508)</f>
        <v>0</v>
      </c>
    </row>
    <row r="486" s="2" customFormat="1" ht="16.5" customHeight="1">
      <c r="A486" s="41"/>
      <c r="B486" s="42"/>
      <c r="C486" s="215" t="s">
        <v>621</v>
      </c>
      <c r="D486" s="215" t="s">
        <v>195</v>
      </c>
      <c r="E486" s="216" t="s">
        <v>692</v>
      </c>
      <c r="F486" s="217" t="s">
        <v>693</v>
      </c>
      <c r="G486" s="218" t="s">
        <v>258</v>
      </c>
      <c r="H486" s="219">
        <v>44.899999999999999</v>
      </c>
      <c r="I486" s="220"/>
      <c r="J486" s="221">
        <f>ROUND(I486*H486,2)</f>
        <v>0</v>
      </c>
      <c r="K486" s="217" t="s">
        <v>694</v>
      </c>
      <c r="L486" s="47"/>
      <c r="M486" s="222" t="s">
        <v>19</v>
      </c>
      <c r="N486" s="223" t="s">
        <v>40</v>
      </c>
      <c r="O486" s="87"/>
      <c r="P486" s="224">
        <f>O486*H486</f>
        <v>0</v>
      </c>
      <c r="Q486" s="224">
        <v>0</v>
      </c>
      <c r="R486" s="224">
        <f>Q486*H486</f>
        <v>0</v>
      </c>
      <c r="S486" s="224">
        <v>0.0040000000000000001</v>
      </c>
      <c r="T486" s="225">
        <f>S486*H486</f>
        <v>0.17960000000000001</v>
      </c>
      <c r="U486" s="41"/>
      <c r="V486" s="41"/>
      <c r="W486" s="41"/>
      <c r="X486" s="41"/>
      <c r="Y486" s="41"/>
      <c r="Z486" s="41"/>
      <c r="AA486" s="41"/>
      <c r="AB486" s="41"/>
      <c r="AC486" s="41"/>
      <c r="AD486" s="41"/>
      <c r="AE486" s="41"/>
      <c r="AR486" s="226" t="s">
        <v>323</v>
      </c>
      <c r="AT486" s="226" t="s">
        <v>195</v>
      </c>
      <c r="AU486" s="226" t="s">
        <v>78</v>
      </c>
      <c r="AY486" s="20" t="s">
        <v>193</v>
      </c>
      <c r="BE486" s="227">
        <f>IF(N486="základní",J486,0)</f>
        <v>0</v>
      </c>
      <c r="BF486" s="227">
        <f>IF(N486="snížená",J486,0)</f>
        <v>0</v>
      </c>
      <c r="BG486" s="227">
        <f>IF(N486="zákl. přenesená",J486,0)</f>
        <v>0</v>
      </c>
      <c r="BH486" s="227">
        <f>IF(N486="sníž. přenesená",J486,0)</f>
        <v>0</v>
      </c>
      <c r="BI486" s="227">
        <f>IF(N486="nulová",J486,0)</f>
        <v>0</v>
      </c>
      <c r="BJ486" s="20" t="s">
        <v>76</v>
      </c>
      <c r="BK486" s="227">
        <f>ROUND(I486*H486,2)</f>
        <v>0</v>
      </c>
      <c r="BL486" s="20" t="s">
        <v>323</v>
      </c>
      <c r="BM486" s="226" t="s">
        <v>1555</v>
      </c>
    </row>
    <row r="487" s="2" customFormat="1">
      <c r="A487" s="41"/>
      <c r="B487" s="42"/>
      <c r="C487" s="43"/>
      <c r="D487" s="228" t="s">
        <v>202</v>
      </c>
      <c r="E487" s="43"/>
      <c r="F487" s="229" t="s">
        <v>696</v>
      </c>
      <c r="G487" s="43"/>
      <c r="H487" s="43"/>
      <c r="I487" s="230"/>
      <c r="J487" s="43"/>
      <c r="K487" s="43"/>
      <c r="L487" s="47"/>
      <c r="M487" s="231"/>
      <c r="N487" s="232"/>
      <c r="O487" s="87"/>
      <c r="P487" s="87"/>
      <c r="Q487" s="87"/>
      <c r="R487" s="87"/>
      <c r="S487" s="87"/>
      <c r="T487" s="88"/>
      <c r="U487" s="41"/>
      <c r="V487" s="41"/>
      <c r="W487" s="41"/>
      <c r="X487" s="41"/>
      <c r="Y487" s="41"/>
      <c r="Z487" s="41"/>
      <c r="AA487" s="41"/>
      <c r="AB487" s="41"/>
      <c r="AC487" s="41"/>
      <c r="AD487" s="41"/>
      <c r="AE487" s="41"/>
      <c r="AT487" s="20" t="s">
        <v>202</v>
      </c>
      <c r="AU487" s="20" t="s">
        <v>78</v>
      </c>
    </row>
    <row r="488" s="2" customFormat="1">
      <c r="A488" s="41"/>
      <c r="B488" s="42"/>
      <c r="C488" s="43"/>
      <c r="D488" s="233" t="s">
        <v>204</v>
      </c>
      <c r="E488" s="43"/>
      <c r="F488" s="234" t="s">
        <v>697</v>
      </c>
      <c r="G488" s="43"/>
      <c r="H488" s="43"/>
      <c r="I488" s="230"/>
      <c r="J488" s="43"/>
      <c r="K488" s="43"/>
      <c r="L488" s="47"/>
      <c r="M488" s="231"/>
      <c r="N488" s="232"/>
      <c r="O488" s="87"/>
      <c r="P488" s="87"/>
      <c r="Q488" s="87"/>
      <c r="R488" s="87"/>
      <c r="S488" s="87"/>
      <c r="T488" s="88"/>
      <c r="U488" s="41"/>
      <c r="V488" s="41"/>
      <c r="W488" s="41"/>
      <c r="X488" s="41"/>
      <c r="Y488" s="41"/>
      <c r="Z488" s="41"/>
      <c r="AA488" s="41"/>
      <c r="AB488" s="41"/>
      <c r="AC488" s="41"/>
      <c r="AD488" s="41"/>
      <c r="AE488" s="41"/>
      <c r="AT488" s="20" t="s">
        <v>204</v>
      </c>
      <c r="AU488" s="20" t="s">
        <v>78</v>
      </c>
    </row>
    <row r="489" s="13" customFormat="1">
      <c r="A489" s="13"/>
      <c r="B489" s="235"/>
      <c r="C489" s="236"/>
      <c r="D489" s="228" t="s">
        <v>206</v>
      </c>
      <c r="E489" s="237" t="s">
        <v>19</v>
      </c>
      <c r="F489" s="238" t="s">
        <v>279</v>
      </c>
      <c r="G489" s="236"/>
      <c r="H489" s="237" t="s">
        <v>19</v>
      </c>
      <c r="I489" s="239"/>
      <c r="J489" s="236"/>
      <c r="K489" s="236"/>
      <c r="L489" s="240"/>
      <c r="M489" s="241"/>
      <c r="N489" s="242"/>
      <c r="O489" s="242"/>
      <c r="P489" s="242"/>
      <c r="Q489" s="242"/>
      <c r="R489" s="242"/>
      <c r="S489" s="242"/>
      <c r="T489" s="243"/>
      <c r="U489" s="13"/>
      <c r="V489" s="13"/>
      <c r="W489" s="13"/>
      <c r="X489" s="13"/>
      <c r="Y489" s="13"/>
      <c r="Z489" s="13"/>
      <c r="AA489" s="13"/>
      <c r="AB489" s="13"/>
      <c r="AC489" s="13"/>
      <c r="AD489" s="13"/>
      <c r="AE489" s="13"/>
      <c r="AT489" s="244" t="s">
        <v>206</v>
      </c>
      <c r="AU489" s="244" t="s">
        <v>78</v>
      </c>
      <c r="AV489" s="13" t="s">
        <v>76</v>
      </c>
      <c r="AW489" s="13" t="s">
        <v>31</v>
      </c>
      <c r="AX489" s="13" t="s">
        <v>69</v>
      </c>
      <c r="AY489" s="244" t="s">
        <v>193</v>
      </c>
    </row>
    <row r="490" s="13" customFormat="1">
      <c r="A490" s="13"/>
      <c r="B490" s="235"/>
      <c r="C490" s="236"/>
      <c r="D490" s="228" t="s">
        <v>206</v>
      </c>
      <c r="E490" s="237" t="s">
        <v>19</v>
      </c>
      <c r="F490" s="238" t="s">
        <v>1556</v>
      </c>
      <c r="G490" s="236"/>
      <c r="H490" s="237" t="s">
        <v>19</v>
      </c>
      <c r="I490" s="239"/>
      <c r="J490" s="236"/>
      <c r="K490" s="236"/>
      <c r="L490" s="240"/>
      <c r="M490" s="241"/>
      <c r="N490" s="242"/>
      <c r="O490" s="242"/>
      <c r="P490" s="242"/>
      <c r="Q490" s="242"/>
      <c r="R490" s="242"/>
      <c r="S490" s="242"/>
      <c r="T490" s="243"/>
      <c r="U490" s="13"/>
      <c r="V490" s="13"/>
      <c r="W490" s="13"/>
      <c r="X490" s="13"/>
      <c r="Y490" s="13"/>
      <c r="Z490" s="13"/>
      <c r="AA490" s="13"/>
      <c r="AB490" s="13"/>
      <c r="AC490" s="13"/>
      <c r="AD490" s="13"/>
      <c r="AE490" s="13"/>
      <c r="AT490" s="244" t="s">
        <v>206</v>
      </c>
      <c r="AU490" s="244" t="s">
        <v>78</v>
      </c>
      <c r="AV490" s="13" t="s">
        <v>76</v>
      </c>
      <c r="AW490" s="13" t="s">
        <v>31</v>
      </c>
      <c r="AX490" s="13" t="s">
        <v>69</v>
      </c>
      <c r="AY490" s="244" t="s">
        <v>193</v>
      </c>
    </row>
    <row r="491" s="14" customFormat="1">
      <c r="A491" s="14"/>
      <c r="B491" s="245"/>
      <c r="C491" s="246"/>
      <c r="D491" s="228" t="s">
        <v>206</v>
      </c>
      <c r="E491" s="247" t="s">
        <v>19</v>
      </c>
      <c r="F491" s="248" t="s">
        <v>413</v>
      </c>
      <c r="G491" s="246"/>
      <c r="H491" s="249">
        <v>28</v>
      </c>
      <c r="I491" s="250"/>
      <c r="J491" s="246"/>
      <c r="K491" s="246"/>
      <c r="L491" s="251"/>
      <c r="M491" s="252"/>
      <c r="N491" s="253"/>
      <c r="O491" s="253"/>
      <c r="P491" s="253"/>
      <c r="Q491" s="253"/>
      <c r="R491" s="253"/>
      <c r="S491" s="253"/>
      <c r="T491" s="254"/>
      <c r="U491" s="14"/>
      <c r="V491" s="14"/>
      <c r="W491" s="14"/>
      <c r="X491" s="14"/>
      <c r="Y491" s="14"/>
      <c r="Z491" s="14"/>
      <c r="AA491" s="14"/>
      <c r="AB491" s="14"/>
      <c r="AC491" s="14"/>
      <c r="AD491" s="14"/>
      <c r="AE491" s="14"/>
      <c r="AT491" s="255" t="s">
        <v>206</v>
      </c>
      <c r="AU491" s="255" t="s">
        <v>78</v>
      </c>
      <c r="AV491" s="14" t="s">
        <v>78</v>
      </c>
      <c r="AW491" s="14" t="s">
        <v>31</v>
      </c>
      <c r="AX491" s="14" t="s">
        <v>69</v>
      </c>
      <c r="AY491" s="255" t="s">
        <v>193</v>
      </c>
    </row>
    <row r="492" s="13" customFormat="1">
      <c r="A492" s="13"/>
      <c r="B492" s="235"/>
      <c r="C492" s="236"/>
      <c r="D492" s="228" t="s">
        <v>206</v>
      </c>
      <c r="E492" s="237" t="s">
        <v>19</v>
      </c>
      <c r="F492" s="238" t="s">
        <v>1345</v>
      </c>
      <c r="G492" s="236"/>
      <c r="H492" s="237" t="s">
        <v>19</v>
      </c>
      <c r="I492" s="239"/>
      <c r="J492" s="236"/>
      <c r="K492" s="236"/>
      <c r="L492" s="240"/>
      <c r="M492" s="241"/>
      <c r="N492" s="242"/>
      <c r="O492" s="242"/>
      <c r="P492" s="242"/>
      <c r="Q492" s="242"/>
      <c r="R492" s="242"/>
      <c r="S492" s="242"/>
      <c r="T492" s="243"/>
      <c r="U492" s="13"/>
      <c r="V492" s="13"/>
      <c r="W492" s="13"/>
      <c r="X492" s="13"/>
      <c r="Y492" s="13"/>
      <c r="Z492" s="13"/>
      <c r="AA492" s="13"/>
      <c r="AB492" s="13"/>
      <c r="AC492" s="13"/>
      <c r="AD492" s="13"/>
      <c r="AE492" s="13"/>
      <c r="AT492" s="244" t="s">
        <v>206</v>
      </c>
      <c r="AU492" s="244" t="s">
        <v>78</v>
      </c>
      <c r="AV492" s="13" t="s">
        <v>76</v>
      </c>
      <c r="AW492" s="13" t="s">
        <v>31</v>
      </c>
      <c r="AX492" s="13" t="s">
        <v>69</v>
      </c>
      <c r="AY492" s="244" t="s">
        <v>193</v>
      </c>
    </row>
    <row r="493" s="13" customFormat="1">
      <c r="A493" s="13"/>
      <c r="B493" s="235"/>
      <c r="C493" s="236"/>
      <c r="D493" s="228" t="s">
        <v>206</v>
      </c>
      <c r="E493" s="237" t="s">
        <v>19</v>
      </c>
      <c r="F493" s="238" t="s">
        <v>1346</v>
      </c>
      <c r="G493" s="236"/>
      <c r="H493" s="237" t="s">
        <v>19</v>
      </c>
      <c r="I493" s="239"/>
      <c r="J493" s="236"/>
      <c r="K493" s="236"/>
      <c r="L493" s="240"/>
      <c r="M493" s="241"/>
      <c r="N493" s="242"/>
      <c r="O493" s="242"/>
      <c r="P493" s="242"/>
      <c r="Q493" s="242"/>
      <c r="R493" s="242"/>
      <c r="S493" s="242"/>
      <c r="T493" s="243"/>
      <c r="U493" s="13"/>
      <c r="V493" s="13"/>
      <c r="W493" s="13"/>
      <c r="X493" s="13"/>
      <c r="Y493" s="13"/>
      <c r="Z493" s="13"/>
      <c r="AA493" s="13"/>
      <c r="AB493" s="13"/>
      <c r="AC493" s="13"/>
      <c r="AD493" s="13"/>
      <c r="AE493" s="13"/>
      <c r="AT493" s="244" t="s">
        <v>206</v>
      </c>
      <c r="AU493" s="244" t="s">
        <v>78</v>
      </c>
      <c r="AV493" s="13" t="s">
        <v>76</v>
      </c>
      <c r="AW493" s="13" t="s">
        <v>31</v>
      </c>
      <c r="AX493" s="13" t="s">
        <v>69</v>
      </c>
      <c r="AY493" s="244" t="s">
        <v>193</v>
      </c>
    </row>
    <row r="494" s="14" customFormat="1">
      <c r="A494" s="14"/>
      <c r="B494" s="245"/>
      <c r="C494" s="246"/>
      <c r="D494" s="228" t="s">
        <v>206</v>
      </c>
      <c r="E494" s="247" t="s">
        <v>19</v>
      </c>
      <c r="F494" s="248" t="s">
        <v>1368</v>
      </c>
      <c r="G494" s="246"/>
      <c r="H494" s="249">
        <v>6.5</v>
      </c>
      <c r="I494" s="250"/>
      <c r="J494" s="246"/>
      <c r="K494" s="246"/>
      <c r="L494" s="251"/>
      <c r="M494" s="252"/>
      <c r="N494" s="253"/>
      <c r="O494" s="253"/>
      <c r="P494" s="253"/>
      <c r="Q494" s="253"/>
      <c r="R494" s="253"/>
      <c r="S494" s="253"/>
      <c r="T494" s="254"/>
      <c r="U494" s="14"/>
      <c r="V494" s="14"/>
      <c r="W494" s="14"/>
      <c r="X494" s="14"/>
      <c r="Y494" s="14"/>
      <c r="Z494" s="14"/>
      <c r="AA494" s="14"/>
      <c r="AB494" s="14"/>
      <c r="AC494" s="14"/>
      <c r="AD494" s="14"/>
      <c r="AE494" s="14"/>
      <c r="AT494" s="255" t="s">
        <v>206</v>
      </c>
      <c r="AU494" s="255" t="s">
        <v>78</v>
      </c>
      <c r="AV494" s="14" t="s">
        <v>78</v>
      </c>
      <c r="AW494" s="14" t="s">
        <v>31</v>
      </c>
      <c r="AX494" s="14" t="s">
        <v>69</v>
      </c>
      <c r="AY494" s="255" t="s">
        <v>193</v>
      </c>
    </row>
    <row r="495" s="13" customFormat="1">
      <c r="A495" s="13"/>
      <c r="B495" s="235"/>
      <c r="C495" s="236"/>
      <c r="D495" s="228" t="s">
        <v>206</v>
      </c>
      <c r="E495" s="237" t="s">
        <v>19</v>
      </c>
      <c r="F495" s="238" t="s">
        <v>1348</v>
      </c>
      <c r="G495" s="236"/>
      <c r="H495" s="237" t="s">
        <v>19</v>
      </c>
      <c r="I495" s="239"/>
      <c r="J495" s="236"/>
      <c r="K495" s="236"/>
      <c r="L495" s="240"/>
      <c r="M495" s="241"/>
      <c r="N495" s="242"/>
      <c r="O495" s="242"/>
      <c r="P495" s="242"/>
      <c r="Q495" s="242"/>
      <c r="R495" s="242"/>
      <c r="S495" s="242"/>
      <c r="T495" s="243"/>
      <c r="U495" s="13"/>
      <c r="V495" s="13"/>
      <c r="W495" s="13"/>
      <c r="X495" s="13"/>
      <c r="Y495" s="13"/>
      <c r="Z495" s="13"/>
      <c r="AA495" s="13"/>
      <c r="AB495" s="13"/>
      <c r="AC495" s="13"/>
      <c r="AD495" s="13"/>
      <c r="AE495" s="13"/>
      <c r="AT495" s="244" t="s">
        <v>206</v>
      </c>
      <c r="AU495" s="244" t="s">
        <v>78</v>
      </c>
      <c r="AV495" s="13" t="s">
        <v>76</v>
      </c>
      <c r="AW495" s="13" t="s">
        <v>31</v>
      </c>
      <c r="AX495" s="13" t="s">
        <v>69</v>
      </c>
      <c r="AY495" s="244" t="s">
        <v>193</v>
      </c>
    </row>
    <row r="496" s="14" customFormat="1">
      <c r="A496" s="14"/>
      <c r="B496" s="245"/>
      <c r="C496" s="246"/>
      <c r="D496" s="228" t="s">
        <v>206</v>
      </c>
      <c r="E496" s="247" t="s">
        <v>19</v>
      </c>
      <c r="F496" s="248" t="s">
        <v>1369</v>
      </c>
      <c r="G496" s="246"/>
      <c r="H496" s="249">
        <v>2.1000000000000001</v>
      </c>
      <c r="I496" s="250"/>
      <c r="J496" s="246"/>
      <c r="K496" s="246"/>
      <c r="L496" s="251"/>
      <c r="M496" s="252"/>
      <c r="N496" s="253"/>
      <c r="O496" s="253"/>
      <c r="P496" s="253"/>
      <c r="Q496" s="253"/>
      <c r="R496" s="253"/>
      <c r="S496" s="253"/>
      <c r="T496" s="254"/>
      <c r="U496" s="14"/>
      <c r="V496" s="14"/>
      <c r="W496" s="14"/>
      <c r="X496" s="14"/>
      <c r="Y496" s="14"/>
      <c r="Z496" s="14"/>
      <c r="AA496" s="14"/>
      <c r="AB496" s="14"/>
      <c r="AC496" s="14"/>
      <c r="AD496" s="14"/>
      <c r="AE496" s="14"/>
      <c r="AT496" s="255" t="s">
        <v>206</v>
      </c>
      <c r="AU496" s="255" t="s">
        <v>78</v>
      </c>
      <c r="AV496" s="14" t="s">
        <v>78</v>
      </c>
      <c r="AW496" s="14" t="s">
        <v>31</v>
      </c>
      <c r="AX496" s="14" t="s">
        <v>69</v>
      </c>
      <c r="AY496" s="255" t="s">
        <v>193</v>
      </c>
    </row>
    <row r="497" s="13" customFormat="1">
      <c r="A497" s="13"/>
      <c r="B497" s="235"/>
      <c r="C497" s="236"/>
      <c r="D497" s="228" t="s">
        <v>206</v>
      </c>
      <c r="E497" s="237" t="s">
        <v>19</v>
      </c>
      <c r="F497" s="238" t="s">
        <v>1350</v>
      </c>
      <c r="G497" s="236"/>
      <c r="H497" s="237" t="s">
        <v>19</v>
      </c>
      <c r="I497" s="239"/>
      <c r="J497" s="236"/>
      <c r="K497" s="236"/>
      <c r="L497" s="240"/>
      <c r="M497" s="241"/>
      <c r="N497" s="242"/>
      <c r="O497" s="242"/>
      <c r="P497" s="242"/>
      <c r="Q497" s="242"/>
      <c r="R497" s="242"/>
      <c r="S497" s="242"/>
      <c r="T497" s="243"/>
      <c r="U497" s="13"/>
      <c r="V497" s="13"/>
      <c r="W497" s="13"/>
      <c r="X497" s="13"/>
      <c r="Y497" s="13"/>
      <c r="Z497" s="13"/>
      <c r="AA497" s="13"/>
      <c r="AB497" s="13"/>
      <c r="AC497" s="13"/>
      <c r="AD497" s="13"/>
      <c r="AE497" s="13"/>
      <c r="AT497" s="244" t="s">
        <v>206</v>
      </c>
      <c r="AU497" s="244" t="s">
        <v>78</v>
      </c>
      <c r="AV497" s="13" t="s">
        <v>76</v>
      </c>
      <c r="AW497" s="13" t="s">
        <v>31</v>
      </c>
      <c r="AX497" s="13" t="s">
        <v>69</v>
      </c>
      <c r="AY497" s="244" t="s">
        <v>193</v>
      </c>
    </row>
    <row r="498" s="14" customFormat="1">
      <c r="A498" s="14"/>
      <c r="B498" s="245"/>
      <c r="C498" s="246"/>
      <c r="D498" s="228" t="s">
        <v>206</v>
      </c>
      <c r="E498" s="247" t="s">
        <v>19</v>
      </c>
      <c r="F498" s="248" t="s">
        <v>1370</v>
      </c>
      <c r="G498" s="246"/>
      <c r="H498" s="249">
        <v>3.3999999999999999</v>
      </c>
      <c r="I498" s="250"/>
      <c r="J498" s="246"/>
      <c r="K498" s="246"/>
      <c r="L498" s="251"/>
      <c r="M498" s="252"/>
      <c r="N498" s="253"/>
      <c r="O498" s="253"/>
      <c r="P498" s="253"/>
      <c r="Q498" s="253"/>
      <c r="R498" s="253"/>
      <c r="S498" s="253"/>
      <c r="T498" s="254"/>
      <c r="U498" s="14"/>
      <c r="V498" s="14"/>
      <c r="W498" s="14"/>
      <c r="X498" s="14"/>
      <c r="Y498" s="14"/>
      <c r="Z498" s="14"/>
      <c r="AA498" s="14"/>
      <c r="AB498" s="14"/>
      <c r="AC498" s="14"/>
      <c r="AD498" s="14"/>
      <c r="AE498" s="14"/>
      <c r="AT498" s="255" t="s">
        <v>206</v>
      </c>
      <c r="AU498" s="255" t="s">
        <v>78</v>
      </c>
      <c r="AV498" s="14" t="s">
        <v>78</v>
      </c>
      <c r="AW498" s="14" t="s">
        <v>31</v>
      </c>
      <c r="AX498" s="14" t="s">
        <v>69</v>
      </c>
      <c r="AY498" s="255" t="s">
        <v>193</v>
      </c>
    </row>
    <row r="499" s="13" customFormat="1">
      <c r="A499" s="13"/>
      <c r="B499" s="235"/>
      <c r="C499" s="236"/>
      <c r="D499" s="228" t="s">
        <v>206</v>
      </c>
      <c r="E499" s="237" t="s">
        <v>19</v>
      </c>
      <c r="F499" s="238" t="s">
        <v>1352</v>
      </c>
      <c r="G499" s="236"/>
      <c r="H499" s="237" t="s">
        <v>19</v>
      </c>
      <c r="I499" s="239"/>
      <c r="J499" s="236"/>
      <c r="K499" s="236"/>
      <c r="L499" s="240"/>
      <c r="M499" s="241"/>
      <c r="N499" s="242"/>
      <c r="O499" s="242"/>
      <c r="P499" s="242"/>
      <c r="Q499" s="242"/>
      <c r="R499" s="242"/>
      <c r="S499" s="242"/>
      <c r="T499" s="243"/>
      <c r="U499" s="13"/>
      <c r="V499" s="13"/>
      <c r="W499" s="13"/>
      <c r="X499" s="13"/>
      <c r="Y499" s="13"/>
      <c r="Z499" s="13"/>
      <c r="AA499" s="13"/>
      <c r="AB499" s="13"/>
      <c r="AC499" s="13"/>
      <c r="AD499" s="13"/>
      <c r="AE499" s="13"/>
      <c r="AT499" s="244" t="s">
        <v>206</v>
      </c>
      <c r="AU499" s="244" t="s">
        <v>78</v>
      </c>
      <c r="AV499" s="13" t="s">
        <v>76</v>
      </c>
      <c r="AW499" s="13" t="s">
        <v>31</v>
      </c>
      <c r="AX499" s="13" t="s">
        <v>69</v>
      </c>
      <c r="AY499" s="244" t="s">
        <v>193</v>
      </c>
    </row>
    <row r="500" s="14" customFormat="1">
      <c r="A500" s="14"/>
      <c r="B500" s="245"/>
      <c r="C500" s="246"/>
      <c r="D500" s="228" t="s">
        <v>206</v>
      </c>
      <c r="E500" s="247" t="s">
        <v>19</v>
      </c>
      <c r="F500" s="248" t="s">
        <v>1371</v>
      </c>
      <c r="G500" s="246"/>
      <c r="H500" s="249">
        <v>4.9000000000000004</v>
      </c>
      <c r="I500" s="250"/>
      <c r="J500" s="246"/>
      <c r="K500" s="246"/>
      <c r="L500" s="251"/>
      <c r="M500" s="252"/>
      <c r="N500" s="253"/>
      <c r="O500" s="253"/>
      <c r="P500" s="253"/>
      <c r="Q500" s="253"/>
      <c r="R500" s="253"/>
      <c r="S500" s="253"/>
      <c r="T500" s="254"/>
      <c r="U500" s="14"/>
      <c r="V500" s="14"/>
      <c r="W500" s="14"/>
      <c r="X500" s="14"/>
      <c r="Y500" s="14"/>
      <c r="Z500" s="14"/>
      <c r="AA500" s="14"/>
      <c r="AB500" s="14"/>
      <c r="AC500" s="14"/>
      <c r="AD500" s="14"/>
      <c r="AE500" s="14"/>
      <c r="AT500" s="255" t="s">
        <v>206</v>
      </c>
      <c r="AU500" s="255" t="s">
        <v>78</v>
      </c>
      <c r="AV500" s="14" t="s">
        <v>78</v>
      </c>
      <c r="AW500" s="14" t="s">
        <v>31</v>
      </c>
      <c r="AX500" s="14" t="s">
        <v>69</v>
      </c>
      <c r="AY500" s="255" t="s">
        <v>193</v>
      </c>
    </row>
    <row r="501" s="15" customFormat="1">
      <c r="A501" s="15"/>
      <c r="B501" s="256"/>
      <c r="C501" s="257"/>
      <c r="D501" s="228" t="s">
        <v>206</v>
      </c>
      <c r="E501" s="258" t="s">
        <v>19</v>
      </c>
      <c r="F501" s="259" t="s">
        <v>218</v>
      </c>
      <c r="G501" s="257"/>
      <c r="H501" s="260">
        <v>44.899999999999999</v>
      </c>
      <c r="I501" s="261"/>
      <c r="J501" s="257"/>
      <c r="K501" s="257"/>
      <c r="L501" s="262"/>
      <c r="M501" s="263"/>
      <c r="N501" s="264"/>
      <c r="O501" s="264"/>
      <c r="P501" s="264"/>
      <c r="Q501" s="264"/>
      <c r="R501" s="264"/>
      <c r="S501" s="264"/>
      <c r="T501" s="265"/>
      <c r="U501" s="15"/>
      <c r="V501" s="15"/>
      <c r="W501" s="15"/>
      <c r="X501" s="15"/>
      <c r="Y501" s="15"/>
      <c r="Z501" s="15"/>
      <c r="AA501" s="15"/>
      <c r="AB501" s="15"/>
      <c r="AC501" s="15"/>
      <c r="AD501" s="15"/>
      <c r="AE501" s="15"/>
      <c r="AT501" s="266" t="s">
        <v>206</v>
      </c>
      <c r="AU501" s="266" t="s">
        <v>78</v>
      </c>
      <c r="AV501" s="15" t="s">
        <v>200</v>
      </c>
      <c r="AW501" s="15" t="s">
        <v>31</v>
      </c>
      <c r="AX501" s="15" t="s">
        <v>76</v>
      </c>
      <c r="AY501" s="266" t="s">
        <v>193</v>
      </c>
    </row>
    <row r="502" s="2" customFormat="1" ht="16.5" customHeight="1">
      <c r="A502" s="41"/>
      <c r="B502" s="42"/>
      <c r="C502" s="215" t="s">
        <v>627</v>
      </c>
      <c r="D502" s="215" t="s">
        <v>195</v>
      </c>
      <c r="E502" s="216" t="s">
        <v>702</v>
      </c>
      <c r="F502" s="217" t="s">
        <v>703</v>
      </c>
      <c r="G502" s="218" t="s">
        <v>258</v>
      </c>
      <c r="H502" s="219">
        <v>5.4000000000000004</v>
      </c>
      <c r="I502" s="220"/>
      <c r="J502" s="221">
        <f>ROUND(I502*H502,2)</f>
        <v>0</v>
      </c>
      <c r="K502" s="217" t="s">
        <v>694</v>
      </c>
      <c r="L502" s="47"/>
      <c r="M502" s="222" t="s">
        <v>19</v>
      </c>
      <c r="N502" s="223" t="s">
        <v>40</v>
      </c>
      <c r="O502" s="87"/>
      <c r="P502" s="224">
        <f>O502*H502</f>
        <v>0</v>
      </c>
      <c r="Q502" s="224">
        <v>0</v>
      </c>
      <c r="R502" s="224">
        <f>Q502*H502</f>
        <v>0</v>
      </c>
      <c r="S502" s="224">
        <v>0.0044999999999999997</v>
      </c>
      <c r="T502" s="225">
        <f>S502*H502</f>
        <v>0.024299999999999999</v>
      </c>
      <c r="U502" s="41"/>
      <c r="V502" s="41"/>
      <c r="W502" s="41"/>
      <c r="X502" s="41"/>
      <c r="Y502" s="41"/>
      <c r="Z502" s="41"/>
      <c r="AA502" s="41"/>
      <c r="AB502" s="41"/>
      <c r="AC502" s="41"/>
      <c r="AD502" s="41"/>
      <c r="AE502" s="41"/>
      <c r="AR502" s="226" t="s">
        <v>323</v>
      </c>
      <c r="AT502" s="226" t="s">
        <v>195</v>
      </c>
      <c r="AU502" s="226" t="s">
        <v>78</v>
      </c>
      <c r="AY502" s="20" t="s">
        <v>193</v>
      </c>
      <c r="BE502" s="227">
        <f>IF(N502="základní",J502,0)</f>
        <v>0</v>
      </c>
      <c r="BF502" s="227">
        <f>IF(N502="snížená",J502,0)</f>
        <v>0</v>
      </c>
      <c r="BG502" s="227">
        <f>IF(N502="zákl. přenesená",J502,0)</f>
        <v>0</v>
      </c>
      <c r="BH502" s="227">
        <f>IF(N502="sníž. přenesená",J502,0)</f>
        <v>0</v>
      </c>
      <c r="BI502" s="227">
        <f>IF(N502="nulová",J502,0)</f>
        <v>0</v>
      </c>
      <c r="BJ502" s="20" t="s">
        <v>76</v>
      </c>
      <c r="BK502" s="227">
        <f>ROUND(I502*H502,2)</f>
        <v>0</v>
      </c>
      <c r="BL502" s="20" t="s">
        <v>323</v>
      </c>
      <c r="BM502" s="226" t="s">
        <v>1557</v>
      </c>
    </row>
    <row r="503" s="2" customFormat="1">
      <c r="A503" s="41"/>
      <c r="B503" s="42"/>
      <c r="C503" s="43"/>
      <c r="D503" s="228" t="s">
        <v>202</v>
      </c>
      <c r="E503" s="43"/>
      <c r="F503" s="229" t="s">
        <v>705</v>
      </c>
      <c r="G503" s="43"/>
      <c r="H503" s="43"/>
      <c r="I503" s="230"/>
      <c r="J503" s="43"/>
      <c r="K503" s="43"/>
      <c r="L503" s="47"/>
      <c r="M503" s="231"/>
      <c r="N503" s="232"/>
      <c r="O503" s="87"/>
      <c r="P503" s="87"/>
      <c r="Q503" s="87"/>
      <c r="R503" s="87"/>
      <c r="S503" s="87"/>
      <c r="T503" s="88"/>
      <c r="U503" s="41"/>
      <c r="V503" s="41"/>
      <c r="W503" s="41"/>
      <c r="X503" s="41"/>
      <c r="Y503" s="41"/>
      <c r="Z503" s="41"/>
      <c r="AA503" s="41"/>
      <c r="AB503" s="41"/>
      <c r="AC503" s="41"/>
      <c r="AD503" s="41"/>
      <c r="AE503" s="41"/>
      <c r="AT503" s="20" t="s">
        <v>202</v>
      </c>
      <c r="AU503" s="20" t="s">
        <v>78</v>
      </c>
    </row>
    <row r="504" s="2" customFormat="1">
      <c r="A504" s="41"/>
      <c r="B504" s="42"/>
      <c r="C504" s="43"/>
      <c r="D504" s="233" t="s">
        <v>204</v>
      </c>
      <c r="E504" s="43"/>
      <c r="F504" s="234" t="s">
        <v>706</v>
      </c>
      <c r="G504" s="43"/>
      <c r="H504" s="43"/>
      <c r="I504" s="230"/>
      <c r="J504" s="43"/>
      <c r="K504" s="43"/>
      <c r="L504" s="47"/>
      <c r="M504" s="231"/>
      <c r="N504" s="232"/>
      <c r="O504" s="87"/>
      <c r="P504" s="87"/>
      <c r="Q504" s="87"/>
      <c r="R504" s="87"/>
      <c r="S504" s="87"/>
      <c r="T504" s="88"/>
      <c r="U504" s="41"/>
      <c r="V504" s="41"/>
      <c r="W504" s="41"/>
      <c r="X504" s="41"/>
      <c r="Y504" s="41"/>
      <c r="Z504" s="41"/>
      <c r="AA504" s="41"/>
      <c r="AB504" s="41"/>
      <c r="AC504" s="41"/>
      <c r="AD504" s="41"/>
      <c r="AE504" s="41"/>
      <c r="AT504" s="20" t="s">
        <v>204</v>
      </c>
      <c r="AU504" s="20" t="s">
        <v>78</v>
      </c>
    </row>
    <row r="505" s="13" customFormat="1">
      <c r="A505" s="13"/>
      <c r="B505" s="235"/>
      <c r="C505" s="236"/>
      <c r="D505" s="228" t="s">
        <v>206</v>
      </c>
      <c r="E505" s="237" t="s">
        <v>19</v>
      </c>
      <c r="F505" s="238" t="s">
        <v>279</v>
      </c>
      <c r="G505" s="236"/>
      <c r="H505" s="237" t="s">
        <v>19</v>
      </c>
      <c r="I505" s="239"/>
      <c r="J505" s="236"/>
      <c r="K505" s="236"/>
      <c r="L505" s="240"/>
      <c r="M505" s="241"/>
      <c r="N505" s="242"/>
      <c r="O505" s="242"/>
      <c r="P505" s="242"/>
      <c r="Q505" s="242"/>
      <c r="R505" s="242"/>
      <c r="S505" s="242"/>
      <c r="T505" s="243"/>
      <c r="U505" s="13"/>
      <c r="V505" s="13"/>
      <c r="W505" s="13"/>
      <c r="X505" s="13"/>
      <c r="Y505" s="13"/>
      <c r="Z505" s="13"/>
      <c r="AA505" s="13"/>
      <c r="AB505" s="13"/>
      <c r="AC505" s="13"/>
      <c r="AD505" s="13"/>
      <c r="AE505" s="13"/>
      <c r="AT505" s="244" t="s">
        <v>206</v>
      </c>
      <c r="AU505" s="244" t="s">
        <v>78</v>
      </c>
      <c r="AV505" s="13" t="s">
        <v>76</v>
      </c>
      <c r="AW505" s="13" t="s">
        <v>31</v>
      </c>
      <c r="AX505" s="13" t="s">
        <v>69</v>
      </c>
      <c r="AY505" s="244" t="s">
        <v>193</v>
      </c>
    </row>
    <row r="506" s="14" customFormat="1">
      <c r="A506" s="14"/>
      <c r="B506" s="245"/>
      <c r="C506" s="246"/>
      <c r="D506" s="228" t="s">
        <v>206</v>
      </c>
      <c r="E506" s="247" t="s">
        <v>19</v>
      </c>
      <c r="F506" s="248" t="s">
        <v>1558</v>
      </c>
      <c r="G506" s="246"/>
      <c r="H506" s="249">
        <v>1.8</v>
      </c>
      <c r="I506" s="250"/>
      <c r="J506" s="246"/>
      <c r="K506" s="246"/>
      <c r="L506" s="251"/>
      <c r="M506" s="252"/>
      <c r="N506" s="253"/>
      <c r="O506" s="253"/>
      <c r="P506" s="253"/>
      <c r="Q506" s="253"/>
      <c r="R506" s="253"/>
      <c r="S506" s="253"/>
      <c r="T506" s="254"/>
      <c r="U506" s="14"/>
      <c r="V506" s="14"/>
      <c r="W506" s="14"/>
      <c r="X506" s="14"/>
      <c r="Y506" s="14"/>
      <c r="Z506" s="14"/>
      <c r="AA506" s="14"/>
      <c r="AB506" s="14"/>
      <c r="AC506" s="14"/>
      <c r="AD506" s="14"/>
      <c r="AE506" s="14"/>
      <c r="AT506" s="255" t="s">
        <v>206</v>
      </c>
      <c r="AU506" s="255" t="s">
        <v>78</v>
      </c>
      <c r="AV506" s="14" t="s">
        <v>78</v>
      </c>
      <c r="AW506" s="14" t="s">
        <v>31</v>
      </c>
      <c r="AX506" s="14" t="s">
        <v>69</v>
      </c>
      <c r="AY506" s="255" t="s">
        <v>193</v>
      </c>
    </row>
    <row r="507" s="14" customFormat="1">
      <c r="A507" s="14"/>
      <c r="B507" s="245"/>
      <c r="C507" s="246"/>
      <c r="D507" s="228" t="s">
        <v>206</v>
      </c>
      <c r="E507" s="247" t="s">
        <v>19</v>
      </c>
      <c r="F507" s="248" t="s">
        <v>1559</v>
      </c>
      <c r="G507" s="246"/>
      <c r="H507" s="249">
        <v>3.6000000000000001</v>
      </c>
      <c r="I507" s="250"/>
      <c r="J507" s="246"/>
      <c r="K507" s="246"/>
      <c r="L507" s="251"/>
      <c r="M507" s="252"/>
      <c r="N507" s="253"/>
      <c r="O507" s="253"/>
      <c r="P507" s="253"/>
      <c r="Q507" s="253"/>
      <c r="R507" s="253"/>
      <c r="S507" s="253"/>
      <c r="T507" s="254"/>
      <c r="U507" s="14"/>
      <c r="V507" s="14"/>
      <c r="W507" s="14"/>
      <c r="X507" s="14"/>
      <c r="Y507" s="14"/>
      <c r="Z507" s="14"/>
      <c r="AA507" s="14"/>
      <c r="AB507" s="14"/>
      <c r="AC507" s="14"/>
      <c r="AD507" s="14"/>
      <c r="AE507" s="14"/>
      <c r="AT507" s="255" t="s">
        <v>206</v>
      </c>
      <c r="AU507" s="255" t="s">
        <v>78</v>
      </c>
      <c r="AV507" s="14" t="s">
        <v>78</v>
      </c>
      <c r="AW507" s="14" t="s">
        <v>31</v>
      </c>
      <c r="AX507" s="14" t="s">
        <v>69</v>
      </c>
      <c r="AY507" s="255" t="s">
        <v>193</v>
      </c>
    </row>
    <row r="508" s="15" customFormat="1">
      <c r="A508" s="15"/>
      <c r="B508" s="256"/>
      <c r="C508" s="257"/>
      <c r="D508" s="228" t="s">
        <v>206</v>
      </c>
      <c r="E508" s="258" t="s">
        <v>19</v>
      </c>
      <c r="F508" s="259" t="s">
        <v>218</v>
      </c>
      <c r="G508" s="257"/>
      <c r="H508" s="260">
        <v>5.4000000000000004</v>
      </c>
      <c r="I508" s="261"/>
      <c r="J508" s="257"/>
      <c r="K508" s="257"/>
      <c r="L508" s="262"/>
      <c r="M508" s="263"/>
      <c r="N508" s="264"/>
      <c r="O508" s="264"/>
      <c r="P508" s="264"/>
      <c r="Q508" s="264"/>
      <c r="R508" s="264"/>
      <c r="S508" s="264"/>
      <c r="T508" s="265"/>
      <c r="U508" s="15"/>
      <c r="V508" s="15"/>
      <c r="W508" s="15"/>
      <c r="X508" s="15"/>
      <c r="Y508" s="15"/>
      <c r="Z508" s="15"/>
      <c r="AA508" s="15"/>
      <c r="AB508" s="15"/>
      <c r="AC508" s="15"/>
      <c r="AD508" s="15"/>
      <c r="AE508" s="15"/>
      <c r="AT508" s="266" t="s">
        <v>206</v>
      </c>
      <c r="AU508" s="266" t="s">
        <v>78</v>
      </c>
      <c r="AV508" s="15" t="s">
        <v>200</v>
      </c>
      <c r="AW508" s="15" t="s">
        <v>31</v>
      </c>
      <c r="AX508" s="15" t="s">
        <v>76</v>
      </c>
      <c r="AY508" s="266" t="s">
        <v>193</v>
      </c>
    </row>
    <row r="509" s="12" customFormat="1" ht="22.8" customHeight="1">
      <c r="A509" s="12"/>
      <c r="B509" s="199"/>
      <c r="C509" s="200"/>
      <c r="D509" s="201" t="s">
        <v>68</v>
      </c>
      <c r="E509" s="213" t="s">
        <v>1560</v>
      </c>
      <c r="F509" s="213" t="s">
        <v>1561</v>
      </c>
      <c r="G509" s="200"/>
      <c r="H509" s="200"/>
      <c r="I509" s="203"/>
      <c r="J509" s="214">
        <f>BK509</f>
        <v>0</v>
      </c>
      <c r="K509" s="200"/>
      <c r="L509" s="205"/>
      <c r="M509" s="206"/>
      <c r="N509" s="207"/>
      <c r="O509" s="207"/>
      <c r="P509" s="208">
        <f>SUM(P510:P539)</f>
        <v>0</v>
      </c>
      <c r="Q509" s="207"/>
      <c r="R509" s="208">
        <f>SUM(R510:R539)</f>
        <v>0</v>
      </c>
      <c r="S509" s="207"/>
      <c r="T509" s="209">
        <f>SUM(T510:T539)</f>
        <v>2.7217000000000002</v>
      </c>
      <c r="U509" s="12"/>
      <c r="V509" s="12"/>
      <c r="W509" s="12"/>
      <c r="X509" s="12"/>
      <c r="Y509" s="12"/>
      <c r="Z509" s="12"/>
      <c r="AA509" s="12"/>
      <c r="AB509" s="12"/>
      <c r="AC509" s="12"/>
      <c r="AD509" s="12"/>
      <c r="AE509" s="12"/>
      <c r="AR509" s="210" t="s">
        <v>78</v>
      </c>
      <c r="AT509" s="211" t="s">
        <v>68</v>
      </c>
      <c r="AU509" s="211" t="s">
        <v>76</v>
      </c>
      <c r="AY509" s="210" t="s">
        <v>193</v>
      </c>
      <c r="BK509" s="212">
        <f>SUM(BK510:BK539)</f>
        <v>0</v>
      </c>
    </row>
    <row r="510" s="2" customFormat="1" ht="21.75" customHeight="1">
      <c r="A510" s="41"/>
      <c r="B510" s="42"/>
      <c r="C510" s="215" t="s">
        <v>634</v>
      </c>
      <c r="D510" s="215" t="s">
        <v>195</v>
      </c>
      <c r="E510" s="216" t="s">
        <v>1562</v>
      </c>
      <c r="F510" s="217" t="s">
        <v>1563</v>
      </c>
      <c r="G510" s="218" t="s">
        <v>258</v>
      </c>
      <c r="H510" s="219">
        <v>28</v>
      </c>
      <c r="I510" s="220"/>
      <c r="J510" s="221">
        <f>ROUND(I510*H510,2)</f>
        <v>0</v>
      </c>
      <c r="K510" s="217" t="s">
        <v>199</v>
      </c>
      <c r="L510" s="47"/>
      <c r="M510" s="222" t="s">
        <v>19</v>
      </c>
      <c r="N510" s="223" t="s">
        <v>40</v>
      </c>
      <c r="O510" s="87"/>
      <c r="P510" s="224">
        <f>O510*H510</f>
        <v>0</v>
      </c>
      <c r="Q510" s="224">
        <v>0</v>
      </c>
      <c r="R510" s="224">
        <f>Q510*H510</f>
        <v>0</v>
      </c>
      <c r="S510" s="224">
        <v>0.044999999999999998</v>
      </c>
      <c r="T510" s="225">
        <f>S510*H510</f>
        <v>1.26</v>
      </c>
      <c r="U510" s="41"/>
      <c r="V510" s="41"/>
      <c r="W510" s="41"/>
      <c r="X510" s="41"/>
      <c r="Y510" s="41"/>
      <c r="Z510" s="41"/>
      <c r="AA510" s="41"/>
      <c r="AB510" s="41"/>
      <c r="AC510" s="41"/>
      <c r="AD510" s="41"/>
      <c r="AE510" s="41"/>
      <c r="AR510" s="226" t="s">
        <v>323</v>
      </c>
      <c r="AT510" s="226" t="s">
        <v>195</v>
      </c>
      <c r="AU510" s="226" t="s">
        <v>78</v>
      </c>
      <c r="AY510" s="20" t="s">
        <v>193</v>
      </c>
      <c r="BE510" s="227">
        <f>IF(N510="základní",J510,0)</f>
        <v>0</v>
      </c>
      <c r="BF510" s="227">
        <f>IF(N510="snížená",J510,0)</f>
        <v>0</v>
      </c>
      <c r="BG510" s="227">
        <f>IF(N510="zákl. přenesená",J510,0)</f>
        <v>0</v>
      </c>
      <c r="BH510" s="227">
        <f>IF(N510="sníž. přenesená",J510,0)</f>
        <v>0</v>
      </c>
      <c r="BI510" s="227">
        <f>IF(N510="nulová",J510,0)</f>
        <v>0</v>
      </c>
      <c r="BJ510" s="20" t="s">
        <v>76</v>
      </c>
      <c r="BK510" s="227">
        <f>ROUND(I510*H510,2)</f>
        <v>0</v>
      </c>
      <c r="BL510" s="20" t="s">
        <v>323</v>
      </c>
      <c r="BM510" s="226" t="s">
        <v>1564</v>
      </c>
    </row>
    <row r="511" s="2" customFormat="1">
      <c r="A511" s="41"/>
      <c r="B511" s="42"/>
      <c r="C511" s="43"/>
      <c r="D511" s="228" t="s">
        <v>202</v>
      </c>
      <c r="E511" s="43"/>
      <c r="F511" s="229" t="s">
        <v>1565</v>
      </c>
      <c r="G511" s="43"/>
      <c r="H511" s="43"/>
      <c r="I511" s="230"/>
      <c r="J511" s="43"/>
      <c r="K511" s="43"/>
      <c r="L511" s="47"/>
      <c r="M511" s="231"/>
      <c r="N511" s="232"/>
      <c r="O511" s="87"/>
      <c r="P511" s="87"/>
      <c r="Q511" s="87"/>
      <c r="R511" s="87"/>
      <c r="S511" s="87"/>
      <c r="T511" s="88"/>
      <c r="U511" s="41"/>
      <c r="V511" s="41"/>
      <c r="W511" s="41"/>
      <c r="X511" s="41"/>
      <c r="Y511" s="41"/>
      <c r="Z511" s="41"/>
      <c r="AA511" s="41"/>
      <c r="AB511" s="41"/>
      <c r="AC511" s="41"/>
      <c r="AD511" s="41"/>
      <c r="AE511" s="41"/>
      <c r="AT511" s="20" t="s">
        <v>202</v>
      </c>
      <c r="AU511" s="20" t="s">
        <v>78</v>
      </c>
    </row>
    <row r="512" s="2" customFormat="1">
      <c r="A512" s="41"/>
      <c r="B512" s="42"/>
      <c r="C512" s="43"/>
      <c r="D512" s="233" t="s">
        <v>204</v>
      </c>
      <c r="E512" s="43"/>
      <c r="F512" s="234" t="s">
        <v>1566</v>
      </c>
      <c r="G512" s="43"/>
      <c r="H512" s="43"/>
      <c r="I512" s="230"/>
      <c r="J512" s="43"/>
      <c r="K512" s="43"/>
      <c r="L512" s="47"/>
      <c r="M512" s="231"/>
      <c r="N512" s="232"/>
      <c r="O512" s="87"/>
      <c r="P512" s="87"/>
      <c r="Q512" s="87"/>
      <c r="R512" s="87"/>
      <c r="S512" s="87"/>
      <c r="T512" s="88"/>
      <c r="U512" s="41"/>
      <c r="V512" s="41"/>
      <c r="W512" s="41"/>
      <c r="X512" s="41"/>
      <c r="Y512" s="41"/>
      <c r="Z512" s="41"/>
      <c r="AA512" s="41"/>
      <c r="AB512" s="41"/>
      <c r="AC512" s="41"/>
      <c r="AD512" s="41"/>
      <c r="AE512" s="41"/>
      <c r="AT512" s="20" t="s">
        <v>204</v>
      </c>
      <c r="AU512" s="20" t="s">
        <v>78</v>
      </c>
    </row>
    <row r="513" s="13" customFormat="1">
      <c r="A513" s="13"/>
      <c r="B513" s="235"/>
      <c r="C513" s="236"/>
      <c r="D513" s="228" t="s">
        <v>206</v>
      </c>
      <c r="E513" s="237" t="s">
        <v>19</v>
      </c>
      <c r="F513" s="238" t="s">
        <v>279</v>
      </c>
      <c r="G513" s="236"/>
      <c r="H513" s="237" t="s">
        <v>19</v>
      </c>
      <c r="I513" s="239"/>
      <c r="J513" s="236"/>
      <c r="K513" s="236"/>
      <c r="L513" s="240"/>
      <c r="M513" s="241"/>
      <c r="N513" s="242"/>
      <c r="O513" s="242"/>
      <c r="P513" s="242"/>
      <c r="Q513" s="242"/>
      <c r="R513" s="242"/>
      <c r="S513" s="242"/>
      <c r="T513" s="243"/>
      <c r="U513" s="13"/>
      <c r="V513" s="13"/>
      <c r="W513" s="13"/>
      <c r="X513" s="13"/>
      <c r="Y513" s="13"/>
      <c r="Z513" s="13"/>
      <c r="AA513" s="13"/>
      <c r="AB513" s="13"/>
      <c r="AC513" s="13"/>
      <c r="AD513" s="13"/>
      <c r="AE513" s="13"/>
      <c r="AT513" s="244" t="s">
        <v>206</v>
      </c>
      <c r="AU513" s="244" t="s">
        <v>78</v>
      </c>
      <c r="AV513" s="13" t="s">
        <v>76</v>
      </c>
      <c r="AW513" s="13" t="s">
        <v>31</v>
      </c>
      <c r="AX513" s="13" t="s">
        <v>69</v>
      </c>
      <c r="AY513" s="244" t="s">
        <v>193</v>
      </c>
    </row>
    <row r="514" s="13" customFormat="1">
      <c r="A514" s="13"/>
      <c r="B514" s="235"/>
      <c r="C514" s="236"/>
      <c r="D514" s="228" t="s">
        <v>206</v>
      </c>
      <c r="E514" s="237" t="s">
        <v>19</v>
      </c>
      <c r="F514" s="238" t="s">
        <v>1556</v>
      </c>
      <c r="G514" s="236"/>
      <c r="H514" s="237" t="s">
        <v>19</v>
      </c>
      <c r="I514" s="239"/>
      <c r="J514" s="236"/>
      <c r="K514" s="236"/>
      <c r="L514" s="240"/>
      <c r="M514" s="241"/>
      <c r="N514" s="242"/>
      <c r="O514" s="242"/>
      <c r="P514" s="242"/>
      <c r="Q514" s="242"/>
      <c r="R514" s="242"/>
      <c r="S514" s="242"/>
      <c r="T514" s="243"/>
      <c r="U514" s="13"/>
      <c r="V514" s="13"/>
      <c r="W514" s="13"/>
      <c r="X514" s="13"/>
      <c r="Y514" s="13"/>
      <c r="Z514" s="13"/>
      <c r="AA514" s="13"/>
      <c r="AB514" s="13"/>
      <c r="AC514" s="13"/>
      <c r="AD514" s="13"/>
      <c r="AE514" s="13"/>
      <c r="AT514" s="244" t="s">
        <v>206</v>
      </c>
      <c r="AU514" s="244" t="s">
        <v>78</v>
      </c>
      <c r="AV514" s="13" t="s">
        <v>76</v>
      </c>
      <c r="AW514" s="13" t="s">
        <v>31</v>
      </c>
      <c r="AX514" s="13" t="s">
        <v>69</v>
      </c>
      <c r="AY514" s="244" t="s">
        <v>193</v>
      </c>
    </row>
    <row r="515" s="14" customFormat="1">
      <c r="A515" s="14"/>
      <c r="B515" s="245"/>
      <c r="C515" s="246"/>
      <c r="D515" s="228" t="s">
        <v>206</v>
      </c>
      <c r="E515" s="247" t="s">
        <v>19</v>
      </c>
      <c r="F515" s="248" t="s">
        <v>413</v>
      </c>
      <c r="G515" s="246"/>
      <c r="H515" s="249">
        <v>28</v>
      </c>
      <c r="I515" s="250"/>
      <c r="J515" s="246"/>
      <c r="K515" s="246"/>
      <c r="L515" s="251"/>
      <c r="M515" s="252"/>
      <c r="N515" s="253"/>
      <c r="O515" s="253"/>
      <c r="P515" s="253"/>
      <c r="Q515" s="253"/>
      <c r="R515" s="253"/>
      <c r="S515" s="253"/>
      <c r="T515" s="254"/>
      <c r="U515" s="14"/>
      <c r="V515" s="14"/>
      <c r="W515" s="14"/>
      <c r="X515" s="14"/>
      <c r="Y515" s="14"/>
      <c r="Z515" s="14"/>
      <c r="AA515" s="14"/>
      <c r="AB515" s="14"/>
      <c r="AC515" s="14"/>
      <c r="AD515" s="14"/>
      <c r="AE515" s="14"/>
      <c r="AT515" s="255" t="s">
        <v>206</v>
      </c>
      <c r="AU515" s="255" t="s">
        <v>78</v>
      </c>
      <c r="AV515" s="14" t="s">
        <v>78</v>
      </c>
      <c r="AW515" s="14" t="s">
        <v>31</v>
      </c>
      <c r="AX515" s="14" t="s">
        <v>76</v>
      </c>
      <c r="AY515" s="255" t="s">
        <v>193</v>
      </c>
    </row>
    <row r="516" s="2" customFormat="1" ht="16.5" customHeight="1">
      <c r="A516" s="41"/>
      <c r="B516" s="42"/>
      <c r="C516" s="215" t="s">
        <v>640</v>
      </c>
      <c r="D516" s="215" t="s">
        <v>195</v>
      </c>
      <c r="E516" s="216" t="s">
        <v>1567</v>
      </c>
      <c r="F516" s="217" t="s">
        <v>1568</v>
      </c>
      <c r="G516" s="218" t="s">
        <v>258</v>
      </c>
      <c r="H516" s="219">
        <v>45.399999999999999</v>
      </c>
      <c r="I516" s="220"/>
      <c r="J516" s="221">
        <f>ROUND(I516*H516,2)</f>
        <v>0</v>
      </c>
      <c r="K516" s="217" t="s">
        <v>199</v>
      </c>
      <c r="L516" s="47"/>
      <c r="M516" s="222" t="s">
        <v>19</v>
      </c>
      <c r="N516" s="223" t="s">
        <v>40</v>
      </c>
      <c r="O516" s="87"/>
      <c r="P516" s="224">
        <f>O516*H516</f>
        <v>0</v>
      </c>
      <c r="Q516" s="224">
        <v>0</v>
      </c>
      <c r="R516" s="224">
        <f>Q516*H516</f>
        <v>0</v>
      </c>
      <c r="S516" s="224">
        <v>0.0025000000000000001</v>
      </c>
      <c r="T516" s="225">
        <f>S516*H516</f>
        <v>0.1135</v>
      </c>
      <c r="U516" s="41"/>
      <c r="V516" s="41"/>
      <c r="W516" s="41"/>
      <c r="X516" s="41"/>
      <c r="Y516" s="41"/>
      <c r="Z516" s="41"/>
      <c r="AA516" s="41"/>
      <c r="AB516" s="41"/>
      <c r="AC516" s="41"/>
      <c r="AD516" s="41"/>
      <c r="AE516" s="41"/>
      <c r="AR516" s="226" t="s">
        <v>323</v>
      </c>
      <c r="AT516" s="226" t="s">
        <v>195</v>
      </c>
      <c r="AU516" s="226" t="s">
        <v>78</v>
      </c>
      <c r="AY516" s="20" t="s">
        <v>193</v>
      </c>
      <c r="BE516" s="227">
        <f>IF(N516="základní",J516,0)</f>
        <v>0</v>
      </c>
      <c r="BF516" s="227">
        <f>IF(N516="snížená",J516,0)</f>
        <v>0</v>
      </c>
      <c r="BG516" s="227">
        <f>IF(N516="zákl. přenesená",J516,0)</f>
        <v>0</v>
      </c>
      <c r="BH516" s="227">
        <f>IF(N516="sníž. přenesená",J516,0)</f>
        <v>0</v>
      </c>
      <c r="BI516" s="227">
        <f>IF(N516="nulová",J516,0)</f>
        <v>0</v>
      </c>
      <c r="BJ516" s="20" t="s">
        <v>76</v>
      </c>
      <c r="BK516" s="227">
        <f>ROUND(I516*H516,2)</f>
        <v>0</v>
      </c>
      <c r="BL516" s="20" t="s">
        <v>323</v>
      </c>
      <c r="BM516" s="226" t="s">
        <v>1569</v>
      </c>
    </row>
    <row r="517" s="2" customFormat="1">
      <c r="A517" s="41"/>
      <c r="B517" s="42"/>
      <c r="C517" s="43"/>
      <c r="D517" s="228" t="s">
        <v>202</v>
      </c>
      <c r="E517" s="43"/>
      <c r="F517" s="229" t="s">
        <v>1570</v>
      </c>
      <c r="G517" s="43"/>
      <c r="H517" s="43"/>
      <c r="I517" s="230"/>
      <c r="J517" s="43"/>
      <c r="K517" s="43"/>
      <c r="L517" s="47"/>
      <c r="M517" s="231"/>
      <c r="N517" s="232"/>
      <c r="O517" s="87"/>
      <c r="P517" s="87"/>
      <c r="Q517" s="87"/>
      <c r="R517" s="87"/>
      <c r="S517" s="87"/>
      <c r="T517" s="88"/>
      <c r="U517" s="41"/>
      <c r="V517" s="41"/>
      <c r="W517" s="41"/>
      <c r="X517" s="41"/>
      <c r="Y517" s="41"/>
      <c r="Z517" s="41"/>
      <c r="AA517" s="41"/>
      <c r="AB517" s="41"/>
      <c r="AC517" s="41"/>
      <c r="AD517" s="41"/>
      <c r="AE517" s="41"/>
      <c r="AT517" s="20" t="s">
        <v>202</v>
      </c>
      <c r="AU517" s="20" t="s">
        <v>78</v>
      </c>
    </row>
    <row r="518" s="2" customFormat="1">
      <c r="A518" s="41"/>
      <c r="B518" s="42"/>
      <c r="C518" s="43"/>
      <c r="D518" s="233" t="s">
        <v>204</v>
      </c>
      <c r="E518" s="43"/>
      <c r="F518" s="234" t="s">
        <v>1571</v>
      </c>
      <c r="G518" s="43"/>
      <c r="H518" s="43"/>
      <c r="I518" s="230"/>
      <c r="J518" s="43"/>
      <c r="K518" s="43"/>
      <c r="L518" s="47"/>
      <c r="M518" s="231"/>
      <c r="N518" s="232"/>
      <c r="O518" s="87"/>
      <c r="P518" s="87"/>
      <c r="Q518" s="87"/>
      <c r="R518" s="87"/>
      <c r="S518" s="87"/>
      <c r="T518" s="88"/>
      <c r="U518" s="41"/>
      <c r="V518" s="41"/>
      <c r="W518" s="41"/>
      <c r="X518" s="41"/>
      <c r="Y518" s="41"/>
      <c r="Z518" s="41"/>
      <c r="AA518" s="41"/>
      <c r="AB518" s="41"/>
      <c r="AC518" s="41"/>
      <c r="AD518" s="41"/>
      <c r="AE518" s="41"/>
      <c r="AT518" s="20" t="s">
        <v>204</v>
      </c>
      <c r="AU518" s="20" t="s">
        <v>78</v>
      </c>
    </row>
    <row r="519" s="13" customFormat="1">
      <c r="A519" s="13"/>
      <c r="B519" s="235"/>
      <c r="C519" s="236"/>
      <c r="D519" s="228" t="s">
        <v>206</v>
      </c>
      <c r="E519" s="237" t="s">
        <v>19</v>
      </c>
      <c r="F519" s="238" t="s">
        <v>279</v>
      </c>
      <c r="G519" s="236"/>
      <c r="H519" s="237" t="s">
        <v>19</v>
      </c>
      <c r="I519" s="239"/>
      <c r="J519" s="236"/>
      <c r="K519" s="236"/>
      <c r="L519" s="240"/>
      <c r="M519" s="241"/>
      <c r="N519" s="242"/>
      <c r="O519" s="242"/>
      <c r="P519" s="242"/>
      <c r="Q519" s="242"/>
      <c r="R519" s="242"/>
      <c r="S519" s="242"/>
      <c r="T519" s="243"/>
      <c r="U519" s="13"/>
      <c r="V519" s="13"/>
      <c r="W519" s="13"/>
      <c r="X519" s="13"/>
      <c r="Y519" s="13"/>
      <c r="Z519" s="13"/>
      <c r="AA519" s="13"/>
      <c r="AB519" s="13"/>
      <c r="AC519" s="13"/>
      <c r="AD519" s="13"/>
      <c r="AE519" s="13"/>
      <c r="AT519" s="244" t="s">
        <v>206</v>
      </c>
      <c r="AU519" s="244" t="s">
        <v>78</v>
      </c>
      <c r="AV519" s="13" t="s">
        <v>76</v>
      </c>
      <c r="AW519" s="13" t="s">
        <v>31</v>
      </c>
      <c r="AX519" s="13" t="s">
        <v>69</v>
      </c>
      <c r="AY519" s="244" t="s">
        <v>193</v>
      </c>
    </row>
    <row r="520" s="13" customFormat="1">
      <c r="A520" s="13"/>
      <c r="B520" s="235"/>
      <c r="C520" s="236"/>
      <c r="D520" s="228" t="s">
        <v>206</v>
      </c>
      <c r="E520" s="237" t="s">
        <v>19</v>
      </c>
      <c r="F520" s="238" t="s">
        <v>1343</v>
      </c>
      <c r="G520" s="236"/>
      <c r="H520" s="237" t="s">
        <v>19</v>
      </c>
      <c r="I520" s="239"/>
      <c r="J520" s="236"/>
      <c r="K520" s="236"/>
      <c r="L520" s="240"/>
      <c r="M520" s="241"/>
      <c r="N520" s="242"/>
      <c r="O520" s="242"/>
      <c r="P520" s="242"/>
      <c r="Q520" s="242"/>
      <c r="R520" s="242"/>
      <c r="S520" s="242"/>
      <c r="T520" s="243"/>
      <c r="U520" s="13"/>
      <c r="V520" s="13"/>
      <c r="W520" s="13"/>
      <c r="X520" s="13"/>
      <c r="Y520" s="13"/>
      <c r="Z520" s="13"/>
      <c r="AA520" s="13"/>
      <c r="AB520" s="13"/>
      <c r="AC520" s="13"/>
      <c r="AD520" s="13"/>
      <c r="AE520" s="13"/>
      <c r="AT520" s="244" t="s">
        <v>206</v>
      </c>
      <c r="AU520" s="244" t="s">
        <v>78</v>
      </c>
      <c r="AV520" s="13" t="s">
        <v>76</v>
      </c>
      <c r="AW520" s="13" t="s">
        <v>31</v>
      </c>
      <c r="AX520" s="13" t="s">
        <v>69</v>
      </c>
      <c r="AY520" s="244" t="s">
        <v>193</v>
      </c>
    </row>
    <row r="521" s="14" customFormat="1">
      <c r="A521" s="14"/>
      <c r="B521" s="245"/>
      <c r="C521" s="246"/>
      <c r="D521" s="228" t="s">
        <v>206</v>
      </c>
      <c r="E521" s="247" t="s">
        <v>19</v>
      </c>
      <c r="F521" s="248" t="s">
        <v>1572</v>
      </c>
      <c r="G521" s="246"/>
      <c r="H521" s="249">
        <v>28.5</v>
      </c>
      <c r="I521" s="250"/>
      <c r="J521" s="246"/>
      <c r="K521" s="246"/>
      <c r="L521" s="251"/>
      <c r="M521" s="252"/>
      <c r="N521" s="253"/>
      <c r="O521" s="253"/>
      <c r="P521" s="253"/>
      <c r="Q521" s="253"/>
      <c r="R521" s="253"/>
      <c r="S521" s="253"/>
      <c r="T521" s="254"/>
      <c r="U521" s="14"/>
      <c r="V521" s="14"/>
      <c r="W521" s="14"/>
      <c r="X521" s="14"/>
      <c r="Y521" s="14"/>
      <c r="Z521" s="14"/>
      <c r="AA521" s="14"/>
      <c r="AB521" s="14"/>
      <c r="AC521" s="14"/>
      <c r="AD521" s="14"/>
      <c r="AE521" s="14"/>
      <c r="AT521" s="255" t="s">
        <v>206</v>
      </c>
      <c r="AU521" s="255" t="s">
        <v>78</v>
      </c>
      <c r="AV521" s="14" t="s">
        <v>78</v>
      </c>
      <c r="AW521" s="14" t="s">
        <v>31</v>
      </c>
      <c r="AX521" s="14" t="s">
        <v>69</v>
      </c>
      <c r="AY521" s="255" t="s">
        <v>193</v>
      </c>
    </row>
    <row r="522" s="13" customFormat="1">
      <c r="A522" s="13"/>
      <c r="B522" s="235"/>
      <c r="C522" s="236"/>
      <c r="D522" s="228" t="s">
        <v>206</v>
      </c>
      <c r="E522" s="237" t="s">
        <v>19</v>
      </c>
      <c r="F522" s="238" t="s">
        <v>1345</v>
      </c>
      <c r="G522" s="236"/>
      <c r="H522" s="237" t="s">
        <v>19</v>
      </c>
      <c r="I522" s="239"/>
      <c r="J522" s="236"/>
      <c r="K522" s="236"/>
      <c r="L522" s="240"/>
      <c r="M522" s="241"/>
      <c r="N522" s="242"/>
      <c r="O522" s="242"/>
      <c r="P522" s="242"/>
      <c r="Q522" s="242"/>
      <c r="R522" s="242"/>
      <c r="S522" s="242"/>
      <c r="T522" s="243"/>
      <c r="U522" s="13"/>
      <c r="V522" s="13"/>
      <c r="W522" s="13"/>
      <c r="X522" s="13"/>
      <c r="Y522" s="13"/>
      <c r="Z522" s="13"/>
      <c r="AA522" s="13"/>
      <c r="AB522" s="13"/>
      <c r="AC522" s="13"/>
      <c r="AD522" s="13"/>
      <c r="AE522" s="13"/>
      <c r="AT522" s="244" t="s">
        <v>206</v>
      </c>
      <c r="AU522" s="244" t="s">
        <v>78</v>
      </c>
      <c r="AV522" s="13" t="s">
        <v>76</v>
      </c>
      <c r="AW522" s="13" t="s">
        <v>31</v>
      </c>
      <c r="AX522" s="13" t="s">
        <v>69</v>
      </c>
      <c r="AY522" s="244" t="s">
        <v>193</v>
      </c>
    </row>
    <row r="523" s="13" customFormat="1">
      <c r="A523" s="13"/>
      <c r="B523" s="235"/>
      <c r="C523" s="236"/>
      <c r="D523" s="228" t="s">
        <v>206</v>
      </c>
      <c r="E523" s="237" t="s">
        <v>19</v>
      </c>
      <c r="F523" s="238" t="s">
        <v>1346</v>
      </c>
      <c r="G523" s="236"/>
      <c r="H523" s="237" t="s">
        <v>19</v>
      </c>
      <c r="I523" s="239"/>
      <c r="J523" s="236"/>
      <c r="K523" s="236"/>
      <c r="L523" s="240"/>
      <c r="M523" s="241"/>
      <c r="N523" s="242"/>
      <c r="O523" s="242"/>
      <c r="P523" s="242"/>
      <c r="Q523" s="242"/>
      <c r="R523" s="242"/>
      <c r="S523" s="242"/>
      <c r="T523" s="243"/>
      <c r="U523" s="13"/>
      <c r="V523" s="13"/>
      <c r="W523" s="13"/>
      <c r="X523" s="13"/>
      <c r="Y523" s="13"/>
      <c r="Z523" s="13"/>
      <c r="AA523" s="13"/>
      <c r="AB523" s="13"/>
      <c r="AC523" s="13"/>
      <c r="AD523" s="13"/>
      <c r="AE523" s="13"/>
      <c r="AT523" s="244" t="s">
        <v>206</v>
      </c>
      <c r="AU523" s="244" t="s">
        <v>78</v>
      </c>
      <c r="AV523" s="13" t="s">
        <v>76</v>
      </c>
      <c r="AW523" s="13" t="s">
        <v>31</v>
      </c>
      <c r="AX523" s="13" t="s">
        <v>69</v>
      </c>
      <c r="AY523" s="244" t="s">
        <v>193</v>
      </c>
    </row>
    <row r="524" s="14" customFormat="1">
      <c r="A524" s="14"/>
      <c r="B524" s="245"/>
      <c r="C524" s="246"/>
      <c r="D524" s="228" t="s">
        <v>206</v>
      </c>
      <c r="E524" s="247" t="s">
        <v>19</v>
      </c>
      <c r="F524" s="248" t="s">
        <v>1368</v>
      </c>
      <c r="G524" s="246"/>
      <c r="H524" s="249">
        <v>6.5</v>
      </c>
      <c r="I524" s="250"/>
      <c r="J524" s="246"/>
      <c r="K524" s="246"/>
      <c r="L524" s="251"/>
      <c r="M524" s="252"/>
      <c r="N524" s="253"/>
      <c r="O524" s="253"/>
      <c r="P524" s="253"/>
      <c r="Q524" s="253"/>
      <c r="R524" s="253"/>
      <c r="S524" s="253"/>
      <c r="T524" s="254"/>
      <c r="U524" s="14"/>
      <c r="V524" s="14"/>
      <c r="W524" s="14"/>
      <c r="X524" s="14"/>
      <c r="Y524" s="14"/>
      <c r="Z524" s="14"/>
      <c r="AA524" s="14"/>
      <c r="AB524" s="14"/>
      <c r="AC524" s="14"/>
      <c r="AD524" s="14"/>
      <c r="AE524" s="14"/>
      <c r="AT524" s="255" t="s">
        <v>206</v>
      </c>
      <c r="AU524" s="255" t="s">
        <v>78</v>
      </c>
      <c r="AV524" s="14" t="s">
        <v>78</v>
      </c>
      <c r="AW524" s="14" t="s">
        <v>31</v>
      </c>
      <c r="AX524" s="14" t="s">
        <v>69</v>
      </c>
      <c r="AY524" s="255" t="s">
        <v>193</v>
      </c>
    </row>
    <row r="525" s="13" customFormat="1">
      <c r="A525" s="13"/>
      <c r="B525" s="235"/>
      <c r="C525" s="236"/>
      <c r="D525" s="228" t="s">
        <v>206</v>
      </c>
      <c r="E525" s="237" t="s">
        <v>19</v>
      </c>
      <c r="F525" s="238" t="s">
        <v>1348</v>
      </c>
      <c r="G525" s="236"/>
      <c r="H525" s="237" t="s">
        <v>19</v>
      </c>
      <c r="I525" s="239"/>
      <c r="J525" s="236"/>
      <c r="K525" s="236"/>
      <c r="L525" s="240"/>
      <c r="M525" s="241"/>
      <c r="N525" s="242"/>
      <c r="O525" s="242"/>
      <c r="P525" s="242"/>
      <c r="Q525" s="242"/>
      <c r="R525" s="242"/>
      <c r="S525" s="242"/>
      <c r="T525" s="243"/>
      <c r="U525" s="13"/>
      <c r="V525" s="13"/>
      <c r="W525" s="13"/>
      <c r="X525" s="13"/>
      <c r="Y525" s="13"/>
      <c r="Z525" s="13"/>
      <c r="AA525" s="13"/>
      <c r="AB525" s="13"/>
      <c r="AC525" s="13"/>
      <c r="AD525" s="13"/>
      <c r="AE525" s="13"/>
      <c r="AT525" s="244" t="s">
        <v>206</v>
      </c>
      <c r="AU525" s="244" t="s">
        <v>78</v>
      </c>
      <c r="AV525" s="13" t="s">
        <v>76</v>
      </c>
      <c r="AW525" s="13" t="s">
        <v>31</v>
      </c>
      <c r="AX525" s="13" t="s">
        <v>69</v>
      </c>
      <c r="AY525" s="244" t="s">
        <v>193</v>
      </c>
    </row>
    <row r="526" s="14" customFormat="1">
      <c r="A526" s="14"/>
      <c r="B526" s="245"/>
      <c r="C526" s="246"/>
      <c r="D526" s="228" t="s">
        <v>206</v>
      </c>
      <c r="E526" s="247" t="s">
        <v>19</v>
      </c>
      <c r="F526" s="248" t="s">
        <v>1369</v>
      </c>
      <c r="G526" s="246"/>
      <c r="H526" s="249">
        <v>2.1000000000000001</v>
      </c>
      <c r="I526" s="250"/>
      <c r="J526" s="246"/>
      <c r="K526" s="246"/>
      <c r="L526" s="251"/>
      <c r="M526" s="252"/>
      <c r="N526" s="253"/>
      <c r="O526" s="253"/>
      <c r="P526" s="253"/>
      <c r="Q526" s="253"/>
      <c r="R526" s="253"/>
      <c r="S526" s="253"/>
      <c r="T526" s="254"/>
      <c r="U526" s="14"/>
      <c r="V526" s="14"/>
      <c r="W526" s="14"/>
      <c r="X526" s="14"/>
      <c r="Y526" s="14"/>
      <c r="Z526" s="14"/>
      <c r="AA526" s="14"/>
      <c r="AB526" s="14"/>
      <c r="AC526" s="14"/>
      <c r="AD526" s="14"/>
      <c r="AE526" s="14"/>
      <c r="AT526" s="255" t="s">
        <v>206</v>
      </c>
      <c r="AU526" s="255" t="s">
        <v>78</v>
      </c>
      <c r="AV526" s="14" t="s">
        <v>78</v>
      </c>
      <c r="AW526" s="14" t="s">
        <v>31</v>
      </c>
      <c r="AX526" s="14" t="s">
        <v>69</v>
      </c>
      <c r="AY526" s="255" t="s">
        <v>193</v>
      </c>
    </row>
    <row r="527" s="13" customFormat="1">
      <c r="A527" s="13"/>
      <c r="B527" s="235"/>
      <c r="C527" s="236"/>
      <c r="D527" s="228" t="s">
        <v>206</v>
      </c>
      <c r="E527" s="237" t="s">
        <v>19</v>
      </c>
      <c r="F527" s="238" t="s">
        <v>1350</v>
      </c>
      <c r="G527" s="236"/>
      <c r="H527" s="237" t="s">
        <v>19</v>
      </c>
      <c r="I527" s="239"/>
      <c r="J527" s="236"/>
      <c r="K527" s="236"/>
      <c r="L527" s="240"/>
      <c r="M527" s="241"/>
      <c r="N527" s="242"/>
      <c r="O527" s="242"/>
      <c r="P527" s="242"/>
      <c r="Q527" s="242"/>
      <c r="R527" s="242"/>
      <c r="S527" s="242"/>
      <c r="T527" s="243"/>
      <c r="U527" s="13"/>
      <c r="V527" s="13"/>
      <c r="W527" s="13"/>
      <c r="X527" s="13"/>
      <c r="Y527" s="13"/>
      <c r="Z527" s="13"/>
      <c r="AA527" s="13"/>
      <c r="AB527" s="13"/>
      <c r="AC527" s="13"/>
      <c r="AD527" s="13"/>
      <c r="AE527" s="13"/>
      <c r="AT527" s="244" t="s">
        <v>206</v>
      </c>
      <c r="AU527" s="244" t="s">
        <v>78</v>
      </c>
      <c r="AV527" s="13" t="s">
        <v>76</v>
      </c>
      <c r="AW527" s="13" t="s">
        <v>31</v>
      </c>
      <c r="AX527" s="13" t="s">
        <v>69</v>
      </c>
      <c r="AY527" s="244" t="s">
        <v>193</v>
      </c>
    </row>
    <row r="528" s="14" customFormat="1">
      <c r="A528" s="14"/>
      <c r="B528" s="245"/>
      <c r="C528" s="246"/>
      <c r="D528" s="228" t="s">
        <v>206</v>
      </c>
      <c r="E528" s="247" t="s">
        <v>19</v>
      </c>
      <c r="F528" s="248" t="s">
        <v>1370</v>
      </c>
      <c r="G528" s="246"/>
      <c r="H528" s="249">
        <v>3.3999999999999999</v>
      </c>
      <c r="I528" s="250"/>
      <c r="J528" s="246"/>
      <c r="K528" s="246"/>
      <c r="L528" s="251"/>
      <c r="M528" s="252"/>
      <c r="N528" s="253"/>
      <c r="O528" s="253"/>
      <c r="P528" s="253"/>
      <c r="Q528" s="253"/>
      <c r="R528" s="253"/>
      <c r="S528" s="253"/>
      <c r="T528" s="254"/>
      <c r="U528" s="14"/>
      <c r="V528" s="14"/>
      <c r="W528" s="14"/>
      <c r="X528" s="14"/>
      <c r="Y528" s="14"/>
      <c r="Z528" s="14"/>
      <c r="AA528" s="14"/>
      <c r="AB528" s="14"/>
      <c r="AC528" s="14"/>
      <c r="AD528" s="14"/>
      <c r="AE528" s="14"/>
      <c r="AT528" s="255" t="s">
        <v>206</v>
      </c>
      <c r="AU528" s="255" t="s">
        <v>78</v>
      </c>
      <c r="AV528" s="14" t="s">
        <v>78</v>
      </c>
      <c r="AW528" s="14" t="s">
        <v>31</v>
      </c>
      <c r="AX528" s="14" t="s">
        <v>69</v>
      </c>
      <c r="AY528" s="255" t="s">
        <v>193</v>
      </c>
    </row>
    <row r="529" s="13" customFormat="1">
      <c r="A529" s="13"/>
      <c r="B529" s="235"/>
      <c r="C529" s="236"/>
      <c r="D529" s="228" t="s">
        <v>206</v>
      </c>
      <c r="E529" s="237" t="s">
        <v>19</v>
      </c>
      <c r="F529" s="238" t="s">
        <v>1352</v>
      </c>
      <c r="G529" s="236"/>
      <c r="H529" s="237" t="s">
        <v>19</v>
      </c>
      <c r="I529" s="239"/>
      <c r="J529" s="236"/>
      <c r="K529" s="236"/>
      <c r="L529" s="240"/>
      <c r="M529" s="241"/>
      <c r="N529" s="242"/>
      <c r="O529" s="242"/>
      <c r="P529" s="242"/>
      <c r="Q529" s="242"/>
      <c r="R529" s="242"/>
      <c r="S529" s="242"/>
      <c r="T529" s="243"/>
      <c r="U529" s="13"/>
      <c r="V529" s="13"/>
      <c r="W529" s="13"/>
      <c r="X529" s="13"/>
      <c r="Y529" s="13"/>
      <c r="Z529" s="13"/>
      <c r="AA529" s="13"/>
      <c r="AB529" s="13"/>
      <c r="AC529" s="13"/>
      <c r="AD529" s="13"/>
      <c r="AE529" s="13"/>
      <c r="AT529" s="244" t="s">
        <v>206</v>
      </c>
      <c r="AU529" s="244" t="s">
        <v>78</v>
      </c>
      <c r="AV529" s="13" t="s">
        <v>76</v>
      </c>
      <c r="AW529" s="13" t="s">
        <v>31</v>
      </c>
      <c r="AX529" s="13" t="s">
        <v>69</v>
      </c>
      <c r="AY529" s="244" t="s">
        <v>193</v>
      </c>
    </row>
    <row r="530" s="14" customFormat="1">
      <c r="A530" s="14"/>
      <c r="B530" s="245"/>
      <c r="C530" s="246"/>
      <c r="D530" s="228" t="s">
        <v>206</v>
      </c>
      <c r="E530" s="247" t="s">
        <v>19</v>
      </c>
      <c r="F530" s="248" t="s">
        <v>1371</v>
      </c>
      <c r="G530" s="246"/>
      <c r="H530" s="249">
        <v>4.9000000000000004</v>
      </c>
      <c r="I530" s="250"/>
      <c r="J530" s="246"/>
      <c r="K530" s="246"/>
      <c r="L530" s="251"/>
      <c r="M530" s="252"/>
      <c r="N530" s="253"/>
      <c r="O530" s="253"/>
      <c r="P530" s="253"/>
      <c r="Q530" s="253"/>
      <c r="R530" s="253"/>
      <c r="S530" s="253"/>
      <c r="T530" s="254"/>
      <c r="U530" s="14"/>
      <c r="V530" s="14"/>
      <c r="W530" s="14"/>
      <c r="X530" s="14"/>
      <c r="Y530" s="14"/>
      <c r="Z530" s="14"/>
      <c r="AA530" s="14"/>
      <c r="AB530" s="14"/>
      <c r="AC530" s="14"/>
      <c r="AD530" s="14"/>
      <c r="AE530" s="14"/>
      <c r="AT530" s="255" t="s">
        <v>206</v>
      </c>
      <c r="AU530" s="255" t="s">
        <v>78</v>
      </c>
      <c r="AV530" s="14" t="s">
        <v>78</v>
      </c>
      <c r="AW530" s="14" t="s">
        <v>31</v>
      </c>
      <c r="AX530" s="14" t="s">
        <v>69</v>
      </c>
      <c r="AY530" s="255" t="s">
        <v>193</v>
      </c>
    </row>
    <row r="531" s="15" customFormat="1">
      <c r="A531" s="15"/>
      <c r="B531" s="256"/>
      <c r="C531" s="257"/>
      <c r="D531" s="228" t="s">
        <v>206</v>
      </c>
      <c r="E531" s="258" t="s">
        <v>19</v>
      </c>
      <c r="F531" s="259" t="s">
        <v>218</v>
      </c>
      <c r="G531" s="257"/>
      <c r="H531" s="260">
        <v>45.399999999999999</v>
      </c>
      <c r="I531" s="261"/>
      <c r="J531" s="257"/>
      <c r="K531" s="257"/>
      <c r="L531" s="262"/>
      <c r="M531" s="263"/>
      <c r="N531" s="264"/>
      <c r="O531" s="264"/>
      <c r="P531" s="264"/>
      <c r="Q531" s="264"/>
      <c r="R531" s="264"/>
      <c r="S531" s="264"/>
      <c r="T531" s="265"/>
      <c r="U531" s="15"/>
      <c r="V531" s="15"/>
      <c r="W531" s="15"/>
      <c r="X531" s="15"/>
      <c r="Y531" s="15"/>
      <c r="Z531" s="15"/>
      <c r="AA531" s="15"/>
      <c r="AB531" s="15"/>
      <c r="AC531" s="15"/>
      <c r="AD531" s="15"/>
      <c r="AE531" s="15"/>
      <c r="AT531" s="266" t="s">
        <v>206</v>
      </c>
      <c r="AU531" s="266" t="s">
        <v>78</v>
      </c>
      <c r="AV531" s="15" t="s">
        <v>200</v>
      </c>
      <c r="AW531" s="15" t="s">
        <v>31</v>
      </c>
      <c r="AX531" s="15" t="s">
        <v>76</v>
      </c>
      <c r="AY531" s="266" t="s">
        <v>193</v>
      </c>
    </row>
    <row r="532" s="2" customFormat="1" ht="24.15" customHeight="1">
      <c r="A532" s="41"/>
      <c r="B532" s="42"/>
      <c r="C532" s="215" t="s">
        <v>647</v>
      </c>
      <c r="D532" s="215" t="s">
        <v>195</v>
      </c>
      <c r="E532" s="216" t="s">
        <v>1573</v>
      </c>
      <c r="F532" s="217" t="s">
        <v>1574</v>
      </c>
      <c r="G532" s="218" t="s">
        <v>258</v>
      </c>
      <c r="H532" s="219">
        <v>38.520000000000003</v>
      </c>
      <c r="I532" s="220"/>
      <c r="J532" s="221">
        <f>ROUND(I532*H532,2)</f>
        <v>0</v>
      </c>
      <c r="K532" s="217" t="s">
        <v>199</v>
      </c>
      <c r="L532" s="47"/>
      <c r="M532" s="222" t="s">
        <v>19</v>
      </c>
      <c r="N532" s="223" t="s">
        <v>40</v>
      </c>
      <c r="O532" s="87"/>
      <c r="P532" s="224">
        <f>O532*H532</f>
        <v>0</v>
      </c>
      <c r="Q532" s="224">
        <v>0</v>
      </c>
      <c r="R532" s="224">
        <f>Q532*H532</f>
        <v>0</v>
      </c>
      <c r="S532" s="224">
        <v>0.035000000000000003</v>
      </c>
      <c r="T532" s="225">
        <f>S532*H532</f>
        <v>1.3482000000000003</v>
      </c>
      <c r="U532" s="41"/>
      <c r="V532" s="41"/>
      <c r="W532" s="41"/>
      <c r="X532" s="41"/>
      <c r="Y532" s="41"/>
      <c r="Z532" s="41"/>
      <c r="AA532" s="41"/>
      <c r="AB532" s="41"/>
      <c r="AC532" s="41"/>
      <c r="AD532" s="41"/>
      <c r="AE532" s="41"/>
      <c r="AR532" s="226" t="s">
        <v>323</v>
      </c>
      <c r="AT532" s="226" t="s">
        <v>195</v>
      </c>
      <c r="AU532" s="226" t="s">
        <v>78</v>
      </c>
      <c r="AY532" s="20" t="s">
        <v>193</v>
      </c>
      <c r="BE532" s="227">
        <f>IF(N532="základní",J532,0)</f>
        <v>0</v>
      </c>
      <c r="BF532" s="227">
        <f>IF(N532="snížená",J532,0)</f>
        <v>0</v>
      </c>
      <c r="BG532" s="227">
        <f>IF(N532="zákl. přenesená",J532,0)</f>
        <v>0</v>
      </c>
      <c r="BH532" s="227">
        <f>IF(N532="sníž. přenesená",J532,0)</f>
        <v>0</v>
      </c>
      <c r="BI532" s="227">
        <f>IF(N532="nulová",J532,0)</f>
        <v>0</v>
      </c>
      <c r="BJ532" s="20" t="s">
        <v>76</v>
      </c>
      <c r="BK532" s="227">
        <f>ROUND(I532*H532,2)</f>
        <v>0</v>
      </c>
      <c r="BL532" s="20" t="s">
        <v>323</v>
      </c>
      <c r="BM532" s="226" t="s">
        <v>1575</v>
      </c>
    </row>
    <row r="533" s="2" customFormat="1">
      <c r="A533" s="41"/>
      <c r="B533" s="42"/>
      <c r="C533" s="43"/>
      <c r="D533" s="228" t="s">
        <v>202</v>
      </c>
      <c r="E533" s="43"/>
      <c r="F533" s="229" t="s">
        <v>1576</v>
      </c>
      <c r="G533" s="43"/>
      <c r="H533" s="43"/>
      <c r="I533" s="230"/>
      <c r="J533" s="43"/>
      <c r="K533" s="43"/>
      <c r="L533" s="47"/>
      <c r="M533" s="231"/>
      <c r="N533" s="232"/>
      <c r="O533" s="87"/>
      <c r="P533" s="87"/>
      <c r="Q533" s="87"/>
      <c r="R533" s="87"/>
      <c r="S533" s="87"/>
      <c r="T533" s="88"/>
      <c r="U533" s="41"/>
      <c r="V533" s="41"/>
      <c r="W533" s="41"/>
      <c r="X533" s="41"/>
      <c r="Y533" s="41"/>
      <c r="Z533" s="41"/>
      <c r="AA533" s="41"/>
      <c r="AB533" s="41"/>
      <c r="AC533" s="41"/>
      <c r="AD533" s="41"/>
      <c r="AE533" s="41"/>
      <c r="AT533" s="20" t="s">
        <v>202</v>
      </c>
      <c r="AU533" s="20" t="s">
        <v>78</v>
      </c>
    </row>
    <row r="534" s="2" customFormat="1">
      <c r="A534" s="41"/>
      <c r="B534" s="42"/>
      <c r="C534" s="43"/>
      <c r="D534" s="233" t="s">
        <v>204</v>
      </c>
      <c r="E534" s="43"/>
      <c r="F534" s="234" t="s">
        <v>1577</v>
      </c>
      <c r="G534" s="43"/>
      <c r="H534" s="43"/>
      <c r="I534" s="230"/>
      <c r="J534" s="43"/>
      <c r="K534" s="43"/>
      <c r="L534" s="47"/>
      <c r="M534" s="231"/>
      <c r="N534" s="232"/>
      <c r="O534" s="87"/>
      <c r="P534" s="87"/>
      <c r="Q534" s="87"/>
      <c r="R534" s="87"/>
      <c r="S534" s="87"/>
      <c r="T534" s="88"/>
      <c r="U534" s="41"/>
      <c r="V534" s="41"/>
      <c r="W534" s="41"/>
      <c r="X534" s="41"/>
      <c r="Y534" s="41"/>
      <c r="Z534" s="41"/>
      <c r="AA534" s="41"/>
      <c r="AB534" s="41"/>
      <c r="AC534" s="41"/>
      <c r="AD534" s="41"/>
      <c r="AE534" s="41"/>
      <c r="AT534" s="20" t="s">
        <v>204</v>
      </c>
      <c r="AU534" s="20" t="s">
        <v>78</v>
      </c>
    </row>
    <row r="535" s="13" customFormat="1">
      <c r="A535" s="13"/>
      <c r="B535" s="235"/>
      <c r="C535" s="236"/>
      <c r="D535" s="228" t="s">
        <v>206</v>
      </c>
      <c r="E535" s="237" t="s">
        <v>19</v>
      </c>
      <c r="F535" s="238" t="s">
        <v>279</v>
      </c>
      <c r="G535" s="236"/>
      <c r="H535" s="237" t="s">
        <v>19</v>
      </c>
      <c r="I535" s="239"/>
      <c r="J535" s="236"/>
      <c r="K535" s="236"/>
      <c r="L535" s="240"/>
      <c r="M535" s="241"/>
      <c r="N535" s="242"/>
      <c r="O535" s="242"/>
      <c r="P535" s="242"/>
      <c r="Q535" s="242"/>
      <c r="R535" s="242"/>
      <c r="S535" s="242"/>
      <c r="T535" s="243"/>
      <c r="U535" s="13"/>
      <c r="V535" s="13"/>
      <c r="W535" s="13"/>
      <c r="X535" s="13"/>
      <c r="Y535" s="13"/>
      <c r="Z535" s="13"/>
      <c r="AA535" s="13"/>
      <c r="AB535" s="13"/>
      <c r="AC535" s="13"/>
      <c r="AD535" s="13"/>
      <c r="AE535" s="13"/>
      <c r="AT535" s="244" t="s">
        <v>206</v>
      </c>
      <c r="AU535" s="244" t="s">
        <v>78</v>
      </c>
      <c r="AV535" s="13" t="s">
        <v>76</v>
      </c>
      <c r="AW535" s="13" t="s">
        <v>31</v>
      </c>
      <c r="AX535" s="13" t="s">
        <v>69</v>
      </c>
      <c r="AY535" s="244" t="s">
        <v>193</v>
      </c>
    </row>
    <row r="536" s="13" customFormat="1">
      <c r="A536" s="13"/>
      <c r="B536" s="235"/>
      <c r="C536" s="236"/>
      <c r="D536" s="228" t="s">
        <v>206</v>
      </c>
      <c r="E536" s="237" t="s">
        <v>19</v>
      </c>
      <c r="F536" s="238" t="s">
        <v>1578</v>
      </c>
      <c r="G536" s="236"/>
      <c r="H536" s="237" t="s">
        <v>19</v>
      </c>
      <c r="I536" s="239"/>
      <c r="J536" s="236"/>
      <c r="K536" s="236"/>
      <c r="L536" s="240"/>
      <c r="M536" s="241"/>
      <c r="N536" s="242"/>
      <c r="O536" s="242"/>
      <c r="P536" s="242"/>
      <c r="Q536" s="242"/>
      <c r="R536" s="242"/>
      <c r="S536" s="242"/>
      <c r="T536" s="243"/>
      <c r="U536" s="13"/>
      <c r="V536" s="13"/>
      <c r="W536" s="13"/>
      <c r="X536" s="13"/>
      <c r="Y536" s="13"/>
      <c r="Z536" s="13"/>
      <c r="AA536" s="13"/>
      <c r="AB536" s="13"/>
      <c r="AC536" s="13"/>
      <c r="AD536" s="13"/>
      <c r="AE536" s="13"/>
      <c r="AT536" s="244" t="s">
        <v>206</v>
      </c>
      <c r="AU536" s="244" t="s">
        <v>78</v>
      </c>
      <c r="AV536" s="13" t="s">
        <v>76</v>
      </c>
      <c r="AW536" s="13" t="s">
        <v>31</v>
      </c>
      <c r="AX536" s="13" t="s">
        <v>69</v>
      </c>
      <c r="AY536" s="244" t="s">
        <v>193</v>
      </c>
    </row>
    <row r="537" s="14" customFormat="1">
      <c r="A537" s="14"/>
      <c r="B537" s="245"/>
      <c r="C537" s="246"/>
      <c r="D537" s="228" t="s">
        <v>206</v>
      </c>
      <c r="E537" s="247" t="s">
        <v>19</v>
      </c>
      <c r="F537" s="248" t="s">
        <v>1579</v>
      </c>
      <c r="G537" s="246"/>
      <c r="H537" s="249">
        <v>42.840000000000003</v>
      </c>
      <c r="I537" s="250"/>
      <c r="J537" s="246"/>
      <c r="K537" s="246"/>
      <c r="L537" s="251"/>
      <c r="M537" s="252"/>
      <c r="N537" s="253"/>
      <c r="O537" s="253"/>
      <c r="P537" s="253"/>
      <c r="Q537" s="253"/>
      <c r="R537" s="253"/>
      <c r="S537" s="253"/>
      <c r="T537" s="254"/>
      <c r="U537" s="14"/>
      <c r="V537" s="14"/>
      <c r="W537" s="14"/>
      <c r="X537" s="14"/>
      <c r="Y537" s="14"/>
      <c r="Z537" s="14"/>
      <c r="AA537" s="14"/>
      <c r="AB537" s="14"/>
      <c r="AC537" s="14"/>
      <c r="AD537" s="14"/>
      <c r="AE537" s="14"/>
      <c r="AT537" s="255" t="s">
        <v>206</v>
      </c>
      <c r="AU537" s="255" t="s">
        <v>78</v>
      </c>
      <c r="AV537" s="14" t="s">
        <v>78</v>
      </c>
      <c r="AW537" s="14" t="s">
        <v>31</v>
      </c>
      <c r="AX537" s="14" t="s">
        <v>69</v>
      </c>
      <c r="AY537" s="255" t="s">
        <v>193</v>
      </c>
    </row>
    <row r="538" s="14" customFormat="1">
      <c r="A538" s="14"/>
      <c r="B538" s="245"/>
      <c r="C538" s="246"/>
      <c r="D538" s="228" t="s">
        <v>206</v>
      </c>
      <c r="E538" s="247" t="s">
        <v>19</v>
      </c>
      <c r="F538" s="248" t="s">
        <v>1580</v>
      </c>
      <c r="G538" s="246"/>
      <c r="H538" s="249">
        <v>-4.3200000000000003</v>
      </c>
      <c r="I538" s="250"/>
      <c r="J538" s="246"/>
      <c r="K538" s="246"/>
      <c r="L538" s="251"/>
      <c r="M538" s="252"/>
      <c r="N538" s="253"/>
      <c r="O538" s="253"/>
      <c r="P538" s="253"/>
      <c r="Q538" s="253"/>
      <c r="R538" s="253"/>
      <c r="S538" s="253"/>
      <c r="T538" s="254"/>
      <c r="U538" s="14"/>
      <c r="V538" s="14"/>
      <c r="W538" s="14"/>
      <c r="X538" s="14"/>
      <c r="Y538" s="14"/>
      <c r="Z538" s="14"/>
      <c r="AA538" s="14"/>
      <c r="AB538" s="14"/>
      <c r="AC538" s="14"/>
      <c r="AD538" s="14"/>
      <c r="AE538" s="14"/>
      <c r="AT538" s="255" t="s">
        <v>206</v>
      </c>
      <c r="AU538" s="255" t="s">
        <v>78</v>
      </c>
      <c r="AV538" s="14" t="s">
        <v>78</v>
      </c>
      <c r="AW538" s="14" t="s">
        <v>31</v>
      </c>
      <c r="AX538" s="14" t="s">
        <v>69</v>
      </c>
      <c r="AY538" s="255" t="s">
        <v>193</v>
      </c>
    </row>
    <row r="539" s="15" customFormat="1">
      <c r="A539" s="15"/>
      <c r="B539" s="256"/>
      <c r="C539" s="257"/>
      <c r="D539" s="228" t="s">
        <v>206</v>
      </c>
      <c r="E539" s="258" t="s">
        <v>19</v>
      </c>
      <c r="F539" s="259" t="s">
        <v>218</v>
      </c>
      <c r="G539" s="257"/>
      <c r="H539" s="260">
        <v>38.520000000000003</v>
      </c>
      <c r="I539" s="261"/>
      <c r="J539" s="257"/>
      <c r="K539" s="257"/>
      <c r="L539" s="262"/>
      <c r="M539" s="263"/>
      <c r="N539" s="264"/>
      <c r="O539" s="264"/>
      <c r="P539" s="264"/>
      <c r="Q539" s="264"/>
      <c r="R539" s="264"/>
      <c r="S539" s="264"/>
      <c r="T539" s="265"/>
      <c r="U539" s="15"/>
      <c r="V539" s="15"/>
      <c r="W539" s="15"/>
      <c r="X539" s="15"/>
      <c r="Y539" s="15"/>
      <c r="Z539" s="15"/>
      <c r="AA539" s="15"/>
      <c r="AB539" s="15"/>
      <c r="AC539" s="15"/>
      <c r="AD539" s="15"/>
      <c r="AE539" s="15"/>
      <c r="AT539" s="266" t="s">
        <v>206</v>
      </c>
      <c r="AU539" s="266" t="s">
        <v>78</v>
      </c>
      <c r="AV539" s="15" t="s">
        <v>200</v>
      </c>
      <c r="AW539" s="15" t="s">
        <v>31</v>
      </c>
      <c r="AX539" s="15" t="s">
        <v>76</v>
      </c>
      <c r="AY539" s="266" t="s">
        <v>193</v>
      </c>
    </row>
    <row r="540" s="12" customFormat="1" ht="22.8" customHeight="1">
      <c r="A540" s="12"/>
      <c r="B540" s="199"/>
      <c r="C540" s="200"/>
      <c r="D540" s="201" t="s">
        <v>68</v>
      </c>
      <c r="E540" s="213" t="s">
        <v>1581</v>
      </c>
      <c r="F540" s="213" t="s">
        <v>1582</v>
      </c>
      <c r="G540" s="200"/>
      <c r="H540" s="200"/>
      <c r="I540" s="203"/>
      <c r="J540" s="214">
        <f>BK540</f>
        <v>0</v>
      </c>
      <c r="K540" s="200"/>
      <c r="L540" s="205"/>
      <c r="M540" s="206"/>
      <c r="N540" s="207"/>
      <c r="O540" s="207"/>
      <c r="P540" s="208">
        <f>SUM(P541:P546)</f>
        <v>0</v>
      </c>
      <c r="Q540" s="207"/>
      <c r="R540" s="208">
        <f>SUM(R541:R546)</f>
        <v>0</v>
      </c>
      <c r="S540" s="207"/>
      <c r="T540" s="209">
        <f>SUM(T541:T546)</f>
        <v>0.058380000000000001</v>
      </c>
      <c r="U540" s="12"/>
      <c r="V540" s="12"/>
      <c r="W540" s="12"/>
      <c r="X540" s="12"/>
      <c r="Y540" s="12"/>
      <c r="Z540" s="12"/>
      <c r="AA540" s="12"/>
      <c r="AB540" s="12"/>
      <c r="AC540" s="12"/>
      <c r="AD540" s="12"/>
      <c r="AE540" s="12"/>
      <c r="AR540" s="210" t="s">
        <v>78</v>
      </c>
      <c r="AT540" s="211" t="s">
        <v>68</v>
      </c>
      <c r="AU540" s="211" t="s">
        <v>76</v>
      </c>
      <c r="AY540" s="210" t="s">
        <v>193</v>
      </c>
      <c r="BK540" s="212">
        <f>SUM(BK541:BK546)</f>
        <v>0</v>
      </c>
    </row>
    <row r="541" s="2" customFormat="1" ht="16.5" customHeight="1">
      <c r="A541" s="41"/>
      <c r="B541" s="42"/>
      <c r="C541" s="215" t="s">
        <v>653</v>
      </c>
      <c r="D541" s="215" t="s">
        <v>195</v>
      </c>
      <c r="E541" s="216" t="s">
        <v>1583</v>
      </c>
      <c r="F541" s="217" t="s">
        <v>1584</v>
      </c>
      <c r="G541" s="218" t="s">
        <v>326</v>
      </c>
      <c r="H541" s="219">
        <v>3</v>
      </c>
      <c r="I541" s="220"/>
      <c r="J541" s="221">
        <f>ROUND(I541*H541,2)</f>
        <v>0</v>
      </c>
      <c r="K541" s="217" t="s">
        <v>199</v>
      </c>
      <c r="L541" s="47"/>
      <c r="M541" s="222" t="s">
        <v>19</v>
      </c>
      <c r="N541" s="223" t="s">
        <v>40</v>
      </c>
      <c r="O541" s="87"/>
      <c r="P541" s="224">
        <f>O541*H541</f>
        <v>0</v>
      </c>
      <c r="Q541" s="224">
        <v>0</v>
      </c>
      <c r="R541" s="224">
        <f>Q541*H541</f>
        <v>0</v>
      </c>
      <c r="S541" s="224">
        <v>0.019460000000000002</v>
      </c>
      <c r="T541" s="225">
        <f>S541*H541</f>
        <v>0.058380000000000001</v>
      </c>
      <c r="U541" s="41"/>
      <c r="V541" s="41"/>
      <c r="W541" s="41"/>
      <c r="X541" s="41"/>
      <c r="Y541" s="41"/>
      <c r="Z541" s="41"/>
      <c r="AA541" s="41"/>
      <c r="AB541" s="41"/>
      <c r="AC541" s="41"/>
      <c r="AD541" s="41"/>
      <c r="AE541" s="41"/>
      <c r="AR541" s="226" t="s">
        <v>323</v>
      </c>
      <c r="AT541" s="226" t="s">
        <v>195</v>
      </c>
      <c r="AU541" s="226" t="s">
        <v>78</v>
      </c>
      <c r="AY541" s="20" t="s">
        <v>193</v>
      </c>
      <c r="BE541" s="227">
        <f>IF(N541="základní",J541,0)</f>
        <v>0</v>
      </c>
      <c r="BF541" s="227">
        <f>IF(N541="snížená",J541,0)</f>
        <v>0</v>
      </c>
      <c r="BG541" s="227">
        <f>IF(N541="zákl. přenesená",J541,0)</f>
        <v>0</v>
      </c>
      <c r="BH541" s="227">
        <f>IF(N541="sníž. přenesená",J541,0)</f>
        <v>0</v>
      </c>
      <c r="BI541" s="227">
        <f>IF(N541="nulová",J541,0)</f>
        <v>0</v>
      </c>
      <c r="BJ541" s="20" t="s">
        <v>76</v>
      </c>
      <c r="BK541" s="227">
        <f>ROUND(I541*H541,2)</f>
        <v>0</v>
      </c>
      <c r="BL541" s="20" t="s">
        <v>323</v>
      </c>
      <c r="BM541" s="226" t="s">
        <v>1585</v>
      </c>
    </row>
    <row r="542" s="2" customFormat="1">
      <c r="A542" s="41"/>
      <c r="B542" s="42"/>
      <c r="C542" s="43"/>
      <c r="D542" s="228" t="s">
        <v>202</v>
      </c>
      <c r="E542" s="43"/>
      <c r="F542" s="229" t="s">
        <v>1586</v>
      </c>
      <c r="G542" s="43"/>
      <c r="H542" s="43"/>
      <c r="I542" s="230"/>
      <c r="J542" s="43"/>
      <c r="K542" s="43"/>
      <c r="L542" s="47"/>
      <c r="M542" s="231"/>
      <c r="N542" s="232"/>
      <c r="O542" s="87"/>
      <c r="P542" s="87"/>
      <c r="Q542" s="87"/>
      <c r="R542" s="87"/>
      <c r="S542" s="87"/>
      <c r="T542" s="88"/>
      <c r="U542" s="41"/>
      <c r="V542" s="41"/>
      <c r="W542" s="41"/>
      <c r="X542" s="41"/>
      <c r="Y542" s="41"/>
      <c r="Z542" s="41"/>
      <c r="AA542" s="41"/>
      <c r="AB542" s="41"/>
      <c r="AC542" s="41"/>
      <c r="AD542" s="41"/>
      <c r="AE542" s="41"/>
      <c r="AT542" s="20" t="s">
        <v>202</v>
      </c>
      <c r="AU542" s="20" t="s">
        <v>78</v>
      </c>
    </row>
    <row r="543" s="2" customFormat="1">
      <c r="A543" s="41"/>
      <c r="B543" s="42"/>
      <c r="C543" s="43"/>
      <c r="D543" s="233" t="s">
        <v>204</v>
      </c>
      <c r="E543" s="43"/>
      <c r="F543" s="234" t="s">
        <v>1587</v>
      </c>
      <c r="G543" s="43"/>
      <c r="H543" s="43"/>
      <c r="I543" s="230"/>
      <c r="J543" s="43"/>
      <c r="K543" s="43"/>
      <c r="L543" s="47"/>
      <c r="M543" s="231"/>
      <c r="N543" s="232"/>
      <c r="O543" s="87"/>
      <c r="P543" s="87"/>
      <c r="Q543" s="87"/>
      <c r="R543" s="87"/>
      <c r="S543" s="87"/>
      <c r="T543" s="88"/>
      <c r="U543" s="41"/>
      <c r="V543" s="41"/>
      <c r="W543" s="41"/>
      <c r="X543" s="41"/>
      <c r="Y543" s="41"/>
      <c r="Z543" s="41"/>
      <c r="AA543" s="41"/>
      <c r="AB543" s="41"/>
      <c r="AC543" s="41"/>
      <c r="AD543" s="41"/>
      <c r="AE543" s="41"/>
      <c r="AT543" s="20" t="s">
        <v>204</v>
      </c>
      <c r="AU543" s="20" t="s">
        <v>78</v>
      </c>
    </row>
    <row r="544" s="13" customFormat="1">
      <c r="A544" s="13"/>
      <c r="B544" s="235"/>
      <c r="C544" s="236"/>
      <c r="D544" s="228" t="s">
        <v>206</v>
      </c>
      <c r="E544" s="237" t="s">
        <v>19</v>
      </c>
      <c r="F544" s="238" t="s">
        <v>279</v>
      </c>
      <c r="G544" s="236"/>
      <c r="H544" s="237" t="s">
        <v>19</v>
      </c>
      <c r="I544" s="239"/>
      <c r="J544" s="236"/>
      <c r="K544" s="236"/>
      <c r="L544" s="240"/>
      <c r="M544" s="241"/>
      <c r="N544" s="242"/>
      <c r="O544" s="242"/>
      <c r="P544" s="242"/>
      <c r="Q544" s="242"/>
      <c r="R544" s="242"/>
      <c r="S544" s="242"/>
      <c r="T544" s="243"/>
      <c r="U544" s="13"/>
      <c r="V544" s="13"/>
      <c r="W544" s="13"/>
      <c r="X544" s="13"/>
      <c r="Y544" s="13"/>
      <c r="Z544" s="13"/>
      <c r="AA544" s="13"/>
      <c r="AB544" s="13"/>
      <c r="AC544" s="13"/>
      <c r="AD544" s="13"/>
      <c r="AE544" s="13"/>
      <c r="AT544" s="244" t="s">
        <v>206</v>
      </c>
      <c r="AU544" s="244" t="s">
        <v>78</v>
      </c>
      <c r="AV544" s="13" t="s">
        <v>76</v>
      </c>
      <c r="AW544" s="13" t="s">
        <v>31</v>
      </c>
      <c r="AX544" s="13" t="s">
        <v>69</v>
      </c>
      <c r="AY544" s="244" t="s">
        <v>193</v>
      </c>
    </row>
    <row r="545" s="13" customFormat="1">
      <c r="A545" s="13"/>
      <c r="B545" s="235"/>
      <c r="C545" s="236"/>
      <c r="D545" s="228" t="s">
        <v>206</v>
      </c>
      <c r="E545" s="237" t="s">
        <v>19</v>
      </c>
      <c r="F545" s="238" t="s">
        <v>1588</v>
      </c>
      <c r="G545" s="236"/>
      <c r="H545" s="237" t="s">
        <v>19</v>
      </c>
      <c r="I545" s="239"/>
      <c r="J545" s="236"/>
      <c r="K545" s="236"/>
      <c r="L545" s="240"/>
      <c r="M545" s="241"/>
      <c r="N545" s="242"/>
      <c r="O545" s="242"/>
      <c r="P545" s="242"/>
      <c r="Q545" s="242"/>
      <c r="R545" s="242"/>
      <c r="S545" s="242"/>
      <c r="T545" s="243"/>
      <c r="U545" s="13"/>
      <c r="V545" s="13"/>
      <c r="W545" s="13"/>
      <c r="X545" s="13"/>
      <c r="Y545" s="13"/>
      <c r="Z545" s="13"/>
      <c r="AA545" s="13"/>
      <c r="AB545" s="13"/>
      <c r="AC545" s="13"/>
      <c r="AD545" s="13"/>
      <c r="AE545" s="13"/>
      <c r="AT545" s="244" t="s">
        <v>206</v>
      </c>
      <c r="AU545" s="244" t="s">
        <v>78</v>
      </c>
      <c r="AV545" s="13" t="s">
        <v>76</v>
      </c>
      <c r="AW545" s="13" t="s">
        <v>31</v>
      </c>
      <c r="AX545" s="13" t="s">
        <v>69</v>
      </c>
      <c r="AY545" s="244" t="s">
        <v>193</v>
      </c>
    </row>
    <row r="546" s="14" customFormat="1">
      <c r="A546" s="14"/>
      <c r="B546" s="245"/>
      <c r="C546" s="246"/>
      <c r="D546" s="228" t="s">
        <v>206</v>
      </c>
      <c r="E546" s="247" t="s">
        <v>19</v>
      </c>
      <c r="F546" s="248" t="s">
        <v>219</v>
      </c>
      <c r="G546" s="246"/>
      <c r="H546" s="249">
        <v>3</v>
      </c>
      <c r="I546" s="250"/>
      <c r="J546" s="246"/>
      <c r="K546" s="246"/>
      <c r="L546" s="251"/>
      <c r="M546" s="252"/>
      <c r="N546" s="253"/>
      <c r="O546" s="253"/>
      <c r="P546" s="253"/>
      <c r="Q546" s="253"/>
      <c r="R546" s="253"/>
      <c r="S546" s="253"/>
      <c r="T546" s="254"/>
      <c r="U546" s="14"/>
      <c r="V546" s="14"/>
      <c r="W546" s="14"/>
      <c r="X546" s="14"/>
      <c r="Y546" s="14"/>
      <c r="Z546" s="14"/>
      <c r="AA546" s="14"/>
      <c r="AB546" s="14"/>
      <c r="AC546" s="14"/>
      <c r="AD546" s="14"/>
      <c r="AE546" s="14"/>
      <c r="AT546" s="255" t="s">
        <v>206</v>
      </c>
      <c r="AU546" s="255" t="s">
        <v>78</v>
      </c>
      <c r="AV546" s="14" t="s">
        <v>78</v>
      </c>
      <c r="AW546" s="14" t="s">
        <v>31</v>
      </c>
      <c r="AX546" s="14" t="s">
        <v>76</v>
      </c>
      <c r="AY546" s="255" t="s">
        <v>193</v>
      </c>
    </row>
    <row r="547" s="12" customFormat="1" ht="22.8" customHeight="1">
      <c r="A547" s="12"/>
      <c r="B547" s="199"/>
      <c r="C547" s="200"/>
      <c r="D547" s="201" t="s">
        <v>68</v>
      </c>
      <c r="E547" s="213" t="s">
        <v>737</v>
      </c>
      <c r="F547" s="213" t="s">
        <v>738</v>
      </c>
      <c r="G547" s="200"/>
      <c r="H547" s="200"/>
      <c r="I547" s="203"/>
      <c r="J547" s="214">
        <f>BK547</f>
        <v>0</v>
      </c>
      <c r="K547" s="200"/>
      <c r="L547" s="205"/>
      <c r="M547" s="206"/>
      <c r="N547" s="207"/>
      <c r="O547" s="207"/>
      <c r="P547" s="208">
        <f>SUM(P548:P581)</f>
        <v>0</v>
      </c>
      <c r="Q547" s="207"/>
      <c r="R547" s="208">
        <f>SUM(R548:R581)</f>
        <v>0</v>
      </c>
      <c r="S547" s="207"/>
      <c r="T547" s="209">
        <f>SUM(T548:T581)</f>
        <v>3.0931600000000001</v>
      </c>
      <c r="U547" s="12"/>
      <c r="V547" s="12"/>
      <c r="W547" s="12"/>
      <c r="X547" s="12"/>
      <c r="Y547" s="12"/>
      <c r="Z547" s="12"/>
      <c r="AA547" s="12"/>
      <c r="AB547" s="12"/>
      <c r="AC547" s="12"/>
      <c r="AD547" s="12"/>
      <c r="AE547" s="12"/>
      <c r="AR547" s="210" t="s">
        <v>78</v>
      </c>
      <c r="AT547" s="211" t="s">
        <v>68</v>
      </c>
      <c r="AU547" s="211" t="s">
        <v>76</v>
      </c>
      <c r="AY547" s="210" t="s">
        <v>193</v>
      </c>
      <c r="BK547" s="212">
        <f>SUM(BK548:BK581)</f>
        <v>0</v>
      </c>
    </row>
    <row r="548" s="2" customFormat="1" ht="16.5" customHeight="1">
      <c r="A548" s="41"/>
      <c r="B548" s="42"/>
      <c r="C548" s="215" t="s">
        <v>659</v>
      </c>
      <c r="D548" s="215" t="s">
        <v>195</v>
      </c>
      <c r="E548" s="216" t="s">
        <v>740</v>
      </c>
      <c r="F548" s="217" t="s">
        <v>741</v>
      </c>
      <c r="G548" s="218" t="s">
        <v>408</v>
      </c>
      <c r="H548" s="219">
        <v>15.300000000000001</v>
      </c>
      <c r="I548" s="220"/>
      <c r="J548" s="221">
        <f>ROUND(I548*H548,2)</f>
        <v>0</v>
      </c>
      <c r="K548" s="217" t="s">
        <v>199</v>
      </c>
      <c r="L548" s="47"/>
      <c r="M548" s="222" t="s">
        <v>19</v>
      </c>
      <c r="N548" s="223" t="s">
        <v>40</v>
      </c>
      <c r="O548" s="87"/>
      <c r="P548" s="224">
        <f>O548*H548</f>
        <v>0</v>
      </c>
      <c r="Q548" s="224">
        <v>0</v>
      </c>
      <c r="R548" s="224">
        <f>Q548*H548</f>
        <v>0</v>
      </c>
      <c r="S548" s="224">
        <v>0.0080000000000000002</v>
      </c>
      <c r="T548" s="225">
        <f>S548*H548</f>
        <v>0.12240000000000001</v>
      </c>
      <c r="U548" s="41"/>
      <c r="V548" s="41"/>
      <c r="W548" s="41"/>
      <c r="X548" s="41"/>
      <c r="Y548" s="41"/>
      <c r="Z548" s="41"/>
      <c r="AA548" s="41"/>
      <c r="AB548" s="41"/>
      <c r="AC548" s="41"/>
      <c r="AD548" s="41"/>
      <c r="AE548" s="41"/>
      <c r="AR548" s="226" t="s">
        <v>323</v>
      </c>
      <c r="AT548" s="226" t="s">
        <v>195</v>
      </c>
      <c r="AU548" s="226" t="s">
        <v>78</v>
      </c>
      <c r="AY548" s="20" t="s">
        <v>193</v>
      </c>
      <c r="BE548" s="227">
        <f>IF(N548="základní",J548,0)</f>
        <v>0</v>
      </c>
      <c r="BF548" s="227">
        <f>IF(N548="snížená",J548,0)</f>
        <v>0</v>
      </c>
      <c r="BG548" s="227">
        <f>IF(N548="zákl. přenesená",J548,0)</f>
        <v>0</v>
      </c>
      <c r="BH548" s="227">
        <f>IF(N548="sníž. přenesená",J548,0)</f>
        <v>0</v>
      </c>
      <c r="BI548" s="227">
        <f>IF(N548="nulová",J548,0)</f>
        <v>0</v>
      </c>
      <c r="BJ548" s="20" t="s">
        <v>76</v>
      </c>
      <c r="BK548" s="227">
        <f>ROUND(I548*H548,2)</f>
        <v>0</v>
      </c>
      <c r="BL548" s="20" t="s">
        <v>323</v>
      </c>
      <c r="BM548" s="226" t="s">
        <v>1589</v>
      </c>
    </row>
    <row r="549" s="2" customFormat="1">
      <c r="A549" s="41"/>
      <c r="B549" s="42"/>
      <c r="C549" s="43"/>
      <c r="D549" s="228" t="s">
        <v>202</v>
      </c>
      <c r="E549" s="43"/>
      <c r="F549" s="229" t="s">
        <v>743</v>
      </c>
      <c r="G549" s="43"/>
      <c r="H549" s="43"/>
      <c r="I549" s="230"/>
      <c r="J549" s="43"/>
      <c r="K549" s="43"/>
      <c r="L549" s="47"/>
      <c r="M549" s="231"/>
      <c r="N549" s="232"/>
      <c r="O549" s="87"/>
      <c r="P549" s="87"/>
      <c r="Q549" s="87"/>
      <c r="R549" s="87"/>
      <c r="S549" s="87"/>
      <c r="T549" s="88"/>
      <c r="U549" s="41"/>
      <c r="V549" s="41"/>
      <c r="W549" s="41"/>
      <c r="X549" s="41"/>
      <c r="Y549" s="41"/>
      <c r="Z549" s="41"/>
      <c r="AA549" s="41"/>
      <c r="AB549" s="41"/>
      <c r="AC549" s="41"/>
      <c r="AD549" s="41"/>
      <c r="AE549" s="41"/>
      <c r="AT549" s="20" t="s">
        <v>202</v>
      </c>
      <c r="AU549" s="20" t="s">
        <v>78</v>
      </c>
    </row>
    <row r="550" s="2" customFormat="1">
      <c r="A550" s="41"/>
      <c r="B550" s="42"/>
      <c r="C550" s="43"/>
      <c r="D550" s="233" t="s">
        <v>204</v>
      </c>
      <c r="E550" s="43"/>
      <c r="F550" s="234" t="s">
        <v>744</v>
      </c>
      <c r="G550" s="43"/>
      <c r="H550" s="43"/>
      <c r="I550" s="230"/>
      <c r="J550" s="43"/>
      <c r="K550" s="43"/>
      <c r="L550" s="47"/>
      <c r="M550" s="231"/>
      <c r="N550" s="232"/>
      <c r="O550" s="87"/>
      <c r="P550" s="87"/>
      <c r="Q550" s="87"/>
      <c r="R550" s="87"/>
      <c r="S550" s="87"/>
      <c r="T550" s="88"/>
      <c r="U550" s="41"/>
      <c r="V550" s="41"/>
      <c r="W550" s="41"/>
      <c r="X550" s="41"/>
      <c r="Y550" s="41"/>
      <c r="Z550" s="41"/>
      <c r="AA550" s="41"/>
      <c r="AB550" s="41"/>
      <c r="AC550" s="41"/>
      <c r="AD550" s="41"/>
      <c r="AE550" s="41"/>
      <c r="AT550" s="20" t="s">
        <v>204</v>
      </c>
      <c r="AU550" s="20" t="s">
        <v>78</v>
      </c>
    </row>
    <row r="551" s="13" customFormat="1">
      <c r="A551" s="13"/>
      <c r="B551" s="235"/>
      <c r="C551" s="236"/>
      <c r="D551" s="228" t="s">
        <v>206</v>
      </c>
      <c r="E551" s="237" t="s">
        <v>19</v>
      </c>
      <c r="F551" s="238" t="s">
        <v>279</v>
      </c>
      <c r="G551" s="236"/>
      <c r="H551" s="237" t="s">
        <v>19</v>
      </c>
      <c r="I551" s="239"/>
      <c r="J551" s="236"/>
      <c r="K551" s="236"/>
      <c r="L551" s="240"/>
      <c r="M551" s="241"/>
      <c r="N551" s="242"/>
      <c r="O551" s="242"/>
      <c r="P551" s="242"/>
      <c r="Q551" s="242"/>
      <c r="R551" s="242"/>
      <c r="S551" s="242"/>
      <c r="T551" s="243"/>
      <c r="U551" s="13"/>
      <c r="V551" s="13"/>
      <c r="W551" s="13"/>
      <c r="X551" s="13"/>
      <c r="Y551" s="13"/>
      <c r="Z551" s="13"/>
      <c r="AA551" s="13"/>
      <c r="AB551" s="13"/>
      <c r="AC551" s="13"/>
      <c r="AD551" s="13"/>
      <c r="AE551" s="13"/>
      <c r="AT551" s="244" t="s">
        <v>206</v>
      </c>
      <c r="AU551" s="244" t="s">
        <v>78</v>
      </c>
      <c r="AV551" s="13" t="s">
        <v>76</v>
      </c>
      <c r="AW551" s="13" t="s">
        <v>31</v>
      </c>
      <c r="AX551" s="13" t="s">
        <v>69</v>
      </c>
      <c r="AY551" s="244" t="s">
        <v>193</v>
      </c>
    </row>
    <row r="552" s="13" customFormat="1">
      <c r="A552" s="13"/>
      <c r="B552" s="235"/>
      <c r="C552" s="236"/>
      <c r="D552" s="228" t="s">
        <v>206</v>
      </c>
      <c r="E552" s="237" t="s">
        <v>19</v>
      </c>
      <c r="F552" s="238" t="s">
        <v>1578</v>
      </c>
      <c r="G552" s="236"/>
      <c r="H552" s="237" t="s">
        <v>19</v>
      </c>
      <c r="I552" s="239"/>
      <c r="J552" s="236"/>
      <c r="K552" s="236"/>
      <c r="L552" s="240"/>
      <c r="M552" s="241"/>
      <c r="N552" s="242"/>
      <c r="O552" s="242"/>
      <c r="P552" s="242"/>
      <c r="Q552" s="242"/>
      <c r="R552" s="242"/>
      <c r="S552" s="242"/>
      <c r="T552" s="243"/>
      <c r="U552" s="13"/>
      <c r="V552" s="13"/>
      <c r="W552" s="13"/>
      <c r="X552" s="13"/>
      <c r="Y552" s="13"/>
      <c r="Z552" s="13"/>
      <c r="AA552" s="13"/>
      <c r="AB552" s="13"/>
      <c r="AC552" s="13"/>
      <c r="AD552" s="13"/>
      <c r="AE552" s="13"/>
      <c r="AT552" s="244" t="s">
        <v>206</v>
      </c>
      <c r="AU552" s="244" t="s">
        <v>78</v>
      </c>
      <c r="AV552" s="13" t="s">
        <v>76</v>
      </c>
      <c r="AW552" s="13" t="s">
        <v>31</v>
      </c>
      <c r="AX552" s="13" t="s">
        <v>69</v>
      </c>
      <c r="AY552" s="244" t="s">
        <v>193</v>
      </c>
    </row>
    <row r="553" s="14" customFormat="1">
      <c r="A553" s="14"/>
      <c r="B553" s="245"/>
      <c r="C553" s="246"/>
      <c r="D553" s="228" t="s">
        <v>206</v>
      </c>
      <c r="E553" s="247" t="s">
        <v>19</v>
      </c>
      <c r="F553" s="248" t="s">
        <v>1590</v>
      </c>
      <c r="G553" s="246"/>
      <c r="H553" s="249">
        <v>15.300000000000001</v>
      </c>
      <c r="I553" s="250"/>
      <c r="J553" s="246"/>
      <c r="K553" s="246"/>
      <c r="L553" s="251"/>
      <c r="M553" s="252"/>
      <c r="N553" s="253"/>
      <c r="O553" s="253"/>
      <c r="P553" s="253"/>
      <c r="Q553" s="253"/>
      <c r="R553" s="253"/>
      <c r="S553" s="253"/>
      <c r="T553" s="254"/>
      <c r="U553" s="14"/>
      <c r="V553" s="14"/>
      <c r="W553" s="14"/>
      <c r="X553" s="14"/>
      <c r="Y553" s="14"/>
      <c r="Z553" s="14"/>
      <c r="AA553" s="14"/>
      <c r="AB553" s="14"/>
      <c r="AC553" s="14"/>
      <c r="AD553" s="14"/>
      <c r="AE553" s="14"/>
      <c r="AT553" s="255" t="s">
        <v>206</v>
      </c>
      <c r="AU553" s="255" t="s">
        <v>78</v>
      </c>
      <c r="AV553" s="14" t="s">
        <v>78</v>
      </c>
      <c r="AW553" s="14" t="s">
        <v>31</v>
      </c>
      <c r="AX553" s="14" t="s">
        <v>76</v>
      </c>
      <c r="AY553" s="255" t="s">
        <v>193</v>
      </c>
    </row>
    <row r="554" s="2" customFormat="1" ht="16.5" customHeight="1">
      <c r="A554" s="41"/>
      <c r="B554" s="42"/>
      <c r="C554" s="215" t="s">
        <v>665</v>
      </c>
      <c r="D554" s="215" t="s">
        <v>195</v>
      </c>
      <c r="E554" s="216" t="s">
        <v>748</v>
      </c>
      <c r="F554" s="217" t="s">
        <v>749</v>
      </c>
      <c r="G554" s="218" t="s">
        <v>408</v>
      </c>
      <c r="H554" s="219">
        <v>56</v>
      </c>
      <c r="I554" s="220"/>
      <c r="J554" s="221">
        <f>ROUND(I554*H554,2)</f>
        <v>0</v>
      </c>
      <c r="K554" s="217" t="s">
        <v>199</v>
      </c>
      <c r="L554" s="47"/>
      <c r="M554" s="222" t="s">
        <v>19</v>
      </c>
      <c r="N554" s="223" t="s">
        <v>40</v>
      </c>
      <c r="O554" s="87"/>
      <c r="P554" s="224">
        <f>O554*H554</f>
        <v>0</v>
      </c>
      <c r="Q554" s="224">
        <v>0</v>
      </c>
      <c r="R554" s="224">
        <f>Q554*H554</f>
        <v>0</v>
      </c>
      <c r="S554" s="224">
        <v>0.014</v>
      </c>
      <c r="T554" s="225">
        <f>S554*H554</f>
        <v>0.78400000000000003</v>
      </c>
      <c r="U554" s="41"/>
      <c r="V554" s="41"/>
      <c r="W554" s="41"/>
      <c r="X554" s="41"/>
      <c r="Y554" s="41"/>
      <c r="Z554" s="41"/>
      <c r="AA554" s="41"/>
      <c r="AB554" s="41"/>
      <c r="AC554" s="41"/>
      <c r="AD554" s="41"/>
      <c r="AE554" s="41"/>
      <c r="AR554" s="226" t="s">
        <v>323</v>
      </c>
      <c r="AT554" s="226" t="s">
        <v>195</v>
      </c>
      <c r="AU554" s="226" t="s">
        <v>78</v>
      </c>
      <c r="AY554" s="20" t="s">
        <v>193</v>
      </c>
      <c r="BE554" s="227">
        <f>IF(N554="základní",J554,0)</f>
        <v>0</v>
      </c>
      <c r="BF554" s="227">
        <f>IF(N554="snížená",J554,0)</f>
        <v>0</v>
      </c>
      <c r="BG554" s="227">
        <f>IF(N554="zákl. přenesená",J554,0)</f>
        <v>0</v>
      </c>
      <c r="BH554" s="227">
        <f>IF(N554="sníž. přenesená",J554,0)</f>
        <v>0</v>
      </c>
      <c r="BI554" s="227">
        <f>IF(N554="nulová",J554,0)</f>
        <v>0</v>
      </c>
      <c r="BJ554" s="20" t="s">
        <v>76</v>
      </c>
      <c r="BK554" s="227">
        <f>ROUND(I554*H554,2)</f>
        <v>0</v>
      </c>
      <c r="BL554" s="20" t="s">
        <v>323</v>
      </c>
      <c r="BM554" s="226" t="s">
        <v>1591</v>
      </c>
    </row>
    <row r="555" s="2" customFormat="1">
      <c r="A555" s="41"/>
      <c r="B555" s="42"/>
      <c r="C555" s="43"/>
      <c r="D555" s="228" t="s">
        <v>202</v>
      </c>
      <c r="E555" s="43"/>
      <c r="F555" s="229" t="s">
        <v>751</v>
      </c>
      <c r="G555" s="43"/>
      <c r="H555" s="43"/>
      <c r="I555" s="230"/>
      <c r="J555" s="43"/>
      <c r="K555" s="43"/>
      <c r="L555" s="47"/>
      <c r="M555" s="231"/>
      <c r="N555" s="232"/>
      <c r="O555" s="87"/>
      <c r="P555" s="87"/>
      <c r="Q555" s="87"/>
      <c r="R555" s="87"/>
      <c r="S555" s="87"/>
      <c r="T555" s="88"/>
      <c r="U555" s="41"/>
      <c r="V555" s="41"/>
      <c r="W555" s="41"/>
      <c r="X555" s="41"/>
      <c r="Y555" s="41"/>
      <c r="Z555" s="41"/>
      <c r="AA555" s="41"/>
      <c r="AB555" s="41"/>
      <c r="AC555" s="41"/>
      <c r="AD555" s="41"/>
      <c r="AE555" s="41"/>
      <c r="AT555" s="20" t="s">
        <v>202</v>
      </c>
      <c r="AU555" s="20" t="s">
        <v>78</v>
      </c>
    </row>
    <row r="556" s="2" customFormat="1">
      <c r="A556" s="41"/>
      <c r="B556" s="42"/>
      <c r="C556" s="43"/>
      <c r="D556" s="233" t="s">
        <v>204</v>
      </c>
      <c r="E556" s="43"/>
      <c r="F556" s="234" t="s">
        <v>752</v>
      </c>
      <c r="G556" s="43"/>
      <c r="H556" s="43"/>
      <c r="I556" s="230"/>
      <c r="J556" s="43"/>
      <c r="K556" s="43"/>
      <c r="L556" s="47"/>
      <c r="M556" s="231"/>
      <c r="N556" s="232"/>
      <c r="O556" s="87"/>
      <c r="P556" s="87"/>
      <c r="Q556" s="87"/>
      <c r="R556" s="87"/>
      <c r="S556" s="87"/>
      <c r="T556" s="88"/>
      <c r="U556" s="41"/>
      <c r="V556" s="41"/>
      <c r="W556" s="41"/>
      <c r="X556" s="41"/>
      <c r="Y556" s="41"/>
      <c r="Z556" s="41"/>
      <c r="AA556" s="41"/>
      <c r="AB556" s="41"/>
      <c r="AC556" s="41"/>
      <c r="AD556" s="41"/>
      <c r="AE556" s="41"/>
      <c r="AT556" s="20" t="s">
        <v>204</v>
      </c>
      <c r="AU556" s="20" t="s">
        <v>78</v>
      </c>
    </row>
    <row r="557" s="13" customFormat="1">
      <c r="A557" s="13"/>
      <c r="B557" s="235"/>
      <c r="C557" s="236"/>
      <c r="D557" s="228" t="s">
        <v>206</v>
      </c>
      <c r="E557" s="237" t="s">
        <v>19</v>
      </c>
      <c r="F557" s="238" t="s">
        <v>279</v>
      </c>
      <c r="G557" s="236"/>
      <c r="H557" s="237" t="s">
        <v>19</v>
      </c>
      <c r="I557" s="239"/>
      <c r="J557" s="236"/>
      <c r="K557" s="236"/>
      <c r="L557" s="240"/>
      <c r="M557" s="241"/>
      <c r="N557" s="242"/>
      <c r="O557" s="242"/>
      <c r="P557" s="242"/>
      <c r="Q557" s="242"/>
      <c r="R557" s="242"/>
      <c r="S557" s="242"/>
      <c r="T557" s="243"/>
      <c r="U557" s="13"/>
      <c r="V557" s="13"/>
      <c r="W557" s="13"/>
      <c r="X557" s="13"/>
      <c r="Y557" s="13"/>
      <c r="Z557" s="13"/>
      <c r="AA557" s="13"/>
      <c r="AB557" s="13"/>
      <c r="AC557" s="13"/>
      <c r="AD557" s="13"/>
      <c r="AE557" s="13"/>
      <c r="AT557" s="244" t="s">
        <v>206</v>
      </c>
      <c r="AU557" s="244" t="s">
        <v>78</v>
      </c>
      <c r="AV557" s="13" t="s">
        <v>76</v>
      </c>
      <c r="AW557" s="13" t="s">
        <v>31</v>
      </c>
      <c r="AX557" s="13" t="s">
        <v>69</v>
      </c>
      <c r="AY557" s="244" t="s">
        <v>193</v>
      </c>
    </row>
    <row r="558" s="13" customFormat="1">
      <c r="A558" s="13"/>
      <c r="B558" s="235"/>
      <c r="C558" s="236"/>
      <c r="D558" s="228" t="s">
        <v>206</v>
      </c>
      <c r="E558" s="237" t="s">
        <v>19</v>
      </c>
      <c r="F558" s="238" t="s">
        <v>1578</v>
      </c>
      <c r="G558" s="236"/>
      <c r="H558" s="237" t="s">
        <v>19</v>
      </c>
      <c r="I558" s="239"/>
      <c r="J558" s="236"/>
      <c r="K558" s="236"/>
      <c r="L558" s="240"/>
      <c r="M558" s="241"/>
      <c r="N558" s="242"/>
      <c r="O558" s="242"/>
      <c r="P558" s="242"/>
      <c r="Q558" s="242"/>
      <c r="R558" s="242"/>
      <c r="S558" s="242"/>
      <c r="T558" s="243"/>
      <c r="U558" s="13"/>
      <c r="V558" s="13"/>
      <c r="W558" s="13"/>
      <c r="X558" s="13"/>
      <c r="Y558" s="13"/>
      <c r="Z558" s="13"/>
      <c r="AA558" s="13"/>
      <c r="AB558" s="13"/>
      <c r="AC558" s="13"/>
      <c r="AD558" s="13"/>
      <c r="AE558" s="13"/>
      <c r="AT558" s="244" t="s">
        <v>206</v>
      </c>
      <c r="AU558" s="244" t="s">
        <v>78</v>
      </c>
      <c r="AV558" s="13" t="s">
        <v>76</v>
      </c>
      <c r="AW558" s="13" t="s">
        <v>31</v>
      </c>
      <c r="AX558" s="13" t="s">
        <v>69</v>
      </c>
      <c r="AY558" s="244" t="s">
        <v>193</v>
      </c>
    </row>
    <row r="559" s="14" customFormat="1">
      <c r="A559" s="14"/>
      <c r="B559" s="245"/>
      <c r="C559" s="246"/>
      <c r="D559" s="228" t="s">
        <v>206</v>
      </c>
      <c r="E559" s="247" t="s">
        <v>19</v>
      </c>
      <c r="F559" s="248" t="s">
        <v>1592</v>
      </c>
      <c r="G559" s="246"/>
      <c r="H559" s="249">
        <v>56</v>
      </c>
      <c r="I559" s="250"/>
      <c r="J559" s="246"/>
      <c r="K559" s="246"/>
      <c r="L559" s="251"/>
      <c r="M559" s="252"/>
      <c r="N559" s="253"/>
      <c r="O559" s="253"/>
      <c r="P559" s="253"/>
      <c r="Q559" s="253"/>
      <c r="R559" s="253"/>
      <c r="S559" s="253"/>
      <c r="T559" s="254"/>
      <c r="U559" s="14"/>
      <c r="V559" s="14"/>
      <c r="W559" s="14"/>
      <c r="X559" s="14"/>
      <c r="Y559" s="14"/>
      <c r="Z559" s="14"/>
      <c r="AA559" s="14"/>
      <c r="AB559" s="14"/>
      <c r="AC559" s="14"/>
      <c r="AD559" s="14"/>
      <c r="AE559" s="14"/>
      <c r="AT559" s="255" t="s">
        <v>206</v>
      </c>
      <c r="AU559" s="255" t="s">
        <v>78</v>
      </c>
      <c r="AV559" s="14" t="s">
        <v>78</v>
      </c>
      <c r="AW559" s="14" t="s">
        <v>31</v>
      </c>
      <c r="AX559" s="14" t="s">
        <v>76</v>
      </c>
      <c r="AY559" s="255" t="s">
        <v>193</v>
      </c>
    </row>
    <row r="560" s="2" customFormat="1" ht="16.5" customHeight="1">
      <c r="A560" s="41"/>
      <c r="B560" s="42"/>
      <c r="C560" s="215" t="s">
        <v>667</v>
      </c>
      <c r="D560" s="215" t="s">
        <v>195</v>
      </c>
      <c r="E560" s="216" t="s">
        <v>766</v>
      </c>
      <c r="F560" s="217" t="s">
        <v>767</v>
      </c>
      <c r="G560" s="218" t="s">
        <v>258</v>
      </c>
      <c r="H560" s="219">
        <v>85.680000000000007</v>
      </c>
      <c r="I560" s="220"/>
      <c r="J560" s="221">
        <f>ROUND(I560*H560,2)</f>
        <v>0</v>
      </c>
      <c r="K560" s="217" t="s">
        <v>199</v>
      </c>
      <c r="L560" s="47"/>
      <c r="M560" s="222" t="s">
        <v>19</v>
      </c>
      <c r="N560" s="223" t="s">
        <v>40</v>
      </c>
      <c r="O560" s="87"/>
      <c r="P560" s="224">
        <f>O560*H560</f>
        <v>0</v>
      </c>
      <c r="Q560" s="224">
        <v>0</v>
      </c>
      <c r="R560" s="224">
        <f>Q560*H560</f>
        <v>0</v>
      </c>
      <c r="S560" s="224">
        <v>0.0070000000000000001</v>
      </c>
      <c r="T560" s="225">
        <f>S560*H560</f>
        <v>0.59976000000000007</v>
      </c>
      <c r="U560" s="41"/>
      <c r="V560" s="41"/>
      <c r="W560" s="41"/>
      <c r="X560" s="41"/>
      <c r="Y560" s="41"/>
      <c r="Z560" s="41"/>
      <c r="AA560" s="41"/>
      <c r="AB560" s="41"/>
      <c r="AC560" s="41"/>
      <c r="AD560" s="41"/>
      <c r="AE560" s="41"/>
      <c r="AR560" s="226" t="s">
        <v>323</v>
      </c>
      <c r="AT560" s="226" t="s">
        <v>195</v>
      </c>
      <c r="AU560" s="226" t="s">
        <v>78</v>
      </c>
      <c r="AY560" s="20" t="s">
        <v>193</v>
      </c>
      <c r="BE560" s="227">
        <f>IF(N560="základní",J560,0)</f>
        <v>0</v>
      </c>
      <c r="BF560" s="227">
        <f>IF(N560="snížená",J560,0)</f>
        <v>0</v>
      </c>
      <c r="BG560" s="227">
        <f>IF(N560="zákl. přenesená",J560,0)</f>
        <v>0</v>
      </c>
      <c r="BH560" s="227">
        <f>IF(N560="sníž. přenesená",J560,0)</f>
        <v>0</v>
      </c>
      <c r="BI560" s="227">
        <f>IF(N560="nulová",J560,0)</f>
        <v>0</v>
      </c>
      <c r="BJ560" s="20" t="s">
        <v>76</v>
      </c>
      <c r="BK560" s="227">
        <f>ROUND(I560*H560,2)</f>
        <v>0</v>
      </c>
      <c r="BL560" s="20" t="s">
        <v>323</v>
      </c>
      <c r="BM560" s="226" t="s">
        <v>1593</v>
      </c>
    </row>
    <row r="561" s="2" customFormat="1">
      <c r="A561" s="41"/>
      <c r="B561" s="42"/>
      <c r="C561" s="43"/>
      <c r="D561" s="228" t="s">
        <v>202</v>
      </c>
      <c r="E561" s="43"/>
      <c r="F561" s="229" t="s">
        <v>769</v>
      </c>
      <c r="G561" s="43"/>
      <c r="H561" s="43"/>
      <c r="I561" s="230"/>
      <c r="J561" s="43"/>
      <c r="K561" s="43"/>
      <c r="L561" s="47"/>
      <c r="M561" s="231"/>
      <c r="N561" s="232"/>
      <c r="O561" s="87"/>
      <c r="P561" s="87"/>
      <c r="Q561" s="87"/>
      <c r="R561" s="87"/>
      <c r="S561" s="87"/>
      <c r="T561" s="88"/>
      <c r="U561" s="41"/>
      <c r="V561" s="41"/>
      <c r="W561" s="41"/>
      <c r="X561" s="41"/>
      <c r="Y561" s="41"/>
      <c r="Z561" s="41"/>
      <c r="AA561" s="41"/>
      <c r="AB561" s="41"/>
      <c r="AC561" s="41"/>
      <c r="AD561" s="41"/>
      <c r="AE561" s="41"/>
      <c r="AT561" s="20" t="s">
        <v>202</v>
      </c>
      <c r="AU561" s="20" t="s">
        <v>78</v>
      </c>
    </row>
    <row r="562" s="2" customFormat="1">
      <c r="A562" s="41"/>
      <c r="B562" s="42"/>
      <c r="C562" s="43"/>
      <c r="D562" s="233" t="s">
        <v>204</v>
      </c>
      <c r="E562" s="43"/>
      <c r="F562" s="234" t="s">
        <v>770</v>
      </c>
      <c r="G562" s="43"/>
      <c r="H562" s="43"/>
      <c r="I562" s="230"/>
      <c r="J562" s="43"/>
      <c r="K562" s="43"/>
      <c r="L562" s="47"/>
      <c r="M562" s="231"/>
      <c r="N562" s="232"/>
      <c r="O562" s="87"/>
      <c r="P562" s="87"/>
      <c r="Q562" s="87"/>
      <c r="R562" s="87"/>
      <c r="S562" s="87"/>
      <c r="T562" s="88"/>
      <c r="U562" s="41"/>
      <c r="V562" s="41"/>
      <c r="W562" s="41"/>
      <c r="X562" s="41"/>
      <c r="Y562" s="41"/>
      <c r="Z562" s="41"/>
      <c r="AA562" s="41"/>
      <c r="AB562" s="41"/>
      <c r="AC562" s="41"/>
      <c r="AD562" s="41"/>
      <c r="AE562" s="41"/>
      <c r="AT562" s="20" t="s">
        <v>204</v>
      </c>
      <c r="AU562" s="20" t="s">
        <v>78</v>
      </c>
    </row>
    <row r="563" s="13" customFormat="1">
      <c r="A563" s="13"/>
      <c r="B563" s="235"/>
      <c r="C563" s="236"/>
      <c r="D563" s="228" t="s">
        <v>206</v>
      </c>
      <c r="E563" s="237" t="s">
        <v>19</v>
      </c>
      <c r="F563" s="238" t="s">
        <v>279</v>
      </c>
      <c r="G563" s="236"/>
      <c r="H563" s="237" t="s">
        <v>19</v>
      </c>
      <c r="I563" s="239"/>
      <c r="J563" s="236"/>
      <c r="K563" s="236"/>
      <c r="L563" s="240"/>
      <c r="M563" s="241"/>
      <c r="N563" s="242"/>
      <c r="O563" s="242"/>
      <c r="P563" s="242"/>
      <c r="Q563" s="242"/>
      <c r="R563" s="242"/>
      <c r="S563" s="242"/>
      <c r="T563" s="243"/>
      <c r="U563" s="13"/>
      <c r="V563" s="13"/>
      <c r="W563" s="13"/>
      <c r="X563" s="13"/>
      <c r="Y563" s="13"/>
      <c r="Z563" s="13"/>
      <c r="AA563" s="13"/>
      <c r="AB563" s="13"/>
      <c r="AC563" s="13"/>
      <c r="AD563" s="13"/>
      <c r="AE563" s="13"/>
      <c r="AT563" s="244" t="s">
        <v>206</v>
      </c>
      <c r="AU563" s="244" t="s">
        <v>78</v>
      </c>
      <c r="AV563" s="13" t="s">
        <v>76</v>
      </c>
      <c r="AW563" s="13" t="s">
        <v>31</v>
      </c>
      <c r="AX563" s="13" t="s">
        <v>69</v>
      </c>
      <c r="AY563" s="244" t="s">
        <v>193</v>
      </c>
    </row>
    <row r="564" s="13" customFormat="1">
      <c r="A564" s="13"/>
      <c r="B564" s="235"/>
      <c r="C564" s="236"/>
      <c r="D564" s="228" t="s">
        <v>206</v>
      </c>
      <c r="E564" s="237" t="s">
        <v>19</v>
      </c>
      <c r="F564" s="238" t="s">
        <v>1578</v>
      </c>
      <c r="G564" s="236"/>
      <c r="H564" s="237" t="s">
        <v>19</v>
      </c>
      <c r="I564" s="239"/>
      <c r="J564" s="236"/>
      <c r="K564" s="236"/>
      <c r="L564" s="240"/>
      <c r="M564" s="241"/>
      <c r="N564" s="242"/>
      <c r="O564" s="242"/>
      <c r="P564" s="242"/>
      <c r="Q564" s="242"/>
      <c r="R564" s="242"/>
      <c r="S564" s="242"/>
      <c r="T564" s="243"/>
      <c r="U564" s="13"/>
      <c r="V564" s="13"/>
      <c r="W564" s="13"/>
      <c r="X564" s="13"/>
      <c r="Y564" s="13"/>
      <c r="Z564" s="13"/>
      <c r="AA564" s="13"/>
      <c r="AB564" s="13"/>
      <c r="AC564" s="13"/>
      <c r="AD564" s="13"/>
      <c r="AE564" s="13"/>
      <c r="AT564" s="244" t="s">
        <v>206</v>
      </c>
      <c r="AU564" s="244" t="s">
        <v>78</v>
      </c>
      <c r="AV564" s="13" t="s">
        <v>76</v>
      </c>
      <c r="AW564" s="13" t="s">
        <v>31</v>
      </c>
      <c r="AX564" s="13" t="s">
        <v>69</v>
      </c>
      <c r="AY564" s="244" t="s">
        <v>193</v>
      </c>
    </row>
    <row r="565" s="14" customFormat="1">
      <c r="A565" s="14"/>
      <c r="B565" s="245"/>
      <c r="C565" s="246"/>
      <c r="D565" s="228" t="s">
        <v>206</v>
      </c>
      <c r="E565" s="247" t="s">
        <v>19</v>
      </c>
      <c r="F565" s="248" t="s">
        <v>1594</v>
      </c>
      <c r="G565" s="246"/>
      <c r="H565" s="249">
        <v>42.840000000000003</v>
      </c>
      <c r="I565" s="250"/>
      <c r="J565" s="246"/>
      <c r="K565" s="246"/>
      <c r="L565" s="251"/>
      <c r="M565" s="252"/>
      <c r="N565" s="253"/>
      <c r="O565" s="253"/>
      <c r="P565" s="253"/>
      <c r="Q565" s="253"/>
      <c r="R565" s="253"/>
      <c r="S565" s="253"/>
      <c r="T565" s="254"/>
      <c r="U565" s="14"/>
      <c r="V565" s="14"/>
      <c r="W565" s="14"/>
      <c r="X565" s="14"/>
      <c r="Y565" s="14"/>
      <c r="Z565" s="14"/>
      <c r="AA565" s="14"/>
      <c r="AB565" s="14"/>
      <c r="AC565" s="14"/>
      <c r="AD565" s="14"/>
      <c r="AE565" s="14"/>
      <c r="AT565" s="255" t="s">
        <v>206</v>
      </c>
      <c r="AU565" s="255" t="s">
        <v>78</v>
      </c>
      <c r="AV565" s="14" t="s">
        <v>78</v>
      </c>
      <c r="AW565" s="14" t="s">
        <v>31</v>
      </c>
      <c r="AX565" s="14" t="s">
        <v>69</v>
      </c>
      <c r="AY565" s="255" t="s">
        <v>193</v>
      </c>
    </row>
    <row r="566" s="14" customFormat="1">
      <c r="A566" s="14"/>
      <c r="B566" s="245"/>
      <c r="C566" s="246"/>
      <c r="D566" s="228" t="s">
        <v>206</v>
      </c>
      <c r="E566" s="247" t="s">
        <v>19</v>
      </c>
      <c r="F566" s="248" t="s">
        <v>1595</v>
      </c>
      <c r="G566" s="246"/>
      <c r="H566" s="249">
        <v>42.840000000000003</v>
      </c>
      <c r="I566" s="250"/>
      <c r="J566" s="246"/>
      <c r="K566" s="246"/>
      <c r="L566" s="251"/>
      <c r="M566" s="252"/>
      <c r="N566" s="253"/>
      <c r="O566" s="253"/>
      <c r="P566" s="253"/>
      <c r="Q566" s="253"/>
      <c r="R566" s="253"/>
      <c r="S566" s="253"/>
      <c r="T566" s="254"/>
      <c r="U566" s="14"/>
      <c r="V566" s="14"/>
      <c r="W566" s="14"/>
      <c r="X566" s="14"/>
      <c r="Y566" s="14"/>
      <c r="Z566" s="14"/>
      <c r="AA566" s="14"/>
      <c r="AB566" s="14"/>
      <c r="AC566" s="14"/>
      <c r="AD566" s="14"/>
      <c r="AE566" s="14"/>
      <c r="AT566" s="255" t="s">
        <v>206</v>
      </c>
      <c r="AU566" s="255" t="s">
        <v>78</v>
      </c>
      <c r="AV566" s="14" t="s">
        <v>78</v>
      </c>
      <c r="AW566" s="14" t="s">
        <v>31</v>
      </c>
      <c r="AX566" s="14" t="s">
        <v>69</v>
      </c>
      <c r="AY566" s="255" t="s">
        <v>193</v>
      </c>
    </row>
    <row r="567" s="15" customFormat="1">
      <c r="A567" s="15"/>
      <c r="B567" s="256"/>
      <c r="C567" s="257"/>
      <c r="D567" s="228" t="s">
        <v>206</v>
      </c>
      <c r="E567" s="258" t="s">
        <v>19</v>
      </c>
      <c r="F567" s="259" t="s">
        <v>218</v>
      </c>
      <c r="G567" s="257"/>
      <c r="H567" s="260">
        <v>85.680000000000007</v>
      </c>
      <c r="I567" s="261"/>
      <c r="J567" s="257"/>
      <c r="K567" s="257"/>
      <c r="L567" s="262"/>
      <c r="M567" s="263"/>
      <c r="N567" s="264"/>
      <c r="O567" s="264"/>
      <c r="P567" s="264"/>
      <c r="Q567" s="264"/>
      <c r="R567" s="264"/>
      <c r="S567" s="264"/>
      <c r="T567" s="265"/>
      <c r="U567" s="15"/>
      <c r="V567" s="15"/>
      <c r="W567" s="15"/>
      <c r="X567" s="15"/>
      <c r="Y567" s="15"/>
      <c r="Z567" s="15"/>
      <c r="AA567" s="15"/>
      <c r="AB567" s="15"/>
      <c r="AC567" s="15"/>
      <c r="AD567" s="15"/>
      <c r="AE567" s="15"/>
      <c r="AT567" s="266" t="s">
        <v>206</v>
      </c>
      <c r="AU567" s="266" t="s">
        <v>78</v>
      </c>
      <c r="AV567" s="15" t="s">
        <v>200</v>
      </c>
      <c r="AW567" s="15" t="s">
        <v>31</v>
      </c>
      <c r="AX567" s="15" t="s">
        <v>76</v>
      </c>
      <c r="AY567" s="266" t="s">
        <v>193</v>
      </c>
    </row>
    <row r="568" s="2" customFormat="1" ht="16.5" customHeight="1">
      <c r="A568" s="41"/>
      <c r="B568" s="42"/>
      <c r="C568" s="215" t="s">
        <v>673</v>
      </c>
      <c r="D568" s="215" t="s">
        <v>195</v>
      </c>
      <c r="E568" s="216" t="s">
        <v>1596</v>
      </c>
      <c r="F568" s="217" t="s">
        <v>1597</v>
      </c>
      <c r="G568" s="218" t="s">
        <v>258</v>
      </c>
      <c r="H568" s="219">
        <v>3.2999999999999998</v>
      </c>
      <c r="I568" s="220"/>
      <c r="J568" s="221">
        <f>ROUND(I568*H568,2)</f>
        <v>0</v>
      </c>
      <c r="K568" s="217" t="s">
        <v>199</v>
      </c>
      <c r="L568" s="47"/>
      <c r="M568" s="222" t="s">
        <v>19</v>
      </c>
      <c r="N568" s="223" t="s">
        <v>40</v>
      </c>
      <c r="O568" s="87"/>
      <c r="P568" s="224">
        <f>O568*H568</f>
        <v>0</v>
      </c>
      <c r="Q568" s="224">
        <v>0</v>
      </c>
      <c r="R568" s="224">
        <f>Q568*H568</f>
        <v>0</v>
      </c>
      <c r="S568" s="224">
        <v>0.014</v>
      </c>
      <c r="T568" s="225">
        <f>S568*H568</f>
        <v>0.046199999999999998</v>
      </c>
      <c r="U568" s="41"/>
      <c r="V568" s="41"/>
      <c r="W568" s="41"/>
      <c r="X568" s="41"/>
      <c r="Y568" s="41"/>
      <c r="Z568" s="41"/>
      <c r="AA568" s="41"/>
      <c r="AB568" s="41"/>
      <c r="AC568" s="41"/>
      <c r="AD568" s="41"/>
      <c r="AE568" s="41"/>
      <c r="AR568" s="226" t="s">
        <v>323</v>
      </c>
      <c r="AT568" s="226" t="s">
        <v>195</v>
      </c>
      <c r="AU568" s="226" t="s">
        <v>78</v>
      </c>
      <c r="AY568" s="20" t="s">
        <v>193</v>
      </c>
      <c r="BE568" s="227">
        <f>IF(N568="základní",J568,0)</f>
        <v>0</v>
      </c>
      <c r="BF568" s="227">
        <f>IF(N568="snížená",J568,0)</f>
        <v>0</v>
      </c>
      <c r="BG568" s="227">
        <f>IF(N568="zákl. přenesená",J568,0)</f>
        <v>0</v>
      </c>
      <c r="BH568" s="227">
        <f>IF(N568="sníž. přenesená",J568,0)</f>
        <v>0</v>
      </c>
      <c r="BI568" s="227">
        <f>IF(N568="nulová",J568,0)</f>
        <v>0</v>
      </c>
      <c r="BJ568" s="20" t="s">
        <v>76</v>
      </c>
      <c r="BK568" s="227">
        <f>ROUND(I568*H568,2)</f>
        <v>0</v>
      </c>
      <c r="BL568" s="20" t="s">
        <v>323</v>
      </c>
      <c r="BM568" s="226" t="s">
        <v>1598</v>
      </c>
    </row>
    <row r="569" s="2" customFormat="1">
      <c r="A569" s="41"/>
      <c r="B569" s="42"/>
      <c r="C569" s="43"/>
      <c r="D569" s="228" t="s">
        <v>202</v>
      </c>
      <c r="E569" s="43"/>
      <c r="F569" s="229" t="s">
        <v>1599</v>
      </c>
      <c r="G569" s="43"/>
      <c r="H569" s="43"/>
      <c r="I569" s="230"/>
      <c r="J569" s="43"/>
      <c r="K569" s="43"/>
      <c r="L569" s="47"/>
      <c r="M569" s="231"/>
      <c r="N569" s="232"/>
      <c r="O569" s="87"/>
      <c r="P569" s="87"/>
      <c r="Q569" s="87"/>
      <c r="R569" s="87"/>
      <c r="S569" s="87"/>
      <c r="T569" s="88"/>
      <c r="U569" s="41"/>
      <c r="V569" s="41"/>
      <c r="W569" s="41"/>
      <c r="X569" s="41"/>
      <c r="Y569" s="41"/>
      <c r="Z569" s="41"/>
      <c r="AA569" s="41"/>
      <c r="AB569" s="41"/>
      <c r="AC569" s="41"/>
      <c r="AD569" s="41"/>
      <c r="AE569" s="41"/>
      <c r="AT569" s="20" t="s">
        <v>202</v>
      </c>
      <c r="AU569" s="20" t="s">
        <v>78</v>
      </c>
    </row>
    <row r="570" s="2" customFormat="1">
      <c r="A570" s="41"/>
      <c r="B570" s="42"/>
      <c r="C570" s="43"/>
      <c r="D570" s="233" t="s">
        <v>204</v>
      </c>
      <c r="E570" s="43"/>
      <c r="F570" s="234" t="s">
        <v>1600</v>
      </c>
      <c r="G570" s="43"/>
      <c r="H570" s="43"/>
      <c r="I570" s="230"/>
      <c r="J570" s="43"/>
      <c r="K570" s="43"/>
      <c r="L570" s="47"/>
      <c r="M570" s="231"/>
      <c r="N570" s="232"/>
      <c r="O570" s="87"/>
      <c r="P570" s="87"/>
      <c r="Q570" s="87"/>
      <c r="R570" s="87"/>
      <c r="S570" s="87"/>
      <c r="T570" s="88"/>
      <c r="U570" s="41"/>
      <c r="V570" s="41"/>
      <c r="W570" s="41"/>
      <c r="X570" s="41"/>
      <c r="Y570" s="41"/>
      <c r="Z570" s="41"/>
      <c r="AA570" s="41"/>
      <c r="AB570" s="41"/>
      <c r="AC570" s="41"/>
      <c r="AD570" s="41"/>
      <c r="AE570" s="41"/>
      <c r="AT570" s="20" t="s">
        <v>204</v>
      </c>
      <c r="AU570" s="20" t="s">
        <v>78</v>
      </c>
    </row>
    <row r="571" s="13" customFormat="1">
      <c r="A571" s="13"/>
      <c r="B571" s="235"/>
      <c r="C571" s="236"/>
      <c r="D571" s="228" t="s">
        <v>206</v>
      </c>
      <c r="E571" s="237" t="s">
        <v>19</v>
      </c>
      <c r="F571" s="238" t="s">
        <v>279</v>
      </c>
      <c r="G571" s="236"/>
      <c r="H571" s="237" t="s">
        <v>19</v>
      </c>
      <c r="I571" s="239"/>
      <c r="J571" s="236"/>
      <c r="K571" s="236"/>
      <c r="L571" s="240"/>
      <c r="M571" s="241"/>
      <c r="N571" s="242"/>
      <c r="O571" s="242"/>
      <c r="P571" s="242"/>
      <c r="Q571" s="242"/>
      <c r="R571" s="242"/>
      <c r="S571" s="242"/>
      <c r="T571" s="243"/>
      <c r="U571" s="13"/>
      <c r="V571" s="13"/>
      <c r="W571" s="13"/>
      <c r="X571" s="13"/>
      <c r="Y571" s="13"/>
      <c r="Z571" s="13"/>
      <c r="AA571" s="13"/>
      <c r="AB571" s="13"/>
      <c r="AC571" s="13"/>
      <c r="AD571" s="13"/>
      <c r="AE571" s="13"/>
      <c r="AT571" s="244" t="s">
        <v>206</v>
      </c>
      <c r="AU571" s="244" t="s">
        <v>78</v>
      </c>
      <c r="AV571" s="13" t="s">
        <v>76</v>
      </c>
      <c r="AW571" s="13" t="s">
        <v>31</v>
      </c>
      <c r="AX571" s="13" t="s">
        <v>69</v>
      </c>
      <c r="AY571" s="244" t="s">
        <v>193</v>
      </c>
    </row>
    <row r="572" s="13" customFormat="1">
      <c r="A572" s="13"/>
      <c r="B572" s="235"/>
      <c r="C572" s="236"/>
      <c r="D572" s="228" t="s">
        <v>206</v>
      </c>
      <c r="E572" s="237" t="s">
        <v>19</v>
      </c>
      <c r="F572" s="238" t="s">
        <v>1340</v>
      </c>
      <c r="G572" s="236"/>
      <c r="H572" s="237" t="s">
        <v>19</v>
      </c>
      <c r="I572" s="239"/>
      <c r="J572" s="236"/>
      <c r="K572" s="236"/>
      <c r="L572" s="240"/>
      <c r="M572" s="241"/>
      <c r="N572" s="242"/>
      <c r="O572" s="242"/>
      <c r="P572" s="242"/>
      <c r="Q572" s="242"/>
      <c r="R572" s="242"/>
      <c r="S572" s="242"/>
      <c r="T572" s="243"/>
      <c r="U572" s="13"/>
      <c r="V572" s="13"/>
      <c r="W572" s="13"/>
      <c r="X572" s="13"/>
      <c r="Y572" s="13"/>
      <c r="Z572" s="13"/>
      <c r="AA572" s="13"/>
      <c r="AB572" s="13"/>
      <c r="AC572" s="13"/>
      <c r="AD572" s="13"/>
      <c r="AE572" s="13"/>
      <c r="AT572" s="244" t="s">
        <v>206</v>
      </c>
      <c r="AU572" s="244" t="s">
        <v>78</v>
      </c>
      <c r="AV572" s="13" t="s">
        <v>76</v>
      </c>
      <c r="AW572" s="13" t="s">
        <v>31</v>
      </c>
      <c r="AX572" s="13" t="s">
        <v>69</v>
      </c>
      <c r="AY572" s="244" t="s">
        <v>193</v>
      </c>
    </row>
    <row r="573" s="14" customFormat="1">
      <c r="A573" s="14"/>
      <c r="B573" s="245"/>
      <c r="C573" s="246"/>
      <c r="D573" s="228" t="s">
        <v>206</v>
      </c>
      <c r="E573" s="247" t="s">
        <v>19</v>
      </c>
      <c r="F573" s="248" t="s">
        <v>1601</v>
      </c>
      <c r="G573" s="246"/>
      <c r="H573" s="249">
        <v>3.2999999999999998</v>
      </c>
      <c r="I573" s="250"/>
      <c r="J573" s="246"/>
      <c r="K573" s="246"/>
      <c r="L573" s="251"/>
      <c r="M573" s="252"/>
      <c r="N573" s="253"/>
      <c r="O573" s="253"/>
      <c r="P573" s="253"/>
      <c r="Q573" s="253"/>
      <c r="R573" s="253"/>
      <c r="S573" s="253"/>
      <c r="T573" s="254"/>
      <c r="U573" s="14"/>
      <c r="V573" s="14"/>
      <c r="W573" s="14"/>
      <c r="X573" s="14"/>
      <c r="Y573" s="14"/>
      <c r="Z573" s="14"/>
      <c r="AA573" s="14"/>
      <c r="AB573" s="14"/>
      <c r="AC573" s="14"/>
      <c r="AD573" s="14"/>
      <c r="AE573" s="14"/>
      <c r="AT573" s="255" t="s">
        <v>206</v>
      </c>
      <c r="AU573" s="255" t="s">
        <v>78</v>
      </c>
      <c r="AV573" s="14" t="s">
        <v>78</v>
      </c>
      <c r="AW573" s="14" t="s">
        <v>31</v>
      </c>
      <c r="AX573" s="14" t="s">
        <v>76</v>
      </c>
      <c r="AY573" s="255" t="s">
        <v>193</v>
      </c>
    </row>
    <row r="574" s="2" customFormat="1" ht="16.5" customHeight="1">
      <c r="A574" s="41"/>
      <c r="B574" s="42"/>
      <c r="C574" s="215" t="s">
        <v>681</v>
      </c>
      <c r="D574" s="215" t="s">
        <v>195</v>
      </c>
      <c r="E574" s="216" t="s">
        <v>1602</v>
      </c>
      <c r="F574" s="217" t="s">
        <v>1603</v>
      </c>
      <c r="G574" s="218" t="s">
        <v>258</v>
      </c>
      <c r="H574" s="219">
        <v>38.520000000000003</v>
      </c>
      <c r="I574" s="220"/>
      <c r="J574" s="221">
        <f>ROUND(I574*H574,2)</f>
        <v>0</v>
      </c>
      <c r="K574" s="217" t="s">
        <v>199</v>
      </c>
      <c r="L574" s="47"/>
      <c r="M574" s="222" t="s">
        <v>19</v>
      </c>
      <c r="N574" s="223" t="s">
        <v>40</v>
      </c>
      <c r="O574" s="87"/>
      <c r="P574" s="224">
        <f>O574*H574</f>
        <v>0</v>
      </c>
      <c r="Q574" s="224">
        <v>0</v>
      </c>
      <c r="R574" s="224">
        <f>Q574*H574</f>
        <v>0</v>
      </c>
      <c r="S574" s="224">
        <v>0.040000000000000001</v>
      </c>
      <c r="T574" s="225">
        <f>S574*H574</f>
        <v>1.5408000000000002</v>
      </c>
      <c r="U574" s="41"/>
      <c r="V574" s="41"/>
      <c r="W574" s="41"/>
      <c r="X574" s="41"/>
      <c r="Y574" s="41"/>
      <c r="Z574" s="41"/>
      <c r="AA574" s="41"/>
      <c r="AB574" s="41"/>
      <c r="AC574" s="41"/>
      <c r="AD574" s="41"/>
      <c r="AE574" s="41"/>
      <c r="AR574" s="226" t="s">
        <v>323</v>
      </c>
      <c r="AT574" s="226" t="s">
        <v>195</v>
      </c>
      <c r="AU574" s="226" t="s">
        <v>78</v>
      </c>
      <c r="AY574" s="20" t="s">
        <v>193</v>
      </c>
      <c r="BE574" s="227">
        <f>IF(N574="základní",J574,0)</f>
        <v>0</v>
      </c>
      <c r="BF574" s="227">
        <f>IF(N574="snížená",J574,0)</f>
        <v>0</v>
      </c>
      <c r="BG574" s="227">
        <f>IF(N574="zákl. přenesená",J574,0)</f>
        <v>0</v>
      </c>
      <c r="BH574" s="227">
        <f>IF(N574="sníž. přenesená",J574,0)</f>
        <v>0</v>
      </c>
      <c r="BI574" s="227">
        <f>IF(N574="nulová",J574,0)</f>
        <v>0</v>
      </c>
      <c r="BJ574" s="20" t="s">
        <v>76</v>
      </c>
      <c r="BK574" s="227">
        <f>ROUND(I574*H574,2)</f>
        <v>0</v>
      </c>
      <c r="BL574" s="20" t="s">
        <v>323</v>
      </c>
      <c r="BM574" s="226" t="s">
        <v>1604</v>
      </c>
    </row>
    <row r="575" s="2" customFormat="1">
      <c r="A575" s="41"/>
      <c r="B575" s="42"/>
      <c r="C575" s="43"/>
      <c r="D575" s="228" t="s">
        <v>202</v>
      </c>
      <c r="E575" s="43"/>
      <c r="F575" s="229" t="s">
        <v>1605</v>
      </c>
      <c r="G575" s="43"/>
      <c r="H575" s="43"/>
      <c r="I575" s="230"/>
      <c r="J575" s="43"/>
      <c r="K575" s="43"/>
      <c r="L575" s="47"/>
      <c r="M575" s="231"/>
      <c r="N575" s="232"/>
      <c r="O575" s="87"/>
      <c r="P575" s="87"/>
      <c r="Q575" s="87"/>
      <c r="R575" s="87"/>
      <c r="S575" s="87"/>
      <c r="T575" s="88"/>
      <c r="U575" s="41"/>
      <c r="V575" s="41"/>
      <c r="W575" s="41"/>
      <c r="X575" s="41"/>
      <c r="Y575" s="41"/>
      <c r="Z575" s="41"/>
      <c r="AA575" s="41"/>
      <c r="AB575" s="41"/>
      <c r="AC575" s="41"/>
      <c r="AD575" s="41"/>
      <c r="AE575" s="41"/>
      <c r="AT575" s="20" t="s">
        <v>202</v>
      </c>
      <c r="AU575" s="20" t="s">
        <v>78</v>
      </c>
    </row>
    <row r="576" s="2" customFormat="1">
      <c r="A576" s="41"/>
      <c r="B576" s="42"/>
      <c r="C576" s="43"/>
      <c r="D576" s="233" t="s">
        <v>204</v>
      </c>
      <c r="E576" s="43"/>
      <c r="F576" s="234" t="s">
        <v>1606</v>
      </c>
      <c r="G576" s="43"/>
      <c r="H576" s="43"/>
      <c r="I576" s="230"/>
      <c r="J576" s="43"/>
      <c r="K576" s="43"/>
      <c r="L576" s="47"/>
      <c r="M576" s="231"/>
      <c r="N576" s="232"/>
      <c r="O576" s="87"/>
      <c r="P576" s="87"/>
      <c r="Q576" s="87"/>
      <c r="R576" s="87"/>
      <c r="S576" s="87"/>
      <c r="T576" s="88"/>
      <c r="U576" s="41"/>
      <c r="V576" s="41"/>
      <c r="W576" s="41"/>
      <c r="X576" s="41"/>
      <c r="Y576" s="41"/>
      <c r="Z576" s="41"/>
      <c r="AA576" s="41"/>
      <c r="AB576" s="41"/>
      <c r="AC576" s="41"/>
      <c r="AD576" s="41"/>
      <c r="AE576" s="41"/>
      <c r="AT576" s="20" t="s">
        <v>204</v>
      </c>
      <c r="AU576" s="20" t="s">
        <v>78</v>
      </c>
    </row>
    <row r="577" s="13" customFormat="1">
      <c r="A577" s="13"/>
      <c r="B577" s="235"/>
      <c r="C577" s="236"/>
      <c r="D577" s="228" t="s">
        <v>206</v>
      </c>
      <c r="E577" s="237" t="s">
        <v>19</v>
      </c>
      <c r="F577" s="238" t="s">
        <v>279</v>
      </c>
      <c r="G577" s="236"/>
      <c r="H577" s="237" t="s">
        <v>19</v>
      </c>
      <c r="I577" s="239"/>
      <c r="J577" s="236"/>
      <c r="K577" s="236"/>
      <c r="L577" s="240"/>
      <c r="M577" s="241"/>
      <c r="N577" s="242"/>
      <c r="O577" s="242"/>
      <c r="P577" s="242"/>
      <c r="Q577" s="242"/>
      <c r="R577" s="242"/>
      <c r="S577" s="242"/>
      <c r="T577" s="243"/>
      <c r="U577" s="13"/>
      <c r="V577" s="13"/>
      <c r="W577" s="13"/>
      <c r="X577" s="13"/>
      <c r="Y577" s="13"/>
      <c r="Z577" s="13"/>
      <c r="AA577" s="13"/>
      <c r="AB577" s="13"/>
      <c r="AC577" s="13"/>
      <c r="AD577" s="13"/>
      <c r="AE577" s="13"/>
      <c r="AT577" s="244" t="s">
        <v>206</v>
      </c>
      <c r="AU577" s="244" t="s">
        <v>78</v>
      </c>
      <c r="AV577" s="13" t="s">
        <v>76</v>
      </c>
      <c r="AW577" s="13" t="s">
        <v>31</v>
      </c>
      <c r="AX577" s="13" t="s">
        <v>69</v>
      </c>
      <c r="AY577" s="244" t="s">
        <v>193</v>
      </c>
    </row>
    <row r="578" s="13" customFormat="1">
      <c r="A578" s="13"/>
      <c r="B578" s="235"/>
      <c r="C578" s="236"/>
      <c r="D578" s="228" t="s">
        <v>206</v>
      </c>
      <c r="E578" s="237" t="s">
        <v>19</v>
      </c>
      <c r="F578" s="238" t="s">
        <v>1578</v>
      </c>
      <c r="G578" s="236"/>
      <c r="H578" s="237" t="s">
        <v>19</v>
      </c>
      <c r="I578" s="239"/>
      <c r="J578" s="236"/>
      <c r="K578" s="236"/>
      <c r="L578" s="240"/>
      <c r="M578" s="241"/>
      <c r="N578" s="242"/>
      <c r="O578" s="242"/>
      <c r="P578" s="242"/>
      <c r="Q578" s="242"/>
      <c r="R578" s="242"/>
      <c r="S578" s="242"/>
      <c r="T578" s="243"/>
      <c r="U578" s="13"/>
      <c r="V578" s="13"/>
      <c r="W578" s="13"/>
      <c r="X578" s="13"/>
      <c r="Y578" s="13"/>
      <c r="Z578" s="13"/>
      <c r="AA578" s="13"/>
      <c r="AB578" s="13"/>
      <c r="AC578" s="13"/>
      <c r="AD578" s="13"/>
      <c r="AE578" s="13"/>
      <c r="AT578" s="244" t="s">
        <v>206</v>
      </c>
      <c r="AU578" s="244" t="s">
        <v>78</v>
      </c>
      <c r="AV578" s="13" t="s">
        <v>76</v>
      </c>
      <c r="AW578" s="13" t="s">
        <v>31</v>
      </c>
      <c r="AX578" s="13" t="s">
        <v>69</v>
      </c>
      <c r="AY578" s="244" t="s">
        <v>193</v>
      </c>
    </row>
    <row r="579" s="14" customFormat="1">
      <c r="A579" s="14"/>
      <c r="B579" s="245"/>
      <c r="C579" s="246"/>
      <c r="D579" s="228" t="s">
        <v>206</v>
      </c>
      <c r="E579" s="247" t="s">
        <v>19</v>
      </c>
      <c r="F579" s="248" t="s">
        <v>1579</v>
      </c>
      <c r="G579" s="246"/>
      <c r="H579" s="249">
        <v>42.840000000000003</v>
      </c>
      <c r="I579" s="250"/>
      <c r="J579" s="246"/>
      <c r="K579" s="246"/>
      <c r="L579" s="251"/>
      <c r="M579" s="252"/>
      <c r="N579" s="253"/>
      <c r="O579" s="253"/>
      <c r="P579" s="253"/>
      <c r="Q579" s="253"/>
      <c r="R579" s="253"/>
      <c r="S579" s="253"/>
      <c r="T579" s="254"/>
      <c r="U579" s="14"/>
      <c r="V579" s="14"/>
      <c r="W579" s="14"/>
      <c r="X579" s="14"/>
      <c r="Y579" s="14"/>
      <c r="Z579" s="14"/>
      <c r="AA579" s="14"/>
      <c r="AB579" s="14"/>
      <c r="AC579" s="14"/>
      <c r="AD579" s="14"/>
      <c r="AE579" s="14"/>
      <c r="AT579" s="255" t="s">
        <v>206</v>
      </c>
      <c r="AU579" s="255" t="s">
        <v>78</v>
      </c>
      <c r="AV579" s="14" t="s">
        <v>78</v>
      </c>
      <c r="AW579" s="14" t="s">
        <v>31</v>
      </c>
      <c r="AX579" s="14" t="s">
        <v>69</v>
      </c>
      <c r="AY579" s="255" t="s">
        <v>193</v>
      </c>
    </row>
    <row r="580" s="14" customFormat="1">
      <c r="A580" s="14"/>
      <c r="B580" s="245"/>
      <c r="C580" s="246"/>
      <c r="D580" s="228" t="s">
        <v>206</v>
      </c>
      <c r="E580" s="247" t="s">
        <v>19</v>
      </c>
      <c r="F580" s="248" t="s">
        <v>1580</v>
      </c>
      <c r="G580" s="246"/>
      <c r="H580" s="249">
        <v>-4.3200000000000003</v>
      </c>
      <c r="I580" s="250"/>
      <c r="J580" s="246"/>
      <c r="K580" s="246"/>
      <c r="L580" s="251"/>
      <c r="M580" s="252"/>
      <c r="N580" s="253"/>
      <c r="O580" s="253"/>
      <c r="P580" s="253"/>
      <c r="Q580" s="253"/>
      <c r="R580" s="253"/>
      <c r="S580" s="253"/>
      <c r="T580" s="254"/>
      <c r="U580" s="14"/>
      <c r="V580" s="14"/>
      <c r="W580" s="14"/>
      <c r="X580" s="14"/>
      <c r="Y580" s="14"/>
      <c r="Z580" s="14"/>
      <c r="AA580" s="14"/>
      <c r="AB580" s="14"/>
      <c r="AC580" s="14"/>
      <c r="AD580" s="14"/>
      <c r="AE580" s="14"/>
      <c r="AT580" s="255" t="s">
        <v>206</v>
      </c>
      <c r="AU580" s="255" t="s">
        <v>78</v>
      </c>
      <c r="AV580" s="14" t="s">
        <v>78</v>
      </c>
      <c r="AW580" s="14" t="s">
        <v>31</v>
      </c>
      <c r="AX580" s="14" t="s">
        <v>69</v>
      </c>
      <c r="AY580" s="255" t="s">
        <v>193</v>
      </c>
    </row>
    <row r="581" s="15" customFormat="1">
      <c r="A581" s="15"/>
      <c r="B581" s="256"/>
      <c r="C581" s="257"/>
      <c r="D581" s="228" t="s">
        <v>206</v>
      </c>
      <c r="E581" s="258" t="s">
        <v>19</v>
      </c>
      <c r="F581" s="259" t="s">
        <v>218</v>
      </c>
      <c r="G581" s="257"/>
      <c r="H581" s="260">
        <v>38.520000000000003</v>
      </c>
      <c r="I581" s="261"/>
      <c r="J581" s="257"/>
      <c r="K581" s="257"/>
      <c r="L581" s="262"/>
      <c r="M581" s="263"/>
      <c r="N581" s="264"/>
      <c r="O581" s="264"/>
      <c r="P581" s="264"/>
      <c r="Q581" s="264"/>
      <c r="R581" s="264"/>
      <c r="S581" s="264"/>
      <c r="T581" s="265"/>
      <c r="U581" s="15"/>
      <c r="V581" s="15"/>
      <c r="W581" s="15"/>
      <c r="X581" s="15"/>
      <c r="Y581" s="15"/>
      <c r="Z581" s="15"/>
      <c r="AA581" s="15"/>
      <c r="AB581" s="15"/>
      <c r="AC581" s="15"/>
      <c r="AD581" s="15"/>
      <c r="AE581" s="15"/>
      <c r="AT581" s="266" t="s">
        <v>206</v>
      </c>
      <c r="AU581" s="266" t="s">
        <v>78</v>
      </c>
      <c r="AV581" s="15" t="s">
        <v>200</v>
      </c>
      <c r="AW581" s="15" t="s">
        <v>31</v>
      </c>
      <c r="AX581" s="15" t="s">
        <v>76</v>
      </c>
      <c r="AY581" s="266" t="s">
        <v>193</v>
      </c>
    </row>
    <row r="582" s="12" customFormat="1" ht="22.8" customHeight="1">
      <c r="A582" s="12"/>
      <c r="B582" s="199"/>
      <c r="C582" s="200"/>
      <c r="D582" s="201" t="s">
        <v>68</v>
      </c>
      <c r="E582" s="213" t="s">
        <v>1607</v>
      </c>
      <c r="F582" s="213" t="s">
        <v>1608</v>
      </c>
      <c r="G582" s="200"/>
      <c r="H582" s="200"/>
      <c r="I582" s="203"/>
      <c r="J582" s="214">
        <f>BK582</f>
        <v>0</v>
      </c>
      <c r="K582" s="200"/>
      <c r="L582" s="205"/>
      <c r="M582" s="206"/>
      <c r="N582" s="207"/>
      <c r="O582" s="207"/>
      <c r="P582" s="208">
        <f>SUM(P583:P591)</f>
        <v>0</v>
      </c>
      <c r="Q582" s="207"/>
      <c r="R582" s="208">
        <f>SUM(R583:R591)</f>
        <v>0</v>
      </c>
      <c r="S582" s="207"/>
      <c r="T582" s="209">
        <f>SUM(T583:T591)</f>
        <v>2.7332784000000001</v>
      </c>
      <c r="U582" s="12"/>
      <c r="V582" s="12"/>
      <c r="W582" s="12"/>
      <c r="X582" s="12"/>
      <c r="Y582" s="12"/>
      <c r="Z582" s="12"/>
      <c r="AA582" s="12"/>
      <c r="AB582" s="12"/>
      <c r="AC582" s="12"/>
      <c r="AD582" s="12"/>
      <c r="AE582" s="12"/>
      <c r="AR582" s="210" t="s">
        <v>78</v>
      </c>
      <c r="AT582" s="211" t="s">
        <v>68</v>
      </c>
      <c r="AU582" s="211" t="s">
        <v>76</v>
      </c>
      <c r="AY582" s="210" t="s">
        <v>193</v>
      </c>
      <c r="BK582" s="212">
        <f>SUM(BK583:BK591)</f>
        <v>0</v>
      </c>
    </row>
    <row r="583" s="2" customFormat="1" ht="16.5" customHeight="1">
      <c r="A583" s="41"/>
      <c r="B583" s="42"/>
      <c r="C583" s="215" t="s">
        <v>691</v>
      </c>
      <c r="D583" s="215" t="s">
        <v>195</v>
      </c>
      <c r="E583" s="216" t="s">
        <v>1609</v>
      </c>
      <c r="F583" s="217" t="s">
        <v>1610</v>
      </c>
      <c r="G583" s="218" t="s">
        <v>258</v>
      </c>
      <c r="H583" s="219">
        <v>96.480000000000004</v>
      </c>
      <c r="I583" s="220"/>
      <c r="J583" s="221">
        <f>ROUND(I583*H583,2)</f>
        <v>0</v>
      </c>
      <c r="K583" s="217" t="s">
        <v>199</v>
      </c>
      <c r="L583" s="47"/>
      <c r="M583" s="222" t="s">
        <v>19</v>
      </c>
      <c r="N583" s="223" t="s">
        <v>40</v>
      </c>
      <c r="O583" s="87"/>
      <c r="P583" s="224">
        <f>O583*H583</f>
        <v>0</v>
      </c>
      <c r="Q583" s="224">
        <v>0</v>
      </c>
      <c r="R583" s="224">
        <f>Q583*H583</f>
        <v>0</v>
      </c>
      <c r="S583" s="224">
        <v>0.028330000000000001</v>
      </c>
      <c r="T583" s="225">
        <f>S583*H583</f>
        <v>2.7332784000000001</v>
      </c>
      <c r="U583" s="41"/>
      <c r="V583" s="41"/>
      <c r="W583" s="41"/>
      <c r="X583" s="41"/>
      <c r="Y583" s="41"/>
      <c r="Z583" s="41"/>
      <c r="AA583" s="41"/>
      <c r="AB583" s="41"/>
      <c r="AC583" s="41"/>
      <c r="AD583" s="41"/>
      <c r="AE583" s="41"/>
      <c r="AR583" s="226" t="s">
        <v>323</v>
      </c>
      <c r="AT583" s="226" t="s">
        <v>195</v>
      </c>
      <c r="AU583" s="226" t="s">
        <v>78</v>
      </c>
      <c r="AY583" s="20" t="s">
        <v>193</v>
      </c>
      <c r="BE583" s="227">
        <f>IF(N583="základní",J583,0)</f>
        <v>0</v>
      </c>
      <c r="BF583" s="227">
        <f>IF(N583="snížená",J583,0)</f>
        <v>0</v>
      </c>
      <c r="BG583" s="227">
        <f>IF(N583="zákl. přenesená",J583,0)</f>
        <v>0</v>
      </c>
      <c r="BH583" s="227">
        <f>IF(N583="sníž. přenesená",J583,0)</f>
        <v>0</v>
      </c>
      <c r="BI583" s="227">
        <f>IF(N583="nulová",J583,0)</f>
        <v>0</v>
      </c>
      <c r="BJ583" s="20" t="s">
        <v>76</v>
      </c>
      <c r="BK583" s="227">
        <f>ROUND(I583*H583,2)</f>
        <v>0</v>
      </c>
      <c r="BL583" s="20" t="s">
        <v>323</v>
      </c>
      <c r="BM583" s="226" t="s">
        <v>1611</v>
      </c>
    </row>
    <row r="584" s="2" customFormat="1">
      <c r="A584" s="41"/>
      <c r="B584" s="42"/>
      <c r="C584" s="43"/>
      <c r="D584" s="228" t="s">
        <v>202</v>
      </c>
      <c r="E584" s="43"/>
      <c r="F584" s="229" t="s">
        <v>1612</v>
      </c>
      <c r="G584" s="43"/>
      <c r="H584" s="43"/>
      <c r="I584" s="230"/>
      <c r="J584" s="43"/>
      <c r="K584" s="43"/>
      <c r="L584" s="47"/>
      <c r="M584" s="231"/>
      <c r="N584" s="232"/>
      <c r="O584" s="87"/>
      <c r="P584" s="87"/>
      <c r="Q584" s="87"/>
      <c r="R584" s="87"/>
      <c r="S584" s="87"/>
      <c r="T584" s="88"/>
      <c r="U584" s="41"/>
      <c r="V584" s="41"/>
      <c r="W584" s="41"/>
      <c r="X584" s="41"/>
      <c r="Y584" s="41"/>
      <c r="Z584" s="41"/>
      <c r="AA584" s="41"/>
      <c r="AB584" s="41"/>
      <c r="AC584" s="41"/>
      <c r="AD584" s="41"/>
      <c r="AE584" s="41"/>
      <c r="AT584" s="20" t="s">
        <v>202</v>
      </c>
      <c r="AU584" s="20" t="s">
        <v>78</v>
      </c>
    </row>
    <row r="585" s="2" customFormat="1">
      <c r="A585" s="41"/>
      <c r="B585" s="42"/>
      <c r="C585" s="43"/>
      <c r="D585" s="233" t="s">
        <v>204</v>
      </c>
      <c r="E585" s="43"/>
      <c r="F585" s="234" t="s">
        <v>1613</v>
      </c>
      <c r="G585" s="43"/>
      <c r="H585" s="43"/>
      <c r="I585" s="230"/>
      <c r="J585" s="43"/>
      <c r="K585" s="43"/>
      <c r="L585" s="47"/>
      <c r="M585" s="231"/>
      <c r="N585" s="232"/>
      <c r="O585" s="87"/>
      <c r="P585" s="87"/>
      <c r="Q585" s="87"/>
      <c r="R585" s="87"/>
      <c r="S585" s="87"/>
      <c r="T585" s="88"/>
      <c r="U585" s="41"/>
      <c r="V585" s="41"/>
      <c r="W585" s="41"/>
      <c r="X585" s="41"/>
      <c r="Y585" s="41"/>
      <c r="Z585" s="41"/>
      <c r="AA585" s="41"/>
      <c r="AB585" s="41"/>
      <c r="AC585" s="41"/>
      <c r="AD585" s="41"/>
      <c r="AE585" s="41"/>
      <c r="AT585" s="20" t="s">
        <v>204</v>
      </c>
      <c r="AU585" s="20" t="s">
        <v>78</v>
      </c>
    </row>
    <row r="586" s="13" customFormat="1">
      <c r="A586" s="13"/>
      <c r="B586" s="235"/>
      <c r="C586" s="236"/>
      <c r="D586" s="228" t="s">
        <v>206</v>
      </c>
      <c r="E586" s="237" t="s">
        <v>19</v>
      </c>
      <c r="F586" s="238" t="s">
        <v>279</v>
      </c>
      <c r="G586" s="236"/>
      <c r="H586" s="237" t="s">
        <v>19</v>
      </c>
      <c r="I586" s="239"/>
      <c r="J586" s="236"/>
      <c r="K586" s="236"/>
      <c r="L586" s="240"/>
      <c r="M586" s="241"/>
      <c r="N586" s="242"/>
      <c r="O586" s="242"/>
      <c r="P586" s="242"/>
      <c r="Q586" s="242"/>
      <c r="R586" s="242"/>
      <c r="S586" s="242"/>
      <c r="T586" s="243"/>
      <c r="U586" s="13"/>
      <c r="V586" s="13"/>
      <c r="W586" s="13"/>
      <c r="X586" s="13"/>
      <c r="Y586" s="13"/>
      <c r="Z586" s="13"/>
      <c r="AA586" s="13"/>
      <c r="AB586" s="13"/>
      <c r="AC586" s="13"/>
      <c r="AD586" s="13"/>
      <c r="AE586" s="13"/>
      <c r="AT586" s="244" t="s">
        <v>206</v>
      </c>
      <c r="AU586" s="244" t="s">
        <v>78</v>
      </c>
      <c r="AV586" s="13" t="s">
        <v>76</v>
      </c>
      <c r="AW586" s="13" t="s">
        <v>31</v>
      </c>
      <c r="AX586" s="13" t="s">
        <v>69</v>
      </c>
      <c r="AY586" s="244" t="s">
        <v>193</v>
      </c>
    </row>
    <row r="587" s="13" customFormat="1">
      <c r="A587" s="13"/>
      <c r="B587" s="235"/>
      <c r="C587" s="236"/>
      <c r="D587" s="228" t="s">
        <v>206</v>
      </c>
      <c r="E587" s="237" t="s">
        <v>19</v>
      </c>
      <c r="F587" s="238" t="s">
        <v>1578</v>
      </c>
      <c r="G587" s="236"/>
      <c r="H587" s="237" t="s">
        <v>19</v>
      </c>
      <c r="I587" s="239"/>
      <c r="J587" s="236"/>
      <c r="K587" s="236"/>
      <c r="L587" s="240"/>
      <c r="M587" s="241"/>
      <c r="N587" s="242"/>
      <c r="O587" s="242"/>
      <c r="P587" s="242"/>
      <c r="Q587" s="242"/>
      <c r="R587" s="242"/>
      <c r="S587" s="242"/>
      <c r="T587" s="243"/>
      <c r="U587" s="13"/>
      <c r="V587" s="13"/>
      <c r="W587" s="13"/>
      <c r="X587" s="13"/>
      <c r="Y587" s="13"/>
      <c r="Z587" s="13"/>
      <c r="AA587" s="13"/>
      <c r="AB587" s="13"/>
      <c r="AC587" s="13"/>
      <c r="AD587" s="13"/>
      <c r="AE587" s="13"/>
      <c r="AT587" s="244" t="s">
        <v>206</v>
      </c>
      <c r="AU587" s="244" t="s">
        <v>78</v>
      </c>
      <c r="AV587" s="13" t="s">
        <v>76</v>
      </c>
      <c r="AW587" s="13" t="s">
        <v>31</v>
      </c>
      <c r="AX587" s="13" t="s">
        <v>69</v>
      </c>
      <c r="AY587" s="244" t="s">
        <v>193</v>
      </c>
    </row>
    <row r="588" s="14" customFormat="1">
      <c r="A588" s="14"/>
      <c r="B588" s="245"/>
      <c r="C588" s="246"/>
      <c r="D588" s="228" t="s">
        <v>206</v>
      </c>
      <c r="E588" s="247" t="s">
        <v>19</v>
      </c>
      <c r="F588" s="248" t="s">
        <v>1614</v>
      </c>
      <c r="G588" s="246"/>
      <c r="H588" s="249">
        <v>73.439999999999998</v>
      </c>
      <c r="I588" s="250"/>
      <c r="J588" s="246"/>
      <c r="K588" s="246"/>
      <c r="L588" s="251"/>
      <c r="M588" s="252"/>
      <c r="N588" s="253"/>
      <c r="O588" s="253"/>
      <c r="P588" s="253"/>
      <c r="Q588" s="253"/>
      <c r="R588" s="253"/>
      <c r="S588" s="253"/>
      <c r="T588" s="254"/>
      <c r="U588" s="14"/>
      <c r="V588" s="14"/>
      <c r="W588" s="14"/>
      <c r="X588" s="14"/>
      <c r="Y588" s="14"/>
      <c r="Z588" s="14"/>
      <c r="AA588" s="14"/>
      <c r="AB588" s="14"/>
      <c r="AC588" s="14"/>
      <c r="AD588" s="14"/>
      <c r="AE588" s="14"/>
      <c r="AT588" s="255" t="s">
        <v>206</v>
      </c>
      <c r="AU588" s="255" t="s">
        <v>78</v>
      </c>
      <c r="AV588" s="14" t="s">
        <v>78</v>
      </c>
      <c r="AW588" s="14" t="s">
        <v>31</v>
      </c>
      <c r="AX588" s="14" t="s">
        <v>69</v>
      </c>
      <c r="AY588" s="255" t="s">
        <v>193</v>
      </c>
    </row>
    <row r="589" s="14" customFormat="1">
      <c r="A589" s="14"/>
      <c r="B589" s="245"/>
      <c r="C589" s="246"/>
      <c r="D589" s="228" t="s">
        <v>206</v>
      </c>
      <c r="E589" s="247" t="s">
        <v>19</v>
      </c>
      <c r="F589" s="248" t="s">
        <v>1615</v>
      </c>
      <c r="G589" s="246"/>
      <c r="H589" s="249">
        <v>-8.6400000000000006</v>
      </c>
      <c r="I589" s="250"/>
      <c r="J589" s="246"/>
      <c r="K589" s="246"/>
      <c r="L589" s="251"/>
      <c r="M589" s="252"/>
      <c r="N589" s="253"/>
      <c r="O589" s="253"/>
      <c r="P589" s="253"/>
      <c r="Q589" s="253"/>
      <c r="R589" s="253"/>
      <c r="S589" s="253"/>
      <c r="T589" s="254"/>
      <c r="U589" s="14"/>
      <c r="V589" s="14"/>
      <c r="W589" s="14"/>
      <c r="X589" s="14"/>
      <c r="Y589" s="14"/>
      <c r="Z589" s="14"/>
      <c r="AA589" s="14"/>
      <c r="AB589" s="14"/>
      <c r="AC589" s="14"/>
      <c r="AD589" s="14"/>
      <c r="AE589" s="14"/>
      <c r="AT589" s="255" t="s">
        <v>206</v>
      </c>
      <c r="AU589" s="255" t="s">
        <v>78</v>
      </c>
      <c r="AV589" s="14" t="s">
        <v>78</v>
      </c>
      <c r="AW589" s="14" t="s">
        <v>31</v>
      </c>
      <c r="AX589" s="14" t="s">
        <v>69</v>
      </c>
      <c r="AY589" s="255" t="s">
        <v>193</v>
      </c>
    </row>
    <row r="590" s="14" customFormat="1">
      <c r="A590" s="14"/>
      <c r="B590" s="245"/>
      <c r="C590" s="246"/>
      <c r="D590" s="228" t="s">
        <v>206</v>
      </c>
      <c r="E590" s="247" t="s">
        <v>19</v>
      </c>
      <c r="F590" s="248" t="s">
        <v>1616</v>
      </c>
      <c r="G590" s="246"/>
      <c r="H590" s="249">
        <v>31.68</v>
      </c>
      <c r="I590" s="250"/>
      <c r="J590" s="246"/>
      <c r="K590" s="246"/>
      <c r="L590" s="251"/>
      <c r="M590" s="252"/>
      <c r="N590" s="253"/>
      <c r="O590" s="253"/>
      <c r="P590" s="253"/>
      <c r="Q590" s="253"/>
      <c r="R590" s="253"/>
      <c r="S590" s="253"/>
      <c r="T590" s="254"/>
      <c r="U590" s="14"/>
      <c r="V590" s="14"/>
      <c r="W590" s="14"/>
      <c r="X590" s="14"/>
      <c r="Y590" s="14"/>
      <c r="Z590" s="14"/>
      <c r="AA590" s="14"/>
      <c r="AB590" s="14"/>
      <c r="AC590" s="14"/>
      <c r="AD590" s="14"/>
      <c r="AE590" s="14"/>
      <c r="AT590" s="255" t="s">
        <v>206</v>
      </c>
      <c r="AU590" s="255" t="s">
        <v>78</v>
      </c>
      <c r="AV590" s="14" t="s">
        <v>78</v>
      </c>
      <c r="AW590" s="14" t="s">
        <v>31</v>
      </c>
      <c r="AX590" s="14" t="s">
        <v>69</v>
      </c>
      <c r="AY590" s="255" t="s">
        <v>193</v>
      </c>
    </row>
    <row r="591" s="15" customFormat="1">
      <c r="A591" s="15"/>
      <c r="B591" s="256"/>
      <c r="C591" s="257"/>
      <c r="D591" s="228" t="s">
        <v>206</v>
      </c>
      <c r="E591" s="258" t="s">
        <v>19</v>
      </c>
      <c r="F591" s="259" t="s">
        <v>218</v>
      </c>
      <c r="G591" s="257"/>
      <c r="H591" s="260">
        <v>96.480000000000004</v>
      </c>
      <c r="I591" s="261"/>
      <c r="J591" s="257"/>
      <c r="K591" s="257"/>
      <c r="L591" s="262"/>
      <c r="M591" s="263"/>
      <c r="N591" s="264"/>
      <c r="O591" s="264"/>
      <c r="P591" s="264"/>
      <c r="Q591" s="264"/>
      <c r="R591" s="264"/>
      <c r="S591" s="264"/>
      <c r="T591" s="265"/>
      <c r="U591" s="15"/>
      <c r="V591" s="15"/>
      <c r="W591" s="15"/>
      <c r="X591" s="15"/>
      <c r="Y591" s="15"/>
      <c r="Z591" s="15"/>
      <c r="AA591" s="15"/>
      <c r="AB591" s="15"/>
      <c r="AC591" s="15"/>
      <c r="AD591" s="15"/>
      <c r="AE591" s="15"/>
      <c r="AT591" s="266" t="s">
        <v>206</v>
      </c>
      <c r="AU591" s="266" t="s">
        <v>78</v>
      </c>
      <c r="AV591" s="15" t="s">
        <v>200</v>
      </c>
      <c r="AW591" s="15" t="s">
        <v>31</v>
      </c>
      <c r="AX591" s="15" t="s">
        <v>76</v>
      </c>
      <c r="AY591" s="266" t="s">
        <v>193</v>
      </c>
    </row>
    <row r="592" s="12" customFormat="1" ht="22.8" customHeight="1">
      <c r="A592" s="12"/>
      <c r="B592" s="199"/>
      <c r="C592" s="200"/>
      <c r="D592" s="201" t="s">
        <v>68</v>
      </c>
      <c r="E592" s="213" t="s">
        <v>788</v>
      </c>
      <c r="F592" s="213" t="s">
        <v>789</v>
      </c>
      <c r="G592" s="200"/>
      <c r="H592" s="200"/>
      <c r="I592" s="203"/>
      <c r="J592" s="214">
        <f>BK592</f>
        <v>0</v>
      </c>
      <c r="K592" s="200"/>
      <c r="L592" s="205"/>
      <c r="M592" s="206"/>
      <c r="N592" s="207"/>
      <c r="O592" s="207"/>
      <c r="P592" s="208">
        <f>SUM(P593:P618)</f>
        <v>0</v>
      </c>
      <c r="Q592" s="207"/>
      <c r="R592" s="208">
        <f>SUM(R593:R618)</f>
        <v>0</v>
      </c>
      <c r="S592" s="207"/>
      <c r="T592" s="209">
        <f>SUM(T593:T618)</f>
        <v>0.31636600000000004</v>
      </c>
      <c r="U592" s="12"/>
      <c r="V592" s="12"/>
      <c r="W592" s="12"/>
      <c r="X592" s="12"/>
      <c r="Y592" s="12"/>
      <c r="Z592" s="12"/>
      <c r="AA592" s="12"/>
      <c r="AB592" s="12"/>
      <c r="AC592" s="12"/>
      <c r="AD592" s="12"/>
      <c r="AE592" s="12"/>
      <c r="AR592" s="210" t="s">
        <v>78</v>
      </c>
      <c r="AT592" s="211" t="s">
        <v>68</v>
      </c>
      <c r="AU592" s="211" t="s">
        <v>76</v>
      </c>
      <c r="AY592" s="210" t="s">
        <v>193</v>
      </c>
      <c r="BK592" s="212">
        <f>SUM(BK593:BK618)</f>
        <v>0</v>
      </c>
    </row>
    <row r="593" s="2" customFormat="1" ht="16.5" customHeight="1">
      <c r="A593" s="41"/>
      <c r="B593" s="42"/>
      <c r="C593" s="215" t="s">
        <v>701</v>
      </c>
      <c r="D593" s="215" t="s">
        <v>195</v>
      </c>
      <c r="E593" s="216" t="s">
        <v>811</v>
      </c>
      <c r="F593" s="217" t="s">
        <v>812</v>
      </c>
      <c r="G593" s="218" t="s">
        <v>343</v>
      </c>
      <c r="H593" s="219">
        <v>17.199999999999999</v>
      </c>
      <c r="I593" s="220"/>
      <c r="J593" s="221">
        <f>ROUND(I593*H593,2)</f>
        <v>0</v>
      </c>
      <c r="K593" s="217" t="s">
        <v>199</v>
      </c>
      <c r="L593" s="47"/>
      <c r="M593" s="222" t="s">
        <v>19</v>
      </c>
      <c r="N593" s="223" t="s">
        <v>40</v>
      </c>
      <c r="O593" s="87"/>
      <c r="P593" s="224">
        <f>O593*H593</f>
        <v>0</v>
      </c>
      <c r="Q593" s="224">
        <v>0</v>
      </c>
      <c r="R593" s="224">
        <f>Q593*H593</f>
        <v>0</v>
      </c>
      <c r="S593" s="224">
        <v>0.014999999999999999</v>
      </c>
      <c r="T593" s="225">
        <f>S593*H593</f>
        <v>0.25800000000000001</v>
      </c>
      <c r="U593" s="41"/>
      <c r="V593" s="41"/>
      <c r="W593" s="41"/>
      <c r="X593" s="41"/>
      <c r="Y593" s="41"/>
      <c r="Z593" s="41"/>
      <c r="AA593" s="41"/>
      <c r="AB593" s="41"/>
      <c r="AC593" s="41"/>
      <c r="AD593" s="41"/>
      <c r="AE593" s="41"/>
      <c r="AR593" s="226" t="s">
        <v>323</v>
      </c>
      <c r="AT593" s="226" t="s">
        <v>195</v>
      </c>
      <c r="AU593" s="226" t="s">
        <v>78</v>
      </c>
      <c r="AY593" s="20" t="s">
        <v>193</v>
      </c>
      <c r="BE593" s="227">
        <f>IF(N593="základní",J593,0)</f>
        <v>0</v>
      </c>
      <c r="BF593" s="227">
        <f>IF(N593="snížená",J593,0)</f>
        <v>0</v>
      </c>
      <c r="BG593" s="227">
        <f>IF(N593="zákl. přenesená",J593,0)</f>
        <v>0</v>
      </c>
      <c r="BH593" s="227">
        <f>IF(N593="sníž. přenesená",J593,0)</f>
        <v>0</v>
      </c>
      <c r="BI593" s="227">
        <f>IF(N593="nulová",J593,0)</f>
        <v>0</v>
      </c>
      <c r="BJ593" s="20" t="s">
        <v>76</v>
      </c>
      <c r="BK593" s="227">
        <f>ROUND(I593*H593,2)</f>
        <v>0</v>
      </c>
      <c r="BL593" s="20" t="s">
        <v>323</v>
      </c>
      <c r="BM593" s="226" t="s">
        <v>1617</v>
      </c>
    </row>
    <row r="594" s="2" customFormat="1">
      <c r="A594" s="41"/>
      <c r="B594" s="42"/>
      <c r="C594" s="43"/>
      <c r="D594" s="228" t="s">
        <v>202</v>
      </c>
      <c r="E594" s="43"/>
      <c r="F594" s="229" t="s">
        <v>814</v>
      </c>
      <c r="G594" s="43"/>
      <c r="H594" s="43"/>
      <c r="I594" s="230"/>
      <c r="J594" s="43"/>
      <c r="K594" s="43"/>
      <c r="L594" s="47"/>
      <c r="M594" s="231"/>
      <c r="N594" s="232"/>
      <c r="O594" s="87"/>
      <c r="P594" s="87"/>
      <c r="Q594" s="87"/>
      <c r="R594" s="87"/>
      <c r="S594" s="87"/>
      <c r="T594" s="88"/>
      <c r="U594" s="41"/>
      <c r="V594" s="41"/>
      <c r="W594" s="41"/>
      <c r="X594" s="41"/>
      <c r="Y594" s="41"/>
      <c r="Z594" s="41"/>
      <c r="AA594" s="41"/>
      <c r="AB594" s="41"/>
      <c r="AC594" s="41"/>
      <c r="AD594" s="41"/>
      <c r="AE594" s="41"/>
      <c r="AT594" s="20" t="s">
        <v>202</v>
      </c>
      <c r="AU594" s="20" t="s">
        <v>78</v>
      </c>
    </row>
    <row r="595" s="2" customFormat="1">
      <c r="A595" s="41"/>
      <c r="B595" s="42"/>
      <c r="C595" s="43"/>
      <c r="D595" s="233" t="s">
        <v>204</v>
      </c>
      <c r="E595" s="43"/>
      <c r="F595" s="234" t="s">
        <v>815</v>
      </c>
      <c r="G595" s="43"/>
      <c r="H595" s="43"/>
      <c r="I595" s="230"/>
      <c r="J595" s="43"/>
      <c r="K595" s="43"/>
      <c r="L595" s="47"/>
      <c r="M595" s="231"/>
      <c r="N595" s="232"/>
      <c r="O595" s="87"/>
      <c r="P595" s="87"/>
      <c r="Q595" s="87"/>
      <c r="R595" s="87"/>
      <c r="S595" s="87"/>
      <c r="T595" s="88"/>
      <c r="U595" s="41"/>
      <c r="V595" s="41"/>
      <c r="W595" s="41"/>
      <c r="X595" s="41"/>
      <c r="Y595" s="41"/>
      <c r="Z595" s="41"/>
      <c r="AA595" s="41"/>
      <c r="AB595" s="41"/>
      <c r="AC595" s="41"/>
      <c r="AD595" s="41"/>
      <c r="AE595" s="41"/>
      <c r="AT595" s="20" t="s">
        <v>204</v>
      </c>
      <c r="AU595" s="20" t="s">
        <v>78</v>
      </c>
    </row>
    <row r="596" s="13" customFormat="1">
      <c r="A596" s="13"/>
      <c r="B596" s="235"/>
      <c r="C596" s="236"/>
      <c r="D596" s="228" t="s">
        <v>206</v>
      </c>
      <c r="E596" s="237" t="s">
        <v>19</v>
      </c>
      <c r="F596" s="238" t="s">
        <v>279</v>
      </c>
      <c r="G596" s="236"/>
      <c r="H596" s="237" t="s">
        <v>19</v>
      </c>
      <c r="I596" s="239"/>
      <c r="J596" s="236"/>
      <c r="K596" s="236"/>
      <c r="L596" s="240"/>
      <c r="M596" s="241"/>
      <c r="N596" s="242"/>
      <c r="O596" s="242"/>
      <c r="P596" s="242"/>
      <c r="Q596" s="242"/>
      <c r="R596" s="242"/>
      <c r="S596" s="242"/>
      <c r="T596" s="243"/>
      <c r="U596" s="13"/>
      <c r="V596" s="13"/>
      <c r="W596" s="13"/>
      <c r="X596" s="13"/>
      <c r="Y596" s="13"/>
      <c r="Z596" s="13"/>
      <c r="AA596" s="13"/>
      <c r="AB596" s="13"/>
      <c r="AC596" s="13"/>
      <c r="AD596" s="13"/>
      <c r="AE596" s="13"/>
      <c r="AT596" s="244" t="s">
        <v>206</v>
      </c>
      <c r="AU596" s="244" t="s">
        <v>78</v>
      </c>
      <c r="AV596" s="13" t="s">
        <v>76</v>
      </c>
      <c r="AW596" s="13" t="s">
        <v>31</v>
      </c>
      <c r="AX596" s="13" t="s">
        <v>69</v>
      </c>
      <c r="AY596" s="244" t="s">
        <v>193</v>
      </c>
    </row>
    <row r="597" s="13" customFormat="1">
      <c r="A597" s="13"/>
      <c r="B597" s="235"/>
      <c r="C597" s="236"/>
      <c r="D597" s="228" t="s">
        <v>206</v>
      </c>
      <c r="E597" s="237" t="s">
        <v>19</v>
      </c>
      <c r="F597" s="238" t="s">
        <v>1618</v>
      </c>
      <c r="G597" s="236"/>
      <c r="H597" s="237" t="s">
        <v>19</v>
      </c>
      <c r="I597" s="239"/>
      <c r="J597" s="236"/>
      <c r="K597" s="236"/>
      <c r="L597" s="240"/>
      <c r="M597" s="241"/>
      <c r="N597" s="242"/>
      <c r="O597" s="242"/>
      <c r="P597" s="242"/>
      <c r="Q597" s="242"/>
      <c r="R597" s="242"/>
      <c r="S597" s="242"/>
      <c r="T597" s="243"/>
      <c r="U597" s="13"/>
      <c r="V597" s="13"/>
      <c r="W597" s="13"/>
      <c r="X597" s="13"/>
      <c r="Y597" s="13"/>
      <c r="Z597" s="13"/>
      <c r="AA597" s="13"/>
      <c r="AB597" s="13"/>
      <c r="AC597" s="13"/>
      <c r="AD597" s="13"/>
      <c r="AE597" s="13"/>
      <c r="AT597" s="244" t="s">
        <v>206</v>
      </c>
      <c r="AU597" s="244" t="s">
        <v>78</v>
      </c>
      <c r="AV597" s="13" t="s">
        <v>76</v>
      </c>
      <c r="AW597" s="13" t="s">
        <v>31</v>
      </c>
      <c r="AX597" s="13" t="s">
        <v>69</v>
      </c>
      <c r="AY597" s="244" t="s">
        <v>193</v>
      </c>
    </row>
    <row r="598" s="14" customFormat="1">
      <c r="A598" s="14"/>
      <c r="B598" s="245"/>
      <c r="C598" s="246"/>
      <c r="D598" s="228" t="s">
        <v>206</v>
      </c>
      <c r="E598" s="247" t="s">
        <v>19</v>
      </c>
      <c r="F598" s="248" t="s">
        <v>1619</v>
      </c>
      <c r="G598" s="246"/>
      <c r="H598" s="249">
        <v>10.4</v>
      </c>
      <c r="I598" s="250"/>
      <c r="J598" s="246"/>
      <c r="K598" s="246"/>
      <c r="L598" s="251"/>
      <c r="M598" s="252"/>
      <c r="N598" s="253"/>
      <c r="O598" s="253"/>
      <c r="P598" s="253"/>
      <c r="Q598" s="253"/>
      <c r="R598" s="253"/>
      <c r="S598" s="253"/>
      <c r="T598" s="254"/>
      <c r="U598" s="14"/>
      <c r="V598" s="14"/>
      <c r="W598" s="14"/>
      <c r="X598" s="14"/>
      <c r="Y598" s="14"/>
      <c r="Z598" s="14"/>
      <c r="AA598" s="14"/>
      <c r="AB598" s="14"/>
      <c r="AC598" s="14"/>
      <c r="AD598" s="14"/>
      <c r="AE598" s="14"/>
      <c r="AT598" s="255" t="s">
        <v>206</v>
      </c>
      <c r="AU598" s="255" t="s">
        <v>78</v>
      </c>
      <c r="AV598" s="14" t="s">
        <v>78</v>
      </c>
      <c r="AW598" s="14" t="s">
        <v>31</v>
      </c>
      <c r="AX598" s="14" t="s">
        <v>69</v>
      </c>
      <c r="AY598" s="255" t="s">
        <v>193</v>
      </c>
    </row>
    <row r="599" s="14" customFormat="1">
      <c r="A599" s="14"/>
      <c r="B599" s="245"/>
      <c r="C599" s="246"/>
      <c r="D599" s="228" t="s">
        <v>206</v>
      </c>
      <c r="E599" s="247" t="s">
        <v>19</v>
      </c>
      <c r="F599" s="248" t="s">
        <v>1620</v>
      </c>
      <c r="G599" s="246"/>
      <c r="H599" s="249">
        <v>6.7999999999999998</v>
      </c>
      <c r="I599" s="250"/>
      <c r="J599" s="246"/>
      <c r="K599" s="246"/>
      <c r="L599" s="251"/>
      <c r="M599" s="252"/>
      <c r="N599" s="253"/>
      <c r="O599" s="253"/>
      <c r="P599" s="253"/>
      <c r="Q599" s="253"/>
      <c r="R599" s="253"/>
      <c r="S599" s="253"/>
      <c r="T599" s="254"/>
      <c r="U599" s="14"/>
      <c r="V599" s="14"/>
      <c r="W599" s="14"/>
      <c r="X599" s="14"/>
      <c r="Y599" s="14"/>
      <c r="Z599" s="14"/>
      <c r="AA599" s="14"/>
      <c r="AB599" s="14"/>
      <c r="AC599" s="14"/>
      <c r="AD599" s="14"/>
      <c r="AE599" s="14"/>
      <c r="AT599" s="255" t="s">
        <v>206</v>
      </c>
      <c r="AU599" s="255" t="s">
        <v>78</v>
      </c>
      <c r="AV599" s="14" t="s">
        <v>78</v>
      </c>
      <c r="AW599" s="14" t="s">
        <v>31</v>
      </c>
      <c r="AX599" s="14" t="s">
        <v>69</v>
      </c>
      <c r="AY599" s="255" t="s">
        <v>193</v>
      </c>
    </row>
    <row r="600" s="15" customFormat="1">
      <c r="A600" s="15"/>
      <c r="B600" s="256"/>
      <c r="C600" s="257"/>
      <c r="D600" s="228" t="s">
        <v>206</v>
      </c>
      <c r="E600" s="258" t="s">
        <v>19</v>
      </c>
      <c r="F600" s="259" t="s">
        <v>218</v>
      </c>
      <c r="G600" s="257"/>
      <c r="H600" s="260">
        <v>17.199999999999999</v>
      </c>
      <c r="I600" s="261"/>
      <c r="J600" s="257"/>
      <c r="K600" s="257"/>
      <c r="L600" s="262"/>
      <c r="M600" s="263"/>
      <c r="N600" s="264"/>
      <c r="O600" s="264"/>
      <c r="P600" s="264"/>
      <c r="Q600" s="264"/>
      <c r="R600" s="264"/>
      <c r="S600" s="264"/>
      <c r="T600" s="265"/>
      <c r="U600" s="15"/>
      <c r="V600" s="15"/>
      <c r="W600" s="15"/>
      <c r="X600" s="15"/>
      <c r="Y600" s="15"/>
      <c r="Z600" s="15"/>
      <c r="AA600" s="15"/>
      <c r="AB600" s="15"/>
      <c r="AC600" s="15"/>
      <c r="AD600" s="15"/>
      <c r="AE600" s="15"/>
      <c r="AT600" s="266" t="s">
        <v>206</v>
      </c>
      <c r="AU600" s="266" t="s">
        <v>78</v>
      </c>
      <c r="AV600" s="15" t="s">
        <v>200</v>
      </c>
      <c r="AW600" s="15" t="s">
        <v>31</v>
      </c>
      <c r="AX600" s="15" t="s">
        <v>76</v>
      </c>
      <c r="AY600" s="266" t="s">
        <v>193</v>
      </c>
    </row>
    <row r="601" s="2" customFormat="1" ht="16.5" customHeight="1">
      <c r="A601" s="41"/>
      <c r="B601" s="42"/>
      <c r="C601" s="215" t="s">
        <v>710</v>
      </c>
      <c r="D601" s="215" t="s">
        <v>195</v>
      </c>
      <c r="E601" s="216" t="s">
        <v>1621</v>
      </c>
      <c r="F601" s="217" t="s">
        <v>1622</v>
      </c>
      <c r="G601" s="218" t="s">
        <v>408</v>
      </c>
      <c r="H601" s="219">
        <v>8</v>
      </c>
      <c r="I601" s="220"/>
      <c r="J601" s="221">
        <f>ROUND(I601*H601,2)</f>
        <v>0</v>
      </c>
      <c r="K601" s="217" t="s">
        <v>199</v>
      </c>
      <c r="L601" s="47"/>
      <c r="M601" s="222" t="s">
        <v>19</v>
      </c>
      <c r="N601" s="223" t="s">
        <v>40</v>
      </c>
      <c r="O601" s="87"/>
      <c r="P601" s="224">
        <f>O601*H601</f>
        <v>0</v>
      </c>
      <c r="Q601" s="224">
        <v>0</v>
      </c>
      <c r="R601" s="224">
        <f>Q601*H601</f>
        <v>0</v>
      </c>
      <c r="S601" s="224">
        <v>0.00191</v>
      </c>
      <c r="T601" s="225">
        <f>S601*H601</f>
        <v>0.01528</v>
      </c>
      <c r="U601" s="41"/>
      <c r="V601" s="41"/>
      <c r="W601" s="41"/>
      <c r="X601" s="41"/>
      <c r="Y601" s="41"/>
      <c r="Z601" s="41"/>
      <c r="AA601" s="41"/>
      <c r="AB601" s="41"/>
      <c r="AC601" s="41"/>
      <c r="AD601" s="41"/>
      <c r="AE601" s="41"/>
      <c r="AR601" s="226" t="s">
        <v>323</v>
      </c>
      <c r="AT601" s="226" t="s">
        <v>195</v>
      </c>
      <c r="AU601" s="226" t="s">
        <v>78</v>
      </c>
      <c r="AY601" s="20" t="s">
        <v>193</v>
      </c>
      <c r="BE601" s="227">
        <f>IF(N601="základní",J601,0)</f>
        <v>0</v>
      </c>
      <c r="BF601" s="227">
        <f>IF(N601="snížená",J601,0)</f>
        <v>0</v>
      </c>
      <c r="BG601" s="227">
        <f>IF(N601="zákl. přenesená",J601,0)</f>
        <v>0</v>
      </c>
      <c r="BH601" s="227">
        <f>IF(N601="sníž. přenesená",J601,0)</f>
        <v>0</v>
      </c>
      <c r="BI601" s="227">
        <f>IF(N601="nulová",J601,0)</f>
        <v>0</v>
      </c>
      <c r="BJ601" s="20" t="s">
        <v>76</v>
      </c>
      <c r="BK601" s="227">
        <f>ROUND(I601*H601,2)</f>
        <v>0</v>
      </c>
      <c r="BL601" s="20" t="s">
        <v>323</v>
      </c>
      <c r="BM601" s="226" t="s">
        <v>1623</v>
      </c>
    </row>
    <row r="602" s="2" customFormat="1">
      <c r="A602" s="41"/>
      <c r="B602" s="42"/>
      <c r="C602" s="43"/>
      <c r="D602" s="228" t="s">
        <v>202</v>
      </c>
      <c r="E602" s="43"/>
      <c r="F602" s="229" t="s">
        <v>1624</v>
      </c>
      <c r="G602" s="43"/>
      <c r="H602" s="43"/>
      <c r="I602" s="230"/>
      <c r="J602" s="43"/>
      <c r="K602" s="43"/>
      <c r="L602" s="47"/>
      <c r="M602" s="231"/>
      <c r="N602" s="232"/>
      <c r="O602" s="87"/>
      <c r="P602" s="87"/>
      <c r="Q602" s="87"/>
      <c r="R602" s="87"/>
      <c r="S602" s="87"/>
      <c r="T602" s="88"/>
      <c r="U602" s="41"/>
      <c r="V602" s="41"/>
      <c r="W602" s="41"/>
      <c r="X602" s="41"/>
      <c r="Y602" s="41"/>
      <c r="Z602" s="41"/>
      <c r="AA602" s="41"/>
      <c r="AB602" s="41"/>
      <c r="AC602" s="41"/>
      <c r="AD602" s="41"/>
      <c r="AE602" s="41"/>
      <c r="AT602" s="20" t="s">
        <v>202</v>
      </c>
      <c r="AU602" s="20" t="s">
        <v>78</v>
      </c>
    </row>
    <row r="603" s="2" customFormat="1">
      <c r="A603" s="41"/>
      <c r="B603" s="42"/>
      <c r="C603" s="43"/>
      <c r="D603" s="233" t="s">
        <v>204</v>
      </c>
      <c r="E603" s="43"/>
      <c r="F603" s="234" t="s">
        <v>1625</v>
      </c>
      <c r="G603" s="43"/>
      <c r="H603" s="43"/>
      <c r="I603" s="230"/>
      <c r="J603" s="43"/>
      <c r="K603" s="43"/>
      <c r="L603" s="47"/>
      <c r="M603" s="231"/>
      <c r="N603" s="232"/>
      <c r="O603" s="87"/>
      <c r="P603" s="87"/>
      <c r="Q603" s="87"/>
      <c r="R603" s="87"/>
      <c r="S603" s="87"/>
      <c r="T603" s="88"/>
      <c r="U603" s="41"/>
      <c r="V603" s="41"/>
      <c r="W603" s="41"/>
      <c r="X603" s="41"/>
      <c r="Y603" s="41"/>
      <c r="Z603" s="41"/>
      <c r="AA603" s="41"/>
      <c r="AB603" s="41"/>
      <c r="AC603" s="41"/>
      <c r="AD603" s="41"/>
      <c r="AE603" s="41"/>
      <c r="AT603" s="20" t="s">
        <v>204</v>
      </c>
      <c r="AU603" s="20" t="s">
        <v>78</v>
      </c>
    </row>
    <row r="604" s="13" customFormat="1">
      <c r="A604" s="13"/>
      <c r="B604" s="235"/>
      <c r="C604" s="236"/>
      <c r="D604" s="228" t="s">
        <v>206</v>
      </c>
      <c r="E604" s="237" t="s">
        <v>19</v>
      </c>
      <c r="F604" s="238" t="s">
        <v>279</v>
      </c>
      <c r="G604" s="236"/>
      <c r="H604" s="237" t="s">
        <v>19</v>
      </c>
      <c r="I604" s="239"/>
      <c r="J604" s="236"/>
      <c r="K604" s="236"/>
      <c r="L604" s="240"/>
      <c r="M604" s="241"/>
      <c r="N604" s="242"/>
      <c r="O604" s="242"/>
      <c r="P604" s="242"/>
      <c r="Q604" s="242"/>
      <c r="R604" s="242"/>
      <c r="S604" s="242"/>
      <c r="T604" s="243"/>
      <c r="U604" s="13"/>
      <c r="V604" s="13"/>
      <c r="W604" s="13"/>
      <c r="X604" s="13"/>
      <c r="Y604" s="13"/>
      <c r="Z604" s="13"/>
      <c r="AA604" s="13"/>
      <c r="AB604" s="13"/>
      <c r="AC604" s="13"/>
      <c r="AD604" s="13"/>
      <c r="AE604" s="13"/>
      <c r="AT604" s="244" t="s">
        <v>206</v>
      </c>
      <c r="AU604" s="244" t="s">
        <v>78</v>
      </c>
      <c r="AV604" s="13" t="s">
        <v>76</v>
      </c>
      <c r="AW604" s="13" t="s">
        <v>31</v>
      </c>
      <c r="AX604" s="13" t="s">
        <v>69</v>
      </c>
      <c r="AY604" s="244" t="s">
        <v>193</v>
      </c>
    </row>
    <row r="605" s="13" customFormat="1">
      <c r="A605" s="13"/>
      <c r="B605" s="235"/>
      <c r="C605" s="236"/>
      <c r="D605" s="228" t="s">
        <v>206</v>
      </c>
      <c r="E605" s="237" t="s">
        <v>19</v>
      </c>
      <c r="F605" s="238" t="s">
        <v>1302</v>
      </c>
      <c r="G605" s="236"/>
      <c r="H605" s="237" t="s">
        <v>19</v>
      </c>
      <c r="I605" s="239"/>
      <c r="J605" s="236"/>
      <c r="K605" s="236"/>
      <c r="L605" s="240"/>
      <c r="M605" s="241"/>
      <c r="N605" s="242"/>
      <c r="O605" s="242"/>
      <c r="P605" s="242"/>
      <c r="Q605" s="242"/>
      <c r="R605" s="242"/>
      <c r="S605" s="242"/>
      <c r="T605" s="243"/>
      <c r="U605" s="13"/>
      <c r="V605" s="13"/>
      <c r="W605" s="13"/>
      <c r="X605" s="13"/>
      <c r="Y605" s="13"/>
      <c r="Z605" s="13"/>
      <c r="AA605" s="13"/>
      <c r="AB605" s="13"/>
      <c r="AC605" s="13"/>
      <c r="AD605" s="13"/>
      <c r="AE605" s="13"/>
      <c r="AT605" s="244" t="s">
        <v>206</v>
      </c>
      <c r="AU605" s="244" t="s">
        <v>78</v>
      </c>
      <c r="AV605" s="13" t="s">
        <v>76</v>
      </c>
      <c r="AW605" s="13" t="s">
        <v>31</v>
      </c>
      <c r="AX605" s="13" t="s">
        <v>69</v>
      </c>
      <c r="AY605" s="244" t="s">
        <v>193</v>
      </c>
    </row>
    <row r="606" s="14" customFormat="1">
      <c r="A606" s="14"/>
      <c r="B606" s="245"/>
      <c r="C606" s="246"/>
      <c r="D606" s="228" t="s">
        <v>206</v>
      </c>
      <c r="E606" s="247" t="s">
        <v>19</v>
      </c>
      <c r="F606" s="248" t="s">
        <v>1626</v>
      </c>
      <c r="G606" s="246"/>
      <c r="H606" s="249">
        <v>8</v>
      </c>
      <c r="I606" s="250"/>
      <c r="J606" s="246"/>
      <c r="K606" s="246"/>
      <c r="L606" s="251"/>
      <c r="M606" s="252"/>
      <c r="N606" s="253"/>
      <c r="O606" s="253"/>
      <c r="P606" s="253"/>
      <c r="Q606" s="253"/>
      <c r="R606" s="253"/>
      <c r="S606" s="253"/>
      <c r="T606" s="254"/>
      <c r="U606" s="14"/>
      <c r="V606" s="14"/>
      <c r="W606" s="14"/>
      <c r="X606" s="14"/>
      <c r="Y606" s="14"/>
      <c r="Z606" s="14"/>
      <c r="AA606" s="14"/>
      <c r="AB606" s="14"/>
      <c r="AC606" s="14"/>
      <c r="AD606" s="14"/>
      <c r="AE606" s="14"/>
      <c r="AT606" s="255" t="s">
        <v>206</v>
      </c>
      <c r="AU606" s="255" t="s">
        <v>78</v>
      </c>
      <c r="AV606" s="14" t="s">
        <v>78</v>
      </c>
      <c r="AW606" s="14" t="s">
        <v>31</v>
      </c>
      <c r="AX606" s="14" t="s">
        <v>76</v>
      </c>
      <c r="AY606" s="255" t="s">
        <v>193</v>
      </c>
    </row>
    <row r="607" s="2" customFormat="1" ht="16.5" customHeight="1">
      <c r="A607" s="41"/>
      <c r="B607" s="42"/>
      <c r="C607" s="215" t="s">
        <v>719</v>
      </c>
      <c r="D607" s="215" t="s">
        <v>195</v>
      </c>
      <c r="E607" s="216" t="s">
        <v>823</v>
      </c>
      <c r="F607" s="217" t="s">
        <v>824</v>
      </c>
      <c r="G607" s="218" t="s">
        <v>408</v>
      </c>
      <c r="H607" s="219">
        <v>25.800000000000001</v>
      </c>
      <c r="I607" s="220"/>
      <c r="J607" s="221">
        <f>ROUND(I607*H607,2)</f>
        <v>0</v>
      </c>
      <c r="K607" s="217" t="s">
        <v>199</v>
      </c>
      <c r="L607" s="47"/>
      <c r="M607" s="222" t="s">
        <v>19</v>
      </c>
      <c r="N607" s="223" t="s">
        <v>40</v>
      </c>
      <c r="O607" s="87"/>
      <c r="P607" s="224">
        <f>O607*H607</f>
        <v>0</v>
      </c>
      <c r="Q607" s="224">
        <v>0</v>
      </c>
      <c r="R607" s="224">
        <f>Q607*H607</f>
        <v>0</v>
      </c>
      <c r="S607" s="224">
        <v>0.00167</v>
      </c>
      <c r="T607" s="225">
        <f>S607*H607</f>
        <v>0.043085999999999999</v>
      </c>
      <c r="U607" s="41"/>
      <c r="V607" s="41"/>
      <c r="W607" s="41"/>
      <c r="X607" s="41"/>
      <c r="Y607" s="41"/>
      <c r="Z607" s="41"/>
      <c r="AA607" s="41"/>
      <c r="AB607" s="41"/>
      <c r="AC607" s="41"/>
      <c r="AD607" s="41"/>
      <c r="AE607" s="41"/>
      <c r="AR607" s="226" t="s">
        <v>323</v>
      </c>
      <c r="AT607" s="226" t="s">
        <v>195</v>
      </c>
      <c r="AU607" s="226" t="s">
        <v>78</v>
      </c>
      <c r="AY607" s="20" t="s">
        <v>193</v>
      </c>
      <c r="BE607" s="227">
        <f>IF(N607="základní",J607,0)</f>
        <v>0</v>
      </c>
      <c r="BF607" s="227">
        <f>IF(N607="snížená",J607,0)</f>
        <v>0</v>
      </c>
      <c r="BG607" s="227">
        <f>IF(N607="zákl. přenesená",J607,0)</f>
        <v>0</v>
      </c>
      <c r="BH607" s="227">
        <f>IF(N607="sníž. přenesená",J607,0)</f>
        <v>0</v>
      </c>
      <c r="BI607" s="227">
        <f>IF(N607="nulová",J607,0)</f>
        <v>0</v>
      </c>
      <c r="BJ607" s="20" t="s">
        <v>76</v>
      </c>
      <c r="BK607" s="227">
        <f>ROUND(I607*H607,2)</f>
        <v>0</v>
      </c>
      <c r="BL607" s="20" t="s">
        <v>323</v>
      </c>
      <c r="BM607" s="226" t="s">
        <v>1627</v>
      </c>
    </row>
    <row r="608" s="2" customFormat="1">
      <c r="A608" s="41"/>
      <c r="B608" s="42"/>
      <c r="C608" s="43"/>
      <c r="D608" s="228" t="s">
        <v>202</v>
      </c>
      <c r="E608" s="43"/>
      <c r="F608" s="229" t="s">
        <v>826</v>
      </c>
      <c r="G608" s="43"/>
      <c r="H608" s="43"/>
      <c r="I608" s="230"/>
      <c r="J608" s="43"/>
      <c r="K608" s="43"/>
      <c r="L608" s="47"/>
      <c r="M608" s="231"/>
      <c r="N608" s="232"/>
      <c r="O608" s="87"/>
      <c r="P608" s="87"/>
      <c r="Q608" s="87"/>
      <c r="R608" s="87"/>
      <c r="S608" s="87"/>
      <c r="T608" s="88"/>
      <c r="U608" s="41"/>
      <c r="V608" s="41"/>
      <c r="W608" s="41"/>
      <c r="X608" s="41"/>
      <c r="Y608" s="41"/>
      <c r="Z608" s="41"/>
      <c r="AA608" s="41"/>
      <c r="AB608" s="41"/>
      <c r="AC608" s="41"/>
      <c r="AD608" s="41"/>
      <c r="AE608" s="41"/>
      <c r="AT608" s="20" t="s">
        <v>202</v>
      </c>
      <c r="AU608" s="20" t="s">
        <v>78</v>
      </c>
    </row>
    <row r="609" s="2" customFormat="1">
      <c r="A609" s="41"/>
      <c r="B609" s="42"/>
      <c r="C609" s="43"/>
      <c r="D609" s="233" t="s">
        <v>204</v>
      </c>
      <c r="E609" s="43"/>
      <c r="F609" s="234" t="s">
        <v>827</v>
      </c>
      <c r="G609" s="43"/>
      <c r="H609" s="43"/>
      <c r="I609" s="230"/>
      <c r="J609" s="43"/>
      <c r="K609" s="43"/>
      <c r="L609" s="47"/>
      <c r="M609" s="231"/>
      <c r="N609" s="232"/>
      <c r="O609" s="87"/>
      <c r="P609" s="87"/>
      <c r="Q609" s="87"/>
      <c r="R609" s="87"/>
      <c r="S609" s="87"/>
      <c r="T609" s="88"/>
      <c r="U609" s="41"/>
      <c r="V609" s="41"/>
      <c r="W609" s="41"/>
      <c r="X609" s="41"/>
      <c r="Y609" s="41"/>
      <c r="Z609" s="41"/>
      <c r="AA609" s="41"/>
      <c r="AB609" s="41"/>
      <c r="AC609" s="41"/>
      <c r="AD609" s="41"/>
      <c r="AE609" s="41"/>
      <c r="AT609" s="20" t="s">
        <v>204</v>
      </c>
      <c r="AU609" s="20" t="s">
        <v>78</v>
      </c>
    </row>
    <row r="610" s="13" customFormat="1">
      <c r="A610" s="13"/>
      <c r="B610" s="235"/>
      <c r="C610" s="236"/>
      <c r="D610" s="228" t="s">
        <v>206</v>
      </c>
      <c r="E610" s="237" t="s">
        <v>19</v>
      </c>
      <c r="F610" s="238" t="s">
        <v>279</v>
      </c>
      <c r="G610" s="236"/>
      <c r="H610" s="237" t="s">
        <v>19</v>
      </c>
      <c r="I610" s="239"/>
      <c r="J610" s="236"/>
      <c r="K610" s="236"/>
      <c r="L610" s="240"/>
      <c r="M610" s="241"/>
      <c r="N610" s="242"/>
      <c r="O610" s="242"/>
      <c r="P610" s="242"/>
      <c r="Q610" s="242"/>
      <c r="R610" s="242"/>
      <c r="S610" s="242"/>
      <c r="T610" s="243"/>
      <c r="U610" s="13"/>
      <c r="V610" s="13"/>
      <c r="W610" s="13"/>
      <c r="X610" s="13"/>
      <c r="Y610" s="13"/>
      <c r="Z610" s="13"/>
      <c r="AA610" s="13"/>
      <c r="AB610" s="13"/>
      <c r="AC610" s="13"/>
      <c r="AD610" s="13"/>
      <c r="AE610" s="13"/>
      <c r="AT610" s="244" t="s">
        <v>206</v>
      </c>
      <c r="AU610" s="244" t="s">
        <v>78</v>
      </c>
      <c r="AV610" s="13" t="s">
        <v>76</v>
      </c>
      <c r="AW610" s="13" t="s">
        <v>31</v>
      </c>
      <c r="AX610" s="13" t="s">
        <v>69</v>
      </c>
      <c r="AY610" s="244" t="s">
        <v>193</v>
      </c>
    </row>
    <row r="611" s="13" customFormat="1">
      <c r="A611" s="13"/>
      <c r="B611" s="235"/>
      <c r="C611" s="236"/>
      <c r="D611" s="228" t="s">
        <v>206</v>
      </c>
      <c r="E611" s="237" t="s">
        <v>19</v>
      </c>
      <c r="F611" s="238" t="s">
        <v>1410</v>
      </c>
      <c r="G611" s="236"/>
      <c r="H611" s="237" t="s">
        <v>19</v>
      </c>
      <c r="I611" s="239"/>
      <c r="J611" s="236"/>
      <c r="K611" s="236"/>
      <c r="L611" s="240"/>
      <c r="M611" s="241"/>
      <c r="N611" s="242"/>
      <c r="O611" s="242"/>
      <c r="P611" s="242"/>
      <c r="Q611" s="242"/>
      <c r="R611" s="242"/>
      <c r="S611" s="242"/>
      <c r="T611" s="243"/>
      <c r="U611" s="13"/>
      <c r="V611" s="13"/>
      <c r="W611" s="13"/>
      <c r="X611" s="13"/>
      <c r="Y611" s="13"/>
      <c r="Z611" s="13"/>
      <c r="AA611" s="13"/>
      <c r="AB611" s="13"/>
      <c r="AC611" s="13"/>
      <c r="AD611" s="13"/>
      <c r="AE611" s="13"/>
      <c r="AT611" s="244" t="s">
        <v>206</v>
      </c>
      <c r="AU611" s="244" t="s">
        <v>78</v>
      </c>
      <c r="AV611" s="13" t="s">
        <v>76</v>
      </c>
      <c r="AW611" s="13" t="s">
        <v>31</v>
      </c>
      <c r="AX611" s="13" t="s">
        <v>69</v>
      </c>
      <c r="AY611" s="244" t="s">
        <v>193</v>
      </c>
    </row>
    <row r="612" s="14" customFormat="1">
      <c r="A612" s="14"/>
      <c r="B612" s="245"/>
      <c r="C612" s="246"/>
      <c r="D612" s="228" t="s">
        <v>206</v>
      </c>
      <c r="E612" s="247" t="s">
        <v>19</v>
      </c>
      <c r="F612" s="248" t="s">
        <v>1628</v>
      </c>
      <c r="G612" s="246"/>
      <c r="H612" s="249">
        <v>0.90000000000000002</v>
      </c>
      <c r="I612" s="250"/>
      <c r="J612" s="246"/>
      <c r="K612" s="246"/>
      <c r="L612" s="251"/>
      <c r="M612" s="252"/>
      <c r="N612" s="253"/>
      <c r="O612" s="253"/>
      <c r="P612" s="253"/>
      <c r="Q612" s="253"/>
      <c r="R612" s="253"/>
      <c r="S612" s="253"/>
      <c r="T612" s="254"/>
      <c r="U612" s="14"/>
      <c r="V612" s="14"/>
      <c r="W612" s="14"/>
      <c r="X612" s="14"/>
      <c r="Y612" s="14"/>
      <c r="Z612" s="14"/>
      <c r="AA612" s="14"/>
      <c r="AB612" s="14"/>
      <c r="AC612" s="14"/>
      <c r="AD612" s="14"/>
      <c r="AE612" s="14"/>
      <c r="AT612" s="255" t="s">
        <v>206</v>
      </c>
      <c r="AU612" s="255" t="s">
        <v>78</v>
      </c>
      <c r="AV612" s="14" t="s">
        <v>78</v>
      </c>
      <c r="AW612" s="14" t="s">
        <v>31</v>
      </c>
      <c r="AX612" s="14" t="s">
        <v>69</v>
      </c>
      <c r="AY612" s="255" t="s">
        <v>193</v>
      </c>
    </row>
    <row r="613" s="14" customFormat="1">
      <c r="A613" s="14"/>
      <c r="B613" s="245"/>
      <c r="C613" s="246"/>
      <c r="D613" s="228" t="s">
        <v>206</v>
      </c>
      <c r="E613" s="247" t="s">
        <v>19</v>
      </c>
      <c r="F613" s="248" t="s">
        <v>1629</v>
      </c>
      <c r="G613" s="246"/>
      <c r="H613" s="249">
        <v>1.2</v>
      </c>
      <c r="I613" s="250"/>
      <c r="J613" s="246"/>
      <c r="K613" s="246"/>
      <c r="L613" s="251"/>
      <c r="M613" s="252"/>
      <c r="N613" s="253"/>
      <c r="O613" s="253"/>
      <c r="P613" s="253"/>
      <c r="Q613" s="253"/>
      <c r="R613" s="253"/>
      <c r="S613" s="253"/>
      <c r="T613" s="254"/>
      <c r="U613" s="14"/>
      <c r="V613" s="14"/>
      <c r="W613" s="14"/>
      <c r="X613" s="14"/>
      <c r="Y613" s="14"/>
      <c r="Z613" s="14"/>
      <c r="AA613" s="14"/>
      <c r="AB613" s="14"/>
      <c r="AC613" s="14"/>
      <c r="AD613" s="14"/>
      <c r="AE613" s="14"/>
      <c r="AT613" s="255" t="s">
        <v>206</v>
      </c>
      <c r="AU613" s="255" t="s">
        <v>78</v>
      </c>
      <c r="AV613" s="14" t="s">
        <v>78</v>
      </c>
      <c r="AW613" s="14" t="s">
        <v>31</v>
      </c>
      <c r="AX613" s="14" t="s">
        <v>69</v>
      </c>
      <c r="AY613" s="255" t="s">
        <v>193</v>
      </c>
    </row>
    <row r="614" s="14" customFormat="1">
      <c r="A614" s="14"/>
      <c r="B614" s="245"/>
      <c r="C614" s="246"/>
      <c r="D614" s="228" t="s">
        <v>206</v>
      </c>
      <c r="E614" s="247" t="s">
        <v>19</v>
      </c>
      <c r="F614" s="248" t="s">
        <v>1630</v>
      </c>
      <c r="G614" s="246"/>
      <c r="H614" s="249">
        <v>1.2</v>
      </c>
      <c r="I614" s="250"/>
      <c r="J614" s="246"/>
      <c r="K614" s="246"/>
      <c r="L614" s="251"/>
      <c r="M614" s="252"/>
      <c r="N614" s="253"/>
      <c r="O614" s="253"/>
      <c r="P614" s="253"/>
      <c r="Q614" s="253"/>
      <c r="R614" s="253"/>
      <c r="S614" s="253"/>
      <c r="T614" s="254"/>
      <c r="U614" s="14"/>
      <c r="V614" s="14"/>
      <c r="W614" s="14"/>
      <c r="X614" s="14"/>
      <c r="Y614" s="14"/>
      <c r="Z614" s="14"/>
      <c r="AA614" s="14"/>
      <c r="AB614" s="14"/>
      <c r="AC614" s="14"/>
      <c r="AD614" s="14"/>
      <c r="AE614" s="14"/>
      <c r="AT614" s="255" t="s">
        <v>206</v>
      </c>
      <c r="AU614" s="255" t="s">
        <v>78</v>
      </c>
      <c r="AV614" s="14" t="s">
        <v>78</v>
      </c>
      <c r="AW614" s="14" t="s">
        <v>31</v>
      </c>
      <c r="AX614" s="14" t="s">
        <v>69</v>
      </c>
      <c r="AY614" s="255" t="s">
        <v>193</v>
      </c>
    </row>
    <row r="615" s="14" customFormat="1">
      <c r="A615" s="14"/>
      <c r="B615" s="245"/>
      <c r="C615" s="246"/>
      <c r="D615" s="228" t="s">
        <v>206</v>
      </c>
      <c r="E615" s="247" t="s">
        <v>19</v>
      </c>
      <c r="F615" s="248" t="s">
        <v>1631</v>
      </c>
      <c r="G615" s="246"/>
      <c r="H615" s="249">
        <v>12</v>
      </c>
      <c r="I615" s="250"/>
      <c r="J615" s="246"/>
      <c r="K615" s="246"/>
      <c r="L615" s="251"/>
      <c r="M615" s="252"/>
      <c r="N615" s="253"/>
      <c r="O615" s="253"/>
      <c r="P615" s="253"/>
      <c r="Q615" s="253"/>
      <c r="R615" s="253"/>
      <c r="S615" s="253"/>
      <c r="T615" s="254"/>
      <c r="U615" s="14"/>
      <c r="V615" s="14"/>
      <c r="W615" s="14"/>
      <c r="X615" s="14"/>
      <c r="Y615" s="14"/>
      <c r="Z615" s="14"/>
      <c r="AA615" s="14"/>
      <c r="AB615" s="14"/>
      <c r="AC615" s="14"/>
      <c r="AD615" s="14"/>
      <c r="AE615" s="14"/>
      <c r="AT615" s="255" t="s">
        <v>206</v>
      </c>
      <c r="AU615" s="255" t="s">
        <v>78</v>
      </c>
      <c r="AV615" s="14" t="s">
        <v>78</v>
      </c>
      <c r="AW615" s="14" t="s">
        <v>31</v>
      </c>
      <c r="AX615" s="14" t="s">
        <v>69</v>
      </c>
      <c r="AY615" s="255" t="s">
        <v>193</v>
      </c>
    </row>
    <row r="616" s="14" customFormat="1">
      <c r="A616" s="14"/>
      <c r="B616" s="245"/>
      <c r="C616" s="246"/>
      <c r="D616" s="228" t="s">
        <v>206</v>
      </c>
      <c r="E616" s="247" t="s">
        <v>19</v>
      </c>
      <c r="F616" s="248" t="s">
        <v>1626</v>
      </c>
      <c r="G616" s="246"/>
      <c r="H616" s="249">
        <v>8</v>
      </c>
      <c r="I616" s="250"/>
      <c r="J616" s="246"/>
      <c r="K616" s="246"/>
      <c r="L616" s="251"/>
      <c r="M616" s="252"/>
      <c r="N616" s="253"/>
      <c r="O616" s="253"/>
      <c r="P616" s="253"/>
      <c r="Q616" s="253"/>
      <c r="R616" s="253"/>
      <c r="S616" s="253"/>
      <c r="T616" s="254"/>
      <c r="U616" s="14"/>
      <c r="V616" s="14"/>
      <c r="W616" s="14"/>
      <c r="X616" s="14"/>
      <c r="Y616" s="14"/>
      <c r="Z616" s="14"/>
      <c r="AA616" s="14"/>
      <c r="AB616" s="14"/>
      <c r="AC616" s="14"/>
      <c r="AD616" s="14"/>
      <c r="AE616" s="14"/>
      <c r="AT616" s="255" t="s">
        <v>206</v>
      </c>
      <c r="AU616" s="255" t="s">
        <v>78</v>
      </c>
      <c r="AV616" s="14" t="s">
        <v>78</v>
      </c>
      <c r="AW616" s="14" t="s">
        <v>31</v>
      </c>
      <c r="AX616" s="14" t="s">
        <v>69</v>
      </c>
      <c r="AY616" s="255" t="s">
        <v>193</v>
      </c>
    </row>
    <row r="617" s="14" customFormat="1">
      <c r="A617" s="14"/>
      <c r="B617" s="245"/>
      <c r="C617" s="246"/>
      <c r="D617" s="228" t="s">
        <v>206</v>
      </c>
      <c r="E617" s="247" t="s">
        <v>19</v>
      </c>
      <c r="F617" s="248" t="s">
        <v>1173</v>
      </c>
      <c r="G617" s="246"/>
      <c r="H617" s="249">
        <v>2.5</v>
      </c>
      <c r="I617" s="250"/>
      <c r="J617" s="246"/>
      <c r="K617" s="246"/>
      <c r="L617" s="251"/>
      <c r="M617" s="252"/>
      <c r="N617" s="253"/>
      <c r="O617" s="253"/>
      <c r="P617" s="253"/>
      <c r="Q617" s="253"/>
      <c r="R617" s="253"/>
      <c r="S617" s="253"/>
      <c r="T617" s="254"/>
      <c r="U617" s="14"/>
      <c r="V617" s="14"/>
      <c r="W617" s="14"/>
      <c r="X617" s="14"/>
      <c r="Y617" s="14"/>
      <c r="Z617" s="14"/>
      <c r="AA617" s="14"/>
      <c r="AB617" s="14"/>
      <c r="AC617" s="14"/>
      <c r="AD617" s="14"/>
      <c r="AE617" s="14"/>
      <c r="AT617" s="255" t="s">
        <v>206</v>
      </c>
      <c r="AU617" s="255" t="s">
        <v>78</v>
      </c>
      <c r="AV617" s="14" t="s">
        <v>78</v>
      </c>
      <c r="AW617" s="14" t="s">
        <v>31</v>
      </c>
      <c r="AX617" s="14" t="s">
        <v>69</v>
      </c>
      <c r="AY617" s="255" t="s">
        <v>193</v>
      </c>
    </row>
    <row r="618" s="15" customFormat="1">
      <c r="A618" s="15"/>
      <c r="B618" s="256"/>
      <c r="C618" s="257"/>
      <c r="D618" s="228" t="s">
        <v>206</v>
      </c>
      <c r="E618" s="258" t="s">
        <v>19</v>
      </c>
      <c r="F618" s="259" t="s">
        <v>218</v>
      </c>
      <c r="G618" s="257"/>
      <c r="H618" s="260">
        <v>25.800000000000001</v>
      </c>
      <c r="I618" s="261"/>
      <c r="J618" s="257"/>
      <c r="K618" s="257"/>
      <c r="L618" s="262"/>
      <c r="M618" s="263"/>
      <c r="N618" s="264"/>
      <c r="O618" s="264"/>
      <c r="P618" s="264"/>
      <c r="Q618" s="264"/>
      <c r="R618" s="264"/>
      <c r="S618" s="264"/>
      <c r="T618" s="265"/>
      <c r="U618" s="15"/>
      <c r="V618" s="15"/>
      <c r="W618" s="15"/>
      <c r="X618" s="15"/>
      <c r="Y618" s="15"/>
      <c r="Z618" s="15"/>
      <c r="AA618" s="15"/>
      <c r="AB618" s="15"/>
      <c r="AC618" s="15"/>
      <c r="AD618" s="15"/>
      <c r="AE618" s="15"/>
      <c r="AT618" s="266" t="s">
        <v>206</v>
      </c>
      <c r="AU618" s="266" t="s">
        <v>78</v>
      </c>
      <c r="AV618" s="15" t="s">
        <v>200</v>
      </c>
      <c r="AW618" s="15" t="s">
        <v>31</v>
      </c>
      <c r="AX618" s="15" t="s">
        <v>76</v>
      </c>
      <c r="AY618" s="266" t="s">
        <v>193</v>
      </c>
    </row>
    <row r="619" s="12" customFormat="1" ht="22.8" customHeight="1">
      <c r="A619" s="12"/>
      <c r="B619" s="199"/>
      <c r="C619" s="200"/>
      <c r="D619" s="201" t="s">
        <v>68</v>
      </c>
      <c r="E619" s="213" t="s">
        <v>1632</v>
      </c>
      <c r="F619" s="213" t="s">
        <v>1633</v>
      </c>
      <c r="G619" s="200"/>
      <c r="H619" s="200"/>
      <c r="I619" s="203"/>
      <c r="J619" s="214">
        <f>BK619</f>
        <v>0</v>
      </c>
      <c r="K619" s="200"/>
      <c r="L619" s="205"/>
      <c r="M619" s="206"/>
      <c r="N619" s="207"/>
      <c r="O619" s="207"/>
      <c r="P619" s="208">
        <f>SUM(P620:P640)</f>
        <v>0</v>
      </c>
      <c r="Q619" s="207"/>
      <c r="R619" s="208">
        <f>SUM(R620:R640)</f>
        <v>0</v>
      </c>
      <c r="S619" s="207"/>
      <c r="T619" s="209">
        <f>SUM(T620:T640)</f>
        <v>2.5627356000000003</v>
      </c>
      <c r="U619" s="12"/>
      <c r="V619" s="12"/>
      <c r="W619" s="12"/>
      <c r="X619" s="12"/>
      <c r="Y619" s="12"/>
      <c r="Z619" s="12"/>
      <c r="AA619" s="12"/>
      <c r="AB619" s="12"/>
      <c r="AC619" s="12"/>
      <c r="AD619" s="12"/>
      <c r="AE619" s="12"/>
      <c r="AR619" s="210" t="s">
        <v>78</v>
      </c>
      <c r="AT619" s="211" t="s">
        <v>68</v>
      </c>
      <c r="AU619" s="211" t="s">
        <v>76</v>
      </c>
      <c r="AY619" s="210" t="s">
        <v>193</v>
      </c>
      <c r="BK619" s="212">
        <f>SUM(BK620:BK640)</f>
        <v>0</v>
      </c>
    </row>
    <row r="620" s="2" customFormat="1" ht="16.5" customHeight="1">
      <c r="A620" s="41"/>
      <c r="B620" s="42"/>
      <c r="C620" s="215" t="s">
        <v>724</v>
      </c>
      <c r="D620" s="215" t="s">
        <v>195</v>
      </c>
      <c r="E620" s="216" t="s">
        <v>1634</v>
      </c>
      <c r="F620" s="217" t="s">
        <v>1635</v>
      </c>
      <c r="G620" s="218" t="s">
        <v>258</v>
      </c>
      <c r="H620" s="219">
        <v>38.520000000000003</v>
      </c>
      <c r="I620" s="220"/>
      <c r="J620" s="221">
        <f>ROUND(I620*H620,2)</f>
        <v>0</v>
      </c>
      <c r="K620" s="217" t="s">
        <v>199</v>
      </c>
      <c r="L620" s="47"/>
      <c r="M620" s="222" t="s">
        <v>19</v>
      </c>
      <c r="N620" s="223" t="s">
        <v>40</v>
      </c>
      <c r="O620" s="87"/>
      <c r="P620" s="224">
        <f>O620*H620</f>
        <v>0</v>
      </c>
      <c r="Q620" s="224">
        <v>0</v>
      </c>
      <c r="R620" s="224">
        <f>Q620*H620</f>
        <v>0</v>
      </c>
      <c r="S620" s="224">
        <v>0.066400000000000001</v>
      </c>
      <c r="T620" s="225">
        <f>S620*H620</f>
        <v>2.5577280000000004</v>
      </c>
      <c r="U620" s="41"/>
      <c r="V620" s="41"/>
      <c r="W620" s="41"/>
      <c r="X620" s="41"/>
      <c r="Y620" s="41"/>
      <c r="Z620" s="41"/>
      <c r="AA620" s="41"/>
      <c r="AB620" s="41"/>
      <c r="AC620" s="41"/>
      <c r="AD620" s="41"/>
      <c r="AE620" s="41"/>
      <c r="AR620" s="226" t="s">
        <v>323</v>
      </c>
      <c r="AT620" s="226" t="s">
        <v>195</v>
      </c>
      <c r="AU620" s="226" t="s">
        <v>78</v>
      </c>
      <c r="AY620" s="20" t="s">
        <v>193</v>
      </c>
      <c r="BE620" s="227">
        <f>IF(N620="základní",J620,0)</f>
        <v>0</v>
      </c>
      <c r="BF620" s="227">
        <f>IF(N620="snížená",J620,0)</f>
        <v>0</v>
      </c>
      <c r="BG620" s="227">
        <f>IF(N620="zákl. přenesená",J620,0)</f>
        <v>0</v>
      </c>
      <c r="BH620" s="227">
        <f>IF(N620="sníž. přenesená",J620,0)</f>
        <v>0</v>
      </c>
      <c r="BI620" s="227">
        <f>IF(N620="nulová",J620,0)</f>
        <v>0</v>
      </c>
      <c r="BJ620" s="20" t="s">
        <v>76</v>
      </c>
      <c r="BK620" s="227">
        <f>ROUND(I620*H620,2)</f>
        <v>0</v>
      </c>
      <c r="BL620" s="20" t="s">
        <v>323</v>
      </c>
      <c r="BM620" s="226" t="s">
        <v>1636</v>
      </c>
    </row>
    <row r="621" s="2" customFormat="1">
      <c r="A621" s="41"/>
      <c r="B621" s="42"/>
      <c r="C621" s="43"/>
      <c r="D621" s="228" t="s">
        <v>202</v>
      </c>
      <c r="E621" s="43"/>
      <c r="F621" s="229" t="s">
        <v>1637</v>
      </c>
      <c r="G621" s="43"/>
      <c r="H621" s="43"/>
      <c r="I621" s="230"/>
      <c r="J621" s="43"/>
      <c r="K621" s="43"/>
      <c r="L621" s="47"/>
      <c r="M621" s="231"/>
      <c r="N621" s="232"/>
      <c r="O621" s="87"/>
      <c r="P621" s="87"/>
      <c r="Q621" s="87"/>
      <c r="R621" s="87"/>
      <c r="S621" s="87"/>
      <c r="T621" s="88"/>
      <c r="U621" s="41"/>
      <c r="V621" s="41"/>
      <c r="W621" s="41"/>
      <c r="X621" s="41"/>
      <c r="Y621" s="41"/>
      <c r="Z621" s="41"/>
      <c r="AA621" s="41"/>
      <c r="AB621" s="41"/>
      <c r="AC621" s="41"/>
      <c r="AD621" s="41"/>
      <c r="AE621" s="41"/>
      <c r="AT621" s="20" t="s">
        <v>202</v>
      </c>
      <c r="AU621" s="20" t="s">
        <v>78</v>
      </c>
    </row>
    <row r="622" s="2" customFormat="1">
      <c r="A622" s="41"/>
      <c r="B622" s="42"/>
      <c r="C622" s="43"/>
      <c r="D622" s="233" t="s">
        <v>204</v>
      </c>
      <c r="E622" s="43"/>
      <c r="F622" s="234" t="s">
        <v>1638</v>
      </c>
      <c r="G622" s="43"/>
      <c r="H622" s="43"/>
      <c r="I622" s="230"/>
      <c r="J622" s="43"/>
      <c r="K622" s="43"/>
      <c r="L622" s="47"/>
      <c r="M622" s="231"/>
      <c r="N622" s="232"/>
      <c r="O622" s="87"/>
      <c r="P622" s="87"/>
      <c r="Q622" s="87"/>
      <c r="R622" s="87"/>
      <c r="S622" s="87"/>
      <c r="T622" s="88"/>
      <c r="U622" s="41"/>
      <c r="V622" s="41"/>
      <c r="W622" s="41"/>
      <c r="X622" s="41"/>
      <c r="Y622" s="41"/>
      <c r="Z622" s="41"/>
      <c r="AA622" s="41"/>
      <c r="AB622" s="41"/>
      <c r="AC622" s="41"/>
      <c r="AD622" s="41"/>
      <c r="AE622" s="41"/>
      <c r="AT622" s="20" t="s">
        <v>204</v>
      </c>
      <c r="AU622" s="20" t="s">
        <v>78</v>
      </c>
    </row>
    <row r="623" s="13" customFormat="1">
      <c r="A623" s="13"/>
      <c r="B623" s="235"/>
      <c r="C623" s="236"/>
      <c r="D623" s="228" t="s">
        <v>206</v>
      </c>
      <c r="E623" s="237" t="s">
        <v>19</v>
      </c>
      <c r="F623" s="238" t="s">
        <v>279</v>
      </c>
      <c r="G623" s="236"/>
      <c r="H623" s="237" t="s">
        <v>19</v>
      </c>
      <c r="I623" s="239"/>
      <c r="J623" s="236"/>
      <c r="K623" s="236"/>
      <c r="L623" s="240"/>
      <c r="M623" s="241"/>
      <c r="N623" s="242"/>
      <c r="O623" s="242"/>
      <c r="P623" s="242"/>
      <c r="Q623" s="242"/>
      <c r="R623" s="242"/>
      <c r="S623" s="242"/>
      <c r="T623" s="243"/>
      <c r="U623" s="13"/>
      <c r="V623" s="13"/>
      <c r="W623" s="13"/>
      <c r="X623" s="13"/>
      <c r="Y623" s="13"/>
      <c r="Z623" s="13"/>
      <c r="AA623" s="13"/>
      <c r="AB623" s="13"/>
      <c r="AC623" s="13"/>
      <c r="AD623" s="13"/>
      <c r="AE623" s="13"/>
      <c r="AT623" s="244" t="s">
        <v>206</v>
      </c>
      <c r="AU623" s="244" t="s">
        <v>78</v>
      </c>
      <c r="AV623" s="13" t="s">
        <v>76</v>
      </c>
      <c r="AW623" s="13" t="s">
        <v>31</v>
      </c>
      <c r="AX623" s="13" t="s">
        <v>69</v>
      </c>
      <c r="AY623" s="244" t="s">
        <v>193</v>
      </c>
    </row>
    <row r="624" s="13" customFormat="1">
      <c r="A624" s="13"/>
      <c r="B624" s="235"/>
      <c r="C624" s="236"/>
      <c r="D624" s="228" t="s">
        <v>206</v>
      </c>
      <c r="E624" s="237" t="s">
        <v>19</v>
      </c>
      <c r="F624" s="238" t="s">
        <v>1578</v>
      </c>
      <c r="G624" s="236"/>
      <c r="H624" s="237" t="s">
        <v>19</v>
      </c>
      <c r="I624" s="239"/>
      <c r="J624" s="236"/>
      <c r="K624" s="236"/>
      <c r="L624" s="240"/>
      <c r="M624" s="241"/>
      <c r="N624" s="242"/>
      <c r="O624" s="242"/>
      <c r="P624" s="242"/>
      <c r="Q624" s="242"/>
      <c r="R624" s="242"/>
      <c r="S624" s="242"/>
      <c r="T624" s="243"/>
      <c r="U624" s="13"/>
      <c r="V624" s="13"/>
      <c r="W624" s="13"/>
      <c r="X624" s="13"/>
      <c r="Y624" s="13"/>
      <c r="Z624" s="13"/>
      <c r="AA624" s="13"/>
      <c r="AB624" s="13"/>
      <c r="AC624" s="13"/>
      <c r="AD624" s="13"/>
      <c r="AE624" s="13"/>
      <c r="AT624" s="244" t="s">
        <v>206</v>
      </c>
      <c r="AU624" s="244" t="s">
        <v>78</v>
      </c>
      <c r="AV624" s="13" t="s">
        <v>76</v>
      </c>
      <c r="AW624" s="13" t="s">
        <v>31</v>
      </c>
      <c r="AX624" s="13" t="s">
        <v>69</v>
      </c>
      <c r="AY624" s="244" t="s">
        <v>193</v>
      </c>
    </row>
    <row r="625" s="14" customFormat="1">
      <c r="A625" s="14"/>
      <c r="B625" s="245"/>
      <c r="C625" s="246"/>
      <c r="D625" s="228" t="s">
        <v>206</v>
      </c>
      <c r="E625" s="247" t="s">
        <v>19</v>
      </c>
      <c r="F625" s="248" t="s">
        <v>1579</v>
      </c>
      <c r="G625" s="246"/>
      <c r="H625" s="249">
        <v>42.840000000000003</v>
      </c>
      <c r="I625" s="250"/>
      <c r="J625" s="246"/>
      <c r="K625" s="246"/>
      <c r="L625" s="251"/>
      <c r="M625" s="252"/>
      <c r="N625" s="253"/>
      <c r="O625" s="253"/>
      <c r="P625" s="253"/>
      <c r="Q625" s="253"/>
      <c r="R625" s="253"/>
      <c r="S625" s="253"/>
      <c r="T625" s="254"/>
      <c r="U625" s="14"/>
      <c r="V625" s="14"/>
      <c r="W625" s="14"/>
      <c r="X625" s="14"/>
      <c r="Y625" s="14"/>
      <c r="Z625" s="14"/>
      <c r="AA625" s="14"/>
      <c r="AB625" s="14"/>
      <c r="AC625" s="14"/>
      <c r="AD625" s="14"/>
      <c r="AE625" s="14"/>
      <c r="AT625" s="255" t="s">
        <v>206</v>
      </c>
      <c r="AU625" s="255" t="s">
        <v>78</v>
      </c>
      <c r="AV625" s="14" t="s">
        <v>78</v>
      </c>
      <c r="AW625" s="14" t="s">
        <v>31</v>
      </c>
      <c r="AX625" s="14" t="s">
        <v>69</v>
      </c>
      <c r="AY625" s="255" t="s">
        <v>193</v>
      </c>
    </row>
    <row r="626" s="14" customFormat="1">
      <c r="A626" s="14"/>
      <c r="B626" s="245"/>
      <c r="C626" s="246"/>
      <c r="D626" s="228" t="s">
        <v>206</v>
      </c>
      <c r="E626" s="247" t="s">
        <v>19</v>
      </c>
      <c r="F626" s="248" t="s">
        <v>1580</v>
      </c>
      <c r="G626" s="246"/>
      <c r="H626" s="249">
        <v>-4.3200000000000003</v>
      </c>
      <c r="I626" s="250"/>
      <c r="J626" s="246"/>
      <c r="K626" s="246"/>
      <c r="L626" s="251"/>
      <c r="M626" s="252"/>
      <c r="N626" s="253"/>
      <c r="O626" s="253"/>
      <c r="P626" s="253"/>
      <c r="Q626" s="253"/>
      <c r="R626" s="253"/>
      <c r="S626" s="253"/>
      <c r="T626" s="254"/>
      <c r="U626" s="14"/>
      <c r="V626" s="14"/>
      <c r="W626" s="14"/>
      <c r="X626" s="14"/>
      <c r="Y626" s="14"/>
      <c r="Z626" s="14"/>
      <c r="AA626" s="14"/>
      <c r="AB626" s="14"/>
      <c r="AC626" s="14"/>
      <c r="AD626" s="14"/>
      <c r="AE626" s="14"/>
      <c r="AT626" s="255" t="s">
        <v>206</v>
      </c>
      <c r="AU626" s="255" t="s">
        <v>78</v>
      </c>
      <c r="AV626" s="14" t="s">
        <v>78</v>
      </c>
      <c r="AW626" s="14" t="s">
        <v>31</v>
      </c>
      <c r="AX626" s="14" t="s">
        <v>69</v>
      </c>
      <c r="AY626" s="255" t="s">
        <v>193</v>
      </c>
    </row>
    <row r="627" s="15" customFormat="1">
      <c r="A627" s="15"/>
      <c r="B627" s="256"/>
      <c r="C627" s="257"/>
      <c r="D627" s="228" t="s">
        <v>206</v>
      </c>
      <c r="E627" s="258" t="s">
        <v>19</v>
      </c>
      <c r="F627" s="259" t="s">
        <v>218</v>
      </c>
      <c r="G627" s="257"/>
      <c r="H627" s="260">
        <v>38.520000000000003</v>
      </c>
      <c r="I627" s="261"/>
      <c r="J627" s="257"/>
      <c r="K627" s="257"/>
      <c r="L627" s="262"/>
      <c r="M627" s="263"/>
      <c r="N627" s="264"/>
      <c r="O627" s="264"/>
      <c r="P627" s="264"/>
      <c r="Q627" s="264"/>
      <c r="R627" s="264"/>
      <c r="S627" s="264"/>
      <c r="T627" s="265"/>
      <c r="U627" s="15"/>
      <c r="V627" s="15"/>
      <c r="W627" s="15"/>
      <c r="X627" s="15"/>
      <c r="Y627" s="15"/>
      <c r="Z627" s="15"/>
      <c r="AA627" s="15"/>
      <c r="AB627" s="15"/>
      <c r="AC627" s="15"/>
      <c r="AD627" s="15"/>
      <c r="AE627" s="15"/>
      <c r="AT627" s="266" t="s">
        <v>206</v>
      </c>
      <c r="AU627" s="266" t="s">
        <v>78</v>
      </c>
      <c r="AV627" s="15" t="s">
        <v>200</v>
      </c>
      <c r="AW627" s="15" t="s">
        <v>31</v>
      </c>
      <c r="AX627" s="15" t="s">
        <v>76</v>
      </c>
      <c r="AY627" s="266" t="s">
        <v>193</v>
      </c>
    </row>
    <row r="628" s="2" customFormat="1" ht="16.5" customHeight="1">
      <c r="A628" s="41"/>
      <c r="B628" s="42"/>
      <c r="C628" s="215" t="s">
        <v>731</v>
      </c>
      <c r="D628" s="215" t="s">
        <v>195</v>
      </c>
      <c r="E628" s="216" t="s">
        <v>1639</v>
      </c>
      <c r="F628" s="217" t="s">
        <v>1640</v>
      </c>
      <c r="G628" s="218" t="s">
        <v>258</v>
      </c>
      <c r="H628" s="219">
        <v>8.4000000000000004</v>
      </c>
      <c r="I628" s="220"/>
      <c r="J628" s="221">
        <f>ROUND(I628*H628,2)</f>
        <v>0</v>
      </c>
      <c r="K628" s="217" t="s">
        <v>19</v>
      </c>
      <c r="L628" s="47"/>
      <c r="M628" s="222" t="s">
        <v>19</v>
      </c>
      <c r="N628" s="223" t="s">
        <v>40</v>
      </c>
      <c r="O628" s="87"/>
      <c r="P628" s="224">
        <f>O628*H628</f>
        <v>0</v>
      </c>
      <c r="Q628" s="224">
        <v>0</v>
      </c>
      <c r="R628" s="224">
        <f>Q628*H628</f>
        <v>0</v>
      </c>
      <c r="S628" s="224">
        <v>0</v>
      </c>
      <c r="T628" s="225">
        <f>S628*H628</f>
        <v>0</v>
      </c>
      <c r="U628" s="41"/>
      <c r="V628" s="41"/>
      <c r="W628" s="41"/>
      <c r="X628" s="41"/>
      <c r="Y628" s="41"/>
      <c r="Z628" s="41"/>
      <c r="AA628" s="41"/>
      <c r="AB628" s="41"/>
      <c r="AC628" s="41"/>
      <c r="AD628" s="41"/>
      <c r="AE628" s="41"/>
      <c r="AR628" s="226" t="s">
        <v>323</v>
      </c>
      <c r="AT628" s="226" t="s">
        <v>195</v>
      </c>
      <c r="AU628" s="226" t="s">
        <v>78</v>
      </c>
      <c r="AY628" s="20" t="s">
        <v>193</v>
      </c>
      <c r="BE628" s="227">
        <f>IF(N628="základní",J628,0)</f>
        <v>0</v>
      </c>
      <c r="BF628" s="227">
        <f>IF(N628="snížená",J628,0)</f>
        <v>0</v>
      </c>
      <c r="BG628" s="227">
        <f>IF(N628="zákl. přenesená",J628,0)</f>
        <v>0</v>
      </c>
      <c r="BH628" s="227">
        <f>IF(N628="sníž. přenesená",J628,0)</f>
        <v>0</v>
      </c>
      <c r="BI628" s="227">
        <f>IF(N628="nulová",J628,0)</f>
        <v>0</v>
      </c>
      <c r="BJ628" s="20" t="s">
        <v>76</v>
      </c>
      <c r="BK628" s="227">
        <f>ROUND(I628*H628,2)</f>
        <v>0</v>
      </c>
      <c r="BL628" s="20" t="s">
        <v>323</v>
      </c>
      <c r="BM628" s="226" t="s">
        <v>1641</v>
      </c>
    </row>
    <row r="629" s="2" customFormat="1">
      <c r="A629" s="41"/>
      <c r="B629" s="42"/>
      <c r="C629" s="43"/>
      <c r="D629" s="228" t="s">
        <v>202</v>
      </c>
      <c r="E629" s="43"/>
      <c r="F629" s="229" t="s">
        <v>1642</v>
      </c>
      <c r="G629" s="43"/>
      <c r="H629" s="43"/>
      <c r="I629" s="230"/>
      <c r="J629" s="43"/>
      <c r="K629" s="43"/>
      <c r="L629" s="47"/>
      <c r="M629" s="231"/>
      <c r="N629" s="232"/>
      <c r="O629" s="87"/>
      <c r="P629" s="87"/>
      <c r="Q629" s="87"/>
      <c r="R629" s="87"/>
      <c r="S629" s="87"/>
      <c r="T629" s="88"/>
      <c r="U629" s="41"/>
      <c r="V629" s="41"/>
      <c r="W629" s="41"/>
      <c r="X629" s="41"/>
      <c r="Y629" s="41"/>
      <c r="Z629" s="41"/>
      <c r="AA629" s="41"/>
      <c r="AB629" s="41"/>
      <c r="AC629" s="41"/>
      <c r="AD629" s="41"/>
      <c r="AE629" s="41"/>
      <c r="AT629" s="20" t="s">
        <v>202</v>
      </c>
      <c r="AU629" s="20" t="s">
        <v>78</v>
      </c>
    </row>
    <row r="630" s="13" customFormat="1">
      <c r="A630" s="13"/>
      <c r="B630" s="235"/>
      <c r="C630" s="236"/>
      <c r="D630" s="228" t="s">
        <v>206</v>
      </c>
      <c r="E630" s="237" t="s">
        <v>19</v>
      </c>
      <c r="F630" s="238" t="s">
        <v>279</v>
      </c>
      <c r="G630" s="236"/>
      <c r="H630" s="237" t="s">
        <v>19</v>
      </c>
      <c r="I630" s="239"/>
      <c r="J630" s="236"/>
      <c r="K630" s="236"/>
      <c r="L630" s="240"/>
      <c r="M630" s="241"/>
      <c r="N630" s="242"/>
      <c r="O630" s="242"/>
      <c r="P630" s="242"/>
      <c r="Q630" s="242"/>
      <c r="R630" s="242"/>
      <c r="S630" s="242"/>
      <c r="T630" s="243"/>
      <c r="U630" s="13"/>
      <c r="V630" s="13"/>
      <c r="W630" s="13"/>
      <c r="X630" s="13"/>
      <c r="Y630" s="13"/>
      <c r="Z630" s="13"/>
      <c r="AA630" s="13"/>
      <c r="AB630" s="13"/>
      <c r="AC630" s="13"/>
      <c r="AD630" s="13"/>
      <c r="AE630" s="13"/>
      <c r="AT630" s="244" t="s">
        <v>206</v>
      </c>
      <c r="AU630" s="244" t="s">
        <v>78</v>
      </c>
      <c r="AV630" s="13" t="s">
        <v>76</v>
      </c>
      <c r="AW630" s="13" t="s">
        <v>31</v>
      </c>
      <c r="AX630" s="13" t="s">
        <v>69</v>
      </c>
      <c r="AY630" s="244" t="s">
        <v>193</v>
      </c>
    </row>
    <row r="631" s="13" customFormat="1">
      <c r="A631" s="13"/>
      <c r="B631" s="235"/>
      <c r="C631" s="236"/>
      <c r="D631" s="228" t="s">
        <v>206</v>
      </c>
      <c r="E631" s="237" t="s">
        <v>19</v>
      </c>
      <c r="F631" s="238" t="s">
        <v>1643</v>
      </c>
      <c r="G631" s="236"/>
      <c r="H631" s="237" t="s">
        <v>19</v>
      </c>
      <c r="I631" s="239"/>
      <c r="J631" s="236"/>
      <c r="K631" s="236"/>
      <c r="L631" s="240"/>
      <c r="M631" s="241"/>
      <c r="N631" s="242"/>
      <c r="O631" s="242"/>
      <c r="P631" s="242"/>
      <c r="Q631" s="242"/>
      <c r="R631" s="242"/>
      <c r="S631" s="242"/>
      <c r="T631" s="243"/>
      <c r="U631" s="13"/>
      <c r="V631" s="13"/>
      <c r="W631" s="13"/>
      <c r="X631" s="13"/>
      <c r="Y631" s="13"/>
      <c r="Z631" s="13"/>
      <c r="AA631" s="13"/>
      <c r="AB631" s="13"/>
      <c r="AC631" s="13"/>
      <c r="AD631" s="13"/>
      <c r="AE631" s="13"/>
      <c r="AT631" s="244" t="s">
        <v>206</v>
      </c>
      <c r="AU631" s="244" t="s">
        <v>78</v>
      </c>
      <c r="AV631" s="13" t="s">
        <v>76</v>
      </c>
      <c r="AW631" s="13" t="s">
        <v>31</v>
      </c>
      <c r="AX631" s="13" t="s">
        <v>69</v>
      </c>
      <c r="AY631" s="244" t="s">
        <v>193</v>
      </c>
    </row>
    <row r="632" s="14" customFormat="1">
      <c r="A632" s="14"/>
      <c r="B632" s="245"/>
      <c r="C632" s="246"/>
      <c r="D632" s="228" t="s">
        <v>206</v>
      </c>
      <c r="E632" s="247" t="s">
        <v>19</v>
      </c>
      <c r="F632" s="248" t="s">
        <v>1644</v>
      </c>
      <c r="G632" s="246"/>
      <c r="H632" s="249">
        <v>8.4000000000000004</v>
      </c>
      <c r="I632" s="250"/>
      <c r="J632" s="246"/>
      <c r="K632" s="246"/>
      <c r="L632" s="251"/>
      <c r="M632" s="252"/>
      <c r="N632" s="253"/>
      <c r="O632" s="253"/>
      <c r="P632" s="253"/>
      <c r="Q632" s="253"/>
      <c r="R632" s="253"/>
      <c r="S632" s="253"/>
      <c r="T632" s="254"/>
      <c r="U632" s="14"/>
      <c r="V632" s="14"/>
      <c r="W632" s="14"/>
      <c r="X632" s="14"/>
      <c r="Y632" s="14"/>
      <c r="Z632" s="14"/>
      <c r="AA632" s="14"/>
      <c r="AB632" s="14"/>
      <c r="AC632" s="14"/>
      <c r="AD632" s="14"/>
      <c r="AE632" s="14"/>
      <c r="AT632" s="255" t="s">
        <v>206</v>
      </c>
      <c r="AU632" s="255" t="s">
        <v>78</v>
      </c>
      <c r="AV632" s="14" t="s">
        <v>78</v>
      </c>
      <c r="AW632" s="14" t="s">
        <v>31</v>
      </c>
      <c r="AX632" s="14" t="s">
        <v>76</v>
      </c>
      <c r="AY632" s="255" t="s">
        <v>193</v>
      </c>
    </row>
    <row r="633" s="2" customFormat="1" ht="16.5" customHeight="1">
      <c r="A633" s="41"/>
      <c r="B633" s="42"/>
      <c r="C633" s="215" t="s">
        <v>739</v>
      </c>
      <c r="D633" s="215" t="s">
        <v>195</v>
      </c>
      <c r="E633" s="216" t="s">
        <v>1645</v>
      </c>
      <c r="F633" s="217" t="s">
        <v>1646</v>
      </c>
      <c r="G633" s="218" t="s">
        <v>258</v>
      </c>
      <c r="H633" s="219">
        <v>38.520000000000003</v>
      </c>
      <c r="I633" s="220"/>
      <c r="J633" s="221">
        <f>ROUND(I633*H633,2)</f>
        <v>0</v>
      </c>
      <c r="K633" s="217" t="s">
        <v>199</v>
      </c>
      <c r="L633" s="47"/>
      <c r="M633" s="222" t="s">
        <v>19</v>
      </c>
      <c r="N633" s="223" t="s">
        <v>40</v>
      </c>
      <c r="O633" s="87"/>
      <c r="P633" s="224">
        <f>O633*H633</f>
        <v>0</v>
      </c>
      <c r="Q633" s="224">
        <v>0</v>
      </c>
      <c r="R633" s="224">
        <f>Q633*H633</f>
        <v>0</v>
      </c>
      <c r="S633" s="224">
        <v>0.00012999999999999999</v>
      </c>
      <c r="T633" s="225">
        <f>S633*H633</f>
        <v>0.0050076000000000001</v>
      </c>
      <c r="U633" s="41"/>
      <c r="V633" s="41"/>
      <c r="W633" s="41"/>
      <c r="X633" s="41"/>
      <c r="Y633" s="41"/>
      <c r="Z633" s="41"/>
      <c r="AA633" s="41"/>
      <c r="AB633" s="41"/>
      <c r="AC633" s="41"/>
      <c r="AD633" s="41"/>
      <c r="AE633" s="41"/>
      <c r="AR633" s="226" t="s">
        <v>323</v>
      </c>
      <c r="AT633" s="226" t="s">
        <v>195</v>
      </c>
      <c r="AU633" s="226" t="s">
        <v>78</v>
      </c>
      <c r="AY633" s="20" t="s">
        <v>193</v>
      </c>
      <c r="BE633" s="227">
        <f>IF(N633="základní",J633,0)</f>
        <v>0</v>
      </c>
      <c r="BF633" s="227">
        <f>IF(N633="snížená",J633,0)</f>
        <v>0</v>
      </c>
      <c r="BG633" s="227">
        <f>IF(N633="zákl. přenesená",J633,0)</f>
        <v>0</v>
      </c>
      <c r="BH633" s="227">
        <f>IF(N633="sníž. přenesená",J633,0)</f>
        <v>0</v>
      </c>
      <c r="BI633" s="227">
        <f>IF(N633="nulová",J633,0)</f>
        <v>0</v>
      </c>
      <c r="BJ633" s="20" t="s">
        <v>76</v>
      </c>
      <c r="BK633" s="227">
        <f>ROUND(I633*H633,2)</f>
        <v>0</v>
      </c>
      <c r="BL633" s="20" t="s">
        <v>323</v>
      </c>
      <c r="BM633" s="226" t="s">
        <v>1647</v>
      </c>
    </row>
    <row r="634" s="2" customFormat="1">
      <c r="A634" s="41"/>
      <c r="B634" s="42"/>
      <c r="C634" s="43"/>
      <c r="D634" s="228" t="s">
        <v>202</v>
      </c>
      <c r="E634" s="43"/>
      <c r="F634" s="229" t="s">
        <v>1646</v>
      </c>
      <c r="G634" s="43"/>
      <c r="H634" s="43"/>
      <c r="I634" s="230"/>
      <c r="J634" s="43"/>
      <c r="K634" s="43"/>
      <c r="L634" s="47"/>
      <c r="M634" s="231"/>
      <c r="N634" s="232"/>
      <c r="O634" s="87"/>
      <c r="P634" s="87"/>
      <c r="Q634" s="87"/>
      <c r="R634" s="87"/>
      <c r="S634" s="87"/>
      <c r="T634" s="88"/>
      <c r="U634" s="41"/>
      <c r="V634" s="41"/>
      <c r="W634" s="41"/>
      <c r="X634" s="41"/>
      <c r="Y634" s="41"/>
      <c r="Z634" s="41"/>
      <c r="AA634" s="41"/>
      <c r="AB634" s="41"/>
      <c r="AC634" s="41"/>
      <c r="AD634" s="41"/>
      <c r="AE634" s="41"/>
      <c r="AT634" s="20" t="s">
        <v>202</v>
      </c>
      <c r="AU634" s="20" t="s">
        <v>78</v>
      </c>
    </row>
    <row r="635" s="2" customFormat="1">
      <c r="A635" s="41"/>
      <c r="B635" s="42"/>
      <c r="C635" s="43"/>
      <c r="D635" s="233" t="s">
        <v>204</v>
      </c>
      <c r="E635" s="43"/>
      <c r="F635" s="234" t="s">
        <v>1648</v>
      </c>
      <c r="G635" s="43"/>
      <c r="H635" s="43"/>
      <c r="I635" s="230"/>
      <c r="J635" s="43"/>
      <c r="K635" s="43"/>
      <c r="L635" s="47"/>
      <c r="M635" s="231"/>
      <c r="N635" s="232"/>
      <c r="O635" s="87"/>
      <c r="P635" s="87"/>
      <c r="Q635" s="87"/>
      <c r="R635" s="87"/>
      <c r="S635" s="87"/>
      <c r="T635" s="88"/>
      <c r="U635" s="41"/>
      <c r="V635" s="41"/>
      <c r="W635" s="41"/>
      <c r="X635" s="41"/>
      <c r="Y635" s="41"/>
      <c r="Z635" s="41"/>
      <c r="AA635" s="41"/>
      <c r="AB635" s="41"/>
      <c r="AC635" s="41"/>
      <c r="AD635" s="41"/>
      <c r="AE635" s="41"/>
      <c r="AT635" s="20" t="s">
        <v>204</v>
      </c>
      <c r="AU635" s="20" t="s">
        <v>78</v>
      </c>
    </row>
    <row r="636" s="13" customFormat="1">
      <c r="A636" s="13"/>
      <c r="B636" s="235"/>
      <c r="C636" s="236"/>
      <c r="D636" s="228" t="s">
        <v>206</v>
      </c>
      <c r="E636" s="237" t="s">
        <v>19</v>
      </c>
      <c r="F636" s="238" t="s">
        <v>279</v>
      </c>
      <c r="G636" s="236"/>
      <c r="H636" s="237" t="s">
        <v>19</v>
      </c>
      <c r="I636" s="239"/>
      <c r="J636" s="236"/>
      <c r="K636" s="236"/>
      <c r="L636" s="240"/>
      <c r="M636" s="241"/>
      <c r="N636" s="242"/>
      <c r="O636" s="242"/>
      <c r="P636" s="242"/>
      <c r="Q636" s="242"/>
      <c r="R636" s="242"/>
      <c r="S636" s="242"/>
      <c r="T636" s="243"/>
      <c r="U636" s="13"/>
      <c r="V636" s="13"/>
      <c r="W636" s="13"/>
      <c r="X636" s="13"/>
      <c r="Y636" s="13"/>
      <c r="Z636" s="13"/>
      <c r="AA636" s="13"/>
      <c r="AB636" s="13"/>
      <c r="AC636" s="13"/>
      <c r="AD636" s="13"/>
      <c r="AE636" s="13"/>
      <c r="AT636" s="244" t="s">
        <v>206</v>
      </c>
      <c r="AU636" s="244" t="s">
        <v>78</v>
      </c>
      <c r="AV636" s="13" t="s">
        <v>76</v>
      </c>
      <c r="AW636" s="13" t="s">
        <v>31</v>
      </c>
      <c r="AX636" s="13" t="s">
        <v>69</v>
      </c>
      <c r="AY636" s="244" t="s">
        <v>193</v>
      </c>
    </row>
    <row r="637" s="13" customFormat="1">
      <c r="A637" s="13"/>
      <c r="B637" s="235"/>
      <c r="C637" s="236"/>
      <c r="D637" s="228" t="s">
        <v>206</v>
      </c>
      <c r="E637" s="237" t="s">
        <v>19</v>
      </c>
      <c r="F637" s="238" t="s">
        <v>1578</v>
      </c>
      <c r="G637" s="236"/>
      <c r="H637" s="237" t="s">
        <v>19</v>
      </c>
      <c r="I637" s="239"/>
      <c r="J637" s="236"/>
      <c r="K637" s="236"/>
      <c r="L637" s="240"/>
      <c r="M637" s="241"/>
      <c r="N637" s="242"/>
      <c r="O637" s="242"/>
      <c r="P637" s="242"/>
      <c r="Q637" s="242"/>
      <c r="R637" s="242"/>
      <c r="S637" s="242"/>
      <c r="T637" s="243"/>
      <c r="U637" s="13"/>
      <c r="V637" s="13"/>
      <c r="W637" s="13"/>
      <c r="X637" s="13"/>
      <c r="Y637" s="13"/>
      <c r="Z637" s="13"/>
      <c r="AA637" s="13"/>
      <c r="AB637" s="13"/>
      <c r="AC637" s="13"/>
      <c r="AD637" s="13"/>
      <c r="AE637" s="13"/>
      <c r="AT637" s="244" t="s">
        <v>206</v>
      </c>
      <c r="AU637" s="244" t="s">
        <v>78</v>
      </c>
      <c r="AV637" s="13" t="s">
        <v>76</v>
      </c>
      <c r="AW637" s="13" t="s">
        <v>31</v>
      </c>
      <c r="AX637" s="13" t="s">
        <v>69</v>
      </c>
      <c r="AY637" s="244" t="s">
        <v>193</v>
      </c>
    </row>
    <row r="638" s="14" customFormat="1">
      <c r="A638" s="14"/>
      <c r="B638" s="245"/>
      <c r="C638" s="246"/>
      <c r="D638" s="228" t="s">
        <v>206</v>
      </c>
      <c r="E638" s="247" t="s">
        <v>19</v>
      </c>
      <c r="F638" s="248" t="s">
        <v>1579</v>
      </c>
      <c r="G638" s="246"/>
      <c r="H638" s="249">
        <v>42.840000000000003</v>
      </c>
      <c r="I638" s="250"/>
      <c r="J638" s="246"/>
      <c r="K638" s="246"/>
      <c r="L638" s="251"/>
      <c r="M638" s="252"/>
      <c r="N638" s="253"/>
      <c r="O638" s="253"/>
      <c r="P638" s="253"/>
      <c r="Q638" s="253"/>
      <c r="R638" s="253"/>
      <c r="S638" s="253"/>
      <c r="T638" s="254"/>
      <c r="U638" s="14"/>
      <c r="V638" s="14"/>
      <c r="W638" s="14"/>
      <c r="X638" s="14"/>
      <c r="Y638" s="14"/>
      <c r="Z638" s="14"/>
      <c r="AA638" s="14"/>
      <c r="AB638" s="14"/>
      <c r="AC638" s="14"/>
      <c r="AD638" s="14"/>
      <c r="AE638" s="14"/>
      <c r="AT638" s="255" t="s">
        <v>206</v>
      </c>
      <c r="AU638" s="255" t="s">
        <v>78</v>
      </c>
      <c r="AV638" s="14" t="s">
        <v>78</v>
      </c>
      <c r="AW638" s="14" t="s">
        <v>31</v>
      </c>
      <c r="AX638" s="14" t="s">
        <v>69</v>
      </c>
      <c r="AY638" s="255" t="s">
        <v>193</v>
      </c>
    </row>
    <row r="639" s="14" customFormat="1">
      <c r="A639" s="14"/>
      <c r="B639" s="245"/>
      <c r="C639" s="246"/>
      <c r="D639" s="228" t="s">
        <v>206</v>
      </c>
      <c r="E639" s="247" t="s">
        <v>19</v>
      </c>
      <c r="F639" s="248" t="s">
        <v>1580</v>
      </c>
      <c r="G639" s="246"/>
      <c r="H639" s="249">
        <v>-4.3200000000000003</v>
      </c>
      <c r="I639" s="250"/>
      <c r="J639" s="246"/>
      <c r="K639" s="246"/>
      <c r="L639" s="251"/>
      <c r="M639" s="252"/>
      <c r="N639" s="253"/>
      <c r="O639" s="253"/>
      <c r="P639" s="253"/>
      <c r="Q639" s="253"/>
      <c r="R639" s="253"/>
      <c r="S639" s="253"/>
      <c r="T639" s="254"/>
      <c r="U639" s="14"/>
      <c r="V639" s="14"/>
      <c r="W639" s="14"/>
      <c r="X639" s="14"/>
      <c r="Y639" s="14"/>
      <c r="Z639" s="14"/>
      <c r="AA639" s="14"/>
      <c r="AB639" s="14"/>
      <c r="AC639" s="14"/>
      <c r="AD639" s="14"/>
      <c r="AE639" s="14"/>
      <c r="AT639" s="255" t="s">
        <v>206</v>
      </c>
      <c r="AU639" s="255" t="s">
        <v>78</v>
      </c>
      <c r="AV639" s="14" t="s">
        <v>78</v>
      </c>
      <c r="AW639" s="14" t="s">
        <v>31</v>
      </c>
      <c r="AX639" s="14" t="s">
        <v>69</v>
      </c>
      <c r="AY639" s="255" t="s">
        <v>193</v>
      </c>
    </row>
    <row r="640" s="15" customFormat="1">
      <c r="A640" s="15"/>
      <c r="B640" s="256"/>
      <c r="C640" s="257"/>
      <c r="D640" s="228" t="s">
        <v>206</v>
      </c>
      <c r="E640" s="258" t="s">
        <v>19</v>
      </c>
      <c r="F640" s="259" t="s">
        <v>218</v>
      </c>
      <c r="G640" s="257"/>
      <c r="H640" s="260">
        <v>38.520000000000003</v>
      </c>
      <c r="I640" s="261"/>
      <c r="J640" s="257"/>
      <c r="K640" s="257"/>
      <c r="L640" s="262"/>
      <c r="M640" s="263"/>
      <c r="N640" s="264"/>
      <c r="O640" s="264"/>
      <c r="P640" s="264"/>
      <c r="Q640" s="264"/>
      <c r="R640" s="264"/>
      <c r="S640" s="264"/>
      <c r="T640" s="265"/>
      <c r="U640" s="15"/>
      <c r="V640" s="15"/>
      <c r="W640" s="15"/>
      <c r="X640" s="15"/>
      <c r="Y640" s="15"/>
      <c r="Z640" s="15"/>
      <c r="AA640" s="15"/>
      <c r="AB640" s="15"/>
      <c r="AC640" s="15"/>
      <c r="AD640" s="15"/>
      <c r="AE640" s="15"/>
      <c r="AT640" s="266" t="s">
        <v>206</v>
      </c>
      <c r="AU640" s="266" t="s">
        <v>78</v>
      </c>
      <c r="AV640" s="15" t="s">
        <v>200</v>
      </c>
      <c r="AW640" s="15" t="s">
        <v>31</v>
      </c>
      <c r="AX640" s="15" t="s">
        <v>76</v>
      </c>
      <c r="AY640" s="266" t="s">
        <v>193</v>
      </c>
    </row>
    <row r="641" s="12" customFormat="1" ht="22.8" customHeight="1">
      <c r="A641" s="12"/>
      <c r="B641" s="199"/>
      <c r="C641" s="200"/>
      <c r="D641" s="201" t="s">
        <v>68</v>
      </c>
      <c r="E641" s="213" t="s">
        <v>844</v>
      </c>
      <c r="F641" s="213" t="s">
        <v>845</v>
      </c>
      <c r="G641" s="200"/>
      <c r="H641" s="200"/>
      <c r="I641" s="203"/>
      <c r="J641" s="214">
        <f>BK641</f>
        <v>0</v>
      </c>
      <c r="K641" s="200"/>
      <c r="L641" s="205"/>
      <c r="M641" s="206"/>
      <c r="N641" s="207"/>
      <c r="O641" s="207"/>
      <c r="P641" s="208">
        <f>SUM(P642:P679)</f>
        <v>0</v>
      </c>
      <c r="Q641" s="207"/>
      <c r="R641" s="208">
        <f>SUM(R642:R679)</f>
        <v>0</v>
      </c>
      <c r="S641" s="207"/>
      <c r="T641" s="209">
        <f>SUM(T642:T679)</f>
        <v>1.48183</v>
      </c>
      <c r="U641" s="12"/>
      <c r="V641" s="12"/>
      <c r="W641" s="12"/>
      <c r="X641" s="12"/>
      <c r="Y641" s="12"/>
      <c r="Z641" s="12"/>
      <c r="AA641" s="12"/>
      <c r="AB641" s="12"/>
      <c r="AC641" s="12"/>
      <c r="AD641" s="12"/>
      <c r="AE641" s="12"/>
      <c r="AR641" s="210" t="s">
        <v>78</v>
      </c>
      <c r="AT641" s="211" t="s">
        <v>68</v>
      </c>
      <c r="AU641" s="211" t="s">
        <v>76</v>
      </c>
      <c r="AY641" s="210" t="s">
        <v>193</v>
      </c>
      <c r="BK641" s="212">
        <f>SUM(BK642:BK679)</f>
        <v>0</v>
      </c>
    </row>
    <row r="642" s="2" customFormat="1" ht="16.5" customHeight="1">
      <c r="A642" s="41"/>
      <c r="B642" s="42"/>
      <c r="C642" s="215" t="s">
        <v>747</v>
      </c>
      <c r="D642" s="215" t="s">
        <v>195</v>
      </c>
      <c r="E642" s="216" t="s">
        <v>847</v>
      </c>
      <c r="F642" s="217" t="s">
        <v>848</v>
      </c>
      <c r="G642" s="218" t="s">
        <v>258</v>
      </c>
      <c r="H642" s="219">
        <v>66</v>
      </c>
      <c r="I642" s="220"/>
      <c r="J642" s="221">
        <f>ROUND(I642*H642,2)</f>
        <v>0</v>
      </c>
      <c r="K642" s="217" t="s">
        <v>199</v>
      </c>
      <c r="L642" s="47"/>
      <c r="M642" s="222" t="s">
        <v>19</v>
      </c>
      <c r="N642" s="223" t="s">
        <v>40</v>
      </c>
      <c r="O642" s="87"/>
      <c r="P642" s="224">
        <f>O642*H642</f>
        <v>0</v>
      </c>
      <c r="Q642" s="224">
        <v>0</v>
      </c>
      <c r="R642" s="224">
        <f>Q642*H642</f>
        <v>0</v>
      </c>
      <c r="S642" s="224">
        <v>0.01098</v>
      </c>
      <c r="T642" s="225">
        <f>S642*H642</f>
        <v>0.72467999999999999</v>
      </c>
      <c r="U642" s="41"/>
      <c r="V642" s="41"/>
      <c r="W642" s="41"/>
      <c r="X642" s="41"/>
      <c r="Y642" s="41"/>
      <c r="Z642" s="41"/>
      <c r="AA642" s="41"/>
      <c r="AB642" s="41"/>
      <c r="AC642" s="41"/>
      <c r="AD642" s="41"/>
      <c r="AE642" s="41"/>
      <c r="AR642" s="226" t="s">
        <v>323</v>
      </c>
      <c r="AT642" s="226" t="s">
        <v>195</v>
      </c>
      <c r="AU642" s="226" t="s">
        <v>78</v>
      </c>
      <c r="AY642" s="20" t="s">
        <v>193</v>
      </c>
      <c r="BE642" s="227">
        <f>IF(N642="základní",J642,0)</f>
        <v>0</v>
      </c>
      <c r="BF642" s="227">
        <f>IF(N642="snížená",J642,0)</f>
        <v>0</v>
      </c>
      <c r="BG642" s="227">
        <f>IF(N642="zákl. přenesená",J642,0)</f>
        <v>0</v>
      </c>
      <c r="BH642" s="227">
        <f>IF(N642="sníž. přenesená",J642,0)</f>
        <v>0</v>
      </c>
      <c r="BI642" s="227">
        <f>IF(N642="nulová",J642,0)</f>
        <v>0</v>
      </c>
      <c r="BJ642" s="20" t="s">
        <v>76</v>
      </c>
      <c r="BK642" s="227">
        <f>ROUND(I642*H642,2)</f>
        <v>0</v>
      </c>
      <c r="BL642" s="20" t="s">
        <v>323</v>
      </c>
      <c r="BM642" s="226" t="s">
        <v>1649</v>
      </c>
    </row>
    <row r="643" s="2" customFormat="1">
      <c r="A643" s="41"/>
      <c r="B643" s="42"/>
      <c r="C643" s="43"/>
      <c r="D643" s="228" t="s">
        <v>202</v>
      </c>
      <c r="E643" s="43"/>
      <c r="F643" s="229" t="s">
        <v>850</v>
      </c>
      <c r="G643" s="43"/>
      <c r="H643" s="43"/>
      <c r="I643" s="230"/>
      <c r="J643" s="43"/>
      <c r="K643" s="43"/>
      <c r="L643" s="47"/>
      <c r="M643" s="231"/>
      <c r="N643" s="232"/>
      <c r="O643" s="87"/>
      <c r="P643" s="87"/>
      <c r="Q643" s="87"/>
      <c r="R643" s="87"/>
      <c r="S643" s="87"/>
      <c r="T643" s="88"/>
      <c r="U643" s="41"/>
      <c r="V643" s="41"/>
      <c r="W643" s="41"/>
      <c r="X643" s="41"/>
      <c r="Y643" s="41"/>
      <c r="Z643" s="41"/>
      <c r="AA643" s="41"/>
      <c r="AB643" s="41"/>
      <c r="AC643" s="41"/>
      <c r="AD643" s="41"/>
      <c r="AE643" s="41"/>
      <c r="AT643" s="20" t="s">
        <v>202</v>
      </c>
      <c r="AU643" s="20" t="s">
        <v>78</v>
      </c>
    </row>
    <row r="644" s="2" customFormat="1">
      <c r="A644" s="41"/>
      <c r="B644" s="42"/>
      <c r="C644" s="43"/>
      <c r="D644" s="233" t="s">
        <v>204</v>
      </c>
      <c r="E644" s="43"/>
      <c r="F644" s="234" t="s">
        <v>851</v>
      </c>
      <c r="G644" s="43"/>
      <c r="H644" s="43"/>
      <c r="I644" s="230"/>
      <c r="J644" s="43"/>
      <c r="K644" s="43"/>
      <c r="L644" s="47"/>
      <c r="M644" s="231"/>
      <c r="N644" s="232"/>
      <c r="O644" s="87"/>
      <c r="P644" s="87"/>
      <c r="Q644" s="87"/>
      <c r="R644" s="87"/>
      <c r="S644" s="87"/>
      <c r="T644" s="88"/>
      <c r="U644" s="41"/>
      <c r="V644" s="41"/>
      <c r="W644" s="41"/>
      <c r="X644" s="41"/>
      <c r="Y644" s="41"/>
      <c r="Z644" s="41"/>
      <c r="AA644" s="41"/>
      <c r="AB644" s="41"/>
      <c r="AC644" s="41"/>
      <c r="AD644" s="41"/>
      <c r="AE644" s="41"/>
      <c r="AT644" s="20" t="s">
        <v>204</v>
      </c>
      <c r="AU644" s="20" t="s">
        <v>78</v>
      </c>
    </row>
    <row r="645" s="13" customFormat="1">
      <c r="A645" s="13"/>
      <c r="B645" s="235"/>
      <c r="C645" s="236"/>
      <c r="D645" s="228" t="s">
        <v>206</v>
      </c>
      <c r="E645" s="237" t="s">
        <v>19</v>
      </c>
      <c r="F645" s="238" t="s">
        <v>279</v>
      </c>
      <c r="G645" s="236"/>
      <c r="H645" s="237" t="s">
        <v>19</v>
      </c>
      <c r="I645" s="239"/>
      <c r="J645" s="236"/>
      <c r="K645" s="236"/>
      <c r="L645" s="240"/>
      <c r="M645" s="241"/>
      <c r="N645" s="242"/>
      <c r="O645" s="242"/>
      <c r="P645" s="242"/>
      <c r="Q645" s="242"/>
      <c r="R645" s="242"/>
      <c r="S645" s="242"/>
      <c r="T645" s="243"/>
      <c r="U645" s="13"/>
      <c r="V645" s="13"/>
      <c r="W645" s="13"/>
      <c r="X645" s="13"/>
      <c r="Y645" s="13"/>
      <c r="Z645" s="13"/>
      <c r="AA645" s="13"/>
      <c r="AB645" s="13"/>
      <c r="AC645" s="13"/>
      <c r="AD645" s="13"/>
      <c r="AE645" s="13"/>
      <c r="AT645" s="244" t="s">
        <v>206</v>
      </c>
      <c r="AU645" s="244" t="s">
        <v>78</v>
      </c>
      <c r="AV645" s="13" t="s">
        <v>76</v>
      </c>
      <c r="AW645" s="13" t="s">
        <v>31</v>
      </c>
      <c r="AX645" s="13" t="s">
        <v>69</v>
      </c>
      <c r="AY645" s="244" t="s">
        <v>193</v>
      </c>
    </row>
    <row r="646" s="13" customFormat="1">
      <c r="A646" s="13"/>
      <c r="B646" s="235"/>
      <c r="C646" s="236"/>
      <c r="D646" s="228" t="s">
        <v>206</v>
      </c>
      <c r="E646" s="237" t="s">
        <v>19</v>
      </c>
      <c r="F646" s="238" t="s">
        <v>1650</v>
      </c>
      <c r="G646" s="236"/>
      <c r="H646" s="237" t="s">
        <v>19</v>
      </c>
      <c r="I646" s="239"/>
      <c r="J646" s="236"/>
      <c r="K646" s="236"/>
      <c r="L646" s="240"/>
      <c r="M646" s="241"/>
      <c r="N646" s="242"/>
      <c r="O646" s="242"/>
      <c r="P646" s="242"/>
      <c r="Q646" s="242"/>
      <c r="R646" s="242"/>
      <c r="S646" s="242"/>
      <c r="T646" s="243"/>
      <c r="U646" s="13"/>
      <c r="V646" s="13"/>
      <c r="W646" s="13"/>
      <c r="X646" s="13"/>
      <c r="Y646" s="13"/>
      <c r="Z646" s="13"/>
      <c r="AA646" s="13"/>
      <c r="AB646" s="13"/>
      <c r="AC646" s="13"/>
      <c r="AD646" s="13"/>
      <c r="AE646" s="13"/>
      <c r="AT646" s="244" t="s">
        <v>206</v>
      </c>
      <c r="AU646" s="244" t="s">
        <v>78</v>
      </c>
      <c r="AV646" s="13" t="s">
        <v>76</v>
      </c>
      <c r="AW646" s="13" t="s">
        <v>31</v>
      </c>
      <c r="AX646" s="13" t="s">
        <v>69</v>
      </c>
      <c r="AY646" s="244" t="s">
        <v>193</v>
      </c>
    </row>
    <row r="647" s="14" customFormat="1">
      <c r="A647" s="14"/>
      <c r="B647" s="245"/>
      <c r="C647" s="246"/>
      <c r="D647" s="228" t="s">
        <v>206</v>
      </c>
      <c r="E647" s="247" t="s">
        <v>19</v>
      </c>
      <c r="F647" s="248" t="s">
        <v>1651</v>
      </c>
      <c r="G647" s="246"/>
      <c r="H647" s="249">
        <v>66</v>
      </c>
      <c r="I647" s="250"/>
      <c r="J647" s="246"/>
      <c r="K647" s="246"/>
      <c r="L647" s="251"/>
      <c r="M647" s="252"/>
      <c r="N647" s="253"/>
      <c r="O647" s="253"/>
      <c r="P647" s="253"/>
      <c r="Q647" s="253"/>
      <c r="R647" s="253"/>
      <c r="S647" s="253"/>
      <c r="T647" s="254"/>
      <c r="U647" s="14"/>
      <c r="V647" s="14"/>
      <c r="W647" s="14"/>
      <c r="X647" s="14"/>
      <c r="Y647" s="14"/>
      <c r="Z647" s="14"/>
      <c r="AA647" s="14"/>
      <c r="AB647" s="14"/>
      <c r="AC647" s="14"/>
      <c r="AD647" s="14"/>
      <c r="AE647" s="14"/>
      <c r="AT647" s="255" t="s">
        <v>206</v>
      </c>
      <c r="AU647" s="255" t="s">
        <v>78</v>
      </c>
      <c r="AV647" s="14" t="s">
        <v>78</v>
      </c>
      <c r="AW647" s="14" t="s">
        <v>31</v>
      </c>
      <c r="AX647" s="14" t="s">
        <v>69</v>
      </c>
      <c r="AY647" s="255" t="s">
        <v>193</v>
      </c>
    </row>
    <row r="648" s="15" customFormat="1">
      <c r="A648" s="15"/>
      <c r="B648" s="256"/>
      <c r="C648" s="257"/>
      <c r="D648" s="228" t="s">
        <v>206</v>
      </c>
      <c r="E648" s="258" t="s">
        <v>19</v>
      </c>
      <c r="F648" s="259" t="s">
        <v>218</v>
      </c>
      <c r="G648" s="257"/>
      <c r="H648" s="260">
        <v>66</v>
      </c>
      <c r="I648" s="261"/>
      <c r="J648" s="257"/>
      <c r="K648" s="257"/>
      <c r="L648" s="262"/>
      <c r="M648" s="263"/>
      <c r="N648" s="264"/>
      <c r="O648" s="264"/>
      <c r="P648" s="264"/>
      <c r="Q648" s="264"/>
      <c r="R648" s="264"/>
      <c r="S648" s="264"/>
      <c r="T648" s="265"/>
      <c r="U648" s="15"/>
      <c r="V648" s="15"/>
      <c r="W648" s="15"/>
      <c r="X648" s="15"/>
      <c r="Y648" s="15"/>
      <c r="Z648" s="15"/>
      <c r="AA648" s="15"/>
      <c r="AB648" s="15"/>
      <c r="AC648" s="15"/>
      <c r="AD648" s="15"/>
      <c r="AE648" s="15"/>
      <c r="AT648" s="266" t="s">
        <v>206</v>
      </c>
      <c r="AU648" s="266" t="s">
        <v>78</v>
      </c>
      <c r="AV648" s="15" t="s">
        <v>200</v>
      </c>
      <c r="AW648" s="15" t="s">
        <v>31</v>
      </c>
      <c r="AX648" s="15" t="s">
        <v>76</v>
      </c>
      <c r="AY648" s="266" t="s">
        <v>193</v>
      </c>
    </row>
    <row r="649" s="2" customFormat="1" ht="16.5" customHeight="1">
      <c r="A649" s="41"/>
      <c r="B649" s="42"/>
      <c r="C649" s="215" t="s">
        <v>758</v>
      </c>
      <c r="D649" s="215" t="s">
        <v>195</v>
      </c>
      <c r="E649" s="216" t="s">
        <v>856</v>
      </c>
      <c r="F649" s="217" t="s">
        <v>857</v>
      </c>
      <c r="G649" s="218" t="s">
        <v>258</v>
      </c>
      <c r="H649" s="219">
        <v>66</v>
      </c>
      <c r="I649" s="220"/>
      <c r="J649" s="221">
        <f>ROUND(I649*H649,2)</f>
        <v>0</v>
      </c>
      <c r="K649" s="217" t="s">
        <v>199</v>
      </c>
      <c r="L649" s="47"/>
      <c r="M649" s="222" t="s">
        <v>19</v>
      </c>
      <c r="N649" s="223" t="s">
        <v>40</v>
      </c>
      <c r="O649" s="87"/>
      <c r="P649" s="224">
        <f>O649*H649</f>
        <v>0</v>
      </c>
      <c r="Q649" s="224">
        <v>0</v>
      </c>
      <c r="R649" s="224">
        <f>Q649*H649</f>
        <v>0</v>
      </c>
      <c r="S649" s="224">
        <v>0.0080000000000000002</v>
      </c>
      <c r="T649" s="225">
        <f>S649*H649</f>
        <v>0.52800000000000002</v>
      </c>
      <c r="U649" s="41"/>
      <c r="V649" s="41"/>
      <c r="W649" s="41"/>
      <c r="X649" s="41"/>
      <c r="Y649" s="41"/>
      <c r="Z649" s="41"/>
      <c r="AA649" s="41"/>
      <c r="AB649" s="41"/>
      <c r="AC649" s="41"/>
      <c r="AD649" s="41"/>
      <c r="AE649" s="41"/>
      <c r="AR649" s="226" t="s">
        <v>323</v>
      </c>
      <c r="AT649" s="226" t="s">
        <v>195</v>
      </c>
      <c r="AU649" s="226" t="s">
        <v>78</v>
      </c>
      <c r="AY649" s="20" t="s">
        <v>193</v>
      </c>
      <c r="BE649" s="227">
        <f>IF(N649="základní",J649,0)</f>
        <v>0</v>
      </c>
      <c r="BF649" s="227">
        <f>IF(N649="snížená",J649,0)</f>
        <v>0</v>
      </c>
      <c r="BG649" s="227">
        <f>IF(N649="zákl. přenesená",J649,0)</f>
        <v>0</v>
      </c>
      <c r="BH649" s="227">
        <f>IF(N649="sníž. přenesená",J649,0)</f>
        <v>0</v>
      </c>
      <c r="BI649" s="227">
        <f>IF(N649="nulová",J649,0)</f>
        <v>0</v>
      </c>
      <c r="BJ649" s="20" t="s">
        <v>76</v>
      </c>
      <c r="BK649" s="227">
        <f>ROUND(I649*H649,2)</f>
        <v>0</v>
      </c>
      <c r="BL649" s="20" t="s">
        <v>323</v>
      </c>
      <c r="BM649" s="226" t="s">
        <v>1652</v>
      </c>
    </row>
    <row r="650" s="2" customFormat="1">
      <c r="A650" s="41"/>
      <c r="B650" s="42"/>
      <c r="C650" s="43"/>
      <c r="D650" s="228" t="s">
        <v>202</v>
      </c>
      <c r="E650" s="43"/>
      <c r="F650" s="229" t="s">
        <v>859</v>
      </c>
      <c r="G650" s="43"/>
      <c r="H650" s="43"/>
      <c r="I650" s="230"/>
      <c r="J650" s="43"/>
      <c r="K650" s="43"/>
      <c r="L650" s="47"/>
      <c r="M650" s="231"/>
      <c r="N650" s="232"/>
      <c r="O650" s="87"/>
      <c r="P650" s="87"/>
      <c r="Q650" s="87"/>
      <c r="R650" s="87"/>
      <c r="S650" s="87"/>
      <c r="T650" s="88"/>
      <c r="U650" s="41"/>
      <c r="V650" s="41"/>
      <c r="W650" s="41"/>
      <c r="X650" s="41"/>
      <c r="Y650" s="41"/>
      <c r="Z650" s="41"/>
      <c r="AA650" s="41"/>
      <c r="AB650" s="41"/>
      <c r="AC650" s="41"/>
      <c r="AD650" s="41"/>
      <c r="AE650" s="41"/>
      <c r="AT650" s="20" t="s">
        <v>202</v>
      </c>
      <c r="AU650" s="20" t="s">
        <v>78</v>
      </c>
    </row>
    <row r="651" s="2" customFormat="1">
      <c r="A651" s="41"/>
      <c r="B651" s="42"/>
      <c r="C651" s="43"/>
      <c r="D651" s="233" t="s">
        <v>204</v>
      </c>
      <c r="E651" s="43"/>
      <c r="F651" s="234" t="s">
        <v>860</v>
      </c>
      <c r="G651" s="43"/>
      <c r="H651" s="43"/>
      <c r="I651" s="230"/>
      <c r="J651" s="43"/>
      <c r="K651" s="43"/>
      <c r="L651" s="47"/>
      <c r="M651" s="231"/>
      <c r="N651" s="232"/>
      <c r="O651" s="87"/>
      <c r="P651" s="87"/>
      <c r="Q651" s="87"/>
      <c r="R651" s="87"/>
      <c r="S651" s="87"/>
      <c r="T651" s="88"/>
      <c r="U651" s="41"/>
      <c r="V651" s="41"/>
      <c r="W651" s="41"/>
      <c r="X651" s="41"/>
      <c r="Y651" s="41"/>
      <c r="Z651" s="41"/>
      <c r="AA651" s="41"/>
      <c r="AB651" s="41"/>
      <c r="AC651" s="41"/>
      <c r="AD651" s="41"/>
      <c r="AE651" s="41"/>
      <c r="AT651" s="20" t="s">
        <v>204</v>
      </c>
      <c r="AU651" s="20" t="s">
        <v>78</v>
      </c>
    </row>
    <row r="652" s="2" customFormat="1" ht="16.5" customHeight="1">
      <c r="A652" s="41"/>
      <c r="B652" s="42"/>
      <c r="C652" s="215" t="s">
        <v>765</v>
      </c>
      <c r="D652" s="215" t="s">
        <v>195</v>
      </c>
      <c r="E652" s="216" t="s">
        <v>1653</v>
      </c>
      <c r="F652" s="217" t="s">
        <v>1654</v>
      </c>
      <c r="G652" s="218" t="s">
        <v>343</v>
      </c>
      <c r="H652" s="219">
        <v>10.75</v>
      </c>
      <c r="I652" s="220"/>
      <c r="J652" s="221">
        <f>ROUND(I652*H652,2)</f>
        <v>0</v>
      </c>
      <c r="K652" s="217" t="s">
        <v>199</v>
      </c>
      <c r="L652" s="47"/>
      <c r="M652" s="222" t="s">
        <v>19</v>
      </c>
      <c r="N652" s="223" t="s">
        <v>40</v>
      </c>
      <c r="O652" s="87"/>
      <c r="P652" s="224">
        <f>O652*H652</f>
        <v>0</v>
      </c>
      <c r="Q652" s="224">
        <v>0</v>
      </c>
      <c r="R652" s="224">
        <f>Q652*H652</f>
        <v>0</v>
      </c>
      <c r="S652" s="224">
        <v>0.001</v>
      </c>
      <c r="T652" s="225">
        <f>S652*H652</f>
        <v>0.010750000000000001</v>
      </c>
      <c r="U652" s="41"/>
      <c r="V652" s="41"/>
      <c r="W652" s="41"/>
      <c r="X652" s="41"/>
      <c r="Y652" s="41"/>
      <c r="Z652" s="41"/>
      <c r="AA652" s="41"/>
      <c r="AB652" s="41"/>
      <c r="AC652" s="41"/>
      <c r="AD652" s="41"/>
      <c r="AE652" s="41"/>
      <c r="AR652" s="226" t="s">
        <v>323</v>
      </c>
      <c r="AT652" s="226" t="s">
        <v>195</v>
      </c>
      <c r="AU652" s="226" t="s">
        <v>78</v>
      </c>
      <c r="AY652" s="20" t="s">
        <v>193</v>
      </c>
      <c r="BE652" s="227">
        <f>IF(N652="základní",J652,0)</f>
        <v>0</v>
      </c>
      <c r="BF652" s="227">
        <f>IF(N652="snížená",J652,0)</f>
        <v>0</v>
      </c>
      <c r="BG652" s="227">
        <f>IF(N652="zákl. přenesená",J652,0)</f>
        <v>0</v>
      </c>
      <c r="BH652" s="227">
        <f>IF(N652="sníž. přenesená",J652,0)</f>
        <v>0</v>
      </c>
      <c r="BI652" s="227">
        <f>IF(N652="nulová",J652,0)</f>
        <v>0</v>
      </c>
      <c r="BJ652" s="20" t="s">
        <v>76</v>
      </c>
      <c r="BK652" s="227">
        <f>ROUND(I652*H652,2)</f>
        <v>0</v>
      </c>
      <c r="BL652" s="20" t="s">
        <v>323</v>
      </c>
      <c r="BM652" s="226" t="s">
        <v>1655</v>
      </c>
    </row>
    <row r="653" s="2" customFormat="1">
      <c r="A653" s="41"/>
      <c r="B653" s="42"/>
      <c r="C653" s="43"/>
      <c r="D653" s="228" t="s">
        <v>202</v>
      </c>
      <c r="E653" s="43"/>
      <c r="F653" s="229" t="s">
        <v>1656</v>
      </c>
      <c r="G653" s="43"/>
      <c r="H653" s="43"/>
      <c r="I653" s="230"/>
      <c r="J653" s="43"/>
      <c r="K653" s="43"/>
      <c r="L653" s="47"/>
      <c r="M653" s="231"/>
      <c r="N653" s="232"/>
      <c r="O653" s="87"/>
      <c r="P653" s="87"/>
      <c r="Q653" s="87"/>
      <c r="R653" s="87"/>
      <c r="S653" s="87"/>
      <c r="T653" s="88"/>
      <c r="U653" s="41"/>
      <c r="V653" s="41"/>
      <c r="W653" s="41"/>
      <c r="X653" s="41"/>
      <c r="Y653" s="41"/>
      <c r="Z653" s="41"/>
      <c r="AA653" s="41"/>
      <c r="AB653" s="41"/>
      <c r="AC653" s="41"/>
      <c r="AD653" s="41"/>
      <c r="AE653" s="41"/>
      <c r="AT653" s="20" t="s">
        <v>202</v>
      </c>
      <c r="AU653" s="20" t="s">
        <v>78</v>
      </c>
    </row>
    <row r="654" s="2" customFormat="1">
      <c r="A654" s="41"/>
      <c r="B654" s="42"/>
      <c r="C654" s="43"/>
      <c r="D654" s="233" t="s">
        <v>204</v>
      </c>
      <c r="E654" s="43"/>
      <c r="F654" s="234" t="s">
        <v>1657</v>
      </c>
      <c r="G654" s="43"/>
      <c r="H654" s="43"/>
      <c r="I654" s="230"/>
      <c r="J654" s="43"/>
      <c r="K654" s="43"/>
      <c r="L654" s="47"/>
      <c r="M654" s="231"/>
      <c r="N654" s="232"/>
      <c r="O654" s="87"/>
      <c r="P654" s="87"/>
      <c r="Q654" s="87"/>
      <c r="R654" s="87"/>
      <c r="S654" s="87"/>
      <c r="T654" s="88"/>
      <c r="U654" s="41"/>
      <c r="V654" s="41"/>
      <c r="W654" s="41"/>
      <c r="X654" s="41"/>
      <c r="Y654" s="41"/>
      <c r="Z654" s="41"/>
      <c r="AA654" s="41"/>
      <c r="AB654" s="41"/>
      <c r="AC654" s="41"/>
      <c r="AD654" s="41"/>
      <c r="AE654" s="41"/>
      <c r="AT654" s="20" t="s">
        <v>204</v>
      </c>
      <c r="AU654" s="20" t="s">
        <v>78</v>
      </c>
    </row>
    <row r="655" s="13" customFormat="1">
      <c r="A655" s="13"/>
      <c r="B655" s="235"/>
      <c r="C655" s="236"/>
      <c r="D655" s="228" t="s">
        <v>206</v>
      </c>
      <c r="E655" s="237" t="s">
        <v>19</v>
      </c>
      <c r="F655" s="238" t="s">
        <v>279</v>
      </c>
      <c r="G655" s="236"/>
      <c r="H655" s="237" t="s">
        <v>19</v>
      </c>
      <c r="I655" s="239"/>
      <c r="J655" s="236"/>
      <c r="K655" s="236"/>
      <c r="L655" s="240"/>
      <c r="M655" s="241"/>
      <c r="N655" s="242"/>
      <c r="O655" s="242"/>
      <c r="P655" s="242"/>
      <c r="Q655" s="242"/>
      <c r="R655" s="242"/>
      <c r="S655" s="242"/>
      <c r="T655" s="243"/>
      <c r="U655" s="13"/>
      <c r="V655" s="13"/>
      <c r="W655" s="13"/>
      <c r="X655" s="13"/>
      <c r="Y655" s="13"/>
      <c r="Z655" s="13"/>
      <c r="AA655" s="13"/>
      <c r="AB655" s="13"/>
      <c r="AC655" s="13"/>
      <c r="AD655" s="13"/>
      <c r="AE655" s="13"/>
      <c r="AT655" s="244" t="s">
        <v>206</v>
      </c>
      <c r="AU655" s="244" t="s">
        <v>78</v>
      </c>
      <c r="AV655" s="13" t="s">
        <v>76</v>
      </c>
      <c r="AW655" s="13" t="s">
        <v>31</v>
      </c>
      <c r="AX655" s="13" t="s">
        <v>69</v>
      </c>
      <c r="AY655" s="244" t="s">
        <v>193</v>
      </c>
    </row>
    <row r="656" s="13" customFormat="1">
      <c r="A656" s="13"/>
      <c r="B656" s="235"/>
      <c r="C656" s="236"/>
      <c r="D656" s="228" t="s">
        <v>206</v>
      </c>
      <c r="E656" s="237" t="s">
        <v>19</v>
      </c>
      <c r="F656" s="238" t="s">
        <v>1398</v>
      </c>
      <c r="G656" s="236"/>
      <c r="H656" s="237" t="s">
        <v>19</v>
      </c>
      <c r="I656" s="239"/>
      <c r="J656" s="236"/>
      <c r="K656" s="236"/>
      <c r="L656" s="240"/>
      <c r="M656" s="241"/>
      <c r="N656" s="242"/>
      <c r="O656" s="242"/>
      <c r="P656" s="242"/>
      <c r="Q656" s="242"/>
      <c r="R656" s="242"/>
      <c r="S656" s="242"/>
      <c r="T656" s="243"/>
      <c r="U656" s="13"/>
      <c r="V656" s="13"/>
      <c r="W656" s="13"/>
      <c r="X656" s="13"/>
      <c r="Y656" s="13"/>
      <c r="Z656" s="13"/>
      <c r="AA656" s="13"/>
      <c r="AB656" s="13"/>
      <c r="AC656" s="13"/>
      <c r="AD656" s="13"/>
      <c r="AE656" s="13"/>
      <c r="AT656" s="244" t="s">
        <v>206</v>
      </c>
      <c r="AU656" s="244" t="s">
        <v>78</v>
      </c>
      <c r="AV656" s="13" t="s">
        <v>76</v>
      </c>
      <c r="AW656" s="13" t="s">
        <v>31</v>
      </c>
      <c r="AX656" s="13" t="s">
        <v>69</v>
      </c>
      <c r="AY656" s="244" t="s">
        <v>193</v>
      </c>
    </row>
    <row r="657" s="14" customFormat="1">
      <c r="A657" s="14"/>
      <c r="B657" s="245"/>
      <c r="C657" s="246"/>
      <c r="D657" s="228" t="s">
        <v>206</v>
      </c>
      <c r="E657" s="247" t="s">
        <v>19</v>
      </c>
      <c r="F657" s="248" t="s">
        <v>1658</v>
      </c>
      <c r="G657" s="246"/>
      <c r="H657" s="249">
        <v>3.6000000000000001</v>
      </c>
      <c r="I657" s="250"/>
      <c r="J657" s="246"/>
      <c r="K657" s="246"/>
      <c r="L657" s="251"/>
      <c r="M657" s="252"/>
      <c r="N657" s="253"/>
      <c r="O657" s="253"/>
      <c r="P657" s="253"/>
      <c r="Q657" s="253"/>
      <c r="R657" s="253"/>
      <c r="S657" s="253"/>
      <c r="T657" s="254"/>
      <c r="U657" s="14"/>
      <c r="V657" s="14"/>
      <c r="W657" s="14"/>
      <c r="X657" s="14"/>
      <c r="Y657" s="14"/>
      <c r="Z657" s="14"/>
      <c r="AA657" s="14"/>
      <c r="AB657" s="14"/>
      <c r="AC657" s="14"/>
      <c r="AD657" s="14"/>
      <c r="AE657" s="14"/>
      <c r="AT657" s="255" t="s">
        <v>206</v>
      </c>
      <c r="AU657" s="255" t="s">
        <v>78</v>
      </c>
      <c r="AV657" s="14" t="s">
        <v>78</v>
      </c>
      <c r="AW657" s="14" t="s">
        <v>31</v>
      </c>
      <c r="AX657" s="14" t="s">
        <v>69</v>
      </c>
      <c r="AY657" s="255" t="s">
        <v>193</v>
      </c>
    </row>
    <row r="658" s="14" customFormat="1">
      <c r="A658" s="14"/>
      <c r="B658" s="245"/>
      <c r="C658" s="246"/>
      <c r="D658" s="228" t="s">
        <v>206</v>
      </c>
      <c r="E658" s="247" t="s">
        <v>19</v>
      </c>
      <c r="F658" s="248" t="s">
        <v>1659</v>
      </c>
      <c r="G658" s="246"/>
      <c r="H658" s="249">
        <v>2.7999999999999998</v>
      </c>
      <c r="I658" s="250"/>
      <c r="J658" s="246"/>
      <c r="K658" s="246"/>
      <c r="L658" s="251"/>
      <c r="M658" s="252"/>
      <c r="N658" s="253"/>
      <c r="O658" s="253"/>
      <c r="P658" s="253"/>
      <c r="Q658" s="253"/>
      <c r="R658" s="253"/>
      <c r="S658" s="253"/>
      <c r="T658" s="254"/>
      <c r="U658" s="14"/>
      <c r="V658" s="14"/>
      <c r="W658" s="14"/>
      <c r="X658" s="14"/>
      <c r="Y658" s="14"/>
      <c r="Z658" s="14"/>
      <c r="AA658" s="14"/>
      <c r="AB658" s="14"/>
      <c r="AC658" s="14"/>
      <c r="AD658" s="14"/>
      <c r="AE658" s="14"/>
      <c r="AT658" s="255" t="s">
        <v>206</v>
      </c>
      <c r="AU658" s="255" t="s">
        <v>78</v>
      </c>
      <c r="AV658" s="14" t="s">
        <v>78</v>
      </c>
      <c r="AW658" s="14" t="s">
        <v>31</v>
      </c>
      <c r="AX658" s="14" t="s">
        <v>69</v>
      </c>
      <c r="AY658" s="255" t="s">
        <v>193</v>
      </c>
    </row>
    <row r="659" s="14" customFormat="1">
      <c r="A659" s="14"/>
      <c r="B659" s="245"/>
      <c r="C659" s="246"/>
      <c r="D659" s="228" t="s">
        <v>206</v>
      </c>
      <c r="E659" s="247" t="s">
        <v>19</v>
      </c>
      <c r="F659" s="248" t="s">
        <v>1660</v>
      </c>
      <c r="G659" s="246"/>
      <c r="H659" s="249">
        <v>1.3500000000000001</v>
      </c>
      <c r="I659" s="250"/>
      <c r="J659" s="246"/>
      <c r="K659" s="246"/>
      <c r="L659" s="251"/>
      <c r="M659" s="252"/>
      <c r="N659" s="253"/>
      <c r="O659" s="253"/>
      <c r="P659" s="253"/>
      <c r="Q659" s="253"/>
      <c r="R659" s="253"/>
      <c r="S659" s="253"/>
      <c r="T659" s="254"/>
      <c r="U659" s="14"/>
      <c r="V659" s="14"/>
      <c r="W659" s="14"/>
      <c r="X659" s="14"/>
      <c r="Y659" s="14"/>
      <c r="Z659" s="14"/>
      <c r="AA659" s="14"/>
      <c r="AB659" s="14"/>
      <c r="AC659" s="14"/>
      <c r="AD659" s="14"/>
      <c r="AE659" s="14"/>
      <c r="AT659" s="255" t="s">
        <v>206</v>
      </c>
      <c r="AU659" s="255" t="s">
        <v>78</v>
      </c>
      <c r="AV659" s="14" t="s">
        <v>78</v>
      </c>
      <c r="AW659" s="14" t="s">
        <v>31</v>
      </c>
      <c r="AX659" s="14" t="s">
        <v>69</v>
      </c>
      <c r="AY659" s="255" t="s">
        <v>193</v>
      </c>
    </row>
    <row r="660" s="14" customFormat="1">
      <c r="A660" s="14"/>
      <c r="B660" s="245"/>
      <c r="C660" s="246"/>
      <c r="D660" s="228" t="s">
        <v>206</v>
      </c>
      <c r="E660" s="247" t="s">
        <v>19</v>
      </c>
      <c r="F660" s="248" t="s">
        <v>1661</v>
      </c>
      <c r="G660" s="246"/>
      <c r="H660" s="249">
        <v>3</v>
      </c>
      <c r="I660" s="250"/>
      <c r="J660" s="246"/>
      <c r="K660" s="246"/>
      <c r="L660" s="251"/>
      <c r="M660" s="252"/>
      <c r="N660" s="253"/>
      <c r="O660" s="253"/>
      <c r="P660" s="253"/>
      <c r="Q660" s="253"/>
      <c r="R660" s="253"/>
      <c r="S660" s="253"/>
      <c r="T660" s="254"/>
      <c r="U660" s="14"/>
      <c r="V660" s="14"/>
      <c r="W660" s="14"/>
      <c r="X660" s="14"/>
      <c r="Y660" s="14"/>
      <c r="Z660" s="14"/>
      <c r="AA660" s="14"/>
      <c r="AB660" s="14"/>
      <c r="AC660" s="14"/>
      <c r="AD660" s="14"/>
      <c r="AE660" s="14"/>
      <c r="AT660" s="255" t="s">
        <v>206</v>
      </c>
      <c r="AU660" s="255" t="s">
        <v>78</v>
      </c>
      <c r="AV660" s="14" t="s">
        <v>78</v>
      </c>
      <c r="AW660" s="14" t="s">
        <v>31</v>
      </c>
      <c r="AX660" s="14" t="s">
        <v>69</v>
      </c>
      <c r="AY660" s="255" t="s">
        <v>193</v>
      </c>
    </row>
    <row r="661" s="15" customFormat="1">
      <c r="A661" s="15"/>
      <c r="B661" s="256"/>
      <c r="C661" s="257"/>
      <c r="D661" s="228" t="s">
        <v>206</v>
      </c>
      <c r="E661" s="258" t="s">
        <v>19</v>
      </c>
      <c r="F661" s="259" t="s">
        <v>218</v>
      </c>
      <c r="G661" s="257"/>
      <c r="H661" s="260">
        <v>10.75</v>
      </c>
      <c r="I661" s="261"/>
      <c r="J661" s="257"/>
      <c r="K661" s="257"/>
      <c r="L661" s="262"/>
      <c r="M661" s="263"/>
      <c r="N661" s="264"/>
      <c r="O661" s="264"/>
      <c r="P661" s="264"/>
      <c r="Q661" s="264"/>
      <c r="R661" s="264"/>
      <c r="S661" s="264"/>
      <c r="T661" s="265"/>
      <c r="U661" s="15"/>
      <c r="V661" s="15"/>
      <c r="W661" s="15"/>
      <c r="X661" s="15"/>
      <c r="Y661" s="15"/>
      <c r="Z661" s="15"/>
      <c r="AA661" s="15"/>
      <c r="AB661" s="15"/>
      <c r="AC661" s="15"/>
      <c r="AD661" s="15"/>
      <c r="AE661" s="15"/>
      <c r="AT661" s="266" t="s">
        <v>206</v>
      </c>
      <c r="AU661" s="266" t="s">
        <v>78</v>
      </c>
      <c r="AV661" s="15" t="s">
        <v>200</v>
      </c>
      <c r="AW661" s="15" t="s">
        <v>31</v>
      </c>
      <c r="AX661" s="15" t="s">
        <v>76</v>
      </c>
      <c r="AY661" s="266" t="s">
        <v>193</v>
      </c>
    </row>
    <row r="662" s="2" customFormat="1" ht="16.5" customHeight="1">
      <c r="A662" s="41"/>
      <c r="B662" s="42"/>
      <c r="C662" s="215" t="s">
        <v>772</v>
      </c>
      <c r="D662" s="215" t="s">
        <v>195</v>
      </c>
      <c r="E662" s="216" t="s">
        <v>1662</v>
      </c>
      <c r="F662" s="217" t="s">
        <v>1663</v>
      </c>
      <c r="G662" s="218" t="s">
        <v>343</v>
      </c>
      <c r="H662" s="219">
        <v>4</v>
      </c>
      <c r="I662" s="220"/>
      <c r="J662" s="221">
        <f>ROUND(I662*H662,2)</f>
        <v>0</v>
      </c>
      <c r="K662" s="217" t="s">
        <v>199</v>
      </c>
      <c r="L662" s="47"/>
      <c r="M662" s="222" t="s">
        <v>19</v>
      </c>
      <c r="N662" s="223" t="s">
        <v>40</v>
      </c>
      <c r="O662" s="87"/>
      <c r="P662" s="224">
        <f>O662*H662</f>
        <v>0</v>
      </c>
      <c r="Q662" s="224">
        <v>0</v>
      </c>
      <c r="R662" s="224">
        <f>Q662*H662</f>
        <v>0</v>
      </c>
      <c r="S662" s="224">
        <v>0.041700000000000001</v>
      </c>
      <c r="T662" s="225">
        <f>S662*H662</f>
        <v>0.1668</v>
      </c>
      <c r="U662" s="41"/>
      <c r="V662" s="41"/>
      <c r="W662" s="41"/>
      <c r="X662" s="41"/>
      <c r="Y662" s="41"/>
      <c r="Z662" s="41"/>
      <c r="AA662" s="41"/>
      <c r="AB662" s="41"/>
      <c r="AC662" s="41"/>
      <c r="AD662" s="41"/>
      <c r="AE662" s="41"/>
      <c r="AR662" s="226" t="s">
        <v>323</v>
      </c>
      <c r="AT662" s="226" t="s">
        <v>195</v>
      </c>
      <c r="AU662" s="226" t="s">
        <v>78</v>
      </c>
      <c r="AY662" s="20" t="s">
        <v>193</v>
      </c>
      <c r="BE662" s="227">
        <f>IF(N662="základní",J662,0)</f>
        <v>0</v>
      </c>
      <c r="BF662" s="227">
        <f>IF(N662="snížená",J662,0)</f>
        <v>0</v>
      </c>
      <c r="BG662" s="227">
        <f>IF(N662="zákl. přenesená",J662,0)</f>
        <v>0</v>
      </c>
      <c r="BH662" s="227">
        <f>IF(N662="sníž. přenesená",J662,0)</f>
        <v>0</v>
      </c>
      <c r="BI662" s="227">
        <f>IF(N662="nulová",J662,0)</f>
        <v>0</v>
      </c>
      <c r="BJ662" s="20" t="s">
        <v>76</v>
      </c>
      <c r="BK662" s="227">
        <f>ROUND(I662*H662,2)</f>
        <v>0</v>
      </c>
      <c r="BL662" s="20" t="s">
        <v>323</v>
      </c>
      <c r="BM662" s="226" t="s">
        <v>1664</v>
      </c>
    </row>
    <row r="663" s="2" customFormat="1">
      <c r="A663" s="41"/>
      <c r="B663" s="42"/>
      <c r="C663" s="43"/>
      <c r="D663" s="228" t="s">
        <v>202</v>
      </c>
      <c r="E663" s="43"/>
      <c r="F663" s="229" t="s">
        <v>1665</v>
      </c>
      <c r="G663" s="43"/>
      <c r="H663" s="43"/>
      <c r="I663" s="230"/>
      <c r="J663" s="43"/>
      <c r="K663" s="43"/>
      <c r="L663" s="47"/>
      <c r="M663" s="231"/>
      <c r="N663" s="232"/>
      <c r="O663" s="87"/>
      <c r="P663" s="87"/>
      <c r="Q663" s="87"/>
      <c r="R663" s="87"/>
      <c r="S663" s="87"/>
      <c r="T663" s="88"/>
      <c r="U663" s="41"/>
      <c r="V663" s="41"/>
      <c r="W663" s="41"/>
      <c r="X663" s="41"/>
      <c r="Y663" s="41"/>
      <c r="Z663" s="41"/>
      <c r="AA663" s="41"/>
      <c r="AB663" s="41"/>
      <c r="AC663" s="41"/>
      <c r="AD663" s="41"/>
      <c r="AE663" s="41"/>
      <c r="AT663" s="20" t="s">
        <v>202</v>
      </c>
      <c r="AU663" s="20" t="s">
        <v>78</v>
      </c>
    </row>
    <row r="664" s="2" customFormat="1">
      <c r="A664" s="41"/>
      <c r="B664" s="42"/>
      <c r="C664" s="43"/>
      <c r="D664" s="233" t="s">
        <v>204</v>
      </c>
      <c r="E664" s="43"/>
      <c r="F664" s="234" t="s">
        <v>1666</v>
      </c>
      <c r="G664" s="43"/>
      <c r="H664" s="43"/>
      <c r="I664" s="230"/>
      <c r="J664" s="43"/>
      <c r="K664" s="43"/>
      <c r="L664" s="47"/>
      <c r="M664" s="231"/>
      <c r="N664" s="232"/>
      <c r="O664" s="87"/>
      <c r="P664" s="87"/>
      <c r="Q664" s="87"/>
      <c r="R664" s="87"/>
      <c r="S664" s="87"/>
      <c r="T664" s="88"/>
      <c r="U664" s="41"/>
      <c r="V664" s="41"/>
      <c r="W664" s="41"/>
      <c r="X664" s="41"/>
      <c r="Y664" s="41"/>
      <c r="Z664" s="41"/>
      <c r="AA664" s="41"/>
      <c r="AB664" s="41"/>
      <c r="AC664" s="41"/>
      <c r="AD664" s="41"/>
      <c r="AE664" s="41"/>
      <c r="AT664" s="20" t="s">
        <v>204</v>
      </c>
      <c r="AU664" s="20" t="s">
        <v>78</v>
      </c>
    </row>
    <row r="665" s="13" customFormat="1">
      <c r="A665" s="13"/>
      <c r="B665" s="235"/>
      <c r="C665" s="236"/>
      <c r="D665" s="228" t="s">
        <v>206</v>
      </c>
      <c r="E665" s="237" t="s">
        <v>19</v>
      </c>
      <c r="F665" s="238" t="s">
        <v>279</v>
      </c>
      <c r="G665" s="236"/>
      <c r="H665" s="237" t="s">
        <v>19</v>
      </c>
      <c r="I665" s="239"/>
      <c r="J665" s="236"/>
      <c r="K665" s="236"/>
      <c r="L665" s="240"/>
      <c r="M665" s="241"/>
      <c r="N665" s="242"/>
      <c r="O665" s="242"/>
      <c r="P665" s="242"/>
      <c r="Q665" s="242"/>
      <c r="R665" s="242"/>
      <c r="S665" s="242"/>
      <c r="T665" s="243"/>
      <c r="U665" s="13"/>
      <c r="V665" s="13"/>
      <c r="W665" s="13"/>
      <c r="X665" s="13"/>
      <c r="Y665" s="13"/>
      <c r="Z665" s="13"/>
      <c r="AA665" s="13"/>
      <c r="AB665" s="13"/>
      <c r="AC665" s="13"/>
      <c r="AD665" s="13"/>
      <c r="AE665" s="13"/>
      <c r="AT665" s="244" t="s">
        <v>206</v>
      </c>
      <c r="AU665" s="244" t="s">
        <v>78</v>
      </c>
      <c r="AV665" s="13" t="s">
        <v>76</v>
      </c>
      <c r="AW665" s="13" t="s">
        <v>31</v>
      </c>
      <c r="AX665" s="13" t="s">
        <v>69</v>
      </c>
      <c r="AY665" s="244" t="s">
        <v>193</v>
      </c>
    </row>
    <row r="666" s="13" customFormat="1">
      <c r="A666" s="13"/>
      <c r="B666" s="235"/>
      <c r="C666" s="236"/>
      <c r="D666" s="228" t="s">
        <v>206</v>
      </c>
      <c r="E666" s="237" t="s">
        <v>19</v>
      </c>
      <c r="F666" s="238" t="s">
        <v>1618</v>
      </c>
      <c r="G666" s="236"/>
      <c r="H666" s="237" t="s">
        <v>19</v>
      </c>
      <c r="I666" s="239"/>
      <c r="J666" s="236"/>
      <c r="K666" s="236"/>
      <c r="L666" s="240"/>
      <c r="M666" s="241"/>
      <c r="N666" s="242"/>
      <c r="O666" s="242"/>
      <c r="P666" s="242"/>
      <c r="Q666" s="242"/>
      <c r="R666" s="242"/>
      <c r="S666" s="242"/>
      <c r="T666" s="243"/>
      <c r="U666" s="13"/>
      <c r="V666" s="13"/>
      <c r="W666" s="13"/>
      <c r="X666" s="13"/>
      <c r="Y666" s="13"/>
      <c r="Z666" s="13"/>
      <c r="AA666" s="13"/>
      <c r="AB666" s="13"/>
      <c r="AC666" s="13"/>
      <c r="AD666" s="13"/>
      <c r="AE666" s="13"/>
      <c r="AT666" s="244" t="s">
        <v>206</v>
      </c>
      <c r="AU666" s="244" t="s">
        <v>78</v>
      </c>
      <c r="AV666" s="13" t="s">
        <v>76</v>
      </c>
      <c r="AW666" s="13" t="s">
        <v>31</v>
      </c>
      <c r="AX666" s="13" t="s">
        <v>69</v>
      </c>
      <c r="AY666" s="244" t="s">
        <v>193</v>
      </c>
    </row>
    <row r="667" s="14" customFormat="1">
      <c r="A667" s="14"/>
      <c r="B667" s="245"/>
      <c r="C667" s="246"/>
      <c r="D667" s="228" t="s">
        <v>206</v>
      </c>
      <c r="E667" s="247" t="s">
        <v>19</v>
      </c>
      <c r="F667" s="248" t="s">
        <v>200</v>
      </c>
      <c r="G667" s="246"/>
      <c r="H667" s="249">
        <v>4</v>
      </c>
      <c r="I667" s="250"/>
      <c r="J667" s="246"/>
      <c r="K667" s="246"/>
      <c r="L667" s="251"/>
      <c r="M667" s="252"/>
      <c r="N667" s="253"/>
      <c r="O667" s="253"/>
      <c r="P667" s="253"/>
      <c r="Q667" s="253"/>
      <c r="R667" s="253"/>
      <c r="S667" s="253"/>
      <c r="T667" s="254"/>
      <c r="U667" s="14"/>
      <c r="V667" s="14"/>
      <c r="W667" s="14"/>
      <c r="X667" s="14"/>
      <c r="Y667" s="14"/>
      <c r="Z667" s="14"/>
      <c r="AA667" s="14"/>
      <c r="AB667" s="14"/>
      <c r="AC667" s="14"/>
      <c r="AD667" s="14"/>
      <c r="AE667" s="14"/>
      <c r="AT667" s="255" t="s">
        <v>206</v>
      </c>
      <c r="AU667" s="255" t="s">
        <v>78</v>
      </c>
      <c r="AV667" s="14" t="s">
        <v>78</v>
      </c>
      <c r="AW667" s="14" t="s">
        <v>31</v>
      </c>
      <c r="AX667" s="14" t="s">
        <v>76</v>
      </c>
      <c r="AY667" s="255" t="s">
        <v>193</v>
      </c>
    </row>
    <row r="668" s="2" customFormat="1" ht="16.5" customHeight="1">
      <c r="A668" s="41"/>
      <c r="B668" s="42"/>
      <c r="C668" s="215" t="s">
        <v>781</v>
      </c>
      <c r="D668" s="215" t="s">
        <v>195</v>
      </c>
      <c r="E668" s="216" t="s">
        <v>1667</v>
      </c>
      <c r="F668" s="217" t="s">
        <v>1668</v>
      </c>
      <c r="G668" s="218" t="s">
        <v>408</v>
      </c>
      <c r="H668" s="219">
        <v>25.800000000000001</v>
      </c>
      <c r="I668" s="220"/>
      <c r="J668" s="221">
        <f>ROUND(I668*H668,2)</f>
        <v>0</v>
      </c>
      <c r="K668" s="217" t="s">
        <v>199</v>
      </c>
      <c r="L668" s="47"/>
      <c r="M668" s="222" t="s">
        <v>19</v>
      </c>
      <c r="N668" s="223" t="s">
        <v>40</v>
      </c>
      <c r="O668" s="87"/>
      <c r="P668" s="224">
        <f>O668*H668</f>
        <v>0</v>
      </c>
      <c r="Q668" s="224">
        <v>0</v>
      </c>
      <c r="R668" s="224">
        <f>Q668*H668</f>
        <v>0</v>
      </c>
      <c r="S668" s="224">
        <v>0.002</v>
      </c>
      <c r="T668" s="225">
        <f>S668*H668</f>
        <v>0.0516</v>
      </c>
      <c r="U668" s="41"/>
      <c r="V668" s="41"/>
      <c r="W668" s="41"/>
      <c r="X668" s="41"/>
      <c r="Y668" s="41"/>
      <c r="Z668" s="41"/>
      <c r="AA668" s="41"/>
      <c r="AB668" s="41"/>
      <c r="AC668" s="41"/>
      <c r="AD668" s="41"/>
      <c r="AE668" s="41"/>
      <c r="AR668" s="226" t="s">
        <v>323</v>
      </c>
      <c r="AT668" s="226" t="s">
        <v>195</v>
      </c>
      <c r="AU668" s="226" t="s">
        <v>78</v>
      </c>
      <c r="AY668" s="20" t="s">
        <v>193</v>
      </c>
      <c r="BE668" s="227">
        <f>IF(N668="základní",J668,0)</f>
        <v>0</v>
      </c>
      <c r="BF668" s="227">
        <f>IF(N668="snížená",J668,0)</f>
        <v>0</v>
      </c>
      <c r="BG668" s="227">
        <f>IF(N668="zákl. přenesená",J668,0)</f>
        <v>0</v>
      </c>
      <c r="BH668" s="227">
        <f>IF(N668="sníž. přenesená",J668,0)</f>
        <v>0</v>
      </c>
      <c r="BI668" s="227">
        <f>IF(N668="nulová",J668,0)</f>
        <v>0</v>
      </c>
      <c r="BJ668" s="20" t="s">
        <v>76</v>
      </c>
      <c r="BK668" s="227">
        <f>ROUND(I668*H668,2)</f>
        <v>0</v>
      </c>
      <c r="BL668" s="20" t="s">
        <v>323</v>
      </c>
      <c r="BM668" s="226" t="s">
        <v>1669</v>
      </c>
    </row>
    <row r="669" s="2" customFormat="1">
      <c r="A669" s="41"/>
      <c r="B669" s="42"/>
      <c r="C669" s="43"/>
      <c r="D669" s="228" t="s">
        <v>202</v>
      </c>
      <c r="E669" s="43"/>
      <c r="F669" s="229" t="s">
        <v>1670</v>
      </c>
      <c r="G669" s="43"/>
      <c r="H669" s="43"/>
      <c r="I669" s="230"/>
      <c r="J669" s="43"/>
      <c r="K669" s="43"/>
      <c r="L669" s="47"/>
      <c r="M669" s="231"/>
      <c r="N669" s="232"/>
      <c r="O669" s="87"/>
      <c r="P669" s="87"/>
      <c r="Q669" s="87"/>
      <c r="R669" s="87"/>
      <c r="S669" s="87"/>
      <c r="T669" s="88"/>
      <c r="U669" s="41"/>
      <c r="V669" s="41"/>
      <c r="W669" s="41"/>
      <c r="X669" s="41"/>
      <c r="Y669" s="41"/>
      <c r="Z669" s="41"/>
      <c r="AA669" s="41"/>
      <c r="AB669" s="41"/>
      <c r="AC669" s="41"/>
      <c r="AD669" s="41"/>
      <c r="AE669" s="41"/>
      <c r="AT669" s="20" t="s">
        <v>202</v>
      </c>
      <c r="AU669" s="20" t="s">
        <v>78</v>
      </c>
    </row>
    <row r="670" s="2" customFormat="1">
      <c r="A670" s="41"/>
      <c r="B670" s="42"/>
      <c r="C670" s="43"/>
      <c r="D670" s="233" t="s">
        <v>204</v>
      </c>
      <c r="E670" s="43"/>
      <c r="F670" s="234" t="s">
        <v>1671</v>
      </c>
      <c r="G670" s="43"/>
      <c r="H670" s="43"/>
      <c r="I670" s="230"/>
      <c r="J670" s="43"/>
      <c r="K670" s="43"/>
      <c r="L670" s="47"/>
      <c r="M670" s="231"/>
      <c r="N670" s="232"/>
      <c r="O670" s="87"/>
      <c r="P670" s="87"/>
      <c r="Q670" s="87"/>
      <c r="R670" s="87"/>
      <c r="S670" s="87"/>
      <c r="T670" s="88"/>
      <c r="U670" s="41"/>
      <c r="V670" s="41"/>
      <c r="W670" s="41"/>
      <c r="X670" s="41"/>
      <c r="Y670" s="41"/>
      <c r="Z670" s="41"/>
      <c r="AA670" s="41"/>
      <c r="AB670" s="41"/>
      <c r="AC670" s="41"/>
      <c r="AD670" s="41"/>
      <c r="AE670" s="41"/>
      <c r="AT670" s="20" t="s">
        <v>204</v>
      </c>
      <c r="AU670" s="20" t="s">
        <v>78</v>
      </c>
    </row>
    <row r="671" s="13" customFormat="1">
      <c r="A671" s="13"/>
      <c r="B671" s="235"/>
      <c r="C671" s="236"/>
      <c r="D671" s="228" t="s">
        <v>206</v>
      </c>
      <c r="E671" s="237" t="s">
        <v>19</v>
      </c>
      <c r="F671" s="238" t="s">
        <v>279</v>
      </c>
      <c r="G671" s="236"/>
      <c r="H671" s="237" t="s">
        <v>19</v>
      </c>
      <c r="I671" s="239"/>
      <c r="J671" s="236"/>
      <c r="K671" s="236"/>
      <c r="L671" s="240"/>
      <c r="M671" s="241"/>
      <c r="N671" s="242"/>
      <c r="O671" s="242"/>
      <c r="P671" s="242"/>
      <c r="Q671" s="242"/>
      <c r="R671" s="242"/>
      <c r="S671" s="242"/>
      <c r="T671" s="243"/>
      <c r="U671" s="13"/>
      <c r="V671" s="13"/>
      <c r="W671" s="13"/>
      <c r="X671" s="13"/>
      <c r="Y671" s="13"/>
      <c r="Z671" s="13"/>
      <c r="AA671" s="13"/>
      <c r="AB671" s="13"/>
      <c r="AC671" s="13"/>
      <c r="AD671" s="13"/>
      <c r="AE671" s="13"/>
      <c r="AT671" s="244" t="s">
        <v>206</v>
      </c>
      <c r="AU671" s="244" t="s">
        <v>78</v>
      </c>
      <c r="AV671" s="13" t="s">
        <v>76</v>
      </c>
      <c r="AW671" s="13" t="s">
        <v>31</v>
      </c>
      <c r="AX671" s="13" t="s">
        <v>69</v>
      </c>
      <c r="AY671" s="244" t="s">
        <v>193</v>
      </c>
    </row>
    <row r="672" s="13" customFormat="1">
      <c r="A672" s="13"/>
      <c r="B672" s="235"/>
      <c r="C672" s="236"/>
      <c r="D672" s="228" t="s">
        <v>206</v>
      </c>
      <c r="E672" s="237" t="s">
        <v>19</v>
      </c>
      <c r="F672" s="238" t="s">
        <v>1410</v>
      </c>
      <c r="G672" s="236"/>
      <c r="H672" s="237" t="s">
        <v>19</v>
      </c>
      <c r="I672" s="239"/>
      <c r="J672" s="236"/>
      <c r="K672" s="236"/>
      <c r="L672" s="240"/>
      <c r="M672" s="241"/>
      <c r="N672" s="242"/>
      <c r="O672" s="242"/>
      <c r="P672" s="242"/>
      <c r="Q672" s="242"/>
      <c r="R672" s="242"/>
      <c r="S672" s="242"/>
      <c r="T672" s="243"/>
      <c r="U672" s="13"/>
      <c r="V672" s="13"/>
      <c r="W672" s="13"/>
      <c r="X672" s="13"/>
      <c r="Y672" s="13"/>
      <c r="Z672" s="13"/>
      <c r="AA672" s="13"/>
      <c r="AB672" s="13"/>
      <c r="AC672" s="13"/>
      <c r="AD672" s="13"/>
      <c r="AE672" s="13"/>
      <c r="AT672" s="244" t="s">
        <v>206</v>
      </c>
      <c r="AU672" s="244" t="s">
        <v>78</v>
      </c>
      <c r="AV672" s="13" t="s">
        <v>76</v>
      </c>
      <c r="AW672" s="13" t="s">
        <v>31</v>
      </c>
      <c r="AX672" s="13" t="s">
        <v>69</v>
      </c>
      <c r="AY672" s="244" t="s">
        <v>193</v>
      </c>
    </row>
    <row r="673" s="14" customFormat="1">
      <c r="A673" s="14"/>
      <c r="B673" s="245"/>
      <c r="C673" s="246"/>
      <c r="D673" s="228" t="s">
        <v>206</v>
      </c>
      <c r="E673" s="247" t="s">
        <v>19</v>
      </c>
      <c r="F673" s="248" t="s">
        <v>1628</v>
      </c>
      <c r="G673" s="246"/>
      <c r="H673" s="249">
        <v>0.90000000000000002</v>
      </c>
      <c r="I673" s="250"/>
      <c r="J673" s="246"/>
      <c r="K673" s="246"/>
      <c r="L673" s="251"/>
      <c r="M673" s="252"/>
      <c r="N673" s="253"/>
      <c r="O673" s="253"/>
      <c r="P673" s="253"/>
      <c r="Q673" s="253"/>
      <c r="R673" s="253"/>
      <c r="S673" s="253"/>
      <c r="T673" s="254"/>
      <c r="U673" s="14"/>
      <c r="V673" s="14"/>
      <c r="W673" s="14"/>
      <c r="X673" s="14"/>
      <c r="Y673" s="14"/>
      <c r="Z673" s="14"/>
      <c r="AA673" s="14"/>
      <c r="AB673" s="14"/>
      <c r="AC673" s="14"/>
      <c r="AD673" s="14"/>
      <c r="AE673" s="14"/>
      <c r="AT673" s="255" t="s">
        <v>206</v>
      </c>
      <c r="AU673" s="255" t="s">
        <v>78</v>
      </c>
      <c r="AV673" s="14" t="s">
        <v>78</v>
      </c>
      <c r="AW673" s="14" t="s">
        <v>31</v>
      </c>
      <c r="AX673" s="14" t="s">
        <v>69</v>
      </c>
      <c r="AY673" s="255" t="s">
        <v>193</v>
      </c>
    </row>
    <row r="674" s="14" customFormat="1">
      <c r="A674" s="14"/>
      <c r="B674" s="245"/>
      <c r="C674" s="246"/>
      <c r="D674" s="228" t="s">
        <v>206</v>
      </c>
      <c r="E674" s="247" t="s">
        <v>19</v>
      </c>
      <c r="F674" s="248" t="s">
        <v>1629</v>
      </c>
      <c r="G674" s="246"/>
      <c r="H674" s="249">
        <v>1.2</v>
      </c>
      <c r="I674" s="250"/>
      <c r="J674" s="246"/>
      <c r="K674" s="246"/>
      <c r="L674" s="251"/>
      <c r="M674" s="252"/>
      <c r="N674" s="253"/>
      <c r="O674" s="253"/>
      <c r="P674" s="253"/>
      <c r="Q674" s="253"/>
      <c r="R674" s="253"/>
      <c r="S674" s="253"/>
      <c r="T674" s="254"/>
      <c r="U674" s="14"/>
      <c r="V674" s="14"/>
      <c r="W674" s="14"/>
      <c r="X674" s="14"/>
      <c r="Y674" s="14"/>
      <c r="Z674" s="14"/>
      <c r="AA674" s="14"/>
      <c r="AB674" s="14"/>
      <c r="AC674" s="14"/>
      <c r="AD674" s="14"/>
      <c r="AE674" s="14"/>
      <c r="AT674" s="255" t="s">
        <v>206</v>
      </c>
      <c r="AU674" s="255" t="s">
        <v>78</v>
      </c>
      <c r="AV674" s="14" t="s">
        <v>78</v>
      </c>
      <c r="AW674" s="14" t="s">
        <v>31</v>
      </c>
      <c r="AX674" s="14" t="s">
        <v>69</v>
      </c>
      <c r="AY674" s="255" t="s">
        <v>193</v>
      </c>
    </row>
    <row r="675" s="14" customFormat="1">
      <c r="A675" s="14"/>
      <c r="B675" s="245"/>
      <c r="C675" s="246"/>
      <c r="D675" s="228" t="s">
        <v>206</v>
      </c>
      <c r="E675" s="247" t="s">
        <v>19</v>
      </c>
      <c r="F675" s="248" t="s">
        <v>1630</v>
      </c>
      <c r="G675" s="246"/>
      <c r="H675" s="249">
        <v>1.2</v>
      </c>
      <c r="I675" s="250"/>
      <c r="J675" s="246"/>
      <c r="K675" s="246"/>
      <c r="L675" s="251"/>
      <c r="M675" s="252"/>
      <c r="N675" s="253"/>
      <c r="O675" s="253"/>
      <c r="P675" s="253"/>
      <c r="Q675" s="253"/>
      <c r="R675" s="253"/>
      <c r="S675" s="253"/>
      <c r="T675" s="254"/>
      <c r="U675" s="14"/>
      <c r="V675" s="14"/>
      <c r="W675" s="14"/>
      <c r="X675" s="14"/>
      <c r="Y675" s="14"/>
      <c r="Z675" s="14"/>
      <c r="AA675" s="14"/>
      <c r="AB675" s="14"/>
      <c r="AC675" s="14"/>
      <c r="AD675" s="14"/>
      <c r="AE675" s="14"/>
      <c r="AT675" s="255" t="s">
        <v>206</v>
      </c>
      <c r="AU675" s="255" t="s">
        <v>78</v>
      </c>
      <c r="AV675" s="14" t="s">
        <v>78</v>
      </c>
      <c r="AW675" s="14" t="s">
        <v>31</v>
      </c>
      <c r="AX675" s="14" t="s">
        <v>69</v>
      </c>
      <c r="AY675" s="255" t="s">
        <v>193</v>
      </c>
    </row>
    <row r="676" s="14" customFormat="1">
      <c r="A676" s="14"/>
      <c r="B676" s="245"/>
      <c r="C676" s="246"/>
      <c r="D676" s="228" t="s">
        <v>206</v>
      </c>
      <c r="E676" s="247" t="s">
        <v>19</v>
      </c>
      <c r="F676" s="248" t="s">
        <v>1631</v>
      </c>
      <c r="G676" s="246"/>
      <c r="H676" s="249">
        <v>12</v>
      </c>
      <c r="I676" s="250"/>
      <c r="J676" s="246"/>
      <c r="K676" s="246"/>
      <c r="L676" s="251"/>
      <c r="M676" s="252"/>
      <c r="N676" s="253"/>
      <c r="O676" s="253"/>
      <c r="P676" s="253"/>
      <c r="Q676" s="253"/>
      <c r="R676" s="253"/>
      <c r="S676" s="253"/>
      <c r="T676" s="254"/>
      <c r="U676" s="14"/>
      <c r="V676" s="14"/>
      <c r="W676" s="14"/>
      <c r="X676" s="14"/>
      <c r="Y676" s="14"/>
      <c r="Z676" s="14"/>
      <c r="AA676" s="14"/>
      <c r="AB676" s="14"/>
      <c r="AC676" s="14"/>
      <c r="AD676" s="14"/>
      <c r="AE676" s="14"/>
      <c r="AT676" s="255" t="s">
        <v>206</v>
      </c>
      <c r="AU676" s="255" t="s">
        <v>78</v>
      </c>
      <c r="AV676" s="14" t="s">
        <v>78</v>
      </c>
      <c r="AW676" s="14" t="s">
        <v>31</v>
      </c>
      <c r="AX676" s="14" t="s">
        <v>69</v>
      </c>
      <c r="AY676" s="255" t="s">
        <v>193</v>
      </c>
    </row>
    <row r="677" s="14" customFormat="1">
      <c r="A677" s="14"/>
      <c r="B677" s="245"/>
      <c r="C677" s="246"/>
      <c r="D677" s="228" t="s">
        <v>206</v>
      </c>
      <c r="E677" s="247" t="s">
        <v>19</v>
      </c>
      <c r="F677" s="248" t="s">
        <v>1626</v>
      </c>
      <c r="G677" s="246"/>
      <c r="H677" s="249">
        <v>8</v>
      </c>
      <c r="I677" s="250"/>
      <c r="J677" s="246"/>
      <c r="K677" s="246"/>
      <c r="L677" s="251"/>
      <c r="M677" s="252"/>
      <c r="N677" s="253"/>
      <c r="O677" s="253"/>
      <c r="P677" s="253"/>
      <c r="Q677" s="253"/>
      <c r="R677" s="253"/>
      <c r="S677" s="253"/>
      <c r="T677" s="254"/>
      <c r="U677" s="14"/>
      <c r="V677" s="14"/>
      <c r="W677" s="14"/>
      <c r="X677" s="14"/>
      <c r="Y677" s="14"/>
      <c r="Z677" s="14"/>
      <c r="AA677" s="14"/>
      <c r="AB677" s="14"/>
      <c r="AC677" s="14"/>
      <c r="AD677" s="14"/>
      <c r="AE677" s="14"/>
      <c r="AT677" s="255" t="s">
        <v>206</v>
      </c>
      <c r="AU677" s="255" t="s">
        <v>78</v>
      </c>
      <c r="AV677" s="14" t="s">
        <v>78</v>
      </c>
      <c r="AW677" s="14" t="s">
        <v>31</v>
      </c>
      <c r="AX677" s="14" t="s">
        <v>69</v>
      </c>
      <c r="AY677" s="255" t="s">
        <v>193</v>
      </c>
    </row>
    <row r="678" s="14" customFormat="1">
      <c r="A678" s="14"/>
      <c r="B678" s="245"/>
      <c r="C678" s="246"/>
      <c r="D678" s="228" t="s">
        <v>206</v>
      </c>
      <c r="E678" s="247" t="s">
        <v>19</v>
      </c>
      <c r="F678" s="248" t="s">
        <v>1173</v>
      </c>
      <c r="G678" s="246"/>
      <c r="H678" s="249">
        <v>2.5</v>
      </c>
      <c r="I678" s="250"/>
      <c r="J678" s="246"/>
      <c r="K678" s="246"/>
      <c r="L678" s="251"/>
      <c r="M678" s="252"/>
      <c r="N678" s="253"/>
      <c r="O678" s="253"/>
      <c r="P678" s="253"/>
      <c r="Q678" s="253"/>
      <c r="R678" s="253"/>
      <c r="S678" s="253"/>
      <c r="T678" s="254"/>
      <c r="U678" s="14"/>
      <c r="V678" s="14"/>
      <c r="W678" s="14"/>
      <c r="X678" s="14"/>
      <c r="Y678" s="14"/>
      <c r="Z678" s="14"/>
      <c r="AA678" s="14"/>
      <c r="AB678" s="14"/>
      <c r="AC678" s="14"/>
      <c r="AD678" s="14"/>
      <c r="AE678" s="14"/>
      <c r="AT678" s="255" t="s">
        <v>206</v>
      </c>
      <c r="AU678" s="255" t="s">
        <v>78</v>
      </c>
      <c r="AV678" s="14" t="s">
        <v>78</v>
      </c>
      <c r="AW678" s="14" t="s">
        <v>31</v>
      </c>
      <c r="AX678" s="14" t="s">
        <v>69</v>
      </c>
      <c r="AY678" s="255" t="s">
        <v>193</v>
      </c>
    </row>
    <row r="679" s="15" customFormat="1">
      <c r="A679" s="15"/>
      <c r="B679" s="256"/>
      <c r="C679" s="257"/>
      <c r="D679" s="228" t="s">
        <v>206</v>
      </c>
      <c r="E679" s="258" t="s">
        <v>19</v>
      </c>
      <c r="F679" s="259" t="s">
        <v>218</v>
      </c>
      <c r="G679" s="257"/>
      <c r="H679" s="260">
        <v>25.800000000000001</v>
      </c>
      <c r="I679" s="261"/>
      <c r="J679" s="257"/>
      <c r="K679" s="257"/>
      <c r="L679" s="262"/>
      <c r="M679" s="263"/>
      <c r="N679" s="264"/>
      <c r="O679" s="264"/>
      <c r="P679" s="264"/>
      <c r="Q679" s="264"/>
      <c r="R679" s="264"/>
      <c r="S679" s="264"/>
      <c r="T679" s="265"/>
      <c r="U679" s="15"/>
      <c r="V679" s="15"/>
      <c r="W679" s="15"/>
      <c r="X679" s="15"/>
      <c r="Y679" s="15"/>
      <c r="Z679" s="15"/>
      <c r="AA679" s="15"/>
      <c r="AB679" s="15"/>
      <c r="AC679" s="15"/>
      <c r="AD679" s="15"/>
      <c r="AE679" s="15"/>
      <c r="AT679" s="266" t="s">
        <v>206</v>
      </c>
      <c r="AU679" s="266" t="s">
        <v>78</v>
      </c>
      <c r="AV679" s="15" t="s">
        <v>200</v>
      </c>
      <c r="AW679" s="15" t="s">
        <v>31</v>
      </c>
      <c r="AX679" s="15" t="s">
        <v>76</v>
      </c>
      <c r="AY679" s="266" t="s">
        <v>193</v>
      </c>
    </row>
    <row r="680" s="12" customFormat="1" ht="22.8" customHeight="1">
      <c r="A680" s="12"/>
      <c r="B680" s="199"/>
      <c r="C680" s="200"/>
      <c r="D680" s="201" t="s">
        <v>68</v>
      </c>
      <c r="E680" s="213" t="s">
        <v>886</v>
      </c>
      <c r="F680" s="213" t="s">
        <v>887</v>
      </c>
      <c r="G680" s="200"/>
      <c r="H680" s="200"/>
      <c r="I680" s="203"/>
      <c r="J680" s="214">
        <f>BK680</f>
        <v>0</v>
      </c>
      <c r="K680" s="200"/>
      <c r="L680" s="205"/>
      <c r="M680" s="206"/>
      <c r="N680" s="207"/>
      <c r="O680" s="207"/>
      <c r="P680" s="208">
        <f>SUM(P681:P700)</f>
        <v>0</v>
      </c>
      <c r="Q680" s="207"/>
      <c r="R680" s="208">
        <f>SUM(R681:R700)</f>
        <v>0</v>
      </c>
      <c r="S680" s="207"/>
      <c r="T680" s="209">
        <f>SUM(T681:T700)</f>
        <v>0.23613000000000001</v>
      </c>
      <c r="U680" s="12"/>
      <c r="V680" s="12"/>
      <c r="W680" s="12"/>
      <c r="X680" s="12"/>
      <c r="Y680" s="12"/>
      <c r="Z680" s="12"/>
      <c r="AA680" s="12"/>
      <c r="AB680" s="12"/>
      <c r="AC680" s="12"/>
      <c r="AD680" s="12"/>
      <c r="AE680" s="12"/>
      <c r="AR680" s="210" t="s">
        <v>78</v>
      </c>
      <c r="AT680" s="211" t="s">
        <v>68</v>
      </c>
      <c r="AU680" s="211" t="s">
        <v>76</v>
      </c>
      <c r="AY680" s="210" t="s">
        <v>193</v>
      </c>
      <c r="BK680" s="212">
        <f>SUM(BK681:BK700)</f>
        <v>0</v>
      </c>
    </row>
    <row r="681" s="2" customFormat="1" ht="16.5" customHeight="1">
      <c r="A681" s="41"/>
      <c r="B681" s="42"/>
      <c r="C681" s="215" t="s">
        <v>790</v>
      </c>
      <c r="D681" s="215" t="s">
        <v>195</v>
      </c>
      <c r="E681" s="216" t="s">
        <v>889</v>
      </c>
      <c r="F681" s="217" t="s">
        <v>890</v>
      </c>
      <c r="G681" s="218" t="s">
        <v>258</v>
      </c>
      <c r="H681" s="219">
        <v>74.5</v>
      </c>
      <c r="I681" s="220"/>
      <c r="J681" s="221">
        <f>ROUND(I681*H681,2)</f>
        <v>0</v>
      </c>
      <c r="K681" s="217" t="s">
        <v>199</v>
      </c>
      <c r="L681" s="47"/>
      <c r="M681" s="222" t="s">
        <v>19</v>
      </c>
      <c r="N681" s="223" t="s">
        <v>40</v>
      </c>
      <c r="O681" s="87"/>
      <c r="P681" s="224">
        <f>O681*H681</f>
        <v>0</v>
      </c>
      <c r="Q681" s="224">
        <v>0</v>
      </c>
      <c r="R681" s="224">
        <f>Q681*H681</f>
        <v>0</v>
      </c>
      <c r="S681" s="224">
        <v>0.0030000000000000001</v>
      </c>
      <c r="T681" s="225">
        <f>S681*H681</f>
        <v>0.2235</v>
      </c>
      <c r="U681" s="41"/>
      <c r="V681" s="41"/>
      <c r="W681" s="41"/>
      <c r="X681" s="41"/>
      <c r="Y681" s="41"/>
      <c r="Z681" s="41"/>
      <c r="AA681" s="41"/>
      <c r="AB681" s="41"/>
      <c r="AC681" s="41"/>
      <c r="AD681" s="41"/>
      <c r="AE681" s="41"/>
      <c r="AR681" s="226" t="s">
        <v>323</v>
      </c>
      <c r="AT681" s="226" t="s">
        <v>195</v>
      </c>
      <c r="AU681" s="226" t="s">
        <v>78</v>
      </c>
      <c r="AY681" s="20" t="s">
        <v>193</v>
      </c>
      <c r="BE681" s="227">
        <f>IF(N681="základní",J681,0)</f>
        <v>0</v>
      </c>
      <c r="BF681" s="227">
        <f>IF(N681="snížená",J681,0)</f>
        <v>0</v>
      </c>
      <c r="BG681" s="227">
        <f>IF(N681="zákl. přenesená",J681,0)</f>
        <v>0</v>
      </c>
      <c r="BH681" s="227">
        <f>IF(N681="sníž. přenesená",J681,0)</f>
        <v>0</v>
      </c>
      <c r="BI681" s="227">
        <f>IF(N681="nulová",J681,0)</f>
        <v>0</v>
      </c>
      <c r="BJ681" s="20" t="s">
        <v>76</v>
      </c>
      <c r="BK681" s="227">
        <f>ROUND(I681*H681,2)</f>
        <v>0</v>
      </c>
      <c r="BL681" s="20" t="s">
        <v>323</v>
      </c>
      <c r="BM681" s="226" t="s">
        <v>1672</v>
      </c>
    </row>
    <row r="682" s="2" customFormat="1">
      <c r="A682" s="41"/>
      <c r="B682" s="42"/>
      <c r="C682" s="43"/>
      <c r="D682" s="228" t="s">
        <v>202</v>
      </c>
      <c r="E682" s="43"/>
      <c r="F682" s="229" t="s">
        <v>892</v>
      </c>
      <c r="G682" s="43"/>
      <c r="H682" s="43"/>
      <c r="I682" s="230"/>
      <c r="J682" s="43"/>
      <c r="K682" s="43"/>
      <c r="L682" s="47"/>
      <c r="M682" s="231"/>
      <c r="N682" s="232"/>
      <c r="O682" s="87"/>
      <c r="P682" s="87"/>
      <c r="Q682" s="87"/>
      <c r="R682" s="87"/>
      <c r="S682" s="87"/>
      <c r="T682" s="88"/>
      <c r="U682" s="41"/>
      <c r="V682" s="41"/>
      <c r="W682" s="41"/>
      <c r="X682" s="41"/>
      <c r="Y682" s="41"/>
      <c r="Z682" s="41"/>
      <c r="AA682" s="41"/>
      <c r="AB682" s="41"/>
      <c r="AC682" s="41"/>
      <c r="AD682" s="41"/>
      <c r="AE682" s="41"/>
      <c r="AT682" s="20" t="s">
        <v>202</v>
      </c>
      <c r="AU682" s="20" t="s">
        <v>78</v>
      </c>
    </row>
    <row r="683" s="2" customFormat="1">
      <c r="A683" s="41"/>
      <c r="B683" s="42"/>
      <c r="C683" s="43"/>
      <c r="D683" s="233" t="s">
        <v>204</v>
      </c>
      <c r="E683" s="43"/>
      <c r="F683" s="234" t="s">
        <v>893</v>
      </c>
      <c r="G683" s="43"/>
      <c r="H683" s="43"/>
      <c r="I683" s="230"/>
      <c r="J683" s="43"/>
      <c r="K683" s="43"/>
      <c r="L683" s="47"/>
      <c r="M683" s="231"/>
      <c r="N683" s="232"/>
      <c r="O683" s="87"/>
      <c r="P683" s="87"/>
      <c r="Q683" s="87"/>
      <c r="R683" s="87"/>
      <c r="S683" s="87"/>
      <c r="T683" s="88"/>
      <c r="U683" s="41"/>
      <c r="V683" s="41"/>
      <c r="W683" s="41"/>
      <c r="X683" s="41"/>
      <c r="Y683" s="41"/>
      <c r="Z683" s="41"/>
      <c r="AA683" s="41"/>
      <c r="AB683" s="41"/>
      <c r="AC683" s="41"/>
      <c r="AD683" s="41"/>
      <c r="AE683" s="41"/>
      <c r="AT683" s="20" t="s">
        <v>204</v>
      </c>
      <c r="AU683" s="20" t="s">
        <v>78</v>
      </c>
    </row>
    <row r="684" s="13" customFormat="1">
      <c r="A684" s="13"/>
      <c r="B684" s="235"/>
      <c r="C684" s="236"/>
      <c r="D684" s="228" t="s">
        <v>206</v>
      </c>
      <c r="E684" s="237" t="s">
        <v>19</v>
      </c>
      <c r="F684" s="238" t="s">
        <v>279</v>
      </c>
      <c r="G684" s="236"/>
      <c r="H684" s="237" t="s">
        <v>19</v>
      </c>
      <c r="I684" s="239"/>
      <c r="J684" s="236"/>
      <c r="K684" s="236"/>
      <c r="L684" s="240"/>
      <c r="M684" s="241"/>
      <c r="N684" s="242"/>
      <c r="O684" s="242"/>
      <c r="P684" s="242"/>
      <c r="Q684" s="242"/>
      <c r="R684" s="242"/>
      <c r="S684" s="242"/>
      <c r="T684" s="243"/>
      <c r="U684" s="13"/>
      <c r="V684" s="13"/>
      <c r="W684" s="13"/>
      <c r="X684" s="13"/>
      <c r="Y684" s="13"/>
      <c r="Z684" s="13"/>
      <c r="AA684" s="13"/>
      <c r="AB684" s="13"/>
      <c r="AC684" s="13"/>
      <c r="AD684" s="13"/>
      <c r="AE684" s="13"/>
      <c r="AT684" s="244" t="s">
        <v>206</v>
      </c>
      <c r="AU684" s="244" t="s">
        <v>78</v>
      </c>
      <c r="AV684" s="13" t="s">
        <v>76</v>
      </c>
      <c r="AW684" s="13" t="s">
        <v>31</v>
      </c>
      <c r="AX684" s="13" t="s">
        <v>69</v>
      </c>
      <c r="AY684" s="244" t="s">
        <v>193</v>
      </c>
    </row>
    <row r="685" s="13" customFormat="1">
      <c r="A685" s="13"/>
      <c r="B685" s="235"/>
      <c r="C685" s="236"/>
      <c r="D685" s="228" t="s">
        <v>206</v>
      </c>
      <c r="E685" s="237" t="s">
        <v>19</v>
      </c>
      <c r="F685" s="238" t="s">
        <v>1673</v>
      </c>
      <c r="G685" s="236"/>
      <c r="H685" s="237" t="s">
        <v>19</v>
      </c>
      <c r="I685" s="239"/>
      <c r="J685" s="236"/>
      <c r="K685" s="236"/>
      <c r="L685" s="240"/>
      <c r="M685" s="241"/>
      <c r="N685" s="242"/>
      <c r="O685" s="242"/>
      <c r="P685" s="242"/>
      <c r="Q685" s="242"/>
      <c r="R685" s="242"/>
      <c r="S685" s="242"/>
      <c r="T685" s="243"/>
      <c r="U685" s="13"/>
      <c r="V685" s="13"/>
      <c r="W685" s="13"/>
      <c r="X685" s="13"/>
      <c r="Y685" s="13"/>
      <c r="Z685" s="13"/>
      <c r="AA685" s="13"/>
      <c r="AB685" s="13"/>
      <c r="AC685" s="13"/>
      <c r="AD685" s="13"/>
      <c r="AE685" s="13"/>
      <c r="AT685" s="244" t="s">
        <v>206</v>
      </c>
      <c r="AU685" s="244" t="s">
        <v>78</v>
      </c>
      <c r="AV685" s="13" t="s">
        <v>76</v>
      </c>
      <c r="AW685" s="13" t="s">
        <v>31</v>
      </c>
      <c r="AX685" s="13" t="s">
        <v>69</v>
      </c>
      <c r="AY685" s="244" t="s">
        <v>193</v>
      </c>
    </row>
    <row r="686" s="13" customFormat="1">
      <c r="A686" s="13"/>
      <c r="B686" s="235"/>
      <c r="C686" s="236"/>
      <c r="D686" s="228" t="s">
        <v>206</v>
      </c>
      <c r="E686" s="237" t="s">
        <v>19</v>
      </c>
      <c r="F686" s="238" t="s">
        <v>1674</v>
      </c>
      <c r="G686" s="236"/>
      <c r="H686" s="237" t="s">
        <v>19</v>
      </c>
      <c r="I686" s="239"/>
      <c r="J686" s="236"/>
      <c r="K686" s="236"/>
      <c r="L686" s="240"/>
      <c r="M686" s="241"/>
      <c r="N686" s="242"/>
      <c r="O686" s="242"/>
      <c r="P686" s="242"/>
      <c r="Q686" s="242"/>
      <c r="R686" s="242"/>
      <c r="S686" s="242"/>
      <c r="T686" s="243"/>
      <c r="U686" s="13"/>
      <c r="V686" s="13"/>
      <c r="W686" s="13"/>
      <c r="X686" s="13"/>
      <c r="Y686" s="13"/>
      <c r="Z686" s="13"/>
      <c r="AA686" s="13"/>
      <c r="AB686" s="13"/>
      <c r="AC686" s="13"/>
      <c r="AD686" s="13"/>
      <c r="AE686" s="13"/>
      <c r="AT686" s="244" t="s">
        <v>206</v>
      </c>
      <c r="AU686" s="244" t="s">
        <v>78</v>
      </c>
      <c r="AV686" s="13" t="s">
        <v>76</v>
      </c>
      <c r="AW686" s="13" t="s">
        <v>31</v>
      </c>
      <c r="AX686" s="13" t="s">
        <v>69</v>
      </c>
      <c r="AY686" s="244" t="s">
        <v>193</v>
      </c>
    </row>
    <row r="687" s="14" customFormat="1">
      <c r="A687" s="14"/>
      <c r="B687" s="245"/>
      <c r="C687" s="246"/>
      <c r="D687" s="228" t="s">
        <v>206</v>
      </c>
      <c r="E687" s="247" t="s">
        <v>19</v>
      </c>
      <c r="F687" s="248" t="s">
        <v>1675</v>
      </c>
      <c r="G687" s="246"/>
      <c r="H687" s="249">
        <v>36.5</v>
      </c>
      <c r="I687" s="250"/>
      <c r="J687" s="246"/>
      <c r="K687" s="246"/>
      <c r="L687" s="251"/>
      <c r="M687" s="252"/>
      <c r="N687" s="253"/>
      <c r="O687" s="253"/>
      <c r="P687" s="253"/>
      <c r="Q687" s="253"/>
      <c r="R687" s="253"/>
      <c r="S687" s="253"/>
      <c r="T687" s="254"/>
      <c r="U687" s="14"/>
      <c r="V687" s="14"/>
      <c r="W687" s="14"/>
      <c r="X687" s="14"/>
      <c r="Y687" s="14"/>
      <c r="Z687" s="14"/>
      <c r="AA687" s="14"/>
      <c r="AB687" s="14"/>
      <c r="AC687" s="14"/>
      <c r="AD687" s="14"/>
      <c r="AE687" s="14"/>
      <c r="AT687" s="255" t="s">
        <v>206</v>
      </c>
      <c r="AU687" s="255" t="s">
        <v>78</v>
      </c>
      <c r="AV687" s="14" t="s">
        <v>78</v>
      </c>
      <c r="AW687" s="14" t="s">
        <v>31</v>
      </c>
      <c r="AX687" s="14" t="s">
        <v>69</v>
      </c>
      <c r="AY687" s="255" t="s">
        <v>193</v>
      </c>
    </row>
    <row r="688" s="13" customFormat="1">
      <c r="A688" s="13"/>
      <c r="B688" s="235"/>
      <c r="C688" s="236"/>
      <c r="D688" s="228" t="s">
        <v>206</v>
      </c>
      <c r="E688" s="237" t="s">
        <v>19</v>
      </c>
      <c r="F688" s="238" t="s">
        <v>1676</v>
      </c>
      <c r="G688" s="236"/>
      <c r="H688" s="237" t="s">
        <v>19</v>
      </c>
      <c r="I688" s="239"/>
      <c r="J688" s="236"/>
      <c r="K688" s="236"/>
      <c r="L688" s="240"/>
      <c r="M688" s="241"/>
      <c r="N688" s="242"/>
      <c r="O688" s="242"/>
      <c r="P688" s="242"/>
      <c r="Q688" s="242"/>
      <c r="R688" s="242"/>
      <c r="S688" s="242"/>
      <c r="T688" s="243"/>
      <c r="U688" s="13"/>
      <c r="V688" s="13"/>
      <c r="W688" s="13"/>
      <c r="X688" s="13"/>
      <c r="Y688" s="13"/>
      <c r="Z688" s="13"/>
      <c r="AA688" s="13"/>
      <c r="AB688" s="13"/>
      <c r="AC688" s="13"/>
      <c r="AD688" s="13"/>
      <c r="AE688" s="13"/>
      <c r="AT688" s="244" t="s">
        <v>206</v>
      </c>
      <c r="AU688" s="244" t="s">
        <v>78</v>
      </c>
      <c r="AV688" s="13" t="s">
        <v>76</v>
      </c>
      <c r="AW688" s="13" t="s">
        <v>31</v>
      </c>
      <c r="AX688" s="13" t="s">
        <v>69</v>
      </c>
      <c r="AY688" s="244" t="s">
        <v>193</v>
      </c>
    </row>
    <row r="689" s="14" customFormat="1">
      <c r="A689" s="14"/>
      <c r="B689" s="245"/>
      <c r="C689" s="246"/>
      <c r="D689" s="228" t="s">
        <v>206</v>
      </c>
      <c r="E689" s="247" t="s">
        <v>19</v>
      </c>
      <c r="F689" s="248" t="s">
        <v>1677</v>
      </c>
      <c r="G689" s="246"/>
      <c r="H689" s="249">
        <v>38</v>
      </c>
      <c r="I689" s="250"/>
      <c r="J689" s="246"/>
      <c r="K689" s="246"/>
      <c r="L689" s="251"/>
      <c r="M689" s="252"/>
      <c r="N689" s="253"/>
      <c r="O689" s="253"/>
      <c r="P689" s="253"/>
      <c r="Q689" s="253"/>
      <c r="R689" s="253"/>
      <c r="S689" s="253"/>
      <c r="T689" s="254"/>
      <c r="U689" s="14"/>
      <c r="V689" s="14"/>
      <c r="W689" s="14"/>
      <c r="X689" s="14"/>
      <c r="Y689" s="14"/>
      <c r="Z689" s="14"/>
      <c r="AA689" s="14"/>
      <c r="AB689" s="14"/>
      <c r="AC689" s="14"/>
      <c r="AD689" s="14"/>
      <c r="AE689" s="14"/>
      <c r="AT689" s="255" t="s">
        <v>206</v>
      </c>
      <c r="AU689" s="255" t="s">
        <v>78</v>
      </c>
      <c r="AV689" s="14" t="s">
        <v>78</v>
      </c>
      <c r="AW689" s="14" t="s">
        <v>31</v>
      </c>
      <c r="AX689" s="14" t="s">
        <v>69</v>
      </c>
      <c r="AY689" s="255" t="s">
        <v>193</v>
      </c>
    </row>
    <row r="690" s="15" customFormat="1">
      <c r="A690" s="15"/>
      <c r="B690" s="256"/>
      <c r="C690" s="257"/>
      <c r="D690" s="228" t="s">
        <v>206</v>
      </c>
      <c r="E690" s="258" t="s">
        <v>19</v>
      </c>
      <c r="F690" s="259" t="s">
        <v>218</v>
      </c>
      <c r="G690" s="257"/>
      <c r="H690" s="260">
        <v>74.5</v>
      </c>
      <c r="I690" s="261"/>
      <c r="J690" s="257"/>
      <c r="K690" s="257"/>
      <c r="L690" s="262"/>
      <c r="M690" s="263"/>
      <c r="N690" s="264"/>
      <c r="O690" s="264"/>
      <c r="P690" s="264"/>
      <c r="Q690" s="264"/>
      <c r="R690" s="264"/>
      <c r="S690" s="264"/>
      <c r="T690" s="265"/>
      <c r="U690" s="15"/>
      <c r="V690" s="15"/>
      <c r="W690" s="15"/>
      <c r="X690" s="15"/>
      <c r="Y690" s="15"/>
      <c r="Z690" s="15"/>
      <c r="AA690" s="15"/>
      <c r="AB690" s="15"/>
      <c r="AC690" s="15"/>
      <c r="AD690" s="15"/>
      <c r="AE690" s="15"/>
      <c r="AT690" s="266" t="s">
        <v>206</v>
      </c>
      <c r="AU690" s="266" t="s">
        <v>78</v>
      </c>
      <c r="AV690" s="15" t="s">
        <v>200</v>
      </c>
      <c r="AW690" s="15" t="s">
        <v>31</v>
      </c>
      <c r="AX690" s="15" t="s">
        <v>76</v>
      </c>
      <c r="AY690" s="266" t="s">
        <v>193</v>
      </c>
    </row>
    <row r="691" s="2" customFormat="1" ht="16.5" customHeight="1">
      <c r="A691" s="41"/>
      <c r="B691" s="42"/>
      <c r="C691" s="215" t="s">
        <v>797</v>
      </c>
      <c r="D691" s="215" t="s">
        <v>195</v>
      </c>
      <c r="E691" s="216" t="s">
        <v>895</v>
      </c>
      <c r="F691" s="217" t="s">
        <v>896</v>
      </c>
      <c r="G691" s="218" t="s">
        <v>408</v>
      </c>
      <c r="H691" s="219">
        <v>42.100000000000001</v>
      </c>
      <c r="I691" s="220"/>
      <c r="J691" s="221">
        <f>ROUND(I691*H691,2)</f>
        <v>0</v>
      </c>
      <c r="K691" s="217" t="s">
        <v>199</v>
      </c>
      <c r="L691" s="47"/>
      <c r="M691" s="222" t="s">
        <v>19</v>
      </c>
      <c r="N691" s="223" t="s">
        <v>40</v>
      </c>
      <c r="O691" s="87"/>
      <c r="P691" s="224">
        <f>O691*H691</f>
        <v>0</v>
      </c>
      <c r="Q691" s="224">
        <v>0</v>
      </c>
      <c r="R691" s="224">
        <f>Q691*H691</f>
        <v>0</v>
      </c>
      <c r="S691" s="224">
        <v>0.00029999999999999997</v>
      </c>
      <c r="T691" s="225">
        <f>S691*H691</f>
        <v>0.012629999999999999</v>
      </c>
      <c r="U691" s="41"/>
      <c r="V691" s="41"/>
      <c r="W691" s="41"/>
      <c r="X691" s="41"/>
      <c r="Y691" s="41"/>
      <c r="Z691" s="41"/>
      <c r="AA691" s="41"/>
      <c r="AB691" s="41"/>
      <c r="AC691" s="41"/>
      <c r="AD691" s="41"/>
      <c r="AE691" s="41"/>
      <c r="AR691" s="226" t="s">
        <v>323</v>
      </c>
      <c r="AT691" s="226" t="s">
        <v>195</v>
      </c>
      <c r="AU691" s="226" t="s">
        <v>78</v>
      </c>
      <c r="AY691" s="20" t="s">
        <v>193</v>
      </c>
      <c r="BE691" s="227">
        <f>IF(N691="základní",J691,0)</f>
        <v>0</v>
      </c>
      <c r="BF691" s="227">
        <f>IF(N691="snížená",J691,0)</f>
        <v>0</v>
      </c>
      <c r="BG691" s="227">
        <f>IF(N691="zákl. přenesená",J691,0)</f>
        <v>0</v>
      </c>
      <c r="BH691" s="227">
        <f>IF(N691="sníž. přenesená",J691,0)</f>
        <v>0</v>
      </c>
      <c r="BI691" s="227">
        <f>IF(N691="nulová",J691,0)</f>
        <v>0</v>
      </c>
      <c r="BJ691" s="20" t="s">
        <v>76</v>
      </c>
      <c r="BK691" s="227">
        <f>ROUND(I691*H691,2)</f>
        <v>0</v>
      </c>
      <c r="BL691" s="20" t="s">
        <v>323</v>
      </c>
      <c r="BM691" s="226" t="s">
        <v>1678</v>
      </c>
    </row>
    <row r="692" s="2" customFormat="1">
      <c r="A692" s="41"/>
      <c r="B692" s="42"/>
      <c r="C692" s="43"/>
      <c r="D692" s="228" t="s">
        <v>202</v>
      </c>
      <c r="E692" s="43"/>
      <c r="F692" s="229" t="s">
        <v>898</v>
      </c>
      <c r="G692" s="43"/>
      <c r="H692" s="43"/>
      <c r="I692" s="230"/>
      <c r="J692" s="43"/>
      <c r="K692" s="43"/>
      <c r="L692" s="47"/>
      <c r="M692" s="231"/>
      <c r="N692" s="232"/>
      <c r="O692" s="87"/>
      <c r="P692" s="87"/>
      <c r="Q692" s="87"/>
      <c r="R692" s="87"/>
      <c r="S692" s="87"/>
      <c r="T692" s="88"/>
      <c r="U692" s="41"/>
      <c r="V692" s="41"/>
      <c r="W692" s="41"/>
      <c r="X692" s="41"/>
      <c r="Y692" s="41"/>
      <c r="Z692" s="41"/>
      <c r="AA692" s="41"/>
      <c r="AB692" s="41"/>
      <c r="AC692" s="41"/>
      <c r="AD692" s="41"/>
      <c r="AE692" s="41"/>
      <c r="AT692" s="20" t="s">
        <v>202</v>
      </c>
      <c r="AU692" s="20" t="s">
        <v>78</v>
      </c>
    </row>
    <row r="693" s="2" customFormat="1">
      <c r="A693" s="41"/>
      <c r="B693" s="42"/>
      <c r="C693" s="43"/>
      <c r="D693" s="233" t="s">
        <v>204</v>
      </c>
      <c r="E693" s="43"/>
      <c r="F693" s="234" t="s">
        <v>899</v>
      </c>
      <c r="G693" s="43"/>
      <c r="H693" s="43"/>
      <c r="I693" s="230"/>
      <c r="J693" s="43"/>
      <c r="K693" s="43"/>
      <c r="L693" s="47"/>
      <c r="M693" s="231"/>
      <c r="N693" s="232"/>
      <c r="O693" s="87"/>
      <c r="P693" s="87"/>
      <c r="Q693" s="87"/>
      <c r="R693" s="87"/>
      <c r="S693" s="87"/>
      <c r="T693" s="88"/>
      <c r="U693" s="41"/>
      <c r="V693" s="41"/>
      <c r="W693" s="41"/>
      <c r="X693" s="41"/>
      <c r="Y693" s="41"/>
      <c r="Z693" s="41"/>
      <c r="AA693" s="41"/>
      <c r="AB693" s="41"/>
      <c r="AC693" s="41"/>
      <c r="AD693" s="41"/>
      <c r="AE693" s="41"/>
      <c r="AT693" s="20" t="s">
        <v>204</v>
      </c>
      <c r="AU693" s="20" t="s">
        <v>78</v>
      </c>
    </row>
    <row r="694" s="13" customFormat="1">
      <c r="A694" s="13"/>
      <c r="B694" s="235"/>
      <c r="C694" s="236"/>
      <c r="D694" s="228" t="s">
        <v>206</v>
      </c>
      <c r="E694" s="237" t="s">
        <v>19</v>
      </c>
      <c r="F694" s="238" t="s">
        <v>279</v>
      </c>
      <c r="G694" s="236"/>
      <c r="H694" s="237" t="s">
        <v>19</v>
      </c>
      <c r="I694" s="239"/>
      <c r="J694" s="236"/>
      <c r="K694" s="236"/>
      <c r="L694" s="240"/>
      <c r="M694" s="241"/>
      <c r="N694" s="242"/>
      <c r="O694" s="242"/>
      <c r="P694" s="242"/>
      <c r="Q694" s="242"/>
      <c r="R694" s="242"/>
      <c r="S694" s="242"/>
      <c r="T694" s="243"/>
      <c r="U694" s="13"/>
      <c r="V694" s="13"/>
      <c r="W694" s="13"/>
      <c r="X694" s="13"/>
      <c r="Y694" s="13"/>
      <c r="Z694" s="13"/>
      <c r="AA694" s="13"/>
      <c r="AB694" s="13"/>
      <c r="AC694" s="13"/>
      <c r="AD694" s="13"/>
      <c r="AE694" s="13"/>
      <c r="AT694" s="244" t="s">
        <v>206</v>
      </c>
      <c r="AU694" s="244" t="s">
        <v>78</v>
      </c>
      <c r="AV694" s="13" t="s">
        <v>76</v>
      </c>
      <c r="AW694" s="13" t="s">
        <v>31</v>
      </c>
      <c r="AX694" s="13" t="s">
        <v>69</v>
      </c>
      <c r="AY694" s="244" t="s">
        <v>193</v>
      </c>
    </row>
    <row r="695" s="13" customFormat="1">
      <c r="A695" s="13"/>
      <c r="B695" s="235"/>
      <c r="C695" s="236"/>
      <c r="D695" s="228" t="s">
        <v>206</v>
      </c>
      <c r="E695" s="237" t="s">
        <v>19</v>
      </c>
      <c r="F695" s="238" t="s">
        <v>1673</v>
      </c>
      <c r="G695" s="236"/>
      <c r="H695" s="237" t="s">
        <v>19</v>
      </c>
      <c r="I695" s="239"/>
      <c r="J695" s="236"/>
      <c r="K695" s="236"/>
      <c r="L695" s="240"/>
      <c r="M695" s="241"/>
      <c r="N695" s="242"/>
      <c r="O695" s="242"/>
      <c r="P695" s="242"/>
      <c r="Q695" s="242"/>
      <c r="R695" s="242"/>
      <c r="S695" s="242"/>
      <c r="T695" s="243"/>
      <c r="U695" s="13"/>
      <c r="V695" s="13"/>
      <c r="W695" s="13"/>
      <c r="X695" s="13"/>
      <c r="Y695" s="13"/>
      <c r="Z695" s="13"/>
      <c r="AA695" s="13"/>
      <c r="AB695" s="13"/>
      <c r="AC695" s="13"/>
      <c r="AD695" s="13"/>
      <c r="AE695" s="13"/>
      <c r="AT695" s="244" t="s">
        <v>206</v>
      </c>
      <c r="AU695" s="244" t="s">
        <v>78</v>
      </c>
      <c r="AV695" s="13" t="s">
        <v>76</v>
      </c>
      <c r="AW695" s="13" t="s">
        <v>31</v>
      </c>
      <c r="AX695" s="13" t="s">
        <v>69</v>
      </c>
      <c r="AY695" s="244" t="s">
        <v>193</v>
      </c>
    </row>
    <row r="696" s="13" customFormat="1">
      <c r="A696" s="13"/>
      <c r="B696" s="235"/>
      <c r="C696" s="236"/>
      <c r="D696" s="228" t="s">
        <v>206</v>
      </c>
      <c r="E696" s="237" t="s">
        <v>19</v>
      </c>
      <c r="F696" s="238" t="s">
        <v>1674</v>
      </c>
      <c r="G696" s="236"/>
      <c r="H696" s="237" t="s">
        <v>19</v>
      </c>
      <c r="I696" s="239"/>
      <c r="J696" s="236"/>
      <c r="K696" s="236"/>
      <c r="L696" s="240"/>
      <c r="M696" s="241"/>
      <c r="N696" s="242"/>
      <c r="O696" s="242"/>
      <c r="P696" s="242"/>
      <c r="Q696" s="242"/>
      <c r="R696" s="242"/>
      <c r="S696" s="242"/>
      <c r="T696" s="243"/>
      <c r="U696" s="13"/>
      <c r="V696" s="13"/>
      <c r="W696" s="13"/>
      <c r="X696" s="13"/>
      <c r="Y696" s="13"/>
      <c r="Z696" s="13"/>
      <c r="AA696" s="13"/>
      <c r="AB696" s="13"/>
      <c r="AC696" s="13"/>
      <c r="AD696" s="13"/>
      <c r="AE696" s="13"/>
      <c r="AT696" s="244" t="s">
        <v>206</v>
      </c>
      <c r="AU696" s="244" t="s">
        <v>78</v>
      </c>
      <c r="AV696" s="13" t="s">
        <v>76</v>
      </c>
      <c r="AW696" s="13" t="s">
        <v>31</v>
      </c>
      <c r="AX696" s="13" t="s">
        <v>69</v>
      </c>
      <c r="AY696" s="244" t="s">
        <v>193</v>
      </c>
    </row>
    <row r="697" s="14" customFormat="1">
      <c r="A697" s="14"/>
      <c r="B697" s="245"/>
      <c r="C697" s="246"/>
      <c r="D697" s="228" t="s">
        <v>206</v>
      </c>
      <c r="E697" s="247" t="s">
        <v>19</v>
      </c>
      <c r="F697" s="248" t="s">
        <v>1679</v>
      </c>
      <c r="G697" s="246"/>
      <c r="H697" s="249">
        <v>24.300000000000001</v>
      </c>
      <c r="I697" s="250"/>
      <c r="J697" s="246"/>
      <c r="K697" s="246"/>
      <c r="L697" s="251"/>
      <c r="M697" s="252"/>
      <c r="N697" s="253"/>
      <c r="O697" s="253"/>
      <c r="P697" s="253"/>
      <c r="Q697" s="253"/>
      <c r="R697" s="253"/>
      <c r="S697" s="253"/>
      <c r="T697" s="254"/>
      <c r="U697" s="14"/>
      <c r="V697" s="14"/>
      <c r="W697" s="14"/>
      <c r="X697" s="14"/>
      <c r="Y697" s="14"/>
      <c r="Z697" s="14"/>
      <c r="AA697" s="14"/>
      <c r="AB697" s="14"/>
      <c r="AC697" s="14"/>
      <c r="AD697" s="14"/>
      <c r="AE697" s="14"/>
      <c r="AT697" s="255" t="s">
        <v>206</v>
      </c>
      <c r="AU697" s="255" t="s">
        <v>78</v>
      </c>
      <c r="AV697" s="14" t="s">
        <v>78</v>
      </c>
      <c r="AW697" s="14" t="s">
        <v>31</v>
      </c>
      <c r="AX697" s="14" t="s">
        <v>69</v>
      </c>
      <c r="AY697" s="255" t="s">
        <v>193</v>
      </c>
    </row>
    <row r="698" s="13" customFormat="1">
      <c r="A698" s="13"/>
      <c r="B698" s="235"/>
      <c r="C698" s="236"/>
      <c r="D698" s="228" t="s">
        <v>206</v>
      </c>
      <c r="E698" s="237" t="s">
        <v>19</v>
      </c>
      <c r="F698" s="238" t="s">
        <v>1676</v>
      </c>
      <c r="G698" s="236"/>
      <c r="H698" s="237" t="s">
        <v>19</v>
      </c>
      <c r="I698" s="239"/>
      <c r="J698" s="236"/>
      <c r="K698" s="236"/>
      <c r="L698" s="240"/>
      <c r="M698" s="241"/>
      <c r="N698" s="242"/>
      <c r="O698" s="242"/>
      <c r="P698" s="242"/>
      <c r="Q698" s="242"/>
      <c r="R698" s="242"/>
      <c r="S698" s="242"/>
      <c r="T698" s="243"/>
      <c r="U698" s="13"/>
      <c r="V698" s="13"/>
      <c r="W698" s="13"/>
      <c r="X698" s="13"/>
      <c r="Y698" s="13"/>
      <c r="Z698" s="13"/>
      <c r="AA698" s="13"/>
      <c r="AB698" s="13"/>
      <c r="AC698" s="13"/>
      <c r="AD698" s="13"/>
      <c r="AE698" s="13"/>
      <c r="AT698" s="244" t="s">
        <v>206</v>
      </c>
      <c r="AU698" s="244" t="s">
        <v>78</v>
      </c>
      <c r="AV698" s="13" t="s">
        <v>76</v>
      </c>
      <c r="AW698" s="13" t="s">
        <v>31</v>
      </c>
      <c r="AX698" s="13" t="s">
        <v>69</v>
      </c>
      <c r="AY698" s="244" t="s">
        <v>193</v>
      </c>
    </row>
    <row r="699" s="14" customFormat="1">
      <c r="A699" s="14"/>
      <c r="B699" s="245"/>
      <c r="C699" s="246"/>
      <c r="D699" s="228" t="s">
        <v>206</v>
      </c>
      <c r="E699" s="247" t="s">
        <v>19</v>
      </c>
      <c r="F699" s="248" t="s">
        <v>1680</v>
      </c>
      <c r="G699" s="246"/>
      <c r="H699" s="249">
        <v>17.800000000000001</v>
      </c>
      <c r="I699" s="250"/>
      <c r="J699" s="246"/>
      <c r="K699" s="246"/>
      <c r="L699" s="251"/>
      <c r="M699" s="252"/>
      <c r="N699" s="253"/>
      <c r="O699" s="253"/>
      <c r="P699" s="253"/>
      <c r="Q699" s="253"/>
      <c r="R699" s="253"/>
      <c r="S699" s="253"/>
      <c r="T699" s="254"/>
      <c r="U699" s="14"/>
      <c r="V699" s="14"/>
      <c r="W699" s="14"/>
      <c r="X699" s="14"/>
      <c r="Y699" s="14"/>
      <c r="Z699" s="14"/>
      <c r="AA699" s="14"/>
      <c r="AB699" s="14"/>
      <c r="AC699" s="14"/>
      <c r="AD699" s="14"/>
      <c r="AE699" s="14"/>
      <c r="AT699" s="255" t="s">
        <v>206</v>
      </c>
      <c r="AU699" s="255" t="s">
        <v>78</v>
      </c>
      <c r="AV699" s="14" t="s">
        <v>78</v>
      </c>
      <c r="AW699" s="14" t="s">
        <v>31</v>
      </c>
      <c r="AX699" s="14" t="s">
        <v>69</v>
      </c>
      <c r="AY699" s="255" t="s">
        <v>193</v>
      </c>
    </row>
    <row r="700" s="15" customFormat="1">
      <c r="A700" s="15"/>
      <c r="B700" s="256"/>
      <c r="C700" s="257"/>
      <c r="D700" s="228" t="s">
        <v>206</v>
      </c>
      <c r="E700" s="258" t="s">
        <v>19</v>
      </c>
      <c r="F700" s="259" t="s">
        <v>218</v>
      </c>
      <c r="G700" s="257"/>
      <c r="H700" s="260">
        <v>42.100000000000001</v>
      </c>
      <c r="I700" s="261"/>
      <c r="J700" s="257"/>
      <c r="K700" s="257"/>
      <c r="L700" s="262"/>
      <c r="M700" s="267"/>
      <c r="N700" s="268"/>
      <c r="O700" s="268"/>
      <c r="P700" s="268"/>
      <c r="Q700" s="268"/>
      <c r="R700" s="268"/>
      <c r="S700" s="268"/>
      <c r="T700" s="269"/>
      <c r="U700" s="15"/>
      <c r="V700" s="15"/>
      <c r="W700" s="15"/>
      <c r="X700" s="15"/>
      <c r="Y700" s="15"/>
      <c r="Z700" s="15"/>
      <c r="AA700" s="15"/>
      <c r="AB700" s="15"/>
      <c r="AC700" s="15"/>
      <c r="AD700" s="15"/>
      <c r="AE700" s="15"/>
      <c r="AT700" s="266" t="s">
        <v>206</v>
      </c>
      <c r="AU700" s="266" t="s">
        <v>78</v>
      </c>
      <c r="AV700" s="15" t="s">
        <v>200</v>
      </c>
      <c r="AW700" s="15" t="s">
        <v>31</v>
      </c>
      <c r="AX700" s="15" t="s">
        <v>76</v>
      </c>
      <c r="AY700" s="266" t="s">
        <v>193</v>
      </c>
    </row>
    <row r="701" s="2" customFormat="1" ht="6.96" customHeight="1">
      <c r="A701" s="41"/>
      <c r="B701" s="62"/>
      <c r="C701" s="63"/>
      <c r="D701" s="63"/>
      <c r="E701" s="63"/>
      <c r="F701" s="63"/>
      <c r="G701" s="63"/>
      <c r="H701" s="63"/>
      <c r="I701" s="63"/>
      <c r="J701" s="63"/>
      <c r="K701" s="63"/>
      <c r="L701" s="47"/>
      <c r="M701" s="41"/>
      <c r="O701" s="41"/>
      <c r="P701" s="41"/>
      <c r="Q701" s="41"/>
      <c r="R701" s="41"/>
      <c r="S701" s="41"/>
      <c r="T701" s="41"/>
      <c r="U701" s="41"/>
      <c r="V701" s="41"/>
      <c r="W701" s="41"/>
      <c r="X701" s="41"/>
      <c r="Y701" s="41"/>
      <c r="Z701" s="41"/>
      <c r="AA701" s="41"/>
      <c r="AB701" s="41"/>
      <c r="AC701" s="41"/>
      <c r="AD701" s="41"/>
      <c r="AE701" s="41"/>
    </row>
  </sheetData>
  <sheetProtection sheet="1" autoFilter="0" formatColumns="0" formatRows="0" objects="1" scenarios="1" spinCount="100000" saltValue="B6ckqEIL6MFAYA/LnTovIbD5f1aqyelLsklWEE9B6tbZtEjGfvbaDPds3Wlu5OVbhRpiy49xecI6BH8sZFcscg==" hashValue="Z4kiyZBQS+O3WsJIn/b3tiABOfGRVnovh/Mz+8/5pmACYXzI/fca0SQdz7XsFt5gWiVna9rprY8Tz36h8t3lDw==" algorithmName="SHA-512" password="97FE"/>
  <autoFilter ref="C98:K700"/>
  <mergeCells count="12">
    <mergeCell ref="E7:H7"/>
    <mergeCell ref="E9:H9"/>
    <mergeCell ref="E11:H11"/>
    <mergeCell ref="E20:H20"/>
    <mergeCell ref="E29:H29"/>
    <mergeCell ref="E50:H50"/>
    <mergeCell ref="E52:H52"/>
    <mergeCell ref="E54:H54"/>
    <mergeCell ref="E87:H87"/>
    <mergeCell ref="E89:H89"/>
    <mergeCell ref="E91:H91"/>
    <mergeCell ref="L2:V2"/>
  </mergeCells>
  <hyperlinks>
    <hyperlink ref="F104" r:id="rId1" display="https://podminky.urs.cz/item/CS_URS_2025_01/122251301"/>
    <hyperlink ref="F109" r:id="rId2" display="https://podminky.urs.cz/item/CS_URS_2025_01/162211311"/>
    <hyperlink ref="F114" r:id="rId3" display="https://podminky.urs.cz/item/CS_URS_2025_01/162211319"/>
    <hyperlink ref="F119" r:id="rId4" display="https://podminky.urs.cz/item/CS_URS_2025_01/162751117"/>
    <hyperlink ref="F122" r:id="rId5" display="https://podminky.urs.cz/item/CS_URS_2025_01/162751119"/>
    <hyperlink ref="F128" r:id="rId6" display="https://podminky.urs.cz/item/CS_URS_2025_01/997013631"/>
    <hyperlink ref="F149" r:id="rId7" display="https://podminky.urs.cz/item/CS_URS_2025_01/961055111"/>
    <hyperlink ref="F156" r:id="rId8" display="https://podminky.urs.cz/item/CS_URS_2025_01/962032231"/>
    <hyperlink ref="F176" r:id="rId9" display="https://podminky.urs.cz/item/CS_URS_2025_01/962081131"/>
    <hyperlink ref="F182" r:id="rId10" display="https://podminky.urs.cz/item/CS_URS_2025_01/962081141"/>
    <hyperlink ref="F192" r:id="rId11" display="https://podminky.urs.cz/item/CS_URS_2025_01/963051113"/>
    <hyperlink ref="F200" r:id="rId12" display="https://podminky.urs.cz/item/CS_URS_2025_01/965042131"/>
    <hyperlink ref="F206" r:id="rId13" display="https://podminky.urs.cz/item/CS_URS_2025_01/965042141"/>
    <hyperlink ref="F222" r:id="rId14" display="https://podminky.urs.cz/item/CS_URS_2025_01/965042231"/>
    <hyperlink ref="F229" r:id="rId15" display="https://podminky.urs.cz/item/CS_URS_2025_01/965042241"/>
    <hyperlink ref="F235" r:id="rId16" display="https://podminky.urs.cz/item/CS_URS_2025_01/965081213"/>
    <hyperlink ref="F251" r:id="rId17" display="https://podminky.urs.cz/item/CS_URS_2025_01/965081313"/>
    <hyperlink ref="F257" r:id="rId18" display="https://podminky.urs.cz/item/CS_URS_2025_01/966080103"/>
    <hyperlink ref="F268" r:id="rId19" display="https://podminky.urs.cz/item/CS_URS_2025_01/966080105"/>
    <hyperlink ref="F281" r:id="rId20" display="https://podminky.urs.cz/item/CS_URS_2025_01/968072455"/>
    <hyperlink ref="F289" r:id="rId21" display="https://podminky.urs.cz/item/CS_URS_2025_01/968072456"/>
    <hyperlink ref="F298" r:id="rId22" display="https://podminky.urs.cz/item/CS_URS_2025_01/968082015"/>
    <hyperlink ref="F304" r:id="rId23" display="https://podminky.urs.cz/item/CS_URS_2025_01/968082016"/>
    <hyperlink ref="F312" r:id="rId24" display="https://podminky.urs.cz/item/CS_URS_2025_01/968082018"/>
    <hyperlink ref="F323" r:id="rId25" display="https://podminky.urs.cz/item/CS_URS_2025_01/971033521"/>
    <hyperlink ref="F329" r:id="rId26" display="https://podminky.urs.cz/item/CS_URS_2025_01/971033641"/>
    <hyperlink ref="F340" r:id="rId27" display="https://podminky.urs.cz/item/CS_URS_2025_01/971033651"/>
    <hyperlink ref="F350" r:id="rId28" display="https://podminky.urs.cz/item/CS_URS_2025_01/974031165"/>
    <hyperlink ref="F357" r:id="rId29" display="https://podminky.urs.cz/item/CS_URS_2025_01/977211112"/>
    <hyperlink ref="F363" r:id="rId30" display="https://podminky.urs.cz/item/CS_URS_2025_01/977211121"/>
    <hyperlink ref="F373" r:id="rId31" display="https://podminky.urs.cz/item/CS_URS_2025_01/977211122"/>
    <hyperlink ref="F381" r:id="rId32" display="https://podminky.urs.cz/item/CS_URS_2025_01/977211123"/>
    <hyperlink ref="F390" r:id="rId33" display="https://podminky.urs.cz/item/CS_URS_2025_01/977211125"/>
    <hyperlink ref="F398" r:id="rId34" display="https://podminky.urs.cz/item/CS_URS_2025_01/977311112"/>
    <hyperlink ref="F404" r:id="rId35" display="https://podminky.urs.cz/item/CS_URS_2025_01/978011191"/>
    <hyperlink ref="F415" r:id="rId36" display="https://podminky.urs.cz/item/CS_URS_2025_01/978013191"/>
    <hyperlink ref="F427" r:id="rId37" display="https://podminky.urs.cz/item/CS_URS_2025_01/978015391"/>
    <hyperlink ref="F434" r:id="rId38" display="https://podminky.urs.cz/item/CS_URS_2025_01/978059541"/>
    <hyperlink ref="F443" r:id="rId39" display="https://podminky.urs.cz/item/CS_URS_2025_01/997013154"/>
    <hyperlink ref="F446" r:id="rId40" display="https://podminky.urs.cz/item/CS_URS_2025_01/997013312"/>
    <hyperlink ref="F450" r:id="rId41" display="https://podminky.urs.cz/item/CS_URS_2025_01/997013322"/>
    <hyperlink ref="F455" r:id="rId42" display="https://podminky.urs.cz/item/CS_URS_2025_01/997013501"/>
    <hyperlink ref="F458" r:id="rId43" display="https://podminky.urs.cz/item/CS_URS_2025_01/997013509"/>
    <hyperlink ref="F462" r:id="rId44" display="https://podminky.urs.cz/item/CS_URS_2025_01/997013601"/>
    <hyperlink ref="F465" r:id="rId45" display="https://podminky.urs.cz/item/CS_URS_2025_01/997013602"/>
    <hyperlink ref="F468" r:id="rId46" display="https://podminky.urs.cz/item/CS_URS_2025_01/997013603"/>
    <hyperlink ref="F471" r:id="rId47" display="https://podminky.urs.cz/item/CS_URS_2025_01/997013609"/>
    <hyperlink ref="F474" r:id="rId48" display="https://podminky.urs.cz/item/CS_URS_2025_01/997013631"/>
    <hyperlink ref="F477" r:id="rId49" display="https://podminky.urs.cz/item/CS_URS_2025_01/997013811"/>
    <hyperlink ref="F480" r:id="rId50" display="https://podminky.urs.cz/item/CS_URS_2025_01/997013813"/>
    <hyperlink ref="F483" r:id="rId51" display="https://podminky.urs.cz/item/CS_URS_2025_01/997013814"/>
    <hyperlink ref="F488" r:id="rId52" display="https://podminky.urs.cz/item/CS_URS_2024_01/711131811"/>
    <hyperlink ref="F504" r:id="rId53" display="https://podminky.urs.cz/item/CS_URS_2024_01/711131821"/>
    <hyperlink ref="F512" r:id="rId54" display="https://podminky.urs.cz/item/CS_URS_2025_01/713110835"/>
    <hyperlink ref="F518" r:id="rId55" display="https://podminky.urs.cz/item/CS_URS_2025_01/713120821"/>
    <hyperlink ref="F534" r:id="rId56" display="https://podminky.urs.cz/item/CS_URS_2025_01/713151813"/>
    <hyperlink ref="F543" r:id="rId57" display="https://podminky.urs.cz/item/CS_URS_2025_01/725210821"/>
    <hyperlink ref="F550" r:id="rId58" display="https://podminky.urs.cz/item/CS_URS_2025_01/762331811"/>
    <hyperlink ref="F556" r:id="rId59" display="https://podminky.urs.cz/item/CS_URS_2025_01/762331812"/>
    <hyperlink ref="F562" r:id="rId60" display="https://podminky.urs.cz/item/CS_URS_2025_01/762342811"/>
    <hyperlink ref="F570" r:id="rId61" display="https://podminky.urs.cz/item/CS_URS_2025_01/762814811"/>
    <hyperlink ref="F576" r:id="rId62" display="https://podminky.urs.cz/item/CS_URS_2025_01/762841812"/>
    <hyperlink ref="F585" r:id="rId63" display="https://podminky.urs.cz/item/CS_URS_2025_01/763161822"/>
    <hyperlink ref="F595" r:id="rId64" display="https://podminky.urs.cz/item/CS_URS_2025_01/764002821"/>
    <hyperlink ref="F603" r:id="rId65" display="https://podminky.urs.cz/item/CS_URS_2025_01/764002841"/>
    <hyperlink ref="F609" r:id="rId66" display="https://podminky.urs.cz/item/CS_URS_2025_01/764002851"/>
    <hyperlink ref="F622" r:id="rId67" display="https://podminky.urs.cz/item/CS_URS_2025_01/765111821"/>
    <hyperlink ref="F635" r:id="rId68" display="https://podminky.urs.cz/item/CS_URS_2025_01/765191901"/>
    <hyperlink ref="F644" r:id="rId69" display="https://podminky.urs.cz/item/CS_URS_2025_01/766411821"/>
    <hyperlink ref="F651" r:id="rId70" display="https://podminky.urs.cz/item/CS_URS_2025_01/766411822"/>
    <hyperlink ref="F654" r:id="rId71" display="https://podminky.urs.cz/item/CS_URS_2025_01/766491851"/>
    <hyperlink ref="F664" r:id="rId72" display="https://podminky.urs.cz/item/CS_URS_2025_01/766674810"/>
    <hyperlink ref="F670" r:id="rId73" display="https://podminky.urs.cz/item/CS_URS_2025_01/766691811"/>
    <hyperlink ref="F683" r:id="rId74" display="https://podminky.urs.cz/item/CS_URS_2025_01/776201812"/>
    <hyperlink ref="F693" r:id="rId75" display="https://podminky.urs.cz/item/CS_URS_2025_01/776410811"/>
  </hyperlinks>
  <pageMargins left="0.39375" right="0.39375" top="0.39375" bottom="0.39375" header="0" footer="0"/>
  <pageSetup paperSize="9" orientation="landscape" blackAndWhite="1" fitToHeight="100"/>
  <headerFooter>
    <oddFooter>&amp;CStrana &amp;P z &amp;N</oddFooter>
  </headerFooter>
  <drawing r:id="rId76"/>
</worksheet>
</file>

<file path=xl/worksheets/sheet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95</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1681</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ROUND(J106,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ROUND((SUM(BE106:BE1246)),  2)</f>
        <v>0</v>
      </c>
      <c r="G35" s="41"/>
      <c r="H35" s="41"/>
      <c r="I35" s="160">
        <v>0.20999999999999999</v>
      </c>
      <c r="J35" s="159">
        <f>ROUND(((SUM(BE106:BE1246))*I35),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ROUND((SUM(BF106:BF1246)),  2)</f>
        <v>0</v>
      </c>
      <c r="G36" s="41"/>
      <c r="H36" s="41"/>
      <c r="I36" s="160">
        <v>0.12</v>
      </c>
      <c r="J36" s="159">
        <f>ROUND(((SUM(BF106:BF1246))*I36),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ROUND((SUM(BG106:BG1246)),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ROUND((SUM(BH106:BH1246)),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ROUND((SUM(BI106:BI1246)),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D.1.1.NS - ASŘ - Nový stav - stávající ZŠ</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J106</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J107</f>
        <v>0</v>
      </c>
      <c r="K64" s="178"/>
      <c r="L64" s="182"/>
      <c r="S64" s="9"/>
      <c r="T64" s="9"/>
      <c r="U64" s="9"/>
      <c r="V64" s="9"/>
      <c r="W64" s="9"/>
      <c r="X64" s="9"/>
      <c r="Y64" s="9"/>
      <c r="Z64" s="9"/>
      <c r="AA64" s="9"/>
      <c r="AB64" s="9"/>
      <c r="AC64" s="9"/>
      <c r="AD64" s="9"/>
      <c r="AE64" s="9"/>
    </row>
    <row r="65" s="10" customFormat="1" ht="19.92" customHeight="1">
      <c r="A65" s="10"/>
      <c r="B65" s="183"/>
      <c r="C65" s="128"/>
      <c r="D65" s="184" t="s">
        <v>162</v>
      </c>
      <c r="E65" s="185"/>
      <c r="F65" s="185"/>
      <c r="G65" s="185"/>
      <c r="H65" s="185"/>
      <c r="I65" s="185"/>
      <c r="J65" s="186">
        <f>J108</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163</v>
      </c>
      <c r="E66" s="185"/>
      <c r="F66" s="185"/>
      <c r="G66" s="185"/>
      <c r="H66" s="185"/>
      <c r="I66" s="185"/>
      <c r="J66" s="186">
        <f>J114</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1682</v>
      </c>
      <c r="E67" s="185"/>
      <c r="F67" s="185"/>
      <c r="G67" s="185"/>
      <c r="H67" s="185"/>
      <c r="I67" s="185"/>
      <c r="J67" s="186">
        <f>J261</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1683</v>
      </c>
      <c r="E68" s="185"/>
      <c r="F68" s="185"/>
      <c r="G68" s="185"/>
      <c r="H68" s="185"/>
      <c r="I68" s="185"/>
      <c r="J68" s="186">
        <f>J315</f>
        <v>0</v>
      </c>
      <c r="K68" s="128"/>
      <c r="L68" s="187"/>
      <c r="S68" s="10"/>
      <c r="T68" s="10"/>
      <c r="U68" s="10"/>
      <c r="V68" s="10"/>
      <c r="W68" s="10"/>
      <c r="X68" s="10"/>
      <c r="Y68" s="10"/>
      <c r="Z68" s="10"/>
      <c r="AA68" s="10"/>
      <c r="AB68" s="10"/>
      <c r="AC68" s="10"/>
      <c r="AD68" s="10"/>
      <c r="AE68" s="10"/>
    </row>
    <row r="69" s="10" customFormat="1" ht="19.92" customHeight="1">
      <c r="A69" s="10"/>
      <c r="B69" s="183"/>
      <c r="C69" s="128"/>
      <c r="D69" s="184" t="s">
        <v>164</v>
      </c>
      <c r="E69" s="185"/>
      <c r="F69" s="185"/>
      <c r="G69" s="185"/>
      <c r="H69" s="185"/>
      <c r="I69" s="185"/>
      <c r="J69" s="186">
        <f>J593</f>
        <v>0</v>
      </c>
      <c r="K69" s="128"/>
      <c r="L69" s="187"/>
      <c r="S69" s="10"/>
      <c r="T69" s="10"/>
      <c r="U69" s="10"/>
      <c r="V69" s="10"/>
      <c r="W69" s="10"/>
      <c r="X69" s="10"/>
      <c r="Y69" s="10"/>
      <c r="Z69" s="10"/>
      <c r="AA69" s="10"/>
      <c r="AB69" s="10"/>
      <c r="AC69" s="10"/>
      <c r="AD69" s="10"/>
      <c r="AE69" s="10"/>
    </row>
    <row r="70" s="10" customFormat="1" ht="19.92" customHeight="1">
      <c r="A70" s="10"/>
      <c r="B70" s="183"/>
      <c r="C70" s="128"/>
      <c r="D70" s="184" t="s">
        <v>166</v>
      </c>
      <c r="E70" s="185"/>
      <c r="F70" s="185"/>
      <c r="G70" s="185"/>
      <c r="H70" s="185"/>
      <c r="I70" s="185"/>
      <c r="J70" s="186">
        <f>J641</f>
        <v>0</v>
      </c>
      <c r="K70" s="128"/>
      <c r="L70" s="187"/>
      <c r="S70" s="10"/>
      <c r="T70" s="10"/>
      <c r="U70" s="10"/>
      <c r="V70" s="10"/>
      <c r="W70" s="10"/>
      <c r="X70" s="10"/>
      <c r="Y70" s="10"/>
      <c r="Z70" s="10"/>
      <c r="AA70" s="10"/>
      <c r="AB70" s="10"/>
      <c r="AC70" s="10"/>
      <c r="AD70" s="10"/>
      <c r="AE70" s="10"/>
    </row>
    <row r="71" s="9" customFormat="1" ht="24.96" customHeight="1">
      <c r="A71" s="9"/>
      <c r="B71" s="177"/>
      <c r="C71" s="178"/>
      <c r="D71" s="179" t="s">
        <v>167</v>
      </c>
      <c r="E71" s="180"/>
      <c r="F71" s="180"/>
      <c r="G71" s="180"/>
      <c r="H71" s="180"/>
      <c r="I71" s="180"/>
      <c r="J71" s="181">
        <f>J645</f>
        <v>0</v>
      </c>
      <c r="K71" s="178"/>
      <c r="L71" s="182"/>
      <c r="S71" s="9"/>
      <c r="T71" s="9"/>
      <c r="U71" s="9"/>
      <c r="V71" s="9"/>
      <c r="W71" s="9"/>
      <c r="X71" s="9"/>
      <c r="Y71" s="9"/>
      <c r="Z71" s="9"/>
      <c r="AA71" s="9"/>
      <c r="AB71" s="9"/>
      <c r="AC71" s="9"/>
      <c r="AD71" s="9"/>
      <c r="AE71" s="9"/>
    </row>
    <row r="72" s="10" customFormat="1" ht="19.92" customHeight="1">
      <c r="A72" s="10"/>
      <c r="B72" s="183"/>
      <c r="C72" s="128"/>
      <c r="D72" s="184" t="s">
        <v>168</v>
      </c>
      <c r="E72" s="185"/>
      <c r="F72" s="185"/>
      <c r="G72" s="185"/>
      <c r="H72" s="185"/>
      <c r="I72" s="185"/>
      <c r="J72" s="186">
        <f>J646</f>
        <v>0</v>
      </c>
      <c r="K72" s="128"/>
      <c r="L72" s="187"/>
      <c r="S72" s="10"/>
      <c r="T72" s="10"/>
      <c r="U72" s="10"/>
      <c r="V72" s="10"/>
      <c r="W72" s="10"/>
      <c r="X72" s="10"/>
      <c r="Y72" s="10"/>
      <c r="Z72" s="10"/>
      <c r="AA72" s="10"/>
      <c r="AB72" s="10"/>
      <c r="AC72" s="10"/>
      <c r="AD72" s="10"/>
      <c r="AE72" s="10"/>
    </row>
    <row r="73" s="10" customFormat="1" ht="19.92" customHeight="1">
      <c r="A73" s="10"/>
      <c r="B73" s="183"/>
      <c r="C73" s="128"/>
      <c r="D73" s="184" t="s">
        <v>1684</v>
      </c>
      <c r="E73" s="185"/>
      <c r="F73" s="185"/>
      <c r="G73" s="185"/>
      <c r="H73" s="185"/>
      <c r="I73" s="185"/>
      <c r="J73" s="186">
        <f>J722</f>
        <v>0</v>
      </c>
      <c r="K73" s="128"/>
      <c r="L73" s="187"/>
      <c r="S73" s="10"/>
      <c r="T73" s="10"/>
      <c r="U73" s="10"/>
      <c r="V73" s="10"/>
      <c r="W73" s="10"/>
      <c r="X73" s="10"/>
      <c r="Y73" s="10"/>
      <c r="Z73" s="10"/>
      <c r="AA73" s="10"/>
      <c r="AB73" s="10"/>
      <c r="AC73" s="10"/>
      <c r="AD73" s="10"/>
      <c r="AE73" s="10"/>
    </row>
    <row r="74" s="10" customFormat="1" ht="19.92" customHeight="1">
      <c r="A74" s="10"/>
      <c r="B74" s="183"/>
      <c r="C74" s="128"/>
      <c r="D74" s="184" t="s">
        <v>1256</v>
      </c>
      <c r="E74" s="185"/>
      <c r="F74" s="185"/>
      <c r="G74" s="185"/>
      <c r="H74" s="185"/>
      <c r="I74" s="185"/>
      <c r="J74" s="186">
        <f>J781</f>
        <v>0</v>
      </c>
      <c r="K74" s="128"/>
      <c r="L74" s="187"/>
      <c r="S74" s="10"/>
      <c r="T74" s="10"/>
      <c r="U74" s="10"/>
      <c r="V74" s="10"/>
      <c r="W74" s="10"/>
      <c r="X74" s="10"/>
      <c r="Y74" s="10"/>
      <c r="Z74" s="10"/>
      <c r="AA74" s="10"/>
      <c r="AB74" s="10"/>
      <c r="AC74" s="10"/>
      <c r="AD74" s="10"/>
      <c r="AE74" s="10"/>
    </row>
    <row r="75" s="10" customFormat="1" ht="19.92" customHeight="1">
      <c r="A75" s="10"/>
      <c r="B75" s="183"/>
      <c r="C75" s="128"/>
      <c r="D75" s="184" t="s">
        <v>1685</v>
      </c>
      <c r="E75" s="185"/>
      <c r="F75" s="185"/>
      <c r="G75" s="185"/>
      <c r="H75" s="185"/>
      <c r="I75" s="185"/>
      <c r="J75" s="186">
        <f>J881</f>
        <v>0</v>
      </c>
      <c r="K75" s="128"/>
      <c r="L75" s="187"/>
      <c r="S75" s="10"/>
      <c r="T75" s="10"/>
      <c r="U75" s="10"/>
      <c r="V75" s="10"/>
      <c r="W75" s="10"/>
      <c r="X75" s="10"/>
      <c r="Y75" s="10"/>
      <c r="Z75" s="10"/>
      <c r="AA75" s="10"/>
      <c r="AB75" s="10"/>
      <c r="AC75" s="10"/>
      <c r="AD75" s="10"/>
      <c r="AE75" s="10"/>
    </row>
    <row r="76" s="10" customFormat="1" ht="19.92" customHeight="1">
      <c r="A76" s="10"/>
      <c r="B76" s="183"/>
      <c r="C76" s="128"/>
      <c r="D76" s="184" t="s">
        <v>171</v>
      </c>
      <c r="E76" s="185"/>
      <c r="F76" s="185"/>
      <c r="G76" s="185"/>
      <c r="H76" s="185"/>
      <c r="I76" s="185"/>
      <c r="J76" s="186">
        <f>J886</f>
        <v>0</v>
      </c>
      <c r="K76" s="128"/>
      <c r="L76" s="187"/>
      <c r="S76" s="10"/>
      <c r="T76" s="10"/>
      <c r="U76" s="10"/>
      <c r="V76" s="10"/>
      <c r="W76" s="10"/>
      <c r="X76" s="10"/>
      <c r="Y76" s="10"/>
      <c r="Z76" s="10"/>
      <c r="AA76" s="10"/>
      <c r="AB76" s="10"/>
      <c r="AC76" s="10"/>
      <c r="AD76" s="10"/>
      <c r="AE76" s="10"/>
    </row>
    <row r="77" s="10" customFormat="1" ht="19.92" customHeight="1">
      <c r="A77" s="10"/>
      <c r="B77" s="183"/>
      <c r="C77" s="128"/>
      <c r="D77" s="184" t="s">
        <v>1258</v>
      </c>
      <c r="E77" s="185"/>
      <c r="F77" s="185"/>
      <c r="G77" s="185"/>
      <c r="H77" s="185"/>
      <c r="I77" s="185"/>
      <c r="J77" s="186">
        <f>J899</f>
        <v>0</v>
      </c>
      <c r="K77" s="128"/>
      <c r="L77" s="187"/>
      <c r="S77" s="10"/>
      <c r="T77" s="10"/>
      <c r="U77" s="10"/>
      <c r="V77" s="10"/>
      <c r="W77" s="10"/>
      <c r="X77" s="10"/>
      <c r="Y77" s="10"/>
      <c r="Z77" s="10"/>
      <c r="AA77" s="10"/>
      <c r="AB77" s="10"/>
      <c r="AC77" s="10"/>
      <c r="AD77" s="10"/>
      <c r="AE77" s="10"/>
    </row>
    <row r="78" s="10" customFormat="1" ht="19.92" customHeight="1">
      <c r="A78" s="10"/>
      <c r="B78" s="183"/>
      <c r="C78" s="128"/>
      <c r="D78" s="184" t="s">
        <v>1259</v>
      </c>
      <c r="E78" s="185"/>
      <c r="F78" s="185"/>
      <c r="G78" s="185"/>
      <c r="H78" s="185"/>
      <c r="I78" s="185"/>
      <c r="J78" s="186">
        <f>J907</f>
        <v>0</v>
      </c>
      <c r="K78" s="128"/>
      <c r="L78" s="187"/>
      <c r="S78" s="10"/>
      <c r="T78" s="10"/>
      <c r="U78" s="10"/>
      <c r="V78" s="10"/>
      <c r="W78" s="10"/>
      <c r="X78" s="10"/>
      <c r="Y78" s="10"/>
      <c r="Z78" s="10"/>
      <c r="AA78" s="10"/>
      <c r="AB78" s="10"/>
      <c r="AC78" s="10"/>
      <c r="AD78" s="10"/>
      <c r="AE78" s="10"/>
    </row>
    <row r="79" s="10" customFormat="1" ht="19.92" customHeight="1">
      <c r="A79" s="10"/>
      <c r="B79" s="183"/>
      <c r="C79" s="128"/>
      <c r="D79" s="184" t="s">
        <v>174</v>
      </c>
      <c r="E79" s="185"/>
      <c r="F79" s="185"/>
      <c r="G79" s="185"/>
      <c r="H79" s="185"/>
      <c r="I79" s="185"/>
      <c r="J79" s="186">
        <f>J916</f>
        <v>0</v>
      </c>
      <c r="K79" s="128"/>
      <c r="L79" s="187"/>
      <c r="S79" s="10"/>
      <c r="T79" s="10"/>
      <c r="U79" s="10"/>
      <c r="V79" s="10"/>
      <c r="W79" s="10"/>
      <c r="X79" s="10"/>
      <c r="Y79" s="10"/>
      <c r="Z79" s="10"/>
      <c r="AA79" s="10"/>
      <c r="AB79" s="10"/>
      <c r="AC79" s="10"/>
      <c r="AD79" s="10"/>
      <c r="AE79" s="10"/>
    </row>
    <row r="80" s="10" customFormat="1" ht="19.92" customHeight="1">
      <c r="A80" s="10"/>
      <c r="B80" s="183"/>
      <c r="C80" s="128"/>
      <c r="D80" s="184" t="s">
        <v>1686</v>
      </c>
      <c r="E80" s="185"/>
      <c r="F80" s="185"/>
      <c r="G80" s="185"/>
      <c r="H80" s="185"/>
      <c r="I80" s="185"/>
      <c r="J80" s="186">
        <f>J931</f>
        <v>0</v>
      </c>
      <c r="K80" s="128"/>
      <c r="L80" s="187"/>
      <c r="S80" s="10"/>
      <c r="T80" s="10"/>
      <c r="U80" s="10"/>
      <c r="V80" s="10"/>
      <c r="W80" s="10"/>
      <c r="X80" s="10"/>
      <c r="Y80" s="10"/>
      <c r="Z80" s="10"/>
      <c r="AA80" s="10"/>
      <c r="AB80" s="10"/>
      <c r="AC80" s="10"/>
      <c r="AD80" s="10"/>
      <c r="AE80" s="10"/>
    </row>
    <row r="81" s="10" customFormat="1" ht="19.92" customHeight="1">
      <c r="A81" s="10"/>
      <c r="B81" s="183"/>
      <c r="C81" s="128"/>
      <c r="D81" s="184" t="s">
        <v>176</v>
      </c>
      <c r="E81" s="185"/>
      <c r="F81" s="185"/>
      <c r="G81" s="185"/>
      <c r="H81" s="185"/>
      <c r="I81" s="185"/>
      <c r="J81" s="186">
        <f>J1175</f>
        <v>0</v>
      </c>
      <c r="K81" s="128"/>
      <c r="L81" s="187"/>
      <c r="S81" s="10"/>
      <c r="T81" s="10"/>
      <c r="U81" s="10"/>
      <c r="V81" s="10"/>
      <c r="W81" s="10"/>
      <c r="X81" s="10"/>
      <c r="Y81" s="10"/>
      <c r="Z81" s="10"/>
      <c r="AA81" s="10"/>
      <c r="AB81" s="10"/>
      <c r="AC81" s="10"/>
      <c r="AD81" s="10"/>
      <c r="AE81" s="10"/>
    </row>
    <row r="82" s="10" customFormat="1" ht="19.92" customHeight="1">
      <c r="A82" s="10"/>
      <c r="B82" s="183"/>
      <c r="C82" s="128"/>
      <c r="D82" s="184" t="s">
        <v>1687</v>
      </c>
      <c r="E82" s="185"/>
      <c r="F82" s="185"/>
      <c r="G82" s="185"/>
      <c r="H82" s="185"/>
      <c r="I82" s="185"/>
      <c r="J82" s="186">
        <f>J1183</f>
        <v>0</v>
      </c>
      <c r="K82" s="128"/>
      <c r="L82" s="187"/>
      <c r="S82" s="10"/>
      <c r="T82" s="10"/>
      <c r="U82" s="10"/>
      <c r="V82" s="10"/>
      <c r="W82" s="10"/>
      <c r="X82" s="10"/>
      <c r="Y82" s="10"/>
      <c r="Z82" s="10"/>
      <c r="AA82" s="10"/>
      <c r="AB82" s="10"/>
      <c r="AC82" s="10"/>
      <c r="AD82" s="10"/>
      <c r="AE82" s="10"/>
    </row>
    <row r="83" s="10" customFormat="1" ht="19.92" customHeight="1">
      <c r="A83" s="10"/>
      <c r="B83" s="183"/>
      <c r="C83" s="128"/>
      <c r="D83" s="184" t="s">
        <v>1688</v>
      </c>
      <c r="E83" s="185"/>
      <c r="F83" s="185"/>
      <c r="G83" s="185"/>
      <c r="H83" s="185"/>
      <c r="I83" s="185"/>
      <c r="J83" s="186">
        <f>J1221</f>
        <v>0</v>
      </c>
      <c r="K83" s="128"/>
      <c r="L83" s="187"/>
      <c r="S83" s="10"/>
      <c r="T83" s="10"/>
      <c r="U83" s="10"/>
      <c r="V83" s="10"/>
      <c r="W83" s="10"/>
      <c r="X83" s="10"/>
      <c r="Y83" s="10"/>
      <c r="Z83" s="10"/>
      <c r="AA83" s="10"/>
      <c r="AB83" s="10"/>
      <c r="AC83" s="10"/>
      <c r="AD83" s="10"/>
      <c r="AE83" s="10"/>
    </row>
    <row r="84" s="10" customFormat="1" ht="19.92" customHeight="1">
      <c r="A84" s="10"/>
      <c r="B84" s="183"/>
      <c r="C84" s="128"/>
      <c r="D84" s="184" t="s">
        <v>1689</v>
      </c>
      <c r="E84" s="185"/>
      <c r="F84" s="185"/>
      <c r="G84" s="185"/>
      <c r="H84" s="185"/>
      <c r="I84" s="185"/>
      <c r="J84" s="186">
        <f>J1228</f>
        <v>0</v>
      </c>
      <c r="K84" s="128"/>
      <c r="L84" s="187"/>
      <c r="S84" s="10"/>
      <c r="T84" s="10"/>
      <c r="U84" s="10"/>
      <c r="V84" s="10"/>
      <c r="W84" s="10"/>
      <c r="X84" s="10"/>
      <c r="Y84" s="10"/>
      <c r="Z84" s="10"/>
      <c r="AA84" s="10"/>
      <c r="AB84" s="10"/>
      <c r="AC84" s="10"/>
      <c r="AD84" s="10"/>
      <c r="AE84" s="10"/>
    </row>
    <row r="85" s="2" customFormat="1" ht="21.84"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6.96" customHeight="1">
      <c r="A86" s="41"/>
      <c r="B86" s="62"/>
      <c r="C86" s="63"/>
      <c r="D86" s="63"/>
      <c r="E86" s="63"/>
      <c r="F86" s="63"/>
      <c r="G86" s="63"/>
      <c r="H86" s="63"/>
      <c r="I86" s="63"/>
      <c r="J86" s="63"/>
      <c r="K86" s="63"/>
      <c r="L86" s="147"/>
      <c r="S86" s="41"/>
      <c r="T86" s="41"/>
      <c r="U86" s="41"/>
      <c r="V86" s="41"/>
      <c r="W86" s="41"/>
      <c r="X86" s="41"/>
      <c r="Y86" s="41"/>
      <c r="Z86" s="41"/>
      <c r="AA86" s="41"/>
      <c r="AB86" s="41"/>
      <c r="AC86" s="41"/>
      <c r="AD86" s="41"/>
      <c r="AE86" s="41"/>
    </row>
    <row r="90" s="2" customFormat="1" ht="6.96" customHeight="1">
      <c r="A90" s="41"/>
      <c r="B90" s="64"/>
      <c r="C90" s="65"/>
      <c r="D90" s="65"/>
      <c r="E90" s="65"/>
      <c r="F90" s="65"/>
      <c r="G90" s="65"/>
      <c r="H90" s="65"/>
      <c r="I90" s="65"/>
      <c r="J90" s="65"/>
      <c r="K90" s="65"/>
      <c r="L90" s="147"/>
      <c r="S90" s="41"/>
      <c r="T90" s="41"/>
      <c r="U90" s="41"/>
      <c r="V90" s="41"/>
      <c r="W90" s="41"/>
      <c r="X90" s="41"/>
      <c r="Y90" s="41"/>
      <c r="Z90" s="41"/>
      <c r="AA90" s="41"/>
      <c r="AB90" s="41"/>
      <c r="AC90" s="41"/>
      <c r="AD90" s="41"/>
      <c r="AE90" s="41"/>
    </row>
    <row r="91" s="2" customFormat="1" ht="24.96" customHeight="1">
      <c r="A91" s="41"/>
      <c r="B91" s="42"/>
      <c r="C91" s="26" t="s">
        <v>178</v>
      </c>
      <c r="D91" s="43"/>
      <c r="E91" s="43"/>
      <c r="F91" s="43"/>
      <c r="G91" s="43"/>
      <c r="H91" s="43"/>
      <c r="I91" s="43"/>
      <c r="J91" s="43"/>
      <c r="K91" s="43"/>
      <c r="L91" s="147"/>
      <c r="S91" s="41"/>
      <c r="T91" s="41"/>
      <c r="U91" s="41"/>
      <c r="V91" s="41"/>
      <c r="W91" s="41"/>
      <c r="X91" s="41"/>
      <c r="Y91" s="41"/>
      <c r="Z91" s="41"/>
      <c r="AA91" s="41"/>
      <c r="AB91" s="41"/>
      <c r="AC91" s="41"/>
      <c r="AD91" s="41"/>
      <c r="AE91" s="41"/>
    </row>
    <row r="92" s="2" customFormat="1" ht="6.96" customHeight="1">
      <c r="A92" s="41"/>
      <c r="B92" s="42"/>
      <c r="C92" s="43"/>
      <c r="D92" s="43"/>
      <c r="E92" s="43"/>
      <c r="F92" s="43"/>
      <c r="G92" s="43"/>
      <c r="H92" s="43"/>
      <c r="I92" s="43"/>
      <c r="J92" s="43"/>
      <c r="K92" s="43"/>
      <c r="L92" s="147"/>
      <c r="S92" s="41"/>
      <c r="T92" s="41"/>
      <c r="U92" s="41"/>
      <c r="V92" s="41"/>
      <c r="W92" s="41"/>
      <c r="X92" s="41"/>
      <c r="Y92" s="41"/>
      <c r="Z92" s="41"/>
      <c r="AA92" s="41"/>
      <c r="AB92" s="41"/>
      <c r="AC92" s="41"/>
      <c r="AD92" s="41"/>
      <c r="AE92" s="41"/>
    </row>
    <row r="93" s="2" customFormat="1" ht="12" customHeight="1">
      <c r="A93" s="41"/>
      <c r="B93" s="42"/>
      <c r="C93" s="35" t="s">
        <v>16</v>
      </c>
      <c r="D93" s="43"/>
      <c r="E93" s="43"/>
      <c r="F93" s="43"/>
      <c r="G93" s="43"/>
      <c r="H93" s="43"/>
      <c r="I93" s="43"/>
      <c r="J93" s="43"/>
      <c r="K93" s="43"/>
      <c r="L93" s="147"/>
      <c r="S93" s="41"/>
      <c r="T93" s="41"/>
      <c r="U93" s="41"/>
      <c r="V93" s="41"/>
      <c r="W93" s="41"/>
      <c r="X93" s="41"/>
      <c r="Y93" s="41"/>
      <c r="Z93" s="41"/>
      <c r="AA93" s="41"/>
      <c r="AB93" s="41"/>
      <c r="AC93" s="41"/>
      <c r="AD93" s="41"/>
      <c r="AE93" s="41"/>
    </row>
    <row r="94" s="2" customFormat="1" ht="16.5" customHeight="1">
      <c r="A94" s="41"/>
      <c r="B94" s="42"/>
      <c r="C94" s="43"/>
      <c r="D94" s="43"/>
      <c r="E94" s="172" t="str">
        <f>E7</f>
        <v>Tělocvična ZŠ TGM Poděbrady</v>
      </c>
      <c r="F94" s="35"/>
      <c r="G94" s="35"/>
      <c r="H94" s="35"/>
      <c r="I94" s="43"/>
      <c r="J94" s="43"/>
      <c r="K94" s="43"/>
      <c r="L94" s="147"/>
      <c r="S94" s="41"/>
      <c r="T94" s="41"/>
      <c r="U94" s="41"/>
      <c r="V94" s="41"/>
      <c r="W94" s="41"/>
      <c r="X94" s="41"/>
      <c r="Y94" s="41"/>
      <c r="Z94" s="41"/>
      <c r="AA94" s="41"/>
      <c r="AB94" s="41"/>
      <c r="AC94" s="41"/>
      <c r="AD94" s="41"/>
      <c r="AE94" s="41"/>
    </row>
    <row r="95" s="1" customFormat="1" ht="12" customHeight="1">
      <c r="B95" s="24"/>
      <c r="C95" s="35" t="s">
        <v>153</v>
      </c>
      <c r="D95" s="25"/>
      <c r="E95" s="25"/>
      <c r="F95" s="25"/>
      <c r="G95" s="25"/>
      <c r="H95" s="25"/>
      <c r="I95" s="25"/>
      <c r="J95" s="25"/>
      <c r="K95" s="25"/>
      <c r="L95" s="23"/>
    </row>
    <row r="96" s="2" customFormat="1" ht="16.5" customHeight="1">
      <c r="A96" s="41"/>
      <c r="B96" s="42"/>
      <c r="C96" s="43"/>
      <c r="D96" s="43"/>
      <c r="E96" s="172" t="s">
        <v>1254</v>
      </c>
      <c r="F96" s="43"/>
      <c r="G96" s="43"/>
      <c r="H96" s="43"/>
      <c r="I96" s="43"/>
      <c r="J96" s="43"/>
      <c r="K96" s="43"/>
      <c r="L96" s="147"/>
      <c r="S96" s="41"/>
      <c r="T96" s="41"/>
      <c r="U96" s="41"/>
      <c r="V96" s="41"/>
      <c r="W96" s="41"/>
      <c r="X96" s="41"/>
      <c r="Y96" s="41"/>
      <c r="Z96" s="41"/>
      <c r="AA96" s="41"/>
      <c r="AB96" s="41"/>
      <c r="AC96" s="41"/>
      <c r="AD96" s="41"/>
      <c r="AE96" s="41"/>
    </row>
    <row r="97" s="2" customFormat="1" ht="12" customHeight="1">
      <c r="A97" s="41"/>
      <c r="B97" s="42"/>
      <c r="C97" s="35" t="s">
        <v>155</v>
      </c>
      <c r="D97" s="43"/>
      <c r="E97" s="43"/>
      <c r="F97" s="43"/>
      <c r="G97" s="43"/>
      <c r="H97" s="43"/>
      <c r="I97" s="43"/>
      <c r="J97" s="43"/>
      <c r="K97" s="43"/>
      <c r="L97" s="147"/>
      <c r="S97" s="41"/>
      <c r="T97" s="41"/>
      <c r="U97" s="41"/>
      <c r="V97" s="41"/>
      <c r="W97" s="41"/>
      <c r="X97" s="41"/>
      <c r="Y97" s="41"/>
      <c r="Z97" s="41"/>
      <c r="AA97" s="41"/>
      <c r="AB97" s="41"/>
      <c r="AC97" s="41"/>
      <c r="AD97" s="41"/>
      <c r="AE97" s="41"/>
    </row>
    <row r="98" s="2" customFormat="1" ht="16.5" customHeight="1">
      <c r="A98" s="41"/>
      <c r="B98" s="42"/>
      <c r="C98" s="43"/>
      <c r="D98" s="43"/>
      <c r="E98" s="72" t="str">
        <f>E11</f>
        <v>D.1.1.NS - ASŘ - Nový stav - stávající ZŠ</v>
      </c>
      <c r="F98" s="43"/>
      <c r="G98" s="43"/>
      <c r="H98" s="43"/>
      <c r="I98" s="43"/>
      <c r="J98" s="43"/>
      <c r="K98" s="43"/>
      <c r="L98" s="147"/>
      <c r="S98" s="41"/>
      <c r="T98" s="41"/>
      <c r="U98" s="41"/>
      <c r="V98" s="41"/>
      <c r="W98" s="41"/>
      <c r="X98" s="41"/>
      <c r="Y98" s="41"/>
      <c r="Z98" s="41"/>
      <c r="AA98" s="41"/>
      <c r="AB98" s="41"/>
      <c r="AC98" s="41"/>
      <c r="AD98" s="41"/>
      <c r="AE98" s="41"/>
    </row>
    <row r="99" s="2" customFormat="1" ht="6.96" customHeight="1">
      <c r="A99" s="41"/>
      <c r="B99" s="42"/>
      <c r="C99" s="43"/>
      <c r="D99" s="43"/>
      <c r="E99" s="43"/>
      <c r="F99" s="43"/>
      <c r="G99" s="43"/>
      <c r="H99" s="43"/>
      <c r="I99" s="43"/>
      <c r="J99" s="43"/>
      <c r="K99" s="43"/>
      <c r="L99" s="147"/>
      <c r="S99" s="41"/>
      <c r="T99" s="41"/>
      <c r="U99" s="41"/>
      <c r="V99" s="41"/>
      <c r="W99" s="41"/>
      <c r="X99" s="41"/>
      <c r="Y99" s="41"/>
      <c r="Z99" s="41"/>
      <c r="AA99" s="41"/>
      <c r="AB99" s="41"/>
      <c r="AC99" s="41"/>
      <c r="AD99" s="41"/>
      <c r="AE99" s="41"/>
    </row>
    <row r="100" s="2" customFormat="1" ht="12" customHeight="1">
      <c r="A100" s="41"/>
      <c r="B100" s="42"/>
      <c r="C100" s="35" t="s">
        <v>21</v>
      </c>
      <c r="D100" s="43"/>
      <c r="E100" s="43"/>
      <c r="F100" s="30" t="str">
        <f>F14</f>
        <v xml:space="preserve"> </v>
      </c>
      <c r="G100" s="43"/>
      <c r="H100" s="43"/>
      <c r="I100" s="35" t="s">
        <v>23</v>
      </c>
      <c r="J100" s="75" t="str">
        <f>IF(J14="","",J14)</f>
        <v>26. 2. 2026</v>
      </c>
      <c r="K100" s="43"/>
      <c r="L100" s="147"/>
      <c r="S100" s="41"/>
      <c r="T100" s="41"/>
      <c r="U100" s="41"/>
      <c r="V100" s="41"/>
      <c r="W100" s="41"/>
      <c r="X100" s="41"/>
      <c r="Y100" s="41"/>
      <c r="Z100" s="41"/>
      <c r="AA100" s="41"/>
      <c r="AB100" s="41"/>
      <c r="AC100" s="41"/>
      <c r="AD100" s="41"/>
      <c r="AE100" s="41"/>
    </row>
    <row r="101" s="2" customFormat="1" ht="6.96" customHeight="1">
      <c r="A101" s="41"/>
      <c r="B101" s="42"/>
      <c r="C101" s="43"/>
      <c r="D101" s="43"/>
      <c r="E101" s="43"/>
      <c r="F101" s="43"/>
      <c r="G101" s="43"/>
      <c r="H101" s="43"/>
      <c r="I101" s="43"/>
      <c r="J101" s="43"/>
      <c r="K101" s="43"/>
      <c r="L101" s="147"/>
      <c r="S101" s="41"/>
      <c r="T101" s="41"/>
      <c r="U101" s="41"/>
      <c r="V101" s="41"/>
      <c r="W101" s="41"/>
      <c r="X101" s="41"/>
      <c r="Y101" s="41"/>
      <c r="Z101" s="41"/>
      <c r="AA101" s="41"/>
      <c r="AB101" s="41"/>
      <c r="AC101" s="41"/>
      <c r="AD101" s="41"/>
      <c r="AE101" s="41"/>
    </row>
    <row r="102" s="2" customFormat="1" ht="15.15" customHeight="1">
      <c r="A102" s="41"/>
      <c r="B102" s="42"/>
      <c r="C102" s="35" t="s">
        <v>25</v>
      </c>
      <c r="D102" s="43"/>
      <c r="E102" s="43"/>
      <c r="F102" s="30" t="str">
        <f>E17</f>
        <v xml:space="preserve"> </v>
      </c>
      <c r="G102" s="43"/>
      <c r="H102" s="43"/>
      <c r="I102" s="35" t="s">
        <v>30</v>
      </c>
      <c r="J102" s="39" t="str">
        <f>E23</f>
        <v xml:space="preserve"> </v>
      </c>
      <c r="K102" s="43"/>
      <c r="L102" s="147"/>
      <c r="S102" s="41"/>
      <c r="T102" s="41"/>
      <c r="U102" s="41"/>
      <c r="V102" s="41"/>
      <c r="W102" s="41"/>
      <c r="X102" s="41"/>
      <c r="Y102" s="41"/>
      <c r="Z102" s="41"/>
      <c r="AA102" s="41"/>
      <c r="AB102" s="41"/>
      <c r="AC102" s="41"/>
      <c r="AD102" s="41"/>
      <c r="AE102" s="41"/>
    </row>
    <row r="103" s="2" customFormat="1" ht="15.15" customHeight="1">
      <c r="A103" s="41"/>
      <c r="B103" s="42"/>
      <c r="C103" s="35" t="s">
        <v>28</v>
      </c>
      <c r="D103" s="43"/>
      <c r="E103" s="43"/>
      <c r="F103" s="30" t="str">
        <f>IF(E20="","",E20)</f>
        <v>Vyplň údaj</v>
      </c>
      <c r="G103" s="43"/>
      <c r="H103" s="43"/>
      <c r="I103" s="35" t="s">
        <v>32</v>
      </c>
      <c r="J103" s="39" t="str">
        <f>E26</f>
        <v xml:space="preserve"> </v>
      </c>
      <c r="K103" s="43"/>
      <c r="L103" s="147"/>
      <c r="S103" s="41"/>
      <c r="T103" s="41"/>
      <c r="U103" s="41"/>
      <c r="V103" s="41"/>
      <c r="W103" s="41"/>
      <c r="X103" s="41"/>
      <c r="Y103" s="41"/>
      <c r="Z103" s="41"/>
      <c r="AA103" s="41"/>
      <c r="AB103" s="41"/>
      <c r="AC103" s="41"/>
      <c r="AD103" s="41"/>
      <c r="AE103" s="41"/>
    </row>
    <row r="104" s="2" customFormat="1" ht="10.32" customHeight="1">
      <c r="A104" s="41"/>
      <c r="B104" s="42"/>
      <c r="C104" s="43"/>
      <c r="D104" s="43"/>
      <c r="E104" s="43"/>
      <c r="F104" s="43"/>
      <c r="G104" s="43"/>
      <c r="H104" s="43"/>
      <c r="I104" s="43"/>
      <c r="J104" s="43"/>
      <c r="K104" s="43"/>
      <c r="L104" s="147"/>
      <c r="S104" s="41"/>
      <c r="T104" s="41"/>
      <c r="U104" s="41"/>
      <c r="V104" s="41"/>
      <c r="W104" s="41"/>
      <c r="X104" s="41"/>
      <c r="Y104" s="41"/>
      <c r="Z104" s="41"/>
      <c r="AA104" s="41"/>
      <c r="AB104" s="41"/>
      <c r="AC104" s="41"/>
      <c r="AD104" s="41"/>
      <c r="AE104" s="41"/>
    </row>
    <row r="105" s="11" customFormat="1" ht="29.28" customHeight="1">
      <c r="A105" s="188"/>
      <c r="B105" s="189"/>
      <c r="C105" s="190" t="s">
        <v>179</v>
      </c>
      <c r="D105" s="191" t="s">
        <v>54</v>
      </c>
      <c r="E105" s="191" t="s">
        <v>50</v>
      </c>
      <c r="F105" s="191" t="s">
        <v>51</v>
      </c>
      <c r="G105" s="191" t="s">
        <v>180</v>
      </c>
      <c r="H105" s="191" t="s">
        <v>181</v>
      </c>
      <c r="I105" s="191" t="s">
        <v>182</v>
      </c>
      <c r="J105" s="191" t="s">
        <v>159</v>
      </c>
      <c r="K105" s="192" t="s">
        <v>183</v>
      </c>
      <c r="L105" s="193"/>
      <c r="M105" s="95" t="s">
        <v>19</v>
      </c>
      <c r="N105" s="96" t="s">
        <v>39</v>
      </c>
      <c r="O105" s="96" t="s">
        <v>184</v>
      </c>
      <c r="P105" s="96" t="s">
        <v>185</v>
      </c>
      <c r="Q105" s="96" t="s">
        <v>186</v>
      </c>
      <c r="R105" s="96" t="s">
        <v>187</v>
      </c>
      <c r="S105" s="96" t="s">
        <v>188</v>
      </c>
      <c r="T105" s="97" t="s">
        <v>189</v>
      </c>
      <c r="U105" s="188"/>
      <c r="V105" s="188"/>
      <c r="W105" s="188"/>
      <c r="X105" s="188"/>
      <c r="Y105" s="188"/>
      <c r="Z105" s="188"/>
      <c r="AA105" s="188"/>
      <c r="AB105" s="188"/>
      <c r="AC105" s="188"/>
      <c r="AD105" s="188"/>
      <c r="AE105" s="188"/>
    </row>
    <row r="106" s="2" customFormat="1" ht="22.8" customHeight="1">
      <c r="A106" s="41"/>
      <c r="B106" s="42"/>
      <c r="C106" s="102" t="s">
        <v>190</v>
      </c>
      <c r="D106" s="43"/>
      <c r="E106" s="43"/>
      <c r="F106" s="43"/>
      <c r="G106" s="43"/>
      <c r="H106" s="43"/>
      <c r="I106" s="43"/>
      <c r="J106" s="194">
        <f>BK106</f>
        <v>0</v>
      </c>
      <c r="K106" s="43"/>
      <c r="L106" s="47"/>
      <c r="M106" s="98"/>
      <c r="N106" s="195"/>
      <c r="O106" s="99"/>
      <c r="P106" s="196">
        <f>P107+P645</f>
        <v>0</v>
      </c>
      <c r="Q106" s="99"/>
      <c r="R106" s="196">
        <f>R107+R645</f>
        <v>138.14903355605503</v>
      </c>
      <c r="S106" s="99"/>
      <c r="T106" s="197">
        <f>T107+T645</f>
        <v>0.0048375600000000003</v>
      </c>
      <c r="U106" s="41"/>
      <c r="V106" s="41"/>
      <c r="W106" s="41"/>
      <c r="X106" s="41"/>
      <c r="Y106" s="41"/>
      <c r="Z106" s="41"/>
      <c r="AA106" s="41"/>
      <c r="AB106" s="41"/>
      <c r="AC106" s="41"/>
      <c r="AD106" s="41"/>
      <c r="AE106" s="41"/>
      <c r="AT106" s="20" t="s">
        <v>68</v>
      </c>
      <c r="AU106" s="20" t="s">
        <v>160</v>
      </c>
      <c r="BK106" s="198">
        <f>BK107+BK645</f>
        <v>0</v>
      </c>
    </row>
    <row r="107" s="12" customFormat="1" ht="25.92" customHeight="1">
      <c r="A107" s="12"/>
      <c r="B107" s="199"/>
      <c r="C107" s="200"/>
      <c r="D107" s="201" t="s">
        <v>68</v>
      </c>
      <c r="E107" s="202" t="s">
        <v>191</v>
      </c>
      <c r="F107" s="202" t="s">
        <v>192</v>
      </c>
      <c r="G107" s="200"/>
      <c r="H107" s="200"/>
      <c r="I107" s="203"/>
      <c r="J107" s="204">
        <f>BK107</f>
        <v>0</v>
      </c>
      <c r="K107" s="200"/>
      <c r="L107" s="205"/>
      <c r="M107" s="206"/>
      <c r="N107" s="207"/>
      <c r="O107" s="207"/>
      <c r="P107" s="208">
        <f>P108+P114+P261+P315+P593+P641</f>
        <v>0</v>
      </c>
      <c r="Q107" s="207"/>
      <c r="R107" s="208">
        <f>R108+R114+R261+R315+R593+R641</f>
        <v>129.44066179745502</v>
      </c>
      <c r="S107" s="207"/>
      <c r="T107" s="209">
        <f>T108+T114+T261+T315+T593+T641</f>
        <v>0.0048375600000000003</v>
      </c>
      <c r="U107" s="12"/>
      <c r="V107" s="12"/>
      <c r="W107" s="12"/>
      <c r="X107" s="12"/>
      <c r="Y107" s="12"/>
      <c r="Z107" s="12"/>
      <c r="AA107" s="12"/>
      <c r="AB107" s="12"/>
      <c r="AC107" s="12"/>
      <c r="AD107" s="12"/>
      <c r="AE107" s="12"/>
      <c r="AR107" s="210" t="s">
        <v>76</v>
      </c>
      <c r="AT107" s="211" t="s">
        <v>68</v>
      </c>
      <c r="AU107" s="211" t="s">
        <v>69</v>
      </c>
      <c r="AY107" s="210" t="s">
        <v>193</v>
      </c>
      <c r="BK107" s="212">
        <f>BK108+BK114+BK261+BK315+BK593+BK641</f>
        <v>0</v>
      </c>
    </row>
    <row r="108" s="12" customFormat="1" ht="22.8" customHeight="1">
      <c r="A108" s="12"/>
      <c r="B108" s="199"/>
      <c r="C108" s="200"/>
      <c r="D108" s="201" t="s">
        <v>68</v>
      </c>
      <c r="E108" s="213" t="s">
        <v>76</v>
      </c>
      <c r="F108" s="213" t="s">
        <v>194</v>
      </c>
      <c r="G108" s="200"/>
      <c r="H108" s="200"/>
      <c r="I108" s="203"/>
      <c r="J108" s="214">
        <f>BK108</f>
        <v>0</v>
      </c>
      <c r="K108" s="200"/>
      <c r="L108" s="205"/>
      <c r="M108" s="206"/>
      <c r="N108" s="207"/>
      <c r="O108" s="207"/>
      <c r="P108" s="208">
        <f>SUM(P109:P113)</f>
        <v>0</v>
      </c>
      <c r="Q108" s="207"/>
      <c r="R108" s="208">
        <f>SUM(R109:R113)</f>
        <v>0</v>
      </c>
      <c r="S108" s="207"/>
      <c r="T108" s="209">
        <f>SUM(T109:T113)</f>
        <v>0</v>
      </c>
      <c r="U108" s="12"/>
      <c r="V108" s="12"/>
      <c r="W108" s="12"/>
      <c r="X108" s="12"/>
      <c r="Y108" s="12"/>
      <c r="Z108" s="12"/>
      <c r="AA108" s="12"/>
      <c r="AB108" s="12"/>
      <c r="AC108" s="12"/>
      <c r="AD108" s="12"/>
      <c r="AE108" s="12"/>
      <c r="AR108" s="210" t="s">
        <v>76</v>
      </c>
      <c r="AT108" s="211" t="s">
        <v>68</v>
      </c>
      <c r="AU108" s="211" t="s">
        <v>76</v>
      </c>
      <c r="AY108" s="210" t="s">
        <v>193</v>
      </c>
      <c r="BK108" s="212">
        <f>SUM(BK109:BK113)</f>
        <v>0</v>
      </c>
    </row>
    <row r="109" s="2" customFormat="1" ht="16.5" customHeight="1">
      <c r="A109" s="41"/>
      <c r="B109" s="42"/>
      <c r="C109" s="215" t="s">
        <v>76</v>
      </c>
      <c r="D109" s="215" t="s">
        <v>195</v>
      </c>
      <c r="E109" s="216" t="s">
        <v>1690</v>
      </c>
      <c r="F109" s="217" t="s">
        <v>1691</v>
      </c>
      <c r="G109" s="218" t="s">
        <v>258</v>
      </c>
      <c r="H109" s="219">
        <v>40.700000000000003</v>
      </c>
      <c r="I109" s="220"/>
      <c r="J109" s="221">
        <f>ROUND(I109*H109,2)</f>
        <v>0</v>
      </c>
      <c r="K109" s="217" t="s">
        <v>199</v>
      </c>
      <c r="L109" s="47"/>
      <c r="M109" s="222" t="s">
        <v>19</v>
      </c>
      <c r="N109" s="223" t="s">
        <v>40</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200</v>
      </c>
      <c r="AT109" s="226" t="s">
        <v>195</v>
      </c>
      <c r="AU109" s="226" t="s">
        <v>78</v>
      </c>
      <c r="AY109" s="20" t="s">
        <v>193</v>
      </c>
      <c r="BE109" s="227">
        <f>IF(N109="základní",J109,0)</f>
        <v>0</v>
      </c>
      <c r="BF109" s="227">
        <f>IF(N109="snížená",J109,0)</f>
        <v>0</v>
      </c>
      <c r="BG109" s="227">
        <f>IF(N109="zákl. přenesená",J109,0)</f>
        <v>0</v>
      </c>
      <c r="BH109" s="227">
        <f>IF(N109="sníž. přenesená",J109,0)</f>
        <v>0</v>
      </c>
      <c r="BI109" s="227">
        <f>IF(N109="nulová",J109,0)</f>
        <v>0</v>
      </c>
      <c r="BJ109" s="20" t="s">
        <v>76</v>
      </c>
      <c r="BK109" s="227">
        <f>ROUND(I109*H109,2)</f>
        <v>0</v>
      </c>
      <c r="BL109" s="20" t="s">
        <v>200</v>
      </c>
      <c r="BM109" s="226" t="s">
        <v>1692</v>
      </c>
    </row>
    <row r="110" s="2" customFormat="1">
      <c r="A110" s="41"/>
      <c r="B110" s="42"/>
      <c r="C110" s="43"/>
      <c r="D110" s="228" t="s">
        <v>202</v>
      </c>
      <c r="E110" s="43"/>
      <c r="F110" s="229" t="s">
        <v>1693</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202</v>
      </c>
      <c r="AU110" s="20" t="s">
        <v>78</v>
      </c>
    </row>
    <row r="111" s="2" customFormat="1">
      <c r="A111" s="41"/>
      <c r="B111" s="42"/>
      <c r="C111" s="43"/>
      <c r="D111" s="233" t="s">
        <v>204</v>
      </c>
      <c r="E111" s="43"/>
      <c r="F111" s="234" t="s">
        <v>1694</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204</v>
      </c>
      <c r="AU111" s="20" t="s">
        <v>78</v>
      </c>
    </row>
    <row r="112" s="13" customFormat="1">
      <c r="A112" s="13"/>
      <c r="B112" s="235"/>
      <c r="C112" s="236"/>
      <c r="D112" s="228" t="s">
        <v>206</v>
      </c>
      <c r="E112" s="237" t="s">
        <v>19</v>
      </c>
      <c r="F112" s="238" t="s">
        <v>279</v>
      </c>
      <c r="G112" s="236"/>
      <c r="H112" s="237" t="s">
        <v>19</v>
      </c>
      <c r="I112" s="239"/>
      <c r="J112" s="236"/>
      <c r="K112" s="236"/>
      <c r="L112" s="240"/>
      <c r="M112" s="241"/>
      <c r="N112" s="242"/>
      <c r="O112" s="242"/>
      <c r="P112" s="242"/>
      <c r="Q112" s="242"/>
      <c r="R112" s="242"/>
      <c r="S112" s="242"/>
      <c r="T112" s="243"/>
      <c r="U112" s="13"/>
      <c r="V112" s="13"/>
      <c r="W112" s="13"/>
      <c r="X112" s="13"/>
      <c r="Y112" s="13"/>
      <c r="Z112" s="13"/>
      <c r="AA112" s="13"/>
      <c r="AB112" s="13"/>
      <c r="AC112" s="13"/>
      <c r="AD112" s="13"/>
      <c r="AE112" s="13"/>
      <c r="AT112" s="244" t="s">
        <v>206</v>
      </c>
      <c r="AU112" s="244" t="s">
        <v>78</v>
      </c>
      <c r="AV112" s="13" t="s">
        <v>76</v>
      </c>
      <c r="AW112" s="13" t="s">
        <v>31</v>
      </c>
      <c r="AX112" s="13" t="s">
        <v>69</v>
      </c>
      <c r="AY112" s="244" t="s">
        <v>193</v>
      </c>
    </row>
    <row r="113" s="14" customFormat="1">
      <c r="A113" s="14"/>
      <c r="B113" s="245"/>
      <c r="C113" s="246"/>
      <c r="D113" s="228" t="s">
        <v>206</v>
      </c>
      <c r="E113" s="247" t="s">
        <v>19</v>
      </c>
      <c r="F113" s="248" t="s">
        <v>1695</v>
      </c>
      <c r="G113" s="246"/>
      <c r="H113" s="249">
        <v>40.700000000000003</v>
      </c>
      <c r="I113" s="250"/>
      <c r="J113" s="246"/>
      <c r="K113" s="246"/>
      <c r="L113" s="251"/>
      <c r="M113" s="252"/>
      <c r="N113" s="253"/>
      <c r="O113" s="253"/>
      <c r="P113" s="253"/>
      <c r="Q113" s="253"/>
      <c r="R113" s="253"/>
      <c r="S113" s="253"/>
      <c r="T113" s="254"/>
      <c r="U113" s="14"/>
      <c r="V113" s="14"/>
      <c r="W113" s="14"/>
      <c r="X113" s="14"/>
      <c r="Y113" s="14"/>
      <c r="Z113" s="14"/>
      <c r="AA113" s="14"/>
      <c r="AB113" s="14"/>
      <c r="AC113" s="14"/>
      <c r="AD113" s="14"/>
      <c r="AE113" s="14"/>
      <c r="AT113" s="255" t="s">
        <v>206</v>
      </c>
      <c r="AU113" s="255" t="s">
        <v>78</v>
      </c>
      <c r="AV113" s="14" t="s">
        <v>78</v>
      </c>
      <c r="AW113" s="14" t="s">
        <v>31</v>
      </c>
      <c r="AX113" s="14" t="s">
        <v>76</v>
      </c>
      <c r="AY113" s="255" t="s">
        <v>193</v>
      </c>
    </row>
    <row r="114" s="12" customFormat="1" ht="22.8" customHeight="1">
      <c r="A114" s="12"/>
      <c r="B114" s="199"/>
      <c r="C114" s="200"/>
      <c r="D114" s="201" t="s">
        <v>68</v>
      </c>
      <c r="E114" s="213" t="s">
        <v>219</v>
      </c>
      <c r="F114" s="213" t="s">
        <v>254</v>
      </c>
      <c r="G114" s="200"/>
      <c r="H114" s="200"/>
      <c r="I114" s="203"/>
      <c r="J114" s="214">
        <f>BK114</f>
        <v>0</v>
      </c>
      <c r="K114" s="200"/>
      <c r="L114" s="205"/>
      <c r="M114" s="206"/>
      <c r="N114" s="207"/>
      <c r="O114" s="207"/>
      <c r="P114" s="208">
        <f>SUM(P115:P260)</f>
        <v>0</v>
      </c>
      <c r="Q114" s="207"/>
      <c r="R114" s="208">
        <f>SUM(R115:R260)</f>
        <v>58.437898801999999</v>
      </c>
      <c r="S114" s="207"/>
      <c r="T114" s="209">
        <f>SUM(T115:T260)</f>
        <v>0</v>
      </c>
      <c r="U114" s="12"/>
      <c r="V114" s="12"/>
      <c r="W114" s="12"/>
      <c r="X114" s="12"/>
      <c r="Y114" s="12"/>
      <c r="Z114" s="12"/>
      <c r="AA114" s="12"/>
      <c r="AB114" s="12"/>
      <c r="AC114" s="12"/>
      <c r="AD114" s="12"/>
      <c r="AE114" s="12"/>
      <c r="AR114" s="210" t="s">
        <v>76</v>
      </c>
      <c r="AT114" s="211" t="s">
        <v>68</v>
      </c>
      <c r="AU114" s="211" t="s">
        <v>76</v>
      </c>
      <c r="AY114" s="210" t="s">
        <v>193</v>
      </c>
      <c r="BK114" s="212">
        <f>SUM(BK115:BK260)</f>
        <v>0</v>
      </c>
    </row>
    <row r="115" s="2" customFormat="1" ht="16.5" customHeight="1">
      <c r="A115" s="41"/>
      <c r="B115" s="42"/>
      <c r="C115" s="215" t="s">
        <v>78</v>
      </c>
      <c r="D115" s="215" t="s">
        <v>195</v>
      </c>
      <c r="E115" s="216" t="s">
        <v>1696</v>
      </c>
      <c r="F115" s="217" t="s">
        <v>1697</v>
      </c>
      <c r="G115" s="218" t="s">
        <v>198</v>
      </c>
      <c r="H115" s="219">
        <v>1.472</v>
      </c>
      <c r="I115" s="220"/>
      <c r="J115" s="221">
        <f>ROUND(I115*H115,2)</f>
        <v>0</v>
      </c>
      <c r="K115" s="217" t="s">
        <v>199</v>
      </c>
      <c r="L115" s="47"/>
      <c r="M115" s="222" t="s">
        <v>19</v>
      </c>
      <c r="N115" s="223" t="s">
        <v>40</v>
      </c>
      <c r="O115" s="87"/>
      <c r="P115" s="224">
        <f>O115*H115</f>
        <v>0</v>
      </c>
      <c r="Q115" s="224">
        <v>1.8775</v>
      </c>
      <c r="R115" s="224">
        <f>Q115*H115</f>
        <v>2.7636799999999999</v>
      </c>
      <c r="S115" s="224">
        <v>0</v>
      </c>
      <c r="T115" s="225">
        <f>S115*H115</f>
        <v>0</v>
      </c>
      <c r="U115" s="41"/>
      <c r="V115" s="41"/>
      <c r="W115" s="41"/>
      <c r="X115" s="41"/>
      <c r="Y115" s="41"/>
      <c r="Z115" s="41"/>
      <c r="AA115" s="41"/>
      <c r="AB115" s="41"/>
      <c r="AC115" s="41"/>
      <c r="AD115" s="41"/>
      <c r="AE115" s="41"/>
      <c r="AR115" s="226" t="s">
        <v>200</v>
      </c>
      <c r="AT115" s="226" t="s">
        <v>195</v>
      </c>
      <c r="AU115" s="226" t="s">
        <v>78</v>
      </c>
      <c r="AY115" s="20" t="s">
        <v>193</v>
      </c>
      <c r="BE115" s="227">
        <f>IF(N115="základní",J115,0)</f>
        <v>0</v>
      </c>
      <c r="BF115" s="227">
        <f>IF(N115="snížená",J115,0)</f>
        <v>0</v>
      </c>
      <c r="BG115" s="227">
        <f>IF(N115="zákl. přenesená",J115,0)</f>
        <v>0</v>
      </c>
      <c r="BH115" s="227">
        <f>IF(N115="sníž. přenesená",J115,0)</f>
        <v>0</v>
      </c>
      <c r="BI115" s="227">
        <f>IF(N115="nulová",J115,0)</f>
        <v>0</v>
      </c>
      <c r="BJ115" s="20" t="s">
        <v>76</v>
      </c>
      <c r="BK115" s="227">
        <f>ROUND(I115*H115,2)</f>
        <v>0</v>
      </c>
      <c r="BL115" s="20" t="s">
        <v>200</v>
      </c>
      <c r="BM115" s="226" t="s">
        <v>1698</v>
      </c>
    </row>
    <row r="116" s="2" customFormat="1">
      <c r="A116" s="41"/>
      <c r="B116" s="42"/>
      <c r="C116" s="43"/>
      <c r="D116" s="228" t="s">
        <v>202</v>
      </c>
      <c r="E116" s="43"/>
      <c r="F116" s="229" t="s">
        <v>1699</v>
      </c>
      <c r="G116" s="43"/>
      <c r="H116" s="43"/>
      <c r="I116" s="230"/>
      <c r="J116" s="43"/>
      <c r="K116" s="43"/>
      <c r="L116" s="47"/>
      <c r="M116" s="231"/>
      <c r="N116" s="232"/>
      <c r="O116" s="87"/>
      <c r="P116" s="87"/>
      <c r="Q116" s="87"/>
      <c r="R116" s="87"/>
      <c r="S116" s="87"/>
      <c r="T116" s="88"/>
      <c r="U116" s="41"/>
      <c r="V116" s="41"/>
      <c r="W116" s="41"/>
      <c r="X116" s="41"/>
      <c r="Y116" s="41"/>
      <c r="Z116" s="41"/>
      <c r="AA116" s="41"/>
      <c r="AB116" s="41"/>
      <c r="AC116" s="41"/>
      <c r="AD116" s="41"/>
      <c r="AE116" s="41"/>
      <c r="AT116" s="20" t="s">
        <v>202</v>
      </c>
      <c r="AU116" s="20" t="s">
        <v>78</v>
      </c>
    </row>
    <row r="117" s="2" customFormat="1">
      <c r="A117" s="41"/>
      <c r="B117" s="42"/>
      <c r="C117" s="43"/>
      <c r="D117" s="233" t="s">
        <v>204</v>
      </c>
      <c r="E117" s="43"/>
      <c r="F117" s="234" t="s">
        <v>1700</v>
      </c>
      <c r="G117" s="43"/>
      <c r="H117" s="43"/>
      <c r="I117" s="230"/>
      <c r="J117" s="43"/>
      <c r="K117" s="43"/>
      <c r="L117" s="47"/>
      <c r="M117" s="231"/>
      <c r="N117" s="232"/>
      <c r="O117" s="87"/>
      <c r="P117" s="87"/>
      <c r="Q117" s="87"/>
      <c r="R117" s="87"/>
      <c r="S117" s="87"/>
      <c r="T117" s="88"/>
      <c r="U117" s="41"/>
      <c r="V117" s="41"/>
      <c r="W117" s="41"/>
      <c r="X117" s="41"/>
      <c r="Y117" s="41"/>
      <c r="Z117" s="41"/>
      <c r="AA117" s="41"/>
      <c r="AB117" s="41"/>
      <c r="AC117" s="41"/>
      <c r="AD117" s="41"/>
      <c r="AE117" s="41"/>
      <c r="AT117" s="20" t="s">
        <v>204</v>
      </c>
      <c r="AU117" s="20" t="s">
        <v>78</v>
      </c>
    </row>
    <row r="118" s="13" customFormat="1">
      <c r="A118" s="13"/>
      <c r="B118" s="235"/>
      <c r="C118" s="236"/>
      <c r="D118" s="228" t="s">
        <v>206</v>
      </c>
      <c r="E118" s="237" t="s">
        <v>19</v>
      </c>
      <c r="F118" s="238" t="s">
        <v>279</v>
      </c>
      <c r="G118" s="236"/>
      <c r="H118" s="237" t="s">
        <v>19</v>
      </c>
      <c r="I118" s="239"/>
      <c r="J118" s="236"/>
      <c r="K118" s="236"/>
      <c r="L118" s="240"/>
      <c r="M118" s="241"/>
      <c r="N118" s="242"/>
      <c r="O118" s="242"/>
      <c r="P118" s="242"/>
      <c r="Q118" s="242"/>
      <c r="R118" s="242"/>
      <c r="S118" s="242"/>
      <c r="T118" s="243"/>
      <c r="U118" s="13"/>
      <c r="V118" s="13"/>
      <c r="W118" s="13"/>
      <c r="X118" s="13"/>
      <c r="Y118" s="13"/>
      <c r="Z118" s="13"/>
      <c r="AA118" s="13"/>
      <c r="AB118" s="13"/>
      <c r="AC118" s="13"/>
      <c r="AD118" s="13"/>
      <c r="AE118" s="13"/>
      <c r="AT118" s="244" t="s">
        <v>206</v>
      </c>
      <c r="AU118" s="244" t="s">
        <v>78</v>
      </c>
      <c r="AV118" s="13" t="s">
        <v>76</v>
      </c>
      <c r="AW118" s="13" t="s">
        <v>31</v>
      </c>
      <c r="AX118" s="13" t="s">
        <v>69</v>
      </c>
      <c r="AY118" s="244" t="s">
        <v>193</v>
      </c>
    </row>
    <row r="119" s="13" customFormat="1">
      <c r="A119" s="13"/>
      <c r="B119" s="235"/>
      <c r="C119" s="236"/>
      <c r="D119" s="228" t="s">
        <v>206</v>
      </c>
      <c r="E119" s="237" t="s">
        <v>19</v>
      </c>
      <c r="F119" s="238" t="s">
        <v>1701</v>
      </c>
      <c r="G119" s="236"/>
      <c r="H119" s="237" t="s">
        <v>19</v>
      </c>
      <c r="I119" s="239"/>
      <c r="J119" s="236"/>
      <c r="K119" s="236"/>
      <c r="L119" s="240"/>
      <c r="M119" s="241"/>
      <c r="N119" s="242"/>
      <c r="O119" s="242"/>
      <c r="P119" s="242"/>
      <c r="Q119" s="242"/>
      <c r="R119" s="242"/>
      <c r="S119" s="242"/>
      <c r="T119" s="243"/>
      <c r="U119" s="13"/>
      <c r="V119" s="13"/>
      <c r="W119" s="13"/>
      <c r="X119" s="13"/>
      <c r="Y119" s="13"/>
      <c r="Z119" s="13"/>
      <c r="AA119" s="13"/>
      <c r="AB119" s="13"/>
      <c r="AC119" s="13"/>
      <c r="AD119" s="13"/>
      <c r="AE119" s="13"/>
      <c r="AT119" s="244" t="s">
        <v>206</v>
      </c>
      <c r="AU119" s="244" t="s">
        <v>78</v>
      </c>
      <c r="AV119" s="13" t="s">
        <v>76</v>
      </c>
      <c r="AW119" s="13" t="s">
        <v>31</v>
      </c>
      <c r="AX119" s="13" t="s">
        <v>69</v>
      </c>
      <c r="AY119" s="244" t="s">
        <v>193</v>
      </c>
    </row>
    <row r="120" s="13" customFormat="1">
      <c r="A120" s="13"/>
      <c r="B120" s="235"/>
      <c r="C120" s="236"/>
      <c r="D120" s="228" t="s">
        <v>206</v>
      </c>
      <c r="E120" s="237" t="s">
        <v>19</v>
      </c>
      <c r="F120" s="238" t="s">
        <v>1702</v>
      </c>
      <c r="G120" s="236"/>
      <c r="H120" s="237" t="s">
        <v>19</v>
      </c>
      <c r="I120" s="239"/>
      <c r="J120" s="236"/>
      <c r="K120" s="236"/>
      <c r="L120" s="240"/>
      <c r="M120" s="241"/>
      <c r="N120" s="242"/>
      <c r="O120" s="242"/>
      <c r="P120" s="242"/>
      <c r="Q120" s="242"/>
      <c r="R120" s="242"/>
      <c r="S120" s="242"/>
      <c r="T120" s="243"/>
      <c r="U120" s="13"/>
      <c r="V120" s="13"/>
      <c r="W120" s="13"/>
      <c r="X120" s="13"/>
      <c r="Y120" s="13"/>
      <c r="Z120" s="13"/>
      <c r="AA120" s="13"/>
      <c r="AB120" s="13"/>
      <c r="AC120" s="13"/>
      <c r="AD120" s="13"/>
      <c r="AE120" s="13"/>
      <c r="AT120" s="244" t="s">
        <v>206</v>
      </c>
      <c r="AU120" s="244" t="s">
        <v>78</v>
      </c>
      <c r="AV120" s="13" t="s">
        <v>76</v>
      </c>
      <c r="AW120" s="13" t="s">
        <v>31</v>
      </c>
      <c r="AX120" s="13" t="s">
        <v>69</v>
      </c>
      <c r="AY120" s="244" t="s">
        <v>193</v>
      </c>
    </row>
    <row r="121" s="14" customFormat="1">
      <c r="A121" s="14"/>
      <c r="B121" s="245"/>
      <c r="C121" s="246"/>
      <c r="D121" s="228" t="s">
        <v>206</v>
      </c>
      <c r="E121" s="247" t="s">
        <v>19</v>
      </c>
      <c r="F121" s="248" t="s">
        <v>1703</v>
      </c>
      <c r="G121" s="246"/>
      <c r="H121" s="249">
        <v>0.89100000000000001</v>
      </c>
      <c r="I121" s="250"/>
      <c r="J121" s="246"/>
      <c r="K121" s="246"/>
      <c r="L121" s="251"/>
      <c r="M121" s="252"/>
      <c r="N121" s="253"/>
      <c r="O121" s="253"/>
      <c r="P121" s="253"/>
      <c r="Q121" s="253"/>
      <c r="R121" s="253"/>
      <c r="S121" s="253"/>
      <c r="T121" s="254"/>
      <c r="U121" s="14"/>
      <c r="V121" s="14"/>
      <c r="W121" s="14"/>
      <c r="X121" s="14"/>
      <c r="Y121" s="14"/>
      <c r="Z121" s="14"/>
      <c r="AA121" s="14"/>
      <c r="AB121" s="14"/>
      <c r="AC121" s="14"/>
      <c r="AD121" s="14"/>
      <c r="AE121" s="14"/>
      <c r="AT121" s="255" t="s">
        <v>206</v>
      </c>
      <c r="AU121" s="255" t="s">
        <v>78</v>
      </c>
      <c r="AV121" s="14" t="s">
        <v>78</v>
      </c>
      <c r="AW121" s="14" t="s">
        <v>31</v>
      </c>
      <c r="AX121" s="14" t="s">
        <v>69</v>
      </c>
      <c r="AY121" s="255" t="s">
        <v>193</v>
      </c>
    </row>
    <row r="122" s="13" customFormat="1">
      <c r="A122" s="13"/>
      <c r="B122" s="235"/>
      <c r="C122" s="236"/>
      <c r="D122" s="228" t="s">
        <v>206</v>
      </c>
      <c r="E122" s="237" t="s">
        <v>19</v>
      </c>
      <c r="F122" s="238" t="s">
        <v>1704</v>
      </c>
      <c r="G122" s="236"/>
      <c r="H122" s="237" t="s">
        <v>19</v>
      </c>
      <c r="I122" s="239"/>
      <c r="J122" s="236"/>
      <c r="K122" s="236"/>
      <c r="L122" s="240"/>
      <c r="M122" s="241"/>
      <c r="N122" s="242"/>
      <c r="O122" s="242"/>
      <c r="P122" s="242"/>
      <c r="Q122" s="242"/>
      <c r="R122" s="242"/>
      <c r="S122" s="242"/>
      <c r="T122" s="243"/>
      <c r="U122" s="13"/>
      <c r="V122" s="13"/>
      <c r="W122" s="13"/>
      <c r="X122" s="13"/>
      <c r="Y122" s="13"/>
      <c r="Z122" s="13"/>
      <c r="AA122" s="13"/>
      <c r="AB122" s="13"/>
      <c r="AC122" s="13"/>
      <c r="AD122" s="13"/>
      <c r="AE122" s="13"/>
      <c r="AT122" s="244" t="s">
        <v>206</v>
      </c>
      <c r="AU122" s="244" t="s">
        <v>78</v>
      </c>
      <c r="AV122" s="13" t="s">
        <v>76</v>
      </c>
      <c r="AW122" s="13" t="s">
        <v>31</v>
      </c>
      <c r="AX122" s="13" t="s">
        <v>69</v>
      </c>
      <c r="AY122" s="244" t="s">
        <v>193</v>
      </c>
    </row>
    <row r="123" s="14" customFormat="1">
      <c r="A123" s="14"/>
      <c r="B123" s="245"/>
      <c r="C123" s="246"/>
      <c r="D123" s="228" t="s">
        <v>206</v>
      </c>
      <c r="E123" s="247" t="s">
        <v>19</v>
      </c>
      <c r="F123" s="248" t="s">
        <v>1705</v>
      </c>
      <c r="G123" s="246"/>
      <c r="H123" s="249">
        <v>0.44600000000000001</v>
      </c>
      <c r="I123" s="250"/>
      <c r="J123" s="246"/>
      <c r="K123" s="246"/>
      <c r="L123" s="251"/>
      <c r="M123" s="252"/>
      <c r="N123" s="253"/>
      <c r="O123" s="253"/>
      <c r="P123" s="253"/>
      <c r="Q123" s="253"/>
      <c r="R123" s="253"/>
      <c r="S123" s="253"/>
      <c r="T123" s="254"/>
      <c r="U123" s="14"/>
      <c r="V123" s="14"/>
      <c r="W123" s="14"/>
      <c r="X123" s="14"/>
      <c r="Y123" s="14"/>
      <c r="Z123" s="14"/>
      <c r="AA123" s="14"/>
      <c r="AB123" s="14"/>
      <c r="AC123" s="14"/>
      <c r="AD123" s="14"/>
      <c r="AE123" s="14"/>
      <c r="AT123" s="255" t="s">
        <v>206</v>
      </c>
      <c r="AU123" s="255" t="s">
        <v>78</v>
      </c>
      <c r="AV123" s="14" t="s">
        <v>78</v>
      </c>
      <c r="AW123" s="14" t="s">
        <v>31</v>
      </c>
      <c r="AX123" s="14" t="s">
        <v>69</v>
      </c>
      <c r="AY123" s="255" t="s">
        <v>193</v>
      </c>
    </row>
    <row r="124" s="13" customFormat="1">
      <c r="A124" s="13"/>
      <c r="B124" s="235"/>
      <c r="C124" s="236"/>
      <c r="D124" s="228" t="s">
        <v>206</v>
      </c>
      <c r="E124" s="237" t="s">
        <v>19</v>
      </c>
      <c r="F124" s="238" t="s">
        <v>1706</v>
      </c>
      <c r="G124" s="236"/>
      <c r="H124" s="237" t="s">
        <v>19</v>
      </c>
      <c r="I124" s="239"/>
      <c r="J124" s="236"/>
      <c r="K124" s="236"/>
      <c r="L124" s="240"/>
      <c r="M124" s="241"/>
      <c r="N124" s="242"/>
      <c r="O124" s="242"/>
      <c r="P124" s="242"/>
      <c r="Q124" s="242"/>
      <c r="R124" s="242"/>
      <c r="S124" s="242"/>
      <c r="T124" s="243"/>
      <c r="U124" s="13"/>
      <c r="V124" s="13"/>
      <c r="W124" s="13"/>
      <c r="X124" s="13"/>
      <c r="Y124" s="13"/>
      <c r="Z124" s="13"/>
      <c r="AA124" s="13"/>
      <c r="AB124" s="13"/>
      <c r="AC124" s="13"/>
      <c r="AD124" s="13"/>
      <c r="AE124" s="13"/>
      <c r="AT124" s="244" t="s">
        <v>206</v>
      </c>
      <c r="AU124" s="244" t="s">
        <v>78</v>
      </c>
      <c r="AV124" s="13" t="s">
        <v>76</v>
      </c>
      <c r="AW124" s="13" t="s">
        <v>31</v>
      </c>
      <c r="AX124" s="13" t="s">
        <v>69</v>
      </c>
      <c r="AY124" s="244" t="s">
        <v>193</v>
      </c>
    </row>
    <row r="125" s="14" customFormat="1">
      <c r="A125" s="14"/>
      <c r="B125" s="245"/>
      <c r="C125" s="246"/>
      <c r="D125" s="228" t="s">
        <v>206</v>
      </c>
      <c r="E125" s="247" t="s">
        <v>19</v>
      </c>
      <c r="F125" s="248" t="s">
        <v>1707</v>
      </c>
      <c r="G125" s="246"/>
      <c r="H125" s="249">
        <v>0.13500000000000001</v>
      </c>
      <c r="I125" s="250"/>
      <c r="J125" s="246"/>
      <c r="K125" s="246"/>
      <c r="L125" s="251"/>
      <c r="M125" s="252"/>
      <c r="N125" s="253"/>
      <c r="O125" s="253"/>
      <c r="P125" s="253"/>
      <c r="Q125" s="253"/>
      <c r="R125" s="253"/>
      <c r="S125" s="253"/>
      <c r="T125" s="254"/>
      <c r="U125" s="14"/>
      <c r="V125" s="14"/>
      <c r="W125" s="14"/>
      <c r="X125" s="14"/>
      <c r="Y125" s="14"/>
      <c r="Z125" s="14"/>
      <c r="AA125" s="14"/>
      <c r="AB125" s="14"/>
      <c r="AC125" s="14"/>
      <c r="AD125" s="14"/>
      <c r="AE125" s="14"/>
      <c r="AT125" s="255" t="s">
        <v>206</v>
      </c>
      <c r="AU125" s="255" t="s">
        <v>78</v>
      </c>
      <c r="AV125" s="14" t="s">
        <v>78</v>
      </c>
      <c r="AW125" s="14" t="s">
        <v>31</v>
      </c>
      <c r="AX125" s="14" t="s">
        <v>69</v>
      </c>
      <c r="AY125" s="255" t="s">
        <v>193</v>
      </c>
    </row>
    <row r="126" s="15" customFormat="1">
      <c r="A126" s="15"/>
      <c r="B126" s="256"/>
      <c r="C126" s="257"/>
      <c r="D126" s="228" t="s">
        <v>206</v>
      </c>
      <c r="E126" s="258" t="s">
        <v>19</v>
      </c>
      <c r="F126" s="259" t="s">
        <v>218</v>
      </c>
      <c r="G126" s="257"/>
      <c r="H126" s="260">
        <v>1.472</v>
      </c>
      <c r="I126" s="261"/>
      <c r="J126" s="257"/>
      <c r="K126" s="257"/>
      <c r="L126" s="262"/>
      <c r="M126" s="263"/>
      <c r="N126" s="264"/>
      <c r="O126" s="264"/>
      <c r="P126" s="264"/>
      <c r="Q126" s="264"/>
      <c r="R126" s="264"/>
      <c r="S126" s="264"/>
      <c r="T126" s="265"/>
      <c r="U126" s="15"/>
      <c r="V126" s="15"/>
      <c r="W126" s="15"/>
      <c r="X126" s="15"/>
      <c r="Y126" s="15"/>
      <c r="Z126" s="15"/>
      <c r="AA126" s="15"/>
      <c r="AB126" s="15"/>
      <c r="AC126" s="15"/>
      <c r="AD126" s="15"/>
      <c r="AE126" s="15"/>
      <c r="AT126" s="266" t="s">
        <v>206</v>
      </c>
      <c r="AU126" s="266" t="s">
        <v>78</v>
      </c>
      <c r="AV126" s="15" t="s">
        <v>200</v>
      </c>
      <c r="AW126" s="15" t="s">
        <v>31</v>
      </c>
      <c r="AX126" s="15" t="s">
        <v>76</v>
      </c>
      <c r="AY126" s="266" t="s">
        <v>193</v>
      </c>
    </row>
    <row r="127" s="2" customFormat="1" ht="16.5" customHeight="1">
      <c r="A127" s="41"/>
      <c r="B127" s="42"/>
      <c r="C127" s="215" t="s">
        <v>219</v>
      </c>
      <c r="D127" s="215" t="s">
        <v>195</v>
      </c>
      <c r="E127" s="216" t="s">
        <v>1708</v>
      </c>
      <c r="F127" s="217" t="s">
        <v>1709</v>
      </c>
      <c r="G127" s="218" t="s">
        <v>198</v>
      </c>
      <c r="H127" s="219">
        <v>24.100000000000001</v>
      </c>
      <c r="I127" s="220"/>
      <c r="J127" s="221">
        <f>ROUND(I127*H127,2)</f>
        <v>0</v>
      </c>
      <c r="K127" s="217" t="s">
        <v>199</v>
      </c>
      <c r="L127" s="47"/>
      <c r="M127" s="222" t="s">
        <v>19</v>
      </c>
      <c r="N127" s="223" t="s">
        <v>40</v>
      </c>
      <c r="O127" s="87"/>
      <c r="P127" s="224">
        <f>O127*H127</f>
        <v>0</v>
      </c>
      <c r="Q127" s="224">
        <v>1.8775</v>
      </c>
      <c r="R127" s="224">
        <f>Q127*H127</f>
        <v>45.247750000000003</v>
      </c>
      <c r="S127" s="224">
        <v>0</v>
      </c>
      <c r="T127" s="225">
        <f>S127*H127</f>
        <v>0</v>
      </c>
      <c r="U127" s="41"/>
      <c r="V127" s="41"/>
      <c r="W127" s="41"/>
      <c r="X127" s="41"/>
      <c r="Y127" s="41"/>
      <c r="Z127" s="41"/>
      <c r="AA127" s="41"/>
      <c r="AB127" s="41"/>
      <c r="AC127" s="41"/>
      <c r="AD127" s="41"/>
      <c r="AE127" s="41"/>
      <c r="AR127" s="226" t="s">
        <v>200</v>
      </c>
      <c r="AT127" s="226" t="s">
        <v>195</v>
      </c>
      <c r="AU127" s="226" t="s">
        <v>78</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1710</v>
      </c>
    </row>
    <row r="128" s="2" customFormat="1">
      <c r="A128" s="41"/>
      <c r="B128" s="42"/>
      <c r="C128" s="43"/>
      <c r="D128" s="228" t="s">
        <v>202</v>
      </c>
      <c r="E128" s="43"/>
      <c r="F128" s="229" t="s">
        <v>1711</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78</v>
      </c>
    </row>
    <row r="129" s="2" customFormat="1">
      <c r="A129" s="41"/>
      <c r="B129" s="42"/>
      <c r="C129" s="43"/>
      <c r="D129" s="233" t="s">
        <v>204</v>
      </c>
      <c r="E129" s="43"/>
      <c r="F129" s="234" t="s">
        <v>1712</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204</v>
      </c>
      <c r="AU129" s="20" t="s">
        <v>78</v>
      </c>
    </row>
    <row r="130" s="13" customFormat="1">
      <c r="A130" s="13"/>
      <c r="B130" s="235"/>
      <c r="C130" s="236"/>
      <c r="D130" s="228" t="s">
        <v>206</v>
      </c>
      <c r="E130" s="237" t="s">
        <v>19</v>
      </c>
      <c r="F130" s="238" t="s">
        <v>279</v>
      </c>
      <c r="G130" s="236"/>
      <c r="H130" s="237" t="s">
        <v>19</v>
      </c>
      <c r="I130" s="239"/>
      <c r="J130" s="236"/>
      <c r="K130" s="236"/>
      <c r="L130" s="240"/>
      <c r="M130" s="241"/>
      <c r="N130" s="242"/>
      <c r="O130" s="242"/>
      <c r="P130" s="242"/>
      <c r="Q130" s="242"/>
      <c r="R130" s="242"/>
      <c r="S130" s="242"/>
      <c r="T130" s="243"/>
      <c r="U130" s="13"/>
      <c r="V130" s="13"/>
      <c r="W130" s="13"/>
      <c r="X130" s="13"/>
      <c r="Y130" s="13"/>
      <c r="Z130" s="13"/>
      <c r="AA130" s="13"/>
      <c r="AB130" s="13"/>
      <c r="AC130" s="13"/>
      <c r="AD130" s="13"/>
      <c r="AE130" s="13"/>
      <c r="AT130" s="244" t="s">
        <v>206</v>
      </c>
      <c r="AU130" s="244" t="s">
        <v>78</v>
      </c>
      <c r="AV130" s="13" t="s">
        <v>76</v>
      </c>
      <c r="AW130" s="13" t="s">
        <v>31</v>
      </c>
      <c r="AX130" s="13" t="s">
        <v>69</v>
      </c>
      <c r="AY130" s="244" t="s">
        <v>193</v>
      </c>
    </row>
    <row r="131" s="13" customFormat="1">
      <c r="A131" s="13"/>
      <c r="B131" s="235"/>
      <c r="C131" s="236"/>
      <c r="D131" s="228" t="s">
        <v>206</v>
      </c>
      <c r="E131" s="237" t="s">
        <v>19</v>
      </c>
      <c r="F131" s="238" t="s">
        <v>1701</v>
      </c>
      <c r="G131" s="236"/>
      <c r="H131" s="237" t="s">
        <v>19</v>
      </c>
      <c r="I131" s="239"/>
      <c r="J131" s="236"/>
      <c r="K131" s="236"/>
      <c r="L131" s="240"/>
      <c r="M131" s="241"/>
      <c r="N131" s="242"/>
      <c r="O131" s="242"/>
      <c r="P131" s="242"/>
      <c r="Q131" s="242"/>
      <c r="R131" s="242"/>
      <c r="S131" s="242"/>
      <c r="T131" s="243"/>
      <c r="U131" s="13"/>
      <c r="V131" s="13"/>
      <c r="W131" s="13"/>
      <c r="X131" s="13"/>
      <c r="Y131" s="13"/>
      <c r="Z131" s="13"/>
      <c r="AA131" s="13"/>
      <c r="AB131" s="13"/>
      <c r="AC131" s="13"/>
      <c r="AD131" s="13"/>
      <c r="AE131" s="13"/>
      <c r="AT131" s="244" t="s">
        <v>206</v>
      </c>
      <c r="AU131" s="244" t="s">
        <v>78</v>
      </c>
      <c r="AV131" s="13" t="s">
        <v>76</v>
      </c>
      <c r="AW131" s="13" t="s">
        <v>31</v>
      </c>
      <c r="AX131" s="13" t="s">
        <v>69</v>
      </c>
      <c r="AY131" s="244" t="s">
        <v>193</v>
      </c>
    </row>
    <row r="132" s="13" customFormat="1">
      <c r="A132" s="13"/>
      <c r="B132" s="235"/>
      <c r="C132" s="236"/>
      <c r="D132" s="228" t="s">
        <v>206</v>
      </c>
      <c r="E132" s="237" t="s">
        <v>19</v>
      </c>
      <c r="F132" s="238" t="s">
        <v>1713</v>
      </c>
      <c r="G132" s="236"/>
      <c r="H132" s="237" t="s">
        <v>19</v>
      </c>
      <c r="I132" s="239"/>
      <c r="J132" s="236"/>
      <c r="K132" s="236"/>
      <c r="L132" s="240"/>
      <c r="M132" s="241"/>
      <c r="N132" s="242"/>
      <c r="O132" s="242"/>
      <c r="P132" s="242"/>
      <c r="Q132" s="242"/>
      <c r="R132" s="242"/>
      <c r="S132" s="242"/>
      <c r="T132" s="243"/>
      <c r="U132" s="13"/>
      <c r="V132" s="13"/>
      <c r="W132" s="13"/>
      <c r="X132" s="13"/>
      <c r="Y132" s="13"/>
      <c r="Z132" s="13"/>
      <c r="AA132" s="13"/>
      <c r="AB132" s="13"/>
      <c r="AC132" s="13"/>
      <c r="AD132" s="13"/>
      <c r="AE132" s="13"/>
      <c r="AT132" s="244" t="s">
        <v>206</v>
      </c>
      <c r="AU132" s="244" t="s">
        <v>78</v>
      </c>
      <c r="AV132" s="13" t="s">
        <v>76</v>
      </c>
      <c r="AW132" s="13" t="s">
        <v>31</v>
      </c>
      <c r="AX132" s="13" t="s">
        <v>69</v>
      </c>
      <c r="AY132" s="244" t="s">
        <v>193</v>
      </c>
    </row>
    <row r="133" s="14" customFormat="1">
      <c r="A133" s="14"/>
      <c r="B133" s="245"/>
      <c r="C133" s="246"/>
      <c r="D133" s="228" t="s">
        <v>206</v>
      </c>
      <c r="E133" s="247" t="s">
        <v>19</v>
      </c>
      <c r="F133" s="248" t="s">
        <v>1714</v>
      </c>
      <c r="G133" s="246"/>
      <c r="H133" s="249">
        <v>1.065</v>
      </c>
      <c r="I133" s="250"/>
      <c r="J133" s="246"/>
      <c r="K133" s="246"/>
      <c r="L133" s="251"/>
      <c r="M133" s="252"/>
      <c r="N133" s="253"/>
      <c r="O133" s="253"/>
      <c r="P133" s="253"/>
      <c r="Q133" s="253"/>
      <c r="R133" s="253"/>
      <c r="S133" s="253"/>
      <c r="T133" s="254"/>
      <c r="U133" s="14"/>
      <c r="V133" s="14"/>
      <c r="W133" s="14"/>
      <c r="X133" s="14"/>
      <c r="Y133" s="14"/>
      <c r="Z133" s="14"/>
      <c r="AA133" s="14"/>
      <c r="AB133" s="14"/>
      <c r="AC133" s="14"/>
      <c r="AD133" s="14"/>
      <c r="AE133" s="14"/>
      <c r="AT133" s="255" t="s">
        <v>206</v>
      </c>
      <c r="AU133" s="255" t="s">
        <v>78</v>
      </c>
      <c r="AV133" s="14" t="s">
        <v>78</v>
      </c>
      <c r="AW133" s="14" t="s">
        <v>31</v>
      </c>
      <c r="AX133" s="14" t="s">
        <v>69</v>
      </c>
      <c r="AY133" s="255" t="s">
        <v>193</v>
      </c>
    </row>
    <row r="134" s="14" customFormat="1">
      <c r="A134" s="14"/>
      <c r="B134" s="245"/>
      <c r="C134" s="246"/>
      <c r="D134" s="228" t="s">
        <v>206</v>
      </c>
      <c r="E134" s="247" t="s">
        <v>19</v>
      </c>
      <c r="F134" s="248" t="s">
        <v>1715</v>
      </c>
      <c r="G134" s="246"/>
      <c r="H134" s="249">
        <v>1.3129999999999999</v>
      </c>
      <c r="I134" s="250"/>
      <c r="J134" s="246"/>
      <c r="K134" s="246"/>
      <c r="L134" s="251"/>
      <c r="M134" s="252"/>
      <c r="N134" s="253"/>
      <c r="O134" s="253"/>
      <c r="P134" s="253"/>
      <c r="Q134" s="253"/>
      <c r="R134" s="253"/>
      <c r="S134" s="253"/>
      <c r="T134" s="254"/>
      <c r="U134" s="14"/>
      <c r="V134" s="14"/>
      <c r="W134" s="14"/>
      <c r="X134" s="14"/>
      <c r="Y134" s="14"/>
      <c r="Z134" s="14"/>
      <c r="AA134" s="14"/>
      <c r="AB134" s="14"/>
      <c r="AC134" s="14"/>
      <c r="AD134" s="14"/>
      <c r="AE134" s="14"/>
      <c r="AT134" s="255" t="s">
        <v>206</v>
      </c>
      <c r="AU134" s="255" t="s">
        <v>78</v>
      </c>
      <c r="AV134" s="14" t="s">
        <v>78</v>
      </c>
      <c r="AW134" s="14" t="s">
        <v>31</v>
      </c>
      <c r="AX134" s="14" t="s">
        <v>69</v>
      </c>
      <c r="AY134" s="255" t="s">
        <v>193</v>
      </c>
    </row>
    <row r="135" s="14" customFormat="1">
      <c r="A135" s="14"/>
      <c r="B135" s="245"/>
      <c r="C135" s="246"/>
      <c r="D135" s="228" t="s">
        <v>206</v>
      </c>
      <c r="E135" s="247" t="s">
        <v>19</v>
      </c>
      <c r="F135" s="248" t="s">
        <v>1716</v>
      </c>
      <c r="G135" s="246"/>
      <c r="H135" s="249">
        <v>2.8420000000000001</v>
      </c>
      <c r="I135" s="250"/>
      <c r="J135" s="246"/>
      <c r="K135" s="246"/>
      <c r="L135" s="251"/>
      <c r="M135" s="252"/>
      <c r="N135" s="253"/>
      <c r="O135" s="253"/>
      <c r="P135" s="253"/>
      <c r="Q135" s="253"/>
      <c r="R135" s="253"/>
      <c r="S135" s="253"/>
      <c r="T135" s="254"/>
      <c r="U135" s="14"/>
      <c r="V135" s="14"/>
      <c r="W135" s="14"/>
      <c r="X135" s="14"/>
      <c r="Y135" s="14"/>
      <c r="Z135" s="14"/>
      <c r="AA135" s="14"/>
      <c r="AB135" s="14"/>
      <c r="AC135" s="14"/>
      <c r="AD135" s="14"/>
      <c r="AE135" s="14"/>
      <c r="AT135" s="255" t="s">
        <v>206</v>
      </c>
      <c r="AU135" s="255" t="s">
        <v>78</v>
      </c>
      <c r="AV135" s="14" t="s">
        <v>78</v>
      </c>
      <c r="AW135" s="14" t="s">
        <v>31</v>
      </c>
      <c r="AX135" s="14" t="s">
        <v>69</v>
      </c>
      <c r="AY135" s="255" t="s">
        <v>193</v>
      </c>
    </row>
    <row r="136" s="14" customFormat="1">
      <c r="A136" s="14"/>
      <c r="B136" s="245"/>
      <c r="C136" s="246"/>
      <c r="D136" s="228" t="s">
        <v>206</v>
      </c>
      <c r="E136" s="247" t="s">
        <v>19</v>
      </c>
      <c r="F136" s="248" t="s">
        <v>1717</v>
      </c>
      <c r="G136" s="246"/>
      <c r="H136" s="249">
        <v>1.0529999999999999</v>
      </c>
      <c r="I136" s="250"/>
      <c r="J136" s="246"/>
      <c r="K136" s="246"/>
      <c r="L136" s="251"/>
      <c r="M136" s="252"/>
      <c r="N136" s="253"/>
      <c r="O136" s="253"/>
      <c r="P136" s="253"/>
      <c r="Q136" s="253"/>
      <c r="R136" s="253"/>
      <c r="S136" s="253"/>
      <c r="T136" s="254"/>
      <c r="U136" s="14"/>
      <c r="V136" s="14"/>
      <c r="W136" s="14"/>
      <c r="X136" s="14"/>
      <c r="Y136" s="14"/>
      <c r="Z136" s="14"/>
      <c r="AA136" s="14"/>
      <c r="AB136" s="14"/>
      <c r="AC136" s="14"/>
      <c r="AD136" s="14"/>
      <c r="AE136" s="14"/>
      <c r="AT136" s="255" t="s">
        <v>206</v>
      </c>
      <c r="AU136" s="255" t="s">
        <v>78</v>
      </c>
      <c r="AV136" s="14" t="s">
        <v>78</v>
      </c>
      <c r="AW136" s="14" t="s">
        <v>31</v>
      </c>
      <c r="AX136" s="14" t="s">
        <v>69</v>
      </c>
      <c r="AY136" s="255" t="s">
        <v>193</v>
      </c>
    </row>
    <row r="137" s="13" customFormat="1">
      <c r="A137" s="13"/>
      <c r="B137" s="235"/>
      <c r="C137" s="236"/>
      <c r="D137" s="228" t="s">
        <v>206</v>
      </c>
      <c r="E137" s="237" t="s">
        <v>19</v>
      </c>
      <c r="F137" s="238" t="s">
        <v>1702</v>
      </c>
      <c r="G137" s="236"/>
      <c r="H137" s="237" t="s">
        <v>19</v>
      </c>
      <c r="I137" s="239"/>
      <c r="J137" s="236"/>
      <c r="K137" s="236"/>
      <c r="L137" s="240"/>
      <c r="M137" s="241"/>
      <c r="N137" s="242"/>
      <c r="O137" s="242"/>
      <c r="P137" s="242"/>
      <c r="Q137" s="242"/>
      <c r="R137" s="242"/>
      <c r="S137" s="242"/>
      <c r="T137" s="243"/>
      <c r="U137" s="13"/>
      <c r="V137" s="13"/>
      <c r="W137" s="13"/>
      <c r="X137" s="13"/>
      <c r="Y137" s="13"/>
      <c r="Z137" s="13"/>
      <c r="AA137" s="13"/>
      <c r="AB137" s="13"/>
      <c r="AC137" s="13"/>
      <c r="AD137" s="13"/>
      <c r="AE137" s="13"/>
      <c r="AT137" s="244" t="s">
        <v>206</v>
      </c>
      <c r="AU137" s="244" t="s">
        <v>78</v>
      </c>
      <c r="AV137" s="13" t="s">
        <v>76</v>
      </c>
      <c r="AW137" s="13" t="s">
        <v>31</v>
      </c>
      <c r="AX137" s="13" t="s">
        <v>69</v>
      </c>
      <c r="AY137" s="244" t="s">
        <v>193</v>
      </c>
    </row>
    <row r="138" s="14" customFormat="1">
      <c r="A138" s="14"/>
      <c r="B138" s="245"/>
      <c r="C138" s="246"/>
      <c r="D138" s="228" t="s">
        <v>206</v>
      </c>
      <c r="E138" s="247" t="s">
        <v>19</v>
      </c>
      <c r="F138" s="248" t="s">
        <v>1718</v>
      </c>
      <c r="G138" s="246"/>
      <c r="H138" s="249">
        <v>0.72599999999999998</v>
      </c>
      <c r="I138" s="250"/>
      <c r="J138" s="246"/>
      <c r="K138" s="246"/>
      <c r="L138" s="251"/>
      <c r="M138" s="252"/>
      <c r="N138" s="253"/>
      <c r="O138" s="253"/>
      <c r="P138" s="253"/>
      <c r="Q138" s="253"/>
      <c r="R138" s="253"/>
      <c r="S138" s="253"/>
      <c r="T138" s="254"/>
      <c r="U138" s="14"/>
      <c r="V138" s="14"/>
      <c r="W138" s="14"/>
      <c r="X138" s="14"/>
      <c r="Y138" s="14"/>
      <c r="Z138" s="14"/>
      <c r="AA138" s="14"/>
      <c r="AB138" s="14"/>
      <c r="AC138" s="14"/>
      <c r="AD138" s="14"/>
      <c r="AE138" s="14"/>
      <c r="AT138" s="255" t="s">
        <v>206</v>
      </c>
      <c r="AU138" s="255" t="s">
        <v>78</v>
      </c>
      <c r="AV138" s="14" t="s">
        <v>78</v>
      </c>
      <c r="AW138" s="14" t="s">
        <v>31</v>
      </c>
      <c r="AX138" s="14" t="s">
        <v>69</v>
      </c>
      <c r="AY138" s="255" t="s">
        <v>193</v>
      </c>
    </row>
    <row r="139" s="14" customFormat="1">
      <c r="A139" s="14"/>
      <c r="B139" s="245"/>
      <c r="C139" s="246"/>
      <c r="D139" s="228" t="s">
        <v>206</v>
      </c>
      <c r="E139" s="247" t="s">
        <v>19</v>
      </c>
      <c r="F139" s="248" t="s">
        <v>1719</v>
      </c>
      <c r="G139" s="246"/>
      <c r="H139" s="249">
        <v>0.27300000000000002</v>
      </c>
      <c r="I139" s="250"/>
      <c r="J139" s="246"/>
      <c r="K139" s="246"/>
      <c r="L139" s="251"/>
      <c r="M139" s="252"/>
      <c r="N139" s="253"/>
      <c r="O139" s="253"/>
      <c r="P139" s="253"/>
      <c r="Q139" s="253"/>
      <c r="R139" s="253"/>
      <c r="S139" s="253"/>
      <c r="T139" s="254"/>
      <c r="U139" s="14"/>
      <c r="V139" s="14"/>
      <c r="W139" s="14"/>
      <c r="X139" s="14"/>
      <c r="Y139" s="14"/>
      <c r="Z139" s="14"/>
      <c r="AA139" s="14"/>
      <c r="AB139" s="14"/>
      <c r="AC139" s="14"/>
      <c r="AD139" s="14"/>
      <c r="AE139" s="14"/>
      <c r="AT139" s="255" t="s">
        <v>206</v>
      </c>
      <c r="AU139" s="255" t="s">
        <v>78</v>
      </c>
      <c r="AV139" s="14" t="s">
        <v>78</v>
      </c>
      <c r="AW139" s="14" t="s">
        <v>31</v>
      </c>
      <c r="AX139" s="14" t="s">
        <v>69</v>
      </c>
      <c r="AY139" s="255" t="s">
        <v>193</v>
      </c>
    </row>
    <row r="140" s="14" customFormat="1">
      <c r="A140" s="14"/>
      <c r="B140" s="245"/>
      <c r="C140" s="246"/>
      <c r="D140" s="228" t="s">
        <v>206</v>
      </c>
      <c r="E140" s="247" t="s">
        <v>19</v>
      </c>
      <c r="F140" s="248" t="s">
        <v>1720</v>
      </c>
      <c r="G140" s="246"/>
      <c r="H140" s="249">
        <v>0.66000000000000003</v>
      </c>
      <c r="I140" s="250"/>
      <c r="J140" s="246"/>
      <c r="K140" s="246"/>
      <c r="L140" s="251"/>
      <c r="M140" s="252"/>
      <c r="N140" s="253"/>
      <c r="O140" s="253"/>
      <c r="P140" s="253"/>
      <c r="Q140" s="253"/>
      <c r="R140" s="253"/>
      <c r="S140" s="253"/>
      <c r="T140" s="254"/>
      <c r="U140" s="14"/>
      <c r="V140" s="14"/>
      <c r="W140" s="14"/>
      <c r="X140" s="14"/>
      <c r="Y140" s="14"/>
      <c r="Z140" s="14"/>
      <c r="AA140" s="14"/>
      <c r="AB140" s="14"/>
      <c r="AC140" s="14"/>
      <c r="AD140" s="14"/>
      <c r="AE140" s="14"/>
      <c r="AT140" s="255" t="s">
        <v>206</v>
      </c>
      <c r="AU140" s="255" t="s">
        <v>78</v>
      </c>
      <c r="AV140" s="14" t="s">
        <v>78</v>
      </c>
      <c r="AW140" s="14" t="s">
        <v>31</v>
      </c>
      <c r="AX140" s="14" t="s">
        <v>69</v>
      </c>
      <c r="AY140" s="255" t="s">
        <v>193</v>
      </c>
    </row>
    <row r="141" s="14" customFormat="1">
      <c r="A141" s="14"/>
      <c r="B141" s="245"/>
      <c r="C141" s="246"/>
      <c r="D141" s="228" t="s">
        <v>206</v>
      </c>
      <c r="E141" s="247" t="s">
        <v>19</v>
      </c>
      <c r="F141" s="248" t="s">
        <v>1721</v>
      </c>
      <c r="G141" s="246"/>
      <c r="H141" s="249">
        <v>1.8839999999999999</v>
      </c>
      <c r="I141" s="250"/>
      <c r="J141" s="246"/>
      <c r="K141" s="246"/>
      <c r="L141" s="251"/>
      <c r="M141" s="252"/>
      <c r="N141" s="253"/>
      <c r="O141" s="253"/>
      <c r="P141" s="253"/>
      <c r="Q141" s="253"/>
      <c r="R141" s="253"/>
      <c r="S141" s="253"/>
      <c r="T141" s="254"/>
      <c r="U141" s="14"/>
      <c r="V141" s="14"/>
      <c r="W141" s="14"/>
      <c r="X141" s="14"/>
      <c r="Y141" s="14"/>
      <c r="Z141" s="14"/>
      <c r="AA141" s="14"/>
      <c r="AB141" s="14"/>
      <c r="AC141" s="14"/>
      <c r="AD141" s="14"/>
      <c r="AE141" s="14"/>
      <c r="AT141" s="255" t="s">
        <v>206</v>
      </c>
      <c r="AU141" s="255" t="s">
        <v>78</v>
      </c>
      <c r="AV141" s="14" t="s">
        <v>78</v>
      </c>
      <c r="AW141" s="14" t="s">
        <v>31</v>
      </c>
      <c r="AX141" s="14" t="s">
        <v>69</v>
      </c>
      <c r="AY141" s="255" t="s">
        <v>193</v>
      </c>
    </row>
    <row r="142" s="13" customFormat="1">
      <c r="A142" s="13"/>
      <c r="B142" s="235"/>
      <c r="C142" s="236"/>
      <c r="D142" s="228" t="s">
        <v>206</v>
      </c>
      <c r="E142" s="237" t="s">
        <v>19</v>
      </c>
      <c r="F142" s="238" t="s">
        <v>1704</v>
      </c>
      <c r="G142" s="236"/>
      <c r="H142" s="237" t="s">
        <v>19</v>
      </c>
      <c r="I142" s="239"/>
      <c r="J142" s="236"/>
      <c r="K142" s="236"/>
      <c r="L142" s="240"/>
      <c r="M142" s="241"/>
      <c r="N142" s="242"/>
      <c r="O142" s="242"/>
      <c r="P142" s="242"/>
      <c r="Q142" s="242"/>
      <c r="R142" s="242"/>
      <c r="S142" s="242"/>
      <c r="T142" s="243"/>
      <c r="U142" s="13"/>
      <c r="V142" s="13"/>
      <c r="W142" s="13"/>
      <c r="X142" s="13"/>
      <c r="Y142" s="13"/>
      <c r="Z142" s="13"/>
      <c r="AA142" s="13"/>
      <c r="AB142" s="13"/>
      <c r="AC142" s="13"/>
      <c r="AD142" s="13"/>
      <c r="AE142" s="13"/>
      <c r="AT142" s="244" t="s">
        <v>206</v>
      </c>
      <c r="AU142" s="244" t="s">
        <v>78</v>
      </c>
      <c r="AV142" s="13" t="s">
        <v>76</v>
      </c>
      <c r="AW142" s="13" t="s">
        <v>31</v>
      </c>
      <c r="AX142" s="13" t="s">
        <v>69</v>
      </c>
      <c r="AY142" s="244" t="s">
        <v>193</v>
      </c>
    </row>
    <row r="143" s="14" customFormat="1">
      <c r="A143" s="14"/>
      <c r="B143" s="245"/>
      <c r="C143" s="246"/>
      <c r="D143" s="228" t="s">
        <v>206</v>
      </c>
      <c r="E143" s="247" t="s">
        <v>19</v>
      </c>
      <c r="F143" s="248" t="s">
        <v>1722</v>
      </c>
      <c r="G143" s="246"/>
      <c r="H143" s="249">
        <v>0.89200000000000002</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206</v>
      </c>
      <c r="AU143" s="255" t="s">
        <v>78</v>
      </c>
      <c r="AV143" s="14" t="s">
        <v>78</v>
      </c>
      <c r="AW143" s="14" t="s">
        <v>31</v>
      </c>
      <c r="AX143" s="14" t="s">
        <v>69</v>
      </c>
      <c r="AY143" s="255" t="s">
        <v>193</v>
      </c>
    </row>
    <row r="144" s="14" customFormat="1">
      <c r="A144" s="14"/>
      <c r="B144" s="245"/>
      <c r="C144" s="246"/>
      <c r="D144" s="228" t="s">
        <v>206</v>
      </c>
      <c r="E144" s="247" t="s">
        <v>19</v>
      </c>
      <c r="F144" s="248" t="s">
        <v>1720</v>
      </c>
      <c r="G144" s="246"/>
      <c r="H144" s="249">
        <v>0.66000000000000003</v>
      </c>
      <c r="I144" s="250"/>
      <c r="J144" s="246"/>
      <c r="K144" s="246"/>
      <c r="L144" s="251"/>
      <c r="M144" s="252"/>
      <c r="N144" s="253"/>
      <c r="O144" s="253"/>
      <c r="P144" s="253"/>
      <c r="Q144" s="253"/>
      <c r="R144" s="253"/>
      <c r="S144" s="253"/>
      <c r="T144" s="254"/>
      <c r="U144" s="14"/>
      <c r="V144" s="14"/>
      <c r="W144" s="14"/>
      <c r="X144" s="14"/>
      <c r="Y144" s="14"/>
      <c r="Z144" s="14"/>
      <c r="AA144" s="14"/>
      <c r="AB144" s="14"/>
      <c r="AC144" s="14"/>
      <c r="AD144" s="14"/>
      <c r="AE144" s="14"/>
      <c r="AT144" s="255" t="s">
        <v>206</v>
      </c>
      <c r="AU144" s="255" t="s">
        <v>78</v>
      </c>
      <c r="AV144" s="14" t="s">
        <v>78</v>
      </c>
      <c r="AW144" s="14" t="s">
        <v>31</v>
      </c>
      <c r="AX144" s="14" t="s">
        <v>69</v>
      </c>
      <c r="AY144" s="255" t="s">
        <v>193</v>
      </c>
    </row>
    <row r="145" s="14" customFormat="1">
      <c r="A145" s="14"/>
      <c r="B145" s="245"/>
      <c r="C145" s="246"/>
      <c r="D145" s="228" t="s">
        <v>206</v>
      </c>
      <c r="E145" s="247" t="s">
        <v>19</v>
      </c>
      <c r="F145" s="248" t="s">
        <v>1723</v>
      </c>
      <c r="G145" s="246"/>
      <c r="H145" s="249">
        <v>2.4279999999999999</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206</v>
      </c>
      <c r="AU145" s="255" t="s">
        <v>78</v>
      </c>
      <c r="AV145" s="14" t="s">
        <v>78</v>
      </c>
      <c r="AW145" s="14" t="s">
        <v>31</v>
      </c>
      <c r="AX145" s="14" t="s">
        <v>69</v>
      </c>
      <c r="AY145" s="255" t="s">
        <v>193</v>
      </c>
    </row>
    <row r="146" s="13" customFormat="1">
      <c r="A146" s="13"/>
      <c r="B146" s="235"/>
      <c r="C146" s="236"/>
      <c r="D146" s="228" t="s">
        <v>206</v>
      </c>
      <c r="E146" s="237" t="s">
        <v>19</v>
      </c>
      <c r="F146" s="238" t="s">
        <v>1724</v>
      </c>
      <c r="G146" s="236"/>
      <c r="H146" s="237" t="s">
        <v>19</v>
      </c>
      <c r="I146" s="239"/>
      <c r="J146" s="236"/>
      <c r="K146" s="236"/>
      <c r="L146" s="240"/>
      <c r="M146" s="241"/>
      <c r="N146" s="242"/>
      <c r="O146" s="242"/>
      <c r="P146" s="242"/>
      <c r="Q146" s="242"/>
      <c r="R146" s="242"/>
      <c r="S146" s="242"/>
      <c r="T146" s="243"/>
      <c r="U146" s="13"/>
      <c r="V146" s="13"/>
      <c r="W146" s="13"/>
      <c r="X146" s="13"/>
      <c r="Y146" s="13"/>
      <c r="Z146" s="13"/>
      <c r="AA146" s="13"/>
      <c r="AB146" s="13"/>
      <c r="AC146" s="13"/>
      <c r="AD146" s="13"/>
      <c r="AE146" s="13"/>
      <c r="AT146" s="244" t="s">
        <v>206</v>
      </c>
      <c r="AU146" s="244" t="s">
        <v>78</v>
      </c>
      <c r="AV146" s="13" t="s">
        <v>76</v>
      </c>
      <c r="AW146" s="13" t="s">
        <v>31</v>
      </c>
      <c r="AX146" s="13" t="s">
        <v>69</v>
      </c>
      <c r="AY146" s="244" t="s">
        <v>193</v>
      </c>
    </row>
    <row r="147" s="14" customFormat="1">
      <c r="A147" s="14"/>
      <c r="B147" s="245"/>
      <c r="C147" s="246"/>
      <c r="D147" s="228" t="s">
        <v>206</v>
      </c>
      <c r="E147" s="247" t="s">
        <v>19</v>
      </c>
      <c r="F147" s="248" t="s">
        <v>1725</v>
      </c>
      <c r="G147" s="246"/>
      <c r="H147" s="249">
        <v>3</v>
      </c>
      <c r="I147" s="250"/>
      <c r="J147" s="246"/>
      <c r="K147" s="246"/>
      <c r="L147" s="251"/>
      <c r="M147" s="252"/>
      <c r="N147" s="253"/>
      <c r="O147" s="253"/>
      <c r="P147" s="253"/>
      <c r="Q147" s="253"/>
      <c r="R147" s="253"/>
      <c r="S147" s="253"/>
      <c r="T147" s="254"/>
      <c r="U147" s="14"/>
      <c r="V147" s="14"/>
      <c r="W147" s="14"/>
      <c r="X147" s="14"/>
      <c r="Y147" s="14"/>
      <c r="Z147" s="14"/>
      <c r="AA147" s="14"/>
      <c r="AB147" s="14"/>
      <c r="AC147" s="14"/>
      <c r="AD147" s="14"/>
      <c r="AE147" s="14"/>
      <c r="AT147" s="255" t="s">
        <v>206</v>
      </c>
      <c r="AU147" s="255" t="s">
        <v>78</v>
      </c>
      <c r="AV147" s="14" t="s">
        <v>78</v>
      </c>
      <c r="AW147" s="14" t="s">
        <v>31</v>
      </c>
      <c r="AX147" s="14" t="s">
        <v>69</v>
      </c>
      <c r="AY147" s="255" t="s">
        <v>193</v>
      </c>
    </row>
    <row r="148" s="14" customFormat="1">
      <c r="A148" s="14"/>
      <c r="B148" s="245"/>
      <c r="C148" s="246"/>
      <c r="D148" s="228" t="s">
        <v>206</v>
      </c>
      <c r="E148" s="247" t="s">
        <v>19</v>
      </c>
      <c r="F148" s="248" t="s">
        <v>1726</v>
      </c>
      <c r="G148" s="246"/>
      <c r="H148" s="249">
        <v>7.3040000000000003</v>
      </c>
      <c r="I148" s="250"/>
      <c r="J148" s="246"/>
      <c r="K148" s="246"/>
      <c r="L148" s="251"/>
      <c r="M148" s="252"/>
      <c r="N148" s="253"/>
      <c r="O148" s="253"/>
      <c r="P148" s="253"/>
      <c r="Q148" s="253"/>
      <c r="R148" s="253"/>
      <c r="S148" s="253"/>
      <c r="T148" s="254"/>
      <c r="U148" s="14"/>
      <c r="V148" s="14"/>
      <c r="W148" s="14"/>
      <c r="X148" s="14"/>
      <c r="Y148" s="14"/>
      <c r="Z148" s="14"/>
      <c r="AA148" s="14"/>
      <c r="AB148" s="14"/>
      <c r="AC148" s="14"/>
      <c r="AD148" s="14"/>
      <c r="AE148" s="14"/>
      <c r="AT148" s="255" t="s">
        <v>206</v>
      </c>
      <c r="AU148" s="255" t="s">
        <v>78</v>
      </c>
      <c r="AV148" s="14" t="s">
        <v>78</v>
      </c>
      <c r="AW148" s="14" t="s">
        <v>31</v>
      </c>
      <c r="AX148" s="14" t="s">
        <v>69</v>
      </c>
      <c r="AY148" s="255" t="s">
        <v>193</v>
      </c>
    </row>
    <row r="149" s="15" customFormat="1">
      <c r="A149" s="15"/>
      <c r="B149" s="256"/>
      <c r="C149" s="257"/>
      <c r="D149" s="228" t="s">
        <v>206</v>
      </c>
      <c r="E149" s="258" t="s">
        <v>19</v>
      </c>
      <c r="F149" s="259" t="s">
        <v>218</v>
      </c>
      <c r="G149" s="257"/>
      <c r="H149" s="260">
        <v>24.100000000000001</v>
      </c>
      <c r="I149" s="261"/>
      <c r="J149" s="257"/>
      <c r="K149" s="257"/>
      <c r="L149" s="262"/>
      <c r="M149" s="263"/>
      <c r="N149" s="264"/>
      <c r="O149" s="264"/>
      <c r="P149" s="264"/>
      <c r="Q149" s="264"/>
      <c r="R149" s="264"/>
      <c r="S149" s="264"/>
      <c r="T149" s="265"/>
      <c r="U149" s="15"/>
      <c r="V149" s="15"/>
      <c r="W149" s="15"/>
      <c r="X149" s="15"/>
      <c r="Y149" s="15"/>
      <c r="Z149" s="15"/>
      <c r="AA149" s="15"/>
      <c r="AB149" s="15"/>
      <c r="AC149" s="15"/>
      <c r="AD149" s="15"/>
      <c r="AE149" s="15"/>
      <c r="AT149" s="266" t="s">
        <v>206</v>
      </c>
      <c r="AU149" s="266" t="s">
        <v>78</v>
      </c>
      <c r="AV149" s="15" t="s">
        <v>200</v>
      </c>
      <c r="AW149" s="15" t="s">
        <v>31</v>
      </c>
      <c r="AX149" s="15" t="s">
        <v>76</v>
      </c>
      <c r="AY149" s="266" t="s">
        <v>193</v>
      </c>
    </row>
    <row r="150" s="2" customFormat="1" ht="21.75" customHeight="1">
      <c r="A150" s="41"/>
      <c r="B150" s="42"/>
      <c r="C150" s="215" t="s">
        <v>200</v>
      </c>
      <c r="D150" s="215" t="s">
        <v>195</v>
      </c>
      <c r="E150" s="216" t="s">
        <v>1727</v>
      </c>
      <c r="F150" s="217" t="s">
        <v>1728</v>
      </c>
      <c r="G150" s="218" t="s">
        <v>258</v>
      </c>
      <c r="H150" s="219">
        <v>12.25</v>
      </c>
      <c r="I150" s="220"/>
      <c r="J150" s="221">
        <f>ROUND(I150*H150,2)</f>
        <v>0</v>
      </c>
      <c r="K150" s="217" t="s">
        <v>199</v>
      </c>
      <c r="L150" s="47"/>
      <c r="M150" s="222" t="s">
        <v>19</v>
      </c>
      <c r="N150" s="223" t="s">
        <v>40</v>
      </c>
      <c r="O150" s="87"/>
      <c r="P150" s="224">
        <f>O150*H150</f>
        <v>0</v>
      </c>
      <c r="Q150" s="224">
        <v>0.19692280000000001</v>
      </c>
      <c r="R150" s="224">
        <f>Q150*H150</f>
        <v>2.4123043000000002</v>
      </c>
      <c r="S150" s="224">
        <v>0</v>
      </c>
      <c r="T150" s="225">
        <f>S150*H150</f>
        <v>0</v>
      </c>
      <c r="U150" s="41"/>
      <c r="V150" s="41"/>
      <c r="W150" s="41"/>
      <c r="X150" s="41"/>
      <c r="Y150" s="41"/>
      <c r="Z150" s="41"/>
      <c r="AA150" s="41"/>
      <c r="AB150" s="41"/>
      <c r="AC150" s="41"/>
      <c r="AD150" s="41"/>
      <c r="AE150" s="41"/>
      <c r="AR150" s="226" t="s">
        <v>200</v>
      </c>
      <c r="AT150" s="226" t="s">
        <v>195</v>
      </c>
      <c r="AU150" s="226" t="s">
        <v>78</v>
      </c>
      <c r="AY150" s="20" t="s">
        <v>193</v>
      </c>
      <c r="BE150" s="227">
        <f>IF(N150="základní",J150,0)</f>
        <v>0</v>
      </c>
      <c r="BF150" s="227">
        <f>IF(N150="snížená",J150,0)</f>
        <v>0</v>
      </c>
      <c r="BG150" s="227">
        <f>IF(N150="zákl. přenesená",J150,0)</f>
        <v>0</v>
      </c>
      <c r="BH150" s="227">
        <f>IF(N150="sníž. přenesená",J150,0)</f>
        <v>0</v>
      </c>
      <c r="BI150" s="227">
        <f>IF(N150="nulová",J150,0)</f>
        <v>0</v>
      </c>
      <c r="BJ150" s="20" t="s">
        <v>76</v>
      </c>
      <c r="BK150" s="227">
        <f>ROUND(I150*H150,2)</f>
        <v>0</v>
      </c>
      <c r="BL150" s="20" t="s">
        <v>200</v>
      </c>
      <c r="BM150" s="226" t="s">
        <v>1729</v>
      </c>
    </row>
    <row r="151" s="2" customFormat="1">
      <c r="A151" s="41"/>
      <c r="B151" s="42"/>
      <c r="C151" s="43"/>
      <c r="D151" s="228" t="s">
        <v>202</v>
      </c>
      <c r="E151" s="43"/>
      <c r="F151" s="229" t="s">
        <v>1730</v>
      </c>
      <c r="G151" s="43"/>
      <c r="H151" s="43"/>
      <c r="I151" s="230"/>
      <c r="J151" s="43"/>
      <c r="K151" s="43"/>
      <c r="L151" s="47"/>
      <c r="M151" s="231"/>
      <c r="N151" s="232"/>
      <c r="O151" s="87"/>
      <c r="P151" s="87"/>
      <c r="Q151" s="87"/>
      <c r="R151" s="87"/>
      <c r="S151" s="87"/>
      <c r="T151" s="88"/>
      <c r="U151" s="41"/>
      <c r="V151" s="41"/>
      <c r="W151" s="41"/>
      <c r="X151" s="41"/>
      <c r="Y151" s="41"/>
      <c r="Z151" s="41"/>
      <c r="AA151" s="41"/>
      <c r="AB151" s="41"/>
      <c r="AC151" s="41"/>
      <c r="AD151" s="41"/>
      <c r="AE151" s="41"/>
      <c r="AT151" s="20" t="s">
        <v>202</v>
      </c>
      <c r="AU151" s="20" t="s">
        <v>78</v>
      </c>
    </row>
    <row r="152" s="2" customFormat="1">
      <c r="A152" s="41"/>
      <c r="B152" s="42"/>
      <c r="C152" s="43"/>
      <c r="D152" s="233" t="s">
        <v>204</v>
      </c>
      <c r="E152" s="43"/>
      <c r="F152" s="234" t="s">
        <v>1731</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204</v>
      </c>
      <c r="AU152" s="20" t="s">
        <v>78</v>
      </c>
    </row>
    <row r="153" s="13" customFormat="1">
      <c r="A153" s="13"/>
      <c r="B153" s="235"/>
      <c r="C153" s="236"/>
      <c r="D153" s="228" t="s">
        <v>206</v>
      </c>
      <c r="E153" s="237" t="s">
        <v>19</v>
      </c>
      <c r="F153" s="238" t="s">
        <v>279</v>
      </c>
      <c r="G153" s="236"/>
      <c r="H153" s="237" t="s">
        <v>19</v>
      </c>
      <c r="I153" s="239"/>
      <c r="J153" s="236"/>
      <c r="K153" s="236"/>
      <c r="L153" s="240"/>
      <c r="M153" s="241"/>
      <c r="N153" s="242"/>
      <c r="O153" s="242"/>
      <c r="P153" s="242"/>
      <c r="Q153" s="242"/>
      <c r="R153" s="242"/>
      <c r="S153" s="242"/>
      <c r="T153" s="243"/>
      <c r="U153" s="13"/>
      <c r="V153" s="13"/>
      <c r="W153" s="13"/>
      <c r="X153" s="13"/>
      <c r="Y153" s="13"/>
      <c r="Z153" s="13"/>
      <c r="AA153" s="13"/>
      <c r="AB153" s="13"/>
      <c r="AC153" s="13"/>
      <c r="AD153" s="13"/>
      <c r="AE153" s="13"/>
      <c r="AT153" s="244" t="s">
        <v>206</v>
      </c>
      <c r="AU153" s="244" t="s">
        <v>78</v>
      </c>
      <c r="AV153" s="13" t="s">
        <v>76</v>
      </c>
      <c r="AW153" s="13" t="s">
        <v>31</v>
      </c>
      <c r="AX153" s="13" t="s">
        <v>69</v>
      </c>
      <c r="AY153" s="244" t="s">
        <v>193</v>
      </c>
    </row>
    <row r="154" s="13" customFormat="1">
      <c r="A154" s="13"/>
      <c r="B154" s="235"/>
      <c r="C154" s="236"/>
      <c r="D154" s="228" t="s">
        <v>206</v>
      </c>
      <c r="E154" s="237" t="s">
        <v>19</v>
      </c>
      <c r="F154" s="238" t="s">
        <v>1732</v>
      </c>
      <c r="G154" s="236"/>
      <c r="H154" s="237" t="s">
        <v>19</v>
      </c>
      <c r="I154" s="239"/>
      <c r="J154" s="236"/>
      <c r="K154" s="236"/>
      <c r="L154" s="240"/>
      <c r="M154" s="241"/>
      <c r="N154" s="242"/>
      <c r="O154" s="242"/>
      <c r="P154" s="242"/>
      <c r="Q154" s="242"/>
      <c r="R154" s="242"/>
      <c r="S154" s="242"/>
      <c r="T154" s="243"/>
      <c r="U154" s="13"/>
      <c r="V154" s="13"/>
      <c r="W154" s="13"/>
      <c r="X154" s="13"/>
      <c r="Y154" s="13"/>
      <c r="Z154" s="13"/>
      <c r="AA154" s="13"/>
      <c r="AB154" s="13"/>
      <c r="AC154" s="13"/>
      <c r="AD154" s="13"/>
      <c r="AE154" s="13"/>
      <c r="AT154" s="244" t="s">
        <v>206</v>
      </c>
      <c r="AU154" s="244" t="s">
        <v>78</v>
      </c>
      <c r="AV154" s="13" t="s">
        <v>76</v>
      </c>
      <c r="AW154" s="13" t="s">
        <v>31</v>
      </c>
      <c r="AX154" s="13" t="s">
        <v>69</v>
      </c>
      <c r="AY154" s="244" t="s">
        <v>193</v>
      </c>
    </row>
    <row r="155" s="14" customFormat="1">
      <c r="A155" s="14"/>
      <c r="B155" s="245"/>
      <c r="C155" s="246"/>
      <c r="D155" s="228" t="s">
        <v>206</v>
      </c>
      <c r="E155" s="247" t="s">
        <v>19</v>
      </c>
      <c r="F155" s="248" t="s">
        <v>1733</v>
      </c>
      <c r="G155" s="246"/>
      <c r="H155" s="249">
        <v>10.125</v>
      </c>
      <c r="I155" s="250"/>
      <c r="J155" s="246"/>
      <c r="K155" s="246"/>
      <c r="L155" s="251"/>
      <c r="M155" s="252"/>
      <c r="N155" s="253"/>
      <c r="O155" s="253"/>
      <c r="P155" s="253"/>
      <c r="Q155" s="253"/>
      <c r="R155" s="253"/>
      <c r="S155" s="253"/>
      <c r="T155" s="254"/>
      <c r="U155" s="14"/>
      <c r="V155" s="14"/>
      <c r="W155" s="14"/>
      <c r="X155" s="14"/>
      <c r="Y155" s="14"/>
      <c r="Z155" s="14"/>
      <c r="AA155" s="14"/>
      <c r="AB155" s="14"/>
      <c r="AC155" s="14"/>
      <c r="AD155" s="14"/>
      <c r="AE155" s="14"/>
      <c r="AT155" s="255" t="s">
        <v>206</v>
      </c>
      <c r="AU155" s="255" t="s">
        <v>78</v>
      </c>
      <c r="AV155" s="14" t="s">
        <v>78</v>
      </c>
      <c r="AW155" s="14" t="s">
        <v>31</v>
      </c>
      <c r="AX155" s="14" t="s">
        <v>69</v>
      </c>
      <c r="AY155" s="255" t="s">
        <v>193</v>
      </c>
    </row>
    <row r="156" s="14" customFormat="1">
      <c r="A156" s="14"/>
      <c r="B156" s="245"/>
      <c r="C156" s="246"/>
      <c r="D156" s="228" t="s">
        <v>206</v>
      </c>
      <c r="E156" s="247" t="s">
        <v>19</v>
      </c>
      <c r="F156" s="248" t="s">
        <v>1734</v>
      </c>
      <c r="G156" s="246"/>
      <c r="H156" s="249">
        <v>2.125</v>
      </c>
      <c r="I156" s="250"/>
      <c r="J156" s="246"/>
      <c r="K156" s="246"/>
      <c r="L156" s="251"/>
      <c r="M156" s="252"/>
      <c r="N156" s="253"/>
      <c r="O156" s="253"/>
      <c r="P156" s="253"/>
      <c r="Q156" s="253"/>
      <c r="R156" s="253"/>
      <c r="S156" s="253"/>
      <c r="T156" s="254"/>
      <c r="U156" s="14"/>
      <c r="V156" s="14"/>
      <c r="W156" s="14"/>
      <c r="X156" s="14"/>
      <c r="Y156" s="14"/>
      <c r="Z156" s="14"/>
      <c r="AA156" s="14"/>
      <c r="AB156" s="14"/>
      <c r="AC156" s="14"/>
      <c r="AD156" s="14"/>
      <c r="AE156" s="14"/>
      <c r="AT156" s="255" t="s">
        <v>206</v>
      </c>
      <c r="AU156" s="255" t="s">
        <v>78</v>
      </c>
      <c r="AV156" s="14" t="s">
        <v>78</v>
      </c>
      <c r="AW156" s="14" t="s">
        <v>31</v>
      </c>
      <c r="AX156" s="14" t="s">
        <v>69</v>
      </c>
      <c r="AY156" s="255" t="s">
        <v>193</v>
      </c>
    </row>
    <row r="157" s="15" customFormat="1">
      <c r="A157" s="15"/>
      <c r="B157" s="256"/>
      <c r="C157" s="257"/>
      <c r="D157" s="228" t="s">
        <v>206</v>
      </c>
      <c r="E157" s="258" t="s">
        <v>19</v>
      </c>
      <c r="F157" s="259" t="s">
        <v>218</v>
      </c>
      <c r="G157" s="257"/>
      <c r="H157" s="260">
        <v>12.25</v>
      </c>
      <c r="I157" s="261"/>
      <c r="J157" s="257"/>
      <c r="K157" s="257"/>
      <c r="L157" s="262"/>
      <c r="M157" s="263"/>
      <c r="N157" s="264"/>
      <c r="O157" s="264"/>
      <c r="P157" s="264"/>
      <c r="Q157" s="264"/>
      <c r="R157" s="264"/>
      <c r="S157" s="264"/>
      <c r="T157" s="265"/>
      <c r="U157" s="15"/>
      <c r="V157" s="15"/>
      <c r="W157" s="15"/>
      <c r="X157" s="15"/>
      <c r="Y157" s="15"/>
      <c r="Z157" s="15"/>
      <c r="AA157" s="15"/>
      <c r="AB157" s="15"/>
      <c r="AC157" s="15"/>
      <c r="AD157" s="15"/>
      <c r="AE157" s="15"/>
      <c r="AT157" s="266" t="s">
        <v>206</v>
      </c>
      <c r="AU157" s="266" t="s">
        <v>78</v>
      </c>
      <c r="AV157" s="15" t="s">
        <v>200</v>
      </c>
      <c r="AW157" s="15" t="s">
        <v>31</v>
      </c>
      <c r="AX157" s="15" t="s">
        <v>76</v>
      </c>
      <c r="AY157" s="266" t="s">
        <v>193</v>
      </c>
    </row>
    <row r="158" s="2" customFormat="1" ht="24.15" customHeight="1">
      <c r="A158" s="41"/>
      <c r="B158" s="42"/>
      <c r="C158" s="215" t="s">
        <v>245</v>
      </c>
      <c r="D158" s="215" t="s">
        <v>195</v>
      </c>
      <c r="E158" s="216" t="s">
        <v>1735</v>
      </c>
      <c r="F158" s="217" t="s">
        <v>1736</v>
      </c>
      <c r="G158" s="218" t="s">
        <v>258</v>
      </c>
      <c r="H158" s="219">
        <v>20.25</v>
      </c>
      <c r="I158" s="220"/>
      <c r="J158" s="221">
        <f>ROUND(I158*H158,2)</f>
        <v>0</v>
      </c>
      <c r="K158" s="217" t="s">
        <v>199</v>
      </c>
      <c r="L158" s="47"/>
      <c r="M158" s="222" t="s">
        <v>19</v>
      </c>
      <c r="N158" s="223" t="s">
        <v>40</v>
      </c>
      <c r="O158" s="87"/>
      <c r="P158" s="224">
        <f>O158*H158</f>
        <v>0</v>
      </c>
      <c r="Q158" s="224">
        <v>0.15260000000000001</v>
      </c>
      <c r="R158" s="224">
        <f>Q158*H158</f>
        <v>3.0901500000000004</v>
      </c>
      <c r="S158" s="224">
        <v>0</v>
      </c>
      <c r="T158" s="225">
        <f>S158*H158</f>
        <v>0</v>
      </c>
      <c r="U158" s="41"/>
      <c r="V158" s="41"/>
      <c r="W158" s="41"/>
      <c r="X158" s="41"/>
      <c r="Y158" s="41"/>
      <c r="Z158" s="41"/>
      <c r="AA158" s="41"/>
      <c r="AB158" s="41"/>
      <c r="AC158" s="41"/>
      <c r="AD158" s="41"/>
      <c r="AE158" s="41"/>
      <c r="AR158" s="226" t="s">
        <v>200</v>
      </c>
      <c r="AT158" s="226" t="s">
        <v>195</v>
      </c>
      <c r="AU158" s="226" t="s">
        <v>78</v>
      </c>
      <c r="AY158" s="20" t="s">
        <v>193</v>
      </c>
      <c r="BE158" s="227">
        <f>IF(N158="základní",J158,0)</f>
        <v>0</v>
      </c>
      <c r="BF158" s="227">
        <f>IF(N158="snížená",J158,0)</f>
        <v>0</v>
      </c>
      <c r="BG158" s="227">
        <f>IF(N158="zákl. přenesená",J158,0)</f>
        <v>0</v>
      </c>
      <c r="BH158" s="227">
        <f>IF(N158="sníž. přenesená",J158,0)</f>
        <v>0</v>
      </c>
      <c r="BI158" s="227">
        <f>IF(N158="nulová",J158,0)</f>
        <v>0</v>
      </c>
      <c r="BJ158" s="20" t="s">
        <v>76</v>
      </c>
      <c r="BK158" s="227">
        <f>ROUND(I158*H158,2)</f>
        <v>0</v>
      </c>
      <c r="BL158" s="20" t="s">
        <v>200</v>
      </c>
      <c r="BM158" s="226" t="s">
        <v>1737</v>
      </c>
    </row>
    <row r="159" s="2" customFormat="1">
      <c r="A159" s="41"/>
      <c r="B159" s="42"/>
      <c r="C159" s="43"/>
      <c r="D159" s="228" t="s">
        <v>202</v>
      </c>
      <c r="E159" s="43"/>
      <c r="F159" s="229" t="s">
        <v>1738</v>
      </c>
      <c r="G159" s="43"/>
      <c r="H159" s="43"/>
      <c r="I159" s="230"/>
      <c r="J159" s="43"/>
      <c r="K159" s="43"/>
      <c r="L159" s="47"/>
      <c r="M159" s="231"/>
      <c r="N159" s="232"/>
      <c r="O159" s="87"/>
      <c r="P159" s="87"/>
      <c r="Q159" s="87"/>
      <c r="R159" s="87"/>
      <c r="S159" s="87"/>
      <c r="T159" s="88"/>
      <c r="U159" s="41"/>
      <c r="V159" s="41"/>
      <c r="W159" s="41"/>
      <c r="X159" s="41"/>
      <c r="Y159" s="41"/>
      <c r="Z159" s="41"/>
      <c r="AA159" s="41"/>
      <c r="AB159" s="41"/>
      <c r="AC159" s="41"/>
      <c r="AD159" s="41"/>
      <c r="AE159" s="41"/>
      <c r="AT159" s="20" t="s">
        <v>202</v>
      </c>
      <c r="AU159" s="20" t="s">
        <v>78</v>
      </c>
    </row>
    <row r="160" s="2" customFormat="1">
      <c r="A160" s="41"/>
      <c r="B160" s="42"/>
      <c r="C160" s="43"/>
      <c r="D160" s="233" t="s">
        <v>204</v>
      </c>
      <c r="E160" s="43"/>
      <c r="F160" s="234" t="s">
        <v>1739</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204</v>
      </c>
      <c r="AU160" s="20" t="s">
        <v>78</v>
      </c>
    </row>
    <row r="161" s="13" customFormat="1">
      <c r="A161" s="13"/>
      <c r="B161" s="235"/>
      <c r="C161" s="236"/>
      <c r="D161" s="228" t="s">
        <v>206</v>
      </c>
      <c r="E161" s="237" t="s">
        <v>19</v>
      </c>
      <c r="F161" s="238" t="s">
        <v>279</v>
      </c>
      <c r="G161" s="236"/>
      <c r="H161" s="237" t="s">
        <v>19</v>
      </c>
      <c r="I161" s="239"/>
      <c r="J161" s="236"/>
      <c r="K161" s="236"/>
      <c r="L161" s="240"/>
      <c r="M161" s="241"/>
      <c r="N161" s="242"/>
      <c r="O161" s="242"/>
      <c r="P161" s="242"/>
      <c r="Q161" s="242"/>
      <c r="R161" s="242"/>
      <c r="S161" s="242"/>
      <c r="T161" s="243"/>
      <c r="U161" s="13"/>
      <c r="V161" s="13"/>
      <c r="W161" s="13"/>
      <c r="X161" s="13"/>
      <c r="Y161" s="13"/>
      <c r="Z161" s="13"/>
      <c r="AA161" s="13"/>
      <c r="AB161" s="13"/>
      <c r="AC161" s="13"/>
      <c r="AD161" s="13"/>
      <c r="AE161" s="13"/>
      <c r="AT161" s="244" t="s">
        <v>206</v>
      </c>
      <c r="AU161" s="244" t="s">
        <v>78</v>
      </c>
      <c r="AV161" s="13" t="s">
        <v>76</v>
      </c>
      <c r="AW161" s="13" t="s">
        <v>31</v>
      </c>
      <c r="AX161" s="13" t="s">
        <v>69</v>
      </c>
      <c r="AY161" s="244" t="s">
        <v>193</v>
      </c>
    </row>
    <row r="162" s="13" customFormat="1">
      <c r="A162" s="13"/>
      <c r="B162" s="235"/>
      <c r="C162" s="236"/>
      <c r="D162" s="228" t="s">
        <v>206</v>
      </c>
      <c r="E162" s="237" t="s">
        <v>19</v>
      </c>
      <c r="F162" s="238" t="s">
        <v>1732</v>
      </c>
      <c r="G162" s="236"/>
      <c r="H162" s="237" t="s">
        <v>19</v>
      </c>
      <c r="I162" s="239"/>
      <c r="J162" s="236"/>
      <c r="K162" s="236"/>
      <c r="L162" s="240"/>
      <c r="M162" s="241"/>
      <c r="N162" s="242"/>
      <c r="O162" s="242"/>
      <c r="P162" s="242"/>
      <c r="Q162" s="242"/>
      <c r="R162" s="242"/>
      <c r="S162" s="242"/>
      <c r="T162" s="243"/>
      <c r="U162" s="13"/>
      <c r="V162" s="13"/>
      <c r="W162" s="13"/>
      <c r="X162" s="13"/>
      <c r="Y162" s="13"/>
      <c r="Z162" s="13"/>
      <c r="AA162" s="13"/>
      <c r="AB162" s="13"/>
      <c r="AC162" s="13"/>
      <c r="AD162" s="13"/>
      <c r="AE162" s="13"/>
      <c r="AT162" s="244" t="s">
        <v>206</v>
      </c>
      <c r="AU162" s="244" t="s">
        <v>78</v>
      </c>
      <c r="AV162" s="13" t="s">
        <v>76</v>
      </c>
      <c r="AW162" s="13" t="s">
        <v>31</v>
      </c>
      <c r="AX162" s="13" t="s">
        <v>69</v>
      </c>
      <c r="AY162" s="244" t="s">
        <v>193</v>
      </c>
    </row>
    <row r="163" s="14" customFormat="1">
      <c r="A163" s="14"/>
      <c r="B163" s="245"/>
      <c r="C163" s="246"/>
      <c r="D163" s="228" t="s">
        <v>206</v>
      </c>
      <c r="E163" s="247" t="s">
        <v>19</v>
      </c>
      <c r="F163" s="248" t="s">
        <v>1740</v>
      </c>
      <c r="G163" s="246"/>
      <c r="H163" s="249">
        <v>20.25</v>
      </c>
      <c r="I163" s="250"/>
      <c r="J163" s="246"/>
      <c r="K163" s="246"/>
      <c r="L163" s="251"/>
      <c r="M163" s="252"/>
      <c r="N163" s="253"/>
      <c r="O163" s="253"/>
      <c r="P163" s="253"/>
      <c r="Q163" s="253"/>
      <c r="R163" s="253"/>
      <c r="S163" s="253"/>
      <c r="T163" s="254"/>
      <c r="U163" s="14"/>
      <c r="V163" s="14"/>
      <c r="W163" s="14"/>
      <c r="X163" s="14"/>
      <c r="Y163" s="14"/>
      <c r="Z163" s="14"/>
      <c r="AA163" s="14"/>
      <c r="AB163" s="14"/>
      <c r="AC163" s="14"/>
      <c r="AD163" s="14"/>
      <c r="AE163" s="14"/>
      <c r="AT163" s="255" t="s">
        <v>206</v>
      </c>
      <c r="AU163" s="255" t="s">
        <v>78</v>
      </c>
      <c r="AV163" s="14" t="s">
        <v>78</v>
      </c>
      <c r="AW163" s="14" t="s">
        <v>31</v>
      </c>
      <c r="AX163" s="14" t="s">
        <v>76</v>
      </c>
      <c r="AY163" s="255" t="s">
        <v>193</v>
      </c>
    </row>
    <row r="164" s="2" customFormat="1" ht="16.5" customHeight="1">
      <c r="A164" s="41"/>
      <c r="B164" s="42"/>
      <c r="C164" s="215" t="s">
        <v>237</v>
      </c>
      <c r="D164" s="215" t="s">
        <v>195</v>
      </c>
      <c r="E164" s="216" t="s">
        <v>1741</v>
      </c>
      <c r="F164" s="217" t="s">
        <v>1742</v>
      </c>
      <c r="G164" s="218" t="s">
        <v>343</v>
      </c>
      <c r="H164" s="219">
        <v>1</v>
      </c>
      <c r="I164" s="220"/>
      <c r="J164" s="221">
        <f>ROUND(I164*H164,2)</f>
        <v>0</v>
      </c>
      <c r="K164" s="217" t="s">
        <v>199</v>
      </c>
      <c r="L164" s="47"/>
      <c r="M164" s="222" t="s">
        <v>19</v>
      </c>
      <c r="N164" s="223" t="s">
        <v>40</v>
      </c>
      <c r="O164" s="87"/>
      <c r="P164" s="224">
        <f>O164*H164</f>
        <v>0</v>
      </c>
      <c r="Q164" s="224">
        <v>0.022780000000000002</v>
      </c>
      <c r="R164" s="224">
        <f>Q164*H164</f>
        <v>0.022780000000000002</v>
      </c>
      <c r="S164" s="224">
        <v>0</v>
      </c>
      <c r="T164" s="225">
        <f>S164*H164</f>
        <v>0</v>
      </c>
      <c r="U164" s="41"/>
      <c r="V164" s="41"/>
      <c r="W164" s="41"/>
      <c r="X164" s="41"/>
      <c r="Y164" s="41"/>
      <c r="Z164" s="41"/>
      <c r="AA164" s="41"/>
      <c r="AB164" s="41"/>
      <c r="AC164" s="41"/>
      <c r="AD164" s="41"/>
      <c r="AE164" s="41"/>
      <c r="AR164" s="226" t="s">
        <v>200</v>
      </c>
      <c r="AT164" s="226" t="s">
        <v>195</v>
      </c>
      <c r="AU164" s="226" t="s">
        <v>78</v>
      </c>
      <c r="AY164" s="20" t="s">
        <v>193</v>
      </c>
      <c r="BE164" s="227">
        <f>IF(N164="základní",J164,0)</f>
        <v>0</v>
      </c>
      <c r="BF164" s="227">
        <f>IF(N164="snížená",J164,0)</f>
        <v>0</v>
      </c>
      <c r="BG164" s="227">
        <f>IF(N164="zákl. přenesená",J164,0)</f>
        <v>0</v>
      </c>
      <c r="BH164" s="227">
        <f>IF(N164="sníž. přenesená",J164,0)</f>
        <v>0</v>
      </c>
      <c r="BI164" s="227">
        <f>IF(N164="nulová",J164,0)</f>
        <v>0</v>
      </c>
      <c r="BJ164" s="20" t="s">
        <v>76</v>
      </c>
      <c r="BK164" s="227">
        <f>ROUND(I164*H164,2)</f>
        <v>0</v>
      </c>
      <c r="BL164" s="20" t="s">
        <v>200</v>
      </c>
      <c r="BM164" s="226" t="s">
        <v>1743</v>
      </c>
    </row>
    <row r="165" s="2" customFormat="1">
      <c r="A165" s="41"/>
      <c r="B165" s="42"/>
      <c r="C165" s="43"/>
      <c r="D165" s="228" t="s">
        <v>202</v>
      </c>
      <c r="E165" s="43"/>
      <c r="F165" s="229" t="s">
        <v>1744</v>
      </c>
      <c r="G165" s="43"/>
      <c r="H165" s="43"/>
      <c r="I165" s="230"/>
      <c r="J165" s="43"/>
      <c r="K165" s="43"/>
      <c r="L165" s="47"/>
      <c r="M165" s="231"/>
      <c r="N165" s="232"/>
      <c r="O165" s="87"/>
      <c r="P165" s="87"/>
      <c r="Q165" s="87"/>
      <c r="R165" s="87"/>
      <c r="S165" s="87"/>
      <c r="T165" s="88"/>
      <c r="U165" s="41"/>
      <c r="V165" s="41"/>
      <c r="W165" s="41"/>
      <c r="X165" s="41"/>
      <c r="Y165" s="41"/>
      <c r="Z165" s="41"/>
      <c r="AA165" s="41"/>
      <c r="AB165" s="41"/>
      <c r="AC165" s="41"/>
      <c r="AD165" s="41"/>
      <c r="AE165" s="41"/>
      <c r="AT165" s="20" t="s">
        <v>202</v>
      </c>
      <c r="AU165" s="20" t="s">
        <v>78</v>
      </c>
    </row>
    <row r="166" s="2" customFormat="1">
      <c r="A166" s="41"/>
      <c r="B166" s="42"/>
      <c r="C166" s="43"/>
      <c r="D166" s="233" t="s">
        <v>204</v>
      </c>
      <c r="E166" s="43"/>
      <c r="F166" s="234" t="s">
        <v>1745</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204</v>
      </c>
      <c r="AU166" s="20" t="s">
        <v>78</v>
      </c>
    </row>
    <row r="167" s="13" customFormat="1">
      <c r="A167" s="13"/>
      <c r="B167" s="235"/>
      <c r="C167" s="236"/>
      <c r="D167" s="228" t="s">
        <v>206</v>
      </c>
      <c r="E167" s="237" t="s">
        <v>19</v>
      </c>
      <c r="F167" s="238" t="s">
        <v>279</v>
      </c>
      <c r="G167" s="236"/>
      <c r="H167" s="237" t="s">
        <v>19</v>
      </c>
      <c r="I167" s="239"/>
      <c r="J167" s="236"/>
      <c r="K167" s="236"/>
      <c r="L167" s="240"/>
      <c r="M167" s="241"/>
      <c r="N167" s="242"/>
      <c r="O167" s="242"/>
      <c r="P167" s="242"/>
      <c r="Q167" s="242"/>
      <c r="R167" s="242"/>
      <c r="S167" s="242"/>
      <c r="T167" s="243"/>
      <c r="U167" s="13"/>
      <c r="V167" s="13"/>
      <c r="W167" s="13"/>
      <c r="X167" s="13"/>
      <c r="Y167" s="13"/>
      <c r="Z167" s="13"/>
      <c r="AA167" s="13"/>
      <c r="AB167" s="13"/>
      <c r="AC167" s="13"/>
      <c r="AD167" s="13"/>
      <c r="AE167" s="13"/>
      <c r="AT167" s="244" t="s">
        <v>206</v>
      </c>
      <c r="AU167" s="244" t="s">
        <v>78</v>
      </c>
      <c r="AV167" s="13" t="s">
        <v>76</v>
      </c>
      <c r="AW167" s="13" t="s">
        <v>31</v>
      </c>
      <c r="AX167" s="13" t="s">
        <v>69</v>
      </c>
      <c r="AY167" s="244" t="s">
        <v>193</v>
      </c>
    </row>
    <row r="168" s="13" customFormat="1">
      <c r="A168" s="13"/>
      <c r="B168" s="235"/>
      <c r="C168" s="236"/>
      <c r="D168" s="228" t="s">
        <v>206</v>
      </c>
      <c r="E168" s="237" t="s">
        <v>19</v>
      </c>
      <c r="F168" s="238" t="s">
        <v>1746</v>
      </c>
      <c r="G168" s="236"/>
      <c r="H168" s="237" t="s">
        <v>19</v>
      </c>
      <c r="I168" s="239"/>
      <c r="J168" s="236"/>
      <c r="K168" s="236"/>
      <c r="L168" s="240"/>
      <c r="M168" s="241"/>
      <c r="N168" s="242"/>
      <c r="O168" s="242"/>
      <c r="P168" s="242"/>
      <c r="Q168" s="242"/>
      <c r="R168" s="242"/>
      <c r="S168" s="242"/>
      <c r="T168" s="243"/>
      <c r="U168" s="13"/>
      <c r="V168" s="13"/>
      <c r="W168" s="13"/>
      <c r="X168" s="13"/>
      <c r="Y168" s="13"/>
      <c r="Z168" s="13"/>
      <c r="AA168" s="13"/>
      <c r="AB168" s="13"/>
      <c r="AC168" s="13"/>
      <c r="AD168" s="13"/>
      <c r="AE168" s="13"/>
      <c r="AT168" s="244" t="s">
        <v>206</v>
      </c>
      <c r="AU168" s="244" t="s">
        <v>78</v>
      </c>
      <c r="AV168" s="13" t="s">
        <v>76</v>
      </c>
      <c r="AW168" s="13" t="s">
        <v>31</v>
      </c>
      <c r="AX168" s="13" t="s">
        <v>69</v>
      </c>
      <c r="AY168" s="244" t="s">
        <v>193</v>
      </c>
    </row>
    <row r="169" s="14" customFormat="1">
      <c r="A169" s="14"/>
      <c r="B169" s="245"/>
      <c r="C169" s="246"/>
      <c r="D169" s="228" t="s">
        <v>206</v>
      </c>
      <c r="E169" s="247" t="s">
        <v>19</v>
      </c>
      <c r="F169" s="248" t="s">
        <v>1747</v>
      </c>
      <c r="G169" s="246"/>
      <c r="H169" s="249">
        <v>1</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206</v>
      </c>
      <c r="AU169" s="255" t="s">
        <v>78</v>
      </c>
      <c r="AV169" s="14" t="s">
        <v>78</v>
      </c>
      <c r="AW169" s="14" t="s">
        <v>31</v>
      </c>
      <c r="AX169" s="14" t="s">
        <v>76</v>
      </c>
      <c r="AY169" s="255" t="s">
        <v>193</v>
      </c>
    </row>
    <row r="170" s="2" customFormat="1" ht="16.5" customHeight="1">
      <c r="A170" s="41"/>
      <c r="B170" s="42"/>
      <c r="C170" s="215" t="s">
        <v>255</v>
      </c>
      <c r="D170" s="215" t="s">
        <v>195</v>
      </c>
      <c r="E170" s="216" t="s">
        <v>1748</v>
      </c>
      <c r="F170" s="217" t="s">
        <v>1749</v>
      </c>
      <c r="G170" s="218" t="s">
        <v>198</v>
      </c>
      <c r="H170" s="219">
        <v>0.61399999999999999</v>
      </c>
      <c r="I170" s="220"/>
      <c r="J170" s="221">
        <f>ROUND(I170*H170,2)</f>
        <v>0</v>
      </c>
      <c r="K170" s="217" t="s">
        <v>199</v>
      </c>
      <c r="L170" s="47"/>
      <c r="M170" s="222" t="s">
        <v>19</v>
      </c>
      <c r="N170" s="223" t="s">
        <v>40</v>
      </c>
      <c r="O170" s="87"/>
      <c r="P170" s="224">
        <f>O170*H170</f>
        <v>0</v>
      </c>
      <c r="Q170" s="224">
        <v>1.94302</v>
      </c>
      <c r="R170" s="224">
        <f>Q170*H170</f>
        <v>1.1930142799999999</v>
      </c>
      <c r="S170" s="224">
        <v>0</v>
      </c>
      <c r="T170" s="225">
        <f>S170*H170</f>
        <v>0</v>
      </c>
      <c r="U170" s="41"/>
      <c r="V170" s="41"/>
      <c r="W170" s="41"/>
      <c r="X170" s="41"/>
      <c r="Y170" s="41"/>
      <c r="Z170" s="41"/>
      <c r="AA170" s="41"/>
      <c r="AB170" s="41"/>
      <c r="AC170" s="41"/>
      <c r="AD170" s="41"/>
      <c r="AE170" s="41"/>
      <c r="AR170" s="226" t="s">
        <v>200</v>
      </c>
      <c r="AT170" s="226" t="s">
        <v>195</v>
      </c>
      <c r="AU170" s="226" t="s">
        <v>78</v>
      </c>
      <c r="AY170" s="20" t="s">
        <v>193</v>
      </c>
      <c r="BE170" s="227">
        <f>IF(N170="základní",J170,0)</f>
        <v>0</v>
      </c>
      <c r="BF170" s="227">
        <f>IF(N170="snížená",J170,0)</f>
        <v>0</v>
      </c>
      <c r="BG170" s="227">
        <f>IF(N170="zákl. přenesená",J170,0)</f>
        <v>0</v>
      </c>
      <c r="BH170" s="227">
        <f>IF(N170="sníž. přenesená",J170,0)</f>
        <v>0</v>
      </c>
      <c r="BI170" s="227">
        <f>IF(N170="nulová",J170,0)</f>
        <v>0</v>
      </c>
      <c r="BJ170" s="20" t="s">
        <v>76</v>
      </c>
      <c r="BK170" s="227">
        <f>ROUND(I170*H170,2)</f>
        <v>0</v>
      </c>
      <c r="BL170" s="20" t="s">
        <v>200</v>
      </c>
      <c r="BM170" s="226" t="s">
        <v>1750</v>
      </c>
    </row>
    <row r="171" s="2" customFormat="1">
      <c r="A171" s="41"/>
      <c r="B171" s="42"/>
      <c r="C171" s="43"/>
      <c r="D171" s="228" t="s">
        <v>202</v>
      </c>
      <c r="E171" s="43"/>
      <c r="F171" s="229" t="s">
        <v>1751</v>
      </c>
      <c r="G171" s="43"/>
      <c r="H171" s="43"/>
      <c r="I171" s="230"/>
      <c r="J171" s="43"/>
      <c r="K171" s="43"/>
      <c r="L171" s="47"/>
      <c r="M171" s="231"/>
      <c r="N171" s="232"/>
      <c r="O171" s="87"/>
      <c r="P171" s="87"/>
      <c r="Q171" s="87"/>
      <c r="R171" s="87"/>
      <c r="S171" s="87"/>
      <c r="T171" s="88"/>
      <c r="U171" s="41"/>
      <c r="V171" s="41"/>
      <c r="W171" s="41"/>
      <c r="X171" s="41"/>
      <c r="Y171" s="41"/>
      <c r="Z171" s="41"/>
      <c r="AA171" s="41"/>
      <c r="AB171" s="41"/>
      <c r="AC171" s="41"/>
      <c r="AD171" s="41"/>
      <c r="AE171" s="41"/>
      <c r="AT171" s="20" t="s">
        <v>202</v>
      </c>
      <c r="AU171" s="20" t="s">
        <v>78</v>
      </c>
    </row>
    <row r="172" s="2" customFormat="1">
      <c r="A172" s="41"/>
      <c r="B172" s="42"/>
      <c r="C172" s="43"/>
      <c r="D172" s="233" t="s">
        <v>204</v>
      </c>
      <c r="E172" s="43"/>
      <c r="F172" s="234" t="s">
        <v>1752</v>
      </c>
      <c r="G172" s="43"/>
      <c r="H172" s="43"/>
      <c r="I172" s="230"/>
      <c r="J172" s="43"/>
      <c r="K172" s="43"/>
      <c r="L172" s="47"/>
      <c r="M172" s="231"/>
      <c r="N172" s="232"/>
      <c r="O172" s="87"/>
      <c r="P172" s="87"/>
      <c r="Q172" s="87"/>
      <c r="R172" s="87"/>
      <c r="S172" s="87"/>
      <c r="T172" s="88"/>
      <c r="U172" s="41"/>
      <c r="V172" s="41"/>
      <c r="W172" s="41"/>
      <c r="X172" s="41"/>
      <c r="Y172" s="41"/>
      <c r="Z172" s="41"/>
      <c r="AA172" s="41"/>
      <c r="AB172" s="41"/>
      <c r="AC172" s="41"/>
      <c r="AD172" s="41"/>
      <c r="AE172" s="41"/>
      <c r="AT172" s="20" t="s">
        <v>204</v>
      </c>
      <c r="AU172" s="20" t="s">
        <v>78</v>
      </c>
    </row>
    <row r="173" s="13" customFormat="1">
      <c r="A173" s="13"/>
      <c r="B173" s="235"/>
      <c r="C173" s="236"/>
      <c r="D173" s="228" t="s">
        <v>206</v>
      </c>
      <c r="E173" s="237" t="s">
        <v>19</v>
      </c>
      <c r="F173" s="238" t="s">
        <v>279</v>
      </c>
      <c r="G173" s="236"/>
      <c r="H173" s="237" t="s">
        <v>19</v>
      </c>
      <c r="I173" s="239"/>
      <c r="J173" s="236"/>
      <c r="K173" s="236"/>
      <c r="L173" s="240"/>
      <c r="M173" s="241"/>
      <c r="N173" s="242"/>
      <c r="O173" s="242"/>
      <c r="P173" s="242"/>
      <c r="Q173" s="242"/>
      <c r="R173" s="242"/>
      <c r="S173" s="242"/>
      <c r="T173" s="243"/>
      <c r="U173" s="13"/>
      <c r="V173" s="13"/>
      <c r="W173" s="13"/>
      <c r="X173" s="13"/>
      <c r="Y173" s="13"/>
      <c r="Z173" s="13"/>
      <c r="AA173" s="13"/>
      <c r="AB173" s="13"/>
      <c r="AC173" s="13"/>
      <c r="AD173" s="13"/>
      <c r="AE173" s="13"/>
      <c r="AT173" s="244" t="s">
        <v>206</v>
      </c>
      <c r="AU173" s="244" t="s">
        <v>78</v>
      </c>
      <c r="AV173" s="13" t="s">
        <v>76</v>
      </c>
      <c r="AW173" s="13" t="s">
        <v>31</v>
      </c>
      <c r="AX173" s="13" t="s">
        <v>69</v>
      </c>
      <c r="AY173" s="244" t="s">
        <v>193</v>
      </c>
    </row>
    <row r="174" s="13" customFormat="1">
      <c r="A174" s="13"/>
      <c r="B174" s="235"/>
      <c r="C174" s="236"/>
      <c r="D174" s="228" t="s">
        <v>206</v>
      </c>
      <c r="E174" s="237" t="s">
        <v>19</v>
      </c>
      <c r="F174" s="238" t="s">
        <v>1702</v>
      </c>
      <c r="G174" s="236"/>
      <c r="H174" s="237" t="s">
        <v>19</v>
      </c>
      <c r="I174" s="239"/>
      <c r="J174" s="236"/>
      <c r="K174" s="236"/>
      <c r="L174" s="240"/>
      <c r="M174" s="241"/>
      <c r="N174" s="242"/>
      <c r="O174" s="242"/>
      <c r="P174" s="242"/>
      <c r="Q174" s="242"/>
      <c r="R174" s="242"/>
      <c r="S174" s="242"/>
      <c r="T174" s="243"/>
      <c r="U174" s="13"/>
      <c r="V174" s="13"/>
      <c r="W174" s="13"/>
      <c r="X174" s="13"/>
      <c r="Y174" s="13"/>
      <c r="Z174" s="13"/>
      <c r="AA174" s="13"/>
      <c r="AB174" s="13"/>
      <c r="AC174" s="13"/>
      <c r="AD174" s="13"/>
      <c r="AE174" s="13"/>
      <c r="AT174" s="244" t="s">
        <v>206</v>
      </c>
      <c r="AU174" s="244" t="s">
        <v>78</v>
      </c>
      <c r="AV174" s="13" t="s">
        <v>76</v>
      </c>
      <c r="AW174" s="13" t="s">
        <v>31</v>
      </c>
      <c r="AX174" s="13" t="s">
        <v>69</v>
      </c>
      <c r="AY174" s="244" t="s">
        <v>193</v>
      </c>
    </row>
    <row r="175" s="14" customFormat="1">
      <c r="A175" s="14"/>
      <c r="B175" s="245"/>
      <c r="C175" s="246"/>
      <c r="D175" s="228" t="s">
        <v>206</v>
      </c>
      <c r="E175" s="247" t="s">
        <v>19</v>
      </c>
      <c r="F175" s="248" t="s">
        <v>1753</v>
      </c>
      <c r="G175" s="246"/>
      <c r="H175" s="249">
        <v>0.078</v>
      </c>
      <c r="I175" s="250"/>
      <c r="J175" s="246"/>
      <c r="K175" s="246"/>
      <c r="L175" s="251"/>
      <c r="M175" s="252"/>
      <c r="N175" s="253"/>
      <c r="O175" s="253"/>
      <c r="P175" s="253"/>
      <c r="Q175" s="253"/>
      <c r="R175" s="253"/>
      <c r="S175" s="253"/>
      <c r="T175" s="254"/>
      <c r="U175" s="14"/>
      <c r="V175" s="14"/>
      <c r="W175" s="14"/>
      <c r="X175" s="14"/>
      <c r="Y175" s="14"/>
      <c r="Z175" s="14"/>
      <c r="AA175" s="14"/>
      <c r="AB175" s="14"/>
      <c r="AC175" s="14"/>
      <c r="AD175" s="14"/>
      <c r="AE175" s="14"/>
      <c r="AT175" s="255" t="s">
        <v>206</v>
      </c>
      <c r="AU175" s="255" t="s">
        <v>78</v>
      </c>
      <c r="AV175" s="14" t="s">
        <v>78</v>
      </c>
      <c r="AW175" s="14" t="s">
        <v>31</v>
      </c>
      <c r="AX175" s="14" t="s">
        <v>69</v>
      </c>
      <c r="AY175" s="255" t="s">
        <v>193</v>
      </c>
    </row>
    <row r="176" s="13" customFormat="1">
      <c r="A176" s="13"/>
      <c r="B176" s="235"/>
      <c r="C176" s="236"/>
      <c r="D176" s="228" t="s">
        <v>206</v>
      </c>
      <c r="E176" s="237" t="s">
        <v>19</v>
      </c>
      <c r="F176" s="238" t="s">
        <v>1704</v>
      </c>
      <c r="G176" s="236"/>
      <c r="H176" s="237" t="s">
        <v>19</v>
      </c>
      <c r="I176" s="239"/>
      <c r="J176" s="236"/>
      <c r="K176" s="236"/>
      <c r="L176" s="240"/>
      <c r="M176" s="241"/>
      <c r="N176" s="242"/>
      <c r="O176" s="242"/>
      <c r="P176" s="242"/>
      <c r="Q176" s="242"/>
      <c r="R176" s="242"/>
      <c r="S176" s="242"/>
      <c r="T176" s="243"/>
      <c r="U176" s="13"/>
      <c r="V176" s="13"/>
      <c r="W176" s="13"/>
      <c r="X176" s="13"/>
      <c r="Y176" s="13"/>
      <c r="Z176" s="13"/>
      <c r="AA176" s="13"/>
      <c r="AB176" s="13"/>
      <c r="AC176" s="13"/>
      <c r="AD176" s="13"/>
      <c r="AE176" s="13"/>
      <c r="AT176" s="244" t="s">
        <v>206</v>
      </c>
      <c r="AU176" s="244" t="s">
        <v>78</v>
      </c>
      <c r="AV176" s="13" t="s">
        <v>76</v>
      </c>
      <c r="AW176" s="13" t="s">
        <v>31</v>
      </c>
      <c r="AX176" s="13" t="s">
        <v>69</v>
      </c>
      <c r="AY176" s="244" t="s">
        <v>193</v>
      </c>
    </row>
    <row r="177" s="14" customFormat="1">
      <c r="A177" s="14"/>
      <c r="B177" s="245"/>
      <c r="C177" s="246"/>
      <c r="D177" s="228" t="s">
        <v>206</v>
      </c>
      <c r="E177" s="247" t="s">
        <v>19</v>
      </c>
      <c r="F177" s="248" t="s">
        <v>1753</v>
      </c>
      <c r="G177" s="246"/>
      <c r="H177" s="249">
        <v>0.078</v>
      </c>
      <c r="I177" s="250"/>
      <c r="J177" s="246"/>
      <c r="K177" s="246"/>
      <c r="L177" s="251"/>
      <c r="M177" s="252"/>
      <c r="N177" s="253"/>
      <c r="O177" s="253"/>
      <c r="P177" s="253"/>
      <c r="Q177" s="253"/>
      <c r="R177" s="253"/>
      <c r="S177" s="253"/>
      <c r="T177" s="254"/>
      <c r="U177" s="14"/>
      <c r="V177" s="14"/>
      <c r="W177" s="14"/>
      <c r="X177" s="14"/>
      <c r="Y177" s="14"/>
      <c r="Z177" s="14"/>
      <c r="AA177" s="14"/>
      <c r="AB177" s="14"/>
      <c r="AC177" s="14"/>
      <c r="AD177" s="14"/>
      <c r="AE177" s="14"/>
      <c r="AT177" s="255" t="s">
        <v>206</v>
      </c>
      <c r="AU177" s="255" t="s">
        <v>78</v>
      </c>
      <c r="AV177" s="14" t="s">
        <v>78</v>
      </c>
      <c r="AW177" s="14" t="s">
        <v>31</v>
      </c>
      <c r="AX177" s="14" t="s">
        <v>69</v>
      </c>
      <c r="AY177" s="255" t="s">
        <v>193</v>
      </c>
    </row>
    <row r="178" s="14" customFormat="1">
      <c r="A178" s="14"/>
      <c r="B178" s="245"/>
      <c r="C178" s="246"/>
      <c r="D178" s="228" t="s">
        <v>206</v>
      </c>
      <c r="E178" s="247" t="s">
        <v>19</v>
      </c>
      <c r="F178" s="248" t="s">
        <v>1754</v>
      </c>
      <c r="G178" s="246"/>
      <c r="H178" s="249">
        <v>0.19</v>
      </c>
      <c r="I178" s="250"/>
      <c r="J178" s="246"/>
      <c r="K178" s="246"/>
      <c r="L178" s="251"/>
      <c r="M178" s="252"/>
      <c r="N178" s="253"/>
      <c r="O178" s="253"/>
      <c r="P178" s="253"/>
      <c r="Q178" s="253"/>
      <c r="R178" s="253"/>
      <c r="S178" s="253"/>
      <c r="T178" s="254"/>
      <c r="U178" s="14"/>
      <c r="V178" s="14"/>
      <c r="W178" s="14"/>
      <c r="X178" s="14"/>
      <c r="Y178" s="14"/>
      <c r="Z178" s="14"/>
      <c r="AA178" s="14"/>
      <c r="AB178" s="14"/>
      <c r="AC178" s="14"/>
      <c r="AD178" s="14"/>
      <c r="AE178" s="14"/>
      <c r="AT178" s="255" t="s">
        <v>206</v>
      </c>
      <c r="AU178" s="255" t="s">
        <v>78</v>
      </c>
      <c r="AV178" s="14" t="s">
        <v>78</v>
      </c>
      <c r="AW178" s="14" t="s">
        <v>31</v>
      </c>
      <c r="AX178" s="14" t="s">
        <v>69</v>
      </c>
      <c r="AY178" s="255" t="s">
        <v>193</v>
      </c>
    </row>
    <row r="179" s="13" customFormat="1">
      <c r="A179" s="13"/>
      <c r="B179" s="235"/>
      <c r="C179" s="236"/>
      <c r="D179" s="228" t="s">
        <v>206</v>
      </c>
      <c r="E179" s="237" t="s">
        <v>19</v>
      </c>
      <c r="F179" s="238" t="s">
        <v>1724</v>
      </c>
      <c r="G179" s="236"/>
      <c r="H179" s="237" t="s">
        <v>19</v>
      </c>
      <c r="I179" s="239"/>
      <c r="J179" s="236"/>
      <c r="K179" s="236"/>
      <c r="L179" s="240"/>
      <c r="M179" s="241"/>
      <c r="N179" s="242"/>
      <c r="O179" s="242"/>
      <c r="P179" s="242"/>
      <c r="Q179" s="242"/>
      <c r="R179" s="242"/>
      <c r="S179" s="242"/>
      <c r="T179" s="243"/>
      <c r="U179" s="13"/>
      <c r="V179" s="13"/>
      <c r="W179" s="13"/>
      <c r="X179" s="13"/>
      <c r="Y179" s="13"/>
      <c r="Z179" s="13"/>
      <c r="AA179" s="13"/>
      <c r="AB179" s="13"/>
      <c r="AC179" s="13"/>
      <c r="AD179" s="13"/>
      <c r="AE179" s="13"/>
      <c r="AT179" s="244" t="s">
        <v>206</v>
      </c>
      <c r="AU179" s="244" t="s">
        <v>78</v>
      </c>
      <c r="AV179" s="13" t="s">
        <v>76</v>
      </c>
      <c r="AW179" s="13" t="s">
        <v>31</v>
      </c>
      <c r="AX179" s="13" t="s">
        <v>69</v>
      </c>
      <c r="AY179" s="244" t="s">
        <v>193</v>
      </c>
    </row>
    <row r="180" s="14" customFormat="1">
      <c r="A180" s="14"/>
      <c r="B180" s="245"/>
      <c r="C180" s="246"/>
      <c r="D180" s="228" t="s">
        <v>206</v>
      </c>
      <c r="E180" s="247" t="s">
        <v>19</v>
      </c>
      <c r="F180" s="248" t="s">
        <v>1753</v>
      </c>
      <c r="G180" s="246"/>
      <c r="H180" s="249">
        <v>0.078</v>
      </c>
      <c r="I180" s="250"/>
      <c r="J180" s="246"/>
      <c r="K180" s="246"/>
      <c r="L180" s="251"/>
      <c r="M180" s="252"/>
      <c r="N180" s="253"/>
      <c r="O180" s="253"/>
      <c r="P180" s="253"/>
      <c r="Q180" s="253"/>
      <c r="R180" s="253"/>
      <c r="S180" s="253"/>
      <c r="T180" s="254"/>
      <c r="U180" s="14"/>
      <c r="V180" s="14"/>
      <c r="W180" s="14"/>
      <c r="X180" s="14"/>
      <c r="Y180" s="14"/>
      <c r="Z180" s="14"/>
      <c r="AA180" s="14"/>
      <c r="AB180" s="14"/>
      <c r="AC180" s="14"/>
      <c r="AD180" s="14"/>
      <c r="AE180" s="14"/>
      <c r="AT180" s="255" t="s">
        <v>206</v>
      </c>
      <c r="AU180" s="255" t="s">
        <v>78</v>
      </c>
      <c r="AV180" s="14" t="s">
        <v>78</v>
      </c>
      <c r="AW180" s="14" t="s">
        <v>31</v>
      </c>
      <c r="AX180" s="14" t="s">
        <v>69</v>
      </c>
      <c r="AY180" s="255" t="s">
        <v>193</v>
      </c>
    </row>
    <row r="181" s="14" customFormat="1">
      <c r="A181" s="14"/>
      <c r="B181" s="245"/>
      <c r="C181" s="246"/>
      <c r="D181" s="228" t="s">
        <v>206</v>
      </c>
      <c r="E181" s="247" t="s">
        <v>19</v>
      </c>
      <c r="F181" s="248" t="s">
        <v>1754</v>
      </c>
      <c r="G181" s="246"/>
      <c r="H181" s="249">
        <v>0.19</v>
      </c>
      <c r="I181" s="250"/>
      <c r="J181" s="246"/>
      <c r="K181" s="246"/>
      <c r="L181" s="251"/>
      <c r="M181" s="252"/>
      <c r="N181" s="253"/>
      <c r="O181" s="253"/>
      <c r="P181" s="253"/>
      <c r="Q181" s="253"/>
      <c r="R181" s="253"/>
      <c r="S181" s="253"/>
      <c r="T181" s="254"/>
      <c r="U181" s="14"/>
      <c r="V181" s="14"/>
      <c r="W181" s="14"/>
      <c r="X181" s="14"/>
      <c r="Y181" s="14"/>
      <c r="Z181" s="14"/>
      <c r="AA181" s="14"/>
      <c r="AB181" s="14"/>
      <c r="AC181" s="14"/>
      <c r="AD181" s="14"/>
      <c r="AE181" s="14"/>
      <c r="AT181" s="255" t="s">
        <v>206</v>
      </c>
      <c r="AU181" s="255" t="s">
        <v>78</v>
      </c>
      <c r="AV181" s="14" t="s">
        <v>78</v>
      </c>
      <c r="AW181" s="14" t="s">
        <v>31</v>
      </c>
      <c r="AX181" s="14" t="s">
        <v>69</v>
      </c>
      <c r="AY181" s="255" t="s">
        <v>193</v>
      </c>
    </row>
    <row r="182" s="15" customFormat="1">
      <c r="A182" s="15"/>
      <c r="B182" s="256"/>
      <c r="C182" s="257"/>
      <c r="D182" s="228" t="s">
        <v>206</v>
      </c>
      <c r="E182" s="258" t="s">
        <v>19</v>
      </c>
      <c r="F182" s="259" t="s">
        <v>218</v>
      </c>
      <c r="G182" s="257"/>
      <c r="H182" s="260">
        <v>0.61399999999999999</v>
      </c>
      <c r="I182" s="261"/>
      <c r="J182" s="257"/>
      <c r="K182" s="257"/>
      <c r="L182" s="262"/>
      <c r="M182" s="263"/>
      <c r="N182" s="264"/>
      <c r="O182" s="264"/>
      <c r="P182" s="264"/>
      <c r="Q182" s="264"/>
      <c r="R182" s="264"/>
      <c r="S182" s="264"/>
      <c r="T182" s="265"/>
      <c r="U182" s="15"/>
      <c r="V182" s="15"/>
      <c r="W182" s="15"/>
      <c r="X182" s="15"/>
      <c r="Y182" s="15"/>
      <c r="Z182" s="15"/>
      <c r="AA182" s="15"/>
      <c r="AB182" s="15"/>
      <c r="AC182" s="15"/>
      <c r="AD182" s="15"/>
      <c r="AE182" s="15"/>
      <c r="AT182" s="266" t="s">
        <v>206</v>
      </c>
      <c r="AU182" s="266" t="s">
        <v>78</v>
      </c>
      <c r="AV182" s="15" t="s">
        <v>200</v>
      </c>
      <c r="AW182" s="15" t="s">
        <v>31</v>
      </c>
      <c r="AX182" s="15" t="s">
        <v>76</v>
      </c>
      <c r="AY182" s="266" t="s">
        <v>193</v>
      </c>
    </row>
    <row r="183" s="2" customFormat="1" ht="24.15" customHeight="1">
      <c r="A183" s="41"/>
      <c r="B183" s="42"/>
      <c r="C183" s="215" t="s">
        <v>265</v>
      </c>
      <c r="D183" s="215" t="s">
        <v>195</v>
      </c>
      <c r="E183" s="216" t="s">
        <v>1755</v>
      </c>
      <c r="F183" s="217" t="s">
        <v>1756</v>
      </c>
      <c r="G183" s="218" t="s">
        <v>248</v>
      </c>
      <c r="H183" s="219">
        <v>1.762</v>
      </c>
      <c r="I183" s="220"/>
      <c r="J183" s="221">
        <f>ROUND(I183*H183,2)</f>
        <v>0</v>
      </c>
      <c r="K183" s="217" t="s">
        <v>199</v>
      </c>
      <c r="L183" s="47"/>
      <c r="M183" s="222" t="s">
        <v>19</v>
      </c>
      <c r="N183" s="223" t="s">
        <v>40</v>
      </c>
      <c r="O183" s="87"/>
      <c r="P183" s="224">
        <f>O183*H183</f>
        <v>0</v>
      </c>
      <c r="Q183" s="224">
        <v>0.017090000000000001</v>
      </c>
      <c r="R183" s="224">
        <f>Q183*H183</f>
        <v>0.030112580000000003</v>
      </c>
      <c r="S183" s="224">
        <v>0</v>
      </c>
      <c r="T183" s="225">
        <f>S183*H183</f>
        <v>0</v>
      </c>
      <c r="U183" s="41"/>
      <c r="V183" s="41"/>
      <c r="W183" s="41"/>
      <c r="X183" s="41"/>
      <c r="Y183" s="41"/>
      <c r="Z183" s="41"/>
      <c r="AA183" s="41"/>
      <c r="AB183" s="41"/>
      <c r="AC183" s="41"/>
      <c r="AD183" s="41"/>
      <c r="AE183" s="41"/>
      <c r="AR183" s="226" t="s">
        <v>200</v>
      </c>
      <c r="AT183" s="226" t="s">
        <v>195</v>
      </c>
      <c r="AU183" s="226" t="s">
        <v>78</v>
      </c>
      <c r="AY183" s="20" t="s">
        <v>193</v>
      </c>
      <c r="BE183" s="227">
        <f>IF(N183="základní",J183,0)</f>
        <v>0</v>
      </c>
      <c r="BF183" s="227">
        <f>IF(N183="snížená",J183,0)</f>
        <v>0</v>
      </c>
      <c r="BG183" s="227">
        <f>IF(N183="zákl. přenesená",J183,0)</f>
        <v>0</v>
      </c>
      <c r="BH183" s="227">
        <f>IF(N183="sníž. přenesená",J183,0)</f>
        <v>0</v>
      </c>
      <c r="BI183" s="227">
        <f>IF(N183="nulová",J183,0)</f>
        <v>0</v>
      </c>
      <c r="BJ183" s="20" t="s">
        <v>76</v>
      </c>
      <c r="BK183" s="227">
        <f>ROUND(I183*H183,2)</f>
        <v>0</v>
      </c>
      <c r="BL183" s="20" t="s">
        <v>200</v>
      </c>
      <c r="BM183" s="226" t="s">
        <v>1757</v>
      </c>
    </row>
    <row r="184" s="2" customFormat="1">
      <c r="A184" s="41"/>
      <c r="B184" s="42"/>
      <c r="C184" s="43"/>
      <c r="D184" s="228" t="s">
        <v>202</v>
      </c>
      <c r="E184" s="43"/>
      <c r="F184" s="229" t="s">
        <v>1758</v>
      </c>
      <c r="G184" s="43"/>
      <c r="H184" s="43"/>
      <c r="I184" s="230"/>
      <c r="J184" s="43"/>
      <c r="K184" s="43"/>
      <c r="L184" s="47"/>
      <c r="M184" s="231"/>
      <c r="N184" s="232"/>
      <c r="O184" s="87"/>
      <c r="P184" s="87"/>
      <c r="Q184" s="87"/>
      <c r="R184" s="87"/>
      <c r="S184" s="87"/>
      <c r="T184" s="88"/>
      <c r="U184" s="41"/>
      <c r="V184" s="41"/>
      <c r="W184" s="41"/>
      <c r="X184" s="41"/>
      <c r="Y184" s="41"/>
      <c r="Z184" s="41"/>
      <c r="AA184" s="41"/>
      <c r="AB184" s="41"/>
      <c r="AC184" s="41"/>
      <c r="AD184" s="41"/>
      <c r="AE184" s="41"/>
      <c r="AT184" s="20" t="s">
        <v>202</v>
      </c>
      <c r="AU184" s="20" t="s">
        <v>78</v>
      </c>
    </row>
    <row r="185" s="2" customFormat="1">
      <c r="A185" s="41"/>
      <c r="B185" s="42"/>
      <c r="C185" s="43"/>
      <c r="D185" s="233" t="s">
        <v>204</v>
      </c>
      <c r="E185" s="43"/>
      <c r="F185" s="234" t="s">
        <v>1759</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204</v>
      </c>
      <c r="AU185" s="20" t="s">
        <v>78</v>
      </c>
    </row>
    <row r="186" s="13" customFormat="1">
      <c r="A186" s="13"/>
      <c r="B186" s="235"/>
      <c r="C186" s="236"/>
      <c r="D186" s="228" t="s">
        <v>206</v>
      </c>
      <c r="E186" s="237" t="s">
        <v>19</v>
      </c>
      <c r="F186" s="238" t="s">
        <v>279</v>
      </c>
      <c r="G186" s="236"/>
      <c r="H186" s="237" t="s">
        <v>19</v>
      </c>
      <c r="I186" s="239"/>
      <c r="J186" s="236"/>
      <c r="K186" s="236"/>
      <c r="L186" s="240"/>
      <c r="M186" s="241"/>
      <c r="N186" s="242"/>
      <c r="O186" s="242"/>
      <c r="P186" s="242"/>
      <c r="Q186" s="242"/>
      <c r="R186" s="242"/>
      <c r="S186" s="242"/>
      <c r="T186" s="243"/>
      <c r="U186" s="13"/>
      <c r="V186" s="13"/>
      <c r="W186" s="13"/>
      <c r="X186" s="13"/>
      <c r="Y186" s="13"/>
      <c r="Z186" s="13"/>
      <c r="AA186" s="13"/>
      <c r="AB186" s="13"/>
      <c r="AC186" s="13"/>
      <c r="AD186" s="13"/>
      <c r="AE186" s="13"/>
      <c r="AT186" s="244" t="s">
        <v>206</v>
      </c>
      <c r="AU186" s="244" t="s">
        <v>78</v>
      </c>
      <c r="AV186" s="13" t="s">
        <v>76</v>
      </c>
      <c r="AW186" s="13" t="s">
        <v>31</v>
      </c>
      <c r="AX186" s="13" t="s">
        <v>69</v>
      </c>
      <c r="AY186" s="244" t="s">
        <v>193</v>
      </c>
    </row>
    <row r="187" s="13" customFormat="1">
      <c r="A187" s="13"/>
      <c r="B187" s="235"/>
      <c r="C187" s="236"/>
      <c r="D187" s="228" t="s">
        <v>206</v>
      </c>
      <c r="E187" s="237" t="s">
        <v>19</v>
      </c>
      <c r="F187" s="238" t="s">
        <v>1760</v>
      </c>
      <c r="G187" s="236"/>
      <c r="H187" s="237" t="s">
        <v>19</v>
      </c>
      <c r="I187" s="239"/>
      <c r="J187" s="236"/>
      <c r="K187" s="236"/>
      <c r="L187" s="240"/>
      <c r="M187" s="241"/>
      <c r="N187" s="242"/>
      <c r="O187" s="242"/>
      <c r="P187" s="242"/>
      <c r="Q187" s="242"/>
      <c r="R187" s="242"/>
      <c r="S187" s="242"/>
      <c r="T187" s="243"/>
      <c r="U187" s="13"/>
      <c r="V187" s="13"/>
      <c r="W187" s="13"/>
      <c r="X187" s="13"/>
      <c r="Y187" s="13"/>
      <c r="Z187" s="13"/>
      <c r="AA187" s="13"/>
      <c r="AB187" s="13"/>
      <c r="AC187" s="13"/>
      <c r="AD187" s="13"/>
      <c r="AE187" s="13"/>
      <c r="AT187" s="244" t="s">
        <v>206</v>
      </c>
      <c r="AU187" s="244" t="s">
        <v>78</v>
      </c>
      <c r="AV187" s="13" t="s">
        <v>76</v>
      </c>
      <c r="AW187" s="13" t="s">
        <v>31</v>
      </c>
      <c r="AX187" s="13" t="s">
        <v>69</v>
      </c>
      <c r="AY187" s="244" t="s">
        <v>193</v>
      </c>
    </row>
    <row r="188" s="13" customFormat="1">
      <c r="A188" s="13"/>
      <c r="B188" s="235"/>
      <c r="C188" s="236"/>
      <c r="D188" s="228" t="s">
        <v>206</v>
      </c>
      <c r="E188" s="237" t="s">
        <v>19</v>
      </c>
      <c r="F188" s="238" t="s">
        <v>1702</v>
      </c>
      <c r="G188" s="236"/>
      <c r="H188" s="237" t="s">
        <v>19</v>
      </c>
      <c r="I188" s="239"/>
      <c r="J188" s="236"/>
      <c r="K188" s="236"/>
      <c r="L188" s="240"/>
      <c r="M188" s="241"/>
      <c r="N188" s="242"/>
      <c r="O188" s="242"/>
      <c r="P188" s="242"/>
      <c r="Q188" s="242"/>
      <c r="R188" s="242"/>
      <c r="S188" s="242"/>
      <c r="T188" s="243"/>
      <c r="U188" s="13"/>
      <c r="V188" s="13"/>
      <c r="W188" s="13"/>
      <c r="X188" s="13"/>
      <c r="Y188" s="13"/>
      <c r="Z188" s="13"/>
      <c r="AA188" s="13"/>
      <c r="AB188" s="13"/>
      <c r="AC188" s="13"/>
      <c r="AD188" s="13"/>
      <c r="AE188" s="13"/>
      <c r="AT188" s="244" t="s">
        <v>206</v>
      </c>
      <c r="AU188" s="244" t="s">
        <v>78</v>
      </c>
      <c r="AV188" s="13" t="s">
        <v>76</v>
      </c>
      <c r="AW188" s="13" t="s">
        <v>31</v>
      </c>
      <c r="AX188" s="13" t="s">
        <v>69</v>
      </c>
      <c r="AY188" s="244" t="s">
        <v>193</v>
      </c>
    </row>
    <row r="189" s="14" customFormat="1">
      <c r="A189" s="14"/>
      <c r="B189" s="245"/>
      <c r="C189" s="246"/>
      <c r="D189" s="228" t="s">
        <v>206</v>
      </c>
      <c r="E189" s="247" t="s">
        <v>19</v>
      </c>
      <c r="F189" s="248" t="s">
        <v>1761</v>
      </c>
      <c r="G189" s="246"/>
      <c r="H189" s="249">
        <v>0.186</v>
      </c>
      <c r="I189" s="250"/>
      <c r="J189" s="246"/>
      <c r="K189" s="246"/>
      <c r="L189" s="251"/>
      <c r="M189" s="252"/>
      <c r="N189" s="253"/>
      <c r="O189" s="253"/>
      <c r="P189" s="253"/>
      <c r="Q189" s="253"/>
      <c r="R189" s="253"/>
      <c r="S189" s="253"/>
      <c r="T189" s="254"/>
      <c r="U189" s="14"/>
      <c r="V189" s="14"/>
      <c r="W189" s="14"/>
      <c r="X189" s="14"/>
      <c r="Y189" s="14"/>
      <c r="Z189" s="14"/>
      <c r="AA189" s="14"/>
      <c r="AB189" s="14"/>
      <c r="AC189" s="14"/>
      <c r="AD189" s="14"/>
      <c r="AE189" s="14"/>
      <c r="AT189" s="255" t="s">
        <v>206</v>
      </c>
      <c r="AU189" s="255" t="s">
        <v>78</v>
      </c>
      <c r="AV189" s="14" t="s">
        <v>78</v>
      </c>
      <c r="AW189" s="14" t="s">
        <v>31</v>
      </c>
      <c r="AX189" s="14" t="s">
        <v>69</v>
      </c>
      <c r="AY189" s="255" t="s">
        <v>193</v>
      </c>
    </row>
    <row r="190" s="13" customFormat="1">
      <c r="A190" s="13"/>
      <c r="B190" s="235"/>
      <c r="C190" s="236"/>
      <c r="D190" s="228" t="s">
        <v>206</v>
      </c>
      <c r="E190" s="237" t="s">
        <v>19</v>
      </c>
      <c r="F190" s="238" t="s">
        <v>1704</v>
      </c>
      <c r="G190" s="236"/>
      <c r="H190" s="237" t="s">
        <v>19</v>
      </c>
      <c r="I190" s="239"/>
      <c r="J190" s="236"/>
      <c r="K190" s="236"/>
      <c r="L190" s="240"/>
      <c r="M190" s="241"/>
      <c r="N190" s="242"/>
      <c r="O190" s="242"/>
      <c r="P190" s="242"/>
      <c r="Q190" s="242"/>
      <c r="R190" s="242"/>
      <c r="S190" s="242"/>
      <c r="T190" s="243"/>
      <c r="U190" s="13"/>
      <c r="V190" s="13"/>
      <c r="W190" s="13"/>
      <c r="X190" s="13"/>
      <c r="Y190" s="13"/>
      <c r="Z190" s="13"/>
      <c r="AA190" s="13"/>
      <c r="AB190" s="13"/>
      <c r="AC190" s="13"/>
      <c r="AD190" s="13"/>
      <c r="AE190" s="13"/>
      <c r="AT190" s="244" t="s">
        <v>206</v>
      </c>
      <c r="AU190" s="244" t="s">
        <v>78</v>
      </c>
      <c r="AV190" s="13" t="s">
        <v>76</v>
      </c>
      <c r="AW190" s="13" t="s">
        <v>31</v>
      </c>
      <c r="AX190" s="13" t="s">
        <v>69</v>
      </c>
      <c r="AY190" s="244" t="s">
        <v>193</v>
      </c>
    </row>
    <row r="191" s="14" customFormat="1">
      <c r="A191" s="14"/>
      <c r="B191" s="245"/>
      <c r="C191" s="246"/>
      <c r="D191" s="228" t="s">
        <v>206</v>
      </c>
      <c r="E191" s="247" t="s">
        <v>19</v>
      </c>
      <c r="F191" s="248" t="s">
        <v>1761</v>
      </c>
      <c r="G191" s="246"/>
      <c r="H191" s="249">
        <v>0.186</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206</v>
      </c>
      <c r="AU191" s="255" t="s">
        <v>78</v>
      </c>
      <c r="AV191" s="14" t="s">
        <v>78</v>
      </c>
      <c r="AW191" s="14" t="s">
        <v>31</v>
      </c>
      <c r="AX191" s="14" t="s">
        <v>69</v>
      </c>
      <c r="AY191" s="255" t="s">
        <v>193</v>
      </c>
    </row>
    <row r="192" s="14" customFormat="1">
      <c r="A192" s="14"/>
      <c r="B192" s="245"/>
      <c r="C192" s="246"/>
      <c r="D192" s="228" t="s">
        <v>206</v>
      </c>
      <c r="E192" s="247" t="s">
        <v>19</v>
      </c>
      <c r="F192" s="248" t="s">
        <v>1762</v>
      </c>
      <c r="G192" s="246"/>
      <c r="H192" s="249">
        <v>0.40799999999999997</v>
      </c>
      <c r="I192" s="250"/>
      <c r="J192" s="246"/>
      <c r="K192" s="246"/>
      <c r="L192" s="251"/>
      <c r="M192" s="252"/>
      <c r="N192" s="253"/>
      <c r="O192" s="253"/>
      <c r="P192" s="253"/>
      <c r="Q192" s="253"/>
      <c r="R192" s="253"/>
      <c r="S192" s="253"/>
      <c r="T192" s="254"/>
      <c r="U192" s="14"/>
      <c r="V192" s="14"/>
      <c r="W192" s="14"/>
      <c r="X192" s="14"/>
      <c r="Y192" s="14"/>
      <c r="Z192" s="14"/>
      <c r="AA192" s="14"/>
      <c r="AB192" s="14"/>
      <c r="AC192" s="14"/>
      <c r="AD192" s="14"/>
      <c r="AE192" s="14"/>
      <c r="AT192" s="255" t="s">
        <v>206</v>
      </c>
      <c r="AU192" s="255" t="s">
        <v>78</v>
      </c>
      <c r="AV192" s="14" t="s">
        <v>78</v>
      </c>
      <c r="AW192" s="14" t="s">
        <v>31</v>
      </c>
      <c r="AX192" s="14" t="s">
        <v>69</v>
      </c>
      <c r="AY192" s="255" t="s">
        <v>193</v>
      </c>
    </row>
    <row r="193" s="13" customFormat="1">
      <c r="A193" s="13"/>
      <c r="B193" s="235"/>
      <c r="C193" s="236"/>
      <c r="D193" s="228" t="s">
        <v>206</v>
      </c>
      <c r="E193" s="237" t="s">
        <v>19</v>
      </c>
      <c r="F193" s="238" t="s">
        <v>1724</v>
      </c>
      <c r="G193" s="236"/>
      <c r="H193" s="237" t="s">
        <v>19</v>
      </c>
      <c r="I193" s="239"/>
      <c r="J193" s="236"/>
      <c r="K193" s="236"/>
      <c r="L193" s="240"/>
      <c r="M193" s="241"/>
      <c r="N193" s="242"/>
      <c r="O193" s="242"/>
      <c r="P193" s="242"/>
      <c r="Q193" s="242"/>
      <c r="R193" s="242"/>
      <c r="S193" s="242"/>
      <c r="T193" s="243"/>
      <c r="U193" s="13"/>
      <c r="V193" s="13"/>
      <c r="W193" s="13"/>
      <c r="X193" s="13"/>
      <c r="Y193" s="13"/>
      <c r="Z193" s="13"/>
      <c r="AA193" s="13"/>
      <c r="AB193" s="13"/>
      <c r="AC193" s="13"/>
      <c r="AD193" s="13"/>
      <c r="AE193" s="13"/>
      <c r="AT193" s="244" t="s">
        <v>206</v>
      </c>
      <c r="AU193" s="244" t="s">
        <v>78</v>
      </c>
      <c r="AV193" s="13" t="s">
        <v>76</v>
      </c>
      <c r="AW193" s="13" t="s">
        <v>31</v>
      </c>
      <c r="AX193" s="13" t="s">
        <v>69</v>
      </c>
      <c r="AY193" s="244" t="s">
        <v>193</v>
      </c>
    </row>
    <row r="194" s="14" customFormat="1">
      <c r="A194" s="14"/>
      <c r="B194" s="245"/>
      <c r="C194" s="246"/>
      <c r="D194" s="228" t="s">
        <v>206</v>
      </c>
      <c r="E194" s="247" t="s">
        <v>19</v>
      </c>
      <c r="F194" s="248" t="s">
        <v>1761</v>
      </c>
      <c r="G194" s="246"/>
      <c r="H194" s="249">
        <v>0.186</v>
      </c>
      <c r="I194" s="250"/>
      <c r="J194" s="246"/>
      <c r="K194" s="246"/>
      <c r="L194" s="251"/>
      <c r="M194" s="252"/>
      <c r="N194" s="253"/>
      <c r="O194" s="253"/>
      <c r="P194" s="253"/>
      <c r="Q194" s="253"/>
      <c r="R194" s="253"/>
      <c r="S194" s="253"/>
      <c r="T194" s="254"/>
      <c r="U194" s="14"/>
      <c r="V194" s="14"/>
      <c r="W194" s="14"/>
      <c r="X194" s="14"/>
      <c r="Y194" s="14"/>
      <c r="Z194" s="14"/>
      <c r="AA194" s="14"/>
      <c r="AB194" s="14"/>
      <c r="AC194" s="14"/>
      <c r="AD194" s="14"/>
      <c r="AE194" s="14"/>
      <c r="AT194" s="255" t="s">
        <v>206</v>
      </c>
      <c r="AU194" s="255" t="s">
        <v>78</v>
      </c>
      <c r="AV194" s="14" t="s">
        <v>78</v>
      </c>
      <c r="AW194" s="14" t="s">
        <v>31</v>
      </c>
      <c r="AX194" s="14" t="s">
        <v>69</v>
      </c>
      <c r="AY194" s="255" t="s">
        <v>193</v>
      </c>
    </row>
    <row r="195" s="14" customFormat="1">
      <c r="A195" s="14"/>
      <c r="B195" s="245"/>
      <c r="C195" s="246"/>
      <c r="D195" s="228" t="s">
        <v>206</v>
      </c>
      <c r="E195" s="247" t="s">
        <v>19</v>
      </c>
      <c r="F195" s="248" t="s">
        <v>1762</v>
      </c>
      <c r="G195" s="246"/>
      <c r="H195" s="249">
        <v>0.40799999999999997</v>
      </c>
      <c r="I195" s="250"/>
      <c r="J195" s="246"/>
      <c r="K195" s="246"/>
      <c r="L195" s="251"/>
      <c r="M195" s="252"/>
      <c r="N195" s="253"/>
      <c r="O195" s="253"/>
      <c r="P195" s="253"/>
      <c r="Q195" s="253"/>
      <c r="R195" s="253"/>
      <c r="S195" s="253"/>
      <c r="T195" s="254"/>
      <c r="U195" s="14"/>
      <c r="V195" s="14"/>
      <c r="W195" s="14"/>
      <c r="X195" s="14"/>
      <c r="Y195" s="14"/>
      <c r="Z195" s="14"/>
      <c r="AA195" s="14"/>
      <c r="AB195" s="14"/>
      <c r="AC195" s="14"/>
      <c r="AD195" s="14"/>
      <c r="AE195" s="14"/>
      <c r="AT195" s="255" t="s">
        <v>206</v>
      </c>
      <c r="AU195" s="255" t="s">
        <v>78</v>
      </c>
      <c r="AV195" s="14" t="s">
        <v>78</v>
      </c>
      <c r="AW195" s="14" t="s">
        <v>31</v>
      </c>
      <c r="AX195" s="14" t="s">
        <v>69</v>
      </c>
      <c r="AY195" s="255" t="s">
        <v>193</v>
      </c>
    </row>
    <row r="196" s="13" customFormat="1">
      <c r="A196" s="13"/>
      <c r="B196" s="235"/>
      <c r="C196" s="236"/>
      <c r="D196" s="228" t="s">
        <v>206</v>
      </c>
      <c r="E196" s="237" t="s">
        <v>19</v>
      </c>
      <c r="F196" s="238" t="s">
        <v>1763</v>
      </c>
      <c r="G196" s="236"/>
      <c r="H196" s="237" t="s">
        <v>19</v>
      </c>
      <c r="I196" s="239"/>
      <c r="J196" s="236"/>
      <c r="K196" s="236"/>
      <c r="L196" s="240"/>
      <c r="M196" s="241"/>
      <c r="N196" s="242"/>
      <c r="O196" s="242"/>
      <c r="P196" s="242"/>
      <c r="Q196" s="242"/>
      <c r="R196" s="242"/>
      <c r="S196" s="242"/>
      <c r="T196" s="243"/>
      <c r="U196" s="13"/>
      <c r="V196" s="13"/>
      <c r="W196" s="13"/>
      <c r="X196" s="13"/>
      <c r="Y196" s="13"/>
      <c r="Z196" s="13"/>
      <c r="AA196" s="13"/>
      <c r="AB196" s="13"/>
      <c r="AC196" s="13"/>
      <c r="AD196" s="13"/>
      <c r="AE196" s="13"/>
      <c r="AT196" s="244" t="s">
        <v>206</v>
      </c>
      <c r="AU196" s="244" t="s">
        <v>78</v>
      </c>
      <c r="AV196" s="13" t="s">
        <v>76</v>
      </c>
      <c r="AW196" s="13" t="s">
        <v>31</v>
      </c>
      <c r="AX196" s="13" t="s">
        <v>69</v>
      </c>
      <c r="AY196" s="244" t="s">
        <v>193</v>
      </c>
    </row>
    <row r="197" s="14" customFormat="1">
      <c r="A197" s="14"/>
      <c r="B197" s="245"/>
      <c r="C197" s="246"/>
      <c r="D197" s="228" t="s">
        <v>206</v>
      </c>
      <c r="E197" s="247" t="s">
        <v>19</v>
      </c>
      <c r="F197" s="248" t="s">
        <v>1764</v>
      </c>
      <c r="G197" s="246"/>
      <c r="H197" s="249">
        <v>0.38800000000000001</v>
      </c>
      <c r="I197" s="250"/>
      <c r="J197" s="246"/>
      <c r="K197" s="246"/>
      <c r="L197" s="251"/>
      <c r="M197" s="252"/>
      <c r="N197" s="253"/>
      <c r="O197" s="253"/>
      <c r="P197" s="253"/>
      <c r="Q197" s="253"/>
      <c r="R197" s="253"/>
      <c r="S197" s="253"/>
      <c r="T197" s="254"/>
      <c r="U197" s="14"/>
      <c r="V197" s="14"/>
      <c r="W197" s="14"/>
      <c r="X197" s="14"/>
      <c r="Y197" s="14"/>
      <c r="Z197" s="14"/>
      <c r="AA197" s="14"/>
      <c r="AB197" s="14"/>
      <c r="AC197" s="14"/>
      <c r="AD197" s="14"/>
      <c r="AE197" s="14"/>
      <c r="AT197" s="255" t="s">
        <v>206</v>
      </c>
      <c r="AU197" s="255" t="s">
        <v>78</v>
      </c>
      <c r="AV197" s="14" t="s">
        <v>78</v>
      </c>
      <c r="AW197" s="14" t="s">
        <v>31</v>
      </c>
      <c r="AX197" s="14" t="s">
        <v>69</v>
      </c>
      <c r="AY197" s="255" t="s">
        <v>193</v>
      </c>
    </row>
    <row r="198" s="15" customFormat="1">
      <c r="A198" s="15"/>
      <c r="B198" s="256"/>
      <c r="C198" s="257"/>
      <c r="D198" s="228" t="s">
        <v>206</v>
      </c>
      <c r="E198" s="258" t="s">
        <v>19</v>
      </c>
      <c r="F198" s="259" t="s">
        <v>218</v>
      </c>
      <c r="G198" s="257"/>
      <c r="H198" s="260">
        <v>1.762</v>
      </c>
      <c r="I198" s="261"/>
      <c r="J198" s="257"/>
      <c r="K198" s="257"/>
      <c r="L198" s="262"/>
      <c r="M198" s="263"/>
      <c r="N198" s="264"/>
      <c r="O198" s="264"/>
      <c r="P198" s="264"/>
      <c r="Q198" s="264"/>
      <c r="R198" s="264"/>
      <c r="S198" s="264"/>
      <c r="T198" s="265"/>
      <c r="U198" s="15"/>
      <c r="V198" s="15"/>
      <c r="W198" s="15"/>
      <c r="X198" s="15"/>
      <c r="Y198" s="15"/>
      <c r="Z198" s="15"/>
      <c r="AA198" s="15"/>
      <c r="AB198" s="15"/>
      <c r="AC198" s="15"/>
      <c r="AD198" s="15"/>
      <c r="AE198" s="15"/>
      <c r="AT198" s="266" t="s">
        <v>206</v>
      </c>
      <c r="AU198" s="266" t="s">
        <v>78</v>
      </c>
      <c r="AV198" s="15" t="s">
        <v>200</v>
      </c>
      <c r="AW198" s="15" t="s">
        <v>31</v>
      </c>
      <c r="AX198" s="15" t="s">
        <v>76</v>
      </c>
      <c r="AY198" s="266" t="s">
        <v>193</v>
      </c>
    </row>
    <row r="199" s="2" customFormat="1" ht="16.5" customHeight="1">
      <c r="A199" s="41"/>
      <c r="B199" s="42"/>
      <c r="C199" s="274" t="s">
        <v>272</v>
      </c>
      <c r="D199" s="274" t="s">
        <v>1765</v>
      </c>
      <c r="E199" s="275" t="s">
        <v>1766</v>
      </c>
      <c r="F199" s="276" t="s">
        <v>1767</v>
      </c>
      <c r="G199" s="277" t="s">
        <v>248</v>
      </c>
      <c r="H199" s="278">
        <v>1.4430000000000001</v>
      </c>
      <c r="I199" s="279"/>
      <c r="J199" s="280">
        <f>ROUND(I199*H199,2)</f>
        <v>0</v>
      </c>
      <c r="K199" s="276" t="s">
        <v>199</v>
      </c>
      <c r="L199" s="281"/>
      <c r="M199" s="282" t="s">
        <v>19</v>
      </c>
      <c r="N199" s="283" t="s">
        <v>40</v>
      </c>
      <c r="O199" s="87"/>
      <c r="P199" s="224">
        <f>O199*H199</f>
        <v>0</v>
      </c>
      <c r="Q199" s="224">
        <v>1</v>
      </c>
      <c r="R199" s="224">
        <f>Q199*H199</f>
        <v>1.4430000000000001</v>
      </c>
      <c r="S199" s="224">
        <v>0</v>
      </c>
      <c r="T199" s="225">
        <f>S199*H199</f>
        <v>0</v>
      </c>
      <c r="U199" s="41"/>
      <c r="V199" s="41"/>
      <c r="W199" s="41"/>
      <c r="X199" s="41"/>
      <c r="Y199" s="41"/>
      <c r="Z199" s="41"/>
      <c r="AA199" s="41"/>
      <c r="AB199" s="41"/>
      <c r="AC199" s="41"/>
      <c r="AD199" s="41"/>
      <c r="AE199" s="41"/>
      <c r="AR199" s="226" t="s">
        <v>265</v>
      </c>
      <c r="AT199" s="226" t="s">
        <v>1765</v>
      </c>
      <c r="AU199" s="226" t="s">
        <v>78</v>
      </c>
      <c r="AY199" s="20" t="s">
        <v>193</v>
      </c>
      <c r="BE199" s="227">
        <f>IF(N199="základní",J199,0)</f>
        <v>0</v>
      </c>
      <c r="BF199" s="227">
        <f>IF(N199="snížená",J199,0)</f>
        <v>0</v>
      </c>
      <c r="BG199" s="227">
        <f>IF(N199="zákl. přenesená",J199,0)</f>
        <v>0</v>
      </c>
      <c r="BH199" s="227">
        <f>IF(N199="sníž. přenesená",J199,0)</f>
        <v>0</v>
      </c>
      <c r="BI199" s="227">
        <f>IF(N199="nulová",J199,0)</f>
        <v>0</v>
      </c>
      <c r="BJ199" s="20" t="s">
        <v>76</v>
      </c>
      <c r="BK199" s="227">
        <f>ROUND(I199*H199,2)</f>
        <v>0</v>
      </c>
      <c r="BL199" s="20" t="s">
        <v>200</v>
      </c>
      <c r="BM199" s="226" t="s">
        <v>1768</v>
      </c>
    </row>
    <row r="200" s="2" customFormat="1">
      <c r="A200" s="41"/>
      <c r="B200" s="42"/>
      <c r="C200" s="43"/>
      <c r="D200" s="228" t="s">
        <v>202</v>
      </c>
      <c r="E200" s="43"/>
      <c r="F200" s="229" t="s">
        <v>1767</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202</v>
      </c>
      <c r="AU200" s="20" t="s">
        <v>78</v>
      </c>
    </row>
    <row r="201" s="2" customFormat="1">
      <c r="A201" s="41"/>
      <c r="B201" s="42"/>
      <c r="C201" s="43"/>
      <c r="D201" s="228" t="s">
        <v>1221</v>
      </c>
      <c r="E201" s="43"/>
      <c r="F201" s="270" t="s">
        <v>1769</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1221</v>
      </c>
      <c r="AU201" s="20" t="s">
        <v>78</v>
      </c>
    </row>
    <row r="202" s="13" customFormat="1">
      <c r="A202" s="13"/>
      <c r="B202" s="235"/>
      <c r="C202" s="236"/>
      <c r="D202" s="228" t="s">
        <v>206</v>
      </c>
      <c r="E202" s="237" t="s">
        <v>19</v>
      </c>
      <c r="F202" s="238" t="s">
        <v>279</v>
      </c>
      <c r="G202" s="236"/>
      <c r="H202" s="237" t="s">
        <v>19</v>
      </c>
      <c r="I202" s="239"/>
      <c r="J202" s="236"/>
      <c r="K202" s="236"/>
      <c r="L202" s="240"/>
      <c r="M202" s="241"/>
      <c r="N202" s="242"/>
      <c r="O202" s="242"/>
      <c r="P202" s="242"/>
      <c r="Q202" s="242"/>
      <c r="R202" s="242"/>
      <c r="S202" s="242"/>
      <c r="T202" s="243"/>
      <c r="U202" s="13"/>
      <c r="V202" s="13"/>
      <c r="W202" s="13"/>
      <c r="X202" s="13"/>
      <c r="Y202" s="13"/>
      <c r="Z202" s="13"/>
      <c r="AA202" s="13"/>
      <c r="AB202" s="13"/>
      <c r="AC202" s="13"/>
      <c r="AD202" s="13"/>
      <c r="AE202" s="13"/>
      <c r="AT202" s="244" t="s">
        <v>206</v>
      </c>
      <c r="AU202" s="244" t="s">
        <v>78</v>
      </c>
      <c r="AV202" s="13" t="s">
        <v>76</v>
      </c>
      <c r="AW202" s="13" t="s">
        <v>31</v>
      </c>
      <c r="AX202" s="13" t="s">
        <v>69</v>
      </c>
      <c r="AY202" s="244" t="s">
        <v>193</v>
      </c>
    </row>
    <row r="203" s="13" customFormat="1">
      <c r="A203" s="13"/>
      <c r="B203" s="235"/>
      <c r="C203" s="236"/>
      <c r="D203" s="228" t="s">
        <v>206</v>
      </c>
      <c r="E203" s="237" t="s">
        <v>19</v>
      </c>
      <c r="F203" s="238" t="s">
        <v>1760</v>
      </c>
      <c r="G203" s="236"/>
      <c r="H203" s="237" t="s">
        <v>19</v>
      </c>
      <c r="I203" s="239"/>
      <c r="J203" s="236"/>
      <c r="K203" s="236"/>
      <c r="L203" s="240"/>
      <c r="M203" s="241"/>
      <c r="N203" s="242"/>
      <c r="O203" s="242"/>
      <c r="P203" s="242"/>
      <c r="Q203" s="242"/>
      <c r="R203" s="242"/>
      <c r="S203" s="242"/>
      <c r="T203" s="243"/>
      <c r="U203" s="13"/>
      <c r="V203" s="13"/>
      <c r="W203" s="13"/>
      <c r="X203" s="13"/>
      <c r="Y203" s="13"/>
      <c r="Z203" s="13"/>
      <c r="AA203" s="13"/>
      <c r="AB203" s="13"/>
      <c r="AC203" s="13"/>
      <c r="AD203" s="13"/>
      <c r="AE203" s="13"/>
      <c r="AT203" s="244" t="s">
        <v>206</v>
      </c>
      <c r="AU203" s="244" t="s">
        <v>78</v>
      </c>
      <c r="AV203" s="13" t="s">
        <v>76</v>
      </c>
      <c r="AW203" s="13" t="s">
        <v>31</v>
      </c>
      <c r="AX203" s="13" t="s">
        <v>69</v>
      </c>
      <c r="AY203" s="244" t="s">
        <v>193</v>
      </c>
    </row>
    <row r="204" s="13" customFormat="1">
      <c r="A204" s="13"/>
      <c r="B204" s="235"/>
      <c r="C204" s="236"/>
      <c r="D204" s="228" t="s">
        <v>206</v>
      </c>
      <c r="E204" s="237" t="s">
        <v>19</v>
      </c>
      <c r="F204" s="238" t="s">
        <v>1702</v>
      </c>
      <c r="G204" s="236"/>
      <c r="H204" s="237" t="s">
        <v>19</v>
      </c>
      <c r="I204" s="239"/>
      <c r="J204" s="236"/>
      <c r="K204" s="236"/>
      <c r="L204" s="240"/>
      <c r="M204" s="241"/>
      <c r="N204" s="242"/>
      <c r="O204" s="242"/>
      <c r="P204" s="242"/>
      <c r="Q204" s="242"/>
      <c r="R204" s="242"/>
      <c r="S204" s="242"/>
      <c r="T204" s="243"/>
      <c r="U204" s="13"/>
      <c r="V204" s="13"/>
      <c r="W204" s="13"/>
      <c r="X204" s="13"/>
      <c r="Y204" s="13"/>
      <c r="Z204" s="13"/>
      <c r="AA204" s="13"/>
      <c r="AB204" s="13"/>
      <c r="AC204" s="13"/>
      <c r="AD204" s="13"/>
      <c r="AE204" s="13"/>
      <c r="AT204" s="244" t="s">
        <v>206</v>
      </c>
      <c r="AU204" s="244" t="s">
        <v>78</v>
      </c>
      <c r="AV204" s="13" t="s">
        <v>76</v>
      </c>
      <c r="AW204" s="13" t="s">
        <v>31</v>
      </c>
      <c r="AX204" s="13" t="s">
        <v>69</v>
      </c>
      <c r="AY204" s="244" t="s">
        <v>193</v>
      </c>
    </row>
    <row r="205" s="14" customFormat="1">
      <c r="A205" s="14"/>
      <c r="B205" s="245"/>
      <c r="C205" s="246"/>
      <c r="D205" s="228" t="s">
        <v>206</v>
      </c>
      <c r="E205" s="247" t="s">
        <v>19</v>
      </c>
      <c r="F205" s="248" t="s">
        <v>1761</v>
      </c>
      <c r="G205" s="246"/>
      <c r="H205" s="249">
        <v>0.186</v>
      </c>
      <c r="I205" s="250"/>
      <c r="J205" s="246"/>
      <c r="K205" s="246"/>
      <c r="L205" s="251"/>
      <c r="M205" s="252"/>
      <c r="N205" s="253"/>
      <c r="O205" s="253"/>
      <c r="P205" s="253"/>
      <c r="Q205" s="253"/>
      <c r="R205" s="253"/>
      <c r="S205" s="253"/>
      <c r="T205" s="254"/>
      <c r="U205" s="14"/>
      <c r="V205" s="14"/>
      <c r="W205" s="14"/>
      <c r="X205" s="14"/>
      <c r="Y205" s="14"/>
      <c r="Z205" s="14"/>
      <c r="AA205" s="14"/>
      <c r="AB205" s="14"/>
      <c r="AC205" s="14"/>
      <c r="AD205" s="14"/>
      <c r="AE205" s="14"/>
      <c r="AT205" s="255" t="s">
        <v>206</v>
      </c>
      <c r="AU205" s="255" t="s">
        <v>78</v>
      </c>
      <c r="AV205" s="14" t="s">
        <v>78</v>
      </c>
      <c r="AW205" s="14" t="s">
        <v>31</v>
      </c>
      <c r="AX205" s="14" t="s">
        <v>69</v>
      </c>
      <c r="AY205" s="255" t="s">
        <v>193</v>
      </c>
    </row>
    <row r="206" s="13" customFormat="1">
      <c r="A206" s="13"/>
      <c r="B206" s="235"/>
      <c r="C206" s="236"/>
      <c r="D206" s="228" t="s">
        <v>206</v>
      </c>
      <c r="E206" s="237" t="s">
        <v>19</v>
      </c>
      <c r="F206" s="238" t="s">
        <v>1704</v>
      </c>
      <c r="G206" s="236"/>
      <c r="H206" s="237" t="s">
        <v>19</v>
      </c>
      <c r="I206" s="239"/>
      <c r="J206" s="236"/>
      <c r="K206" s="236"/>
      <c r="L206" s="240"/>
      <c r="M206" s="241"/>
      <c r="N206" s="242"/>
      <c r="O206" s="242"/>
      <c r="P206" s="242"/>
      <c r="Q206" s="242"/>
      <c r="R206" s="242"/>
      <c r="S206" s="242"/>
      <c r="T206" s="243"/>
      <c r="U206" s="13"/>
      <c r="V206" s="13"/>
      <c r="W206" s="13"/>
      <c r="X206" s="13"/>
      <c r="Y206" s="13"/>
      <c r="Z206" s="13"/>
      <c r="AA206" s="13"/>
      <c r="AB206" s="13"/>
      <c r="AC206" s="13"/>
      <c r="AD206" s="13"/>
      <c r="AE206" s="13"/>
      <c r="AT206" s="244" t="s">
        <v>206</v>
      </c>
      <c r="AU206" s="244" t="s">
        <v>78</v>
      </c>
      <c r="AV206" s="13" t="s">
        <v>76</v>
      </c>
      <c r="AW206" s="13" t="s">
        <v>31</v>
      </c>
      <c r="AX206" s="13" t="s">
        <v>69</v>
      </c>
      <c r="AY206" s="244" t="s">
        <v>193</v>
      </c>
    </row>
    <row r="207" s="14" customFormat="1">
      <c r="A207" s="14"/>
      <c r="B207" s="245"/>
      <c r="C207" s="246"/>
      <c r="D207" s="228" t="s">
        <v>206</v>
      </c>
      <c r="E207" s="247" t="s">
        <v>19</v>
      </c>
      <c r="F207" s="248" t="s">
        <v>1761</v>
      </c>
      <c r="G207" s="246"/>
      <c r="H207" s="249">
        <v>0.186</v>
      </c>
      <c r="I207" s="250"/>
      <c r="J207" s="246"/>
      <c r="K207" s="246"/>
      <c r="L207" s="251"/>
      <c r="M207" s="252"/>
      <c r="N207" s="253"/>
      <c r="O207" s="253"/>
      <c r="P207" s="253"/>
      <c r="Q207" s="253"/>
      <c r="R207" s="253"/>
      <c r="S207" s="253"/>
      <c r="T207" s="254"/>
      <c r="U207" s="14"/>
      <c r="V207" s="14"/>
      <c r="W207" s="14"/>
      <c r="X207" s="14"/>
      <c r="Y207" s="14"/>
      <c r="Z207" s="14"/>
      <c r="AA207" s="14"/>
      <c r="AB207" s="14"/>
      <c r="AC207" s="14"/>
      <c r="AD207" s="14"/>
      <c r="AE207" s="14"/>
      <c r="AT207" s="255" t="s">
        <v>206</v>
      </c>
      <c r="AU207" s="255" t="s">
        <v>78</v>
      </c>
      <c r="AV207" s="14" t="s">
        <v>78</v>
      </c>
      <c r="AW207" s="14" t="s">
        <v>31</v>
      </c>
      <c r="AX207" s="14" t="s">
        <v>69</v>
      </c>
      <c r="AY207" s="255" t="s">
        <v>193</v>
      </c>
    </row>
    <row r="208" s="14" customFormat="1">
      <c r="A208" s="14"/>
      <c r="B208" s="245"/>
      <c r="C208" s="246"/>
      <c r="D208" s="228" t="s">
        <v>206</v>
      </c>
      <c r="E208" s="247" t="s">
        <v>19</v>
      </c>
      <c r="F208" s="248" t="s">
        <v>1762</v>
      </c>
      <c r="G208" s="246"/>
      <c r="H208" s="249">
        <v>0.40799999999999997</v>
      </c>
      <c r="I208" s="250"/>
      <c r="J208" s="246"/>
      <c r="K208" s="246"/>
      <c r="L208" s="251"/>
      <c r="M208" s="252"/>
      <c r="N208" s="253"/>
      <c r="O208" s="253"/>
      <c r="P208" s="253"/>
      <c r="Q208" s="253"/>
      <c r="R208" s="253"/>
      <c r="S208" s="253"/>
      <c r="T208" s="254"/>
      <c r="U208" s="14"/>
      <c r="V208" s="14"/>
      <c r="W208" s="14"/>
      <c r="X208" s="14"/>
      <c r="Y208" s="14"/>
      <c r="Z208" s="14"/>
      <c r="AA208" s="14"/>
      <c r="AB208" s="14"/>
      <c r="AC208" s="14"/>
      <c r="AD208" s="14"/>
      <c r="AE208" s="14"/>
      <c r="AT208" s="255" t="s">
        <v>206</v>
      </c>
      <c r="AU208" s="255" t="s">
        <v>78</v>
      </c>
      <c r="AV208" s="14" t="s">
        <v>78</v>
      </c>
      <c r="AW208" s="14" t="s">
        <v>31</v>
      </c>
      <c r="AX208" s="14" t="s">
        <v>69</v>
      </c>
      <c r="AY208" s="255" t="s">
        <v>193</v>
      </c>
    </row>
    <row r="209" s="13" customFormat="1">
      <c r="A209" s="13"/>
      <c r="B209" s="235"/>
      <c r="C209" s="236"/>
      <c r="D209" s="228" t="s">
        <v>206</v>
      </c>
      <c r="E209" s="237" t="s">
        <v>19</v>
      </c>
      <c r="F209" s="238" t="s">
        <v>1724</v>
      </c>
      <c r="G209" s="236"/>
      <c r="H209" s="237" t="s">
        <v>19</v>
      </c>
      <c r="I209" s="239"/>
      <c r="J209" s="236"/>
      <c r="K209" s="236"/>
      <c r="L209" s="240"/>
      <c r="M209" s="241"/>
      <c r="N209" s="242"/>
      <c r="O209" s="242"/>
      <c r="P209" s="242"/>
      <c r="Q209" s="242"/>
      <c r="R209" s="242"/>
      <c r="S209" s="242"/>
      <c r="T209" s="243"/>
      <c r="U209" s="13"/>
      <c r="V209" s="13"/>
      <c r="W209" s="13"/>
      <c r="X209" s="13"/>
      <c r="Y209" s="13"/>
      <c r="Z209" s="13"/>
      <c r="AA209" s="13"/>
      <c r="AB209" s="13"/>
      <c r="AC209" s="13"/>
      <c r="AD209" s="13"/>
      <c r="AE209" s="13"/>
      <c r="AT209" s="244" t="s">
        <v>206</v>
      </c>
      <c r="AU209" s="244" t="s">
        <v>78</v>
      </c>
      <c r="AV209" s="13" t="s">
        <v>76</v>
      </c>
      <c r="AW209" s="13" t="s">
        <v>31</v>
      </c>
      <c r="AX209" s="13" t="s">
        <v>69</v>
      </c>
      <c r="AY209" s="244" t="s">
        <v>193</v>
      </c>
    </row>
    <row r="210" s="14" customFormat="1">
      <c r="A210" s="14"/>
      <c r="B210" s="245"/>
      <c r="C210" s="246"/>
      <c r="D210" s="228" t="s">
        <v>206</v>
      </c>
      <c r="E210" s="247" t="s">
        <v>19</v>
      </c>
      <c r="F210" s="248" t="s">
        <v>1761</v>
      </c>
      <c r="G210" s="246"/>
      <c r="H210" s="249">
        <v>0.186</v>
      </c>
      <c r="I210" s="250"/>
      <c r="J210" s="246"/>
      <c r="K210" s="246"/>
      <c r="L210" s="251"/>
      <c r="M210" s="252"/>
      <c r="N210" s="253"/>
      <c r="O210" s="253"/>
      <c r="P210" s="253"/>
      <c r="Q210" s="253"/>
      <c r="R210" s="253"/>
      <c r="S210" s="253"/>
      <c r="T210" s="254"/>
      <c r="U210" s="14"/>
      <c r="V210" s="14"/>
      <c r="W210" s="14"/>
      <c r="X210" s="14"/>
      <c r="Y210" s="14"/>
      <c r="Z210" s="14"/>
      <c r="AA210" s="14"/>
      <c r="AB210" s="14"/>
      <c r="AC210" s="14"/>
      <c r="AD210" s="14"/>
      <c r="AE210" s="14"/>
      <c r="AT210" s="255" t="s">
        <v>206</v>
      </c>
      <c r="AU210" s="255" t="s">
        <v>78</v>
      </c>
      <c r="AV210" s="14" t="s">
        <v>78</v>
      </c>
      <c r="AW210" s="14" t="s">
        <v>31</v>
      </c>
      <c r="AX210" s="14" t="s">
        <v>69</v>
      </c>
      <c r="AY210" s="255" t="s">
        <v>193</v>
      </c>
    </row>
    <row r="211" s="14" customFormat="1">
      <c r="A211" s="14"/>
      <c r="B211" s="245"/>
      <c r="C211" s="246"/>
      <c r="D211" s="228" t="s">
        <v>206</v>
      </c>
      <c r="E211" s="247" t="s">
        <v>19</v>
      </c>
      <c r="F211" s="248" t="s">
        <v>1762</v>
      </c>
      <c r="G211" s="246"/>
      <c r="H211" s="249">
        <v>0.40799999999999997</v>
      </c>
      <c r="I211" s="250"/>
      <c r="J211" s="246"/>
      <c r="K211" s="246"/>
      <c r="L211" s="251"/>
      <c r="M211" s="252"/>
      <c r="N211" s="253"/>
      <c r="O211" s="253"/>
      <c r="P211" s="253"/>
      <c r="Q211" s="253"/>
      <c r="R211" s="253"/>
      <c r="S211" s="253"/>
      <c r="T211" s="254"/>
      <c r="U211" s="14"/>
      <c r="V211" s="14"/>
      <c r="W211" s="14"/>
      <c r="X211" s="14"/>
      <c r="Y211" s="14"/>
      <c r="Z211" s="14"/>
      <c r="AA211" s="14"/>
      <c r="AB211" s="14"/>
      <c r="AC211" s="14"/>
      <c r="AD211" s="14"/>
      <c r="AE211" s="14"/>
      <c r="AT211" s="255" t="s">
        <v>206</v>
      </c>
      <c r="AU211" s="255" t="s">
        <v>78</v>
      </c>
      <c r="AV211" s="14" t="s">
        <v>78</v>
      </c>
      <c r="AW211" s="14" t="s">
        <v>31</v>
      </c>
      <c r="AX211" s="14" t="s">
        <v>69</v>
      </c>
      <c r="AY211" s="255" t="s">
        <v>193</v>
      </c>
    </row>
    <row r="212" s="15" customFormat="1">
      <c r="A212" s="15"/>
      <c r="B212" s="256"/>
      <c r="C212" s="257"/>
      <c r="D212" s="228" t="s">
        <v>206</v>
      </c>
      <c r="E212" s="258" t="s">
        <v>19</v>
      </c>
      <c r="F212" s="259" t="s">
        <v>218</v>
      </c>
      <c r="G212" s="257"/>
      <c r="H212" s="260">
        <v>1.3740000000000001</v>
      </c>
      <c r="I212" s="261"/>
      <c r="J212" s="257"/>
      <c r="K212" s="257"/>
      <c r="L212" s="262"/>
      <c r="M212" s="263"/>
      <c r="N212" s="264"/>
      <c r="O212" s="264"/>
      <c r="P212" s="264"/>
      <c r="Q212" s="264"/>
      <c r="R212" s="264"/>
      <c r="S212" s="264"/>
      <c r="T212" s="265"/>
      <c r="U212" s="15"/>
      <c r="V212" s="15"/>
      <c r="W212" s="15"/>
      <c r="X212" s="15"/>
      <c r="Y212" s="15"/>
      <c r="Z212" s="15"/>
      <c r="AA212" s="15"/>
      <c r="AB212" s="15"/>
      <c r="AC212" s="15"/>
      <c r="AD212" s="15"/>
      <c r="AE212" s="15"/>
      <c r="AT212" s="266" t="s">
        <v>206</v>
      </c>
      <c r="AU212" s="266" t="s">
        <v>78</v>
      </c>
      <c r="AV212" s="15" t="s">
        <v>200</v>
      </c>
      <c r="AW212" s="15" t="s">
        <v>31</v>
      </c>
      <c r="AX212" s="15" t="s">
        <v>76</v>
      </c>
      <c r="AY212" s="266" t="s">
        <v>193</v>
      </c>
    </row>
    <row r="213" s="14" customFormat="1">
      <c r="A213" s="14"/>
      <c r="B213" s="245"/>
      <c r="C213" s="246"/>
      <c r="D213" s="228" t="s">
        <v>206</v>
      </c>
      <c r="E213" s="246"/>
      <c r="F213" s="248" t="s">
        <v>1770</v>
      </c>
      <c r="G213" s="246"/>
      <c r="H213" s="249">
        <v>1.4430000000000001</v>
      </c>
      <c r="I213" s="250"/>
      <c r="J213" s="246"/>
      <c r="K213" s="246"/>
      <c r="L213" s="251"/>
      <c r="M213" s="252"/>
      <c r="N213" s="253"/>
      <c r="O213" s="253"/>
      <c r="P213" s="253"/>
      <c r="Q213" s="253"/>
      <c r="R213" s="253"/>
      <c r="S213" s="253"/>
      <c r="T213" s="254"/>
      <c r="U213" s="14"/>
      <c r="V213" s="14"/>
      <c r="W213" s="14"/>
      <c r="X213" s="14"/>
      <c r="Y213" s="14"/>
      <c r="Z213" s="14"/>
      <c r="AA213" s="14"/>
      <c r="AB213" s="14"/>
      <c r="AC213" s="14"/>
      <c r="AD213" s="14"/>
      <c r="AE213" s="14"/>
      <c r="AT213" s="255" t="s">
        <v>206</v>
      </c>
      <c r="AU213" s="255" t="s">
        <v>78</v>
      </c>
      <c r="AV213" s="14" t="s">
        <v>78</v>
      </c>
      <c r="AW213" s="14" t="s">
        <v>4</v>
      </c>
      <c r="AX213" s="14" t="s">
        <v>76</v>
      </c>
      <c r="AY213" s="255" t="s">
        <v>193</v>
      </c>
    </row>
    <row r="214" s="2" customFormat="1" ht="16.5" customHeight="1">
      <c r="A214" s="41"/>
      <c r="B214" s="42"/>
      <c r="C214" s="274" t="s">
        <v>281</v>
      </c>
      <c r="D214" s="274" t="s">
        <v>1765</v>
      </c>
      <c r="E214" s="275" t="s">
        <v>1771</v>
      </c>
      <c r="F214" s="276" t="s">
        <v>1772</v>
      </c>
      <c r="G214" s="277" t="s">
        <v>248</v>
      </c>
      <c r="H214" s="278">
        <v>0.40699999999999997</v>
      </c>
      <c r="I214" s="279"/>
      <c r="J214" s="280">
        <f>ROUND(I214*H214,2)</f>
        <v>0</v>
      </c>
      <c r="K214" s="276" t="s">
        <v>199</v>
      </c>
      <c r="L214" s="281"/>
      <c r="M214" s="282" t="s">
        <v>19</v>
      </c>
      <c r="N214" s="283" t="s">
        <v>40</v>
      </c>
      <c r="O214" s="87"/>
      <c r="P214" s="224">
        <f>O214*H214</f>
        <v>0</v>
      </c>
      <c r="Q214" s="224">
        <v>1</v>
      </c>
      <c r="R214" s="224">
        <f>Q214*H214</f>
        <v>0.40699999999999997</v>
      </c>
      <c r="S214" s="224">
        <v>0</v>
      </c>
      <c r="T214" s="225">
        <f>S214*H214</f>
        <v>0</v>
      </c>
      <c r="U214" s="41"/>
      <c r="V214" s="41"/>
      <c r="W214" s="41"/>
      <c r="X214" s="41"/>
      <c r="Y214" s="41"/>
      <c r="Z214" s="41"/>
      <c r="AA214" s="41"/>
      <c r="AB214" s="41"/>
      <c r="AC214" s="41"/>
      <c r="AD214" s="41"/>
      <c r="AE214" s="41"/>
      <c r="AR214" s="226" t="s">
        <v>265</v>
      </c>
      <c r="AT214" s="226" t="s">
        <v>1765</v>
      </c>
      <c r="AU214" s="226" t="s">
        <v>78</v>
      </c>
      <c r="AY214" s="20" t="s">
        <v>193</v>
      </c>
      <c r="BE214" s="227">
        <f>IF(N214="základní",J214,0)</f>
        <v>0</v>
      </c>
      <c r="BF214" s="227">
        <f>IF(N214="snížená",J214,0)</f>
        <v>0</v>
      </c>
      <c r="BG214" s="227">
        <f>IF(N214="zákl. přenesená",J214,0)</f>
        <v>0</v>
      </c>
      <c r="BH214" s="227">
        <f>IF(N214="sníž. přenesená",J214,0)</f>
        <v>0</v>
      </c>
      <c r="BI214" s="227">
        <f>IF(N214="nulová",J214,0)</f>
        <v>0</v>
      </c>
      <c r="BJ214" s="20" t="s">
        <v>76</v>
      </c>
      <c r="BK214" s="227">
        <f>ROUND(I214*H214,2)</f>
        <v>0</v>
      </c>
      <c r="BL214" s="20" t="s">
        <v>200</v>
      </c>
      <c r="BM214" s="226" t="s">
        <v>1773</v>
      </c>
    </row>
    <row r="215" s="2" customFormat="1">
      <c r="A215" s="41"/>
      <c r="B215" s="42"/>
      <c r="C215" s="43"/>
      <c r="D215" s="228" t="s">
        <v>202</v>
      </c>
      <c r="E215" s="43"/>
      <c r="F215" s="229" t="s">
        <v>1772</v>
      </c>
      <c r="G215" s="43"/>
      <c r="H215" s="43"/>
      <c r="I215" s="230"/>
      <c r="J215" s="43"/>
      <c r="K215" s="43"/>
      <c r="L215" s="47"/>
      <c r="M215" s="231"/>
      <c r="N215" s="232"/>
      <c r="O215" s="87"/>
      <c r="P215" s="87"/>
      <c r="Q215" s="87"/>
      <c r="R215" s="87"/>
      <c r="S215" s="87"/>
      <c r="T215" s="88"/>
      <c r="U215" s="41"/>
      <c r="V215" s="41"/>
      <c r="W215" s="41"/>
      <c r="X215" s="41"/>
      <c r="Y215" s="41"/>
      <c r="Z215" s="41"/>
      <c r="AA215" s="41"/>
      <c r="AB215" s="41"/>
      <c r="AC215" s="41"/>
      <c r="AD215" s="41"/>
      <c r="AE215" s="41"/>
      <c r="AT215" s="20" t="s">
        <v>202</v>
      </c>
      <c r="AU215" s="20" t="s">
        <v>78</v>
      </c>
    </row>
    <row r="216" s="2" customFormat="1">
      <c r="A216" s="41"/>
      <c r="B216" s="42"/>
      <c r="C216" s="43"/>
      <c r="D216" s="228" t="s">
        <v>1221</v>
      </c>
      <c r="E216" s="43"/>
      <c r="F216" s="270" t="s">
        <v>1774</v>
      </c>
      <c r="G216" s="43"/>
      <c r="H216" s="43"/>
      <c r="I216" s="230"/>
      <c r="J216" s="43"/>
      <c r="K216" s="43"/>
      <c r="L216" s="47"/>
      <c r="M216" s="231"/>
      <c r="N216" s="232"/>
      <c r="O216" s="87"/>
      <c r="P216" s="87"/>
      <c r="Q216" s="87"/>
      <c r="R216" s="87"/>
      <c r="S216" s="87"/>
      <c r="T216" s="88"/>
      <c r="U216" s="41"/>
      <c r="V216" s="41"/>
      <c r="W216" s="41"/>
      <c r="X216" s="41"/>
      <c r="Y216" s="41"/>
      <c r="Z216" s="41"/>
      <c r="AA216" s="41"/>
      <c r="AB216" s="41"/>
      <c r="AC216" s="41"/>
      <c r="AD216" s="41"/>
      <c r="AE216" s="41"/>
      <c r="AT216" s="20" t="s">
        <v>1221</v>
      </c>
      <c r="AU216" s="20" t="s">
        <v>78</v>
      </c>
    </row>
    <row r="217" s="13" customFormat="1">
      <c r="A217" s="13"/>
      <c r="B217" s="235"/>
      <c r="C217" s="236"/>
      <c r="D217" s="228" t="s">
        <v>206</v>
      </c>
      <c r="E217" s="237" t="s">
        <v>19</v>
      </c>
      <c r="F217" s="238" t="s">
        <v>279</v>
      </c>
      <c r="G217" s="236"/>
      <c r="H217" s="237" t="s">
        <v>19</v>
      </c>
      <c r="I217" s="239"/>
      <c r="J217" s="236"/>
      <c r="K217" s="236"/>
      <c r="L217" s="240"/>
      <c r="M217" s="241"/>
      <c r="N217" s="242"/>
      <c r="O217" s="242"/>
      <c r="P217" s="242"/>
      <c r="Q217" s="242"/>
      <c r="R217" s="242"/>
      <c r="S217" s="242"/>
      <c r="T217" s="243"/>
      <c r="U217" s="13"/>
      <c r="V217" s="13"/>
      <c r="W217" s="13"/>
      <c r="X217" s="13"/>
      <c r="Y217" s="13"/>
      <c r="Z217" s="13"/>
      <c r="AA217" s="13"/>
      <c r="AB217" s="13"/>
      <c r="AC217" s="13"/>
      <c r="AD217" s="13"/>
      <c r="AE217" s="13"/>
      <c r="AT217" s="244" t="s">
        <v>206</v>
      </c>
      <c r="AU217" s="244" t="s">
        <v>78</v>
      </c>
      <c r="AV217" s="13" t="s">
        <v>76</v>
      </c>
      <c r="AW217" s="13" t="s">
        <v>31</v>
      </c>
      <c r="AX217" s="13" t="s">
        <v>69</v>
      </c>
      <c r="AY217" s="244" t="s">
        <v>193</v>
      </c>
    </row>
    <row r="218" s="13" customFormat="1">
      <c r="A218" s="13"/>
      <c r="B218" s="235"/>
      <c r="C218" s="236"/>
      <c r="D218" s="228" t="s">
        <v>206</v>
      </c>
      <c r="E218" s="237" t="s">
        <v>19</v>
      </c>
      <c r="F218" s="238" t="s">
        <v>1763</v>
      </c>
      <c r="G218" s="236"/>
      <c r="H218" s="237" t="s">
        <v>19</v>
      </c>
      <c r="I218" s="239"/>
      <c r="J218" s="236"/>
      <c r="K218" s="236"/>
      <c r="L218" s="240"/>
      <c r="M218" s="241"/>
      <c r="N218" s="242"/>
      <c r="O218" s="242"/>
      <c r="P218" s="242"/>
      <c r="Q218" s="242"/>
      <c r="R218" s="242"/>
      <c r="S218" s="242"/>
      <c r="T218" s="243"/>
      <c r="U218" s="13"/>
      <c r="V218" s="13"/>
      <c r="W218" s="13"/>
      <c r="X218" s="13"/>
      <c r="Y218" s="13"/>
      <c r="Z218" s="13"/>
      <c r="AA218" s="13"/>
      <c r="AB218" s="13"/>
      <c r="AC218" s="13"/>
      <c r="AD218" s="13"/>
      <c r="AE218" s="13"/>
      <c r="AT218" s="244" t="s">
        <v>206</v>
      </c>
      <c r="AU218" s="244" t="s">
        <v>78</v>
      </c>
      <c r="AV218" s="13" t="s">
        <v>76</v>
      </c>
      <c r="AW218" s="13" t="s">
        <v>31</v>
      </c>
      <c r="AX218" s="13" t="s">
        <v>69</v>
      </c>
      <c r="AY218" s="244" t="s">
        <v>193</v>
      </c>
    </row>
    <row r="219" s="14" customFormat="1">
      <c r="A219" s="14"/>
      <c r="B219" s="245"/>
      <c r="C219" s="246"/>
      <c r="D219" s="228" t="s">
        <v>206</v>
      </c>
      <c r="E219" s="247" t="s">
        <v>19</v>
      </c>
      <c r="F219" s="248" t="s">
        <v>1764</v>
      </c>
      <c r="G219" s="246"/>
      <c r="H219" s="249">
        <v>0.38800000000000001</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206</v>
      </c>
      <c r="AU219" s="255" t="s">
        <v>78</v>
      </c>
      <c r="AV219" s="14" t="s">
        <v>78</v>
      </c>
      <c r="AW219" s="14" t="s">
        <v>31</v>
      </c>
      <c r="AX219" s="14" t="s">
        <v>76</v>
      </c>
      <c r="AY219" s="255" t="s">
        <v>193</v>
      </c>
    </row>
    <row r="220" s="14" customFormat="1">
      <c r="A220" s="14"/>
      <c r="B220" s="245"/>
      <c r="C220" s="246"/>
      <c r="D220" s="228" t="s">
        <v>206</v>
      </c>
      <c r="E220" s="246"/>
      <c r="F220" s="248" t="s">
        <v>1775</v>
      </c>
      <c r="G220" s="246"/>
      <c r="H220" s="249">
        <v>0.40699999999999997</v>
      </c>
      <c r="I220" s="250"/>
      <c r="J220" s="246"/>
      <c r="K220" s="246"/>
      <c r="L220" s="251"/>
      <c r="M220" s="252"/>
      <c r="N220" s="253"/>
      <c r="O220" s="253"/>
      <c r="P220" s="253"/>
      <c r="Q220" s="253"/>
      <c r="R220" s="253"/>
      <c r="S220" s="253"/>
      <c r="T220" s="254"/>
      <c r="U220" s="14"/>
      <c r="V220" s="14"/>
      <c r="W220" s="14"/>
      <c r="X220" s="14"/>
      <c r="Y220" s="14"/>
      <c r="Z220" s="14"/>
      <c r="AA220" s="14"/>
      <c r="AB220" s="14"/>
      <c r="AC220" s="14"/>
      <c r="AD220" s="14"/>
      <c r="AE220" s="14"/>
      <c r="AT220" s="255" t="s">
        <v>206</v>
      </c>
      <c r="AU220" s="255" t="s">
        <v>78</v>
      </c>
      <c r="AV220" s="14" t="s">
        <v>78</v>
      </c>
      <c r="AW220" s="14" t="s">
        <v>4</v>
      </c>
      <c r="AX220" s="14" t="s">
        <v>76</v>
      </c>
      <c r="AY220" s="255" t="s">
        <v>193</v>
      </c>
    </row>
    <row r="221" s="2" customFormat="1" ht="16.5" customHeight="1">
      <c r="A221" s="41"/>
      <c r="B221" s="42"/>
      <c r="C221" s="215" t="s">
        <v>288</v>
      </c>
      <c r="D221" s="215" t="s">
        <v>195</v>
      </c>
      <c r="E221" s="216" t="s">
        <v>1776</v>
      </c>
      <c r="F221" s="217" t="s">
        <v>1777</v>
      </c>
      <c r="G221" s="218" t="s">
        <v>258</v>
      </c>
      <c r="H221" s="219">
        <v>8.6820000000000004</v>
      </c>
      <c r="I221" s="220"/>
      <c r="J221" s="221">
        <f>ROUND(I221*H221,2)</f>
        <v>0</v>
      </c>
      <c r="K221" s="217" t="s">
        <v>199</v>
      </c>
      <c r="L221" s="47"/>
      <c r="M221" s="222" t="s">
        <v>19</v>
      </c>
      <c r="N221" s="223" t="s">
        <v>40</v>
      </c>
      <c r="O221" s="87"/>
      <c r="P221" s="224">
        <f>O221*H221</f>
        <v>0</v>
      </c>
      <c r="Q221" s="224">
        <v>0.094480999999999996</v>
      </c>
      <c r="R221" s="224">
        <f>Q221*H221</f>
        <v>0.82028404200000005</v>
      </c>
      <c r="S221" s="224">
        <v>0</v>
      </c>
      <c r="T221" s="225">
        <f>S221*H221</f>
        <v>0</v>
      </c>
      <c r="U221" s="41"/>
      <c r="V221" s="41"/>
      <c r="W221" s="41"/>
      <c r="X221" s="41"/>
      <c r="Y221" s="41"/>
      <c r="Z221" s="41"/>
      <c r="AA221" s="41"/>
      <c r="AB221" s="41"/>
      <c r="AC221" s="41"/>
      <c r="AD221" s="41"/>
      <c r="AE221" s="41"/>
      <c r="AR221" s="226" t="s">
        <v>200</v>
      </c>
      <c r="AT221" s="226" t="s">
        <v>195</v>
      </c>
      <c r="AU221" s="226" t="s">
        <v>78</v>
      </c>
      <c r="AY221" s="20" t="s">
        <v>193</v>
      </c>
      <c r="BE221" s="227">
        <f>IF(N221="základní",J221,0)</f>
        <v>0</v>
      </c>
      <c r="BF221" s="227">
        <f>IF(N221="snížená",J221,0)</f>
        <v>0</v>
      </c>
      <c r="BG221" s="227">
        <f>IF(N221="zákl. přenesená",J221,0)</f>
        <v>0</v>
      </c>
      <c r="BH221" s="227">
        <f>IF(N221="sníž. přenesená",J221,0)</f>
        <v>0</v>
      </c>
      <c r="BI221" s="227">
        <f>IF(N221="nulová",J221,0)</f>
        <v>0</v>
      </c>
      <c r="BJ221" s="20" t="s">
        <v>76</v>
      </c>
      <c r="BK221" s="227">
        <f>ROUND(I221*H221,2)</f>
        <v>0</v>
      </c>
      <c r="BL221" s="20" t="s">
        <v>200</v>
      </c>
      <c r="BM221" s="226" t="s">
        <v>1778</v>
      </c>
    </row>
    <row r="222" s="2" customFormat="1">
      <c r="A222" s="41"/>
      <c r="B222" s="42"/>
      <c r="C222" s="43"/>
      <c r="D222" s="228" t="s">
        <v>202</v>
      </c>
      <c r="E222" s="43"/>
      <c r="F222" s="229" t="s">
        <v>1779</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202</v>
      </c>
      <c r="AU222" s="20" t="s">
        <v>78</v>
      </c>
    </row>
    <row r="223" s="2" customFormat="1">
      <c r="A223" s="41"/>
      <c r="B223" s="42"/>
      <c r="C223" s="43"/>
      <c r="D223" s="233" t="s">
        <v>204</v>
      </c>
      <c r="E223" s="43"/>
      <c r="F223" s="234" t="s">
        <v>1780</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204</v>
      </c>
      <c r="AU223" s="20" t="s">
        <v>78</v>
      </c>
    </row>
    <row r="224" s="13" customFormat="1">
      <c r="A224" s="13"/>
      <c r="B224" s="235"/>
      <c r="C224" s="236"/>
      <c r="D224" s="228" t="s">
        <v>206</v>
      </c>
      <c r="E224" s="237" t="s">
        <v>19</v>
      </c>
      <c r="F224" s="238" t="s">
        <v>279</v>
      </c>
      <c r="G224" s="236"/>
      <c r="H224" s="237" t="s">
        <v>19</v>
      </c>
      <c r="I224" s="239"/>
      <c r="J224" s="236"/>
      <c r="K224" s="236"/>
      <c r="L224" s="240"/>
      <c r="M224" s="241"/>
      <c r="N224" s="242"/>
      <c r="O224" s="242"/>
      <c r="P224" s="242"/>
      <c r="Q224" s="242"/>
      <c r="R224" s="242"/>
      <c r="S224" s="242"/>
      <c r="T224" s="243"/>
      <c r="U224" s="13"/>
      <c r="V224" s="13"/>
      <c r="W224" s="13"/>
      <c r="X224" s="13"/>
      <c r="Y224" s="13"/>
      <c r="Z224" s="13"/>
      <c r="AA224" s="13"/>
      <c r="AB224" s="13"/>
      <c r="AC224" s="13"/>
      <c r="AD224" s="13"/>
      <c r="AE224" s="13"/>
      <c r="AT224" s="244" t="s">
        <v>206</v>
      </c>
      <c r="AU224" s="244" t="s">
        <v>78</v>
      </c>
      <c r="AV224" s="13" t="s">
        <v>76</v>
      </c>
      <c r="AW224" s="13" t="s">
        <v>31</v>
      </c>
      <c r="AX224" s="13" t="s">
        <v>69</v>
      </c>
      <c r="AY224" s="244" t="s">
        <v>193</v>
      </c>
    </row>
    <row r="225" s="13" customFormat="1">
      <c r="A225" s="13"/>
      <c r="B225" s="235"/>
      <c r="C225" s="236"/>
      <c r="D225" s="228" t="s">
        <v>206</v>
      </c>
      <c r="E225" s="237" t="s">
        <v>19</v>
      </c>
      <c r="F225" s="238" t="s">
        <v>1781</v>
      </c>
      <c r="G225" s="236"/>
      <c r="H225" s="237" t="s">
        <v>19</v>
      </c>
      <c r="I225" s="239"/>
      <c r="J225" s="236"/>
      <c r="K225" s="236"/>
      <c r="L225" s="240"/>
      <c r="M225" s="241"/>
      <c r="N225" s="242"/>
      <c r="O225" s="242"/>
      <c r="P225" s="242"/>
      <c r="Q225" s="242"/>
      <c r="R225" s="242"/>
      <c r="S225" s="242"/>
      <c r="T225" s="243"/>
      <c r="U225" s="13"/>
      <c r="V225" s="13"/>
      <c r="W225" s="13"/>
      <c r="X225" s="13"/>
      <c r="Y225" s="13"/>
      <c r="Z225" s="13"/>
      <c r="AA225" s="13"/>
      <c r="AB225" s="13"/>
      <c r="AC225" s="13"/>
      <c r="AD225" s="13"/>
      <c r="AE225" s="13"/>
      <c r="AT225" s="244" t="s">
        <v>206</v>
      </c>
      <c r="AU225" s="244" t="s">
        <v>78</v>
      </c>
      <c r="AV225" s="13" t="s">
        <v>76</v>
      </c>
      <c r="AW225" s="13" t="s">
        <v>31</v>
      </c>
      <c r="AX225" s="13" t="s">
        <v>69</v>
      </c>
      <c r="AY225" s="244" t="s">
        <v>193</v>
      </c>
    </row>
    <row r="226" s="14" customFormat="1">
      <c r="A226" s="14"/>
      <c r="B226" s="245"/>
      <c r="C226" s="246"/>
      <c r="D226" s="228" t="s">
        <v>206</v>
      </c>
      <c r="E226" s="247" t="s">
        <v>19</v>
      </c>
      <c r="F226" s="248" t="s">
        <v>1782</v>
      </c>
      <c r="G226" s="246"/>
      <c r="H226" s="249">
        <v>10.5</v>
      </c>
      <c r="I226" s="250"/>
      <c r="J226" s="246"/>
      <c r="K226" s="246"/>
      <c r="L226" s="251"/>
      <c r="M226" s="252"/>
      <c r="N226" s="253"/>
      <c r="O226" s="253"/>
      <c r="P226" s="253"/>
      <c r="Q226" s="253"/>
      <c r="R226" s="253"/>
      <c r="S226" s="253"/>
      <c r="T226" s="254"/>
      <c r="U226" s="14"/>
      <c r="V226" s="14"/>
      <c r="W226" s="14"/>
      <c r="X226" s="14"/>
      <c r="Y226" s="14"/>
      <c r="Z226" s="14"/>
      <c r="AA226" s="14"/>
      <c r="AB226" s="14"/>
      <c r="AC226" s="14"/>
      <c r="AD226" s="14"/>
      <c r="AE226" s="14"/>
      <c r="AT226" s="255" t="s">
        <v>206</v>
      </c>
      <c r="AU226" s="255" t="s">
        <v>78</v>
      </c>
      <c r="AV226" s="14" t="s">
        <v>78</v>
      </c>
      <c r="AW226" s="14" t="s">
        <v>31</v>
      </c>
      <c r="AX226" s="14" t="s">
        <v>69</v>
      </c>
      <c r="AY226" s="255" t="s">
        <v>193</v>
      </c>
    </row>
    <row r="227" s="14" customFormat="1">
      <c r="A227" s="14"/>
      <c r="B227" s="245"/>
      <c r="C227" s="246"/>
      <c r="D227" s="228" t="s">
        <v>206</v>
      </c>
      <c r="E227" s="247" t="s">
        <v>19</v>
      </c>
      <c r="F227" s="248" t="s">
        <v>1783</v>
      </c>
      <c r="G227" s="246"/>
      <c r="H227" s="249">
        <v>-1.8180000000000001</v>
      </c>
      <c r="I227" s="250"/>
      <c r="J227" s="246"/>
      <c r="K227" s="246"/>
      <c r="L227" s="251"/>
      <c r="M227" s="252"/>
      <c r="N227" s="253"/>
      <c r="O227" s="253"/>
      <c r="P227" s="253"/>
      <c r="Q227" s="253"/>
      <c r="R227" s="253"/>
      <c r="S227" s="253"/>
      <c r="T227" s="254"/>
      <c r="U227" s="14"/>
      <c r="V227" s="14"/>
      <c r="W227" s="14"/>
      <c r="X227" s="14"/>
      <c r="Y227" s="14"/>
      <c r="Z227" s="14"/>
      <c r="AA227" s="14"/>
      <c r="AB227" s="14"/>
      <c r="AC227" s="14"/>
      <c r="AD227" s="14"/>
      <c r="AE227" s="14"/>
      <c r="AT227" s="255" t="s">
        <v>206</v>
      </c>
      <c r="AU227" s="255" t="s">
        <v>78</v>
      </c>
      <c r="AV227" s="14" t="s">
        <v>78</v>
      </c>
      <c r="AW227" s="14" t="s">
        <v>31</v>
      </c>
      <c r="AX227" s="14" t="s">
        <v>69</v>
      </c>
      <c r="AY227" s="255" t="s">
        <v>193</v>
      </c>
    </row>
    <row r="228" s="15" customFormat="1">
      <c r="A228" s="15"/>
      <c r="B228" s="256"/>
      <c r="C228" s="257"/>
      <c r="D228" s="228" t="s">
        <v>206</v>
      </c>
      <c r="E228" s="258" t="s">
        <v>19</v>
      </c>
      <c r="F228" s="259" t="s">
        <v>218</v>
      </c>
      <c r="G228" s="257"/>
      <c r="H228" s="260">
        <v>8.6820000000000004</v>
      </c>
      <c r="I228" s="261"/>
      <c r="J228" s="257"/>
      <c r="K228" s="257"/>
      <c r="L228" s="262"/>
      <c r="M228" s="263"/>
      <c r="N228" s="264"/>
      <c r="O228" s="264"/>
      <c r="P228" s="264"/>
      <c r="Q228" s="264"/>
      <c r="R228" s="264"/>
      <c r="S228" s="264"/>
      <c r="T228" s="265"/>
      <c r="U228" s="15"/>
      <c r="V228" s="15"/>
      <c r="W228" s="15"/>
      <c r="X228" s="15"/>
      <c r="Y228" s="15"/>
      <c r="Z228" s="15"/>
      <c r="AA228" s="15"/>
      <c r="AB228" s="15"/>
      <c r="AC228" s="15"/>
      <c r="AD228" s="15"/>
      <c r="AE228" s="15"/>
      <c r="AT228" s="266" t="s">
        <v>206</v>
      </c>
      <c r="AU228" s="266" t="s">
        <v>78</v>
      </c>
      <c r="AV228" s="15" t="s">
        <v>200</v>
      </c>
      <c r="AW228" s="15" t="s">
        <v>31</v>
      </c>
      <c r="AX228" s="15" t="s">
        <v>76</v>
      </c>
      <c r="AY228" s="266" t="s">
        <v>193</v>
      </c>
    </row>
    <row r="229" s="2" customFormat="1" ht="16.5" customHeight="1">
      <c r="A229" s="41"/>
      <c r="B229" s="42"/>
      <c r="C229" s="215" t="s">
        <v>8</v>
      </c>
      <c r="D229" s="215" t="s">
        <v>195</v>
      </c>
      <c r="E229" s="216" t="s">
        <v>1784</v>
      </c>
      <c r="F229" s="217" t="s">
        <v>1785</v>
      </c>
      <c r="G229" s="218" t="s">
        <v>258</v>
      </c>
      <c r="H229" s="219">
        <v>4.6200000000000001</v>
      </c>
      <c r="I229" s="220"/>
      <c r="J229" s="221">
        <f>ROUND(I229*H229,2)</f>
        <v>0</v>
      </c>
      <c r="K229" s="217" t="s">
        <v>199</v>
      </c>
      <c r="L229" s="47"/>
      <c r="M229" s="222" t="s">
        <v>19</v>
      </c>
      <c r="N229" s="223" t="s">
        <v>40</v>
      </c>
      <c r="O229" s="87"/>
      <c r="P229" s="224">
        <f>O229*H229</f>
        <v>0</v>
      </c>
      <c r="Q229" s="224">
        <v>0.17818000000000001</v>
      </c>
      <c r="R229" s="224">
        <f>Q229*H229</f>
        <v>0.82319160000000002</v>
      </c>
      <c r="S229" s="224">
        <v>0</v>
      </c>
      <c r="T229" s="225">
        <f>S229*H229</f>
        <v>0</v>
      </c>
      <c r="U229" s="41"/>
      <c r="V229" s="41"/>
      <c r="W229" s="41"/>
      <c r="X229" s="41"/>
      <c r="Y229" s="41"/>
      <c r="Z229" s="41"/>
      <c r="AA229" s="41"/>
      <c r="AB229" s="41"/>
      <c r="AC229" s="41"/>
      <c r="AD229" s="41"/>
      <c r="AE229" s="41"/>
      <c r="AR229" s="226" t="s">
        <v>200</v>
      </c>
      <c r="AT229" s="226" t="s">
        <v>195</v>
      </c>
      <c r="AU229" s="226" t="s">
        <v>78</v>
      </c>
      <c r="AY229" s="20" t="s">
        <v>193</v>
      </c>
      <c r="BE229" s="227">
        <f>IF(N229="základní",J229,0)</f>
        <v>0</v>
      </c>
      <c r="BF229" s="227">
        <f>IF(N229="snížená",J229,0)</f>
        <v>0</v>
      </c>
      <c r="BG229" s="227">
        <f>IF(N229="zákl. přenesená",J229,0)</f>
        <v>0</v>
      </c>
      <c r="BH229" s="227">
        <f>IF(N229="sníž. přenesená",J229,0)</f>
        <v>0</v>
      </c>
      <c r="BI229" s="227">
        <f>IF(N229="nulová",J229,0)</f>
        <v>0</v>
      </c>
      <c r="BJ229" s="20" t="s">
        <v>76</v>
      </c>
      <c r="BK229" s="227">
        <f>ROUND(I229*H229,2)</f>
        <v>0</v>
      </c>
      <c r="BL229" s="20" t="s">
        <v>200</v>
      </c>
      <c r="BM229" s="226" t="s">
        <v>1786</v>
      </c>
    </row>
    <row r="230" s="2" customFormat="1">
      <c r="A230" s="41"/>
      <c r="B230" s="42"/>
      <c r="C230" s="43"/>
      <c r="D230" s="228" t="s">
        <v>202</v>
      </c>
      <c r="E230" s="43"/>
      <c r="F230" s="229" t="s">
        <v>1787</v>
      </c>
      <c r="G230" s="43"/>
      <c r="H230" s="43"/>
      <c r="I230" s="230"/>
      <c r="J230" s="43"/>
      <c r="K230" s="43"/>
      <c r="L230" s="47"/>
      <c r="M230" s="231"/>
      <c r="N230" s="232"/>
      <c r="O230" s="87"/>
      <c r="P230" s="87"/>
      <c r="Q230" s="87"/>
      <c r="R230" s="87"/>
      <c r="S230" s="87"/>
      <c r="T230" s="88"/>
      <c r="U230" s="41"/>
      <c r="V230" s="41"/>
      <c r="W230" s="41"/>
      <c r="X230" s="41"/>
      <c r="Y230" s="41"/>
      <c r="Z230" s="41"/>
      <c r="AA230" s="41"/>
      <c r="AB230" s="41"/>
      <c r="AC230" s="41"/>
      <c r="AD230" s="41"/>
      <c r="AE230" s="41"/>
      <c r="AT230" s="20" t="s">
        <v>202</v>
      </c>
      <c r="AU230" s="20" t="s">
        <v>78</v>
      </c>
    </row>
    <row r="231" s="2" customFormat="1">
      <c r="A231" s="41"/>
      <c r="B231" s="42"/>
      <c r="C231" s="43"/>
      <c r="D231" s="233" t="s">
        <v>204</v>
      </c>
      <c r="E231" s="43"/>
      <c r="F231" s="234" t="s">
        <v>1788</v>
      </c>
      <c r="G231" s="43"/>
      <c r="H231" s="43"/>
      <c r="I231" s="230"/>
      <c r="J231" s="43"/>
      <c r="K231" s="43"/>
      <c r="L231" s="47"/>
      <c r="M231" s="231"/>
      <c r="N231" s="232"/>
      <c r="O231" s="87"/>
      <c r="P231" s="87"/>
      <c r="Q231" s="87"/>
      <c r="R231" s="87"/>
      <c r="S231" s="87"/>
      <c r="T231" s="88"/>
      <c r="U231" s="41"/>
      <c r="V231" s="41"/>
      <c r="W231" s="41"/>
      <c r="X231" s="41"/>
      <c r="Y231" s="41"/>
      <c r="Z231" s="41"/>
      <c r="AA231" s="41"/>
      <c r="AB231" s="41"/>
      <c r="AC231" s="41"/>
      <c r="AD231" s="41"/>
      <c r="AE231" s="41"/>
      <c r="AT231" s="20" t="s">
        <v>204</v>
      </c>
      <c r="AU231" s="20" t="s">
        <v>78</v>
      </c>
    </row>
    <row r="232" s="13" customFormat="1">
      <c r="A232" s="13"/>
      <c r="B232" s="235"/>
      <c r="C232" s="236"/>
      <c r="D232" s="228" t="s">
        <v>206</v>
      </c>
      <c r="E232" s="237" t="s">
        <v>19</v>
      </c>
      <c r="F232" s="238" t="s">
        <v>279</v>
      </c>
      <c r="G232" s="236"/>
      <c r="H232" s="237" t="s">
        <v>19</v>
      </c>
      <c r="I232" s="239"/>
      <c r="J232" s="236"/>
      <c r="K232" s="236"/>
      <c r="L232" s="240"/>
      <c r="M232" s="241"/>
      <c r="N232" s="242"/>
      <c r="O232" s="242"/>
      <c r="P232" s="242"/>
      <c r="Q232" s="242"/>
      <c r="R232" s="242"/>
      <c r="S232" s="242"/>
      <c r="T232" s="243"/>
      <c r="U232" s="13"/>
      <c r="V232" s="13"/>
      <c r="W232" s="13"/>
      <c r="X232" s="13"/>
      <c r="Y232" s="13"/>
      <c r="Z232" s="13"/>
      <c r="AA232" s="13"/>
      <c r="AB232" s="13"/>
      <c r="AC232" s="13"/>
      <c r="AD232" s="13"/>
      <c r="AE232" s="13"/>
      <c r="AT232" s="244" t="s">
        <v>206</v>
      </c>
      <c r="AU232" s="244" t="s">
        <v>78</v>
      </c>
      <c r="AV232" s="13" t="s">
        <v>76</v>
      </c>
      <c r="AW232" s="13" t="s">
        <v>31</v>
      </c>
      <c r="AX232" s="13" t="s">
        <v>69</v>
      </c>
      <c r="AY232" s="244" t="s">
        <v>193</v>
      </c>
    </row>
    <row r="233" s="13" customFormat="1">
      <c r="A233" s="13"/>
      <c r="B233" s="235"/>
      <c r="C233" s="236"/>
      <c r="D233" s="228" t="s">
        <v>206</v>
      </c>
      <c r="E233" s="237" t="s">
        <v>19</v>
      </c>
      <c r="F233" s="238" t="s">
        <v>1702</v>
      </c>
      <c r="G233" s="236"/>
      <c r="H233" s="237" t="s">
        <v>19</v>
      </c>
      <c r="I233" s="239"/>
      <c r="J233" s="236"/>
      <c r="K233" s="236"/>
      <c r="L233" s="240"/>
      <c r="M233" s="241"/>
      <c r="N233" s="242"/>
      <c r="O233" s="242"/>
      <c r="P233" s="242"/>
      <c r="Q233" s="242"/>
      <c r="R233" s="242"/>
      <c r="S233" s="242"/>
      <c r="T233" s="243"/>
      <c r="U233" s="13"/>
      <c r="V233" s="13"/>
      <c r="W233" s="13"/>
      <c r="X233" s="13"/>
      <c r="Y233" s="13"/>
      <c r="Z233" s="13"/>
      <c r="AA233" s="13"/>
      <c r="AB233" s="13"/>
      <c r="AC233" s="13"/>
      <c r="AD233" s="13"/>
      <c r="AE233" s="13"/>
      <c r="AT233" s="244" t="s">
        <v>206</v>
      </c>
      <c r="AU233" s="244" t="s">
        <v>78</v>
      </c>
      <c r="AV233" s="13" t="s">
        <v>76</v>
      </c>
      <c r="AW233" s="13" t="s">
        <v>31</v>
      </c>
      <c r="AX233" s="13" t="s">
        <v>69</v>
      </c>
      <c r="AY233" s="244" t="s">
        <v>193</v>
      </c>
    </row>
    <row r="234" s="14" customFormat="1">
      <c r="A234" s="14"/>
      <c r="B234" s="245"/>
      <c r="C234" s="246"/>
      <c r="D234" s="228" t="s">
        <v>206</v>
      </c>
      <c r="E234" s="247" t="s">
        <v>19</v>
      </c>
      <c r="F234" s="248" t="s">
        <v>1789</v>
      </c>
      <c r="G234" s="246"/>
      <c r="H234" s="249">
        <v>0.78000000000000003</v>
      </c>
      <c r="I234" s="250"/>
      <c r="J234" s="246"/>
      <c r="K234" s="246"/>
      <c r="L234" s="251"/>
      <c r="M234" s="252"/>
      <c r="N234" s="253"/>
      <c r="O234" s="253"/>
      <c r="P234" s="253"/>
      <c r="Q234" s="253"/>
      <c r="R234" s="253"/>
      <c r="S234" s="253"/>
      <c r="T234" s="254"/>
      <c r="U234" s="14"/>
      <c r="V234" s="14"/>
      <c r="W234" s="14"/>
      <c r="X234" s="14"/>
      <c r="Y234" s="14"/>
      <c r="Z234" s="14"/>
      <c r="AA234" s="14"/>
      <c r="AB234" s="14"/>
      <c r="AC234" s="14"/>
      <c r="AD234" s="14"/>
      <c r="AE234" s="14"/>
      <c r="AT234" s="255" t="s">
        <v>206</v>
      </c>
      <c r="AU234" s="255" t="s">
        <v>78</v>
      </c>
      <c r="AV234" s="14" t="s">
        <v>78</v>
      </c>
      <c r="AW234" s="14" t="s">
        <v>31</v>
      </c>
      <c r="AX234" s="14" t="s">
        <v>69</v>
      </c>
      <c r="AY234" s="255" t="s">
        <v>193</v>
      </c>
    </row>
    <row r="235" s="13" customFormat="1">
      <c r="A235" s="13"/>
      <c r="B235" s="235"/>
      <c r="C235" s="236"/>
      <c r="D235" s="228" t="s">
        <v>206</v>
      </c>
      <c r="E235" s="237" t="s">
        <v>19</v>
      </c>
      <c r="F235" s="238" t="s">
        <v>1704</v>
      </c>
      <c r="G235" s="236"/>
      <c r="H235" s="237" t="s">
        <v>19</v>
      </c>
      <c r="I235" s="239"/>
      <c r="J235" s="236"/>
      <c r="K235" s="236"/>
      <c r="L235" s="240"/>
      <c r="M235" s="241"/>
      <c r="N235" s="242"/>
      <c r="O235" s="242"/>
      <c r="P235" s="242"/>
      <c r="Q235" s="242"/>
      <c r="R235" s="242"/>
      <c r="S235" s="242"/>
      <c r="T235" s="243"/>
      <c r="U235" s="13"/>
      <c r="V235" s="13"/>
      <c r="W235" s="13"/>
      <c r="X235" s="13"/>
      <c r="Y235" s="13"/>
      <c r="Z235" s="13"/>
      <c r="AA235" s="13"/>
      <c r="AB235" s="13"/>
      <c r="AC235" s="13"/>
      <c r="AD235" s="13"/>
      <c r="AE235" s="13"/>
      <c r="AT235" s="244" t="s">
        <v>206</v>
      </c>
      <c r="AU235" s="244" t="s">
        <v>78</v>
      </c>
      <c r="AV235" s="13" t="s">
        <v>76</v>
      </c>
      <c r="AW235" s="13" t="s">
        <v>31</v>
      </c>
      <c r="AX235" s="13" t="s">
        <v>69</v>
      </c>
      <c r="AY235" s="244" t="s">
        <v>193</v>
      </c>
    </row>
    <row r="236" s="14" customFormat="1">
      <c r="A236" s="14"/>
      <c r="B236" s="245"/>
      <c r="C236" s="246"/>
      <c r="D236" s="228" t="s">
        <v>206</v>
      </c>
      <c r="E236" s="247" t="s">
        <v>19</v>
      </c>
      <c r="F236" s="248" t="s">
        <v>1789</v>
      </c>
      <c r="G236" s="246"/>
      <c r="H236" s="249">
        <v>0.78000000000000003</v>
      </c>
      <c r="I236" s="250"/>
      <c r="J236" s="246"/>
      <c r="K236" s="246"/>
      <c r="L236" s="251"/>
      <c r="M236" s="252"/>
      <c r="N236" s="253"/>
      <c r="O236" s="253"/>
      <c r="P236" s="253"/>
      <c r="Q236" s="253"/>
      <c r="R236" s="253"/>
      <c r="S236" s="253"/>
      <c r="T236" s="254"/>
      <c r="U236" s="14"/>
      <c r="V236" s="14"/>
      <c r="W236" s="14"/>
      <c r="X236" s="14"/>
      <c r="Y236" s="14"/>
      <c r="Z236" s="14"/>
      <c r="AA236" s="14"/>
      <c r="AB236" s="14"/>
      <c r="AC236" s="14"/>
      <c r="AD236" s="14"/>
      <c r="AE236" s="14"/>
      <c r="AT236" s="255" t="s">
        <v>206</v>
      </c>
      <c r="AU236" s="255" t="s">
        <v>78</v>
      </c>
      <c r="AV236" s="14" t="s">
        <v>78</v>
      </c>
      <c r="AW236" s="14" t="s">
        <v>31</v>
      </c>
      <c r="AX236" s="14" t="s">
        <v>69</v>
      </c>
      <c r="AY236" s="255" t="s">
        <v>193</v>
      </c>
    </row>
    <row r="237" s="14" customFormat="1">
      <c r="A237" s="14"/>
      <c r="B237" s="245"/>
      <c r="C237" s="246"/>
      <c r="D237" s="228" t="s">
        <v>206</v>
      </c>
      <c r="E237" s="247" t="s">
        <v>19</v>
      </c>
      <c r="F237" s="248" t="s">
        <v>1790</v>
      </c>
      <c r="G237" s="246"/>
      <c r="H237" s="249">
        <v>1.1399999999999999</v>
      </c>
      <c r="I237" s="250"/>
      <c r="J237" s="246"/>
      <c r="K237" s="246"/>
      <c r="L237" s="251"/>
      <c r="M237" s="252"/>
      <c r="N237" s="253"/>
      <c r="O237" s="253"/>
      <c r="P237" s="253"/>
      <c r="Q237" s="253"/>
      <c r="R237" s="253"/>
      <c r="S237" s="253"/>
      <c r="T237" s="254"/>
      <c r="U237" s="14"/>
      <c r="V237" s="14"/>
      <c r="W237" s="14"/>
      <c r="X237" s="14"/>
      <c r="Y237" s="14"/>
      <c r="Z237" s="14"/>
      <c r="AA237" s="14"/>
      <c r="AB237" s="14"/>
      <c r="AC237" s="14"/>
      <c r="AD237" s="14"/>
      <c r="AE237" s="14"/>
      <c r="AT237" s="255" t="s">
        <v>206</v>
      </c>
      <c r="AU237" s="255" t="s">
        <v>78</v>
      </c>
      <c r="AV237" s="14" t="s">
        <v>78</v>
      </c>
      <c r="AW237" s="14" t="s">
        <v>31</v>
      </c>
      <c r="AX237" s="14" t="s">
        <v>69</v>
      </c>
      <c r="AY237" s="255" t="s">
        <v>193</v>
      </c>
    </row>
    <row r="238" s="13" customFormat="1">
      <c r="A238" s="13"/>
      <c r="B238" s="235"/>
      <c r="C238" s="236"/>
      <c r="D238" s="228" t="s">
        <v>206</v>
      </c>
      <c r="E238" s="237" t="s">
        <v>19</v>
      </c>
      <c r="F238" s="238" t="s">
        <v>1724</v>
      </c>
      <c r="G238" s="236"/>
      <c r="H238" s="237" t="s">
        <v>19</v>
      </c>
      <c r="I238" s="239"/>
      <c r="J238" s="236"/>
      <c r="K238" s="236"/>
      <c r="L238" s="240"/>
      <c r="M238" s="241"/>
      <c r="N238" s="242"/>
      <c r="O238" s="242"/>
      <c r="P238" s="242"/>
      <c r="Q238" s="242"/>
      <c r="R238" s="242"/>
      <c r="S238" s="242"/>
      <c r="T238" s="243"/>
      <c r="U238" s="13"/>
      <c r="V238" s="13"/>
      <c r="W238" s="13"/>
      <c r="X238" s="13"/>
      <c r="Y238" s="13"/>
      <c r="Z238" s="13"/>
      <c r="AA238" s="13"/>
      <c r="AB238" s="13"/>
      <c r="AC238" s="13"/>
      <c r="AD238" s="13"/>
      <c r="AE238" s="13"/>
      <c r="AT238" s="244" t="s">
        <v>206</v>
      </c>
      <c r="AU238" s="244" t="s">
        <v>78</v>
      </c>
      <c r="AV238" s="13" t="s">
        <v>76</v>
      </c>
      <c r="AW238" s="13" t="s">
        <v>31</v>
      </c>
      <c r="AX238" s="13" t="s">
        <v>69</v>
      </c>
      <c r="AY238" s="244" t="s">
        <v>193</v>
      </c>
    </row>
    <row r="239" s="14" customFormat="1">
      <c r="A239" s="14"/>
      <c r="B239" s="245"/>
      <c r="C239" s="246"/>
      <c r="D239" s="228" t="s">
        <v>206</v>
      </c>
      <c r="E239" s="247" t="s">
        <v>19</v>
      </c>
      <c r="F239" s="248" t="s">
        <v>1789</v>
      </c>
      <c r="G239" s="246"/>
      <c r="H239" s="249">
        <v>0.78000000000000003</v>
      </c>
      <c r="I239" s="250"/>
      <c r="J239" s="246"/>
      <c r="K239" s="246"/>
      <c r="L239" s="251"/>
      <c r="M239" s="252"/>
      <c r="N239" s="253"/>
      <c r="O239" s="253"/>
      <c r="P239" s="253"/>
      <c r="Q239" s="253"/>
      <c r="R239" s="253"/>
      <c r="S239" s="253"/>
      <c r="T239" s="254"/>
      <c r="U239" s="14"/>
      <c r="V239" s="14"/>
      <c r="W239" s="14"/>
      <c r="X239" s="14"/>
      <c r="Y239" s="14"/>
      <c r="Z239" s="14"/>
      <c r="AA239" s="14"/>
      <c r="AB239" s="14"/>
      <c r="AC239" s="14"/>
      <c r="AD239" s="14"/>
      <c r="AE239" s="14"/>
      <c r="AT239" s="255" t="s">
        <v>206</v>
      </c>
      <c r="AU239" s="255" t="s">
        <v>78</v>
      </c>
      <c r="AV239" s="14" t="s">
        <v>78</v>
      </c>
      <c r="AW239" s="14" t="s">
        <v>31</v>
      </c>
      <c r="AX239" s="14" t="s">
        <v>69</v>
      </c>
      <c r="AY239" s="255" t="s">
        <v>193</v>
      </c>
    </row>
    <row r="240" s="14" customFormat="1">
      <c r="A240" s="14"/>
      <c r="B240" s="245"/>
      <c r="C240" s="246"/>
      <c r="D240" s="228" t="s">
        <v>206</v>
      </c>
      <c r="E240" s="247" t="s">
        <v>19</v>
      </c>
      <c r="F240" s="248" t="s">
        <v>1790</v>
      </c>
      <c r="G240" s="246"/>
      <c r="H240" s="249">
        <v>1.1399999999999999</v>
      </c>
      <c r="I240" s="250"/>
      <c r="J240" s="246"/>
      <c r="K240" s="246"/>
      <c r="L240" s="251"/>
      <c r="M240" s="252"/>
      <c r="N240" s="253"/>
      <c r="O240" s="253"/>
      <c r="P240" s="253"/>
      <c r="Q240" s="253"/>
      <c r="R240" s="253"/>
      <c r="S240" s="253"/>
      <c r="T240" s="254"/>
      <c r="U240" s="14"/>
      <c r="V240" s="14"/>
      <c r="W240" s="14"/>
      <c r="X240" s="14"/>
      <c r="Y240" s="14"/>
      <c r="Z240" s="14"/>
      <c r="AA240" s="14"/>
      <c r="AB240" s="14"/>
      <c r="AC240" s="14"/>
      <c r="AD240" s="14"/>
      <c r="AE240" s="14"/>
      <c r="AT240" s="255" t="s">
        <v>206</v>
      </c>
      <c r="AU240" s="255" t="s">
        <v>78</v>
      </c>
      <c r="AV240" s="14" t="s">
        <v>78</v>
      </c>
      <c r="AW240" s="14" t="s">
        <v>31</v>
      </c>
      <c r="AX240" s="14" t="s">
        <v>69</v>
      </c>
      <c r="AY240" s="255" t="s">
        <v>193</v>
      </c>
    </row>
    <row r="241" s="15" customFormat="1">
      <c r="A241" s="15"/>
      <c r="B241" s="256"/>
      <c r="C241" s="257"/>
      <c r="D241" s="228" t="s">
        <v>206</v>
      </c>
      <c r="E241" s="258" t="s">
        <v>19</v>
      </c>
      <c r="F241" s="259" t="s">
        <v>218</v>
      </c>
      <c r="G241" s="257"/>
      <c r="H241" s="260">
        <v>4.6200000000000001</v>
      </c>
      <c r="I241" s="261"/>
      <c r="J241" s="257"/>
      <c r="K241" s="257"/>
      <c r="L241" s="262"/>
      <c r="M241" s="263"/>
      <c r="N241" s="264"/>
      <c r="O241" s="264"/>
      <c r="P241" s="264"/>
      <c r="Q241" s="264"/>
      <c r="R241" s="264"/>
      <c r="S241" s="264"/>
      <c r="T241" s="265"/>
      <c r="U241" s="15"/>
      <c r="V241" s="15"/>
      <c r="W241" s="15"/>
      <c r="X241" s="15"/>
      <c r="Y241" s="15"/>
      <c r="Z241" s="15"/>
      <c r="AA241" s="15"/>
      <c r="AB241" s="15"/>
      <c r="AC241" s="15"/>
      <c r="AD241" s="15"/>
      <c r="AE241" s="15"/>
      <c r="AT241" s="266" t="s">
        <v>206</v>
      </c>
      <c r="AU241" s="266" t="s">
        <v>78</v>
      </c>
      <c r="AV241" s="15" t="s">
        <v>200</v>
      </c>
      <c r="AW241" s="15" t="s">
        <v>31</v>
      </c>
      <c r="AX241" s="15" t="s">
        <v>76</v>
      </c>
      <c r="AY241" s="266" t="s">
        <v>193</v>
      </c>
    </row>
    <row r="242" s="2" customFormat="1" ht="16.5" customHeight="1">
      <c r="A242" s="41"/>
      <c r="B242" s="42"/>
      <c r="C242" s="215" t="s">
        <v>300</v>
      </c>
      <c r="D242" s="215" t="s">
        <v>195</v>
      </c>
      <c r="E242" s="216" t="s">
        <v>1791</v>
      </c>
      <c r="F242" s="217" t="s">
        <v>1792</v>
      </c>
      <c r="G242" s="218" t="s">
        <v>258</v>
      </c>
      <c r="H242" s="219">
        <v>23.52</v>
      </c>
      <c r="I242" s="220"/>
      <c r="J242" s="221">
        <f>ROUND(I242*H242,2)</f>
        <v>0</v>
      </c>
      <c r="K242" s="217" t="s">
        <v>199</v>
      </c>
      <c r="L242" s="47"/>
      <c r="M242" s="222" t="s">
        <v>19</v>
      </c>
      <c r="N242" s="223" t="s">
        <v>40</v>
      </c>
      <c r="O242" s="87"/>
      <c r="P242" s="224">
        <f>O242*H242</f>
        <v>0</v>
      </c>
      <c r="Q242" s="224">
        <v>0.0078499999999999993</v>
      </c>
      <c r="R242" s="224">
        <f>Q242*H242</f>
        <v>0.18463199999999999</v>
      </c>
      <c r="S242" s="224">
        <v>0</v>
      </c>
      <c r="T242" s="225">
        <f>S242*H242</f>
        <v>0</v>
      </c>
      <c r="U242" s="41"/>
      <c r="V242" s="41"/>
      <c r="W242" s="41"/>
      <c r="X242" s="41"/>
      <c r="Y242" s="41"/>
      <c r="Z242" s="41"/>
      <c r="AA242" s="41"/>
      <c r="AB242" s="41"/>
      <c r="AC242" s="41"/>
      <c r="AD242" s="41"/>
      <c r="AE242" s="41"/>
      <c r="AR242" s="226" t="s">
        <v>200</v>
      </c>
      <c r="AT242" s="226" t="s">
        <v>195</v>
      </c>
      <c r="AU242" s="226" t="s">
        <v>78</v>
      </c>
      <c r="AY242" s="20" t="s">
        <v>193</v>
      </c>
      <c r="BE242" s="227">
        <f>IF(N242="základní",J242,0)</f>
        <v>0</v>
      </c>
      <c r="BF242" s="227">
        <f>IF(N242="snížená",J242,0)</f>
        <v>0</v>
      </c>
      <c r="BG242" s="227">
        <f>IF(N242="zákl. přenesená",J242,0)</f>
        <v>0</v>
      </c>
      <c r="BH242" s="227">
        <f>IF(N242="sníž. přenesená",J242,0)</f>
        <v>0</v>
      </c>
      <c r="BI242" s="227">
        <f>IF(N242="nulová",J242,0)</f>
        <v>0</v>
      </c>
      <c r="BJ242" s="20" t="s">
        <v>76</v>
      </c>
      <c r="BK242" s="227">
        <f>ROUND(I242*H242,2)</f>
        <v>0</v>
      </c>
      <c r="BL242" s="20" t="s">
        <v>200</v>
      </c>
      <c r="BM242" s="226" t="s">
        <v>1793</v>
      </c>
    </row>
    <row r="243" s="2" customFormat="1">
      <c r="A243" s="41"/>
      <c r="B243" s="42"/>
      <c r="C243" s="43"/>
      <c r="D243" s="228" t="s">
        <v>202</v>
      </c>
      <c r="E243" s="43"/>
      <c r="F243" s="229" t="s">
        <v>1794</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202</v>
      </c>
      <c r="AU243" s="20" t="s">
        <v>78</v>
      </c>
    </row>
    <row r="244" s="2" customFormat="1">
      <c r="A244" s="41"/>
      <c r="B244" s="42"/>
      <c r="C244" s="43"/>
      <c r="D244" s="233" t="s">
        <v>204</v>
      </c>
      <c r="E244" s="43"/>
      <c r="F244" s="234" t="s">
        <v>1795</v>
      </c>
      <c r="G244" s="43"/>
      <c r="H244" s="43"/>
      <c r="I244" s="230"/>
      <c r="J244" s="43"/>
      <c r="K244" s="43"/>
      <c r="L244" s="47"/>
      <c r="M244" s="231"/>
      <c r="N244" s="232"/>
      <c r="O244" s="87"/>
      <c r="P244" s="87"/>
      <c r="Q244" s="87"/>
      <c r="R244" s="87"/>
      <c r="S244" s="87"/>
      <c r="T244" s="88"/>
      <c r="U244" s="41"/>
      <c r="V244" s="41"/>
      <c r="W244" s="41"/>
      <c r="X244" s="41"/>
      <c r="Y244" s="41"/>
      <c r="Z244" s="41"/>
      <c r="AA244" s="41"/>
      <c r="AB244" s="41"/>
      <c r="AC244" s="41"/>
      <c r="AD244" s="41"/>
      <c r="AE244" s="41"/>
      <c r="AT244" s="20" t="s">
        <v>204</v>
      </c>
      <c r="AU244" s="20" t="s">
        <v>78</v>
      </c>
    </row>
    <row r="245" s="13" customFormat="1">
      <c r="A245" s="13"/>
      <c r="B245" s="235"/>
      <c r="C245" s="236"/>
      <c r="D245" s="228" t="s">
        <v>206</v>
      </c>
      <c r="E245" s="237" t="s">
        <v>19</v>
      </c>
      <c r="F245" s="238" t="s">
        <v>279</v>
      </c>
      <c r="G245" s="236"/>
      <c r="H245" s="237" t="s">
        <v>19</v>
      </c>
      <c r="I245" s="239"/>
      <c r="J245" s="236"/>
      <c r="K245" s="236"/>
      <c r="L245" s="240"/>
      <c r="M245" s="241"/>
      <c r="N245" s="242"/>
      <c r="O245" s="242"/>
      <c r="P245" s="242"/>
      <c r="Q245" s="242"/>
      <c r="R245" s="242"/>
      <c r="S245" s="242"/>
      <c r="T245" s="243"/>
      <c r="U245" s="13"/>
      <c r="V245" s="13"/>
      <c r="W245" s="13"/>
      <c r="X245" s="13"/>
      <c r="Y245" s="13"/>
      <c r="Z245" s="13"/>
      <c r="AA245" s="13"/>
      <c r="AB245" s="13"/>
      <c r="AC245" s="13"/>
      <c r="AD245" s="13"/>
      <c r="AE245" s="13"/>
      <c r="AT245" s="244" t="s">
        <v>206</v>
      </c>
      <c r="AU245" s="244" t="s">
        <v>78</v>
      </c>
      <c r="AV245" s="13" t="s">
        <v>76</v>
      </c>
      <c r="AW245" s="13" t="s">
        <v>31</v>
      </c>
      <c r="AX245" s="13" t="s">
        <v>69</v>
      </c>
      <c r="AY245" s="244" t="s">
        <v>193</v>
      </c>
    </row>
    <row r="246" s="13" customFormat="1">
      <c r="A246" s="13"/>
      <c r="B246" s="235"/>
      <c r="C246" s="236"/>
      <c r="D246" s="228" t="s">
        <v>206</v>
      </c>
      <c r="E246" s="237" t="s">
        <v>19</v>
      </c>
      <c r="F246" s="238" t="s">
        <v>1702</v>
      </c>
      <c r="G246" s="236"/>
      <c r="H246" s="237" t="s">
        <v>19</v>
      </c>
      <c r="I246" s="239"/>
      <c r="J246" s="236"/>
      <c r="K246" s="236"/>
      <c r="L246" s="240"/>
      <c r="M246" s="241"/>
      <c r="N246" s="242"/>
      <c r="O246" s="242"/>
      <c r="P246" s="242"/>
      <c r="Q246" s="242"/>
      <c r="R246" s="242"/>
      <c r="S246" s="242"/>
      <c r="T246" s="243"/>
      <c r="U246" s="13"/>
      <c r="V246" s="13"/>
      <c r="W246" s="13"/>
      <c r="X246" s="13"/>
      <c r="Y246" s="13"/>
      <c r="Z246" s="13"/>
      <c r="AA246" s="13"/>
      <c r="AB246" s="13"/>
      <c r="AC246" s="13"/>
      <c r="AD246" s="13"/>
      <c r="AE246" s="13"/>
      <c r="AT246" s="244" t="s">
        <v>206</v>
      </c>
      <c r="AU246" s="244" t="s">
        <v>78</v>
      </c>
      <c r="AV246" s="13" t="s">
        <v>76</v>
      </c>
      <c r="AW246" s="13" t="s">
        <v>31</v>
      </c>
      <c r="AX246" s="13" t="s">
        <v>69</v>
      </c>
      <c r="AY246" s="244" t="s">
        <v>193</v>
      </c>
    </row>
    <row r="247" s="14" customFormat="1">
      <c r="A247" s="14"/>
      <c r="B247" s="245"/>
      <c r="C247" s="246"/>
      <c r="D247" s="228" t="s">
        <v>206</v>
      </c>
      <c r="E247" s="247" t="s">
        <v>19</v>
      </c>
      <c r="F247" s="248" t="s">
        <v>1796</v>
      </c>
      <c r="G247" s="246"/>
      <c r="H247" s="249">
        <v>2.6000000000000001</v>
      </c>
      <c r="I247" s="250"/>
      <c r="J247" s="246"/>
      <c r="K247" s="246"/>
      <c r="L247" s="251"/>
      <c r="M247" s="252"/>
      <c r="N247" s="253"/>
      <c r="O247" s="253"/>
      <c r="P247" s="253"/>
      <c r="Q247" s="253"/>
      <c r="R247" s="253"/>
      <c r="S247" s="253"/>
      <c r="T247" s="254"/>
      <c r="U247" s="14"/>
      <c r="V247" s="14"/>
      <c r="W247" s="14"/>
      <c r="X247" s="14"/>
      <c r="Y247" s="14"/>
      <c r="Z247" s="14"/>
      <c r="AA247" s="14"/>
      <c r="AB247" s="14"/>
      <c r="AC247" s="14"/>
      <c r="AD247" s="14"/>
      <c r="AE247" s="14"/>
      <c r="AT247" s="255" t="s">
        <v>206</v>
      </c>
      <c r="AU247" s="255" t="s">
        <v>78</v>
      </c>
      <c r="AV247" s="14" t="s">
        <v>78</v>
      </c>
      <c r="AW247" s="14" t="s">
        <v>31</v>
      </c>
      <c r="AX247" s="14" t="s">
        <v>69</v>
      </c>
      <c r="AY247" s="255" t="s">
        <v>193</v>
      </c>
    </row>
    <row r="248" s="13" customFormat="1">
      <c r="A248" s="13"/>
      <c r="B248" s="235"/>
      <c r="C248" s="236"/>
      <c r="D248" s="228" t="s">
        <v>206</v>
      </c>
      <c r="E248" s="237" t="s">
        <v>19</v>
      </c>
      <c r="F248" s="238" t="s">
        <v>1704</v>
      </c>
      <c r="G248" s="236"/>
      <c r="H248" s="237" t="s">
        <v>19</v>
      </c>
      <c r="I248" s="239"/>
      <c r="J248" s="236"/>
      <c r="K248" s="236"/>
      <c r="L248" s="240"/>
      <c r="M248" s="241"/>
      <c r="N248" s="242"/>
      <c r="O248" s="242"/>
      <c r="P248" s="242"/>
      <c r="Q248" s="242"/>
      <c r="R248" s="242"/>
      <c r="S248" s="242"/>
      <c r="T248" s="243"/>
      <c r="U248" s="13"/>
      <c r="V248" s="13"/>
      <c r="W248" s="13"/>
      <c r="X248" s="13"/>
      <c r="Y248" s="13"/>
      <c r="Z248" s="13"/>
      <c r="AA248" s="13"/>
      <c r="AB248" s="13"/>
      <c r="AC248" s="13"/>
      <c r="AD248" s="13"/>
      <c r="AE248" s="13"/>
      <c r="AT248" s="244" t="s">
        <v>206</v>
      </c>
      <c r="AU248" s="244" t="s">
        <v>78</v>
      </c>
      <c r="AV248" s="13" t="s">
        <v>76</v>
      </c>
      <c r="AW248" s="13" t="s">
        <v>31</v>
      </c>
      <c r="AX248" s="13" t="s">
        <v>69</v>
      </c>
      <c r="AY248" s="244" t="s">
        <v>193</v>
      </c>
    </row>
    <row r="249" s="14" customFormat="1">
      <c r="A249" s="14"/>
      <c r="B249" s="245"/>
      <c r="C249" s="246"/>
      <c r="D249" s="228" t="s">
        <v>206</v>
      </c>
      <c r="E249" s="247" t="s">
        <v>19</v>
      </c>
      <c r="F249" s="248" t="s">
        <v>1796</v>
      </c>
      <c r="G249" s="246"/>
      <c r="H249" s="249">
        <v>2.6000000000000001</v>
      </c>
      <c r="I249" s="250"/>
      <c r="J249" s="246"/>
      <c r="K249" s="246"/>
      <c r="L249" s="251"/>
      <c r="M249" s="252"/>
      <c r="N249" s="253"/>
      <c r="O249" s="253"/>
      <c r="P249" s="253"/>
      <c r="Q249" s="253"/>
      <c r="R249" s="253"/>
      <c r="S249" s="253"/>
      <c r="T249" s="254"/>
      <c r="U249" s="14"/>
      <c r="V249" s="14"/>
      <c r="W249" s="14"/>
      <c r="X249" s="14"/>
      <c r="Y249" s="14"/>
      <c r="Z249" s="14"/>
      <c r="AA249" s="14"/>
      <c r="AB249" s="14"/>
      <c r="AC249" s="14"/>
      <c r="AD249" s="14"/>
      <c r="AE249" s="14"/>
      <c r="AT249" s="255" t="s">
        <v>206</v>
      </c>
      <c r="AU249" s="255" t="s">
        <v>78</v>
      </c>
      <c r="AV249" s="14" t="s">
        <v>78</v>
      </c>
      <c r="AW249" s="14" t="s">
        <v>31</v>
      </c>
      <c r="AX249" s="14" t="s">
        <v>69</v>
      </c>
      <c r="AY249" s="255" t="s">
        <v>193</v>
      </c>
    </row>
    <row r="250" s="14" customFormat="1">
      <c r="A250" s="14"/>
      <c r="B250" s="245"/>
      <c r="C250" s="246"/>
      <c r="D250" s="228" t="s">
        <v>206</v>
      </c>
      <c r="E250" s="247" t="s">
        <v>19</v>
      </c>
      <c r="F250" s="248" t="s">
        <v>1797</v>
      </c>
      <c r="G250" s="246"/>
      <c r="H250" s="249">
        <v>4.5599999999999996</v>
      </c>
      <c r="I250" s="250"/>
      <c r="J250" s="246"/>
      <c r="K250" s="246"/>
      <c r="L250" s="251"/>
      <c r="M250" s="252"/>
      <c r="N250" s="253"/>
      <c r="O250" s="253"/>
      <c r="P250" s="253"/>
      <c r="Q250" s="253"/>
      <c r="R250" s="253"/>
      <c r="S250" s="253"/>
      <c r="T250" s="254"/>
      <c r="U250" s="14"/>
      <c r="V250" s="14"/>
      <c r="W250" s="14"/>
      <c r="X250" s="14"/>
      <c r="Y250" s="14"/>
      <c r="Z250" s="14"/>
      <c r="AA250" s="14"/>
      <c r="AB250" s="14"/>
      <c r="AC250" s="14"/>
      <c r="AD250" s="14"/>
      <c r="AE250" s="14"/>
      <c r="AT250" s="255" t="s">
        <v>206</v>
      </c>
      <c r="AU250" s="255" t="s">
        <v>78</v>
      </c>
      <c r="AV250" s="14" t="s">
        <v>78</v>
      </c>
      <c r="AW250" s="14" t="s">
        <v>31</v>
      </c>
      <c r="AX250" s="14" t="s">
        <v>69</v>
      </c>
      <c r="AY250" s="255" t="s">
        <v>193</v>
      </c>
    </row>
    <row r="251" s="13" customFormat="1">
      <c r="A251" s="13"/>
      <c r="B251" s="235"/>
      <c r="C251" s="236"/>
      <c r="D251" s="228" t="s">
        <v>206</v>
      </c>
      <c r="E251" s="237" t="s">
        <v>19</v>
      </c>
      <c r="F251" s="238" t="s">
        <v>1724</v>
      </c>
      <c r="G251" s="236"/>
      <c r="H251" s="237" t="s">
        <v>19</v>
      </c>
      <c r="I251" s="239"/>
      <c r="J251" s="236"/>
      <c r="K251" s="236"/>
      <c r="L251" s="240"/>
      <c r="M251" s="241"/>
      <c r="N251" s="242"/>
      <c r="O251" s="242"/>
      <c r="P251" s="242"/>
      <c r="Q251" s="242"/>
      <c r="R251" s="242"/>
      <c r="S251" s="242"/>
      <c r="T251" s="243"/>
      <c r="U251" s="13"/>
      <c r="V251" s="13"/>
      <c r="W251" s="13"/>
      <c r="X251" s="13"/>
      <c r="Y251" s="13"/>
      <c r="Z251" s="13"/>
      <c r="AA251" s="13"/>
      <c r="AB251" s="13"/>
      <c r="AC251" s="13"/>
      <c r="AD251" s="13"/>
      <c r="AE251" s="13"/>
      <c r="AT251" s="244" t="s">
        <v>206</v>
      </c>
      <c r="AU251" s="244" t="s">
        <v>78</v>
      </c>
      <c r="AV251" s="13" t="s">
        <v>76</v>
      </c>
      <c r="AW251" s="13" t="s">
        <v>31</v>
      </c>
      <c r="AX251" s="13" t="s">
        <v>69</v>
      </c>
      <c r="AY251" s="244" t="s">
        <v>193</v>
      </c>
    </row>
    <row r="252" s="14" customFormat="1">
      <c r="A252" s="14"/>
      <c r="B252" s="245"/>
      <c r="C252" s="246"/>
      <c r="D252" s="228" t="s">
        <v>206</v>
      </c>
      <c r="E252" s="247" t="s">
        <v>19</v>
      </c>
      <c r="F252" s="248" t="s">
        <v>1796</v>
      </c>
      <c r="G252" s="246"/>
      <c r="H252" s="249">
        <v>2.6000000000000001</v>
      </c>
      <c r="I252" s="250"/>
      <c r="J252" s="246"/>
      <c r="K252" s="246"/>
      <c r="L252" s="251"/>
      <c r="M252" s="252"/>
      <c r="N252" s="253"/>
      <c r="O252" s="253"/>
      <c r="P252" s="253"/>
      <c r="Q252" s="253"/>
      <c r="R252" s="253"/>
      <c r="S252" s="253"/>
      <c r="T252" s="254"/>
      <c r="U252" s="14"/>
      <c r="V252" s="14"/>
      <c r="W252" s="14"/>
      <c r="X252" s="14"/>
      <c r="Y252" s="14"/>
      <c r="Z252" s="14"/>
      <c r="AA252" s="14"/>
      <c r="AB252" s="14"/>
      <c r="AC252" s="14"/>
      <c r="AD252" s="14"/>
      <c r="AE252" s="14"/>
      <c r="AT252" s="255" t="s">
        <v>206</v>
      </c>
      <c r="AU252" s="255" t="s">
        <v>78</v>
      </c>
      <c r="AV252" s="14" t="s">
        <v>78</v>
      </c>
      <c r="AW252" s="14" t="s">
        <v>31</v>
      </c>
      <c r="AX252" s="14" t="s">
        <v>69</v>
      </c>
      <c r="AY252" s="255" t="s">
        <v>193</v>
      </c>
    </row>
    <row r="253" s="14" customFormat="1">
      <c r="A253" s="14"/>
      <c r="B253" s="245"/>
      <c r="C253" s="246"/>
      <c r="D253" s="228" t="s">
        <v>206</v>
      </c>
      <c r="E253" s="247" t="s">
        <v>19</v>
      </c>
      <c r="F253" s="248" t="s">
        <v>1797</v>
      </c>
      <c r="G253" s="246"/>
      <c r="H253" s="249">
        <v>4.5599999999999996</v>
      </c>
      <c r="I253" s="250"/>
      <c r="J253" s="246"/>
      <c r="K253" s="246"/>
      <c r="L253" s="251"/>
      <c r="M253" s="252"/>
      <c r="N253" s="253"/>
      <c r="O253" s="253"/>
      <c r="P253" s="253"/>
      <c r="Q253" s="253"/>
      <c r="R253" s="253"/>
      <c r="S253" s="253"/>
      <c r="T253" s="254"/>
      <c r="U253" s="14"/>
      <c r="V253" s="14"/>
      <c r="W253" s="14"/>
      <c r="X253" s="14"/>
      <c r="Y253" s="14"/>
      <c r="Z253" s="14"/>
      <c r="AA253" s="14"/>
      <c r="AB253" s="14"/>
      <c r="AC253" s="14"/>
      <c r="AD253" s="14"/>
      <c r="AE253" s="14"/>
      <c r="AT253" s="255" t="s">
        <v>206</v>
      </c>
      <c r="AU253" s="255" t="s">
        <v>78</v>
      </c>
      <c r="AV253" s="14" t="s">
        <v>78</v>
      </c>
      <c r="AW253" s="14" t="s">
        <v>31</v>
      </c>
      <c r="AX253" s="14" t="s">
        <v>69</v>
      </c>
      <c r="AY253" s="255" t="s">
        <v>193</v>
      </c>
    </row>
    <row r="254" s="14" customFormat="1">
      <c r="A254" s="14"/>
      <c r="B254" s="245"/>
      <c r="C254" s="246"/>
      <c r="D254" s="228" t="s">
        <v>206</v>
      </c>
      <c r="E254" s="247" t="s">
        <v>19</v>
      </c>
      <c r="F254" s="248" t="s">
        <v>1798</v>
      </c>
      <c r="G254" s="246"/>
      <c r="H254" s="249">
        <v>6.5999999999999996</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206</v>
      </c>
      <c r="AU254" s="255" t="s">
        <v>78</v>
      </c>
      <c r="AV254" s="14" t="s">
        <v>78</v>
      </c>
      <c r="AW254" s="14" t="s">
        <v>31</v>
      </c>
      <c r="AX254" s="14" t="s">
        <v>69</v>
      </c>
      <c r="AY254" s="255" t="s">
        <v>193</v>
      </c>
    </row>
    <row r="255" s="15" customFormat="1">
      <c r="A255" s="15"/>
      <c r="B255" s="256"/>
      <c r="C255" s="257"/>
      <c r="D255" s="228" t="s">
        <v>206</v>
      </c>
      <c r="E255" s="258" t="s">
        <v>19</v>
      </c>
      <c r="F255" s="259" t="s">
        <v>218</v>
      </c>
      <c r="G255" s="257"/>
      <c r="H255" s="260">
        <v>23.52</v>
      </c>
      <c r="I255" s="261"/>
      <c r="J255" s="257"/>
      <c r="K255" s="257"/>
      <c r="L255" s="262"/>
      <c r="M255" s="263"/>
      <c r="N255" s="264"/>
      <c r="O255" s="264"/>
      <c r="P255" s="264"/>
      <c r="Q255" s="264"/>
      <c r="R255" s="264"/>
      <c r="S255" s="264"/>
      <c r="T255" s="265"/>
      <c r="U255" s="15"/>
      <c r="V255" s="15"/>
      <c r="W255" s="15"/>
      <c r="X255" s="15"/>
      <c r="Y255" s="15"/>
      <c r="Z255" s="15"/>
      <c r="AA255" s="15"/>
      <c r="AB255" s="15"/>
      <c r="AC255" s="15"/>
      <c r="AD255" s="15"/>
      <c r="AE255" s="15"/>
      <c r="AT255" s="266" t="s">
        <v>206</v>
      </c>
      <c r="AU255" s="266" t="s">
        <v>78</v>
      </c>
      <c r="AV255" s="15" t="s">
        <v>200</v>
      </c>
      <c r="AW255" s="15" t="s">
        <v>31</v>
      </c>
      <c r="AX255" s="15" t="s">
        <v>76</v>
      </c>
      <c r="AY255" s="266" t="s">
        <v>193</v>
      </c>
    </row>
    <row r="256" s="2" customFormat="1" ht="16.5" customHeight="1">
      <c r="A256" s="41"/>
      <c r="B256" s="42"/>
      <c r="C256" s="215" t="s">
        <v>307</v>
      </c>
      <c r="D256" s="215" t="s">
        <v>195</v>
      </c>
      <c r="E256" s="216" t="s">
        <v>1799</v>
      </c>
      <c r="F256" s="217" t="s">
        <v>1800</v>
      </c>
      <c r="G256" s="218" t="s">
        <v>326</v>
      </c>
      <c r="H256" s="219">
        <v>2</v>
      </c>
      <c r="I256" s="220"/>
      <c r="J256" s="221">
        <f>ROUND(I256*H256,2)</f>
        <v>0</v>
      </c>
      <c r="K256" s="217" t="s">
        <v>19</v>
      </c>
      <c r="L256" s="47"/>
      <c r="M256" s="222" t="s">
        <v>19</v>
      </c>
      <c r="N256" s="223" t="s">
        <v>40</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200</v>
      </c>
      <c r="AT256" s="226" t="s">
        <v>195</v>
      </c>
      <c r="AU256" s="226" t="s">
        <v>78</v>
      </c>
      <c r="AY256" s="20" t="s">
        <v>193</v>
      </c>
      <c r="BE256" s="227">
        <f>IF(N256="základní",J256,0)</f>
        <v>0</v>
      </c>
      <c r="BF256" s="227">
        <f>IF(N256="snížená",J256,0)</f>
        <v>0</v>
      </c>
      <c r="BG256" s="227">
        <f>IF(N256="zákl. přenesená",J256,0)</f>
        <v>0</v>
      </c>
      <c r="BH256" s="227">
        <f>IF(N256="sníž. přenesená",J256,0)</f>
        <v>0</v>
      </c>
      <c r="BI256" s="227">
        <f>IF(N256="nulová",J256,0)</f>
        <v>0</v>
      </c>
      <c r="BJ256" s="20" t="s">
        <v>76</v>
      </c>
      <c r="BK256" s="227">
        <f>ROUND(I256*H256,2)</f>
        <v>0</v>
      </c>
      <c r="BL256" s="20" t="s">
        <v>200</v>
      </c>
      <c r="BM256" s="226" t="s">
        <v>1801</v>
      </c>
    </row>
    <row r="257" s="2" customFormat="1">
      <c r="A257" s="41"/>
      <c r="B257" s="42"/>
      <c r="C257" s="43"/>
      <c r="D257" s="228" t="s">
        <v>202</v>
      </c>
      <c r="E257" s="43"/>
      <c r="F257" s="229" t="s">
        <v>1802</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202</v>
      </c>
      <c r="AU257" s="20" t="s">
        <v>78</v>
      </c>
    </row>
    <row r="258" s="13" customFormat="1">
      <c r="A258" s="13"/>
      <c r="B258" s="235"/>
      <c r="C258" s="236"/>
      <c r="D258" s="228" t="s">
        <v>206</v>
      </c>
      <c r="E258" s="237" t="s">
        <v>19</v>
      </c>
      <c r="F258" s="238" t="s">
        <v>279</v>
      </c>
      <c r="G258" s="236"/>
      <c r="H258" s="237" t="s">
        <v>19</v>
      </c>
      <c r="I258" s="239"/>
      <c r="J258" s="236"/>
      <c r="K258" s="236"/>
      <c r="L258" s="240"/>
      <c r="M258" s="241"/>
      <c r="N258" s="242"/>
      <c r="O258" s="242"/>
      <c r="P258" s="242"/>
      <c r="Q258" s="242"/>
      <c r="R258" s="242"/>
      <c r="S258" s="242"/>
      <c r="T258" s="243"/>
      <c r="U258" s="13"/>
      <c r="V258" s="13"/>
      <c r="W258" s="13"/>
      <c r="X258" s="13"/>
      <c r="Y258" s="13"/>
      <c r="Z258" s="13"/>
      <c r="AA258" s="13"/>
      <c r="AB258" s="13"/>
      <c r="AC258" s="13"/>
      <c r="AD258" s="13"/>
      <c r="AE258" s="13"/>
      <c r="AT258" s="244" t="s">
        <v>206</v>
      </c>
      <c r="AU258" s="244" t="s">
        <v>78</v>
      </c>
      <c r="AV258" s="13" t="s">
        <v>76</v>
      </c>
      <c r="AW258" s="13" t="s">
        <v>31</v>
      </c>
      <c r="AX258" s="13" t="s">
        <v>69</v>
      </c>
      <c r="AY258" s="244" t="s">
        <v>193</v>
      </c>
    </row>
    <row r="259" s="13" customFormat="1">
      <c r="A259" s="13"/>
      <c r="B259" s="235"/>
      <c r="C259" s="236"/>
      <c r="D259" s="228" t="s">
        <v>206</v>
      </c>
      <c r="E259" s="237" t="s">
        <v>19</v>
      </c>
      <c r="F259" s="238" t="s">
        <v>1803</v>
      </c>
      <c r="G259" s="236"/>
      <c r="H259" s="237" t="s">
        <v>19</v>
      </c>
      <c r="I259" s="239"/>
      <c r="J259" s="236"/>
      <c r="K259" s="236"/>
      <c r="L259" s="240"/>
      <c r="M259" s="241"/>
      <c r="N259" s="242"/>
      <c r="O259" s="242"/>
      <c r="P259" s="242"/>
      <c r="Q259" s="242"/>
      <c r="R259" s="242"/>
      <c r="S259" s="242"/>
      <c r="T259" s="243"/>
      <c r="U259" s="13"/>
      <c r="V259" s="13"/>
      <c r="W259" s="13"/>
      <c r="X259" s="13"/>
      <c r="Y259" s="13"/>
      <c r="Z259" s="13"/>
      <c r="AA259" s="13"/>
      <c r="AB259" s="13"/>
      <c r="AC259" s="13"/>
      <c r="AD259" s="13"/>
      <c r="AE259" s="13"/>
      <c r="AT259" s="244" t="s">
        <v>206</v>
      </c>
      <c r="AU259" s="244" t="s">
        <v>78</v>
      </c>
      <c r="AV259" s="13" t="s">
        <v>76</v>
      </c>
      <c r="AW259" s="13" t="s">
        <v>31</v>
      </c>
      <c r="AX259" s="13" t="s">
        <v>69</v>
      </c>
      <c r="AY259" s="244" t="s">
        <v>193</v>
      </c>
    </row>
    <row r="260" s="14" customFormat="1">
      <c r="A260" s="14"/>
      <c r="B260" s="245"/>
      <c r="C260" s="246"/>
      <c r="D260" s="228" t="s">
        <v>206</v>
      </c>
      <c r="E260" s="247" t="s">
        <v>19</v>
      </c>
      <c r="F260" s="248" t="s">
        <v>1804</v>
      </c>
      <c r="G260" s="246"/>
      <c r="H260" s="249">
        <v>2</v>
      </c>
      <c r="I260" s="250"/>
      <c r="J260" s="246"/>
      <c r="K260" s="246"/>
      <c r="L260" s="251"/>
      <c r="M260" s="252"/>
      <c r="N260" s="253"/>
      <c r="O260" s="253"/>
      <c r="P260" s="253"/>
      <c r="Q260" s="253"/>
      <c r="R260" s="253"/>
      <c r="S260" s="253"/>
      <c r="T260" s="254"/>
      <c r="U260" s="14"/>
      <c r="V260" s="14"/>
      <c r="W260" s="14"/>
      <c r="X260" s="14"/>
      <c r="Y260" s="14"/>
      <c r="Z260" s="14"/>
      <c r="AA260" s="14"/>
      <c r="AB260" s="14"/>
      <c r="AC260" s="14"/>
      <c r="AD260" s="14"/>
      <c r="AE260" s="14"/>
      <c r="AT260" s="255" t="s">
        <v>206</v>
      </c>
      <c r="AU260" s="255" t="s">
        <v>78</v>
      </c>
      <c r="AV260" s="14" t="s">
        <v>78</v>
      </c>
      <c r="AW260" s="14" t="s">
        <v>31</v>
      </c>
      <c r="AX260" s="14" t="s">
        <v>76</v>
      </c>
      <c r="AY260" s="255" t="s">
        <v>193</v>
      </c>
    </row>
    <row r="261" s="12" customFormat="1" ht="22.8" customHeight="1">
      <c r="A261" s="12"/>
      <c r="B261" s="199"/>
      <c r="C261" s="200"/>
      <c r="D261" s="201" t="s">
        <v>68</v>
      </c>
      <c r="E261" s="213" t="s">
        <v>200</v>
      </c>
      <c r="F261" s="213" t="s">
        <v>1805</v>
      </c>
      <c r="G261" s="200"/>
      <c r="H261" s="200"/>
      <c r="I261" s="203"/>
      <c r="J261" s="214">
        <f>BK261</f>
        <v>0</v>
      </c>
      <c r="K261" s="200"/>
      <c r="L261" s="205"/>
      <c r="M261" s="206"/>
      <c r="N261" s="207"/>
      <c r="O261" s="207"/>
      <c r="P261" s="208">
        <f>SUM(P262:P314)</f>
        <v>0</v>
      </c>
      <c r="Q261" s="207"/>
      <c r="R261" s="208">
        <f>SUM(R262:R314)</f>
        <v>4.4928878307999991</v>
      </c>
      <c r="S261" s="207"/>
      <c r="T261" s="209">
        <f>SUM(T262:T314)</f>
        <v>0</v>
      </c>
      <c r="U261" s="12"/>
      <c r="V261" s="12"/>
      <c r="W261" s="12"/>
      <c r="X261" s="12"/>
      <c r="Y261" s="12"/>
      <c r="Z261" s="12"/>
      <c r="AA261" s="12"/>
      <c r="AB261" s="12"/>
      <c r="AC261" s="12"/>
      <c r="AD261" s="12"/>
      <c r="AE261" s="12"/>
      <c r="AR261" s="210" t="s">
        <v>76</v>
      </c>
      <c r="AT261" s="211" t="s">
        <v>68</v>
      </c>
      <c r="AU261" s="211" t="s">
        <v>76</v>
      </c>
      <c r="AY261" s="210" t="s">
        <v>193</v>
      </c>
      <c r="BK261" s="212">
        <f>SUM(BK262:BK314)</f>
        <v>0</v>
      </c>
    </row>
    <row r="262" s="2" customFormat="1" ht="16.5" customHeight="1">
      <c r="A262" s="41"/>
      <c r="B262" s="42"/>
      <c r="C262" s="215" t="s">
        <v>313</v>
      </c>
      <c r="D262" s="215" t="s">
        <v>195</v>
      </c>
      <c r="E262" s="216" t="s">
        <v>1806</v>
      </c>
      <c r="F262" s="217" t="s">
        <v>1807</v>
      </c>
      <c r="G262" s="218" t="s">
        <v>198</v>
      </c>
      <c r="H262" s="219">
        <v>0.45800000000000002</v>
      </c>
      <c r="I262" s="220"/>
      <c r="J262" s="221">
        <f>ROUND(I262*H262,2)</f>
        <v>0</v>
      </c>
      <c r="K262" s="217" t="s">
        <v>199</v>
      </c>
      <c r="L262" s="47"/>
      <c r="M262" s="222" t="s">
        <v>19</v>
      </c>
      <c r="N262" s="223" t="s">
        <v>40</v>
      </c>
      <c r="O262" s="87"/>
      <c r="P262" s="224">
        <f>O262*H262</f>
        <v>0</v>
      </c>
      <c r="Q262" s="224">
        <v>2.5019749999999998</v>
      </c>
      <c r="R262" s="224">
        <f>Q262*H262</f>
        <v>1.14590455</v>
      </c>
      <c r="S262" s="224">
        <v>0</v>
      </c>
      <c r="T262" s="225">
        <f>S262*H262</f>
        <v>0</v>
      </c>
      <c r="U262" s="41"/>
      <c r="V262" s="41"/>
      <c r="W262" s="41"/>
      <c r="X262" s="41"/>
      <c r="Y262" s="41"/>
      <c r="Z262" s="41"/>
      <c r="AA262" s="41"/>
      <c r="AB262" s="41"/>
      <c r="AC262" s="41"/>
      <c r="AD262" s="41"/>
      <c r="AE262" s="41"/>
      <c r="AR262" s="226" t="s">
        <v>200</v>
      </c>
      <c r="AT262" s="226" t="s">
        <v>195</v>
      </c>
      <c r="AU262" s="226" t="s">
        <v>78</v>
      </c>
      <c r="AY262" s="20" t="s">
        <v>193</v>
      </c>
      <c r="BE262" s="227">
        <f>IF(N262="základní",J262,0)</f>
        <v>0</v>
      </c>
      <c r="BF262" s="227">
        <f>IF(N262="snížená",J262,0)</f>
        <v>0</v>
      </c>
      <c r="BG262" s="227">
        <f>IF(N262="zákl. přenesená",J262,0)</f>
        <v>0</v>
      </c>
      <c r="BH262" s="227">
        <f>IF(N262="sníž. přenesená",J262,0)</f>
        <v>0</v>
      </c>
      <c r="BI262" s="227">
        <f>IF(N262="nulová",J262,0)</f>
        <v>0</v>
      </c>
      <c r="BJ262" s="20" t="s">
        <v>76</v>
      </c>
      <c r="BK262" s="227">
        <f>ROUND(I262*H262,2)</f>
        <v>0</v>
      </c>
      <c r="BL262" s="20" t="s">
        <v>200</v>
      </c>
      <c r="BM262" s="226" t="s">
        <v>1808</v>
      </c>
    </row>
    <row r="263" s="2" customFormat="1">
      <c r="A263" s="41"/>
      <c r="B263" s="42"/>
      <c r="C263" s="43"/>
      <c r="D263" s="228" t="s">
        <v>202</v>
      </c>
      <c r="E263" s="43"/>
      <c r="F263" s="229" t="s">
        <v>1809</v>
      </c>
      <c r="G263" s="43"/>
      <c r="H263" s="43"/>
      <c r="I263" s="230"/>
      <c r="J263" s="43"/>
      <c r="K263" s="43"/>
      <c r="L263" s="47"/>
      <c r="M263" s="231"/>
      <c r="N263" s="232"/>
      <c r="O263" s="87"/>
      <c r="P263" s="87"/>
      <c r="Q263" s="87"/>
      <c r="R263" s="87"/>
      <c r="S263" s="87"/>
      <c r="T263" s="88"/>
      <c r="U263" s="41"/>
      <c r="V263" s="41"/>
      <c r="W263" s="41"/>
      <c r="X263" s="41"/>
      <c r="Y263" s="41"/>
      <c r="Z263" s="41"/>
      <c r="AA263" s="41"/>
      <c r="AB263" s="41"/>
      <c r="AC263" s="41"/>
      <c r="AD263" s="41"/>
      <c r="AE263" s="41"/>
      <c r="AT263" s="20" t="s">
        <v>202</v>
      </c>
      <c r="AU263" s="20" t="s">
        <v>78</v>
      </c>
    </row>
    <row r="264" s="2" customFormat="1">
      <c r="A264" s="41"/>
      <c r="B264" s="42"/>
      <c r="C264" s="43"/>
      <c r="D264" s="233" t="s">
        <v>204</v>
      </c>
      <c r="E264" s="43"/>
      <c r="F264" s="234" t="s">
        <v>1810</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204</v>
      </c>
      <c r="AU264" s="20" t="s">
        <v>78</v>
      </c>
    </row>
    <row r="265" s="13" customFormat="1">
      <c r="A265" s="13"/>
      <c r="B265" s="235"/>
      <c r="C265" s="236"/>
      <c r="D265" s="228" t="s">
        <v>206</v>
      </c>
      <c r="E265" s="237" t="s">
        <v>19</v>
      </c>
      <c r="F265" s="238" t="s">
        <v>279</v>
      </c>
      <c r="G265" s="236"/>
      <c r="H265" s="237" t="s">
        <v>19</v>
      </c>
      <c r="I265" s="239"/>
      <c r="J265" s="236"/>
      <c r="K265" s="236"/>
      <c r="L265" s="240"/>
      <c r="M265" s="241"/>
      <c r="N265" s="242"/>
      <c r="O265" s="242"/>
      <c r="P265" s="242"/>
      <c r="Q265" s="242"/>
      <c r="R265" s="242"/>
      <c r="S265" s="242"/>
      <c r="T265" s="243"/>
      <c r="U265" s="13"/>
      <c r="V265" s="13"/>
      <c r="W265" s="13"/>
      <c r="X265" s="13"/>
      <c r="Y265" s="13"/>
      <c r="Z265" s="13"/>
      <c r="AA265" s="13"/>
      <c r="AB265" s="13"/>
      <c r="AC265" s="13"/>
      <c r="AD265" s="13"/>
      <c r="AE265" s="13"/>
      <c r="AT265" s="244" t="s">
        <v>206</v>
      </c>
      <c r="AU265" s="244" t="s">
        <v>78</v>
      </c>
      <c r="AV265" s="13" t="s">
        <v>76</v>
      </c>
      <c r="AW265" s="13" t="s">
        <v>31</v>
      </c>
      <c r="AX265" s="13" t="s">
        <v>69</v>
      </c>
      <c r="AY265" s="244" t="s">
        <v>193</v>
      </c>
    </row>
    <row r="266" s="14" customFormat="1">
      <c r="A266" s="14"/>
      <c r="B266" s="245"/>
      <c r="C266" s="246"/>
      <c r="D266" s="228" t="s">
        <v>206</v>
      </c>
      <c r="E266" s="247" t="s">
        <v>19</v>
      </c>
      <c r="F266" s="248" t="s">
        <v>1811</v>
      </c>
      <c r="G266" s="246"/>
      <c r="H266" s="249">
        <v>0.39000000000000001</v>
      </c>
      <c r="I266" s="250"/>
      <c r="J266" s="246"/>
      <c r="K266" s="246"/>
      <c r="L266" s="251"/>
      <c r="M266" s="252"/>
      <c r="N266" s="253"/>
      <c r="O266" s="253"/>
      <c r="P266" s="253"/>
      <c r="Q266" s="253"/>
      <c r="R266" s="253"/>
      <c r="S266" s="253"/>
      <c r="T266" s="254"/>
      <c r="U266" s="14"/>
      <c r="V266" s="14"/>
      <c r="W266" s="14"/>
      <c r="X266" s="14"/>
      <c r="Y266" s="14"/>
      <c r="Z266" s="14"/>
      <c r="AA266" s="14"/>
      <c r="AB266" s="14"/>
      <c r="AC266" s="14"/>
      <c r="AD266" s="14"/>
      <c r="AE266" s="14"/>
      <c r="AT266" s="255" t="s">
        <v>206</v>
      </c>
      <c r="AU266" s="255" t="s">
        <v>78</v>
      </c>
      <c r="AV266" s="14" t="s">
        <v>78</v>
      </c>
      <c r="AW266" s="14" t="s">
        <v>31</v>
      </c>
      <c r="AX266" s="14" t="s">
        <v>69</v>
      </c>
      <c r="AY266" s="255" t="s">
        <v>193</v>
      </c>
    </row>
    <row r="267" s="14" customFormat="1">
      <c r="A267" s="14"/>
      <c r="B267" s="245"/>
      <c r="C267" s="246"/>
      <c r="D267" s="228" t="s">
        <v>206</v>
      </c>
      <c r="E267" s="247" t="s">
        <v>19</v>
      </c>
      <c r="F267" s="248" t="s">
        <v>1812</v>
      </c>
      <c r="G267" s="246"/>
      <c r="H267" s="249">
        <v>0.068000000000000005</v>
      </c>
      <c r="I267" s="250"/>
      <c r="J267" s="246"/>
      <c r="K267" s="246"/>
      <c r="L267" s="251"/>
      <c r="M267" s="252"/>
      <c r="N267" s="253"/>
      <c r="O267" s="253"/>
      <c r="P267" s="253"/>
      <c r="Q267" s="253"/>
      <c r="R267" s="253"/>
      <c r="S267" s="253"/>
      <c r="T267" s="254"/>
      <c r="U267" s="14"/>
      <c r="V267" s="14"/>
      <c r="W267" s="14"/>
      <c r="X267" s="14"/>
      <c r="Y267" s="14"/>
      <c r="Z267" s="14"/>
      <c r="AA267" s="14"/>
      <c r="AB267" s="14"/>
      <c r="AC267" s="14"/>
      <c r="AD267" s="14"/>
      <c r="AE267" s="14"/>
      <c r="AT267" s="255" t="s">
        <v>206</v>
      </c>
      <c r="AU267" s="255" t="s">
        <v>78</v>
      </c>
      <c r="AV267" s="14" t="s">
        <v>78</v>
      </c>
      <c r="AW267" s="14" t="s">
        <v>31</v>
      </c>
      <c r="AX267" s="14" t="s">
        <v>69</v>
      </c>
      <c r="AY267" s="255" t="s">
        <v>193</v>
      </c>
    </row>
    <row r="268" s="15" customFormat="1">
      <c r="A268" s="15"/>
      <c r="B268" s="256"/>
      <c r="C268" s="257"/>
      <c r="D268" s="228" t="s">
        <v>206</v>
      </c>
      <c r="E268" s="258" t="s">
        <v>19</v>
      </c>
      <c r="F268" s="259" t="s">
        <v>218</v>
      </c>
      <c r="G268" s="257"/>
      <c r="H268" s="260">
        <v>0.45800000000000002</v>
      </c>
      <c r="I268" s="261"/>
      <c r="J268" s="257"/>
      <c r="K268" s="257"/>
      <c r="L268" s="262"/>
      <c r="M268" s="263"/>
      <c r="N268" s="264"/>
      <c r="O268" s="264"/>
      <c r="P268" s="264"/>
      <c r="Q268" s="264"/>
      <c r="R268" s="264"/>
      <c r="S268" s="264"/>
      <c r="T268" s="265"/>
      <c r="U268" s="15"/>
      <c r="V268" s="15"/>
      <c r="W268" s="15"/>
      <c r="X268" s="15"/>
      <c r="Y268" s="15"/>
      <c r="Z268" s="15"/>
      <c r="AA268" s="15"/>
      <c r="AB268" s="15"/>
      <c r="AC268" s="15"/>
      <c r="AD268" s="15"/>
      <c r="AE268" s="15"/>
      <c r="AT268" s="266" t="s">
        <v>206</v>
      </c>
      <c r="AU268" s="266" t="s">
        <v>78</v>
      </c>
      <c r="AV268" s="15" t="s">
        <v>200</v>
      </c>
      <c r="AW268" s="15" t="s">
        <v>31</v>
      </c>
      <c r="AX268" s="15" t="s">
        <v>76</v>
      </c>
      <c r="AY268" s="266" t="s">
        <v>193</v>
      </c>
    </row>
    <row r="269" s="2" customFormat="1" ht="16.5" customHeight="1">
      <c r="A269" s="41"/>
      <c r="B269" s="42"/>
      <c r="C269" s="215" t="s">
        <v>323</v>
      </c>
      <c r="D269" s="215" t="s">
        <v>195</v>
      </c>
      <c r="E269" s="216" t="s">
        <v>1813</v>
      </c>
      <c r="F269" s="217" t="s">
        <v>1814</v>
      </c>
      <c r="G269" s="218" t="s">
        <v>258</v>
      </c>
      <c r="H269" s="219">
        <v>7.1799999999999997</v>
      </c>
      <c r="I269" s="220"/>
      <c r="J269" s="221">
        <f>ROUND(I269*H269,2)</f>
        <v>0</v>
      </c>
      <c r="K269" s="217" t="s">
        <v>199</v>
      </c>
      <c r="L269" s="47"/>
      <c r="M269" s="222" t="s">
        <v>19</v>
      </c>
      <c r="N269" s="223" t="s">
        <v>40</v>
      </c>
      <c r="O269" s="87"/>
      <c r="P269" s="224">
        <f>O269*H269</f>
        <v>0</v>
      </c>
      <c r="Q269" s="224">
        <v>0.0111725</v>
      </c>
      <c r="R269" s="224">
        <f>Q269*H269</f>
        <v>0.08021855</v>
      </c>
      <c r="S269" s="224">
        <v>0</v>
      </c>
      <c r="T269" s="225">
        <f>S269*H269</f>
        <v>0</v>
      </c>
      <c r="U269" s="41"/>
      <c r="V269" s="41"/>
      <c r="W269" s="41"/>
      <c r="X269" s="41"/>
      <c r="Y269" s="41"/>
      <c r="Z269" s="41"/>
      <c r="AA269" s="41"/>
      <c r="AB269" s="41"/>
      <c r="AC269" s="41"/>
      <c r="AD269" s="41"/>
      <c r="AE269" s="41"/>
      <c r="AR269" s="226" t="s">
        <v>200</v>
      </c>
      <c r="AT269" s="226" t="s">
        <v>195</v>
      </c>
      <c r="AU269" s="226" t="s">
        <v>78</v>
      </c>
      <c r="AY269" s="20" t="s">
        <v>193</v>
      </c>
      <c r="BE269" s="227">
        <f>IF(N269="základní",J269,0)</f>
        <v>0</v>
      </c>
      <c r="BF269" s="227">
        <f>IF(N269="snížená",J269,0)</f>
        <v>0</v>
      </c>
      <c r="BG269" s="227">
        <f>IF(N269="zákl. přenesená",J269,0)</f>
        <v>0</v>
      </c>
      <c r="BH269" s="227">
        <f>IF(N269="sníž. přenesená",J269,0)</f>
        <v>0</v>
      </c>
      <c r="BI269" s="227">
        <f>IF(N269="nulová",J269,0)</f>
        <v>0</v>
      </c>
      <c r="BJ269" s="20" t="s">
        <v>76</v>
      </c>
      <c r="BK269" s="227">
        <f>ROUND(I269*H269,2)</f>
        <v>0</v>
      </c>
      <c r="BL269" s="20" t="s">
        <v>200</v>
      </c>
      <c r="BM269" s="226" t="s">
        <v>1815</v>
      </c>
    </row>
    <row r="270" s="2" customFormat="1">
      <c r="A270" s="41"/>
      <c r="B270" s="42"/>
      <c r="C270" s="43"/>
      <c r="D270" s="228" t="s">
        <v>202</v>
      </c>
      <c r="E270" s="43"/>
      <c r="F270" s="229" t="s">
        <v>1816</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202</v>
      </c>
      <c r="AU270" s="20" t="s">
        <v>78</v>
      </c>
    </row>
    <row r="271" s="2" customFormat="1">
      <c r="A271" s="41"/>
      <c r="B271" s="42"/>
      <c r="C271" s="43"/>
      <c r="D271" s="233" t="s">
        <v>204</v>
      </c>
      <c r="E271" s="43"/>
      <c r="F271" s="234" t="s">
        <v>1817</v>
      </c>
      <c r="G271" s="43"/>
      <c r="H271" s="43"/>
      <c r="I271" s="230"/>
      <c r="J271" s="43"/>
      <c r="K271" s="43"/>
      <c r="L271" s="47"/>
      <c r="M271" s="231"/>
      <c r="N271" s="232"/>
      <c r="O271" s="87"/>
      <c r="P271" s="87"/>
      <c r="Q271" s="87"/>
      <c r="R271" s="87"/>
      <c r="S271" s="87"/>
      <c r="T271" s="88"/>
      <c r="U271" s="41"/>
      <c r="V271" s="41"/>
      <c r="W271" s="41"/>
      <c r="X271" s="41"/>
      <c r="Y271" s="41"/>
      <c r="Z271" s="41"/>
      <c r="AA271" s="41"/>
      <c r="AB271" s="41"/>
      <c r="AC271" s="41"/>
      <c r="AD271" s="41"/>
      <c r="AE271" s="41"/>
      <c r="AT271" s="20" t="s">
        <v>204</v>
      </c>
      <c r="AU271" s="20" t="s">
        <v>78</v>
      </c>
    </row>
    <row r="272" s="13" customFormat="1">
      <c r="A272" s="13"/>
      <c r="B272" s="235"/>
      <c r="C272" s="236"/>
      <c r="D272" s="228" t="s">
        <v>206</v>
      </c>
      <c r="E272" s="237" t="s">
        <v>19</v>
      </c>
      <c r="F272" s="238" t="s">
        <v>279</v>
      </c>
      <c r="G272" s="236"/>
      <c r="H272" s="237" t="s">
        <v>19</v>
      </c>
      <c r="I272" s="239"/>
      <c r="J272" s="236"/>
      <c r="K272" s="236"/>
      <c r="L272" s="240"/>
      <c r="M272" s="241"/>
      <c r="N272" s="242"/>
      <c r="O272" s="242"/>
      <c r="P272" s="242"/>
      <c r="Q272" s="242"/>
      <c r="R272" s="242"/>
      <c r="S272" s="242"/>
      <c r="T272" s="243"/>
      <c r="U272" s="13"/>
      <c r="V272" s="13"/>
      <c r="W272" s="13"/>
      <c r="X272" s="13"/>
      <c r="Y272" s="13"/>
      <c r="Z272" s="13"/>
      <c r="AA272" s="13"/>
      <c r="AB272" s="13"/>
      <c r="AC272" s="13"/>
      <c r="AD272" s="13"/>
      <c r="AE272" s="13"/>
      <c r="AT272" s="244" t="s">
        <v>206</v>
      </c>
      <c r="AU272" s="244" t="s">
        <v>78</v>
      </c>
      <c r="AV272" s="13" t="s">
        <v>76</v>
      </c>
      <c r="AW272" s="13" t="s">
        <v>31</v>
      </c>
      <c r="AX272" s="13" t="s">
        <v>69</v>
      </c>
      <c r="AY272" s="244" t="s">
        <v>193</v>
      </c>
    </row>
    <row r="273" s="14" customFormat="1">
      <c r="A273" s="14"/>
      <c r="B273" s="245"/>
      <c r="C273" s="246"/>
      <c r="D273" s="228" t="s">
        <v>206</v>
      </c>
      <c r="E273" s="247" t="s">
        <v>19</v>
      </c>
      <c r="F273" s="248" t="s">
        <v>1818</v>
      </c>
      <c r="G273" s="246"/>
      <c r="H273" s="249">
        <v>6.5</v>
      </c>
      <c r="I273" s="250"/>
      <c r="J273" s="246"/>
      <c r="K273" s="246"/>
      <c r="L273" s="251"/>
      <c r="M273" s="252"/>
      <c r="N273" s="253"/>
      <c r="O273" s="253"/>
      <c r="P273" s="253"/>
      <c r="Q273" s="253"/>
      <c r="R273" s="253"/>
      <c r="S273" s="253"/>
      <c r="T273" s="254"/>
      <c r="U273" s="14"/>
      <c r="V273" s="14"/>
      <c r="W273" s="14"/>
      <c r="X273" s="14"/>
      <c r="Y273" s="14"/>
      <c r="Z273" s="14"/>
      <c r="AA273" s="14"/>
      <c r="AB273" s="14"/>
      <c r="AC273" s="14"/>
      <c r="AD273" s="14"/>
      <c r="AE273" s="14"/>
      <c r="AT273" s="255" t="s">
        <v>206</v>
      </c>
      <c r="AU273" s="255" t="s">
        <v>78</v>
      </c>
      <c r="AV273" s="14" t="s">
        <v>78</v>
      </c>
      <c r="AW273" s="14" t="s">
        <v>31</v>
      </c>
      <c r="AX273" s="14" t="s">
        <v>69</v>
      </c>
      <c r="AY273" s="255" t="s">
        <v>193</v>
      </c>
    </row>
    <row r="274" s="14" customFormat="1">
      <c r="A274" s="14"/>
      <c r="B274" s="245"/>
      <c r="C274" s="246"/>
      <c r="D274" s="228" t="s">
        <v>206</v>
      </c>
      <c r="E274" s="247" t="s">
        <v>19</v>
      </c>
      <c r="F274" s="248" t="s">
        <v>1819</v>
      </c>
      <c r="G274" s="246"/>
      <c r="H274" s="249">
        <v>0.68000000000000005</v>
      </c>
      <c r="I274" s="250"/>
      <c r="J274" s="246"/>
      <c r="K274" s="246"/>
      <c r="L274" s="251"/>
      <c r="M274" s="252"/>
      <c r="N274" s="253"/>
      <c r="O274" s="253"/>
      <c r="P274" s="253"/>
      <c r="Q274" s="253"/>
      <c r="R274" s="253"/>
      <c r="S274" s="253"/>
      <c r="T274" s="254"/>
      <c r="U274" s="14"/>
      <c r="V274" s="14"/>
      <c r="W274" s="14"/>
      <c r="X274" s="14"/>
      <c r="Y274" s="14"/>
      <c r="Z274" s="14"/>
      <c r="AA274" s="14"/>
      <c r="AB274" s="14"/>
      <c r="AC274" s="14"/>
      <c r="AD274" s="14"/>
      <c r="AE274" s="14"/>
      <c r="AT274" s="255" t="s">
        <v>206</v>
      </c>
      <c r="AU274" s="255" t="s">
        <v>78</v>
      </c>
      <c r="AV274" s="14" t="s">
        <v>78</v>
      </c>
      <c r="AW274" s="14" t="s">
        <v>31</v>
      </c>
      <c r="AX274" s="14" t="s">
        <v>69</v>
      </c>
      <c r="AY274" s="255" t="s">
        <v>193</v>
      </c>
    </row>
    <row r="275" s="15" customFormat="1">
      <c r="A275" s="15"/>
      <c r="B275" s="256"/>
      <c r="C275" s="257"/>
      <c r="D275" s="228" t="s">
        <v>206</v>
      </c>
      <c r="E275" s="258" t="s">
        <v>19</v>
      </c>
      <c r="F275" s="259" t="s">
        <v>218</v>
      </c>
      <c r="G275" s="257"/>
      <c r="H275" s="260">
        <v>7.1799999999999997</v>
      </c>
      <c r="I275" s="261"/>
      <c r="J275" s="257"/>
      <c r="K275" s="257"/>
      <c r="L275" s="262"/>
      <c r="M275" s="263"/>
      <c r="N275" s="264"/>
      <c r="O275" s="264"/>
      <c r="P275" s="264"/>
      <c r="Q275" s="264"/>
      <c r="R275" s="264"/>
      <c r="S275" s="264"/>
      <c r="T275" s="265"/>
      <c r="U275" s="15"/>
      <c r="V275" s="15"/>
      <c r="W275" s="15"/>
      <c r="X275" s="15"/>
      <c r="Y275" s="15"/>
      <c r="Z275" s="15"/>
      <c r="AA275" s="15"/>
      <c r="AB275" s="15"/>
      <c r="AC275" s="15"/>
      <c r="AD275" s="15"/>
      <c r="AE275" s="15"/>
      <c r="AT275" s="266" t="s">
        <v>206</v>
      </c>
      <c r="AU275" s="266" t="s">
        <v>78</v>
      </c>
      <c r="AV275" s="15" t="s">
        <v>200</v>
      </c>
      <c r="AW275" s="15" t="s">
        <v>31</v>
      </c>
      <c r="AX275" s="15" t="s">
        <v>76</v>
      </c>
      <c r="AY275" s="266" t="s">
        <v>193</v>
      </c>
    </row>
    <row r="276" s="2" customFormat="1" ht="16.5" customHeight="1">
      <c r="A276" s="41"/>
      <c r="B276" s="42"/>
      <c r="C276" s="215" t="s">
        <v>329</v>
      </c>
      <c r="D276" s="215" t="s">
        <v>195</v>
      </c>
      <c r="E276" s="216" t="s">
        <v>1820</v>
      </c>
      <c r="F276" s="217" t="s">
        <v>1821</v>
      </c>
      <c r="G276" s="218" t="s">
        <v>258</v>
      </c>
      <c r="H276" s="219">
        <v>7.1799999999999997</v>
      </c>
      <c r="I276" s="220"/>
      <c r="J276" s="221">
        <f>ROUND(I276*H276,2)</f>
        <v>0</v>
      </c>
      <c r="K276" s="217" t="s">
        <v>199</v>
      </c>
      <c r="L276" s="47"/>
      <c r="M276" s="222" t="s">
        <v>19</v>
      </c>
      <c r="N276" s="223" t="s">
        <v>40</v>
      </c>
      <c r="O276" s="87"/>
      <c r="P276" s="224">
        <f>O276*H276</f>
        <v>0</v>
      </c>
      <c r="Q276" s="224">
        <v>0</v>
      </c>
      <c r="R276" s="224">
        <f>Q276*H276</f>
        <v>0</v>
      </c>
      <c r="S276" s="224">
        <v>0</v>
      </c>
      <c r="T276" s="225">
        <f>S276*H276</f>
        <v>0</v>
      </c>
      <c r="U276" s="41"/>
      <c r="V276" s="41"/>
      <c r="W276" s="41"/>
      <c r="X276" s="41"/>
      <c r="Y276" s="41"/>
      <c r="Z276" s="41"/>
      <c r="AA276" s="41"/>
      <c r="AB276" s="41"/>
      <c r="AC276" s="41"/>
      <c r="AD276" s="41"/>
      <c r="AE276" s="41"/>
      <c r="AR276" s="226" t="s">
        <v>200</v>
      </c>
      <c r="AT276" s="226" t="s">
        <v>195</v>
      </c>
      <c r="AU276" s="226" t="s">
        <v>78</v>
      </c>
      <c r="AY276" s="20" t="s">
        <v>193</v>
      </c>
      <c r="BE276" s="227">
        <f>IF(N276="základní",J276,0)</f>
        <v>0</v>
      </c>
      <c r="BF276" s="227">
        <f>IF(N276="snížená",J276,0)</f>
        <v>0</v>
      </c>
      <c r="BG276" s="227">
        <f>IF(N276="zákl. přenesená",J276,0)</f>
        <v>0</v>
      </c>
      <c r="BH276" s="227">
        <f>IF(N276="sníž. přenesená",J276,0)</f>
        <v>0</v>
      </c>
      <c r="BI276" s="227">
        <f>IF(N276="nulová",J276,0)</f>
        <v>0</v>
      </c>
      <c r="BJ276" s="20" t="s">
        <v>76</v>
      </c>
      <c r="BK276" s="227">
        <f>ROUND(I276*H276,2)</f>
        <v>0</v>
      </c>
      <c r="BL276" s="20" t="s">
        <v>200</v>
      </c>
      <c r="BM276" s="226" t="s">
        <v>1822</v>
      </c>
    </row>
    <row r="277" s="2" customFormat="1">
      <c r="A277" s="41"/>
      <c r="B277" s="42"/>
      <c r="C277" s="43"/>
      <c r="D277" s="228" t="s">
        <v>202</v>
      </c>
      <c r="E277" s="43"/>
      <c r="F277" s="229" t="s">
        <v>1823</v>
      </c>
      <c r="G277" s="43"/>
      <c r="H277" s="43"/>
      <c r="I277" s="230"/>
      <c r="J277" s="43"/>
      <c r="K277" s="43"/>
      <c r="L277" s="47"/>
      <c r="M277" s="231"/>
      <c r="N277" s="232"/>
      <c r="O277" s="87"/>
      <c r="P277" s="87"/>
      <c r="Q277" s="87"/>
      <c r="R277" s="87"/>
      <c r="S277" s="87"/>
      <c r="T277" s="88"/>
      <c r="U277" s="41"/>
      <c r="V277" s="41"/>
      <c r="W277" s="41"/>
      <c r="X277" s="41"/>
      <c r="Y277" s="41"/>
      <c r="Z277" s="41"/>
      <c r="AA277" s="41"/>
      <c r="AB277" s="41"/>
      <c r="AC277" s="41"/>
      <c r="AD277" s="41"/>
      <c r="AE277" s="41"/>
      <c r="AT277" s="20" t="s">
        <v>202</v>
      </c>
      <c r="AU277" s="20" t="s">
        <v>78</v>
      </c>
    </row>
    <row r="278" s="2" customFormat="1">
      <c r="A278" s="41"/>
      <c r="B278" s="42"/>
      <c r="C278" s="43"/>
      <c r="D278" s="233" t="s">
        <v>204</v>
      </c>
      <c r="E278" s="43"/>
      <c r="F278" s="234" t="s">
        <v>1824</v>
      </c>
      <c r="G278" s="43"/>
      <c r="H278" s="43"/>
      <c r="I278" s="230"/>
      <c r="J278" s="43"/>
      <c r="K278" s="43"/>
      <c r="L278" s="47"/>
      <c r="M278" s="231"/>
      <c r="N278" s="232"/>
      <c r="O278" s="87"/>
      <c r="P278" s="87"/>
      <c r="Q278" s="87"/>
      <c r="R278" s="87"/>
      <c r="S278" s="87"/>
      <c r="T278" s="88"/>
      <c r="U278" s="41"/>
      <c r="V278" s="41"/>
      <c r="W278" s="41"/>
      <c r="X278" s="41"/>
      <c r="Y278" s="41"/>
      <c r="Z278" s="41"/>
      <c r="AA278" s="41"/>
      <c r="AB278" s="41"/>
      <c r="AC278" s="41"/>
      <c r="AD278" s="41"/>
      <c r="AE278" s="41"/>
      <c r="AT278" s="20" t="s">
        <v>204</v>
      </c>
      <c r="AU278" s="20" t="s">
        <v>78</v>
      </c>
    </row>
    <row r="279" s="2" customFormat="1" ht="16.5" customHeight="1">
      <c r="A279" s="41"/>
      <c r="B279" s="42"/>
      <c r="C279" s="215" t="s">
        <v>333</v>
      </c>
      <c r="D279" s="215" t="s">
        <v>195</v>
      </c>
      <c r="E279" s="216" t="s">
        <v>1825</v>
      </c>
      <c r="F279" s="217" t="s">
        <v>1826</v>
      </c>
      <c r="G279" s="218" t="s">
        <v>258</v>
      </c>
      <c r="H279" s="219">
        <v>6.5</v>
      </c>
      <c r="I279" s="220"/>
      <c r="J279" s="221">
        <f>ROUND(I279*H279,2)</f>
        <v>0</v>
      </c>
      <c r="K279" s="217" t="s">
        <v>19</v>
      </c>
      <c r="L279" s="47"/>
      <c r="M279" s="222" t="s">
        <v>19</v>
      </c>
      <c r="N279" s="223" t="s">
        <v>40</v>
      </c>
      <c r="O279" s="87"/>
      <c r="P279" s="224">
        <f>O279*H279</f>
        <v>0</v>
      </c>
      <c r="Q279" s="224">
        <v>0</v>
      </c>
      <c r="R279" s="224">
        <f>Q279*H279</f>
        <v>0</v>
      </c>
      <c r="S279" s="224">
        <v>0</v>
      </c>
      <c r="T279" s="225">
        <f>S279*H279</f>
        <v>0</v>
      </c>
      <c r="U279" s="41"/>
      <c r="V279" s="41"/>
      <c r="W279" s="41"/>
      <c r="X279" s="41"/>
      <c r="Y279" s="41"/>
      <c r="Z279" s="41"/>
      <c r="AA279" s="41"/>
      <c r="AB279" s="41"/>
      <c r="AC279" s="41"/>
      <c r="AD279" s="41"/>
      <c r="AE279" s="41"/>
      <c r="AR279" s="226" t="s">
        <v>200</v>
      </c>
      <c r="AT279" s="226" t="s">
        <v>195</v>
      </c>
      <c r="AU279" s="226" t="s">
        <v>78</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1827</v>
      </c>
    </row>
    <row r="280" s="2" customFormat="1">
      <c r="A280" s="41"/>
      <c r="B280" s="42"/>
      <c r="C280" s="43"/>
      <c r="D280" s="228" t="s">
        <v>202</v>
      </c>
      <c r="E280" s="43"/>
      <c r="F280" s="229" t="s">
        <v>1826</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78</v>
      </c>
    </row>
    <row r="281" s="13" customFormat="1">
      <c r="A281" s="13"/>
      <c r="B281" s="235"/>
      <c r="C281" s="236"/>
      <c r="D281" s="228" t="s">
        <v>206</v>
      </c>
      <c r="E281" s="237" t="s">
        <v>19</v>
      </c>
      <c r="F281" s="238" t="s">
        <v>279</v>
      </c>
      <c r="G281" s="236"/>
      <c r="H281" s="237" t="s">
        <v>19</v>
      </c>
      <c r="I281" s="239"/>
      <c r="J281" s="236"/>
      <c r="K281" s="236"/>
      <c r="L281" s="240"/>
      <c r="M281" s="241"/>
      <c r="N281" s="242"/>
      <c r="O281" s="242"/>
      <c r="P281" s="242"/>
      <c r="Q281" s="242"/>
      <c r="R281" s="242"/>
      <c r="S281" s="242"/>
      <c r="T281" s="243"/>
      <c r="U281" s="13"/>
      <c r="V281" s="13"/>
      <c r="W281" s="13"/>
      <c r="X281" s="13"/>
      <c r="Y281" s="13"/>
      <c r="Z281" s="13"/>
      <c r="AA281" s="13"/>
      <c r="AB281" s="13"/>
      <c r="AC281" s="13"/>
      <c r="AD281" s="13"/>
      <c r="AE281" s="13"/>
      <c r="AT281" s="244" t="s">
        <v>206</v>
      </c>
      <c r="AU281" s="244" t="s">
        <v>78</v>
      </c>
      <c r="AV281" s="13" t="s">
        <v>76</v>
      </c>
      <c r="AW281" s="13" t="s">
        <v>31</v>
      </c>
      <c r="AX281" s="13" t="s">
        <v>69</v>
      </c>
      <c r="AY281" s="244" t="s">
        <v>193</v>
      </c>
    </row>
    <row r="282" s="14" customFormat="1">
      <c r="A282" s="14"/>
      <c r="B282" s="245"/>
      <c r="C282" s="246"/>
      <c r="D282" s="228" t="s">
        <v>206</v>
      </c>
      <c r="E282" s="247" t="s">
        <v>19</v>
      </c>
      <c r="F282" s="248" t="s">
        <v>1818</v>
      </c>
      <c r="G282" s="246"/>
      <c r="H282" s="249">
        <v>6.5</v>
      </c>
      <c r="I282" s="250"/>
      <c r="J282" s="246"/>
      <c r="K282" s="246"/>
      <c r="L282" s="251"/>
      <c r="M282" s="252"/>
      <c r="N282" s="253"/>
      <c r="O282" s="253"/>
      <c r="P282" s="253"/>
      <c r="Q282" s="253"/>
      <c r="R282" s="253"/>
      <c r="S282" s="253"/>
      <c r="T282" s="254"/>
      <c r="U282" s="14"/>
      <c r="V282" s="14"/>
      <c r="W282" s="14"/>
      <c r="X282" s="14"/>
      <c r="Y282" s="14"/>
      <c r="Z282" s="14"/>
      <c r="AA282" s="14"/>
      <c r="AB282" s="14"/>
      <c r="AC282" s="14"/>
      <c r="AD282" s="14"/>
      <c r="AE282" s="14"/>
      <c r="AT282" s="255" t="s">
        <v>206</v>
      </c>
      <c r="AU282" s="255" t="s">
        <v>78</v>
      </c>
      <c r="AV282" s="14" t="s">
        <v>78</v>
      </c>
      <c r="AW282" s="14" t="s">
        <v>31</v>
      </c>
      <c r="AX282" s="14" t="s">
        <v>76</v>
      </c>
      <c r="AY282" s="255" t="s">
        <v>193</v>
      </c>
    </row>
    <row r="283" s="2" customFormat="1" ht="16.5" customHeight="1">
      <c r="A283" s="41"/>
      <c r="B283" s="42"/>
      <c r="C283" s="215" t="s">
        <v>340</v>
      </c>
      <c r="D283" s="215" t="s">
        <v>195</v>
      </c>
      <c r="E283" s="216" t="s">
        <v>1828</v>
      </c>
      <c r="F283" s="217" t="s">
        <v>1829</v>
      </c>
      <c r="G283" s="218" t="s">
        <v>248</v>
      </c>
      <c r="H283" s="219">
        <v>0.059999999999999998</v>
      </c>
      <c r="I283" s="220"/>
      <c r="J283" s="221">
        <f>ROUND(I283*H283,2)</f>
        <v>0</v>
      </c>
      <c r="K283" s="217" t="s">
        <v>199</v>
      </c>
      <c r="L283" s="47"/>
      <c r="M283" s="222" t="s">
        <v>19</v>
      </c>
      <c r="N283" s="223" t="s">
        <v>40</v>
      </c>
      <c r="O283" s="87"/>
      <c r="P283" s="224">
        <f>O283*H283</f>
        <v>0</v>
      </c>
      <c r="Q283" s="224">
        <v>1.0529056800000001</v>
      </c>
      <c r="R283" s="224">
        <f>Q283*H283</f>
        <v>0.063174340800000006</v>
      </c>
      <c r="S283" s="224">
        <v>0</v>
      </c>
      <c r="T283" s="225">
        <f>S283*H283</f>
        <v>0</v>
      </c>
      <c r="U283" s="41"/>
      <c r="V283" s="41"/>
      <c r="W283" s="41"/>
      <c r="X283" s="41"/>
      <c r="Y283" s="41"/>
      <c r="Z283" s="41"/>
      <c r="AA283" s="41"/>
      <c r="AB283" s="41"/>
      <c r="AC283" s="41"/>
      <c r="AD283" s="41"/>
      <c r="AE283" s="41"/>
      <c r="AR283" s="226" t="s">
        <v>200</v>
      </c>
      <c r="AT283" s="226" t="s">
        <v>195</v>
      </c>
      <c r="AU283" s="226" t="s">
        <v>78</v>
      </c>
      <c r="AY283" s="20" t="s">
        <v>193</v>
      </c>
      <c r="BE283" s="227">
        <f>IF(N283="základní",J283,0)</f>
        <v>0</v>
      </c>
      <c r="BF283" s="227">
        <f>IF(N283="snížená",J283,0)</f>
        <v>0</v>
      </c>
      <c r="BG283" s="227">
        <f>IF(N283="zákl. přenesená",J283,0)</f>
        <v>0</v>
      </c>
      <c r="BH283" s="227">
        <f>IF(N283="sníž. přenesená",J283,0)</f>
        <v>0</v>
      </c>
      <c r="BI283" s="227">
        <f>IF(N283="nulová",J283,0)</f>
        <v>0</v>
      </c>
      <c r="BJ283" s="20" t="s">
        <v>76</v>
      </c>
      <c r="BK283" s="227">
        <f>ROUND(I283*H283,2)</f>
        <v>0</v>
      </c>
      <c r="BL283" s="20" t="s">
        <v>200</v>
      </c>
      <c r="BM283" s="226" t="s">
        <v>1830</v>
      </c>
    </row>
    <row r="284" s="2" customFormat="1">
      <c r="A284" s="41"/>
      <c r="B284" s="42"/>
      <c r="C284" s="43"/>
      <c r="D284" s="228" t="s">
        <v>202</v>
      </c>
      <c r="E284" s="43"/>
      <c r="F284" s="229" t="s">
        <v>1831</v>
      </c>
      <c r="G284" s="43"/>
      <c r="H284" s="43"/>
      <c r="I284" s="230"/>
      <c r="J284" s="43"/>
      <c r="K284" s="43"/>
      <c r="L284" s="47"/>
      <c r="M284" s="231"/>
      <c r="N284" s="232"/>
      <c r="O284" s="87"/>
      <c r="P284" s="87"/>
      <c r="Q284" s="87"/>
      <c r="R284" s="87"/>
      <c r="S284" s="87"/>
      <c r="T284" s="88"/>
      <c r="U284" s="41"/>
      <c r="V284" s="41"/>
      <c r="W284" s="41"/>
      <c r="X284" s="41"/>
      <c r="Y284" s="41"/>
      <c r="Z284" s="41"/>
      <c r="AA284" s="41"/>
      <c r="AB284" s="41"/>
      <c r="AC284" s="41"/>
      <c r="AD284" s="41"/>
      <c r="AE284" s="41"/>
      <c r="AT284" s="20" t="s">
        <v>202</v>
      </c>
      <c r="AU284" s="20" t="s">
        <v>78</v>
      </c>
    </row>
    <row r="285" s="2" customFormat="1">
      <c r="A285" s="41"/>
      <c r="B285" s="42"/>
      <c r="C285" s="43"/>
      <c r="D285" s="233" t="s">
        <v>204</v>
      </c>
      <c r="E285" s="43"/>
      <c r="F285" s="234" t="s">
        <v>1832</v>
      </c>
      <c r="G285" s="43"/>
      <c r="H285" s="43"/>
      <c r="I285" s="230"/>
      <c r="J285" s="43"/>
      <c r="K285" s="43"/>
      <c r="L285" s="47"/>
      <c r="M285" s="231"/>
      <c r="N285" s="232"/>
      <c r="O285" s="87"/>
      <c r="P285" s="87"/>
      <c r="Q285" s="87"/>
      <c r="R285" s="87"/>
      <c r="S285" s="87"/>
      <c r="T285" s="88"/>
      <c r="U285" s="41"/>
      <c r="V285" s="41"/>
      <c r="W285" s="41"/>
      <c r="X285" s="41"/>
      <c r="Y285" s="41"/>
      <c r="Z285" s="41"/>
      <c r="AA285" s="41"/>
      <c r="AB285" s="41"/>
      <c r="AC285" s="41"/>
      <c r="AD285" s="41"/>
      <c r="AE285" s="41"/>
      <c r="AT285" s="20" t="s">
        <v>204</v>
      </c>
      <c r="AU285" s="20" t="s">
        <v>78</v>
      </c>
    </row>
    <row r="286" s="13" customFormat="1">
      <c r="A286" s="13"/>
      <c r="B286" s="235"/>
      <c r="C286" s="236"/>
      <c r="D286" s="228" t="s">
        <v>206</v>
      </c>
      <c r="E286" s="237" t="s">
        <v>19</v>
      </c>
      <c r="F286" s="238" t="s">
        <v>279</v>
      </c>
      <c r="G286" s="236"/>
      <c r="H286" s="237" t="s">
        <v>19</v>
      </c>
      <c r="I286" s="239"/>
      <c r="J286" s="236"/>
      <c r="K286" s="236"/>
      <c r="L286" s="240"/>
      <c r="M286" s="241"/>
      <c r="N286" s="242"/>
      <c r="O286" s="242"/>
      <c r="P286" s="242"/>
      <c r="Q286" s="242"/>
      <c r="R286" s="242"/>
      <c r="S286" s="242"/>
      <c r="T286" s="243"/>
      <c r="U286" s="13"/>
      <c r="V286" s="13"/>
      <c r="W286" s="13"/>
      <c r="X286" s="13"/>
      <c r="Y286" s="13"/>
      <c r="Z286" s="13"/>
      <c r="AA286" s="13"/>
      <c r="AB286" s="13"/>
      <c r="AC286" s="13"/>
      <c r="AD286" s="13"/>
      <c r="AE286" s="13"/>
      <c r="AT286" s="244" t="s">
        <v>206</v>
      </c>
      <c r="AU286" s="244" t="s">
        <v>78</v>
      </c>
      <c r="AV286" s="13" t="s">
        <v>76</v>
      </c>
      <c r="AW286" s="13" t="s">
        <v>31</v>
      </c>
      <c r="AX286" s="13" t="s">
        <v>69</v>
      </c>
      <c r="AY286" s="244" t="s">
        <v>193</v>
      </c>
    </row>
    <row r="287" s="14" customFormat="1">
      <c r="A287" s="14"/>
      <c r="B287" s="245"/>
      <c r="C287" s="246"/>
      <c r="D287" s="228" t="s">
        <v>206</v>
      </c>
      <c r="E287" s="247" t="s">
        <v>19</v>
      </c>
      <c r="F287" s="248" t="s">
        <v>1833</v>
      </c>
      <c r="G287" s="246"/>
      <c r="H287" s="249">
        <v>0.059999999999999998</v>
      </c>
      <c r="I287" s="250"/>
      <c r="J287" s="246"/>
      <c r="K287" s="246"/>
      <c r="L287" s="251"/>
      <c r="M287" s="252"/>
      <c r="N287" s="253"/>
      <c r="O287" s="253"/>
      <c r="P287" s="253"/>
      <c r="Q287" s="253"/>
      <c r="R287" s="253"/>
      <c r="S287" s="253"/>
      <c r="T287" s="254"/>
      <c r="U287" s="14"/>
      <c r="V287" s="14"/>
      <c r="W287" s="14"/>
      <c r="X287" s="14"/>
      <c r="Y287" s="14"/>
      <c r="Z287" s="14"/>
      <c r="AA287" s="14"/>
      <c r="AB287" s="14"/>
      <c r="AC287" s="14"/>
      <c r="AD287" s="14"/>
      <c r="AE287" s="14"/>
      <c r="AT287" s="255" t="s">
        <v>206</v>
      </c>
      <c r="AU287" s="255" t="s">
        <v>78</v>
      </c>
      <c r="AV287" s="14" t="s">
        <v>78</v>
      </c>
      <c r="AW287" s="14" t="s">
        <v>31</v>
      </c>
      <c r="AX287" s="14" t="s">
        <v>76</v>
      </c>
      <c r="AY287" s="255" t="s">
        <v>193</v>
      </c>
    </row>
    <row r="288" s="2" customFormat="1" ht="16.5" customHeight="1">
      <c r="A288" s="41"/>
      <c r="B288" s="42"/>
      <c r="C288" s="215" t="s">
        <v>346</v>
      </c>
      <c r="D288" s="215" t="s">
        <v>195</v>
      </c>
      <c r="E288" s="216" t="s">
        <v>1834</v>
      </c>
      <c r="F288" s="217" t="s">
        <v>1835</v>
      </c>
      <c r="G288" s="218" t="s">
        <v>198</v>
      </c>
      <c r="H288" s="219">
        <v>1.2</v>
      </c>
      <c r="I288" s="220"/>
      <c r="J288" s="221">
        <f>ROUND(I288*H288,2)</f>
        <v>0</v>
      </c>
      <c r="K288" s="217" t="s">
        <v>199</v>
      </c>
      <c r="L288" s="47"/>
      <c r="M288" s="222" t="s">
        <v>19</v>
      </c>
      <c r="N288" s="223" t="s">
        <v>40</v>
      </c>
      <c r="O288" s="87"/>
      <c r="P288" s="224">
        <f>O288*H288</f>
        <v>0</v>
      </c>
      <c r="Q288" s="224">
        <v>2.50194574</v>
      </c>
      <c r="R288" s="224">
        <f>Q288*H288</f>
        <v>3.002334888</v>
      </c>
      <c r="S288" s="224">
        <v>0</v>
      </c>
      <c r="T288" s="225">
        <f>S288*H288</f>
        <v>0</v>
      </c>
      <c r="U288" s="41"/>
      <c r="V288" s="41"/>
      <c r="W288" s="41"/>
      <c r="X288" s="41"/>
      <c r="Y288" s="41"/>
      <c r="Z288" s="41"/>
      <c r="AA288" s="41"/>
      <c r="AB288" s="41"/>
      <c r="AC288" s="41"/>
      <c r="AD288" s="41"/>
      <c r="AE288" s="41"/>
      <c r="AR288" s="226" t="s">
        <v>200</v>
      </c>
      <c r="AT288" s="226" t="s">
        <v>195</v>
      </c>
      <c r="AU288" s="226" t="s">
        <v>78</v>
      </c>
      <c r="AY288" s="20" t="s">
        <v>193</v>
      </c>
      <c r="BE288" s="227">
        <f>IF(N288="základní",J288,0)</f>
        <v>0</v>
      </c>
      <c r="BF288" s="227">
        <f>IF(N288="snížená",J288,0)</f>
        <v>0</v>
      </c>
      <c r="BG288" s="227">
        <f>IF(N288="zákl. přenesená",J288,0)</f>
        <v>0</v>
      </c>
      <c r="BH288" s="227">
        <f>IF(N288="sníž. přenesená",J288,0)</f>
        <v>0</v>
      </c>
      <c r="BI288" s="227">
        <f>IF(N288="nulová",J288,0)</f>
        <v>0</v>
      </c>
      <c r="BJ288" s="20" t="s">
        <v>76</v>
      </c>
      <c r="BK288" s="227">
        <f>ROUND(I288*H288,2)</f>
        <v>0</v>
      </c>
      <c r="BL288" s="20" t="s">
        <v>200</v>
      </c>
      <c r="BM288" s="226" t="s">
        <v>1836</v>
      </c>
    </row>
    <row r="289" s="2" customFormat="1">
      <c r="A289" s="41"/>
      <c r="B289" s="42"/>
      <c r="C289" s="43"/>
      <c r="D289" s="228" t="s">
        <v>202</v>
      </c>
      <c r="E289" s="43"/>
      <c r="F289" s="229" t="s">
        <v>1837</v>
      </c>
      <c r="G289" s="43"/>
      <c r="H289" s="43"/>
      <c r="I289" s="230"/>
      <c r="J289" s="43"/>
      <c r="K289" s="43"/>
      <c r="L289" s="47"/>
      <c r="M289" s="231"/>
      <c r="N289" s="232"/>
      <c r="O289" s="87"/>
      <c r="P289" s="87"/>
      <c r="Q289" s="87"/>
      <c r="R289" s="87"/>
      <c r="S289" s="87"/>
      <c r="T289" s="88"/>
      <c r="U289" s="41"/>
      <c r="V289" s="41"/>
      <c r="W289" s="41"/>
      <c r="X289" s="41"/>
      <c r="Y289" s="41"/>
      <c r="Z289" s="41"/>
      <c r="AA289" s="41"/>
      <c r="AB289" s="41"/>
      <c r="AC289" s="41"/>
      <c r="AD289" s="41"/>
      <c r="AE289" s="41"/>
      <c r="AT289" s="20" t="s">
        <v>202</v>
      </c>
      <c r="AU289" s="20" t="s">
        <v>78</v>
      </c>
    </row>
    <row r="290" s="2" customFormat="1">
      <c r="A290" s="41"/>
      <c r="B290" s="42"/>
      <c r="C290" s="43"/>
      <c r="D290" s="233" t="s">
        <v>204</v>
      </c>
      <c r="E290" s="43"/>
      <c r="F290" s="234" t="s">
        <v>1838</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204</v>
      </c>
      <c r="AU290" s="20" t="s">
        <v>78</v>
      </c>
    </row>
    <row r="291" s="13" customFormat="1">
      <c r="A291" s="13"/>
      <c r="B291" s="235"/>
      <c r="C291" s="236"/>
      <c r="D291" s="228" t="s">
        <v>206</v>
      </c>
      <c r="E291" s="237" t="s">
        <v>19</v>
      </c>
      <c r="F291" s="238" t="s">
        <v>279</v>
      </c>
      <c r="G291" s="236"/>
      <c r="H291" s="237" t="s">
        <v>19</v>
      </c>
      <c r="I291" s="239"/>
      <c r="J291" s="236"/>
      <c r="K291" s="236"/>
      <c r="L291" s="240"/>
      <c r="M291" s="241"/>
      <c r="N291" s="242"/>
      <c r="O291" s="242"/>
      <c r="P291" s="242"/>
      <c r="Q291" s="242"/>
      <c r="R291" s="242"/>
      <c r="S291" s="242"/>
      <c r="T291" s="243"/>
      <c r="U291" s="13"/>
      <c r="V291" s="13"/>
      <c r="W291" s="13"/>
      <c r="X291" s="13"/>
      <c r="Y291" s="13"/>
      <c r="Z291" s="13"/>
      <c r="AA291" s="13"/>
      <c r="AB291" s="13"/>
      <c r="AC291" s="13"/>
      <c r="AD291" s="13"/>
      <c r="AE291" s="13"/>
      <c r="AT291" s="244" t="s">
        <v>206</v>
      </c>
      <c r="AU291" s="244" t="s">
        <v>78</v>
      </c>
      <c r="AV291" s="13" t="s">
        <v>76</v>
      </c>
      <c r="AW291" s="13" t="s">
        <v>31</v>
      </c>
      <c r="AX291" s="13" t="s">
        <v>69</v>
      </c>
      <c r="AY291" s="244" t="s">
        <v>193</v>
      </c>
    </row>
    <row r="292" s="13" customFormat="1">
      <c r="A292" s="13"/>
      <c r="B292" s="235"/>
      <c r="C292" s="236"/>
      <c r="D292" s="228" t="s">
        <v>206</v>
      </c>
      <c r="E292" s="237" t="s">
        <v>19</v>
      </c>
      <c r="F292" s="238" t="s">
        <v>1373</v>
      </c>
      <c r="G292" s="236"/>
      <c r="H292" s="237" t="s">
        <v>19</v>
      </c>
      <c r="I292" s="239"/>
      <c r="J292" s="236"/>
      <c r="K292" s="236"/>
      <c r="L292" s="240"/>
      <c r="M292" s="241"/>
      <c r="N292" s="242"/>
      <c r="O292" s="242"/>
      <c r="P292" s="242"/>
      <c r="Q292" s="242"/>
      <c r="R292" s="242"/>
      <c r="S292" s="242"/>
      <c r="T292" s="243"/>
      <c r="U292" s="13"/>
      <c r="V292" s="13"/>
      <c r="W292" s="13"/>
      <c r="X292" s="13"/>
      <c r="Y292" s="13"/>
      <c r="Z292" s="13"/>
      <c r="AA292" s="13"/>
      <c r="AB292" s="13"/>
      <c r="AC292" s="13"/>
      <c r="AD292" s="13"/>
      <c r="AE292" s="13"/>
      <c r="AT292" s="244" t="s">
        <v>206</v>
      </c>
      <c r="AU292" s="244" t="s">
        <v>78</v>
      </c>
      <c r="AV292" s="13" t="s">
        <v>76</v>
      </c>
      <c r="AW292" s="13" t="s">
        <v>31</v>
      </c>
      <c r="AX292" s="13" t="s">
        <v>69</v>
      </c>
      <c r="AY292" s="244" t="s">
        <v>193</v>
      </c>
    </row>
    <row r="293" s="14" customFormat="1">
      <c r="A293" s="14"/>
      <c r="B293" s="245"/>
      <c r="C293" s="246"/>
      <c r="D293" s="228" t="s">
        <v>206</v>
      </c>
      <c r="E293" s="247" t="s">
        <v>19</v>
      </c>
      <c r="F293" s="248" t="s">
        <v>1839</v>
      </c>
      <c r="G293" s="246"/>
      <c r="H293" s="249">
        <v>1.2</v>
      </c>
      <c r="I293" s="250"/>
      <c r="J293" s="246"/>
      <c r="K293" s="246"/>
      <c r="L293" s="251"/>
      <c r="M293" s="252"/>
      <c r="N293" s="253"/>
      <c r="O293" s="253"/>
      <c r="P293" s="253"/>
      <c r="Q293" s="253"/>
      <c r="R293" s="253"/>
      <c r="S293" s="253"/>
      <c r="T293" s="254"/>
      <c r="U293" s="14"/>
      <c r="V293" s="14"/>
      <c r="W293" s="14"/>
      <c r="X293" s="14"/>
      <c r="Y293" s="14"/>
      <c r="Z293" s="14"/>
      <c r="AA293" s="14"/>
      <c r="AB293" s="14"/>
      <c r="AC293" s="14"/>
      <c r="AD293" s="14"/>
      <c r="AE293" s="14"/>
      <c r="AT293" s="255" t="s">
        <v>206</v>
      </c>
      <c r="AU293" s="255" t="s">
        <v>78</v>
      </c>
      <c r="AV293" s="14" t="s">
        <v>78</v>
      </c>
      <c r="AW293" s="14" t="s">
        <v>31</v>
      </c>
      <c r="AX293" s="14" t="s">
        <v>76</v>
      </c>
      <c r="AY293" s="255" t="s">
        <v>193</v>
      </c>
    </row>
    <row r="294" s="2" customFormat="1" ht="16.5" customHeight="1">
      <c r="A294" s="41"/>
      <c r="B294" s="42"/>
      <c r="C294" s="215" t="s">
        <v>7</v>
      </c>
      <c r="D294" s="215" t="s">
        <v>195</v>
      </c>
      <c r="E294" s="216" t="s">
        <v>1840</v>
      </c>
      <c r="F294" s="217" t="s">
        <v>1841</v>
      </c>
      <c r="G294" s="218" t="s">
        <v>248</v>
      </c>
      <c r="H294" s="219">
        <v>0.17999999999999999</v>
      </c>
      <c r="I294" s="220"/>
      <c r="J294" s="221">
        <f>ROUND(I294*H294,2)</f>
        <v>0</v>
      </c>
      <c r="K294" s="217" t="s">
        <v>199</v>
      </c>
      <c r="L294" s="47"/>
      <c r="M294" s="222" t="s">
        <v>19</v>
      </c>
      <c r="N294" s="223" t="s">
        <v>40</v>
      </c>
      <c r="O294" s="87"/>
      <c r="P294" s="224">
        <f>O294*H294</f>
        <v>0</v>
      </c>
      <c r="Q294" s="224">
        <v>1.0492724</v>
      </c>
      <c r="R294" s="224">
        <f>Q294*H294</f>
        <v>0.18886903199999999</v>
      </c>
      <c r="S294" s="224">
        <v>0</v>
      </c>
      <c r="T294" s="225">
        <f>S294*H294</f>
        <v>0</v>
      </c>
      <c r="U294" s="41"/>
      <c r="V294" s="41"/>
      <c r="W294" s="41"/>
      <c r="X294" s="41"/>
      <c r="Y294" s="41"/>
      <c r="Z294" s="41"/>
      <c r="AA294" s="41"/>
      <c r="AB294" s="41"/>
      <c r="AC294" s="41"/>
      <c r="AD294" s="41"/>
      <c r="AE294" s="41"/>
      <c r="AR294" s="226" t="s">
        <v>200</v>
      </c>
      <c r="AT294" s="226" t="s">
        <v>195</v>
      </c>
      <c r="AU294" s="226" t="s">
        <v>78</v>
      </c>
      <c r="AY294" s="20" t="s">
        <v>193</v>
      </c>
      <c r="BE294" s="227">
        <f>IF(N294="základní",J294,0)</f>
        <v>0</v>
      </c>
      <c r="BF294" s="227">
        <f>IF(N294="snížená",J294,0)</f>
        <v>0</v>
      </c>
      <c r="BG294" s="227">
        <f>IF(N294="zákl. přenesená",J294,0)</f>
        <v>0</v>
      </c>
      <c r="BH294" s="227">
        <f>IF(N294="sníž. přenesená",J294,0)</f>
        <v>0</v>
      </c>
      <c r="BI294" s="227">
        <f>IF(N294="nulová",J294,0)</f>
        <v>0</v>
      </c>
      <c r="BJ294" s="20" t="s">
        <v>76</v>
      </c>
      <c r="BK294" s="227">
        <f>ROUND(I294*H294,2)</f>
        <v>0</v>
      </c>
      <c r="BL294" s="20" t="s">
        <v>200</v>
      </c>
      <c r="BM294" s="226" t="s">
        <v>1842</v>
      </c>
    </row>
    <row r="295" s="2" customFormat="1">
      <c r="A295" s="41"/>
      <c r="B295" s="42"/>
      <c r="C295" s="43"/>
      <c r="D295" s="228" t="s">
        <v>202</v>
      </c>
      <c r="E295" s="43"/>
      <c r="F295" s="229" t="s">
        <v>1843</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202</v>
      </c>
      <c r="AU295" s="20" t="s">
        <v>78</v>
      </c>
    </row>
    <row r="296" s="2" customFormat="1">
      <c r="A296" s="41"/>
      <c r="B296" s="42"/>
      <c r="C296" s="43"/>
      <c r="D296" s="233" t="s">
        <v>204</v>
      </c>
      <c r="E296" s="43"/>
      <c r="F296" s="234" t="s">
        <v>1844</v>
      </c>
      <c r="G296" s="43"/>
      <c r="H296" s="43"/>
      <c r="I296" s="230"/>
      <c r="J296" s="43"/>
      <c r="K296" s="43"/>
      <c r="L296" s="47"/>
      <c r="M296" s="231"/>
      <c r="N296" s="232"/>
      <c r="O296" s="87"/>
      <c r="P296" s="87"/>
      <c r="Q296" s="87"/>
      <c r="R296" s="87"/>
      <c r="S296" s="87"/>
      <c r="T296" s="88"/>
      <c r="U296" s="41"/>
      <c r="V296" s="41"/>
      <c r="W296" s="41"/>
      <c r="X296" s="41"/>
      <c r="Y296" s="41"/>
      <c r="Z296" s="41"/>
      <c r="AA296" s="41"/>
      <c r="AB296" s="41"/>
      <c r="AC296" s="41"/>
      <c r="AD296" s="41"/>
      <c r="AE296" s="41"/>
      <c r="AT296" s="20" t="s">
        <v>204</v>
      </c>
      <c r="AU296" s="20" t="s">
        <v>78</v>
      </c>
    </row>
    <row r="297" s="13" customFormat="1">
      <c r="A297" s="13"/>
      <c r="B297" s="235"/>
      <c r="C297" s="236"/>
      <c r="D297" s="228" t="s">
        <v>206</v>
      </c>
      <c r="E297" s="237" t="s">
        <v>19</v>
      </c>
      <c r="F297" s="238" t="s">
        <v>279</v>
      </c>
      <c r="G297" s="236"/>
      <c r="H297" s="237" t="s">
        <v>19</v>
      </c>
      <c r="I297" s="239"/>
      <c r="J297" s="236"/>
      <c r="K297" s="236"/>
      <c r="L297" s="240"/>
      <c r="M297" s="241"/>
      <c r="N297" s="242"/>
      <c r="O297" s="242"/>
      <c r="P297" s="242"/>
      <c r="Q297" s="242"/>
      <c r="R297" s="242"/>
      <c r="S297" s="242"/>
      <c r="T297" s="243"/>
      <c r="U297" s="13"/>
      <c r="V297" s="13"/>
      <c r="W297" s="13"/>
      <c r="X297" s="13"/>
      <c r="Y297" s="13"/>
      <c r="Z297" s="13"/>
      <c r="AA297" s="13"/>
      <c r="AB297" s="13"/>
      <c r="AC297" s="13"/>
      <c r="AD297" s="13"/>
      <c r="AE297" s="13"/>
      <c r="AT297" s="244" t="s">
        <v>206</v>
      </c>
      <c r="AU297" s="244" t="s">
        <v>78</v>
      </c>
      <c r="AV297" s="13" t="s">
        <v>76</v>
      </c>
      <c r="AW297" s="13" t="s">
        <v>31</v>
      </c>
      <c r="AX297" s="13" t="s">
        <v>69</v>
      </c>
      <c r="AY297" s="244" t="s">
        <v>193</v>
      </c>
    </row>
    <row r="298" s="14" customFormat="1">
      <c r="A298" s="14"/>
      <c r="B298" s="245"/>
      <c r="C298" s="246"/>
      <c r="D298" s="228" t="s">
        <v>206</v>
      </c>
      <c r="E298" s="247" t="s">
        <v>19</v>
      </c>
      <c r="F298" s="248" t="s">
        <v>1845</v>
      </c>
      <c r="G298" s="246"/>
      <c r="H298" s="249">
        <v>0.17999999999999999</v>
      </c>
      <c r="I298" s="250"/>
      <c r="J298" s="246"/>
      <c r="K298" s="246"/>
      <c r="L298" s="251"/>
      <c r="M298" s="252"/>
      <c r="N298" s="253"/>
      <c r="O298" s="253"/>
      <c r="P298" s="253"/>
      <c r="Q298" s="253"/>
      <c r="R298" s="253"/>
      <c r="S298" s="253"/>
      <c r="T298" s="254"/>
      <c r="U298" s="14"/>
      <c r="V298" s="14"/>
      <c r="W298" s="14"/>
      <c r="X298" s="14"/>
      <c r="Y298" s="14"/>
      <c r="Z298" s="14"/>
      <c r="AA298" s="14"/>
      <c r="AB298" s="14"/>
      <c r="AC298" s="14"/>
      <c r="AD298" s="14"/>
      <c r="AE298" s="14"/>
      <c r="AT298" s="255" t="s">
        <v>206</v>
      </c>
      <c r="AU298" s="255" t="s">
        <v>78</v>
      </c>
      <c r="AV298" s="14" t="s">
        <v>78</v>
      </c>
      <c r="AW298" s="14" t="s">
        <v>31</v>
      </c>
      <c r="AX298" s="14" t="s">
        <v>76</v>
      </c>
      <c r="AY298" s="255" t="s">
        <v>193</v>
      </c>
    </row>
    <row r="299" s="2" customFormat="1" ht="16.5" customHeight="1">
      <c r="A299" s="41"/>
      <c r="B299" s="42"/>
      <c r="C299" s="215" t="s">
        <v>355</v>
      </c>
      <c r="D299" s="215" t="s">
        <v>195</v>
      </c>
      <c r="E299" s="216" t="s">
        <v>1846</v>
      </c>
      <c r="F299" s="217" t="s">
        <v>1847</v>
      </c>
      <c r="G299" s="218" t="s">
        <v>258</v>
      </c>
      <c r="H299" s="219">
        <v>0.5</v>
      </c>
      <c r="I299" s="220"/>
      <c r="J299" s="221">
        <f>ROUND(I299*H299,2)</f>
        <v>0</v>
      </c>
      <c r="K299" s="217" t="s">
        <v>199</v>
      </c>
      <c r="L299" s="47"/>
      <c r="M299" s="222" t="s">
        <v>19</v>
      </c>
      <c r="N299" s="223" t="s">
        <v>40</v>
      </c>
      <c r="O299" s="87"/>
      <c r="P299" s="224">
        <f>O299*H299</f>
        <v>0</v>
      </c>
      <c r="Q299" s="224">
        <v>0.010516940000000001</v>
      </c>
      <c r="R299" s="224">
        <f>Q299*H299</f>
        <v>0.0052584700000000003</v>
      </c>
      <c r="S299" s="224">
        <v>0</v>
      </c>
      <c r="T299" s="225">
        <f>S299*H299</f>
        <v>0</v>
      </c>
      <c r="U299" s="41"/>
      <c r="V299" s="41"/>
      <c r="W299" s="41"/>
      <c r="X299" s="41"/>
      <c r="Y299" s="41"/>
      <c r="Z299" s="41"/>
      <c r="AA299" s="41"/>
      <c r="AB299" s="41"/>
      <c r="AC299" s="41"/>
      <c r="AD299" s="41"/>
      <c r="AE299" s="41"/>
      <c r="AR299" s="226" t="s">
        <v>200</v>
      </c>
      <c r="AT299" s="226" t="s">
        <v>195</v>
      </c>
      <c r="AU299" s="226" t="s">
        <v>78</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1848</v>
      </c>
    </row>
    <row r="300" s="2" customFormat="1">
      <c r="A300" s="41"/>
      <c r="B300" s="42"/>
      <c r="C300" s="43"/>
      <c r="D300" s="228" t="s">
        <v>202</v>
      </c>
      <c r="E300" s="43"/>
      <c r="F300" s="229" t="s">
        <v>1849</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78</v>
      </c>
    </row>
    <row r="301" s="2" customFormat="1">
      <c r="A301" s="41"/>
      <c r="B301" s="42"/>
      <c r="C301" s="43"/>
      <c r="D301" s="233" t="s">
        <v>204</v>
      </c>
      <c r="E301" s="43"/>
      <c r="F301" s="234" t="s">
        <v>1850</v>
      </c>
      <c r="G301" s="43"/>
      <c r="H301" s="43"/>
      <c r="I301" s="230"/>
      <c r="J301" s="43"/>
      <c r="K301" s="43"/>
      <c r="L301" s="47"/>
      <c r="M301" s="231"/>
      <c r="N301" s="232"/>
      <c r="O301" s="87"/>
      <c r="P301" s="87"/>
      <c r="Q301" s="87"/>
      <c r="R301" s="87"/>
      <c r="S301" s="87"/>
      <c r="T301" s="88"/>
      <c r="U301" s="41"/>
      <c r="V301" s="41"/>
      <c r="W301" s="41"/>
      <c r="X301" s="41"/>
      <c r="Y301" s="41"/>
      <c r="Z301" s="41"/>
      <c r="AA301" s="41"/>
      <c r="AB301" s="41"/>
      <c r="AC301" s="41"/>
      <c r="AD301" s="41"/>
      <c r="AE301" s="41"/>
      <c r="AT301" s="20" t="s">
        <v>204</v>
      </c>
      <c r="AU301" s="20" t="s">
        <v>78</v>
      </c>
    </row>
    <row r="302" s="13" customFormat="1">
      <c r="A302" s="13"/>
      <c r="B302" s="235"/>
      <c r="C302" s="236"/>
      <c r="D302" s="228" t="s">
        <v>206</v>
      </c>
      <c r="E302" s="237" t="s">
        <v>19</v>
      </c>
      <c r="F302" s="238" t="s">
        <v>279</v>
      </c>
      <c r="G302" s="236"/>
      <c r="H302" s="237" t="s">
        <v>19</v>
      </c>
      <c r="I302" s="239"/>
      <c r="J302" s="236"/>
      <c r="K302" s="236"/>
      <c r="L302" s="240"/>
      <c r="M302" s="241"/>
      <c r="N302" s="242"/>
      <c r="O302" s="242"/>
      <c r="P302" s="242"/>
      <c r="Q302" s="242"/>
      <c r="R302" s="242"/>
      <c r="S302" s="242"/>
      <c r="T302" s="243"/>
      <c r="U302" s="13"/>
      <c r="V302" s="13"/>
      <c r="W302" s="13"/>
      <c r="X302" s="13"/>
      <c r="Y302" s="13"/>
      <c r="Z302" s="13"/>
      <c r="AA302" s="13"/>
      <c r="AB302" s="13"/>
      <c r="AC302" s="13"/>
      <c r="AD302" s="13"/>
      <c r="AE302" s="13"/>
      <c r="AT302" s="244" t="s">
        <v>206</v>
      </c>
      <c r="AU302" s="244" t="s">
        <v>78</v>
      </c>
      <c r="AV302" s="13" t="s">
        <v>76</v>
      </c>
      <c r="AW302" s="13" t="s">
        <v>31</v>
      </c>
      <c r="AX302" s="13" t="s">
        <v>69</v>
      </c>
      <c r="AY302" s="244" t="s">
        <v>193</v>
      </c>
    </row>
    <row r="303" s="14" customFormat="1">
      <c r="A303" s="14"/>
      <c r="B303" s="245"/>
      <c r="C303" s="246"/>
      <c r="D303" s="228" t="s">
        <v>206</v>
      </c>
      <c r="E303" s="247" t="s">
        <v>19</v>
      </c>
      <c r="F303" s="248" t="s">
        <v>1851</v>
      </c>
      <c r="G303" s="246"/>
      <c r="H303" s="249">
        <v>0.5</v>
      </c>
      <c r="I303" s="250"/>
      <c r="J303" s="246"/>
      <c r="K303" s="246"/>
      <c r="L303" s="251"/>
      <c r="M303" s="252"/>
      <c r="N303" s="253"/>
      <c r="O303" s="253"/>
      <c r="P303" s="253"/>
      <c r="Q303" s="253"/>
      <c r="R303" s="253"/>
      <c r="S303" s="253"/>
      <c r="T303" s="254"/>
      <c r="U303" s="14"/>
      <c r="V303" s="14"/>
      <c r="W303" s="14"/>
      <c r="X303" s="14"/>
      <c r="Y303" s="14"/>
      <c r="Z303" s="14"/>
      <c r="AA303" s="14"/>
      <c r="AB303" s="14"/>
      <c r="AC303" s="14"/>
      <c r="AD303" s="14"/>
      <c r="AE303" s="14"/>
      <c r="AT303" s="255" t="s">
        <v>206</v>
      </c>
      <c r="AU303" s="255" t="s">
        <v>78</v>
      </c>
      <c r="AV303" s="14" t="s">
        <v>78</v>
      </c>
      <c r="AW303" s="14" t="s">
        <v>31</v>
      </c>
      <c r="AX303" s="14" t="s">
        <v>76</v>
      </c>
      <c r="AY303" s="255" t="s">
        <v>193</v>
      </c>
    </row>
    <row r="304" s="2" customFormat="1" ht="16.5" customHeight="1">
      <c r="A304" s="41"/>
      <c r="B304" s="42"/>
      <c r="C304" s="215" t="s">
        <v>360</v>
      </c>
      <c r="D304" s="215" t="s">
        <v>195</v>
      </c>
      <c r="E304" s="216" t="s">
        <v>1852</v>
      </c>
      <c r="F304" s="217" t="s">
        <v>1853</v>
      </c>
      <c r="G304" s="218" t="s">
        <v>258</v>
      </c>
      <c r="H304" s="219">
        <v>0.5</v>
      </c>
      <c r="I304" s="220"/>
      <c r="J304" s="221">
        <f>ROUND(I304*H304,2)</f>
        <v>0</v>
      </c>
      <c r="K304" s="217" t="s">
        <v>199</v>
      </c>
      <c r="L304" s="47"/>
      <c r="M304" s="222" t="s">
        <v>19</v>
      </c>
      <c r="N304" s="223" t="s">
        <v>40</v>
      </c>
      <c r="O304" s="87"/>
      <c r="P304" s="224">
        <f>O304*H304</f>
        <v>0</v>
      </c>
      <c r="Q304" s="224">
        <v>0</v>
      </c>
      <c r="R304" s="224">
        <f>Q304*H304</f>
        <v>0</v>
      </c>
      <c r="S304" s="224">
        <v>0</v>
      </c>
      <c r="T304" s="225">
        <f>S304*H304</f>
        <v>0</v>
      </c>
      <c r="U304" s="41"/>
      <c r="V304" s="41"/>
      <c r="W304" s="41"/>
      <c r="X304" s="41"/>
      <c r="Y304" s="41"/>
      <c r="Z304" s="41"/>
      <c r="AA304" s="41"/>
      <c r="AB304" s="41"/>
      <c r="AC304" s="41"/>
      <c r="AD304" s="41"/>
      <c r="AE304" s="41"/>
      <c r="AR304" s="226" t="s">
        <v>200</v>
      </c>
      <c r="AT304" s="226" t="s">
        <v>195</v>
      </c>
      <c r="AU304" s="226" t="s">
        <v>78</v>
      </c>
      <c r="AY304" s="20" t="s">
        <v>193</v>
      </c>
      <c r="BE304" s="227">
        <f>IF(N304="základní",J304,0)</f>
        <v>0</v>
      </c>
      <c r="BF304" s="227">
        <f>IF(N304="snížená",J304,0)</f>
        <v>0</v>
      </c>
      <c r="BG304" s="227">
        <f>IF(N304="zákl. přenesená",J304,0)</f>
        <v>0</v>
      </c>
      <c r="BH304" s="227">
        <f>IF(N304="sníž. přenesená",J304,0)</f>
        <v>0</v>
      </c>
      <c r="BI304" s="227">
        <f>IF(N304="nulová",J304,0)</f>
        <v>0</v>
      </c>
      <c r="BJ304" s="20" t="s">
        <v>76</v>
      </c>
      <c r="BK304" s="227">
        <f>ROUND(I304*H304,2)</f>
        <v>0</v>
      </c>
      <c r="BL304" s="20" t="s">
        <v>200</v>
      </c>
      <c r="BM304" s="226" t="s">
        <v>1854</v>
      </c>
    </row>
    <row r="305" s="2" customFormat="1">
      <c r="A305" s="41"/>
      <c r="B305" s="42"/>
      <c r="C305" s="43"/>
      <c r="D305" s="228" t="s">
        <v>202</v>
      </c>
      <c r="E305" s="43"/>
      <c r="F305" s="229" t="s">
        <v>1855</v>
      </c>
      <c r="G305" s="43"/>
      <c r="H305" s="43"/>
      <c r="I305" s="230"/>
      <c r="J305" s="43"/>
      <c r="K305" s="43"/>
      <c r="L305" s="47"/>
      <c r="M305" s="231"/>
      <c r="N305" s="232"/>
      <c r="O305" s="87"/>
      <c r="P305" s="87"/>
      <c r="Q305" s="87"/>
      <c r="R305" s="87"/>
      <c r="S305" s="87"/>
      <c r="T305" s="88"/>
      <c r="U305" s="41"/>
      <c r="V305" s="41"/>
      <c r="W305" s="41"/>
      <c r="X305" s="41"/>
      <c r="Y305" s="41"/>
      <c r="Z305" s="41"/>
      <c r="AA305" s="41"/>
      <c r="AB305" s="41"/>
      <c r="AC305" s="41"/>
      <c r="AD305" s="41"/>
      <c r="AE305" s="41"/>
      <c r="AT305" s="20" t="s">
        <v>202</v>
      </c>
      <c r="AU305" s="20" t="s">
        <v>78</v>
      </c>
    </row>
    <row r="306" s="2" customFormat="1">
      <c r="A306" s="41"/>
      <c r="B306" s="42"/>
      <c r="C306" s="43"/>
      <c r="D306" s="233" t="s">
        <v>204</v>
      </c>
      <c r="E306" s="43"/>
      <c r="F306" s="234" t="s">
        <v>1856</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204</v>
      </c>
      <c r="AU306" s="20" t="s">
        <v>78</v>
      </c>
    </row>
    <row r="307" s="2" customFormat="1" ht="16.5" customHeight="1">
      <c r="A307" s="41"/>
      <c r="B307" s="42"/>
      <c r="C307" s="215" t="s">
        <v>369</v>
      </c>
      <c r="D307" s="215" t="s">
        <v>195</v>
      </c>
      <c r="E307" s="216" t="s">
        <v>1857</v>
      </c>
      <c r="F307" s="217" t="s">
        <v>1858</v>
      </c>
      <c r="G307" s="218" t="s">
        <v>258</v>
      </c>
      <c r="H307" s="219">
        <v>0.90000000000000002</v>
      </c>
      <c r="I307" s="220"/>
      <c r="J307" s="221">
        <f>ROUND(I307*H307,2)</f>
        <v>0</v>
      </c>
      <c r="K307" s="217" t="s">
        <v>199</v>
      </c>
      <c r="L307" s="47"/>
      <c r="M307" s="222" t="s">
        <v>19</v>
      </c>
      <c r="N307" s="223" t="s">
        <v>40</v>
      </c>
      <c r="O307" s="87"/>
      <c r="P307" s="224">
        <f>O307*H307</f>
        <v>0</v>
      </c>
      <c r="Q307" s="224">
        <v>0.00792</v>
      </c>
      <c r="R307" s="224">
        <f>Q307*H307</f>
        <v>0.0071279999999999998</v>
      </c>
      <c r="S307" s="224">
        <v>0</v>
      </c>
      <c r="T307" s="225">
        <f>S307*H307</f>
        <v>0</v>
      </c>
      <c r="U307" s="41"/>
      <c r="V307" s="41"/>
      <c r="W307" s="41"/>
      <c r="X307" s="41"/>
      <c r="Y307" s="41"/>
      <c r="Z307" s="41"/>
      <c r="AA307" s="41"/>
      <c r="AB307" s="41"/>
      <c r="AC307" s="41"/>
      <c r="AD307" s="41"/>
      <c r="AE307" s="41"/>
      <c r="AR307" s="226" t="s">
        <v>200</v>
      </c>
      <c r="AT307" s="226" t="s">
        <v>195</v>
      </c>
      <c r="AU307" s="226" t="s">
        <v>78</v>
      </c>
      <c r="AY307" s="20" t="s">
        <v>193</v>
      </c>
      <c r="BE307" s="227">
        <f>IF(N307="základní",J307,0)</f>
        <v>0</v>
      </c>
      <c r="BF307" s="227">
        <f>IF(N307="snížená",J307,0)</f>
        <v>0</v>
      </c>
      <c r="BG307" s="227">
        <f>IF(N307="zákl. přenesená",J307,0)</f>
        <v>0</v>
      </c>
      <c r="BH307" s="227">
        <f>IF(N307="sníž. přenesená",J307,0)</f>
        <v>0</v>
      </c>
      <c r="BI307" s="227">
        <f>IF(N307="nulová",J307,0)</f>
        <v>0</v>
      </c>
      <c r="BJ307" s="20" t="s">
        <v>76</v>
      </c>
      <c r="BK307" s="227">
        <f>ROUND(I307*H307,2)</f>
        <v>0</v>
      </c>
      <c r="BL307" s="20" t="s">
        <v>200</v>
      </c>
      <c r="BM307" s="226" t="s">
        <v>1859</v>
      </c>
    </row>
    <row r="308" s="2" customFormat="1">
      <c r="A308" s="41"/>
      <c r="B308" s="42"/>
      <c r="C308" s="43"/>
      <c r="D308" s="228" t="s">
        <v>202</v>
      </c>
      <c r="E308" s="43"/>
      <c r="F308" s="229" t="s">
        <v>1860</v>
      </c>
      <c r="G308" s="43"/>
      <c r="H308" s="43"/>
      <c r="I308" s="230"/>
      <c r="J308" s="43"/>
      <c r="K308" s="43"/>
      <c r="L308" s="47"/>
      <c r="M308" s="231"/>
      <c r="N308" s="232"/>
      <c r="O308" s="87"/>
      <c r="P308" s="87"/>
      <c r="Q308" s="87"/>
      <c r="R308" s="87"/>
      <c r="S308" s="87"/>
      <c r="T308" s="88"/>
      <c r="U308" s="41"/>
      <c r="V308" s="41"/>
      <c r="W308" s="41"/>
      <c r="X308" s="41"/>
      <c r="Y308" s="41"/>
      <c r="Z308" s="41"/>
      <c r="AA308" s="41"/>
      <c r="AB308" s="41"/>
      <c r="AC308" s="41"/>
      <c r="AD308" s="41"/>
      <c r="AE308" s="41"/>
      <c r="AT308" s="20" t="s">
        <v>202</v>
      </c>
      <c r="AU308" s="20" t="s">
        <v>78</v>
      </c>
    </row>
    <row r="309" s="2" customFormat="1">
      <c r="A309" s="41"/>
      <c r="B309" s="42"/>
      <c r="C309" s="43"/>
      <c r="D309" s="233" t="s">
        <v>204</v>
      </c>
      <c r="E309" s="43"/>
      <c r="F309" s="234" t="s">
        <v>1861</v>
      </c>
      <c r="G309" s="43"/>
      <c r="H309" s="43"/>
      <c r="I309" s="230"/>
      <c r="J309" s="43"/>
      <c r="K309" s="43"/>
      <c r="L309" s="47"/>
      <c r="M309" s="231"/>
      <c r="N309" s="232"/>
      <c r="O309" s="87"/>
      <c r="P309" s="87"/>
      <c r="Q309" s="87"/>
      <c r="R309" s="87"/>
      <c r="S309" s="87"/>
      <c r="T309" s="88"/>
      <c r="U309" s="41"/>
      <c r="V309" s="41"/>
      <c r="W309" s="41"/>
      <c r="X309" s="41"/>
      <c r="Y309" s="41"/>
      <c r="Z309" s="41"/>
      <c r="AA309" s="41"/>
      <c r="AB309" s="41"/>
      <c r="AC309" s="41"/>
      <c r="AD309" s="41"/>
      <c r="AE309" s="41"/>
      <c r="AT309" s="20" t="s">
        <v>204</v>
      </c>
      <c r="AU309" s="20" t="s">
        <v>78</v>
      </c>
    </row>
    <row r="310" s="13" customFormat="1">
      <c r="A310" s="13"/>
      <c r="B310" s="235"/>
      <c r="C310" s="236"/>
      <c r="D310" s="228" t="s">
        <v>206</v>
      </c>
      <c r="E310" s="237" t="s">
        <v>19</v>
      </c>
      <c r="F310" s="238" t="s">
        <v>279</v>
      </c>
      <c r="G310" s="236"/>
      <c r="H310" s="237" t="s">
        <v>19</v>
      </c>
      <c r="I310" s="239"/>
      <c r="J310" s="236"/>
      <c r="K310" s="236"/>
      <c r="L310" s="240"/>
      <c r="M310" s="241"/>
      <c r="N310" s="242"/>
      <c r="O310" s="242"/>
      <c r="P310" s="242"/>
      <c r="Q310" s="242"/>
      <c r="R310" s="242"/>
      <c r="S310" s="242"/>
      <c r="T310" s="243"/>
      <c r="U310" s="13"/>
      <c r="V310" s="13"/>
      <c r="W310" s="13"/>
      <c r="X310" s="13"/>
      <c r="Y310" s="13"/>
      <c r="Z310" s="13"/>
      <c r="AA310" s="13"/>
      <c r="AB310" s="13"/>
      <c r="AC310" s="13"/>
      <c r="AD310" s="13"/>
      <c r="AE310" s="13"/>
      <c r="AT310" s="244" t="s">
        <v>206</v>
      </c>
      <c r="AU310" s="244" t="s">
        <v>78</v>
      </c>
      <c r="AV310" s="13" t="s">
        <v>76</v>
      </c>
      <c r="AW310" s="13" t="s">
        <v>31</v>
      </c>
      <c r="AX310" s="13" t="s">
        <v>69</v>
      </c>
      <c r="AY310" s="244" t="s">
        <v>193</v>
      </c>
    </row>
    <row r="311" s="14" customFormat="1">
      <c r="A311" s="14"/>
      <c r="B311" s="245"/>
      <c r="C311" s="246"/>
      <c r="D311" s="228" t="s">
        <v>206</v>
      </c>
      <c r="E311" s="247" t="s">
        <v>19</v>
      </c>
      <c r="F311" s="248" t="s">
        <v>1862</v>
      </c>
      <c r="G311" s="246"/>
      <c r="H311" s="249">
        <v>0.90000000000000002</v>
      </c>
      <c r="I311" s="250"/>
      <c r="J311" s="246"/>
      <c r="K311" s="246"/>
      <c r="L311" s="251"/>
      <c r="M311" s="252"/>
      <c r="N311" s="253"/>
      <c r="O311" s="253"/>
      <c r="P311" s="253"/>
      <c r="Q311" s="253"/>
      <c r="R311" s="253"/>
      <c r="S311" s="253"/>
      <c r="T311" s="254"/>
      <c r="U311" s="14"/>
      <c r="V311" s="14"/>
      <c r="W311" s="14"/>
      <c r="X311" s="14"/>
      <c r="Y311" s="14"/>
      <c r="Z311" s="14"/>
      <c r="AA311" s="14"/>
      <c r="AB311" s="14"/>
      <c r="AC311" s="14"/>
      <c r="AD311" s="14"/>
      <c r="AE311" s="14"/>
      <c r="AT311" s="255" t="s">
        <v>206</v>
      </c>
      <c r="AU311" s="255" t="s">
        <v>78</v>
      </c>
      <c r="AV311" s="14" t="s">
        <v>78</v>
      </c>
      <c r="AW311" s="14" t="s">
        <v>31</v>
      </c>
      <c r="AX311" s="14" t="s">
        <v>76</v>
      </c>
      <c r="AY311" s="255" t="s">
        <v>193</v>
      </c>
    </row>
    <row r="312" s="2" customFormat="1" ht="16.5" customHeight="1">
      <c r="A312" s="41"/>
      <c r="B312" s="42"/>
      <c r="C312" s="215" t="s">
        <v>390</v>
      </c>
      <c r="D312" s="215" t="s">
        <v>195</v>
      </c>
      <c r="E312" s="216" t="s">
        <v>1863</v>
      </c>
      <c r="F312" s="217" t="s">
        <v>1864</v>
      </c>
      <c r="G312" s="218" t="s">
        <v>258</v>
      </c>
      <c r="H312" s="219">
        <v>0.90000000000000002</v>
      </c>
      <c r="I312" s="220"/>
      <c r="J312" s="221">
        <f>ROUND(I312*H312,2)</f>
        <v>0</v>
      </c>
      <c r="K312" s="217" t="s">
        <v>199</v>
      </c>
      <c r="L312" s="47"/>
      <c r="M312" s="222" t="s">
        <v>19</v>
      </c>
      <c r="N312" s="223" t="s">
        <v>40</v>
      </c>
      <c r="O312" s="87"/>
      <c r="P312" s="224">
        <f>O312*H312</f>
        <v>0</v>
      </c>
      <c r="Q312" s="224">
        <v>0</v>
      </c>
      <c r="R312" s="224">
        <f>Q312*H312</f>
        <v>0</v>
      </c>
      <c r="S312" s="224">
        <v>0</v>
      </c>
      <c r="T312" s="225">
        <f>S312*H312</f>
        <v>0</v>
      </c>
      <c r="U312" s="41"/>
      <c r="V312" s="41"/>
      <c r="W312" s="41"/>
      <c r="X312" s="41"/>
      <c r="Y312" s="41"/>
      <c r="Z312" s="41"/>
      <c r="AA312" s="41"/>
      <c r="AB312" s="41"/>
      <c r="AC312" s="41"/>
      <c r="AD312" s="41"/>
      <c r="AE312" s="41"/>
      <c r="AR312" s="226" t="s">
        <v>200</v>
      </c>
      <c r="AT312" s="226" t="s">
        <v>195</v>
      </c>
      <c r="AU312" s="226" t="s">
        <v>78</v>
      </c>
      <c r="AY312" s="20" t="s">
        <v>193</v>
      </c>
      <c r="BE312" s="227">
        <f>IF(N312="základní",J312,0)</f>
        <v>0</v>
      </c>
      <c r="BF312" s="227">
        <f>IF(N312="snížená",J312,0)</f>
        <v>0</v>
      </c>
      <c r="BG312" s="227">
        <f>IF(N312="zákl. přenesená",J312,0)</f>
        <v>0</v>
      </c>
      <c r="BH312" s="227">
        <f>IF(N312="sníž. přenesená",J312,0)</f>
        <v>0</v>
      </c>
      <c r="BI312" s="227">
        <f>IF(N312="nulová",J312,0)</f>
        <v>0</v>
      </c>
      <c r="BJ312" s="20" t="s">
        <v>76</v>
      </c>
      <c r="BK312" s="227">
        <f>ROUND(I312*H312,2)</f>
        <v>0</v>
      </c>
      <c r="BL312" s="20" t="s">
        <v>200</v>
      </c>
      <c r="BM312" s="226" t="s">
        <v>1865</v>
      </c>
    </row>
    <row r="313" s="2" customFormat="1">
      <c r="A313" s="41"/>
      <c r="B313" s="42"/>
      <c r="C313" s="43"/>
      <c r="D313" s="228" t="s">
        <v>202</v>
      </c>
      <c r="E313" s="43"/>
      <c r="F313" s="229" t="s">
        <v>1866</v>
      </c>
      <c r="G313" s="43"/>
      <c r="H313" s="43"/>
      <c r="I313" s="230"/>
      <c r="J313" s="43"/>
      <c r="K313" s="43"/>
      <c r="L313" s="47"/>
      <c r="M313" s="231"/>
      <c r="N313" s="232"/>
      <c r="O313" s="87"/>
      <c r="P313" s="87"/>
      <c r="Q313" s="87"/>
      <c r="R313" s="87"/>
      <c r="S313" s="87"/>
      <c r="T313" s="88"/>
      <c r="U313" s="41"/>
      <c r="V313" s="41"/>
      <c r="W313" s="41"/>
      <c r="X313" s="41"/>
      <c r="Y313" s="41"/>
      <c r="Z313" s="41"/>
      <c r="AA313" s="41"/>
      <c r="AB313" s="41"/>
      <c r="AC313" s="41"/>
      <c r="AD313" s="41"/>
      <c r="AE313" s="41"/>
      <c r="AT313" s="20" t="s">
        <v>202</v>
      </c>
      <c r="AU313" s="20" t="s">
        <v>78</v>
      </c>
    </row>
    <row r="314" s="2" customFormat="1">
      <c r="A314" s="41"/>
      <c r="B314" s="42"/>
      <c r="C314" s="43"/>
      <c r="D314" s="233" t="s">
        <v>204</v>
      </c>
      <c r="E314" s="43"/>
      <c r="F314" s="234" t="s">
        <v>1867</v>
      </c>
      <c r="G314" s="43"/>
      <c r="H314" s="43"/>
      <c r="I314" s="230"/>
      <c r="J314" s="43"/>
      <c r="K314" s="43"/>
      <c r="L314" s="47"/>
      <c r="M314" s="231"/>
      <c r="N314" s="232"/>
      <c r="O314" s="87"/>
      <c r="P314" s="87"/>
      <c r="Q314" s="87"/>
      <c r="R314" s="87"/>
      <c r="S314" s="87"/>
      <c r="T314" s="88"/>
      <c r="U314" s="41"/>
      <c r="V314" s="41"/>
      <c r="W314" s="41"/>
      <c r="X314" s="41"/>
      <c r="Y314" s="41"/>
      <c r="Z314" s="41"/>
      <c r="AA314" s="41"/>
      <c r="AB314" s="41"/>
      <c r="AC314" s="41"/>
      <c r="AD314" s="41"/>
      <c r="AE314" s="41"/>
      <c r="AT314" s="20" t="s">
        <v>204</v>
      </c>
      <c r="AU314" s="20" t="s">
        <v>78</v>
      </c>
    </row>
    <row r="315" s="12" customFormat="1" ht="22.8" customHeight="1">
      <c r="A315" s="12"/>
      <c r="B315" s="199"/>
      <c r="C315" s="200"/>
      <c r="D315" s="201" t="s">
        <v>68</v>
      </c>
      <c r="E315" s="213" t="s">
        <v>237</v>
      </c>
      <c r="F315" s="213" t="s">
        <v>1868</v>
      </c>
      <c r="G315" s="200"/>
      <c r="H315" s="200"/>
      <c r="I315" s="203"/>
      <c r="J315" s="214">
        <f>BK315</f>
        <v>0</v>
      </c>
      <c r="K315" s="200"/>
      <c r="L315" s="205"/>
      <c r="M315" s="206"/>
      <c r="N315" s="207"/>
      <c r="O315" s="207"/>
      <c r="P315" s="208">
        <f>SUM(P316:P592)</f>
        <v>0</v>
      </c>
      <c r="Q315" s="207"/>
      <c r="R315" s="208">
        <f>SUM(R316:R592)</f>
        <v>66.479075164655029</v>
      </c>
      <c r="S315" s="207"/>
      <c r="T315" s="209">
        <f>SUM(T316:T592)</f>
        <v>0.0048375600000000003</v>
      </c>
      <c r="U315" s="12"/>
      <c r="V315" s="12"/>
      <c r="W315" s="12"/>
      <c r="X315" s="12"/>
      <c r="Y315" s="12"/>
      <c r="Z315" s="12"/>
      <c r="AA315" s="12"/>
      <c r="AB315" s="12"/>
      <c r="AC315" s="12"/>
      <c r="AD315" s="12"/>
      <c r="AE315" s="12"/>
      <c r="AR315" s="210" t="s">
        <v>76</v>
      </c>
      <c r="AT315" s="211" t="s">
        <v>68</v>
      </c>
      <c r="AU315" s="211" t="s">
        <v>76</v>
      </c>
      <c r="AY315" s="210" t="s">
        <v>193</v>
      </c>
      <c r="BK315" s="212">
        <f>SUM(BK316:BK592)</f>
        <v>0</v>
      </c>
    </row>
    <row r="316" s="2" customFormat="1" ht="16.5" customHeight="1">
      <c r="A316" s="41"/>
      <c r="B316" s="42"/>
      <c r="C316" s="215" t="s">
        <v>397</v>
      </c>
      <c r="D316" s="215" t="s">
        <v>195</v>
      </c>
      <c r="E316" s="216" t="s">
        <v>1869</v>
      </c>
      <c r="F316" s="217" t="s">
        <v>1870</v>
      </c>
      <c r="G316" s="218" t="s">
        <v>258</v>
      </c>
      <c r="H316" s="219">
        <v>13.5</v>
      </c>
      <c r="I316" s="220"/>
      <c r="J316" s="221">
        <f>ROUND(I316*H316,2)</f>
        <v>0</v>
      </c>
      <c r="K316" s="217" t="s">
        <v>199</v>
      </c>
      <c r="L316" s="47"/>
      <c r="M316" s="222" t="s">
        <v>19</v>
      </c>
      <c r="N316" s="223" t="s">
        <v>40</v>
      </c>
      <c r="O316" s="87"/>
      <c r="P316" s="224">
        <f>O316*H316</f>
        <v>0</v>
      </c>
      <c r="Q316" s="224">
        <v>0.0073499999999999998</v>
      </c>
      <c r="R316" s="224">
        <f>Q316*H316</f>
        <v>0.099224999999999994</v>
      </c>
      <c r="S316" s="224">
        <v>0</v>
      </c>
      <c r="T316" s="225">
        <f>S316*H316</f>
        <v>0</v>
      </c>
      <c r="U316" s="41"/>
      <c r="V316" s="41"/>
      <c r="W316" s="41"/>
      <c r="X316" s="41"/>
      <c r="Y316" s="41"/>
      <c r="Z316" s="41"/>
      <c r="AA316" s="41"/>
      <c r="AB316" s="41"/>
      <c r="AC316" s="41"/>
      <c r="AD316" s="41"/>
      <c r="AE316" s="41"/>
      <c r="AR316" s="226" t="s">
        <v>200</v>
      </c>
      <c r="AT316" s="226" t="s">
        <v>195</v>
      </c>
      <c r="AU316" s="226" t="s">
        <v>78</v>
      </c>
      <c r="AY316" s="20" t="s">
        <v>193</v>
      </c>
      <c r="BE316" s="227">
        <f>IF(N316="základní",J316,0)</f>
        <v>0</v>
      </c>
      <c r="BF316" s="227">
        <f>IF(N316="snížená",J316,0)</f>
        <v>0</v>
      </c>
      <c r="BG316" s="227">
        <f>IF(N316="zákl. přenesená",J316,0)</f>
        <v>0</v>
      </c>
      <c r="BH316" s="227">
        <f>IF(N316="sníž. přenesená",J316,0)</f>
        <v>0</v>
      </c>
      <c r="BI316" s="227">
        <f>IF(N316="nulová",J316,0)</f>
        <v>0</v>
      </c>
      <c r="BJ316" s="20" t="s">
        <v>76</v>
      </c>
      <c r="BK316" s="227">
        <f>ROUND(I316*H316,2)</f>
        <v>0</v>
      </c>
      <c r="BL316" s="20" t="s">
        <v>200</v>
      </c>
      <c r="BM316" s="226" t="s">
        <v>1871</v>
      </c>
    </row>
    <row r="317" s="2" customFormat="1">
      <c r="A317" s="41"/>
      <c r="B317" s="42"/>
      <c r="C317" s="43"/>
      <c r="D317" s="228" t="s">
        <v>202</v>
      </c>
      <c r="E317" s="43"/>
      <c r="F317" s="229" t="s">
        <v>1872</v>
      </c>
      <c r="G317" s="43"/>
      <c r="H317" s="43"/>
      <c r="I317" s="230"/>
      <c r="J317" s="43"/>
      <c r="K317" s="43"/>
      <c r="L317" s="47"/>
      <c r="M317" s="231"/>
      <c r="N317" s="232"/>
      <c r="O317" s="87"/>
      <c r="P317" s="87"/>
      <c r="Q317" s="87"/>
      <c r="R317" s="87"/>
      <c r="S317" s="87"/>
      <c r="T317" s="88"/>
      <c r="U317" s="41"/>
      <c r="V317" s="41"/>
      <c r="W317" s="41"/>
      <c r="X317" s="41"/>
      <c r="Y317" s="41"/>
      <c r="Z317" s="41"/>
      <c r="AA317" s="41"/>
      <c r="AB317" s="41"/>
      <c r="AC317" s="41"/>
      <c r="AD317" s="41"/>
      <c r="AE317" s="41"/>
      <c r="AT317" s="20" t="s">
        <v>202</v>
      </c>
      <c r="AU317" s="20" t="s">
        <v>78</v>
      </c>
    </row>
    <row r="318" s="2" customFormat="1">
      <c r="A318" s="41"/>
      <c r="B318" s="42"/>
      <c r="C318" s="43"/>
      <c r="D318" s="233" t="s">
        <v>204</v>
      </c>
      <c r="E318" s="43"/>
      <c r="F318" s="234" t="s">
        <v>1873</v>
      </c>
      <c r="G318" s="43"/>
      <c r="H318" s="43"/>
      <c r="I318" s="230"/>
      <c r="J318" s="43"/>
      <c r="K318" s="43"/>
      <c r="L318" s="47"/>
      <c r="M318" s="231"/>
      <c r="N318" s="232"/>
      <c r="O318" s="87"/>
      <c r="P318" s="87"/>
      <c r="Q318" s="87"/>
      <c r="R318" s="87"/>
      <c r="S318" s="87"/>
      <c r="T318" s="88"/>
      <c r="U318" s="41"/>
      <c r="V318" s="41"/>
      <c r="W318" s="41"/>
      <c r="X318" s="41"/>
      <c r="Y318" s="41"/>
      <c r="Z318" s="41"/>
      <c r="AA318" s="41"/>
      <c r="AB318" s="41"/>
      <c r="AC318" s="41"/>
      <c r="AD318" s="41"/>
      <c r="AE318" s="41"/>
      <c r="AT318" s="20" t="s">
        <v>204</v>
      </c>
      <c r="AU318" s="20" t="s">
        <v>78</v>
      </c>
    </row>
    <row r="319" s="2" customFormat="1" ht="16.5" customHeight="1">
      <c r="A319" s="41"/>
      <c r="B319" s="42"/>
      <c r="C319" s="215" t="s">
        <v>405</v>
      </c>
      <c r="D319" s="215" t="s">
        <v>195</v>
      </c>
      <c r="E319" s="216" t="s">
        <v>1874</v>
      </c>
      <c r="F319" s="217" t="s">
        <v>1875</v>
      </c>
      <c r="G319" s="218" t="s">
        <v>258</v>
      </c>
      <c r="H319" s="219">
        <v>13.5</v>
      </c>
      <c r="I319" s="220"/>
      <c r="J319" s="221">
        <f>ROUND(I319*H319,2)</f>
        <v>0</v>
      </c>
      <c r="K319" s="217" t="s">
        <v>199</v>
      </c>
      <c r="L319" s="47"/>
      <c r="M319" s="222" t="s">
        <v>19</v>
      </c>
      <c r="N319" s="223" t="s">
        <v>40</v>
      </c>
      <c r="O319" s="87"/>
      <c r="P319" s="224">
        <f>O319*H319</f>
        <v>0</v>
      </c>
      <c r="Q319" s="224">
        <v>0.0043839999999999999</v>
      </c>
      <c r="R319" s="224">
        <f>Q319*H319</f>
        <v>0.059184</v>
      </c>
      <c r="S319" s="224">
        <v>0</v>
      </c>
      <c r="T319" s="225">
        <f>S319*H319</f>
        <v>0</v>
      </c>
      <c r="U319" s="41"/>
      <c r="V319" s="41"/>
      <c r="W319" s="41"/>
      <c r="X319" s="41"/>
      <c r="Y319" s="41"/>
      <c r="Z319" s="41"/>
      <c r="AA319" s="41"/>
      <c r="AB319" s="41"/>
      <c r="AC319" s="41"/>
      <c r="AD319" s="41"/>
      <c r="AE319" s="41"/>
      <c r="AR319" s="226" t="s">
        <v>200</v>
      </c>
      <c r="AT319" s="226" t="s">
        <v>195</v>
      </c>
      <c r="AU319" s="226" t="s">
        <v>78</v>
      </c>
      <c r="AY319" s="20" t="s">
        <v>193</v>
      </c>
      <c r="BE319" s="227">
        <f>IF(N319="základní",J319,0)</f>
        <v>0</v>
      </c>
      <c r="BF319" s="227">
        <f>IF(N319="snížená",J319,0)</f>
        <v>0</v>
      </c>
      <c r="BG319" s="227">
        <f>IF(N319="zákl. přenesená",J319,0)</f>
        <v>0</v>
      </c>
      <c r="BH319" s="227">
        <f>IF(N319="sníž. přenesená",J319,0)</f>
        <v>0</v>
      </c>
      <c r="BI319" s="227">
        <f>IF(N319="nulová",J319,0)</f>
        <v>0</v>
      </c>
      <c r="BJ319" s="20" t="s">
        <v>76</v>
      </c>
      <c r="BK319" s="227">
        <f>ROUND(I319*H319,2)</f>
        <v>0</v>
      </c>
      <c r="BL319" s="20" t="s">
        <v>200</v>
      </c>
      <c r="BM319" s="226" t="s">
        <v>1876</v>
      </c>
    </row>
    <row r="320" s="2" customFormat="1">
      <c r="A320" s="41"/>
      <c r="B320" s="42"/>
      <c r="C320" s="43"/>
      <c r="D320" s="228" t="s">
        <v>202</v>
      </c>
      <c r="E320" s="43"/>
      <c r="F320" s="229" t="s">
        <v>1877</v>
      </c>
      <c r="G320" s="43"/>
      <c r="H320" s="43"/>
      <c r="I320" s="230"/>
      <c r="J320" s="43"/>
      <c r="K320" s="43"/>
      <c r="L320" s="47"/>
      <c r="M320" s="231"/>
      <c r="N320" s="232"/>
      <c r="O320" s="87"/>
      <c r="P320" s="87"/>
      <c r="Q320" s="87"/>
      <c r="R320" s="87"/>
      <c r="S320" s="87"/>
      <c r="T320" s="88"/>
      <c r="U320" s="41"/>
      <c r="V320" s="41"/>
      <c r="W320" s="41"/>
      <c r="X320" s="41"/>
      <c r="Y320" s="41"/>
      <c r="Z320" s="41"/>
      <c r="AA320" s="41"/>
      <c r="AB320" s="41"/>
      <c r="AC320" s="41"/>
      <c r="AD320" s="41"/>
      <c r="AE320" s="41"/>
      <c r="AT320" s="20" t="s">
        <v>202</v>
      </c>
      <c r="AU320" s="20" t="s">
        <v>78</v>
      </c>
    </row>
    <row r="321" s="2" customFormat="1">
      <c r="A321" s="41"/>
      <c r="B321" s="42"/>
      <c r="C321" s="43"/>
      <c r="D321" s="233" t="s">
        <v>204</v>
      </c>
      <c r="E321" s="43"/>
      <c r="F321" s="234" t="s">
        <v>1878</v>
      </c>
      <c r="G321" s="43"/>
      <c r="H321" s="43"/>
      <c r="I321" s="230"/>
      <c r="J321" s="43"/>
      <c r="K321" s="43"/>
      <c r="L321" s="47"/>
      <c r="M321" s="231"/>
      <c r="N321" s="232"/>
      <c r="O321" s="87"/>
      <c r="P321" s="87"/>
      <c r="Q321" s="87"/>
      <c r="R321" s="87"/>
      <c r="S321" s="87"/>
      <c r="T321" s="88"/>
      <c r="U321" s="41"/>
      <c r="V321" s="41"/>
      <c r="W321" s="41"/>
      <c r="X321" s="41"/>
      <c r="Y321" s="41"/>
      <c r="Z321" s="41"/>
      <c r="AA321" s="41"/>
      <c r="AB321" s="41"/>
      <c r="AC321" s="41"/>
      <c r="AD321" s="41"/>
      <c r="AE321" s="41"/>
      <c r="AT321" s="20" t="s">
        <v>204</v>
      </c>
      <c r="AU321" s="20" t="s">
        <v>78</v>
      </c>
    </row>
    <row r="322" s="2" customFormat="1" ht="16.5" customHeight="1">
      <c r="A322" s="41"/>
      <c r="B322" s="42"/>
      <c r="C322" s="215" t="s">
        <v>413</v>
      </c>
      <c r="D322" s="215" t="s">
        <v>195</v>
      </c>
      <c r="E322" s="216" t="s">
        <v>1879</v>
      </c>
      <c r="F322" s="217" t="s">
        <v>1880</v>
      </c>
      <c r="G322" s="218" t="s">
        <v>258</v>
      </c>
      <c r="H322" s="219">
        <v>13.5</v>
      </c>
      <c r="I322" s="220"/>
      <c r="J322" s="221">
        <f>ROUND(I322*H322,2)</f>
        <v>0</v>
      </c>
      <c r="K322" s="217" t="s">
        <v>199</v>
      </c>
      <c r="L322" s="47"/>
      <c r="M322" s="222" t="s">
        <v>19</v>
      </c>
      <c r="N322" s="223" t="s">
        <v>40</v>
      </c>
      <c r="O322" s="87"/>
      <c r="P322" s="224">
        <f>O322*H322</f>
        <v>0</v>
      </c>
      <c r="Q322" s="224">
        <v>0.0030000000000000001</v>
      </c>
      <c r="R322" s="224">
        <f>Q322*H322</f>
        <v>0.040500000000000001</v>
      </c>
      <c r="S322" s="224">
        <v>0</v>
      </c>
      <c r="T322" s="225">
        <f>S322*H322</f>
        <v>0</v>
      </c>
      <c r="U322" s="41"/>
      <c r="V322" s="41"/>
      <c r="W322" s="41"/>
      <c r="X322" s="41"/>
      <c r="Y322" s="41"/>
      <c r="Z322" s="41"/>
      <c r="AA322" s="41"/>
      <c r="AB322" s="41"/>
      <c r="AC322" s="41"/>
      <c r="AD322" s="41"/>
      <c r="AE322" s="41"/>
      <c r="AR322" s="226" t="s">
        <v>200</v>
      </c>
      <c r="AT322" s="226" t="s">
        <v>195</v>
      </c>
      <c r="AU322" s="226" t="s">
        <v>78</v>
      </c>
      <c r="AY322" s="20" t="s">
        <v>193</v>
      </c>
      <c r="BE322" s="227">
        <f>IF(N322="základní",J322,0)</f>
        <v>0</v>
      </c>
      <c r="BF322" s="227">
        <f>IF(N322="snížená",J322,0)</f>
        <v>0</v>
      </c>
      <c r="BG322" s="227">
        <f>IF(N322="zákl. přenesená",J322,0)</f>
        <v>0</v>
      </c>
      <c r="BH322" s="227">
        <f>IF(N322="sníž. přenesená",J322,0)</f>
        <v>0</v>
      </c>
      <c r="BI322" s="227">
        <f>IF(N322="nulová",J322,0)</f>
        <v>0</v>
      </c>
      <c r="BJ322" s="20" t="s">
        <v>76</v>
      </c>
      <c r="BK322" s="227">
        <f>ROUND(I322*H322,2)</f>
        <v>0</v>
      </c>
      <c r="BL322" s="20" t="s">
        <v>200</v>
      </c>
      <c r="BM322" s="226" t="s">
        <v>1881</v>
      </c>
    </row>
    <row r="323" s="2" customFormat="1">
      <c r="A323" s="41"/>
      <c r="B323" s="42"/>
      <c r="C323" s="43"/>
      <c r="D323" s="228" t="s">
        <v>202</v>
      </c>
      <c r="E323" s="43"/>
      <c r="F323" s="229" t="s">
        <v>1882</v>
      </c>
      <c r="G323" s="43"/>
      <c r="H323" s="43"/>
      <c r="I323" s="230"/>
      <c r="J323" s="43"/>
      <c r="K323" s="43"/>
      <c r="L323" s="47"/>
      <c r="M323" s="231"/>
      <c r="N323" s="232"/>
      <c r="O323" s="87"/>
      <c r="P323" s="87"/>
      <c r="Q323" s="87"/>
      <c r="R323" s="87"/>
      <c r="S323" s="87"/>
      <c r="T323" s="88"/>
      <c r="U323" s="41"/>
      <c r="V323" s="41"/>
      <c r="W323" s="41"/>
      <c r="X323" s="41"/>
      <c r="Y323" s="41"/>
      <c r="Z323" s="41"/>
      <c r="AA323" s="41"/>
      <c r="AB323" s="41"/>
      <c r="AC323" s="41"/>
      <c r="AD323" s="41"/>
      <c r="AE323" s="41"/>
      <c r="AT323" s="20" t="s">
        <v>202</v>
      </c>
      <c r="AU323" s="20" t="s">
        <v>78</v>
      </c>
    </row>
    <row r="324" s="2" customFormat="1">
      <c r="A324" s="41"/>
      <c r="B324" s="42"/>
      <c r="C324" s="43"/>
      <c r="D324" s="233" t="s">
        <v>204</v>
      </c>
      <c r="E324" s="43"/>
      <c r="F324" s="234" t="s">
        <v>1883</v>
      </c>
      <c r="G324" s="43"/>
      <c r="H324" s="43"/>
      <c r="I324" s="230"/>
      <c r="J324" s="43"/>
      <c r="K324" s="43"/>
      <c r="L324" s="47"/>
      <c r="M324" s="231"/>
      <c r="N324" s="232"/>
      <c r="O324" s="87"/>
      <c r="P324" s="87"/>
      <c r="Q324" s="87"/>
      <c r="R324" s="87"/>
      <c r="S324" s="87"/>
      <c r="T324" s="88"/>
      <c r="U324" s="41"/>
      <c r="V324" s="41"/>
      <c r="W324" s="41"/>
      <c r="X324" s="41"/>
      <c r="Y324" s="41"/>
      <c r="Z324" s="41"/>
      <c r="AA324" s="41"/>
      <c r="AB324" s="41"/>
      <c r="AC324" s="41"/>
      <c r="AD324" s="41"/>
      <c r="AE324" s="41"/>
      <c r="AT324" s="20" t="s">
        <v>204</v>
      </c>
      <c r="AU324" s="20" t="s">
        <v>78</v>
      </c>
    </row>
    <row r="325" s="2" customFormat="1" ht="16.5" customHeight="1">
      <c r="A325" s="41"/>
      <c r="B325" s="42"/>
      <c r="C325" s="215" t="s">
        <v>424</v>
      </c>
      <c r="D325" s="215" t="s">
        <v>195</v>
      </c>
      <c r="E325" s="216" t="s">
        <v>1884</v>
      </c>
      <c r="F325" s="217" t="s">
        <v>1885</v>
      </c>
      <c r="G325" s="218" t="s">
        <v>258</v>
      </c>
      <c r="H325" s="219">
        <v>13.5</v>
      </c>
      <c r="I325" s="220"/>
      <c r="J325" s="221">
        <f>ROUND(I325*H325,2)</f>
        <v>0</v>
      </c>
      <c r="K325" s="217" t="s">
        <v>19</v>
      </c>
      <c r="L325" s="47"/>
      <c r="M325" s="222" t="s">
        <v>19</v>
      </c>
      <c r="N325" s="223" t="s">
        <v>40</v>
      </c>
      <c r="O325" s="87"/>
      <c r="P325" s="224">
        <f>O325*H325</f>
        <v>0</v>
      </c>
      <c r="Q325" s="224">
        <v>0.024</v>
      </c>
      <c r="R325" s="224">
        <f>Q325*H325</f>
        <v>0.32400000000000001</v>
      </c>
      <c r="S325" s="224">
        <v>0</v>
      </c>
      <c r="T325" s="225">
        <f>S325*H325</f>
        <v>0</v>
      </c>
      <c r="U325" s="41"/>
      <c r="V325" s="41"/>
      <c r="W325" s="41"/>
      <c r="X325" s="41"/>
      <c r="Y325" s="41"/>
      <c r="Z325" s="41"/>
      <c r="AA325" s="41"/>
      <c r="AB325" s="41"/>
      <c r="AC325" s="41"/>
      <c r="AD325" s="41"/>
      <c r="AE325" s="41"/>
      <c r="AR325" s="226" t="s">
        <v>200</v>
      </c>
      <c r="AT325" s="226" t="s">
        <v>195</v>
      </c>
      <c r="AU325" s="226" t="s">
        <v>78</v>
      </c>
      <c r="AY325" s="20" t="s">
        <v>193</v>
      </c>
      <c r="BE325" s="227">
        <f>IF(N325="základní",J325,0)</f>
        <v>0</v>
      </c>
      <c r="BF325" s="227">
        <f>IF(N325="snížená",J325,0)</f>
        <v>0</v>
      </c>
      <c r="BG325" s="227">
        <f>IF(N325="zákl. přenesená",J325,0)</f>
        <v>0</v>
      </c>
      <c r="BH325" s="227">
        <f>IF(N325="sníž. přenesená",J325,0)</f>
        <v>0</v>
      </c>
      <c r="BI325" s="227">
        <f>IF(N325="nulová",J325,0)</f>
        <v>0</v>
      </c>
      <c r="BJ325" s="20" t="s">
        <v>76</v>
      </c>
      <c r="BK325" s="227">
        <f>ROUND(I325*H325,2)</f>
        <v>0</v>
      </c>
      <c r="BL325" s="20" t="s">
        <v>200</v>
      </c>
      <c r="BM325" s="226" t="s">
        <v>1886</v>
      </c>
    </row>
    <row r="326" s="2" customFormat="1">
      <c r="A326" s="41"/>
      <c r="B326" s="42"/>
      <c r="C326" s="43"/>
      <c r="D326" s="228" t="s">
        <v>202</v>
      </c>
      <c r="E326" s="43"/>
      <c r="F326" s="229" t="s">
        <v>1887</v>
      </c>
      <c r="G326" s="43"/>
      <c r="H326" s="43"/>
      <c r="I326" s="230"/>
      <c r="J326" s="43"/>
      <c r="K326" s="43"/>
      <c r="L326" s="47"/>
      <c r="M326" s="231"/>
      <c r="N326" s="232"/>
      <c r="O326" s="87"/>
      <c r="P326" s="87"/>
      <c r="Q326" s="87"/>
      <c r="R326" s="87"/>
      <c r="S326" s="87"/>
      <c r="T326" s="88"/>
      <c r="U326" s="41"/>
      <c r="V326" s="41"/>
      <c r="W326" s="41"/>
      <c r="X326" s="41"/>
      <c r="Y326" s="41"/>
      <c r="Z326" s="41"/>
      <c r="AA326" s="41"/>
      <c r="AB326" s="41"/>
      <c r="AC326" s="41"/>
      <c r="AD326" s="41"/>
      <c r="AE326" s="41"/>
      <c r="AT326" s="20" t="s">
        <v>202</v>
      </c>
      <c r="AU326" s="20" t="s">
        <v>78</v>
      </c>
    </row>
    <row r="327" s="13" customFormat="1">
      <c r="A327" s="13"/>
      <c r="B327" s="235"/>
      <c r="C327" s="236"/>
      <c r="D327" s="228" t="s">
        <v>206</v>
      </c>
      <c r="E327" s="237" t="s">
        <v>19</v>
      </c>
      <c r="F327" s="238" t="s">
        <v>279</v>
      </c>
      <c r="G327" s="236"/>
      <c r="H327" s="237" t="s">
        <v>19</v>
      </c>
      <c r="I327" s="239"/>
      <c r="J327" s="236"/>
      <c r="K327" s="236"/>
      <c r="L327" s="240"/>
      <c r="M327" s="241"/>
      <c r="N327" s="242"/>
      <c r="O327" s="242"/>
      <c r="P327" s="242"/>
      <c r="Q327" s="242"/>
      <c r="R327" s="242"/>
      <c r="S327" s="242"/>
      <c r="T327" s="243"/>
      <c r="U327" s="13"/>
      <c r="V327" s="13"/>
      <c r="W327" s="13"/>
      <c r="X327" s="13"/>
      <c r="Y327" s="13"/>
      <c r="Z327" s="13"/>
      <c r="AA327" s="13"/>
      <c r="AB327" s="13"/>
      <c r="AC327" s="13"/>
      <c r="AD327" s="13"/>
      <c r="AE327" s="13"/>
      <c r="AT327" s="244" t="s">
        <v>206</v>
      </c>
      <c r="AU327" s="244" t="s">
        <v>78</v>
      </c>
      <c r="AV327" s="13" t="s">
        <v>76</v>
      </c>
      <c r="AW327" s="13" t="s">
        <v>31</v>
      </c>
      <c r="AX327" s="13" t="s">
        <v>69</v>
      </c>
      <c r="AY327" s="244" t="s">
        <v>193</v>
      </c>
    </row>
    <row r="328" s="13" customFormat="1">
      <c r="A328" s="13"/>
      <c r="B328" s="235"/>
      <c r="C328" s="236"/>
      <c r="D328" s="228" t="s">
        <v>206</v>
      </c>
      <c r="E328" s="237" t="s">
        <v>19</v>
      </c>
      <c r="F328" s="238" t="s">
        <v>1888</v>
      </c>
      <c r="G328" s="236"/>
      <c r="H328" s="237" t="s">
        <v>19</v>
      </c>
      <c r="I328" s="239"/>
      <c r="J328" s="236"/>
      <c r="K328" s="236"/>
      <c r="L328" s="240"/>
      <c r="M328" s="241"/>
      <c r="N328" s="242"/>
      <c r="O328" s="242"/>
      <c r="P328" s="242"/>
      <c r="Q328" s="242"/>
      <c r="R328" s="242"/>
      <c r="S328" s="242"/>
      <c r="T328" s="243"/>
      <c r="U328" s="13"/>
      <c r="V328" s="13"/>
      <c r="W328" s="13"/>
      <c r="X328" s="13"/>
      <c r="Y328" s="13"/>
      <c r="Z328" s="13"/>
      <c r="AA328" s="13"/>
      <c r="AB328" s="13"/>
      <c r="AC328" s="13"/>
      <c r="AD328" s="13"/>
      <c r="AE328" s="13"/>
      <c r="AT328" s="244" t="s">
        <v>206</v>
      </c>
      <c r="AU328" s="244" t="s">
        <v>78</v>
      </c>
      <c r="AV328" s="13" t="s">
        <v>76</v>
      </c>
      <c r="AW328" s="13" t="s">
        <v>31</v>
      </c>
      <c r="AX328" s="13" t="s">
        <v>69</v>
      </c>
      <c r="AY328" s="244" t="s">
        <v>193</v>
      </c>
    </row>
    <row r="329" s="14" customFormat="1">
      <c r="A329" s="14"/>
      <c r="B329" s="245"/>
      <c r="C329" s="246"/>
      <c r="D329" s="228" t="s">
        <v>206</v>
      </c>
      <c r="E329" s="247" t="s">
        <v>19</v>
      </c>
      <c r="F329" s="248" t="s">
        <v>1889</v>
      </c>
      <c r="G329" s="246"/>
      <c r="H329" s="249">
        <v>2.2999999999999998</v>
      </c>
      <c r="I329" s="250"/>
      <c r="J329" s="246"/>
      <c r="K329" s="246"/>
      <c r="L329" s="251"/>
      <c r="M329" s="252"/>
      <c r="N329" s="253"/>
      <c r="O329" s="253"/>
      <c r="P329" s="253"/>
      <c r="Q329" s="253"/>
      <c r="R329" s="253"/>
      <c r="S329" s="253"/>
      <c r="T329" s="254"/>
      <c r="U329" s="14"/>
      <c r="V329" s="14"/>
      <c r="W329" s="14"/>
      <c r="X329" s="14"/>
      <c r="Y329" s="14"/>
      <c r="Z329" s="14"/>
      <c r="AA329" s="14"/>
      <c r="AB329" s="14"/>
      <c r="AC329" s="14"/>
      <c r="AD329" s="14"/>
      <c r="AE329" s="14"/>
      <c r="AT329" s="255" t="s">
        <v>206</v>
      </c>
      <c r="AU329" s="255" t="s">
        <v>78</v>
      </c>
      <c r="AV329" s="14" t="s">
        <v>78</v>
      </c>
      <c r="AW329" s="14" t="s">
        <v>31</v>
      </c>
      <c r="AX329" s="14" t="s">
        <v>69</v>
      </c>
      <c r="AY329" s="255" t="s">
        <v>193</v>
      </c>
    </row>
    <row r="330" s="13" customFormat="1">
      <c r="A330" s="13"/>
      <c r="B330" s="235"/>
      <c r="C330" s="236"/>
      <c r="D330" s="228" t="s">
        <v>206</v>
      </c>
      <c r="E330" s="237" t="s">
        <v>19</v>
      </c>
      <c r="F330" s="238" t="s">
        <v>1346</v>
      </c>
      <c r="G330" s="236"/>
      <c r="H330" s="237" t="s">
        <v>19</v>
      </c>
      <c r="I330" s="239"/>
      <c r="J330" s="236"/>
      <c r="K330" s="236"/>
      <c r="L330" s="240"/>
      <c r="M330" s="241"/>
      <c r="N330" s="242"/>
      <c r="O330" s="242"/>
      <c r="P330" s="242"/>
      <c r="Q330" s="242"/>
      <c r="R330" s="242"/>
      <c r="S330" s="242"/>
      <c r="T330" s="243"/>
      <c r="U330" s="13"/>
      <c r="V330" s="13"/>
      <c r="W330" s="13"/>
      <c r="X330" s="13"/>
      <c r="Y330" s="13"/>
      <c r="Z330" s="13"/>
      <c r="AA330" s="13"/>
      <c r="AB330" s="13"/>
      <c r="AC330" s="13"/>
      <c r="AD330" s="13"/>
      <c r="AE330" s="13"/>
      <c r="AT330" s="244" t="s">
        <v>206</v>
      </c>
      <c r="AU330" s="244" t="s">
        <v>78</v>
      </c>
      <c r="AV330" s="13" t="s">
        <v>76</v>
      </c>
      <c r="AW330" s="13" t="s">
        <v>31</v>
      </c>
      <c r="AX330" s="13" t="s">
        <v>69</v>
      </c>
      <c r="AY330" s="244" t="s">
        <v>193</v>
      </c>
    </row>
    <row r="331" s="14" customFormat="1">
      <c r="A331" s="14"/>
      <c r="B331" s="245"/>
      <c r="C331" s="246"/>
      <c r="D331" s="228" t="s">
        <v>206</v>
      </c>
      <c r="E331" s="247" t="s">
        <v>19</v>
      </c>
      <c r="F331" s="248" t="s">
        <v>1890</v>
      </c>
      <c r="G331" s="246"/>
      <c r="H331" s="249">
        <v>11.199999999999999</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206</v>
      </c>
      <c r="AU331" s="255" t="s">
        <v>78</v>
      </c>
      <c r="AV331" s="14" t="s">
        <v>78</v>
      </c>
      <c r="AW331" s="14" t="s">
        <v>31</v>
      </c>
      <c r="AX331" s="14" t="s">
        <v>69</v>
      </c>
      <c r="AY331" s="255" t="s">
        <v>193</v>
      </c>
    </row>
    <row r="332" s="15" customFormat="1">
      <c r="A332" s="15"/>
      <c r="B332" s="256"/>
      <c r="C332" s="257"/>
      <c r="D332" s="228" t="s">
        <v>206</v>
      </c>
      <c r="E332" s="258" t="s">
        <v>19</v>
      </c>
      <c r="F332" s="259" t="s">
        <v>218</v>
      </c>
      <c r="G332" s="257"/>
      <c r="H332" s="260">
        <v>13.5</v>
      </c>
      <c r="I332" s="261"/>
      <c r="J332" s="257"/>
      <c r="K332" s="257"/>
      <c r="L332" s="262"/>
      <c r="M332" s="263"/>
      <c r="N332" s="264"/>
      <c r="O332" s="264"/>
      <c r="P332" s="264"/>
      <c r="Q332" s="264"/>
      <c r="R332" s="264"/>
      <c r="S332" s="264"/>
      <c r="T332" s="265"/>
      <c r="U332" s="15"/>
      <c r="V332" s="15"/>
      <c r="W332" s="15"/>
      <c r="X332" s="15"/>
      <c r="Y332" s="15"/>
      <c r="Z332" s="15"/>
      <c r="AA332" s="15"/>
      <c r="AB332" s="15"/>
      <c r="AC332" s="15"/>
      <c r="AD332" s="15"/>
      <c r="AE332" s="15"/>
      <c r="AT332" s="266" t="s">
        <v>206</v>
      </c>
      <c r="AU332" s="266" t="s">
        <v>78</v>
      </c>
      <c r="AV332" s="15" t="s">
        <v>200</v>
      </c>
      <c r="AW332" s="15" t="s">
        <v>31</v>
      </c>
      <c r="AX332" s="15" t="s">
        <v>76</v>
      </c>
      <c r="AY332" s="266" t="s">
        <v>193</v>
      </c>
    </row>
    <row r="333" s="2" customFormat="1" ht="16.5" customHeight="1">
      <c r="A333" s="41"/>
      <c r="B333" s="42"/>
      <c r="C333" s="215" t="s">
        <v>434</v>
      </c>
      <c r="D333" s="215" t="s">
        <v>195</v>
      </c>
      <c r="E333" s="216" t="s">
        <v>1891</v>
      </c>
      <c r="F333" s="217" t="s">
        <v>1892</v>
      </c>
      <c r="G333" s="218" t="s">
        <v>258</v>
      </c>
      <c r="H333" s="219">
        <v>501.93799999999999</v>
      </c>
      <c r="I333" s="220"/>
      <c r="J333" s="221">
        <f>ROUND(I333*H333,2)</f>
        <v>0</v>
      </c>
      <c r="K333" s="217" t="s">
        <v>199</v>
      </c>
      <c r="L333" s="47"/>
      <c r="M333" s="222" t="s">
        <v>19</v>
      </c>
      <c r="N333" s="223" t="s">
        <v>40</v>
      </c>
      <c r="O333" s="87"/>
      <c r="P333" s="224">
        <f>O333*H333</f>
        <v>0</v>
      </c>
      <c r="Q333" s="224">
        <v>0.0073499999999999998</v>
      </c>
      <c r="R333" s="224">
        <f>Q333*H333</f>
        <v>3.6892442999999999</v>
      </c>
      <c r="S333" s="224">
        <v>0</v>
      </c>
      <c r="T333" s="225">
        <f>S333*H333</f>
        <v>0</v>
      </c>
      <c r="U333" s="41"/>
      <c r="V333" s="41"/>
      <c r="W333" s="41"/>
      <c r="X333" s="41"/>
      <c r="Y333" s="41"/>
      <c r="Z333" s="41"/>
      <c r="AA333" s="41"/>
      <c r="AB333" s="41"/>
      <c r="AC333" s="41"/>
      <c r="AD333" s="41"/>
      <c r="AE333" s="41"/>
      <c r="AR333" s="226" t="s">
        <v>200</v>
      </c>
      <c r="AT333" s="226" t="s">
        <v>195</v>
      </c>
      <c r="AU333" s="226" t="s">
        <v>78</v>
      </c>
      <c r="AY333" s="20" t="s">
        <v>193</v>
      </c>
      <c r="BE333" s="227">
        <f>IF(N333="základní",J333,0)</f>
        <v>0</v>
      </c>
      <c r="BF333" s="227">
        <f>IF(N333="snížená",J333,0)</f>
        <v>0</v>
      </c>
      <c r="BG333" s="227">
        <f>IF(N333="zákl. přenesená",J333,0)</f>
        <v>0</v>
      </c>
      <c r="BH333" s="227">
        <f>IF(N333="sníž. přenesená",J333,0)</f>
        <v>0</v>
      </c>
      <c r="BI333" s="227">
        <f>IF(N333="nulová",J333,0)</f>
        <v>0</v>
      </c>
      <c r="BJ333" s="20" t="s">
        <v>76</v>
      </c>
      <c r="BK333" s="227">
        <f>ROUND(I333*H333,2)</f>
        <v>0</v>
      </c>
      <c r="BL333" s="20" t="s">
        <v>200</v>
      </c>
      <c r="BM333" s="226" t="s">
        <v>1893</v>
      </c>
    </row>
    <row r="334" s="2" customFormat="1">
      <c r="A334" s="41"/>
      <c r="B334" s="42"/>
      <c r="C334" s="43"/>
      <c r="D334" s="228" t="s">
        <v>202</v>
      </c>
      <c r="E334" s="43"/>
      <c r="F334" s="229" t="s">
        <v>1894</v>
      </c>
      <c r="G334" s="43"/>
      <c r="H334" s="43"/>
      <c r="I334" s="230"/>
      <c r="J334" s="43"/>
      <c r="K334" s="43"/>
      <c r="L334" s="47"/>
      <c r="M334" s="231"/>
      <c r="N334" s="232"/>
      <c r="O334" s="87"/>
      <c r="P334" s="87"/>
      <c r="Q334" s="87"/>
      <c r="R334" s="87"/>
      <c r="S334" s="87"/>
      <c r="T334" s="88"/>
      <c r="U334" s="41"/>
      <c r="V334" s="41"/>
      <c r="W334" s="41"/>
      <c r="X334" s="41"/>
      <c r="Y334" s="41"/>
      <c r="Z334" s="41"/>
      <c r="AA334" s="41"/>
      <c r="AB334" s="41"/>
      <c r="AC334" s="41"/>
      <c r="AD334" s="41"/>
      <c r="AE334" s="41"/>
      <c r="AT334" s="20" t="s">
        <v>202</v>
      </c>
      <c r="AU334" s="20" t="s">
        <v>78</v>
      </c>
    </row>
    <row r="335" s="2" customFormat="1">
      <c r="A335" s="41"/>
      <c r="B335" s="42"/>
      <c r="C335" s="43"/>
      <c r="D335" s="233" t="s">
        <v>204</v>
      </c>
      <c r="E335" s="43"/>
      <c r="F335" s="234" t="s">
        <v>1895</v>
      </c>
      <c r="G335" s="43"/>
      <c r="H335" s="43"/>
      <c r="I335" s="230"/>
      <c r="J335" s="43"/>
      <c r="K335" s="43"/>
      <c r="L335" s="47"/>
      <c r="M335" s="231"/>
      <c r="N335" s="232"/>
      <c r="O335" s="87"/>
      <c r="P335" s="87"/>
      <c r="Q335" s="87"/>
      <c r="R335" s="87"/>
      <c r="S335" s="87"/>
      <c r="T335" s="88"/>
      <c r="U335" s="41"/>
      <c r="V335" s="41"/>
      <c r="W335" s="41"/>
      <c r="X335" s="41"/>
      <c r="Y335" s="41"/>
      <c r="Z335" s="41"/>
      <c r="AA335" s="41"/>
      <c r="AB335" s="41"/>
      <c r="AC335" s="41"/>
      <c r="AD335" s="41"/>
      <c r="AE335" s="41"/>
      <c r="AT335" s="20" t="s">
        <v>204</v>
      </c>
      <c r="AU335" s="20" t="s">
        <v>78</v>
      </c>
    </row>
    <row r="336" s="2" customFormat="1" ht="16.5" customHeight="1">
      <c r="A336" s="41"/>
      <c r="B336" s="42"/>
      <c r="C336" s="215" t="s">
        <v>442</v>
      </c>
      <c r="D336" s="215" t="s">
        <v>195</v>
      </c>
      <c r="E336" s="216" t="s">
        <v>1896</v>
      </c>
      <c r="F336" s="217" t="s">
        <v>1897</v>
      </c>
      <c r="G336" s="218" t="s">
        <v>258</v>
      </c>
      <c r="H336" s="219">
        <v>501.93799999999999</v>
      </c>
      <c r="I336" s="220"/>
      <c r="J336" s="221">
        <f>ROUND(I336*H336,2)</f>
        <v>0</v>
      </c>
      <c r="K336" s="217" t="s">
        <v>199</v>
      </c>
      <c r="L336" s="47"/>
      <c r="M336" s="222" t="s">
        <v>19</v>
      </c>
      <c r="N336" s="223" t="s">
        <v>40</v>
      </c>
      <c r="O336" s="87"/>
      <c r="P336" s="224">
        <f>O336*H336</f>
        <v>0</v>
      </c>
      <c r="Q336" s="224">
        <v>0.0043839999999999999</v>
      </c>
      <c r="R336" s="224">
        <f>Q336*H336</f>
        <v>2.2004961919999997</v>
      </c>
      <c r="S336" s="224">
        <v>0</v>
      </c>
      <c r="T336" s="225">
        <f>S336*H336</f>
        <v>0</v>
      </c>
      <c r="U336" s="41"/>
      <c r="V336" s="41"/>
      <c r="W336" s="41"/>
      <c r="X336" s="41"/>
      <c r="Y336" s="41"/>
      <c r="Z336" s="41"/>
      <c r="AA336" s="41"/>
      <c r="AB336" s="41"/>
      <c r="AC336" s="41"/>
      <c r="AD336" s="41"/>
      <c r="AE336" s="41"/>
      <c r="AR336" s="226" t="s">
        <v>200</v>
      </c>
      <c r="AT336" s="226" t="s">
        <v>195</v>
      </c>
      <c r="AU336" s="226" t="s">
        <v>78</v>
      </c>
      <c r="AY336" s="20" t="s">
        <v>193</v>
      </c>
      <c r="BE336" s="227">
        <f>IF(N336="základní",J336,0)</f>
        <v>0</v>
      </c>
      <c r="BF336" s="227">
        <f>IF(N336="snížená",J336,0)</f>
        <v>0</v>
      </c>
      <c r="BG336" s="227">
        <f>IF(N336="zákl. přenesená",J336,0)</f>
        <v>0</v>
      </c>
      <c r="BH336" s="227">
        <f>IF(N336="sníž. přenesená",J336,0)</f>
        <v>0</v>
      </c>
      <c r="BI336" s="227">
        <f>IF(N336="nulová",J336,0)</f>
        <v>0</v>
      </c>
      <c r="BJ336" s="20" t="s">
        <v>76</v>
      </c>
      <c r="BK336" s="227">
        <f>ROUND(I336*H336,2)</f>
        <v>0</v>
      </c>
      <c r="BL336" s="20" t="s">
        <v>200</v>
      </c>
      <c r="BM336" s="226" t="s">
        <v>1898</v>
      </c>
    </row>
    <row r="337" s="2" customFormat="1">
      <c r="A337" s="41"/>
      <c r="B337" s="42"/>
      <c r="C337" s="43"/>
      <c r="D337" s="228" t="s">
        <v>202</v>
      </c>
      <c r="E337" s="43"/>
      <c r="F337" s="229" t="s">
        <v>1899</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202</v>
      </c>
      <c r="AU337" s="20" t="s">
        <v>78</v>
      </c>
    </row>
    <row r="338" s="2" customFormat="1">
      <c r="A338" s="41"/>
      <c r="B338" s="42"/>
      <c r="C338" s="43"/>
      <c r="D338" s="233" t="s">
        <v>204</v>
      </c>
      <c r="E338" s="43"/>
      <c r="F338" s="234" t="s">
        <v>1900</v>
      </c>
      <c r="G338" s="43"/>
      <c r="H338" s="43"/>
      <c r="I338" s="230"/>
      <c r="J338" s="43"/>
      <c r="K338" s="43"/>
      <c r="L338" s="47"/>
      <c r="M338" s="231"/>
      <c r="N338" s="232"/>
      <c r="O338" s="87"/>
      <c r="P338" s="87"/>
      <c r="Q338" s="87"/>
      <c r="R338" s="87"/>
      <c r="S338" s="87"/>
      <c r="T338" s="88"/>
      <c r="U338" s="41"/>
      <c r="V338" s="41"/>
      <c r="W338" s="41"/>
      <c r="X338" s="41"/>
      <c r="Y338" s="41"/>
      <c r="Z338" s="41"/>
      <c r="AA338" s="41"/>
      <c r="AB338" s="41"/>
      <c r="AC338" s="41"/>
      <c r="AD338" s="41"/>
      <c r="AE338" s="41"/>
      <c r="AT338" s="20" t="s">
        <v>204</v>
      </c>
      <c r="AU338" s="20" t="s">
        <v>78</v>
      </c>
    </row>
    <row r="339" s="2" customFormat="1" ht="16.5" customHeight="1">
      <c r="A339" s="41"/>
      <c r="B339" s="42"/>
      <c r="C339" s="215" t="s">
        <v>449</v>
      </c>
      <c r="D339" s="215" t="s">
        <v>195</v>
      </c>
      <c r="E339" s="216" t="s">
        <v>1901</v>
      </c>
      <c r="F339" s="217" t="s">
        <v>1902</v>
      </c>
      <c r="G339" s="218" t="s">
        <v>408</v>
      </c>
      <c r="H339" s="219">
        <v>124.40000000000001</v>
      </c>
      <c r="I339" s="220"/>
      <c r="J339" s="221">
        <f>ROUND(I339*H339,2)</f>
        <v>0</v>
      </c>
      <c r="K339" s="217" t="s">
        <v>19</v>
      </c>
      <c r="L339" s="47"/>
      <c r="M339" s="222" t="s">
        <v>19</v>
      </c>
      <c r="N339" s="223" t="s">
        <v>40</v>
      </c>
      <c r="O339" s="87"/>
      <c r="P339" s="224">
        <f>O339*H339</f>
        <v>0</v>
      </c>
      <c r="Q339" s="224">
        <v>0.00050000000000000001</v>
      </c>
      <c r="R339" s="224">
        <f>Q339*H339</f>
        <v>0.062200000000000005</v>
      </c>
      <c r="S339" s="224">
        <v>0</v>
      </c>
      <c r="T339" s="225">
        <f>S339*H339</f>
        <v>0</v>
      </c>
      <c r="U339" s="41"/>
      <c r="V339" s="41"/>
      <c r="W339" s="41"/>
      <c r="X339" s="41"/>
      <c r="Y339" s="41"/>
      <c r="Z339" s="41"/>
      <c r="AA339" s="41"/>
      <c r="AB339" s="41"/>
      <c r="AC339" s="41"/>
      <c r="AD339" s="41"/>
      <c r="AE339" s="41"/>
      <c r="AR339" s="226" t="s">
        <v>200</v>
      </c>
      <c r="AT339" s="226" t="s">
        <v>195</v>
      </c>
      <c r="AU339" s="226" t="s">
        <v>78</v>
      </c>
      <c r="AY339" s="20" t="s">
        <v>193</v>
      </c>
      <c r="BE339" s="227">
        <f>IF(N339="základní",J339,0)</f>
        <v>0</v>
      </c>
      <c r="BF339" s="227">
        <f>IF(N339="snížená",J339,0)</f>
        <v>0</v>
      </c>
      <c r="BG339" s="227">
        <f>IF(N339="zákl. přenesená",J339,0)</f>
        <v>0</v>
      </c>
      <c r="BH339" s="227">
        <f>IF(N339="sníž. přenesená",J339,0)</f>
        <v>0</v>
      </c>
      <c r="BI339" s="227">
        <f>IF(N339="nulová",J339,0)</f>
        <v>0</v>
      </c>
      <c r="BJ339" s="20" t="s">
        <v>76</v>
      </c>
      <c r="BK339" s="227">
        <f>ROUND(I339*H339,2)</f>
        <v>0</v>
      </c>
      <c r="BL339" s="20" t="s">
        <v>200</v>
      </c>
      <c r="BM339" s="226" t="s">
        <v>1903</v>
      </c>
    </row>
    <row r="340" s="2" customFormat="1">
      <c r="A340" s="41"/>
      <c r="B340" s="42"/>
      <c r="C340" s="43"/>
      <c r="D340" s="228" t="s">
        <v>202</v>
      </c>
      <c r="E340" s="43"/>
      <c r="F340" s="229" t="s">
        <v>1902</v>
      </c>
      <c r="G340" s="43"/>
      <c r="H340" s="43"/>
      <c r="I340" s="230"/>
      <c r="J340" s="43"/>
      <c r="K340" s="43"/>
      <c r="L340" s="47"/>
      <c r="M340" s="231"/>
      <c r="N340" s="232"/>
      <c r="O340" s="87"/>
      <c r="P340" s="87"/>
      <c r="Q340" s="87"/>
      <c r="R340" s="87"/>
      <c r="S340" s="87"/>
      <c r="T340" s="88"/>
      <c r="U340" s="41"/>
      <c r="V340" s="41"/>
      <c r="W340" s="41"/>
      <c r="X340" s="41"/>
      <c r="Y340" s="41"/>
      <c r="Z340" s="41"/>
      <c r="AA340" s="41"/>
      <c r="AB340" s="41"/>
      <c r="AC340" s="41"/>
      <c r="AD340" s="41"/>
      <c r="AE340" s="41"/>
      <c r="AT340" s="20" t="s">
        <v>202</v>
      </c>
      <c r="AU340" s="20" t="s">
        <v>78</v>
      </c>
    </row>
    <row r="341" s="13" customFormat="1">
      <c r="A341" s="13"/>
      <c r="B341" s="235"/>
      <c r="C341" s="236"/>
      <c r="D341" s="228" t="s">
        <v>206</v>
      </c>
      <c r="E341" s="237" t="s">
        <v>19</v>
      </c>
      <c r="F341" s="238" t="s">
        <v>279</v>
      </c>
      <c r="G341" s="236"/>
      <c r="H341" s="237" t="s">
        <v>19</v>
      </c>
      <c r="I341" s="239"/>
      <c r="J341" s="236"/>
      <c r="K341" s="236"/>
      <c r="L341" s="240"/>
      <c r="M341" s="241"/>
      <c r="N341" s="242"/>
      <c r="O341" s="242"/>
      <c r="P341" s="242"/>
      <c r="Q341" s="242"/>
      <c r="R341" s="242"/>
      <c r="S341" s="242"/>
      <c r="T341" s="243"/>
      <c r="U341" s="13"/>
      <c r="V341" s="13"/>
      <c r="W341" s="13"/>
      <c r="X341" s="13"/>
      <c r="Y341" s="13"/>
      <c r="Z341" s="13"/>
      <c r="AA341" s="13"/>
      <c r="AB341" s="13"/>
      <c r="AC341" s="13"/>
      <c r="AD341" s="13"/>
      <c r="AE341" s="13"/>
      <c r="AT341" s="244" t="s">
        <v>206</v>
      </c>
      <c r="AU341" s="244" t="s">
        <v>78</v>
      </c>
      <c r="AV341" s="13" t="s">
        <v>76</v>
      </c>
      <c r="AW341" s="13" t="s">
        <v>31</v>
      </c>
      <c r="AX341" s="13" t="s">
        <v>69</v>
      </c>
      <c r="AY341" s="244" t="s">
        <v>193</v>
      </c>
    </row>
    <row r="342" s="13" customFormat="1">
      <c r="A342" s="13"/>
      <c r="B342" s="235"/>
      <c r="C342" s="236"/>
      <c r="D342" s="228" t="s">
        <v>206</v>
      </c>
      <c r="E342" s="237" t="s">
        <v>19</v>
      </c>
      <c r="F342" s="238" t="s">
        <v>1713</v>
      </c>
      <c r="G342" s="236"/>
      <c r="H342" s="237" t="s">
        <v>19</v>
      </c>
      <c r="I342" s="239"/>
      <c r="J342" s="236"/>
      <c r="K342" s="236"/>
      <c r="L342" s="240"/>
      <c r="M342" s="241"/>
      <c r="N342" s="242"/>
      <c r="O342" s="242"/>
      <c r="P342" s="242"/>
      <c r="Q342" s="242"/>
      <c r="R342" s="242"/>
      <c r="S342" s="242"/>
      <c r="T342" s="243"/>
      <c r="U342" s="13"/>
      <c r="V342" s="13"/>
      <c r="W342" s="13"/>
      <c r="X342" s="13"/>
      <c r="Y342" s="13"/>
      <c r="Z342" s="13"/>
      <c r="AA342" s="13"/>
      <c r="AB342" s="13"/>
      <c r="AC342" s="13"/>
      <c r="AD342" s="13"/>
      <c r="AE342" s="13"/>
      <c r="AT342" s="244" t="s">
        <v>206</v>
      </c>
      <c r="AU342" s="244" t="s">
        <v>78</v>
      </c>
      <c r="AV342" s="13" t="s">
        <v>76</v>
      </c>
      <c r="AW342" s="13" t="s">
        <v>31</v>
      </c>
      <c r="AX342" s="13" t="s">
        <v>69</v>
      </c>
      <c r="AY342" s="244" t="s">
        <v>193</v>
      </c>
    </row>
    <row r="343" s="14" customFormat="1">
      <c r="A343" s="14"/>
      <c r="B343" s="245"/>
      <c r="C343" s="246"/>
      <c r="D343" s="228" t="s">
        <v>206</v>
      </c>
      <c r="E343" s="247" t="s">
        <v>19</v>
      </c>
      <c r="F343" s="248" t="s">
        <v>1476</v>
      </c>
      <c r="G343" s="246"/>
      <c r="H343" s="249">
        <v>9</v>
      </c>
      <c r="I343" s="250"/>
      <c r="J343" s="246"/>
      <c r="K343" s="246"/>
      <c r="L343" s="251"/>
      <c r="M343" s="252"/>
      <c r="N343" s="253"/>
      <c r="O343" s="253"/>
      <c r="P343" s="253"/>
      <c r="Q343" s="253"/>
      <c r="R343" s="253"/>
      <c r="S343" s="253"/>
      <c r="T343" s="254"/>
      <c r="U343" s="14"/>
      <c r="V343" s="14"/>
      <c r="W343" s="14"/>
      <c r="X343" s="14"/>
      <c r="Y343" s="14"/>
      <c r="Z343" s="14"/>
      <c r="AA343" s="14"/>
      <c r="AB343" s="14"/>
      <c r="AC343" s="14"/>
      <c r="AD343" s="14"/>
      <c r="AE343" s="14"/>
      <c r="AT343" s="255" t="s">
        <v>206</v>
      </c>
      <c r="AU343" s="255" t="s">
        <v>78</v>
      </c>
      <c r="AV343" s="14" t="s">
        <v>78</v>
      </c>
      <c r="AW343" s="14" t="s">
        <v>31</v>
      </c>
      <c r="AX343" s="14" t="s">
        <v>69</v>
      </c>
      <c r="AY343" s="255" t="s">
        <v>193</v>
      </c>
    </row>
    <row r="344" s="14" customFormat="1">
      <c r="A344" s="14"/>
      <c r="B344" s="245"/>
      <c r="C344" s="246"/>
      <c r="D344" s="228" t="s">
        <v>206</v>
      </c>
      <c r="E344" s="247" t="s">
        <v>19</v>
      </c>
      <c r="F344" s="248" t="s">
        <v>1904</v>
      </c>
      <c r="G344" s="246"/>
      <c r="H344" s="249">
        <v>19.800000000000001</v>
      </c>
      <c r="I344" s="250"/>
      <c r="J344" s="246"/>
      <c r="K344" s="246"/>
      <c r="L344" s="251"/>
      <c r="M344" s="252"/>
      <c r="N344" s="253"/>
      <c r="O344" s="253"/>
      <c r="P344" s="253"/>
      <c r="Q344" s="253"/>
      <c r="R344" s="253"/>
      <c r="S344" s="253"/>
      <c r="T344" s="254"/>
      <c r="U344" s="14"/>
      <c r="V344" s="14"/>
      <c r="W344" s="14"/>
      <c r="X344" s="14"/>
      <c r="Y344" s="14"/>
      <c r="Z344" s="14"/>
      <c r="AA344" s="14"/>
      <c r="AB344" s="14"/>
      <c r="AC344" s="14"/>
      <c r="AD344" s="14"/>
      <c r="AE344" s="14"/>
      <c r="AT344" s="255" t="s">
        <v>206</v>
      </c>
      <c r="AU344" s="255" t="s">
        <v>78</v>
      </c>
      <c r="AV344" s="14" t="s">
        <v>78</v>
      </c>
      <c r="AW344" s="14" t="s">
        <v>31</v>
      </c>
      <c r="AX344" s="14" t="s">
        <v>69</v>
      </c>
      <c r="AY344" s="255" t="s">
        <v>193</v>
      </c>
    </row>
    <row r="345" s="14" customFormat="1">
      <c r="A345" s="14"/>
      <c r="B345" s="245"/>
      <c r="C345" s="246"/>
      <c r="D345" s="228" t="s">
        <v>206</v>
      </c>
      <c r="E345" s="247" t="s">
        <v>19</v>
      </c>
      <c r="F345" s="248" t="s">
        <v>1905</v>
      </c>
      <c r="G345" s="246"/>
      <c r="H345" s="249">
        <v>7.5999999999999996</v>
      </c>
      <c r="I345" s="250"/>
      <c r="J345" s="246"/>
      <c r="K345" s="246"/>
      <c r="L345" s="251"/>
      <c r="M345" s="252"/>
      <c r="N345" s="253"/>
      <c r="O345" s="253"/>
      <c r="P345" s="253"/>
      <c r="Q345" s="253"/>
      <c r="R345" s="253"/>
      <c r="S345" s="253"/>
      <c r="T345" s="254"/>
      <c r="U345" s="14"/>
      <c r="V345" s="14"/>
      <c r="W345" s="14"/>
      <c r="X345" s="14"/>
      <c r="Y345" s="14"/>
      <c r="Z345" s="14"/>
      <c r="AA345" s="14"/>
      <c r="AB345" s="14"/>
      <c r="AC345" s="14"/>
      <c r="AD345" s="14"/>
      <c r="AE345" s="14"/>
      <c r="AT345" s="255" t="s">
        <v>206</v>
      </c>
      <c r="AU345" s="255" t="s">
        <v>78</v>
      </c>
      <c r="AV345" s="14" t="s">
        <v>78</v>
      </c>
      <c r="AW345" s="14" t="s">
        <v>31</v>
      </c>
      <c r="AX345" s="14" t="s">
        <v>69</v>
      </c>
      <c r="AY345" s="255" t="s">
        <v>193</v>
      </c>
    </row>
    <row r="346" s="13" customFormat="1">
      <c r="A346" s="13"/>
      <c r="B346" s="235"/>
      <c r="C346" s="236"/>
      <c r="D346" s="228" t="s">
        <v>206</v>
      </c>
      <c r="E346" s="237" t="s">
        <v>19</v>
      </c>
      <c r="F346" s="238" t="s">
        <v>1702</v>
      </c>
      <c r="G346" s="236"/>
      <c r="H346" s="237" t="s">
        <v>19</v>
      </c>
      <c r="I346" s="239"/>
      <c r="J346" s="236"/>
      <c r="K346" s="236"/>
      <c r="L346" s="240"/>
      <c r="M346" s="241"/>
      <c r="N346" s="242"/>
      <c r="O346" s="242"/>
      <c r="P346" s="242"/>
      <c r="Q346" s="242"/>
      <c r="R346" s="242"/>
      <c r="S346" s="242"/>
      <c r="T346" s="243"/>
      <c r="U346" s="13"/>
      <c r="V346" s="13"/>
      <c r="W346" s="13"/>
      <c r="X346" s="13"/>
      <c r="Y346" s="13"/>
      <c r="Z346" s="13"/>
      <c r="AA346" s="13"/>
      <c r="AB346" s="13"/>
      <c r="AC346" s="13"/>
      <c r="AD346" s="13"/>
      <c r="AE346" s="13"/>
      <c r="AT346" s="244" t="s">
        <v>206</v>
      </c>
      <c r="AU346" s="244" t="s">
        <v>78</v>
      </c>
      <c r="AV346" s="13" t="s">
        <v>76</v>
      </c>
      <c r="AW346" s="13" t="s">
        <v>31</v>
      </c>
      <c r="AX346" s="13" t="s">
        <v>69</v>
      </c>
      <c r="AY346" s="244" t="s">
        <v>193</v>
      </c>
    </row>
    <row r="347" s="14" customFormat="1">
      <c r="A347" s="14"/>
      <c r="B347" s="245"/>
      <c r="C347" s="246"/>
      <c r="D347" s="228" t="s">
        <v>206</v>
      </c>
      <c r="E347" s="247" t="s">
        <v>19</v>
      </c>
      <c r="F347" s="248" t="s">
        <v>1906</v>
      </c>
      <c r="G347" s="246"/>
      <c r="H347" s="249">
        <v>7.2000000000000002</v>
      </c>
      <c r="I347" s="250"/>
      <c r="J347" s="246"/>
      <c r="K347" s="246"/>
      <c r="L347" s="251"/>
      <c r="M347" s="252"/>
      <c r="N347" s="253"/>
      <c r="O347" s="253"/>
      <c r="P347" s="253"/>
      <c r="Q347" s="253"/>
      <c r="R347" s="253"/>
      <c r="S347" s="253"/>
      <c r="T347" s="254"/>
      <c r="U347" s="14"/>
      <c r="V347" s="14"/>
      <c r="W347" s="14"/>
      <c r="X347" s="14"/>
      <c r="Y347" s="14"/>
      <c r="Z347" s="14"/>
      <c r="AA347" s="14"/>
      <c r="AB347" s="14"/>
      <c r="AC347" s="14"/>
      <c r="AD347" s="14"/>
      <c r="AE347" s="14"/>
      <c r="AT347" s="255" t="s">
        <v>206</v>
      </c>
      <c r="AU347" s="255" t="s">
        <v>78</v>
      </c>
      <c r="AV347" s="14" t="s">
        <v>78</v>
      </c>
      <c r="AW347" s="14" t="s">
        <v>31</v>
      </c>
      <c r="AX347" s="14" t="s">
        <v>69</v>
      </c>
      <c r="AY347" s="255" t="s">
        <v>193</v>
      </c>
    </row>
    <row r="348" s="13" customFormat="1">
      <c r="A348" s="13"/>
      <c r="B348" s="235"/>
      <c r="C348" s="236"/>
      <c r="D348" s="228" t="s">
        <v>206</v>
      </c>
      <c r="E348" s="237" t="s">
        <v>19</v>
      </c>
      <c r="F348" s="238" t="s">
        <v>1704</v>
      </c>
      <c r="G348" s="236"/>
      <c r="H348" s="237" t="s">
        <v>19</v>
      </c>
      <c r="I348" s="239"/>
      <c r="J348" s="236"/>
      <c r="K348" s="236"/>
      <c r="L348" s="240"/>
      <c r="M348" s="241"/>
      <c r="N348" s="242"/>
      <c r="O348" s="242"/>
      <c r="P348" s="242"/>
      <c r="Q348" s="242"/>
      <c r="R348" s="242"/>
      <c r="S348" s="242"/>
      <c r="T348" s="243"/>
      <c r="U348" s="13"/>
      <c r="V348" s="13"/>
      <c r="W348" s="13"/>
      <c r="X348" s="13"/>
      <c r="Y348" s="13"/>
      <c r="Z348" s="13"/>
      <c r="AA348" s="13"/>
      <c r="AB348" s="13"/>
      <c r="AC348" s="13"/>
      <c r="AD348" s="13"/>
      <c r="AE348" s="13"/>
      <c r="AT348" s="244" t="s">
        <v>206</v>
      </c>
      <c r="AU348" s="244" t="s">
        <v>78</v>
      </c>
      <c r="AV348" s="13" t="s">
        <v>76</v>
      </c>
      <c r="AW348" s="13" t="s">
        <v>31</v>
      </c>
      <c r="AX348" s="13" t="s">
        <v>69</v>
      </c>
      <c r="AY348" s="244" t="s">
        <v>193</v>
      </c>
    </row>
    <row r="349" s="14" customFormat="1">
      <c r="A349" s="14"/>
      <c r="B349" s="245"/>
      <c r="C349" s="246"/>
      <c r="D349" s="228" t="s">
        <v>206</v>
      </c>
      <c r="E349" s="247" t="s">
        <v>19</v>
      </c>
      <c r="F349" s="248" t="s">
        <v>1476</v>
      </c>
      <c r="G349" s="246"/>
      <c r="H349" s="249">
        <v>9</v>
      </c>
      <c r="I349" s="250"/>
      <c r="J349" s="246"/>
      <c r="K349" s="246"/>
      <c r="L349" s="251"/>
      <c r="M349" s="252"/>
      <c r="N349" s="253"/>
      <c r="O349" s="253"/>
      <c r="P349" s="253"/>
      <c r="Q349" s="253"/>
      <c r="R349" s="253"/>
      <c r="S349" s="253"/>
      <c r="T349" s="254"/>
      <c r="U349" s="14"/>
      <c r="V349" s="14"/>
      <c r="W349" s="14"/>
      <c r="X349" s="14"/>
      <c r="Y349" s="14"/>
      <c r="Z349" s="14"/>
      <c r="AA349" s="14"/>
      <c r="AB349" s="14"/>
      <c r="AC349" s="14"/>
      <c r="AD349" s="14"/>
      <c r="AE349" s="14"/>
      <c r="AT349" s="255" t="s">
        <v>206</v>
      </c>
      <c r="AU349" s="255" t="s">
        <v>78</v>
      </c>
      <c r="AV349" s="14" t="s">
        <v>78</v>
      </c>
      <c r="AW349" s="14" t="s">
        <v>31</v>
      </c>
      <c r="AX349" s="14" t="s">
        <v>69</v>
      </c>
      <c r="AY349" s="255" t="s">
        <v>193</v>
      </c>
    </row>
    <row r="350" s="14" customFormat="1">
      <c r="A350" s="14"/>
      <c r="B350" s="245"/>
      <c r="C350" s="246"/>
      <c r="D350" s="228" t="s">
        <v>206</v>
      </c>
      <c r="E350" s="247" t="s">
        <v>19</v>
      </c>
      <c r="F350" s="248" t="s">
        <v>1906</v>
      </c>
      <c r="G350" s="246"/>
      <c r="H350" s="249">
        <v>7.2000000000000002</v>
      </c>
      <c r="I350" s="250"/>
      <c r="J350" s="246"/>
      <c r="K350" s="246"/>
      <c r="L350" s="251"/>
      <c r="M350" s="252"/>
      <c r="N350" s="253"/>
      <c r="O350" s="253"/>
      <c r="P350" s="253"/>
      <c r="Q350" s="253"/>
      <c r="R350" s="253"/>
      <c r="S350" s="253"/>
      <c r="T350" s="254"/>
      <c r="U350" s="14"/>
      <c r="V350" s="14"/>
      <c r="W350" s="14"/>
      <c r="X350" s="14"/>
      <c r="Y350" s="14"/>
      <c r="Z350" s="14"/>
      <c r="AA350" s="14"/>
      <c r="AB350" s="14"/>
      <c r="AC350" s="14"/>
      <c r="AD350" s="14"/>
      <c r="AE350" s="14"/>
      <c r="AT350" s="255" t="s">
        <v>206</v>
      </c>
      <c r="AU350" s="255" t="s">
        <v>78</v>
      </c>
      <c r="AV350" s="14" t="s">
        <v>78</v>
      </c>
      <c r="AW350" s="14" t="s">
        <v>31</v>
      </c>
      <c r="AX350" s="14" t="s">
        <v>69</v>
      </c>
      <c r="AY350" s="255" t="s">
        <v>193</v>
      </c>
    </row>
    <row r="351" s="13" customFormat="1">
      <c r="A351" s="13"/>
      <c r="B351" s="235"/>
      <c r="C351" s="236"/>
      <c r="D351" s="228" t="s">
        <v>206</v>
      </c>
      <c r="E351" s="237" t="s">
        <v>19</v>
      </c>
      <c r="F351" s="238" t="s">
        <v>1724</v>
      </c>
      <c r="G351" s="236"/>
      <c r="H351" s="237" t="s">
        <v>19</v>
      </c>
      <c r="I351" s="239"/>
      <c r="J351" s="236"/>
      <c r="K351" s="236"/>
      <c r="L351" s="240"/>
      <c r="M351" s="241"/>
      <c r="N351" s="242"/>
      <c r="O351" s="242"/>
      <c r="P351" s="242"/>
      <c r="Q351" s="242"/>
      <c r="R351" s="242"/>
      <c r="S351" s="242"/>
      <c r="T351" s="243"/>
      <c r="U351" s="13"/>
      <c r="V351" s="13"/>
      <c r="W351" s="13"/>
      <c r="X351" s="13"/>
      <c r="Y351" s="13"/>
      <c r="Z351" s="13"/>
      <c r="AA351" s="13"/>
      <c r="AB351" s="13"/>
      <c r="AC351" s="13"/>
      <c r="AD351" s="13"/>
      <c r="AE351" s="13"/>
      <c r="AT351" s="244" t="s">
        <v>206</v>
      </c>
      <c r="AU351" s="244" t="s">
        <v>78</v>
      </c>
      <c r="AV351" s="13" t="s">
        <v>76</v>
      </c>
      <c r="AW351" s="13" t="s">
        <v>31</v>
      </c>
      <c r="AX351" s="13" t="s">
        <v>69</v>
      </c>
      <c r="AY351" s="244" t="s">
        <v>193</v>
      </c>
    </row>
    <row r="352" s="14" customFormat="1">
      <c r="A352" s="14"/>
      <c r="B352" s="245"/>
      <c r="C352" s="246"/>
      <c r="D352" s="228" t="s">
        <v>206</v>
      </c>
      <c r="E352" s="247" t="s">
        <v>19</v>
      </c>
      <c r="F352" s="248" t="s">
        <v>1476</v>
      </c>
      <c r="G352" s="246"/>
      <c r="H352" s="249">
        <v>9</v>
      </c>
      <c r="I352" s="250"/>
      <c r="J352" s="246"/>
      <c r="K352" s="246"/>
      <c r="L352" s="251"/>
      <c r="M352" s="252"/>
      <c r="N352" s="253"/>
      <c r="O352" s="253"/>
      <c r="P352" s="253"/>
      <c r="Q352" s="253"/>
      <c r="R352" s="253"/>
      <c r="S352" s="253"/>
      <c r="T352" s="254"/>
      <c r="U352" s="14"/>
      <c r="V352" s="14"/>
      <c r="W352" s="14"/>
      <c r="X352" s="14"/>
      <c r="Y352" s="14"/>
      <c r="Z352" s="14"/>
      <c r="AA352" s="14"/>
      <c r="AB352" s="14"/>
      <c r="AC352" s="14"/>
      <c r="AD352" s="14"/>
      <c r="AE352" s="14"/>
      <c r="AT352" s="255" t="s">
        <v>206</v>
      </c>
      <c r="AU352" s="255" t="s">
        <v>78</v>
      </c>
      <c r="AV352" s="14" t="s">
        <v>78</v>
      </c>
      <c r="AW352" s="14" t="s">
        <v>31</v>
      </c>
      <c r="AX352" s="14" t="s">
        <v>69</v>
      </c>
      <c r="AY352" s="255" t="s">
        <v>193</v>
      </c>
    </row>
    <row r="353" s="14" customFormat="1">
      <c r="A353" s="14"/>
      <c r="B353" s="245"/>
      <c r="C353" s="246"/>
      <c r="D353" s="228" t="s">
        <v>206</v>
      </c>
      <c r="E353" s="247" t="s">
        <v>19</v>
      </c>
      <c r="F353" s="248" t="s">
        <v>1906</v>
      </c>
      <c r="G353" s="246"/>
      <c r="H353" s="249">
        <v>7.2000000000000002</v>
      </c>
      <c r="I353" s="250"/>
      <c r="J353" s="246"/>
      <c r="K353" s="246"/>
      <c r="L353" s="251"/>
      <c r="M353" s="252"/>
      <c r="N353" s="253"/>
      <c r="O353" s="253"/>
      <c r="P353" s="253"/>
      <c r="Q353" s="253"/>
      <c r="R353" s="253"/>
      <c r="S353" s="253"/>
      <c r="T353" s="254"/>
      <c r="U353" s="14"/>
      <c r="V353" s="14"/>
      <c r="W353" s="14"/>
      <c r="X353" s="14"/>
      <c r="Y353" s="14"/>
      <c r="Z353" s="14"/>
      <c r="AA353" s="14"/>
      <c r="AB353" s="14"/>
      <c r="AC353" s="14"/>
      <c r="AD353" s="14"/>
      <c r="AE353" s="14"/>
      <c r="AT353" s="255" t="s">
        <v>206</v>
      </c>
      <c r="AU353" s="255" t="s">
        <v>78</v>
      </c>
      <c r="AV353" s="14" t="s">
        <v>78</v>
      </c>
      <c r="AW353" s="14" t="s">
        <v>31</v>
      </c>
      <c r="AX353" s="14" t="s">
        <v>69</v>
      </c>
      <c r="AY353" s="255" t="s">
        <v>193</v>
      </c>
    </row>
    <row r="354" s="13" customFormat="1">
      <c r="A354" s="13"/>
      <c r="B354" s="235"/>
      <c r="C354" s="236"/>
      <c r="D354" s="228" t="s">
        <v>206</v>
      </c>
      <c r="E354" s="237" t="s">
        <v>19</v>
      </c>
      <c r="F354" s="238" t="s">
        <v>1907</v>
      </c>
      <c r="G354" s="236"/>
      <c r="H354" s="237" t="s">
        <v>19</v>
      </c>
      <c r="I354" s="239"/>
      <c r="J354" s="236"/>
      <c r="K354" s="236"/>
      <c r="L354" s="240"/>
      <c r="M354" s="241"/>
      <c r="N354" s="242"/>
      <c r="O354" s="242"/>
      <c r="P354" s="242"/>
      <c r="Q354" s="242"/>
      <c r="R354" s="242"/>
      <c r="S354" s="242"/>
      <c r="T354" s="243"/>
      <c r="U354" s="13"/>
      <c r="V354" s="13"/>
      <c r="W354" s="13"/>
      <c r="X354" s="13"/>
      <c r="Y354" s="13"/>
      <c r="Z354" s="13"/>
      <c r="AA354" s="13"/>
      <c r="AB354" s="13"/>
      <c r="AC354" s="13"/>
      <c r="AD354" s="13"/>
      <c r="AE354" s="13"/>
      <c r="AT354" s="244" t="s">
        <v>206</v>
      </c>
      <c r="AU354" s="244" t="s">
        <v>78</v>
      </c>
      <c r="AV354" s="13" t="s">
        <v>76</v>
      </c>
      <c r="AW354" s="13" t="s">
        <v>31</v>
      </c>
      <c r="AX354" s="13" t="s">
        <v>69</v>
      </c>
      <c r="AY354" s="244" t="s">
        <v>193</v>
      </c>
    </row>
    <row r="355" s="14" customFormat="1">
      <c r="A355" s="14"/>
      <c r="B355" s="245"/>
      <c r="C355" s="246"/>
      <c r="D355" s="228" t="s">
        <v>206</v>
      </c>
      <c r="E355" s="247" t="s">
        <v>19</v>
      </c>
      <c r="F355" s="248" t="s">
        <v>1908</v>
      </c>
      <c r="G355" s="246"/>
      <c r="H355" s="249">
        <v>35.399999999999999</v>
      </c>
      <c r="I355" s="250"/>
      <c r="J355" s="246"/>
      <c r="K355" s="246"/>
      <c r="L355" s="251"/>
      <c r="M355" s="252"/>
      <c r="N355" s="253"/>
      <c r="O355" s="253"/>
      <c r="P355" s="253"/>
      <c r="Q355" s="253"/>
      <c r="R355" s="253"/>
      <c r="S355" s="253"/>
      <c r="T355" s="254"/>
      <c r="U355" s="14"/>
      <c r="V355" s="14"/>
      <c r="W355" s="14"/>
      <c r="X355" s="14"/>
      <c r="Y355" s="14"/>
      <c r="Z355" s="14"/>
      <c r="AA355" s="14"/>
      <c r="AB355" s="14"/>
      <c r="AC355" s="14"/>
      <c r="AD355" s="14"/>
      <c r="AE355" s="14"/>
      <c r="AT355" s="255" t="s">
        <v>206</v>
      </c>
      <c r="AU355" s="255" t="s">
        <v>78</v>
      </c>
      <c r="AV355" s="14" t="s">
        <v>78</v>
      </c>
      <c r="AW355" s="14" t="s">
        <v>31</v>
      </c>
      <c r="AX355" s="14" t="s">
        <v>69</v>
      </c>
      <c r="AY355" s="255" t="s">
        <v>193</v>
      </c>
    </row>
    <row r="356" s="14" customFormat="1">
      <c r="A356" s="14"/>
      <c r="B356" s="245"/>
      <c r="C356" s="246"/>
      <c r="D356" s="228" t="s">
        <v>206</v>
      </c>
      <c r="E356" s="247" t="s">
        <v>19</v>
      </c>
      <c r="F356" s="248" t="s">
        <v>1909</v>
      </c>
      <c r="G356" s="246"/>
      <c r="H356" s="249">
        <v>13</v>
      </c>
      <c r="I356" s="250"/>
      <c r="J356" s="246"/>
      <c r="K356" s="246"/>
      <c r="L356" s="251"/>
      <c r="M356" s="252"/>
      <c r="N356" s="253"/>
      <c r="O356" s="253"/>
      <c r="P356" s="253"/>
      <c r="Q356" s="253"/>
      <c r="R356" s="253"/>
      <c r="S356" s="253"/>
      <c r="T356" s="254"/>
      <c r="U356" s="14"/>
      <c r="V356" s="14"/>
      <c r="W356" s="14"/>
      <c r="X356" s="14"/>
      <c r="Y356" s="14"/>
      <c r="Z356" s="14"/>
      <c r="AA356" s="14"/>
      <c r="AB356" s="14"/>
      <c r="AC356" s="14"/>
      <c r="AD356" s="14"/>
      <c r="AE356" s="14"/>
      <c r="AT356" s="255" t="s">
        <v>206</v>
      </c>
      <c r="AU356" s="255" t="s">
        <v>78</v>
      </c>
      <c r="AV356" s="14" t="s">
        <v>78</v>
      </c>
      <c r="AW356" s="14" t="s">
        <v>31</v>
      </c>
      <c r="AX356" s="14" t="s">
        <v>69</v>
      </c>
      <c r="AY356" s="255" t="s">
        <v>193</v>
      </c>
    </row>
    <row r="357" s="15" customFormat="1">
      <c r="A357" s="15"/>
      <c r="B357" s="256"/>
      <c r="C357" s="257"/>
      <c r="D357" s="228" t="s">
        <v>206</v>
      </c>
      <c r="E357" s="258" t="s">
        <v>19</v>
      </c>
      <c r="F357" s="259" t="s">
        <v>218</v>
      </c>
      <c r="G357" s="257"/>
      <c r="H357" s="260">
        <v>124.40000000000001</v>
      </c>
      <c r="I357" s="261"/>
      <c r="J357" s="257"/>
      <c r="K357" s="257"/>
      <c r="L357" s="262"/>
      <c r="M357" s="263"/>
      <c r="N357" s="264"/>
      <c r="O357" s="264"/>
      <c r="P357" s="264"/>
      <c r="Q357" s="264"/>
      <c r="R357" s="264"/>
      <c r="S357" s="264"/>
      <c r="T357" s="265"/>
      <c r="U357" s="15"/>
      <c r="V357" s="15"/>
      <c r="W357" s="15"/>
      <c r="X357" s="15"/>
      <c r="Y357" s="15"/>
      <c r="Z357" s="15"/>
      <c r="AA357" s="15"/>
      <c r="AB357" s="15"/>
      <c r="AC357" s="15"/>
      <c r="AD357" s="15"/>
      <c r="AE357" s="15"/>
      <c r="AT357" s="266" t="s">
        <v>206</v>
      </c>
      <c r="AU357" s="266" t="s">
        <v>78</v>
      </c>
      <c r="AV357" s="15" t="s">
        <v>200</v>
      </c>
      <c r="AW357" s="15" t="s">
        <v>31</v>
      </c>
      <c r="AX357" s="15" t="s">
        <v>76</v>
      </c>
      <c r="AY357" s="266" t="s">
        <v>193</v>
      </c>
    </row>
    <row r="358" s="2" customFormat="1" ht="16.5" customHeight="1">
      <c r="A358" s="41"/>
      <c r="B358" s="42"/>
      <c r="C358" s="215" t="s">
        <v>456</v>
      </c>
      <c r="D358" s="215" t="s">
        <v>195</v>
      </c>
      <c r="E358" s="216" t="s">
        <v>1910</v>
      </c>
      <c r="F358" s="217" t="s">
        <v>1911</v>
      </c>
      <c r="G358" s="218" t="s">
        <v>258</v>
      </c>
      <c r="H358" s="219">
        <v>501.93799999999999</v>
      </c>
      <c r="I358" s="220"/>
      <c r="J358" s="221">
        <f>ROUND(I358*H358,2)</f>
        <v>0</v>
      </c>
      <c r="K358" s="217" t="s">
        <v>19</v>
      </c>
      <c r="L358" s="47"/>
      <c r="M358" s="222" t="s">
        <v>19</v>
      </c>
      <c r="N358" s="223" t="s">
        <v>40</v>
      </c>
      <c r="O358" s="87"/>
      <c r="P358" s="224">
        <f>O358*H358</f>
        <v>0</v>
      </c>
      <c r="Q358" s="224">
        <v>0</v>
      </c>
      <c r="R358" s="224">
        <f>Q358*H358</f>
        <v>0</v>
      </c>
      <c r="S358" s="224">
        <v>0</v>
      </c>
      <c r="T358" s="225">
        <f>S358*H358</f>
        <v>0</v>
      </c>
      <c r="U358" s="41"/>
      <c r="V358" s="41"/>
      <c r="W358" s="41"/>
      <c r="X358" s="41"/>
      <c r="Y358" s="41"/>
      <c r="Z358" s="41"/>
      <c r="AA358" s="41"/>
      <c r="AB358" s="41"/>
      <c r="AC358" s="41"/>
      <c r="AD358" s="41"/>
      <c r="AE358" s="41"/>
      <c r="AR358" s="226" t="s">
        <v>200</v>
      </c>
      <c r="AT358" s="226" t="s">
        <v>195</v>
      </c>
      <c r="AU358" s="226" t="s">
        <v>78</v>
      </c>
      <c r="AY358" s="20" t="s">
        <v>193</v>
      </c>
      <c r="BE358" s="227">
        <f>IF(N358="základní",J358,0)</f>
        <v>0</v>
      </c>
      <c r="BF358" s="227">
        <f>IF(N358="snížená",J358,0)</f>
        <v>0</v>
      </c>
      <c r="BG358" s="227">
        <f>IF(N358="zákl. přenesená",J358,0)</f>
        <v>0</v>
      </c>
      <c r="BH358" s="227">
        <f>IF(N358="sníž. přenesená",J358,0)</f>
        <v>0</v>
      </c>
      <c r="BI358" s="227">
        <f>IF(N358="nulová",J358,0)</f>
        <v>0</v>
      </c>
      <c r="BJ358" s="20" t="s">
        <v>76</v>
      </c>
      <c r="BK358" s="227">
        <f>ROUND(I358*H358,2)</f>
        <v>0</v>
      </c>
      <c r="BL358" s="20" t="s">
        <v>200</v>
      </c>
      <c r="BM358" s="226" t="s">
        <v>1912</v>
      </c>
    </row>
    <row r="359" s="2" customFormat="1">
      <c r="A359" s="41"/>
      <c r="B359" s="42"/>
      <c r="C359" s="43"/>
      <c r="D359" s="228" t="s">
        <v>202</v>
      </c>
      <c r="E359" s="43"/>
      <c r="F359" s="229" t="s">
        <v>1911</v>
      </c>
      <c r="G359" s="43"/>
      <c r="H359" s="43"/>
      <c r="I359" s="230"/>
      <c r="J359" s="43"/>
      <c r="K359" s="43"/>
      <c r="L359" s="47"/>
      <c r="M359" s="231"/>
      <c r="N359" s="232"/>
      <c r="O359" s="87"/>
      <c r="P359" s="87"/>
      <c r="Q359" s="87"/>
      <c r="R359" s="87"/>
      <c r="S359" s="87"/>
      <c r="T359" s="88"/>
      <c r="U359" s="41"/>
      <c r="V359" s="41"/>
      <c r="W359" s="41"/>
      <c r="X359" s="41"/>
      <c r="Y359" s="41"/>
      <c r="Z359" s="41"/>
      <c r="AA359" s="41"/>
      <c r="AB359" s="41"/>
      <c r="AC359" s="41"/>
      <c r="AD359" s="41"/>
      <c r="AE359" s="41"/>
      <c r="AT359" s="20" t="s">
        <v>202</v>
      </c>
      <c r="AU359" s="20" t="s">
        <v>78</v>
      </c>
    </row>
    <row r="360" s="2" customFormat="1" ht="16.5" customHeight="1">
      <c r="A360" s="41"/>
      <c r="B360" s="42"/>
      <c r="C360" s="215" t="s">
        <v>467</v>
      </c>
      <c r="D360" s="215" t="s">
        <v>195</v>
      </c>
      <c r="E360" s="216" t="s">
        <v>1913</v>
      </c>
      <c r="F360" s="217" t="s">
        <v>1914</v>
      </c>
      <c r="G360" s="218" t="s">
        <v>258</v>
      </c>
      <c r="H360" s="219">
        <v>501.93799999999999</v>
      </c>
      <c r="I360" s="220"/>
      <c r="J360" s="221">
        <f>ROUND(I360*H360,2)</f>
        <v>0</v>
      </c>
      <c r="K360" s="217" t="s">
        <v>199</v>
      </c>
      <c r="L360" s="47"/>
      <c r="M360" s="222" t="s">
        <v>19</v>
      </c>
      <c r="N360" s="223" t="s">
        <v>40</v>
      </c>
      <c r="O360" s="87"/>
      <c r="P360" s="224">
        <f>O360*H360</f>
        <v>0</v>
      </c>
      <c r="Q360" s="224">
        <v>0.01575</v>
      </c>
      <c r="R360" s="224">
        <f>Q360*H360</f>
        <v>7.9055235000000001</v>
      </c>
      <c r="S360" s="224">
        <v>0</v>
      </c>
      <c r="T360" s="225">
        <f>S360*H360</f>
        <v>0</v>
      </c>
      <c r="U360" s="41"/>
      <c r="V360" s="41"/>
      <c r="W360" s="41"/>
      <c r="X360" s="41"/>
      <c r="Y360" s="41"/>
      <c r="Z360" s="41"/>
      <c r="AA360" s="41"/>
      <c r="AB360" s="41"/>
      <c r="AC360" s="41"/>
      <c r="AD360" s="41"/>
      <c r="AE360" s="41"/>
      <c r="AR360" s="226" t="s">
        <v>200</v>
      </c>
      <c r="AT360" s="226" t="s">
        <v>195</v>
      </c>
      <c r="AU360" s="226" t="s">
        <v>78</v>
      </c>
      <c r="AY360" s="20" t="s">
        <v>193</v>
      </c>
      <c r="BE360" s="227">
        <f>IF(N360="základní",J360,0)</f>
        <v>0</v>
      </c>
      <c r="BF360" s="227">
        <f>IF(N360="snížená",J360,0)</f>
        <v>0</v>
      </c>
      <c r="BG360" s="227">
        <f>IF(N360="zákl. přenesená",J360,0)</f>
        <v>0</v>
      </c>
      <c r="BH360" s="227">
        <f>IF(N360="sníž. přenesená",J360,0)</f>
        <v>0</v>
      </c>
      <c r="BI360" s="227">
        <f>IF(N360="nulová",J360,0)</f>
        <v>0</v>
      </c>
      <c r="BJ360" s="20" t="s">
        <v>76</v>
      </c>
      <c r="BK360" s="227">
        <f>ROUND(I360*H360,2)</f>
        <v>0</v>
      </c>
      <c r="BL360" s="20" t="s">
        <v>200</v>
      </c>
      <c r="BM360" s="226" t="s">
        <v>1915</v>
      </c>
    </row>
    <row r="361" s="2" customFormat="1">
      <c r="A361" s="41"/>
      <c r="B361" s="42"/>
      <c r="C361" s="43"/>
      <c r="D361" s="228" t="s">
        <v>202</v>
      </c>
      <c r="E361" s="43"/>
      <c r="F361" s="229" t="s">
        <v>1916</v>
      </c>
      <c r="G361" s="43"/>
      <c r="H361" s="43"/>
      <c r="I361" s="230"/>
      <c r="J361" s="43"/>
      <c r="K361" s="43"/>
      <c r="L361" s="47"/>
      <c r="M361" s="231"/>
      <c r="N361" s="232"/>
      <c r="O361" s="87"/>
      <c r="P361" s="87"/>
      <c r="Q361" s="87"/>
      <c r="R361" s="87"/>
      <c r="S361" s="87"/>
      <c r="T361" s="88"/>
      <c r="U361" s="41"/>
      <c r="V361" s="41"/>
      <c r="W361" s="41"/>
      <c r="X361" s="41"/>
      <c r="Y361" s="41"/>
      <c r="Z361" s="41"/>
      <c r="AA361" s="41"/>
      <c r="AB361" s="41"/>
      <c r="AC361" s="41"/>
      <c r="AD361" s="41"/>
      <c r="AE361" s="41"/>
      <c r="AT361" s="20" t="s">
        <v>202</v>
      </c>
      <c r="AU361" s="20" t="s">
        <v>78</v>
      </c>
    </row>
    <row r="362" s="2" customFormat="1">
      <c r="A362" s="41"/>
      <c r="B362" s="42"/>
      <c r="C362" s="43"/>
      <c r="D362" s="233" t="s">
        <v>204</v>
      </c>
      <c r="E362" s="43"/>
      <c r="F362" s="234" t="s">
        <v>1917</v>
      </c>
      <c r="G362" s="43"/>
      <c r="H362" s="43"/>
      <c r="I362" s="230"/>
      <c r="J362" s="43"/>
      <c r="K362" s="43"/>
      <c r="L362" s="47"/>
      <c r="M362" s="231"/>
      <c r="N362" s="232"/>
      <c r="O362" s="87"/>
      <c r="P362" s="87"/>
      <c r="Q362" s="87"/>
      <c r="R362" s="87"/>
      <c r="S362" s="87"/>
      <c r="T362" s="88"/>
      <c r="U362" s="41"/>
      <c r="V362" s="41"/>
      <c r="W362" s="41"/>
      <c r="X362" s="41"/>
      <c r="Y362" s="41"/>
      <c r="Z362" s="41"/>
      <c r="AA362" s="41"/>
      <c r="AB362" s="41"/>
      <c r="AC362" s="41"/>
      <c r="AD362" s="41"/>
      <c r="AE362" s="41"/>
      <c r="AT362" s="20" t="s">
        <v>204</v>
      </c>
      <c r="AU362" s="20" t="s">
        <v>78</v>
      </c>
    </row>
    <row r="363" s="13" customFormat="1">
      <c r="A363" s="13"/>
      <c r="B363" s="235"/>
      <c r="C363" s="236"/>
      <c r="D363" s="228" t="s">
        <v>206</v>
      </c>
      <c r="E363" s="237" t="s">
        <v>19</v>
      </c>
      <c r="F363" s="238" t="s">
        <v>279</v>
      </c>
      <c r="G363" s="236"/>
      <c r="H363" s="237" t="s">
        <v>19</v>
      </c>
      <c r="I363" s="239"/>
      <c r="J363" s="236"/>
      <c r="K363" s="236"/>
      <c r="L363" s="240"/>
      <c r="M363" s="241"/>
      <c r="N363" s="242"/>
      <c r="O363" s="242"/>
      <c r="P363" s="242"/>
      <c r="Q363" s="242"/>
      <c r="R363" s="242"/>
      <c r="S363" s="242"/>
      <c r="T363" s="243"/>
      <c r="U363" s="13"/>
      <c r="V363" s="13"/>
      <c r="W363" s="13"/>
      <c r="X363" s="13"/>
      <c r="Y363" s="13"/>
      <c r="Z363" s="13"/>
      <c r="AA363" s="13"/>
      <c r="AB363" s="13"/>
      <c r="AC363" s="13"/>
      <c r="AD363" s="13"/>
      <c r="AE363" s="13"/>
      <c r="AT363" s="244" t="s">
        <v>206</v>
      </c>
      <c r="AU363" s="244" t="s">
        <v>78</v>
      </c>
      <c r="AV363" s="13" t="s">
        <v>76</v>
      </c>
      <c r="AW363" s="13" t="s">
        <v>31</v>
      </c>
      <c r="AX363" s="13" t="s">
        <v>69</v>
      </c>
      <c r="AY363" s="244" t="s">
        <v>193</v>
      </c>
    </row>
    <row r="364" s="13" customFormat="1">
      <c r="A364" s="13"/>
      <c r="B364" s="235"/>
      <c r="C364" s="236"/>
      <c r="D364" s="228" t="s">
        <v>206</v>
      </c>
      <c r="E364" s="237" t="s">
        <v>19</v>
      </c>
      <c r="F364" s="238" t="s">
        <v>1918</v>
      </c>
      <c r="G364" s="236"/>
      <c r="H364" s="237" t="s">
        <v>19</v>
      </c>
      <c r="I364" s="239"/>
      <c r="J364" s="236"/>
      <c r="K364" s="236"/>
      <c r="L364" s="240"/>
      <c r="M364" s="241"/>
      <c r="N364" s="242"/>
      <c r="O364" s="242"/>
      <c r="P364" s="242"/>
      <c r="Q364" s="242"/>
      <c r="R364" s="242"/>
      <c r="S364" s="242"/>
      <c r="T364" s="243"/>
      <c r="U364" s="13"/>
      <c r="V364" s="13"/>
      <c r="W364" s="13"/>
      <c r="X364" s="13"/>
      <c r="Y364" s="13"/>
      <c r="Z364" s="13"/>
      <c r="AA364" s="13"/>
      <c r="AB364" s="13"/>
      <c r="AC364" s="13"/>
      <c r="AD364" s="13"/>
      <c r="AE364" s="13"/>
      <c r="AT364" s="244" t="s">
        <v>206</v>
      </c>
      <c r="AU364" s="244" t="s">
        <v>78</v>
      </c>
      <c r="AV364" s="13" t="s">
        <v>76</v>
      </c>
      <c r="AW364" s="13" t="s">
        <v>31</v>
      </c>
      <c r="AX364" s="13" t="s">
        <v>69</v>
      </c>
      <c r="AY364" s="244" t="s">
        <v>193</v>
      </c>
    </row>
    <row r="365" s="14" customFormat="1">
      <c r="A365" s="14"/>
      <c r="B365" s="245"/>
      <c r="C365" s="246"/>
      <c r="D365" s="228" t="s">
        <v>206</v>
      </c>
      <c r="E365" s="247" t="s">
        <v>19</v>
      </c>
      <c r="F365" s="248" t="s">
        <v>1919</v>
      </c>
      <c r="G365" s="246"/>
      <c r="H365" s="249">
        <v>501.93799999999999</v>
      </c>
      <c r="I365" s="250"/>
      <c r="J365" s="246"/>
      <c r="K365" s="246"/>
      <c r="L365" s="251"/>
      <c r="M365" s="252"/>
      <c r="N365" s="253"/>
      <c r="O365" s="253"/>
      <c r="P365" s="253"/>
      <c r="Q365" s="253"/>
      <c r="R365" s="253"/>
      <c r="S365" s="253"/>
      <c r="T365" s="254"/>
      <c r="U365" s="14"/>
      <c r="V365" s="14"/>
      <c r="W365" s="14"/>
      <c r="X365" s="14"/>
      <c r="Y365" s="14"/>
      <c r="Z365" s="14"/>
      <c r="AA365" s="14"/>
      <c r="AB365" s="14"/>
      <c r="AC365" s="14"/>
      <c r="AD365" s="14"/>
      <c r="AE365" s="14"/>
      <c r="AT365" s="255" t="s">
        <v>206</v>
      </c>
      <c r="AU365" s="255" t="s">
        <v>78</v>
      </c>
      <c r="AV365" s="14" t="s">
        <v>78</v>
      </c>
      <c r="AW365" s="14" t="s">
        <v>31</v>
      </c>
      <c r="AX365" s="14" t="s">
        <v>76</v>
      </c>
      <c r="AY365" s="255" t="s">
        <v>193</v>
      </c>
    </row>
    <row r="366" s="2" customFormat="1" ht="16.5" customHeight="1">
      <c r="A366" s="41"/>
      <c r="B366" s="42"/>
      <c r="C366" s="215" t="s">
        <v>475</v>
      </c>
      <c r="D366" s="215" t="s">
        <v>195</v>
      </c>
      <c r="E366" s="216" t="s">
        <v>1920</v>
      </c>
      <c r="F366" s="217" t="s">
        <v>1921</v>
      </c>
      <c r="G366" s="218" t="s">
        <v>258</v>
      </c>
      <c r="H366" s="219">
        <v>2007.752</v>
      </c>
      <c r="I366" s="220"/>
      <c r="J366" s="221">
        <f>ROUND(I366*H366,2)</f>
        <v>0</v>
      </c>
      <c r="K366" s="217" t="s">
        <v>199</v>
      </c>
      <c r="L366" s="47"/>
      <c r="M366" s="222" t="s">
        <v>19</v>
      </c>
      <c r="N366" s="223" t="s">
        <v>40</v>
      </c>
      <c r="O366" s="87"/>
      <c r="P366" s="224">
        <f>O366*H366</f>
        <v>0</v>
      </c>
      <c r="Q366" s="224">
        <v>0.0079000000000000008</v>
      </c>
      <c r="R366" s="224">
        <f>Q366*H366</f>
        <v>15.861240800000001</v>
      </c>
      <c r="S366" s="224">
        <v>0</v>
      </c>
      <c r="T366" s="225">
        <f>S366*H366</f>
        <v>0</v>
      </c>
      <c r="U366" s="41"/>
      <c r="V366" s="41"/>
      <c r="W366" s="41"/>
      <c r="X366" s="41"/>
      <c r="Y366" s="41"/>
      <c r="Z366" s="41"/>
      <c r="AA366" s="41"/>
      <c r="AB366" s="41"/>
      <c r="AC366" s="41"/>
      <c r="AD366" s="41"/>
      <c r="AE366" s="41"/>
      <c r="AR366" s="226" t="s">
        <v>200</v>
      </c>
      <c r="AT366" s="226" t="s">
        <v>195</v>
      </c>
      <c r="AU366" s="226" t="s">
        <v>78</v>
      </c>
      <c r="AY366" s="20" t="s">
        <v>193</v>
      </c>
      <c r="BE366" s="227">
        <f>IF(N366="základní",J366,0)</f>
        <v>0</v>
      </c>
      <c r="BF366" s="227">
        <f>IF(N366="snížená",J366,0)</f>
        <v>0</v>
      </c>
      <c r="BG366" s="227">
        <f>IF(N366="zákl. přenesená",J366,0)</f>
        <v>0</v>
      </c>
      <c r="BH366" s="227">
        <f>IF(N366="sníž. přenesená",J366,0)</f>
        <v>0</v>
      </c>
      <c r="BI366" s="227">
        <f>IF(N366="nulová",J366,0)</f>
        <v>0</v>
      </c>
      <c r="BJ366" s="20" t="s">
        <v>76</v>
      </c>
      <c r="BK366" s="227">
        <f>ROUND(I366*H366,2)</f>
        <v>0</v>
      </c>
      <c r="BL366" s="20" t="s">
        <v>200</v>
      </c>
      <c r="BM366" s="226" t="s">
        <v>1922</v>
      </c>
    </row>
    <row r="367" s="2" customFormat="1">
      <c r="A367" s="41"/>
      <c r="B367" s="42"/>
      <c r="C367" s="43"/>
      <c r="D367" s="228" t="s">
        <v>202</v>
      </c>
      <c r="E367" s="43"/>
      <c r="F367" s="229" t="s">
        <v>1923</v>
      </c>
      <c r="G367" s="43"/>
      <c r="H367" s="43"/>
      <c r="I367" s="230"/>
      <c r="J367" s="43"/>
      <c r="K367" s="43"/>
      <c r="L367" s="47"/>
      <c r="M367" s="231"/>
      <c r="N367" s="232"/>
      <c r="O367" s="87"/>
      <c r="P367" s="87"/>
      <c r="Q367" s="87"/>
      <c r="R367" s="87"/>
      <c r="S367" s="87"/>
      <c r="T367" s="88"/>
      <c r="U367" s="41"/>
      <c r="V367" s="41"/>
      <c r="W367" s="41"/>
      <c r="X367" s="41"/>
      <c r="Y367" s="41"/>
      <c r="Z367" s="41"/>
      <c r="AA367" s="41"/>
      <c r="AB367" s="41"/>
      <c r="AC367" s="41"/>
      <c r="AD367" s="41"/>
      <c r="AE367" s="41"/>
      <c r="AT367" s="20" t="s">
        <v>202</v>
      </c>
      <c r="AU367" s="20" t="s">
        <v>78</v>
      </c>
    </row>
    <row r="368" s="2" customFormat="1">
      <c r="A368" s="41"/>
      <c r="B368" s="42"/>
      <c r="C368" s="43"/>
      <c r="D368" s="233" t="s">
        <v>204</v>
      </c>
      <c r="E368" s="43"/>
      <c r="F368" s="234" t="s">
        <v>1924</v>
      </c>
      <c r="G368" s="43"/>
      <c r="H368" s="43"/>
      <c r="I368" s="230"/>
      <c r="J368" s="43"/>
      <c r="K368" s="43"/>
      <c r="L368" s="47"/>
      <c r="M368" s="231"/>
      <c r="N368" s="232"/>
      <c r="O368" s="87"/>
      <c r="P368" s="87"/>
      <c r="Q368" s="87"/>
      <c r="R368" s="87"/>
      <c r="S368" s="87"/>
      <c r="T368" s="88"/>
      <c r="U368" s="41"/>
      <c r="V368" s="41"/>
      <c r="W368" s="41"/>
      <c r="X368" s="41"/>
      <c r="Y368" s="41"/>
      <c r="Z368" s="41"/>
      <c r="AA368" s="41"/>
      <c r="AB368" s="41"/>
      <c r="AC368" s="41"/>
      <c r="AD368" s="41"/>
      <c r="AE368" s="41"/>
      <c r="AT368" s="20" t="s">
        <v>204</v>
      </c>
      <c r="AU368" s="20" t="s">
        <v>78</v>
      </c>
    </row>
    <row r="369" s="14" customFormat="1">
      <c r="A369" s="14"/>
      <c r="B369" s="245"/>
      <c r="C369" s="246"/>
      <c r="D369" s="228" t="s">
        <v>206</v>
      </c>
      <c r="E369" s="247" t="s">
        <v>19</v>
      </c>
      <c r="F369" s="248" t="s">
        <v>1919</v>
      </c>
      <c r="G369" s="246"/>
      <c r="H369" s="249">
        <v>501.93799999999999</v>
      </c>
      <c r="I369" s="250"/>
      <c r="J369" s="246"/>
      <c r="K369" s="246"/>
      <c r="L369" s="251"/>
      <c r="M369" s="252"/>
      <c r="N369" s="253"/>
      <c r="O369" s="253"/>
      <c r="P369" s="253"/>
      <c r="Q369" s="253"/>
      <c r="R369" s="253"/>
      <c r="S369" s="253"/>
      <c r="T369" s="254"/>
      <c r="U369" s="14"/>
      <c r="V369" s="14"/>
      <c r="W369" s="14"/>
      <c r="X369" s="14"/>
      <c r="Y369" s="14"/>
      <c r="Z369" s="14"/>
      <c r="AA369" s="14"/>
      <c r="AB369" s="14"/>
      <c r="AC369" s="14"/>
      <c r="AD369" s="14"/>
      <c r="AE369" s="14"/>
      <c r="AT369" s="255" t="s">
        <v>206</v>
      </c>
      <c r="AU369" s="255" t="s">
        <v>78</v>
      </c>
      <c r="AV369" s="14" t="s">
        <v>78</v>
      </c>
      <c r="AW369" s="14" t="s">
        <v>31</v>
      </c>
      <c r="AX369" s="14" t="s">
        <v>76</v>
      </c>
      <c r="AY369" s="255" t="s">
        <v>193</v>
      </c>
    </row>
    <row r="370" s="14" customFormat="1">
      <c r="A370" s="14"/>
      <c r="B370" s="245"/>
      <c r="C370" s="246"/>
      <c r="D370" s="228" t="s">
        <v>206</v>
      </c>
      <c r="E370" s="246"/>
      <c r="F370" s="248" t="s">
        <v>1925</v>
      </c>
      <c r="G370" s="246"/>
      <c r="H370" s="249">
        <v>2007.752</v>
      </c>
      <c r="I370" s="250"/>
      <c r="J370" s="246"/>
      <c r="K370" s="246"/>
      <c r="L370" s="251"/>
      <c r="M370" s="252"/>
      <c r="N370" s="253"/>
      <c r="O370" s="253"/>
      <c r="P370" s="253"/>
      <c r="Q370" s="253"/>
      <c r="R370" s="253"/>
      <c r="S370" s="253"/>
      <c r="T370" s="254"/>
      <c r="U370" s="14"/>
      <c r="V370" s="14"/>
      <c r="W370" s="14"/>
      <c r="X370" s="14"/>
      <c r="Y370" s="14"/>
      <c r="Z370" s="14"/>
      <c r="AA370" s="14"/>
      <c r="AB370" s="14"/>
      <c r="AC370" s="14"/>
      <c r="AD370" s="14"/>
      <c r="AE370" s="14"/>
      <c r="AT370" s="255" t="s">
        <v>206</v>
      </c>
      <c r="AU370" s="255" t="s">
        <v>78</v>
      </c>
      <c r="AV370" s="14" t="s">
        <v>78</v>
      </c>
      <c r="AW370" s="14" t="s">
        <v>4</v>
      </c>
      <c r="AX370" s="14" t="s">
        <v>76</v>
      </c>
      <c r="AY370" s="255" t="s">
        <v>193</v>
      </c>
    </row>
    <row r="371" s="2" customFormat="1" ht="16.5" customHeight="1">
      <c r="A371" s="41"/>
      <c r="B371" s="42"/>
      <c r="C371" s="215" t="s">
        <v>482</v>
      </c>
      <c r="D371" s="215" t="s">
        <v>195</v>
      </c>
      <c r="E371" s="216" t="s">
        <v>1926</v>
      </c>
      <c r="F371" s="217" t="s">
        <v>1927</v>
      </c>
      <c r="G371" s="218" t="s">
        <v>258</v>
      </c>
      <c r="H371" s="219">
        <v>501.93799999999999</v>
      </c>
      <c r="I371" s="220"/>
      <c r="J371" s="221">
        <f>ROUND(I371*H371,2)</f>
        <v>0</v>
      </c>
      <c r="K371" s="217" t="s">
        <v>199</v>
      </c>
      <c r="L371" s="47"/>
      <c r="M371" s="222" t="s">
        <v>19</v>
      </c>
      <c r="N371" s="223" t="s">
        <v>40</v>
      </c>
      <c r="O371" s="87"/>
      <c r="P371" s="224">
        <f>O371*H371</f>
        <v>0</v>
      </c>
      <c r="Q371" s="224">
        <v>0.0030000000000000001</v>
      </c>
      <c r="R371" s="224">
        <f>Q371*H371</f>
        <v>1.505814</v>
      </c>
      <c r="S371" s="224">
        <v>0</v>
      </c>
      <c r="T371" s="225">
        <f>S371*H371</f>
        <v>0</v>
      </c>
      <c r="U371" s="41"/>
      <c r="V371" s="41"/>
      <c r="W371" s="41"/>
      <c r="X371" s="41"/>
      <c r="Y371" s="41"/>
      <c r="Z371" s="41"/>
      <c r="AA371" s="41"/>
      <c r="AB371" s="41"/>
      <c r="AC371" s="41"/>
      <c r="AD371" s="41"/>
      <c r="AE371" s="41"/>
      <c r="AR371" s="226" t="s">
        <v>200</v>
      </c>
      <c r="AT371" s="226" t="s">
        <v>195</v>
      </c>
      <c r="AU371" s="226" t="s">
        <v>78</v>
      </c>
      <c r="AY371" s="20" t="s">
        <v>193</v>
      </c>
      <c r="BE371" s="227">
        <f>IF(N371="základní",J371,0)</f>
        <v>0</v>
      </c>
      <c r="BF371" s="227">
        <f>IF(N371="snížená",J371,0)</f>
        <v>0</v>
      </c>
      <c r="BG371" s="227">
        <f>IF(N371="zákl. přenesená",J371,0)</f>
        <v>0</v>
      </c>
      <c r="BH371" s="227">
        <f>IF(N371="sníž. přenesená",J371,0)</f>
        <v>0</v>
      </c>
      <c r="BI371" s="227">
        <f>IF(N371="nulová",J371,0)</f>
        <v>0</v>
      </c>
      <c r="BJ371" s="20" t="s">
        <v>76</v>
      </c>
      <c r="BK371" s="227">
        <f>ROUND(I371*H371,2)</f>
        <v>0</v>
      </c>
      <c r="BL371" s="20" t="s">
        <v>200</v>
      </c>
      <c r="BM371" s="226" t="s">
        <v>1928</v>
      </c>
    </row>
    <row r="372" s="2" customFormat="1">
      <c r="A372" s="41"/>
      <c r="B372" s="42"/>
      <c r="C372" s="43"/>
      <c r="D372" s="228" t="s">
        <v>202</v>
      </c>
      <c r="E372" s="43"/>
      <c r="F372" s="229" t="s">
        <v>1929</v>
      </c>
      <c r="G372" s="43"/>
      <c r="H372" s="43"/>
      <c r="I372" s="230"/>
      <c r="J372" s="43"/>
      <c r="K372" s="43"/>
      <c r="L372" s="47"/>
      <c r="M372" s="231"/>
      <c r="N372" s="232"/>
      <c r="O372" s="87"/>
      <c r="P372" s="87"/>
      <c r="Q372" s="87"/>
      <c r="R372" s="87"/>
      <c r="S372" s="87"/>
      <c r="T372" s="88"/>
      <c r="U372" s="41"/>
      <c r="V372" s="41"/>
      <c r="W372" s="41"/>
      <c r="X372" s="41"/>
      <c r="Y372" s="41"/>
      <c r="Z372" s="41"/>
      <c r="AA372" s="41"/>
      <c r="AB372" s="41"/>
      <c r="AC372" s="41"/>
      <c r="AD372" s="41"/>
      <c r="AE372" s="41"/>
      <c r="AT372" s="20" t="s">
        <v>202</v>
      </c>
      <c r="AU372" s="20" t="s">
        <v>78</v>
      </c>
    </row>
    <row r="373" s="2" customFormat="1">
      <c r="A373" s="41"/>
      <c r="B373" s="42"/>
      <c r="C373" s="43"/>
      <c r="D373" s="233" t="s">
        <v>204</v>
      </c>
      <c r="E373" s="43"/>
      <c r="F373" s="234" t="s">
        <v>1930</v>
      </c>
      <c r="G373" s="43"/>
      <c r="H373" s="43"/>
      <c r="I373" s="230"/>
      <c r="J373" s="43"/>
      <c r="K373" s="43"/>
      <c r="L373" s="47"/>
      <c r="M373" s="231"/>
      <c r="N373" s="232"/>
      <c r="O373" s="87"/>
      <c r="P373" s="87"/>
      <c r="Q373" s="87"/>
      <c r="R373" s="87"/>
      <c r="S373" s="87"/>
      <c r="T373" s="88"/>
      <c r="U373" s="41"/>
      <c r="V373" s="41"/>
      <c r="W373" s="41"/>
      <c r="X373" s="41"/>
      <c r="Y373" s="41"/>
      <c r="Z373" s="41"/>
      <c r="AA373" s="41"/>
      <c r="AB373" s="41"/>
      <c r="AC373" s="41"/>
      <c r="AD373" s="41"/>
      <c r="AE373" s="41"/>
      <c r="AT373" s="20" t="s">
        <v>204</v>
      </c>
      <c r="AU373" s="20" t="s">
        <v>78</v>
      </c>
    </row>
    <row r="374" s="2" customFormat="1" ht="16.5" customHeight="1">
      <c r="A374" s="41"/>
      <c r="B374" s="42"/>
      <c r="C374" s="215" t="s">
        <v>488</v>
      </c>
      <c r="D374" s="215" t="s">
        <v>195</v>
      </c>
      <c r="E374" s="216" t="s">
        <v>1931</v>
      </c>
      <c r="F374" s="217" t="s">
        <v>1932</v>
      </c>
      <c r="G374" s="218" t="s">
        <v>258</v>
      </c>
      <c r="H374" s="219">
        <v>501.93799999999999</v>
      </c>
      <c r="I374" s="220"/>
      <c r="J374" s="221">
        <f>ROUND(I374*H374,2)</f>
        <v>0</v>
      </c>
      <c r="K374" s="217" t="s">
        <v>19</v>
      </c>
      <c r="L374" s="47"/>
      <c r="M374" s="222" t="s">
        <v>19</v>
      </c>
      <c r="N374" s="223" t="s">
        <v>40</v>
      </c>
      <c r="O374" s="87"/>
      <c r="P374" s="224">
        <f>O374*H374</f>
        <v>0</v>
      </c>
      <c r="Q374" s="224">
        <v>0.016</v>
      </c>
      <c r="R374" s="224">
        <f>Q374*H374</f>
        <v>8.0310079999999999</v>
      </c>
      <c r="S374" s="224">
        <v>0</v>
      </c>
      <c r="T374" s="225">
        <f>S374*H374</f>
        <v>0</v>
      </c>
      <c r="U374" s="41"/>
      <c r="V374" s="41"/>
      <c r="W374" s="41"/>
      <c r="X374" s="41"/>
      <c r="Y374" s="41"/>
      <c r="Z374" s="41"/>
      <c r="AA374" s="41"/>
      <c r="AB374" s="41"/>
      <c r="AC374" s="41"/>
      <c r="AD374" s="41"/>
      <c r="AE374" s="41"/>
      <c r="AR374" s="226" t="s">
        <v>200</v>
      </c>
      <c r="AT374" s="226" t="s">
        <v>195</v>
      </c>
      <c r="AU374" s="226" t="s">
        <v>78</v>
      </c>
      <c r="AY374" s="20" t="s">
        <v>193</v>
      </c>
      <c r="BE374" s="227">
        <f>IF(N374="základní",J374,0)</f>
        <v>0</v>
      </c>
      <c r="BF374" s="227">
        <f>IF(N374="snížená",J374,0)</f>
        <v>0</v>
      </c>
      <c r="BG374" s="227">
        <f>IF(N374="zákl. přenesená",J374,0)</f>
        <v>0</v>
      </c>
      <c r="BH374" s="227">
        <f>IF(N374="sníž. přenesená",J374,0)</f>
        <v>0</v>
      </c>
      <c r="BI374" s="227">
        <f>IF(N374="nulová",J374,0)</f>
        <v>0</v>
      </c>
      <c r="BJ374" s="20" t="s">
        <v>76</v>
      </c>
      <c r="BK374" s="227">
        <f>ROUND(I374*H374,2)</f>
        <v>0</v>
      </c>
      <c r="BL374" s="20" t="s">
        <v>200</v>
      </c>
      <c r="BM374" s="226" t="s">
        <v>1933</v>
      </c>
    </row>
    <row r="375" s="2" customFormat="1">
      <c r="A375" s="41"/>
      <c r="B375" s="42"/>
      <c r="C375" s="43"/>
      <c r="D375" s="228" t="s">
        <v>202</v>
      </c>
      <c r="E375" s="43"/>
      <c r="F375" s="229" t="s">
        <v>1934</v>
      </c>
      <c r="G375" s="43"/>
      <c r="H375" s="43"/>
      <c r="I375" s="230"/>
      <c r="J375" s="43"/>
      <c r="K375" s="43"/>
      <c r="L375" s="47"/>
      <c r="M375" s="231"/>
      <c r="N375" s="232"/>
      <c r="O375" s="87"/>
      <c r="P375" s="87"/>
      <c r="Q375" s="87"/>
      <c r="R375" s="87"/>
      <c r="S375" s="87"/>
      <c r="T375" s="88"/>
      <c r="U375" s="41"/>
      <c r="V375" s="41"/>
      <c r="W375" s="41"/>
      <c r="X375" s="41"/>
      <c r="Y375" s="41"/>
      <c r="Z375" s="41"/>
      <c r="AA375" s="41"/>
      <c r="AB375" s="41"/>
      <c r="AC375" s="41"/>
      <c r="AD375" s="41"/>
      <c r="AE375" s="41"/>
      <c r="AT375" s="20" t="s">
        <v>202</v>
      </c>
      <c r="AU375" s="20" t="s">
        <v>78</v>
      </c>
    </row>
    <row r="376" s="13" customFormat="1">
      <c r="A376" s="13"/>
      <c r="B376" s="235"/>
      <c r="C376" s="236"/>
      <c r="D376" s="228" t="s">
        <v>206</v>
      </c>
      <c r="E376" s="237" t="s">
        <v>19</v>
      </c>
      <c r="F376" s="238" t="s">
        <v>279</v>
      </c>
      <c r="G376" s="236"/>
      <c r="H376" s="237" t="s">
        <v>19</v>
      </c>
      <c r="I376" s="239"/>
      <c r="J376" s="236"/>
      <c r="K376" s="236"/>
      <c r="L376" s="240"/>
      <c r="M376" s="241"/>
      <c r="N376" s="242"/>
      <c r="O376" s="242"/>
      <c r="P376" s="242"/>
      <c r="Q376" s="242"/>
      <c r="R376" s="242"/>
      <c r="S376" s="242"/>
      <c r="T376" s="243"/>
      <c r="U376" s="13"/>
      <c r="V376" s="13"/>
      <c r="W376" s="13"/>
      <c r="X376" s="13"/>
      <c r="Y376" s="13"/>
      <c r="Z376" s="13"/>
      <c r="AA376" s="13"/>
      <c r="AB376" s="13"/>
      <c r="AC376" s="13"/>
      <c r="AD376" s="13"/>
      <c r="AE376" s="13"/>
      <c r="AT376" s="244" t="s">
        <v>206</v>
      </c>
      <c r="AU376" s="244" t="s">
        <v>78</v>
      </c>
      <c r="AV376" s="13" t="s">
        <v>76</v>
      </c>
      <c r="AW376" s="13" t="s">
        <v>31</v>
      </c>
      <c r="AX376" s="13" t="s">
        <v>69</v>
      </c>
      <c r="AY376" s="244" t="s">
        <v>193</v>
      </c>
    </row>
    <row r="377" s="13" customFormat="1">
      <c r="A377" s="13"/>
      <c r="B377" s="235"/>
      <c r="C377" s="236"/>
      <c r="D377" s="228" t="s">
        <v>206</v>
      </c>
      <c r="E377" s="237" t="s">
        <v>19</v>
      </c>
      <c r="F377" s="238" t="s">
        <v>1935</v>
      </c>
      <c r="G377" s="236"/>
      <c r="H377" s="237" t="s">
        <v>19</v>
      </c>
      <c r="I377" s="239"/>
      <c r="J377" s="236"/>
      <c r="K377" s="236"/>
      <c r="L377" s="240"/>
      <c r="M377" s="241"/>
      <c r="N377" s="242"/>
      <c r="O377" s="242"/>
      <c r="P377" s="242"/>
      <c r="Q377" s="242"/>
      <c r="R377" s="242"/>
      <c r="S377" s="242"/>
      <c r="T377" s="243"/>
      <c r="U377" s="13"/>
      <c r="V377" s="13"/>
      <c r="W377" s="13"/>
      <c r="X377" s="13"/>
      <c r="Y377" s="13"/>
      <c r="Z377" s="13"/>
      <c r="AA377" s="13"/>
      <c r="AB377" s="13"/>
      <c r="AC377" s="13"/>
      <c r="AD377" s="13"/>
      <c r="AE377" s="13"/>
      <c r="AT377" s="244" t="s">
        <v>206</v>
      </c>
      <c r="AU377" s="244" t="s">
        <v>78</v>
      </c>
      <c r="AV377" s="13" t="s">
        <v>76</v>
      </c>
      <c r="AW377" s="13" t="s">
        <v>31</v>
      </c>
      <c r="AX377" s="13" t="s">
        <v>69</v>
      </c>
      <c r="AY377" s="244" t="s">
        <v>193</v>
      </c>
    </row>
    <row r="378" s="13" customFormat="1">
      <c r="A378" s="13"/>
      <c r="B378" s="235"/>
      <c r="C378" s="236"/>
      <c r="D378" s="228" t="s">
        <v>206</v>
      </c>
      <c r="E378" s="237" t="s">
        <v>19</v>
      </c>
      <c r="F378" s="238" t="s">
        <v>1702</v>
      </c>
      <c r="G378" s="236"/>
      <c r="H378" s="237" t="s">
        <v>19</v>
      </c>
      <c r="I378" s="239"/>
      <c r="J378" s="236"/>
      <c r="K378" s="236"/>
      <c r="L378" s="240"/>
      <c r="M378" s="241"/>
      <c r="N378" s="242"/>
      <c r="O378" s="242"/>
      <c r="P378" s="242"/>
      <c r="Q378" s="242"/>
      <c r="R378" s="242"/>
      <c r="S378" s="242"/>
      <c r="T378" s="243"/>
      <c r="U378" s="13"/>
      <c r="V378" s="13"/>
      <c r="W378" s="13"/>
      <c r="X378" s="13"/>
      <c r="Y378" s="13"/>
      <c r="Z378" s="13"/>
      <c r="AA378" s="13"/>
      <c r="AB378" s="13"/>
      <c r="AC378" s="13"/>
      <c r="AD378" s="13"/>
      <c r="AE378" s="13"/>
      <c r="AT378" s="244" t="s">
        <v>206</v>
      </c>
      <c r="AU378" s="244" t="s">
        <v>78</v>
      </c>
      <c r="AV378" s="13" t="s">
        <v>76</v>
      </c>
      <c r="AW378" s="13" t="s">
        <v>31</v>
      </c>
      <c r="AX378" s="13" t="s">
        <v>69</v>
      </c>
      <c r="AY378" s="244" t="s">
        <v>193</v>
      </c>
    </row>
    <row r="379" s="14" customFormat="1">
      <c r="A379" s="14"/>
      <c r="B379" s="245"/>
      <c r="C379" s="246"/>
      <c r="D379" s="228" t="s">
        <v>206</v>
      </c>
      <c r="E379" s="247" t="s">
        <v>19</v>
      </c>
      <c r="F379" s="248" t="s">
        <v>1936</v>
      </c>
      <c r="G379" s="246"/>
      <c r="H379" s="249">
        <v>4.5</v>
      </c>
      <c r="I379" s="250"/>
      <c r="J379" s="246"/>
      <c r="K379" s="246"/>
      <c r="L379" s="251"/>
      <c r="M379" s="252"/>
      <c r="N379" s="253"/>
      <c r="O379" s="253"/>
      <c r="P379" s="253"/>
      <c r="Q379" s="253"/>
      <c r="R379" s="253"/>
      <c r="S379" s="253"/>
      <c r="T379" s="254"/>
      <c r="U379" s="14"/>
      <c r="V379" s="14"/>
      <c r="W379" s="14"/>
      <c r="X379" s="14"/>
      <c r="Y379" s="14"/>
      <c r="Z379" s="14"/>
      <c r="AA379" s="14"/>
      <c r="AB379" s="14"/>
      <c r="AC379" s="14"/>
      <c r="AD379" s="14"/>
      <c r="AE379" s="14"/>
      <c r="AT379" s="255" t="s">
        <v>206</v>
      </c>
      <c r="AU379" s="255" t="s">
        <v>78</v>
      </c>
      <c r="AV379" s="14" t="s">
        <v>78</v>
      </c>
      <c r="AW379" s="14" t="s">
        <v>31</v>
      </c>
      <c r="AX379" s="14" t="s">
        <v>69</v>
      </c>
      <c r="AY379" s="255" t="s">
        <v>193</v>
      </c>
    </row>
    <row r="380" s="13" customFormat="1">
      <c r="A380" s="13"/>
      <c r="B380" s="235"/>
      <c r="C380" s="236"/>
      <c r="D380" s="228" t="s">
        <v>206</v>
      </c>
      <c r="E380" s="237" t="s">
        <v>19</v>
      </c>
      <c r="F380" s="238" t="s">
        <v>1704</v>
      </c>
      <c r="G380" s="236"/>
      <c r="H380" s="237" t="s">
        <v>19</v>
      </c>
      <c r="I380" s="239"/>
      <c r="J380" s="236"/>
      <c r="K380" s="236"/>
      <c r="L380" s="240"/>
      <c r="M380" s="241"/>
      <c r="N380" s="242"/>
      <c r="O380" s="242"/>
      <c r="P380" s="242"/>
      <c r="Q380" s="242"/>
      <c r="R380" s="242"/>
      <c r="S380" s="242"/>
      <c r="T380" s="243"/>
      <c r="U380" s="13"/>
      <c r="V380" s="13"/>
      <c r="W380" s="13"/>
      <c r="X380" s="13"/>
      <c r="Y380" s="13"/>
      <c r="Z380" s="13"/>
      <c r="AA380" s="13"/>
      <c r="AB380" s="13"/>
      <c r="AC380" s="13"/>
      <c r="AD380" s="13"/>
      <c r="AE380" s="13"/>
      <c r="AT380" s="244" t="s">
        <v>206</v>
      </c>
      <c r="AU380" s="244" t="s">
        <v>78</v>
      </c>
      <c r="AV380" s="13" t="s">
        <v>76</v>
      </c>
      <c r="AW380" s="13" t="s">
        <v>31</v>
      </c>
      <c r="AX380" s="13" t="s">
        <v>69</v>
      </c>
      <c r="AY380" s="244" t="s">
        <v>193</v>
      </c>
    </row>
    <row r="381" s="14" customFormat="1">
      <c r="A381" s="14"/>
      <c r="B381" s="245"/>
      <c r="C381" s="246"/>
      <c r="D381" s="228" t="s">
        <v>206</v>
      </c>
      <c r="E381" s="247" t="s">
        <v>19</v>
      </c>
      <c r="F381" s="248" t="s">
        <v>1937</v>
      </c>
      <c r="G381" s="246"/>
      <c r="H381" s="249">
        <v>2.25</v>
      </c>
      <c r="I381" s="250"/>
      <c r="J381" s="246"/>
      <c r="K381" s="246"/>
      <c r="L381" s="251"/>
      <c r="M381" s="252"/>
      <c r="N381" s="253"/>
      <c r="O381" s="253"/>
      <c r="P381" s="253"/>
      <c r="Q381" s="253"/>
      <c r="R381" s="253"/>
      <c r="S381" s="253"/>
      <c r="T381" s="254"/>
      <c r="U381" s="14"/>
      <c r="V381" s="14"/>
      <c r="W381" s="14"/>
      <c r="X381" s="14"/>
      <c r="Y381" s="14"/>
      <c r="Z381" s="14"/>
      <c r="AA381" s="14"/>
      <c r="AB381" s="14"/>
      <c r="AC381" s="14"/>
      <c r="AD381" s="14"/>
      <c r="AE381" s="14"/>
      <c r="AT381" s="255" t="s">
        <v>206</v>
      </c>
      <c r="AU381" s="255" t="s">
        <v>78</v>
      </c>
      <c r="AV381" s="14" t="s">
        <v>78</v>
      </c>
      <c r="AW381" s="14" t="s">
        <v>31</v>
      </c>
      <c r="AX381" s="14" t="s">
        <v>69</v>
      </c>
      <c r="AY381" s="255" t="s">
        <v>193</v>
      </c>
    </row>
    <row r="382" s="13" customFormat="1">
      <c r="A382" s="13"/>
      <c r="B382" s="235"/>
      <c r="C382" s="236"/>
      <c r="D382" s="228" t="s">
        <v>206</v>
      </c>
      <c r="E382" s="237" t="s">
        <v>19</v>
      </c>
      <c r="F382" s="238" t="s">
        <v>1713</v>
      </c>
      <c r="G382" s="236"/>
      <c r="H382" s="237" t="s">
        <v>19</v>
      </c>
      <c r="I382" s="239"/>
      <c r="J382" s="236"/>
      <c r="K382" s="236"/>
      <c r="L382" s="240"/>
      <c r="M382" s="241"/>
      <c r="N382" s="242"/>
      <c r="O382" s="242"/>
      <c r="P382" s="242"/>
      <c r="Q382" s="242"/>
      <c r="R382" s="242"/>
      <c r="S382" s="242"/>
      <c r="T382" s="243"/>
      <c r="U382" s="13"/>
      <c r="V382" s="13"/>
      <c r="W382" s="13"/>
      <c r="X382" s="13"/>
      <c r="Y382" s="13"/>
      <c r="Z382" s="13"/>
      <c r="AA382" s="13"/>
      <c r="AB382" s="13"/>
      <c r="AC382" s="13"/>
      <c r="AD382" s="13"/>
      <c r="AE382" s="13"/>
      <c r="AT382" s="244" t="s">
        <v>206</v>
      </c>
      <c r="AU382" s="244" t="s">
        <v>78</v>
      </c>
      <c r="AV382" s="13" t="s">
        <v>76</v>
      </c>
      <c r="AW382" s="13" t="s">
        <v>31</v>
      </c>
      <c r="AX382" s="13" t="s">
        <v>69</v>
      </c>
      <c r="AY382" s="244" t="s">
        <v>193</v>
      </c>
    </row>
    <row r="383" s="14" customFormat="1">
      <c r="A383" s="14"/>
      <c r="B383" s="245"/>
      <c r="C383" s="246"/>
      <c r="D383" s="228" t="s">
        <v>206</v>
      </c>
      <c r="E383" s="247" t="s">
        <v>19</v>
      </c>
      <c r="F383" s="248" t="s">
        <v>1938</v>
      </c>
      <c r="G383" s="246"/>
      <c r="H383" s="249">
        <v>4.2000000000000002</v>
      </c>
      <c r="I383" s="250"/>
      <c r="J383" s="246"/>
      <c r="K383" s="246"/>
      <c r="L383" s="251"/>
      <c r="M383" s="252"/>
      <c r="N383" s="253"/>
      <c r="O383" s="253"/>
      <c r="P383" s="253"/>
      <c r="Q383" s="253"/>
      <c r="R383" s="253"/>
      <c r="S383" s="253"/>
      <c r="T383" s="254"/>
      <c r="U383" s="14"/>
      <c r="V383" s="14"/>
      <c r="W383" s="14"/>
      <c r="X383" s="14"/>
      <c r="Y383" s="14"/>
      <c r="Z383" s="14"/>
      <c r="AA383" s="14"/>
      <c r="AB383" s="14"/>
      <c r="AC383" s="14"/>
      <c r="AD383" s="14"/>
      <c r="AE383" s="14"/>
      <c r="AT383" s="255" t="s">
        <v>206</v>
      </c>
      <c r="AU383" s="255" t="s">
        <v>78</v>
      </c>
      <c r="AV383" s="14" t="s">
        <v>78</v>
      </c>
      <c r="AW383" s="14" t="s">
        <v>31</v>
      </c>
      <c r="AX383" s="14" t="s">
        <v>69</v>
      </c>
      <c r="AY383" s="255" t="s">
        <v>193</v>
      </c>
    </row>
    <row r="384" s="14" customFormat="1">
      <c r="A384" s="14"/>
      <c r="B384" s="245"/>
      <c r="C384" s="246"/>
      <c r="D384" s="228" t="s">
        <v>206</v>
      </c>
      <c r="E384" s="247" t="s">
        <v>19</v>
      </c>
      <c r="F384" s="248" t="s">
        <v>1939</v>
      </c>
      <c r="G384" s="246"/>
      <c r="H384" s="249">
        <v>6.3300000000000001</v>
      </c>
      <c r="I384" s="250"/>
      <c r="J384" s="246"/>
      <c r="K384" s="246"/>
      <c r="L384" s="251"/>
      <c r="M384" s="252"/>
      <c r="N384" s="253"/>
      <c r="O384" s="253"/>
      <c r="P384" s="253"/>
      <c r="Q384" s="253"/>
      <c r="R384" s="253"/>
      <c r="S384" s="253"/>
      <c r="T384" s="254"/>
      <c r="U384" s="14"/>
      <c r="V384" s="14"/>
      <c r="W384" s="14"/>
      <c r="X384" s="14"/>
      <c r="Y384" s="14"/>
      <c r="Z384" s="14"/>
      <c r="AA384" s="14"/>
      <c r="AB384" s="14"/>
      <c r="AC384" s="14"/>
      <c r="AD384" s="14"/>
      <c r="AE384" s="14"/>
      <c r="AT384" s="255" t="s">
        <v>206</v>
      </c>
      <c r="AU384" s="255" t="s">
        <v>78</v>
      </c>
      <c r="AV384" s="14" t="s">
        <v>78</v>
      </c>
      <c r="AW384" s="14" t="s">
        <v>31</v>
      </c>
      <c r="AX384" s="14" t="s">
        <v>69</v>
      </c>
      <c r="AY384" s="255" t="s">
        <v>193</v>
      </c>
    </row>
    <row r="385" s="14" customFormat="1">
      <c r="A385" s="14"/>
      <c r="B385" s="245"/>
      <c r="C385" s="246"/>
      <c r="D385" s="228" t="s">
        <v>206</v>
      </c>
      <c r="E385" s="247" t="s">
        <v>19</v>
      </c>
      <c r="F385" s="248" t="s">
        <v>1940</v>
      </c>
      <c r="G385" s="246"/>
      <c r="H385" s="249">
        <v>7.3949999999999996</v>
      </c>
      <c r="I385" s="250"/>
      <c r="J385" s="246"/>
      <c r="K385" s="246"/>
      <c r="L385" s="251"/>
      <c r="M385" s="252"/>
      <c r="N385" s="253"/>
      <c r="O385" s="253"/>
      <c r="P385" s="253"/>
      <c r="Q385" s="253"/>
      <c r="R385" s="253"/>
      <c r="S385" s="253"/>
      <c r="T385" s="254"/>
      <c r="U385" s="14"/>
      <c r="V385" s="14"/>
      <c r="W385" s="14"/>
      <c r="X385" s="14"/>
      <c r="Y385" s="14"/>
      <c r="Z385" s="14"/>
      <c r="AA385" s="14"/>
      <c r="AB385" s="14"/>
      <c r="AC385" s="14"/>
      <c r="AD385" s="14"/>
      <c r="AE385" s="14"/>
      <c r="AT385" s="255" t="s">
        <v>206</v>
      </c>
      <c r="AU385" s="255" t="s">
        <v>78</v>
      </c>
      <c r="AV385" s="14" t="s">
        <v>78</v>
      </c>
      <c r="AW385" s="14" t="s">
        <v>31</v>
      </c>
      <c r="AX385" s="14" t="s">
        <v>69</v>
      </c>
      <c r="AY385" s="255" t="s">
        <v>193</v>
      </c>
    </row>
    <row r="386" s="14" customFormat="1">
      <c r="A386" s="14"/>
      <c r="B386" s="245"/>
      <c r="C386" s="246"/>
      <c r="D386" s="228" t="s">
        <v>206</v>
      </c>
      <c r="E386" s="247" t="s">
        <v>19</v>
      </c>
      <c r="F386" s="248" t="s">
        <v>1941</v>
      </c>
      <c r="G386" s="246"/>
      <c r="H386" s="249">
        <v>3.8999999999999999</v>
      </c>
      <c r="I386" s="250"/>
      <c r="J386" s="246"/>
      <c r="K386" s="246"/>
      <c r="L386" s="251"/>
      <c r="M386" s="252"/>
      <c r="N386" s="253"/>
      <c r="O386" s="253"/>
      <c r="P386" s="253"/>
      <c r="Q386" s="253"/>
      <c r="R386" s="253"/>
      <c r="S386" s="253"/>
      <c r="T386" s="254"/>
      <c r="U386" s="14"/>
      <c r="V386" s="14"/>
      <c r="W386" s="14"/>
      <c r="X386" s="14"/>
      <c r="Y386" s="14"/>
      <c r="Z386" s="14"/>
      <c r="AA386" s="14"/>
      <c r="AB386" s="14"/>
      <c r="AC386" s="14"/>
      <c r="AD386" s="14"/>
      <c r="AE386" s="14"/>
      <c r="AT386" s="255" t="s">
        <v>206</v>
      </c>
      <c r="AU386" s="255" t="s">
        <v>78</v>
      </c>
      <c r="AV386" s="14" t="s">
        <v>78</v>
      </c>
      <c r="AW386" s="14" t="s">
        <v>31</v>
      </c>
      <c r="AX386" s="14" t="s">
        <v>69</v>
      </c>
      <c r="AY386" s="255" t="s">
        <v>193</v>
      </c>
    </row>
    <row r="387" s="13" customFormat="1">
      <c r="A387" s="13"/>
      <c r="B387" s="235"/>
      <c r="C387" s="236"/>
      <c r="D387" s="228" t="s">
        <v>206</v>
      </c>
      <c r="E387" s="237" t="s">
        <v>19</v>
      </c>
      <c r="F387" s="238" t="s">
        <v>1702</v>
      </c>
      <c r="G387" s="236"/>
      <c r="H387" s="237" t="s">
        <v>19</v>
      </c>
      <c r="I387" s="239"/>
      <c r="J387" s="236"/>
      <c r="K387" s="236"/>
      <c r="L387" s="240"/>
      <c r="M387" s="241"/>
      <c r="N387" s="242"/>
      <c r="O387" s="242"/>
      <c r="P387" s="242"/>
      <c r="Q387" s="242"/>
      <c r="R387" s="242"/>
      <c r="S387" s="242"/>
      <c r="T387" s="243"/>
      <c r="U387" s="13"/>
      <c r="V387" s="13"/>
      <c r="W387" s="13"/>
      <c r="X387" s="13"/>
      <c r="Y387" s="13"/>
      <c r="Z387" s="13"/>
      <c r="AA387" s="13"/>
      <c r="AB387" s="13"/>
      <c r="AC387" s="13"/>
      <c r="AD387" s="13"/>
      <c r="AE387" s="13"/>
      <c r="AT387" s="244" t="s">
        <v>206</v>
      </c>
      <c r="AU387" s="244" t="s">
        <v>78</v>
      </c>
      <c r="AV387" s="13" t="s">
        <v>76</v>
      </c>
      <c r="AW387" s="13" t="s">
        <v>31</v>
      </c>
      <c r="AX387" s="13" t="s">
        <v>69</v>
      </c>
      <c r="AY387" s="244" t="s">
        <v>193</v>
      </c>
    </row>
    <row r="388" s="14" customFormat="1">
      <c r="A388" s="14"/>
      <c r="B388" s="245"/>
      <c r="C388" s="246"/>
      <c r="D388" s="228" t="s">
        <v>206</v>
      </c>
      <c r="E388" s="247" t="s">
        <v>19</v>
      </c>
      <c r="F388" s="248" t="s">
        <v>1942</v>
      </c>
      <c r="G388" s="246"/>
      <c r="H388" s="249">
        <v>7</v>
      </c>
      <c r="I388" s="250"/>
      <c r="J388" s="246"/>
      <c r="K388" s="246"/>
      <c r="L388" s="251"/>
      <c r="M388" s="252"/>
      <c r="N388" s="253"/>
      <c r="O388" s="253"/>
      <c r="P388" s="253"/>
      <c r="Q388" s="253"/>
      <c r="R388" s="253"/>
      <c r="S388" s="253"/>
      <c r="T388" s="254"/>
      <c r="U388" s="14"/>
      <c r="V388" s="14"/>
      <c r="W388" s="14"/>
      <c r="X388" s="14"/>
      <c r="Y388" s="14"/>
      <c r="Z388" s="14"/>
      <c r="AA388" s="14"/>
      <c r="AB388" s="14"/>
      <c r="AC388" s="14"/>
      <c r="AD388" s="14"/>
      <c r="AE388" s="14"/>
      <c r="AT388" s="255" t="s">
        <v>206</v>
      </c>
      <c r="AU388" s="255" t="s">
        <v>78</v>
      </c>
      <c r="AV388" s="14" t="s">
        <v>78</v>
      </c>
      <c r="AW388" s="14" t="s">
        <v>31</v>
      </c>
      <c r="AX388" s="14" t="s">
        <v>69</v>
      </c>
      <c r="AY388" s="255" t="s">
        <v>193</v>
      </c>
    </row>
    <row r="389" s="14" customFormat="1">
      <c r="A389" s="14"/>
      <c r="B389" s="245"/>
      <c r="C389" s="246"/>
      <c r="D389" s="228" t="s">
        <v>206</v>
      </c>
      <c r="E389" s="247" t="s">
        <v>19</v>
      </c>
      <c r="F389" s="248" t="s">
        <v>1943</v>
      </c>
      <c r="G389" s="246"/>
      <c r="H389" s="249">
        <v>3.4500000000000002</v>
      </c>
      <c r="I389" s="250"/>
      <c r="J389" s="246"/>
      <c r="K389" s="246"/>
      <c r="L389" s="251"/>
      <c r="M389" s="252"/>
      <c r="N389" s="253"/>
      <c r="O389" s="253"/>
      <c r="P389" s="253"/>
      <c r="Q389" s="253"/>
      <c r="R389" s="253"/>
      <c r="S389" s="253"/>
      <c r="T389" s="254"/>
      <c r="U389" s="14"/>
      <c r="V389" s="14"/>
      <c r="W389" s="14"/>
      <c r="X389" s="14"/>
      <c r="Y389" s="14"/>
      <c r="Z389" s="14"/>
      <c r="AA389" s="14"/>
      <c r="AB389" s="14"/>
      <c r="AC389" s="14"/>
      <c r="AD389" s="14"/>
      <c r="AE389" s="14"/>
      <c r="AT389" s="255" t="s">
        <v>206</v>
      </c>
      <c r="AU389" s="255" t="s">
        <v>78</v>
      </c>
      <c r="AV389" s="14" t="s">
        <v>78</v>
      </c>
      <c r="AW389" s="14" t="s">
        <v>31</v>
      </c>
      <c r="AX389" s="14" t="s">
        <v>69</v>
      </c>
      <c r="AY389" s="255" t="s">
        <v>193</v>
      </c>
    </row>
    <row r="390" s="14" customFormat="1">
      <c r="A390" s="14"/>
      <c r="B390" s="245"/>
      <c r="C390" s="246"/>
      <c r="D390" s="228" t="s">
        <v>206</v>
      </c>
      <c r="E390" s="247" t="s">
        <v>19</v>
      </c>
      <c r="F390" s="248" t="s">
        <v>1944</v>
      </c>
      <c r="G390" s="246"/>
      <c r="H390" s="249">
        <v>3.3599999999999999</v>
      </c>
      <c r="I390" s="250"/>
      <c r="J390" s="246"/>
      <c r="K390" s="246"/>
      <c r="L390" s="251"/>
      <c r="M390" s="252"/>
      <c r="N390" s="253"/>
      <c r="O390" s="253"/>
      <c r="P390" s="253"/>
      <c r="Q390" s="253"/>
      <c r="R390" s="253"/>
      <c r="S390" s="253"/>
      <c r="T390" s="254"/>
      <c r="U390" s="14"/>
      <c r="V390" s="14"/>
      <c r="W390" s="14"/>
      <c r="X390" s="14"/>
      <c r="Y390" s="14"/>
      <c r="Z390" s="14"/>
      <c r="AA390" s="14"/>
      <c r="AB390" s="14"/>
      <c r="AC390" s="14"/>
      <c r="AD390" s="14"/>
      <c r="AE390" s="14"/>
      <c r="AT390" s="255" t="s">
        <v>206</v>
      </c>
      <c r="AU390" s="255" t="s">
        <v>78</v>
      </c>
      <c r="AV390" s="14" t="s">
        <v>78</v>
      </c>
      <c r="AW390" s="14" t="s">
        <v>31</v>
      </c>
      <c r="AX390" s="14" t="s">
        <v>69</v>
      </c>
      <c r="AY390" s="255" t="s">
        <v>193</v>
      </c>
    </row>
    <row r="391" s="14" customFormat="1">
      <c r="A391" s="14"/>
      <c r="B391" s="245"/>
      <c r="C391" s="246"/>
      <c r="D391" s="228" t="s">
        <v>206</v>
      </c>
      <c r="E391" s="247" t="s">
        <v>19</v>
      </c>
      <c r="F391" s="248" t="s">
        <v>1945</v>
      </c>
      <c r="G391" s="246"/>
      <c r="H391" s="249">
        <v>8.0099999999999998</v>
      </c>
      <c r="I391" s="250"/>
      <c r="J391" s="246"/>
      <c r="K391" s="246"/>
      <c r="L391" s="251"/>
      <c r="M391" s="252"/>
      <c r="N391" s="253"/>
      <c r="O391" s="253"/>
      <c r="P391" s="253"/>
      <c r="Q391" s="253"/>
      <c r="R391" s="253"/>
      <c r="S391" s="253"/>
      <c r="T391" s="254"/>
      <c r="U391" s="14"/>
      <c r="V391" s="14"/>
      <c r="W391" s="14"/>
      <c r="X391" s="14"/>
      <c r="Y391" s="14"/>
      <c r="Z391" s="14"/>
      <c r="AA391" s="14"/>
      <c r="AB391" s="14"/>
      <c r="AC391" s="14"/>
      <c r="AD391" s="14"/>
      <c r="AE391" s="14"/>
      <c r="AT391" s="255" t="s">
        <v>206</v>
      </c>
      <c r="AU391" s="255" t="s">
        <v>78</v>
      </c>
      <c r="AV391" s="14" t="s">
        <v>78</v>
      </c>
      <c r="AW391" s="14" t="s">
        <v>31</v>
      </c>
      <c r="AX391" s="14" t="s">
        <v>69</v>
      </c>
      <c r="AY391" s="255" t="s">
        <v>193</v>
      </c>
    </row>
    <row r="392" s="13" customFormat="1">
      <c r="A392" s="13"/>
      <c r="B392" s="235"/>
      <c r="C392" s="236"/>
      <c r="D392" s="228" t="s">
        <v>206</v>
      </c>
      <c r="E392" s="237" t="s">
        <v>19</v>
      </c>
      <c r="F392" s="238" t="s">
        <v>1704</v>
      </c>
      <c r="G392" s="236"/>
      <c r="H392" s="237" t="s">
        <v>19</v>
      </c>
      <c r="I392" s="239"/>
      <c r="J392" s="236"/>
      <c r="K392" s="236"/>
      <c r="L392" s="240"/>
      <c r="M392" s="241"/>
      <c r="N392" s="242"/>
      <c r="O392" s="242"/>
      <c r="P392" s="242"/>
      <c r="Q392" s="242"/>
      <c r="R392" s="242"/>
      <c r="S392" s="242"/>
      <c r="T392" s="243"/>
      <c r="U392" s="13"/>
      <c r="V392" s="13"/>
      <c r="W392" s="13"/>
      <c r="X392" s="13"/>
      <c r="Y392" s="13"/>
      <c r="Z392" s="13"/>
      <c r="AA392" s="13"/>
      <c r="AB392" s="13"/>
      <c r="AC392" s="13"/>
      <c r="AD392" s="13"/>
      <c r="AE392" s="13"/>
      <c r="AT392" s="244" t="s">
        <v>206</v>
      </c>
      <c r="AU392" s="244" t="s">
        <v>78</v>
      </c>
      <c r="AV392" s="13" t="s">
        <v>76</v>
      </c>
      <c r="AW392" s="13" t="s">
        <v>31</v>
      </c>
      <c r="AX392" s="13" t="s">
        <v>69</v>
      </c>
      <c r="AY392" s="244" t="s">
        <v>193</v>
      </c>
    </row>
    <row r="393" s="14" customFormat="1">
      <c r="A393" s="14"/>
      <c r="B393" s="245"/>
      <c r="C393" s="246"/>
      <c r="D393" s="228" t="s">
        <v>206</v>
      </c>
      <c r="E393" s="247" t="s">
        <v>19</v>
      </c>
      <c r="F393" s="248" t="s">
        <v>1946</v>
      </c>
      <c r="G393" s="246"/>
      <c r="H393" s="249">
        <v>2.9199999999999999</v>
      </c>
      <c r="I393" s="250"/>
      <c r="J393" s="246"/>
      <c r="K393" s="246"/>
      <c r="L393" s="251"/>
      <c r="M393" s="252"/>
      <c r="N393" s="253"/>
      <c r="O393" s="253"/>
      <c r="P393" s="253"/>
      <c r="Q393" s="253"/>
      <c r="R393" s="253"/>
      <c r="S393" s="253"/>
      <c r="T393" s="254"/>
      <c r="U393" s="14"/>
      <c r="V393" s="14"/>
      <c r="W393" s="14"/>
      <c r="X393" s="14"/>
      <c r="Y393" s="14"/>
      <c r="Z393" s="14"/>
      <c r="AA393" s="14"/>
      <c r="AB393" s="14"/>
      <c r="AC393" s="14"/>
      <c r="AD393" s="14"/>
      <c r="AE393" s="14"/>
      <c r="AT393" s="255" t="s">
        <v>206</v>
      </c>
      <c r="AU393" s="255" t="s">
        <v>78</v>
      </c>
      <c r="AV393" s="14" t="s">
        <v>78</v>
      </c>
      <c r="AW393" s="14" t="s">
        <v>31</v>
      </c>
      <c r="AX393" s="14" t="s">
        <v>69</v>
      </c>
      <c r="AY393" s="255" t="s">
        <v>193</v>
      </c>
    </row>
    <row r="394" s="14" customFormat="1">
      <c r="A394" s="14"/>
      <c r="B394" s="245"/>
      <c r="C394" s="246"/>
      <c r="D394" s="228" t="s">
        <v>206</v>
      </c>
      <c r="E394" s="247" t="s">
        <v>19</v>
      </c>
      <c r="F394" s="248" t="s">
        <v>1944</v>
      </c>
      <c r="G394" s="246"/>
      <c r="H394" s="249">
        <v>3.3599999999999999</v>
      </c>
      <c r="I394" s="250"/>
      <c r="J394" s="246"/>
      <c r="K394" s="246"/>
      <c r="L394" s="251"/>
      <c r="M394" s="252"/>
      <c r="N394" s="253"/>
      <c r="O394" s="253"/>
      <c r="P394" s="253"/>
      <c r="Q394" s="253"/>
      <c r="R394" s="253"/>
      <c r="S394" s="253"/>
      <c r="T394" s="254"/>
      <c r="U394" s="14"/>
      <c r="V394" s="14"/>
      <c r="W394" s="14"/>
      <c r="X394" s="14"/>
      <c r="Y394" s="14"/>
      <c r="Z394" s="14"/>
      <c r="AA394" s="14"/>
      <c r="AB394" s="14"/>
      <c r="AC394" s="14"/>
      <c r="AD394" s="14"/>
      <c r="AE394" s="14"/>
      <c r="AT394" s="255" t="s">
        <v>206</v>
      </c>
      <c r="AU394" s="255" t="s">
        <v>78</v>
      </c>
      <c r="AV394" s="14" t="s">
        <v>78</v>
      </c>
      <c r="AW394" s="14" t="s">
        <v>31</v>
      </c>
      <c r="AX394" s="14" t="s">
        <v>69</v>
      </c>
      <c r="AY394" s="255" t="s">
        <v>193</v>
      </c>
    </row>
    <row r="395" s="14" customFormat="1">
      <c r="A395" s="14"/>
      <c r="B395" s="245"/>
      <c r="C395" s="246"/>
      <c r="D395" s="228" t="s">
        <v>206</v>
      </c>
      <c r="E395" s="247" t="s">
        <v>19</v>
      </c>
      <c r="F395" s="248" t="s">
        <v>1947</v>
      </c>
      <c r="G395" s="246"/>
      <c r="H395" s="249">
        <v>9.7300000000000004</v>
      </c>
      <c r="I395" s="250"/>
      <c r="J395" s="246"/>
      <c r="K395" s="246"/>
      <c r="L395" s="251"/>
      <c r="M395" s="252"/>
      <c r="N395" s="253"/>
      <c r="O395" s="253"/>
      <c r="P395" s="253"/>
      <c r="Q395" s="253"/>
      <c r="R395" s="253"/>
      <c r="S395" s="253"/>
      <c r="T395" s="254"/>
      <c r="U395" s="14"/>
      <c r="V395" s="14"/>
      <c r="W395" s="14"/>
      <c r="X395" s="14"/>
      <c r="Y395" s="14"/>
      <c r="Z395" s="14"/>
      <c r="AA395" s="14"/>
      <c r="AB395" s="14"/>
      <c r="AC395" s="14"/>
      <c r="AD395" s="14"/>
      <c r="AE395" s="14"/>
      <c r="AT395" s="255" t="s">
        <v>206</v>
      </c>
      <c r="AU395" s="255" t="s">
        <v>78</v>
      </c>
      <c r="AV395" s="14" t="s">
        <v>78</v>
      </c>
      <c r="AW395" s="14" t="s">
        <v>31</v>
      </c>
      <c r="AX395" s="14" t="s">
        <v>69</v>
      </c>
      <c r="AY395" s="255" t="s">
        <v>193</v>
      </c>
    </row>
    <row r="396" s="13" customFormat="1">
      <c r="A396" s="13"/>
      <c r="B396" s="235"/>
      <c r="C396" s="236"/>
      <c r="D396" s="228" t="s">
        <v>206</v>
      </c>
      <c r="E396" s="237" t="s">
        <v>19</v>
      </c>
      <c r="F396" s="238" t="s">
        <v>1724</v>
      </c>
      <c r="G396" s="236"/>
      <c r="H396" s="237" t="s">
        <v>19</v>
      </c>
      <c r="I396" s="239"/>
      <c r="J396" s="236"/>
      <c r="K396" s="236"/>
      <c r="L396" s="240"/>
      <c r="M396" s="241"/>
      <c r="N396" s="242"/>
      <c r="O396" s="242"/>
      <c r="P396" s="242"/>
      <c r="Q396" s="242"/>
      <c r="R396" s="242"/>
      <c r="S396" s="242"/>
      <c r="T396" s="243"/>
      <c r="U396" s="13"/>
      <c r="V396" s="13"/>
      <c r="W396" s="13"/>
      <c r="X396" s="13"/>
      <c r="Y396" s="13"/>
      <c r="Z396" s="13"/>
      <c r="AA396" s="13"/>
      <c r="AB396" s="13"/>
      <c r="AC396" s="13"/>
      <c r="AD396" s="13"/>
      <c r="AE396" s="13"/>
      <c r="AT396" s="244" t="s">
        <v>206</v>
      </c>
      <c r="AU396" s="244" t="s">
        <v>78</v>
      </c>
      <c r="AV396" s="13" t="s">
        <v>76</v>
      </c>
      <c r="AW396" s="13" t="s">
        <v>31</v>
      </c>
      <c r="AX396" s="13" t="s">
        <v>69</v>
      </c>
      <c r="AY396" s="244" t="s">
        <v>193</v>
      </c>
    </row>
    <row r="397" s="14" customFormat="1">
      <c r="A397" s="14"/>
      <c r="B397" s="245"/>
      <c r="C397" s="246"/>
      <c r="D397" s="228" t="s">
        <v>206</v>
      </c>
      <c r="E397" s="247" t="s">
        <v>19</v>
      </c>
      <c r="F397" s="248" t="s">
        <v>1948</v>
      </c>
      <c r="G397" s="246"/>
      <c r="H397" s="249">
        <v>9.3000000000000007</v>
      </c>
      <c r="I397" s="250"/>
      <c r="J397" s="246"/>
      <c r="K397" s="246"/>
      <c r="L397" s="251"/>
      <c r="M397" s="252"/>
      <c r="N397" s="253"/>
      <c r="O397" s="253"/>
      <c r="P397" s="253"/>
      <c r="Q397" s="253"/>
      <c r="R397" s="253"/>
      <c r="S397" s="253"/>
      <c r="T397" s="254"/>
      <c r="U397" s="14"/>
      <c r="V397" s="14"/>
      <c r="W397" s="14"/>
      <c r="X397" s="14"/>
      <c r="Y397" s="14"/>
      <c r="Z397" s="14"/>
      <c r="AA397" s="14"/>
      <c r="AB397" s="14"/>
      <c r="AC397" s="14"/>
      <c r="AD397" s="14"/>
      <c r="AE397" s="14"/>
      <c r="AT397" s="255" t="s">
        <v>206</v>
      </c>
      <c r="AU397" s="255" t="s">
        <v>78</v>
      </c>
      <c r="AV397" s="14" t="s">
        <v>78</v>
      </c>
      <c r="AW397" s="14" t="s">
        <v>31</v>
      </c>
      <c r="AX397" s="14" t="s">
        <v>69</v>
      </c>
      <c r="AY397" s="255" t="s">
        <v>193</v>
      </c>
    </row>
    <row r="398" s="14" customFormat="1">
      <c r="A398" s="14"/>
      <c r="B398" s="245"/>
      <c r="C398" s="246"/>
      <c r="D398" s="228" t="s">
        <v>206</v>
      </c>
      <c r="E398" s="247" t="s">
        <v>19</v>
      </c>
      <c r="F398" s="248" t="s">
        <v>1949</v>
      </c>
      <c r="G398" s="246"/>
      <c r="H398" s="249">
        <v>18.260000000000002</v>
      </c>
      <c r="I398" s="250"/>
      <c r="J398" s="246"/>
      <c r="K398" s="246"/>
      <c r="L398" s="251"/>
      <c r="M398" s="252"/>
      <c r="N398" s="253"/>
      <c r="O398" s="253"/>
      <c r="P398" s="253"/>
      <c r="Q398" s="253"/>
      <c r="R398" s="253"/>
      <c r="S398" s="253"/>
      <c r="T398" s="254"/>
      <c r="U398" s="14"/>
      <c r="V398" s="14"/>
      <c r="W398" s="14"/>
      <c r="X398" s="14"/>
      <c r="Y398" s="14"/>
      <c r="Z398" s="14"/>
      <c r="AA398" s="14"/>
      <c r="AB398" s="14"/>
      <c r="AC398" s="14"/>
      <c r="AD398" s="14"/>
      <c r="AE398" s="14"/>
      <c r="AT398" s="255" t="s">
        <v>206</v>
      </c>
      <c r="AU398" s="255" t="s">
        <v>78</v>
      </c>
      <c r="AV398" s="14" t="s">
        <v>78</v>
      </c>
      <c r="AW398" s="14" t="s">
        <v>31</v>
      </c>
      <c r="AX398" s="14" t="s">
        <v>69</v>
      </c>
      <c r="AY398" s="255" t="s">
        <v>193</v>
      </c>
    </row>
    <row r="399" s="13" customFormat="1">
      <c r="A399" s="13"/>
      <c r="B399" s="235"/>
      <c r="C399" s="236"/>
      <c r="D399" s="228" t="s">
        <v>206</v>
      </c>
      <c r="E399" s="237" t="s">
        <v>19</v>
      </c>
      <c r="F399" s="238" t="s">
        <v>1950</v>
      </c>
      <c r="G399" s="236"/>
      <c r="H399" s="237" t="s">
        <v>19</v>
      </c>
      <c r="I399" s="239"/>
      <c r="J399" s="236"/>
      <c r="K399" s="236"/>
      <c r="L399" s="240"/>
      <c r="M399" s="241"/>
      <c r="N399" s="242"/>
      <c r="O399" s="242"/>
      <c r="P399" s="242"/>
      <c r="Q399" s="242"/>
      <c r="R399" s="242"/>
      <c r="S399" s="242"/>
      <c r="T399" s="243"/>
      <c r="U399" s="13"/>
      <c r="V399" s="13"/>
      <c r="W399" s="13"/>
      <c r="X399" s="13"/>
      <c r="Y399" s="13"/>
      <c r="Z399" s="13"/>
      <c r="AA399" s="13"/>
      <c r="AB399" s="13"/>
      <c r="AC399" s="13"/>
      <c r="AD399" s="13"/>
      <c r="AE399" s="13"/>
      <c r="AT399" s="244" t="s">
        <v>206</v>
      </c>
      <c r="AU399" s="244" t="s">
        <v>78</v>
      </c>
      <c r="AV399" s="13" t="s">
        <v>76</v>
      </c>
      <c r="AW399" s="13" t="s">
        <v>31</v>
      </c>
      <c r="AX399" s="13" t="s">
        <v>69</v>
      </c>
      <c r="AY399" s="244" t="s">
        <v>193</v>
      </c>
    </row>
    <row r="400" s="13" customFormat="1">
      <c r="A400" s="13"/>
      <c r="B400" s="235"/>
      <c r="C400" s="236"/>
      <c r="D400" s="228" t="s">
        <v>206</v>
      </c>
      <c r="E400" s="237" t="s">
        <v>19</v>
      </c>
      <c r="F400" s="238" t="s">
        <v>1951</v>
      </c>
      <c r="G400" s="236"/>
      <c r="H400" s="237" t="s">
        <v>19</v>
      </c>
      <c r="I400" s="239"/>
      <c r="J400" s="236"/>
      <c r="K400" s="236"/>
      <c r="L400" s="240"/>
      <c r="M400" s="241"/>
      <c r="N400" s="242"/>
      <c r="O400" s="242"/>
      <c r="P400" s="242"/>
      <c r="Q400" s="242"/>
      <c r="R400" s="242"/>
      <c r="S400" s="242"/>
      <c r="T400" s="243"/>
      <c r="U400" s="13"/>
      <c r="V400" s="13"/>
      <c r="W400" s="13"/>
      <c r="X400" s="13"/>
      <c r="Y400" s="13"/>
      <c r="Z400" s="13"/>
      <c r="AA400" s="13"/>
      <c r="AB400" s="13"/>
      <c r="AC400" s="13"/>
      <c r="AD400" s="13"/>
      <c r="AE400" s="13"/>
      <c r="AT400" s="244" t="s">
        <v>206</v>
      </c>
      <c r="AU400" s="244" t="s">
        <v>78</v>
      </c>
      <c r="AV400" s="13" t="s">
        <v>76</v>
      </c>
      <c r="AW400" s="13" t="s">
        <v>31</v>
      </c>
      <c r="AX400" s="13" t="s">
        <v>69</v>
      </c>
      <c r="AY400" s="244" t="s">
        <v>193</v>
      </c>
    </row>
    <row r="401" s="14" customFormat="1">
      <c r="A401" s="14"/>
      <c r="B401" s="245"/>
      <c r="C401" s="246"/>
      <c r="D401" s="228" t="s">
        <v>206</v>
      </c>
      <c r="E401" s="247" t="s">
        <v>19</v>
      </c>
      <c r="F401" s="248" t="s">
        <v>1952</v>
      </c>
      <c r="G401" s="246"/>
      <c r="H401" s="249">
        <v>75.900000000000006</v>
      </c>
      <c r="I401" s="250"/>
      <c r="J401" s="246"/>
      <c r="K401" s="246"/>
      <c r="L401" s="251"/>
      <c r="M401" s="252"/>
      <c r="N401" s="253"/>
      <c r="O401" s="253"/>
      <c r="P401" s="253"/>
      <c r="Q401" s="253"/>
      <c r="R401" s="253"/>
      <c r="S401" s="253"/>
      <c r="T401" s="254"/>
      <c r="U401" s="14"/>
      <c r="V401" s="14"/>
      <c r="W401" s="14"/>
      <c r="X401" s="14"/>
      <c r="Y401" s="14"/>
      <c r="Z401" s="14"/>
      <c r="AA401" s="14"/>
      <c r="AB401" s="14"/>
      <c r="AC401" s="14"/>
      <c r="AD401" s="14"/>
      <c r="AE401" s="14"/>
      <c r="AT401" s="255" t="s">
        <v>206</v>
      </c>
      <c r="AU401" s="255" t="s">
        <v>78</v>
      </c>
      <c r="AV401" s="14" t="s">
        <v>78</v>
      </c>
      <c r="AW401" s="14" t="s">
        <v>31</v>
      </c>
      <c r="AX401" s="14" t="s">
        <v>69</v>
      </c>
      <c r="AY401" s="255" t="s">
        <v>193</v>
      </c>
    </row>
    <row r="402" s="14" customFormat="1">
      <c r="A402" s="14"/>
      <c r="B402" s="245"/>
      <c r="C402" s="246"/>
      <c r="D402" s="228" t="s">
        <v>206</v>
      </c>
      <c r="E402" s="247" t="s">
        <v>19</v>
      </c>
      <c r="F402" s="248" t="s">
        <v>1953</v>
      </c>
      <c r="G402" s="246"/>
      <c r="H402" s="249">
        <v>-9.7780000000000005</v>
      </c>
      <c r="I402" s="250"/>
      <c r="J402" s="246"/>
      <c r="K402" s="246"/>
      <c r="L402" s="251"/>
      <c r="M402" s="252"/>
      <c r="N402" s="253"/>
      <c r="O402" s="253"/>
      <c r="P402" s="253"/>
      <c r="Q402" s="253"/>
      <c r="R402" s="253"/>
      <c r="S402" s="253"/>
      <c r="T402" s="254"/>
      <c r="U402" s="14"/>
      <c r="V402" s="14"/>
      <c r="W402" s="14"/>
      <c r="X402" s="14"/>
      <c r="Y402" s="14"/>
      <c r="Z402" s="14"/>
      <c r="AA402" s="14"/>
      <c r="AB402" s="14"/>
      <c r="AC402" s="14"/>
      <c r="AD402" s="14"/>
      <c r="AE402" s="14"/>
      <c r="AT402" s="255" t="s">
        <v>206</v>
      </c>
      <c r="AU402" s="255" t="s">
        <v>78</v>
      </c>
      <c r="AV402" s="14" t="s">
        <v>78</v>
      </c>
      <c r="AW402" s="14" t="s">
        <v>31</v>
      </c>
      <c r="AX402" s="14" t="s">
        <v>69</v>
      </c>
      <c r="AY402" s="255" t="s">
        <v>193</v>
      </c>
    </row>
    <row r="403" s="14" customFormat="1">
      <c r="A403" s="14"/>
      <c r="B403" s="245"/>
      <c r="C403" s="246"/>
      <c r="D403" s="228" t="s">
        <v>206</v>
      </c>
      <c r="E403" s="247" t="s">
        <v>19</v>
      </c>
      <c r="F403" s="248" t="s">
        <v>1954</v>
      </c>
      <c r="G403" s="246"/>
      <c r="H403" s="249">
        <v>3.952</v>
      </c>
      <c r="I403" s="250"/>
      <c r="J403" s="246"/>
      <c r="K403" s="246"/>
      <c r="L403" s="251"/>
      <c r="M403" s="252"/>
      <c r="N403" s="253"/>
      <c r="O403" s="253"/>
      <c r="P403" s="253"/>
      <c r="Q403" s="253"/>
      <c r="R403" s="253"/>
      <c r="S403" s="253"/>
      <c r="T403" s="254"/>
      <c r="U403" s="14"/>
      <c r="V403" s="14"/>
      <c r="W403" s="14"/>
      <c r="X403" s="14"/>
      <c r="Y403" s="14"/>
      <c r="Z403" s="14"/>
      <c r="AA403" s="14"/>
      <c r="AB403" s="14"/>
      <c r="AC403" s="14"/>
      <c r="AD403" s="14"/>
      <c r="AE403" s="14"/>
      <c r="AT403" s="255" t="s">
        <v>206</v>
      </c>
      <c r="AU403" s="255" t="s">
        <v>78</v>
      </c>
      <c r="AV403" s="14" t="s">
        <v>78</v>
      </c>
      <c r="AW403" s="14" t="s">
        <v>31</v>
      </c>
      <c r="AX403" s="14" t="s">
        <v>69</v>
      </c>
      <c r="AY403" s="255" t="s">
        <v>193</v>
      </c>
    </row>
    <row r="404" s="13" customFormat="1">
      <c r="A404" s="13"/>
      <c r="B404" s="235"/>
      <c r="C404" s="236"/>
      <c r="D404" s="228" t="s">
        <v>206</v>
      </c>
      <c r="E404" s="237" t="s">
        <v>19</v>
      </c>
      <c r="F404" s="238" t="s">
        <v>1346</v>
      </c>
      <c r="G404" s="236"/>
      <c r="H404" s="237" t="s">
        <v>19</v>
      </c>
      <c r="I404" s="239"/>
      <c r="J404" s="236"/>
      <c r="K404" s="236"/>
      <c r="L404" s="240"/>
      <c r="M404" s="241"/>
      <c r="N404" s="242"/>
      <c r="O404" s="242"/>
      <c r="P404" s="242"/>
      <c r="Q404" s="242"/>
      <c r="R404" s="242"/>
      <c r="S404" s="242"/>
      <c r="T404" s="243"/>
      <c r="U404" s="13"/>
      <c r="V404" s="13"/>
      <c r="W404" s="13"/>
      <c r="X404" s="13"/>
      <c r="Y404" s="13"/>
      <c r="Z404" s="13"/>
      <c r="AA404" s="13"/>
      <c r="AB404" s="13"/>
      <c r="AC404" s="13"/>
      <c r="AD404" s="13"/>
      <c r="AE404" s="13"/>
      <c r="AT404" s="244" t="s">
        <v>206</v>
      </c>
      <c r="AU404" s="244" t="s">
        <v>78</v>
      </c>
      <c r="AV404" s="13" t="s">
        <v>76</v>
      </c>
      <c r="AW404" s="13" t="s">
        <v>31</v>
      </c>
      <c r="AX404" s="13" t="s">
        <v>69</v>
      </c>
      <c r="AY404" s="244" t="s">
        <v>193</v>
      </c>
    </row>
    <row r="405" s="14" customFormat="1">
      <c r="A405" s="14"/>
      <c r="B405" s="245"/>
      <c r="C405" s="246"/>
      <c r="D405" s="228" t="s">
        <v>206</v>
      </c>
      <c r="E405" s="247" t="s">
        <v>19</v>
      </c>
      <c r="F405" s="248" t="s">
        <v>1955</v>
      </c>
      <c r="G405" s="246"/>
      <c r="H405" s="249">
        <v>24.379999999999999</v>
      </c>
      <c r="I405" s="250"/>
      <c r="J405" s="246"/>
      <c r="K405" s="246"/>
      <c r="L405" s="251"/>
      <c r="M405" s="252"/>
      <c r="N405" s="253"/>
      <c r="O405" s="253"/>
      <c r="P405" s="253"/>
      <c r="Q405" s="253"/>
      <c r="R405" s="253"/>
      <c r="S405" s="253"/>
      <c r="T405" s="254"/>
      <c r="U405" s="14"/>
      <c r="V405" s="14"/>
      <c r="W405" s="14"/>
      <c r="X405" s="14"/>
      <c r="Y405" s="14"/>
      <c r="Z405" s="14"/>
      <c r="AA405" s="14"/>
      <c r="AB405" s="14"/>
      <c r="AC405" s="14"/>
      <c r="AD405" s="14"/>
      <c r="AE405" s="14"/>
      <c r="AT405" s="255" t="s">
        <v>206</v>
      </c>
      <c r="AU405" s="255" t="s">
        <v>78</v>
      </c>
      <c r="AV405" s="14" t="s">
        <v>78</v>
      </c>
      <c r="AW405" s="14" t="s">
        <v>31</v>
      </c>
      <c r="AX405" s="14" t="s">
        <v>69</v>
      </c>
      <c r="AY405" s="255" t="s">
        <v>193</v>
      </c>
    </row>
    <row r="406" s="14" customFormat="1">
      <c r="A406" s="14"/>
      <c r="B406" s="245"/>
      <c r="C406" s="246"/>
      <c r="D406" s="228" t="s">
        <v>206</v>
      </c>
      <c r="E406" s="247" t="s">
        <v>19</v>
      </c>
      <c r="F406" s="248" t="s">
        <v>1956</v>
      </c>
      <c r="G406" s="246"/>
      <c r="H406" s="249">
        <v>-2.9430000000000001</v>
      </c>
      <c r="I406" s="250"/>
      <c r="J406" s="246"/>
      <c r="K406" s="246"/>
      <c r="L406" s="251"/>
      <c r="M406" s="252"/>
      <c r="N406" s="253"/>
      <c r="O406" s="253"/>
      <c r="P406" s="253"/>
      <c r="Q406" s="253"/>
      <c r="R406" s="253"/>
      <c r="S406" s="253"/>
      <c r="T406" s="254"/>
      <c r="U406" s="14"/>
      <c r="V406" s="14"/>
      <c r="W406" s="14"/>
      <c r="X406" s="14"/>
      <c r="Y406" s="14"/>
      <c r="Z406" s="14"/>
      <c r="AA406" s="14"/>
      <c r="AB406" s="14"/>
      <c r="AC406" s="14"/>
      <c r="AD406" s="14"/>
      <c r="AE406" s="14"/>
      <c r="AT406" s="255" t="s">
        <v>206</v>
      </c>
      <c r="AU406" s="255" t="s">
        <v>78</v>
      </c>
      <c r="AV406" s="14" t="s">
        <v>78</v>
      </c>
      <c r="AW406" s="14" t="s">
        <v>31</v>
      </c>
      <c r="AX406" s="14" t="s">
        <v>69</v>
      </c>
      <c r="AY406" s="255" t="s">
        <v>193</v>
      </c>
    </row>
    <row r="407" s="14" customFormat="1">
      <c r="A407" s="14"/>
      <c r="B407" s="245"/>
      <c r="C407" s="246"/>
      <c r="D407" s="228" t="s">
        <v>206</v>
      </c>
      <c r="E407" s="247" t="s">
        <v>19</v>
      </c>
      <c r="F407" s="248" t="s">
        <v>1957</v>
      </c>
      <c r="G407" s="246"/>
      <c r="H407" s="249">
        <v>1.0800000000000001</v>
      </c>
      <c r="I407" s="250"/>
      <c r="J407" s="246"/>
      <c r="K407" s="246"/>
      <c r="L407" s="251"/>
      <c r="M407" s="252"/>
      <c r="N407" s="253"/>
      <c r="O407" s="253"/>
      <c r="P407" s="253"/>
      <c r="Q407" s="253"/>
      <c r="R407" s="253"/>
      <c r="S407" s="253"/>
      <c r="T407" s="254"/>
      <c r="U407" s="14"/>
      <c r="V407" s="14"/>
      <c r="W407" s="14"/>
      <c r="X407" s="14"/>
      <c r="Y407" s="14"/>
      <c r="Z407" s="14"/>
      <c r="AA407" s="14"/>
      <c r="AB407" s="14"/>
      <c r="AC407" s="14"/>
      <c r="AD407" s="14"/>
      <c r="AE407" s="14"/>
      <c r="AT407" s="255" t="s">
        <v>206</v>
      </c>
      <c r="AU407" s="255" t="s">
        <v>78</v>
      </c>
      <c r="AV407" s="14" t="s">
        <v>78</v>
      </c>
      <c r="AW407" s="14" t="s">
        <v>31</v>
      </c>
      <c r="AX407" s="14" t="s">
        <v>69</v>
      </c>
      <c r="AY407" s="255" t="s">
        <v>193</v>
      </c>
    </row>
    <row r="408" s="13" customFormat="1">
      <c r="A408" s="13"/>
      <c r="B408" s="235"/>
      <c r="C408" s="236"/>
      <c r="D408" s="228" t="s">
        <v>206</v>
      </c>
      <c r="E408" s="237" t="s">
        <v>19</v>
      </c>
      <c r="F408" s="238" t="s">
        <v>1958</v>
      </c>
      <c r="G408" s="236"/>
      <c r="H408" s="237" t="s">
        <v>19</v>
      </c>
      <c r="I408" s="239"/>
      <c r="J408" s="236"/>
      <c r="K408" s="236"/>
      <c r="L408" s="240"/>
      <c r="M408" s="241"/>
      <c r="N408" s="242"/>
      <c r="O408" s="242"/>
      <c r="P408" s="242"/>
      <c r="Q408" s="242"/>
      <c r="R408" s="242"/>
      <c r="S408" s="242"/>
      <c r="T408" s="243"/>
      <c r="U408" s="13"/>
      <c r="V408" s="13"/>
      <c r="W408" s="13"/>
      <c r="X408" s="13"/>
      <c r="Y408" s="13"/>
      <c r="Z408" s="13"/>
      <c r="AA408" s="13"/>
      <c r="AB408" s="13"/>
      <c r="AC408" s="13"/>
      <c r="AD408" s="13"/>
      <c r="AE408" s="13"/>
      <c r="AT408" s="244" t="s">
        <v>206</v>
      </c>
      <c r="AU408" s="244" t="s">
        <v>78</v>
      </c>
      <c r="AV408" s="13" t="s">
        <v>76</v>
      </c>
      <c r="AW408" s="13" t="s">
        <v>31</v>
      </c>
      <c r="AX408" s="13" t="s">
        <v>69</v>
      </c>
      <c r="AY408" s="244" t="s">
        <v>193</v>
      </c>
    </row>
    <row r="409" s="14" customFormat="1">
      <c r="A409" s="14"/>
      <c r="B409" s="245"/>
      <c r="C409" s="246"/>
      <c r="D409" s="228" t="s">
        <v>206</v>
      </c>
      <c r="E409" s="247" t="s">
        <v>19</v>
      </c>
      <c r="F409" s="248" t="s">
        <v>1959</v>
      </c>
      <c r="G409" s="246"/>
      <c r="H409" s="249">
        <v>24.09</v>
      </c>
      <c r="I409" s="250"/>
      <c r="J409" s="246"/>
      <c r="K409" s="246"/>
      <c r="L409" s="251"/>
      <c r="M409" s="252"/>
      <c r="N409" s="253"/>
      <c r="O409" s="253"/>
      <c r="P409" s="253"/>
      <c r="Q409" s="253"/>
      <c r="R409" s="253"/>
      <c r="S409" s="253"/>
      <c r="T409" s="254"/>
      <c r="U409" s="14"/>
      <c r="V409" s="14"/>
      <c r="W409" s="14"/>
      <c r="X409" s="14"/>
      <c r="Y409" s="14"/>
      <c r="Z409" s="14"/>
      <c r="AA409" s="14"/>
      <c r="AB409" s="14"/>
      <c r="AC409" s="14"/>
      <c r="AD409" s="14"/>
      <c r="AE409" s="14"/>
      <c r="AT409" s="255" t="s">
        <v>206</v>
      </c>
      <c r="AU409" s="255" t="s">
        <v>78</v>
      </c>
      <c r="AV409" s="14" t="s">
        <v>78</v>
      </c>
      <c r="AW409" s="14" t="s">
        <v>31</v>
      </c>
      <c r="AX409" s="14" t="s">
        <v>69</v>
      </c>
      <c r="AY409" s="255" t="s">
        <v>193</v>
      </c>
    </row>
    <row r="410" s="14" customFormat="1">
      <c r="A410" s="14"/>
      <c r="B410" s="245"/>
      <c r="C410" s="246"/>
      <c r="D410" s="228" t="s">
        <v>206</v>
      </c>
      <c r="E410" s="247" t="s">
        <v>19</v>
      </c>
      <c r="F410" s="248" t="s">
        <v>1783</v>
      </c>
      <c r="G410" s="246"/>
      <c r="H410" s="249">
        <v>-1.8180000000000001</v>
      </c>
      <c r="I410" s="250"/>
      <c r="J410" s="246"/>
      <c r="K410" s="246"/>
      <c r="L410" s="251"/>
      <c r="M410" s="252"/>
      <c r="N410" s="253"/>
      <c r="O410" s="253"/>
      <c r="P410" s="253"/>
      <c r="Q410" s="253"/>
      <c r="R410" s="253"/>
      <c r="S410" s="253"/>
      <c r="T410" s="254"/>
      <c r="U410" s="14"/>
      <c r="V410" s="14"/>
      <c r="W410" s="14"/>
      <c r="X410" s="14"/>
      <c r="Y410" s="14"/>
      <c r="Z410" s="14"/>
      <c r="AA410" s="14"/>
      <c r="AB410" s="14"/>
      <c r="AC410" s="14"/>
      <c r="AD410" s="14"/>
      <c r="AE410" s="14"/>
      <c r="AT410" s="255" t="s">
        <v>206</v>
      </c>
      <c r="AU410" s="255" t="s">
        <v>78</v>
      </c>
      <c r="AV410" s="14" t="s">
        <v>78</v>
      </c>
      <c r="AW410" s="14" t="s">
        <v>31</v>
      </c>
      <c r="AX410" s="14" t="s">
        <v>69</v>
      </c>
      <c r="AY410" s="255" t="s">
        <v>193</v>
      </c>
    </row>
    <row r="411" s="13" customFormat="1">
      <c r="A411" s="13"/>
      <c r="B411" s="235"/>
      <c r="C411" s="236"/>
      <c r="D411" s="228" t="s">
        <v>206</v>
      </c>
      <c r="E411" s="237" t="s">
        <v>19</v>
      </c>
      <c r="F411" s="238" t="s">
        <v>1960</v>
      </c>
      <c r="G411" s="236"/>
      <c r="H411" s="237" t="s">
        <v>19</v>
      </c>
      <c r="I411" s="239"/>
      <c r="J411" s="236"/>
      <c r="K411" s="236"/>
      <c r="L411" s="240"/>
      <c r="M411" s="241"/>
      <c r="N411" s="242"/>
      <c r="O411" s="242"/>
      <c r="P411" s="242"/>
      <c r="Q411" s="242"/>
      <c r="R411" s="242"/>
      <c r="S411" s="242"/>
      <c r="T411" s="243"/>
      <c r="U411" s="13"/>
      <c r="V411" s="13"/>
      <c r="W411" s="13"/>
      <c r="X411" s="13"/>
      <c r="Y411" s="13"/>
      <c r="Z411" s="13"/>
      <c r="AA411" s="13"/>
      <c r="AB411" s="13"/>
      <c r="AC411" s="13"/>
      <c r="AD411" s="13"/>
      <c r="AE411" s="13"/>
      <c r="AT411" s="244" t="s">
        <v>206</v>
      </c>
      <c r="AU411" s="244" t="s">
        <v>78</v>
      </c>
      <c r="AV411" s="13" t="s">
        <v>76</v>
      </c>
      <c r="AW411" s="13" t="s">
        <v>31</v>
      </c>
      <c r="AX411" s="13" t="s">
        <v>69</v>
      </c>
      <c r="AY411" s="244" t="s">
        <v>193</v>
      </c>
    </row>
    <row r="412" s="14" customFormat="1">
      <c r="A412" s="14"/>
      <c r="B412" s="245"/>
      <c r="C412" s="246"/>
      <c r="D412" s="228" t="s">
        <v>206</v>
      </c>
      <c r="E412" s="247" t="s">
        <v>19</v>
      </c>
      <c r="F412" s="248" t="s">
        <v>355</v>
      </c>
      <c r="G412" s="246"/>
      <c r="H412" s="249">
        <v>22</v>
      </c>
      <c r="I412" s="250"/>
      <c r="J412" s="246"/>
      <c r="K412" s="246"/>
      <c r="L412" s="251"/>
      <c r="M412" s="252"/>
      <c r="N412" s="253"/>
      <c r="O412" s="253"/>
      <c r="P412" s="253"/>
      <c r="Q412" s="253"/>
      <c r="R412" s="253"/>
      <c r="S412" s="253"/>
      <c r="T412" s="254"/>
      <c r="U412" s="14"/>
      <c r="V412" s="14"/>
      <c r="W412" s="14"/>
      <c r="X412" s="14"/>
      <c r="Y412" s="14"/>
      <c r="Z412" s="14"/>
      <c r="AA412" s="14"/>
      <c r="AB412" s="14"/>
      <c r="AC412" s="14"/>
      <c r="AD412" s="14"/>
      <c r="AE412" s="14"/>
      <c r="AT412" s="255" t="s">
        <v>206</v>
      </c>
      <c r="AU412" s="255" t="s">
        <v>78</v>
      </c>
      <c r="AV412" s="14" t="s">
        <v>78</v>
      </c>
      <c r="AW412" s="14" t="s">
        <v>31</v>
      </c>
      <c r="AX412" s="14" t="s">
        <v>69</v>
      </c>
      <c r="AY412" s="255" t="s">
        <v>193</v>
      </c>
    </row>
    <row r="413" s="13" customFormat="1">
      <c r="A413" s="13"/>
      <c r="B413" s="235"/>
      <c r="C413" s="236"/>
      <c r="D413" s="228" t="s">
        <v>206</v>
      </c>
      <c r="E413" s="237" t="s">
        <v>19</v>
      </c>
      <c r="F413" s="238" t="s">
        <v>1961</v>
      </c>
      <c r="G413" s="236"/>
      <c r="H413" s="237" t="s">
        <v>19</v>
      </c>
      <c r="I413" s="239"/>
      <c r="J413" s="236"/>
      <c r="K413" s="236"/>
      <c r="L413" s="240"/>
      <c r="M413" s="241"/>
      <c r="N413" s="242"/>
      <c r="O413" s="242"/>
      <c r="P413" s="242"/>
      <c r="Q413" s="242"/>
      <c r="R413" s="242"/>
      <c r="S413" s="242"/>
      <c r="T413" s="243"/>
      <c r="U413" s="13"/>
      <c r="V413" s="13"/>
      <c r="W413" s="13"/>
      <c r="X413" s="13"/>
      <c r="Y413" s="13"/>
      <c r="Z413" s="13"/>
      <c r="AA413" s="13"/>
      <c r="AB413" s="13"/>
      <c r="AC413" s="13"/>
      <c r="AD413" s="13"/>
      <c r="AE413" s="13"/>
      <c r="AT413" s="244" t="s">
        <v>206</v>
      </c>
      <c r="AU413" s="244" t="s">
        <v>78</v>
      </c>
      <c r="AV413" s="13" t="s">
        <v>76</v>
      </c>
      <c r="AW413" s="13" t="s">
        <v>31</v>
      </c>
      <c r="AX413" s="13" t="s">
        <v>69</v>
      </c>
      <c r="AY413" s="244" t="s">
        <v>193</v>
      </c>
    </row>
    <row r="414" s="14" customFormat="1">
      <c r="A414" s="14"/>
      <c r="B414" s="245"/>
      <c r="C414" s="246"/>
      <c r="D414" s="228" t="s">
        <v>206</v>
      </c>
      <c r="E414" s="247" t="s">
        <v>19</v>
      </c>
      <c r="F414" s="248" t="s">
        <v>1962</v>
      </c>
      <c r="G414" s="246"/>
      <c r="H414" s="249">
        <v>58.079999999999998</v>
      </c>
      <c r="I414" s="250"/>
      <c r="J414" s="246"/>
      <c r="K414" s="246"/>
      <c r="L414" s="251"/>
      <c r="M414" s="252"/>
      <c r="N414" s="253"/>
      <c r="O414" s="253"/>
      <c r="P414" s="253"/>
      <c r="Q414" s="253"/>
      <c r="R414" s="253"/>
      <c r="S414" s="253"/>
      <c r="T414" s="254"/>
      <c r="U414" s="14"/>
      <c r="V414" s="14"/>
      <c r="W414" s="14"/>
      <c r="X414" s="14"/>
      <c r="Y414" s="14"/>
      <c r="Z414" s="14"/>
      <c r="AA414" s="14"/>
      <c r="AB414" s="14"/>
      <c r="AC414" s="14"/>
      <c r="AD414" s="14"/>
      <c r="AE414" s="14"/>
      <c r="AT414" s="255" t="s">
        <v>206</v>
      </c>
      <c r="AU414" s="255" t="s">
        <v>78</v>
      </c>
      <c r="AV414" s="14" t="s">
        <v>78</v>
      </c>
      <c r="AW414" s="14" t="s">
        <v>31</v>
      </c>
      <c r="AX414" s="14" t="s">
        <v>69</v>
      </c>
      <c r="AY414" s="255" t="s">
        <v>193</v>
      </c>
    </row>
    <row r="415" s="13" customFormat="1">
      <c r="A415" s="13"/>
      <c r="B415" s="235"/>
      <c r="C415" s="236"/>
      <c r="D415" s="228" t="s">
        <v>206</v>
      </c>
      <c r="E415" s="237" t="s">
        <v>19</v>
      </c>
      <c r="F415" s="238" t="s">
        <v>1963</v>
      </c>
      <c r="G415" s="236"/>
      <c r="H415" s="237" t="s">
        <v>19</v>
      </c>
      <c r="I415" s="239"/>
      <c r="J415" s="236"/>
      <c r="K415" s="236"/>
      <c r="L415" s="240"/>
      <c r="M415" s="241"/>
      <c r="N415" s="242"/>
      <c r="O415" s="242"/>
      <c r="P415" s="242"/>
      <c r="Q415" s="242"/>
      <c r="R415" s="242"/>
      <c r="S415" s="242"/>
      <c r="T415" s="243"/>
      <c r="U415" s="13"/>
      <c r="V415" s="13"/>
      <c r="W415" s="13"/>
      <c r="X415" s="13"/>
      <c r="Y415" s="13"/>
      <c r="Z415" s="13"/>
      <c r="AA415" s="13"/>
      <c r="AB415" s="13"/>
      <c r="AC415" s="13"/>
      <c r="AD415" s="13"/>
      <c r="AE415" s="13"/>
      <c r="AT415" s="244" t="s">
        <v>206</v>
      </c>
      <c r="AU415" s="244" t="s">
        <v>78</v>
      </c>
      <c r="AV415" s="13" t="s">
        <v>76</v>
      </c>
      <c r="AW415" s="13" t="s">
        <v>31</v>
      </c>
      <c r="AX415" s="13" t="s">
        <v>69</v>
      </c>
      <c r="AY415" s="244" t="s">
        <v>193</v>
      </c>
    </row>
    <row r="416" s="14" customFormat="1">
      <c r="A416" s="14"/>
      <c r="B416" s="245"/>
      <c r="C416" s="246"/>
      <c r="D416" s="228" t="s">
        <v>206</v>
      </c>
      <c r="E416" s="247" t="s">
        <v>19</v>
      </c>
      <c r="F416" s="248" t="s">
        <v>1964</v>
      </c>
      <c r="G416" s="246"/>
      <c r="H416" s="249">
        <v>10.529999999999999</v>
      </c>
      <c r="I416" s="250"/>
      <c r="J416" s="246"/>
      <c r="K416" s="246"/>
      <c r="L416" s="251"/>
      <c r="M416" s="252"/>
      <c r="N416" s="253"/>
      <c r="O416" s="253"/>
      <c r="P416" s="253"/>
      <c r="Q416" s="253"/>
      <c r="R416" s="253"/>
      <c r="S416" s="253"/>
      <c r="T416" s="254"/>
      <c r="U416" s="14"/>
      <c r="V416" s="14"/>
      <c r="W416" s="14"/>
      <c r="X416" s="14"/>
      <c r="Y416" s="14"/>
      <c r="Z416" s="14"/>
      <c r="AA416" s="14"/>
      <c r="AB416" s="14"/>
      <c r="AC416" s="14"/>
      <c r="AD416" s="14"/>
      <c r="AE416" s="14"/>
      <c r="AT416" s="255" t="s">
        <v>206</v>
      </c>
      <c r="AU416" s="255" t="s">
        <v>78</v>
      </c>
      <c r="AV416" s="14" t="s">
        <v>78</v>
      </c>
      <c r="AW416" s="14" t="s">
        <v>31</v>
      </c>
      <c r="AX416" s="14" t="s">
        <v>69</v>
      </c>
      <c r="AY416" s="255" t="s">
        <v>193</v>
      </c>
    </row>
    <row r="417" s="14" customFormat="1">
      <c r="A417" s="14"/>
      <c r="B417" s="245"/>
      <c r="C417" s="246"/>
      <c r="D417" s="228" t="s">
        <v>206</v>
      </c>
      <c r="E417" s="247" t="s">
        <v>19</v>
      </c>
      <c r="F417" s="248" t="s">
        <v>1965</v>
      </c>
      <c r="G417" s="246"/>
      <c r="H417" s="249">
        <v>3.9300000000000002</v>
      </c>
      <c r="I417" s="250"/>
      <c r="J417" s="246"/>
      <c r="K417" s="246"/>
      <c r="L417" s="251"/>
      <c r="M417" s="252"/>
      <c r="N417" s="253"/>
      <c r="O417" s="253"/>
      <c r="P417" s="253"/>
      <c r="Q417" s="253"/>
      <c r="R417" s="253"/>
      <c r="S417" s="253"/>
      <c r="T417" s="254"/>
      <c r="U417" s="14"/>
      <c r="V417" s="14"/>
      <c r="W417" s="14"/>
      <c r="X417" s="14"/>
      <c r="Y417" s="14"/>
      <c r="Z417" s="14"/>
      <c r="AA417" s="14"/>
      <c r="AB417" s="14"/>
      <c r="AC417" s="14"/>
      <c r="AD417" s="14"/>
      <c r="AE417" s="14"/>
      <c r="AT417" s="255" t="s">
        <v>206</v>
      </c>
      <c r="AU417" s="255" t="s">
        <v>78</v>
      </c>
      <c r="AV417" s="14" t="s">
        <v>78</v>
      </c>
      <c r="AW417" s="14" t="s">
        <v>31</v>
      </c>
      <c r="AX417" s="14" t="s">
        <v>69</v>
      </c>
      <c r="AY417" s="255" t="s">
        <v>193</v>
      </c>
    </row>
    <row r="418" s="14" customFormat="1">
      <c r="A418" s="14"/>
      <c r="B418" s="245"/>
      <c r="C418" s="246"/>
      <c r="D418" s="228" t="s">
        <v>206</v>
      </c>
      <c r="E418" s="247" t="s">
        <v>19</v>
      </c>
      <c r="F418" s="248" t="s">
        <v>1966</v>
      </c>
      <c r="G418" s="246"/>
      <c r="H418" s="249">
        <v>5.2199999999999998</v>
      </c>
      <c r="I418" s="250"/>
      <c r="J418" s="246"/>
      <c r="K418" s="246"/>
      <c r="L418" s="251"/>
      <c r="M418" s="252"/>
      <c r="N418" s="253"/>
      <c r="O418" s="253"/>
      <c r="P418" s="253"/>
      <c r="Q418" s="253"/>
      <c r="R418" s="253"/>
      <c r="S418" s="253"/>
      <c r="T418" s="254"/>
      <c r="U418" s="14"/>
      <c r="V418" s="14"/>
      <c r="W418" s="14"/>
      <c r="X418" s="14"/>
      <c r="Y418" s="14"/>
      <c r="Z418" s="14"/>
      <c r="AA418" s="14"/>
      <c r="AB418" s="14"/>
      <c r="AC418" s="14"/>
      <c r="AD418" s="14"/>
      <c r="AE418" s="14"/>
      <c r="AT418" s="255" t="s">
        <v>206</v>
      </c>
      <c r="AU418" s="255" t="s">
        <v>78</v>
      </c>
      <c r="AV418" s="14" t="s">
        <v>78</v>
      </c>
      <c r="AW418" s="14" t="s">
        <v>31</v>
      </c>
      <c r="AX418" s="14" t="s">
        <v>69</v>
      </c>
      <c r="AY418" s="255" t="s">
        <v>193</v>
      </c>
    </row>
    <row r="419" s="13" customFormat="1">
      <c r="A419" s="13"/>
      <c r="B419" s="235"/>
      <c r="C419" s="236"/>
      <c r="D419" s="228" t="s">
        <v>206</v>
      </c>
      <c r="E419" s="237" t="s">
        <v>19</v>
      </c>
      <c r="F419" s="238" t="s">
        <v>1514</v>
      </c>
      <c r="G419" s="236"/>
      <c r="H419" s="237" t="s">
        <v>19</v>
      </c>
      <c r="I419" s="239"/>
      <c r="J419" s="236"/>
      <c r="K419" s="236"/>
      <c r="L419" s="240"/>
      <c r="M419" s="241"/>
      <c r="N419" s="242"/>
      <c r="O419" s="242"/>
      <c r="P419" s="242"/>
      <c r="Q419" s="242"/>
      <c r="R419" s="242"/>
      <c r="S419" s="242"/>
      <c r="T419" s="243"/>
      <c r="U419" s="13"/>
      <c r="V419" s="13"/>
      <c r="W419" s="13"/>
      <c r="X419" s="13"/>
      <c r="Y419" s="13"/>
      <c r="Z419" s="13"/>
      <c r="AA419" s="13"/>
      <c r="AB419" s="13"/>
      <c r="AC419" s="13"/>
      <c r="AD419" s="13"/>
      <c r="AE419" s="13"/>
      <c r="AT419" s="244" t="s">
        <v>206</v>
      </c>
      <c r="AU419" s="244" t="s">
        <v>78</v>
      </c>
      <c r="AV419" s="13" t="s">
        <v>76</v>
      </c>
      <c r="AW419" s="13" t="s">
        <v>31</v>
      </c>
      <c r="AX419" s="13" t="s">
        <v>69</v>
      </c>
      <c r="AY419" s="244" t="s">
        <v>193</v>
      </c>
    </row>
    <row r="420" s="14" customFormat="1">
      <c r="A420" s="14"/>
      <c r="B420" s="245"/>
      <c r="C420" s="246"/>
      <c r="D420" s="228" t="s">
        <v>206</v>
      </c>
      <c r="E420" s="247" t="s">
        <v>19</v>
      </c>
      <c r="F420" s="248" t="s">
        <v>1515</v>
      </c>
      <c r="G420" s="246"/>
      <c r="H420" s="249">
        <v>200.09999999999999</v>
      </c>
      <c r="I420" s="250"/>
      <c r="J420" s="246"/>
      <c r="K420" s="246"/>
      <c r="L420" s="251"/>
      <c r="M420" s="252"/>
      <c r="N420" s="253"/>
      <c r="O420" s="253"/>
      <c r="P420" s="253"/>
      <c r="Q420" s="253"/>
      <c r="R420" s="253"/>
      <c r="S420" s="253"/>
      <c r="T420" s="254"/>
      <c r="U420" s="14"/>
      <c r="V420" s="14"/>
      <c r="W420" s="14"/>
      <c r="X420" s="14"/>
      <c r="Y420" s="14"/>
      <c r="Z420" s="14"/>
      <c r="AA420" s="14"/>
      <c r="AB420" s="14"/>
      <c r="AC420" s="14"/>
      <c r="AD420" s="14"/>
      <c r="AE420" s="14"/>
      <c r="AT420" s="255" t="s">
        <v>206</v>
      </c>
      <c r="AU420" s="255" t="s">
        <v>78</v>
      </c>
      <c r="AV420" s="14" t="s">
        <v>78</v>
      </c>
      <c r="AW420" s="14" t="s">
        <v>31</v>
      </c>
      <c r="AX420" s="14" t="s">
        <v>69</v>
      </c>
      <c r="AY420" s="255" t="s">
        <v>193</v>
      </c>
    </row>
    <row r="421" s="14" customFormat="1">
      <c r="A421" s="14"/>
      <c r="B421" s="245"/>
      <c r="C421" s="246"/>
      <c r="D421" s="228" t="s">
        <v>206</v>
      </c>
      <c r="E421" s="247" t="s">
        <v>19</v>
      </c>
      <c r="F421" s="248" t="s">
        <v>1967</v>
      </c>
      <c r="G421" s="246"/>
      <c r="H421" s="249">
        <v>-6.75</v>
      </c>
      <c r="I421" s="250"/>
      <c r="J421" s="246"/>
      <c r="K421" s="246"/>
      <c r="L421" s="251"/>
      <c r="M421" s="252"/>
      <c r="N421" s="253"/>
      <c r="O421" s="253"/>
      <c r="P421" s="253"/>
      <c r="Q421" s="253"/>
      <c r="R421" s="253"/>
      <c r="S421" s="253"/>
      <c r="T421" s="254"/>
      <c r="U421" s="14"/>
      <c r="V421" s="14"/>
      <c r="W421" s="14"/>
      <c r="X421" s="14"/>
      <c r="Y421" s="14"/>
      <c r="Z421" s="14"/>
      <c r="AA421" s="14"/>
      <c r="AB421" s="14"/>
      <c r="AC421" s="14"/>
      <c r="AD421" s="14"/>
      <c r="AE421" s="14"/>
      <c r="AT421" s="255" t="s">
        <v>206</v>
      </c>
      <c r="AU421" s="255" t="s">
        <v>78</v>
      </c>
      <c r="AV421" s="14" t="s">
        <v>78</v>
      </c>
      <c r="AW421" s="14" t="s">
        <v>31</v>
      </c>
      <c r="AX421" s="14" t="s">
        <v>69</v>
      </c>
      <c r="AY421" s="255" t="s">
        <v>193</v>
      </c>
    </row>
    <row r="422" s="15" customFormat="1">
      <c r="A422" s="15"/>
      <c r="B422" s="256"/>
      <c r="C422" s="257"/>
      <c r="D422" s="228" t="s">
        <v>206</v>
      </c>
      <c r="E422" s="258" t="s">
        <v>19</v>
      </c>
      <c r="F422" s="259" t="s">
        <v>218</v>
      </c>
      <c r="G422" s="257"/>
      <c r="H422" s="260">
        <v>501.93799999999999</v>
      </c>
      <c r="I422" s="261"/>
      <c r="J422" s="257"/>
      <c r="K422" s="257"/>
      <c r="L422" s="262"/>
      <c r="M422" s="263"/>
      <c r="N422" s="264"/>
      <c r="O422" s="264"/>
      <c r="P422" s="264"/>
      <c r="Q422" s="264"/>
      <c r="R422" s="264"/>
      <c r="S422" s="264"/>
      <c r="T422" s="265"/>
      <c r="U422" s="15"/>
      <c r="V422" s="15"/>
      <c r="W422" s="15"/>
      <c r="X422" s="15"/>
      <c r="Y422" s="15"/>
      <c r="Z422" s="15"/>
      <c r="AA422" s="15"/>
      <c r="AB422" s="15"/>
      <c r="AC422" s="15"/>
      <c r="AD422" s="15"/>
      <c r="AE422" s="15"/>
      <c r="AT422" s="266" t="s">
        <v>206</v>
      </c>
      <c r="AU422" s="266" t="s">
        <v>78</v>
      </c>
      <c r="AV422" s="15" t="s">
        <v>200</v>
      </c>
      <c r="AW422" s="15" t="s">
        <v>31</v>
      </c>
      <c r="AX422" s="15" t="s">
        <v>76</v>
      </c>
      <c r="AY422" s="266" t="s">
        <v>193</v>
      </c>
    </row>
    <row r="423" s="2" customFormat="1" ht="16.5" customHeight="1">
      <c r="A423" s="41"/>
      <c r="B423" s="42"/>
      <c r="C423" s="215" t="s">
        <v>494</v>
      </c>
      <c r="D423" s="215" t="s">
        <v>195</v>
      </c>
      <c r="E423" s="216" t="s">
        <v>1968</v>
      </c>
      <c r="F423" s="217" t="s">
        <v>1969</v>
      </c>
      <c r="G423" s="218" t="s">
        <v>258</v>
      </c>
      <c r="H423" s="219">
        <v>74.006</v>
      </c>
      <c r="I423" s="220"/>
      <c r="J423" s="221">
        <f>ROUND(I423*H423,2)</f>
        <v>0</v>
      </c>
      <c r="K423" s="217" t="s">
        <v>199</v>
      </c>
      <c r="L423" s="47"/>
      <c r="M423" s="222" t="s">
        <v>19</v>
      </c>
      <c r="N423" s="223" t="s">
        <v>40</v>
      </c>
      <c r="O423" s="87"/>
      <c r="P423" s="224">
        <f>O423*H423</f>
        <v>0</v>
      </c>
      <c r="Q423" s="224">
        <v>8.7999999999999998E-05</v>
      </c>
      <c r="R423" s="224">
        <f>Q423*H423</f>
        <v>0.0065125280000000001</v>
      </c>
      <c r="S423" s="224">
        <v>6.0000000000000002E-05</v>
      </c>
      <c r="T423" s="225">
        <f>S423*H423</f>
        <v>0.00444036</v>
      </c>
      <c r="U423" s="41"/>
      <c r="V423" s="41"/>
      <c r="W423" s="41"/>
      <c r="X423" s="41"/>
      <c r="Y423" s="41"/>
      <c r="Z423" s="41"/>
      <c r="AA423" s="41"/>
      <c r="AB423" s="41"/>
      <c r="AC423" s="41"/>
      <c r="AD423" s="41"/>
      <c r="AE423" s="41"/>
      <c r="AR423" s="226" t="s">
        <v>200</v>
      </c>
      <c r="AT423" s="226" t="s">
        <v>195</v>
      </c>
      <c r="AU423" s="226" t="s">
        <v>78</v>
      </c>
      <c r="AY423" s="20" t="s">
        <v>193</v>
      </c>
      <c r="BE423" s="227">
        <f>IF(N423="základní",J423,0)</f>
        <v>0</v>
      </c>
      <c r="BF423" s="227">
        <f>IF(N423="snížená",J423,0)</f>
        <v>0</v>
      </c>
      <c r="BG423" s="227">
        <f>IF(N423="zákl. přenesená",J423,0)</f>
        <v>0</v>
      </c>
      <c r="BH423" s="227">
        <f>IF(N423="sníž. přenesená",J423,0)</f>
        <v>0</v>
      </c>
      <c r="BI423" s="227">
        <f>IF(N423="nulová",J423,0)</f>
        <v>0</v>
      </c>
      <c r="BJ423" s="20" t="s">
        <v>76</v>
      </c>
      <c r="BK423" s="227">
        <f>ROUND(I423*H423,2)</f>
        <v>0</v>
      </c>
      <c r="BL423" s="20" t="s">
        <v>200</v>
      </c>
      <c r="BM423" s="226" t="s">
        <v>1970</v>
      </c>
    </row>
    <row r="424" s="2" customFormat="1">
      <c r="A424" s="41"/>
      <c r="B424" s="42"/>
      <c r="C424" s="43"/>
      <c r="D424" s="228" t="s">
        <v>202</v>
      </c>
      <c r="E424" s="43"/>
      <c r="F424" s="229" t="s">
        <v>1971</v>
      </c>
      <c r="G424" s="43"/>
      <c r="H424" s="43"/>
      <c r="I424" s="230"/>
      <c r="J424" s="43"/>
      <c r="K424" s="43"/>
      <c r="L424" s="47"/>
      <c r="M424" s="231"/>
      <c r="N424" s="232"/>
      <c r="O424" s="87"/>
      <c r="P424" s="87"/>
      <c r="Q424" s="87"/>
      <c r="R424" s="87"/>
      <c r="S424" s="87"/>
      <c r="T424" s="88"/>
      <c r="U424" s="41"/>
      <c r="V424" s="41"/>
      <c r="W424" s="41"/>
      <c r="X424" s="41"/>
      <c r="Y424" s="41"/>
      <c r="Z424" s="41"/>
      <c r="AA424" s="41"/>
      <c r="AB424" s="41"/>
      <c r="AC424" s="41"/>
      <c r="AD424" s="41"/>
      <c r="AE424" s="41"/>
      <c r="AT424" s="20" t="s">
        <v>202</v>
      </c>
      <c r="AU424" s="20" t="s">
        <v>78</v>
      </c>
    </row>
    <row r="425" s="2" customFormat="1">
      <c r="A425" s="41"/>
      <c r="B425" s="42"/>
      <c r="C425" s="43"/>
      <c r="D425" s="233" t="s">
        <v>204</v>
      </c>
      <c r="E425" s="43"/>
      <c r="F425" s="234" t="s">
        <v>1972</v>
      </c>
      <c r="G425" s="43"/>
      <c r="H425" s="43"/>
      <c r="I425" s="230"/>
      <c r="J425" s="43"/>
      <c r="K425" s="43"/>
      <c r="L425" s="47"/>
      <c r="M425" s="231"/>
      <c r="N425" s="232"/>
      <c r="O425" s="87"/>
      <c r="P425" s="87"/>
      <c r="Q425" s="87"/>
      <c r="R425" s="87"/>
      <c r="S425" s="87"/>
      <c r="T425" s="88"/>
      <c r="U425" s="41"/>
      <c r="V425" s="41"/>
      <c r="W425" s="41"/>
      <c r="X425" s="41"/>
      <c r="Y425" s="41"/>
      <c r="Z425" s="41"/>
      <c r="AA425" s="41"/>
      <c r="AB425" s="41"/>
      <c r="AC425" s="41"/>
      <c r="AD425" s="41"/>
      <c r="AE425" s="41"/>
      <c r="AT425" s="20" t="s">
        <v>204</v>
      </c>
      <c r="AU425" s="20" t="s">
        <v>78</v>
      </c>
    </row>
    <row r="426" s="13" customFormat="1">
      <c r="A426" s="13"/>
      <c r="B426" s="235"/>
      <c r="C426" s="236"/>
      <c r="D426" s="228" t="s">
        <v>206</v>
      </c>
      <c r="E426" s="237" t="s">
        <v>19</v>
      </c>
      <c r="F426" s="238" t="s">
        <v>279</v>
      </c>
      <c r="G426" s="236"/>
      <c r="H426" s="237" t="s">
        <v>19</v>
      </c>
      <c r="I426" s="239"/>
      <c r="J426" s="236"/>
      <c r="K426" s="236"/>
      <c r="L426" s="240"/>
      <c r="M426" s="241"/>
      <c r="N426" s="242"/>
      <c r="O426" s="242"/>
      <c r="P426" s="242"/>
      <c r="Q426" s="242"/>
      <c r="R426" s="242"/>
      <c r="S426" s="242"/>
      <c r="T426" s="243"/>
      <c r="U426" s="13"/>
      <c r="V426" s="13"/>
      <c r="W426" s="13"/>
      <c r="X426" s="13"/>
      <c r="Y426" s="13"/>
      <c r="Z426" s="13"/>
      <c r="AA426" s="13"/>
      <c r="AB426" s="13"/>
      <c r="AC426" s="13"/>
      <c r="AD426" s="13"/>
      <c r="AE426" s="13"/>
      <c r="AT426" s="244" t="s">
        <v>206</v>
      </c>
      <c r="AU426" s="244" t="s">
        <v>78</v>
      </c>
      <c r="AV426" s="13" t="s">
        <v>76</v>
      </c>
      <c r="AW426" s="13" t="s">
        <v>31</v>
      </c>
      <c r="AX426" s="13" t="s">
        <v>69</v>
      </c>
      <c r="AY426" s="244" t="s">
        <v>193</v>
      </c>
    </row>
    <row r="427" s="14" customFormat="1">
      <c r="A427" s="14"/>
      <c r="B427" s="245"/>
      <c r="C427" s="246"/>
      <c r="D427" s="228" t="s">
        <v>206</v>
      </c>
      <c r="E427" s="247" t="s">
        <v>19</v>
      </c>
      <c r="F427" s="248" t="s">
        <v>1973</v>
      </c>
      <c r="G427" s="246"/>
      <c r="H427" s="249">
        <v>7.6760000000000002</v>
      </c>
      <c r="I427" s="250"/>
      <c r="J427" s="246"/>
      <c r="K427" s="246"/>
      <c r="L427" s="251"/>
      <c r="M427" s="252"/>
      <c r="N427" s="253"/>
      <c r="O427" s="253"/>
      <c r="P427" s="253"/>
      <c r="Q427" s="253"/>
      <c r="R427" s="253"/>
      <c r="S427" s="253"/>
      <c r="T427" s="254"/>
      <c r="U427" s="14"/>
      <c r="V427" s="14"/>
      <c r="W427" s="14"/>
      <c r="X427" s="14"/>
      <c r="Y427" s="14"/>
      <c r="Z427" s="14"/>
      <c r="AA427" s="14"/>
      <c r="AB427" s="14"/>
      <c r="AC427" s="14"/>
      <c r="AD427" s="14"/>
      <c r="AE427" s="14"/>
      <c r="AT427" s="255" t="s">
        <v>206</v>
      </c>
      <c r="AU427" s="255" t="s">
        <v>78</v>
      </c>
      <c r="AV427" s="14" t="s">
        <v>78</v>
      </c>
      <c r="AW427" s="14" t="s">
        <v>31</v>
      </c>
      <c r="AX427" s="14" t="s">
        <v>69</v>
      </c>
      <c r="AY427" s="255" t="s">
        <v>193</v>
      </c>
    </row>
    <row r="428" s="14" customFormat="1">
      <c r="A428" s="14"/>
      <c r="B428" s="245"/>
      <c r="C428" s="246"/>
      <c r="D428" s="228" t="s">
        <v>206</v>
      </c>
      <c r="E428" s="247" t="s">
        <v>19</v>
      </c>
      <c r="F428" s="248" t="s">
        <v>1974</v>
      </c>
      <c r="G428" s="246"/>
      <c r="H428" s="249">
        <v>2.25</v>
      </c>
      <c r="I428" s="250"/>
      <c r="J428" s="246"/>
      <c r="K428" s="246"/>
      <c r="L428" s="251"/>
      <c r="M428" s="252"/>
      <c r="N428" s="253"/>
      <c r="O428" s="253"/>
      <c r="P428" s="253"/>
      <c r="Q428" s="253"/>
      <c r="R428" s="253"/>
      <c r="S428" s="253"/>
      <c r="T428" s="254"/>
      <c r="U428" s="14"/>
      <c r="V428" s="14"/>
      <c r="W428" s="14"/>
      <c r="X428" s="14"/>
      <c r="Y428" s="14"/>
      <c r="Z428" s="14"/>
      <c r="AA428" s="14"/>
      <c r="AB428" s="14"/>
      <c r="AC428" s="14"/>
      <c r="AD428" s="14"/>
      <c r="AE428" s="14"/>
      <c r="AT428" s="255" t="s">
        <v>206</v>
      </c>
      <c r="AU428" s="255" t="s">
        <v>78</v>
      </c>
      <c r="AV428" s="14" t="s">
        <v>78</v>
      </c>
      <c r="AW428" s="14" t="s">
        <v>31</v>
      </c>
      <c r="AX428" s="14" t="s">
        <v>69</v>
      </c>
      <c r="AY428" s="255" t="s">
        <v>193</v>
      </c>
    </row>
    <row r="429" s="14" customFormat="1">
      <c r="A429" s="14"/>
      <c r="B429" s="245"/>
      <c r="C429" s="246"/>
      <c r="D429" s="228" t="s">
        <v>206</v>
      </c>
      <c r="E429" s="247" t="s">
        <v>19</v>
      </c>
      <c r="F429" s="248" t="s">
        <v>1975</v>
      </c>
      <c r="G429" s="246"/>
      <c r="H429" s="249">
        <v>11.880000000000001</v>
      </c>
      <c r="I429" s="250"/>
      <c r="J429" s="246"/>
      <c r="K429" s="246"/>
      <c r="L429" s="251"/>
      <c r="M429" s="252"/>
      <c r="N429" s="253"/>
      <c r="O429" s="253"/>
      <c r="P429" s="253"/>
      <c r="Q429" s="253"/>
      <c r="R429" s="253"/>
      <c r="S429" s="253"/>
      <c r="T429" s="254"/>
      <c r="U429" s="14"/>
      <c r="V429" s="14"/>
      <c r="W429" s="14"/>
      <c r="X429" s="14"/>
      <c r="Y429" s="14"/>
      <c r="Z429" s="14"/>
      <c r="AA429" s="14"/>
      <c r="AB429" s="14"/>
      <c r="AC429" s="14"/>
      <c r="AD429" s="14"/>
      <c r="AE429" s="14"/>
      <c r="AT429" s="255" t="s">
        <v>206</v>
      </c>
      <c r="AU429" s="255" t="s">
        <v>78</v>
      </c>
      <c r="AV429" s="14" t="s">
        <v>78</v>
      </c>
      <c r="AW429" s="14" t="s">
        <v>31</v>
      </c>
      <c r="AX429" s="14" t="s">
        <v>69</v>
      </c>
      <c r="AY429" s="255" t="s">
        <v>193</v>
      </c>
    </row>
    <row r="430" s="14" customFormat="1">
      <c r="A430" s="14"/>
      <c r="B430" s="245"/>
      <c r="C430" s="246"/>
      <c r="D430" s="228" t="s">
        <v>206</v>
      </c>
      <c r="E430" s="247" t="s">
        <v>19</v>
      </c>
      <c r="F430" s="248" t="s">
        <v>1976</v>
      </c>
      <c r="G430" s="246"/>
      <c r="H430" s="249">
        <v>20.699999999999999</v>
      </c>
      <c r="I430" s="250"/>
      <c r="J430" s="246"/>
      <c r="K430" s="246"/>
      <c r="L430" s="251"/>
      <c r="M430" s="252"/>
      <c r="N430" s="253"/>
      <c r="O430" s="253"/>
      <c r="P430" s="253"/>
      <c r="Q430" s="253"/>
      <c r="R430" s="253"/>
      <c r="S430" s="253"/>
      <c r="T430" s="254"/>
      <c r="U430" s="14"/>
      <c r="V430" s="14"/>
      <c r="W430" s="14"/>
      <c r="X430" s="14"/>
      <c r="Y430" s="14"/>
      <c r="Z430" s="14"/>
      <c r="AA430" s="14"/>
      <c r="AB430" s="14"/>
      <c r="AC430" s="14"/>
      <c r="AD430" s="14"/>
      <c r="AE430" s="14"/>
      <c r="AT430" s="255" t="s">
        <v>206</v>
      </c>
      <c r="AU430" s="255" t="s">
        <v>78</v>
      </c>
      <c r="AV430" s="14" t="s">
        <v>78</v>
      </c>
      <c r="AW430" s="14" t="s">
        <v>31</v>
      </c>
      <c r="AX430" s="14" t="s">
        <v>69</v>
      </c>
      <c r="AY430" s="255" t="s">
        <v>193</v>
      </c>
    </row>
    <row r="431" s="14" customFormat="1">
      <c r="A431" s="14"/>
      <c r="B431" s="245"/>
      <c r="C431" s="246"/>
      <c r="D431" s="228" t="s">
        <v>206</v>
      </c>
      <c r="E431" s="247" t="s">
        <v>19</v>
      </c>
      <c r="F431" s="248" t="s">
        <v>1977</v>
      </c>
      <c r="G431" s="246"/>
      <c r="H431" s="249">
        <v>17.75</v>
      </c>
      <c r="I431" s="250"/>
      <c r="J431" s="246"/>
      <c r="K431" s="246"/>
      <c r="L431" s="251"/>
      <c r="M431" s="252"/>
      <c r="N431" s="253"/>
      <c r="O431" s="253"/>
      <c r="P431" s="253"/>
      <c r="Q431" s="253"/>
      <c r="R431" s="253"/>
      <c r="S431" s="253"/>
      <c r="T431" s="254"/>
      <c r="U431" s="14"/>
      <c r="V431" s="14"/>
      <c r="W431" s="14"/>
      <c r="X431" s="14"/>
      <c r="Y431" s="14"/>
      <c r="Z431" s="14"/>
      <c r="AA431" s="14"/>
      <c r="AB431" s="14"/>
      <c r="AC431" s="14"/>
      <c r="AD431" s="14"/>
      <c r="AE431" s="14"/>
      <c r="AT431" s="255" t="s">
        <v>206</v>
      </c>
      <c r="AU431" s="255" t="s">
        <v>78</v>
      </c>
      <c r="AV431" s="14" t="s">
        <v>78</v>
      </c>
      <c r="AW431" s="14" t="s">
        <v>31</v>
      </c>
      <c r="AX431" s="14" t="s">
        <v>69</v>
      </c>
      <c r="AY431" s="255" t="s">
        <v>193</v>
      </c>
    </row>
    <row r="432" s="14" customFormat="1">
      <c r="A432" s="14"/>
      <c r="B432" s="245"/>
      <c r="C432" s="246"/>
      <c r="D432" s="228" t="s">
        <v>206</v>
      </c>
      <c r="E432" s="247" t="s">
        <v>19</v>
      </c>
      <c r="F432" s="248" t="s">
        <v>1978</v>
      </c>
      <c r="G432" s="246"/>
      <c r="H432" s="249">
        <v>7.75</v>
      </c>
      <c r="I432" s="250"/>
      <c r="J432" s="246"/>
      <c r="K432" s="246"/>
      <c r="L432" s="251"/>
      <c r="M432" s="252"/>
      <c r="N432" s="253"/>
      <c r="O432" s="253"/>
      <c r="P432" s="253"/>
      <c r="Q432" s="253"/>
      <c r="R432" s="253"/>
      <c r="S432" s="253"/>
      <c r="T432" s="254"/>
      <c r="U432" s="14"/>
      <c r="V432" s="14"/>
      <c r="W432" s="14"/>
      <c r="X432" s="14"/>
      <c r="Y432" s="14"/>
      <c r="Z432" s="14"/>
      <c r="AA432" s="14"/>
      <c r="AB432" s="14"/>
      <c r="AC432" s="14"/>
      <c r="AD432" s="14"/>
      <c r="AE432" s="14"/>
      <c r="AT432" s="255" t="s">
        <v>206</v>
      </c>
      <c r="AU432" s="255" t="s">
        <v>78</v>
      </c>
      <c r="AV432" s="14" t="s">
        <v>78</v>
      </c>
      <c r="AW432" s="14" t="s">
        <v>31</v>
      </c>
      <c r="AX432" s="14" t="s">
        <v>69</v>
      </c>
      <c r="AY432" s="255" t="s">
        <v>193</v>
      </c>
    </row>
    <row r="433" s="14" customFormat="1">
      <c r="A433" s="14"/>
      <c r="B433" s="245"/>
      <c r="C433" s="246"/>
      <c r="D433" s="228" t="s">
        <v>206</v>
      </c>
      <c r="E433" s="247" t="s">
        <v>19</v>
      </c>
      <c r="F433" s="248" t="s">
        <v>1426</v>
      </c>
      <c r="G433" s="246"/>
      <c r="H433" s="249">
        <v>6</v>
      </c>
      <c r="I433" s="250"/>
      <c r="J433" s="246"/>
      <c r="K433" s="246"/>
      <c r="L433" s="251"/>
      <c r="M433" s="252"/>
      <c r="N433" s="253"/>
      <c r="O433" s="253"/>
      <c r="P433" s="253"/>
      <c r="Q433" s="253"/>
      <c r="R433" s="253"/>
      <c r="S433" s="253"/>
      <c r="T433" s="254"/>
      <c r="U433" s="14"/>
      <c r="V433" s="14"/>
      <c r="W433" s="14"/>
      <c r="X433" s="14"/>
      <c r="Y433" s="14"/>
      <c r="Z433" s="14"/>
      <c r="AA433" s="14"/>
      <c r="AB433" s="14"/>
      <c r="AC433" s="14"/>
      <c r="AD433" s="14"/>
      <c r="AE433" s="14"/>
      <c r="AT433" s="255" t="s">
        <v>206</v>
      </c>
      <c r="AU433" s="255" t="s">
        <v>78</v>
      </c>
      <c r="AV433" s="14" t="s">
        <v>78</v>
      </c>
      <c r="AW433" s="14" t="s">
        <v>31</v>
      </c>
      <c r="AX433" s="14" t="s">
        <v>69</v>
      </c>
      <c r="AY433" s="255" t="s">
        <v>193</v>
      </c>
    </row>
    <row r="434" s="15" customFormat="1">
      <c r="A434" s="15"/>
      <c r="B434" s="256"/>
      <c r="C434" s="257"/>
      <c r="D434" s="228" t="s">
        <v>206</v>
      </c>
      <c r="E434" s="258" t="s">
        <v>19</v>
      </c>
      <c r="F434" s="259" t="s">
        <v>218</v>
      </c>
      <c r="G434" s="257"/>
      <c r="H434" s="260">
        <v>74.006</v>
      </c>
      <c r="I434" s="261"/>
      <c r="J434" s="257"/>
      <c r="K434" s="257"/>
      <c r="L434" s="262"/>
      <c r="M434" s="263"/>
      <c r="N434" s="264"/>
      <c r="O434" s="264"/>
      <c r="P434" s="264"/>
      <c r="Q434" s="264"/>
      <c r="R434" s="264"/>
      <c r="S434" s="264"/>
      <c r="T434" s="265"/>
      <c r="U434" s="15"/>
      <c r="V434" s="15"/>
      <c r="W434" s="15"/>
      <c r="X434" s="15"/>
      <c r="Y434" s="15"/>
      <c r="Z434" s="15"/>
      <c r="AA434" s="15"/>
      <c r="AB434" s="15"/>
      <c r="AC434" s="15"/>
      <c r="AD434" s="15"/>
      <c r="AE434" s="15"/>
      <c r="AT434" s="266" t="s">
        <v>206</v>
      </c>
      <c r="AU434" s="266" t="s">
        <v>78</v>
      </c>
      <c r="AV434" s="15" t="s">
        <v>200</v>
      </c>
      <c r="AW434" s="15" t="s">
        <v>31</v>
      </c>
      <c r="AX434" s="15" t="s">
        <v>76</v>
      </c>
      <c r="AY434" s="266" t="s">
        <v>193</v>
      </c>
    </row>
    <row r="435" s="2" customFormat="1" ht="16.5" customHeight="1">
      <c r="A435" s="41"/>
      <c r="B435" s="42"/>
      <c r="C435" s="215" t="s">
        <v>501</v>
      </c>
      <c r="D435" s="215" t="s">
        <v>195</v>
      </c>
      <c r="E435" s="216" t="s">
        <v>1979</v>
      </c>
      <c r="F435" s="217" t="s">
        <v>1980</v>
      </c>
      <c r="G435" s="218" t="s">
        <v>258</v>
      </c>
      <c r="H435" s="219">
        <v>89.457999999999998</v>
      </c>
      <c r="I435" s="220"/>
      <c r="J435" s="221">
        <f>ROUND(I435*H435,2)</f>
        <v>0</v>
      </c>
      <c r="K435" s="217" t="s">
        <v>19</v>
      </c>
      <c r="L435" s="47"/>
      <c r="M435" s="222" t="s">
        <v>19</v>
      </c>
      <c r="N435" s="223" t="s">
        <v>40</v>
      </c>
      <c r="O435" s="87"/>
      <c r="P435" s="224">
        <f>O435*H435</f>
        <v>0</v>
      </c>
      <c r="Q435" s="224">
        <v>0.00025999999999999998</v>
      </c>
      <c r="R435" s="224">
        <f>Q435*H435</f>
        <v>0.023259079999999998</v>
      </c>
      <c r="S435" s="224">
        <v>0</v>
      </c>
      <c r="T435" s="225">
        <f>S435*H435</f>
        <v>0</v>
      </c>
      <c r="U435" s="41"/>
      <c r="V435" s="41"/>
      <c r="W435" s="41"/>
      <c r="X435" s="41"/>
      <c r="Y435" s="41"/>
      <c r="Z435" s="41"/>
      <c r="AA435" s="41"/>
      <c r="AB435" s="41"/>
      <c r="AC435" s="41"/>
      <c r="AD435" s="41"/>
      <c r="AE435" s="41"/>
      <c r="AR435" s="226" t="s">
        <v>200</v>
      </c>
      <c r="AT435" s="226" t="s">
        <v>195</v>
      </c>
      <c r="AU435" s="226" t="s">
        <v>78</v>
      </c>
      <c r="AY435" s="20" t="s">
        <v>193</v>
      </c>
      <c r="BE435" s="227">
        <f>IF(N435="základní",J435,0)</f>
        <v>0</v>
      </c>
      <c r="BF435" s="227">
        <f>IF(N435="snížená",J435,0)</f>
        <v>0</v>
      </c>
      <c r="BG435" s="227">
        <f>IF(N435="zákl. přenesená",J435,0)</f>
        <v>0</v>
      </c>
      <c r="BH435" s="227">
        <f>IF(N435="sníž. přenesená",J435,0)</f>
        <v>0</v>
      </c>
      <c r="BI435" s="227">
        <f>IF(N435="nulová",J435,0)</f>
        <v>0</v>
      </c>
      <c r="BJ435" s="20" t="s">
        <v>76</v>
      </c>
      <c r="BK435" s="227">
        <f>ROUND(I435*H435,2)</f>
        <v>0</v>
      </c>
      <c r="BL435" s="20" t="s">
        <v>200</v>
      </c>
      <c r="BM435" s="226" t="s">
        <v>1981</v>
      </c>
    </row>
    <row r="436" s="2" customFormat="1">
      <c r="A436" s="41"/>
      <c r="B436" s="42"/>
      <c r="C436" s="43"/>
      <c r="D436" s="228" t="s">
        <v>202</v>
      </c>
      <c r="E436" s="43"/>
      <c r="F436" s="229" t="s">
        <v>1980</v>
      </c>
      <c r="G436" s="43"/>
      <c r="H436" s="43"/>
      <c r="I436" s="230"/>
      <c r="J436" s="43"/>
      <c r="K436" s="43"/>
      <c r="L436" s="47"/>
      <c r="M436" s="231"/>
      <c r="N436" s="232"/>
      <c r="O436" s="87"/>
      <c r="P436" s="87"/>
      <c r="Q436" s="87"/>
      <c r="R436" s="87"/>
      <c r="S436" s="87"/>
      <c r="T436" s="88"/>
      <c r="U436" s="41"/>
      <c r="V436" s="41"/>
      <c r="W436" s="41"/>
      <c r="X436" s="41"/>
      <c r="Y436" s="41"/>
      <c r="Z436" s="41"/>
      <c r="AA436" s="41"/>
      <c r="AB436" s="41"/>
      <c r="AC436" s="41"/>
      <c r="AD436" s="41"/>
      <c r="AE436" s="41"/>
      <c r="AT436" s="20" t="s">
        <v>202</v>
      </c>
      <c r="AU436" s="20" t="s">
        <v>78</v>
      </c>
    </row>
    <row r="437" s="13" customFormat="1">
      <c r="A437" s="13"/>
      <c r="B437" s="235"/>
      <c r="C437" s="236"/>
      <c r="D437" s="228" t="s">
        <v>206</v>
      </c>
      <c r="E437" s="237" t="s">
        <v>19</v>
      </c>
      <c r="F437" s="238" t="s">
        <v>279</v>
      </c>
      <c r="G437" s="236"/>
      <c r="H437" s="237" t="s">
        <v>19</v>
      </c>
      <c r="I437" s="239"/>
      <c r="J437" s="236"/>
      <c r="K437" s="236"/>
      <c r="L437" s="240"/>
      <c r="M437" s="241"/>
      <c r="N437" s="242"/>
      <c r="O437" s="242"/>
      <c r="P437" s="242"/>
      <c r="Q437" s="242"/>
      <c r="R437" s="242"/>
      <c r="S437" s="242"/>
      <c r="T437" s="243"/>
      <c r="U437" s="13"/>
      <c r="V437" s="13"/>
      <c r="W437" s="13"/>
      <c r="X437" s="13"/>
      <c r="Y437" s="13"/>
      <c r="Z437" s="13"/>
      <c r="AA437" s="13"/>
      <c r="AB437" s="13"/>
      <c r="AC437" s="13"/>
      <c r="AD437" s="13"/>
      <c r="AE437" s="13"/>
      <c r="AT437" s="244" t="s">
        <v>206</v>
      </c>
      <c r="AU437" s="244" t="s">
        <v>78</v>
      </c>
      <c r="AV437" s="13" t="s">
        <v>76</v>
      </c>
      <c r="AW437" s="13" t="s">
        <v>31</v>
      </c>
      <c r="AX437" s="13" t="s">
        <v>69</v>
      </c>
      <c r="AY437" s="244" t="s">
        <v>193</v>
      </c>
    </row>
    <row r="438" s="13" customFormat="1">
      <c r="A438" s="13"/>
      <c r="B438" s="235"/>
      <c r="C438" s="236"/>
      <c r="D438" s="228" t="s">
        <v>206</v>
      </c>
      <c r="E438" s="237" t="s">
        <v>19</v>
      </c>
      <c r="F438" s="238" t="s">
        <v>1982</v>
      </c>
      <c r="G438" s="236"/>
      <c r="H438" s="237" t="s">
        <v>19</v>
      </c>
      <c r="I438" s="239"/>
      <c r="J438" s="236"/>
      <c r="K438" s="236"/>
      <c r="L438" s="240"/>
      <c r="M438" s="241"/>
      <c r="N438" s="242"/>
      <c r="O438" s="242"/>
      <c r="P438" s="242"/>
      <c r="Q438" s="242"/>
      <c r="R438" s="242"/>
      <c r="S438" s="242"/>
      <c r="T438" s="243"/>
      <c r="U438" s="13"/>
      <c r="V438" s="13"/>
      <c r="W438" s="13"/>
      <c r="X438" s="13"/>
      <c r="Y438" s="13"/>
      <c r="Z438" s="13"/>
      <c r="AA438" s="13"/>
      <c r="AB438" s="13"/>
      <c r="AC438" s="13"/>
      <c r="AD438" s="13"/>
      <c r="AE438" s="13"/>
      <c r="AT438" s="244" t="s">
        <v>206</v>
      </c>
      <c r="AU438" s="244" t="s">
        <v>78</v>
      </c>
      <c r="AV438" s="13" t="s">
        <v>76</v>
      </c>
      <c r="AW438" s="13" t="s">
        <v>31</v>
      </c>
      <c r="AX438" s="13" t="s">
        <v>69</v>
      </c>
      <c r="AY438" s="244" t="s">
        <v>193</v>
      </c>
    </row>
    <row r="439" s="14" customFormat="1">
      <c r="A439" s="14"/>
      <c r="B439" s="245"/>
      <c r="C439" s="246"/>
      <c r="D439" s="228" t="s">
        <v>206</v>
      </c>
      <c r="E439" s="247" t="s">
        <v>19</v>
      </c>
      <c r="F439" s="248" t="s">
        <v>1983</v>
      </c>
      <c r="G439" s="246"/>
      <c r="H439" s="249">
        <v>32.200000000000003</v>
      </c>
      <c r="I439" s="250"/>
      <c r="J439" s="246"/>
      <c r="K439" s="246"/>
      <c r="L439" s="251"/>
      <c r="M439" s="252"/>
      <c r="N439" s="253"/>
      <c r="O439" s="253"/>
      <c r="P439" s="253"/>
      <c r="Q439" s="253"/>
      <c r="R439" s="253"/>
      <c r="S439" s="253"/>
      <c r="T439" s="254"/>
      <c r="U439" s="14"/>
      <c r="V439" s="14"/>
      <c r="W439" s="14"/>
      <c r="X439" s="14"/>
      <c r="Y439" s="14"/>
      <c r="Z439" s="14"/>
      <c r="AA439" s="14"/>
      <c r="AB439" s="14"/>
      <c r="AC439" s="14"/>
      <c r="AD439" s="14"/>
      <c r="AE439" s="14"/>
      <c r="AT439" s="255" t="s">
        <v>206</v>
      </c>
      <c r="AU439" s="255" t="s">
        <v>78</v>
      </c>
      <c r="AV439" s="14" t="s">
        <v>78</v>
      </c>
      <c r="AW439" s="14" t="s">
        <v>31</v>
      </c>
      <c r="AX439" s="14" t="s">
        <v>69</v>
      </c>
      <c r="AY439" s="255" t="s">
        <v>193</v>
      </c>
    </row>
    <row r="440" s="14" customFormat="1">
      <c r="A440" s="14"/>
      <c r="B440" s="245"/>
      <c r="C440" s="246"/>
      <c r="D440" s="228" t="s">
        <v>206</v>
      </c>
      <c r="E440" s="247" t="s">
        <v>19</v>
      </c>
      <c r="F440" s="248" t="s">
        <v>1984</v>
      </c>
      <c r="G440" s="246"/>
      <c r="H440" s="249">
        <v>61.579999999999998</v>
      </c>
      <c r="I440" s="250"/>
      <c r="J440" s="246"/>
      <c r="K440" s="246"/>
      <c r="L440" s="251"/>
      <c r="M440" s="252"/>
      <c r="N440" s="253"/>
      <c r="O440" s="253"/>
      <c r="P440" s="253"/>
      <c r="Q440" s="253"/>
      <c r="R440" s="253"/>
      <c r="S440" s="253"/>
      <c r="T440" s="254"/>
      <c r="U440" s="14"/>
      <c r="V440" s="14"/>
      <c r="W440" s="14"/>
      <c r="X440" s="14"/>
      <c r="Y440" s="14"/>
      <c r="Z440" s="14"/>
      <c r="AA440" s="14"/>
      <c r="AB440" s="14"/>
      <c r="AC440" s="14"/>
      <c r="AD440" s="14"/>
      <c r="AE440" s="14"/>
      <c r="AT440" s="255" t="s">
        <v>206</v>
      </c>
      <c r="AU440" s="255" t="s">
        <v>78</v>
      </c>
      <c r="AV440" s="14" t="s">
        <v>78</v>
      </c>
      <c r="AW440" s="14" t="s">
        <v>31</v>
      </c>
      <c r="AX440" s="14" t="s">
        <v>69</v>
      </c>
      <c r="AY440" s="255" t="s">
        <v>193</v>
      </c>
    </row>
    <row r="441" s="14" customFormat="1">
      <c r="A441" s="14"/>
      <c r="B441" s="245"/>
      <c r="C441" s="246"/>
      <c r="D441" s="228" t="s">
        <v>206</v>
      </c>
      <c r="E441" s="247" t="s">
        <v>19</v>
      </c>
      <c r="F441" s="248" t="s">
        <v>1985</v>
      </c>
      <c r="G441" s="246"/>
      <c r="H441" s="249">
        <v>-8.2219999999999995</v>
      </c>
      <c r="I441" s="250"/>
      <c r="J441" s="246"/>
      <c r="K441" s="246"/>
      <c r="L441" s="251"/>
      <c r="M441" s="252"/>
      <c r="N441" s="253"/>
      <c r="O441" s="253"/>
      <c r="P441" s="253"/>
      <c r="Q441" s="253"/>
      <c r="R441" s="253"/>
      <c r="S441" s="253"/>
      <c r="T441" s="254"/>
      <c r="U441" s="14"/>
      <c r="V441" s="14"/>
      <c r="W441" s="14"/>
      <c r="X441" s="14"/>
      <c r="Y441" s="14"/>
      <c r="Z441" s="14"/>
      <c r="AA441" s="14"/>
      <c r="AB441" s="14"/>
      <c r="AC441" s="14"/>
      <c r="AD441" s="14"/>
      <c r="AE441" s="14"/>
      <c r="AT441" s="255" t="s">
        <v>206</v>
      </c>
      <c r="AU441" s="255" t="s">
        <v>78</v>
      </c>
      <c r="AV441" s="14" t="s">
        <v>78</v>
      </c>
      <c r="AW441" s="14" t="s">
        <v>31</v>
      </c>
      <c r="AX441" s="14" t="s">
        <v>69</v>
      </c>
      <c r="AY441" s="255" t="s">
        <v>193</v>
      </c>
    </row>
    <row r="442" s="14" customFormat="1">
      <c r="A442" s="14"/>
      <c r="B442" s="245"/>
      <c r="C442" s="246"/>
      <c r="D442" s="228" t="s">
        <v>206</v>
      </c>
      <c r="E442" s="247" t="s">
        <v>19</v>
      </c>
      <c r="F442" s="248" t="s">
        <v>1986</v>
      </c>
      <c r="G442" s="246"/>
      <c r="H442" s="249">
        <v>3.8999999999999999</v>
      </c>
      <c r="I442" s="250"/>
      <c r="J442" s="246"/>
      <c r="K442" s="246"/>
      <c r="L442" s="251"/>
      <c r="M442" s="252"/>
      <c r="N442" s="253"/>
      <c r="O442" s="253"/>
      <c r="P442" s="253"/>
      <c r="Q442" s="253"/>
      <c r="R442" s="253"/>
      <c r="S442" s="253"/>
      <c r="T442" s="254"/>
      <c r="U442" s="14"/>
      <c r="V442" s="14"/>
      <c r="W442" s="14"/>
      <c r="X442" s="14"/>
      <c r="Y442" s="14"/>
      <c r="Z442" s="14"/>
      <c r="AA442" s="14"/>
      <c r="AB442" s="14"/>
      <c r="AC442" s="14"/>
      <c r="AD442" s="14"/>
      <c r="AE442" s="14"/>
      <c r="AT442" s="255" t="s">
        <v>206</v>
      </c>
      <c r="AU442" s="255" t="s">
        <v>78</v>
      </c>
      <c r="AV442" s="14" t="s">
        <v>78</v>
      </c>
      <c r="AW442" s="14" t="s">
        <v>31</v>
      </c>
      <c r="AX442" s="14" t="s">
        <v>69</v>
      </c>
      <c r="AY442" s="255" t="s">
        <v>193</v>
      </c>
    </row>
    <row r="443" s="15" customFormat="1">
      <c r="A443" s="15"/>
      <c r="B443" s="256"/>
      <c r="C443" s="257"/>
      <c r="D443" s="228" t="s">
        <v>206</v>
      </c>
      <c r="E443" s="258" t="s">
        <v>19</v>
      </c>
      <c r="F443" s="259" t="s">
        <v>218</v>
      </c>
      <c r="G443" s="257"/>
      <c r="H443" s="260">
        <v>89.457999999999998</v>
      </c>
      <c r="I443" s="261"/>
      <c r="J443" s="257"/>
      <c r="K443" s="257"/>
      <c r="L443" s="262"/>
      <c r="M443" s="263"/>
      <c r="N443" s="264"/>
      <c r="O443" s="264"/>
      <c r="P443" s="264"/>
      <c r="Q443" s="264"/>
      <c r="R443" s="264"/>
      <c r="S443" s="264"/>
      <c r="T443" s="265"/>
      <c r="U443" s="15"/>
      <c r="V443" s="15"/>
      <c r="W443" s="15"/>
      <c r="X443" s="15"/>
      <c r="Y443" s="15"/>
      <c r="Z443" s="15"/>
      <c r="AA443" s="15"/>
      <c r="AB443" s="15"/>
      <c r="AC443" s="15"/>
      <c r="AD443" s="15"/>
      <c r="AE443" s="15"/>
      <c r="AT443" s="266" t="s">
        <v>206</v>
      </c>
      <c r="AU443" s="266" t="s">
        <v>78</v>
      </c>
      <c r="AV443" s="15" t="s">
        <v>200</v>
      </c>
      <c r="AW443" s="15" t="s">
        <v>31</v>
      </c>
      <c r="AX443" s="15" t="s">
        <v>76</v>
      </c>
      <c r="AY443" s="266" t="s">
        <v>193</v>
      </c>
    </row>
    <row r="444" s="2" customFormat="1" ht="16.5" customHeight="1">
      <c r="A444" s="41"/>
      <c r="B444" s="42"/>
      <c r="C444" s="215" t="s">
        <v>321</v>
      </c>
      <c r="D444" s="215" t="s">
        <v>195</v>
      </c>
      <c r="E444" s="216" t="s">
        <v>1987</v>
      </c>
      <c r="F444" s="217" t="s">
        <v>1988</v>
      </c>
      <c r="G444" s="218" t="s">
        <v>408</v>
      </c>
      <c r="H444" s="219">
        <v>32.399999999999999</v>
      </c>
      <c r="I444" s="220"/>
      <c r="J444" s="221">
        <f>ROUND(I444*H444,2)</f>
        <v>0</v>
      </c>
      <c r="K444" s="217" t="s">
        <v>19</v>
      </c>
      <c r="L444" s="47"/>
      <c r="M444" s="222" t="s">
        <v>19</v>
      </c>
      <c r="N444" s="223" t="s">
        <v>40</v>
      </c>
      <c r="O444" s="87"/>
      <c r="P444" s="224">
        <f>O444*H444</f>
        <v>0</v>
      </c>
      <c r="Q444" s="224">
        <v>0</v>
      </c>
      <c r="R444" s="224">
        <f>Q444*H444</f>
        <v>0</v>
      </c>
      <c r="S444" s="224">
        <v>0</v>
      </c>
      <c r="T444" s="225">
        <f>S444*H444</f>
        <v>0</v>
      </c>
      <c r="U444" s="41"/>
      <c r="V444" s="41"/>
      <c r="W444" s="41"/>
      <c r="X444" s="41"/>
      <c r="Y444" s="41"/>
      <c r="Z444" s="41"/>
      <c r="AA444" s="41"/>
      <c r="AB444" s="41"/>
      <c r="AC444" s="41"/>
      <c r="AD444" s="41"/>
      <c r="AE444" s="41"/>
      <c r="AR444" s="226" t="s">
        <v>200</v>
      </c>
      <c r="AT444" s="226" t="s">
        <v>195</v>
      </c>
      <c r="AU444" s="226" t="s">
        <v>78</v>
      </c>
      <c r="AY444" s="20" t="s">
        <v>193</v>
      </c>
      <c r="BE444" s="227">
        <f>IF(N444="základní",J444,0)</f>
        <v>0</v>
      </c>
      <c r="BF444" s="227">
        <f>IF(N444="snížená",J444,0)</f>
        <v>0</v>
      </c>
      <c r="BG444" s="227">
        <f>IF(N444="zákl. přenesená",J444,0)</f>
        <v>0</v>
      </c>
      <c r="BH444" s="227">
        <f>IF(N444="sníž. přenesená",J444,0)</f>
        <v>0</v>
      </c>
      <c r="BI444" s="227">
        <f>IF(N444="nulová",J444,0)</f>
        <v>0</v>
      </c>
      <c r="BJ444" s="20" t="s">
        <v>76</v>
      </c>
      <c r="BK444" s="227">
        <f>ROUND(I444*H444,2)</f>
        <v>0</v>
      </c>
      <c r="BL444" s="20" t="s">
        <v>200</v>
      </c>
      <c r="BM444" s="226" t="s">
        <v>1989</v>
      </c>
    </row>
    <row r="445" s="2" customFormat="1">
      <c r="A445" s="41"/>
      <c r="B445" s="42"/>
      <c r="C445" s="43"/>
      <c r="D445" s="228" t="s">
        <v>202</v>
      </c>
      <c r="E445" s="43"/>
      <c r="F445" s="229" t="s">
        <v>1988</v>
      </c>
      <c r="G445" s="43"/>
      <c r="H445" s="43"/>
      <c r="I445" s="230"/>
      <c r="J445" s="43"/>
      <c r="K445" s="43"/>
      <c r="L445" s="47"/>
      <c r="M445" s="231"/>
      <c r="N445" s="232"/>
      <c r="O445" s="87"/>
      <c r="P445" s="87"/>
      <c r="Q445" s="87"/>
      <c r="R445" s="87"/>
      <c r="S445" s="87"/>
      <c r="T445" s="88"/>
      <c r="U445" s="41"/>
      <c r="V445" s="41"/>
      <c r="W445" s="41"/>
      <c r="X445" s="41"/>
      <c r="Y445" s="41"/>
      <c r="Z445" s="41"/>
      <c r="AA445" s="41"/>
      <c r="AB445" s="41"/>
      <c r="AC445" s="41"/>
      <c r="AD445" s="41"/>
      <c r="AE445" s="41"/>
      <c r="AT445" s="20" t="s">
        <v>202</v>
      </c>
      <c r="AU445" s="20" t="s">
        <v>78</v>
      </c>
    </row>
    <row r="446" s="13" customFormat="1">
      <c r="A446" s="13"/>
      <c r="B446" s="235"/>
      <c r="C446" s="236"/>
      <c r="D446" s="228" t="s">
        <v>206</v>
      </c>
      <c r="E446" s="237" t="s">
        <v>19</v>
      </c>
      <c r="F446" s="238" t="s">
        <v>279</v>
      </c>
      <c r="G446" s="236"/>
      <c r="H446" s="237" t="s">
        <v>19</v>
      </c>
      <c r="I446" s="239"/>
      <c r="J446" s="236"/>
      <c r="K446" s="236"/>
      <c r="L446" s="240"/>
      <c r="M446" s="241"/>
      <c r="N446" s="242"/>
      <c r="O446" s="242"/>
      <c r="P446" s="242"/>
      <c r="Q446" s="242"/>
      <c r="R446" s="242"/>
      <c r="S446" s="242"/>
      <c r="T446" s="243"/>
      <c r="U446" s="13"/>
      <c r="V446" s="13"/>
      <c r="W446" s="13"/>
      <c r="X446" s="13"/>
      <c r="Y446" s="13"/>
      <c r="Z446" s="13"/>
      <c r="AA446" s="13"/>
      <c r="AB446" s="13"/>
      <c r="AC446" s="13"/>
      <c r="AD446" s="13"/>
      <c r="AE446" s="13"/>
      <c r="AT446" s="244" t="s">
        <v>206</v>
      </c>
      <c r="AU446" s="244" t="s">
        <v>78</v>
      </c>
      <c r="AV446" s="13" t="s">
        <v>76</v>
      </c>
      <c r="AW446" s="13" t="s">
        <v>31</v>
      </c>
      <c r="AX446" s="13" t="s">
        <v>69</v>
      </c>
      <c r="AY446" s="244" t="s">
        <v>193</v>
      </c>
    </row>
    <row r="447" s="14" customFormat="1">
      <c r="A447" s="14"/>
      <c r="B447" s="245"/>
      <c r="C447" s="246"/>
      <c r="D447" s="228" t="s">
        <v>206</v>
      </c>
      <c r="E447" s="247" t="s">
        <v>19</v>
      </c>
      <c r="F447" s="248" t="s">
        <v>1990</v>
      </c>
      <c r="G447" s="246"/>
      <c r="H447" s="249">
        <v>23.600000000000001</v>
      </c>
      <c r="I447" s="250"/>
      <c r="J447" s="246"/>
      <c r="K447" s="246"/>
      <c r="L447" s="251"/>
      <c r="M447" s="252"/>
      <c r="N447" s="253"/>
      <c r="O447" s="253"/>
      <c r="P447" s="253"/>
      <c r="Q447" s="253"/>
      <c r="R447" s="253"/>
      <c r="S447" s="253"/>
      <c r="T447" s="254"/>
      <c r="U447" s="14"/>
      <c r="V447" s="14"/>
      <c r="W447" s="14"/>
      <c r="X447" s="14"/>
      <c r="Y447" s="14"/>
      <c r="Z447" s="14"/>
      <c r="AA447" s="14"/>
      <c r="AB447" s="14"/>
      <c r="AC447" s="14"/>
      <c r="AD447" s="14"/>
      <c r="AE447" s="14"/>
      <c r="AT447" s="255" t="s">
        <v>206</v>
      </c>
      <c r="AU447" s="255" t="s">
        <v>78</v>
      </c>
      <c r="AV447" s="14" t="s">
        <v>78</v>
      </c>
      <c r="AW447" s="14" t="s">
        <v>31</v>
      </c>
      <c r="AX447" s="14" t="s">
        <v>69</v>
      </c>
      <c r="AY447" s="255" t="s">
        <v>193</v>
      </c>
    </row>
    <row r="448" s="14" customFormat="1">
      <c r="A448" s="14"/>
      <c r="B448" s="245"/>
      <c r="C448" s="246"/>
      <c r="D448" s="228" t="s">
        <v>206</v>
      </c>
      <c r="E448" s="247" t="s">
        <v>19</v>
      </c>
      <c r="F448" s="248" t="s">
        <v>1991</v>
      </c>
      <c r="G448" s="246"/>
      <c r="H448" s="249">
        <v>8.8000000000000007</v>
      </c>
      <c r="I448" s="250"/>
      <c r="J448" s="246"/>
      <c r="K448" s="246"/>
      <c r="L448" s="251"/>
      <c r="M448" s="252"/>
      <c r="N448" s="253"/>
      <c r="O448" s="253"/>
      <c r="P448" s="253"/>
      <c r="Q448" s="253"/>
      <c r="R448" s="253"/>
      <c r="S448" s="253"/>
      <c r="T448" s="254"/>
      <c r="U448" s="14"/>
      <c r="V448" s="14"/>
      <c r="W448" s="14"/>
      <c r="X448" s="14"/>
      <c r="Y448" s="14"/>
      <c r="Z448" s="14"/>
      <c r="AA448" s="14"/>
      <c r="AB448" s="14"/>
      <c r="AC448" s="14"/>
      <c r="AD448" s="14"/>
      <c r="AE448" s="14"/>
      <c r="AT448" s="255" t="s">
        <v>206</v>
      </c>
      <c r="AU448" s="255" t="s">
        <v>78</v>
      </c>
      <c r="AV448" s="14" t="s">
        <v>78</v>
      </c>
      <c r="AW448" s="14" t="s">
        <v>31</v>
      </c>
      <c r="AX448" s="14" t="s">
        <v>69</v>
      </c>
      <c r="AY448" s="255" t="s">
        <v>193</v>
      </c>
    </row>
    <row r="449" s="15" customFormat="1">
      <c r="A449" s="15"/>
      <c r="B449" s="256"/>
      <c r="C449" s="257"/>
      <c r="D449" s="228" t="s">
        <v>206</v>
      </c>
      <c r="E449" s="258" t="s">
        <v>19</v>
      </c>
      <c r="F449" s="259" t="s">
        <v>218</v>
      </c>
      <c r="G449" s="257"/>
      <c r="H449" s="260">
        <v>32.399999999999999</v>
      </c>
      <c r="I449" s="261"/>
      <c r="J449" s="257"/>
      <c r="K449" s="257"/>
      <c r="L449" s="262"/>
      <c r="M449" s="263"/>
      <c r="N449" s="264"/>
      <c r="O449" s="264"/>
      <c r="P449" s="264"/>
      <c r="Q449" s="264"/>
      <c r="R449" s="264"/>
      <c r="S449" s="264"/>
      <c r="T449" s="265"/>
      <c r="U449" s="15"/>
      <c r="V449" s="15"/>
      <c r="W449" s="15"/>
      <c r="X449" s="15"/>
      <c r="Y449" s="15"/>
      <c r="Z449" s="15"/>
      <c r="AA449" s="15"/>
      <c r="AB449" s="15"/>
      <c r="AC449" s="15"/>
      <c r="AD449" s="15"/>
      <c r="AE449" s="15"/>
      <c r="AT449" s="266" t="s">
        <v>206</v>
      </c>
      <c r="AU449" s="266" t="s">
        <v>78</v>
      </c>
      <c r="AV449" s="15" t="s">
        <v>200</v>
      </c>
      <c r="AW449" s="15" t="s">
        <v>31</v>
      </c>
      <c r="AX449" s="15" t="s">
        <v>76</v>
      </c>
      <c r="AY449" s="266" t="s">
        <v>193</v>
      </c>
    </row>
    <row r="450" s="2" customFormat="1" ht="16.5" customHeight="1">
      <c r="A450" s="41"/>
      <c r="B450" s="42"/>
      <c r="C450" s="215" t="s">
        <v>514</v>
      </c>
      <c r="D450" s="215" t="s">
        <v>195</v>
      </c>
      <c r="E450" s="216" t="s">
        <v>1992</v>
      </c>
      <c r="F450" s="217" t="s">
        <v>1993</v>
      </c>
      <c r="G450" s="218" t="s">
        <v>258</v>
      </c>
      <c r="H450" s="219">
        <v>229.67599999999999</v>
      </c>
      <c r="I450" s="220"/>
      <c r="J450" s="221">
        <f>ROUND(I450*H450,2)</f>
        <v>0</v>
      </c>
      <c r="K450" s="217" t="s">
        <v>199</v>
      </c>
      <c r="L450" s="47"/>
      <c r="M450" s="222" t="s">
        <v>19</v>
      </c>
      <c r="N450" s="223" t="s">
        <v>40</v>
      </c>
      <c r="O450" s="87"/>
      <c r="P450" s="224">
        <f>O450*H450</f>
        <v>0</v>
      </c>
      <c r="Q450" s="224">
        <v>0.0073499999999999998</v>
      </c>
      <c r="R450" s="224">
        <f>Q450*H450</f>
        <v>1.6881185999999999</v>
      </c>
      <c r="S450" s="224">
        <v>0</v>
      </c>
      <c r="T450" s="225">
        <f>S450*H450</f>
        <v>0</v>
      </c>
      <c r="U450" s="41"/>
      <c r="V450" s="41"/>
      <c r="W450" s="41"/>
      <c r="X450" s="41"/>
      <c r="Y450" s="41"/>
      <c r="Z450" s="41"/>
      <c r="AA450" s="41"/>
      <c r="AB450" s="41"/>
      <c r="AC450" s="41"/>
      <c r="AD450" s="41"/>
      <c r="AE450" s="41"/>
      <c r="AR450" s="226" t="s">
        <v>200</v>
      </c>
      <c r="AT450" s="226" t="s">
        <v>195</v>
      </c>
      <c r="AU450" s="226" t="s">
        <v>78</v>
      </c>
      <c r="AY450" s="20" t="s">
        <v>193</v>
      </c>
      <c r="BE450" s="227">
        <f>IF(N450="základní",J450,0)</f>
        <v>0</v>
      </c>
      <c r="BF450" s="227">
        <f>IF(N450="snížená",J450,0)</f>
        <v>0</v>
      </c>
      <c r="BG450" s="227">
        <f>IF(N450="zákl. přenesená",J450,0)</f>
        <v>0</v>
      </c>
      <c r="BH450" s="227">
        <f>IF(N450="sníž. přenesená",J450,0)</f>
        <v>0</v>
      </c>
      <c r="BI450" s="227">
        <f>IF(N450="nulová",J450,0)</f>
        <v>0</v>
      </c>
      <c r="BJ450" s="20" t="s">
        <v>76</v>
      </c>
      <c r="BK450" s="227">
        <f>ROUND(I450*H450,2)</f>
        <v>0</v>
      </c>
      <c r="BL450" s="20" t="s">
        <v>200</v>
      </c>
      <c r="BM450" s="226" t="s">
        <v>1994</v>
      </c>
    </row>
    <row r="451" s="2" customFormat="1">
      <c r="A451" s="41"/>
      <c r="B451" s="42"/>
      <c r="C451" s="43"/>
      <c r="D451" s="228" t="s">
        <v>202</v>
      </c>
      <c r="E451" s="43"/>
      <c r="F451" s="229" t="s">
        <v>1995</v>
      </c>
      <c r="G451" s="43"/>
      <c r="H451" s="43"/>
      <c r="I451" s="230"/>
      <c r="J451" s="43"/>
      <c r="K451" s="43"/>
      <c r="L451" s="47"/>
      <c r="M451" s="231"/>
      <c r="N451" s="232"/>
      <c r="O451" s="87"/>
      <c r="P451" s="87"/>
      <c r="Q451" s="87"/>
      <c r="R451" s="87"/>
      <c r="S451" s="87"/>
      <c r="T451" s="88"/>
      <c r="U451" s="41"/>
      <c r="V451" s="41"/>
      <c r="W451" s="41"/>
      <c r="X451" s="41"/>
      <c r="Y451" s="41"/>
      <c r="Z451" s="41"/>
      <c r="AA451" s="41"/>
      <c r="AB451" s="41"/>
      <c r="AC451" s="41"/>
      <c r="AD451" s="41"/>
      <c r="AE451" s="41"/>
      <c r="AT451" s="20" t="s">
        <v>202</v>
      </c>
      <c r="AU451" s="20" t="s">
        <v>78</v>
      </c>
    </row>
    <row r="452" s="2" customFormat="1">
      <c r="A452" s="41"/>
      <c r="B452" s="42"/>
      <c r="C452" s="43"/>
      <c r="D452" s="233" t="s">
        <v>204</v>
      </c>
      <c r="E452" s="43"/>
      <c r="F452" s="234" t="s">
        <v>1996</v>
      </c>
      <c r="G452" s="43"/>
      <c r="H452" s="43"/>
      <c r="I452" s="230"/>
      <c r="J452" s="43"/>
      <c r="K452" s="43"/>
      <c r="L452" s="47"/>
      <c r="M452" s="231"/>
      <c r="N452" s="232"/>
      <c r="O452" s="87"/>
      <c r="P452" s="87"/>
      <c r="Q452" s="87"/>
      <c r="R452" s="87"/>
      <c r="S452" s="87"/>
      <c r="T452" s="88"/>
      <c r="U452" s="41"/>
      <c r="V452" s="41"/>
      <c r="W452" s="41"/>
      <c r="X452" s="41"/>
      <c r="Y452" s="41"/>
      <c r="Z452" s="41"/>
      <c r="AA452" s="41"/>
      <c r="AB452" s="41"/>
      <c r="AC452" s="41"/>
      <c r="AD452" s="41"/>
      <c r="AE452" s="41"/>
      <c r="AT452" s="20" t="s">
        <v>204</v>
      </c>
      <c r="AU452" s="20" t="s">
        <v>78</v>
      </c>
    </row>
    <row r="453" s="13" customFormat="1">
      <c r="A453" s="13"/>
      <c r="B453" s="235"/>
      <c r="C453" s="236"/>
      <c r="D453" s="228" t="s">
        <v>206</v>
      </c>
      <c r="E453" s="237" t="s">
        <v>19</v>
      </c>
      <c r="F453" s="238" t="s">
        <v>279</v>
      </c>
      <c r="G453" s="236"/>
      <c r="H453" s="237" t="s">
        <v>19</v>
      </c>
      <c r="I453" s="239"/>
      <c r="J453" s="236"/>
      <c r="K453" s="236"/>
      <c r="L453" s="240"/>
      <c r="M453" s="241"/>
      <c r="N453" s="242"/>
      <c r="O453" s="242"/>
      <c r="P453" s="242"/>
      <c r="Q453" s="242"/>
      <c r="R453" s="242"/>
      <c r="S453" s="242"/>
      <c r="T453" s="243"/>
      <c r="U453" s="13"/>
      <c r="V453" s="13"/>
      <c r="W453" s="13"/>
      <c r="X453" s="13"/>
      <c r="Y453" s="13"/>
      <c r="Z453" s="13"/>
      <c r="AA453" s="13"/>
      <c r="AB453" s="13"/>
      <c r="AC453" s="13"/>
      <c r="AD453" s="13"/>
      <c r="AE453" s="13"/>
      <c r="AT453" s="244" t="s">
        <v>206</v>
      </c>
      <c r="AU453" s="244" t="s">
        <v>78</v>
      </c>
      <c r="AV453" s="13" t="s">
        <v>76</v>
      </c>
      <c r="AW453" s="13" t="s">
        <v>31</v>
      </c>
      <c r="AX453" s="13" t="s">
        <v>69</v>
      </c>
      <c r="AY453" s="244" t="s">
        <v>193</v>
      </c>
    </row>
    <row r="454" s="13" customFormat="1">
      <c r="A454" s="13"/>
      <c r="B454" s="235"/>
      <c r="C454" s="236"/>
      <c r="D454" s="228" t="s">
        <v>206</v>
      </c>
      <c r="E454" s="237" t="s">
        <v>19</v>
      </c>
      <c r="F454" s="238" t="s">
        <v>1997</v>
      </c>
      <c r="G454" s="236"/>
      <c r="H454" s="237" t="s">
        <v>19</v>
      </c>
      <c r="I454" s="239"/>
      <c r="J454" s="236"/>
      <c r="K454" s="236"/>
      <c r="L454" s="240"/>
      <c r="M454" s="241"/>
      <c r="N454" s="242"/>
      <c r="O454" s="242"/>
      <c r="P454" s="242"/>
      <c r="Q454" s="242"/>
      <c r="R454" s="242"/>
      <c r="S454" s="242"/>
      <c r="T454" s="243"/>
      <c r="U454" s="13"/>
      <c r="V454" s="13"/>
      <c r="W454" s="13"/>
      <c r="X454" s="13"/>
      <c r="Y454" s="13"/>
      <c r="Z454" s="13"/>
      <c r="AA454" s="13"/>
      <c r="AB454" s="13"/>
      <c r="AC454" s="13"/>
      <c r="AD454" s="13"/>
      <c r="AE454" s="13"/>
      <c r="AT454" s="244" t="s">
        <v>206</v>
      </c>
      <c r="AU454" s="244" t="s">
        <v>78</v>
      </c>
      <c r="AV454" s="13" t="s">
        <v>76</v>
      </c>
      <c r="AW454" s="13" t="s">
        <v>31</v>
      </c>
      <c r="AX454" s="13" t="s">
        <v>69</v>
      </c>
      <c r="AY454" s="244" t="s">
        <v>193</v>
      </c>
    </row>
    <row r="455" s="14" customFormat="1">
      <c r="A455" s="14"/>
      <c r="B455" s="245"/>
      <c r="C455" s="246"/>
      <c r="D455" s="228" t="s">
        <v>206</v>
      </c>
      <c r="E455" s="247" t="s">
        <v>19</v>
      </c>
      <c r="F455" s="248" t="s">
        <v>1998</v>
      </c>
      <c r="G455" s="246"/>
      <c r="H455" s="249">
        <v>114.83799999999999</v>
      </c>
      <c r="I455" s="250"/>
      <c r="J455" s="246"/>
      <c r="K455" s="246"/>
      <c r="L455" s="251"/>
      <c r="M455" s="252"/>
      <c r="N455" s="253"/>
      <c r="O455" s="253"/>
      <c r="P455" s="253"/>
      <c r="Q455" s="253"/>
      <c r="R455" s="253"/>
      <c r="S455" s="253"/>
      <c r="T455" s="254"/>
      <c r="U455" s="14"/>
      <c r="V455" s="14"/>
      <c r="W455" s="14"/>
      <c r="X455" s="14"/>
      <c r="Y455" s="14"/>
      <c r="Z455" s="14"/>
      <c r="AA455" s="14"/>
      <c r="AB455" s="14"/>
      <c r="AC455" s="14"/>
      <c r="AD455" s="14"/>
      <c r="AE455" s="14"/>
      <c r="AT455" s="255" t="s">
        <v>206</v>
      </c>
      <c r="AU455" s="255" t="s">
        <v>78</v>
      </c>
      <c r="AV455" s="14" t="s">
        <v>78</v>
      </c>
      <c r="AW455" s="14" t="s">
        <v>31</v>
      </c>
      <c r="AX455" s="14" t="s">
        <v>76</v>
      </c>
      <c r="AY455" s="255" t="s">
        <v>193</v>
      </c>
    </row>
    <row r="456" s="14" customFormat="1">
      <c r="A456" s="14"/>
      <c r="B456" s="245"/>
      <c r="C456" s="246"/>
      <c r="D456" s="228" t="s">
        <v>206</v>
      </c>
      <c r="E456" s="246"/>
      <c r="F456" s="248" t="s">
        <v>1999</v>
      </c>
      <c r="G456" s="246"/>
      <c r="H456" s="249">
        <v>229.67599999999999</v>
      </c>
      <c r="I456" s="250"/>
      <c r="J456" s="246"/>
      <c r="K456" s="246"/>
      <c r="L456" s="251"/>
      <c r="M456" s="252"/>
      <c r="N456" s="253"/>
      <c r="O456" s="253"/>
      <c r="P456" s="253"/>
      <c r="Q456" s="253"/>
      <c r="R456" s="253"/>
      <c r="S456" s="253"/>
      <c r="T456" s="254"/>
      <c r="U456" s="14"/>
      <c r="V456" s="14"/>
      <c r="W456" s="14"/>
      <c r="X456" s="14"/>
      <c r="Y456" s="14"/>
      <c r="Z456" s="14"/>
      <c r="AA456" s="14"/>
      <c r="AB456" s="14"/>
      <c r="AC456" s="14"/>
      <c r="AD456" s="14"/>
      <c r="AE456" s="14"/>
      <c r="AT456" s="255" t="s">
        <v>206</v>
      </c>
      <c r="AU456" s="255" t="s">
        <v>78</v>
      </c>
      <c r="AV456" s="14" t="s">
        <v>78</v>
      </c>
      <c r="AW456" s="14" t="s">
        <v>4</v>
      </c>
      <c r="AX456" s="14" t="s">
        <v>76</v>
      </c>
      <c r="AY456" s="255" t="s">
        <v>193</v>
      </c>
    </row>
    <row r="457" s="2" customFormat="1" ht="24.15" customHeight="1">
      <c r="A457" s="41"/>
      <c r="B457" s="42"/>
      <c r="C457" s="215" t="s">
        <v>523</v>
      </c>
      <c r="D457" s="215" t="s">
        <v>195</v>
      </c>
      <c r="E457" s="216" t="s">
        <v>2000</v>
      </c>
      <c r="F457" s="217" t="s">
        <v>2001</v>
      </c>
      <c r="G457" s="218" t="s">
        <v>258</v>
      </c>
      <c r="H457" s="219">
        <v>114.83799999999999</v>
      </c>
      <c r="I457" s="220"/>
      <c r="J457" s="221">
        <f>ROUND(I457*H457,2)</f>
        <v>0</v>
      </c>
      <c r="K457" s="217" t="s">
        <v>199</v>
      </c>
      <c r="L457" s="47"/>
      <c r="M457" s="222" t="s">
        <v>19</v>
      </c>
      <c r="N457" s="223" t="s">
        <v>40</v>
      </c>
      <c r="O457" s="87"/>
      <c r="P457" s="224">
        <f>O457*H457</f>
        <v>0</v>
      </c>
      <c r="Q457" s="224">
        <v>0.0085961600000000003</v>
      </c>
      <c r="R457" s="224">
        <f>Q457*H457</f>
        <v>0.98716582207999992</v>
      </c>
      <c r="S457" s="224">
        <v>0</v>
      </c>
      <c r="T457" s="225">
        <f>S457*H457</f>
        <v>0</v>
      </c>
      <c r="U457" s="41"/>
      <c r="V457" s="41"/>
      <c r="W457" s="41"/>
      <c r="X457" s="41"/>
      <c r="Y457" s="41"/>
      <c r="Z457" s="41"/>
      <c r="AA457" s="41"/>
      <c r="AB457" s="41"/>
      <c r="AC457" s="41"/>
      <c r="AD457" s="41"/>
      <c r="AE457" s="41"/>
      <c r="AR457" s="226" t="s">
        <v>200</v>
      </c>
      <c r="AT457" s="226" t="s">
        <v>195</v>
      </c>
      <c r="AU457" s="226" t="s">
        <v>78</v>
      </c>
      <c r="AY457" s="20" t="s">
        <v>193</v>
      </c>
      <c r="BE457" s="227">
        <f>IF(N457="základní",J457,0)</f>
        <v>0</v>
      </c>
      <c r="BF457" s="227">
        <f>IF(N457="snížená",J457,0)</f>
        <v>0</v>
      </c>
      <c r="BG457" s="227">
        <f>IF(N457="zákl. přenesená",J457,0)</f>
        <v>0</v>
      </c>
      <c r="BH457" s="227">
        <f>IF(N457="sníž. přenesená",J457,0)</f>
        <v>0</v>
      </c>
      <c r="BI457" s="227">
        <f>IF(N457="nulová",J457,0)</f>
        <v>0</v>
      </c>
      <c r="BJ457" s="20" t="s">
        <v>76</v>
      </c>
      <c r="BK457" s="227">
        <f>ROUND(I457*H457,2)</f>
        <v>0</v>
      </c>
      <c r="BL457" s="20" t="s">
        <v>200</v>
      </c>
      <c r="BM457" s="226" t="s">
        <v>2002</v>
      </c>
    </row>
    <row r="458" s="2" customFormat="1">
      <c r="A458" s="41"/>
      <c r="B458" s="42"/>
      <c r="C458" s="43"/>
      <c r="D458" s="228" t="s">
        <v>202</v>
      </c>
      <c r="E458" s="43"/>
      <c r="F458" s="229" t="s">
        <v>2003</v>
      </c>
      <c r="G458" s="43"/>
      <c r="H458" s="43"/>
      <c r="I458" s="230"/>
      <c r="J458" s="43"/>
      <c r="K458" s="43"/>
      <c r="L458" s="47"/>
      <c r="M458" s="231"/>
      <c r="N458" s="232"/>
      <c r="O458" s="87"/>
      <c r="P458" s="87"/>
      <c r="Q458" s="87"/>
      <c r="R458" s="87"/>
      <c r="S458" s="87"/>
      <c r="T458" s="88"/>
      <c r="U458" s="41"/>
      <c r="V458" s="41"/>
      <c r="W458" s="41"/>
      <c r="X458" s="41"/>
      <c r="Y458" s="41"/>
      <c r="Z458" s="41"/>
      <c r="AA458" s="41"/>
      <c r="AB458" s="41"/>
      <c r="AC458" s="41"/>
      <c r="AD458" s="41"/>
      <c r="AE458" s="41"/>
      <c r="AT458" s="20" t="s">
        <v>202</v>
      </c>
      <c r="AU458" s="20" t="s">
        <v>78</v>
      </c>
    </row>
    <row r="459" s="2" customFormat="1">
      <c r="A459" s="41"/>
      <c r="B459" s="42"/>
      <c r="C459" s="43"/>
      <c r="D459" s="233" t="s">
        <v>204</v>
      </c>
      <c r="E459" s="43"/>
      <c r="F459" s="234" t="s">
        <v>2004</v>
      </c>
      <c r="G459" s="43"/>
      <c r="H459" s="43"/>
      <c r="I459" s="230"/>
      <c r="J459" s="43"/>
      <c r="K459" s="43"/>
      <c r="L459" s="47"/>
      <c r="M459" s="231"/>
      <c r="N459" s="232"/>
      <c r="O459" s="87"/>
      <c r="P459" s="87"/>
      <c r="Q459" s="87"/>
      <c r="R459" s="87"/>
      <c r="S459" s="87"/>
      <c r="T459" s="88"/>
      <c r="U459" s="41"/>
      <c r="V459" s="41"/>
      <c r="W459" s="41"/>
      <c r="X459" s="41"/>
      <c r="Y459" s="41"/>
      <c r="Z459" s="41"/>
      <c r="AA459" s="41"/>
      <c r="AB459" s="41"/>
      <c r="AC459" s="41"/>
      <c r="AD459" s="41"/>
      <c r="AE459" s="41"/>
      <c r="AT459" s="20" t="s">
        <v>204</v>
      </c>
      <c r="AU459" s="20" t="s">
        <v>78</v>
      </c>
    </row>
    <row r="460" s="13" customFormat="1">
      <c r="A460" s="13"/>
      <c r="B460" s="235"/>
      <c r="C460" s="236"/>
      <c r="D460" s="228" t="s">
        <v>206</v>
      </c>
      <c r="E460" s="237" t="s">
        <v>19</v>
      </c>
      <c r="F460" s="238" t="s">
        <v>279</v>
      </c>
      <c r="G460" s="236"/>
      <c r="H460" s="237" t="s">
        <v>19</v>
      </c>
      <c r="I460" s="239"/>
      <c r="J460" s="236"/>
      <c r="K460" s="236"/>
      <c r="L460" s="240"/>
      <c r="M460" s="241"/>
      <c r="N460" s="242"/>
      <c r="O460" s="242"/>
      <c r="P460" s="242"/>
      <c r="Q460" s="242"/>
      <c r="R460" s="242"/>
      <c r="S460" s="242"/>
      <c r="T460" s="243"/>
      <c r="U460" s="13"/>
      <c r="V460" s="13"/>
      <c r="W460" s="13"/>
      <c r="X460" s="13"/>
      <c r="Y460" s="13"/>
      <c r="Z460" s="13"/>
      <c r="AA460" s="13"/>
      <c r="AB460" s="13"/>
      <c r="AC460" s="13"/>
      <c r="AD460" s="13"/>
      <c r="AE460" s="13"/>
      <c r="AT460" s="244" t="s">
        <v>206</v>
      </c>
      <c r="AU460" s="244" t="s">
        <v>78</v>
      </c>
      <c r="AV460" s="13" t="s">
        <v>76</v>
      </c>
      <c r="AW460" s="13" t="s">
        <v>31</v>
      </c>
      <c r="AX460" s="13" t="s">
        <v>69</v>
      </c>
      <c r="AY460" s="244" t="s">
        <v>193</v>
      </c>
    </row>
    <row r="461" s="13" customFormat="1">
      <c r="A461" s="13"/>
      <c r="B461" s="235"/>
      <c r="C461" s="236"/>
      <c r="D461" s="228" t="s">
        <v>206</v>
      </c>
      <c r="E461" s="237" t="s">
        <v>19</v>
      </c>
      <c r="F461" s="238" t="s">
        <v>2005</v>
      </c>
      <c r="G461" s="236"/>
      <c r="H461" s="237" t="s">
        <v>19</v>
      </c>
      <c r="I461" s="239"/>
      <c r="J461" s="236"/>
      <c r="K461" s="236"/>
      <c r="L461" s="240"/>
      <c r="M461" s="241"/>
      <c r="N461" s="242"/>
      <c r="O461" s="242"/>
      <c r="P461" s="242"/>
      <c r="Q461" s="242"/>
      <c r="R461" s="242"/>
      <c r="S461" s="242"/>
      <c r="T461" s="243"/>
      <c r="U461" s="13"/>
      <c r="V461" s="13"/>
      <c r="W461" s="13"/>
      <c r="X461" s="13"/>
      <c r="Y461" s="13"/>
      <c r="Z461" s="13"/>
      <c r="AA461" s="13"/>
      <c r="AB461" s="13"/>
      <c r="AC461" s="13"/>
      <c r="AD461" s="13"/>
      <c r="AE461" s="13"/>
      <c r="AT461" s="244" t="s">
        <v>206</v>
      </c>
      <c r="AU461" s="244" t="s">
        <v>78</v>
      </c>
      <c r="AV461" s="13" t="s">
        <v>76</v>
      </c>
      <c r="AW461" s="13" t="s">
        <v>31</v>
      </c>
      <c r="AX461" s="13" t="s">
        <v>69</v>
      </c>
      <c r="AY461" s="244" t="s">
        <v>193</v>
      </c>
    </row>
    <row r="462" s="14" customFormat="1">
      <c r="A462" s="14"/>
      <c r="B462" s="245"/>
      <c r="C462" s="246"/>
      <c r="D462" s="228" t="s">
        <v>206</v>
      </c>
      <c r="E462" s="247" t="s">
        <v>19</v>
      </c>
      <c r="F462" s="248" t="s">
        <v>2006</v>
      </c>
      <c r="G462" s="246"/>
      <c r="H462" s="249">
        <v>25.379999999999999</v>
      </c>
      <c r="I462" s="250"/>
      <c r="J462" s="246"/>
      <c r="K462" s="246"/>
      <c r="L462" s="251"/>
      <c r="M462" s="252"/>
      <c r="N462" s="253"/>
      <c r="O462" s="253"/>
      <c r="P462" s="253"/>
      <c r="Q462" s="253"/>
      <c r="R462" s="253"/>
      <c r="S462" s="253"/>
      <c r="T462" s="254"/>
      <c r="U462" s="14"/>
      <c r="V462" s="14"/>
      <c r="W462" s="14"/>
      <c r="X462" s="14"/>
      <c r="Y462" s="14"/>
      <c r="Z462" s="14"/>
      <c r="AA462" s="14"/>
      <c r="AB462" s="14"/>
      <c r="AC462" s="14"/>
      <c r="AD462" s="14"/>
      <c r="AE462" s="14"/>
      <c r="AT462" s="255" t="s">
        <v>206</v>
      </c>
      <c r="AU462" s="255" t="s">
        <v>78</v>
      </c>
      <c r="AV462" s="14" t="s">
        <v>78</v>
      </c>
      <c r="AW462" s="14" t="s">
        <v>31</v>
      </c>
      <c r="AX462" s="14" t="s">
        <v>69</v>
      </c>
      <c r="AY462" s="255" t="s">
        <v>193</v>
      </c>
    </row>
    <row r="463" s="13" customFormat="1">
      <c r="A463" s="13"/>
      <c r="B463" s="235"/>
      <c r="C463" s="236"/>
      <c r="D463" s="228" t="s">
        <v>206</v>
      </c>
      <c r="E463" s="237" t="s">
        <v>19</v>
      </c>
      <c r="F463" s="238" t="s">
        <v>1982</v>
      </c>
      <c r="G463" s="236"/>
      <c r="H463" s="237" t="s">
        <v>19</v>
      </c>
      <c r="I463" s="239"/>
      <c r="J463" s="236"/>
      <c r="K463" s="236"/>
      <c r="L463" s="240"/>
      <c r="M463" s="241"/>
      <c r="N463" s="242"/>
      <c r="O463" s="242"/>
      <c r="P463" s="242"/>
      <c r="Q463" s="242"/>
      <c r="R463" s="242"/>
      <c r="S463" s="242"/>
      <c r="T463" s="243"/>
      <c r="U463" s="13"/>
      <c r="V463" s="13"/>
      <c r="W463" s="13"/>
      <c r="X463" s="13"/>
      <c r="Y463" s="13"/>
      <c r="Z463" s="13"/>
      <c r="AA463" s="13"/>
      <c r="AB463" s="13"/>
      <c r="AC463" s="13"/>
      <c r="AD463" s="13"/>
      <c r="AE463" s="13"/>
      <c r="AT463" s="244" t="s">
        <v>206</v>
      </c>
      <c r="AU463" s="244" t="s">
        <v>78</v>
      </c>
      <c r="AV463" s="13" t="s">
        <v>76</v>
      </c>
      <c r="AW463" s="13" t="s">
        <v>31</v>
      </c>
      <c r="AX463" s="13" t="s">
        <v>69</v>
      </c>
      <c r="AY463" s="244" t="s">
        <v>193</v>
      </c>
    </row>
    <row r="464" s="14" customFormat="1">
      <c r="A464" s="14"/>
      <c r="B464" s="245"/>
      <c r="C464" s="246"/>
      <c r="D464" s="228" t="s">
        <v>206</v>
      </c>
      <c r="E464" s="247" t="s">
        <v>19</v>
      </c>
      <c r="F464" s="248" t="s">
        <v>1983</v>
      </c>
      <c r="G464" s="246"/>
      <c r="H464" s="249">
        <v>32.200000000000003</v>
      </c>
      <c r="I464" s="250"/>
      <c r="J464" s="246"/>
      <c r="K464" s="246"/>
      <c r="L464" s="251"/>
      <c r="M464" s="252"/>
      <c r="N464" s="253"/>
      <c r="O464" s="253"/>
      <c r="P464" s="253"/>
      <c r="Q464" s="253"/>
      <c r="R464" s="253"/>
      <c r="S464" s="253"/>
      <c r="T464" s="254"/>
      <c r="U464" s="14"/>
      <c r="V464" s="14"/>
      <c r="W464" s="14"/>
      <c r="X464" s="14"/>
      <c r="Y464" s="14"/>
      <c r="Z464" s="14"/>
      <c r="AA464" s="14"/>
      <c r="AB464" s="14"/>
      <c r="AC464" s="14"/>
      <c r="AD464" s="14"/>
      <c r="AE464" s="14"/>
      <c r="AT464" s="255" t="s">
        <v>206</v>
      </c>
      <c r="AU464" s="255" t="s">
        <v>78</v>
      </c>
      <c r="AV464" s="14" t="s">
        <v>78</v>
      </c>
      <c r="AW464" s="14" t="s">
        <v>31</v>
      </c>
      <c r="AX464" s="14" t="s">
        <v>69</v>
      </c>
      <c r="AY464" s="255" t="s">
        <v>193</v>
      </c>
    </row>
    <row r="465" s="14" customFormat="1">
      <c r="A465" s="14"/>
      <c r="B465" s="245"/>
      <c r="C465" s="246"/>
      <c r="D465" s="228" t="s">
        <v>206</v>
      </c>
      <c r="E465" s="247" t="s">
        <v>19</v>
      </c>
      <c r="F465" s="248" t="s">
        <v>1984</v>
      </c>
      <c r="G465" s="246"/>
      <c r="H465" s="249">
        <v>61.579999999999998</v>
      </c>
      <c r="I465" s="250"/>
      <c r="J465" s="246"/>
      <c r="K465" s="246"/>
      <c r="L465" s="251"/>
      <c r="M465" s="252"/>
      <c r="N465" s="253"/>
      <c r="O465" s="253"/>
      <c r="P465" s="253"/>
      <c r="Q465" s="253"/>
      <c r="R465" s="253"/>
      <c r="S465" s="253"/>
      <c r="T465" s="254"/>
      <c r="U465" s="14"/>
      <c r="V465" s="14"/>
      <c r="W465" s="14"/>
      <c r="X465" s="14"/>
      <c r="Y465" s="14"/>
      <c r="Z465" s="14"/>
      <c r="AA465" s="14"/>
      <c r="AB465" s="14"/>
      <c r="AC465" s="14"/>
      <c r="AD465" s="14"/>
      <c r="AE465" s="14"/>
      <c r="AT465" s="255" t="s">
        <v>206</v>
      </c>
      <c r="AU465" s="255" t="s">
        <v>78</v>
      </c>
      <c r="AV465" s="14" t="s">
        <v>78</v>
      </c>
      <c r="AW465" s="14" t="s">
        <v>31</v>
      </c>
      <c r="AX465" s="14" t="s">
        <v>69</v>
      </c>
      <c r="AY465" s="255" t="s">
        <v>193</v>
      </c>
    </row>
    <row r="466" s="14" customFormat="1">
      <c r="A466" s="14"/>
      <c r="B466" s="245"/>
      <c r="C466" s="246"/>
      <c r="D466" s="228" t="s">
        <v>206</v>
      </c>
      <c r="E466" s="247" t="s">
        <v>19</v>
      </c>
      <c r="F466" s="248" t="s">
        <v>1985</v>
      </c>
      <c r="G466" s="246"/>
      <c r="H466" s="249">
        <v>-8.2219999999999995</v>
      </c>
      <c r="I466" s="250"/>
      <c r="J466" s="246"/>
      <c r="K466" s="246"/>
      <c r="L466" s="251"/>
      <c r="M466" s="252"/>
      <c r="N466" s="253"/>
      <c r="O466" s="253"/>
      <c r="P466" s="253"/>
      <c r="Q466" s="253"/>
      <c r="R466" s="253"/>
      <c r="S466" s="253"/>
      <c r="T466" s="254"/>
      <c r="U466" s="14"/>
      <c r="V466" s="14"/>
      <c r="W466" s="14"/>
      <c r="X466" s="14"/>
      <c r="Y466" s="14"/>
      <c r="Z466" s="14"/>
      <c r="AA466" s="14"/>
      <c r="AB466" s="14"/>
      <c r="AC466" s="14"/>
      <c r="AD466" s="14"/>
      <c r="AE466" s="14"/>
      <c r="AT466" s="255" t="s">
        <v>206</v>
      </c>
      <c r="AU466" s="255" t="s">
        <v>78</v>
      </c>
      <c r="AV466" s="14" t="s">
        <v>78</v>
      </c>
      <c r="AW466" s="14" t="s">
        <v>31</v>
      </c>
      <c r="AX466" s="14" t="s">
        <v>69</v>
      </c>
      <c r="AY466" s="255" t="s">
        <v>193</v>
      </c>
    </row>
    <row r="467" s="14" customFormat="1">
      <c r="A467" s="14"/>
      <c r="B467" s="245"/>
      <c r="C467" s="246"/>
      <c r="D467" s="228" t="s">
        <v>206</v>
      </c>
      <c r="E467" s="247" t="s">
        <v>19</v>
      </c>
      <c r="F467" s="248" t="s">
        <v>1986</v>
      </c>
      <c r="G467" s="246"/>
      <c r="H467" s="249">
        <v>3.8999999999999999</v>
      </c>
      <c r="I467" s="250"/>
      <c r="J467" s="246"/>
      <c r="K467" s="246"/>
      <c r="L467" s="251"/>
      <c r="M467" s="252"/>
      <c r="N467" s="253"/>
      <c r="O467" s="253"/>
      <c r="P467" s="253"/>
      <c r="Q467" s="253"/>
      <c r="R467" s="253"/>
      <c r="S467" s="253"/>
      <c r="T467" s="254"/>
      <c r="U467" s="14"/>
      <c r="V467" s="14"/>
      <c r="W467" s="14"/>
      <c r="X467" s="14"/>
      <c r="Y467" s="14"/>
      <c r="Z467" s="14"/>
      <c r="AA467" s="14"/>
      <c r="AB467" s="14"/>
      <c r="AC467" s="14"/>
      <c r="AD467" s="14"/>
      <c r="AE467" s="14"/>
      <c r="AT467" s="255" t="s">
        <v>206</v>
      </c>
      <c r="AU467" s="255" t="s">
        <v>78</v>
      </c>
      <c r="AV467" s="14" t="s">
        <v>78</v>
      </c>
      <c r="AW467" s="14" t="s">
        <v>31</v>
      </c>
      <c r="AX467" s="14" t="s">
        <v>69</v>
      </c>
      <c r="AY467" s="255" t="s">
        <v>193</v>
      </c>
    </row>
    <row r="468" s="15" customFormat="1">
      <c r="A468" s="15"/>
      <c r="B468" s="256"/>
      <c r="C468" s="257"/>
      <c r="D468" s="228" t="s">
        <v>206</v>
      </c>
      <c r="E468" s="258" t="s">
        <v>19</v>
      </c>
      <c r="F468" s="259" t="s">
        <v>218</v>
      </c>
      <c r="G468" s="257"/>
      <c r="H468" s="260">
        <v>114.83799999999999</v>
      </c>
      <c r="I468" s="261"/>
      <c r="J468" s="257"/>
      <c r="K468" s="257"/>
      <c r="L468" s="262"/>
      <c r="M468" s="263"/>
      <c r="N468" s="264"/>
      <c r="O468" s="264"/>
      <c r="P468" s="264"/>
      <c r="Q468" s="264"/>
      <c r="R468" s="264"/>
      <c r="S468" s="264"/>
      <c r="T468" s="265"/>
      <c r="U468" s="15"/>
      <c r="V468" s="15"/>
      <c r="W468" s="15"/>
      <c r="X468" s="15"/>
      <c r="Y468" s="15"/>
      <c r="Z468" s="15"/>
      <c r="AA468" s="15"/>
      <c r="AB468" s="15"/>
      <c r="AC468" s="15"/>
      <c r="AD468" s="15"/>
      <c r="AE468" s="15"/>
      <c r="AT468" s="266" t="s">
        <v>206</v>
      </c>
      <c r="AU468" s="266" t="s">
        <v>78</v>
      </c>
      <c r="AV468" s="15" t="s">
        <v>200</v>
      </c>
      <c r="AW468" s="15" t="s">
        <v>31</v>
      </c>
      <c r="AX468" s="15" t="s">
        <v>76</v>
      </c>
      <c r="AY468" s="266" t="s">
        <v>193</v>
      </c>
    </row>
    <row r="469" s="2" customFormat="1" ht="16.5" customHeight="1">
      <c r="A469" s="41"/>
      <c r="B469" s="42"/>
      <c r="C469" s="274" t="s">
        <v>530</v>
      </c>
      <c r="D469" s="274" t="s">
        <v>1765</v>
      </c>
      <c r="E469" s="275" t="s">
        <v>2007</v>
      </c>
      <c r="F469" s="276" t="s">
        <v>2008</v>
      </c>
      <c r="G469" s="277" t="s">
        <v>258</v>
      </c>
      <c r="H469" s="278">
        <v>27.917999999999999</v>
      </c>
      <c r="I469" s="279"/>
      <c r="J469" s="280">
        <f>ROUND(I469*H469,2)</f>
        <v>0</v>
      </c>
      <c r="K469" s="276" t="s">
        <v>199</v>
      </c>
      <c r="L469" s="281"/>
      <c r="M469" s="282" t="s">
        <v>19</v>
      </c>
      <c r="N469" s="283" t="s">
        <v>40</v>
      </c>
      <c r="O469" s="87"/>
      <c r="P469" s="224">
        <f>O469*H469</f>
        <v>0</v>
      </c>
      <c r="Q469" s="224">
        <v>0.0041000000000000003</v>
      </c>
      <c r="R469" s="224">
        <f>Q469*H469</f>
        <v>0.1144638</v>
      </c>
      <c r="S469" s="224">
        <v>0</v>
      </c>
      <c r="T469" s="225">
        <f>S469*H469</f>
        <v>0</v>
      </c>
      <c r="U469" s="41"/>
      <c r="V469" s="41"/>
      <c r="W469" s="41"/>
      <c r="X469" s="41"/>
      <c r="Y469" s="41"/>
      <c r="Z469" s="41"/>
      <c r="AA469" s="41"/>
      <c r="AB469" s="41"/>
      <c r="AC469" s="41"/>
      <c r="AD469" s="41"/>
      <c r="AE469" s="41"/>
      <c r="AR469" s="226" t="s">
        <v>265</v>
      </c>
      <c r="AT469" s="226" t="s">
        <v>1765</v>
      </c>
      <c r="AU469" s="226" t="s">
        <v>78</v>
      </c>
      <c r="AY469" s="20" t="s">
        <v>193</v>
      </c>
      <c r="BE469" s="227">
        <f>IF(N469="základní",J469,0)</f>
        <v>0</v>
      </c>
      <c r="BF469" s="227">
        <f>IF(N469="snížená",J469,0)</f>
        <v>0</v>
      </c>
      <c r="BG469" s="227">
        <f>IF(N469="zákl. přenesená",J469,0)</f>
        <v>0</v>
      </c>
      <c r="BH469" s="227">
        <f>IF(N469="sníž. přenesená",J469,0)</f>
        <v>0</v>
      </c>
      <c r="BI469" s="227">
        <f>IF(N469="nulová",J469,0)</f>
        <v>0</v>
      </c>
      <c r="BJ469" s="20" t="s">
        <v>76</v>
      </c>
      <c r="BK469" s="227">
        <f>ROUND(I469*H469,2)</f>
        <v>0</v>
      </c>
      <c r="BL469" s="20" t="s">
        <v>200</v>
      </c>
      <c r="BM469" s="226" t="s">
        <v>2009</v>
      </c>
    </row>
    <row r="470" s="2" customFormat="1">
      <c r="A470" s="41"/>
      <c r="B470" s="42"/>
      <c r="C470" s="43"/>
      <c r="D470" s="228" t="s">
        <v>202</v>
      </c>
      <c r="E470" s="43"/>
      <c r="F470" s="229" t="s">
        <v>2008</v>
      </c>
      <c r="G470" s="43"/>
      <c r="H470" s="43"/>
      <c r="I470" s="230"/>
      <c r="J470" s="43"/>
      <c r="K470" s="43"/>
      <c r="L470" s="47"/>
      <c r="M470" s="231"/>
      <c r="N470" s="232"/>
      <c r="O470" s="87"/>
      <c r="P470" s="87"/>
      <c r="Q470" s="87"/>
      <c r="R470" s="87"/>
      <c r="S470" s="87"/>
      <c r="T470" s="88"/>
      <c r="U470" s="41"/>
      <c r="V470" s="41"/>
      <c r="W470" s="41"/>
      <c r="X470" s="41"/>
      <c r="Y470" s="41"/>
      <c r="Z470" s="41"/>
      <c r="AA470" s="41"/>
      <c r="AB470" s="41"/>
      <c r="AC470" s="41"/>
      <c r="AD470" s="41"/>
      <c r="AE470" s="41"/>
      <c r="AT470" s="20" t="s">
        <v>202</v>
      </c>
      <c r="AU470" s="20" t="s">
        <v>78</v>
      </c>
    </row>
    <row r="471" s="13" customFormat="1">
      <c r="A471" s="13"/>
      <c r="B471" s="235"/>
      <c r="C471" s="236"/>
      <c r="D471" s="228" t="s">
        <v>206</v>
      </c>
      <c r="E471" s="237" t="s">
        <v>19</v>
      </c>
      <c r="F471" s="238" t="s">
        <v>279</v>
      </c>
      <c r="G471" s="236"/>
      <c r="H471" s="237" t="s">
        <v>19</v>
      </c>
      <c r="I471" s="239"/>
      <c r="J471" s="236"/>
      <c r="K471" s="236"/>
      <c r="L471" s="240"/>
      <c r="M471" s="241"/>
      <c r="N471" s="242"/>
      <c r="O471" s="242"/>
      <c r="P471" s="242"/>
      <c r="Q471" s="242"/>
      <c r="R471" s="242"/>
      <c r="S471" s="242"/>
      <c r="T471" s="243"/>
      <c r="U471" s="13"/>
      <c r="V471" s="13"/>
      <c r="W471" s="13"/>
      <c r="X471" s="13"/>
      <c r="Y471" s="13"/>
      <c r="Z471" s="13"/>
      <c r="AA471" s="13"/>
      <c r="AB471" s="13"/>
      <c r="AC471" s="13"/>
      <c r="AD471" s="13"/>
      <c r="AE471" s="13"/>
      <c r="AT471" s="244" t="s">
        <v>206</v>
      </c>
      <c r="AU471" s="244" t="s">
        <v>78</v>
      </c>
      <c r="AV471" s="13" t="s">
        <v>76</v>
      </c>
      <c r="AW471" s="13" t="s">
        <v>31</v>
      </c>
      <c r="AX471" s="13" t="s">
        <v>69</v>
      </c>
      <c r="AY471" s="244" t="s">
        <v>193</v>
      </c>
    </row>
    <row r="472" s="13" customFormat="1">
      <c r="A472" s="13"/>
      <c r="B472" s="235"/>
      <c r="C472" s="236"/>
      <c r="D472" s="228" t="s">
        <v>206</v>
      </c>
      <c r="E472" s="237" t="s">
        <v>19</v>
      </c>
      <c r="F472" s="238" t="s">
        <v>2005</v>
      </c>
      <c r="G472" s="236"/>
      <c r="H472" s="237" t="s">
        <v>19</v>
      </c>
      <c r="I472" s="239"/>
      <c r="J472" s="236"/>
      <c r="K472" s="236"/>
      <c r="L472" s="240"/>
      <c r="M472" s="241"/>
      <c r="N472" s="242"/>
      <c r="O472" s="242"/>
      <c r="P472" s="242"/>
      <c r="Q472" s="242"/>
      <c r="R472" s="242"/>
      <c r="S472" s="242"/>
      <c r="T472" s="243"/>
      <c r="U472" s="13"/>
      <c r="V472" s="13"/>
      <c r="W472" s="13"/>
      <c r="X472" s="13"/>
      <c r="Y472" s="13"/>
      <c r="Z472" s="13"/>
      <c r="AA472" s="13"/>
      <c r="AB472" s="13"/>
      <c r="AC472" s="13"/>
      <c r="AD472" s="13"/>
      <c r="AE472" s="13"/>
      <c r="AT472" s="244" t="s">
        <v>206</v>
      </c>
      <c r="AU472" s="244" t="s">
        <v>78</v>
      </c>
      <c r="AV472" s="13" t="s">
        <v>76</v>
      </c>
      <c r="AW472" s="13" t="s">
        <v>31</v>
      </c>
      <c r="AX472" s="13" t="s">
        <v>69</v>
      </c>
      <c r="AY472" s="244" t="s">
        <v>193</v>
      </c>
    </row>
    <row r="473" s="14" customFormat="1">
      <c r="A473" s="14"/>
      <c r="B473" s="245"/>
      <c r="C473" s="246"/>
      <c r="D473" s="228" t="s">
        <v>206</v>
      </c>
      <c r="E473" s="247" t="s">
        <v>19</v>
      </c>
      <c r="F473" s="248" t="s">
        <v>2006</v>
      </c>
      <c r="G473" s="246"/>
      <c r="H473" s="249">
        <v>25.379999999999999</v>
      </c>
      <c r="I473" s="250"/>
      <c r="J473" s="246"/>
      <c r="K473" s="246"/>
      <c r="L473" s="251"/>
      <c r="M473" s="252"/>
      <c r="N473" s="253"/>
      <c r="O473" s="253"/>
      <c r="P473" s="253"/>
      <c r="Q473" s="253"/>
      <c r="R473" s="253"/>
      <c r="S473" s="253"/>
      <c r="T473" s="254"/>
      <c r="U473" s="14"/>
      <c r="V473" s="14"/>
      <c r="W473" s="14"/>
      <c r="X473" s="14"/>
      <c r="Y473" s="14"/>
      <c r="Z473" s="14"/>
      <c r="AA473" s="14"/>
      <c r="AB473" s="14"/>
      <c r="AC473" s="14"/>
      <c r="AD473" s="14"/>
      <c r="AE473" s="14"/>
      <c r="AT473" s="255" t="s">
        <v>206</v>
      </c>
      <c r="AU473" s="255" t="s">
        <v>78</v>
      </c>
      <c r="AV473" s="14" t="s">
        <v>78</v>
      </c>
      <c r="AW473" s="14" t="s">
        <v>31</v>
      </c>
      <c r="AX473" s="14" t="s">
        <v>76</v>
      </c>
      <c r="AY473" s="255" t="s">
        <v>193</v>
      </c>
    </row>
    <row r="474" s="14" customFormat="1">
      <c r="A474" s="14"/>
      <c r="B474" s="245"/>
      <c r="C474" s="246"/>
      <c r="D474" s="228" t="s">
        <v>206</v>
      </c>
      <c r="E474" s="246"/>
      <c r="F474" s="248" t="s">
        <v>2010</v>
      </c>
      <c r="G474" s="246"/>
      <c r="H474" s="249">
        <v>27.917999999999999</v>
      </c>
      <c r="I474" s="250"/>
      <c r="J474" s="246"/>
      <c r="K474" s="246"/>
      <c r="L474" s="251"/>
      <c r="M474" s="252"/>
      <c r="N474" s="253"/>
      <c r="O474" s="253"/>
      <c r="P474" s="253"/>
      <c r="Q474" s="253"/>
      <c r="R474" s="253"/>
      <c r="S474" s="253"/>
      <c r="T474" s="254"/>
      <c r="U474" s="14"/>
      <c r="V474" s="14"/>
      <c r="W474" s="14"/>
      <c r="X474" s="14"/>
      <c r="Y474" s="14"/>
      <c r="Z474" s="14"/>
      <c r="AA474" s="14"/>
      <c r="AB474" s="14"/>
      <c r="AC474" s="14"/>
      <c r="AD474" s="14"/>
      <c r="AE474" s="14"/>
      <c r="AT474" s="255" t="s">
        <v>206</v>
      </c>
      <c r="AU474" s="255" t="s">
        <v>78</v>
      </c>
      <c r="AV474" s="14" t="s">
        <v>78</v>
      </c>
      <c r="AW474" s="14" t="s">
        <v>4</v>
      </c>
      <c r="AX474" s="14" t="s">
        <v>76</v>
      </c>
      <c r="AY474" s="255" t="s">
        <v>193</v>
      </c>
    </row>
    <row r="475" s="2" customFormat="1" ht="16.5" customHeight="1">
      <c r="A475" s="41"/>
      <c r="B475" s="42"/>
      <c r="C475" s="274" t="s">
        <v>537</v>
      </c>
      <c r="D475" s="274" t="s">
        <v>1765</v>
      </c>
      <c r="E475" s="275" t="s">
        <v>2011</v>
      </c>
      <c r="F475" s="276" t="s">
        <v>2012</v>
      </c>
      <c r="G475" s="277" t="s">
        <v>258</v>
      </c>
      <c r="H475" s="278">
        <v>98.403999999999996</v>
      </c>
      <c r="I475" s="279"/>
      <c r="J475" s="280">
        <f>ROUND(I475*H475,2)</f>
        <v>0</v>
      </c>
      <c r="K475" s="276" t="s">
        <v>199</v>
      </c>
      <c r="L475" s="281"/>
      <c r="M475" s="282" t="s">
        <v>19</v>
      </c>
      <c r="N475" s="283" t="s">
        <v>40</v>
      </c>
      <c r="O475" s="87"/>
      <c r="P475" s="224">
        <f>O475*H475</f>
        <v>0</v>
      </c>
      <c r="Q475" s="224">
        <v>0.021999999999999999</v>
      </c>
      <c r="R475" s="224">
        <f>Q475*H475</f>
        <v>2.1648879999999999</v>
      </c>
      <c r="S475" s="224">
        <v>0</v>
      </c>
      <c r="T475" s="225">
        <f>S475*H475</f>
        <v>0</v>
      </c>
      <c r="U475" s="41"/>
      <c r="V475" s="41"/>
      <c r="W475" s="41"/>
      <c r="X475" s="41"/>
      <c r="Y475" s="41"/>
      <c r="Z475" s="41"/>
      <c r="AA475" s="41"/>
      <c r="AB475" s="41"/>
      <c r="AC475" s="41"/>
      <c r="AD475" s="41"/>
      <c r="AE475" s="41"/>
      <c r="AR475" s="226" t="s">
        <v>265</v>
      </c>
      <c r="AT475" s="226" t="s">
        <v>1765</v>
      </c>
      <c r="AU475" s="226" t="s">
        <v>78</v>
      </c>
      <c r="AY475" s="20" t="s">
        <v>193</v>
      </c>
      <c r="BE475" s="227">
        <f>IF(N475="základní",J475,0)</f>
        <v>0</v>
      </c>
      <c r="BF475" s="227">
        <f>IF(N475="snížená",J475,0)</f>
        <v>0</v>
      </c>
      <c r="BG475" s="227">
        <f>IF(N475="zákl. přenesená",J475,0)</f>
        <v>0</v>
      </c>
      <c r="BH475" s="227">
        <f>IF(N475="sníž. přenesená",J475,0)</f>
        <v>0</v>
      </c>
      <c r="BI475" s="227">
        <f>IF(N475="nulová",J475,0)</f>
        <v>0</v>
      </c>
      <c r="BJ475" s="20" t="s">
        <v>76</v>
      </c>
      <c r="BK475" s="227">
        <f>ROUND(I475*H475,2)</f>
        <v>0</v>
      </c>
      <c r="BL475" s="20" t="s">
        <v>200</v>
      </c>
      <c r="BM475" s="226" t="s">
        <v>2013</v>
      </c>
    </row>
    <row r="476" s="2" customFormat="1">
      <c r="A476" s="41"/>
      <c r="B476" s="42"/>
      <c r="C476" s="43"/>
      <c r="D476" s="228" t="s">
        <v>202</v>
      </c>
      <c r="E476" s="43"/>
      <c r="F476" s="229" t="s">
        <v>2012</v>
      </c>
      <c r="G476" s="43"/>
      <c r="H476" s="43"/>
      <c r="I476" s="230"/>
      <c r="J476" s="43"/>
      <c r="K476" s="43"/>
      <c r="L476" s="47"/>
      <c r="M476" s="231"/>
      <c r="N476" s="232"/>
      <c r="O476" s="87"/>
      <c r="P476" s="87"/>
      <c r="Q476" s="87"/>
      <c r="R476" s="87"/>
      <c r="S476" s="87"/>
      <c r="T476" s="88"/>
      <c r="U476" s="41"/>
      <c r="V476" s="41"/>
      <c r="W476" s="41"/>
      <c r="X476" s="41"/>
      <c r="Y476" s="41"/>
      <c r="Z476" s="41"/>
      <c r="AA476" s="41"/>
      <c r="AB476" s="41"/>
      <c r="AC476" s="41"/>
      <c r="AD476" s="41"/>
      <c r="AE476" s="41"/>
      <c r="AT476" s="20" t="s">
        <v>202</v>
      </c>
      <c r="AU476" s="20" t="s">
        <v>78</v>
      </c>
    </row>
    <row r="477" s="13" customFormat="1">
      <c r="A477" s="13"/>
      <c r="B477" s="235"/>
      <c r="C477" s="236"/>
      <c r="D477" s="228" t="s">
        <v>206</v>
      </c>
      <c r="E477" s="237" t="s">
        <v>19</v>
      </c>
      <c r="F477" s="238" t="s">
        <v>279</v>
      </c>
      <c r="G477" s="236"/>
      <c r="H477" s="237" t="s">
        <v>19</v>
      </c>
      <c r="I477" s="239"/>
      <c r="J477" s="236"/>
      <c r="K477" s="236"/>
      <c r="L477" s="240"/>
      <c r="M477" s="241"/>
      <c r="N477" s="242"/>
      <c r="O477" s="242"/>
      <c r="P477" s="242"/>
      <c r="Q477" s="242"/>
      <c r="R477" s="242"/>
      <c r="S477" s="242"/>
      <c r="T477" s="243"/>
      <c r="U477" s="13"/>
      <c r="V477" s="13"/>
      <c r="W477" s="13"/>
      <c r="X477" s="13"/>
      <c r="Y477" s="13"/>
      <c r="Z477" s="13"/>
      <c r="AA477" s="13"/>
      <c r="AB477" s="13"/>
      <c r="AC477" s="13"/>
      <c r="AD477" s="13"/>
      <c r="AE477" s="13"/>
      <c r="AT477" s="244" t="s">
        <v>206</v>
      </c>
      <c r="AU477" s="244" t="s">
        <v>78</v>
      </c>
      <c r="AV477" s="13" t="s">
        <v>76</v>
      </c>
      <c r="AW477" s="13" t="s">
        <v>31</v>
      </c>
      <c r="AX477" s="13" t="s">
        <v>69</v>
      </c>
      <c r="AY477" s="244" t="s">
        <v>193</v>
      </c>
    </row>
    <row r="478" s="13" customFormat="1">
      <c r="A478" s="13"/>
      <c r="B478" s="235"/>
      <c r="C478" s="236"/>
      <c r="D478" s="228" t="s">
        <v>206</v>
      </c>
      <c r="E478" s="237" t="s">
        <v>19</v>
      </c>
      <c r="F478" s="238" t="s">
        <v>1982</v>
      </c>
      <c r="G478" s="236"/>
      <c r="H478" s="237" t="s">
        <v>19</v>
      </c>
      <c r="I478" s="239"/>
      <c r="J478" s="236"/>
      <c r="K478" s="236"/>
      <c r="L478" s="240"/>
      <c r="M478" s="241"/>
      <c r="N478" s="242"/>
      <c r="O478" s="242"/>
      <c r="P478" s="242"/>
      <c r="Q478" s="242"/>
      <c r="R478" s="242"/>
      <c r="S478" s="242"/>
      <c r="T478" s="243"/>
      <c r="U478" s="13"/>
      <c r="V478" s="13"/>
      <c r="W478" s="13"/>
      <c r="X478" s="13"/>
      <c r="Y478" s="13"/>
      <c r="Z478" s="13"/>
      <c r="AA478" s="13"/>
      <c r="AB478" s="13"/>
      <c r="AC478" s="13"/>
      <c r="AD478" s="13"/>
      <c r="AE478" s="13"/>
      <c r="AT478" s="244" t="s">
        <v>206</v>
      </c>
      <c r="AU478" s="244" t="s">
        <v>78</v>
      </c>
      <c r="AV478" s="13" t="s">
        <v>76</v>
      </c>
      <c r="AW478" s="13" t="s">
        <v>31</v>
      </c>
      <c r="AX478" s="13" t="s">
        <v>69</v>
      </c>
      <c r="AY478" s="244" t="s">
        <v>193</v>
      </c>
    </row>
    <row r="479" s="14" customFormat="1">
      <c r="A479" s="14"/>
      <c r="B479" s="245"/>
      <c r="C479" s="246"/>
      <c r="D479" s="228" t="s">
        <v>206</v>
      </c>
      <c r="E479" s="247" t="s">
        <v>19</v>
      </c>
      <c r="F479" s="248" t="s">
        <v>1983</v>
      </c>
      <c r="G479" s="246"/>
      <c r="H479" s="249">
        <v>32.200000000000003</v>
      </c>
      <c r="I479" s="250"/>
      <c r="J479" s="246"/>
      <c r="K479" s="246"/>
      <c r="L479" s="251"/>
      <c r="M479" s="252"/>
      <c r="N479" s="253"/>
      <c r="O479" s="253"/>
      <c r="P479" s="253"/>
      <c r="Q479" s="253"/>
      <c r="R479" s="253"/>
      <c r="S479" s="253"/>
      <c r="T479" s="254"/>
      <c r="U479" s="14"/>
      <c r="V479" s="14"/>
      <c r="W479" s="14"/>
      <c r="X479" s="14"/>
      <c r="Y479" s="14"/>
      <c r="Z479" s="14"/>
      <c r="AA479" s="14"/>
      <c r="AB479" s="14"/>
      <c r="AC479" s="14"/>
      <c r="AD479" s="14"/>
      <c r="AE479" s="14"/>
      <c r="AT479" s="255" t="s">
        <v>206</v>
      </c>
      <c r="AU479" s="255" t="s">
        <v>78</v>
      </c>
      <c r="AV479" s="14" t="s">
        <v>78</v>
      </c>
      <c r="AW479" s="14" t="s">
        <v>31</v>
      </c>
      <c r="AX479" s="14" t="s">
        <v>69</v>
      </c>
      <c r="AY479" s="255" t="s">
        <v>193</v>
      </c>
    </row>
    <row r="480" s="14" customFormat="1">
      <c r="A480" s="14"/>
      <c r="B480" s="245"/>
      <c r="C480" s="246"/>
      <c r="D480" s="228" t="s">
        <v>206</v>
      </c>
      <c r="E480" s="247" t="s">
        <v>19</v>
      </c>
      <c r="F480" s="248" t="s">
        <v>1984</v>
      </c>
      <c r="G480" s="246"/>
      <c r="H480" s="249">
        <v>61.579999999999998</v>
      </c>
      <c r="I480" s="250"/>
      <c r="J480" s="246"/>
      <c r="K480" s="246"/>
      <c r="L480" s="251"/>
      <c r="M480" s="252"/>
      <c r="N480" s="253"/>
      <c r="O480" s="253"/>
      <c r="P480" s="253"/>
      <c r="Q480" s="253"/>
      <c r="R480" s="253"/>
      <c r="S480" s="253"/>
      <c r="T480" s="254"/>
      <c r="U480" s="14"/>
      <c r="V480" s="14"/>
      <c r="W480" s="14"/>
      <c r="X480" s="14"/>
      <c r="Y480" s="14"/>
      <c r="Z480" s="14"/>
      <c r="AA480" s="14"/>
      <c r="AB480" s="14"/>
      <c r="AC480" s="14"/>
      <c r="AD480" s="14"/>
      <c r="AE480" s="14"/>
      <c r="AT480" s="255" t="s">
        <v>206</v>
      </c>
      <c r="AU480" s="255" t="s">
        <v>78</v>
      </c>
      <c r="AV480" s="14" t="s">
        <v>78</v>
      </c>
      <c r="AW480" s="14" t="s">
        <v>31</v>
      </c>
      <c r="AX480" s="14" t="s">
        <v>69</v>
      </c>
      <c r="AY480" s="255" t="s">
        <v>193</v>
      </c>
    </row>
    <row r="481" s="14" customFormat="1">
      <c r="A481" s="14"/>
      <c r="B481" s="245"/>
      <c r="C481" s="246"/>
      <c r="D481" s="228" t="s">
        <v>206</v>
      </c>
      <c r="E481" s="247" t="s">
        <v>19</v>
      </c>
      <c r="F481" s="248" t="s">
        <v>1985</v>
      </c>
      <c r="G481" s="246"/>
      <c r="H481" s="249">
        <v>-8.2219999999999995</v>
      </c>
      <c r="I481" s="250"/>
      <c r="J481" s="246"/>
      <c r="K481" s="246"/>
      <c r="L481" s="251"/>
      <c r="M481" s="252"/>
      <c r="N481" s="253"/>
      <c r="O481" s="253"/>
      <c r="P481" s="253"/>
      <c r="Q481" s="253"/>
      <c r="R481" s="253"/>
      <c r="S481" s="253"/>
      <c r="T481" s="254"/>
      <c r="U481" s="14"/>
      <c r="V481" s="14"/>
      <c r="W481" s="14"/>
      <c r="X481" s="14"/>
      <c r="Y481" s="14"/>
      <c r="Z481" s="14"/>
      <c r="AA481" s="14"/>
      <c r="AB481" s="14"/>
      <c r="AC481" s="14"/>
      <c r="AD481" s="14"/>
      <c r="AE481" s="14"/>
      <c r="AT481" s="255" t="s">
        <v>206</v>
      </c>
      <c r="AU481" s="255" t="s">
        <v>78</v>
      </c>
      <c r="AV481" s="14" t="s">
        <v>78</v>
      </c>
      <c r="AW481" s="14" t="s">
        <v>31</v>
      </c>
      <c r="AX481" s="14" t="s">
        <v>69</v>
      </c>
      <c r="AY481" s="255" t="s">
        <v>193</v>
      </c>
    </row>
    <row r="482" s="14" customFormat="1">
      <c r="A482" s="14"/>
      <c r="B482" s="245"/>
      <c r="C482" s="246"/>
      <c r="D482" s="228" t="s">
        <v>206</v>
      </c>
      <c r="E482" s="247" t="s">
        <v>19</v>
      </c>
      <c r="F482" s="248" t="s">
        <v>1986</v>
      </c>
      <c r="G482" s="246"/>
      <c r="H482" s="249">
        <v>3.8999999999999999</v>
      </c>
      <c r="I482" s="250"/>
      <c r="J482" s="246"/>
      <c r="K482" s="246"/>
      <c r="L482" s="251"/>
      <c r="M482" s="252"/>
      <c r="N482" s="253"/>
      <c r="O482" s="253"/>
      <c r="P482" s="253"/>
      <c r="Q482" s="253"/>
      <c r="R482" s="253"/>
      <c r="S482" s="253"/>
      <c r="T482" s="254"/>
      <c r="U482" s="14"/>
      <c r="V482" s="14"/>
      <c r="W482" s="14"/>
      <c r="X482" s="14"/>
      <c r="Y482" s="14"/>
      <c r="Z482" s="14"/>
      <c r="AA482" s="14"/>
      <c r="AB482" s="14"/>
      <c r="AC482" s="14"/>
      <c r="AD482" s="14"/>
      <c r="AE482" s="14"/>
      <c r="AT482" s="255" t="s">
        <v>206</v>
      </c>
      <c r="AU482" s="255" t="s">
        <v>78</v>
      </c>
      <c r="AV482" s="14" t="s">
        <v>78</v>
      </c>
      <c r="AW482" s="14" t="s">
        <v>31</v>
      </c>
      <c r="AX482" s="14" t="s">
        <v>69</v>
      </c>
      <c r="AY482" s="255" t="s">
        <v>193</v>
      </c>
    </row>
    <row r="483" s="15" customFormat="1">
      <c r="A483" s="15"/>
      <c r="B483" s="256"/>
      <c r="C483" s="257"/>
      <c r="D483" s="228" t="s">
        <v>206</v>
      </c>
      <c r="E483" s="258" t="s">
        <v>19</v>
      </c>
      <c r="F483" s="259" t="s">
        <v>218</v>
      </c>
      <c r="G483" s="257"/>
      <c r="H483" s="260">
        <v>89.457999999999998</v>
      </c>
      <c r="I483" s="261"/>
      <c r="J483" s="257"/>
      <c r="K483" s="257"/>
      <c r="L483" s="262"/>
      <c r="M483" s="263"/>
      <c r="N483" s="264"/>
      <c r="O483" s="264"/>
      <c r="P483" s="264"/>
      <c r="Q483" s="264"/>
      <c r="R483" s="264"/>
      <c r="S483" s="264"/>
      <c r="T483" s="265"/>
      <c r="U483" s="15"/>
      <c r="V483" s="15"/>
      <c r="W483" s="15"/>
      <c r="X483" s="15"/>
      <c r="Y483" s="15"/>
      <c r="Z483" s="15"/>
      <c r="AA483" s="15"/>
      <c r="AB483" s="15"/>
      <c r="AC483" s="15"/>
      <c r="AD483" s="15"/>
      <c r="AE483" s="15"/>
      <c r="AT483" s="266" t="s">
        <v>206</v>
      </c>
      <c r="AU483" s="266" t="s">
        <v>78</v>
      </c>
      <c r="AV483" s="15" t="s">
        <v>200</v>
      </c>
      <c r="AW483" s="15" t="s">
        <v>31</v>
      </c>
      <c r="AX483" s="15" t="s">
        <v>76</v>
      </c>
      <c r="AY483" s="266" t="s">
        <v>193</v>
      </c>
    </row>
    <row r="484" s="14" customFormat="1">
      <c r="A484" s="14"/>
      <c r="B484" s="245"/>
      <c r="C484" s="246"/>
      <c r="D484" s="228" t="s">
        <v>206</v>
      </c>
      <c r="E484" s="246"/>
      <c r="F484" s="248" t="s">
        <v>2014</v>
      </c>
      <c r="G484" s="246"/>
      <c r="H484" s="249">
        <v>98.403999999999996</v>
      </c>
      <c r="I484" s="250"/>
      <c r="J484" s="246"/>
      <c r="K484" s="246"/>
      <c r="L484" s="251"/>
      <c r="M484" s="252"/>
      <c r="N484" s="253"/>
      <c r="O484" s="253"/>
      <c r="P484" s="253"/>
      <c r="Q484" s="253"/>
      <c r="R484" s="253"/>
      <c r="S484" s="253"/>
      <c r="T484" s="254"/>
      <c r="U484" s="14"/>
      <c r="V484" s="14"/>
      <c r="W484" s="14"/>
      <c r="X484" s="14"/>
      <c r="Y484" s="14"/>
      <c r="Z484" s="14"/>
      <c r="AA484" s="14"/>
      <c r="AB484" s="14"/>
      <c r="AC484" s="14"/>
      <c r="AD484" s="14"/>
      <c r="AE484" s="14"/>
      <c r="AT484" s="255" t="s">
        <v>206</v>
      </c>
      <c r="AU484" s="255" t="s">
        <v>78</v>
      </c>
      <c r="AV484" s="14" t="s">
        <v>78</v>
      </c>
      <c r="AW484" s="14" t="s">
        <v>4</v>
      </c>
      <c r="AX484" s="14" t="s">
        <v>76</v>
      </c>
      <c r="AY484" s="255" t="s">
        <v>193</v>
      </c>
    </row>
    <row r="485" s="2" customFormat="1" ht="24.15" customHeight="1">
      <c r="A485" s="41"/>
      <c r="B485" s="42"/>
      <c r="C485" s="215" t="s">
        <v>545</v>
      </c>
      <c r="D485" s="215" t="s">
        <v>195</v>
      </c>
      <c r="E485" s="216" t="s">
        <v>2015</v>
      </c>
      <c r="F485" s="217" t="s">
        <v>2016</v>
      </c>
      <c r="G485" s="218" t="s">
        <v>258</v>
      </c>
      <c r="H485" s="219">
        <v>114.83799999999999</v>
      </c>
      <c r="I485" s="220"/>
      <c r="J485" s="221">
        <f>ROUND(I485*H485,2)</f>
        <v>0</v>
      </c>
      <c r="K485" s="217" t="s">
        <v>199</v>
      </c>
      <c r="L485" s="47"/>
      <c r="M485" s="222" t="s">
        <v>19</v>
      </c>
      <c r="N485" s="223" t="s">
        <v>40</v>
      </c>
      <c r="O485" s="87"/>
      <c r="P485" s="224">
        <f>O485*H485</f>
        <v>0</v>
      </c>
      <c r="Q485" s="224">
        <v>8.0599999999999994E-05</v>
      </c>
      <c r="R485" s="224">
        <f>Q485*H485</f>
        <v>0.0092559427999999982</v>
      </c>
      <c r="S485" s="224">
        <v>0</v>
      </c>
      <c r="T485" s="225">
        <f>S485*H485</f>
        <v>0</v>
      </c>
      <c r="U485" s="41"/>
      <c r="V485" s="41"/>
      <c r="W485" s="41"/>
      <c r="X485" s="41"/>
      <c r="Y485" s="41"/>
      <c r="Z485" s="41"/>
      <c r="AA485" s="41"/>
      <c r="AB485" s="41"/>
      <c r="AC485" s="41"/>
      <c r="AD485" s="41"/>
      <c r="AE485" s="41"/>
      <c r="AR485" s="226" t="s">
        <v>200</v>
      </c>
      <c r="AT485" s="226" t="s">
        <v>195</v>
      </c>
      <c r="AU485" s="226" t="s">
        <v>78</v>
      </c>
      <c r="AY485" s="20" t="s">
        <v>193</v>
      </c>
      <c r="BE485" s="227">
        <f>IF(N485="základní",J485,0)</f>
        <v>0</v>
      </c>
      <c r="BF485" s="227">
        <f>IF(N485="snížená",J485,0)</f>
        <v>0</v>
      </c>
      <c r="BG485" s="227">
        <f>IF(N485="zákl. přenesená",J485,0)</f>
        <v>0</v>
      </c>
      <c r="BH485" s="227">
        <f>IF(N485="sníž. přenesená",J485,0)</f>
        <v>0</v>
      </c>
      <c r="BI485" s="227">
        <f>IF(N485="nulová",J485,0)</f>
        <v>0</v>
      </c>
      <c r="BJ485" s="20" t="s">
        <v>76</v>
      </c>
      <c r="BK485" s="227">
        <f>ROUND(I485*H485,2)</f>
        <v>0</v>
      </c>
      <c r="BL485" s="20" t="s">
        <v>200</v>
      </c>
      <c r="BM485" s="226" t="s">
        <v>2017</v>
      </c>
    </row>
    <row r="486" s="2" customFormat="1">
      <c r="A486" s="41"/>
      <c r="B486" s="42"/>
      <c r="C486" s="43"/>
      <c r="D486" s="228" t="s">
        <v>202</v>
      </c>
      <c r="E486" s="43"/>
      <c r="F486" s="229" t="s">
        <v>2018</v>
      </c>
      <c r="G486" s="43"/>
      <c r="H486" s="43"/>
      <c r="I486" s="230"/>
      <c r="J486" s="43"/>
      <c r="K486" s="43"/>
      <c r="L486" s="47"/>
      <c r="M486" s="231"/>
      <c r="N486" s="232"/>
      <c r="O486" s="87"/>
      <c r="P486" s="87"/>
      <c r="Q486" s="87"/>
      <c r="R486" s="87"/>
      <c r="S486" s="87"/>
      <c r="T486" s="88"/>
      <c r="U486" s="41"/>
      <c r="V486" s="41"/>
      <c r="W486" s="41"/>
      <c r="X486" s="41"/>
      <c r="Y486" s="41"/>
      <c r="Z486" s="41"/>
      <c r="AA486" s="41"/>
      <c r="AB486" s="41"/>
      <c r="AC486" s="41"/>
      <c r="AD486" s="41"/>
      <c r="AE486" s="41"/>
      <c r="AT486" s="20" t="s">
        <v>202</v>
      </c>
      <c r="AU486" s="20" t="s">
        <v>78</v>
      </c>
    </row>
    <row r="487" s="2" customFormat="1">
      <c r="A487" s="41"/>
      <c r="B487" s="42"/>
      <c r="C487" s="43"/>
      <c r="D487" s="233" t="s">
        <v>204</v>
      </c>
      <c r="E487" s="43"/>
      <c r="F487" s="234" t="s">
        <v>2019</v>
      </c>
      <c r="G487" s="43"/>
      <c r="H487" s="43"/>
      <c r="I487" s="230"/>
      <c r="J487" s="43"/>
      <c r="K487" s="43"/>
      <c r="L487" s="47"/>
      <c r="M487" s="231"/>
      <c r="N487" s="232"/>
      <c r="O487" s="87"/>
      <c r="P487" s="87"/>
      <c r="Q487" s="87"/>
      <c r="R487" s="87"/>
      <c r="S487" s="87"/>
      <c r="T487" s="88"/>
      <c r="U487" s="41"/>
      <c r="V487" s="41"/>
      <c r="W487" s="41"/>
      <c r="X487" s="41"/>
      <c r="Y487" s="41"/>
      <c r="Z487" s="41"/>
      <c r="AA487" s="41"/>
      <c r="AB487" s="41"/>
      <c r="AC487" s="41"/>
      <c r="AD487" s="41"/>
      <c r="AE487" s="41"/>
      <c r="AT487" s="20" t="s">
        <v>204</v>
      </c>
      <c r="AU487" s="20" t="s">
        <v>78</v>
      </c>
    </row>
    <row r="488" s="2" customFormat="1" ht="16.5" customHeight="1">
      <c r="A488" s="41"/>
      <c r="B488" s="42"/>
      <c r="C488" s="215" t="s">
        <v>554</v>
      </c>
      <c r="D488" s="215" t="s">
        <v>195</v>
      </c>
      <c r="E488" s="216" t="s">
        <v>2020</v>
      </c>
      <c r="F488" s="217" t="s">
        <v>2021</v>
      </c>
      <c r="G488" s="218" t="s">
        <v>258</v>
      </c>
      <c r="H488" s="219">
        <v>11.359999999999999</v>
      </c>
      <c r="I488" s="220"/>
      <c r="J488" s="221">
        <f>ROUND(I488*H488,2)</f>
        <v>0</v>
      </c>
      <c r="K488" s="217" t="s">
        <v>19</v>
      </c>
      <c r="L488" s="47"/>
      <c r="M488" s="222" t="s">
        <v>19</v>
      </c>
      <c r="N488" s="223" t="s">
        <v>40</v>
      </c>
      <c r="O488" s="87"/>
      <c r="P488" s="224">
        <f>O488*H488</f>
        <v>0</v>
      </c>
      <c r="Q488" s="224">
        <v>0</v>
      </c>
      <c r="R488" s="224">
        <f>Q488*H488</f>
        <v>0</v>
      </c>
      <c r="S488" s="224">
        <v>0</v>
      </c>
      <c r="T488" s="225">
        <f>S488*H488</f>
        <v>0</v>
      </c>
      <c r="U488" s="41"/>
      <c r="V488" s="41"/>
      <c r="W488" s="41"/>
      <c r="X488" s="41"/>
      <c r="Y488" s="41"/>
      <c r="Z488" s="41"/>
      <c r="AA488" s="41"/>
      <c r="AB488" s="41"/>
      <c r="AC488" s="41"/>
      <c r="AD488" s="41"/>
      <c r="AE488" s="41"/>
      <c r="AR488" s="226" t="s">
        <v>200</v>
      </c>
      <c r="AT488" s="226" t="s">
        <v>195</v>
      </c>
      <c r="AU488" s="226" t="s">
        <v>78</v>
      </c>
      <c r="AY488" s="20" t="s">
        <v>193</v>
      </c>
      <c r="BE488" s="227">
        <f>IF(N488="základní",J488,0)</f>
        <v>0</v>
      </c>
      <c r="BF488" s="227">
        <f>IF(N488="snížená",J488,0)</f>
        <v>0</v>
      </c>
      <c r="BG488" s="227">
        <f>IF(N488="zákl. přenesená",J488,0)</f>
        <v>0</v>
      </c>
      <c r="BH488" s="227">
        <f>IF(N488="sníž. přenesená",J488,0)</f>
        <v>0</v>
      </c>
      <c r="BI488" s="227">
        <f>IF(N488="nulová",J488,0)</f>
        <v>0</v>
      </c>
      <c r="BJ488" s="20" t="s">
        <v>76</v>
      </c>
      <c r="BK488" s="227">
        <f>ROUND(I488*H488,2)</f>
        <v>0</v>
      </c>
      <c r="BL488" s="20" t="s">
        <v>200</v>
      </c>
      <c r="BM488" s="226" t="s">
        <v>2022</v>
      </c>
    </row>
    <row r="489" s="2" customFormat="1">
      <c r="A489" s="41"/>
      <c r="B489" s="42"/>
      <c r="C489" s="43"/>
      <c r="D489" s="228" t="s">
        <v>202</v>
      </c>
      <c r="E489" s="43"/>
      <c r="F489" s="229" t="s">
        <v>2021</v>
      </c>
      <c r="G489" s="43"/>
      <c r="H489" s="43"/>
      <c r="I489" s="230"/>
      <c r="J489" s="43"/>
      <c r="K489" s="43"/>
      <c r="L489" s="47"/>
      <c r="M489" s="231"/>
      <c r="N489" s="232"/>
      <c r="O489" s="87"/>
      <c r="P489" s="87"/>
      <c r="Q489" s="87"/>
      <c r="R489" s="87"/>
      <c r="S489" s="87"/>
      <c r="T489" s="88"/>
      <c r="U489" s="41"/>
      <c r="V489" s="41"/>
      <c r="W489" s="41"/>
      <c r="X489" s="41"/>
      <c r="Y489" s="41"/>
      <c r="Z489" s="41"/>
      <c r="AA489" s="41"/>
      <c r="AB489" s="41"/>
      <c r="AC489" s="41"/>
      <c r="AD489" s="41"/>
      <c r="AE489" s="41"/>
      <c r="AT489" s="20" t="s">
        <v>202</v>
      </c>
      <c r="AU489" s="20" t="s">
        <v>78</v>
      </c>
    </row>
    <row r="490" s="13" customFormat="1">
      <c r="A490" s="13"/>
      <c r="B490" s="235"/>
      <c r="C490" s="236"/>
      <c r="D490" s="228" t="s">
        <v>206</v>
      </c>
      <c r="E490" s="237" t="s">
        <v>19</v>
      </c>
      <c r="F490" s="238" t="s">
        <v>279</v>
      </c>
      <c r="G490" s="236"/>
      <c r="H490" s="237" t="s">
        <v>19</v>
      </c>
      <c r="I490" s="239"/>
      <c r="J490" s="236"/>
      <c r="K490" s="236"/>
      <c r="L490" s="240"/>
      <c r="M490" s="241"/>
      <c r="N490" s="242"/>
      <c r="O490" s="242"/>
      <c r="P490" s="242"/>
      <c r="Q490" s="242"/>
      <c r="R490" s="242"/>
      <c r="S490" s="242"/>
      <c r="T490" s="243"/>
      <c r="U490" s="13"/>
      <c r="V490" s="13"/>
      <c r="W490" s="13"/>
      <c r="X490" s="13"/>
      <c r="Y490" s="13"/>
      <c r="Z490" s="13"/>
      <c r="AA490" s="13"/>
      <c r="AB490" s="13"/>
      <c r="AC490" s="13"/>
      <c r="AD490" s="13"/>
      <c r="AE490" s="13"/>
      <c r="AT490" s="244" t="s">
        <v>206</v>
      </c>
      <c r="AU490" s="244" t="s">
        <v>78</v>
      </c>
      <c r="AV490" s="13" t="s">
        <v>76</v>
      </c>
      <c r="AW490" s="13" t="s">
        <v>31</v>
      </c>
      <c r="AX490" s="13" t="s">
        <v>69</v>
      </c>
      <c r="AY490" s="244" t="s">
        <v>193</v>
      </c>
    </row>
    <row r="491" s="13" customFormat="1">
      <c r="A491" s="13"/>
      <c r="B491" s="235"/>
      <c r="C491" s="236"/>
      <c r="D491" s="228" t="s">
        <v>206</v>
      </c>
      <c r="E491" s="237" t="s">
        <v>19</v>
      </c>
      <c r="F491" s="238" t="s">
        <v>2005</v>
      </c>
      <c r="G491" s="236"/>
      <c r="H491" s="237" t="s">
        <v>19</v>
      </c>
      <c r="I491" s="239"/>
      <c r="J491" s="236"/>
      <c r="K491" s="236"/>
      <c r="L491" s="240"/>
      <c r="M491" s="241"/>
      <c r="N491" s="242"/>
      <c r="O491" s="242"/>
      <c r="P491" s="242"/>
      <c r="Q491" s="242"/>
      <c r="R491" s="242"/>
      <c r="S491" s="242"/>
      <c r="T491" s="243"/>
      <c r="U491" s="13"/>
      <c r="V491" s="13"/>
      <c r="W491" s="13"/>
      <c r="X491" s="13"/>
      <c r="Y491" s="13"/>
      <c r="Z491" s="13"/>
      <c r="AA491" s="13"/>
      <c r="AB491" s="13"/>
      <c r="AC491" s="13"/>
      <c r="AD491" s="13"/>
      <c r="AE491" s="13"/>
      <c r="AT491" s="244" t="s">
        <v>206</v>
      </c>
      <c r="AU491" s="244" t="s">
        <v>78</v>
      </c>
      <c r="AV491" s="13" t="s">
        <v>76</v>
      </c>
      <c r="AW491" s="13" t="s">
        <v>31</v>
      </c>
      <c r="AX491" s="13" t="s">
        <v>69</v>
      </c>
      <c r="AY491" s="244" t="s">
        <v>193</v>
      </c>
    </row>
    <row r="492" s="14" customFormat="1">
      <c r="A492" s="14"/>
      <c r="B492" s="245"/>
      <c r="C492" s="246"/>
      <c r="D492" s="228" t="s">
        <v>206</v>
      </c>
      <c r="E492" s="247" t="s">
        <v>19</v>
      </c>
      <c r="F492" s="248" t="s">
        <v>2023</v>
      </c>
      <c r="G492" s="246"/>
      <c r="H492" s="249">
        <v>11.359999999999999</v>
      </c>
      <c r="I492" s="250"/>
      <c r="J492" s="246"/>
      <c r="K492" s="246"/>
      <c r="L492" s="251"/>
      <c r="M492" s="252"/>
      <c r="N492" s="253"/>
      <c r="O492" s="253"/>
      <c r="P492" s="253"/>
      <c r="Q492" s="253"/>
      <c r="R492" s="253"/>
      <c r="S492" s="253"/>
      <c r="T492" s="254"/>
      <c r="U492" s="14"/>
      <c r="V492" s="14"/>
      <c r="W492" s="14"/>
      <c r="X492" s="14"/>
      <c r="Y492" s="14"/>
      <c r="Z492" s="14"/>
      <c r="AA492" s="14"/>
      <c r="AB492" s="14"/>
      <c r="AC492" s="14"/>
      <c r="AD492" s="14"/>
      <c r="AE492" s="14"/>
      <c r="AT492" s="255" t="s">
        <v>206</v>
      </c>
      <c r="AU492" s="255" t="s">
        <v>78</v>
      </c>
      <c r="AV492" s="14" t="s">
        <v>78</v>
      </c>
      <c r="AW492" s="14" t="s">
        <v>31</v>
      </c>
      <c r="AX492" s="14" t="s">
        <v>76</v>
      </c>
      <c r="AY492" s="255" t="s">
        <v>193</v>
      </c>
    </row>
    <row r="493" s="2" customFormat="1" ht="16.5" customHeight="1">
      <c r="A493" s="41"/>
      <c r="B493" s="42"/>
      <c r="C493" s="215" t="s">
        <v>561</v>
      </c>
      <c r="D493" s="215" t="s">
        <v>195</v>
      </c>
      <c r="E493" s="216" t="s">
        <v>2024</v>
      </c>
      <c r="F493" s="217" t="s">
        <v>2025</v>
      </c>
      <c r="G493" s="218" t="s">
        <v>258</v>
      </c>
      <c r="H493" s="219">
        <v>10.19</v>
      </c>
      <c r="I493" s="220"/>
      <c r="J493" s="221">
        <f>ROUND(I493*H493,2)</f>
        <v>0</v>
      </c>
      <c r="K493" s="217" t="s">
        <v>19</v>
      </c>
      <c r="L493" s="47"/>
      <c r="M493" s="222" t="s">
        <v>19</v>
      </c>
      <c r="N493" s="223" t="s">
        <v>40</v>
      </c>
      <c r="O493" s="87"/>
      <c r="P493" s="224">
        <f>O493*H493</f>
        <v>0</v>
      </c>
      <c r="Q493" s="224">
        <v>0</v>
      </c>
      <c r="R493" s="224">
        <f>Q493*H493</f>
        <v>0</v>
      </c>
      <c r="S493" s="224">
        <v>0</v>
      </c>
      <c r="T493" s="225">
        <f>S493*H493</f>
        <v>0</v>
      </c>
      <c r="U493" s="41"/>
      <c r="V493" s="41"/>
      <c r="W493" s="41"/>
      <c r="X493" s="41"/>
      <c r="Y493" s="41"/>
      <c r="Z493" s="41"/>
      <c r="AA493" s="41"/>
      <c r="AB493" s="41"/>
      <c r="AC493" s="41"/>
      <c r="AD493" s="41"/>
      <c r="AE493" s="41"/>
      <c r="AR493" s="226" t="s">
        <v>200</v>
      </c>
      <c r="AT493" s="226" t="s">
        <v>195</v>
      </c>
      <c r="AU493" s="226" t="s">
        <v>78</v>
      </c>
      <c r="AY493" s="20" t="s">
        <v>193</v>
      </c>
      <c r="BE493" s="227">
        <f>IF(N493="základní",J493,0)</f>
        <v>0</v>
      </c>
      <c r="BF493" s="227">
        <f>IF(N493="snížená",J493,0)</f>
        <v>0</v>
      </c>
      <c r="BG493" s="227">
        <f>IF(N493="zákl. přenesená",J493,0)</f>
        <v>0</v>
      </c>
      <c r="BH493" s="227">
        <f>IF(N493="sníž. přenesená",J493,0)</f>
        <v>0</v>
      </c>
      <c r="BI493" s="227">
        <f>IF(N493="nulová",J493,0)</f>
        <v>0</v>
      </c>
      <c r="BJ493" s="20" t="s">
        <v>76</v>
      </c>
      <c r="BK493" s="227">
        <f>ROUND(I493*H493,2)</f>
        <v>0</v>
      </c>
      <c r="BL493" s="20" t="s">
        <v>200</v>
      </c>
      <c r="BM493" s="226" t="s">
        <v>2026</v>
      </c>
    </row>
    <row r="494" s="2" customFormat="1">
      <c r="A494" s="41"/>
      <c r="B494" s="42"/>
      <c r="C494" s="43"/>
      <c r="D494" s="228" t="s">
        <v>202</v>
      </c>
      <c r="E494" s="43"/>
      <c r="F494" s="229" t="s">
        <v>2027</v>
      </c>
      <c r="G494" s="43"/>
      <c r="H494" s="43"/>
      <c r="I494" s="230"/>
      <c r="J494" s="43"/>
      <c r="K494" s="43"/>
      <c r="L494" s="47"/>
      <c r="M494" s="231"/>
      <c r="N494" s="232"/>
      <c r="O494" s="87"/>
      <c r="P494" s="87"/>
      <c r="Q494" s="87"/>
      <c r="R494" s="87"/>
      <c r="S494" s="87"/>
      <c r="T494" s="88"/>
      <c r="U494" s="41"/>
      <c r="V494" s="41"/>
      <c r="W494" s="41"/>
      <c r="X494" s="41"/>
      <c r="Y494" s="41"/>
      <c r="Z494" s="41"/>
      <c r="AA494" s="41"/>
      <c r="AB494" s="41"/>
      <c r="AC494" s="41"/>
      <c r="AD494" s="41"/>
      <c r="AE494" s="41"/>
      <c r="AT494" s="20" t="s">
        <v>202</v>
      </c>
      <c r="AU494" s="20" t="s">
        <v>78</v>
      </c>
    </row>
    <row r="495" s="13" customFormat="1">
      <c r="A495" s="13"/>
      <c r="B495" s="235"/>
      <c r="C495" s="236"/>
      <c r="D495" s="228" t="s">
        <v>206</v>
      </c>
      <c r="E495" s="237" t="s">
        <v>19</v>
      </c>
      <c r="F495" s="238" t="s">
        <v>279</v>
      </c>
      <c r="G495" s="236"/>
      <c r="H495" s="237" t="s">
        <v>19</v>
      </c>
      <c r="I495" s="239"/>
      <c r="J495" s="236"/>
      <c r="K495" s="236"/>
      <c r="L495" s="240"/>
      <c r="M495" s="241"/>
      <c r="N495" s="242"/>
      <c r="O495" s="242"/>
      <c r="P495" s="242"/>
      <c r="Q495" s="242"/>
      <c r="R495" s="242"/>
      <c r="S495" s="242"/>
      <c r="T495" s="243"/>
      <c r="U495" s="13"/>
      <c r="V495" s="13"/>
      <c r="W495" s="13"/>
      <c r="X495" s="13"/>
      <c r="Y495" s="13"/>
      <c r="Z495" s="13"/>
      <c r="AA495" s="13"/>
      <c r="AB495" s="13"/>
      <c r="AC495" s="13"/>
      <c r="AD495" s="13"/>
      <c r="AE495" s="13"/>
      <c r="AT495" s="244" t="s">
        <v>206</v>
      </c>
      <c r="AU495" s="244" t="s">
        <v>78</v>
      </c>
      <c r="AV495" s="13" t="s">
        <v>76</v>
      </c>
      <c r="AW495" s="13" t="s">
        <v>31</v>
      </c>
      <c r="AX495" s="13" t="s">
        <v>69</v>
      </c>
      <c r="AY495" s="244" t="s">
        <v>193</v>
      </c>
    </row>
    <row r="496" s="13" customFormat="1">
      <c r="A496" s="13"/>
      <c r="B496" s="235"/>
      <c r="C496" s="236"/>
      <c r="D496" s="228" t="s">
        <v>206</v>
      </c>
      <c r="E496" s="237" t="s">
        <v>19</v>
      </c>
      <c r="F496" s="238" t="s">
        <v>2028</v>
      </c>
      <c r="G496" s="236"/>
      <c r="H496" s="237" t="s">
        <v>19</v>
      </c>
      <c r="I496" s="239"/>
      <c r="J496" s="236"/>
      <c r="K496" s="236"/>
      <c r="L496" s="240"/>
      <c r="M496" s="241"/>
      <c r="N496" s="242"/>
      <c r="O496" s="242"/>
      <c r="P496" s="242"/>
      <c r="Q496" s="242"/>
      <c r="R496" s="242"/>
      <c r="S496" s="242"/>
      <c r="T496" s="243"/>
      <c r="U496" s="13"/>
      <c r="V496" s="13"/>
      <c r="W496" s="13"/>
      <c r="X496" s="13"/>
      <c r="Y496" s="13"/>
      <c r="Z496" s="13"/>
      <c r="AA496" s="13"/>
      <c r="AB496" s="13"/>
      <c r="AC496" s="13"/>
      <c r="AD496" s="13"/>
      <c r="AE496" s="13"/>
      <c r="AT496" s="244" t="s">
        <v>206</v>
      </c>
      <c r="AU496" s="244" t="s">
        <v>78</v>
      </c>
      <c r="AV496" s="13" t="s">
        <v>76</v>
      </c>
      <c r="AW496" s="13" t="s">
        <v>31</v>
      </c>
      <c r="AX496" s="13" t="s">
        <v>69</v>
      </c>
      <c r="AY496" s="244" t="s">
        <v>193</v>
      </c>
    </row>
    <row r="497" s="14" customFormat="1">
      <c r="A497" s="14"/>
      <c r="B497" s="245"/>
      <c r="C497" s="246"/>
      <c r="D497" s="228" t="s">
        <v>206</v>
      </c>
      <c r="E497" s="247" t="s">
        <v>19</v>
      </c>
      <c r="F497" s="248" t="s">
        <v>2029</v>
      </c>
      <c r="G497" s="246"/>
      <c r="H497" s="249">
        <v>10.19</v>
      </c>
      <c r="I497" s="250"/>
      <c r="J497" s="246"/>
      <c r="K497" s="246"/>
      <c r="L497" s="251"/>
      <c r="M497" s="252"/>
      <c r="N497" s="253"/>
      <c r="O497" s="253"/>
      <c r="P497" s="253"/>
      <c r="Q497" s="253"/>
      <c r="R497" s="253"/>
      <c r="S497" s="253"/>
      <c r="T497" s="254"/>
      <c r="U497" s="14"/>
      <c r="V497" s="14"/>
      <c r="W497" s="14"/>
      <c r="X497" s="14"/>
      <c r="Y497" s="14"/>
      <c r="Z497" s="14"/>
      <c r="AA497" s="14"/>
      <c r="AB497" s="14"/>
      <c r="AC497" s="14"/>
      <c r="AD497" s="14"/>
      <c r="AE497" s="14"/>
      <c r="AT497" s="255" t="s">
        <v>206</v>
      </c>
      <c r="AU497" s="255" t="s">
        <v>78</v>
      </c>
      <c r="AV497" s="14" t="s">
        <v>78</v>
      </c>
      <c r="AW497" s="14" t="s">
        <v>31</v>
      </c>
      <c r="AX497" s="14" t="s">
        <v>76</v>
      </c>
      <c r="AY497" s="255" t="s">
        <v>193</v>
      </c>
    </row>
    <row r="498" s="2" customFormat="1" ht="16.5" customHeight="1">
      <c r="A498" s="41"/>
      <c r="B498" s="42"/>
      <c r="C498" s="215" t="s">
        <v>568</v>
      </c>
      <c r="D498" s="215" t="s">
        <v>195</v>
      </c>
      <c r="E498" s="216" t="s">
        <v>2030</v>
      </c>
      <c r="F498" s="217" t="s">
        <v>2031</v>
      </c>
      <c r="G498" s="218" t="s">
        <v>258</v>
      </c>
      <c r="H498" s="219">
        <v>100.106</v>
      </c>
      <c r="I498" s="220"/>
      <c r="J498" s="221">
        <f>ROUND(I498*H498,2)</f>
        <v>0</v>
      </c>
      <c r="K498" s="217" t="s">
        <v>19</v>
      </c>
      <c r="L498" s="47"/>
      <c r="M498" s="222" t="s">
        <v>19</v>
      </c>
      <c r="N498" s="223" t="s">
        <v>40</v>
      </c>
      <c r="O498" s="87"/>
      <c r="P498" s="224">
        <f>O498*H498</f>
        <v>0</v>
      </c>
      <c r="Q498" s="224">
        <v>0.0027499999999999998</v>
      </c>
      <c r="R498" s="224">
        <f>Q498*H498</f>
        <v>0.27529149999999997</v>
      </c>
      <c r="S498" s="224">
        <v>0</v>
      </c>
      <c r="T498" s="225">
        <f>S498*H498</f>
        <v>0</v>
      </c>
      <c r="U498" s="41"/>
      <c r="V498" s="41"/>
      <c r="W498" s="41"/>
      <c r="X498" s="41"/>
      <c r="Y498" s="41"/>
      <c r="Z498" s="41"/>
      <c r="AA498" s="41"/>
      <c r="AB498" s="41"/>
      <c r="AC498" s="41"/>
      <c r="AD498" s="41"/>
      <c r="AE498" s="41"/>
      <c r="AR498" s="226" t="s">
        <v>200</v>
      </c>
      <c r="AT498" s="226" t="s">
        <v>195</v>
      </c>
      <c r="AU498" s="226" t="s">
        <v>78</v>
      </c>
      <c r="AY498" s="20" t="s">
        <v>193</v>
      </c>
      <c r="BE498" s="227">
        <f>IF(N498="základní",J498,0)</f>
        <v>0</v>
      </c>
      <c r="BF498" s="227">
        <f>IF(N498="snížená",J498,0)</f>
        <v>0</v>
      </c>
      <c r="BG498" s="227">
        <f>IF(N498="zákl. přenesená",J498,0)</f>
        <v>0</v>
      </c>
      <c r="BH498" s="227">
        <f>IF(N498="sníž. přenesená",J498,0)</f>
        <v>0</v>
      </c>
      <c r="BI498" s="227">
        <f>IF(N498="nulová",J498,0)</f>
        <v>0</v>
      </c>
      <c r="BJ498" s="20" t="s">
        <v>76</v>
      </c>
      <c r="BK498" s="227">
        <f>ROUND(I498*H498,2)</f>
        <v>0</v>
      </c>
      <c r="BL498" s="20" t="s">
        <v>200</v>
      </c>
      <c r="BM498" s="226" t="s">
        <v>2032</v>
      </c>
    </row>
    <row r="499" s="2" customFormat="1">
      <c r="A499" s="41"/>
      <c r="B499" s="42"/>
      <c r="C499" s="43"/>
      <c r="D499" s="228" t="s">
        <v>202</v>
      </c>
      <c r="E499" s="43"/>
      <c r="F499" s="229" t="s">
        <v>2033</v>
      </c>
      <c r="G499" s="43"/>
      <c r="H499" s="43"/>
      <c r="I499" s="230"/>
      <c r="J499" s="43"/>
      <c r="K499" s="43"/>
      <c r="L499" s="47"/>
      <c r="M499" s="231"/>
      <c r="N499" s="232"/>
      <c r="O499" s="87"/>
      <c r="P499" s="87"/>
      <c r="Q499" s="87"/>
      <c r="R499" s="87"/>
      <c r="S499" s="87"/>
      <c r="T499" s="88"/>
      <c r="U499" s="41"/>
      <c r="V499" s="41"/>
      <c r="W499" s="41"/>
      <c r="X499" s="41"/>
      <c r="Y499" s="41"/>
      <c r="Z499" s="41"/>
      <c r="AA499" s="41"/>
      <c r="AB499" s="41"/>
      <c r="AC499" s="41"/>
      <c r="AD499" s="41"/>
      <c r="AE499" s="41"/>
      <c r="AT499" s="20" t="s">
        <v>202</v>
      </c>
      <c r="AU499" s="20" t="s">
        <v>78</v>
      </c>
    </row>
    <row r="500" s="13" customFormat="1">
      <c r="A500" s="13"/>
      <c r="B500" s="235"/>
      <c r="C500" s="236"/>
      <c r="D500" s="228" t="s">
        <v>206</v>
      </c>
      <c r="E500" s="237" t="s">
        <v>19</v>
      </c>
      <c r="F500" s="238" t="s">
        <v>279</v>
      </c>
      <c r="G500" s="236"/>
      <c r="H500" s="237" t="s">
        <v>19</v>
      </c>
      <c r="I500" s="239"/>
      <c r="J500" s="236"/>
      <c r="K500" s="236"/>
      <c r="L500" s="240"/>
      <c r="M500" s="241"/>
      <c r="N500" s="242"/>
      <c r="O500" s="242"/>
      <c r="P500" s="242"/>
      <c r="Q500" s="242"/>
      <c r="R500" s="242"/>
      <c r="S500" s="242"/>
      <c r="T500" s="243"/>
      <c r="U500" s="13"/>
      <c r="V500" s="13"/>
      <c r="W500" s="13"/>
      <c r="X500" s="13"/>
      <c r="Y500" s="13"/>
      <c r="Z500" s="13"/>
      <c r="AA500" s="13"/>
      <c r="AB500" s="13"/>
      <c r="AC500" s="13"/>
      <c r="AD500" s="13"/>
      <c r="AE500" s="13"/>
      <c r="AT500" s="244" t="s">
        <v>206</v>
      </c>
      <c r="AU500" s="244" t="s">
        <v>78</v>
      </c>
      <c r="AV500" s="13" t="s">
        <v>76</v>
      </c>
      <c r="AW500" s="13" t="s">
        <v>31</v>
      </c>
      <c r="AX500" s="13" t="s">
        <v>69</v>
      </c>
      <c r="AY500" s="244" t="s">
        <v>193</v>
      </c>
    </row>
    <row r="501" s="13" customFormat="1">
      <c r="A501" s="13"/>
      <c r="B501" s="235"/>
      <c r="C501" s="236"/>
      <c r="D501" s="228" t="s">
        <v>206</v>
      </c>
      <c r="E501" s="237" t="s">
        <v>19</v>
      </c>
      <c r="F501" s="238" t="s">
        <v>2005</v>
      </c>
      <c r="G501" s="236"/>
      <c r="H501" s="237" t="s">
        <v>19</v>
      </c>
      <c r="I501" s="239"/>
      <c r="J501" s="236"/>
      <c r="K501" s="236"/>
      <c r="L501" s="240"/>
      <c r="M501" s="241"/>
      <c r="N501" s="242"/>
      <c r="O501" s="242"/>
      <c r="P501" s="242"/>
      <c r="Q501" s="242"/>
      <c r="R501" s="242"/>
      <c r="S501" s="242"/>
      <c r="T501" s="243"/>
      <c r="U501" s="13"/>
      <c r="V501" s="13"/>
      <c r="W501" s="13"/>
      <c r="X501" s="13"/>
      <c r="Y501" s="13"/>
      <c r="Z501" s="13"/>
      <c r="AA501" s="13"/>
      <c r="AB501" s="13"/>
      <c r="AC501" s="13"/>
      <c r="AD501" s="13"/>
      <c r="AE501" s="13"/>
      <c r="AT501" s="244" t="s">
        <v>206</v>
      </c>
      <c r="AU501" s="244" t="s">
        <v>78</v>
      </c>
      <c r="AV501" s="13" t="s">
        <v>76</v>
      </c>
      <c r="AW501" s="13" t="s">
        <v>31</v>
      </c>
      <c r="AX501" s="13" t="s">
        <v>69</v>
      </c>
      <c r="AY501" s="244" t="s">
        <v>193</v>
      </c>
    </row>
    <row r="502" s="14" customFormat="1">
      <c r="A502" s="14"/>
      <c r="B502" s="245"/>
      <c r="C502" s="246"/>
      <c r="D502" s="228" t="s">
        <v>206</v>
      </c>
      <c r="E502" s="247" t="s">
        <v>19</v>
      </c>
      <c r="F502" s="248" t="s">
        <v>2034</v>
      </c>
      <c r="G502" s="246"/>
      <c r="H502" s="249">
        <v>8.0199999999999996</v>
      </c>
      <c r="I502" s="250"/>
      <c r="J502" s="246"/>
      <c r="K502" s="246"/>
      <c r="L502" s="251"/>
      <c r="M502" s="252"/>
      <c r="N502" s="253"/>
      <c r="O502" s="253"/>
      <c r="P502" s="253"/>
      <c r="Q502" s="253"/>
      <c r="R502" s="253"/>
      <c r="S502" s="253"/>
      <c r="T502" s="254"/>
      <c r="U502" s="14"/>
      <c r="V502" s="14"/>
      <c r="W502" s="14"/>
      <c r="X502" s="14"/>
      <c r="Y502" s="14"/>
      <c r="Z502" s="14"/>
      <c r="AA502" s="14"/>
      <c r="AB502" s="14"/>
      <c r="AC502" s="14"/>
      <c r="AD502" s="14"/>
      <c r="AE502" s="14"/>
      <c r="AT502" s="255" t="s">
        <v>206</v>
      </c>
      <c r="AU502" s="255" t="s">
        <v>78</v>
      </c>
      <c r="AV502" s="14" t="s">
        <v>78</v>
      </c>
      <c r="AW502" s="14" t="s">
        <v>31</v>
      </c>
      <c r="AX502" s="14" t="s">
        <v>69</v>
      </c>
      <c r="AY502" s="255" t="s">
        <v>193</v>
      </c>
    </row>
    <row r="503" s="13" customFormat="1">
      <c r="A503" s="13"/>
      <c r="B503" s="235"/>
      <c r="C503" s="236"/>
      <c r="D503" s="228" t="s">
        <v>206</v>
      </c>
      <c r="E503" s="237" t="s">
        <v>19</v>
      </c>
      <c r="F503" s="238" t="s">
        <v>1982</v>
      </c>
      <c r="G503" s="236"/>
      <c r="H503" s="237" t="s">
        <v>19</v>
      </c>
      <c r="I503" s="239"/>
      <c r="J503" s="236"/>
      <c r="K503" s="236"/>
      <c r="L503" s="240"/>
      <c r="M503" s="241"/>
      <c r="N503" s="242"/>
      <c r="O503" s="242"/>
      <c r="P503" s="242"/>
      <c r="Q503" s="242"/>
      <c r="R503" s="242"/>
      <c r="S503" s="242"/>
      <c r="T503" s="243"/>
      <c r="U503" s="13"/>
      <c r="V503" s="13"/>
      <c r="W503" s="13"/>
      <c r="X503" s="13"/>
      <c r="Y503" s="13"/>
      <c r="Z503" s="13"/>
      <c r="AA503" s="13"/>
      <c r="AB503" s="13"/>
      <c r="AC503" s="13"/>
      <c r="AD503" s="13"/>
      <c r="AE503" s="13"/>
      <c r="AT503" s="244" t="s">
        <v>206</v>
      </c>
      <c r="AU503" s="244" t="s">
        <v>78</v>
      </c>
      <c r="AV503" s="13" t="s">
        <v>76</v>
      </c>
      <c r="AW503" s="13" t="s">
        <v>31</v>
      </c>
      <c r="AX503" s="13" t="s">
        <v>69</v>
      </c>
      <c r="AY503" s="244" t="s">
        <v>193</v>
      </c>
    </row>
    <row r="504" s="14" customFormat="1">
      <c r="A504" s="14"/>
      <c r="B504" s="245"/>
      <c r="C504" s="246"/>
      <c r="D504" s="228" t="s">
        <v>206</v>
      </c>
      <c r="E504" s="247" t="s">
        <v>19</v>
      </c>
      <c r="F504" s="248" t="s">
        <v>1983</v>
      </c>
      <c r="G504" s="246"/>
      <c r="H504" s="249">
        <v>32.200000000000003</v>
      </c>
      <c r="I504" s="250"/>
      <c r="J504" s="246"/>
      <c r="K504" s="246"/>
      <c r="L504" s="251"/>
      <c r="M504" s="252"/>
      <c r="N504" s="253"/>
      <c r="O504" s="253"/>
      <c r="P504" s="253"/>
      <c r="Q504" s="253"/>
      <c r="R504" s="253"/>
      <c r="S504" s="253"/>
      <c r="T504" s="254"/>
      <c r="U504" s="14"/>
      <c r="V504" s="14"/>
      <c r="W504" s="14"/>
      <c r="X504" s="14"/>
      <c r="Y504" s="14"/>
      <c r="Z504" s="14"/>
      <c r="AA504" s="14"/>
      <c r="AB504" s="14"/>
      <c r="AC504" s="14"/>
      <c r="AD504" s="14"/>
      <c r="AE504" s="14"/>
      <c r="AT504" s="255" t="s">
        <v>206</v>
      </c>
      <c r="AU504" s="255" t="s">
        <v>78</v>
      </c>
      <c r="AV504" s="14" t="s">
        <v>78</v>
      </c>
      <c r="AW504" s="14" t="s">
        <v>31</v>
      </c>
      <c r="AX504" s="14" t="s">
        <v>69</v>
      </c>
      <c r="AY504" s="255" t="s">
        <v>193</v>
      </c>
    </row>
    <row r="505" s="14" customFormat="1">
      <c r="A505" s="14"/>
      <c r="B505" s="245"/>
      <c r="C505" s="246"/>
      <c r="D505" s="228" t="s">
        <v>206</v>
      </c>
      <c r="E505" s="247" t="s">
        <v>19</v>
      </c>
      <c r="F505" s="248" t="s">
        <v>1984</v>
      </c>
      <c r="G505" s="246"/>
      <c r="H505" s="249">
        <v>61.579999999999998</v>
      </c>
      <c r="I505" s="250"/>
      <c r="J505" s="246"/>
      <c r="K505" s="246"/>
      <c r="L505" s="251"/>
      <c r="M505" s="252"/>
      <c r="N505" s="253"/>
      <c r="O505" s="253"/>
      <c r="P505" s="253"/>
      <c r="Q505" s="253"/>
      <c r="R505" s="253"/>
      <c r="S505" s="253"/>
      <c r="T505" s="254"/>
      <c r="U505" s="14"/>
      <c r="V505" s="14"/>
      <c r="W505" s="14"/>
      <c r="X505" s="14"/>
      <c r="Y505" s="14"/>
      <c r="Z505" s="14"/>
      <c r="AA505" s="14"/>
      <c r="AB505" s="14"/>
      <c r="AC505" s="14"/>
      <c r="AD505" s="14"/>
      <c r="AE505" s="14"/>
      <c r="AT505" s="255" t="s">
        <v>206</v>
      </c>
      <c r="AU505" s="255" t="s">
        <v>78</v>
      </c>
      <c r="AV505" s="14" t="s">
        <v>78</v>
      </c>
      <c r="AW505" s="14" t="s">
        <v>31</v>
      </c>
      <c r="AX505" s="14" t="s">
        <v>69</v>
      </c>
      <c r="AY505" s="255" t="s">
        <v>193</v>
      </c>
    </row>
    <row r="506" s="14" customFormat="1">
      <c r="A506" s="14"/>
      <c r="B506" s="245"/>
      <c r="C506" s="246"/>
      <c r="D506" s="228" t="s">
        <v>206</v>
      </c>
      <c r="E506" s="247" t="s">
        <v>19</v>
      </c>
      <c r="F506" s="248" t="s">
        <v>1985</v>
      </c>
      <c r="G506" s="246"/>
      <c r="H506" s="249">
        <v>-8.2219999999999995</v>
      </c>
      <c r="I506" s="250"/>
      <c r="J506" s="246"/>
      <c r="K506" s="246"/>
      <c r="L506" s="251"/>
      <c r="M506" s="252"/>
      <c r="N506" s="253"/>
      <c r="O506" s="253"/>
      <c r="P506" s="253"/>
      <c r="Q506" s="253"/>
      <c r="R506" s="253"/>
      <c r="S506" s="253"/>
      <c r="T506" s="254"/>
      <c r="U506" s="14"/>
      <c r="V506" s="14"/>
      <c r="W506" s="14"/>
      <c r="X506" s="14"/>
      <c r="Y506" s="14"/>
      <c r="Z506" s="14"/>
      <c r="AA506" s="14"/>
      <c r="AB506" s="14"/>
      <c r="AC506" s="14"/>
      <c r="AD506" s="14"/>
      <c r="AE506" s="14"/>
      <c r="AT506" s="255" t="s">
        <v>206</v>
      </c>
      <c r="AU506" s="255" t="s">
        <v>78</v>
      </c>
      <c r="AV506" s="14" t="s">
        <v>78</v>
      </c>
      <c r="AW506" s="14" t="s">
        <v>31</v>
      </c>
      <c r="AX506" s="14" t="s">
        <v>69</v>
      </c>
      <c r="AY506" s="255" t="s">
        <v>193</v>
      </c>
    </row>
    <row r="507" s="14" customFormat="1">
      <c r="A507" s="14"/>
      <c r="B507" s="245"/>
      <c r="C507" s="246"/>
      <c r="D507" s="228" t="s">
        <v>206</v>
      </c>
      <c r="E507" s="247" t="s">
        <v>19</v>
      </c>
      <c r="F507" s="248" t="s">
        <v>2035</v>
      </c>
      <c r="G507" s="246"/>
      <c r="H507" s="249">
        <v>2.6280000000000001</v>
      </c>
      <c r="I507" s="250"/>
      <c r="J507" s="246"/>
      <c r="K507" s="246"/>
      <c r="L507" s="251"/>
      <c r="M507" s="252"/>
      <c r="N507" s="253"/>
      <c r="O507" s="253"/>
      <c r="P507" s="253"/>
      <c r="Q507" s="253"/>
      <c r="R507" s="253"/>
      <c r="S507" s="253"/>
      <c r="T507" s="254"/>
      <c r="U507" s="14"/>
      <c r="V507" s="14"/>
      <c r="W507" s="14"/>
      <c r="X507" s="14"/>
      <c r="Y507" s="14"/>
      <c r="Z507" s="14"/>
      <c r="AA507" s="14"/>
      <c r="AB507" s="14"/>
      <c r="AC507" s="14"/>
      <c r="AD507" s="14"/>
      <c r="AE507" s="14"/>
      <c r="AT507" s="255" t="s">
        <v>206</v>
      </c>
      <c r="AU507" s="255" t="s">
        <v>78</v>
      </c>
      <c r="AV507" s="14" t="s">
        <v>78</v>
      </c>
      <c r="AW507" s="14" t="s">
        <v>31</v>
      </c>
      <c r="AX507" s="14" t="s">
        <v>69</v>
      </c>
      <c r="AY507" s="255" t="s">
        <v>193</v>
      </c>
    </row>
    <row r="508" s="14" customFormat="1">
      <c r="A508" s="14"/>
      <c r="B508" s="245"/>
      <c r="C508" s="246"/>
      <c r="D508" s="228" t="s">
        <v>206</v>
      </c>
      <c r="E508" s="247" t="s">
        <v>19</v>
      </c>
      <c r="F508" s="248" t="s">
        <v>1986</v>
      </c>
      <c r="G508" s="246"/>
      <c r="H508" s="249">
        <v>3.8999999999999999</v>
      </c>
      <c r="I508" s="250"/>
      <c r="J508" s="246"/>
      <c r="K508" s="246"/>
      <c r="L508" s="251"/>
      <c r="M508" s="252"/>
      <c r="N508" s="253"/>
      <c r="O508" s="253"/>
      <c r="P508" s="253"/>
      <c r="Q508" s="253"/>
      <c r="R508" s="253"/>
      <c r="S508" s="253"/>
      <c r="T508" s="254"/>
      <c r="U508" s="14"/>
      <c r="V508" s="14"/>
      <c r="W508" s="14"/>
      <c r="X508" s="14"/>
      <c r="Y508" s="14"/>
      <c r="Z508" s="14"/>
      <c r="AA508" s="14"/>
      <c r="AB508" s="14"/>
      <c r="AC508" s="14"/>
      <c r="AD508" s="14"/>
      <c r="AE508" s="14"/>
      <c r="AT508" s="255" t="s">
        <v>206</v>
      </c>
      <c r="AU508" s="255" t="s">
        <v>78</v>
      </c>
      <c r="AV508" s="14" t="s">
        <v>78</v>
      </c>
      <c r="AW508" s="14" t="s">
        <v>31</v>
      </c>
      <c r="AX508" s="14" t="s">
        <v>69</v>
      </c>
      <c r="AY508" s="255" t="s">
        <v>193</v>
      </c>
    </row>
    <row r="509" s="15" customFormat="1">
      <c r="A509" s="15"/>
      <c r="B509" s="256"/>
      <c r="C509" s="257"/>
      <c r="D509" s="228" t="s">
        <v>206</v>
      </c>
      <c r="E509" s="258" t="s">
        <v>19</v>
      </c>
      <c r="F509" s="259" t="s">
        <v>218</v>
      </c>
      <c r="G509" s="257"/>
      <c r="H509" s="260">
        <v>100.106</v>
      </c>
      <c r="I509" s="261"/>
      <c r="J509" s="257"/>
      <c r="K509" s="257"/>
      <c r="L509" s="262"/>
      <c r="M509" s="263"/>
      <c r="N509" s="264"/>
      <c r="O509" s="264"/>
      <c r="P509" s="264"/>
      <c r="Q509" s="264"/>
      <c r="R509" s="264"/>
      <c r="S509" s="264"/>
      <c r="T509" s="265"/>
      <c r="U509" s="15"/>
      <c r="V509" s="15"/>
      <c r="W509" s="15"/>
      <c r="X509" s="15"/>
      <c r="Y509" s="15"/>
      <c r="Z509" s="15"/>
      <c r="AA509" s="15"/>
      <c r="AB509" s="15"/>
      <c r="AC509" s="15"/>
      <c r="AD509" s="15"/>
      <c r="AE509" s="15"/>
      <c r="AT509" s="266" t="s">
        <v>206</v>
      </c>
      <c r="AU509" s="266" t="s">
        <v>78</v>
      </c>
      <c r="AV509" s="15" t="s">
        <v>200</v>
      </c>
      <c r="AW509" s="15" t="s">
        <v>31</v>
      </c>
      <c r="AX509" s="15" t="s">
        <v>76</v>
      </c>
      <c r="AY509" s="266" t="s">
        <v>193</v>
      </c>
    </row>
    <row r="510" s="2" customFormat="1" ht="16.5" customHeight="1">
      <c r="A510" s="41"/>
      <c r="B510" s="42"/>
      <c r="C510" s="215" t="s">
        <v>577</v>
      </c>
      <c r="D510" s="215" t="s">
        <v>195</v>
      </c>
      <c r="E510" s="216" t="s">
        <v>2036</v>
      </c>
      <c r="F510" s="217" t="s">
        <v>2037</v>
      </c>
      <c r="G510" s="218" t="s">
        <v>258</v>
      </c>
      <c r="H510" s="219">
        <v>39.719999999999999</v>
      </c>
      <c r="I510" s="220"/>
      <c r="J510" s="221">
        <f>ROUND(I510*H510,2)</f>
        <v>0</v>
      </c>
      <c r="K510" s="217" t="s">
        <v>199</v>
      </c>
      <c r="L510" s="47"/>
      <c r="M510" s="222" t="s">
        <v>19</v>
      </c>
      <c r="N510" s="223" t="s">
        <v>40</v>
      </c>
      <c r="O510" s="87"/>
      <c r="P510" s="224">
        <f>O510*H510</f>
        <v>0</v>
      </c>
      <c r="Q510" s="224">
        <v>2.1999999999999999E-05</v>
      </c>
      <c r="R510" s="224">
        <f>Q510*H510</f>
        <v>0.00087383999999999997</v>
      </c>
      <c r="S510" s="224">
        <v>1.0000000000000001E-05</v>
      </c>
      <c r="T510" s="225">
        <f>S510*H510</f>
        <v>0.00039720000000000001</v>
      </c>
      <c r="U510" s="41"/>
      <c r="V510" s="41"/>
      <c r="W510" s="41"/>
      <c r="X510" s="41"/>
      <c r="Y510" s="41"/>
      <c r="Z510" s="41"/>
      <c r="AA510" s="41"/>
      <c r="AB510" s="41"/>
      <c r="AC510" s="41"/>
      <c r="AD510" s="41"/>
      <c r="AE510" s="41"/>
      <c r="AR510" s="226" t="s">
        <v>200</v>
      </c>
      <c r="AT510" s="226" t="s">
        <v>195</v>
      </c>
      <c r="AU510" s="226" t="s">
        <v>78</v>
      </c>
      <c r="AY510" s="20" t="s">
        <v>193</v>
      </c>
      <c r="BE510" s="227">
        <f>IF(N510="základní",J510,0)</f>
        <v>0</v>
      </c>
      <c r="BF510" s="227">
        <f>IF(N510="snížená",J510,0)</f>
        <v>0</v>
      </c>
      <c r="BG510" s="227">
        <f>IF(N510="zákl. přenesená",J510,0)</f>
        <v>0</v>
      </c>
      <c r="BH510" s="227">
        <f>IF(N510="sníž. přenesená",J510,0)</f>
        <v>0</v>
      </c>
      <c r="BI510" s="227">
        <f>IF(N510="nulová",J510,0)</f>
        <v>0</v>
      </c>
      <c r="BJ510" s="20" t="s">
        <v>76</v>
      </c>
      <c r="BK510" s="227">
        <f>ROUND(I510*H510,2)</f>
        <v>0</v>
      </c>
      <c r="BL510" s="20" t="s">
        <v>200</v>
      </c>
      <c r="BM510" s="226" t="s">
        <v>2038</v>
      </c>
    </row>
    <row r="511" s="2" customFormat="1">
      <c r="A511" s="41"/>
      <c r="B511" s="42"/>
      <c r="C511" s="43"/>
      <c r="D511" s="228" t="s">
        <v>202</v>
      </c>
      <c r="E511" s="43"/>
      <c r="F511" s="229" t="s">
        <v>2039</v>
      </c>
      <c r="G511" s="43"/>
      <c r="H511" s="43"/>
      <c r="I511" s="230"/>
      <c r="J511" s="43"/>
      <c r="K511" s="43"/>
      <c r="L511" s="47"/>
      <c r="M511" s="231"/>
      <c r="N511" s="232"/>
      <c r="O511" s="87"/>
      <c r="P511" s="87"/>
      <c r="Q511" s="87"/>
      <c r="R511" s="87"/>
      <c r="S511" s="87"/>
      <c r="T511" s="88"/>
      <c r="U511" s="41"/>
      <c r="V511" s="41"/>
      <c r="W511" s="41"/>
      <c r="X511" s="41"/>
      <c r="Y511" s="41"/>
      <c r="Z511" s="41"/>
      <c r="AA511" s="41"/>
      <c r="AB511" s="41"/>
      <c r="AC511" s="41"/>
      <c r="AD511" s="41"/>
      <c r="AE511" s="41"/>
      <c r="AT511" s="20" t="s">
        <v>202</v>
      </c>
      <c r="AU511" s="20" t="s">
        <v>78</v>
      </c>
    </row>
    <row r="512" s="2" customFormat="1">
      <c r="A512" s="41"/>
      <c r="B512" s="42"/>
      <c r="C512" s="43"/>
      <c r="D512" s="233" t="s">
        <v>204</v>
      </c>
      <c r="E512" s="43"/>
      <c r="F512" s="234" t="s">
        <v>2040</v>
      </c>
      <c r="G512" s="43"/>
      <c r="H512" s="43"/>
      <c r="I512" s="230"/>
      <c r="J512" s="43"/>
      <c r="K512" s="43"/>
      <c r="L512" s="47"/>
      <c r="M512" s="231"/>
      <c r="N512" s="232"/>
      <c r="O512" s="87"/>
      <c r="P512" s="87"/>
      <c r="Q512" s="87"/>
      <c r="R512" s="87"/>
      <c r="S512" s="87"/>
      <c r="T512" s="88"/>
      <c r="U512" s="41"/>
      <c r="V512" s="41"/>
      <c r="W512" s="41"/>
      <c r="X512" s="41"/>
      <c r="Y512" s="41"/>
      <c r="Z512" s="41"/>
      <c r="AA512" s="41"/>
      <c r="AB512" s="41"/>
      <c r="AC512" s="41"/>
      <c r="AD512" s="41"/>
      <c r="AE512" s="41"/>
      <c r="AT512" s="20" t="s">
        <v>204</v>
      </c>
      <c r="AU512" s="20" t="s">
        <v>78</v>
      </c>
    </row>
    <row r="513" s="13" customFormat="1">
      <c r="A513" s="13"/>
      <c r="B513" s="235"/>
      <c r="C513" s="236"/>
      <c r="D513" s="228" t="s">
        <v>206</v>
      </c>
      <c r="E513" s="237" t="s">
        <v>19</v>
      </c>
      <c r="F513" s="238" t="s">
        <v>279</v>
      </c>
      <c r="G513" s="236"/>
      <c r="H513" s="237" t="s">
        <v>19</v>
      </c>
      <c r="I513" s="239"/>
      <c r="J513" s="236"/>
      <c r="K513" s="236"/>
      <c r="L513" s="240"/>
      <c r="M513" s="241"/>
      <c r="N513" s="242"/>
      <c r="O513" s="242"/>
      <c r="P513" s="242"/>
      <c r="Q513" s="242"/>
      <c r="R513" s="242"/>
      <c r="S513" s="242"/>
      <c r="T513" s="243"/>
      <c r="U513" s="13"/>
      <c r="V513" s="13"/>
      <c r="W513" s="13"/>
      <c r="X513" s="13"/>
      <c r="Y513" s="13"/>
      <c r="Z513" s="13"/>
      <c r="AA513" s="13"/>
      <c r="AB513" s="13"/>
      <c r="AC513" s="13"/>
      <c r="AD513" s="13"/>
      <c r="AE513" s="13"/>
      <c r="AT513" s="244" t="s">
        <v>206</v>
      </c>
      <c r="AU513" s="244" t="s">
        <v>78</v>
      </c>
      <c r="AV513" s="13" t="s">
        <v>76</v>
      </c>
      <c r="AW513" s="13" t="s">
        <v>31</v>
      </c>
      <c r="AX513" s="13" t="s">
        <v>69</v>
      </c>
      <c r="AY513" s="244" t="s">
        <v>193</v>
      </c>
    </row>
    <row r="514" s="14" customFormat="1">
      <c r="A514" s="14"/>
      <c r="B514" s="245"/>
      <c r="C514" s="246"/>
      <c r="D514" s="228" t="s">
        <v>206</v>
      </c>
      <c r="E514" s="247" t="s">
        <v>19</v>
      </c>
      <c r="F514" s="248" t="s">
        <v>2041</v>
      </c>
      <c r="G514" s="246"/>
      <c r="H514" s="249">
        <v>39.719999999999999</v>
      </c>
      <c r="I514" s="250"/>
      <c r="J514" s="246"/>
      <c r="K514" s="246"/>
      <c r="L514" s="251"/>
      <c r="M514" s="252"/>
      <c r="N514" s="253"/>
      <c r="O514" s="253"/>
      <c r="P514" s="253"/>
      <c r="Q514" s="253"/>
      <c r="R514" s="253"/>
      <c r="S514" s="253"/>
      <c r="T514" s="254"/>
      <c r="U514" s="14"/>
      <c r="V514" s="14"/>
      <c r="W514" s="14"/>
      <c r="X514" s="14"/>
      <c r="Y514" s="14"/>
      <c r="Z514" s="14"/>
      <c r="AA514" s="14"/>
      <c r="AB514" s="14"/>
      <c r="AC514" s="14"/>
      <c r="AD514" s="14"/>
      <c r="AE514" s="14"/>
      <c r="AT514" s="255" t="s">
        <v>206</v>
      </c>
      <c r="AU514" s="255" t="s">
        <v>78</v>
      </c>
      <c r="AV514" s="14" t="s">
        <v>78</v>
      </c>
      <c r="AW514" s="14" t="s">
        <v>31</v>
      </c>
      <c r="AX514" s="14" t="s">
        <v>76</v>
      </c>
      <c r="AY514" s="255" t="s">
        <v>193</v>
      </c>
    </row>
    <row r="515" s="2" customFormat="1" ht="16.5" customHeight="1">
      <c r="A515" s="41"/>
      <c r="B515" s="42"/>
      <c r="C515" s="215" t="s">
        <v>584</v>
      </c>
      <c r="D515" s="215" t="s">
        <v>195</v>
      </c>
      <c r="E515" s="216" t="s">
        <v>2042</v>
      </c>
      <c r="F515" s="217" t="s">
        <v>2043</v>
      </c>
      <c r="G515" s="218" t="s">
        <v>258</v>
      </c>
      <c r="H515" s="219">
        <v>13.924</v>
      </c>
      <c r="I515" s="220"/>
      <c r="J515" s="221">
        <f>ROUND(I515*H515,2)</f>
        <v>0</v>
      </c>
      <c r="K515" s="217" t="s">
        <v>19</v>
      </c>
      <c r="L515" s="47"/>
      <c r="M515" s="222" t="s">
        <v>19</v>
      </c>
      <c r="N515" s="223" t="s">
        <v>40</v>
      </c>
      <c r="O515" s="87"/>
      <c r="P515" s="224">
        <f>O515*H515</f>
        <v>0</v>
      </c>
      <c r="Q515" s="224">
        <v>0</v>
      </c>
      <c r="R515" s="224">
        <f>Q515*H515</f>
        <v>0</v>
      </c>
      <c r="S515" s="224">
        <v>0</v>
      </c>
      <c r="T515" s="225">
        <f>S515*H515</f>
        <v>0</v>
      </c>
      <c r="U515" s="41"/>
      <c r="V515" s="41"/>
      <c r="W515" s="41"/>
      <c r="X515" s="41"/>
      <c r="Y515" s="41"/>
      <c r="Z515" s="41"/>
      <c r="AA515" s="41"/>
      <c r="AB515" s="41"/>
      <c r="AC515" s="41"/>
      <c r="AD515" s="41"/>
      <c r="AE515" s="41"/>
      <c r="AR515" s="226" t="s">
        <v>200</v>
      </c>
      <c r="AT515" s="226" t="s">
        <v>195</v>
      </c>
      <c r="AU515" s="226" t="s">
        <v>78</v>
      </c>
      <c r="AY515" s="20" t="s">
        <v>193</v>
      </c>
      <c r="BE515" s="227">
        <f>IF(N515="základní",J515,0)</f>
        <v>0</v>
      </c>
      <c r="BF515" s="227">
        <f>IF(N515="snížená",J515,0)</f>
        <v>0</v>
      </c>
      <c r="BG515" s="227">
        <f>IF(N515="zákl. přenesená",J515,0)</f>
        <v>0</v>
      </c>
      <c r="BH515" s="227">
        <f>IF(N515="sníž. přenesená",J515,0)</f>
        <v>0</v>
      </c>
      <c r="BI515" s="227">
        <f>IF(N515="nulová",J515,0)</f>
        <v>0</v>
      </c>
      <c r="BJ515" s="20" t="s">
        <v>76</v>
      </c>
      <c r="BK515" s="227">
        <f>ROUND(I515*H515,2)</f>
        <v>0</v>
      </c>
      <c r="BL515" s="20" t="s">
        <v>200</v>
      </c>
      <c r="BM515" s="226" t="s">
        <v>2044</v>
      </c>
    </row>
    <row r="516" s="2" customFormat="1">
      <c r="A516" s="41"/>
      <c r="B516" s="42"/>
      <c r="C516" s="43"/>
      <c r="D516" s="228" t="s">
        <v>202</v>
      </c>
      <c r="E516" s="43"/>
      <c r="F516" s="229" t="s">
        <v>2043</v>
      </c>
      <c r="G516" s="43"/>
      <c r="H516" s="43"/>
      <c r="I516" s="230"/>
      <c r="J516" s="43"/>
      <c r="K516" s="43"/>
      <c r="L516" s="47"/>
      <c r="M516" s="231"/>
      <c r="N516" s="232"/>
      <c r="O516" s="87"/>
      <c r="P516" s="87"/>
      <c r="Q516" s="87"/>
      <c r="R516" s="87"/>
      <c r="S516" s="87"/>
      <c r="T516" s="88"/>
      <c r="U516" s="41"/>
      <c r="V516" s="41"/>
      <c r="W516" s="41"/>
      <c r="X516" s="41"/>
      <c r="Y516" s="41"/>
      <c r="Z516" s="41"/>
      <c r="AA516" s="41"/>
      <c r="AB516" s="41"/>
      <c r="AC516" s="41"/>
      <c r="AD516" s="41"/>
      <c r="AE516" s="41"/>
      <c r="AT516" s="20" t="s">
        <v>202</v>
      </c>
      <c r="AU516" s="20" t="s">
        <v>78</v>
      </c>
    </row>
    <row r="517" s="13" customFormat="1">
      <c r="A517" s="13"/>
      <c r="B517" s="235"/>
      <c r="C517" s="236"/>
      <c r="D517" s="228" t="s">
        <v>206</v>
      </c>
      <c r="E517" s="237" t="s">
        <v>19</v>
      </c>
      <c r="F517" s="238" t="s">
        <v>279</v>
      </c>
      <c r="G517" s="236"/>
      <c r="H517" s="237" t="s">
        <v>19</v>
      </c>
      <c r="I517" s="239"/>
      <c r="J517" s="236"/>
      <c r="K517" s="236"/>
      <c r="L517" s="240"/>
      <c r="M517" s="241"/>
      <c r="N517" s="242"/>
      <c r="O517" s="242"/>
      <c r="P517" s="242"/>
      <c r="Q517" s="242"/>
      <c r="R517" s="242"/>
      <c r="S517" s="242"/>
      <c r="T517" s="243"/>
      <c r="U517" s="13"/>
      <c r="V517" s="13"/>
      <c r="W517" s="13"/>
      <c r="X517" s="13"/>
      <c r="Y517" s="13"/>
      <c r="Z517" s="13"/>
      <c r="AA517" s="13"/>
      <c r="AB517" s="13"/>
      <c r="AC517" s="13"/>
      <c r="AD517" s="13"/>
      <c r="AE517" s="13"/>
      <c r="AT517" s="244" t="s">
        <v>206</v>
      </c>
      <c r="AU517" s="244" t="s">
        <v>78</v>
      </c>
      <c r="AV517" s="13" t="s">
        <v>76</v>
      </c>
      <c r="AW517" s="13" t="s">
        <v>31</v>
      </c>
      <c r="AX517" s="13" t="s">
        <v>69</v>
      </c>
      <c r="AY517" s="244" t="s">
        <v>193</v>
      </c>
    </row>
    <row r="518" s="14" customFormat="1">
      <c r="A518" s="14"/>
      <c r="B518" s="245"/>
      <c r="C518" s="246"/>
      <c r="D518" s="228" t="s">
        <v>206</v>
      </c>
      <c r="E518" s="247" t="s">
        <v>19</v>
      </c>
      <c r="F518" s="248" t="s">
        <v>2045</v>
      </c>
      <c r="G518" s="246"/>
      <c r="H518" s="249">
        <v>5.5</v>
      </c>
      <c r="I518" s="250"/>
      <c r="J518" s="246"/>
      <c r="K518" s="246"/>
      <c r="L518" s="251"/>
      <c r="M518" s="252"/>
      <c r="N518" s="253"/>
      <c r="O518" s="253"/>
      <c r="P518" s="253"/>
      <c r="Q518" s="253"/>
      <c r="R518" s="253"/>
      <c r="S518" s="253"/>
      <c r="T518" s="254"/>
      <c r="U518" s="14"/>
      <c r="V518" s="14"/>
      <c r="W518" s="14"/>
      <c r="X518" s="14"/>
      <c r="Y518" s="14"/>
      <c r="Z518" s="14"/>
      <c r="AA518" s="14"/>
      <c r="AB518" s="14"/>
      <c r="AC518" s="14"/>
      <c r="AD518" s="14"/>
      <c r="AE518" s="14"/>
      <c r="AT518" s="255" t="s">
        <v>206</v>
      </c>
      <c r="AU518" s="255" t="s">
        <v>78</v>
      </c>
      <c r="AV518" s="14" t="s">
        <v>78</v>
      </c>
      <c r="AW518" s="14" t="s">
        <v>31</v>
      </c>
      <c r="AX518" s="14" t="s">
        <v>69</v>
      </c>
      <c r="AY518" s="255" t="s">
        <v>193</v>
      </c>
    </row>
    <row r="519" s="13" customFormat="1">
      <c r="A519" s="13"/>
      <c r="B519" s="235"/>
      <c r="C519" s="236"/>
      <c r="D519" s="228" t="s">
        <v>206</v>
      </c>
      <c r="E519" s="237" t="s">
        <v>19</v>
      </c>
      <c r="F519" s="238" t="s">
        <v>2046</v>
      </c>
      <c r="G519" s="236"/>
      <c r="H519" s="237" t="s">
        <v>19</v>
      </c>
      <c r="I519" s="239"/>
      <c r="J519" s="236"/>
      <c r="K519" s="236"/>
      <c r="L519" s="240"/>
      <c r="M519" s="241"/>
      <c r="N519" s="242"/>
      <c r="O519" s="242"/>
      <c r="P519" s="242"/>
      <c r="Q519" s="242"/>
      <c r="R519" s="242"/>
      <c r="S519" s="242"/>
      <c r="T519" s="243"/>
      <c r="U519" s="13"/>
      <c r="V519" s="13"/>
      <c r="W519" s="13"/>
      <c r="X519" s="13"/>
      <c r="Y519" s="13"/>
      <c r="Z519" s="13"/>
      <c r="AA519" s="13"/>
      <c r="AB519" s="13"/>
      <c r="AC519" s="13"/>
      <c r="AD519" s="13"/>
      <c r="AE519" s="13"/>
      <c r="AT519" s="244" t="s">
        <v>206</v>
      </c>
      <c r="AU519" s="244" t="s">
        <v>78</v>
      </c>
      <c r="AV519" s="13" t="s">
        <v>76</v>
      </c>
      <c r="AW519" s="13" t="s">
        <v>31</v>
      </c>
      <c r="AX519" s="13" t="s">
        <v>69</v>
      </c>
      <c r="AY519" s="244" t="s">
        <v>193</v>
      </c>
    </row>
    <row r="520" s="14" customFormat="1">
      <c r="A520" s="14"/>
      <c r="B520" s="245"/>
      <c r="C520" s="246"/>
      <c r="D520" s="228" t="s">
        <v>206</v>
      </c>
      <c r="E520" s="247" t="s">
        <v>19</v>
      </c>
      <c r="F520" s="248" t="s">
        <v>2047</v>
      </c>
      <c r="G520" s="246"/>
      <c r="H520" s="249">
        <v>6.0839999999999996</v>
      </c>
      <c r="I520" s="250"/>
      <c r="J520" s="246"/>
      <c r="K520" s="246"/>
      <c r="L520" s="251"/>
      <c r="M520" s="252"/>
      <c r="N520" s="253"/>
      <c r="O520" s="253"/>
      <c r="P520" s="253"/>
      <c r="Q520" s="253"/>
      <c r="R520" s="253"/>
      <c r="S520" s="253"/>
      <c r="T520" s="254"/>
      <c r="U520" s="14"/>
      <c r="V520" s="14"/>
      <c r="W520" s="14"/>
      <c r="X520" s="14"/>
      <c r="Y520" s="14"/>
      <c r="Z520" s="14"/>
      <c r="AA520" s="14"/>
      <c r="AB520" s="14"/>
      <c r="AC520" s="14"/>
      <c r="AD520" s="14"/>
      <c r="AE520" s="14"/>
      <c r="AT520" s="255" t="s">
        <v>206</v>
      </c>
      <c r="AU520" s="255" t="s">
        <v>78</v>
      </c>
      <c r="AV520" s="14" t="s">
        <v>78</v>
      </c>
      <c r="AW520" s="14" t="s">
        <v>31</v>
      </c>
      <c r="AX520" s="14" t="s">
        <v>69</v>
      </c>
      <c r="AY520" s="255" t="s">
        <v>193</v>
      </c>
    </row>
    <row r="521" s="14" customFormat="1">
      <c r="A521" s="14"/>
      <c r="B521" s="245"/>
      <c r="C521" s="246"/>
      <c r="D521" s="228" t="s">
        <v>206</v>
      </c>
      <c r="E521" s="247" t="s">
        <v>19</v>
      </c>
      <c r="F521" s="248" t="s">
        <v>2048</v>
      </c>
      <c r="G521" s="246"/>
      <c r="H521" s="249">
        <v>2.3399999999999999</v>
      </c>
      <c r="I521" s="250"/>
      <c r="J521" s="246"/>
      <c r="K521" s="246"/>
      <c r="L521" s="251"/>
      <c r="M521" s="252"/>
      <c r="N521" s="253"/>
      <c r="O521" s="253"/>
      <c r="P521" s="253"/>
      <c r="Q521" s="253"/>
      <c r="R521" s="253"/>
      <c r="S521" s="253"/>
      <c r="T521" s="254"/>
      <c r="U521" s="14"/>
      <c r="V521" s="14"/>
      <c r="W521" s="14"/>
      <c r="X521" s="14"/>
      <c r="Y521" s="14"/>
      <c r="Z521" s="14"/>
      <c r="AA521" s="14"/>
      <c r="AB521" s="14"/>
      <c r="AC521" s="14"/>
      <c r="AD521" s="14"/>
      <c r="AE521" s="14"/>
      <c r="AT521" s="255" t="s">
        <v>206</v>
      </c>
      <c r="AU521" s="255" t="s">
        <v>78</v>
      </c>
      <c r="AV521" s="14" t="s">
        <v>78</v>
      </c>
      <c r="AW521" s="14" t="s">
        <v>31</v>
      </c>
      <c r="AX521" s="14" t="s">
        <v>69</v>
      </c>
      <c r="AY521" s="255" t="s">
        <v>193</v>
      </c>
    </row>
    <row r="522" s="15" customFormat="1">
      <c r="A522" s="15"/>
      <c r="B522" s="256"/>
      <c r="C522" s="257"/>
      <c r="D522" s="228" t="s">
        <v>206</v>
      </c>
      <c r="E522" s="258" t="s">
        <v>19</v>
      </c>
      <c r="F522" s="259" t="s">
        <v>218</v>
      </c>
      <c r="G522" s="257"/>
      <c r="H522" s="260">
        <v>13.924</v>
      </c>
      <c r="I522" s="261"/>
      <c r="J522" s="257"/>
      <c r="K522" s="257"/>
      <c r="L522" s="262"/>
      <c r="M522" s="263"/>
      <c r="N522" s="264"/>
      <c r="O522" s="264"/>
      <c r="P522" s="264"/>
      <c r="Q522" s="264"/>
      <c r="R522" s="264"/>
      <c r="S522" s="264"/>
      <c r="T522" s="265"/>
      <c r="U522" s="15"/>
      <c r="V522" s="15"/>
      <c r="W522" s="15"/>
      <c r="X522" s="15"/>
      <c r="Y522" s="15"/>
      <c r="Z522" s="15"/>
      <c r="AA522" s="15"/>
      <c r="AB522" s="15"/>
      <c r="AC522" s="15"/>
      <c r="AD522" s="15"/>
      <c r="AE522" s="15"/>
      <c r="AT522" s="266" t="s">
        <v>206</v>
      </c>
      <c r="AU522" s="266" t="s">
        <v>78</v>
      </c>
      <c r="AV522" s="15" t="s">
        <v>200</v>
      </c>
      <c r="AW522" s="15" t="s">
        <v>31</v>
      </c>
      <c r="AX522" s="15" t="s">
        <v>76</v>
      </c>
      <c r="AY522" s="266" t="s">
        <v>193</v>
      </c>
    </row>
    <row r="523" s="2" customFormat="1" ht="21.75" customHeight="1">
      <c r="A523" s="41"/>
      <c r="B523" s="42"/>
      <c r="C523" s="215" t="s">
        <v>591</v>
      </c>
      <c r="D523" s="215" t="s">
        <v>195</v>
      </c>
      <c r="E523" s="216" t="s">
        <v>2049</v>
      </c>
      <c r="F523" s="217" t="s">
        <v>2050</v>
      </c>
      <c r="G523" s="218" t="s">
        <v>198</v>
      </c>
      <c r="H523" s="219">
        <v>6.1050000000000004</v>
      </c>
      <c r="I523" s="220"/>
      <c r="J523" s="221">
        <f>ROUND(I523*H523,2)</f>
        <v>0</v>
      </c>
      <c r="K523" s="217" t="s">
        <v>199</v>
      </c>
      <c r="L523" s="47"/>
      <c r="M523" s="222" t="s">
        <v>19</v>
      </c>
      <c r="N523" s="223" t="s">
        <v>40</v>
      </c>
      <c r="O523" s="87"/>
      <c r="P523" s="224">
        <f>O523*H523</f>
        <v>0</v>
      </c>
      <c r="Q523" s="224">
        <v>2.5018699999999998</v>
      </c>
      <c r="R523" s="224">
        <f>Q523*H523</f>
        <v>15.27391635</v>
      </c>
      <c r="S523" s="224">
        <v>0</v>
      </c>
      <c r="T523" s="225">
        <f>S523*H523</f>
        <v>0</v>
      </c>
      <c r="U523" s="41"/>
      <c r="V523" s="41"/>
      <c r="W523" s="41"/>
      <c r="X523" s="41"/>
      <c r="Y523" s="41"/>
      <c r="Z523" s="41"/>
      <c r="AA523" s="41"/>
      <c r="AB523" s="41"/>
      <c r="AC523" s="41"/>
      <c r="AD523" s="41"/>
      <c r="AE523" s="41"/>
      <c r="AR523" s="226" t="s">
        <v>200</v>
      </c>
      <c r="AT523" s="226" t="s">
        <v>195</v>
      </c>
      <c r="AU523" s="226" t="s">
        <v>78</v>
      </c>
      <c r="AY523" s="20" t="s">
        <v>193</v>
      </c>
      <c r="BE523" s="227">
        <f>IF(N523="základní",J523,0)</f>
        <v>0</v>
      </c>
      <c r="BF523" s="227">
        <f>IF(N523="snížená",J523,0)</f>
        <v>0</v>
      </c>
      <c r="BG523" s="227">
        <f>IF(N523="zákl. přenesená",J523,0)</f>
        <v>0</v>
      </c>
      <c r="BH523" s="227">
        <f>IF(N523="sníž. přenesená",J523,0)</f>
        <v>0</v>
      </c>
      <c r="BI523" s="227">
        <f>IF(N523="nulová",J523,0)</f>
        <v>0</v>
      </c>
      <c r="BJ523" s="20" t="s">
        <v>76</v>
      </c>
      <c r="BK523" s="227">
        <f>ROUND(I523*H523,2)</f>
        <v>0</v>
      </c>
      <c r="BL523" s="20" t="s">
        <v>200</v>
      </c>
      <c r="BM523" s="226" t="s">
        <v>2051</v>
      </c>
    </row>
    <row r="524" s="2" customFormat="1">
      <c r="A524" s="41"/>
      <c r="B524" s="42"/>
      <c r="C524" s="43"/>
      <c r="D524" s="228" t="s">
        <v>202</v>
      </c>
      <c r="E524" s="43"/>
      <c r="F524" s="229" t="s">
        <v>2052</v>
      </c>
      <c r="G524" s="43"/>
      <c r="H524" s="43"/>
      <c r="I524" s="230"/>
      <c r="J524" s="43"/>
      <c r="K524" s="43"/>
      <c r="L524" s="47"/>
      <c r="M524" s="231"/>
      <c r="N524" s="232"/>
      <c r="O524" s="87"/>
      <c r="P524" s="87"/>
      <c r="Q524" s="87"/>
      <c r="R524" s="87"/>
      <c r="S524" s="87"/>
      <c r="T524" s="88"/>
      <c r="U524" s="41"/>
      <c r="V524" s="41"/>
      <c r="W524" s="41"/>
      <c r="X524" s="41"/>
      <c r="Y524" s="41"/>
      <c r="Z524" s="41"/>
      <c r="AA524" s="41"/>
      <c r="AB524" s="41"/>
      <c r="AC524" s="41"/>
      <c r="AD524" s="41"/>
      <c r="AE524" s="41"/>
      <c r="AT524" s="20" t="s">
        <v>202</v>
      </c>
      <c r="AU524" s="20" t="s">
        <v>78</v>
      </c>
    </row>
    <row r="525" s="2" customFormat="1">
      <c r="A525" s="41"/>
      <c r="B525" s="42"/>
      <c r="C525" s="43"/>
      <c r="D525" s="233" t="s">
        <v>204</v>
      </c>
      <c r="E525" s="43"/>
      <c r="F525" s="234" t="s">
        <v>2053</v>
      </c>
      <c r="G525" s="43"/>
      <c r="H525" s="43"/>
      <c r="I525" s="230"/>
      <c r="J525" s="43"/>
      <c r="K525" s="43"/>
      <c r="L525" s="47"/>
      <c r="M525" s="231"/>
      <c r="N525" s="232"/>
      <c r="O525" s="87"/>
      <c r="P525" s="87"/>
      <c r="Q525" s="87"/>
      <c r="R525" s="87"/>
      <c r="S525" s="87"/>
      <c r="T525" s="88"/>
      <c r="U525" s="41"/>
      <c r="V525" s="41"/>
      <c r="W525" s="41"/>
      <c r="X525" s="41"/>
      <c r="Y525" s="41"/>
      <c r="Z525" s="41"/>
      <c r="AA525" s="41"/>
      <c r="AB525" s="41"/>
      <c r="AC525" s="41"/>
      <c r="AD525" s="41"/>
      <c r="AE525" s="41"/>
      <c r="AT525" s="20" t="s">
        <v>204</v>
      </c>
      <c r="AU525" s="20" t="s">
        <v>78</v>
      </c>
    </row>
    <row r="526" s="13" customFormat="1">
      <c r="A526" s="13"/>
      <c r="B526" s="235"/>
      <c r="C526" s="236"/>
      <c r="D526" s="228" t="s">
        <v>206</v>
      </c>
      <c r="E526" s="237" t="s">
        <v>19</v>
      </c>
      <c r="F526" s="238" t="s">
        <v>279</v>
      </c>
      <c r="G526" s="236"/>
      <c r="H526" s="237" t="s">
        <v>19</v>
      </c>
      <c r="I526" s="239"/>
      <c r="J526" s="236"/>
      <c r="K526" s="236"/>
      <c r="L526" s="240"/>
      <c r="M526" s="241"/>
      <c r="N526" s="242"/>
      <c r="O526" s="242"/>
      <c r="P526" s="242"/>
      <c r="Q526" s="242"/>
      <c r="R526" s="242"/>
      <c r="S526" s="242"/>
      <c r="T526" s="243"/>
      <c r="U526" s="13"/>
      <c r="V526" s="13"/>
      <c r="W526" s="13"/>
      <c r="X526" s="13"/>
      <c r="Y526" s="13"/>
      <c r="Z526" s="13"/>
      <c r="AA526" s="13"/>
      <c r="AB526" s="13"/>
      <c r="AC526" s="13"/>
      <c r="AD526" s="13"/>
      <c r="AE526" s="13"/>
      <c r="AT526" s="244" t="s">
        <v>206</v>
      </c>
      <c r="AU526" s="244" t="s">
        <v>78</v>
      </c>
      <c r="AV526" s="13" t="s">
        <v>76</v>
      </c>
      <c r="AW526" s="13" t="s">
        <v>31</v>
      </c>
      <c r="AX526" s="13" t="s">
        <v>69</v>
      </c>
      <c r="AY526" s="244" t="s">
        <v>193</v>
      </c>
    </row>
    <row r="527" s="14" customFormat="1">
      <c r="A527" s="14"/>
      <c r="B527" s="245"/>
      <c r="C527" s="246"/>
      <c r="D527" s="228" t="s">
        <v>206</v>
      </c>
      <c r="E527" s="247" t="s">
        <v>19</v>
      </c>
      <c r="F527" s="248" t="s">
        <v>2054</v>
      </c>
      <c r="G527" s="246"/>
      <c r="H527" s="249">
        <v>6.1050000000000004</v>
      </c>
      <c r="I527" s="250"/>
      <c r="J527" s="246"/>
      <c r="K527" s="246"/>
      <c r="L527" s="251"/>
      <c r="M527" s="252"/>
      <c r="N527" s="253"/>
      <c r="O527" s="253"/>
      <c r="P527" s="253"/>
      <c r="Q527" s="253"/>
      <c r="R527" s="253"/>
      <c r="S527" s="253"/>
      <c r="T527" s="254"/>
      <c r="U527" s="14"/>
      <c r="V527" s="14"/>
      <c r="W527" s="14"/>
      <c r="X527" s="14"/>
      <c r="Y527" s="14"/>
      <c r="Z527" s="14"/>
      <c r="AA527" s="14"/>
      <c r="AB527" s="14"/>
      <c r="AC527" s="14"/>
      <c r="AD527" s="14"/>
      <c r="AE527" s="14"/>
      <c r="AT527" s="255" t="s">
        <v>206</v>
      </c>
      <c r="AU527" s="255" t="s">
        <v>78</v>
      </c>
      <c r="AV527" s="14" t="s">
        <v>78</v>
      </c>
      <c r="AW527" s="14" t="s">
        <v>31</v>
      </c>
      <c r="AX527" s="14" t="s">
        <v>76</v>
      </c>
      <c r="AY527" s="255" t="s">
        <v>193</v>
      </c>
    </row>
    <row r="528" s="2" customFormat="1" ht="16.5" customHeight="1">
      <c r="A528" s="41"/>
      <c r="B528" s="42"/>
      <c r="C528" s="215" t="s">
        <v>598</v>
      </c>
      <c r="D528" s="215" t="s">
        <v>195</v>
      </c>
      <c r="E528" s="216" t="s">
        <v>2055</v>
      </c>
      <c r="F528" s="217" t="s">
        <v>2056</v>
      </c>
      <c r="G528" s="218" t="s">
        <v>198</v>
      </c>
      <c r="H528" s="219">
        <v>6.1050000000000004</v>
      </c>
      <c r="I528" s="220"/>
      <c r="J528" s="221">
        <f>ROUND(I528*H528,2)</f>
        <v>0</v>
      </c>
      <c r="K528" s="217" t="s">
        <v>199</v>
      </c>
      <c r="L528" s="47"/>
      <c r="M528" s="222" t="s">
        <v>19</v>
      </c>
      <c r="N528" s="223" t="s">
        <v>40</v>
      </c>
      <c r="O528" s="87"/>
      <c r="P528" s="224">
        <f>O528*H528</f>
        <v>0</v>
      </c>
      <c r="Q528" s="224">
        <v>0</v>
      </c>
      <c r="R528" s="224">
        <f>Q528*H528</f>
        <v>0</v>
      </c>
      <c r="S528" s="224">
        <v>0</v>
      </c>
      <c r="T528" s="225">
        <f>S528*H528</f>
        <v>0</v>
      </c>
      <c r="U528" s="41"/>
      <c r="V528" s="41"/>
      <c r="W528" s="41"/>
      <c r="X528" s="41"/>
      <c r="Y528" s="41"/>
      <c r="Z528" s="41"/>
      <c r="AA528" s="41"/>
      <c r="AB528" s="41"/>
      <c r="AC528" s="41"/>
      <c r="AD528" s="41"/>
      <c r="AE528" s="41"/>
      <c r="AR528" s="226" t="s">
        <v>200</v>
      </c>
      <c r="AT528" s="226" t="s">
        <v>195</v>
      </c>
      <c r="AU528" s="226" t="s">
        <v>78</v>
      </c>
      <c r="AY528" s="20" t="s">
        <v>193</v>
      </c>
      <c r="BE528" s="227">
        <f>IF(N528="základní",J528,0)</f>
        <v>0</v>
      </c>
      <c r="BF528" s="227">
        <f>IF(N528="snížená",J528,0)</f>
        <v>0</v>
      </c>
      <c r="BG528" s="227">
        <f>IF(N528="zákl. přenesená",J528,0)</f>
        <v>0</v>
      </c>
      <c r="BH528" s="227">
        <f>IF(N528="sníž. přenesená",J528,0)</f>
        <v>0</v>
      </c>
      <c r="BI528" s="227">
        <f>IF(N528="nulová",J528,0)</f>
        <v>0</v>
      </c>
      <c r="BJ528" s="20" t="s">
        <v>76</v>
      </c>
      <c r="BK528" s="227">
        <f>ROUND(I528*H528,2)</f>
        <v>0</v>
      </c>
      <c r="BL528" s="20" t="s">
        <v>200</v>
      </c>
      <c r="BM528" s="226" t="s">
        <v>2057</v>
      </c>
    </row>
    <row r="529" s="2" customFormat="1">
      <c r="A529" s="41"/>
      <c r="B529" s="42"/>
      <c r="C529" s="43"/>
      <c r="D529" s="228" t="s">
        <v>202</v>
      </c>
      <c r="E529" s="43"/>
      <c r="F529" s="229" t="s">
        <v>2058</v>
      </c>
      <c r="G529" s="43"/>
      <c r="H529" s="43"/>
      <c r="I529" s="230"/>
      <c r="J529" s="43"/>
      <c r="K529" s="43"/>
      <c r="L529" s="47"/>
      <c r="M529" s="231"/>
      <c r="N529" s="232"/>
      <c r="O529" s="87"/>
      <c r="P529" s="87"/>
      <c r="Q529" s="87"/>
      <c r="R529" s="87"/>
      <c r="S529" s="87"/>
      <c r="T529" s="88"/>
      <c r="U529" s="41"/>
      <c r="V529" s="41"/>
      <c r="W529" s="41"/>
      <c r="X529" s="41"/>
      <c r="Y529" s="41"/>
      <c r="Z529" s="41"/>
      <c r="AA529" s="41"/>
      <c r="AB529" s="41"/>
      <c r="AC529" s="41"/>
      <c r="AD529" s="41"/>
      <c r="AE529" s="41"/>
      <c r="AT529" s="20" t="s">
        <v>202</v>
      </c>
      <c r="AU529" s="20" t="s">
        <v>78</v>
      </c>
    </row>
    <row r="530" s="2" customFormat="1">
      <c r="A530" s="41"/>
      <c r="B530" s="42"/>
      <c r="C530" s="43"/>
      <c r="D530" s="233" t="s">
        <v>204</v>
      </c>
      <c r="E530" s="43"/>
      <c r="F530" s="234" t="s">
        <v>2059</v>
      </c>
      <c r="G530" s="43"/>
      <c r="H530" s="43"/>
      <c r="I530" s="230"/>
      <c r="J530" s="43"/>
      <c r="K530" s="43"/>
      <c r="L530" s="47"/>
      <c r="M530" s="231"/>
      <c r="N530" s="232"/>
      <c r="O530" s="87"/>
      <c r="P530" s="87"/>
      <c r="Q530" s="87"/>
      <c r="R530" s="87"/>
      <c r="S530" s="87"/>
      <c r="T530" s="88"/>
      <c r="U530" s="41"/>
      <c r="V530" s="41"/>
      <c r="W530" s="41"/>
      <c r="X530" s="41"/>
      <c r="Y530" s="41"/>
      <c r="Z530" s="41"/>
      <c r="AA530" s="41"/>
      <c r="AB530" s="41"/>
      <c r="AC530" s="41"/>
      <c r="AD530" s="41"/>
      <c r="AE530" s="41"/>
      <c r="AT530" s="20" t="s">
        <v>204</v>
      </c>
      <c r="AU530" s="20" t="s">
        <v>78</v>
      </c>
    </row>
    <row r="531" s="2" customFormat="1" ht="16.5" customHeight="1">
      <c r="A531" s="41"/>
      <c r="B531" s="42"/>
      <c r="C531" s="215" t="s">
        <v>607</v>
      </c>
      <c r="D531" s="215" t="s">
        <v>195</v>
      </c>
      <c r="E531" s="216" t="s">
        <v>2060</v>
      </c>
      <c r="F531" s="217" t="s">
        <v>2061</v>
      </c>
      <c r="G531" s="218" t="s">
        <v>258</v>
      </c>
      <c r="H531" s="219">
        <v>3.8500000000000001</v>
      </c>
      <c r="I531" s="220"/>
      <c r="J531" s="221">
        <f>ROUND(I531*H531,2)</f>
        <v>0</v>
      </c>
      <c r="K531" s="217" t="s">
        <v>199</v>
      </c>
      <c r="L531" s="47"/>
      <c r="M531" s="222" t="s">
        <v>19</v>
      </c>
      <c r="N531" s="223" t="s">
        <v>40</v>
      </c>
      <c r="O531" s="87"/>
      <c r="P531" s="224">
        <f>O531*H531</f>
        <v>0</v>
      </c>
      <c r="Q531" s="224">
        <v>0.0160725</v>
      </c>
      <c r="R531" s="224">
        <f>Q531*H531</f>
        <v>0.061879125</v>
      </c>
      <c r="S531" s="224">
        <v>0</v>
      </c>
      <c r="T531" s="225">
        <f>S531*H531</f>
        <v>0</v>
      </c>
      <c r="U531" s="41"/>
      <c r="V531" s="41"/>
      <c r="W531" s="41"/>
      <c r="X531" s="41"/>
      <c r="Y531" s="41"/>
      <c r="Z531" s="41"/>
      <c r="AA531" s="41"/>
      <c r="AB531" s="41"/>
      <c r="AC531" s="41"/>
      <c r="AD531" s="41"/>
      <c r="AE531" s="41"/>
      <c r="AR531" s="226" t="s">
        <v>200</v>
      </c>
      <c r="AT531" s="226" t="s">
        <v>195</v>
      </c>
      <c r="AU531" s="226" t="s">
        <v>78</v>
      </c>
      <c r="AY531" s="20" t="s">
        <v>193</v>
      </c>
      <c r="BE531" s="227">
        <f>IF(N531="základní",J531,0)</f>
        <v>0</v>
      </c>
      <c r="BF531" s="227">
        <f>IF(N531="snížená",J531,0)</f>
        <v>0</v>
      </c>
      <c r="BG531" s="227">
        <f>IF(N531="zákl. přenesená",J531,0)</f>
        <v>0</v>
      </c>
      <c r="BH531" s="227">
        <f>IF(N531="sníž. přenesená",J531,0)</f>
        <v>0</v>
      </c>
      <c r="BI531" s="227">
        <f>IF(N531="nulová",J531,0)</f>
        <v>0</v>
      </c>
      <c r="BJ531" s="20" t="s">
        <v>76</v>
      </c>
      <c r="BK531" s="227">
        <f>ROUND(I531*H531,2)</f>
        <v>0</v>
      </c>
      <c r="BL531" s="20" t="s">
        <v>200</v>
      </c>
      <c r="BM531" s="226" t="s">
        <v>2062</v>
      </c>
    </row>
    <row r="532" s="2" customFormat="1">
      <c r="A532" s="41"/>
      <c r="B532" s="42"/>
      <c r="C532" s="43"/>
      <c r="D532" s="228" t="s">
        <v>202</v>
      </c>
      <c r="E532" s="43"/>
      <c r="F532" s="229" t="s">
        <v>2063</v>
      </c>
      <c r="G532" s="43"/>
      <c r="H532" s="43"/>
      <c r="I532" s="230"/>
      <c r="J532" s="43"/>
      <c r="K532" s="43"/>
      <c r="L532" s="47"/>
      <c r="M532" s="231"/>
      <c r="N532" s="232"/>
      <c r="O532" s="87"/>
      <c r="P532" s="87"/>
      <c r="Q532" s="87"/>
      <c r="R532" s="87"/>
      <c r="S532" s="87"/>
      <c r="T532" s="88"/>
      <c r="U532" s="41"/>
      <c r="V532" s="41"/>
      <c r="W532" s="41"/>
      <c r="X532" s="41"/>
      <c r="Y532" s="41"/>
      <c r="Z532" s="41"/>
      <c r="AA532" s="41"/>
      <c r="AB532" s="41"/>
      <c r="AC532" s="41"/>
      <c r="AD532" s="41"/>
      <c r="AE532" s="41"/>
      <c r="AT532" s="20" t="s">
        <v>202</v>
      </c>
      <c r="AU532" s="20" t="s">
        <v>78</v>
      </c>
    </row>
    <row r="533" s="2" customFormat="1">
      <c r="A533" s="41"/>
      <c r="B533" s="42"/>
      <c r="C533" s="43"/>
      <c r="D533" s="233" t="s">
        <v>204</v>
      </c>
      <c r="E533" s="43"/>
      <c r="F533" s="234" t="s">
        <v>2064</v>
      </c>
      <c r="G533" s="43"/>
      <c r="H533" s="43"/>
      <c r="I533" s="230"/>
      <c r="J533" s="43"/>
      <c r="K533" s="43"/>
      <c r="L533" s="47"/>
      <c r="M533" s="231"/>
      <c r="N533" s="232"/>
      <c r="O533" s="87"/>
      <c r="P533" s="87"/>
      <c r="Q533" s="87"/>
      <c r="R533" s="87"/>
      <c r="S533" s="87"/>
      <c r="T533" s="88"/>
      <c r="U533" s="41"/>
      <c r="V533" s="41"/>
      <c r="W533" s="41"/>
      <c r="X533" s="41"/>
      <c r="Y533" s="41"/>
      <c r="Z533" s="41"/>
      <c r="AA533" s="41"/>
      <c r="AB533" s="41"/>
      <c r="AC533" s="41"/>
      <c r="AD533" s="41"/>
      <c r="AE533" s="41"/>
      <c r="AT533" s="20" t="s">
        <v>204</v>
      </c>
      <c r="AU533" s="20" t="s">
        <v>78</v>
      </c>
    </row>
    <row r="534" s="13" customFormat="1">
      <c r="A534" s="13"/>
      <c r="B534" s="235"/>
      <c r="C534" s="236"/>
      <c r="D534" s="228" t="s">
        <v>206</v>
      </c>
      <c r="E534" s="237" t="s">
        <v>19</v>
      </c>
      <c r="F534" s="238" t="s">
        <v>279</v>
      </c>
      <c r="G534" s="236"/>
      <c r="H534" s="237" t="s">
        <v>19</v>
      </c>
      <c r="I534" s="239"/>
      <c r="J534" s="236"/>
      <c r="K534" s="236"/>
      <c r="L534" s="240"/>
      <c r="M534" s="241"/>
      <c r="N534" s="242"/>
      <c r="O534" s="242"/>
      <c r="P534" s="242"/>
      <c r="Q534" s="242"/>
      <c r="R534" s="242"/>
      <c r="S534" s="242"/>
      <c r="T534" s="243"/>
      <c r="U534" s="13"/>
      <c r="V534" s="13"/>
      <c r="W534" s="13"/>
      <c r="X534" s="13"/>
      <c r="Y534" s="13"/>
      <c r="Z534" s="13"/>
      <c r="AA534" s="13"/>
      <c r="AB534" s="13"/>
      <c r="AC534" s="13"/>
      <c r="AD534" s="13"/>
      <c r="AE534" s="13"/>
      <c r="AT534" s="244" t="s">
        <v>206</v>
      </c>
      <c r="AU534" s="244" t="s">
        <v>78</v>
      </c>
      <c r="AV534" s="13" t="s">
        <v>76</v>
      </c>
      <c r="AW534" s="13" t="s">
        <v>31</v>
      </c>
      <c r="AX534" s="13" t="s">
        <v>69</v>
      </c>
      <c r="AY534" s="244" t="s">
        <v>193</v>
      </c>
    </row>
    <row r="535" s="14" customFormat="1">
      <c r="A535" s="14"/>
      <c r="B535" s="245"/>
      <c r="C535" s="246"/>
      <c r="D535" s="228" t="s">
        <v>206</v>
      </c>
      <c r="E535" s="247" t="s">
        <v>19</v>
      </c>
      <c r="F535" s="248" t="s">
        <v>2065</v>
      </c>
      <c r="G535" s="246"/>
      <c r="H535" s="249">
        <v>3.8500000000000001</v>
      </c>
      <c r="I535" s="250"/>
      <c r="J535" s="246"/>
      <c r="K535" s="246"/>
      <c r="L535" s="251"/>
      <c r="M535" s="252"/>
      <c r="N535" s="253"/>
      <c r="O535" s="253"/>
      <c r="P535" s="253"/>
      <c r="Q535" s="253"/>
      <c r="R535" s="253"/>
      <c r="S535" s="253"/>
      <c r="T535" s="254"/>
      <c r="U535" s="14"/>
      <c r="V535" s="14"/>
      <c r="W535" s="14"/>
      <c r="X535" s="14"/>
      <c r="Y535" s="14"/>
      <c r="Z535" s="14"/>
      <c r="AA535" s="14"/>
      <c r="AB535" s="14"/>
      <c r="AC535" s="14"/>
      <c r="AD535" s="14"/>
      <c r="AE535" s="14"/>
      <c r="AT535" s="255" t="s">
        <v>206</v>
      </c>
      <c r="AU535" s="255" t="s">
        <v>78</v>
      </c>
      <c r="AV535" s="14" t="s">
        <v>78</v>
      </c>
      <c r="AW535" s="14" t="s">
        <v>31</v>
      </c>
      <c r="AX535" s="14" t="s">
        <v>76</v>
      </c>
      <c r="AY535" s="255" t="s">
        <v>193</v>
      </c>
    </row>
    <row r="536" s="2" customFormat="1" ht="16.5" customHeight="1">
      <c r="A536" s="41"/>
      <c r="B536" s="42"/>
      <c r="C536" s="215" t="s">
        <v>614</v>
      </c>
      <c r="D536" s="215" t="s">
        <v>195</v>
      </c>
      <c r="E536" s="216" t="s">
        <v>2066</v>
      </c>
      <c r="F536" s="217" t="s">
        <v>2067</v>
      </c>
      <c r="G536" s="218" t="s">
        <v>258</v>
      </c>
      <c r="H536" s="219">
        <v>3.8500000000000001</v>
      </c>
      <c r="I536" s="220"/>
      <c r="J536" s="221">
        <f>ROUND(I536*H536,2)</f>
        <v>0</v>
      </c>
      <c r="K536" s="217" t="s">
        <v>199</v>
      </c>
      <c r="L536" s="47"/>
      <c r="M536" s="222" t="s">
        <v>19</v>
      </c>
      <c r="N536" s="223" t="s">
        <v>40</v>
      </c>
      <c r="O536" s="87"/>
      <c r="P536" s="224">
        <f>O536*H536</f>
        <v>0</v>
      </c>
      <c r="Q536" s="224">
        <v>0</v>
      </c>
      <c r="R536" s="224">
        <f>Q536*H536</f>
        <v>0</v>
      </c>
      <c r="S536" s="224">
        <v>0</v>
      </c>
      <c r="T536" s="225">
        <f>S536*H536</f>
        <v>0</v>
      </c>
      <c r="U536" s="41"/>
      <c r="V536" s="41"/>
      <c r="W536" s="41"/>
      <c r="X536" s="41"/>
      <c r="Y536" s="41"/>
      <c r="Z536" s="41"/>
      <c r="AA536" s="41"/>
      <c r="AB536" s="41"/>
      <c r="AC536" s="41"/>
      <c r="AD536" s="41"/>
      <c r="AE536" s="41"/>
      <c r="AR536" s="226" t="s">
        <v>200</v>
      </c>
      <c r="AT536" s="226" t="s">
        <v>195</v>
      </c>
      <c r="AU536" s="226" t="s">
        <v>78</v>
      </c>
      <c r="AY536" s="20" t="s">
        <v>193</v>
      </c>
      <c r="BE536" s="227">
        <f>IF(N536="základní",J536,0)</f>
        <v>0</v>
      </c>
      <c r="BF536" s="227">
        <f>IF(N536="snížená",J536,0)</f>
        <v>0</v>
      </c>
      <c r="BG536" s="227">
        <f>IF(N536="zákl. přenesená",J536,0)</f>
        <v>0</v>
      </c>
      <c r="BH536" s="227">
        <f>IF(N536="sníž. přenesená",J536,0)</f>
        <v>0</v>
      </c>
      <c r="BI536" s="227">
        <f>IF(N536="nulová",J536,0)</f>
        <v>0</v>
      </c>
      <c r="BJ536" s="20" t="s">
        <v>76</v>
      </c>
      <c r="BK536" s="227">
        <f>ROUND(I536*H536,2)</f>
        <v>0</v>
      </c>
      <c r="BL536" s="20" t="s">
        <v>200</v>
      </c>
      <c r="BM536" s="226" t="s">
        <v>2068</v>
      </c>
    </row>
    <row r="537" s="2" customFormat="1">
      <c r="A537" s="41"/>
      <c r="B537" s="42"/>
      <c r="C537" s="43"/>
      <c r="D537" s="228" t="s">
        <v>202</v>
      </c>
      <c r="E537" s="43"/>
      <c r="F537" s="229" t="s">
        <v>2069</v>
      </c>
      <c r="G537" s="43"/>
      <c r="H537" s="43"/>
      <c r="I537" s="230"/>
      <c r="J537" s="43"/>
      <c r="K537" s="43"/>
      <c r="L537" s="47"/>
      <c r="M537" s="231"/>
      <c r="N537" s="232"/>
      <c r="O537" s="87"/>
      <c r="P537" s="87"/>
      <c r="Q537" s="87"/>
      <c r="R537" s="87"/>
      <c r="S537" s="87"/>
      <c r="T537" s="88"/>
      <c r="U537" s="41"/>
      <c r="V537" s="41"/>
      <c r="W537" s="41"/>
      <c r="X537" s="41"/>
      <c r="Y537" s="41"/>
      <c r="Z537" s="41"/>
      <c r="AA537" s="41"/>
      <c r="AB537" s="41"/>
      <c r="AC537" s="41"/>
      <c r="AD537" s="41"/>
      <c r="AE537" s="41"/>
      <c r="AT537" s="20" t="s">
        <v>202</v>
      </c>
      <c r="AU537" s="20" t="s">
        <v>78</v>
      </c>
    </row>
    <row r="538" s="2" customFormat="1">
      <c r="A538" s="41"/>
      <c r="B538" s="42"/>
      <c r="C538" s="43"/>
      <c r="D538" s="233" t="s">
        <v>204</v>
      </c>
      <c r="E538" s="43"/>
      <c r="F538" s="234" t="s">
        <v>2070</v>
      </c>
      <c r="G538" s="43"/>
      <c r="H538" s="43"/>
      <c r="I538" s="230"/>
      <c r="J538" s="43"/>
      <c r="K538" s="43"/>
      <c r="L538" s="47"/>
      <c r="M538" s="231"/>
      <c r="N538" s="232"/>
      <c r="O538" s="87"/>
      <c r="P538" s="87"/>
      <c r="Q538" s="87"/>
      <c r="R538" s="87"/>
      <c r="S538" s="87"/>
      <c r="T538" s="88"/>
      <c r="U538" s="41"/>
      <c r="V538" s="41"/>
      <c r="W538" s="41"/>
      <c r="X538" s="41"/>
      <c r="Y538" s="41"/>
      <c r="Z538" s="41"/>
      <c r="AA538" s="41"/>
      <c r="AB538" s="41"/>
      <c r="AC538" s="41"/>
      <c r="AD538" s="41"/>
      <c r="AE538" s="41"/>
      <c r="AT538" s="20" t="s">
        <v>204</v>
      </c>
      <c r="AU538" s="20" t="s">
        <v>78</v>
      </c>
    </row>
    <row r="539" s="2" customFormat="1" ht="16.5" customHeight="1">
      <c r="A539" s="41"/>
      <c r="B539" s="42"/>
      <c r="C539" s="215" t="s">
        <v>621</v>
      </c>
      <c r="D539" s="215" t="s">
        <v>195</v>
      </c>
      <c r="E539" s="216" t="s">
        <v>2071</v>
      </c>
      <c r="F539" s="217" t="s">
        <v>2072</v>
      </c>
      <c r="G539" s="218" t="s">
        <v>248</v>
      </c>
      <c r="H539" s="219">
        <v>0.75</v>
      </c>
      <c r="I539" s="220"/>
      <c r="J539" s="221">
        <f>ROUND(I539*H539,2)</f>
        <v>0</v>
      </c>
      <c r="K539" s="217" t="s">
        <v>199</v>
      </c>
      <c r="L539" s="47"/>
      <c r="M539" s="222" t="s">
        <v>19</v>
      </c>
      <c r="N539" s="223" t="s">
        <v>40</v>
      </c>
      <c r="O539" s="87"/>
      <c r="P539" s="224">
        <f>O539*H539</f>
        <v>0</v>
      </c>
      <c r="Q539" s="224">
        <v>1.0627727797</v>
      </c>
      <c r="R539" s="224">
        <f>Q539*H539</f>
        <v>0.79707958477499996</v>
      </c>
      <c r="S539" s="224">
        <v>0</v>
      </c>
      <c r="T539" s="225">
        <f>S539*H539</f>
        <v>0</v>
      </c>
      <c r="U539" s="41"/>
      <c r="V539" s="41"/>
      <c r="W539" s="41"/>
      <c r="X539" s="41"/>
      <c r="Y539" s="41"/>
      <c r="Z539" s="41"/>
      <c r="AA539" s="41"/>
      <c r="AB539" s="41"/>
      <c r="AC539" s="41"/>
      <c r="AD539" s="41"/>
      <c r="AE539" s="41"/>
      <c r="AR539" s="226" t="s">
        <v>200</v>
      </c>
      <c r="AT539" s="226" t="s">
        <v>195</v>
      </c>
      <c r="AU539" s="226" t="s">
        <v>78</v>
      </c>
      <c r="AY539" s="20" t="s">
        <v>193</v>
      </c>
      <c r="BE539" s="227">
        <f>IF(N539="základní",J539,0)</f>
        <v>0</v>
      </c>
      <c r="BF539" s="227">
        <f>IF(N539="snížená",J539,0)</f>
        <v>0</v>
      </c>
      <c r="BG539" s="227">
        <f>IF(N539="zákl. přenesená",J539,0)</f>
        <v>0</v>
      </c>
      <c r="BH539" s="227">
        <f>IF(N539="sníž. přenesená",J539,0)</f>
        <v>0</v>
      </c>
      <c r="BI539" s="227">
        <f>IF(N539="nulová",J539,0)</f>
        <v>0</v>
      </c>
      <c r="BJ539" s="20" t="s">
        <v>76</v>
      </c>
      <c r="BK539" s="227">
        <f>ROUND(I539*H539,2)</f>
        <v>0</v>
      </c>
      <c r="BL539" s="20" t="s">
        <v>200</v>
      </c>
      <c r="BM539" s="226" t="s">
        <v>2073</v>
      </c>
    </row>
    <row r="540" s="2" customFormat="1">
      <c r="A540" s="41"/>
      <c r="B540" s="42"/>
      <c r="C540" s="43"/>
      <c r="D540" s="228" t="s">
        <v>202</v>
      </c>
      <c r="E540" s="43"/>
      <c r="F540" s="229" t="s">
        <v>2074</v>
      </c>
      <c r="G540" s="43"/>
      <c r="H540" s="43"/>
      <c r="I540" s="230"/>
      <c r="J540" s="43"/>
      <c r="K540" s="43"/>
      <c r="L540" s="47"/>
      <c r="M540" s="231"/>
      <c r="N540" s="232"/>
      <c r="O540" s="87"/>
      <c r="P540" s="87"/>
      <c r="Q540" s="87"/>
      <c r="R540" s="87"/>
      <c r="S540" s="87"/>
      <c r="T540" s="88"/>
      <c r="U540" s="41"/>
      <c r="V540" s="41"/>
      <c r="W540" s="41"/>
      <c r="X540" s="41"/>
      <c r="Y540" s="41"/>
      <c r="Z540" s="41"/>
      <c r="AA540" s="41"/>
      <c r="AB540" s="41"/>
      <c r="AC540" s="41"/>
      <c r="AD540" s="41"/>
      <c r="AE540" s="41"/>
      <c r="AT540" s="20" t="s">
        <v>202</v>
      </c>
      <c r="AU540" s="20" t="s">
        <v>78</v>
      </c>
    </row>
    <row r="541" s="2" customFormat="1">
      <c r="A541" s="41"/>
      <c r="B541" s="42"/>
      <c r="C541" s="43"/>
      <c r="D541" s="233" t="s">
        <v>204</v>
      </c>
      <c r="E541" s="43"/>
      <c r="F541" s="234" t="s">
        <v>2075</v>
      </c>
      <c r="G541" s="43"/>
      <c r="H541" s="43"/>
      <c r="I541" s="230"/>
      <c r="J541" s="43"/>
      <c r="K541" s="43"/>
      <c r="L541" s="47"/>
      <c r="M541" s="231"/>
      <c r="N541" s="232"/>
      <c r="O541" s="87"/>
      <c r="P541" s="87"/>
      <c r="Q541" s="87"/>
      <c r="R541" s="87"/>
      <c r="S541" s="87"/>
      <c r="T541" s="88"/>
      <c r="U541" s="41"/>
      <c r="V541" s="41"/>
      <c r="W541" s="41"/>
      <c r="X541" s="41"/>
      <c r="Y541" s="41"/>
      <c r="Z541" s="41"/>
      <c r="AA541" s="41"/>
      <c r="AB541" s="41"/>
      <c r="AC541" s="41"/>
      <c r="AD541" s="41"/>
      <c r="AE541" s="41"/>
      <c r="AT541" s="20" t="s">
        <v>204</v>
      </c>
      <c r="AU541" s="20" t="s">
        <v>78</v>
      </c>
    </row>
    <row r="542" s="13" customFormat="1">
      <c r="A542" s="13"/>
      <c r="B542" s="235"/>
      <c r="C542" s="236"/>
      <c r="D542" s="228" t="s">
        <v>206</v>
      </c>
      <c r="E542" s="237" t="s">
        <v>19</v>
      </c>
      <c r="F542" s="238" t="s">
        <v>279</v>
      </c>
      <c r="G542" s="236"/>
      <c r="H542" s="237" t="s">
        <v>19</v>
      </c>
      <c r="I542" s="239"/>
      <c r="J542" s="236"/>
      <c r="K542" s="236"/>
      <c r="L542" s="240"/>
      <c r="M542" s="241"/>
      <c r="N542" s="242"/>
      <c r="O542" s="242"/>
      <c r="P542" s="242"/>
      <c r="Q542" s="242"/>
      <c r="R542" s="242"/>
      <c r="S542" s="242"/>
      <c r="T542" s="243"/>
      <c r="U542" s="13"/>
      <c r="V542" s="13"/>
      <c r="W542" s="13"/>
      <c r="X542" s="13"/>
      <c r="Y542" s="13"/>
      <c r="Z542" s="13"/>
      <c r="AA542" s="13"/>
      <c r="AB542" s="13"/>
      <c r="AC542" s="13"/>
      <c r="AD542" s="13"/>
      <c r="AE542" s="13"/>
      <c r="AT542" s="244" t="s">
        <v>206</v>
      </c>
      <c r="AU542" s="244" t="s">
        <v>78</v>
      </c>
      <c r="AV542" s="13" t="s">
        <v>76</v>
      </c>
      <c r="AW542" s="13" t="s">
        <v>31</v>
      </c>
      <c r="AX542" s="13" t="s">
        <v>69</v>
      </c>
      <c r="AY542" s="244" t="s">
        <v>193</v>
      </c>
    </row>
    <row r="543" s="14" customFormat="1">
      <c r="A543" s="14"/>
      <c r="B543" s="245"/>
      <c r="C543" s="246"/>
      <c r="D543" s="228" t="s">
        <v>206</v>
      </c>
      <c r="E543" s="247" t="s">
        <v>19</v>
      </c>
      <c r="F543" s="248" t="s">
        <v>2076</v>
      </c>
      <c r="G543" s="246"/>
      <c r="H543" s="249">
        <v>0.75</v>
      </c>
      <c r="I543" s="250"/>
      <c r="J543" s="246"/>
      <c r="K543" s="246"/>
      <c r="L543" s="251"/>
      <c r="M543" s="252"/>
      <c r="N543" s="253"/>
      <c r="O543" s="253"/>
      <c r="P543" s="253"/>
      <c r="Q543" s="253"/>
      <c r="R543" s="253"/>
      <c r="S543" s="253"/>
      <c r="T543" s="254"/>
      <c r="U543" s="14"/>
      <c r="V543" s="14"/>
      <c r="W543" s="14"/>
      <c r="X543" s="14"/>
      <c r="Y543" s="14"/>
      <c r="Z543" s="14"/>
      <c r="AA543" s="14"/>
      <c r="AB543" s="14"/>
      <c r="AC543" s="14"/>
      <c r="AD543" s="14"/>
      <c r="AE543" s="14"/>
      <c r="AT543" s="255" t="s">
        <v>206</v>
      </c>
      <c r="AU543" s="255" t="s">
        <v>78</v>
      </c>
      <c r="AV543" s="14" t="s">
        <v>78</v>
      </c>
      <c r="AW543" s="14" t="s">
        <v>31</v>
      </c>
      <c r="AX543" s="14" t="s">
        <v>76</v>
      </c>
      <c r="AY543" s="255" t="s">
        <v>193</v>
      </c>
    </row>
    <row r="544" s="2" customFormat="1" ht="16.5" customHeight="1">
      <c r="A544" s="41"/>
      <c r="B544" s="42"/>
      <c r="C544" s="215" t="s">
        <v>627</v>
      </c>
      <c r="D544" s="215" t="s">
        <v>195</v>
      </c>
      <c r="E544" s="216" t="s">
        <v>2077</v>
      </c>
      <c r="F544" s="217" t="s">
        <v>2078</v>
      </c>
      <c r="G544" s="218" t="s">
        <v>258</v>
      </c>
      <c r="H544" s="219">
        <v>40.600000000000001</v>
      </c>
      <c r="I544" s="220"/>
      <c r="J544" s="221">
        <f>ROUND(I544*H544,2)</f>
        <v>0</v>
      </c>
      <c r="K544" s="217" t="s">
        <v>199</v>
      </c>
      <c r="L544" s="47"/>
      <c r="M544" s="222" t="s">
        <v>19</v>
      </c>
      <c r="N544" s="223" t="s">
        <v>40</v>
      </c>
      <c r="O544" s="87"/>
      <c r="P544" s="224">
        <f>O544*H544</f>
        <v>0</v>
      </c>
      <c r="Q544" s="224">
        <v>0.1173</v>
      </c>
      <c r="R544" s="224">
        <f>Q544*H544</f>
        <v>4.7623800000000003</v>
      </c>
      <c r="S544" s="224">
        <v>0</v>
      </c>
      <c r="T544" s="225">
        <f>S544*H544</f>
        <v>0</v>
      </c>
      <c r="U544" s="41"/>
      <c r="V544" s="41"/>
      <c r="W544" s="41"/>
      <c r="X544" s="41"/>
      <c r="Y544" s="41"/>
      <c r="Z544" s="41"/>
      <c r="AA544" s="41"/>
      <c r="AB544" s="41"/>
      <c r="AC544" s="41"/>
      <c r="AD544" s="41"/>
      <c r="AE544" s="41"/>
      <c r="AR544" s="226" t="s">
        <v>200</v>
      </c>
      <c r="AT544" s="226" t="s">
        <v>195</v>
      </c>
      <c r="AU544" s="226" t="s">
        <v>78</v>
      </c>
      <c r="AY544" s="20" t="s">
        <v>193</v>
      </c>
      <c r="BE544" s="227">
        <f>IF(N544="základní",J544,0)</f>
        <v>0</v>
      </c>
      <c r="BF544" s="227">
        <f>IF(N544="snížená",J544,0)</f>
        <v>0</v>
      </c>
      <c r="BG544" s="227">
        <f>IF(N544="zákl. přenesená",J544,0)</f>
        <v>0</v>
      </c>
      <c r="BH544" s="227">
        <f>IF(N544="sníž. přenesená",J544,0)</f>
        <v>0</v>
      </c>
      <c r="BI544" s="227">
        <f>IF(N544="nulová",J544,0)</f>
        <v>0</v>
      </c>
      <c r="BJ544" s="20" t="s">
        <v>76</v>
      </c>
      <c r="BK544" s="227">
        <f>ROUND(I544*H544,2)</f>
        <v>0</v>
      </c>
      <c r="BL544" s="20" t="s">
        <v>200</v>
      </c>
      <c r="BM544" s="226" t="s">
        <v>2079</v>
      </c>
    </row>
    <row r="545" s="2" customFormat="1">
      <c r="A545" s="41"/>
      <c r="B545" s="42"/>
      <c r="C545" s="43"/>
      <c r="D545" s="228" t="s">
        <v>202</v>
      </c>
      <c r="E545" s="43"/>
      <c r="F545" s="229" t="s">
        <v>2080</v>
      </c>
      <c r="G545" s="43"/>
      <c r="H545" s="43"/>
      <c r="I545" s="230"/>
      <c r="J545" s="43"/>
      <c r="K545" s="43"/>
      <c r="L545" s="47"/>
      <c r="M545" s="231"/>
      <c r="N545" s="232"/>
      <c r="O545" s="87"/>
      <c r="P545" s="87"/>
      <c r="Q545" s="87"/>
      <c r="R545" s="87"/>
      <c r="S545" s="87"/>
      <c r="T545" s="88"/>
      <c r="U545" s="41"/>
      <c r="V545" s="41"/>
      <c r="W545" s="41"/>
      <c r="X545" s="41"/>
      <c r="Y545" s="41"/>
      <c r="Z545" s="41"/>
      <c r="AA545" s="41"/>
      <c r="AB545" s="41"/>
      <c r="AC545" s="41"/>
      <c r="AD545" s="41"/>
      <c r="AE545" s="41"/>
      <c r="AT545" s="20" t="s">
        <v>202</v>
      </c>
      <c r="AU545" s="20" t="s">
        <v>78</v>
      </c>
    </row>
    <row r="546" s="2" customFormat="1">
      <c r="A546" s="41"/>
      <c r="B546" s="42"/>
      <c r="C546" s="43"/>
      <c r="D546" s="233" t="s">
        <v>204</v>
      </c>
      <c r="E546" s="43"/>
      <c r="F546" s="234" t="s">
        <v>2081</v>
      </c>
      <c r="G546" s="43"/>
      <c r="H546" s="43"/>
      <c r="I546" s="230"/>
      <c r="J546" s="43"/>
      <c r="K546" s="43"/>
      <c r="L546" s="47"/>
      <c r="M546" s="231"/>
      <c r="N546" s="232"/>
      <c r="O546" s="87"/>
      <c r="P546" s="87"/>
      <c r="Q546" s="87"/>
      <c r="R546" s="87"/>
      <c r="S546" s="87"/>
      <c r="T546" s="88"/>
      <c r="U546" s="41"/>
      <c r="V546" s="41"/>
      <c r="W546" s="41"/>
      <c r="X546" s="41"/>
      <c r="Y546" s="41"/>
      <c r="Z546" s="41"/>
      <c r="AA546" s="41"/>
      <c r="AB546" s="41"/>
      <c r="AC546" s="41"/>
      <c r="AD546" s="41"/>
      <c r="AE546" s="41"/>
      <c r="AT546" s="20" t="s">
        <v>204</v>
      </c>
      <c r="AU546" s="20" t="s">
        <v>78</v>
      </c>
    </row>
    <row r="547" s="13" customFormat="1">
      <c r="A547" s="13"/>
      <c r="B547" s="235"/>
      <c r="C547" s="236"/>
      <c r="D547" s="228" t="s">
        <v>206</v>
      </c>
      <c r="E547" s="237" t="s">
        <v>19</v>
      </c>
      <c r="F547" s="238" t="s">
        <v>279</v>
      </c>
      <c r="G547" s="236"/>
      <c r="H547" s="237" t="s">
        <v>19</v>
      </c>
      <c r="I547" s="239"/>
      <c r="J547" s="236"/>
      <c r="K547" s="236"/>
      <c r="L547" s="240"/>
      <c r="M547" s="241"/>
      <c r="N547" s="242"/>
      <c r="O547" s="242"/>
      <c r="P547" s="242"/>
      <c r="Q547" s="242"/>
      <c r="R547" s="242"/>
      <c r="S547" s="242"/>
      <c r="T547" s="243"/>
      <c r="U547" s="13"/>
      <c r="V547" s="13"/>
      <c r="W547" s="13"/>
      <c r="X547" s="13"/>
      <c r="Y547" s="13"/>
      <c r="Z547" s="13"/>
      <c r="AA547" s="13"/>
      <c r="AB547" s="13"/>
      <c r="AC547" s="13"/>
      <c r="AD547" s="13"/>
      <c r="AE547" s="13"/>
      <c r="AT547" s="244" t="s">
        <v>206</v>
      </c>
      <c r="AU547" s="244" t="s">
        <v>78</v>
      </c>
      <c r="AV547" s="13" t="s">
        <v>76</v>
      </c>
      <c r="AW547" s="13" t="s">
        <v>31</v>
      </c>
      <c r="AX547" s="13" t="s">
        <v>69</v>
      </c>
      <c r="AY547" s="244" t="s">
        <v>193</v>
      </c>
    </row>
    <row r="548" s="13" customFormat="1">
      <c r="A548" s="13"/>
      <c r="B548" s="235"/>
      <c r="C548" s="236"/>
      <c r="D548" s="228" t="s">
        <v>206</v>
      </c>
      <c r="E548" s="237" t="s">
        <v>19</v>
      </c>
      <c r="F548" s="238" t="s">
        <v>2082</v>
      </c>
      <c r="G548" s="236"/>
      <c r="H548" s="237" t="s">
        <v>19</v>
      </c>
      <c r="I548" s="239"/>
      <c r="J548" s="236"/>
      <c r="K548" s="236"/>
      <c r="L548" s="240"/>
      <c r="M548" s="241"/>
      <c r="N548" s="242"/>
      <c r="O548" s="242"/>
      <c r="P548" s="242"/>
      <c r="Q548" s="242"/>
      <c r="R548" s="242"/>
      <c r="S548" s="242"/>
      <c r="T548" s="243"/>
      <c r="U548" s="13"/>
      <c r="V548" s="13"/>
      <c r="W548" s="13"/>
      <c r="X548" s="13"/>
      <c r="Y548" s="13"/>
      <c r="Z548" s="13"/>
      <c r="AA548" s="13"/>
      <c r="AB548" s="13"/>
      <c r="AC548" s="13"/>
      <c r="AD548" s="13"/>
      <c r="AE548" s="13"/>
      <c r="AT548" s="244" t="s">
        <v>206</v>
      </c>
      <c r="AU548" s="244" t="s">
        <v>78</v>
      </c>
      <c r="AV548" s="13" t="s">
        <v>76</v>
      </c>
      <c r="AW548" s="13" t="s">
        <v>31</v>
      </c>
      <c r="AX548" s="13" t="s">
        <v>69</v>
      </c>
      <c r="AY548" s="244" t="s">
        <v>193</v>
      </c>
    </row>
    <row r="549" s="13" customFormat="1">
      <c r="A549" s="13"/>
      <c r="B549" s="235"/>
      <c r="C549" s="236"/>
      <c r="D549" s="228" t="s">
        <v>206</v>
      </c>
      <c r="E549" s="237" t="s">
        <v>19</v>
      </c>
      <c r="F549" s="238" t="s">
        <v>1346</v>
      </c>
      <c r="G549" s="236"/>
      <c r="H549" s="237" t="s">
        <v>19</v>
      </c>
      <c r="I549" s="239"/>
      <c r="J549" s="236"/>
      <c r="K549" s="236"/>
      <c r="L549" s="240"/>
      <c r="M549" s="241"/>
      <c r="N549" s="242"/>
      <c r="O549" s="242"/>
      <c r="P549" s="242"/>
      <c r="Q549" s="242"/>
      <c r="R549" s="242"/>
      <c r="S549" s="242"/>
      <c r="T549" s="243"/>
      <c r="U549" s="13"/>
      <c r="V549" s="13"/>
      <c r="W549" s="13"/>
      <c r="X549" s="13"/>
      <c r="Y549" s="13"/>
      <c r="Z549" s="13"/>
      <c r="AA549" s="13"/>
      <c r="AB549" s="13"/>
      <c r="AC549" s="13"/>
      <c r="AD549" s="13"/>
      <c r="AE549" s="13"/>
      <c r="AT549" s="244" t="s">
        <v>206</v>
      </c>
      <c r="AU549" s="244" t="s">
        <v>78</v>
      </c>
      <c r="AV549" s="13" t="s">
        <v>76</v>
      </c>
      <c r="AW549" s="13" t="s">
        <v>31</v>
      </c>
      <c r="AX549" s="13" t="s">
        <v>69</v>
      </c>
      <c r="AY549" s="244" t="s">
        <v>193</v>
      </c>
    </row>
    <row r="550" s="14" customFormat="1">
      <c r="A550" s="14"/>
      <c r="B550" s="245"/>
      <c r="C550" s="246"/>
      <c r="D550" s="228" t="s">
        <v>206</v>
      </c>
      <c r="E550" s="247" t="s">
        <v>19</v>
      </c>
      <c r="F550" s="248" t="s">
        <v>1890</v>
      </c>
      <c r="G550" s="246"/>
      <c r="H550" s="249">
        <v>11.199999999999999</v>
      </c>
      <c r="I550" s="250"/>
      <c r="J550" s="246"/>
      <c r="K550" s="246"/>
      <c r="L550" s="251"/>
      <c r="M550" s="252"/>
      <c r="N550" s="253"/>
      <c r="O550" s="253"/>
      <c r="P550" s="253"/>
      <c r="Q550" s="253"/>
      <c r="R550" s="253"/>
      <c r="S550" s="253"/>
      <c r="T550" s="254"/>
      <c r="U550" s="14"/>
      <c r="V550" s="14"/>
      <c r="W550" s="14"/>
      <c r="X550" s="14"/>
      <c r="Y550" s="14"/>
      <c r="Z550" s="14"/>
      <c r="AA550" s="14"/>
      <c r="AB550" s="14"/>
      <c r="AC550" s="14"/>
      <c r="AD550" s="14"/>
      <c r="AE550" s="14"/>
      <c r="AT550" s="255" t="s">
        <v>206</v>
      </c>
      <c r="AU550" s="255" t="s">
        <v>78</v>
      </c>
      <c r="AV550" s="14" t="s">
        <v>78</v>
      </c>
      <c r="AW550" s="14" t="s">
        <v>31</v>
      </c>
      <c r="AX550" s="14" t="s">
        <v>69</v>
      </c>
      <c r="AY550" s="255" t="s">
        <v>193</v>
      </c>
    </row>
    <row r="551" s="13" customFormat="1">
      <c r="A551" s="13"/>
      <c r="B551" s="235"/>
      <c r="C551" s="236"/>
      <c r="D551" s="228" t="s">
        <v>206</v>
      </c>
      <c r="E551" s="237" t="s">
        <v>19</v>
      </c>
      <c r="F551" s="238" t="s">
        <v>1951</v>
      </c>
      <c r="G551" s="236"/>
      <c r="H551" s="237" t="s">
        <v>19</v>
      </c>
      <c r="I551" s="239"/>
      <c r="J551" s="236"/>
      <c r="K551" s="236"/>
      <c r="L551" s="240"/>
      <c r="M551" s="241"/>
      <c r="N551" s="242"/>
      <c r="O551" s="242"/>
      <c r="P551" s="242"/>
      <c r="Q551" s="242"/>
      <c r="R551" s="242"/>
      <c r="S551" s="242"/>
      <c r="T551" s="243"/>
      <c r="U551" s="13"/>
      <c r="V551" s="13"/>
      <c r="W551" s="13"/>
      <c r="X551" s="13"/>
      <c r="Y551" s="13"/>
      <c r="Z551" s="13"/>
      <c r="AA551" s="13"/>
      <c r="AB551" s="13"/>
      <c r="AC551" s="13"/>
      <c r="AD551" s="13"/>
      <c r="AE551" s="13"/>
      <c r="AT551" s="244" t="s">
        <v>206</v>
      </c>
      <c r="AU551" s="244" t="s">
        <v>78</v>
      </c>
      <c r="AV551" s="13" t="s">
        <v>76</v>
      </c>
      <c r="AW551" s="13" t="s">
        <v>31</v>
      </c>
      <c r="AX551" s="13" t="s">
        <v>69</v>
      </c>
      <c r="AY551" s="244" t="s">
        <v>193</v>
      </c>
    </row>
    <row r="552" s="14" customFormat="1">
      <c r="A552" s="14"/>
      <c r="B552" s="245"/>
      <c r="C552" s="246"/>
      <c r="D552" s="228" t="s">
        <v>206</v>
      </c>
      <c r="E552" s="247" t="s">
        <v>19</v>
      </c>
      <c r="F552" s="248" t="s">
        <v>2083</v>
      </c>
      <c r="G552" s="246"/>
      <c r="H552" s="249">
        <v>27.100000000000001</v>
      </c>
      <c r="I552" s="250"/>
      <c r="J552" s="246"/>
      <c r="K552" s="246"/>
      <c r="L552" s="251"/>
      <c r="M552" s="252"/>
      <c r="N552" s="253"/>
      <c r="O552" s="253"/>
      <c r="P552" s="253"/>
      <c r="Q552" s="253"/>
      <c r="R552" s="253"/>
      <c r="S552" s="253"/>
      <c r="T552" s="254"/>
      <c r="U552" s="14"/>
      <c r="V552" s="14"/>
      <c r="W552" s="14"/>
      <c r="X552" s="14"/>
      <c r="Y552" s="14"/>
      <c r="Z552" s="14"/>
      <c r="AA552" s="14"/>
      <c r="AB552" s="14"/>
      <c r="AC552" s="14"/>
      <c r="AD552" s="14"/>
      <c r="AE552" s="14"/>
      <c r="AT552" s="255" t="s">
        <v>206</v>
      </c>
      <c r="AU552" s="255" t="s">
        <v>78</v>
      </c>
      <c r="AV552" s="14" t="s">
        <v>78</v>
      </c>
      <c r="AW552" s="14" t="s">
        <v>31</v>
      </c>
      <c r="AX552" s="14" t="s">
        <v>69</v>
      </c>
      <c r="AY552" s="255" t="s">
        <v>193</v>
      </c>
    </row>
    <row r="553" s="13" customFormat="1">
      <c r="A553" s="13"/>
      <c r="B553" s="235"/>
      <c r="C553" s="236"/>
      <c r="D553" s="228" t="s">
        <v>206</v>
      </c>
      <c r="E553" s="237" t="s">
        <v>19</v>
      </c>
      <c r="F553" s="238" t="s">
        <v>2084</v>
      </c>
      <c r="G553" s="236"/>
      <c r="H553" s="237" t="s">
        <v>19</v>
      </c>
      <c r="I553" s="239"/>
      <c r="J553" s="236"/>
      <c r="K553" s="236"/>
      <c r="L553" s="240"/>
      <c r="M553" s="241"/>
      <c r="N553" s="242"/>
      <c r="O553" s="242"/>
      <c r="P553" s="242"/>
      <c r="Q553" s="242"/>
      <c r="R553" s="242"/>
      <c r="S553" s="242"/>
      <c r="T553" s="243"/>
      <c r="U553" s="13"/>
      <c r="V553" s="13"/>
      <c r="W553" s="13"/>
      <c r="X553" s="13"/>
      <c r="Y553" s="13"/>
      <c r="Z553" s="13"/>
      <c r="AA553" s="13"/>
      <c r="AB553" s="13"/>
      <c r="AC553" s="13"/>
      <c r="AD553" s="13"/>
      <c r="AE553" s="13"/>
      <c r="AT553" s="244" t="s">
        <v>206</v>
      </c>
      <c r="AU553" s="244" t="s">
        <v>78</v>
      </c>
      <c r="AV553" s="13" t="s">
        <v>76</v>
      </c>
      <c r="AW553" s="13" t="s">
        <v>31</v>
      </c>
      <c r="AX553" s="13" t="s">
        <v>69</v>
      </c>
      <c r="AY553" s="244" t="s">
        <v>193</v>
      </c>
    </row>
    <row r="554" s="13" customFormat="1">
      <c r="A554" s="13"/>
      <c r="B554" s="235"/>
      <c r="C554" s="236"/>
      <c r="D554" s="228" t="s">
        <v>206</v>
      </c>
      <c r="E554" s="237" t="s">
        <v>19</v>
      </c>
      <c r="F554" s="238" t="s">
        <v>1958</v>
      </c>
      <c r="G554" s="236"/>
      <c r="H554" s="237" t="s">
        <v>19</v>
      </c>
      <c r="I554" s="239"/>
      <c r="J554" s="236"/>
      <c r="K554" s="236"/>
      <c r="L554" s="240"/>
      <c r="M554" s="241"/>
      <c r="N554" s="242"/>
      <c r="O554" s="242"/>
      <c r="P554" s="242"/>
      <c r="Q554" s="242"/>
      <c r="R554" s="242"/>
      <c r="S554" s="242"/>
      <c r="T554" s="243"/>
      <c r="U554" s="13"/>
      <c r="V554" s="13"/>
      <c r="W554" s="13"/>
      <c r="X554" s="13"/>
      <c r="Y554" s="13"/>
      <c r="Z554" s="13"/>
      <c r="AA554" s="13"/>
      <c r="AB554" s="13"/>
      <c r="AC554" s="13"/>
      <c r="AD554" s="13"/>
      <c r="AE554" s="13"/>
      <c r="AT554" s="244" t="s">
        <v>206</v>
      </c>
      <c r="AU554" s="244" t="s">
        <v>78</v>
      </c>
      <c r="AV554" s="13" t="s">
        <v>76</v>
      </c>
      <c r="AW554" s="13" t="s">
        <v>31</v>
      </c>
      <c r="AX554" s="13" t="s">
        <v>69</v>
      </c>
      <c r="AY554" s="244" t="s">
        <v>193</v>
      </c>
    </row>
    <row r="555" s="14" customFormat="1">
      <c r="A555" s="14"/>
      <c r="B555" s="245"/>
      <c r="C555" s="246"/>
      <c r="D555" s="228" t="s">
        <v>206</v>
      </c>
      <c r="E555" s="247" t="s">
        <v>19</v>
      </c>
      <c r="F555" s="248" t="s">
        <v>1889</v>
      </c>
      <c r="G555" s="246"/>
      <c r="H555" s="249">
        <v>2.2999999999999998</v>
      </c>
      <c r="I555" s="250"/>
      <c r="J555" s="246"/>
      <c r="K555" s="246"/>
      <c r="L555" s="251"/>
      <c r="M555" s="252"/>
      <c r="N555" s="253"/>
      <c r="O555" s="253"/>
      <c r="P555" s="253"/>
      <c r="Q555" s="253"/>
      <c r="R555" s="253"/>
      <c r="S555" s="253"/>
      <c r="T555" s="254"/>
      <c r="U555" s="14"/>
      <c r="V555" s="14"/>
      <c r="W555" s="14"/>
      <c r="X555" s="14"/>
      <c r="Y555" s="14"/>
      <c r="Z555" s="14"/>
      <c r="AA555" s="14"/>
      <c r="AB555" s="14"/>
      <c r="AC555" s="14"/>
      <c r="AD555" s="14"/>
      <c r="AE555" s="14"/>
      <c r="AT555" s="255" t="s">
        <v>206</v>
      </c>
      <c r="AU555" s="255" t="s">
        <v>78</v>
      </c>
      <c r="AV555" s="14" t="s">
        <v>78</v>
      </c>
      <c r="AW555" s="14" t="s">
        <v>31</v>
      </c>
      <c r="AX555" s="14" t="s">
        <v>69</v>
      </c>
      <c r="AY555" s="255" t="s">
        <v>193</v>
      </c>
    </row>
    <row r="556" s="15" customFormat="1">
      <c r="A556" s="15"/>
      <c r="B556" s="256"/>
      <c r="C556" s="257"/>
      <c r="D556" s="228" t="s">
        <v>206</v>
      </c>
      <c r="E556" s="258" t="s">
        <v>19</v>
      </c>
      <c r="F556" s="259" t="s">
        <v>218</v>
      </c>
      <c r="G556" s="257"/>
      <c r="H556" s="260">
        <v>40.600000000000001</v>
      </c>
      <c r="I556" s="261"/>
      <c r="J556" s="257"/>
      <c r="K556" s="257"/>
      <c r="L556" s="262"/>
      <c r="M556" s="263"/>
      <c r="N556" s="264"/>
      <c r="O556" s="264"/>
      <c r="P556" s="264"/>
      <c r="Q556" s="264"/>
      <c r="R556" s="264"/>
      <c r="S556" s="264"/>
      <c r="T556" s="265"/>
      <c r="U556" s="15"/>
      <c r="V556" s="15"/>
      <c r="W556" s="15"/>
      <c r="X556" s="15"/>
      <c r="Y556" s="15"/>
      <c r="Z556" s="15"/>
      <c r="AA556" s="15"/>
      <c r="AB556" s="15"/>
      <c r="AC556" s="15"/>
      <c r="AD556" s="15"/>
      <c r="AE556" s="15"/>
      <c r="AT556" s="266" t="s">
        <v>206</v>
      </c>
      <c r="AU556" s="266" t="s">
        <v>78</v>
      </c>
      <c r="AV556" s="15" t="s">
        <v>200</v>
      </c>
      <c r="AW556" s="15" t="s">
        <v>31</v>
      </c>
      <c r="AX556" s="15" t="s">
        <v>76</v>
      </c>
      <c r="AY556" s="266" t="s">
        <v>193</v>
      </c>
    </row>
    <row r="557" s="2" customFormat="1" ht="16.5" customHeight="1">
      <c r="A557" s="41"/>
      <c r="B557" s="42"/>
      <c r="C557" s="215" t="s">
        <v>634</v>
      </c>
      <c r="D557" s="215" t="s">
        <v>195</v>
      </c>
      <c r="E557" s="216" t="s">
        <v>2085</v>
      </c>
      <c r="F557" s="217" t="s">
        <v>2086</v>
      </c>
      <c r="G557" s="218" t="s">
        <v>258</v>
      </c>
      <c r="H557" s="219">
        <v>45.200000000000003</v>
      </c>
      <c r="I557" s="220"/>
      <c r="J557" s="221">
        <f>ROUND(I557*H557,2)</f>
        <v>0</v>
      </c>
      <c r="K557" s="217" t="s">
        <v>199</v>
      </c>
      <c r="L557" s="47"/>
      <c r="M557" s="222" t="s">
        <v>19</v>
      </c>
      <c r="N557" s="223" t="s">
        <v>40</v>
      </c>
      <c r="O557" s="87"/>
      <c r="P557" s="224">
        <f>O557*H557</f>
        <v>0</v>
      </c>
      <c r="Q557" s="224">
        <v>0.011730000000000001</v>
      </c>
      <c r="R557" s="224">
        <f>Q557*H557</f>
        <v>0.53019600000000011</v>
      </c>
      <c r="S557" s="224">
        <v>0</v>
      </c>
      <c r="T557" s="225">
        <f>S557*H557</f>
        <v>0</v>
      </c>
      <c r="U557" s="41"/>
      <c r="V557" s="41"/>
      <c r="W557" s="41"/>
      <c r="X557" s="41"/>
      <c r="Y557" s="41"/>
      <c r="Z557" s="41"/>
      <c r="AA557" s="41"/>
      <c r="AB557" s="41"/>
      <c r="AC557" s="41"/>
      <c r="AD557" s="41"/>
      <c r="AE557" s="41"/>
      <c r="AR557" s="226" t="s">
        <v>200</v>
      </c>
      <c r="AT557" s="226" t="s">
        <v>195</v>
      </c>
      <c r="AU557" s="226" t="s">
        <v>78</v>
      </c>
      <c r="AY557" s="20" t="s">
        <v>193</v>
      </c>
      <c r="BE557" s="227">
        <f>IF(N557="základní",J557,0)</f>
        <v>0</v>
      </c>
      <c r="BF557" s="227">
        <f>IF(N557="snížená",J557,0)</f>
        <v>0</v>
      </c>
      <c r="BG557" s="227">
        <f>IF(N557="zákl. přenesená",J557,0)</f>
        <v>0</v>
      </c>
      <c r="BH557" s="227">
        <f>IF(N557="sníž. přenesená",J557,0)</f>
        <v>0</v>
      </c>
      <c r="BI557" s="227">
        <f>IF(N557="nulová",J557,0)</f>
        <v>0</v>
      </c>
      <c r="BJ557" s="20" t="s">
        <v>76</v>
      </c>
      <c r="BK557" s="227">
        <f>ROUND(I557*H557,2)</f>
        <v>0</v>
      </c>
      <c r="BL557" s="20" t="s">
        <v>200</v>
      </c>
      <c r="BM557" s="226" t="s">
        <v>2087</v>
      </c>
    </row>
    <row r="558" s="2" customFormat="1">
      <c r="A558" s="41"/>
      <c r="B558" s="42"/>
      <c r="C558" s="43"/>
      <c r="D558" s="228" t="s">
        <v>202</v>
      </c>
      <c r="E558" s="43"/>
      <c r="F558" s="229" t="s">
        <v>2088</v>
      </c>
      <c r="G558" s="43"/>
      <c r="H558" s="43"/>
      <c r="I558" s="230"/>
      <c r="J558" s="43"/>
      <c r="K558" s="43"/>
      <c r="L558" s="47"/>
      <c r="M558" s="231"/>
      <c r="N558" s="232"/>
      <c r="O558" s="87"/>
      <c r="P558" s="87"/>
      <c r="Q558" s="87"/>
      <c r="R558" s="87"/>
      <c r="S558" s="87"/>
      <c r="T558" s="88"/>
      <c r="U558" s="41"/>
      <c r="V558" s="41"/>
      <c r="W558" s="41"/>
      <c r="X558" s="41"/>
      <c r="Y558" s="41"/>
      <c r="Z558" s="41"/>
      <c r="AA558" s="41"/>
      <c r="AB558" s="41"/>
      <c r="AC558" s="41"/>
      <c r="AD558" s="41"/>
      <c r="AE558" s="41"/>
      <c r="AT558" s="20" t="s">
        <v>202</v>
      </c>
      <c r="AU558" s="20" t="s">
        <v>78</v>
      </c>
    </row>
    <row r="559" s="2" customFormat="1">
      <c r="A559" s="41"/>
      <c r="B559" s="42"/>
      <c r="C559" s="43"/>
      <c r="D559" s="233" t="s">
        <v>204</v>
      </c>
      <c r="E559" s="43"/>
      <c r="F559" s="234" t="s">
        <v>2089</v>
      </c>
      <c r="G559" s="43"/>
      <c r="H559" s="43"/>
      <c r="I559" s="230"/>
      <c r="J559" s="43"/>
      <c r="K559" s="43"/>
      <c r="L559" s="47"/>
      <c r="M559" s="231"/>
      <c r="N559" s="232"/>
      <c r="O559" s="87"/>
      <c r="P559" s="87"/>
      <c r="Q559" s="87"/>
      <c r="R559" s="87"/>
      <c r="S559" s="87"/>
      <c r="T559" s="88"/>
      <c r="U559" s="41"/>
      <c r="V559" s="41"/>
      <c r="W559" s="41"/>
      <c r="X559" s="41"/>
      <c r="Y559" s="41"/>
      <c r="Z559" s="41"/>
      <c r="AA559" s="41"/>
      <c r="AB559" s="41"/>
      <c r="AC559" s="41"/>
      <c r="AD559" s="41"/>
      <c r="AE559" s="41"/>
      <c r="AT559" s="20" t="s">
        <v>204</v>
      </c>
      <c r="AU559" s="20" t="s">
        <v>78</v>
      </c>
    </row>
    <row r="560" s="13" customFormat="1">
      <c r="A560" s="13"/>
      <c r="B560" s="235"/>
      <c r="C560" s="236"/>
      <c r="D560" s="228" t="s">
        <v>206</v>
      </c>
      <c r="E560" s="237" t="s">
        <v>19</v>
      </c>
      <c r="F560" s="238" t="s">
        <v>279</v>
      </c>
      <c r="G560" s="236"/>
      <c r="H560" s="237" t="s">
        <v>19</v>
      </c>
      <c r="I560" s="239"/>
      <c r="J560" s="236"/>
      <c r="K560" s="236"/>
      <c r="L560" s="240"/>
      <c r="M560" s="241"/>
      <c r="N560" s="242"/>
      <c r="O560" s="242"/>
      <c r="P560" s="242"/>
      <c r="Q560" s="242"/>
      <c r="R560" s="242"/>
      <c r="S560" s="242"/>
      <c r="T560" s="243"/>
      <c r="U560" s="13"/>
      <c r="V560" s="13"/>
      <c r="W560" s="13"/>
      <c r="X560" s="13"/>
      <c r="Y560" s="13"/>
      <c r="Z560" s="13"/>
      <c r="AA560" s="13"/>
      <c r="AB560" s="13"/>
      <c r="AC560" s="13"/>
      <c r="AD560" s="13"/>
      <c r="AE560" s="13"/>
      <c r="AT560" s="244" t="s">
        <v>206</v>
      </c>
      <c r="AU560" s="244" t="s">
        <v>78</v>
      </c>
      <c r="AV560" s="13" t="s">
        <v>76</v>
      </c>
      <c r="AW560" s="13" t="s">
        <v>31</v>
      </c>
      <c r="AX560" s="13" t="s">
        <v>69</v>
      </c>
      <c r="AY560" s="244" t="s">
        <v>193</v>
      </c>
    </row>
    <row r="561" s="13" customFormat="1">
      <c r="A561" s="13"/>
      <c r="B561" s="235"/>
      <c r="C561" s="236"/>
      <c r="D561" s="228" t="s">
        <v>206</v>
      </c>
      <c r="E561" s="237" t="s">
        <v>19</v>
      </c>
      <c r="F561" s="238" t="s">
        <v>2090</v>
      </c>
      <c r="G561" s="236"/>
      <c r="H561" s="237" t="s">
        <v>19</v>
      </c>
      <c r="I561" s="239"/>
      <c r="J561" s="236"/>
      <c r="K561" s="236"/>
      <c r="L561" s="240"/>
      <c r="M561" s="241"/>
      <c r="N561" s="242"/>
      <c r="O561" s="242"/>
      <c r="P561" s="242"/>
      <c r="Q561" s="242"/>
      <c r="R561" s="242"/>
      <c r="S561" s="242"/>
      <c r="T561" s="243"/>
      <c r="U561" s="13"/>
      <c r="V561" s="13"/>
      <c r="W561" s="13"/>
      <c r="X561" s="13"/>
      <c r="Y561" s="13"/>
      <c r="Z561" s="13"/>
      <c r="AA561" s="13"/>
      <c r="AB561" s="13"/>
      <c r="AC561" s="13"/>
      <c r="AD561" s="13"/>
      <c r="AE561" s="13"/>
      <c r="AT561" s="244" t="s">
        <v>206</v>
      </c>
      <c r="AU561" s="244" t="s">
        <v>78</v>
      </c>
      <c r="AV561" s="13" t="s">
        <v>76</v>
      </c>
      <c r="AW561" s="13" t="s">
        <v>31</v>
      </c>
      <c r="AX561" s="13" t="s">
        <v>69</v>
      </c>
      <c r="AY561" s="244" t="s">
        <v>193</v>
      </c>
    </row>
    <row r="562" s="13" customFormat="1">
      <c r="A562" s="13"/>
      <c r="B562" s="235"/>
      <c r="C562" s="236"/>
      <c r="D562" s="228" t="s">
        <v>206</v>
      </c>
      <c r="E562" s="237" t="s">
        <v>19</v>
      </c>
      <c r="F562" s="238" t="s">
        <v>1346</v>
      </c>
      <c r="G562" s="236"/>
      <c r="H562" s="237" t="s">
        <v>19</v>
      </c>
      <c r="I562" s="239"/>
      <c r="J562" s="236"/>
      <c r="K562" s="236"/>
      <c r="L562" s="240"/>
      <c r="M562" s="241"/>
      <c r="N562" s="242"/>
      <c r="O562" s="242"/>
      <c r="P562" s="242"/>
      <c r="Q562" s="242"/>
      <c r="R562" s="242"/>
      <c r="S562" s="242"/>
      <c r="T562" s="243"/>
      <c r="U562" s="13"/>
      <c r="V562" s="13"/>
      <c r="W562" s="13"/>
      <c r="X562" s="13"/>
      <c r="Y562" s="13"/>
      <c r="Z562" s="13"/>
      <c r="AA562" s="13"/>
      <c r="AB562" s="13"/>
      <c r="AC562" s="13"/>
      <c r="AD562" s="13"/>
      <c r="AE562" s="13"/>
      <c r="AT562" s="244" t="s">
        <v>206</v>
      </c>
      <c r="AU562" s="244" t="s">
        <v>78</v>
      </c>
      <c r="AV562" s="13" t="s">
        <v>76</v>
      </c>
      <c r="AW562" s="13" t="s">
        <v>31</v>
      </c>
      <c r="AX562" s="13" t="s">
        <v>69</v>
      </c>
      <c r="AY562" s="244" t="s">
        <v>193</v>
      </c>
    </row>
    <row r="563" s="14" customFormat="1">
      <c r="A563" s="14"/>
      <c r="B563" s="245"/>
      <c r="C563" s="246"/>
      <c r="D563" s="228" t="s">
        <v>206</v>
      </c>
      <c r="E563" s="247" t="s">
        <v>19</v>
      </c>
      <c r="F563" s="248" t="s">
        <v>2091</v>
      </c>
      <c r="G563" s="246"/>
      <c r="H563" s="249">
        <v>11.199999999999999</v>
      </c>
      <c r="I563" s="250"/>
      <c r="J563" s="246"/>
      <c r="K563" s="246"/>
      <c r="L563" s="251"/>
      <c r="M563" s="252"/>
      <c r="N563" s="253"/>
      <c r="O563" s="253"/>
      <c r="P563" s="253"/>
      <c r="Q563" s="253"/>
      <c r="R563" s="253"/>
      <c r="S563" s="253"/>
      <c r="T563" s="254"/>
      <c r="U563" s="14"/>
      <c r="V563" s="14"/>
      <c r="W563" s="14"/>
      <c r="X563" s="14"/>
      <c r="Y563" s="14"/>
      <c r="Z563" s="14"/>
      <c r="AA563" s="14"/>
      <c r="AB563" s="14"/>
      <c r="AC563" s="14"/>
      <c r="AD563" s="14"/>
      <c r="AE563" s="14"/>
      <c r="AT563" s="255" t="s">
        <v>206</v>
      </c>
      <c r="AU563" s="255" t="s">
        <v>78</v>
      </c>
      <c r="AV563" s="14" t="s">
        <v>78</v>
      </c>
      <c r="AW563" s="14" t="s">
        <v>31</v>
      </c>
      <c r="AX563" s="14" t="s">
        <v>69</v>
      </c>
      <c r="AY563" s="255" t="s">
        <v>193</v>
      </c>
    </row>
    <row r="564" s="13" customFormat="1">
      <c r="A564" s="13"/>
      <c r="B564" s="235"/>
      <c r="C564" s="236"/>
      <c r="D564" s="228" t="s">
        <v>206</v>
      </c>
      <c r="E564" s="237" t="s">
        <v>19</v>
      </c>
      <c r="F564" s="238" t="s">
        <v>1951</v>
      </c>
      <c r="G564" s="236"/>
      <c r="H564" s="237" t="s">
        <v>19</v>
      </c>
      <c r="I564" s="239"/>
      <c r="J564" s="236"/>
      <c r="K564" s="236"/>
      <c r="L564" s="240"/>
      <c r="M564" s="241"/>
      <c r="N564" s="242"/>
      <c r="O564" s="242"/>
      <c r="P564" s="242"/>
      <c r="Q564" s="242"/>
      <c r="R564" s="242"/>
      <c r="S564" s="242"/>
      <c r="T564" s="243"/>
      <c r="U564" s="13"/>
      <c r="V564" s="13"/>
      <c r="W564" s="13"/>
      <c r="X564" s="13"/>
      <c r="Y564" s="13"/>
      <c r="Z564" s="13"/>
      <c r="AA564" s="13"/>
      <c r="AB564" s="13"/>
      <c r="AC564" s="13"/>
      <c r="AD564" s="13"/>
      <c r="AE564" s="13"/>
      <c r="AT564" s="244" t="s">
        <v>206</v>
      </c>
      <c r="AU564" s="244" t="s">
        <v>78</v>
      </c>
      <c r="AV564" s="13" t="s">
        <v>76</v>
      </c>
      <c r="AW564" s="13" t="s">
        <v>31</v>
      </c>
      <c r="AX564" s="13" t="s">
        <v>69</v>
      </c>
      <c r="AY564" s="244" t="s">
        <v>193</v>
      </c>
    </row>
    <row r="565" s="14" customFormat="1">
      <c r="A565" s="14"/>
      <c r="B565" s="245"/>
      <c r="C565" s="246"/>
      <c r="D565" s="228" t="s">
        <v>206</v>
      </c>
      <c r="E565" s="247" t="s">
        <v>19</v>
      </c>
      <c r="F565" s="248" t="s">
        <v>2092</v>
      </c>
      <c r="G565" s="246"/>
      <c r="H565" s="249">
        <v>27.100000000000001</v>
      </c>
      <c r="I565" s="250"/>
      <c r="J565" s="246"/>
      <c r="K565" s="246"/>
      <c r="L565" s="251"/>
      <c r="M565" s="252"/>
      <c r="N565" s="253"/>
      <c r="O565" s="253"/>
      <c r="P565" s="253"/>
      <c r="Q565" s="253"/>
      <c r="R565" s="253"/>
      <c r="S565" s="253"/>
      <c r="T565" s="254"/>
      <c r="U565" s="14"/>
      <c r="V565" s="14"/>
      <c r="W565" s="14"/>
      <c r="X565" s="14"/>
      <c r="Y565" s="14"/>
      <c r="Z565" s="14"/>
      <c r="AA565" s="14"/>
      <c r="AB565" s="14"/>
      <c r="AC565" s="14"/>
      <c r="AD565" s="14"/>
      <c r="AE565" s="14"/>
      <c r="AT565" s="255" t="s">
        <v>206</v>
      </c>
      <c r="AU565" s="255" t="s">
        <v>78</v>
      </c>
      <c r="AV565" s="14" t="s">
        <v>78</v>
      </c>
      <c r="AW565" s="14" t="s">
        <v>31</v>
      </c>
      <c r="AX565" s="14" t="s">
        <v>69</v>
      </c>
      <c r="AY565" s="255" t="s">
        <v>193</v>
      </c>
    </row>
    <row r="566" s="13" customFormat="1">
      <c r="A566" s="13"/>
      <c r="B566" s="235"/>
      <c r="C566" s="236"/>
      <c r="D566" s="228" t="s">
        <v>206</v>
      </c>
      <c r="E566" s="237" t="s">
        <v>19</v>
      </c>
      <c r="F566" s="238" t="s">
        <v>2093</v>
      </c>
      <c r="G566" s="236"/>
      <c r="H566" s="237" t="s">
        <v>19</v>
      </c>
      <c r="I566" s="239"/>
      <c r="J566" s="236"/>
      <c r="K566" s="236"/>
      <c r="L566" s="240"/>
      <c r="M566" s="241"/>
      <c r="N566" s="242"/>
      <c r="O566" s="242"/>
      <c r="P566" s="242"/>
      <c r="Q566" s="242"/>
      <c r="R566" s="242"/>
      <c r="S566" s="242"/>
      <c r="T566" s="243"/>
      <c r="U566" s="13"/>
      <c r="V566" s="13"/>
      <c r="W566" s="13"/>
      <c r="X566" s="13"/>
      <c r="Y566" s="13"/>
      <c r="Z566" s="13"/>
      <c r="AA566" s="13"/>
      <c r="AB566" s="13"/>
      <c r="AC566" s="13"/>
      <c r="AD566" s="13"/>
      <c r="AE566" s="13"/>
      <c r="AT566" s="244" t="s">
        <v>206</v>
      </c>
      <c r="AU566" s="244" t="s">
        <v>78</v>
      </c>
      <c r="AV566" s="13" t="s">
        <v>76</v>
      </c>
      <c r="AW566" s="13" t="s">
        <v>31</v>
      </c>
      <c r="AX566" s="13" t="s">
        <v>69</v>
      </c>
      <c r="AY566" s="244" t="s">
        <v>193</v>
      </c>
    </row>
    <row r="567" s="13" customFormat="1">
      <c r="A567" s="13"/>
      <c r="B567" s="235"/>
      <c r="C567" s="236"/>
      <c r="D567" s="228" t="s">
        <v>206</v>
      </c>
      <c r="E567" s="237" t="s">
        <v>19</v>
      </c>
      <c r="F567" s="238" t="s">
        <v>1958</v>
      </c>
      <c r="G567" s="236"/>
      <c r="H567" s="237" t="s">
        <v>19</v>
      </c>
      <c r="I567" s="239"/>
      <c r="J567" s="236"/>
      <c r="K567" s="236"/>
      <c r="L567" s="240"/>
      <c r="M567" s="241"/>
      <c r="N567" s="242"/>
      <c r="O567" s="242"/>
      <c r="P567" s="242"/>
      <c r="Q567" s="242"/>
      <c r="R567" s="242"/>
      <c r="S567" s="242"/>
      <c r="T567" s="243"/>
      <c r="U567" s="13"/>
      <c r="V567" s="13"/>
      <c r="W567" s="13"/>
      <c r="X567" s="13"/>
      <c r="Y567" s="13"/>
      <c r="Z567" s="13"/>
      <c r="AA567" s="13"/>
      <c r="AB567" s="13"/>
      <c r="AC567" s="13"/>
      <c r="AD567" s="13"/>
      <c r="AE567" s="13"/>
      <c r="AT567" s="244" t="s">
        <v>206</v>
      </c>
      <c r="AU567" s="244" t="s">
        <v>78</v>
      </c>
      <c r="AV567" s="13" t="s">
        <v>76</v>
      </c>
      <c r="AW567" s="13" t="s">
        <v>31</v>
      </c>
      <c r="AX567" s="13" t="s">
        <v>69</v>
      </c>
      <c r="AY567" s="244" t="s">
        <v>193</v>
      </c>
    </row>
    <row r="568" s="14" customFormat="1">
      <c r="A568" s="14"/>
      <c r="B568" s="245"/>
      <c r="C568" s="246"/>
      <c r="D568" s="228" t="s">
        <v>206</v>
      </c>
      <c r="E568" s="247" t="s">
        <v>19</v>
      </c>
      <c r="F568" s="248" t="s">
        <v>2094</v>
      </c>
      <c r="G568" s="246"/>
      <c r="H568" s="249">
        <v>6.9000000000000004</v>
      </c>
      <c r="I568" s="250"/>
      <c r="J568" s="246"/>
      <c r="K568" s="246"/>
      <c r="L568" s="251"/>
      <c r="M568" s="252"/>
      <c r="N568" s="253"/>
      <c r="O568" s="253"/>
      <c r="P568" s="253"/>
      <c r="Q568" s="253"/>
      <c r="R568" s="253"/>
      <c r="S568" s="253"/>
      <c r="T568" s="254"/>
      <c r="U568" s="14"/>
      <c r="V568" s="14"/>
      <c r="W568" s="14"/>
      <c r="X568" s="14"/>
      <c r="Y568" s="14"/>
      <c r="Z568" s="14"/>
      <c r="AA568" s="14"/>
      <c r="AB568" s="14"/>
      <c r="AC568" s="14"/>
      <c r="AD568" s="14"/>
      <c r="AE568" s="14"/>
      <c r="AT568" s="255" t="s">
        <v>206</v>
      </c>
      <c r="AU568" s="255" t="s">
        <v>78</v>
      </c>
      <c r="AV568" s="14" t="s">
        <v>78</v>
      </c>
      <c r="AW568" s="14" t="s">
        <v>31</v>
      </c>
      <c r="AX568" s="14" t="s">
        <v>69</v>
      </c>
      <c r="AY568" s="255" t="s">
        <v>193</v>
      </c>
    </row>
    <row r="569" s="15" customFormat="1">
      <c r="A569" s="15"/>
      <c r="B569" s="256"/>
      <c r="C569" s="257"/>
      <c r="D569" s="228" t="s">
        <v>206</v>
      </c>
      <c r="E569" s="258" t="s">
        <v>19</v>
      </c>
      <c r="F569" s="259" t="s">
        <v>218</v>
      </c>
      <c r="G569" s="257"/>
      <c r="H569" s="260">
        <v>45.200000000000003</v>
      </c>
      <c r="I569" s="261"/>
      <c r="J569" s="257"/>
      <c r="K569" s="257"/>
      <c r="L569" s="262"/>
      <c r="M569" s="263"/>
      <c r="N569" s="264"/>
      <c r="O569" s="264"/>
      <c r="P569" s="264"/>
      <c r="Q569" s="264"/>
      <c r="R569" s="264"/>
      <c r="S569" s="264"/>
      <c r="T569" s="265"/>
      <c r="U569" s="15"/>
      <c r="V569" s="15"/>
      <c r="W569" s="15"/>
      <c r="X569" s="15"/>
      <c r="Y569" s="15"/>
      <c r="Z569" s="15"/>
      <c r="AA569" s="15"/>
      <c r="AB569" s="15"/>
      <c r="AC569" s="15"/>
      <c r="AD569" s="15"/>
      <c r="AE569" s="15"/>
      <c r="AT569" s="266" t="s">
        <v>206</v>
      </c>
      <c r="AU569" s="266" t="s">
        <v>78</v>
      </c>
      <c r="AV569" s="15" t="s">
        <v>200</v>
      </c>
      <c r="AW569" s="15" t="s">
        <v>31</v>
      </c>
      <c r="AX569" s="15" t="s">
        <v>76</v>
      </c>
      <c r="AY569" s="266" t="s">
        <v>193</v>
      </c>
    </row>
    <row r="570" s="2" customFormat="1" ht="16.5" customHeight="1">
      <c r="A570" s="41"/>
      <c r="B570" s="42"/>
      <c r="C570" s="215" t="s">
        <v>640</v>
      </c>
      <c r="D570" s="215" t="s">
        <v>195</v>
      </c>
      <c r="E570" s="216" t="s">
        <v>2095</v>
      </c>
      <c r="F570" s="217" t="s">
        <v>2096</v>
      </c>
      <c r="G570" s="218" t="s">
        <v>258</v>
      </c>
      <c r="H570" s="219">
        <v>40.600000000000001</v>
      </c>
      <c r="I570" s="220"/>
      <c r="J570" s="221">
        <f>ROUND(I570*H570,2)</f>
        <v>0</v>
      </c>
      <c r="K570" s="217" t="s">
        <v>199</v>
      </c>
      <c r="L570" s="47"/>
      <c r="M570" s="222" t="s">
        <v>19</v>
      </c>
      <c r="N570" s="223" t="s">
        <v>40</v>
      </c>
      <c r="O570" s="87"/>
      <c r="P570" s="224">
        <f>O570*H570</f>
        <v>0</v>
      </c>
      <c r="Q570" s="224">
        <v>0.00013200000000000001</v>
      </c>
      <c r="R570" s="224">
        <f>Q570*H570</f>
        <v>0.0053592000000000006</v>
      </c>
      <c r="S570" s="224">
        <v>0</v>
      </c>
      <c r="T570" s="225">
        <f>S570*H570</f>
        <v>0</v>
      </c>
      <c r="U570" s="41"/>
      <c r="V570" s="41"/>
      <c r="W570" s="41"/>
      <c r="X570" s="41"/>
      <c r="Y570" s="41"/>
      <c r="Z570" s="41"/>
      <c r="AA570" s="41"/>
      <c r="AB570" s="41"/>
      <c r="AC570" s="41"/>
      <c r="AD570" s="41"/>
      <c r="AE570" s="41"/>
      <c r="AR570" s="226" t="s">
        <v>200</v>
      </c>
      <c r="AT570" s="226" t="s">
        <v>195</v>
      </c>
      <c r="AU570" s="226" t="s">
        <v>78</v>
      </c>
      <c r="AY570" s="20" t="s">
        <v>193</v>
      </c>
      <c r="BE570" s="227">
        <f>IF(N570="základní",J570,0)</f>
        <v>0</v>
      </c>
      <c r="BF570" s="227">
        <f>IF(N570="snížená",J570,0)</f>
        <v>0</v>
      </c>
      <c r="BG570" s="227">
        <f>IF(N570="zákl. přenesená",J570,0)</f>
        <v>0</v>
      </c>
      <c r="BH570" s="227">
        <f>IF(N570="sníž. přenesená",J570,0)</f>
        <v>0</v>
      </c>
      <c r="BI570" s="227">
        <f>IF(N570="nulová",J570,0)</f>
        <v>0</v>
      </c>
      <c r="BJ570" s="20" t="s">
        <v>76</v>
      </c>
      <c r="BK570" s="227">
        <f>ROUND(I570*H570,2)</f>
        <v>0</v>
      </c>
      <c r="BL570" s="20" t="s">
        <v>200</v>
      </c>
      <c r="BM570" s="226" t="s">
        <v>2097</v>
      </c>
    </row>
    <row r="571" s="2" customFormat="1">
      <c r="A571" s="41"/>
      <c r="B571" s="42"/>
      <c r="C571" s="43"/>
      <c r="D571" s="228" t="s">
        <v>202</v>
      </c>
      <c r="E571" s="43"/>
      <c r="F571" s="229" t="s">
        <v>2098</v>
      </c>
      <c r="G571" s="43"/>
      <c r="H571" s="43"/>
      <c r="I571" s="230"/>
      <c r="J571" s="43"/>
      <c r="K571" s="43"/>
      <c r="L571" s="47"/>
      <c r="M571" s="231"/>
      <c r="N571" s="232"/>
      <c r="O571" s="87"/>
      <c r="P571" s="87"/>
      <c r="Q571" s="87"/>
      <c r="R571" s="87"/>
      <c r="S571" s="87"/>
      <c r="T571" s="88"/>
      <c r="U571" s="41"/>
      <c r="V571" s="41"/>
      <c r="W571" s="41"/>
      <c r="X571" s="41"/>
      <c r="Y571" s="41"/>
      <c r="Z571" s="41"/>
      <c r="AA571" s="41"/>
      <c r="AB571" s="41"/>
      <c r="AC571" s="41"/>
      <c r="AD571" s="41"/>
      <c r="AE571" s="41"/>
      <c r="AT571" s="20" t="s">
        <v>202</v>
      </c>
      <c r="AU571" s="20" t="s">
        <v>78</v>
      </c>
    </row>
    <row r="572" s="2" customFormat="1">
      <c r="A572" s="41"/>
      <c r="B572" s="42"/>
      <c r="C572" s="43"/>
      <c r="D572" s="233" t="s">
        <v>204</v>
      </c>
      <c r="E572" s="43"/>
      <c r="F572" s="234" t="s">
        <v>2099</v>
      </c>
      <c r="G572" s="43"/>
      <c r="H572" s="43"/>
      <c r="I572" s="230"/>
      <c r="J572" s="43"/>
      <c r="K572" s="43"/>
      <c r="L572" s="47"/>
      <c r="M572" s="231"/>
      <c r="N572" s="232"/>
      <c r="O572" s="87"/>
      <c r="P572" s="87"/>
      <c r="Q572" s="87"/>
      <c r="R572" s="87"/>
      <c r="S572" s="87"/>
      <c r="T572" s="88"/>
      <c r="U572" s="41"/>
      <c r="V572" s="41"/>
      <c r="W572" s="41"/>
      <c r="X572" s="41"/>
      <c r="Y572" s="41"/>
      <c r="Z572" s="41"/>
      <c r="AA572" s="41"/>
      <c r="AB572" s="41"/>
      <c r="AC572" s="41"/>
      <c r="AD572" s="41"/>
      <c r="AE572" s="41"/>
      <c r="AT572" s="20" t="s">
        <v>204</v>
      </c>
      <c r="AU572" s="20" t="s">
        <v>78</v>
      </c>
    </row>
    <row r="573" s="13" customFormat="1">
      <c r="A573" s="13"/>
      <c r="B573" s="235"/>
      <c r="C573" s="236"/>
      <c r="D573" s="228" t="s">
        <v>206</v>
      </c>
      <c r="E573" s="237" t="s">
        <v>19</v>
      </c>
      <c r="F573" s="238" t="s">
        <v>279</v>
      </c>
      <c r="G573" s="236"/>
      <c r="H573" s="237" t="s">
        <v>19</v>
      </c>
      <c r="I573" s="239"/>
      <c r="J573" s="236"/>
      <c r="K573" s="236"/>
      <c r="L573" s="240"/>
      <c r="M573" s="241"/>
      <c r="N573" s="242"/>
      <c r="O573" s="242"/>
      <c r="P573" s="242"/>
      <c r="Q573" s="242"/>
      <c r="R573" s="242"/>
      <c r="S573" s="242"/>
      <c r="T573" s="243"/>
      <c r="U573" s="13"/>
      <c r="V573" s="13"/>
      <c r="W573" s="13"/>
      <c r="X573" s="13"/>
      <c r="Y573" s="13"/>
      <c r="Z573" s="13"/>
      <c r="AA573" s="13"/>
      <c r="AB573" s="13"/>
      <c r="AC573" s="13"/>
      <c r="AD573" s="13"/>
      <c r="AE573" s="13"/>
      <c r="AT573" s="244" t="s">
        <v>206</v>
      </c>
      <c r="AU573" s="244" t="s">
        <v>78</v>
      </c>
      <c r="AV573" s="13" t="s">
        <v>76</v>
      </c>
      <c r="AW573" s="13" t="s">
        <v>31</v>
      </c>
      <c r="AX573" s="13" t="s">
        <v>69</v>
      </c>
      <c r="AY573" s="244" t="s">
        <v>193</v>
      </c>
    </row>
    <row r="574" s="13" customFormat="1">
      <c r="A574" s="13"/>
      <c r="B574" s="235"/>
      <c r="C574" s="236"/>
      <c r="D574" s="228" t="s">
        <v>206</v>
      </c>
      <c r="E574" s="237" t="s">
        <v>19</v>
      </c>
      <c r="F574" s="238" t="s">
        <v>2082</v>
      </c>
      <c r="G574" s="236"/>
      <c r="H574" s="237" t="s">
        <v>19</v>
      </c>
      <c r="I574" s="239"/>
      <c r="J574" s="236"/>
      <c r="K574" s="236"/>
      <c r="L574" s="240"/>
      <c r="M574" s="241"/>
      <c r="N574" s="242"/>
      <c r="O574" s="242"/>
      <c r="P574" s="242"/>
      <c r="Q574" s="242"/>
      <c r="R574" s="242"/>
      <c r="S574" s="242"/>
      <c r="T574" s="243"/>
      <c r="U574" s="13"/>
      <c r="V574" s="13"/>
      <c r="W574" s="13"/>
      <c r="X574" s="13"/>
      <c r="Y574" s="13"/>
      <c r="Z574" s="13"/>
      <c r="AA574" s="13"/>
      <c r="AB574" s="13"/>
      <c r="AC574" s="13"/>
      <c r="AD574" s="13"/>
      <c r="AE574" s="13"/>
      <c r="AT574" s="244" t="s">
        <v>206</v>
      </c>
      <c r="AU574" s="244" t="s">
        <v>78</v>
      </c>
      <c r="AV574" s="13" t="s">
        <v>76</v>
      </c>
      <c r="AW574" s="13" t="s">
        <v>31</v>
      </c>
      <c r="AX574" s="13" t="s">
        <v>69</v>
      </c>
      <c r="AY574" s="244" t="s">
        <v>193</v>
      </c>
    </row>
    <row r="575" s="13" customFormat="1">
      <c r="A575" s="13"/>
      <c r="B575" s="235"/>
      <c r="C575" s="236"/>
      <c r="D575" s="228" t="s">
        <v>206</v>
      </c>
      <c r="E575" s="237" t="s">
        <v>19</v>
      </c>
      <c r="F575" s="238" t="s">
        <v>1346</v>
      </c>
      <c r="G575" s="236"/>
      <c r="H575" s="237" t="s">
        <v>19</v>
      </c>
      <c r="I575" s="239"/>
      <c r="J575" s="236"/>
      <c r="K575" s="236"/>
      <c r="L575" s="240"/>
      <c r="M575" s="241"/>
      <c r="N575" s="242"/>
      <c r="O575" s="242"/>
      <c r="P575" s="242"/>
      <c r="Q575" s="242"/>
      <c r="R575" s="242"/>
      <c r="S575" s="242"/>
      <c r="T575" s="243"/>
      <c r="U575" s="13"/>
      <c r="V575" s="13"/>
      <c r="W575" s="13"/>
      <c r="X575" s="13"/>
      <c r="Y575" s="13"/>
      <c r="Z575" s="13"/>
      <c r="AA575" s="13"/>
      <c r="AB575" s="13"/>
      <c r="AC575" s="13"/>
      <c r="AD575" s="13"/>
      <c r="AE575" s="13"/>
      <c r="AT575" s="244" t="s">
        <v>206</v>
      </c>
      <c r="AU575" s="244" t="s">
        <v>78</v>
      </c>
      <c r="AV575" s="13" t="s">
        <v>76</v>
      </c>
      <c r="AW575" s="13" t="s">
        <v>31</v>
      </c>
      <c r="AX575" s="13" t="s">
        <v>69</v>
      </c>
      <c r="AY575" s="244" t="s">
        <v>193</v>
      </c>
    </row>
    <row r="576" s="14" customFormat="1">
      <c r="A576" s="14"/>
      <c r="B576" s="245"/>
      <c r="C576" s="246"/>
      <c r="D576" s="228" t="s">
        <v>206</v>
      </c>
      <c r="E576" s="247" t="s">
        <v>19</v>
      </c>
      <c r="F576" s="248" t="s">
        <v>1890</v>
      </c>
      <c r="G576" s="246"/>
      <c r="H576" s="249">
        <v>11.199999999999999</v>
      </c>
      <c r="I576" s="250"/>
      <c r="J576" s="246"/>
      <c r="K576" s="246"/>
      <c r="L576" s="251"/>
      <c r="M576" s="252"/>
      <c r="N576" s="253"/>
      <c r="O576" s="253"/>
      <c r="P576" s="253"/>
      <c r="Q576" s="253"/>
      <c r="R576" s="253"/>
      <c r="S576" s="253"/>
      <c r="T576" s="254"/>
      <c r="U576" s="14"/>
      <c r="V576" s="14"/>
      <c r="W576" s="14"/>
      <c r="X576" s="14"/>
      <c r="Y576" s="14"/>
      <c r="Z576" s="14"/>
      <c r="AA576" s="14"/>
      <c r="AB576" s="14"/>
      <c r="AC576" s="14"/>
      <c r="AD576" s="14"/>
      <c r="AE576" s="14"/>
      <c r="AT576" s="255" t="s">
        <v>206</v>
      </c>
      <c r="AU576" s="255" t="s">
        <v>78</v>
      </c>
      <c r="AV576" s="14" t="s">
        <v>78</v>
      </c>
      <c r="AW576" s="14" t="s">
        <v>31</v>
      </c>
      <c r="AX576" s="14" t="s">
        <v>69</v>
      </c>
      <c r="AY576" s="255" t="s">
        <v>193</v>
      </c>
    </row>
    <row r="577" s="13" customFormat="1">
      <c r="A577" s="13"/>
      <c r="B577" s="235"/>
      <c r="C577" s="236"/>
      <c r="D577" s="228" t="s">
        <v>206</v>
      </c>
      <c r="E577" s="237" t="s">
        <v>19</v>
      </c>
      <c r="F577" s="238" t="s">
        <v>1951</v>
      </c>
      <c r="G577" s="236"/>
      <c r="H577" s="237" t="s">
        <v>19</v>
      </c>
      <c r="I577" s="239"/>
      <c r="J577" s="236"/>
      <c r="K577" s="236"/>
      <c r="L577" s="240"/>
      <c r="M577" s="241"/>
      <c r="N577" s="242"/>
      <c r="O577" s="242"/>
      <c r="P577" s="242"/>
      <c r="Q577" s="242"/>
      <c r="R577" s="242"/>
      <c r="S577" s="242"/>
      <c r="T577" s="243"/>
      <c r="U577" s="13"/>
      <c r="V577" s="13"/>
      <c r="W577" s="13"/>
      <c r="X577" s="13"/>
      <c r="Y577" s="13"/>
      <c r="Z577" s="13"/>
      <c r="AA577" s="13"/>
      <c r="AB577" s="13"/>
      <c r="AC577" s="13"/>
      <c r="AD577" s="13"/>
      <c r="AE577" s="13"/>
      <c r="AT577" s="244" t="s">
        <v>206</v>
      </c>
      <c r="AU577" s="244" t="s">
        <v>78</v>
      </c>
      <c r="AV577" s="13" t="s">
        <v>76</v>
      </c>
      <c r="AW577" s="13" t="s">
        <v>31</v>
      </c>
      <c r="AX577" s="13" t="s">
        <v>69</v>
      </c>
      <c r="AY577" s="244" t="s">
        <v>193</v>
      </c>
    </row>
    <row r="578" s="14" customFormat="1">
      <c r="A578" s="14"/>
      <c r="B578" s="245"/>
      <c r="C578" s="246"/>
      <c r="D578" s="228" t="s">
        <v>206</v>
      </c>
      <c r="E578" s="247" t="s">
        <v>19</v>
      </c>
      <c r="F578" s="248" t="s">
        <v>2083</v>
      </c>
      <c r="G578" s="246"/>
      <c r="H578" s="249">
        <v>27.100000000000001</v>
      </c>
      <c r="I578" s="250"/>
      <c r="J578" s="246"/>
      <c r="K578" s="246"/>
      <c r="L578" s="251"/>
      <c r="M578" s="252"/>
      <c r="N578" s="253"/>
      <c r="O578" s="253"/>
      <c r="P578" s="253"/>
      <c r="Q578" s="253"/>
      <c r="R578" s="253"/>
      <c r="S578" s="253"/>
      <c r="T578" s="254"/>
      <c r="U578" s="14"/>
      <c r="V578" s="14"/>
      <c r="W578" s="14"/>
      <c r="X578" s="14"/>
      <c r="Y578" s="14"/>
      <c r="Z578" s="14"/>
      <c r="AA578" s="14"/>
      <c r="AB578" s="14"/>
      <c r="AC578" s="14"/>
      <c r="AD578" s="14"/>
      <c r="AE578" s="14"/>
      <c r="AT578" s="255" t="s">
        <v>206</v>
      </c>
      <c r="AU578" s="255" t="s">
        <v>78</v>
      </c>
      <c r="AV578" s="14" t="s">
        <v>78</v>
      </c>
      <c r="AW578" s="14" t="s">
        <v>31</v>
      </c>
      <c r="AX578" s="14" t="s">
        <v>69</v>
      </c>
      <c r="AY578" s="255" t="s">
        <v>193</v>
      </c>
    </row>
    <row r="579" s="13" customFormat="1">
      <c r="A579" s="13"/>
      <c r="B579" s="235"/>
      <c r="C579" s="236"/>
      <c r="D579" s="228" t="s">
        <v>206</v>
      </c>
      <c r="E579" s="237" t="s">
        <v>19</v>
      </c>
      <c r="F579" s="238" t="s">
        <v>2084</v>
      </c>
      <c r="G579" s="236"/>
      <c r="H579" s="237" t="s">
        <v>19</v>
      </c>
      <c r="I579" s="239"/>
      <c r="J579" s="236"/>
      <c r="K579" s="236"/>
      <c r="L579" s="240"/>
      <c r="M579" s="241"/>
      <c r="N579" s="242"/>
      <c r="O579" s="242"/>
      <c r="P579" s="242"/>
      <c r="Q579" s="242"/>
      <c r="R579" s="242"/>
      <c r="S579" s="242"/>
      <c r="T579" s="243"/>
      <c r="U579" s="13"/>
      <c r="V579" s="13"/>
      <c r="W579" s="13"/>
      <c r="X579" s="13"/>
      <c r="Y579" s="13"/>
      <c r="Z579" s="13"/>
      <c r="AA579" s="13"/>
      <c r="AB579" s="13"/>
      <c r="AC579" s="13"/>
      <c r="AD579" s="13"/>
      <c r="AE579" s="13"/>
      <c r="AT579" s="244" t="s">
        <v>206</v>
      </c>
      <c r="AU579" s="244" t="s">
        <v>78</v>
      </c>
      <c r="AV579" s="13" t="s">
        <v>76</v>
      </c>
      <c r="AW579" s="13" t="s">
        <v>31</v>
      </c>
      <c r="AX579" s="13" t="s">
        <v>69</v>
      </c>
      <c r="AY579" s="244" t="s">
        <v>193</v>
      </c>
    </row>
    <row r="580" s="13" customFormat="1">
      <c r="A580" s="13"/>
      <c r="B580" s="235"/>
      <c r="C580" s="236"/>
      <c r="D580" s="228" t="s">
        <v>206</v>
      </c>
      <c r="E580" s="237" t="s">
        <v>19</v>
      </c>
      <c r="F580" s="238" t="s">
        <v>1958</v>
      </c>
      <c r="G580" s="236"/>
      <c r="H580" s="237" t="s">
        <v>19</v>
      </c>
      <c r="I580" s="239"/>
      <c r="J580" s="236"/>
      <c r="K580" s="236"/>
      <c r="L580" s="240"/>
      <c r="M580" s="241"/>
      <c r="N580" s="242"/>
      <c r="O580" s="242"/>
      <c r="P580" s="242"/>
      <c r="Q580" s="242"/>
      <c r="R580" s="242"/>
      <c r="S580" s="242"/>
      <c r="T580" s="243"/>
      <c r="U580" s="13"/>
      <c r="V580" s="13"/>
      <c r="W580" s="13"/>
      <c r="X580" s="13"/>
      <c r="Y580" s="13"/>
      <c r="Z580" s="13"/>
      <c r="AA580" s="13"/>
      <c r="AB580" s="13"/>
      <c r="AC580" s="13"/>
      <c r="AD580" s="13"/>
      <c r="AE580" s="13"/>
      <c r="AT580" s="244" t="s">
        <v>206</v>
      </c>
      <c r="AU580" s="244" t="s">
        <v>78</v>
      </c>
      <c r="AV580" s="13" t="s">
        <v>76</v>
      </c>
      <c r="AW580" s="13" t="s">
        <v>31</v>
      </c>
      <c r="AX580" s="13" t="s">
        <v>69</v>
      </c>
      <c r="AY580" s="244" t="s">
        <v>193</v>
      </c>
    </row>
    <row r="581" s="14" customFormat="1">
      <c r="A581" s="14"/>
      <c r="B581" s="245"/>
      <c r="C581" s="246"/>
      <c r="D581" s="228" t="s">
        <v>206</v>
      </c>
      <c r="E581" s="247" t="s">
        <v>19</v>
      </c>
      <c r="F581" s="248" t="s">
        <v>1889</v>
      </c>
      <c r="G581" s="246"/>
      <c r="H581" s="249">
        <v>2.2999999999999998</v>
      </c>
      <c r="I581" s="250"/>
      <c r="J581" s="246"/>
      <c r="K581" s="246"/>
      <c r="L581" s="251"/>
      <c r="M581" s="252"/>
      <c r="N581" s="253"/>
      <c r="O581" s="253"/>
      <c r="P581" s="253"/>
      <c r="Q581" s="253"/>
      <c r="R581" s="253"/>
      <c r="S581" s="253"/>
      <c r="T581" s="254"/>
      <c r="U581" s="14"/>
      <c r="V581" s="14"/>
      <c r="W581" s="14"/>
      <c r="X581" s="14"/>
      <c r="Y581" s="14"/>
      <c r="Z581" s="14"/>
      <c r="AA581" s="14"/>
      <c r="AB581" s="14"/>
      <c r="AC581" s="14"/>
      <c r="AD581" s="14"/>
      <c r="AE581" s="14"/>
      <c r="AT581" s="255" t="s">
        <v>206</v>
      </c>
      <c r="AU581" s="255" t="s">
        <v>78</v>
      </c>
      <c r="AV581" s="14" t="s">
        <v>78</v>
      </c>
      <c r="AW581" s="14" t="s">
        <v>31</v>
      </c>
      <c r="AX581" s="14" t="s">
        <v>69</v>
      </c>
      <c r="AY581" s="255" t="s">
        <v>193</v>
      </c>
    </row>
    <row r="582" s="15" customFormat="1">
      <c r="A582" s="15"/>
      <c r="B582" s="256"/>
      <c r="C582" s="257"/>
      <c r="D582" s="228" t="s">
        <v>206</v>
      </c>
      <c r="E582" s="258" t="s">
        <v>19</v>
      </c>
      <c r="F582" s="259" t="s">
        <v>218</v>
      </c>
      <c r="G582" s="257"/>
      <c r="H582" s="260">
        <v>40.600000000000001</v>
      </c>
      <c r="I582" s="261"/>
      <c r="J582" s="257"/>
      <c r="K582" s="257"/>
      <c r="L582" s="262"/>
      <c r="M582" s="263"/>
      <c r="N582" s="264"/>
      <c r="O582" s="264"/>
      <c r="P582" s="264"/>
      <c r="Q582" s="264"/>
      <c r="R582" s="264"/>
      <c r="S582" s="264"/>
      <c r="T582" s="265"/>
      <c r="U582" s="15"/>
      <c r="V582" s="15"/>
      <c r="W582" s="15"/>
      <c r="X582" s="15"/>
      <c r="Y582" s="15"/>
      <c r="Z582" s="15"/>
      <c r="AA582" s="15"/>
      <c r="AB582" s="15"/>
      <c r="AC582" s="15"/>
      <c r="AD582" s="15"/>
      <c r="AE582" s="15"/>
      <c r="AT582" s="266" t="s">
        <v>206</v>
      </c>
      <c r="AU582" s="266" t="s">
        <v>78</v>
      </c>
      <c r="AV582" s="15" t="s">
        <v>200</v>
      </c>
      <c r="AW582" s="15" t="s">
        <v>31</v>
      </c>
      <c r="AX582" s="15" t="s">
        <v>76</v>
      </c>
      <c r="AY582" s="266" t="s">
        <v>193</v>
      </c>
    </row>
    <row r="583" s="2" customFormat="1" ht="16.5" customHeight="1">
      <c r="A583" s="41"/>
      <c r="B583" s="42"/>
      <c r="C583" s="215" t="s">
        <v>647</v>
      </c>
      <c r="D583" s="215" t="s">
        <v>195</v>
      </c>
      <c r="E583" s="216" t="s">
        <v>2100</v>
      </c>
      <c r="F583" s="217" t="s">
        <v>2101</v>
      </c>
      <c r="G583" s="218" t="s">
        <v>258</v>
      </c>
      <c r="H583" s="219">
        <v>3.9500000000000002</v>
      </c>
      <c r="I583" s="220"/>
      <c r="J583" s="221">
        <f>ROUND(I583*H583,2)</f>
        <v>0</v>
      </c>
      <c r="K583" s="217" t="s">
        <v>19</v>
      </c>
      <c r="L583" s="47"/>
      <c r="M583" s="222" t="s">
        <v>19</v>
      </c>
      <c r="N583" s="223" t="s">
        <v>40</v>
      </c>
      <c r="O583" s="87"/>
      <c r="P583" s="224">
        <f>O583*H583</f>
        <v>0</v>
      </c>
      <c r="Q583" s="224">
        <v>0</v>
      </c>
      <c r="R583" s="224">
        <f>Q583*H583</f>
        <v>0</v>
      </c>
      <c r="S583" s="224">
        <v>0</v>
      </c>
      <c r="T583" s="225">
        <f>S583*H583</f>
        <v>0</v>
      </c>
      <c r="U583" s="41"/>
      <c r="V583" s="41"/>
      <c r="W583" s="41"/>
      <c r="X583" s="41"/>
      <c r="Y583" s="41"/>
      <c r="Z583" s="41"/>
      <c r="AA583" s="41"/>
      <c r="AB583" s="41"/>
      <c r="AC583" s="41"/>
      <c r="AD583" s="41"/>
      <c r="AE583" s="41"/>
      <c r="AR583" s="226" t="s">
        <v>2102</v>
      </c>
      <c r="AT583" s="226" t="s">
        <v>195</v>
      </c>
      <c r="AU583" s="226" t="s">
        <v>78</v>
      </c>
      <c r="AY583" s="20" t="s">
        <v>193</v>
      </c>
      <c r="BE583" s="227">
        <f>IF(N583="základní",J583,0)</f>
        <v>0</v>
      </c>
      <c r="BF583" s="227">
        <f>IF(N583="snížená",J583,0)</f>
        <v>0</v>
      </c>
      <c r="BG583" s="227">
        <f>IF(N583="zákl. přenesená",J583,0)</f>
        <v>0</v>
      </c>
      <c r="BH583" s="227">
        <f>IF(N583="sníž. přenesená",J583,0)</f>
        <v>0</v>
      </c>
      <c r="BI583" s="227">
        <f>IF(N583="nulová",J583,0)</f>
        <v>0</v>
      </c>
      <c r="BJ583" s="20" t="s">
        <v>76</v>
      </c>
      <c r="BK583" s="227">
        <f>ROUND(I583*H583,2)</f>
        <v>0</v>
      </c>
      <c r="BL583" s="20" t="s">
        <v>2102</v>
      </c>
      <c r="BM583" s="226" t="s">
        <v>2103</v>
      </c>
    </row>
    <row r="584" s="2" customFormat="1">
      <c r="A584" s="41"/>
      <c r="B584" s="42"/>
      <c r="C584" s="43"/>
      <c r="D584" s="228" t="s">
        <v>202</v>
      </c>
      <c r="E584" s="43"/>
      <c r="F584" s="229" t="s">
        <v>2104</v>
      </c>
      <c r="G584" s="43"/>
      <c r="H584" s="43"/>
      <c r="I584" s="230"/>
      <c r="J584" s="43"/>
      <c r="K584" s="43"/>
      <c r="L584" s="47"/>
      <c r="M584" s="231"/>
      <c r="N584" s="232"/>
      <c r="O584" s="87"/>
      <c r="P584" s="87"/>
      <c r="Q584" s="87"/>
      <c r="R584" s="87"/>
      <c r="S584" s="87"/>
      <c r="T584" s="88"/>
      <c r="U584" s="41"/>
      <c r="V584" s="41"/>
      <c r="W584" s="41"/>
      <c r="X584" s="41"/>
      <c r="Y584" s="41"/>
      <c r="Z584" s="41"/>
      <c r="AA584" s="41"/>
      <c r="AB584" s="41"/>
      <c r="AC584" s="41"/>
      <c r="AD584" s="41"/>
      <c r="AE584" s="41"/>
      <c r="AT584" s="20" t="s">
        <v>202</v>
      </c>
      <c r="AU584" s="20" t="s">
        <v>78</v>
      </c>
    </row>
    <row r="585" s="13" customFormat="1">
      <c r="A585" s="13"/>
      <c r="B585" s="235"/>
      <c r="C585" s="236"/>
      <c r="D585" s="228" t="s">
        <v>206</v>
      </c>
      <c r="E585" s="237" t="s">
        <v>19</v>
      </c>
      <c r="F585" s="238" t="s">
        <v>279</v>
      </c>
      <c r="G585" s="236"/>
      <c r="H585" s="237" t="s">
        <v>19</v>
      </c>
      <c r="I585" s="239"/>
      <c r="J585" s="236"/>
      <c r="K585" s="236"/>
      <c r="L585" s="240"/>
      <c r="M585" s="241"/>
      <c r="N585" s="242"/>
      <c r="O585" s="242"/>
      <c r="P585" s="242"/>
      <c r="Q585" s="242"/>
      <c r="R585" s="242"/>
      <c r="S585" s="242"/>
      <c r="T585" s="243"/>
      <c r="U585" s="13"/>
      <c r="V585" s="13"/>
      <c r="W585" s="13"/>
      <c r="X585" s="13"/>
      <c r="Y585" s="13"/>
      <c r="Z585" s="13"/>
      <c r="AA585" s="13"/>
      <c r="AB585" s="13"/>
      <c r="AC585" s="13"/>
      <c r="AD585" s="13"/>
      <c r="AE585" s="13"/>
      <c r="AT585" s="244" t="s">
        <v>206</v>
      </c>
      <c r="AU585" s="244" t="s">
        <v>78</v>
      </c>
      <c r="AV585" s="13" t="s">
        <v>76</v>
      </c>
      <c r="AW585" s="13" t="s">
        <v>31</v>
      </c>
      <c r="AX585" s="13" t="s">
        <v>69</v>
      </c>
      <c r="AY585" s="244" t="s">
        <v>193</v>
      </c>
    </row>
    <row r="586" s="13" customFormat="1">
      <c r="A586" s="13"/>
      <c r="B586" s="235"/>
      <c r="C586" s="236"/>
      <c r="D586" s="228" t="s">
        <v>206</v>
      </c>
      <c r="E586" s="237" t="s">
        <v>19</v>
      </c>
      <c r="F586" s="238" t="s">
        <v>2105</v>
      </c>
      <c r="G586" s="236"/>
      <c r="H586" s="237" t="s">
        <v>19</v>
      </c>
      <c r="I586" s="239"/>
      <c r="J586" s="236"/>
      <c r="K586" s="236"/>
      <c r="L586" s="240"/>
      <c r="M586" s="241"/>
      <c r="N586" s="242"/>
      <c r="O586" s="242"/>
      <c r="P586" s="242"/>
      <c r="Q586" s="242"/>
      <c r="R586" s="242"/>
      <c r="S586" s="242"/>
      <c r="T586" s="243"/>
      <c r="U586" s="13"/>
      <c r="V586" s="13"/>
      <c r="W586" s="13"/>
      <c r="X586" s="13"/>
      <c r="Y586" s="13"/>
      <c r="Z586" s="13"/>
      <c r="AA586" s="13"/>
      <c r="AB586" s="13"/>
      <c r="AC586" s="13"/>
      <c r="AD586" s="13"/>
      <c r="AE586" s="13"/>
      <c r="AT586" s="244" t="s">
        <v>206</v>
      </c>
      <c r="AU586" s="244" t="s">
        <v>78</v>
      </c>
      <c r="AV586" s="13" t="s">
        <v>76</v>
      </c>
      <c r="AW586" s="13" t="s">
        <v>31</v>
      </c>
      <c r="AX586" s="13" t="s">
        <v>69</v>
      </c>
      <c r="AY586" s="244" t="s">
        <v>193</v>
      </c>
    </row>
    <row r="587" s="14" customFormat="1">
      <c r="A587" s="14"/>
      <c r="B587" s="245"/>
      <c r="C587" s="246"/>
      <c r="D587" s="228" t="s">
        <v>206</v>
      </c>
      <c r="E587" s="247" t="s">
        <v>19</v>
      </c>
      <c r="F587" s="248" t="s">
        <v>2106</v>
      </c>
      <c r="G587" s="246"/>
      <c r="H587" s="249">
        <v>0.495</v>
      </c>
      <c r="I587" s="250"/>
      <c r="J587" s="246"/>
      <c r="K587" s="246"/>
      <c r="L587" s="251"/>
      <c r="M587" s="252"/>
      <c r="N587" s="253"/>
      <c r="O587" s="253"/>
      <c r="P587" s="253"/>
      <c r="Q587" s="253"/>
      <c r="R587" s="253"/>
      <c r="S587" s="253"/>
      <c r="T587" s="254"/>
      <c r="U587" s="14"/>
      <c r="V587" s="14"/>
      <c r="W587" s="14"/>
      <c r="X587" s="14"/>
      <c r="Y587" s="14"/>
      <c r="Z587" s="14"/>
      <c r="AA587" s="14"/>
      <c r="AB587" s="14"/>
      <c r="AC587" s="14"/>
      <c r="AD587" s="14"/>
      <c r="AE587" s="14"/>
      <c r="AT587" s="255" t="s">
        <v>206</v>
      </c>
      <c r="AU587" s="255" t="s">
        <v>78</v>
      </c>
      <c r="AV587" s="14" t="s">
        <v>78</v>
      </c>
      <c r="AW587" s="14" t="s">
        <v>31</v>
      </c>
      <c r="AX587" s="14" t="s">
        <v>69</v>
      </c>
      <c r="AY587" s="255" t="s">
        <v>193</v>
      </c>
    </row>
    <row r="588" s="14" customFormat="1">
      <c r="A588" s="14"/>
      <c r="B588" s="245"/>
      <c r="C588" s="246"/>
      <c r="D588" s="228" t="s">
        <v>206</v>
      </c>
      <c r="E588" s="247" t="s">
        <v>19</v>
      </c>
      <c r="F588" s="248" t="s">
        <v>2107</v>
      </c>
      <c r="G588" s="246"/>
      <c r="H588" s="249">
        <v>1.76</v>
      </c>
      <c r="I588" s="250"/>
      <c r="J588" s="246"/>
      <c r="K588" s="246"/>
      <c r="L588" s="251"/>
      <c r="M588" s="252"/>
      <c r="N588" s="253"/>
      <c r="O588" s="253"/>
      <c r="P588" s="253"/>
      <c r="Q588" s="253"/>
      <c r="R588" s="253"/>
      <c r="S588" s="253"/>
      <c r="T588" s="254"/>
      <c r="U588" s="14"/>
      <c r="V588" s="14"/>
      <c r="W588" s="14"/>
      <c r="X588" s="14"/>
      <c r="Y588" s="14"/>
      <c r="Z588" s="14"/>
      <c r="AA588" s="14"/>
      <c r="AB588" s="14"/>
      <c r="AC588" s="14"/>
      <c r="AD588" s="14"/>
      <c r="AE588" s="14"/>
      <c r="AT588" s="255" t="s">
        <v>206</v>
      </c>
      <c r="AU588" s="255" t="s">
        <v>78</v>
      </c>
      <c r="AV588" s="14" t="s">
        <v>78</v>
      </c>
      <c r="AW588" s="14" t="s">
        <v>31</v>
      </c>
      <c r="AX588" s="14" t="s">
        <v>69</v>
      </c>
      <c r="AY588" s="255" t="s">
        <v>193</v>
      </c>
    </row>
    <row r="589" s="14" customFormat="1">
      <c r="A589" s="14"/>
      <c r="B589" s="245"/>
      <c r="C589" s="246"/>
      <c r="D589" s="228" t="s">
        <v>206</v>
      </c>
      <c r="E589" s="247" t="s">
        <v>19</v>
      </c>
      <c r="F589" s="248" t="s">
        <v>2108</v>
      </c>
      <c r="G589" s="246"/>
      <c r="H589" s="249">
        <v>0.56999999999999995</v>
      </c>
      <c r="I589" s="250"/>
      <c r="J589" s="246"/>
      <c r="K589" s="246"/>
      <c r="L589" s="251"/>
      <c r="M589" s="252"/>
      <c r="N589" s="253"/>
      <c r="O589" s="253"/>
      <c r="P589" s="253"/>
      <c r="Q589" s="253"/>
      <c r="R589" s="253"/>
      <c r="S589" s="253"/>
      <c r="T589" s="254"/>
      <c r="U589" s="14"/>
      <c r="V589" s="14"/>
      <c r="W589" s="14"/>
      <c r="X589" s="14"/>
      <c r="Y589" s="14"/>
      <c r="Z589" s="14"/>
      <c r="AA589" s="14"/>
      <c r="AB589" s="14"/>
      <c r="AC589" s="14"/>
      <c r="AD589" s="14"/>
      <c r="AE589" s="14"/>
      <c r="AT589" s="255" t="s">
        <v>206</v>
      </c>
      <c r="AU589" s="255" t="s">
        <v>78</v>
      </c>
      <c r="AV589" s="14" t="s">
        <v>78</v>
      </c>
      <c r="AW589" s="14" t="s">
        <v>31</v>
      </c>
      <c r="AX589" s="14" t="s">
        <v>69</v>
      </c>
      <c r="AY589" s="255" t="s">
        <v>193</v>
      </c>
    </row>
    <row r="590" s="14" customFormat="1">
      <c r="A590" s="14"/>
      <c r="B590" s="245"/>
      <c r="C590" s="246"/>
      <c r="D590" s="228" t="s">
        <v>206</v>
      </c>
      <c r="E590" s="247" t="s">
        <v>19</v>
      </c>
      <c r="F590" s="248" t="s">
        <v>2109</v>
      </c>
      <c r="G590" s="246"/>
      <c r="H590" s="249">
        <v>0.98999999999999999</v>
      </c>
      <c r="I590" s="250"/>
      <c r="J590" s="246"/>
      <c r="K590" s="246"/>
      <c r="L590" s="251"/>
      <c r="M590" s="252"/>
      <c r="N590" s="253"/>
      <c r="O590" s="253"/>
      <c r="P590" s="253"/>
      <c r="Q590" s="253"/>
      <c r="R590" s="253"/>
      <c r="S590" s="253"/>
      <c r="T590" s="254"/>
      <c r="U590" s="14"/>
      <c r="V590" s="14"/>
      <c r="W590" s="14"/>
      <c r="X590" s="14"/>
      <c r="Y590" s="14"/>
      <c r="Z590" s="14"/>
      <c r="AA590" s="14"/>
      <c r="AB590" s="14"/>
      <c r="AC590" s="14"/>
      <c r="AD590" s="14"/>
      <c r="AE590" s="14"/>
      <c r="AT590" s="255" t="s">
        <v>206</v>
      </c>
      <c r="AU590" s="255" t="s">
        <v>78</v>
      </c>
      <c r="AV590" s="14" t="s">
        <v>78</v>
      </c>
      <c r="AW590" s="14" t="s">
        <v>31</v>
      </c>
      <c r="AX590" s="14" t="s">
        <v>69</v>
      </c>
      <c r="AY590" s="255" t="s">
        <v>193</v>
      </c>
    </row>
    <row r="591" s="14" customFormat="1">
      <c r="A591" s="14"/>
      <c r="B591" s="245"/>
      <c r="C591" s="246"/>
      <c r="D591" s="228" t="s">
        <v>206</v>
      </c>
      <c r="E591" s="247" t="s">
        <v>19</v>
      </c>
      <c r="F591" s="248" t="s">
        <v>2110</v>
      </c>
      <c r="G591" s="246"/>
      <c r="H591" s="249">
        <v>0.13500000000000001</v>
      </c>
      <c r="I591" s="250"/>
      <c r="J591" s="246"/>
      <c r="K591" s="246"/>
      <c r="L591" s="251"/>
      <c r="M591" s="252"/>
      <c r="N591" s="253"/>
      <c r="O591" s="253"/>
      <c r="P591" s="253"/>
      <c r="Q591" s="253"/>
      <c r="R591" s="253"/>
      <c r="S591" s="253"/>
      <c r="T591" s="254"/>
      <c r="U591" s="14"/>
      <c r="V591" s="14"/>
      <c r="W591" s="14"/>
      <c r="X591" s="14"/>
      <c r="Y591" s="14"/>
      <c r="Z591" s="14"/>
      <c r="AA591" s="14"/>
      <c r="AB591" s="14"/>
      <c r="AC591" s="14"/>
      <c r="AD591" s="14"/>
      <c r="AE591" s="14"/>
      <c r="AT591" s="255" t="s">
        <v>206</v>
      </c>
      <c r="AU591" s="255" t="s">
        <v>78</v>
      </c>
      <c r="AV591" s="14" t="s">
        <v>78</v>
      </c>
      <c r="AW591" s="14" t="s">
        <v>31</v>
      </c>
      <c r="AX591" s="14" t="s">
        <v>69</v>
      </c>
      <c r="AY591" s="255" t="s">
        <v>193</v>
      </c>
    </row>
    <row r="592" s="15" customFormat="1">
      <c r="A592" s="15"/>
      <c r="B592" s="256"/>
      <c r="C592" s="257"/>
      <c r="D592" s="228" t="s">
        <v>206</v>
      </c>
      <c r="E592" s="258" t="s">
        <v>19</v>
      </c>
      <c r="F592" s="259" t="s">
        <v>218</v>
      </c>
      <c r="G592" s="257"/>
      <c r="H592" s="260">
        <v>3.9500000000000002</v>
      </c>
      <c r="I592" s="261"/>
      <c r="J592" s="257"/>
      <c r="K592" s="257"/>
      <c r="L592" s="262"/>
      <c r="M592" s="263"/>
      <c r="N592" s="264"/>
      <c r="O592" s="264"/>
      <c r="P592" s="264"/>
      <c r="Q592" s="264"/>
      <c r="R592" s="264"/>
      <c r="S592" s="264"/>
      <c r="T592" s="265"/>
      <c r="U592" s="15"/>
      <c r="V592" s="15"/>
      <c r="W592" s="15"/>
      <c r="X592" s="15"/>
      <c r="Y592" s="15"/>
      <c r="Z592" s="15"/>
      <c r="AA592" s="15"/>
      <c r="AB592" s="15"/>
      <c r="AC592" s="15"/>
      <c r="AD592" s="15"/>
      <c r="AE592" s="15"/>
      <c r="AT592" s="266" t="s">
        <v>206</v>
      </c>
      <c r="AU592" s="266" t="s">
        <v>78</v>
      </c>
      <c r="AV592" s="15" t="s">
        <v>200</v>
      </c>
      <c r="AW592" s="15" t="s">
        <v>31</v>
      </c>
      <c r="AX592" s="15" t="s">
        <v>76</v>
      </c>
      <c r="AY592" s="266" t="s">
        <v>193</v>
      </c>
    </row>
    <row r="593" s="12" customFormat="1" ht="22.8" customHeight="1">
      <c r="A593" s="12"/>
      <c r="B593" s="199"/>
      <c r="C593" s="200"/>
      <c r="D593" s="201" t="s">
        <v>68</v>
      </c>
      <c r="E593" s="213" t="s">
        <v>272</v>
      </c>
      <c r="F593" s="213" t="s">
        <v>273</v>
      </c>
      <c r="G593" s="200"/>
      <c r="H593" s="200"/>
      <c r="I593" s="203"/>
      <c r="J593" s="214">
        <f>BK593</f>
        <v>0</v>
      </c>
      <c r="K593" s="200"/>
      <c r="L593" s="205"/>
      <c r="M593" s="206"/>
      <c r="N593" s="207"/>
      <c r="O593" s="207"/>
      <c r="P593" s="208">
        <f>SUM(P594:P640)</f>
        <v>0</v>
      </c>
      <c r="Q593" s="207"/>
      <c r="R593" s="208">
        <f>SUM(R594:R640)</f>
        <v>0.030800000000000001</v>
      </c>
      <c r="S593" s="207"/>
      <c r="T593" s="209">
        <f>SUM(T594:T640)</f>
        <v>0</v>
      </c>
      <c r="U593" s="12"/>
      <c r="V593" s="12"/>
      <c r="W593" s="12"/>
      <c r="X593" s="12"/>
      <c r="Y593" s="12"/>
      <c r="Z593" s="12"/>
      <c r="AA593" s="12"/>
      <c r="AB593" s="12"/>
      <c r="AC593" s="12"/>
      <c r="AD593" s="12"/>
      <c r="AE593" s="12"/>
      <c r="AR593" s="210" t="s">
        <v>76</v>
      </c>
      <c r="AT593" s="211" t="s">
        <v>68</v>
      </c>
      <c r="AU593" s="211" t="s">
        <v>76</v>
      </c>
      <c r="AY593" s="210" t="s">
        <v>193</v>
      </c>
      <c r="BK593" s="212">
        <f>SUM(BK594:BK640)</f>
        <v>0</v>
      </c>
    </row>
    <row r="594" s="2" customFormat="1" ht="16.5" customHeight="1">
      <c r="A594" s="41"/>
      <c r="B594" s="42"/>
      <c r="C594" s="215" t="s">
        <v>653</v>
      </c>
      <c r="D594" s="215" t="s">
        <v>195</v>
      </c>
      <c r="E594" s="216" t="s">
        <v>2111</v>
      </c>
      <c r="F594" s="217" t="s">
        <v>2112</v>
      </c>
      <c r="G594" s="218" t="s">
        <v>326</v>
      </c>
      <c r="H594" s="219">
        <v>1</v>
      </c>
      <c r="I594" s="220"/>
      <c r="J594" s="221">
        <f>ROUND(I594*H594,2)</f>
        <v>0</v>
      </c>
      <c r="K594" s="217" t="s">
        <v>19</v>
      </c>
      <c r="L594" s="47"/>
      <c r="M594" s="222" t="s">
        <v>19</v>
      </c>
      <c r="N594" s="223" t="s">
        <v>40</v>
      </c>
      <c r="O594" s="87"/>
      <c r="P594" s="224">
        <f>O594*H594</f>
        <v>0</v>
      </c>
      <c r="Q594" s="224">
        <v>0</v>
      </c>
      <c r="R594" s="224">
        <f>Q594*H594</f>
        <v>0</v>
      </c>
      <c r="S594" s="224">
        <v>0</v>
      </c>
      <c r="T594" s="225">
        <f>S594*H594</f>
        <v>0</v>
      </c>
      <c r="U594" s="41"/>
      <c r="V594" s="41"/>
      <c r="W594" s="41"/>
      <c r="X594" s="41"/>
      <c r="Y594" s="41"/>
      <c r="Z594" s="41"/>
      <c r="AA594" s="41"/>
      <c r="AB594" s="41"/>
      <c r="AC594" s="41"/>
      <c r="AD594" s="41"/>
      <c r="AE594" s="41"/>
      <c r="AR594" s="226" t="s">
        <v>200</v>
      </c>
      <c r="AT594" s="226" t="s">
        <v>195</v>
      </c>
      <c r="AU594" s="226" t="s">
        <v>78</v>
      </c>
      <c r="AY594" s="20" t="s">
        <v>193</v>
      </c>
      <c r="BE594" s="227">
        <f>IF(N594="základní",J594,0)</f>
        <v>0</v>
      </c>
      <c r="BF594" s="227">
        <f>IF(N594="snížená",J594,0)</f>
        <v>0</v>
      </c>
      <c r="BG594" s="227">
        <f>IF(N594="zákl. přenesená",J594,0)</f>
        <v>0</v>
      </c>
      <c r="BH594" s="227">
        <f>IF(N594="sníž. přenesená",J594,0)</f>
        <v>0</v>
      </c>
      <c r="BI594" s="227">
        <f>IF(N594="nulová",J594,0)</f>
        <v>0</v>
      </c>
      <c r="BJ594" s="20" t="s">
        <v>76</v>
      </c>
      <c r="BK594" s="227">
        <f>ROUND(I594*H594,2)</f>
        <v>0</v>
      </c>
      <c r="BL594" s="20" t="s">
        <v>200</v>
      </c>
      <c r="BM594" s="226" t="s">
        <v>2113</v>
      </c>
    </row>
    <row r="595" s="2" customFormat="1">
      <c r="A595" s="41"/>
      <c r="B595" s="42"/>
      <c r="C595" s="43"/>
      <c r="D595" s="228" t="s">
        <v>202</v>
      </c>
      <c r="E595" s="43"/>
      <c r="F595" s="229" t="s">
        <v>2114</v>
      </c>
      <c r="G595" s="43"/>
      <c r="H595" s="43"/>
      <c r="I595" s="230"/>
      <c r="J595" s="43"/>
      <c r="K595" s="43"/>
      <c r="L595" s="47"/>
      <c r="M595" s="231"/>
      <c r="N595" s="232"/>
      <c r="O595" s="87"/>
      <c r="P595" s="87"/>
      <c r="Q595" s="87"/>
      <c r="R595" s="87"/>
      <c r="S595" s="87"/>
      <c r="T595" s="88"/>
      <c r="U595" s="41"/>
      <c r="V595" s="41"/>
      <c r="W595" s="41"/>
      <c r="X595" s="41"/>
      <c r="Y595" s="41"/>
      <c r="Z595" s="41"/>
      <c r="AA595" s="41"/>
      <c r="AB595" s="41"/>
      <c r="AC595" s="41"/>
      <c r="AD595" s="41"/>
      <c r="AE595" s="41"/>
      <c r="AT595" s="20" t="s">
        <v>202</v>
      </c>
      <c r="AU595" s="20" t="s">
        <v>78</v>
      </c>
    </row>
    <row r="596" s="13" customFormat="1">
      <c r="A596" s="13"/>
      <c r="B596" s="235"/>
      <c r="C596" s="236"/>
      <c r="D596" s="228" t="s">
        <v>206</v>
      </c>
      <c r="E596" s="237" t="s">
        <v>19</v>
      </c>
      <c r="F596" s="238" t="s">
        <v>279</v>
      </c>
      <c r="G596" s="236"/>
      <c r="H596" s="237" t="s">
        <v>19</v>
      </c>
      <c r="I596" s="239"/>
      <c r="J596" s="236"/>
      <c r="K596" s="236"/>
      <c r="L596" s="240"/>
      <c r="M596" s="241"/>
      <c r="N596" s="242"/>
      <c r="O596" s="242"/>
      <c r="P596" s="242"/>
      <c r="Q596" s="242"/>
      <c r="R596" s="242"/>
      <c r="S596" s="242"/>
      <c r="T596" s="243"/>
      <c r="U596" s="13"/>
      <c r="V596" s="13"/>
      <c r="W596" s="13"/>
      <c r="X596" s="13"/>
      <c r="Y596" s="13"/>
      <c r="Z596" s="13"/>
      <c r="AA596" s="13"/>
      <c r="AB596" s="13"/>
      <c r="AC596" s="13"/>
      <c r="AD596" s="13"/>
      <c r="AE596" s="13"/>
      <c r="AT596" s="244" t="s">
        <v>206</v>
      </c>
      <c r="AU596" s="244" t="s">
        <v>78</v>
      </c>
      <c r="AV596" s="13" t="s">
        <v>76</v>
      </c>
      <c r="AW596" s="13" t="s">
        <v>31</v>
      </c>
      <c r="AX596" s="13" t="s">
        <v>69</v>
      </c>
      <c r="AY596" s="244" t="s">
        <v>193</v>
      </c>
    </row>
    <row r="597" s="14" customFormat="1">
      <c r="A597" s="14"/>
      <c r="B597" s="245"/>
      <c r="C597" s="246"/>
      <c r="D597" s="228" t="s">
        <v>206</v>
      </c>
      <c r="E597" s="247" t="s">
        <v>19</v>
      </c>
      <c r="F597" s="248" t="s">
        <v>76</v>
      </c>
      <c r="G597" s="246"/>
      <c r="H597" s="249">
        <v>1</v>
      </c>
      <c r="I597" s="250"/>
      <c r="J597" s="246"/>
      <c r="K597" s="246"/>
      <c r="L597" s="251"/>
      <c r="M597" s="252"/>
      <c r="N597" s="253"/>
      <c r="O597" s="253"/>
      <c r="P597" s="253"/>
      <c r="Q597" s="253"/>
      <c r="R597" s="253"/>
      <c r="S597" s="253"/>
      <c r="T597" s="254"/>
      <c r="U597" s="14"/>
      <c r="V597" s="14"/>
      <c r="W597" s="14"/>
      <c r="X597" s="14"/>
      <c r="Y597" s="14"/>
      <c r="Z597" s="14"/>
      <c r="AA597" s="14"/>
      <c r="AB597" s="14"/>
      <c r="AC597" s="14"/>
      <c r="AD597" s="14"/>
      <c r="AE597" s="14"/>
      <c r="AT597" s="255" t="s">
        <v>206</v>
      </c>
      <c r="AU597" s="255" t="s">
        <v>78</v>
      </c>
      <c r="AV597" s="14" t="s">
        <v>78</v>
      </c>
      <c r="AW597" s="14" t="s">
        <v>31</v>
      </c>
      <c r="AX597" s="14" t="s">
        <v>76</v>
      </c>
      <c r="AY597" s="255" t="s">
        <v>193</v>
      </c>
    </row>
    <row r="598" s="2" customFormat="1" ht="24.15" customHeight="1">
      <c r="A598" s="41"/>
      <c r="B598" s="42"/>
      <c r="C598" s="215" t="s">
        <v>659</v>
      </c>
      <c r="D598" s="215" t="s">
        <v>195</v>
      </c>
      <c r="E598" s="216" t="s">
        <v>274</v>
      </c>
      <c r="F598" s="217" t="s">
        <v>275</v>
      </c>
      <c r="G598" s="218" t="s">
        <v>258</v>
      </c>
      <c r="H598" s="219">
        <v>56.399999999999999</v>
      </c>
      <c r="I598" s="220"/>
      <c r="J598" s="221">
        <f>ROUND(I598*H598,2)</f>
        <v>0</v>
      </c>
      <c r="K598" s="217" t="s">
        <v>199</v>
      </c>
      <c r="L598" s="47"/>
      <c r="M598" s="222" t="s">
        <v>19</v>
      </c>
      <c r="N598" s="223" t="s">
        <v>40</v>
      </c>
      <c r="O598" s="87"/>
      <c r="P598" s="224">
        <f>O598*H598</f>
        <v>0</v>
      </c>
      <c r="Q598" s="224">
        <v>0</v>
      </c>
      <c r="R598" s="224">
        <f>Q598*H598</f>
        <v>0</v>
      </c>
      <c r="S598" s="224">
        <v>0</v>
      </c>
      <c r="T598" s="225">
        <f>S598*H598</f>
        <v>0</v>
      </c>
      <c r="U598" s="41"/>
      <c r="V598" s="41"/>
      <c r="W598" s="41"/>
      <c r="X598" s="41"/>
      <c r="Y598" s="41"/>
      <c r="Z598" s="41"/>
      <c r="AA598" s="41"/>
      <c r="AB598" s="41"/>
      <c r="AC598" s="41"/>
      <c r="AD598" s="41"/>
      <c r="AE598" s="41"/>
      <c r="AR598" s="226" t="s">
        <v>200</v>
      </c>
      <c r="AT598" s="226" t="s">
        <v>195</v>
      </c>
      <c r="AU598" s="226" t="s">
        <v>78</v>
      </c>
      <c r="AY598" s="20" t="s">
        <v>193</v>
      </c>
      <c r="BE598" s="227">
        <f>IF(N598="základní",J598,0)</f>
        <v>0</v>
      </c>
      <c r="BF598" s="227">
        <f>IF(N598="snížená",J598,0)</f>
        <v>0</v>
      </c>
      <c r="BG598" s="227">
        <f>IF(N598="zákl. přenesená",J598,0)</f>
        <v>0</v>
      </c>
      <c r="BH598" s="227">
        <f>IF(N598="sníž. přenesená",J598,0)</f>
        <v>0</v>
      </c>
      <c r="BI598" s="227">
        <f>IF(N598="nulová",J598,0)</f>
        <v>0</v>
      </c>
      <c r="BJ598" s="20" t="s">
        <v>76</v>
      </c>
      <c r="BK598" s="227">
        <f>ROUND(I598*H598,2)</f>
        <v>0</v>
      </c>
      <c r="BL598" s="20" t="s">
        <v>200</v>
      </c>
      <c r="BM598" s="226" t="s">
        <v>2115</v>
      </c>
    </row>
    <row r="599" s="2" customFormat="1">
      <c r="A599" s="41"/>
      <c r="B599" s="42"/>
      <c r="C599" s="43"/>
      <c r="D599" s="228" t="s">
        <v>202</v>
      </c>
      <c r="E599" s="43"/>
      <c r="F599" s="229" t="s">
        <v>277</v>
      </c>
      <c r="G599" s="43"/>
      <c r="H599" s="43"/>
      <c r="I599" s="230"/>
      <c r="J599" s="43"/>
      <c r="K599" s="43"/>
      <c r="L599" s="47"/>
      <c r="M599" s="231"/>
      <c r="N599" s="232"/>
      <c r="O599" s="87"/>
      <c r="P599" s="87"/>
      <c r="Q599" s="87"/>
      <c r="R599" s="87"/>
      <c r="S599" s="87"/>
      <c r="T599" s="88"/>
      <c r="U599" s="41"/>
      <c r="V599" s="41"/>
      <c r="W599" s="41"/>
      <c r="X599" s="41"/>
      <c r="Y599" s="41"/>
      <c r="Z599" s="41"/>
      <c r="AA599" s="41"/>
      <c r="AB599" s="41"/>
      <c r="AC599" s="41"/>
      <c r="AD599" s="41"/>
      <c r="AE599" s="41"/>
      <c r="AT599" s="20" t="s">
        <v>202</v>
      </c>
      <c r="AU599" s="20" t="s">
        <v>78</v>
      </c>
    </row>
    <row r="600" s="2" customFormat="1">
      <c r="A600" s="41"/>
      <c r="B600" s="42"/>
      <c r="C600" s="43"/>
      <c r="D600" s="233" t="s">
        <v>204</v>
      </c>
      <c r="E600" s="43"/>
      <c r="F600" s="234" t="s">
        <v>278</v>
      </c>
      <c r="G600" s="43"/>
      <c r="H600" s="43"/>
      <c r="I600" s="230"/>
      <c r="J600" s="43"/>
      <c r="K600" s="43"/>
      <c r="L600" s="47"/>
      <c r="M600" s="231"/>
      <c r="N600" s="232"/>
      <c r="O600" s="87"/>
      <c r="P600" s="87"/>
      <c r="Q600" s="87"/>
      <c r="R600" s="87"/>
      <c r="S600" s="87"/>
      <c r="T600" s="88"/>
      <c r="U600" s="41"/>
      <c r="V600" s="41"/>
      <c r="W600" s="41"/>
      <c r="X600" s="41"/>
      <c r="Y600" s="41"/>
      <c r="Z600" s="41"/>
      <c r="AA600" s="41"/>
      <c r="AB600" s="41"/>
      <c r="AC600" s="41"/>
      <c r="AD600" s="41"/>
      <c r="AE600" s="41"/>
      <c r="AT600" s="20" t="s">
        <v>204</v>
      </c>
      <c r="AU600" s="20" t="s">
        <v>78</v>
      </c>
    </row>
    <row r="601" s="13" customFormat="1">
      <c r="A601" s="13"/>
      <c r="B601" s="235"/>
      <c r="C601" s="236"/>
      <c r="D601" s="228" t="s">
        <v>206</v>
      </c>
      <c r="E601" s="237" t="s">
        <v>19</v>
      </c>
      <c r="F601" s="238" t="s">
        <v>279</v>
      </c>
      <c r="G601" s="236"/>
      <c r="H601" s="237" t="s">
        <v>19</v>
      </c>
      <c r="I601" s="239"/>
      <c r="J601" s="236"/>
      <c r="K601" s="236"/>
      <c r="L601" s="240"/>
      <c r="M601" s="241"/>
      <c r="N601" s="242"/>
      <c r="O601" s="242"/>
      <c r="P601" s="242"/>
      <c r="Q601" s="242"/>
      <c r="R601" s="242"/>
      <c r="S601" s="242"/>
      <c r="T601" s="243"/>
      <c r="U601" s="13"/>
      <c r="V601" s="13"/>
      <c r="W601" s="13"/>
      <c r="X601" s="13"/>
      <c r="Y601" s="13"/>
      <c r="Z601" s="13"/>
      <c r="AA601" s="13"/>
      <c r="AB601" s="13"/>
      <c r="AC601" s="13"/>
      <c r="AD601" s="13"/>
      <c r="AE601" s="13"/>
      <c r="AT601" s="244" t="s">
        <v>206</v>
      </c>
      <c r="AU601" s="244" t="s">
        <v>78</v>
      </c>
      <c r="AV601" s="13" t="s">
        <v>76</v>
      </c>
      <c r="AW601" s="13" t="s">
        <v>31</v>
      </c>
      <c r="AX601" s="13" t="s">
        <v>69</v>
      </c>
      <c r="AY601" s="244" t="s">
        <v>193</v>
      </c>
    </row>
    <row r="602" s="14" customFormat="1">
      <c r="A602" s="14"/>
      <c r="B602" s="245"/>
      <c r="C602" s="246"/>
      <c r="D602" s="228" t="s">
        <v>206</v>
      </c>
      <c r="E602" s="247" t="s">
        <v>19</v>
      </c>
      <c r="F602" s="248" t="s">
        <v>2116</v>
      </c>
      <c r="G602" s="246"/>
      <c r="H602" s="249">
        <v>56.399999999999999</v>
      </c>
      <c r="I602" s="250"/>
      <c r="J602" s="246"/>
      <c r="K602" s="246"/>
      <c r="L602" s="251"/>
      <c r="M602" s="252"/>
      <c r="N602" s="253"/>
      <c r="O602" s="253"/>
      <c r="P602" s="253"/>
      <c r="Q602" s="253"/>
      <c r="R602" s="253"/>
      <c r="S602" s="253"/>
      <c r="T602" s="254"/>
      <c r="U602" s="14"/>
      <c r="V602" s="14"/>
      <c r="W602" s="14"/>
      <c r="X602" s="14"/>
      <c r="Y602" s="14"/>
      <c r="Z602" s="14"/>
      <c r="AA602" s="14"/>
      <c r="AB602" s="14"/>
      <c r="AC602" s="14"/>
      <c r="AD602" s="14"/>
      <c r="AE602" s="14"/>
      <c r="AT602" s="255" t="s">
        <v>206</v>
      </c>
      <c r="AU602" s="255" t="s">
        <v>78</v>
      </c>
      <c r="AV602" s="14" t="s">
        <v>78</v>
      </c>
      <c r="AW602" s="14" t="s">
        <v>31</v>
      </c>
      <c r="AX602" s="14" t="s">
        <v>76</v>
      </c>
      <c r="AY602" s="255" t="s">
        <v>193</v>
      </c>
    </row>
    <row r="603" s="2" customFormat="1" ht="24.15" customHeight="1">
      <c r="A603" s="41"/>
      <c r="B603" s="42"/>
      <c r="C603" s="215" t="s">
        <v>665</v>
      </c>
      <c r="D603" s="215" t="s">
        <v>195</v>
      </c>
      <c r="E603" s="216" t="s">
        <v>282</v>
      </c>
      <c r="F603" s="217" t="s">
        <v>283</v>
      </c>
      <c r="G603" s="218" t="s">
        <v>258</v>
      </c>
      <c r="H603" s="219">
        <v>5076</v>
      </c>
      <c r="I603" s="220"/>
      <c r="J603" s="221">
        <f>ROUND(I603*H603,2)</f>
        <v>0</v>
      </c>
      <c r="K603" s="217" t="s">
        <v>199</v>
      </c>
      <c r="L603" s="47"/>
      <c r="M603" s="222" t="s">
        <v>19</v>
      </c>
      <c r="N603" s="223" t="s">
        <v>40</v>
      </c>
      <c r="O603" s="87"/>
      <c r="P603" s="224">
        <f>O603*H603</f>
        <v>0</v>
      </c>
      <c r="Q603" s="224">
        <v>0</v>
      </c>
      <c r="R603" s="224">
        <f>Q603*H603</f>
        <v>0</v>
      </c>
      <c r="S603" s="224">
        <v>0</v>
      </c>
      <c r="T603" s="225">
        <f>S603*H603</f>
        <v>0</v>
      </c>
      <c r="U603" s="41"/>
      <c r="V603" s="41"/>
      <c r="W603" s="41"/>
      <c r="X603" s="41"/>
      <c r="Y603" s="41"/>
      <c r="Z603" s="41"/>
      <c r="AA603" s="41"/>
      <c r="AB603" s="41"/>
      <c r="AC603" s="41"/>
      <c r="AD603" s="41"/>
      <c r="AE603" s="41"/>
      <c r="AR603" s="226" t="s">
        <v>200</v>
      </c>
      <c r="AT603" s="226" t="s">
        <v>195</v>
      </c>
      <c r="AU603" s="226" t="s">
        <v>78</v>
      </c>
      <c r="AY603" s="20" t="s">
        <v>193</v>
      </c>
      <c r="BE603" s="227">
        <f>IF(N603="základní",J603,0)</f>
        <v>0</v>
      </c>
      <c r="BF603" s="227">
        <f>IF(N603="snížená",J603,0)</f>
        <v>0</v>
      </c>
      <c r="BG603" s="227">
        <f>IF(N603="zákl. přenesená",J603,0)</f>
        <v>0</v>
      </c>
      <c r="BH603" s="227">
        <f>IF(N603="sníž. přenesená",J603,0)</f>
        <v>0</v>
      </c>
      <c r="BI603" s="227">
        <f>IF(N603="nulová",J603,0)</f>
        <v>0</v>
      </c>
      <c r="BJ603" s="20" t="s">
        <v>76</v>
      </c>
      <c r="BK603" s="227">
        <f>ROUND(I603*H603,2)</f>
        <v>0</v>
      </c>
      <c r="BL603" s="20" t="s">
        <v>200</v>
      </c>
      <c r="BM603" s="226" t="s">
        <v>2117</v>
      </c>
    </row>
    <row r="604" s="2" customFormat="1">
      <c r="A604" s="41"/>
      <c r="B604" s="42"/>
      <c r="C604" s="43"/>
      <c r="D604" s="228" t="s">
        <v>202</v>
      </c>
      <c r="E604" s="43"/>
      <c r="F604" s="229" t="s">
        <v>285</v>
      </c>
      <c r="G604" s="43"/>
      <c r="H604" s="43"/>
      <c r="I604" s="230"/>
      <c r="J604" s="43"/>
      <c r="K604" s="43"/>
      <c r="L604" s="47"/>
      <c r="M604" s="231"/>
      <c r="N604" s="232"/>
      <c r="O604" s="87"/>
      <c r="P604" s="87"/>
      <c r="Q604" s="87"/>
      <c r="R604" s="87"/>
      <c r="S604" s="87"/>
      <c r="T604" s="88"/>
      <c r="U604" s="41"/>
      <c r="V604" s="41"/>
      <c r="W604" s="41"/>
      <c r="X604" s="41"/>
      <c r="Y604" s="41"/>
      <c r="Z604" s="41"/>
      <c r="AA604" s="41"/>
      <c r="AB604" s="41"/>
      <c r="AC604" s="41"/>
      <c r="AD604" s="41"/>
      <c r="AE604" s="41"/>
      <c r="AT604" s="20" t="s">
        <v>202</v>
      </c>
      <c r="AU604" s="20" t="s">
        <v>78</v>
      </c>
    </row>
    <row r="605" s="2" customFormat="1">
      <c r="A605" s="41"/>
      <c r="B605" s="42"/>
      <c r="C605" s="43"/>
      <c r="D605" s="233" t="s">
        <v>204</v>
      </c>
      <c r="E605" s="43"/>
      <c r="F605" s="234" t="s">
        <v>286</v>
      </c>
      <c r="G605" s="43"/>
      <c r="H605" s="43"/>
      <c r="I605" s="230"/>
      <c r="J605" s="43"/>
      <c r="K605" s="43"/>
      <c r="L605" s="47"/>
      <c r="M605" s="231"/>
      <c r="N605" s="232"/>
      <c r="O605" s="87"/>
      <c r="P605" s="87"/>
      <c r="Q605" s="87"/>
      <c r="R605" s="87"/>
      <c r="S605" s="87"/>
      <c r="T605" s="88"/>
      <c r="U605" s="41"/>
      <c r="V605" s="41"/>
      <c r="W605" s="41"/>
      <c r="X605" s="41"/>
      <c r="Y605" s="41"/>
      <c r="Z605" s="41"/>
      <c r="AA605" s="41"/>
      <c r="AB605" s="41"/>
      <c r="AC605" s="41"/>
      <c r="AD605" s="41"/>
      <c r="AE605" s="41"/>
      <c r="AT605" s="20" t="s">
        <v>204</v>
      </c>
      <c r="AU605" s="20" t="s">
        <v>78</v>
      </c>
    </row>
    <row r="606" s="14" customFormat="1">
      <c r="A606" s="14"/>
      <c r="B606" s="245"/>
      <c r="C606" s="246"/>
      <c r="D606" s="228" t="s">
        <v>206</v>
      </c>
      <c r="E606" s="247" t="s">
        <v>19</v>
      </c>
      <c r="F606" s="248" t="s">
        <v>2118</v>
      </c>
      <c r="G606" s="246"/>
      <c r="H606" s="249">
        <v>5076</v>
      </c>
      <c r="I606" s="250"/>
      <c r="J606" s="246"/>
      <c r="K606" s="246"/>
      <c r="L606" s="251"/>
      <c r="M606" s="252"/>
      <c r="N606" s="253"/>
      <c r="O606" s="253"/>
      <c r="P606" s="253"/>
      <c r="Q606" s="253"/>
      <c r="R606" s="253"/>
      <c r="S606" s="253"/>
      <c r="T606" s="254"/>
      <c r="U606" s="14"/>
      <c r="V606" s="14"/>
      <c r="W606" s="14"/>
      <c r="X606" s="14"/>
      <c r="Y606" s="14"/>
      <c r="Z606" s="14"/>
      <c r="AA606" s="14"/>
      <c r="AB606" s="14"/>
      <c r="AC606" s="14"/>
      <c r="AD606" s="14"/>
      <c r="AE606" s="14"/>
      <c r="AT606" s="255" t="s">
        <v>206</v>
      </c>
      <c r="AU606" s="255" t="s">
        <v>78</v>
      </c>
      <c r="AV606" s="14" t="s">
        <v>78</v>
      </c>
      <c r="AW606" s="14" t="s">
        <v>31</v>
      </c>
      <c r="AX606" s="14" t="s">
        <v>76</v>
      </c>
      <c r="AY606" s="255" t="s">
        <v>193</v>
      </c>
    </row>
    <row r="607" s="2" customFormat="1" ht="24.15" customHeight="1">
      <c r="A607" s="41"/>
      <c r="B607" s="42"/>
      <c r="C607" s="215" t="s">
        <v>667</v>
      </c>
      <c r="D607" s="215" t="s">
        <v>195</v>
      </c>
      <c r="E607" s="216" t="s">
        <v>289</v>
      </c>
      <c r="F607" s="217" t="s">
        <v>290</v>
      </c>
      <c r="G607" s="218" t="s">
        <v>258</v>
      </c>
      <c r="H607" s="219">
        <v>56.399999999999999</v>
      </c>
      <c r="I607" s="220"/>
      <c r="J607" s="221">
        <f>ROUND(I607*H607,2)</f>
        <v>0</v>
      </c>
      <c r="K607" s="217" t="s">
        <v>199</v>
      </c>
      <c r="L607" s="47"/>
      <c r="M607" s="222" t="s">
        <v>19</v>
      </c>
      <c r="N607" s="223" t="s">
        <v>40</v>
      </c>
      <c r="O607" s="87"/>
      <c r="P607" s="224">
        <f>O607*H607</f>
        <v>0</v>
      </c>
      <c r="Q607" s="224">
        <v>0</v>
      </c>
      <c r="R607" s="224">
        <f>Q607*H607</f>
        <v>0</v>
      </c>
      <c r="S607" s="224">
        <v>0</v>
      </c>
      <c r="T607" s="225">
        <f>S607*H607</f>
        <v>0</v>
      </c>
      <c r="U607" s="41"/>
      <c r="V607" s="41"/>
      <c r="W607" s="41"/>
      <c r="X607" s="41"/>
      <c r="Y607" s="41"/>
      <c r="Z607" s="41"/>
      <c r="AA607" s="41"/>
      <c r="AB607" s="41"/>
      <c r="AC607" s="41"/>
      <c r="AD607" s="41"/>
      <c r="AE607" s="41"/>
      <c r="AR607" s="226" t="s">
        <v>200</v>
      </c>
      <c r="AT607" s="226" t="s">
        <v>195</v>
      </c>
      <c r="AU607" s="226" t="s">
        <v>78</v>
      </c>
      <c r="AY607" s="20" t="s">
        <v>193</v>
      </c>
      <c r="BE607" s="227">
        <f>IF(N607="základní",J607,0)</f>
        <v>0</v>
      </c>
      <c r="BF607" s="227">
        <f>IF(N607="snížená",J607,0)</f>
        <v>0</v>
      </c>
      <c r="BG607" s="227">
        <f>IF(N607="zákl. přenesená",J607,0)</f>
        <v>0</v>
      </c>
      <c r="BH607" s="227">
        <f>IF(N607="sníž. přenesená",J607,0)</f>
        <v>0</v>
      </c>
      <c r="BI607" s="227">
        <f>IF(N607="nulová",J607,0)</f>
        <v>0</v>
      </c>
      <c r="BJ607" s="20" t="s">
        <v>76</v>
      </c>
      <c r="BK607" s="227">
        <f>ROUND(I607*H607,2)</f>
        <v>0</v>
      </c>
      <c r="BL607" s="20" t="s">
        <v>200</v>
      </c>
      <c r="BM607" s="226" t="s">
        <v>2119</v>
      </c>
    </row>
    <row r="608" s="2" customFormat="1">
      <c r="A608" s="41"/>
      <c r="B608" s="42"/>
      <c r="C608" s="43"/>
      <c r="D608" s="228" t="s">
        <v>202</v>
      </c>
      <c r="E608" s="43"/>
      <c r="F608" s="229" t="s">
        <v>292</v>
      </c>
      <c r="G608" s="43"/>
      <c r="H608" s="43"/>
      <c r="I608" s="230"/>
      <c r="J608" s="43"/>
      <c r="K608" s="43"/>
      <c r="L608" s="47"/>
      <c r="M608" s="231"/>
      <c r="N608" s="232"/>
      <c r="O608" s="87"/>
      <c r="P608" s="87"/>
      <c r="Q608" s="87"/>
      <c r="R608" s="87"/>
      <c r="S608" s="87"/>
      <c r="T608" s="88"/>
      <c r="U608" s="41"/>
      <c r="V608" s="41"/>
      <c r="W608" s="41"/>
      <c r="X608" s="41"/>
      <c r="Y608" s="41"/>
      <c r="Z608" s="41"/>
      <c r="AA608" s="41"/>
      <c r="AB608" s="41"/>
      <c r="AC608" s="41"/>
      <c r="AD608" s="41"/>
      <c r="AE608" s="41"/>
      <c r="AT608" s="20" t="s">
        <v>202</v>
      </c>
      <c r="AU608" s="20" t="s">
        <v>78</v>
      </c>
    </row>
    <row r="609" s="2" customFormat="1">
      <c r="A609" s="41"/>
      <c r="B609" s="42"/>
      <c r="C609" s="43"/>
      <c r="D609" s="233" t="s">
        <v>204</v>
      </c>
      <c r="E609" s="43"/>
      <c r="F609" s="234" t="s">
        <v>293</v>
      </c>
      <c r="G609" s="43"/>
      <c r="H609" s="43"/>
      <c r="I609" s="230"/>
      <c r="J609" s="43"/>
      <c r="K609" s="43"/>
      <c r="L609" s="47"/>
      <c r="M609" s="231"/>
      <c r="N609" s="232"/>
      <c r="O609" s="87"/>
      <c r="P609" s="87"/>
      <c r="Q609" s="87"/>
      <c r="R609" s="87"/>
      <c r="S609" s="87"/>
      <c r="T609" s="88"/>
      <c r="U609" s="41"/>
      <c r="V609" s="41"/>
      <c r="W609" s="41"/>
      <c r="X609" s="41"/>
      <c r="Y609" s="41"/>
      <c r="Z609" s="41"/>
      <c r="AA609" s="41"/>
      <c r="AB609" s="41"/>
      <c r="AC609" s="41"/>
      <c r="AD609" s="41"/>
      <c r="AE609" s="41"/>
      <c r="AT609" s="20" t="s">
        <v>204</v>
      </c>
      <c r="AU609" s="20" t="s">
        <v>78</v>
      </c>
    </row>
    <row r="610" s="2" customFormat="1" ht="16.5" customHeight="1">
      <c r="A610" s="41"/>
      <c r="B610" s="42"/>
      <c r="C610" s="215" t="s">
        <v>673</v>
      </c>
      <c r="D610" s="215" t="s">
        <v>195</v>
      </c>
      <c r="E610" s="216" t="s">
        <v>2120</v>
      </c>
      <c r="F610" s="217" t="s">
        <v>2121</v>
      </c>
      <c r="G610" s="218" t="s">
        <v>258</v>
      </c>
      <c r="H610" s="219">
        <v>56.399999999999999</v>
      </c>
      <c r="I610" s="220"/>
      <c r="J610" s="221">
        <f>ROUND(I610*H610,2)</f>
        <v>0</v>
      </c>
      <c r="K610" s="217" t="s">
        <v>199</v>
      </c>
      <c r="L610" s="47"/>
      <c r="M610" s="222" t="s">
        <v>19</v>
      </c>
      <c r="N610" s="223" t="s">
        <v>40</v>
      </c>
      <c r="O610" s="87"/>
      <c r="P610" s="224">
        <f>O610*H610</f>
        <v>0</v>
      </c>
      <c r="Q610" s="224">
        <v>0</v>
      </c>
      <c r="R610" s="224">
        <f>Q610*H610</f>
        <v>0</v>
      </c>
      <c r="S610" s="224">
        <v>0</v>
      </c>
      <c r="T610" s="225">
        <f>S610*H610</f>
        <v>0</v>
      </c>
      <c r="U610" s="41"/>
      <c r="V610" s="41"/>
      <c r="W610" s="41"/>
      <c r="X610" s="41"/>
      <c r="Y610" s="41"/>
      <c r="Z610" s="41"/>
      <c r="AA610" s="41"/>
      <c r="AB610" s="41"/>
      <c r="AC610" s="41"/>
      <c r="AD610" s="41"/>
      <c r="AE610" s="41"/>
      <c r="AR610" s="226" t="s">
        <v>200</v>
      </c>
      <c r="AT610" s="226" t="s">
        <v>195</v>
      </c>
      <c r="AU610" s="226" t="s">
        <v>78</v>
      </c>
      <c r="AY610" s="20" t="s">
        <v>193</v>
      </c>
      <c r="BE610" s="227">
        <f>IF(N610="základní",J610,0)</f>
        <v>0</v>
      </c>
      <c r="BF610" s="227">
        <f>IF(N610="snížená",J610,0)</f>
        <v>0</v>
      </c>
      <c r="BG610" s="227">
        <f>IF(N610="zákl. přenesená",J610,0)</f>
        <v>0</v>
      </c>
      <c r="BH610" s="227">
        <f>IF(N610="sníž. přenesená",J610,0)</f>
        <v>0</v>
      </c>
      <c r="BI610" s="227">
        <f>IF(N610="nulová",J610,0)</f>
        <v>0</v>
      </c>
      <c r="BJ610" s="20" t="s">
        <v>76</v>
      </c>
      <c r="BK610" s="227">
        <f>ROUND(I610*H610,2)</f>
        <v>0</v>
      </c>
      <c r="BL610" s="20" t="s">
        <v>200</v>
      </c>
      <c r="BM610" s="226" t="s">
        <v>2122</v>
      </c>
    </row>
    <row r="611" s="2" customFormat="1">
      <c r="A611" s="41"/>
      <c r="B611" s="42"/>
      <c r="C611" s="43"/>
      <c r="D611" s="228" t="s">
        <v>202</v>
      </c>
      <c r="E611" s="43"/>
      <c r="F611" s="229" t="s">
        <v>2123</v>
      </c>
      <c r="G611" s="43"/>
      <c r="H611" s="43"/>
      <c r="I611" s="230"/>
      <c r="J611" s="43"/>
      <c r="K611" s="43"/>
      <c r="L611" s="47"/>
      <c r="M611" s="231"/>
      <c r="N611" s="232"/>
      <c r="O611" s="87"/>
      <c r="P611" s="87"/>
      <c r="Q611" s="87"/>
      <c r="R611" s="87"/>
      <c r="S611" s="87"/>
      <c r="T611" s="88"/>
      <c r="U611" s="41"/>
      <c r="V611" s="41"/>
      <c r="W611" s="41"/>
      <c r="X611" s="41"/>
      <c r="Y611" s="41"/>
      <c r="Z611" s="41"/>
      <c r="AA611" s="41"/>
      <c r="AB611" s="41"/>
      <c r="AC611" s="41"/>
      <c r="AD611" s="41"/>
      <c r="AE611" s="41"/>
      <c r="AT611" s="20" t="s">
        <v>202</v>
      </c>
      <c r="AU611" s="20" t="s">
        <v>78</v>
      </c>
    </row>
    <row r="612" s="2" customFormat="1">
      <c r="A612" s="41"/>
      <c r="B612" s="42"/>
      <c r="C612" s="43"/>
      <c r="D612" s="233" t="s">
        <v>204</v>
      </c>
      <c r="E612" s="43"/>
      <c r="F612" s="234" t="s">
        <v>2124</v>
      </c>
      <c r="G612" s="43"/>
      <c r="H612" s="43"/>
      <c r="I612" s="230"/>
      <c r="J612" s="43"/>
      <c r="K612" s="43"/>
      <c r="L612" s="47"/>
      <c r="M612" s="231"/>
      <c r="N612" s="232"/>
      <c r="O612" s="87"/>
      <c r="P612" s="87"/>
      <c r="Q612" s="87"/>
      <c r="R612" s="87"/>
      <c r="S612" s="87"/>
      <c r="T612" s="88"/>
      <c r="U612" s="41"/>
      <c r="V612" s="41"/>
      <c r="W612" s="41"/>
      <c r="X612" s="41"/>
      <c r="Y612" s="41"/>
      <c r="Z612" s="41"/>
      <c r="AA612" s="41"/>
      <c r="AB612" s="41"/>
      <c r="AC612" s="41"/>
      <c r="AD612" s="41"/>
      <c r="AE612" s="41"/>
      <c r="AT612" s="20" t="s">
        <v>204</v>
      </c>
      <c r="AU612" s="20" t="s">
        <v>78</v>
      </c>
    </row>
    <row r="613" s="2" customFormat="1" ht="16.5" customHeight="1">
      <c r="A613" s="41"/>
      <c r="B613" s="42"/>
      <c r="C613" s="215" t="s">
        <v>681</v>
      </c>
      <c r="D613" s="215" t="s">
        <v>195</v>
      </c>
      <c r="E613" s="216" t="s">
        <v>2125</v>
      </c>
      <c r="F613" s="217" t="s">
        <v>2126</v>
      </c>
      <c r="G613" s="218" t="s">
        <v>258</v>
      </c>
      <c r="H613" s="219">
        <v>5076</v>
      </c>
      <c r="I613" s="220"/>
      <c r="J613" s="221">
        <f>ROUND(I613*H613,2)</f>
        <v>0</v>
      </c>
      <c r="K613" s="217" t="s">
        <v>199</v>
      </c>
      <c r="L613" s="47"/>
      <c r="M613" s="222" t="s">
        <v>19</v>
      </c>
      <c r="N613" s="223" t="s">
        <v>40</v>
      </c>
      <c r="O613" s="87"/>
      <c r="P613" s="224">
        <f>O613*H613</f>
        <v>0</v>
      </c>
      <c r="Q613" s="224">
        <v>0</v>
      </c>
      <c r="R613" s="224">
        <f>Q613*H613</f>
        <v>0</v>
      </c>
      <c r="S613" s="224">
        <v>0</v>
      </c>
      <c r="T613" s="225">
        <f>S613*H613</f>
        <v>0</v>
      </c>
      <c r="U613" s="41"/>
      <c r="V613" s="41"/>
      <c r="W613" s="41"/>
      <c r="X613" s="41"/>
      <c r="Y613" s="41"/>
      <c r="Z613" s="41"/>
      <c r="AA613" s="41"/>
      <c r="AB613" s="41"/>
      <c r="AC613" s="41"/>
      <c r="AD613" s="41"/>
      <c r="AE613" s="41"/>
      <c r="AR613" s="226" t="s">
        <v>200</v>
      </c>
      <c r="AT613" s="226" t="s">
        <v>195</v>
      </c>
      <c r="AU613" s="226" t="s">
        <v>78</v>
      </c>
      <c r="AY613" s="20" t="s">
        <v>193</v>
      </c>
      <c r="BE613" s="227">
        <f>IF(N613="základní",J613,0)</f>
        <v>0</v>
      </c>
      <c r="BF613" s="227">
        <f>IF(N613="snížená",J613,0)</f>
        <v>0</v>
      </c>
      <c r="BG613" s="227">
        <f>IF(N613="zákl. přenesená",J613,0)</f>
        <v>0</v>
      </c>
      <c r="BH613" s="227">
        <f>IF(N613="sníž. přenesená",J613,0)</f>
        <v>0</v>
      </c>
      <c r="BI613" s="227">
        <f>IF(N613="nulová",J613,0)</f>
        <v>0</v>
      </c>
      <c r="BJ613" s="20" t="s">
        <v>76</v>
      </c>
      <c r="BK613" s="227">
        <f>ROUND(I613*H613,2)</f>
        <v>0</v>
      </c>
      <c r="BL613" s="20" t="s">
        <v>200</v>
      </c>
      <c r="BM613" s="226" t="s">
        <v>2127</v>
      </c>
    </row>
    <row r="614" s="2" customFormat="1">
      <c r="A614" s="41"/>
      <c r="B614" s="42"/>
      <c r="C614" s="43"/>
      <c r="D614" s="228" t="s">
        <v>202</v>
      </c>
      <c r="E614" s="43"/>
      <c r="F614" s="229" t="s">
        <v>2128</v>
      </c>
      <c r="G614" s="43"/>
      <c r="H614" s="43"/>
      <c r="I614" s="230"/>
      <c r="J614" s="43"/>
      <c r="K614" s="43"/>
      <c r="L614" s="47"/>
      <c r="M614" s="231"/>
      <c r="N614" s="232"/>
      <c r="O614" s="87"/>
      <c r="P614" s="87"/>
      <c r="Q614" s="87"/>
      <c r="R614" s="87"/>
      <c r="S614" s="87"/>
      <c r="T614" s="88"/>
      <c r="U614" s="41"/>
      <c r="V614" s="41"/>
      <c r="W614" s="41"/>
      <c r="X614" s="41"/>
      <c r="Y614" s="41"/>
      <c r="Z614" s="41"/>
      <c r="AA614" s="41"/>
      <c r="AB614" s="41"/>
      <c r="AC614" s="41"/>
      <c r="AD614" s="41"/>
      <c r="AE614" s="41"/>
      <c r="AT614" s="20" t="s">
        <v>202</v>
      </c>
      <c r="AU614" s="20" t="s">
        <v>78</v>
      </c>
    </row>
    <row r="615" s="2" customFormat="1">
      <c r="A615" s="41"/>
      <c r="B615" s="42"/>
      <c r="C615" s="43"/>
      <c r="D615" s="233" t="s">
        <v>204</v>
      </c>
      <c r="E615" s="43"/>
      <c r="F615" s="234" t="s">
        <v>2129</v>
      </c>
      <c r="G615" s="43"/>
      <c r="H615" s="43"/>
      <c r="I615" s="230"/>
      <c r="J615" s="43"/>
      <c r="K615" s="43"/>
      <c r="L615" s="47"/>
      <c r="M615" s="231"/>
      <c r="N615" s="232"/>
      <c r="O615" s="87"/>
      <c r="P615" s="87"/>
      <c r="Q615" s="87"/>
      <c r="R615" s="87"/>
      <c r="S615" s="87"/>
      <c r="T615" s="88"/>
      <c r="U615" s="41"/>
      <c r="V615" s="41"/>
      <c r="W615" s="41"/>
      <c r="X615" s="41"/>
      <c r="Y615" s="41"/>
      <c r="Z615" s="41"/>
      <c r="AA615" s="41"/>
      <c r="AB615" s="41"/>
      <c r="AC615" s="41"/>
      <c r="AD615" s="41"/>
      <c r="AE615" s="41"/>
      <c r="AT615" s="20" t="s">
        <v>204</v>
      </c>
      <c r="AU615" s="20" t="s">
        <v>78</v>
      </c>
    </row>
    <row r="616" s="14" customFormat="1">
      <c r="A616" s="14"/>
      <c r="B616" s="245"/>
      <c r="C616" s="246"/>
      <c r="D616" s="228" t="s">
        <v>206</v>
      </c>
      <c r="E616" s="247" t="s">
        <v>19</v>
      </c>
      <c r="F616" s="248" t="s">
        <v>2118</v>
      </c>
      <c r="G616" s="246"/>
      <c r="H616" s="249">
        <v>5076</v>
      </c>
      <c r="I616" s="250"/>
      <c r="J616" s="246"/>
      <c r="K616" s="246"/>
      <c r="L616" s="251"/>
      <c r="M616" s="252"/>
      <c r="N616" s="253"/>
      <c r="O616" s="253"/>
      <c r="P616" s="253"/>
      <c r="Q616" s="253"/>
      <c r="R616" s="253"/>
      <c r="S616" s="253"/>
      <c r="T616" s="254"/>
      <c r="U616" s="14"/>
      <c r="V616" s="14"/>
      <c r="W616" s="14"/>
      <c r="X616" s="14"/>
      <c r="Y616" s="14"/>
      <c r="Z616" s="14"/>
      <c r="AA616" s="14"/>
      <c r="AB616" s="14"/>
      <c r="AC616" s="14"/>
      <c r="AD616" s="14"/>
      <c r="AE616" s="14"/>
      <c r="AT616" s="255" t="s">
        <v>206</v>
      </c>
      <c r="AU616" s="255" t="s">
        <v>78</v>
      </c>
      <c r="AV616" s="14" t="s">
        <v>78</v>
      </c>
      <c r="AW616" s="14" t="s">
        <v>31</v>
      </c>
      <c r="AX616" s="14" t="s">
        <v>76</v>
      </c>
      <c r="AY616" s="255" t="s">
        <v>193</v>
      </c>
    </row>
    <row r="617" s="2" customFormat="1" ht="16.5" customHeight="1">
      <c r="A617" s="41"/>
      <c r="B617" s="42"/>
      <c r="C617" s="215" t="s">
        <v>691</v>
      </c>
      <c r="D617" s="215" t="s">
        <v>195</v>
      </c>
      <c r="E617" s="216" t="s">
        <v>2130</v>
      </c>
      <c r="F617" s="217" t="s">
        <v>2131</v>
      </c>
      <c r="G617" s="218" t="s">
        <v>258</v>
      </c>
      <c r="H617" s="219">
        <v>56.399999999999999</v>
      </c>
      <c r="I617" s="220"/>
      <c r="J617" s="221">
        <f>ROUND(I617*H617,2)</f>
        <v>0</v>
      </c>
      <c r="K617" s="217" t="s">
        <v>199</v>
      </c>
      <c r="L617" s="47"/>
      <c r="M617" s="222" t="s">
        <v>19</v>
      </c>
      <c r="N617" s="223" t="s">
        <v>40</v>
      </c>
      <c r="O617" s="87"/>
      <c r="P617" s="224">
        <f>O617*H617</f>
        <v>0</v>
      </c>
      <c r="Q617" s="224">
        <v>0</v>
      </c>
      <c r="R617" s="224">
        <f>Q617*H617</f>
        <v>0</v>
      </c>
      <c r="S617" s="224">
        <v>0</v>
      </c>
      <c r="T617" s="225">
        <f>S617*H617</f>
        <v>0</v>
      </c>
      <c r="U617" s="41"/>
      <c r="V617" s="41"/>
      <c r="W617" s="41"/>
      <c r="X617" s="41"/>
      <c r="Y617" s="41"/>
      <c r="Z617" s="41"/>
      <c r="AA617" s="41"/>
      <c r="AB617" s="41"/>
      <c r="AC617" s="41"/>
      <c r="AD617" s="41"/>
      <c r="AE617" s="41"/>
      <c r="AR617" s="226" t="s">
        <v>200</v>
      </c>
      <c r="AT617" s="226" t="s">
        <v>195</v>
      </c>
      <c r="AU617" s="226" t="s">
        <v>78</v>
      </c>
      <c r="AY617" s="20" t="s">
        <v>193</v>
      </c>
      <c r="BE617" s="227">
        <f>IF(N617="základní",J617,0)</f>
        <v>0</v>
      </c>
      <c r="BF617" s="227">
        <f>IF(N617="snížená",J617,0)</f>
        <v>0</v>
      </c>
      <c r="BG617" s="227">
        <f>IF(N617="zákl. přenesená",J617,0)</f>
        <v>0</v>
      </c>
      <c r="BH617" s="227">
        <f>IF(N617="sníž. přenesená",J617,0)</f>
        <v>0</v>
      </c>
      <c r="BI617" s="227">
        <f>IF(N617="nulová",J617,0)</f>
        <v>0</v>
      </c>
      <c r="BJ617" s="20" t="s">
        <v>76</v>
      </c>
      <c r="BK617" s="227">
        <f>ROUND(I617*H617,2)</f>
        <v>0</v>
      </c>
      <c r="BL617" s="20" t="s">
        <v>200</v>
      </c>
      <c r="BM617" s="226" t="s">
        <v>2132</v>
      </c>
    </row>
    <row r="618" s="2" customFormat="1">
      <c r="A618" s="41"/>
      <c r="B618" s="42"/>
      <c r="C618" s="43"/>
      <c r="D618" s="228" t="s">
        <v>202</v>
      </c>
      <c r="E618" s="43"/>
      <c r="F618" s="229" t="s">
        <v>2133</v>
      </c>
      <c r="G618" s="43"/>
      <c r="H618" s="43"/>
      <c r="I618" s="230"/>
      <c r="J618" s="43"/>
      <c r="K618" s="43"/>
      <c r="L618" s="47"/>
      <c r="M618" s="231"/>
      <c r="N618" s="232"/>
      <c r="O618" s="87"/>
      <c r="P618" s="87"/>
      <c r="Q618" s="87"/>
      <c r="R618" s="87"/>
      <c r="S618" s="87"/>
      <c r="T618" s="88"/>
      <c r="U618" s="41"/>
      <c r="V618" s="41"/>
      <c r="W618" s="41"/>
      <c r="X618" s="41"/>
      <c r="Y618" s="41"/>
      <c r="Z618" s="41"/>
      <c r="AA618" s="41"/>
      <c r="AB618" s="41"/>
      <c r="AC618" s="41"/>
      <c r="AD618" s="41"/>
      <c r="AE618" s="41"/>
      <c r="AT618" s="20" t="s">
        <v>202</v>
      </c>
      <c r="AU618" s="20" t="s">
        <v>78</v>
      </c>
    </row>
    <row r="619" s="2" customFormat="1">
      <c r="A619" s="41"/>
      <c r="B619" s="42"/>
      <c r="C619" s="43"/>
      <c r="D619" s="233" t="s">
        <v>204</v>
      </c>
      <c r="E619" s="43"/>
      <c r="F619" s="234" t="s">
        <v>2134</v>
      </c>
      <c r="G619" s="43"/>
      <c r="H619" s="43"/>
      <c r="I619" s="230"/>
      <c r="J619" s="43"/>
      <c r="K619" s="43"/>
      <c r="L619" s="47"/>
      <c r="M619" s="231"/>
      <c r="N619" s="232"/>
      <c r="O619" s="87"/>
      <c r="P619" s="87"/>
      <c r="Q619" s="87"/>
      <c r="R619" s="87"/>
      <c r="S619" s="87"/>
      <c r="T619" s="88"/>
      <c r="U619" s="41"/>
      <c r="V619" s="41"/>
      <c r="W619" s="41"/>
      <c r="X619" s="41"/>
      <c r="Y619" s="41"/>
      <c r="Z619" s="41"/>
      <c r="AA619" s="41"/>
      <c r="AB619" s="41"/>
      <c r="AC619" s="41"/>
      <c r="AD619" s="41"/>
      <c r="AE619" s="41"/>
      <c r="AT619" s="20" t="s">
        <v>204</v>
      </c>
      <c r="AU619" s="20" t="s">
        <v>78</v>
      </c>
    </row>
    <row r="620" s="2" customFormat="1" ht="24.15" customHeight="1">
      <c r="A620" s="41"/>
      <c r="B620" s="42"/>
      <c r="C620" s="215" t="s">
        <v>701</v>
      </c>
      <c r="D620" s="215" t="s">
        <v>195</v>
      </c>
      <c r="E620" s="216" t="s">
        <v>314</v>
      </c>
      <c r="F620" s="217" t="s">
        <v>315</v>
      </c>
      <c r="G620" s="218" t="s">
        <v>258</v>
      </c>
      <c r="H620" s="219">
        <v>243.80000000000001</v>
      </c>
      <c r="I620" s="220"/>
      <c r="J620" s="221">
        <f>ROUND(I620*H620,2)</f>
        <v>0</v>
      </c>
      <c r="K620" s="217" t="s">
        <v>199</v>
      </c>
      <c r="L620" s="47"/>
      <c r="M620" s="222" t="s">
        <v>19</v>
      </c>
      <c r="N620" s="223" t="s">
        <v>40</v>
      </c>
      <c r="O620" s="87"/>
      <c r="P620" s="224">
        <f>O620*H620</f>
        <v>0</v>
      </c>
      <c r="Q620" s="224">
        <v>0</v>
      </c>
      <c r="R620" s="224">
        <f>Q620*H620</f>
        <v>0</v>
      </c>
      <c r="S620" s="224">
        <v>0</v>
      </c>
      <c r="T620" s="225">
        <f>S620*H620</f>
        <v>0</v>
      </c>
      <c r="U620" s="41"/>
      <c r="V620" s="41"/>
      <c r="W620" s="41"/>
      <c r="X620" s="41"/>
      <c r="Y620" s="41"/>
      <c r="Z620" s="41"/>
      <c r="AA620" s="41"/>
      <c r="AB620" s="41"/>
      <c r="AC620" s="41"/>
      <c r="AD620" s="41"/>
      <c r="AE620" s="41"/>
      <c r="AR620" s="226" t="s">
        <v>200</v>
      </c>
      <c r="AT620" s="226" t="s">
        <v>195</v>
      </c>
      <c r="AU620" s="226" t="s">
        <v>78</v>
      </c>
      <c r="AY620" s="20" t="s">
        <v>193</v>
      </c>
      <c r="BE620" s="227">
        <f>IF(N620="základní",J620,0)</f>
        <v>0</v>
      </c>
      <c r="BF620" s="227">
        <f>IF(N620="snížená",J620,0)</f>
        <v>0</v>
      </c>
      <c r="BG620" s="227">
        <f>IF(N620="zákl. přenesená",J620,0)</f>
        <v>0</v>
      </c>
      <c r="BH620" s="227">
        <f>IF(N620="sníž. přenesená",J620,0)</f>
        <v>0</v>
      </c>
      <c r="BI620" s="227">
        <f>IF(N620="nulová",J620,0)</f>
        <v>0</v>
      </c>
      <c r="BJ620" s="20" t="s">
        <v>76</v>
      </c>
      <c r="BK620" s="227">
        <f>ROUND(I620*H620,2)</f>
        <v>0</v>
      </c>
      <c r="BL620" s="20" t="s">
        <v>200</v>
      </c>
      <c r="BM620" s="226" t="s">
        <v>2135</v>
      </c>
    </row>
    <row r="621" s="2" customFormat="1">
      <c r="A621" s="41"/>
      <c r="B621" s="42"/>
      <c r="C621" s="43"/>
      <c r="D621" s="228" t="s">
        <v>202</v>
      </c>
      <c r="E621" s="43"/>
      <c r="F621" s="229" t="s">
        <v>317</v>
      </c>
      <c r="G621" s="43"/>
      <c r="H621" s="43"/>
      <c r="I621" s="230"/>
      <c r="J621" s="43"/>
      <c r="K621" s="43"/>
      <c r="L621" s="47"/>
      <c r="M621" s="231"/>
      <c r="N621" s="232"/>
      <c r="O621" s="87"/>
      <c r="P621" s="87"/>
      <c r="Q621" s="87"/>
      <c r="R621" s="87"/>
      <c r="S621" s="87"/>
      <c r="T621" s="88"/>
      <c r="U621" s="41"/>
      <c r="V621" s="41"/>
      <c r="W621" s="41"/>
      <c r="X621" s="41"/>
      <c r="Y621" s="41"/>
      <c r="Z621" s="41"/>
      <c r="AA621" s="41"/>
      <c r="AB621" s="41"/>
      <c r="AC621" s="41"/>
      <c r="AD621" s="41"/>
      <c r="AE621" s="41"/>
      <c r="AT621" s="20" t="s">
        <v>202</v>
      </c>
      <c r="AU621" s="20" t="s">
        <v>78</v>
      </c>
    </row>
    <row r="622" s="2" customFormat="1">
      <c r="A622" s="41"/>
      <c r="B622" s="42"/>
      <c r="C622" s="43"/>
      <c r="D622" s="233" t="s">
        <v>204</v>
      </c>
      <c r="E622" s="43"/>
      <c r="F622" s="234" t="s">
        <v>318</v>
      </c>
      <c r="G622" s="43"/>
      <c r="H622" s="43"/>
      <c r="I622" s="230"/>
      <c r="J622" s="43"/>
      <c r="K622" s="43"/>
      <c r="L622" s="47"/>
      <c r="M622" s="231"/>
      <c r="N622" s="232"/>
      <c r="O622" s="87"/>
      <c r="P622" s="87"/>
      <c r="Q622" s="87"/>
      <c r="R622" s="87"/>
      <c r="S622" s="87"/>
      <c r="T622" s="88"/>
      <c r="U622" s="41"/>
      <c r="V622" s="41"/>
      <c r="W622" s="41"/>
      <c r="X622" s="41"/>
      <c r="Y622" s="41"/>
      <c r="Z622" s="41"/>
      <c r="AA622" s="41"/>
      <c r="AB622" s="41"/>
      <c r="AC622" s="41"/>
      <c r="AD622" s="41"/>
      <c r="AE622" s="41"/>
      <c r="AT622" s="20" t="s">
        <v>204</v>
      </c>
      <c r="AU622" s="20" t="s">
        <v>78</v>
      </c>
    </row>
    <row r="623" s="13" customFormat="1">
      <c r="A623" s="13"/>
      <c r="B623" s="235"/>
      <c r="C623" s="236"/>
      <c r="D623" s="228" t="s">
        <v>206</v>
      </c>
      <c r="E623" s="237" t="s">
        <v>19</v>
      </c>
      <c r="F623" s="238" t="s">
        <v>279</v>
      </c>
      <c r="G623" s="236"/>
      <c r="H623" s="237" t="s">
        <v>19</v>
      </c>
      <c r="I623" s="239"/>
      <c r="J623" s="236"/>
      <c r="K623" s="236"/>
      <c r="L623" s="240"/>
      <c r="M623" s="241"/>
      <c r="N623" s="242"/>
      <c r="O623" s="242"/>
      <c r="P623" s="242"/>
      <c r="Q623" s="242"/>
      <c r="R623" s="242"/>
      <c r="S623" s="242"/>
      <c r="T623" s="243"/>
      <c r="U623" s="13"/>
      <c r="V623" s="13"/>
      <c r="W623" s="13"/>
      <c r="X623" s="13"/>
      <c r="Y623" s="13"/>
      <c r="Z623" s="13"/>
      <c r="AA623" s="13"/>
      <c r="AB623" s="13"/>
      <c r="AC623" s="13"/>
      <c r="AD623" s="13"/>
      <c r="AE623" s="13"/>
      <c r="AT623" s="244" t="s">
        <v>206</v>
      </c>
      <c r="AU623" s="244" t="s">
        <v>78</v>
      </c>
      <c r="AV623" s="13" t="s">
        <v>76</v>
      </c>
      <c r="AW623" s="13" t="s">
        <v>31</v>
      </c>
      <c r="AX623" s="13" t="s">
        <v>69</v>
      </c>
      <c r="AY623" s="244" t="s">
        <v>193</v>
      </c>
    </row>
    <row r="624" s="13" customFormat="1">
      <c r="A624" s="13"/>
      <c r="B624" s="235"/>
      <c r="C624" s="236"/>
      <c r="D624" s="228" t="s">
        <v>206</v>
      </c>
      <c r="E624" s="237" t="s">
        <v>19</v>
      </c>
      <c r="F624" s="238" t="s">
        <v>1713</v>
      </c>
      <c r="G624" s="236"/>
      <c r="H624" s="237" t="s">
        <v>19</v>
      </c>
      <c r="I624" s="239"/>
      <c r="J624" s="236"/>
      <c r="K624" s="236"/>
      <c r="L624" s="240"/>
      <c r="M624" s="241"/>
      <c r="N624" s="242"/>
      <c r="O624" s="242"/>
      <c r="P624" s="242"/>
      <c r="Q624" s="242"/>
      <c r="R624" s="242"/>
      <c r="S624" s="242"/>
      <c r="T624" s="243"/>
      <c r="U624" s="13"/>
      <c r="V624" s="13"/>
      <c r="W624" s="13"/>
      <c r="X624" s="13"/>
      <c r="Y624" s="13"/>
      <c r="Z624" s="13"/>
      <c r="AA624" s="13"/>
      <c r="AB624" s="13"/>
      <c r="AC624" s="13"/>
      <c r="AD624" s="13"/>
      <c r="AE624" s="13"/>
      <c r="AT624" s="244" t="s">
        <v>206</v>
      </c>
      <c r="AU624" s="244" t="s">
        <v>78</v>
      </c>
      <c r="AV624" s="13" t="s">
        <v>76</v>
      </c>
      <c r="AW624" s="13" t="s">
        <v>31</v>
      </c>
      <c r="AX624" s="13" t="s">
        <v>69</v>
      </c>
      <c r="AY624" s="244" t="s">
        <v>193</v>
      </c>
    </row>
    <row r="625" s="14" customFormat="1">
      <c r="A625" s="14"/>
      <c r="B625" s="245"/>
      <c r="C625" s="246"/>
      <c r="D625" s="228" t="s">
        <v>206</v>
      </c>
      <c r="E625" s="247" t="s">
        <v>19</v>
      </c>
      <c r="F625" s="248" t="s">
        <v>2136</v>
      </c>
      <c r="G625" s="246"/>
      <c r="H625" s="249">
        <v>38.700000000000003</v>
      </c>
      <c r="I625" s="250"/>
      <c r="J625" s="246"/>
      <c r="K625" s="246"/>
      <c r="L625" s="251"/>
      <c r="M625" s="252"/>
      <c r="N625" s="253"/>
      <c r="O625" s="253"/>
      <c r="P625" s="253"/>
      <c r="Q625" s="253"/>
      <c r="R625" s="253"/>
      <c r="S625" s="253"/>
      <c r="T625" s="254"/>
      <c r="U625" s="14"/>
      <c r="V625" s="14"/>
      <c r="W625" s="14"/>
      <c r="X625" s="14"/>
      <c r="Y625" s="14"/>
      <c r="Z625" s="14"/>
      <c r="AA625" s="14"/>
      <c r="AB625" s="14"/>
      <c r="AC625" s="14"/>
      <c r="AD625" s="14"/>
      <c r="AE625" s="14"/>
      <c r="AT625" s="255" t="s">
        <v>206</v>
      </c>
      <c r="AU625" s="255" t="s">
        <v>78</v>
      </c>
      <c r="AV625" s="14" t="s">
        <v>78</v>
      </c>
      <c r="AW625" s="14" t="s">
        <v>31</v>
      </c>
      <c r="AX625" s="14" t="s">
        <v>69</v>
      </c>
      <c r="AY625" s="255" t="s">
        <v>193</v>
      </c>
    </row>
    <row r="626" s="14" customFormat="1">
      <c r="A626" s="14"/>
      <c r="B626" s="245"/>
      <c r="C626" s="246"/>
      <c r="D626" s="228" t="s">
        <v>206</v>
      </c>
      <c r="E626" s="247" t="s">
        <v>19</v>
      </c>
      <c r="F626" s="248" t="s">
        <v>2137</v>
      </c>
      <c r="G626" s="246"/>
      <c r="H626" s="249">
        <v>7.7000000000000002</v>
      </c>
      <c r="I626" s="250"/>
      <c r="J626" s="246"/>
      <c r="K626" s="246"/>
      <c r="L626" s="251"/>
      <c r="M626" s="252"/>
      <c r="N626" s="253"/>
      <c r="O626" s="253"/>
      <c r="P626" s="253"/>
      <c r="Q626" s="253"/>
      <c r="R626" s="253"/>
      <c r="S626" s="253"/>
      <c r="T626" s="254"/>
      <c r="U626" s="14"/>
      <c r="V626" s="14"/>
      <c r="W626" s="14"/>
      <c r="X626" s="14"/>
      <c r="Y626" s="14"/>
      <c r="Z626" s="14"/>
      <c r="AA626" s="14"/>
      <c r="AB626" s="14"/>
      <c r="AC626" s="14"/>
      <c r="AD626" s="14"/>
      <c r="AE626" s="14"/>
      <c r="AT626" s="255" t="s">
        <v>206</v>
      </c>
      <c r="AU626" s="255" t="s">
        <v>78</v>
      </c>
      <c r="AV626" s="14" t="s">
        <v>78</v>
      </c>
      <c r="AW626" s="14" t="s">
        <v>31</v>
      </c>
      <c r="AX626" s="14" t="s">
        <v>69</v>
      </c>
      <c r="AY626" s="255" t="s">
        <v>193</v>
      </c>
    </row>
    <row r="627" s="13" customFormat="1">
      <c r="A627" s="13"/>
      <c r="B627" s="235"/>
      <c r="C627" s="236"/>
      <c r="D627" s="228" t="s">
        <v>206</v>
      </c>
      <c r="E627" s="237" t="s">
        <v>19</v>
      </c>
      <c r="F627" s="238" t="s">
        <v>1702</v>
      </c>
      <c r="G627" s="236"/>
      <c r="H627" s="237" t="s">
        <v>19</v>
      </c>
      <c r="I627" s="239"/>
      <c r="J627" s="236"/>
      <c r="K627" s="236"/>
      <c r="L627" s="240"/>
      <c r="M627" s="241"/>
      <c r="N627" s="242"/>
      <c r="O627" s="242"/>
      <c r="P627" s="242"/>
      <c r="Q627" s="242"/>
      <c r="R627" s="242"/>
      <c r="S627" s="242"/>
      <c r="T627" s="243"/>
      <c r="U627" s="13"/>
      <c r="V627" s="13"/>
      <c r="W627" s="13"/>
      <c r="X627" s="13"/>
      <c r="Y627" s="13"/>
      <c r="Z627" s="13"/>
      <c r="AA627" s="13"/>
      <c r="AB627" s="13"/>
      <c r="AC627" s="13"/>
      <c r="AD627" s="13"/>
      <c r="AE627" s="13"/>
      <c r="AT627" s="244" t="s">
        <v>206</v>
      </c>
      <c r="AU627" s="244" t="s">
        <v>78</v>
      </c>
      <c r="AV627" s="13" t="s">
        <v>76</v>
      </c>
      <c r="AW627" s="13" t="s">
        <v>31</v>
      </c>
      <c r="AX627" s="13" t="s">
        <v>69</v>
      </c>
      <c r="AY627" s="244" t="s">
        <v>193</v>
      </c>
    </row>
    <row r="628" s="14" customFormat="1">
      <c r="A628" s="14"/>
      <c r="B628" s="245"/>
      <c r="C628" s="246"/>
      <c r="D628" s="228" t="s">
        <v>206</v>
      </c>
      <c r="E628" s="247" t="s">
        <v>19</v>
      </c>
      <c r="F628" s="248" t="s">
        <v>313</v>
      </c>
      <c r="G628" s="246"/>
      <c r="H628" s="249">
        <v>15</v>
      </c>
      <c r="I628" s="250"/>
      <c r="J628" s="246"/>
      <c r="K628" s="246"/>
      <c r="L628" s="251"/>
      <c r="M628" s="252"/>
      <c r="N628" s="253"/>
      <c r="O628" s="253"/>
      <c r="P628" s="253"/>
      <c r="Q628" s="253"/>
      <c r="R628" s="253"/>
      <c r="S628" s="253"/>
      <c r="T628" s="254"/>
      <c r="U628" s="14"/>
      <c r="V628" s="14"/>
      <c r="W628" s="14"/>
      <c r="X628" s="14"/>
      <c r="Y628" s="14"/>
      <c r="Z628" s="14"/>
      <c r="AA628" s="14"/>
      <c r="AB628" s="14"/>
      <c r="AC628" s="14"/>
      <c r="AD628" s="14"/>
      <c r="AE628" s="14"/>
      <c r="AT628" s="255" t="s">
        <v>206</v>
      </c>
      <c r="AU628" s="255" t="s">
        <v>78</v>
      </c>
      <c r="AV628" s="14" t="s">
        <v>78</v>
      </c>
      <c r="AW628" s="14" t="s">
        <v>31</v>
      </c>
      <c r="AX628" s="14" t="s">
        <v>69</v>
      </c>
      <c r="AY628" s="255" t="s">
        <v>193</v>
      </c>
    </row>
    <row r="629" s="13" customFormat="1">
      <c r="A629" s="13"/>
      <c r="B629" s="235"/>
      <c r="C629" s="236"/>
      <c r="D629" s="228" t="s">
        <v>206</v>
      </c>
      <c r="E629" s="237" t="s">
        <v>19</v>
      </c>
      <c r="F629" s="238" t="s">
        <v>1704</v>
      </c>
      <c r="G629" s="236"/>
      <c r="H629" s="237" t="s">
        <v>19</v>
      </c>
      <c r="I629" s="239"/>
      <c r="J629" s="236"/>
      <c r="K629" s="236"/>
      <c r="L629" s="240"/>
      <c r="M629" s="241"/>
      <c r="N629" s="242"/>
      <c r="O629" s="242"/>
      <c r="P629" s="242"/>
      <c r="Q629" s="242"/>
      <c r="R629" s="242"/>
      <c r="S629" s="242"/>
      <c r="T629" s="243"/>
      <c r="U629" s="13"/>
      <c r="V629" s="13"/>
      <c r="W629" s="13"/>
      <c r="X629" s="13"/>
      <c r="Y629" s="13"/>
      <c r="Z629" s="13"/>
      <c r="AA629" s="13"/>
      <c r="AB629" s="13"/>
      <c r="AC629" s="13"/>
      <c r="AD629" s="13"/>
      <c r="AE629" s="13"/>
      <c r="AT629" s="244" t="s">
        <v>206</v>
      </c>
      <c r="AU629" s="244" t="s">
        <v>78</v>
      </c>
      <c r="AV629" s="13" t="s">
        <v>76</v>
      </c>
      <c r="AW629" s="13" t="s">
        <v>31</v>
      </c>
      <c r="AX629" s="13" t="s">
        <v>69</v>
      </c>
      <c r="AY629" s="244" t="s">
        <v>193</v>
      </c>
    </row>
    <row r="630" s="14" customFormat="1">
      <c r="A630" s="14"/>
      <c r="B630" s="245"/>
      <c r="C630" s="246"/>
      <c r="D630" s="228" t="s">
        <v>206</v>
      </c>
      <c r="E630" s="247" t="s">
        <v>19</v>
      </c>
      <c r="F630" s="248" t="s">
        <v>281</v>
      </c>
      <c r="G630" s="246"/>
      <c r="H630" s="249">
        <v>10</v>
      </c>
      <c r="I630" s="250"/>
      <c r="J630" s="246"/>
      <c r="K630" s="246"/>
      <c r="L630" s="251"/>
      <c r="M630" s="252"/>
      <c r="N630" s="253"/>
      <c r="O630" s="253"/>
      <c r="P630" s="253"/>
      <c r="Q630" s="253"/>
      <c r="R630" s="253"/>
      <c r="S630" s="253"/>
      <c r="T630" s="254"/>
      <c r="U630" s="14"/>
      <c r="V630" s="14"/>
      <c r="W630" s="14"/>
      <c r="X630" s="14"/>
      <c r="Y630" s="14"/>
      <c r="Z630" s="14"/>
      <c r="AA630" s="14"/>
      <c r="AB630" s="14"/>
      <c r="AC630" s="14"/>
      <c r="AD630" s="14"/>
      <c r="AE630" s="14"/>
      <c r="AT630" s="255" t="s">
        <v>206</v>
      </c>
      <c r="AU630" s="255" t="s">
        <v>78</v>
      </c>
      <c r="AV630" s="14" t="s">
        <v>78</v>
      </c>
      <c r="AW630" s="14" t="s">
        <v>31</v>
      </c>
      <c r="AX630" s="14" t="s">
        <v>69</v>
      </c>
      <c r="AY630" s="255" t="s">
        <v>193</v>
      </c>
    </row>
    <row r="631" s="13" customFormat="1">
      <c r="A631" s="13"/>
      <c r="B631" s="235"/>
      <c r="C631" s="236"/>
      <c r="D631" s="228" t="s">
        <v>206</v>
      </c>
      <c r="E631" s="237" t="s">
        <v>19</v>
      </c>
      <c r="F631" s="238" t="s">
        <v>1724</v>
      </c>
      <c r="G631" s="236"/>
      <c r="H631" s="237" t="s">
        <v>19</v>
      </c>
      <c r="I631" s="239"/>
      <c r="J631" s="236"/>
      <c r="K631" s="236"/>
      <c r="L631" s="240"/>
      <c r="M631" s="241"/>
      <c r="N631" s="242"/>
      <c r="O631" s="242"/>
      <c r="P631" s="242"/>
      <c r="Q631" s="242"/>
      <c r="R631" s="242"/>
      <c r="S631" s="242"/>
      <c r="T631" s="243"/>
      <c r="U631" s="13"/>
      <c r="V631" s="13"/>
      <c r="W631" s="13"/>
      <c r="X631" s="13"/>
      <c r="Y631" s="13"/>
      <c r="Z631" s="13"/>
      <c r="AA631" s="13"/>
      <c r="AB631" s="13"/>
      <c r="AC631" s="13"/>
      <c r="AD631" s="13"/>
      <c r="AE631" s="13"/>
      <c r="AT631" s="244" t="s">
        <v>206</v>
      </c>
      <c r="AU631" s="244" t="s">
        <v>78</v>
      </c>
      <c r="AV631" s="13" t="s">
        <v>76</v>
      </c>
      <c r="AW631" s="13" t="s">
        <v>31</v>
      </c>
      <c r="AX631" s="13" t="s">
        <v>69</v>
      </c>
      <c r="AY631" s="244" t="s">
        <v>193</v>
      </c>
    </row>
    <row r="632" s="14" customFormat="1">
      <c r="A632" s="14"/>
      <c r="B632" s="245"/>
      <c r="C632" s="246"/>
      <c r="D632" s="228" t="s">
        <v>206</v>
      </c>
      <c r="E632" s="247" t="s">
        <v>19</v>
      </c>
      <c r="F632" s="248" t="s">
        <v>2138</v>
      </c>
      <c r="G632" s="246"/>
      <c r="H632" s="249">
        <v>64.400000000000006</v>
      </c>
      <c r="I632" s="250"/>
      <c r="J632" s="246"/>
      <c r="K632" s="246"/>
      <c r="L632" s="251"/>
      <c r="M632" s="252"/>
      <c r="N632" s="253"/>
      <c r="O632" s="253"/>
      <c r="P632" s="253"/>
      <c r="Q632" s="253"/>
      <c r="R632" s="253"/>
      <c r="S632" s="253"/>
      <c r="T632" s="254"/>
      <c r="U632" s="14"/>
      <c r="V632" s="14"/>
      <c r="W632" s="14"/>
      <c r="X632" s="14"/>
      <c r="Y632" s="14"/>
      <c r="Z632" s="14"/>
      <c r="AA632" s="14"/>
      <c r="AB632" s="14"/>
      <c r="AC632" s="14"/>
      <c r="AD632" s="14"/>
      <c r="AE632" s="14"/>
      <c r="AT632" s="255" t="s">
        <v>206</v>
      </c>
      <c r="AU632" s="255" t="s">
        <v>78</v>
      </c>
      <c r="AV632" s="14" t="s">
        <v>78</v>
      </c>
      <c r="AW632" s="14" t="s">
        <v>31</v>
      </c>
      <c r="AX632" s="14" t="s">
        <v>69</v>
      </c>
      <c r="AY632" s="255" t="s">
        <v>193</v>
      </c>
    </row>
    <row r="633" s="13" customFormat="1">
      <c r="A633" s="13"/>
      <c r="B633" s="235"/>
      <c r="C633" s="236"/>
      <c r="D633" s="228" t="s">
        <v>206</v>
      </c>
      <c r="E633" s="237" t="s">
        <v>19</v>
      </c>
      <c r="F633" s="238" t="s">
        <v>2139</v>
      </c>
      <c r="G633" s="236"/>
      <c r="H633" s="237" t="s">
        <v>19</v>
      </c>
      <c r="I633" s="239"/>
      <c r="J633" s="236"/>
      <c r="K633" s="236"/>
      <c r="L633" s="240"/>
      <c r="M633" s="241"/>
      <c r="N633" s="242"/>
      <c r="O633" s="242"/>
      <c r="P633" s="242"/>
      <c r="Q633" s="242"/>
      <c r="R633" s="242"/>
      <c r="S633" s="242"/>
      <c r="T633" s="243"/>
      <c r="U633" s="13"/>
      <c r="V633" s="13"/>
      <c r="W633" s="13"/>
      <c r="X633" s="13"/>
      <c r="Y633" s="13"/>
      <c r="Z633" s="13"/>
      <c r="AA633" s="13"/>
      <c r="AB633" s="13"/>
      <c r="AC633" s="13"/>
      <c r="AD633" s="13"/>
      <c r="AE633" s="13"/>
      <c r="AT633" s="244" t="s">
        <v>206</v>
      </c>
      <c r="AU633" s="244" t="s">
        <v>78</v>
      </c>
      <c r="AV633" s="13" t="s">
        <v>76</v>
      </c>
      <c r="AW633" s="13" t="s">
        <v>31</v>
      </c>
      <c r="AX633" s="13" t="s">
        <v>69</v>
      </c>
      <c r="AY633" s="244" t="s">
        <v>193</v>
      </c>
    </row>
    <row r="634" s="14" customFormat="1">
      <c r="A634" s="14"/>
      <c r="B634" s="245"/>
      <c r="C634" s="246"/>
      <c r="D634" s="228" t="s">
        <v>206</v>
      </c>
      <c r="E634" s="247" t="s">
        <v>19</v>
      </c>
      <c r="F634" s="248" t="s">
        <v>2140</v>
      </c>
      <c r="G634" s="246"/>
      <c r="H634" s="249">
        <v>108</v>
      </c>
      <c r="I634" s="250"/>
      <c r="J634" s="246"/>
      <c r="K634" s="246"/>
      <c r="L634" s="251"/>
      <c r="M634" s="252"/>
      <c r="N634" s="253"/>
      <c r="O634" s="253"/>
      <c r="P634" s="253"/>
      <c r="Q634" s="253"/>
      <c r="R634" s="253"/>
      <c r="S634" s="253"/>
      <c r="T634" s="254"/>
      <c r="U634" s="14"/>
      <c r="V634" s="14"/>
      <c r="W634" s="14"/>
      <c r="X634" s="14"/>
      <c r="Y634" s="14"/>
      <c r="Z634" s="14"/>
      <c r="AA634" s="14"/>
      <c r="AB634" s="14"/>
      <c r="AC634" s="14"/>
      <c r="AD634" s="14"/>
      <c r="AE634" s="14"/>
      <c r="AT634" s="255" t="s">
        <v>206</v>
      </c>
      <c r="AU634" s="255" t="s">
        <v>78</v>
      </c>
      <c r="AV634" s="14" t="s">
        <v>78</v>
      </c>
      <c r="AW634" s="14" t="s">
        <v>31</v>
      </c>
      <c r="AX634" s="14" t="s">
        <v>69</v>
      </c>
      <c r="AY634" s="255" t="s">
        <v>193</v>
      </c>
    </row>
    <row r="635" s="15" customFormat="1">
      <c r="A635" s="15"/>
      <c r="B635" s="256"/>
      <c r="C635" s="257"/>
      <c r="D635" s="228" t="s">
        <v>206</v>
      </c>
      <c r="E635" s="258" t="s">
        <v>19</v>
      </c>
      <c r="F635" s="259" t="s">
        <v>218</v>
      </c>
      <c r="G635" s="257"/>
      <c r="H635" s="260">
        <v>243.80000000000001</v>
      </c>
      <c r="I635" s="261"/>
      <c r="J635" s="257"/>
      <c r="K635" s="257"/>
      <c r="L635" s="262"/>
      <c r="M635" s="263"/>
      <c r="N635" s="264"/>
      <c r="O635" s="264"/>
      <c r="P635" s="264"/>
      <c r="Q635" s="264"/>
      <c r="R635" s="264"/>
      <c r="S635" s="264"/>
      <c r="T635" s="265"/>
      <c r="U635" s="15"/>
      <c r="V635" s="15"/>
      <c r="W635" s="15"/>
      <c r="X635" s="15"/>
      <c r="Y635" s="15"/>
      <c r="Z635" s="15"/>
      <c r="AA635" s="15"/>
      <c r="AB635" s="15"/>
      <c r="AC635" s="15"/>
      <c r="AD635" s="15"/>
      <c r="AE635" s="15"/>
      <c r="AT635" s="266" t="s">
        <v>206</v>
      </c>
      <c r="AU635" s="266" t="s">
        <v>78</v>
      </c>
      <c r="AV635" s="15" t="s">
        <v>200</v>
      </c>
      <c r="AW635" s="15" t="s">
        <v>31</v>
      </c>
      <c r="AX635" s="15" t="s">
        <v>76</v>
      </c>
      <c r="AY635" s="266" t="s">
        <v>193</v>
      </c>
    </row>
    <row r="636" s="2" customFormat="1" ht="16.5" customHeight="1">
      <c r="A636" s="41"/>
      <c r="B636" s="42"/>
      <c r="C636" s="215" t="s">
        <v>710</v>
      </c>
      <c r="D636" s="215" t="s">
        <v>195</v>
      </c>
      <c r="E636" s="216" t="s">
        <v>2141</v>
      </c>
      <c r="F636" s="217" t="s">
        <v>2142</v>
      </c>
      <c r="G636" s="218" t="s">
        <v>258</v>
      </c>
      <c r="H636" s="219">
        <v>770</v>
      </c>
      <c r="I636" s="220"/>
      <c r="J636" s="221">
        <f>ROUND(I636*H636,2)</f>
        <v>0</v>
      </c>
      <c r="K636" s="217" t="s">
        <v>199</v>
      </c>
      <c r="L636" s="47"/>
      <c r="M636" s="222" t="s">
        <v>19</v>
      </c>
      <c r="N636" s="223" t="s">
        <v>40</v>
      </c>
      <c r="O636" s="87"/>
      <c r="P636" s="224">
        <f>O636*H636</f>
        <v>0</v>
      </c>
      <c r="Q636" s="224">
        <v>4.0000000000000003E-05</v>
      </c>
      <c r="R636" s="224">
        <f>Q636*H636</f>
        <v>0.030800000000000001</v>
      </c>
      <c r="S636" s="224">
        <v>0</v>
      </c>
      <c r="T636" s="225">
        <f>S636*H636</f>
        <v>0</v>
      </c>
      <c r="U636" s="41"/>
      <c r="V636" s="41"/>
      <c r="W636" s="41"/>
      <c r="X636" s="41"/>
      <c r="Y636" s="41"/>
      <c r="Z636" s="41"/>
      <c r="AA636" s="41"/>
      <c r="AB636" s="41"/>
      <c r="AC636" s="41"/>
      <c r="AD636" s="41"/>
      <c r="AE636" s="41"/>
      <c r="AR636" s="226" t="s">
        <v>200</v>
      </c>
      <c r="AT636" s="226" t="s">
        <v>195</v>
      </c>
      <c r="AU636" s="226" t="s">
        <v>78</v>
      </c>
      <c r="AY636" s="20" t="s">
        <v>193</v>
      </c>
      <c r="BE636" s="227">
        <f>IF(N636="základní",J636,0)</f>
        <v>0</v>
      </c>
      <c r="BF636" s="227">
        <f>IF(N636="snížená",J636,0)</f>
        <v>0</v>
      </c>
      <c r="BG636" s="227">
        <f>IF(N636="zákl. přenesená",J636,0)</f>
        <v>0</v>
      </c>
      <c r="BH636" s="227">
        <f>IF(N636="sníž. přenesená",J636,0)</f>
        <v>0</v>
      </c>
      <c r="BI636" s="227">
        <f>IF(N636="nulová",J636,0)</f>
        <v>0</v>
      </c>
      <c r="BJ636" s="20" t="s">
        <v>76</v>
      </c>
      <c r="BK636" s="227">
        <f>ROUND(I636*H636,2)</f>
        <v>0</v>
      </c>
      <c r="BL636" s="20" t="s">
        <v>200</v>
      </c>
      <c r="BM636" s="226" t="s">
        <v>2143</v>
      </c>
    </row>
    <row r="637" s="2" customFormat="1">
      <c r="A637" s="41"/>
      <c r="B637" s="42"/>
      <c r="C637" s="43"/>
      <c r="D637" s="228" t="s">
        <v>202</v>
      </c>
      <c r="E637" s="43"/>
      <c r="F637" s="229" t="s">
        <v>2144</v>
      </c>
      <c r="G637" s="43"/>
      <c r="H637" s="43"/>
      <c r="I637" s="230"/>
      <c r="J637" s="43"/>
      <c r="K637" s="43"/>
      <c r="L637" s="47"/>
      <c r="M637" s="231"/>
      <c r="N637" s="232"/>
      <c r="O637" s="87"/>
      <c r="P637" s="87"/>
      <c r="Q637" s="87"/>
      <c r="R637" s="87"/>
      <c r="S637" s="87"/>
      <c r="T637" s="88"/>
      <c r="U637" s="41"/>
      <c r="V637" s="41"/>
      <c r="W637" s="41"/>
      <c r="X637" s="41"/>
      <c r="Y637" s="41"/>
      <c r="Z637" s="41"/>
      <c r="AA637" s="41"/>
      <c r="AB637" s="41"/>
      <c r="AC637" s="41"/>
      <c r="AD637" s="41"/>
      <c r="AE637" s="41"/>
      <c r="AT637" s="20" t="s">
        <v>202</v>
      </c>
      <c r="AU637" s="20" t="s">
        <v>78</v>
      </c>
    </row>
    <row r="638" s="2" customFormat="1">
      <c r="A638" s="41"/>
      <c r="B638" s="42"/>
      <c r="C638" s="43"/>
      <c r="D638" s="233" t="s">
        <v>204</v>
      </c>
      <c r="E638" s="43"/>
      <c r="F638" s="234" t="s">
        <v>2145</v>
      </c>
      <c r="G638" s="43"/>
      <c r="H638" s="43"/>
      <c r="I638" s="230"/>
      <c r="J638" s="43"/>
      <c r="K638" s="43"/>
      <c r="L638" s="47"/>
      <c r="M638" s="231"/>
      <c r="N638" s="232"/>
      <c r="O638" s="87"/>
      <c r="P638" s="87"/>
      <c r="Q638" s="87"/>
      <c r="R638" s="87"/>
      <c r="S638" s="87"/>
      <c r="T638" s="88"/>
      <c r="U638" s="41"/>
      <c r="V638" s="41"/>
      <c r="W638" s="41"/>
      <c r="X638" s="41"/>
      <c r="Y638" s="41"/>
      <c r="Z638" s="41"/>
      <c r="AA638" s="41"/>
      <c r="AB638" s="41"/>
      <c r="AC638" s="41"/>
      <c r="AD638" s="41"/>
      <c r="AE638" s="41"/>
      <c r="AT638" s="20" t="s">
        <v>204</v>
      </c>
      <c r="AU638" s="20" t="s">
        <v>78</v>
      </c>
    </row>
    <row r="639" s="13" customFormat="1">
      <c r="A639" s="13"/>
      <c r="B639" s="235"/>
      <c r="C639" s="236"/>
      <c r="D639" s="228" t="s">
        <v>206</v>
      </c>
      <c r="E639" s="237" t="s">
        <v>19</v>
      </c>
      <c r="F639" s="238" t="s">
        <v>279</v>
      </c>
      <c r="G639" s="236"/>
      <c r="H639" s="237" t="s">
        <v>19</v>
      </c>
      <c r="I639" s="239"/>
      <c r="J639" s="236"/>
      <c r="K639" s="236"/>
      <c r="L639" s="240"/>
      <c r="M639" s="241"/>
      <c r="N639" s="242"/>
      <c r="O639" s="242"/>
      <c r="P639" s="242"/>
      <c r="Q639" s="242"/>
      <c r="R639" s="242"/>
      <c r="S639" s="242"/>
      <c r="T639" s="243"/>
      <c r="U639" s="13"/>
      <c r="V639" s="13"/>
      <c r="W639" s="13"/>
      <c r="X639" s="13"/>
      <c r="Y639" s="13"/>
      <c r="Z639" s="13"/>
      <c r="AA639" s="13"/>
      <c r="AB639" s="13"/>
      <c r="AC639" s="13"/>
      <c r="AD639" s="13"/>
      <c r="AE639" s="13"/>
      <c r="AT639" s="244" t="s">
        <v>206</v>
      </c>
      <c r="AU639" s="244" t="s">
        <v>78</v>
      </c>
      <c r="AV639" s="13" t="s">
        <v>76</v>
      </c>
      <c r="AW639" s="13" t="s">
        <v>31</v>
      </c>
      <c r="AX639" s="13" t="s">
        <v>69</v>
      </c>
      <c r="AY639" s="244" t="s">
        <v>193</v>
      </c>
    </row>
    <row r="640" s="14" customFormat="1">
      <c r="A640" s="14"/>
      <c r="B640" s="245"/>
      <c r="C640" s="246"/>
      <c r="D640" s="228" t="s">
        <v>206</v>
      </c>
      <c r="E640" s="247" t="s">
        <v>19</v>
      </c>
      <c r="F640" s="248" t="s">
        <v>2146</v>
      </c>
      <c r="G640" s="246"/>
      <c r="H640" s="249">
        <v>770</v>
      </c>
      <c r="I640" s="250"/>
      <c r="J640" s="246"/>
      <c r="K640" s="246"/>
      <c r="L640" s="251"/>
      <c r="M640" s="252"/>
      <c r="N640" s="253"/>
      <c r="O640" s="253"/>
      <c r="P640" s="253"/>
      <c r="Q640" s="253"/>
      <c r="R640" s="253"/>
      <c r="S640" s="253"/>
      <c r="T640" s="254"/>
      <c r="U640" s="14"/>
      <c r="V640" s="14"/>
      <c r="W640" s="14"/>
      <c r="X640" s="14"/>
      <c r="Y640" s="14"/>
      <c r="Z640" s="14"/>
      <c r="AA640" s="14"/>
      <c r="AB640" s="14"/>
      <c r="AC640" s="14"/>
      <c r="AD640" s="14"/>
      <c r="AE640" s="14"/>
      <c r="AT640" s="255" t="s">
        <v>206</v>
      </c>
      <c r="AU640" s="255" t="s">
        <v>78</v>
      </c>
      <c r="AV640" s="14" t="s">
        <v>78</v>
      </c>
      <c r="AW640" s="14" t="s">
        <v>31</v>
      </c>
      <c r="AX640" s="14" t="s">
        <v>76</v>
      </c>
      <c r="AY640" s="255" t="s">
        <v>193</v>
      </c>
    </row>
    <row r="641" s="12" customFormat="1" ht="22.8" customHeight="1">
      <c r="A641" s="12"/>
      <c r="B641" s="199"/>
      <c r="C641" s="200"/>
      <c r="D641" s="201" t="s">
        <v>68</v>
      </c>
      <c r="E641" s="213" t="s">
        <v>679</v>
      </c>
      <c r="F641" s="213" t="s">
        <v>680</v>
      </c>
      <c r="G641" s="200"/>
      <c r="H641" s="200"/>
      <c r="I641" s="203"/>
      <c r="J641" s="214">
        <f>BK641</f>
        <v>0</v>
      </c>
      <c r="K641" s="200"/>
      <c r="L641" s="205"/>
      <c r="M641" s="206"/>
      <c r="N641" s="207"/>
      <c r="O641" s="207"/>
      <c r="P641" s="208">
        <f>SUM(P642:P644)</f>
        <v>0</v>
      </c>
      <c r="Q641" s="207"/>
      <c r="R641" s="208">
        <f>SUM(R642:R644)</f>
        <v>0</v>
      </c>
      <c r="S641" s="207"/>
      <c r="T641" s="209">
        <f>SUM(T642:T644)</f>
        <v>0</v>
      </c>
      <c r="U641" s="12"/>
      <c r="V641" s="12"/>
      <c r="W641" s="12"/>
      <c r="X641" s="12"/>
      <c r="Y641" s="12"/>
      <c r="Z641" s="12"/>
      <c r="AA641" s="12"/>
      <c r="AB641" s="12"/>
      <c r="AC641" s="12"/>
      <c r="AD641" s="12"/>
      <c r="AE641" s="12"/>
      <c r="AR641" s="210" t="s">
        <v>76</v>
      </c>
      <c r="AT641" s="211" t="s">
        <v>68</v>
      </c>
      <c r="AU641" s="211" t="s">
        <v>76</v>
      </c>
      <c r="AY641" s="210" t="s">
        <v>193</v>
      </c>
      <c r="BK641" s="212">
        <f>SUM(BK642:BK644)</f>
        <v>0</v>
      </c>
    </row>
    <row r="642" s="2" customFormat="1" ht="16.5" customHeight="1">
      <c r="A642" s="41"/>
      <c r="B642" s="42"/>
      <c r="C642" s="215" t="s">
        <v>719</v>
      </c>
      <c r="D642" s="215" t="s">
        <v>195</v>
      </c>
      <c r="E642" s="216" t="s">
        <v>2147</v>
      </c>
      <c r="F642" s="217" t="s">
        <v>2148</v>
      </c>
      <c r="G642" s="218" t="s">
        <v>248</v>
      </c>
      <c r="H642" s="219">
        <v>130.09399999999999</v>
      </c>
      <c r="I642" s="220"/>
      <c r="J642" s="221">
        <f>ROUND(I642*H642,2)</f>
        <v>0</v>
      </c>
      <c r="K642" s="217" t="s">
        <v>199</v>
      </c>
      <c r="L642" s="47"/>
      <c r="M642" s="222" t="s">
        <v>19</v>
      </c>
      <c r="N642" s="223" t="s">
        <v>40</v>
      </c>
      <c r="O642" s="87"/>
      <c r="P642" s="224">
        <f>O642*H642</f>
        <v>0</v>
      </c>
      <c r="Q642" s="224">
        <v>0</v>
      </c>
      <c r="R642" s="224">
        <f>Q642*H642</f>
        <v>0</v>
      </c>
      <c r="S642" s="224">
        <v>0</v>
      </c>
      <c r="T642" s="225">
        <f>S642*H642</f>
        <v>0</v>
      </c>
      <c r="U642" s="41"/>
      <c r="V642" s="41"/>
      <c r="W642" s="41"/>
      <c r="X642" s="41"/>
      <c r="Y642" s="41"/>
      <c r="Z642" s="41"/>
      <c r="AA642" s="41"/>
      <c r="AB642" s="41"/>
      <c r="AC642" s="41"/>
      <c r="AD642" s="41"/>
      <c r="AE642" s="41"/>
      <c r="AR642" s="226" t="s">
        <v>200</v>
      </c>
      <c r="AT642" s="226" t="s">
        <v>195</v>
      </c>
      <c r="AU642" s="226" t="s">
        <v>78</v>
      </c>
      <c r="AY642" s="20" t="s">
        <v>193</v>
      </c>
      <c r="BE642" s="227">
        <f>IF(N642="základní",J642,0)</f>
        <v>0</v>
      </c>
      <c r="BF642" s="227">
        <f>IF(N642="snížená",J642,0)</f>
        <v>0</v>
      </c>
      <c r="BG642" s="227">
        <f>IF(N642="zákl. přenesená",J642,0)</f>
        <v>0</v>
      </c>
      <c r="BH642" s="227">
        <f>IF(N642="sníž. přenesená",J642,0)</f>
        <v>0</v>
      </c>
      <c r="BI642" s="227">
        <f>IF(N642="nulová",J642,0)</f>
        <v>0</v>
      </c>
      <c r="BJ642" s="20" t="s">
        <v>76</v>
      </c>
      <c r="BK642" s="227">
        <f>ROUND(I642*H642,2)</f>
        <v>0</v>
      </c>
      <c r="BL642" s="20" t="s">
        <v>200</v>
      </c>
      <c r="BM642" s="226" t="s">
        <v>2149</v>
      </c>
    </row>
    <row r="643" s="2" customFormat="1">
      <c r="A643" s="41"/>
      <c r="B643" s="42"/>
      <c r="C643" s="43"/>
      <c r="D643" s="228" t="s">
        <v>202</v>
      </c>
      <c r="E643" s="43"/>
      <c r="F643" s="229" t="s">
        <v>2150</v>
      </c>
      <c r="G643" s="43"/>
      <c r="H643" s="43"/>
      <c r="I643" s="230"/>
      <c r="J643" s="43"/>
      <c r="K643" s="43"/>
      <c r="L643" s="47"/>
      <c r="M643" s="231"/>
      <c r="N643" s="232"/>
      <c r="O643" s="87"/>
      <c r="P643" s="87"/>
      <c r="Q643" s="87"/>
      <c r="R643" s="87"/>
      <c r="S643" s="87"/>
      <c r="T643" s="88"/>
      <c r="U643" s="41"/>
      <c r="V643" s="41"/>
      <c r="W643" s="41"/>
      <c r="X643" s="41"/>
      <c r="Y643" s="41"/>
      <c r="Z643" s="41"/>
      <c r="AA643" s="41"/>
      <c r="AB643" s="41"/>
      <c r="AC643" s="41"/>
      <c r="AD643" s="41"/>
      <c r="AE643" s="41"/>
      <c r="AT643" s="20" t="s">
        <v>202</v>
      </c>
      <c r="AU643" s="20" t="s">
        <v>78</v>
      </c>
    </row>
    <row r="644" s="2" customFormat="1">
      <c r="A644" s="41"/>
      <c r="B644" s="42"/>
      <c r="C644" s="43"/>
      <c r="D644" s="233" t="s">
        <v>204</v>
      </c>
      <c r="E644" s="43"/>
      <c r="F644" s="234" t="s">
        <v>2151</v>
      </c>
      <c r="G644" s="43"/>
      <c r="H644" s="43"/>
      <c r="I644" s="230"/>
      <c r="J644" s="43"/>
      <c r="K644" s="43"/>
      <c r="L644" s="47"/>
      <c r="M644" s="231"/>
      <c r="N644" s="232"/>
      <c r="O644" s="87"/>
      <c r="P644" s="87"/>
      <c r="Q644" s="87"/>
      <c r="R644" s="87"/>
      <c r="S644" s="87"/>
      <c r="T644" s="88"/>
      <c r="U644" s="41"/>
      <c r="V644" s="41"/>
      <c r="W644" s="41"/>
      <c r="X644" s="41"/>
      <c r="Y644" s="41"/>
      <c r="Z644" s="41"/>
      <c r="AA644" s="41"/>
      <c r="AB644" s="41"/>
      <c r="AC644" s="41"/>
      <c r="AD644" s="41"/>
      <c r="AE644" s="41"/>
      <c r="AT644" s="20" t="s">
        <v>204</v>
      </c>
      <c r="AU644" s="20" t="s">
        <v>78</v>
      </c>
    </row>
    <row r="645" s="12" customFormat="1" ht="25.92" customHeight="1">
      <c r="A645" s="12"/>
      <c r="B645" s="199"/>
      <c r="C645" s="200"/>
      <c r="D645" s="201" t="s">
        <v>68</v>
      </c>
      <c r="E645" s="202" t="s">
        <v>687</v>
      </c>
      <c r="F645" s="202" t="s">
        <v>688</v>
      </c>
      <c r="G645" s="200"/>
      <c r="H645" s="200"/>
      <c r="I645" s="203"/>
      <c r="J645" s="204">
        <f>BK645</f>
        <v>0</v>
      </c>
      <c r="K645" s="200"/>
      <c r="L645" s="205"/>
      <c r="M645" s="206"/>
      <c r="N645" s="207"/>
      <c r="O645" s="207"/>
      <c r="P645" s="208">
        <f>P646+P722+P781+P881+P886+P899+P907+P916+P931+P1175+P1183+P1221+P1228</f>
        <v>0</v>
      </c>
      <c r="Q645" s="207"/>
      <c r="R645" s="208">
        <f>R646+R722+R781+R881+R886+R899+R907+R916+R931+R1175+R1183+R1221+R1228</f>
        <v>8.7083717585999985</v>
      </c>
      <c r="S645" s="207"/>
      <c r="T645" s="209">
        <f>T646+T722+T781+T881+T886+T899+T907+T916+T931+T1175+T1183+T1221+T1228</f>
        <v>0</v>
      </c>
      <c r="U645" s="12"/>
      <c r="V645" s="12"/>
      <c r="W645" s="12"/>
      <c r="X645" s="12"/>
      <c r="Y645" s="12"/>
      <c r="Z645" s="12"/>
      <c r="AA645" s="12"/>
      <c r="AB645" s="12"/>
      <c r="AC645" s="12"/>
      <c r="AD645" s="12"/>
      <c r="AE645" s="12"/>
      <c r="AR645" s="210" t="s">
        <v>78</v>
      </c>
      <c r="AT645" s="211" t="s">
        <v>68</v>
      </c>
      <c r="AU645" s="211" t="s">
        <v>69</v>
      </c>
      <c r="AY645" s="210" t="s">
        <v>193</v>
      </c>
      <c r="BK645" s="212">
        <f>BK646+BK722+BK781+BK881+BK886+BK899+BK907+BK916+BK931+BK1175+BK1183+BK1221+BK1228</f>
        <v>0</v>
      </c>
    </row>
    <row r="646" s="12" customFormat="1" ht="22.8" customHeight="1">
      <c r="A646" s="12"/>
      <c r="B646" s="199"/>
      <c r="C646" s="200"/>
      <c r="D646" s="201" t="s">
        <v>68</v>
      </c>
      <c r="E646" s="213" t="s">
        <v>689</v>
      </c>
      <c r="F646" s="213" t="s">
        <v>690</v>
      </c>
      <c r="G646" s="200"/>
      <c r="H646" s="200"/>
      <c r="I646" s="203"/>
      <c r="J646" s="214">
        <f>BK646</f>
        <v>0</v>
      </c>
      <c r="K646" s="200"/>
      <c r="L646" s="205"/>
      <c r="M646" s="206"/>
      <c r="N646" s="207"/>
      <c r="O646" s="207"/>
      <c r="P646" s="208">
        <f>SUM(P647:P721)</f>
        <v>0</v>
      </c>
      <c r="Q646" s="207"/>
      <c r="R646" s="208">
        <f>SUM(R647:R721)</f>
        <v>0.57698915999999989</v>
      </c>
      <c r="S646" s="207"/>
      <c r="T646" s="209">
        <f>SUM(T647:T721)</f>
        <v>0</v>
      </c>
      <c r="U646" s="12"/>
      <c r="V646" s="12"/>
      <c r="W646" s="12"/>
      <c r="X646" s="12"/>
      <c r="Y646" s="12"/>
      <c r="Z646" s="12"/>
      <c r="AA646" s="12"/>
      <c r="AB646" s="12"/>
      <c r="AC646" s="12"/>
      <c r="AD646" s="12"/>
      <c r="AE646" s="12"/>
      <c r="AR646" s="210" t="s">
        <v>78</v>
      </c>
      <c r="AT646" s="211" t="s">
        <v>68</v>
      </c>
      <c r="AU646" s="211" t="s">
        <v>76</v>
      </c>
      <c r="AY646" s="210" t="s">
        <v>193</v>
      </c>
      <c r="BK646" s="212">
        <f>SUM(BK647:BK721)</f>
        <v>0</v>
      </c>
    </row>
    <row r="647" s="2" customFormat="1" ht="16.5" customHeight="1">
      <c r="A647" s="41"/>
      <c r="B647" s="42"/>
      <c r="C647" s="215" t="s">
        <v>724</v>
      </c>
      <c r="D647" s="215" t="s">
        <v>195</v>
      </c>
      <c r="E647" s="216" t="s">
        <v>2152</v>
      </c>
      <c r="F647" s="217" t="s">
        <v>2153</v>
      </c>
      <c r="G647" s="218" t="s">
        <v>258</v>
      </c>
      <c r="H647" s="219">
        <v>40.700000000000003</v>
      </c>
      <c r="I647" s="220"/>
      <c r="J647" s="221">
        <f>ROUND(I647*H647,2)</f>
        <v>0</v>
      </c>
      <c r="K647" s="217" t="s">
        <v>199</v>
      </c>
      <c r="L647" s="47"/>
      <c r="M647" s="222" t="s">
        <v>19</v>
      </c>
      <c r="N647" s="223" t="s">
        <v>40</v>
      </c>
      <c r="O647" s="87"/>
      <c r="P647" s="224">
        <f>O647*H647</f>
        <v>0</v>
      </c>
      <c r="Q647" s="224">
        <v>0</v>
      </c>
      <c r="R647" s="224">
        <f>Q647*H647</f>
        <v>0</v>
      </c>
      <c r="S647" s="224">
        <v>0</v>
      </c>
      <c r="T647" s="225">
        <f>S647*H647</f>
        <v>0</v>
      </c>
      <c r="U647" s="41"/>
      <c r="V647" s="41"/>
      <c r="W647" s="41"/>
      <c r="X647" s="41"/>
      <c r="Y647" s="41"/>
      <c r="Z647" s="41"/>
      <c r="AA647" s="41"/>
      <c r="AB647" s="41"/>
      <c r="AC647" s="41"/>
      <c r="AD647" s="41"/>
      <c r="AE647" s="41"/>
      <c r="AR647" s="226" t="s">
        <v>323</v>
      </c>
      <c r="AT647" s="226" t="s">
        <v>195</v>
      </c>
      <c r="AU647" s="226" t="s">
        <v>78</v>
      </c>
      <c r="AY647" s="20" t="s">
        <v>193</v>
      </c>
      <c r="BE647" s="227">
        <f>IF(N647="základní",J647,0)</f>
        <v>0</v>
      </c>
      <c r="BF647" s="227">
        <f>IF(N647="snížená",J647,0)</f>
        <v>0</v>
      </c>
      <c r="BG647" s="227">
        <f>IF(N647="zákl. přenesená",J647,0)</f>
        <v>0</v>
      </c>
      <c r="BH647" s="227">
        <f>IF(N647="sníž. přenesená",J647,0)</f>
        <v>0</v>
      </c>
      <c r="BI647" s="227">
        <f>IF(N647="nulová",J647,0)</f>
        <v>0</v>
      </c>
      <c r="BJ647" s="20" t="s">
        <v>76</v>
      </c>
      <c r="BK647" s="227">
        <f>ROUND(I647*H647,2)</f>
        <v>0</v>
      </c>
      <c r="BL647" s="20" t="s">
        <v>323</v>
      </c>
      <c r="BM647" s="226" t="s">
        <v>2154</v>
      </c>
    </row>
    <row r="648" s="2" customFormat="1">
      <c r="A648" s="41"/>
      <c r="B648" s="42"/>
      <c r="C648" s="43"/>
      <c r="D648" s="228" t="s">
        <v>202</v>
      </c>
      <c r="E648" s="43"/>
      <c r="F648" s="229" t="s">
        <v>2155</v>
      </c>
      <c r="G648" s="43"/>
      <c r="H648" s="43"/>
      <c r="I648" s="230"/>
      <c r="J648" s="43"/>
      <c r="K648" s="43"/>
      <c r="L648" s="47"/>
      <c r="M648" s="231"/>
      <c r="N648" s="232"/>
      <c r="O648" s="87"/>
      <c r="P648" s="87"/>
      <c r="Q648" s="87"/>
      <c r="R648" s="87"/>
      <c r="S648" s="87"/>
      <c r="T648" s="88"/>
      <c r="U648" s="41"/>
      <c r="V648" s="41"/>
      <c r="W648" s="41"/>
      <c r="X648" s="41"/>
      <c r="Y648" s="41"/>
      <c r="Z648" s="41"/>
      <c r="AA648" s="41"/>
      <c r="AB648" s="41"/>
      <c r="AC648" s="41"/>
      <c r="AD648" s="41"/>
      <c r="AE648" s="41"/>
      <c r="AT648" s="20" t="s">
        <v>202</v>
      </c>
      <c r="AU648" s="20" t="s">
        <v>78</v>
      </c>
    </row>
    <row r="649" s="2" customFormat="1">
      <c r="A649" s="41"/>
      <c r="B649" s="42"/>
      <c r="C649" s="43"/>
      <c r="D649" s="233" t="s">
        <v>204</v>
      </c>
      <c r="E649" s="43"/>
      <c r="F649" s="234" t="s">
        <v>2156</v>
      </c>
      <c r="G649" s="43"/>
      <c r="H649" s="43"/>
      <c r="I649" s="230"/>
      <c r="J649" s="43"/>
      <c r="K649" s="43"/>
      <c r="L649" s="47"/>
      <c r="M649" s="231"/>
      <c r="N649" s="232"/>
      <c r="O649" s="87"/>
      <c r="P649" s="87"/>
      <c r="Q649" s="87"/>
      <c r="R649" s="87"/>
      <c r="S649" s="87"/>
      <c r="T649" s="88"/>
      <c r="U649" s="41"/>
      <c r="V649" s="41"/>
      <c r="W649" s="41"/>
      <c r="X649" s="41"/>
      <c r="Y649" s="41"/>
      <c r="Z649" s="41"/>
      <c r="AA649" s="41"/>
      <c r="AB649" s="41"/>
      <c r="AC649" s="41"/>
      <c r="AD649" s="41"/>
      <c r="AE649" s="41"/>
      <c r="AT649" s="20" t="s">
        <v>204</v>
      </c>
      <c r="AU649" s="20" t="s">
        <v>78</v>
      </c>
    </row>
    <row r="650" s="13" customFormat="1">
      <c r="A650" s="13"/>
      <c r="B650" s="235"/>
      <c r="C650" s="236"/>
      <c r="D650" s="228" t="s">
        <v>206</v>
      </c>
      <c r="E650" s="237" t="s">
        <v>19</v>
      </c>
      <c r="F650" s="238" t="s">
        <v>279</v>
      </c>
      <c r="G650" s="236"/>
      <c r="H650" s="237" t="s">
        <v>19</v>
      </c>
      <c r="I650" s="239"/>
      <c r="J650" s="236"/>
      <c r="K650" s="236"/>
      <c r="L650" s="240"/>
      <c r="M650" s="241"/>
      <c r="N650" s="242"/>
      <c r="O650" s="242"/>
      <c r="P650" s="242"/>
      <c r="Q650" s="242"/>
      <c r="R650" s="242"/>
      <c r="S650" s="242"/>
      <c r="T650" s="243"/>
      <c r="U650" s="13"/>
      <c r="V650" s="13"/>
      <c r="W650" s="13"/>
      <c r="X650" s="13"/>
      <c r="Y650" s="13"/>
      <c r="Z650" s="13"/>
      <c r="AA650" s="13"/>
      <c r="AB650" s="13"/>
      <c r="AC650" s="13"/>
      <c r="AD650" s="13"/>
      <c r="AE650" s="13"/>
      <c r="AT650" s="244" t="s">
        <v>206</v>
      </c>
      <c r="AU650" s="244" t="s">
        <v>78</v>
      </c>
      <c r="AV650" s="13" t="s">
        <v>76</v>
      </c>
      <c r="AW650" s="13" t="s">
        <v>31</v>
      </c>
      <c r="AX650" s="13" t="s">
        <v>69</v>
      </c>
      <c r="AY650" s="244" t="s">
        <v>193</v>
      </c>
    </row>
    <row r="651" s="14" customFormat="1">
      <c r="A651" s="14"/>
      <c r="B651" s="245"/>
      <c r="C651" s="246"/>
      <c r="D651" s="228" t="s">
        <v>206</v>
      </c>
      <c r="E651" s="247" t="s">
        <v>19</v>
      </c>
      <c r="F651" s="248" t="s">
        <v>2157</v>
      </c>
      <c r="G651" s="246"/>
      <c r="H651" s="249">
        <v>40.700000000000003</v>
      </c>
      <c r="I651" s="250"/>
      <c r="J651" s="246"/>
      <c r="K651" s="246"/>
      <c r="L651" s="251"/>
      <c r="M651" s="252"/>
      <c r="N651" s="253"/>
      <c r="O651" s="253"/>
      <c r="P651" s="253"/>
      <c r="Q651" s="253"/>
      <c r="R651" s="253"/>
      <c r="S651" s="253"/>
      <c r="T651" s="254"/>
      <c r="U651" s="14"/>
      <c r="V651" s="14"/>
      <c r="W651" s="14"/>
      <c r="X651" s="14"/>
      <c r="Y651" s="14"/>
      <c r="Z651" s="14"/>
      <c r="AA651" s="14"/>
      <c r="AB651" s="14"/>
      <c r="AC651" s="14"/>
      <c r="AD651" s="14"/>
      <c r="AE651" s="14"/>
      <c r="AT651" s="255" t="s">
        <v>206</v>
      </c>
      <c r="AU651" s="255" t="s">
        <v>78</v>
      </c>
      <c r="AV651" s="14" t="s">
        <v>78</v>
      </c>
      <c r="AW651" s="14" t="s">
        <v>31</v>
      </c>
      <c r="AX651" s="14" t="s">
        <v>76</v>
      </c>
      <c r="AY651" s="255" t="s">
        <v>193</v>
      </c>
    </row>
    <row r="652" s="2" customFormat="1" ht="16.5" customHeight="1">
      <c r="A652" s="41"/>
      <c r="B652" s="42"/>
      <c r="C652" s="215" t="s">
        <v>731</v>
      </c>
      <c r="D652" s="215" t="s">
        <v>195</v>
      </c>
      <c r="E652" s="216" t="s">
        <v>2158</v>
      </c>
      <c r="F652" s="217" t="s">
        <v>2159</v>
      </c>
      <c r="G652" s="218" t="s">
        <v>258</v>
      </c>
      <c r="H652" s="219">
        <v>1.54</v>
      </c>
      <c r="I652" s="220"/>
      <c r="J652" s="221">
        <f>ROUND(I652*H652,2)</f>
        <v>0</v>
      </c>
      <c r="K652" s="217" t="s">
        <v>199</v>
      </c>
      <c r="L652" s="47"/>
      <c r="M652" s="222" t="s">
        <v>19</v>
      </c>
      <c r="N652" s="223" t="s">
        <v>40</v>
      </c>
      <c r="O652" s="87"/>
      <c r="P652" s="224">
        <f>O652*H652</f>
        <v>0</v>
      </c>
      <c r="Q652" s="224">
        <v>0</v>
      </c>
      <c r="R652" s="224">
        <f>Q652*H652</f>
        <v>0</v>
      </c>
      <c r="S652" s="224">
        <v>0</v>
      </c>
      <c r="T652" s="225">
        <f>S652*H652</f>
        <v>0</v>
      </c>
      <c r="U652" s="41"/>
      <c r="V652" s="41"/>
      <c r="W652" s="41"/>
      <c r="X652" s="41"/>
      <c r="Y652" s="41"/>
      <c r="Z652" s="41"/>
      <c r="AA652" s="41"/>
      <c r="AB652" s="41"/>
      <c r="AC652" s="41"/>
      <c r="AD652" s="41"/>
      <c r="AE652" s="41"/>
      <c r="AR652" s="226" t="s">
        <v>323</v>
      </c>
      <c r="AT652" s="226" t="s">
        <v>195</v>
      </c>
      <c r="AU652" s="226" t="s">
        <v>78</v>
      </c>
      <c r="AY652" s="20" t="s">
        <v>193</v>
      </c>
      <c r="BE652" s="227">
        <f>IF(N652="základní",J652,0)</f>
        <v>0</v>
      </c>
      <c r="BF652" s="227">
        <f>IF(N652="snížená",J652,0)</f>
        <v>0</v>
      </c>
      <c r="BG652" s="227">
        <f>IF(N652="zákl. přenesená",J652,0)</f>
        <v>0</v>
      </c>
      <c r="BH652" s="227">
        <f>IF(N652="sníž. přenesená",J652,0)</f>
        <v>0</v>
      </c>
      <c r="BI652" s="227">
        <f>IF(N652="nulová",J652,0)</f>
        <v>0</v>
      </c>
      <c r="BJ652" s="20" t="s">
        <v>76</v>
      </c>
      <c r="BK652" s="227">
        <f>ROUND(I652*H652,2)</f>
        <v>0</v>
      </c>
      <c r="BL652" s="20" t="s">
        <v>323</v>
      </c>
      <c r="BM652" s="226" t="s">
        <v>2160</v>
      </c>
    </row>
    <row r="653" s="2" customFormat="1">
      <c r="A653" s="41"/>
      <c r="B653" s="42"/>
      <c r="C653" s="43"/>
      <c r="D653" s="228" t="s">
        <v>202</v>
      </c>
      <c r="E653" s="43"/>
      <c r="F653" s="229" t="s">
        <v>2161</v>
      </c>
      <c r="G653" s="43"/>
      <c r="H653" s="43"/>
      <c r="I653" s="230"/>
      <c r="J653" s="43"/>
      <c r="K653" s="43"/>
      <c r="L653" s="47"/>
      <c r="M653" s="231"/>
      <c r="N653" s="232"/>
      <c r="O653" s="87"/>
      <c r="P653" s="87"/>
      <c r="Q653" s="87"/>
      <c r="R653" s="87"/>
      <c r="S653" s="87"/>
      <c r="T653" s="88"/>
      <c r="U653" s="41"/>
      <c r="V653" s="41"/>
      <c r="W653" s="41"/>
      <c r="X653" s="41"/>
      <c r="Y653" s="41"/>
      <c r="Z653" s="41"/>
      <c r="AA653" s="41"/>
      <c r="AB653" s="41"/>
      <c r="AC653" s="41"/>
      <c r="AD653" s="41"/>
      <c r="AE653" s="41"/>
      <c r="AT653" s="20" t="s">
        <v>202</v>
      </c>
      <c r="AU653" s="20" t="s">
        <v>78</v>
      </c>
    </row>
    <row r="654" s="2" customFormat="1">
      <c r="A654" s="41"/>
      <c r="B654" s="42"/>
      <c r="C654" s="43"/>
      <c r="D654" s="233" t="s">
        <v>204</v>
      </c>
      <c r="E654" s="43"/>
      <c r="F654" s="234" t="s">
        <v>2162</v>
      </c>
      <c r="G654" s="43"/>
      <c r="H654" s="43"/>
      <c r="I654" s="230"/>
      <c r="J654" s="43"/>
      <c r="K654" s="43"/>
      <c r="L654" s="47"/>
      <c r="M654" s="231"/>
      <c r="N654" s="232"/>
      <c r="O654" s="87"/>
      <c r="P654" s="87"/>
      <c r="Q654" s="87"/>
      <c r="R654" s="87"/>
      <c r="S654" s="87"/>
      <c r="T654" s="88"/>
      <c r="U654" s="41"/>
      <c r="V654" s="41"/>
      <c r="W654" s="41"/>
      <c r="X654" s="41"/>
      <c r="Y654" s="41"/>
      <c r="Z654" s="41"/>
      <c r="AA654" s="41"/>
      <c r="AB654" s="41"/>
      <c r="AC654" s="41"/>
      <c r="AD654" s="41"/>
      <c r="AE654" s="41"/>
      <c r="AT654" s="20" t="s">
        <v>204</v>
      </c>
      <c r="AU654" s="20" t="s">
        <v>78</v>
      </c>
    </row>
    <row r="655" s="13" customFormat="1">
      <c r="A655" s="13"/>
      <c r="B655" s="235"/>
      <c r="C655" s="236"/>
      <c r="D655" s="228" t="s">
        <v>206</v>
      </c>
      <c r="E655" s="237" t="s">
        <v>19</v>
      </c>
      <c r="F655" s="238" t="s">
        <v>279</v>
      </c>
      <c r="G655" s="236"/>
      <c r="H655" s="237" t="s">
        <v>19</v>
      </c>
      <c r="I655" s="239"/>
      <c r="J655" s="236"/>
      <c r="K655" s="236"/>
      <c r="L655" s="240"/>
      <c r="M655" s="241"/>
      <c r="N655" s="242"/>
      <c r="O655" s="242"/>
      <c r="P655" s="242"/>
      <c r="Q655" s="242"/>
      <c r="R655" s="242"/>
      <c r="S655" s="242"/>
      <c r="T655" s="243"/>
      <c r="U655" s="13"/>
      <c r="V655" s="13"/>
      <c r="W655" s="13"/>
      <c r="X655" s="13"/>
      <c r="Y655" s="13"/>
      <c r="Z655" s="13"/>
      <c r="AA655" s="13"/>
      <c r="AB655" s="13"/>
      <c r="AC655" s="13"/>
      <c r="AD655" s="13"/>
      <c r="AE655" s="13"/>
      <c r="AT655" s="244" t="s">
        <v>206</v>
      </c>
      <c r="AU655" s="244" t="s">
        <v>78</v>
      </c>
      <c r="AV655" s="13" t="s">
        <v>76</v>
      </c>
      <c r="AW655" s="13" t="s">
        <v>31</v>
      </c>
      <c r="AX655" s="13" t="s">
        <v>69</v>
      </c>
      <c r="AY655" s="244" t="s">
        <v>193</v>
      </c>
    </row>
    <row r="656" s="13" customFormat="1">
      <c r="A656" s="13"/>
      <c r="B656" s="235"/>
      <c r="C656" s="236"/>
      <c r="D656" s="228" t="s">
        <v>206</v>
      </c>
      <c r="E656" s="237" t="s">
        <v>19</v>
      </c>
      <c r="F656" s="238" t="s">
        <v>2163</v>
      </c>
      <c r="G656" s="236"/>
      <c r="H656" s="237" t="s">
        <v>19</v>
      </c>
      <c r="I656" s="239"/>
      <c r="J656" s="236"/>
      <c r="K656" s="236"/>
      <c r="L656" s="240"/>
      <c r="M656" s="241"/>
      <c r="N656" s="242"/>
      <c r="O656" s="242"/>
      <c r="P656" s="242"/>
      <c r="Q656" s="242"/>
      <c r="R656" s="242"/>
      <c r="S656" s="242"/>
      <c r="T656" s="243"/>
      <c r="U656" s="13"/>
      <c r="V656" s="13"/>
      <c r="W656" s="13"/>
      <c r="X656" s="13"/>
      <c r="Y656" s="13"/>
      <c r="Z656" s="13"/>
      <c r="AA656" s="13"/>
      <c r="AB656" s="13"/>
      <c r="AC656" s="13"/>
      <c r="AD656" s="13"/>
      <c r="AE656" s="13"/>
      <c r="AT656" s="244" t="s">
        <v>206</v>
      </c>
      <c r="AU656" s="244" t="s">
        <v>78</v>
      </c>
      <c r="AV656" s="13" t="s">
        <v>76</v>
      </c>
      <c r="AW656" s="13" t="s">
        <v>31</v>
      </c>
      <c r="AX656" s="13" t="s">
        <v>69</v>
      </c>
      <c r="AY656" s="244" t="s">
        <v>193</v>
      </c>
    </row>
    <row r="657" s="14" customFormat="1">
      <c r="A657" s="14"/>
      <c r="B657" s="245"/>
      <c r="C657" s="246"/>
      <c r="D657" s="228" t="s">
        <v>206</v>
      </c>
      <c r="E657" s="247" t="s">
        <v>19</v>
      </c>
      <c r="F657" s="248" t="s">
        <v>2164</v>
      </c>
      <c r="G657" s="246"/>
      <c r="H657" s="249">
        <v>1.54</v>
      </c>
      <c r="I657" s="250"/>
      <c r="J657" s="246"/>
      <c r="K657" s="246"/>
      <c r="L657" s="251"/>
      <c r="M657" s="252"/>
      <c r="N657" s="253"/>
      <c r="O657" s="253"/>
      <c r="P657" s="253"/>
      <c r="Q657" s="253"/>
      <c r="R657" s="253"/>
      <c r="S657" s="253"/>
      <c r="T657" s="254"/>
      <c r="U657" s="14"/>
      <c r="V657" s="14"/>
      <c r="W657" s="14"/>
      <c r="X657" s="14"/>
      <c r="Y657" s="14"/>
      <c r="Z657" s="14"/>
      <c r="AA657" s="14"/>
      <c r="AB657" s="14"/>
      <c r="AC657" s="14"/>
      <c r="AD657" s="14"/>
      <c r="AE657" s="14"/>
      <c r="AT657" s="255" t="s">
        <v>206</v>
      </c>
      <c r="AU657" s="255" t="s">
        <v>78</v>
      </c>
      <c r="AV657" s="14" t="s">
        <v>78</v>
      </c>
      <c r="AW657" s="14" t="s">
        <v>31</v>
      </c>
      <c r="AX657" s="14" t="s">
        <v>76</v>
      </c>
      <c r="AY657" s="255" t="s">
        <v>193</v>
      </c>
    </row>
    <row r="658" s="2" customFormat="1" ht="16.5" customHeight="1">
      <c r="A658" s="41"/>
      <c r="B658" s="42"/>
      <c r="C658" s="274" t="s">
        <v>739</v>
      </c>
      <c r="D658" s="274" t="s">
        <v>1765</v>
      </c>
      <c r="E658" s="275" t="s">
        <v>2165</v>
      </c>
      <c r="F658" s="276" t="s">
        <v>2166</v>
      </c>
      <c r="G658" s="277" t="s">
        <v>2167</v>
      </c>
      <c r="H658" s="278">
        <v>13.939</v>
      </c>
      <c r="I658" s="279"/>
      <c r="J658" s="280">
        <f>ROUND(I658*H658,2)</f>
        <v>0</v>
      </c>
      <c r="K658" s="276" t="s">
        <v>199</v>
      </c>
      <c r="L658" s="281"/>
      <c r="M658" s="282" t="s">
        <v>19</v>
      </c>
      <c r="N658" s="283" t="s">
        <v>40</v>
      </c>
      <c r="O658" s="87"/>
      <c r="P658" s="224">
        <f>O658*H658</f>
        <v>0</v>
      </c>
      <c r="Q658" s="224">
        <v>0.001</v>
      </c>
      <c r="R658" s="224">
        <f>Q658*H658</f>
        <v>0.013939</v>
      </c>
      <c r="S658" s="224">
        <v>0</v>
      </c>
      <c r="T658" s="225">
        <f>S658*H658</f>
        <v>0</v>
      </c>
      <c r="U658" s="41"/>
      <c r="V658" s="41"/>
      <c r="W658" s="41"/>
      <c r="X658" s="41"/>
      <c r="Y658" s="41"/>
      <c r="Z658" s="41"/>
      <c r="AA658" s="41"/>
      <c r="AB658" s="41"/>
      <c r="AC658" s="41"/>
      <c r="AD658" s="41"/>
      <c r="AE658" s="41"/>
      <c r="AR658" s="226" t="s">
        <v>449</v>
      </c>
      <c r="AT658" s="226" t="s">
        <v>1765</v>
      </c>
      <c r="AU658" s="226" t="s">
        <v>78</v>
      </c>
      <c r="AY658" s="20" t="s">
        <v>193</v>
      </c>
      <c r="BE658" s="227">
        <f>IF(N658="základní",J658,0)</f>
        <v>0</v>
      </c>
      <c r="BF658" s="227">
        <f>IF(N658="snížená",J658,0)</f>
        <v>0</v>
      </c>
      <c r="BG658" s="227">
        <f>IF(N658="zákl. přenesená",J658,0)</f>
        <v>0</v>
      </c>
      <c r="BH658" s="227">
        <f>IF(N658="sníž. přenesená",J658,0)</f>
        <v>0</v>
      </c>
      <c r="BI658" s="227">
        <f>IF(N658="nulová",J658,0)</f>
        <v>0</v>
      </c>
      <c r="BJ658" s="20" t="s">
        <v>76</v>
      </c>
      <c r="BK658" s="227">
        <f>ROUND(I658*H658,2)</f>
        <v>0</v>
      </c>
      <c r="BL658" s="20" t="s">
        <v>323</v>
      </c>
      <c r="BM658" s="226" t="s">
        <v>2168</v>
      </c>
    </row>
    <row r="659" s="2" customFormat="1">
      <c r="A659" s="41"/>
      <c r="B659" s="42"/>
      <c r="C659" s="43"/>
      <c r="D659" s="228" t="s">
        <v>202</v>
      </c>
      <c r="E659" s="43"/>
      <c r="F659" s="229" t="s">
        <v>2166</v>
      </c>
      <c r="G659" s="43"/>
      <c r="H659" s="43"/>
      <c r="I659" s="230"/>
      <c r="J659" s="43"/>
      <c r="K659" s="43"/>
      <c r="L659" s="47"/>
      <c r="M659" s="231"/>
      <c r="N659" s="232"/>
      <c r="O659" s="87"/>
      <c r="P659" s="87"/>
      <c r="Q659" s="87"/>
      <c r="R659" s="87"/>
      <c r="S659" s="87"/>
      <c r="T659" s="88"/>
      <c r="U659" s="41"/>
      <c r="V659" s="41"/>
      <c r="W659" s="41"/>
      <c r="X659" s="41"/>
      <c r="Y659" s="41"/>
      <c r="Z659" s="41"/>
      <c r="AA659" s="41"/>
      <c r="AB659" s="41"/>
      <c r="AC659" s="41"/>
      <c r="AD659" s="41"/>
      <c r="AE659" s="41"/>
      <c r="AT659" s="20" t="s">
        <v>202</v>
      </c>
      <c r="AU659" s="20" t="s">
        <v>78</v>
      </c>
    </row>
    <row r="660" s="13" customFormat="1">
      <c r="A660" s="13"/>
      <c r="B660" s="235"/>
      <c r="C660" s="236"/>
      <c r="D660" s="228" t="s">
        <v>206</v>
      </c>
      <c r="E660" s="237" t="s">
        <v>19</v>
      </c>
      <c r="F660" s="238" t="s">
        <v>2169</v>
      </c>
      <c r="G660" s="236"/>
      <c r="H660" s="237" t="s">
        <v>19</v>
      </c>
      <c r="I660" s="239"/>
      <c r="J660" s="236"/>
      <c r="K660" s="236"/>
      <c r="L660" s="240"/>
      <c r="M660" s="241"/>
      <c r="N660" s="242"/>
      <c r="O660" s="242"/>
      <c r="P660" s="242"/>
      <c r="Q660" s="242"/>
      <c r="R660" s="242"/>
      <c r="S660" s="242"/>
      <c r="T660" s="243"/>
      <c r="U660" s="13"/>
      <c r="V660" s="13"/>
      <c r="W660" s="13"/>
      <c r="X660" s="13"/>
      <c r="Y660" s="13"/>
      <c r="Z660" s="13"/>
      <c r="AA660" s="13"/>
      <c r="AB660" s="13"/>
      <c r="AC660" s="13"/>
      <c r="AD660" s="13"/>
      <c r="AE660" s="13"/>
      <c r="AT660" s="244" t="s">
        <v>206</v>
      </c>
      <c r="AU660" s="244" t="s">
        <v>78</v>
      </c>
      <c r="AV660" s="13" t="s">
        <v>76</v>
      </c>
      <c r="AW660" s="13" t="s">
        <v>31</v>
      </c>
      <c r="AX660" s="13" t="s">
        <v>69</v>
      </c>
      <c r="AY660" s="244" t="s">
        <v>193</v>
      </c>
    </row>
    <row r="661" s="14" customFormat="1">
      <c r="A661" s="14"/>
      <c r="B661" s="245"/>
      <c r="C661" s="246"/>
      <c r="D661" s="228" t="s">
        <v>206</v>
      </c>
      <c r="E661" s="247" t="s">
        <v>19</v>
      </c>
      <c r="F661" s="248" t="s">
        <v>2170</v>
      </c>
      <c r="G661" s="246"/>
      <c r="H661" s="249">
        <v>12.210000000000001</v>
      </c>
      <c r="I661" s="250"/>
      <c r="J661" s="246"/>
      <c r="K661" s="246"/>
      <c r="L661" s="251"/>
      <c r="M661" s="252"/>
      <c r="N661" s="253"/>
      <c r="O661" s="253"/>
      <c r="P661" s="253"/>
      <c r="Q661" s="253"/>
      <c r="R661" s="253"/>
      <c r="S661" s="253"/>
      <c r="T661" s="254"/>
      <c r="U661" s="14"/>
      <c r="V661" s="14"/>
      <c r="W661" s="14"/>
      <c r="X661" s="14"/>
      <c r="Y661" s="14"/>
      <c r="Z661" s="14"/>
      <c r="AA661" s="14"/>
      <c r="AB661" s="14"/>
      <c r="AC661" s="14"/>
      <c r="AD661" s="14"/>
      <c r="AE661" s="14"/>
      <c r="AT661" s="255" t="s">
        <v>206</v>
      </c>
      <c r="AU661" s="255" t="s">
        <v>78</v>
      </c>
      <c r="AV661" s="14" t="s">
        <v>78</v>
      </c>
      <c r="AW661" s="14" t="s">
        <v>31</v>
      </c>
      <c r="AX661" s="14" t="s">
        <v>69</v>
      </c>
      <c r="AY661" s="255" t="s">
        <v>193</v>
      </c>
    </row>
    <row r="662" s="14" customFormat="1">
      <c r="A662" s="14"/>
      <c r="B662" s="245"/>
      <c r="C662" s="246"/>
      <c r="D662" s="228" t="s">
        <v>206</v>
      </c>
      <c r="E662" s="247" t="s">
        <v>19</v>
      </c>
      <c r="F662" s="248" t="s">
        <v>2171</v>
      </c>
      <c r="G662" s="246"/>
      <c r="H662" s="249">
        <v>0.46200000000000002</v>
      </c>
      <c r="I662" s="250"/>
      <c r="J662" s="246"/>
      <c r="K662" s="246"/>
      <c r="L662" s="251"/>
      <c r="M662" s="252"/>
      <c r="N662" s="253"/>
      <c r="O662" s="253"/>
      <c r="P662" s="253"/>
      <c r="Q662" s="253"/>
      <c r="R662" s="253"/>
      <c r="S662" s="253"/>
      <c r="T662" s="254"/>
      <c r="U662" s="14"/>
      <c r="V662" s="14"/>
      <c r="W662" s="14"/>
      <c r="X662" s="14"/>
      <c r="Y662" s="14"/>
      <c r="Z662" s="14"/>
      <c r="AA662" s="14"/>
      <c r="AB662" s="14"/>
      <c r="AC662" s="14"/>
      <c r="AD662" s="14"/>
      <c r="AE662" s="14"/>
      <c r="AT662" s="255" t="s">
        <v>206</v>
      </c>
      <c r="AU662" s="255" t="s">
        <v>78</v>
      </c>
      <c r="AV662" s="14" t="s">
        <v>78</v>
      </c>
      <c r="AW662" s="14" t="s">
        <v>31</v>
      </c>
      <c r="AX662" s="14" t="s">
        <v>69</v>
      </c>
      <c r="AY662" s="255" t="s">
        <v>193</v>
      </c>
    </row>
    <row r="663" s="15" customFormat="1">
      <c r="A663" s="15"/>
      <c r="B663" s="256"/>
      <c r="C663" s="257"/>
      <c r="D663" s="228" t="s">
        <v>206</v>
      </c>
      <c r="E663" s="258" t="s">
        <v>19</v>
      </c>
      <c r="F663" s="259" t="s">
        <v>218</v>
      </c>
      <c r="G663" s="257"/>
      <c r="H663" s="260">
        <v>12.672000000000001</v>
      </c>
      <c r="I663" s="261"/>
      <c r="J663" s="257"/>
      <c r="K663" s="257"/>
      <c r="L663" s="262"/>
      <c r="M663" s="263"/>
      <c r="N663" s="264"/>
      <c r="O663" s="264"/>
      <c r="P663" s="264"/>
      <c r="Q663" s="264"/>
      <c r="R663" s="264"/>
      <c r="S663" s="264"/>
      <c r="T663" s="265"/>
      <c r="U663" s="15"/>
      <c r="V663" s="15"/>
      <c r="W663" s="15"/>
      <c r="X663" s="15"/>
      <c r="Y663" s="15"/>
      <c r="Z663" s="15"/>
      <c r="AA663" s="15"/>
      <c r="AB663" s="15"/>
      <c r="AC663" s="15"/>
      <c r="AD663" s="15"/>
      <c r="AE663" s="15"/>
      <c r="AT663" s="266" t="s">
        <v>206</v>
      </c>
      <c r="AU663" s="266" t="s">
        <v>78</v>
      </c>
      <c r="AV663" s="15" t="s">
        <v>200</v>
      </c>
      <c r="AW663" s="15" t="s">
        <v>31</v>
      </c>
      <c r="AX663" s="15" t="s">
        <v>76</v>
      </c>
      <c r="AY663" s="266" t="s">
        <v>193</v>
      </c>
    </row>
    <row r="664" s="14" customFormat="1">
      <c r="A664" s="14"/>
      <c r="B664" s="245"/>
      <c r="C664" s="246"/>
      <c r="D664" s="228" t="s">
        <v>206</v>
      </c>
      <c r="E664" s="246"/>
      <c r="F664" s="248" t="s">
        <v>2172</v>
      </c>
      <c r="G664" s="246"/>
      <c r="H664" s="249">
        <v>13.939</v>
      </c>
      <c r="I664" s="250"/>
      <c r="J664" s="246"/>
      <c r="K664" s="246"/>
      <c r="L664" s="251"/>
      <c r="M664" s="252"/>
      <c r="N664" s="253"/>
      <c r="O664" s="253"/>
      <c r="P664" s="253"/>
      <c r="Q664" s="253"/>
      <c r="R664" s="253"/>
      <c r="S664" s="253"/>
      <c r="T664" s="254"/>
      <c r="U664" s="14"/>
      <c r="V664" s="14"/>
      <c r="W664" s="14"/>
      <c r="X664" s="14"/>
      <c r="Y664" s="14"/>
      <c r="Z664" s="14"/>
      <c r="AA664" s="14"/>
      <c r="AB664" s="14"/>
      <c r="AC664" s="14"/>
      <c r="AD664" s="14"/>
      <c r="AE664" s="14"/>
      <c r="AT664" s="255" t="s">
        <v>206</v>
      </c>
      <c r="AU664" s="255" t="s">
        <v>78</v>
      </c>
      <c r="AV664" s="14" t="s">
        <v>78</v>
      </c>
      <c r="AW664" s="14" t="s">
        <v>4</v>
      </c>
      <c r="AX664" s="14" t="s">
        <v>76</v>
      </c>
      <c r="AY664" s="255" t="s">
        <v>193</v>
      </c>
    </row>
    <row r="665" s="2" customFormat="1" ht="16.5" customHeight="1">
      <c r="A665" s="41"/>
      <c r="B665" s="42"/>
      <c r="C665" s="215" t="s">
        <v>747</v>
      </c>
      <c r="D665" s="215" t="s">
        <v>195</v>
      </c>
      <c r="E665" s="216" t="s">
        <v>2173</v>
      </c>
      <c r="F665" s="217" t="s">
        <v>2174</v>
      </c>
      <c r="G665" s="218" t="s">
        <v>258</v>
      </c>
      <c r="H665" s="219">
        <v>81.400000000000006</v>
      </c>
      <c r="I665" s="220"/>
      <c r="J665" s="221">
        <f>ROUND(I665*H665,2)</f>
        <v>0</v>
      </c>
      <c r="K665" s="217" t="s">
        <v>199</v>
      </c>
      <c r="L665" s="47"/>
      <c r="M665" s="222" t="s">
        <v>19</v>
      </c>
      <c r="N665" s="223" t="s">
        <v>40</v>
      </c>
      <c r="O665" s="87"/>
      <c r="P665" s="224">
        <f>O665*H665</f>
        <v>0</v>
      </c>
      <c r="Q665" s="224">
        <v>0.00039825</v>
      </c>
      <c r="R665" s="224">
        <f>Q665*H665</f>
        <v>0.032417550000000003</v>
      </c>
      <c r="S665" s="224">
        <v>0</v>
      </c>
      <c r="T665" s="225">
        <f>S665*H665</f>
        <v>0</v>
      </c>
      <c r="U665" s="41"/>
      <c r="V665" s="41"/>
      <c r="W665" s="41"/>
      <c r="X665" s="41"/>
      <c r="Y665" s="41"/>
      <c r="Z665" s="41"/>
      <c r="AA665" s="41"/>
      <c r="AB665" s="41"/>
      <c r="AC665" s="41"/>
      <c r="AD665" s="41"/>
      <c r="AE665" s="41"/>
      <c r="AR665" s="226" t="s">
        <v>323</v>
      </c>
      <c r="AT665" s="226" t="s">
        <v>195</v>
      </c>
      <c r="AU665" s="226" t="s">
        <v>78</v>
      </c>
      <c r="AY665" s="20" t="s">
        <v>193</v>
      </c>
      <c r="BE665" s="227">
        <f>IF(N665="základní",J665,0)</f>
        <v>0</v>
      </c>
      <c r="BF665" s="227">
        <f>IF(N665="snížená",J665,0)</f>
        <v>0</v>
      </c>
      <c r="BG665" s="227">
        <f>IF(N665="zákl. přenesená",J665,0)</f>
        <v>0</v>
      </c>
      <c r="BH665" s="227">
        <f>IF(N665="sníž. přenesená",J665,0)</f>
        <v>0</v>
      </c>
      <c r="BI665" s="227">
        <f>IF(N665="nulová",J665,0)</f>
        <v>0</v>
      </c>
      <c r="BJ665" s="20" t="s">
        <v>76</v>
      </c>
      <c r="BK665" s="227">
        <f>ROUND(I665*H665,2)</f>
        <v>0</v>
      </c>
      <c r="BL665" s="20" t="s">
        <v>323</v>
      </c>
      <c r="BM665" s="226" t="s">
        <v>2175</v>
      </c>
    </row>
    <row r="666" s="2" customFormat="1">
      <c r="A666" s="41"/>
      <c r="B666" s="42"/>
      <c r="C666" s="43"/>
      <c r="D666" s="228" t="s">
        <v>202</v>
      </c>
      <c r="E666" s="43"/>
      <c r="F666" s="229" t="s">
        <v>2176</v>
      </c>
      <c r="G666" s="43"/>
      <c r="H666" s="43"/>
      <c r="I666" s="230"/>
      <c r="J666" s="43"/>
      <c r="K666" s="43"/>
      <c r="L666" s="47"/>
      <c r="M666" s="231"/>
      <c r="N666" s="232"/>
      <c r="O666" s="87"/>
      <c r="P666" s="87"/>
      <c r="Q666" s="87"/>
      <c r="R666" s="87"/>
      <c r="S666" s="87"/>
      <c r="T666" s="88"/>
      <c r="U666" s="41"/>
      <c r="V666" s="41"/>
      <c r="W666" s="41"/>
      <c r="X666" s="41"/>
      <c r="Y666" s="41"/>
      <c r="Z666" s="41"/>
      <c r="AA666" s="41"/>
      <c r="AB666" s="41"/>
      <c r="AC666" s="41"/>
      <c r="AD666" s="41"/>
      <c r="AE666" s="41"/>
      <c r="AT666" s="20" t="s">
        <v>202</v>
      </c>
      <c r="AU666" s="20" t="s">
        <v>78</v>
      </c>
    </row>
    <row r="667" s="2" customFormat="1">
      <c r="A667" s="41"/>
      <c r="B667" s="42"/>
      <c r="C667" s="43"/>
      <c r="D667" s="233" t="s">
        <v>204</v>
      </c>
      <c r="E667" s="43"/>
      <c r="F667" s="234" t="s">
        <v>2177</v>
      </c>
      <c r="G667" s="43"/>
      <c r="H667" s="43"/>
      <c r="I667" s="230"/>
      <c r="J667" s="43"/>
      <c r="K667" s="43"/>
      <c r="L667" s="47"/>
      <c r="M667" s="231"/>
      <c r="N667" s="232"/>
      <c r="O667" s="87"/>
      <c r="P667" s="87"/>
      <c r="Q667" s="87"/>
      <c r="R667" s="87"/>
      <c r="S667" s="87"/>
      <c r="T667" s="88"/>
      <c r="U667" s="41"/>
      <c r="V667" s="41"/>
      <c r="W667" s="41"/>
      <c r="X667" s="41"/>
      <c r="Y667" s="41"/>
      <c r="Z667" s="41"/>
      <c r="AA667" s="41"/>
      <c r="AB667" s="41"/>
      <c r="AC667" s="41"/>
      <c r="AD667" s="41"/>
      <c r="AE667" s="41"/>
      <c r="AT667" s="20" t="s">
        <v>204</v>
      </c>
      <c r="AU667" s="20" t="s">
        <v>78</v>
      </c>
    </row>
    <row r="668" s="13" customFormat="1">
      <c r="A668" s="13"/>
      <c r="B668" s="235"/>
      <c r="C668" s="236"/>
      <c r="D668" s="228" t="s">
        <v>206</v>
      </c>
      <c r="E668" s="237" t="s">
        <v>19</v>
      </c>
      <c r="F668" s="238" t="s">
        <v>279</v>
      </c>
      <c r="G668" s="236"/>
      <c r="H668" s="237" t="s">
        <v>19</v>
      </c>
      <c r="I668" s="239"/>
      <c r="J668" s="236"/>
      <c r="K668" s="236"/>
      <c r="L668" s="240"/>
      <c r="M668" s="241"/>
      <c r="N668" s="242"/>
      <c r="O668" s="242"/>
      <c r="P668" s="242"/>
      <c r="Q668" s="242"/>
      <c r="R668" s="242"/>
      <c r="S668" s="242"/>
      <c r="T668" s="243"/>
      <c r="U668" s="13"/>
      <c r="V668" s="13"/>
      <c r="W668" s="13"/>
      <c r="X668" s="13"/>
      <c r="Y668" s="13"/>
      <c r="Z668" s="13"/>
      <c r="AA668" s="13"/>
      <c r="AB668" s="13"/>
      <c r="AC668" s="13"/>
      <c r="AD668" s="13"/>
      <c r="AE668" s="13"/>
      <c r="AT668" s="244" t="s">
        <v>206</v>
      </c>
      <c r="AU668" s="244" t="s">
        <v>78</v>
      </c>
      <c r="AV668" s="13" t="s">
        <v>76</v>
      </c>
      <c r="AW668" s="13" t="s">
        <v>31</v>
      </c>
      <c r="AX668" s="13" t="s">
        <v>69</v>
      </c>
      <c r="AY668" s="244" t="s">
        <v>193</v>
      </c>
    </row>
    <row r="669" s="14" customFormat="1">
      <c r="A669" s="14"/>
      <c r="B669" s="245"/>
      <c r="C669" s="246"/>
      <c r="D669" s="228" t="s">
        <v>206</v>
      </c>
      <c r="E669" s="247" t="s">
        <v>19</v>
      </c>
      <c r="F669" s="248" t="s">
        <v>2157</v>
      </c>
      <c r="G669" s="246"/>
      <c r="H669" s="249">
        <v>40.700000000000003</v>
      </c>
      <c r="I669" s="250"/>
      <c r="J669" s="246"/>
      <c r="K669" s="246"/>
      <c r="L669" s="251"/>
      <c r="M669" s="252"/>
      <c r="N669" s="253"/>
      <c r="O669" s="253"/>
      <c r="P669" s="253"/>
      <c r="Q669" s="253"/>
      <c r="R669" s="253"/>
      <c r="S669" s="253"/>
      <c r="T669" s="254"/>
      <c r="U669" s="14"/>
      <c r="V669" s="14"/>
      <c r="W669" s="14"/>
      <c r="X669" s="14"/>
      <c r="Y669" s="14"/>
      <c r="Z669" s="14"/>
      <c r="AA669" s="14"/>
      <c r="AB669" s="14"/>
      <c r="AC669" s="14"/>
      <c r="AD669" s="14"/>
      <c r="AE669" s="14"/>
      <c r="AT669" s="255" t="s">
        <v>206</v>
      </c>
      <c r="AU669" s="255" t="s">
        <v>78</v>
      </c>
      <c r="AV669" s="14" t="s">
        <v>78</v>
      </c>
      <c r="AW669" s="14" t="s">
        <v>31</v>
      </c>
      <c r="AX669" s="14" t="s">
        <v>76</v>
      </c>
      <c r="AY669" s="255" t="s">
        <v>193</v>
      </c>
    </row>
    <row r="670" s="14" customFormat="1">
      <c r="A670" s="14"/>
      <c r="B670" s="245"/>
      <c r="C670" s="246"/>
      <c r="D670" s="228" t="s">
        <v>206</v>
      </c>
      <c r="E670" s="246"/>
      <c r="F670" s="248" t="s">
        <v>2178</v>
      </c>
      <c r="G670" s="246"/>
      <c r="H670" s="249">
        <v>81.400000000000006</v>
      </c>
      <c r="I670" s="250"/>
      <c r="J670" s="246"/>
      <c r="K670" s="246"/>
      <c r="L670" s="251"/>
      <c r="M670" s="252"/>
      <c r="N670" s="253"/>
      <c r="O670" s="253"/>
      <c r="P670" s="253"/>
      <c r="Q670" s="253"/>
      <c r="R670" s="253"/>
      <c r="S670" s="253"/>
      <c r="T670" s="254"/>
      <c r="U670" s="14"/>
      <c r="V670" s="14"/>
      <c r="W670" s="14"/>
      <c r="X670" s="14"/>
      <c r="Y670" s="14"/>
      <c r="Z670" s="14"/>
      <c r="AA670" s="14"/>
      <c r="AB670" s="14"/>
      <c r="AC670" s="14"/>
      <c r="AD670" s="14"/>
      <c r="AE670" s="14"/>
      <c r="AT670" s="255" t="s">
        <v>206</v>
      </c>
      <c r="AU670" s="255" t="s">
        <v>78</v>
      </c>
      <c r="AV670" s="14" t="s">
        <v>78</v>
      </c>
      <c r="AW670" s="14" t="s">
        <v>4</v>
      </c>
      <c r="AX670" s="14" t="s">
        <v>76</v>
      </c>
      <c r="AY670" s="255" t="s">
        <v>193</v>
      </c>
    </row>
    <row r="671" s="2" customFormat="1" ht="16.5" customHeight="1">
      <c r="A671" s="41"/>
      <c r="B671" s="42"/>
      <c r="C671" s="215" t="s">
        <v>758</v>
      </c>
      <c r="D671" s="215" t="s">
        <v>195</v>
      </c>
      <c r="E671" s="216" t="s">
        <v>2179</v>
      </c>
      <c r="F671" s="217" t="s">
        <v>2180</v>
      </c>
      <c r="G671" s="218" t="s">
        <v>258</v>
      </c>
      <c r="H671" s="219">
        <v>3.0800000000000001</v>
      </c>
      <c r="I671" s="220"/>
      <c r="J671" s="221">
        <f>ROUND(I671*H671,2)</f>
        <v>0</v>
      </c>
      <c r="K671" s="217" t="s">
        <v>199</v>
      </c>
      <c r="L671" s="47"/>
      <c r="M671" s="222" t="s">
        <v>19</v>
      </c>
      <c r="N671" s="223" t="s">
        <v>40</v>
      </c>
      <c r="O671" s="87"/>
      <c r="P671" s="224">
        <f>O671*H671</f>
        <v>0</v>
      </c>
      <c r="Q671" s="224">
        <v>0.00039825</v>
      </c>
      <c r="R671" s="224">
        <f>Q671*H671</f>
        <v>0.0012266099999999999</v>
      </c>
      <c r="S671" s="224">
        <v>0</v>
      </c>
      <c r="T671" s="225">
        <f>S671*H671</f>
        <v>0</v>
      </c>
      <c r="U671" s="41"/>
      <c r="V671" s="41"/>
      <c r="W671" s="41"/>
      <c r="X671" s="41"/>
      <c r="Y671" s="41"/>
      <c r="Z671" s="41"/>
      <c r="AA671" s="41"/>
      <c r="AB671" s="41"/>
      <c r="AC671" s="41"/>
      <c r="AD671" s="41"/>
      <c r="AE671" s="41"/>
      <c r="AR671" s="226" t="s">
        <v>323</v>
      </c>
      <c r="AT671" s="226" t="s">
        <v>195</v>
      </c>
      <c r="AU671" s="226" t="s">
        <v>78</v>
      </c>
      <c r="AY671" s="20" t="s">
        <v>193</v>
      </c>
      <c r="BE671" s="227">
        <f>IF(N671="základní",J671,0)</f>
        <v>0</v>
      </c>
      <c r="BF671" s="227">
        <f>IF(N671="snížená",J671,0)</f>
        <v>0</v>
      </c>
      <c r="BG671" s="227">
        <f>IF(N671="zákl. přenesená",J671,0)</f>
        <v>0</v>
      </c>
      <c r="BH671" s="227">
        <f>IF(N671="sníž. přenesená",J671,0)</f>
        <v>0</v>
      </c>
      <c r="BI671" s="227">
        <f>IF(N671="nulová",J671,0)</f>
        <v>0</v>
      </c>
      <c r="BJ671" s="20" t="s">
        <v>76</v>
      </c>
      <c r="BK671" s="227">
        <f>ROUND(I671*H671,2)</f>
        <v>0</v>
      </c>
      <c r="BL671" s="20" t="s">
        <v>323</v>
      </c>
      <c r="BM671" s="226" t="s">
        <v>2181</v>
      </c>
    </row>
    <row r="672" s="2" customFormat="1">
      <c r="A672" s="41"/>
      <c r="B672" s="42"/>
      <c r="C672" s="43"/>
      <c r="D672" s="228" t="s">
        <v>202</v>
      </c>
      <c r="E672" s="43"/>
      <c r="F672" s="229" t="s">
        <v>2182</v>
      </c>
      <c r="G672" s="43"/>
      <c r="H672" s="43"/>
      <c r="I672" s="230"/>
      <c r="J672" s="43"/>
      <c r="K672" s="43"/>
      <c r="L672" s="47"/>
      <c r="M672" s="231"/>
      <c r="N672" s="232"/>
      <c r="O672" s="87"/>
      <c r="P672" s="87"/>
      <c r="Q672" s="87"/>
      <c r="R672" s="87"/>
      <c r="S672" s="87"/>
      <c r="T672" s="88"/>
      <c r="U672" s="41"/>
      <c r="V672" s="41"/>
      <c r="W672" s="41"/>
      <c r="X672" s="41"/>
      <c r="Y672" s="41"/>
      <c r="Z672" s="41"/>
      <c r="AA672" s="41"/>
      <c r="AB672" s="41"/>
      <c r="AC672" s="41"/>
      <c r="AD672" s="41"/>
      <c r="AE672" s="41"/>
      <c r="AT672" s="20" t="s">
        <v>202</v>
      </c>
      <c r="AU672" s="20" t="s">
        <v>78</v>
      </c>
    </row>
    <row r="673" s="2" customFormat="1">
      <c r="A673" s="41"/>
      <c r="B673" s="42"/>
      <c r="C673" s="43"/>
      <c r="D673" s="233" t="s">
        <v>204</v>
      </c>
      <c r="E673" s="43"/>
      <c r="F673" s="234" t="s">
        <v>2183</v>
      </c>
      <c r="G673" s="43"/>
      <c r="H673" s="43"/>
      <c r="I673" s="230"/>
      <c r="J673" s="43"/>
      <c r="K673" s="43"/>
      <c r="L673" s="47"/>
      <c r="M673" s="231"/>
      <c r="N673" s="232"/>
      <c r="O673" s="87"/>
      <c r="P673" s="87"/>
      <c r="Q673" s="87"/>
      <c r="R673" s="87"/>
      <c r="S673" s="87"/>
      <c r="T673" s="88"/>
      <c r="U673" s="41"/>
      <c r="V673" s="41"/>
      <c r="W673" s="41"/>
      <c r="X673" s="41"/>
      <c r="Y673" s="41"/>
      <c r="Z673" s="41"/>
      <c r="AA673" s="41"/>
      <c r="AB673" s="41"/>
      <c r="AC673" s="41"/>
      <c r="AD673" s="41"/>
      <c r="AE673" s="41"/>
      <c r="AT673" s="20" t="s">
        <v>204</v>
      </c>
      <c r="AU673" s="20" t="s">
        <v>78</v>
      </c>
    </row>
    <row r="674" s="13" customFormat="1">
      <c r="A674" s="13"/>
      <c r="B674" s="235"/>
      <c r="C674" s="236"/>
      <c r="D674" s="228" t="s">
        <v>206</v>
      </c>
      <c r="E674" s="237" t="s">
        <v>19</v>
      </c>
      <c r="F674" s="238" t="s">
        <v>279</v>
      </c>
      <c r="G674" s="236"/>
      <c r="H674" s="237" t="s">
        <v>19</v>
      </c>
      <c r="I674" s="239"/>
      <c r="J674" s="236"/>
      <c r="K674" s="236"/>
      <c r="L674" s="240"/>
      <c r="M674" s="241"/>
      <c r="N674" s="242"/>
      <c r="O674" s="242"/>
      <c r="P674" s="242"/>
      <c r="Q674" s="242"/>
      <c r="R674" s="242"/>
      <c r="S674" s="242"/>
      <c r="T674" s="243"/>
      <c r="U674" s="13"/>
      <c r="V674" s="13"/>
      <c r="W674" s="13"/>
      <c r="X674" s="13"/>
      <c r="Y674" s="13"/>
      <c r="Z674" s="13"/>
      <c r="AA674" s="13"/>
      <c r="AB674" s="13"/>
      <c r="AC674" s="13"/>
      <c r="AD674" s="13"/>
      <c r="AE674" s="13"/>
      <c r="AT674" s="244" t="s">
        <v>206</v>
      </c>
      <c r="AU674" s="244" t="s">
        <v>78</v>
      </c>
      <c r="AV674" s="13" t="s">
        <v>76</v>
      </c>
      <c r="AW674" s="13" t="s">
        <v>31</v>
      </c>
      <c r="AX674" s="13" t="s">
        <v>69</v>
      </c>
      <c r="AY674" s="244" t="s">
        <v>193</v>
      </c>
    </row>
    <row r="675" s="13" customFormat="1">
      <c r="A675" s="13"/>
      <c r="B675" s="235"/>
      <c r="C675" s="236"/>
      <c r="D675" s="228" t="s">
        <v>206</v>
      </c>
      <c r="E675" s="237" t="s">
        <v>19</v>
      </c>
      <c r="F675" s="238" t="s">
        <v>2163</v>
      </c>
      <c r="G675" s="236"/>
      <c r="H675" s="237" t="s">
        <v>19</v>
      </c>
      <c r="I675" s="239"/>
      <c r="J675" s="236"/>
      <c r="K675" s="236"/>
      <c r="L675" s="240"/>
      <c r="M675" s="241"/>
      <c r="N675" s="242"/>
      <c r="O675" s="242"/>
      <c r="P675" s="242"/>
      <c r="Q675" s="242"/>
      <c r="R675" s="242"/>
      <c r="S675" s="242"/>
      <c r="T675" s="243"/>
      <c r="U675" s="13"/>
      <c r="V675" s="13"/>
      <c r="W675" s="13"/>
      <c r="X675" s="13"/>
      <c r="Y675" s="13"/>
      <c r="Z675" s="13"/>
      <c r="AA675" s="13"/>
      <c r="AB675" s="13"/>
      <c r="AC675" s="13"/>
      <c r="AD675" s="13"/>
      <c r="AE675" s="13"/>
      <c r="AT675" s="244" t="s">
        <v>206</v>
      </c>
      <c r="AU675" s="244" t="s">
        <v>78</v>
      </c>
      <c r="AV675" s="13" t="s">
        <v>76</v>
      </c>
      <c r="AW675" s="13" t="s">
        <v>31</v>
      </c>
      <c r="AX675" s="13" t="s">
        <v>69</v>
      </c>
      <c r="AY675" s="244" t="s">
        <v>193</v>
      </c>
    </row>
    <row r="676" s="14" customFormat="1">
      <c r="A676" s="14"/>
      <c r="B676" s="245"/>
      <c r="C676" s="246"/>
      <c r="D676" s="228" t="s">
        <v>206</v>
      </c>
      <c r="E676" s="247" t="s">
        <v>19</v>
      </c>
      <c r="F676" s="248" t="s">
        <v>2164</v>
      </c>
      <c r="G676" s="246"/>
      <c r="H676" s="249">
        <v>1.54</v>
      </c>
      <c r="I676" s="250"/>
      <c r="J676" s="246"/>
      <c r="K676" s="246"/>
      <c r="L676" s="251"/>
      <c r="M676" s="252"/>
      <c r="N676" s="253"/>
      <c r="O676" s="253"/>
      <c r="P676" s="253"/>
      <c r="Q676" s="253"/>
      <c r="R676" s="253"/>
      <c r="S676" s="253"/>
      <c r="T676" s="254"/>
      <c r="U676" s="14"/>
      <c r="V676" s="14"/>
      <c r="W676" s="14"/>
      <c r="X676" s="14"/>
      <c r="Y676" s="14"/>
      <c r="Z676" s="14"/>
      <c r="AA676" s="14"/>
      <c r="AB676" s="14"/>
      <c r="AC676" s="14"/>
      <c r="AD676" s="14"/>
      <c r="AE676" s="14"/>
      <c r="AT676" s="255" t="s">
        <v>206</v>
      </c>
      <c r="AU676" s="255" t="s">
        <v>78</v>
      </c>
      <c r="AV676" s="14" t="s">
        <v>78</v>
      </c>
      <c r="AW676" s="14" t="s">
        <v>31</v>
      </c>
      <c r="AX676" s="14" t="s">
        <v>76</v>
      </c>
      <c r="AY676" s="255" t="s">
        <v>193</v>
      </c>
    </row>
    <row r="677" s="14" customFormat="1">
      <c r="A677" s="14"/>
      <c r="B677" s="245"/>
      <c r="C677" s="246"/>
      <c r="D677" s="228" t="s">
        <v>206</v>
      </c>
      <c r="E677" s="246"/>
      <c r="F677" s="248" t="s">
        <v>2184</v>
      </c>
      <c r="G677" s="246"/>
      <c r="H677" s="249">
        <v>3.0800000000000001</v>
      </c>
      <c r="I677" s="250"/>
      <c r="J677" s="246"/>
      <c r="K677" s="246"/>
      <c r="L677" s="251"/>
      <c r="M677" s="252"/>
      <c r="N677" s="253"/>
      <c r="O677" s="253"/>
      <c r="P677" s="253"/>
      <c r="Q677" s="253"/>
      <c r="R677" s="253"/>
      <c r="S677" s="253"/>
      <c r="T677" s="254"/>
      <c r="U677" s="14"/>
      <c r="V677" s="14"/>
      <c r="W677" s="14"/>
      <c r="X677" s="14"/>
      <c r="Y677" s="14"/>
      <c r="Z677" s="14"/>
      <c r="AA677" s="14"/>
      <c r="AB677" s="14"/>
      <c r="AC677" s="14"/>
      <c r="AD677" s="14"/>
      <c r="AE677" s="14"/>
      <c r="AT677" s="255" t="s">
        <v>206</v>
      </c>
      <c r="AU677" s="255" t="s">
        <v>78</v>
      </c>
      <c r="AV677" s="14" t="s">
        <v>78</v>
      </c>
      <c r="AW677" s="14" t="s">
        <v>4</v>
      </c>
      <c r="AX677" s="14" t="s">
        <v>76</v>
      </c>
      <c r="AY677" s="255" t="s">
        <v>193</v>
      </c>
    </row>
    <row r="678" s="2" customFormat="1" ht="24.15" customHeight="1">
      <c r="A678" s="41"/>
      <c r="B678" s="42"/>
      <c r="C678" s="274" t="s">
        <v>765</v>
      </c>
      <c r="D678" s="274" t="s">
        <v>1765</v>
      </c>
      <c r="E678" s="275" t="s">
        <v>2185</v>
      </c>
      <c r="F678" s="276" t="s">
        <v>2186</v>
      </c>
      <c r="G678" s="277" t="s">
        <v>258</v>
      </c>
      <c r="H678" s="278">
        <v>52.799999999999997</v>
      </c>
      <c r="I678" s="279"/>
      <c r="J678" s="280">
        <f>ROUND(I678*H678,2)</f>
        <v>0</v>
      </c>
      <c r="K678" s="276" t="s">
        <v>199</v>
      </c>
      <c r="L678" s="281"/>
      <c r="M678" s="282" t="s">
        <v>19</v>
      </c>
      <c r="N678" s="283" t="s">
        <v>40</v>
      </c>
      <c r="O678" s="87"/>
      <c r="P678" s="224">
        <f>O678*H678</f>
        <v>0</v>
      </c>
      <c r="Q678" s="224">
        <v>0.0053</v>
      </c>
      <c r="R678" s="224">
        <f>Q678*H678</f>
        <v>0.27983999999999998</v>
      </c>
      <c r="S678" s="224">
        <v>0</v>
      </c>
      <c r="T678" s="225">
        <f>S678*H678</f>
        <v>0</v>
      </c>
      <c r="U678" s="41"/>
      <c r="V678" s="41"/>
      <c r="W678" s="41"/>
      <c r="X678" s="41"/>
      <c r="Y678" s="41"/>
      <c r="Z678" s="41"/>
      <c r="AA678" s="41"/>
      <c r="AB678" s="41"/>
      <c r="AC678" s="41"/>
      <c r="AD678" s="41"/>
      <c r="AE678" s="41"/>
      <c r="AR678" s="226" t="s">
        <v>449</v>
      </c>
      <c r="AT678" s="226" t="s">
        <v>1765</v>
      </c>
      <c r="AU678" s="226" t="s">
        <v>78</v>
      </c>
      <c r="AY678" s="20" t="s">
        <v>193</v>
      </c>
      <c r="BE678" s="227">
        <f>IF(N678="základní",J678,0)</f>
        <v>0</v>
      </c>
      <c r="BF678" s="227">
        <f>IF(N678="snížená",J678,0)</f>
        <v>0</v>
      </c>
      <c r="BG678" s="227">
        <f>IF(N678="zákl. přenesená",J678,0)</f>
        <v>0</v>
      </c>
      <c r="BH678" s="227">
        <f>IF(N678="sníž. přenesená",J678,0)</f>
        <v>0</v>
      </c>
      <c r="BI678" s="227">
        <f>IF(N678="nulová",J678,0)</f>
        <v>0</v>
      </c>
      <c r="BJ678" s="20" t="s">
        <v>76</v>
      </c>
      <c r="BK678" s="227">
        <f>ROUND(I678*H678,2)</f>
        <v>0</v>
      </c>
      <c r="BL678" s="20" t="s">
        <v>323</v>
      </c>
      <c r="BM678" s="226" t="s">
        <v>2187</v>
      </c>
    </row>
    <row r="679" s="2" customFormat="1">
      <c r="A679" s="41"/>
      <c r="B679" s="42"/>
      <c r="C679" s="43"/>
      <c r="D679" s="228" t="s">
        <v>202</v>
      </c>
      <c r="E679" s="43"/>
      <c r="F679" s="229" t="s">
        <v>2186</v>
      </c>
      <c r="G679" s="43"/>
      <c r="H679" s="43"/>
      <c r="I679" s="230"/>
      <c r="J679" s="43"/>
      <c r="K679" s="43"/>
      <c r="L679" s="47"/>
      <c r="M679" s="231"/>
      <c r="N679" s="232"/>
      <c r="O679" s="87"/>
      <c r="P679" s="87"/>
      <c r="Q679" s="87"/>
      <c r="R679" s="87"/>
      <c r="S679" s="87"/>
      <c r="T679" s="88"/>
      <c r="U679" s="41"/>
      <c r="V679" s="41"/>
      <c r="W679" s="41"/>
      <c r="X679" s="41"/>
      <c r="Y679" s="41"/>
      <c r="Z679" s="41"/>
      <c r="AA679" s="41"/>
      <c r="AB679" s="41"/>
      <c r="AC679" s="41"/>
      <c r="AD679" s="41"/>
      <c r="AE679" s="41"/>
      <c r="AT679" s="20" t="s">
        <v>202</v>
      </c>
      <c r="AU679" s="20" t="s">
        <v>78</v>
      </c>
    </row>
    <row r="680" s="13" customFormat="1">
      <c r="A680" s="13"/>
      <c r="B680" s="235"/>
      <c r="C680" s="236"/>
      <c r="D680" s="228" t="s">
        <v>206</v>
      </c>
      <c r="E680" s="237" t="s">
        <v>19</v>
      </c>
      <c r="F680" s="238" t="s">
        <v>279</v>
      </c>
      <c r="G680" s="236"/>
      <c r="H680" s="237" t="s">
        <v>19</v>
      </c>
      <c r="I680" s="239"/>
      <c r="J680" s="236"/>
      <c r="K680" s="236"/>
      <c r="L680" s="240"/>
      <c r="M680" s="241"/>
      <c r="N680" s="242"/>
      <c r="O680" s="242"/>
      <c r="P680" s="242"/>
      <c r="Q680" s="242"/>
      <c r="R680" s="242"/>
      <c r="S680" s="242"/>
      <c r="T680" s="243"/>
      <c r="U680" s="13"/>
      <c r="V680" s="13"/>
      <c r="W680" s="13"/>
      <c r="X680" s="13"/>
      <c r="Y680" s="13"/>
      <c r="Z680" s="13"/>
      <c r="AA680" s="13"/>
      <c r="AB680" s="13"/>
      <c r="AC680" s="13"/>
      <c r="AD680" s="13"/>
      <c r="AE680" s="13"/>
      <c r="AT680" s="244" t="s">
        <v>206</v>
      </c>
      <c r="AU680" s="244" t="s">
        <v>78</v>
      </c>
      <c r="AV680" s="13" t="s">
        <v>76</v>
      </c>
      <c r="AW680" s="13" t="s">
        <v>31</v>
      </c>
      <c r="AX680" s="13" t="s">
        <v>69</v>
      </c>
      <c r="AY680" s="244" t="s">
        <v>193</v>
      </c>
    </row>
    <row r="681" s="14" customFormat="1">
      <c r="A681" s="14"/>
      <c r="B681" s="245"/>
      <c r="C681" s="246"/>
      <c r="D681" s="228" t="s">
        <v>206</v>
      </c>
      <c r="E681" s="247" t="s">
        <v>19</v>
      </c>
      <c r="F681" s="248" t="s">
        <v>2157</v>
      </c>
      <c r="G681" s="246"/>
      <c r="H681" s="249">
        <v>40.700000000000003</v>
      </c>
      <c r="I681" s="250"/>
      <c r="J681" s="246"/>
      <c r="K681" s="246"/>
      <c r="L681" s="251"/>
      <c r="M681" s="252"/>
      <c r="N681" s="253"/>
      <c r="O681" s="253"/>
      <c r="P681" s="253"/>
      <c r="Q681" s="253"/>
      <c r="R681" s="253"/>
      <c r="S681" s="253"/>
      <c r="T681" s="254"/>
      <c r="U681" s="14"/>
      <c r="V681" s="14"/>
      <c r="W681" s="14"/>
      <c r="X681" s="14"/>
      <c r="Y681" s="14"/>
      <c r="Z681" s="14"/>
      <c r="AA681" s="14"/>
      <c r="AB681" s="14"/>
      <c r="AC681" s="14"/>
      <c r="AD681" s="14"/>
      <c r="AE681" s="14"/>
      <c r="AT681" s="255" t="s">
        <v>206</v>
      </c>
      <c r="AU681" s="255" t="s">
        <v>78</v>
      </c>
      <c r="AV681" s="14" t="s">
        <v>78</v>
      </c>
      <c r="AW681" s="14" t="s">
        <v>31</v>
      </c>
      <c r="AX681" s="14" t="s">
        <v>69</v>
      </c>
      <c r="AY681" s="255" t="s">
        <v>193</v>
      </c>
    </row>
    <row r="682" s="14" customFormat="1">
      <c r="A682" s="14"/>
      <c r="B682" s="245"/>
      <c r="C682" s="246"/>
      <c r="D682" s="228" t="s">
        <v>206</v>
      </c>
      <c r="E682" s="247" t="s">
        <v>19</v>
      </c>
      <c r="F682" s="248" t="s">
        <v>2164</v>
      </c>
      <c r="G682" s="246"/>
      <c r="H682" s="249">
        <v>1.54</v>
      </c>
      <c r="I682" s="250"/>
      <c r="J682" s="246"/>
      <c r="K682" s="246"/>
      <c r="L682" s="251"/>
      <c r="M682" s="252"/>
      <c r="N682" s="253"/>
      <c r="O682" s="253"/>
      <c r="P682" s="253"/>
      <c r="Q682" s="253"/>
      <c r="R682" s="253"/>
      <c r="S682" s="253"/>
      <c r="T682" s="254"/>
      <c r="U682" s="14"/>
      <c r="V682" s="14"/>
      <c r="W682" s="14"/>
      <c r="X682" s="14"/>
      <c r="Y682" s="14"/>
      <c r="Z682" s="14"/>
      <c r="AA682" s="14"/>
      <c r="AB682" s="14"/>
      <c r="AC682" s="14"/>
      <c r="AD682" s="14"/>
      <c r="AE682" s="14"/>
      <c r="AT682" s="255" t="s">
        <v>206</v>
      </c>
      <c r="AU682" s="255" t="s">
        <v>78</v>
      </c>
      <c r="AV682" s="14" t="s">
        <v>78</v>
      </c>
      <c r="AW682" s="14" t="s">
        <v>31</v>
      </c>
      <c r="AX682" s="14" t="s">
        <v>69</v>
      </c>
      <c r="AY682" s="255" t="s">
        <v>193</v>
      </c>
    </row>
    <row r="683" s="15" customFormat="1">
      <c r="A683" s="15"/>
      <c r="B683" s="256"/>
      <c r="C683" s="257"/>
      <c r="D683" s="228" t="s">
        <v>206</v>
      </c>
      <c r="E683" s="258" t="s">
        <v>19</v>
      </c>
      <c r="F683" s="259" t="s">
        <v>218</v>
      </c>
      <c r="G683" s="257"/>
      <c r="H683" s="260">
        <v>42.240000000000002</v>
      </c>
      <c r="I683" s="261"/>
      <c r="J683" s="257"/>
      <c r="K683" s="257"/>
      <c r="L683" s="262"/>
      <c r="M683" s="263"/>
      <c r="N683" s="264"/>
      <c r="O683" s="264"/>
      <c r="P683" s="264"/>
      <c r="Q683" s="264"/>
      <c r="R683" s="264"/>
      <c r="S683" s="264"/>
      <c r="T683" s="265"/>
      <c r="U683" s="15"/>
      <c r="V683" s="15"/>
      <c r="W683" s="15"/>
      <c r="X683" s="15"/>
      <c r="Y683" s="15"/>
      <c r="Z683" s="15"/>
      <c r="AA683" s="15"/>
      <c r="AB683" s="15"/>
      <c r="AC683" s="15"/>
      <c r="AD683" s="15"/>
      <c r="AE683" s="15"/>
      <c r="AT683" s="266" t="s">
        <v>206</v>
      </c>
      <c r="AU683" s="266" t="s">
        <v>78</v>
      </c>
      <c r="AV683" s="15" t="s">
        <v>200</v>
      </c>
      <c r="AW683" s="15" t="s">
        <v>31</v>
      </c>
      <c r="AX683" s="15" t="s">
        <v>76</v>
      </c>
      <c r="AY683" s="266" t="s">
        <v>193</v>
      </c>
    </row>
    <row r="684" s="14" customFormat="1">
      <c r="A684" s="14"/>
      <c r="B684" s="245"/>
      <c r="C684" s="246"/>
      <c r="D684" s="228" t="s">
        <v>206</v>
      </c>
      <c r="E684" s="246"/>
      <c r="F684" s="248" t="s">
        <v>2188</v>
      </c>
      <c r="G684" s="246"/>
      <c r="H684" s="249">
        <v>52.799999999999997</v>
      </c>
      <c r="I684" s="250"/>
      <c r="J684" s="246"/>
      <c r="K684" s="246"/>
      <c r="L684" s="251"/>
      <c r="M684" s="252"/>
      <c r="N684" s="253"/>
      <c r="O684" s="253"/>
      <c r="P684" s="253"/>
      <c r="Q684" s="253"/>
      <c r="R684" s="253"/>
      <c r="S684" s="253"/>
      <c r="T684" s="254"/>
      <c r="U684" s="14"/>
      <c r="V684" s="14"/>
      <c r="W684" s="14"/>
      <c r="X684" s="14"/>
      <c r="Y684" s="14"/>
      <c r="Z684" s="14"/>
      <c r="AA684" s="14"/>
      <c r="AB684" s="14"/>
      <c r="AC684" s="14"/>
      <c r="AD684" s="14"/>
      <c r="AE684" s="14"/>
      <c r="AT684" s="255" t="s">
        <v>206</v>
      </c>
      <c r="AU684" s="255" t="s">
        <v>78</v>
      </c>
      <c r="AV684" s="14" t="s">
        <v>78</v>
      </c>
      <c r="AW684" s="14" t="s">
        <v>4</v>
      </c>
      <c r="AX684" s="14" t="s">
        <v>76</v>
      </c>
      <c r="AY684" s="255" t="s">
        <v>193</v>
      </c>
    </row>
    <row r="685" s="2" customFormat="1" ht="24.15" customHeight="1">
      <c r="A685" s="41"/>
      <c r="B685" s="42"/>
      <c r="C685" s="274" t="s">
        <v>772</v>
      </c>
      <c r="D685" s="274" t="s">
        <v>1765</v>
      </c>
      <c r="E685" s="275" t="s">
        <v>2189</v>
      </c>
      <c r="F685" s="276" t="s">
        <v>2190</v>
      </c>
      <c r="G685" s="277" t="s">
        <v>258</v>
      </c>
      <c r="H685" s="278">
        <v>52.799999999999997</v>
      </c>
      <c r="I685" s="279"/>
      <c r="J685" s="280">
        <f>ROUND(I685*H685,2)</f>
        <v>0</v>
      </c>
      <c r="K685" s="276" t="s">
        <v>199</v>
      </c>
      <c r="L685" s="281"/>
      <c r="M685" s="282" t="s">
        <v>19</v>
      </c>
      <c r="N685" s="283" t="s">
        <v>40</v>
      </c>
      <c r="O685" s="87"/>
      <c r="P685" s="224">
        <f>O685*H685</f>
        <v>0</v>
      </c>
      <c r="Q685" s="224">
        <v>0.0047000000000000002</v>
      </c>
      <c r="R685" s="224">
        <f>Q685*H685</f>
        <v>0.24815999999999999</v>
      </c>
      <c r="S685" s="224">
        <v>0</v>
      </c>
      <c r="T685" s="225">
        <f>S685*H685</f>
        <v>0</v>
      </c>
      <c r="U685" s="41"/>
      <c r="V685" s="41"/>
      <c r="W685" s="41"/>
      <c r="X685" s="41"/>
      <c r="Y685" s="41"/>
      <c r="Z685" s="41"/>
      <c r="AA685" s="41"/>
      <c r="AB685" s="41"/>
      <c r="AC685" s="41"/>
      <c r="AD685" s="41"/>
      <c r="AE685" s="41"/>
      <c r="AR685" s="226" t="s">
        <v>449</v>
      </c>
      <c r="AT685" s="226" t="s">
        <v>1765</v>
      </c>
      <c r="AU685" s="226" t="s">
        <v>78</v>
      </c>
      <c r="AY685" s="20" t="s">
        <v>193</v>
      </c>
      <c r="BE685" s="227">
        <f>IF(N685="základní",J685,0)</f>
        <v>0</v>
      </c>
      <c r="BF685" s="227">
        <f>IF(N685="snížená",J685,0)</f>
        <v>0</v>
      </c>
      <c r="BG685" s="227">
        <f>IF(N685="zákl. přenesená",J685,0)</f>
        <v>0</v>
      </c>
      <c r="BH685" s="227">
        <f>IF(N685="sníž. přenesená",J685,0)</f>
        <v>0</v>
      </c>
      <c r="BI685" s="227">
        <f>IF(N685="nulová",J685,0)</f>
        <v>0</v>
      </c>
      <c r="BJ685" s="20" t="s">
        <v>76</v>
      </c>
      <c r="BK685" s="227">
        <f>ROUND(I685*H685,2)</f>
        <v>0</v>
      </c>
      <c r="BL685" s="20" t="s">
        <v>323</v>
      </c>
      <c r="BM685" s="226" t="s">
        <v>2191</v>
      </c>
    </row>
    <row r="686" s="2" customFormat="1">
      <c r="A686" s="41"/>
      <c r="B686" s="42"/>
      <c r="C686" s="43"/>
      <c r="D686" s="228" t="s">
        <v>202</v>
      </c>
      <c r="E686" s="43"/>
      <c r="F686" s="229" t="s">
        <v>2190</v>
      </c>
      <c r="G686" s="43"/>
      <c r="H686" s="43"/>
      <c r="I686" s="230"/>
      <c r="J686" s="43"/>
      <c r="K686" s="43"/>
      <c r="L686" s="47"/>
      <c r="M686" s="231"/>
      <c r="N686" s="232"/>
      <c r="O686" s="87"/>
      <c r="P686" s="87"/>
      <c r="Q686" s="87"/>
      <c r="R686" s="87"/>
      <c r="S686" s="87"/>
      <c r="T686" s="88"/>
      <c r="U686" s="41"/>
      <c r="V686" s="41"/>
      <c r="W686" s="41"/>
      <c r="X686" s="41"/>
      <c r="Y686" s="41"/>
      <c r="Z686" s="41"/>
      <c r="AA686" s="41"/>
      <c r="AB686" s="41"/>
      <c r="AC686" s="41"/>
      <c r="AD686" s="41"/>
      <c r="AE686" s="41"/>
      <c r="AT686" s="20" t="s">
        <v>202</v>
      </c>
      <c r="AU686" s="20" t="s">
        <v>78</v>
      </c>
    </row>
    <row r="687" s="13" customFormat="1">
      <c r="A687" s="13"/>
      <c r="B687" s="235"/>
      <c r="C687" s="236"/>
      <c r="D687" s="228" t="s">
        <v>206</v>
      </c>
      <c r="E687" s="237" t="s">
        <v>19</v>
      </c>
      <c r="F687" s="238" t="s">
        <v>279</v>
      </c>
      <c r="G687" s="236"/>
      <c r="H687" s="237" t="s">
        <v>19</v>
      </c>
      <c r="I687" s="239"/>
      <c r="J687" s="236"/>
      <c r="K687" s="236"/>
      <c r="L687" s="240"/>
      <c r="M687" s="241"/>
      <c r="N687" s="242"/>
      <c r="O687" s="242"/>
      <c r="P687" s="242"/>
      <c r="Q687" s="242"/>
      <c r="R687" s="242"/>
      <c r="S687" s="242"/>
      <c r="T687" s="243"/>
      <c r="U687" s="13"/>
      <c r="V687" s="13"/>
      <c r="W687" s="13"/>
      <c r="X687" s="13"/>
      <c r="Y687" s="13"/>
      <c r="Z687" s="13"/>
      <c r="AA687" s="13"/>
      <c r="AB687" s="13"/>
      <c r="AC687" s="13"/>
      <c r="AD687" s="13"/>
      <c r="AE687" s="13"/>
      <c r="AT687" s="244" t="s">
        <v>206</v>
      </c>
      <c r="AU687" s="244" t="s">
        <v>78</v>
      </c>
      <c r="AV687" s="13" t="s">
        <v>76</v>
      </c>
      <c r="AW687" s="13" t="s">
        <v>31</v>
      </c>
      <c r="AX687" s="13" t="s">
        <v>69</v>
      </c>
      <c r="AY687" s="244" t="s">
        <v>193</v>
      </c>
    </row>
    <row r="688" s="14" customFormat="1">
      <c r="A688" s="14"/>
      <c r="B688" s="245"/>
      <c r="C688" s="246"/>
      <c r="D688" s="228" t="s">
        <v>206</v>
      </c>
      <c r="E688" s="247" t="s">
        <v>19</v>
      </c>
      <c r="F688" s="248" t="s">
        <v>2157</v>
      </c>
      <c r="G688" s="246"/>
      <c r="H688" s="249">
        <v>40.700000000000003</v>
      </c>
      <c r="I688" s="250"/>
      <c r="J688" s="246"/>
      <c r="K688" s="246"/>
      <c r="L688" s="251"/>
      <c r="M688" s="252"/>
      <c r="N688" s="253"/>
      <c r="O688" s="253"/>
      <c r="P688" s="253"/>
      <c r="Q688" s="253"/>
      <c r="R688" s="253"/>
      <c r="S688" s="253"/>
      <c r="T688" s="254"/>
      <c r="U688" s="14"/>
      <c r="V688" s="14"/>
      <c r="W688" s="14"/>
      <c r="X688" s="14"/>
      <c r="Y688" s="14"/>
      <c r="Z688" s="14"/>
      <c r="AA688" s="14"/>
      <c r="AB688" s="14"/>
      <c r="AC688" s="14"/>
      <c r="AD688" s="14"/>
      <c r="AE688" s="14"/>
      <c r="AT688" s="255" t="s">
        <v>206</v>
      </c>
      <c r="AU688" s="255" t="s">
        <v>78</v>
      </c>
      <c r="AV688" s="14" t="s">
        <v>78</v>
      </c>
      <c r="AW688" s="14" t="s">
        <v>31</v>
      </c>
      <c r="AX688" s="14" t="s">
        <v>69</v>
      </c>
      <c r="AY688" s="255" t="s">
        <v>193</v>
      </c>
    </row>
    <row r="689" s="14" customFormat="1">
      <c r="A689" s="14"/>
      <c r="B689" s="245"/>
      <c r="C689" s="246"/>
      <c r="D689" s="228" t="s">
        <v>206</v>
      </c>
      <c r="E689" s="247" t="s">
        <v>19</v>
      </c>
      <c r="F689" s="248" t="s">
        <v>2164</v>
      </c>
      <c r="G689" s="246"/>
      <c r="H689" s="249">
        <v>1.54</v>
      </c>
      <c r="I689" s="250"/>
      <c r="J689" s="246"/>
      <c r="K689" s="246"/>
      <c r="L689" s="251"/>
      <c r="M689" s="252"/>
      <c r="N689" s="253"/>
      <c r="O689" s="253"/>
      <c r="P689" s="253"/>
      <c r="Q689" s="253"/>
      <c r="R689" s="253"/>
      <c r="S689" s="253"/>
      <c r="T689" s="254"/>
      <c r="U689" s="14"/>
      <c r="V689" s="14"/>
      <c r="W689" s="14"/>
      <c r="X689" s="14"/>
      <c r="Y689" s="14"/>
      <c r="Z689" s="14"/>
      <c r="AA689" s="14"/>
      <c r="AB689" s="14"/>
      <c r="AC689" s="14"/>
      <c r="AD689" s="14"/>
      <c r="AE689" s="14"/>
      <c r="AT689" s="255" t="s">
        <v>206</v>
      </c>
      <c r="AU689" s="255" t="s">
        <v>78</v>
      </c>
      <c r="AV689" s="14" t="s">
        <v>78</v>
      </c>
      <c r="AW689" s="14" t="s">
        <v>31</v>
      </c>
      <c r="AX689" s="14" t="s">
        <v>69</v>
      </c>
      <c r="AY689" s="255" t="s">
        <v>193</v>
      </c>
    </row>
    <row r="690" s="15" customFormat="1">
      <c r="A690" s="15"/>
      <c r="B690" s="256"/>
      <c r="C690" s="257"/>
      <c r="D690" s="228" t="s">
        <v>206</v>
      </c>
      <c r="E690" s="258" t="s">
        <v>19</v>
      </c>
      <c r="F690" s="259" t="s">
        <v>218</v>
      </c>
      <c r="G690" s="257"/>
      <c r="H690" s="260">
        <v>42.240000000000002</v>
      </c>
      <c r="I690" s="261"/>
      <c r="J690" s="257"/>
      <c r="K690" s="257"/>
      <c r="L690" s="262"/>
      <c r="M690" s="263"/>
      <c r="N690" s="264"/>
      <c r="O690" s="264"/>
      <c r="P690" s="264"/>
      <c r="Q690" s="264"/>
      <c r="R690" s="264"/>
      <c r="S690" s="264"/>
      <c r="T690" s="265"/>
      <c r="U690" s="15"/>
      <c r="V690" s="15"/>
      <c r="W690" s="15"/>
      <c r="X690" s="15"/>
      <c r="Y690" s="15"/>
      <c r="Z690" s="15"/>
      <c r="AA690" s="15"/>
      <c r="AB690" s="15"/>
      <c r="AC690" s="15"/>
      <c r="AD690" s="15"/>
      <c r="AE690" s="15"/>
      <c r="AT690" s="266" t="s">
        <v>206</v>
      </c>
      <c r="AU690" s="266" t="s">
        <v>78</v>
      </c>
      <c r="AV690" s="15" t="s">
        <v>200</v>
      </c>
      <c r="AW690" s="15" t="s">
        <v>31</v>
      </c>
      <c r="AX690" s="15" t="s">
        <v>76</v>
      </c>
      <c r="AY690" s="266" t="s">
        <v>193</v>
      </c>
    </row>
    <row r="691" s="14" customFormat="1">
      <c r="A691" s="14"/>
      <c r="B691" s="245"/>
      <c r="C691" s="246"/>
      <c r="D691" s="228" t="s">
        <v>206</v>
      </c>
      <c r="E691" s="246"/>
      <c r="F691" s="248" t="s">
        <v>2188</v>
      </c>
      <c r="G691" s="246"/>
      <c r="H691" s="249">
        <v>52.799999999999997</v>
      </c>
      <c r="I691" s="250"/>
      <c r="J691" s="246"/>
      <c r="K691" s="246"/>
      <c r="L691" s="251"/>
      <c r="M691" s="252"/>
      <c r="N691" s="253"/>
      <c r="O691" s="253"/>
      <c r="P691" s="253"/>
      <c r="Q691" s="253"/>
      <c r="R691" s="253"/>
      <c r="S691" s="253"/>
      <c r="T691" s="254"/>
      <c r="U691" s="14"/>
      <c r="V691" s="14"/>
      <c r="W691" s="14"/>
      <c r="X691" s="14"/>
      <c r="Y691" s="14"/>
      <c r="Z691" s="14"/>
      <c r="AA691" s="14"/>
      <c r="AB691" s="14"/>
      <c r="AC691" s="14"/>
      <c r="AD691" s="14"/>
      <c r="AE691" s="14"/>
      <c r="AT691" s="255" t="s">
        <v>206</v>
      </c>
      <c r="AU691" s="255" t="s">
        <v>78</v>
      </c>
      <c r="AV691" s="14" t="s">
        <v>78</v>
      </c>
      <c r="AW691" s="14" t="s">
        <v>4</v>
      </c>
      <c r="AX691" s="14" t="s">
        <v>76</v>
      </c>
      <c r="AY691" s="255" t="s">
        <v>193</v>
      </c>
    </row>
    <row r="692" s="2" customFormat="1" ht="16.5" customHeight="1">
      <c r="A692" s="41"/>
      <c r="B692" s="42"/>
      <c r="C692" s="215" t="s">
        <v>781</v>
      </c>
      <c r="D692" s="215" t="s">
        <v>195</v>
      </c>
      <c r="E692" s="216" t="s">
        <v>2192</v>
      </c>
      <c r="F692" s="217" t="s">
        <v>2193</v>
      </c>
      <c r="G692" s="218" t="s">
        <v>258</v>
      </c>
      <c r="H692" s="219">
        <v>1.52</v>
      </c>
      <c r="I692" s="220"/>
      <c r="J692" s="221">
        <f>ROUND(I692*H692,2)</f>
        <v>0</v>
      </c>
      <c r="K692" s="217" t="s">
        <v>199</v>
      </c>
      <c r="L692" s="47"/>
      <c r="M692" s="222" t="s">
        <v>19</v>
      </c>
      <c r="N692" s="223" t="s">
        <v>40</v>
      </c>
      <c r="O692" s="87"/>
      <c r="P692" s="224">
        <f>O692*H692</f>
        <v>0</v>
      </c>
      <c r="Q692" s="224">
        <v>5.0000000000000002E-05</v>
      </c>
      <c r="R692" s="224">
        <f>Q692*H692</f>
        <v>7.6000000000000004E-05</v>
      </c>
      <c r="S692" s="224">
        <v>0</v>
      </c>
      <c r="T692" s="225">
        <f>S692*H692</f>
        <v>0</v>
      </c>
      <c r="U692" s="41"/>
      <c r="V692" s="41"/>
      <c r="W692" s="41"/>
      <c r="X692" s="41"/>
      <c r="Y692" s="41"/>
      <c r="Z692" s="41"/>
      <c r="AA692" s="41"/>
      <c r="AB692" s="41"/>
      <c r="AC692" s="41"/>
      <c r="AD692" s="41"/>
      <c r="AE692" s="41"/>
      <c r="AR692" s="226" t="s">
        <v>323</v>
      </c>
      <c r="AT692" s="226" t="s">
        <v>195</v>
      </c>
      <c r="AU692" s="226" t="s">
        <v>78</v>
      </c>
      <c r="AY692" s="20" t="s">
        <v>193</v>
      </c>
      <c r="BE692" s="227">
        <f>IF(N692="základní",J692,0)</f>
        <v>0</v>
      </c>
      <c r="BF692" s="227">
        <f>IF(N692="snížená",J692,0)</f>
        <v>0</v>
      </c>
      <c r="BG692" s="227">
        <f>IF(N692="zákl. přenesená",J692,0)</f>
        <v>0</v>
      </c>
      <c r="BH692" s="227">
        <f>IF(N692="sníž. přenesená",J692,0)</f>
        <v>0</v>
      </c>
      <c r="BI692" s="227">
        <f>IF(N692="nulová",J692,0)</f>
        <v>0</v>
      </c>
      <c r="BJ692" s="20" t="s">
        <v>76</v>
      </c>
      <c r="BK692" s="227">
        <f>ROUND(I692*H692,2)</f>
        <v>0</v>
      </c>
      <c r="BL692" s="20" t="s">
        <v>323</v>
      </c>
      <c r="BM692" s="226" t="s">
        <v>2194</v>
      </c>
    </row>
    <row r="693" s="2" customFormat="1">
      <c r="A693" s="41"/>
      <c r="B693" s="42"/>
      <c r="C693" s="43"/>
      <c r="D693" s="228" t="s">
        <v>202</v>
      </c>
      <c r="E693" s="43"/>
      <c r="F693" s="229" t="s">
        <v>2195</v>
      </c>
      <c r="G693" s="43"/>
      <c r="H693" s="43"/>
      <c r="I693" s="230"/>
      <c r="J693" s="43"/>
      <c r="K693" s="43"/>
      <c r="L693" s="47"/>
      <c r="M693" s="231"/>
      <c r="N693" s="232"/>
      <c r="O693" s="87"/>
      <c r="P693" s="87"/>
      <c r="Q693" s="87"/>
      <c r="R693" s="87"/>
      <c r="S693" s="87"/>
      <c r="T693" s="88"/>
      <c r="U693" s="41"/>
      <c r="V693" s="41"/>
      <c r="W693" s="41"/>
      <c r="X693" s="41"/>
      <c r="Y693" s="41"/>
      <c r="Z693" s="41"/>
      <c r="AA693" s="41"/>
      <c r="AB693" s="41"/>
      <c r="AC693" s="41"/>
      <c r="AD693" s="41"/>
      <c r="AE693" s="41"/>
      <c r="AT693" s="20" t="s">
        <v>202</v>
      </c>
      <c r="AU693" s="20" t="s">
        <v>78</v>
      </c>
    </row>
    <row r="694" s="2" customFormat="1">
      <c r="A694" s="41"/>
      <c r="B694" s="42"/>
      <c r="C694" s="43"/>
      <c r="D694" s="233" t="s">
        <v>204</v>
      </c>
      <c r="E694" s="43"/>
      <c r="F694" s="234" t="s">
        <v>2196</v>
      </c>
      <c r="G694" s="43"/>
      <c r="H694" s="43"/>
      <c r="I694" s="230"/>
      <c r="J694" s="43"/>
      <c r="K694" s="43"/>
      <c r="L694" s="47"/>
      <c r="M694" s="231"/>
      <c r="N694" s="232"/>
      <c r="O694" s="87"/>
      <c r="P694" s="87"/>
      <c r="Q694" s="87"/>
      <c r="R694" s="87"/>
      <c r="S694" s="87"/>
      <c r="T694" s="88"/>
      <c r="U694" s="41"/>
      <c r="V694" s="41"/>
      <c r="W694" s="41"/>
      <c r="X694" s="41"/>
      <c r="Y694" s="41"/>
      <c r="Z694" s="41"/>
      <c r="AA694" s="41"/>
      <c r="AB694" s="41"/>
      <c r="AC694" s="41"/>
      <c r="AD694" s="41"/>
      <c r="AE694" s="41"/>
      <c r="AT694" s="20" t="s">
        <v>204</v>
      </c>
      <c r="AU694" s="20" t="s">
        <v>78</v>
      </c>
    </row>
    <row r="695" s="13" customFormat="1">
      <c r="A695" s="13"/>
      <c r="B695" s="235"/>
      <c r="C695" s="236"/>
      <c r="D695" s="228" t="s">
        <v>206</v>
      </c>
      <c r="E695" s="237" t="s">
        <v>19</v>
      </c>
      <c r="F695" s="238" t="s">
        <v>279</v>
      </c>
      <c r="G695" s="236"/>
      <c r="H695" s="237" t="s">
        <v>19</v>
      </c>
      <c r="I695" s="239"/>
      <c r="J695" s="236"/>
      <c r="K695" s="236"/>
      <c r="L695" s="240"/>
      <c r="M695" s="241"/>
      <c r="N695" s="242"/>
      <c r="O695" s="242"/>
      <c r="P695" s="242"/>
      <c r="Q695" s="242"/>
      <c r="R695" s="242"/>
      <c r="S695" s="242"/>
      <c r="T695" s="243"/>
      <c r="U695" s="13"/>
      <c r="V695" s="13"/>
      <c r="W695" s="13"/>
      <c r="X695" s="13"/>
      <c r="Y695" s="13"/>
      <c r="Z695" s="13"/>
      <c r="AA695" s="13"/>
      <c r="AB695" s="13"/>
      <c r="AC695" s="13"/>
      <c r="AD695" s="13"/>
      <c r="AE695" s="13"/>
      <c r="AT695" s="244" t="s">
        <v>206</v>
      </c>
      <c r="AU695" s="244" t="s">
        <v>78</v>
      </c>
      <c r="AV695" s="13" t="s">
        <v>76</v>
      </c>
      <c r="AW695" s="13" t="s">
        <v>31</v>
      </c>
      <c r="AX695" s="13" t="s">
        <v>69</v>
      </c>
      <c r="AY695" s="244" t="s">
        <v>193</v>
      </c>
    </row>
    <row r="696" s="13" customFormat="1">
      <c r="A696" s="13"/>
      <c r="B696" s="235"/>
      <c r="C696" s="236"/>
      <c r="D696" s="228" t="s">
        <v>206</v>
      </c>
      <c r="E696" s="237" t="s">
        <v>19</v>
      </c>
      <c r="F696" s="238" t="s">
        <v>2163</v>
      </c>
      <c r="G696" s="236"/>
      <c r="H696" s="237" t="s">
        <v>19</v>
      </c>
      <c r="I696" s="239"/>
      <c r="J696" s="236"/>
      <c r="K696" s="236"/>
      <c r="L696" s="240"/>
      <c r="M696" s="241"/>
      <c r="N696" s="242"/>
      <c r="O696" s="242"/>
      <c r="P696" s="242"/>
      <c r="Q696" s="242"/>
      <c r="R696" s="242"/>
      <c r="S696" s="242"/>
      <c r="T696" s="243"/>
      <c r="U696" s="13"/>
      <c r="V696" s="13"/>
      <c r="W696" s="13"/>
      <c r="X696" s="13"/>
      <c r="Y696" s="13"/>
      <c r="Z696" s="13"/>
      <c r="AA696" s="13"/>
      <c r="AB696" s="13"/>
      <c r="AC696" s="13"/>
      <c r="AD696" s="13"/>
      <c r="AE696" s="13"/>
      <c r="AT696" s="244" t="s">
        <v>206</v>
      </c>
      <c r="AU696" s="244" t="s">
        <v>78</v>
      </c>
      <c r="AV696" s="13" t="s">
        <v>76</v>
      </c>
      <c r="AW696" s="13" t="s">
        <v>31</v>
      </c>
      <c r="AX696" s="13" t="s">
        <v>69</v>
      </c>
      <c r="AY696" s="244" t="s">
        <v>193</v>
      </c>
    </row>
    <row r="697" s="14" customFormat="1">
      <c r="A697" s="14"/>
      <c r="B697" s="245"/>
      <c r="C697" s="246"/>
      <c r="D697" s="228" t="s">
        <v>206</v>
      </c>
      <c r="E697" s="247" t="s">
        <v>19</v>
      </c>
      <c r="F697" s="248" t="s">
        <v>2197</v>
      </c>
      <c r="G697" s="246"/>
      <c r="H697" s="249">
        <v>1.52</v>
      </c>
      <c r="I697" s="250"/>
      <c r="J697" s="246"/>
      <c r="K697" s="246"/>
      <c r="L697" s="251"/>
      <c r="M697" s="252"/>
      <c r="N697" s="253"/>
      <c r="O697" s="253"/>
      <c r="P697" s="253"/>
      <c r="Q697" s="253"/>
      <c r="R697" s="253"/>
      <c r="S697" s="253"/>
      <c r="T697" s="254"/>
      <c r="U697" s="14"/>
      <c r="V697" s="14"/>
      <c r="W697" s="14"/>
      <c r="X697" s="14"/>
      <c r="Y697" s="14"/>
      <c r="Z697" s="14"/>
      <c r="AA697" s="14"/>
      <c r="AB697" s="14"/>
      <c r="AC697" s="14"/>
      <c r="AD697" s="14"/>
      <c r="AE697" s="14"/>
      <c r="AT697" s="255" t="s">
        <v>206</v>
      </c>
      <c r="AU697" s="255" t="s">
        <v>78</v>
      </c>
      <c r="AV697" s="14" t="s">
        <v>78</v>
      </c>
      <c r="AW697" s="14" t="s">
        <v>31</v>
      </c>
      <c r="AX697" s="14" t="s">
        <v>76</v>
      </c>
      <c r="AY697" s="255" t="s">
        <v>193</v>
      </c>
    </row>
    <row r="698" s="2" customFormat="1" ht="16.5" customHeight="1">
      <c r="A698" s="41"/>
      <c r="B698" s="42"/>
      <c r="C698" s="274" t="s">
        <v>790</v>
      </c>
      <c r="D698" s="274" t="s">
        <v>1765</v>
      </c>
      <c r="E698" s="275" t="s">
        <v>2198</v>
      </c>
      <c r="F698" s="276" t="s">
        <v>2199</v>
      </c>
      <c r="G698" s="277" t="s">
        <v>258</v>
      </c>
      <c r="H698" s="278">
        <v>1.6719999999999999</v>
      </c>
      <c r="I698" s="279"/>
      <c r="J698" s="280">
        <f>ROUND(I698*H698,2)</f>
        <v>0</v>
      </c>
      <c r="K698" s="276" t="s">
        <v>199</v>
      </c>
      <c r="L698" s="281"/>
      <c r="M698" s="282" t="s">
        <v>19</v>
      </c>
      <c r="N698" s="283" t="s">
        <v>40</v>
      </c>
      <c r="O698" s="87"/>
      <c r="P698" s="224">
        <f>O698*H698</f>
        <v>0</v>
      </c>
      <c r="Q698" s="224">
        <v>0.00029999999999999997</v>
      </c>
      <c r="R698" s="224">
        <f>Q698*H698</f>
        <v>0.00050159999999999994</v>
      </c>
      <c r="S698" s="224">
        <v>0</v>
      </c>
      <c r="T698" s="225">
        <f>S698*H698</f>
        <v>0</v>
      </c>
      <c r="U698" s="41"/>
      <c r="V698" s="41"/>
      <c r="W698" s="41"/>
      <c r="X698" s="41"/>
      <c r="Y698" s="41"/>
      <c r="Z698" s="41"/>
      <c r="AA698" s="41"/>
      <c r="AB698" s="41"/>
      <c r="AC698" s="41"/>
      <c r="AD698" s="41"/>
      <c r="AE698" s="41"/>
      <c r="AR698" s="226" t="s">
        <v>449</v>
      </c>
      <c r="AT698" s="226" t="s">
        <v>1765</v>
      </c>
      <c r="AU698" s="226" t="s">
        <v>78</v>
      </c>
      <c r="AY698" s="20" t="s">
        <v>193</v>
      </c>
      <c r="BE698" s="227">
        <f>IF(N698="základní",J698,0)</f>
        <v>0</v>
      </c>
      <c r="BF698" s="227">
        <f>IF(N698="snížená",J698,0)</f>
        <v>0</v>
      </c>
      <c r="BG698" s="227">
        <f>IF(N698="zákl. přenesená",J698,0)</f>
        <v>0</v>
      </c>
      <c r="BH698" s="227">
        <f>IF(N698="sníž. přenesená",J698,0)</f>
        <v>0</v>
      </c>
      <c r="BI698" s="227">
        <f>IF(N698="nulová",J698,0)</f>
        <v>0</v>
      </c>
      <c r="BJ698" s="20" t="s">
        <v>76</v>
      </c>
      <c r="BK698" s="227">
        <f>ROUND(I698*H698,2)</f>
        <v>0</v>
      </c>
      <c r="BL698" s="20" t="s">
        <v>323</v>
      </c>
      <c r="BM698" s="226" t="s">
        <v>2200</v>
      </c>
    </row>
    <row r="699" s="2" customFormat="1">
      <c r="A699" s="41"/>
      <c r="B699" s="42"/>
      <c r="C699" s="43"/>
      <c r="D699" s="228" t="s">
        <v>202</v>
      </c>
      <c r="E699" s="43"/>
      <c r="F699" s="229" t="s">
        <v>2199</v>
      </c>
      <c r="G699" s="43"/>
      <c r="H699" s="43"/>
      <c r="I699" s="230"/>
      <c r="J699" s="43"/>
      <c r="K699" s="43"/>
      <c r="L699" s="47"/>
      <c r="M699" s="231"/>
      <c r="N699" s="232"/>
      <c r="O699" s="87"/>
      <c r="P699" s="87"/>
      <c r="Q699" s="87"/>
      <c r="R699" s="87"/>
      <c r="S699" s="87"/>
      <c r="T699" s="88"/>
      <c r="U699" s="41"/>
      <c r="V699" s="41"/>
      <c r="W699" s="41"/>
      <c r="X699" s="41"/>
      <c r="Y699" s="41"/>
      <c r="Z699" s="41"/>
      <c r="AA699" s="41"/>
      <c r="AB699" s="41"/>
      <c r="AC699" s="41"/>
      <c r="AD699" s="41"/>
      <c r="AE699" s="41"/>
      <c r="AT699" s="20" t="s">
        <v>202</v>
      </c>
      <c r="AU699" s="20" t="s">
        <v>78</v>
      </c>
    </row>
    <row r="700" s="14" customFormat="1">
      <c r="A700" s="14"/>
      <c r="B700" s="245"/>
      <c r="C700" s="246"/>
      <c r="D700" s="228" t="s">
        <v>206</v>
      </c>
      <c r="E700" s="246"/>
      <c r="F700" s="248" t="s">
        <v>2201</v>
      </c>
      <c r="G700" s="246"/>
      <c r="H700" s="249">
        <v>1.6719999999999999</v>
      </c>
      <c r="I700" s="250"/>
      <c r="J700" s="246"/>
      <c r="K700" s="246"/>
      <c r="L700" s="251"/>
      <c r="M700" s="252"/>
      <c r="N700" s="253"/>
      <c r="O700" s="253"/>
      <c r="P700" s="253"/>
      <c r="Q700" s="253"/>
      <c r="R700" s="253"/>
      <c r="S700" s="253"/>
      <c r="T700" s="254"/>
      <c r="U700" s="14"/>
      <c r="V700" s="14"/>
      <c r="W700" s="14"/>
      <c r="X700" s="14"/>
      <c r="Y700" s="14"/>
      <c r="Z700" s="14"/>
      <c r="AA700" s="14"/>
      <c r="AB700" s="14"/>
      <c r="AC700" s="14"/>
      <c r="AD700" s="14"/>
      <c r="AE700" s="14"/>
      <c r="AT700" s="255" t="s">
        <v>206</v>
      </c>
      <c r="AU700" s="255" t="s">
        <v>78</v>
      </c>
      <c r="AV700" s="14" t="s">
        <v>78</v>
      </c>
      <c r="AW700" s="14" t="s">
        <v>4</v>
      </c>
      <c r="AX700" s="14" t="s">
        <v>76</v>
      </c>
      <c r="AY700" s="255" t="s">
        <v>193</v>
      </c>
    </row>
    <row r="701" s="2" customFormat="1" ht="16.5" customHeight="1">
      <c r="A701" s="41"/>
      <c r="B701" s="42"/>
      <c r="C701" s="215" t="s">
        <v>797</v>
      </c>
      <c r="D701" s="215" t="s">
        <v>195</v>
      </c>
      <c r="E701" s="216" t="s">
        <v>2202</v>
      </c>
      <c r="F701" s="217" t="s">
        <v>2203</v>
      </c>
      <c r="G701" s="218" t="s">
        <v>408</v>
      </c>
      <c r="H701" s="219">
        <v>1.8999999999999999</v>
      </c>
      <c r="I701" s="220"/>
      <c r="J701" s="221">
        <f>ROUND(I701*H701,2)</f>
        <v>0</v>
      </c>
      <c r="K701" s="217" t="s">
        <v>199</v>
      </c>
      <c r="L701" s="47"/>
      <c r="M701" s="222" t="s">
        <v>19</v>
      </c>
      <c r="N701" s="223" t="s">
        <v>40</v>
      </c>
      <c r="O701" s="87"/>
      <c r="P701" s="224">
        <f>O701*H701</f>
        <v>0</v>
      </c>
      <c r="Q701" s="224">
        <v>4.0000000000000003E-05</v>
      </c>
      <c r="R701" s="224">
        <f>Q701*H701</f>
        <v>7.6000000000000004E-05</v>
      </c>
      <c r="S701" s="224">
        <v>0</v>
      </c>
      <c r="T701" s="225">
        <f>S701*H701</f>
        <v>0</v>
      </c>
      <c r="U701" s="41"/>
      <c r="V701" s="41"/>
      <c r="W701" s="41"/>
      <c r="X701" s="41"/>
      <c r="Y701" s="41"/>
      <c r="Z701" s="41"/>
      <c r="AA701" s="41"/>
      <c r="AB701" s="41"/>
      <c r="AC701" s="41"/>
      <c r="AD701" s="41"/>
      <c r="AE701" s="41"/>
      <c r="AR701" s="226" t="s">
        <v>323</v>
      </c>
      <c r="AT701" s="226" t="s">
        <v>195</v>
      </c>
      <c r="AU701" s="226" t="s">
        <v>78</v>
      </c>
      <c r="AY701" s="20" t="s">
        <v>193</v>
      </c>
      <c r="BE701" s="227">
        <f>IF(N701="základní",J701,0)</f>
        <v>0</v>
      </c>
      <c r="BF701" s="227">
        <f>IF(N701="snížená",J701,0)</f>
        <v>0</v>
      </c>
      <c r="BG701" s="227">
        <f>IF(N701="zákl. přenesená",J701,0)</f>
        <v>0</v>
      </c>
      <c r="BH701" s="227">
        <f>IF(N701="sníž. přenesená",J701,0)</f>
        <v>0</v>
      </c>
      <c r="BI701" s="227">
        <f>IF(N701="nulová",J701,0)</f>
        <v>0</v>
      </c>
      <c r="BJ701" s="20" t="s">
        <v>76</v>
      </c>
      <c r="BK701" s="227">
        <f>ROUND(I701*H701,2)</f>
        <v>0</v>
      </c>
      <c r="BL701" s="20" t="s">
        <v>323</v>
      </c>
      <c r="BM701" s="226" t="s">
        <v>2204</v>
      </c>
    </row>
    <row r="702" s="2" customFormat="1">
      <c r="A702" s="41"/>
      <c r="B702" s="42"/>
      <c r="C702" s="43"/>
      <c r="D702" s="228" t="s">
        <v>202</v>
      </c>
      <c r="E702" s="43"/>
      <c r="F702" s="229" t="s">
        <v>2205</v>
      </c>
      <c r="G702" s="43"/>
      <c r="H702" s="43"/>
      <c r="I702" s="230"/>
      <c r="J702" s="43"/>
      <c r="K702" s="43"/>
      <c r="L702" s="47"/>
      <c r="M702" s="231"/>
      <c r="N702" s="232"/>
      <c r="O702" s="87"/>
      <c r="P702" s="87"/>
      <c r="Q702" s="87"/>
      <c r="R702" s="87"/>
      <c r="S702" s="87"/>
      <c r="T702" s="88"/>
      <c r="U702" s="41"/>
      <c r="V702" s="41"/>
      <c r="W702" s="41"/>
      <c r="X702" s="41"/>
      <c r="Y702" s="41"/>
      <c r="Z702" s="41"/>
      <c r="AA702" s="41"/>
      <c r="AB702" s="41"/>
      <c r="AC702" s="41"/>
      <c r="AD702" s="41"/>
      <c r="AE702" s="41"/>
      <c r="AT702" s="20" t="s">
        <v>202</v>
      </c>
      <c r="AU702" s="20" t="s">
        <v>78</v>
      </c>
    </row>
    <row r="703" s="2" customFormat="1">
      <c r="A703" s="41"/>
      <c r="B703" s="42"/>
      <c r="C703" s="43"/>
      <c r="D703" s="233" t="s">
        <v>204</v>
      </c>
      <c r="E703" s="43"/>
      <c r="F703" s="234" t="s">
        <v>2206</v>
      </c>
      <c r="G703" s="43"/>
      <c r="H703" s="43"/>
      <c r="I703" s="230"/>
      <c r="J703" s="43"/>
      <c r="K703" s="43"/>
      <c r="L703" s="47"/>
      <c r="M703" s="231"/>
      <c r="N703" s="232"/>
      <c r="O703" s="87"/>
      <c r="P703" s="87"/>
      <c r="Q703" s="87"/>
      <c r="R703" s="87"/>
      <c r="S703" s="87"/>
      <c r="T703" s="88"/>
      <c r="U703" s="41"/>
      <c r="V703" s="41"/>
      <c r="W703" s="41"/>
      <c r="X703" s="41"/>
      <c r="Y703" s="41"/>
      <c r="Z703" s="41"/>
      <c r="AA703" s="41"/>
      <c r="AB703" s="41"/>
      <c r="AC703" s="41"/>
      <c r="AD703" s="41"/>
      <c r="AE703" s="41"/>
      <c r="AT703" s="20" t="s">
        <v>204</v>
      </c>
      <c r="AU703" s="20" t="s">
        <v>78</v>
      </c>
    </row>
    <row r="704" s="13" customFormat="1">
      <c r="A704" s="13"/>
      <c r="B704" s="235"/>
      <c r="C704" s="236"/>
      <c r="D704" s="228" t="s">
        <v>206</v>
      </c>
      <c r="E704" s="237" t="s">
        <v>19</v>
      </c>
      <c r="F704" s="238" t="s">
        <v>279</v>
      </c>
      <c r="G704" s="236"/>
      <c r="H704" s="237" t="s">
        <v>19</v>
      </c>
      <c r="I704" s="239"/>
      <c r="J704" s="236"/>
      <c r="K704" s="236"/>
      <c r="L704" s="240"/>
      <c r="M704" s="241"/>
      <c r="N704" s="242"/>
      <c r="O704" s="242"/>
      <c r="P704" s="242"/>
      <c r="Q704" s="242"/>
      <c r="R704" s="242"/>
      <c r="S704" s="242"/>
      <c r="T704" s="243"/>
      <c r="U704" s="13"/>
      <c r="V704" s="13"/>
      <c r="W704" s="13"/>
      <c r="X704" s="13"/>
      <c r="Y704" s="13"/>
      <c r="Z704" s="13"/>
      <c r="AA704" s="13"/>
      <c r="AB704" s="13"/>
      <c r="AC704" s="13"/>
      <c r="AD704" s="13"/>
      <c r="AE704" s="13"/>
      <c r="AT704" s="244" t="s">
        <v>206</v>
      </c>
      <c r="AU704" s="244" t="s">
        <v>78</v>
      </c>
      <c r="AV704" s="13" t="s">
        <v>76</v>
      </c>
      <c r="AW704" s="13" t="s">
        <v>31</v>
      </c>
      <c r="AX704" s="13" t="s">
        <v>69</v>
      </c>
      <c r="AY704" s="244" t="s">
        <v>193</v>
      </c>
    </row>
    <row r="705" s="13" customFormat="1">
      <c r="A705" s="13"/>
      <c r="B705" s="235"/>
      <c r="C705" s="236"/>
      <c r="D705" s="228" t="s">
        <v>206</v>
      </c>
      <c r="E705" s="237" t="s">
        <v>19</v>
      </c>
      <c r="F705" s="238" t="s">
        <v>2163</v>
      </c>
      <c r="G705" s="236"/>
      <c r="H705" s="237" t="s">
        <v>19</v>
      </c>
      <c r="I705" s="239"/>
      <c r="J705" s="236"/>
      <c r="K705" s="236"/>
      <c r="L705" s="240"/>
      <c r="M705" s="241"/>
      <c r="N705" s="242"/>
      <c r="O705" s="242"/>
      <c r="P705" s="242"/>
      <c r="Q705" s="242"/>
      <c r="R705" s="242"/>
      <c r="S705" s="242"/>
      <c r="T705" s="243"/>
      <c r="U705" s="13"/>
      <c r="V705" s="13"/>
      <c r="W705" s="13"/>
      <c r="X705" s="13"/>
      <c r="Y705" s="13"/>
      <c r="Z705" s="13"/>
      <c r="AA705" s="13"/>
      <c r="AB705" s="13"/>
      <c r="AC705" s="13"/>
      <c r="AD705" s="13"/>
      <c r="AE705" s="13"/>
      <c r="AT705" s="244" t="s">
        <v>206</v>
      </c>
      <c r="AU705" s="244" t="s">
        <v>78</v>
      </c>
      <c r="AV705" s="13" t="s">
        <v>76</v>
      </c>
      <c r="AW705" s="13" t="s">
        <v>31</v>
      </c>
      <c r="AX705" s="13" t="s">
        <v>69</v>
      </c>
      <c r="AY705" s="244" t="s">
        <v>193</v>
      </c>
    </row>
    <row r="706" s="14" customFormat="1">
      <c r="A706" s="14"/>
      <c r="B706" s="245"/>
      <c r="C706" s="246"/>
      <c r="D706" s="228" t="s">
        <v>206</v>
      </c>
      <c r="E706" s="247" t="s">
        <v>19</v>
      </c>
      <c r="F706" s="248" t="s">
        <v>2207</v>
      </c>
      <c r="G706" s="246"/>
      <c r="H706" s="249">
        <v>1.8999999999999999</v>
      </c>
      <c r="I706" s="250"/>
      <c r="J706" s="246"/>
      <c r="K706" s="246"/>
      <c r="L706" s="251"/>
      <c r="M706" s="252"/>
      <c r="N706" s="253"/>
      <c r="O706" s="253"/>
      <c r="P706" s="253"/>
      <c r="Q706" s="253"/>
      <c r="R706" s="253"/>
      <c r="S706" s="253"/>
      <c r="T706" s="254"/>
      <c r="U706" s="14"/>
      <c r="V706" s="14"/>
      <c r="W706" s="14"/>
      <c r="X706" s="14"/>
      <c r="Y706" s="14"/>
      <c r="Z706" s="14"/>
      <c r="AA706" s="14"/>
      <c r="AB706" s="14"/>
      <c r="AC706" s="14"/>
      <c r="AD706" s="14"/>
      <c r="AE706" s="14"/>
      <c r="AT706" s="255" t="s">
        <v>206</v>
      </c>
      <c r="AU706" s="255" t="s">
        <v>78</v>
      </c>
      <c r="AV706" s="14" t="s">
        <v>78</v>
      </c>
      <c r="AW706" s="14" t="s">
        <v>31</v>
      </c>
      <c r="AX706" s="14" t="s">
        <v>76</v>
      </c>
      <c r="AY706" s="255" t="s">
        <v>193</v>
      </c>
    </row>
    <row r="707" s="2" customFormat="1" ht="16.5" customHeight="1">
      <c r="A707" s="41"/>
      <c r="B707" s="42"/>
      <c r="C707" s="274" t="s">
        <v>803</v>
      </c>
      <c r="D707" s="274" t="s">
        <v>1765</v>
      </c>
      <c r="E707" s="275" t="s">
        <v>2208</v>
      </c>
      <c r="F707" s="276" t="s">
        <v>2209</v>
      </c>
      <c r="G707" s="277" t="s">
        <v>408</v>
      </c>
      <c r="H707" s="278">
        <v>2.0899999999999999</v>
      </c>
      <c r="I707" s="279"/>
      <c r="J707" s="280">
        <f>ROUND(I707*H707,2)</f>
        <v>0</v>
      </c>
      <c r="K707" s="276" t="s">
        <v>199</v>
      </c>
      <c r="L707" s="281"/>
      <c r="M707" s="282" t="s">
        <v>19</v>
      </c>
      <c r="N707" s="283" t="s">
        <v>40</v>
      </c>
      <c r="O707" s="87"/>
      <c r="P707" s="224">
        <f>O707*H707</f>
        <v>0</v>
      </c>
      <c r="Q707" s="224">
        <v>0.00012</v>
      </c>
      <c r="R707" s="224">
        <f>Q707*H707</f>
        <v>0.00025079999999999997</v>
      </c>
      <c r="S707" s="224">
        <v>0</v>
      </c>
      <c r="T707" s="225">
        <f>S707*H707</f>
        <v>0</v>
      </c>
      <c r="U707" s="41"/>
      <c r="V707" s="41"/>
      <c r="W707" s="41"/>
      <c r="X707" s="41"/>
      <c r="Y707" s="41"/>
      <c r="Z707" s="41"/>
      <c r="AA707" s="41"/>
      <c r="AB707" s="41"/>
      <c r="AC707" s="41"/>
      <c r="AD707" s="41"/>
      <c r="AE707" s="41"/>
      <c r="AR707" s="226" t="s">
        <v>449</v>
      </c>
      <c r="AT707" s="226" t="s">
        <v>1765</v>
      </c>
      <c r="AU707" s="226" t="s">
        <v>78</v>
      </c>
      <c r="AY707" s="20" t="s">
        <v>193</v>
      </c>
      <c r="BE707" s="227">
        <f>IF(N707="základní",J707,0)</f>
        <v>0</v>
      </c>
      <c r="BF707" s="227">
        <f>IF(N707="snížená",J707,0)</f>
        <v>0</v>
      </c>
      <c r="BG707" s="227">
        <f>IF(N707="zákl. přenesená",J707,0)</f>
        <v>0</v>
      </c>
      <c r="BH707" s="227">
        <f>IF(N707="sníž. přenesená",J707,0)</f>
        <v>0</v>
      </c>
      <c r="BI707" s="227">
        <f>IF(N707="nulová",J707,0)</f>
        <v>0</v>
      </c>
      <c r="BJ707" s="20" t="s">
        <v>76</v>
      </c>
      <c r="BK707" s="227">
        <f>ROUND(I707*H707,2)</f>
        <v>0</v>
      </c>
      <c r="BL707" s="20" t="s">
        <v>323</v>
      </c>
      <c r="BM707" s="226" t="s">
        <v>2210</v>
      </c>
    </row>
    <row r="708" s="2" customFormat="1">
      <c r="A708" s="41"/>
      <c r="B708" s="42"/>
      <c r="C708" s="43"/>
      <c r="D708" s="228" t="s">
        <v>202</v>
      </c>
      <c r="E708" s="43"/>
      <c r="F708" s="229" t="s">
        <v>2209</v>
      </c>
      <c r="G708" s="43"/>
      <c r="H708" s="43"/>
      <c r="I708" s="230"/>
      <c r="J708" s="43"/>
      <c r="K708" s="43"/>
      <c r="L708" s="47"/>
      <c r="M708" s="231"/>
      <c r="N708" s="232"/>
      <c r="O708" s="87"/>
      <c r="P708" s="87"/>
      <c r="Q708" s="87"/>
      <c r="R708" s="87"/>
      <c r="S708" s="87"/>
      <c r="T708" s="88"/>
      <c r="U708" s="41"/>
      <c r="V708" s="41"/>
      <c r="W708" s="41"/>
      <c r="X708" s="41"/>
      <c r="Y708" s="41"/>
      <c r="Z708" s="41"/>
      <c r="AA708" s="41"/>
      <c r="AB708" s="41"/>
      <c r="AC708" s="41"/>
      <c r="AD708" s="41"/>
      <c r="AE708" s="41"/>
      <c r="AT708" s="20" t="s">
        <v>202</v>
      </c>
      <c r="AU708" s="20" t="s">
        <v>78</v>
      </c>
    </row>
    <row r="709" s="14" customFormat="1">
      <c r="A709" s="14"/>
      <c r="B709" s="245"/>
      <c r="C709" s="246"/>
      <c r="D709" s="228" t="s">
        <v>206</v>
      </c>
      <c r="E709" s="246"/>
      <c r="F709" s="248" t="s">
        <v>2211</v>
      </c>
      <c r="G709" s="246"/>
      <c r="H709" s="249">
        <v>2.0899999999999999</v>
      </c>
      <c r="I709" s="250"/>
      <c r="J709" s="246"/>
      <c r="K709" s="246"/>
      <c r="L709" s="251"/>
      <c r="M709" s="252"/>
      <c r="N709" s="253"/>
      <c r="O709" s="253"/>
      <c r="P709" s="253"/>
      <c r="Q709" s="253"/>
      <c r="R709" s="253"/>
      <c r="S709" s="253"/>
      <c r="T709" s="254"/>
      <c r="U709" s="14"/>
      <c r="V709" s="14"/>
      <c r="W709" s="14"/>
      <c r="X709" s="14"/>
      <c r="Y709" s="14"/>
      <c r="Z709" s="14"/>
      <c r="AA709" s="14"/>
      <c r="AB709" s="14"/>
      <c r="AC709" s="14"/>
      <c r="AD709" s="14"/>
      <c r="AE709" s="14"/>
      <c r="AT709" s="255" t="s">
        <v>206</v>
      </c>
      <c r="AU709" s="255" t="s">
        <v>78</v>
      </c>
      <c r="AV709" s="14" t="s">
        <v>78</v>
      </c>
      <c r="AW709" s="14" t="s">
        <v>4</v>
      </c>
      <c r="AX709" s="14" t="s">
        <v>76</v>
      </c>
      <c r="AY709" s="255" t="s">
        <v>193</v>
      </c>
    </row>
    <row r="710" s="2" customFormat="1" ht="16.5" customHeight="1">
      <c r="A710" s="41"/>
      <c r="B710" s="42"/>
      <c r="C710" s="215" t="s">
        <v>810</v>
      </c>
      <c r="D710" s="215" t="s">
        <v>195</v>
      </c>
      <c r="E710" s="216" t="s">
        <v>2212</v>
      </c>
      <c r="F710" s="217" t="s">
        <v>2213</v>
      </c>
      <c r="G710" s="218" t="s">
        <v>258</v>
      </c>
      <c r="H710" s="219">
        <v>1.52</v>
      </c>
      <c r="I710" s="220"/>
      <c r="J710" s="221">
        <f>ROUND(I710*H710,2)</f>
        <v>0</v>
      </c>
      <c r="K710" s="217" t="s">
        <v>199</v>
      </c>
      <c r="L710" s="47"/>
      <c r="M710" s="222" t="s">
        <v>19</v>
      </c>
      <c r="N710" s="223" t="s">
        <v>40</v>
      </c>
      <c r="O710" s="87"/>
      <c r="P710" s="224">
        <f>O710*H710</f>
        <v>0</v>
      </c>
      <c r="Q710" s="224">
        <v>0</v>
      </c>
      <c r="R710" s="224">
        <f>Q710*H710</f>
        <v>0</v>
      </c>
      <c r="S710" s="224">
        <v>0</v>
      </c>
      <c r="T710" s="225">
        <f>S710*H710</f>
        <v>0</v>
      </c>
      <c r="U710" s="41"/>
      <c r="V710" s="41"/>
      <c r="W710" s="41"/>
      <c r="X710" s="41"/>
      <c r="Y710" s="41"/>
      <c r="Z710" s="41"/>
      <c r="AA710" s="41"/>
      <c r="AB710" s="41"/>
      <c r="AC710" s="41"/>
      <c r="AD710" s="41"/>
      <c r="AE710" s="41"/>
      <c r="AR710" s="226" t="s">
        <v>323</v>
      </c>
      <c r="AT710" s="226" t="s">
        <v>195</v>
      </c>
      <c r="AU710" s="226" t="s">
        <v>78</v>
      </c>
      <c r="AY710" s="20" t="s">
        <v>193</v>
      </c>
      <c r="BE710" s="227">
        <f>IF(N710="základní",J710,0)</f>
        <v>0</v>
      </c>
      <c r="BF710" s="227">
        <f>IF(N710="snížená",J710,0)</f>
        <v>0</v>
      </c>
      <c r="BG710" s="227">
        <f>IF(N710="zákl. přenesená",J710,0)</f>
        <v>0</v>
      </c>
      <c r="BH710" s="227">
        <f>IF(N710="sníž. přenesená",J710,0)</f>
        <v>0</v>
      </c>
      <c r="BI710" s="227">
        <f>IF(N710="nulová",J710,0)</f>
        <v>0</v>
      </c>
      <c r="BJ710" s="20" t="s">
        <v>76</v>
      </c>
      <c r="BK710" s="227">
        <f>ROUND(I710*H710,2)</f>
        <v>0</v>
      </c>
      <c r="BL710" s="20" t="s">
        <v>323</v>
      </c>
      <c r="BM710" s="226" t="s">
        <v>2214</v>
      </c>
    </row>
    <row r="711" s="2" customFormat="1">
      <c r="A711" s="41"/>
      <c r="B711" s="42"/>
      <c r="C711" s="43"/>
      <c r="D711" s="228" t="s">
        <v>202</v>
      </c>
      <c r="E711" s="43"/>
      <c r="F711" s="229" t="s">
        <v>2215</v>
      </c>
      <c r="G711" s="43"/>
      <c r="H711" s="43"/>
      <c r="I711" s="230"/>
      <c r="J711" s="43"/>
      <c r="K711" s="43"/>
      <c r="L711" s="47"/>
      <c r="M711" s="231"/>
      <c r="N711" s="232"/>
      <c r="O711" s="87"/>
      <c r="P711" s="87"/>
      <c r="Q711" s="87"/>
      <c r="R711" s="87"/>
      <c r="S711" s="87"/>
      <c r="T711" s="88"/>
      <c r="U711" s="41"/>
      <c r="V711" s="41"/>
      <c r="W711" s="41"/>
      <c r="X711" s="41"/>
      <c r="Y711" s="41"/>
      <c r="Z711" s="41"/>
      <c r="AA711" s="41"/>
      <c r="AB711" s="41"/>
      <c r="AC711" s="41"/>
      <c r="AD711" s="41"/>
      <c r="AE711" s="41"/>
      <c r="AT711" s="20" t="s">
        <v>202</v>
      </c>
      <c r="AU711" s="20" t="s">
        <v>78</v>
      </c>
    </row>
    <row r="712" s="2" customFormat="1">
      <c r="A712" s="41"/>
      <c r="B712" s="42"/>
      <c r="C712" s="43"/>
      <c r="D712" s="233" t="s">
        <v>204</v>
      </c>
      <c r="E712" s="43"/>
      <c r="F712" s="234" t="s">
        <v>2216</v>
      </c>
      <c r="G712" s="43"/>
      <c r="H712" s="43"/>
      <c r="I712" s="230"/>
      <c r="J712" s="43"/>
      <c r="K712" s="43"/>
      <c r="L712" s="47"/>
      <c r="M712" s="231"/>
      <c r="N712" s="232"/>
      <c r="O712" s="87"/>
      <c r="P712" s="87"/>
      <c r="Q712" s="87"/>
      <c r="R712" s="87"/>
      <c r="S712" s="87"/>
      <c r="T712" s="88"/>
      <c r="U712" s="41"/>
      <c r="V712" s="41"/>
      <c r="W712" s="41"/>
      <c r="X712" s="41"/>
      <c r="Y712" s="41"/>
      <c r="Z712" s="41"/>
      <c r="AA712" s="41"/>
      <c r="AB712" s="41"/>
      <c r="AC712" s="41"/>
      <c r="AD712" s="41"/>
      <c r="AE712" s="41"/>
      <c r="AT712" s="20" t="s">
        <v>204</v>
      </c>
      <c r="AU712" s="20" t="s">
        <v>78</v>
      </c>
    </row>
    <row r="713" s="13" customFormat="1">
      <c r="A713" s="13"/>
      <c r="B713" s="235"/>
      <c r="C713" s="236"/>
      <c r="D713" s="228" t="s">
        <v>206</v>
      </c>
      <c r="E713" s="237" t="s">
        <v>19</v>
      </c>
      <c r="F713" s="238" t="s">
        <v>279</v>
      </c>
      <c r="G713" s="236"/>
      <c r="H713" s="237" t="s">
        <v>19</v>
      </c>
      <c r="I713" s="239"/>
      <c r="J713" s="236"/>
      <c r="K713" s="236"/>
      <c r="L713" s="240"/>
      <c r="M713" s="241"/>
      <c r="N713" s="242"/>
      <c r="O713" s="242"/>
      <c r="P713" s="242"/>
      <c r="Q713" s="242"/>
      <c r="R713" s="242"/>
      <c r="S713" s="242"/>
      <c r="T713" s="243"/>
      <c r="U713" s="13"/>
      <c r="V713" s="13"/>
      <c r="W713" s="13"/>
      <c r="X713" s="13"/>
      <c r="Y713" s="13"/>
      <c r="Z713" s="13"/>
      <c r="AA713" s="13"/>
      <c r="AB713" s="13"/>
      <c r="AC713" s="13"/>
      <c r="AD713" s="13"/>
      <c r="AE713" s="13"/>
      <c r="AT713" s="244" t="s">
        <v>206</v>
      </c>
      <c r="AU713" s="244" t="s">
        <v>78</v>
      </c>
      <c r="AV713" s="13" t="s">
        <v>76</v>
      </c>
      <c r="AW713" s="13" t="s">
        <v>31</v>
      </c>
      <c r="AX713" s="13" t="s">
        <v>69</v>
      </c>
      <c r="AY713" s="244" t="s">
        <v>193</v>
      </c>
    </row>
    <row r="714" s="13" customFormat="1">
      <c r="A714" s="13"/>
      <c r="B714" s="235"/>
      <c r="C714" s="236"/>
      <c r="D714" s="228" t="s">
        <v>206</v>
      </c>
      <c r="E714" s="237" t="s">
        <v>19</v>
      </c>
      <c r="F714" s="238" t="s">
        <v>2163</v>
      </c>
      <c r="G714" s="236"/>
      <c r="H714" s="237" t="s">
        <v>19</v>
      </c>
      <c r="I714" s="239"/>
      <c r="J714" s="236"/>
      <c r="K714" s="236"/>
      <c r="L714" s="240"/>
      <c r="M714" s="241"/>
      <c r="N714" s="242"/>
      <c r="O714" s="242"/>
      <c r="P714" s="242"/>
      <c r="Q714" s="242"/>
      <c r="R714" s="242"/>
      <c r="S714" s="242"/>
      <c r="T714" s="243"/>
      <c r="U714" s="13"/>
      <c r="V714" s="13"/>
      <c r="W714" s="13"/>
      <c r="X714" s="13"/>
      <c r="Y714" s="13"/>
      <c r="Z714" s="13"/>
      <c r="AA714" s="13"/>
      <c r="AB714" s="13"/>
      <c r="AC714" s="13"/>
      <c r="AD714" s="13"/>
      <c r="AE714" s="13"/>
      <c r="AT714" s="244" t="s">
        <v>206</v>
      </c>
      <c r="AU714" s="244" t="s">
        <v>78</v>
      </c>
      <c r="AV714" s="13" t="s">
        <v>76</v>
      </c>
      <c r="AW714" s="13" t="s">
        <v>31</v>
      </c>
      <c r="AX714" s="13" t="s">
        <v>69</v>
      </c>
      <c r="AY714" s="244" t="s">
        <v>193</v>
      </c>
    </row>
    <row r="715" s="14" customFormat="1">
      <c r="A715" s="14"/>
      <c r="B715" s="245"/>
      <c r="C715" s="246"/>
      <c r="D715" s="228" t="s">
        <v>206</v>
      </c>
      <c r="E715" s="247" t="s">
        <v>19</v>
      </c>
      <c r="F715" s="248" t="s">
        <v>2197</v>
      </c>
      <c r="G715" s="246"/>
      <c r="H715" s="249">
        <v>1.52</v>
      </c>
      <c r="I715" s="250"/>
      <c r="J715" s="246"/>
      <c r="K715" s="246"/>
      <c r="L715" s="251"/>
      <c r="M715" s="252"/>
      <c r="N715" s="253"/>
      <c r="O715" s="253"/>
      <c r="P715" s="253"/>
      <c r="Q715" s="253"/>
      <c r="R715" s="253"/>
      <c r="S715" s="253"/>
      <c r="T715" s="254"/>
      <c r="U715" s="14"/>
      <c r="V715" s="14"/>
      <c r="W715" s="14"/>
      <c r="X715" s="14"/>
      <c r="Y715" s="14"/>
      <c r="Z715" s="14"/>
      <c r="AA715" s="14"/>
      <c r="AB715" s="14"/>
      <c r="AC715" s="14"/>
      <c r="AD715" s="14"/>
      <c r="AE715" s="14"/>
      <c r="AT715" s="255" t="s">
        <v>206</v>
      </c>
      <c r="AU715" s="255" t="s">
        <v>78</v>
      </c>
      <c r="AV715" s="14" t="s">
        <v>78</v>
      </c>
      <c r="AW715" s="14" t="s">
        <v>31</v>
      </c>
      <c r="AX715" s="14" t="s">
        <v>76</v>
      </c>
      <c r="AY715" s="255" t="s">
        <v>193</v>
      </c>
    </row>
    <row r="716" s="2" customFormat="1" ht="16.5" customHeight="1">
      <c r="A716" s="41"/>
      <c r="B716" s="42"/>
      <c r="C716" s="274" t="s">
        <v>816</v>
      </c>
      <c r="D716" s="274" t="s">
        <v>1765</v>
      </c>
      <c r="E716" s="275" t="s">
        <v>2217</v>
      </c>
      <c r="F716" s="276" t="s">
        <v>2218</v>
      </c>
      <c r="G716" s="277" t="s">
        <v>258</v>
      </c>
      <c r="H716" s="278">
        <v>1.6719999999999999</v>
      </c>
      <c r="I716" s="279"/>
      <c r="J716" s="280">
        <f>ROUND(I716*H716,2)</f>
        <v>0</v>
      </c>
      <c r="K716" s="276" t="s">
        <v>199</v>
      </c>
      <c r="L716" s="281"/>
      <c r="M716" s="282" t="s">
        <v>19</v>
      </c>
      <c r="N716" s="283" t="s">
        <v>40</v>
      </c>
      <c r="O716" s="87"/>
      <c r="P716" s="224">
        <f>O716*H716</f>
        <v>0</v>
      </c>
      <c r="Q716" s="224">
        <v>0.00029999999999999997</v>
      </c>
      <c r="R716" s="224">
        <f>Q716*H716</f>
        <v>0.00050159999999999994</v>
      </c>
      <c r="S716" s="224">
        <v>0</v>
      </c>
      <c r="T716" s="225">
        <f>S716*H716</f>
        <v>0</v>
      </c>
      <c r="U716" s="41"/>
      <c r="V716" s="41"/>
      <c r="W716" s="41"/>
      <c r="X716" s="41"/>
      <c r="Y716" s="41"/>
      <c r="Z716" s="41"/>
      <c r="AA716" s="41"/>
      <c r="AB716" s="41"/>
      <c r="AC716" s="41"/>
      <c r="AD716" s="41"/>
      <c r="AE716" s="41"/>
      <c r="AR716" s="226" t="s">
        <v>449</v>
      </c>
      <c r="AT716" s="226" t="s">
        <v>1765</v>
      </c>
      <c r="AU716" s="226" t="s">
        <v>78</v>
      </c>
      <c r="AY716" s="20" t="s">
        <v>193</v>
      </c>
      <c r="BE716" s="227">
        <f>IF(N716="základní",J716,0)</f>
        <v>0</v>
      </c>
      <c r="BF716" s="227">
        <f>IF(N716="snížená",J716,0)</f>
        <v>0</v>
      </c>
      <c r="BG716" s="227">
        <f>IF(N716="zákl. přenesená",J716,0)</f>
        <v>0</v>
      </c>
      <c r="BH716" s="227">
        <f>IF(N716="sníž. přenesená",J716,0)</f>
        <v>0</v>
      </c>
      <c r="BI716" s="227">
        <f>IF(N716="nulová",J716,0)</f>
        <v>0</v>
      </c>
      <c r="BJ716" s="20" t="s">
        <v>76</v>
      </c>
      <c r="BK716" s="227">
        <f>ROUND(I716*H716,2)</f>
        <v>0</v>
      </c>
      <c r="BL716" s="20" t="s">
        <v>323</v>
      </c>
      <c r="BM716" s="226" t="s">
        <v>2219</v>
      </c>
    </row>
    <row r="717" s="2" customFormat="1">
      <c r="A717" s="41"/>
      <c r="B717" s="42"/>
      <c r="C717" s="43"/>
      <c r="D717" s="228" t="s">
        <v>202</v>
      </c>
      <c r="E717" s="43"/>
      <c r="F717" s="229" t="s">
        <v>2218</v>
      </c>
      <c r="G717" s="43"/>
      <c r="H717" s="43"/>
      <c r="I717" s="230"/>
      <c r="J717" s="43"/>
      <c r="K717" s="43"/>
      <c r="L717" s="47"/>
      <c r="M717" s="231"/>
      <c r="N717" s="232"/>
      <c r="O717" s="87"/>
      <c r="P717" s="87"/>
      <c r="Q717" s="87"/>
      <c r="R717" s="87"/>
      <c r="S717" s="87"/>
      <c r="T717" s="88"/>
      <c r="U717" s="41"/>
      <c r="V717" s="41"/>
      <c r="W717" s="41"/>
      <c r="X717" s="41"/>
      <c r="Y717" s="41"/>
      <c r="Z717" s="41"/>
      <c r="AA717" s="41"/>
      <c r="AB717" s="41"/>
      <c r="AC717" s="41"/>
      <c r="AD717" s="41"/>
      <c r="AE717" s="41"/>
      <c r="AT717" s="20" t="s">
        <v>202</v>
      </c>
      <c r="AU717" s="20" t="s">
        <v>78</v>
      </c>
    </row>
    <row r="718" s="14" customFormat="1">
      <c r="A718" s="14"/>
      <c r="B718" s="245"/>
      <c r="C718" s="246"/>
      <c r="D718" s="228" t="s">
        <v>206</v>
      </c>
      <c r="E718" s="246"/>
      <c r="F718" s="248" t="s">
        <v>2201</v>
      </c>
      <c r="G718" s="246"/>
      <c r="H718" s="249">
        <v>1.6719999999999999</v>
      </c>
      <c r="I718" s="250"/>
      <c r="J718" s="246"/>
      <c r="K718" s="246"/>
      <c r="L718" s="251"/>
      <c r="M718" s="252"/>
      <c r="N718" s="253"/>
      <c r="O718" s="253"/>
      <c r="P718" s="253"/>
      <c r="Q718" s="253"/>
      <c r="R718" s="253"/>
      <c r="S718" s="253"/>
      <c r="T718" s="254"/>
      <c r="U718" s="14"/>
      <c r="V718" s="14"/>
      <c r="W718" s="14"/>
      <c r="X718" s="14"/>
      <c r="Y718" s="14"/>
      <c r="Z718" s="14"/>
      <c r="AA718" s="14"/>
      <c r="AB718" s="14"/>
      <c r="AC718" s="14"/>
      <c r="AD718" s="14"/>
      <c r="AE718" s="14"/>
      <c r="AT718" s="255" t="s">
        <v>206</v>
      </c>
      <c r="AU718" s="255" t="s">
        <v>78</v>
      </c>
      <c r="AV718" s="14" t="s">
        <v>78</v>
      </c>
      <c r="AW718" s="14" t="s">
        <v>4</v>
      </c>
      <c r="AX718" s="14" t="s">
        <v>76</v>
      </c>
      <c r="AY718" s="255" t="s">
        <v>193</v>
      </c>
    </row>
    <row r="719" s="2" customFormat="1" ht="16.5" customHeight="1">
      <c r="A719" s="41"/>
      <c r="B719" s="42"/>
      <c r="C719" s="215" t="s">
        <v>822</v>
      </c>
      <c r="D719" s="215" t="s">
        <v>195</v>
      </c>
      <c r="E719" s="216" t="s">
        <v>2220</v>
      </c>
      <c r="F719" s="217" t="s">
        <v>2221</v>
      </c>
      <c r="G719" s="218" t="s">
        <v>248</v>
      </c>
      <c r="H719" s="219">
        <v>0.57699999999999996</v>
      </c>
      <c r="I719" s="220"/>
      <c r="J719" s="221">
        <f>ROUND(I719*H719,2)</f>
        <v>0</v>
      </c>
      <c r="K719" s="217" t="s">
        <v>199</v>
      </c>
      <c r="L719" s="47"/>
      <c r="M719" s="222" t="s">
        <v>19</v>
      </c>
      <c r="N719" s="223" t="s">
        <v>40</v>
      </c>
      <c r="O719" s="87"/>
      <c r="P719" s="224">
        <f>O719*H719</f>
        <v>0</v>
      </c>
      <c r="Q719" s="224">
        <v>0</v>
      </c>
      <c r="R719" s="224">
        <f>Q719*H719</f>
        <v>0</v>
      </c>
      <c r="S719" s="224">
        <v>0</v>
      </c>
      <c r="T719" s="225">
        <f>S719*H719</f>
        <v>0</v>
      </c>
      <c r="U719" s="41"/>
      <c r="V719" s="41"/>
      <c r="W719" s="41"/>
      <c r="X719" s="41"/>
      <c r="Y719" s="41"/>
      <c r="Z719" s="41"/>
      <c r="AA719" s="41"/>
      <c r="AB719" s="41"/>
      <c r="AC719" s="41"/>
      <c r="AD719" s="41"/>
      <c r="AE719" s="41"/>
      <c r="AR719" s="226" t="s">
        <v>323</v>
      </c>
      <c r="AT719" s="226" t="s">
        <v>195</v>
      </c>
      <c r="AU719" s="226" t="s">
        <v>78</v>
      </c>
      <c r="AY719" s="20" t="s">
        <v>193</v>
      </c>
      <c r="BE719" s="227">
        <f>IF(N719="základní",J719,0)</f>
        <v>0</v>
      </c>
      <c r="BF719" s="227">
        <f>IF(N719="snížená",J719,0)</f>
        <v>0</v>
      </c>
      <c r="BG719" s="227">
        <f>IF(N719="zákl. přenesená",J719,0)</f>
        <v>0</v>
      </c>
      <c r="BH719" s="227">
        <f>IF(N719="sníž. přenesená",J719,0)</f>
        <v>0</v>
      </c>
      <c r="BI719" s="227">
        <f>IF(N719="nulová",J719,0)</f>
        <v>0</v>
      </c>
      <c r="BJ719" s="20" t="s">
        <v>76</v>
      </c>
      <c r="BK719" s="227">
        <f>ROUND(I719*H719,2)</f>
        <v>0</v>
      </c>
      <c r="BL719" s="20" t="s">
        <v>323</v>
      </c>
      <c r="BM719" s="226" t="s">
        <v>2222</v>
      </c>
    </row>
    <row r="720" s="2" customFormat="1">
      <c r="A720" s="41"/>
      <c r="B720" s="42"/>
      <c r="C720" s="43"/>
      <c r="D720" s="228" t="s">
        <v>202</v>
      </c>
      <c r="E720" s="43"/>
      <c r="F720" s="229" t="s">
        <v>2223</v>
      </c>
      <c r="G720" s="43"/>
      <c r="H720" s="43"/>
      <c r="I720" s="230"/>
      <c r="J720" s="43"/>
      <c r="K720" s="43"/>
      <c r="L720" s="47"/>
      <c r="M720" s="231"/>
      <c r="N720" s="232"/>
      <c r="O720" s="87"/>
      <c r="P720" s="87"/>
      <c r="Q720" s="87"/>
      <c r="R720" s="87"/>
      <c r="S720" s="87"/>
      <c r="T720" s="88"/>
      <c r="U720" s="41"/>
      <c r="V720" s="41"/>
      <c r="W720" s="41"/>
      <c r="X720" s="41"/>
      <c r="Y720" s="41"/>
      <c r="Z720" s="41"/>
      <c r="AA720" s="41"/>
      <c r="AB720" s="41"/>
      <c r="AC720" s="41"/>
      <c r="AD720" s="41"/>
      <c r="AE720" s="41"/>
      <c r="AT720" s="20" t="s">
        <v>202</v>
      </c>
      <c r="AU720" s="20" t="s">
        <v>78</v>
      </c>
    </row>
    <row r="721" s="2" customFormat="1">
      <c r="A721" s="41"/>
      <c r="B721" s="42"/>
      <c r="C721" s="43"/>
      <c r="D721" s="233" t="s">
        <v>204</v>
      </c>
      <c r="E721" s="43"/>
      <c r="F721" s="234" t="s">
        <v>2224</v>
      </c>
      <c r="G721" s="43"/>
      <c r="H721" s="43"/>
      <c r="I721" s="230"/>
      <c r="J721" s="43"/>
      <c r="K721" s="43"/>
      <c r="L721" s="47"/>
      <c r="M721" s="231"/>
      <c r="N721" s="232"/>
      <c r="O721" s="87"/>
      <c r="P721" s="87"/>
      <c r="Q721" s="87"/>
      <c r="R721" s="87"/>
      <c r="S721" s="87"/>
      <c r="T721" s="88"/>
      <c r="U721" s="41"/>
      <c r="V721" s="41"/>
      <c r="W721" s="41"/>
      <c r="X721" s="41"/>
      <c r="Y721" s="41"/>
      <c r="Z721" s="41"/>
      <c r="AA721" s="41"/>
      <c r="AB721" s="41"/>
      <c r="AC721" s="41"/>
      <c r="AD721" s="41"/>
      <c r="AE721" s="41"/>
      <c r="AT721" s="20" t="s">
        <v>204</v>
      </c>
      <c r="AU721" s="20" t="s">
        <v>78</v>
      </c>
    </row>
    <row r="722" s="12" customFormat="1" ht="22.8" customHeight="1">
      <c r="A722" s="12"/>
      <c r="B722" s="199"/>
      <c r="C722" s="200"/>
      <c r="D722" s="201" t="s">
        <v>68</v>
      </c>
      <c r="E722" s="213" t="s">
        <v>2225</v>
      </c>
      <c r="F722" s="213" t="s">
        <v>2226</v>
      </c>
      <c r="G722" s="200"/>
      <c r="H722" s="200"/>
      <c r="I722" s="203"/>
      <c r="J722" s="214">
        <f>BK722</f>
        <v>0</v>
      </c>
      <c r="K722" s="200"/>
      <c r="L722" s="205"/>
      <c r="M722" s="206"/>
      <c r="N722" s="207"/>
      <c r="O722" s="207"/>
      <c r="P722" s="208">
        <f>SUM(P723:P780)</f>
        <v>0</v>
      </c>
      <c r="Q722" s="207"/>
      <c r="R722" s="208">
        <f>SUM(R723:R780)</f>
        <v>0.43013144300000006</v>
      </c>
      <c r="S722" s="207"/>
      <c r="T722" s="209">
        <f>SUM(T723:T780)</f>
        <v>0</v>
      </c>
      <c r="U722" s="12"/>
      <c r="V722" s="12"/>
      <c r="W722" s="12"/>
      <c r="X722" s="12"/>
      <c r="Y722" s="12"/>
      <c r="Z722" s="12"/>
      <c r="AA722" s="12"/>
      <c r="AB722" s="12"/>
      <c r="AC722" s="12"/>
      <c r="AD722" s="12"/>
      <c r="AE722" s="12"/>
      <c r="AR722" s="210" t="s">
        <v>78</v>
      </c>
      <c r="AT722" s="211" t="s">
        <v>68</v>
      </c>
      <c r="AU722" s="211" t="s">
        <v>76</v>
      </c>
      <c r="AY722" s="210" t="s">
        <v>193</v>
      </c>
      <c r="BK722" s="212">
        <f>SUM(BK723:BK780)</f>
        <v>0</v>
      </c>
    </row>
    <row r="723" s="2" customFormat="1" ht="16.5" customHeight="1">
      <c r="A723" s="41"/>
      <c r="B723" s="42"/>
      <c r="C723" s="215" t="s">
        <v>830</v>
      </c>
      <c r="D723" s="215" t="s">
        <v>195</v>
      </c>
      <c r="E723" s="216" t="s">
        <v>2227</v>
      </c>
      <c r="F723" s="217" t="s">
        <v>2228</v>
      </c>
      <c r="G723" s="218" t="s">
        <v>258</v>
      </c>
      <c r="H723" s="219">
        <v>37.100000000000001</v>
      </c>
      <c r="I723" s="220"/>
      <c r="J723" s="221">
        <f>ROUND(I723*H723,2)</f>
        <v>0</v>
      </c>
      <c r="K723" s="217" t="s">
        <v>199</v>
      </c>
      <c r="L723" s="47"/>
      <c r="M723" s="222" t="s">
        <v>19</v>
      </c>
      <c r="N723" s="223" t="s">
        <v>40</v>
      </c>
      <c r="O723" s="87"/>
      <c r="P723" s="224">
        <f>O723*H723</f>
        <v>0</v>
      </c>
      <c r="Q723" s="224">
        <v>0</v>
      </c>
      <c r="R723" s="224">
        <f>Q723*H723</f>
        <v>0</v>
      </c>
      <c r="S723" s="224">
        <v>0</v>
      </c>
      <c r="T723" s="225">
        <f>S723*H723</f>
        <v>0</v>
      </c>
      <c r="U723" s="41"/>
      <c r="V723" s="41"/>
      <c r="W723" s="41"/>
      <c r="X723" s="41"/>
      <c r="Y723" s="41"/>
      <c r="Z723" s="41"/>
      <c r="AA723" s="41"/>
      <c r="AB723" s="41"/>
      <c r="AC723" s="41"/>
      <c r="AD723" s="41"/>
      <c r="AE723" s="41"/>
      <c r="AR723" s="226" t="s">
        <v>323</v>
      </c>
      <c r="AT723" s="226" t="s">
        <v>195</v>
      </c>
      <c r="AU723" s="226" t="s">
        <v>78</v>
      </c>
      <c r="AY723" s="20" t="s">
        <v>193</v>
      </c>
      <c r="BE723" s="227">
        <f>IF(N723="základní",J723,0)</f>
        <v>0</v>
      </c>
      <c r="BF723" s="227">
        <f>IF(N723="snížená",J723,0)</f>
        <v>0</v>
      </c>
      <c r="BG723" s="227">
        <f>IF(N723="zákl. přenesená",J723,0)</f>
        <v>0</v>
      </c>
      <c r="BH723" s="227">
        <f>IF(N723="sníž. přenesená",J723,0)</f>
        <v>0</v>
      </c>
      <c r="BI723" s="227">
        <f>IF(N723="nulová",J723,0)</f>
        <v>0</v>
      </c>
      <c r="BJ723" s="20" t="s">
        <v>76</v>
      </c>
      <c r="BK723" s="227">
        <f>ROUND(I723*H723,2)</f>
        <v>0</v>
      </c>
      <c r="BL723" s="20" t="s">
        <v>323</v>
      </c>
      <c r="BM723" s="226" t="s">
        <v>2229</v>
      </c>
    </row>
    <row r="724" s="2" customFormat="1">
      <c r="A724" s="41"/>
      <c r="B724" s="42"/>
      <c r="C724" s="43"/>
      <c r="D724" s="228" t="s">
        <v>202</v>
      </c>
      <c r="E724" s="43"/>
      <c r="F724" s="229" t="s">
        <v>2230</v>
      </c>
      <c r="G724" s="43"/>
      <c r="H724" s="43"/>
      <c r="I724" s="230"/>
      <c r="J724" s="43"/>
      <c r="K724" s="43"/>
      <c r="L724" s="47"/>
      <c r="M724" s="231"/>
      <c r="N724" s="232"/>
      <c r="O724" s="87"/>
      <c r="P724" s="87"/>
      <c r="Q724" s="87"/>
      <c r="R724" s="87"/>
      <c r="S724" s="87"/>
      <c r="T724" s="88"/>
      <c r="U724" s="41"/>
      <c r="V724" s="41"/>
      <c r="W724" s="41"/>
      <c r="X724" s="41"/>
      <c r="Y724" s="41"/>
      <c r="Z724" s="41"/>
      <c r="AA724" s="41"/>
      <c r="AB724" s="41"/>
      <c r="AC724" s="41"/>
      <c r="AD724" s="41"/>
      <c r="AE724" s="41"/>
      <c r="AT724" s="20" t="s">
        <v>202</v>
      </c>
      <c r="AU724" s="20" t="s">
        <v>78</v>
      </c>
    </row>
    <row r="725" s="2" customFormat="1">
      <c r="A725" s="41"/>
      <c r="B725" s="42"/>
      <c r="C725" s="43"/>
      <c r="D725" s="233" t="s">
        <v>204</v>
      </c>
      <c r="E725" s="43"/>
      <c r="F725" s="234" t="s">
        <v>2231</v>
      </c>
      <c r="G725" s="43"/>
      <c r="H725" s="43"/>
      <c r="I725" s="230"/>
      <c r="J725" s="43"/>
      <c r="K725" s="43"/>
      <c r="L725" s="47"/>
      <c r="M725" s="231"/>
      <c r="N725" s="232"/>
      <c r="O725" s="87"/>
      <c r="P725" s="87"/>
      <c r="Q725" s="87"/>
      <c r="R725" s="87"/>
      <c r="S725" s="87"/>
      <c r="T725" s="88"/>
      <c r="U725" s="41"/>
      <c r="V725" s="41"/>
      <c r="W725" s="41"/>
      <c r="X725" s="41"/>
      <c r="Y725" s="41"/>
      <c r="Z725" s="41"/>
      <c r="AA725" s="41"/>
      <c r="AB725" s="41"/>
      <c r="AC725" s="41"/>
      <c r="AD725" s="41"/>
      <c r="AE725" s="41"/>
      <c r="AT725" s="20" t="s">
        <v>204</v>
      </c>
      <c r="AU725" s="20" t="s">
        <v>78</v>
      </c>
    </row>
    <row r="726" s="13" customFormat="1">
      <c r="A726" s="13"/>
      <c r="B726" s="235"/>
      <c r="C726" s="236"/>
      <c r="D726" s="228" t="s">
        <v>206</v>
      </c>
      <c r="E726" s="237" t="s">
        <v>19</v>
      </c>
      <c r="F726" s="238" t="s">
        <v>279</v>
      </c>
      <c r="G726" s="236"/>
      <c r="H726" s="237" t="s">
        <v>19</v>
      </c>
      <c r="I726" s="239"/>
      <c r="J726" s="236"/>
      <c r="K726" s="236"/>
      <c r="L726" s="240"/>
      <c r="M726" s="241"/>
      <c r="N726" s="242"/>
      <c r="O726" s="242"/>
      <c r="P726" s="242"/>
      <c r="Q726" s="242"/>
      <c r="R726" s="242"/>
      <c r="S726" s="242"/>
      <c r="T726" s="243"/>
      <c r="U726" s="13"/>
      <c r="V726" s="13"/>
      <c r="W726" s="13"/>
      <c r="X726" s="13"/>
      <c r="Y726" s="13"/>
      <c r="Z726" s="13"/>
      <c r="AA726" s="13"/>
      <c r="AB726" s="13"/>
      <c r="AC726" s="13"/>
      <c r="AD726" s="13"/>
      <c r="AE726" s="13"/>
      <c r="AT726" s="244" t="s">
        <v>206</v>
      </c>
      <c r="AU726" s="244" t="s">
        <v>78</v>
      </c>
      <c r="AV726" s="13" t="s">
        <v>76</v>
      </c>
      <c r="AW726" s="13" t="s">
        <v>31</v>
      </c>
      <c r="AX726" s="13" t="s">
        <v>69</v>
      </c>
      <c r="AY726" s="244" t="s">
        <v>193</v>
      </c>
    </row>
    <row r="727" s="13" customFormat="1">
      <c r="A727" s="13"/>
      <c r="B727" s="235"/>
      <c r="C727" s="236"/>
      <c r="D727" s="228" t="s">
        <v>206</v>
      </c>
      <c r="E727" s="237" t="s">
        <v>19</v>
      </c>
      <c r="F727" s="238" t="s">
        <v>2232</v>
      </c>
      <c r="G727" s="236"/>
      <c r="H727" s="237" t="s">
        <v>19</v>
      </c>
      <c r="I727" s="239"/>
      <c r="J727" s="236"/>
      <c r="K727" s="236"/>
      <c r="L727" s="240"/>
      <c r="M727" s="241"/>
      <c r="N727" s="242"/>
      <c r="O727" s="242"/>
      <c r="P727" s="242"/>
      <c r="Q727" s="242"/>
      <c r="R727" s="242"/>
      <c r="S727" s="242"/>
      <c r="T727" s="243"/>
      <c r="U727" s="13"/>
      <c r="V727" s="13"/>
      <c r="W727" s="13"/>
      <c r="X727" s="13"/>
      <c r="Y727" s="13"/>
      <c r="Z727" s="13"/>
      <c r="AA727" s="13"/>
      <c r="AB727" s="13"/>
      <c r="AC727" s="13"/>
      <c r="AD727" s="13"/>
      <c r="AE727" s="13"/>
      <c r="AT727" s="244" t="s">
        <v>206</v>
      </c>
      <c r="AU727" s="244" t="s">
        <v>78</v>
      </c>
      <c r="AV727" s="13" t="s">
        <v>76</v>
      </c>
      <c r="AW727" s="13" t="s">
        <v>31</v>
      </c>
      <c r="AX727" s="13" t="s">
        <v>69</v>
      </c>
      <c r="AY727" s="244" t="s">
        <v>193</v>
      </c>
    </row>
    <row r="728" s="14" customFormat="1">
      <c r="A728" s="14"/>
      <c r="B728" s="245"/>
      <c r="C728" s="246"/>
      <c r="D728" s="228" t="s">
        <v>206</v>
      </c>
      <c r="E728" s="247" t="s">
        <v>19</v>
      </c>
      <c r="F728" s="248" t="s">
        <v>2233</v>
      </c>
      <c r="G728" s="246"/>
      <c r="H728" s="249">
        <v>37.100000000000001</v>
      </c>
      <c r="I728" s="250"/>
      <c r="J728" s="246"/>
      <c r="K728" s="246"/>
      <c r="L728" s="251"/>
      <c r="M728" s="252"/>
      <c r="N728" s="253"/>
      <c r="O728" s="253"/>
      <c r="P728" s="253"/>
      <c r="Q728" s="253"/>
      <c r="R728" s="253"/>
      <c r="S728" s="253"/>
      <c r="T728" s="254"/>
      <c r="U728" s="14"/>
      <c r="V728" s="14"/>
      <c r="W728" s="14"/>
      <c r="X728" s="14"/>
      <c r="Y728" s="14"/>
      <c r="Z728" s="14"/>
      <c r="AA728" s="14"/>
      <c r="AB728" s="14"/>
      <c r="AC728" s="14"/>
      <c r="AD728" s="14"/>
      <c r="AE728" s="14"/>
      <c r="AT728" s="255" t="s">
        <v>206</v>
      </c>
      <c r="AU728" s="255" t="s">
        <v>78</v>
      </c>
      <c r="AV728" s="14" t="s">
        <v>78</v>
      </c>
      <c r="AW728" s="14" t="s">
        <v>31</v>
      </c>
      <c r="AX728" s="14" t="s">
        <v>76</v>
      </c>
      <c r="AY728" s="255" t="s">
        <v>193</v>
      </c>
    </row>
    <row r="729" s="2" customFormat="1" ht="16.5" customHeight="1">
      <c r="A729" s="41"/>
      <c r="B729" s="42"/>
      <c r="C729" s="274" t="s">
        <v>837</v>
      </c>
      <c r="D729" s="274" t="s">
        <v>1765</v>
      </c>
      <c r="E729" s="275" t="s">
        <v>2165</v>
      </c>
      <c r="F729" s="276" t="s">
        <v>2166</v>
      </c>
      <c r="G729" s="277" t="s">
        <v>2167</v>
      </c>
      <c r="H729" s="278">
        <v>12.243</v>
      </c>
      <c r="I729" s="279"/>
      <c r="J729" s="280">
        <f>ROUND(I729*H729,2)</f>
        <v>0</v>
      </c>
      <c r="K729" s="276" t="s">
        <v>199</v>
      </c>
      <c r="L729" s="281"/>
      <c r="M729" s="282" t="s">
        <v>19</v>
      </c>
      <c r="N729" s="283" t="s">
        <v>40</v>
      </c>
      <c r="O729" s="87"/>
      <c r="P729" s="224">
        <f>O729*H729</f>
        <v>0</v>
      </c>
      <c r="Q729" s="224">
        <v>0.001</v>
      </c>
      <c r="R729" s="224">
        <f>Q729*H729</f>
        <v>0.012243</v>
      </c>
      <c r="S729" s="224">
        <v>0</v>
      </c>
      <c r="T729" s="225">
        <f>S729*H729</f>
        <v>0</v>
      </c>
      <c r="U729" s="41"/>
      <c r="V729" s="41"/>
      <c r="W729" s="41"/>
      <c r="X729" s="41"/>
      <c r="Y729" s="41"/>
      <c r="Z729" s="41"/>
      <c r="AA729" s="41"/>
      <c r="AB729" s="41"/>
      <c r="AC729" s="41"/>
      <c r="AD729" s="41"/>
      <c r="AE729" s="41"/>
      <c r="AR729" s="226" t="s">
        <v>449</v>
      </c>
      <c r="AT729" s="226" t="s">
        <v>1765</v>
      </c>
      <c r="AU729" s="226" t="s">
        <v>78</v>
      </c>
      <c r="AY729" s="20" t="s">
        <v>193</v>
      </c>
      <c r="BE729" s="227">
        <f>IF(N729="základní",J729,0)</f>
        <v>0</v>
      </c>
      <c r="BF729" s="227">
        <f>IF(N729="snížená",J729,0)</f>
        <v>0</v>
      </c>
      <c r="BG729" s="227">
        <f>IF(N729="zákl. přenesená",J729,0)</f>
        <v>0</v>
      </c>
      <c r="BH729" s="227">
        <f>IF(N729="sníž. přenesená",J729,0)</f>
        <v>0</v>
      </c>
      <c r="BI729" s="227">
        <f>IF(N729="nulová",J729,0)</f>
        <v>0</v>
      </c>
      <c r="BJ729" s="20" t="s">
        <v>76</v>
      </c>
      <c r="BK729" s="227">
        <f>ROUND(I729*H729,2)</f>
        <v>0</v>
      </c>
      <c r="BL729" s="20" t="s">
        <v>323</v>
      </c>
      <c r="BM729" s="226" t="s">
        <v>2234</v>
      </c>
    </row>
    <row r="730" s="2" customFormat="1">
      <c r="A730" s="41"/>
      <c r="B730" s="42"/>
      <c r="C730" s="43"/>
      <c r="D730" s="228" t="s">
        <v>202</v>
      </c>
      <c r="E730" s="43"/>
      <c r="F730" s="229" t="s">
        <v>2166</v>
      </c>
      <c r="G730" s="43"/>
      <c r="H730" s="43"/>
      <c r="I730" s="230"/>
      <c r="J730" s="43"/>
      <c r="K730" s="43"/>
      <c r="L730" s="47"/>
      <c r="M730" s="231"/>
      <c r="N730" s="232"/>
      <c r="O730" s="87"/>
      <c r="P730" s="87"/>
      <c r="Q730" s="87"/>
      <c r="R730" s="87"/>
      <c r="S730" s="87"/>
      <c r="T730" s="88"/>
      <c r="U730" s="41"/>
      <c r="V730" s="41"/>
      <c r="W730" s="41"/>
      <c r="X730" s="41"/>
      <c r="Y730" s="41"/>
      <c r="Z730" s="41"/>
      <c r="AA730" s="41"/>
      <c r="AB730" s="41"/>
      <c r="AC730" s="41"/>
      <c r="AD730" s="41"/>
      <c r="AE730" s="41"/>
      <c r="AT730" s="20" t="s">
        <v>202</v>
      </c>
      <c r="AU730" s="20" t="s">
        <v>78</v>
      </c>
    </row>
    <row r="731" s="13" customFormat="1">
      <c r="A731" s="13"/>
      <c r="B731" s="235"/>
      <c r="C731" s="236"/>
      <c r="D731" s="228" t="s">
        <v>206</v>
      </c>
      <c r="E731" s="237" t="s">
        <v>19</v>
      </c>
      <c r="F731" s="238" t="s">
        <v>2169</v>
      </c>
      <c r="G731" s="236"/>
      <c r="H731" s="237" t="s">
        <v>19</v>
      </c>
      <c r="I731" s="239"/>
      <c r="J731" s="236"/>
      <c r="K731" s="236"/>
      <c r="L731" s="240"/>
      <c r="M731" s="241"/>
      <c r="N731" s="242"/>
      <c r="O731" s="242"/>
      <c r="P731" s="242"/>
      <c r="Q731" s="242"/>
      <c r="R731" s="242"/>
      <c r="S731" s="242"/>
      <c r="T731" s="243"/>
      <c r="U731" s="13"/>
      <c r="V731" s="13"/>
      <c r="W731" s="13"/>
      <c r="X731" s="13"/>
      <c r="Y731" s="13"/>
      <c r="Z731" s="13"/>
      <c r="AA731" s="13"/>
      <c r="AB731" s="13"/>
      <c r="AC731" s="13"/>
      <c r="AD731" s="13"/>
      <c r="AE731" s="13"/>
      <c r="AT731" s="244" t="s">
        <v>206</v>
      </c>
      <c r="AU731" s="244" t="s">
        <v>78</v>
      </c>
      <c r="AV731" s="13" t="s">
        <v>76</v>
      </c>
      <c r="AW731" s="13" t="s">
        <v>31</v>
      </c>
      <c r="AX731" s="13" t="s">
        <v>69</v>
      </c>
      <c r="AY731" s="244" t="s">
        <v>193</v>
      </c>
    </row>
    <row r="732" s="13" customFormat="1">
      <c r="A732" s="13"/>
      <c r="B732" s="235"/>
      <c r="C732" s="236"/>
      <c r="D732" s="228" t="s">
        <v>206</v>
      </c>
      <c r="E732" s="237" t="s">
        <v>19</v>
      </c>
      <c r="F732" s="238" t="s">
        <v>2232</v>
      </c>
      <c r="G732" s="236"/>
      <c r="H732" s="237" t="s">
        <v>19</v>
      </c>
      <c r="I732" s="239"/>
      <c r="J732" s="236"/>
      <c r="K732" s="236"/>
      <c r="L732" s="240"/>
      <c r="M732" s="241"/>
      <c r="N732" s="242"/>
      <c r="O732" s="242"/>
      <c r="P732" s="242"/>
      <c r="Q732" s="242"/>
      <c r="R732" s="242"/>
      <c r="S732" s="242"/>
      <c r="T732" s="243"/>
      <c r="U732" s="13"/>
      <c r="V732" s="13"/>
      <c r="W732" s="13"/>
      <c r="X732" s="13"/>
      <c r="Y732" s="13"/>
      <c r="Z732" s="13"/>
      <c r="AA732" s="13"/>
      <c r="AB732" s="13"/>
      <c r="AC732" s="13"/>
      <c r="AD732" s="13"/>
      <c r="AE732" s="13"/>
      <c r="AT732" s="244" t="s">
        <v>206</v>
      </c>
      <c r="AU732" s="244" t="s">
        <v>78</v>
      </c>
      <c r="AV732" s="13" t="s">
        <v>76</v>
      </c>
      <c r="AW732" s="13" t="s">
        <v>31</v>
      </c>
      <c r="AX732" s="13" t="s">
        <v>69</v>
      </c>
      <c r="AY732" s="244" t="s">
        <v>193</v>
      </c>
    </row>
    <row r="733" s="14" customFormat="1">
      <c r="A733" s="14"/>
      <c r="B733" s="245"/>
      <c r="C733" s="246"/>
      <c r="D733" s="228" t="s">
        <v>206</v>
      </c>
      <c r="E733" s="247" t="s">
        <v>19</v>
      </c>
      <c r="F733" s="248" t="s">
        <v>2235</v>
      </c>
      <c r="G733" s="246"/>
      <c r="H733" s="249">
        <v>11.130000000000001</v>
      </c>
      <c r="I733" s="250"/>
      <c r="J733" s="246"/>
      <c r="K733" s="246"/>
      <c r="L733" s="251"/>
      <c r="M733" s="252"/>
      <c r="N733" s="253"/>
      <c r="O733" s="253"/>
      <c r="P733" s="253"/>
      <c r="Q733" s="253"/>
      <c r="R733" s="253"/>
      <c r="S733" s="253"/>
      <c r="T733" s="254"/>
      <c r="U733" s="14"/>
      <c r="V733" s="14"/>
      <c r="W733" s="14"/>
      <c r="X733" s="14"/>
      <c r="Y733" s="14"/>
      <c r="Z733" s="14"/>
      <c r="AA733" s="14"/>
      <c r="AB733" s="14"/>
      <c r="AC733" s="14"/>
      <c r="AD733" s="14"/>
      <c r="AE733" s="14"/>
      <c r="AT733" s="255" t="s">
        <v>206</v>
      </c>
      <c r="AU733" s="255" t="s">
        <v>78</v>
      </c>
      <c r="AV733" s="14" t="s">
        <v>78</v>
      </c>
      <c r="AW733" s="14" t="s">
        <v>31</v>
      </c>
      <c r="AX733" s="14" t="s">
        <v>76</v>
      </c>
      <c r="AY733" s="255" t="s">
        <v>193</v>
      </c>
    </row>
    <row r="734" s="14" customFormat="1">
      <c r="A734" s="14"/>
      <c r="B734" s="245"/>
      <c r="C734" s="246"/>
      <c r="D734" s="228" t="s">
        <v>206</v>
      </c>
      <c r="E734" s="246"/>
      <c r="F734" s="248" t="s">
        <v>2236</v>
      </c>
      <c r="G734" s="246"/>
      <c r="H734" s="249">
        <v>12.243</v>
      </c>
      <c r="I734" s="250"/>
      <c r="J734" s="246"/>
      <c r="K734" s="246"/>
      <c r="L734" s="251"/>
      <c r="M734" s="252"/>
      <c r="N734" s="253"/>
      <c r="O734" s="253"/>
      <c r="P734" s="253"/>
      <c r="Q734" s="253"/>
      <c r="R734" s="253"/>
      <c r="S734" s="253"/>
      <c r="T734" s="254"/>
      <c r="U734" s="14"/>
      <c r="V734" s="14"/>
      <c r="W734" s="14"/>
      <c r="X734" s="14"/>
      <c r="Y734" s="14"/>
      <c r="Z734" s="14"/>
      <c r="AA734" s="14"/>
      <c r="AB734" s="14"/>
      <c r="AC734" s="14"/>
      <c r="AD734" s="14"/>
      <c r="AE734" s="14"/>
      <c r="AT734" s="255" t="s">
        <v>206</v>
      </c>
      <c r="AU734" s="255" t="s">
        <v>78</v>
      </c>
      <c r="AV734" s="14" t="s">
        <v>78</v>
      </c>
      <c r="AW734" s="14" t="s">
        <v>4</v>
      </c>
      <c r="AX734" s="14" t="s">
        <v>76</v>
      </c>
      <c r="AY734" s="255" t="s">
        <v>193</v>
      </c>
    </row>
    <row r="735" s="2" customFormat="1" ht="16.5" customHeight="1">
      <c r="A735" s="41"/>
      <c r="B735" s="42"/>
      <c r="C735" s="215" t="s">
        <v>846</v>
      </c>
      <c r="D735" s="215" t="s">
        <v>195</v>
      </c>
      <c r="E735" s="216" t="s">
        <v>2237</v>
      </c>
      <c r="F735" s="217" t="s">
        <v>2238</v>
      </c>
      <c r="G735" s="218" t="s">
        <v>258</v>
      </c>
      <c r="H735" s="219">
        <v>37.100000000000001</v>
      </c>
      <c r="I735" s="220"/>
      <c r="J735" s="221">
        <f>ROUND(I735*H735,2)</f>
        <v>0</v>
      </c>
      <c r="K735" s="217" t="s">
        <v>199</v>
      </c>
      <c r="L735" s="47"/>
      <c r="M735" s="222" t="s">
        <v>19</v>
      </c>
      <c r="N735" s="223" t="s">
        <v>40</v>
      </c>
      <c r="O735" s="87"/>
      <c r="P735" s="224">
        <f>O735*H735</f>
        <v>0</v>
      </c>
      <c r="Q735" s="224">
        <v>0.00088312999999999998</v>
      </c>
      <c r="R735" s="224">
        <f>Q735*H735</f>
        <v>0.032764122999999999</v>
      </c>
      <c r="S735" s="224">
        <v>0</v>
      </c>
      <c r="T735" s="225">
        <f>S735*H735</f>
        <v>0</v>
      </c>
      <c r="U735" s="41"/>
      <c r="V735" s="41"/>
      <c r="W735" s="41"/>
      <c r="X735" s="41"/>
      <c r="Y735" s="41"/>
      <c r="Z735" s="41"/>
      <c r="AA735" s="41"/>
      <c r="AB735" s="41"/>
      <c r="AC735" s="41"/>
      <c r="AD735" s="41"/>
      <c r="AE735" s="41"/>
      <c r="AR735" s="226" t="s">
        <v>323</v>
      </c>
      <c r="AT735" s="226" t="s">
        <v>195</v>
      </c>
      <c r="AU735" s="226" t="s">
        <v>78</v>
      </c>
      <c r="AY735" s="20" t="s">
        <v>193</v>
      </c>
      <c r="BE735" s="227">
        <f>IF(N735="základní",J735,0)</f>
        <v>0</v>
      </c>
      <c r="BF735" s="227">
        <f>IF(N735="snížená",J735,0)</f>
        <v>0</v>
      </c>
      <c r="BG735" s="227">
        <f>IF(N735="zákl. přenesená",J735,0)</f>
        <v>0</v>
      </c>
      <c r="BH735" s="227">
        <f>IF(N735="sníž. přenesená",J735,0)</f>
        <v>0</v>
      </c>
      <c r="BI735" s="227">
        <f>IF(N735="nulová",J735,0)</f>
        <v>0</v>
      </c>
      <c r="BJ735" s="20" t="s">
        <v>76</v>
      </c>
      <c r="BK735" s="227">
        <f>ROUND(I735*H735,2)</f>
        <v>0</v>
      </c>
      <c r="BL735" s="20" t="s">
        <v>323</v>
      </c>
      <c r="BM735" s="226" t="s">
        <v>2239</v>
      </c>
    </row>
    <row r="736" s="2" customFormat="1">
      <c r="A736" s="41"/>
      <c r="B736" s="42"/>
      <c r="C736" s="43"/>
      <c r="D736" s="228" t="s">
        <v>202</v>
      </c>
      <c r="E736" s="43"/>
      <c r="F736" s="229" t="s">
        <v>2240</v>
      </c>
      <c r="G736" s="43"/>
      <c r="H736" s="43"/>
      <c r="I736" s="230"/>
      <c r="J736" s="43"/>
      <c r="K736" s="43"/>
      <c r="L736" s="47"/>
      <c r="M736" s="231"/>
      <c r="N736" s="232"/>
      <c r="O736" s="87"/>
      <c r="P736" s="87"/>
      <c r="Q736" s="87"/>
      <c r="R736" s="87"/>
      <c r="S736" s="87"/>
      <c r="T736" s="88"/>
      <c r="U736" s="41"/>
      <c r="V736" s="41"/>
      <c r="W736" s="41"/>
      <c r="X736" s="41"/>
      <c r="Y736" s="41"/>
      <c r="Z736" s="41"/>
      <c r="AA736" s="41"/>
      <c r="AB736" s="41"/>
      <c r="AC736" s="41"/>
      <c r="AD736" s="41"/>
      <c r="AE736" s="41"/>
      <c r="AT736" s="20" t="s">
        <v>202</v>
      </c>
      <c r="AU736" s="20" t="s">
        <v>78</v>
      </c>
    </row>
    <row r="737" s="2" customFormat="1">
      <c r="A737" s="41"/>
      <c r="B737" s="42"/>
      <c r="C737" s="43"/>
      <c r="D737" s="233" t="s">
        <v>204</v>
      </c>
      <c r="E737" s="43"/>
      <c r="F737" s="234" t="s">
        <v>2241</v>
      </c>
      <c r="G737" s="43"/>
      <c r="H737" s="43"/>
      <c r="I737" s="230"/>
      <c r="J737" s="43"/>
      <c r="K737" s="43"/>
      <c r="L737" s="47"/>
      <c r="M737" s="231"/>
      <c r="N737" s="232"/>
      <c r="O737" s="87"/>
      <c r="P737" s="87"/>
      <c r="Q737" s="87"/>
      <c r="R737" s="87"/>
      <c r="S737" s="87"/>
      <c r="T737" s="88"/>
      <c r="U737" s="41"/>
      <c r="V737" s="41"/>
      <c r="W737" s="41"/>
      <c r="X737" s="41"/>
      <c r="Y737" s="41"/>
      <c r="Z737" s="41"/>
      <c r="AA737" s="41"/>
      <c r="AB737" s="41"/>
      <c r="AC737" s="41"/>
      <c r="AD737" s="41"/>
      <c r="AE737" s="41"/>
      <c r="AT737" s="20" t="s">
        <v>204</v>
      </c>
      <c r="AU737" s="20" t="s">
        <v>78</v>
      </c>
    </row>
    <row r="738" s="13" customFormat="1">
      <c r="A738" s="13"/>
      <c r="B738" s="235"/>
      <c r="C738" s="236"/>
      <c r="D738" s="228" t="s">
        <v>206</v>
      </c>
      <c r="E738" s="237" t="s">
        <v>19</v>
      </c>
      <c r="F738" s="238" t="s">
        <v>279</v>
      </c>
      <c r="G738" s="236"/>
      <c r="H738" s="237" t="s">
        <v>19</v>
      </c>
      <c r="I738" s="239"/>
      <c r="J738" s="236"/>
      <c r="K738" s="236"/>
      <c r="L738" s="240"/>
      <c r="M738" s="241"/>
      <c r="N738" s="242"/>
      <c r="O738" s="242"/>
      <c r="P738" s="242"/>
      <c r="Q738" s="242"/>
      <c r="R738" s="242"/>
      <c r="S738" s="242"/>
      <c r="T738" s="243"/>
      <c r="U738" s="13"/>
      <c r="V738" s="13"/>
      <c r="W738" s="13"/>
      <c r="X738" s="13"/>
      <c r="Y738" s="13"/>
      <c r="Z738" s="13"/>
      <c r="AA738" s="13"/>
      <c r="AB738" s="13"/>
      <c r="AC738" s="13"/>
      <c r="AD738" s="13"/>
      <c r="AE738" s="13"/>
      <c r="AT738" s="244" t="s">
        <v>206</v>
      </c>
      <c r="AU738" s="244" t="s">
        <v>78</v>
      </c>
      <c r="AV738" s="13" t="s">
        <v>76</v>
      </c>
      <c r="AW738" s="13" t="s">
        <v>31</v>
      </c>
      <c r="AX738" s="13" t="s">
        <v>69</v>
      </c>
      <c r="AY738" s="244" t="s">
        <v>193</v>
      </c>
    </row>
    <row r="739" s="13" customFormat="1">
      <c r="A739" s="13"/>
      <c r="B739" s="235"/>
      <c r="C739" s="236"/>
      <c r="D739" s="228" t="s">
        <v>206</v>
      </c>
      <c r="E739" s="237" t="s">
        <v>19</v>
      </c>
      <c r="F739" s="238" t="s">
        <v>2232</v>
      </c>
      <c r="G739" s="236"/>
      <c r="H739" s="237" t="s">
        <v>19</v>
      </c>
      <c r="I739" s="239"/>
      <c r="J739" s="236"/>
      <c r="K739" s="236"/>
      <c r="L739" s="240"/>
      <c r="M739" s="241"/>
      <c r="N739" s="242"/>
      <c r="O739" s="242"/>
      <c r="P739" s="242"/>
      <c r="Q739" s="242"/>
      <c r="R739" s="242"/>
      <c r="S739" s="242"/>
      <c r="T739" s="243"/>
      <c r="U739" s="13"/>
      <c r="V739" s="13"/>
      <c r="W739" s="13"/>
      <c r="X739" s="13"/>
      <c r="Y739" s="13"/>
      <c r="Z739" s="13"/>
      <c r="AA739" s="13"/>
      <c r="AB739" s="13"/>
      <c r="AC739" s="13"/>
      <c r="AD739" s="13"/>
      <c r="AE739" s="13"/>
      <c r="AT739" s="244" t="s">
        <v>206</v>
      </c>
      <c r="AU739" s="244" t="s">
        <v>78</v>
      </c>
      <c r="AV739" s="13" t="s">
        <v>76</v>
      </c>
      <c r="AW739" s="13" t="s">
        <v>31</v>
      </c>
      <c r="AX739" s="13" t="s">
        <v>69</v>
      </c>
      <c r="AY739" s="244" t="s">
        <v>193</v>
      </c>
    </row>
    <row r="740" s="14" customFormat="1">
      <c r="A740" s="14"/>
      <c r="B740" s="245"/>
      <c r="C740" s="246"/>
      <c r="D740" s="228" t="s">
        <v>206</v>
      </c>
      <c r="E740" s="247" t="s">
        <v>19</v>
      </c>
      <c r="F740" s="248" t="s">
        <v>2233</v>
      </c>
      <c r="G740" s="246"/>
      <c r="H740" s="249">
        <v>37.100000000000001</v>
      </c>
      <c r="I740" s="250"/>
      <c r="J740" s="246"/>
      <c r="K740" s="246"/>
      <c r="L740" s="251"/>
      <c r="M740" s="252"/>
      <c r="N740" s="253"/>
      <c r="O740" s="253"/>
      <c r="P740" s="253"/>
      <c r="Q740" s="253"/>
      <c r="R740" s="253"/>
      <c r="S740" s="253"/>
      <c r="T740" s="254"/>
      <c r="U740" s="14"/>
      <c r="V740" s="14"/>
      <c r="W740" s="14"/>
      <c r="X740" s="14"/>
      <c r="Y740" s="14"/>
      <c r="Z740" s="14"/>
      <c r="AA740" s="14"/>
      <c r="AB740" s="14"/>
      <c r="AC740" s="14"/>
      <c r="AD740" s="14"/>
      <c r="AE740" s="14"/>
      <c r="AT740" s="255" t="s">
        <v>206</v>
      </c>
      <c r="AU740" s="255" t="s">
        <v>78</v>
      </c>
      <c r="AV740" s="14" t="s">
        <v>78</v>
      </c>
      <c r="AW740" s="14" t="s">
        <v>31</v>
      </c>
      <c r="AX740" s="14" t="s">
        <v>76</v>
      </c>
      <c r="AY740" s="255" t="s">
        <v>193</v>
      </c>
    </row>
    <row r="741" s="2" customFormat="1" ht="24.15" customHeight="1">
      <c r="A741" s="41"/>
      <c r="B741" s="42"/>
      <c r="C741" s="274" t="s">
        <v>855</v>
      </c>
      <c r="D741" s="274" t="s">
        <v>1765</v>
      </c>
      <c r="E741" s="275" t="s">
        <v>2189</v>
      </c>
      <c r="F741" s="276" t="s">
        <v>2190</v>
      </c>
      <c r="G741" s="277" t="s">
        <v>258</v>
      </c>
      <c r="H741" s="278">
        <v>46.375</v>
      </c>
      <c r="I741" s="279"/>
      <c r="J741" s="280">
        <f>ROUND(I741*H741,2)</f>
        <v>0</v>
      </c>
      <c r="K741" s="276" t="s">
        <v>199</v>
      </c>
      <c r="L741" s="281"/>
      <c r="M741" s="282" t="s">
        <v>19</v>
      </c>
      <c r="N741" s="283" t="s">
        <v>40</v>
      </c>
      <c r="O741" s="87"/>
      <c r="P741" s="224">
        <f>O741*H741</f>
        <v>0</v>
      </c>
      <c r="Q741" s="224">
        <v>0.0047000000000000002</v>
      </c>
      <c r="R741" s="224">
        <f>Q741*H741</f>
        <v>0.2179625</v>
      </c>
      <c r="S741" s="224">
        <v>0</v>
      </c>
      <c r="T741" s="225">
        <f>S741*H741</f>
        <v>0</v>
      </c>
      <c r="U741" s="41"/>
      <c r="V741" s="41"/>
      <c r="W741" s="41"/>
      <c r="X741" s="41"/>
      <c r="Y741" s="41"/>
      <c r="Z741" s="41"/>
      <c r="AA741" s="41"/>
      <c r="AB741" s="41"/>
      <c r="AC741" s="41"/>
      <c r="AD741" s="41"/>
      <c r="AE741" s="41"/>
      <c r="AR741" s="226" t="s">
        <v>449</v>
      </c>
      <c r="AT741" s="226" t="s">
        <v>1765</v>
      </c>
      <c r="AU741" s="226" t="s">
        <v>78</v>
      </c>
      <c r="AY741" s="20" t="s">
        <v>193</v>
      </c>
      <c r="BE741" s="227">
        <f>IF(N741="základní",J741,0)</f>
        <v>0</v>
      </c>
      <c r="BF741" s="227">
        <f>IF(N741="snížená",J741,0)</f>
        <v>0</v>
      </c>
      <c r="BG741" s="227">
        <f>IF(N741="zákl. přenesená",J741,0)</f>
        <v>0</v>
      </c>
      <c r="BH741" s="227">
        <f>IF(N741="sníž. přenesená",J741,0)</f>
        <v>0</v>
      </c>
      <c r="BI741" s="227">
        <f>IF(N741="nulová",J741,0)</f>
        <v>0</v>
      </c>
      <c r="BJ741" s="20" t="s">
        <v>76</v>
      </c>
      <c r="BK741" s="227">
        <f>ROUND(I741*H741,2)</f>
        <v>0</v>
      </c>
      <c r="BL741" s="20" t="s">
        <v>323</v>
      </c>
      <c r="BM741" s="226" t="s">
        <v>2242</v>
      </c>
    </row>
    <row r="742" s="2" customFormat="1">
      <c r="A742" s="41"/>
      <c r="B742" s="42"/>
      <c r="C742" s="43"/>
      <c r="D742" s="228" t="s">
        <v>202</v>
      </c>
      <c r="E742" s="43"/>
      <c r="F742" s="229" t="s">
        <v>2190</v>
      </c>
      <c r="G742" s="43"/>
      <c r="H742" s="43"/>
      <c r="I742" s="230"/>
      <c r="J742" s="43"/>
      <c r="K742" s="43"/>
      <c r="L742" s="47"/>
      <c r="M742" s="231"/>
      <c r="N742" s="232"/>
      <c r="O742" s="87"/>
      <c r="P742" s="87"/>
      <c r="Q742" s="87"/>
      <c r="R742" s="87"/>
      <c r="S742" s="87"/>
      <c r="T742" s="88"/>
      <c r="U742" s="41"/>
      <c r="V742" s="41"/>
      <c r="W742" s="41"/>
      <c r="X742" s="41"/>
      <c r="Y742" s="41"/>
      <c r="Z742" s="41"/>
      <c r="AA742" s="41"/>
      <c r="AB742" s="41"/>
      <c r="AC742" s="41"/>
      <c r="AD742" s="41"/>
      <c r="AE742" s="41"/>
      <c r="AT742" s="20" t="s">
        <v>202</v>
      </c>
      <c r="AU742" s="20" t="s">
        <v>78</v>
      </c>
    </row>
    <row r="743" s="14" customFormat="1">
      <c r="A743" s="14"/>
      <c r="B743" s="245"/>
      <c r="C743" s="246"/>
      <c r="D743" s="228" t="s">
        <v>206</v>
      </c>
      <c r="E743" s="246"/>
      <c r="F743" s="248" t="s">
        <v>2243</v>
      </c>
      <c r="G743" s="246"/>
      <c r="H743" s="249">
        <v>46.375</v>
      </c>
      <c r="I743" s="250"/>
      <c r="J743" s="246"/>
      <c r="K743" s="246"/>
      <c r="L743" s="251"/>
      <c r="M743" s="252"/>
      <c r="N743" s="253"/>
      <c r="O743" s="253"/>
      <c r="P743" s="253"/>
      <c r="Q743" s="253"/>
      <c r="R743" s="253"/>
      <c r="S743" s="253"/>
      <c r="T743" s="254"/>
      <c r="U743" s="14"/>
      <c r="V743" s="14"/>
      <c r="W743" s="14"/>
      <c r="X743" s="14"/>
      <c r="Y743" s="14"/>
      <c r="Z743" s="14"/>
      <c r="AA743" s="14"/>
      <c r="AB743" s="14"/>
      <c r="AC743" s="14"/>
      <c r="AD743" s="14"/>
      <c r="AE743" s="14"/>
      <c r="AT743" s="255" t="s">
        <v>206</v>
      </c>
      <c r="AU743" s="255" t="s">
        <v>78</v>
      </c>
      <c r="AV743" s="14" t="s">
        <v>78</v>
      </c>
      <c r="AW743" s="14" t="s">
        <v>4</v>
      </c>
      <c r="AX743" s="14" t="s">
        <v>76</v>
      </c>
      <c r="AY743" s="255" t="s">
        <v>193</v>
      </c>
    </row>
    <row r="744" s="2" customFormat="1" ht="21.75" customHeight="1">
      <c r="A744" s="41"/>
      <c r="B744" s="42"/>
      <c r="C744" s="215" t="s">
        <v>864</v>
      </c>
      <c r="D744" s="215" t="s">
        <v>195</v>
      </c>
      <c r="E744" s="216" t="s">
        <v>2244</v>
      </c>
      <c r="F744" s="217" t="s">
        <v>2245</v>
      </c>
      <c r="G744" s="218" t="s">
        <v>258</v>
      </c>
      <c r="H744" s="219">
        <v>37.100000000000001</v>
      </c>
      <c r="I744" s="220"/>
      <c r="J744" s="221">
        <f>ROUND(I744*H744,2)</f>
        <v>0</v>
      </c>
      <c r="K744" s="217" t="s">
        <v>19</v>
      </c>
      <c r="L744" s="47"/>
      <c r="M744" s="222" t="s">
        <v>19</v>
      </c>
      <c r="N744" s="223" t="s">
        <v>40</v>
      </c>
      <c r="O744" s="87"/>
      <c r="P744" s="224">
        <f>O744*H744</f>
        <v>0</v>
      </c>
      <c r="Q744" s="224">
        <v>0.00051999999999999995</v>
      </c>
      <c r="R744" s="224">
        <f>Q744*H744</f>
        <v>0.019292</v>
      </c>
      <c r="S744" s="224">
        <v>0</v>
      </c>
      <c r="T744" s="225">
        <f>S744*H744</f>
        <v>0</v>
      </c>
      <c r="U744" s="41"/>
      <c r="V744" s="41"/>
      <c r="W744" s="41"/>
      <c r="X744" s="41"/>
      <c r="Y744" s="41"/>
      <c r="Z744" s="41"/>
      <c r="AA744" s="41"/>
      <c r="AB744" s="41"/>
      <c r="AC744" s="41"/>
      <c r="AD744" s="41"/>
      <c r="AE744" s="41"/>
      <c r="AR744" s="226" t="s">
        <v>323</v>
      </c>
      <c r="AT744" s="226" t="s">
        <v>195</v>
      </c>
      <c r="AU744" s="226" t="s">
        <v>78</v>
      </c>
      <c r="AY744" s="20" t="s">
        <v>193</v>
      </c>
      <c r="BE744" s="227">
        <f>IF(N744="základní",J744,0)</f>
        <v>0</v>
      </c>
      <c r="BF744" s="227">
        <f>IF(N744="snížená",J744,0)</f>
        <v>0</v>
      </c>
      <c r="BG744" s="227">
        <f>IF(N744="zákl. přenesená",J744,0)</f>
        <v>0</v>
      </c>
      <c r="BH744" s="227">
        <f>IF(N744="sníž. přenesená",J744,0)</f>
        <v>0</v>
      </c>
      <c r="BI744" s="227">
        <f>IF(N744="nulová",J744,0)</f>
        <v>0</v>
      </c>
      <c r="BJ744" s="20" t="s">
        <v>76</v>
      </c>
      <c r="BK744" s="227">
        <f>ROUND(I744*H744,2)</f>
        <v>0</v>
      </c>
      <c r="BL744" s="20" t="s">
        <v>323</v>
      </c>
      <c r="BM744" s="226" t="s">
        <v>2246</v>
      </c>
    </row>
    <row r="745" s="2" customFormat="1">
      <c r="A745" s="41"/>
      <c r="B745" s="42"/>
      <c r="C745" s="43"/>
      <c r="D745" s="228" t="s">
        <v>202</v>
      </c>
      <c r="E745" s="43"/>
      <c r="F745" s="229" t="s">
        <v>2247</v>
      </c>
      <c r="G745" s="43"/>
      <c r="H745" s="43"/>
      <c r="I745" s="230"/>
      <c r="J745" s="43"/>
      <c r="K745" s="43"/>
      <c r="L745" s="47"/>
      <c r="M745" s="231"/>
      <c r="N745" s="232"/>
      <c r="O745" s="87"/>
      <c r="P745" s="87"/>
      <c r="Q745" s="87"/>
      <c r="R745" s="87"/>
      <c r="S745" s="87"/>
      <c r="T745" s="88"/>
      <c r="U745" s="41"/>
      <c r="V745" s="41"/>
      <c r="W745" s="41"/>
      <c r="X745" s="41"/>
      <c r="Y745" s="41"/>
      <c r="Z745" s="41"/>
      <c r="AA745" s="41"/>
      <c r="AB745" s="41"/>
      <c r="AC745" s="41"/>
      <c r="AD745" s="41"/>
      <c r="AE745" s="41"/>
      <c r="AT745" s="20" t="s">
        <v>202</v>
      </c>
      <c r="AU745" s="20" t="s">
        <v>78</v>
      </c>
    </row>
    <row r="746" s="13" customFormat="1">
      <c r="A746" s="13"/>
      <c r="B746" s="235"/>
      <c r="C746" s="236"/>
      <c r="D746" s="228" t="s">
        <v>206</v>
      </c>
      <c r="E746" s="237" t="s">
        <v>19</v>
      </c>
      <c r="F746" s="238" t="s">
        <v>279</v>
      </c>
      <c r="G746" s="236"/>
      <c r="H746" s="237" t="s">
        <v>19</v>
      </c>
      <c r="I746" s="239"/>
      <c r="J746" s="236"/>
      <c r="K746" s="236"/>
      <c r="L746" s="240"/>
      <c r="M746" s="241"/>
      <c r="N746" s="242"/>
      <c r="O746" s="242"/>
      <c r="P746" s="242"/>
      <c r="Q746" s="242"/>
      <c r="R746" s="242"/>
      <c r="S746" s="242"/>
      <c r="T746" s="243"/>
      <c r="U746" s="13"/>
      <c r="V746" s="13"/>
      <c r="W746" s="13"/>
      <c r="X746" s="13"/>
      <c r="Y746" s="13"/>
      <c r="Z746" s="13"/>
      <c r="AA746" s="13"/>
      <c r="AB746" s="13"/>
      <c r="AC746" s="13"/>
      <c r="AD746" s="13"/>
      <c r="AE746" s="13"/>
      <c r="AT746" s="244" t="s">
        <v>206</v>
      </c>
      <c r="AU746" s="244" t="s">
        <v>78</v>
      </c>
      <c r="AV746" s="13" t="s">
        <v>76</v>
      </c>
      <c r="AW746" s="13" t="s">
        <v>31</v>
      </c>
      <c r="AX746" s="13" t="s">
        <v>69</v>
      </c>
      <c r="AY746" s="244" t="s">
        <v>193</v>
      </c>
    </row>
    <row r="747" s="13" customFormat="1">
      <c r="A747" s="13"/>
      <c r="B747" s="235"/>
      <c r="C747" s="236"/>
      <c r="D747" s="228" t="s">
        <v>206</v>
      </c>
      <c r="E747" s="237" t="s">
        <v>19</v>
      </c>
      <c r="F747" s="238" t="s">
        <v>2232</v>
      </c>
      <c r="G747" s="236"/>
      <c r="H747" s="237" t="s">
        <v>19</v>
      </c>
      <c r="I747" s="239"/>
      <c r="J747" s="236"/>
      <c r="K747" s="236"/>
      <c r="L747" s="240"/>
      <c r="M747" s="241"/>
      <c r="N747" s="242"/>
      <c r="O747" s="242"/>
      <c r="P747" s="242"/>
      <c r="Q747" s="242"/>
      <c r="R747" s="242"/>
      <c r="S747" s="242"/>
      <c r="T747" s="243"/>
      <c r="U747" s="13"/>
      <c r="V747" s="13"/>
      <c r="W747" s="13"/>
      <c r="X747" s="13"/>
      <c r="Y747" s="13"/>
      <c r="Z747" s="13"/>
      <c r="AA747" s="13"/>
      <c r="AB747" s="13"/>
      <c r="AC747" s="13"/>
      <c r="AD747" s="13"/>
      <c r="AE747" s="13"/>
      <c r="AT747" s="244" t="s">
        <v>206</v>
      </c>
      <c r="AU747" s="244" t="s">
        <v>78</v>
      </c>
      <c r="AV747" s="13" t="s">
        <v>76</v>
      </c>
      <c r="AW747" s="13" t="s">
        <v>31</v>
      </c>
      <c r="AX747" s="13" t="s">
        <v>69</v>
      </c>
      <c r="AY747" s="244" t="s">
        <v>193</v>
      </c>
    </row>
    <row r="748" s="14" customFormat="1">
      <c r="A748" s="14"/>
      <c r="B748" s="245"/>
      <c r="C748" s="246"/>
      <c r="D748" s="228" t="s">
        <v>206</v>
      </c>
      <c r="E748" s="247" t="s">
        <v>19</v>
      </c>
      <c r="F748" s="248" t="s">
        <v>2233</v>
      </c>
      <c r="G748" s="246"/>
      <c r="H748" s="249">
        <v>37.100000000000001</v>
      </c>
      <c r="I748" s="250"/>
      <c r="J748" s="246"/>
      <c r="K748" s="246"/>
      <c r="L748" s="251"/>
      <c r="M748" s="252"/>
      <c r="N748" s="253"/>
      <c r="O748" s="253"/>
      <c r="P748" s="253"/>
      <c r="Q748" s="253"/>
      <c r="R748" s="253"/>
      <c r="S748" s="253"/>
      <c r="T748" s="254"/>
      <c r="U748" s="14"/>
      <c r="V748" s="14"/>
      <c r="W748" s="14"/>
      <c r="X748" s="14"/>
      <c r="Y748" s="14"/>
      <c r="Z748" s="14"/>
      <c r="AA748" s="14"/>
      <c r="AB748" s="14"/>
      <c r="AC748" s="14"/>
      <c r="AD748" s="14"/>
      <c r="AE748" s="14"/>
      <c r="AT748" s="255" t="s">
        <v>206</v>
      </c>
      <c r="AU748" s="255" t="s">
        <v>78</v>
      </c>
      <c r="AV748" s="14" t="s">
        <v>78</v>
      </c>
      <c r="AW748" s="14" t="s">
        <v>31</v>
      </c>
      <c r="AX748" s="14" t="s">
        <v>76</v>
      </c>
      <c r="AY748" s="255" t="s">
        <v>193</v>
      </c>
    </row>
    <row r="749" s="2" customFormat="1" ht="16.5" customHeight="1">
      <c r="A749" s="41"/>
      <c r="B749" s="42"/>
      <c r="C749" s="274" t="s">
        <v>871</v>
      </c>
      <c r="D749" s="274" t="s">
        <v>1765</v>
      </c>
      <c r="E749" s="275" t="s">
        <v>2248</v>
      </c>
      <c r="F749" s="276" t="s">
        <v>2249</v>
      </c>
      <c r="G749" s="277" t="s">
        <v>258</v>
      </c>
      <c r="H749" s="278">
        <v>46.375</v>
      </c>
      <c r="I749" s="279"/>
      <c r="J749" s="280">
        <f>ROUND(I749*H749,2)</f>
        <v>0</v>
      </c>
      <c r="K749" s="276" t="s">
        <v>199</v>
      </c>
      <c r="L749" s="281"/>
      <c r="M749" s="282" t="s">
        <v>19</v>
      </c>
      <c r="N749" s="283" t="s">
        <v>40</v>
      </c>
      <c r="O749" s="87"/>
      <c r="P749" s="224">
        <f>O749*H749</f>
        <v>0</v>
      </c>
      <c r="Q749" s="224">
        <v>0.0017099999999999999</v>
      </c>
      <c r="R749" s="224">
        <f>Q749*H749</f>
        <v>0.079301250000000004</v>
      </c>
      <c r="S749" s="224">
        <v>0</v>
      </c>
      <c r="T749" s="225">
        <f>S749*H749</f>
        <v>0</v>
      </c>
      <c r="U749" s="41"/>
      <c r="V749" s="41"/>
      <c r="W749" s="41"/>
      <c r="X749" s="41"/>
      <c r="Y749" s="41"/>
      <c r="Z749" s="41"/>
      <c r="AA749" s="41"/>
      <c r="AB749" s="41"/>
      <c r="AC749" s="41"/>
      <c r="AD749" s="41"/>
      <c r="AE749" s="41"/>
      <c r="AR749" s="226" t="s">
        <v>449</v>
      </c>
      <c r="AT749" s="226" t="s">
        <v>1765</v>
      </c>
      <c r="AU749" s="226" t="s">
        <v>78</v>
      </c>
      <c r="AY749" s="20" t="s">
        <v>193</v>
      </c>
      <c r="BE749" s="227">
        <f>IF(N749="základní",J749,0)</f>
        <v>0</v>
      </c>
      <c r="BF749" s="227">
        <f>IF(N749="snížená",J749,0)</f>
        <v>0</v>
      </c>
      <c r="BG749" s="227">
        <f>IF(N749="zákl. přenesená",J749,0)</f>
        <v>0</v>
      </c>
      <c r="BH749" s="227">
        <f>IF(N749="sníž. přenesená",J749,0)</f>
        <v>0</v>
      </c>
      <c r="BI749" s="227">
        <f>IF(N749="nulová",J749,0)</f>
        <v>0</v>
      </c>
      <c r="BJ749" s="20" t="s">
        <v>76</v>
      </c>
      <c r="BK749" s="227">
        <f>ROUND(I749*H749,2)</f>
        <v>0</v>
      </c>
      <c r="BL749" s="20" t="s">
        <v>323</v>
      </c>
      <c r="BM749" s="226" t="s">
        <v>2250</v>
      </c>
    </row>
    <row r="750" s="2" customFormat="1">
      <c r="A750" s="41"/>
      <c r="B750" s="42"/>
      <c r="C750" s="43"/>
      <c r="D750" s="228" t="s">
        <v>202</v>
      </c>
      <c r="E750" s="43"/>
      <c r="F750" s="229" t="s">
        <v>2249</v>
      </c>
      <c r="G750" s="43"/>
      <c r="H750" s="43"/>
      <c r="I750" s="230"/>
      <c r="J750" s="43"/>
      <c r="K750" s="43"/>
      <c r="L750" s="47"/>
      <c r="M750" s="231"/>
      <c r="N750" s="232"/>
      <c r="O750" s="87"/>
      <c r="P750" s="87"/>
      <c r="Q750" s="87"/>
      <c r="R750" s="87"/>
      <c r="S750" s="87"/>
      <c r="T750" s="88"/>
      <c r="U750" s="41"/>
      <c r="V750" s="41"/>
      <c r="W750" s="41"/>
      <c r="X750" s="41"/>
      <c r="Y750" s="41"/>
      <c r="Z750" s="41"/>
      <c r="AA750" s="41"/>
      <c r="AB750" s="41"/>
      <c r="AC750" s="41"/>
      <c r="AD750" s="41"/>
      <c r="AE750" s="41"/>
      <c r="AT750" s="20" t="s">
        <v>202</v>
      </c>
      <c r="AU750" s="20" t="s">
        <v>78</v>
      </c>
    </row>
    <row r="751" s="14" customFormat="1">
      <c r="A751" s="14"/>
      <c r="B751" s="245"/>
      <c r="C751" s="246"/>
      <c r="D751" s="228" t="s">
        <v>206</v>
      </c>
      <c r="E751" s="246"/>
      <c r="F751" s="248" t="s">
        <v>2243</v>
      </c>
      <c r="G751" s="246"/>
      <c r="H751" s="249">
        <v>46.375</v>
      </c>
      <c r="I751" s="250"/>
      <c r="J751" s="246"/>
      <c r="K751" s="246"/>
      <c r="L751" s="251"/>
      <c r="M751" s="252"/>
      <c r="N751" s="253"/>
      <c r="O751" s="253"/>
      <c r="P751" s="253"/>
      <c r="Q751" s="253"/>
      <c r="R751" s="253"/>
      <c r="S751" s="253"/>
      <c r="T751" s="254"/>
      <c r="U751" s="14"/>
      <c r="V751" s="14"/>
      <c r="W751" s="14"/>
      <c r="X751" s="14"/>
      <c r="Y751" s="14"/>
      <c r="Z751" s="14"/>
      <c r="AA751" s="14"/>
      <c r="AB751" s="14"/>
      <c r="AC751" s="14"/>
      <c r="AD751" s="14"/>
      <c r="AE751" s="14"/>
      <c r="AT751" s="255" t="s">
        <v>206</v>
      </c>
      <c r="AU751" s="255" t="s">
        <v>78</v>
      </c>
      <c r="AV751" s="14" t="s">
        <v>78</v>
      </c>
      <c r="AW751" s="14" t="s">
        <v>4</v>
      </c>
      <c r="AX751" s="14" t="s">
        <v>76</v>
      </c>
      <c r="AY751" s="255" t="s">
        <v>193</v>
      </c>
    </row>
    <row r="752" s="2" customFormat="1" ht="16.5" customHeight="1">
      <c r="A752" s="41"/>
      <c r="B752" s="42"/>
      <c r="C752" s="215" t="s">
        <v>880</v>
      </c>
      <c r="D752" s="215" t="s">
        <v>195</v>
      </c>
      <c r="E752" s="216" t="s">
        <v>2251</v>
      </c>
      <c r="F752" s="217" t="s">
        <v>2252</v>
      </c>
      <c r="G752" s="218" t="s">
        <v>258</v>
      </c>
      <c r="H752" s="219">
        <v>7</v>
      </c>
      <c r="I752" s="220"/>
      <c r="J752" s="221">
        <f>ROUND(I752*H752,2)</f>
        <v>0</v>
      </c>
      <c r="K752" s="217" t="s">
        <v>199</v>
      </c>
      <c r="L752" s="47"/>
      <c r="M752" s="222" t="s">
        <v>19</v>
      </c>
      <c r="N752" s="223" t="s">
        <v>40</v>
      </c>
      <c r="O752" s="87"/>
      <c r="P752" s="224">
        <f>O752*H752</f>
        <v>0</v>
      </c>
      <c r="Q752" s="224">
        <v>0.00094131</v>
      </c>
      <c r="R752" s="224">
        <f>Q752*H752</f>
        <v>0.0065891700000000001</v>
      </c>
      <c r="S752" s="224">
        <v>0</v>
      </c>
      <c r="T752" s="225">
        <f>S752*H752</f>
        <v>0</v>
      </c>
      <c r="U752" s="41"/>
      <c r="V752" s="41"/>
      <c r="W752" s="41"/>
      <c r="X752" s="41"/>
      <c r="Y752" s="41"/>
      <c r="Z752" s="41"/>
      <c r="AA752" s="41"/>
      <c r="AB752" s="41"/>
      <c r="AC752" s="41"/>
      <c r="AD752" s="41"/>
      <c r="AE752" s="41"/>
      <c r="AR752" s="226" t="s">
        <v>323</v>
      </c>
      <c r="AT752" s="226" t="s">
        <v>195</v>
      </c>
      <c r="AU752" s="226" t="s">
        <v>78</v>
      </c>
      <c r="AY752" s="20" t="s">
        <v>193</v>
      </c>
      <c r="BE752" s="227">
        <f>IF(N752="základní",J752,0)</f>
        <v>0</v>
      </c>
      <c r="BF752" s="227">
        <f>IF(N752="snížená",J752,0)</f>
        <v>0</v>
      </c>
      <c r="BG752" s="227">
        <f>IF(N752="zákl. přenesená",J752,0)</f>
        <v>0</v>
      </c>
      <c r="BH752" s="227">
        <f>IF(N752="sníž. přenesená",J752,0)</f>
        <v>0</v>
      </c>
      <c r="BI752" s="227">
        <f>IF(N752="nulová",J752,0)</f>
        <v>0</v>
      </c>
      <c r="BJ752" s="20" t="s">
        <v>76</v>
      </c>
      <c r="BK752" s="227">
        <f>ROUND(I752*H752,2)</f>
        <v>0</v>
      </c>
      <c r="BL752" s="20" t="s">
        <v>323</v>
      </c>
      <c r="BM752" s="226" t="s">
        <v>2253</v>
      </c>
    </row>
    <row r="753" s="2" customFormat="1">
      <c r="A753" s="41"/>
      <c r="B753" s="42"/>
      <c r="C753" s="43"/>
      <c r="D753" s="228" t="s">
        <v>202</v>
      </c>
      <c r="E753" s="43"/>
      <c r="F753" s="229" t="s">
        <v>2254</v>
      </c>
      <c r="G753" s="43"/>
      <c r="H753" s="43"/>
      <c r="I753" s="230"/>
      <c r="J753" s="43"/>
      <c r="K753" s="43"/>
      <c r="L753" s="47"/>
      <c r="M753" s="231"/>
      <c r="N753" s="232"/>
      <c r="O753" s="87"/>
      <c r="P753" s="87"/>
      <c r="Q753" s="87"/>
      <c r="R753" s="87"/>
      <c r="S753" s="87"/>
      <c r="T753" s="88"/>
      <c r="U753" s="41"/>
      <c r="V753" s="41"/>
      <c r="W753" s="41"/>
      <c r="X753" s="41"/>
      <c r="Y753" s="41"/>
      <c r="Z753" s="41"/>
      <c r="AA753" s="41"/>
      <c r="AB753" s="41"/>
      <c r="AC753" s="41"/>
      <c r="AD753" s="41"/>
      <c r="AE753" s="41"/>
      <c r="AT753" s="20" t="s">
        <v>202</v>
      </c>
      <c r="AU753" s="20" t="s">
        <v>78</v>
      </c>
    </row>
    <row r="754" s="2" customFormat="1">
      <c r="A754" s="41"/>
      <c r="B754" s="42"/>
      <c r="C754" s="43"/>
      <c r="D754" s="233" t="s">
        <v>204</v>
      </c>
      <c r="E754" s="43"/>
      <c r="F754" s="234" t="s">
        <v>2255</v>
      </c>
      <c r="G754" s="43"/>
      <c r="H754" s="43"/>
      <c r="I754" s="230"/>
      <c r="J754" s="43"/>
      <c r="K754" s="43"/>
      <c r="L754" s="47"/>
      <c r="M754" s="231"/>
      <c r="N754" s="232"/>
      <c r="O754" s="87"/>
      <c r="P754" s="87"/>
      <c r="Q754" s="87"/>
      <c r="R754" s="87"/>
      <c r="S754" s="87"/>
      <c r="T754" s="88"/>
      <c r="U754" s="41"/>
      <c r="V754" s="41"/>
      <c r="W754" s="41"/>
      <c r="X754" s="41"/>
      <c r="Y754" s="41"/>
      <c r="Z754" s="41"/>
      <c r="AA754" s="41"/>
      <c r="AB754" s="41"/>
      <c r="AC754" s="41"/>
      <c r="AD754" s="41"/>
      <c r="AE754" s="41"/>
      <c r="AT754" s="20" t="s">
        <v>204</v>
      </c>
      <c r="AU754" s="20" t="s">
        <v>78</v>
      </c>
    </row>
    <row r="755" s="13" customFormat="1">
      <c r="A755" s="13"/>
      <c r="B755" s="235"/>
      <c r="C755" s="236"/>
      <c r="D755" s="228" t="s">
        <v>206</v>
      </c>
      <c r="E755" s="237" t="s">
        <v>19</v>
      </c>
      <c r="F755" s="238" t="s">
        <v>279</v>
      </c>
      <c r="G755" s="236"/>
      <c r="H755" s="237" t="s">
        <v>19</v>
      </c>
      <c r="I755" s="239"/>
      <c r="J755" s="236"/>
      <c r="K755" s="236"/>
      <c r="L755" s="240"/>
      <c r="M755" s="241"/>
      <c r="N755" s="242"/>
      <c r="O755" s="242"/>
      <c r="P755" s="242"/>
      <c r="Q755" s="242"/>
      <c r="R755" s="242"/>
      <c r="S755" s="242"/>
      <c r="T755" s="243"/>
      <c r="U755" s="13"/>
      <c r="V755" s="13"/>
      <c r="W755" s="13"/>
      <c r="X755" s="13"/>
      <c r="Y755" s="13"/>
      <c r="Z755" s="13"/>
      <c r="AA755" s="13"/>
      <c r="AB755" s="13"/>
      <c r="AC755" s="13"/>
      <c r="AD755" s="13"/>
      <c r="AE755" s="13"/>
      <c r="AT755" s="244" t="s">
        <v>206</v>
      </c>
      <c r="AU755" s="244" t="s">
        <v>78</v>
      </c>
      <c r="AV755" s="13" t="s">
        <v>76</v>
      </c>
      <c r="AW755" s="13" t="s">
        <v>31</v>
      </c>
      <c r="AX755" s="13" t="s">
        <v>69</v>
      </c>
      <c r="AY755" s="244" t="s">
        <v>193</v>
      </c>
    </row>
    <row r="756" s="13" customFormat="1">
      <c r="A756" s="13"/>
      <c r="B756" s="235"/>
      <c r="C756" s="236"/>
      <c r="D756" s="228" t="s">
        <v>206</v>
      </c>
      <c r="E756" s="237" t="s">
        <v>19</v>
      </c>
      <c r="F756" s="238" t="s">
        <v>2256</v>
      </c>
      <c r="G756" s="236"/>
      <c r="H756" s="237" t="s">
        <v>19</v>
      </c>
      <c r="I756" s="239"/>
      <c r="J756" s="236"/>
      <c r="K756" s="236"/>
      <c r="L756" s="240"/>
      <c r="M756" s="241"/>
      <c r="N756" s="242"/>
      <c r="O756" s="242"/>
      <c r="P756" s="242"/>
      <c r="Q756" s="242"/>
      <c r="R756" s="242"/>
      <c r="S756" s="242"/>
      <c r="T756" s="243"/>
      <c r="U756" s="13"/>
      <c r="V756" s="13"/>
      <c r="W756" s="13"/>
      <c r="X756" s="13"/>
      <c r="Y756" s="13"/>
      <c r="Z756" s="13"/>
      <c r="AA756" s="13"/>
      <c r="AB756" s="13"/>
      <c r="AC756" s="13"/>
      <c r="AD756" s="13"/>
      <c r="AE756" s="13"/>
      <c r="AT756" s="244" t="s">
        <v>206</v>
      </c>
      <c r="AU756" s="244" t="s">
        <v>78</v>
      </c>
      <c r="AV756" s="13" t="s">
        <v>76</v>
      </c>
      <c r="AW756" s="13" t="s">
        <v>31</v>
      </c>
      <c r="AX756" s="13" t="s">
        <v>69</v>
      </c>
      <c r="AY756" s="244" t="s">
        <v>193</v>
      </c>
    </row>
    <row r="757" s="14" customFormat="1">
      <c r="A757" s="14"/>
      <c r="B757" s="245"/>
      <c r="C757" s="246"/>
      <c r="D757" s="228" t="s">
        <v>206</v>
      </c>
      <c r="E757" s="247" t="s">
        <v>19</v>
      </c>
      <c r="F757" s="248" t="s">
        <v>2257</v>
      </c>
      <c r="G757" s="246"/>
      <c r="H757" s="249">
        <v>7</v>
      </c>
      <c r="I757" s="250"/>
      <c r="J757" s="246"/>
      <c r="K757" s="246"/>
      <c r="L757" s="251"/>
      <c r="M757" s="252"/>
      <c r="N757" s="253"/>
      <c r="O757" s="253"/>
      <c r="P757" s="253"/>
      <c r="Q757" s="253"/>
      <c r="R757" s="253"/>
      <c r="S757" s="253"/>
      <c r="T757" s="254"/>
      <c r="U757" s="14"/>
      <c r="V757" s="14"/>
      <c r="W757" s="14"/>
      <c r="X757" s="14"/>
      <c r="Y757" s="14"/>
      <c r="Z757" s="14"/>
      <c r="AA757" s="14"/>
      <c r="AB757" s="14"/>
      <c r="AC757" s="14"/>
      <c r="AD757" s="14"/>
      <c r="AE757" s="14"/>
      <c r="AT757" s="255" t="s">
        <v>206</v>
      </c>
      <c r="AU757" s="255" t="s">
        <v>78</v>
      </c>
      <c r="AV757" s="14" t="s">
        <v>78</v>
      </c>
      <c r="AW757" s="14" t="s">
        <v>31</v>
      </c>
      <c r="AX757" s="14" t="s">
        <v>76</v>
      </c>
      <c r="AY757" s="255" t="s">
        <v>193</v>
      </c>
    </row>
    <row r="758" s="2" customFormat="1" ht="24.15" customHeight="1">
      <c r="A758" s="41"/>
      <c r="B758" s="42"/>
      <c r="C758" s="274" t="s">
        <v>888</v>
      </c>
      <c r="D758" s="274" t="s">
        <v>1765</v>
      </c>
      <c r="E758" s="275" t="s">
        <v>2189</v>
      </c>
      <c r="F758" s="276" t="s">
        <v>2190</v>
      </c>
      <c r="G758" s="277" t="s">
        <v>258</v>
      </c>
      <c r="H758" s="278">
        <v>8.75</v>
      </c>
      <c r="I758" s="279"/>
      <c r="J758" s="280">
        <f>ROUND(I758*H758,2)</f>
        <v>0</v>
      </c>
      <c r="K758" s="276" t="s">
        <v>199</v>
      </c>
      <c r="L758" s="281"/>
      <c r="M758" s="282" t="s">
        <v>19</v>
      </c>
      <c r="N758" s="283" t="s">
        <v>40</v>
      </c>
      <c r="O758" s="87"/>
      <c r="P758" s="224">
        <f>O758*H758</f>
        <v>0</v>
      </c>
      <c r="Q758" s="224">
        <v>0.0047000000000000002</v>
      </c>
      <c r="R758" s="224">
        <f>Q758*H758</f>
        <v>0.041125000000000002</v>
      </c>
      <c r="S758" s="224">
        <v>0</v>
      </c>
      <c r="T758" s="225">
        <f>S758*H758</f>
        <v>0</v>
      </c>
      <c r="U758" s="41"/>
      <c r="V758" s="41"/>
      <c r="W758" s="41"/>
      <c r="X758" s="41"/>
      <c r="Y758" s="41"/>
      <c r="Z758" s="41"/>
      <c r="AA758" s="41"/>
      <c r="AB758" s="41"/>
      <c r="AC758" s="41"/>
      <c r="AD758" s="41"/>
      <c r="AE758" s="41"/>
      <c r="AR758" s="226" t="s">
        <v>449</v>
      </c>
      <c r="AT758" s="226" t="s">
        <v>1765</v>
      </c>
      <c r="AU758" s="226" t="s">
        <v>78</v>
      </c>
      <c r="AY758" s="20" t="s">
        <v>193</v>
      </c>
      <c r="BE758" s="227">
        <f>IF(N758="základní",J758,0)</f>
        <v>0</v>
      </c>
      <c r="BF758" s="227">
        <f>IF(N758="snížená",J758,0)</f>
        <v>0</v>
      </c>
      <c r="BG758" s="227">
        <f>IF(N758="zákl. přenesená",J758,0)</f>
        <v>0</v>
      </c>
      <c r="BH758" s="227">
        <f>IF(N758="sníž. přenesená",J758,0)</f>
        <v>0</v>
      </c>
      <c r="BI758" s="227">
        <f>IF(N758="nulová",J758,0)</f>
        <v>0</v>
      </c>
      <c r="BJ758" s="20" t="s">
        <v>76</v>
      </c>
      <c r="BK758" s="227">
        <f>ROUND(I758*H758,2)</f>
        <v>0</v>
      </c>
      <c r="BL758" s="20" t="s">
        <v>323</v>
      </c>
      <c r="BM758" s="226" t="s">
        <v>2258</v>
      </c>
    </row>
    <row r="759" s="2" customFormat="1">
      <c r="A759" s="41"/>
      <c r="B759" s="42"/>
      <c r="C759" s="43"/>
      <c r="D759" s="228" t="s">
        <v>202</v>
      </c>
      <c r="E759" s="43"/>
      <c r="F759" s="229" t="s">
        <v>2190</v>
      </c>
      <c r="G759" s="43"/>
      <c r="H759" s="43"/>
      <c r="I759" s="230"/>
      <c r="J759" s="43"/>
      <c r="K759" s="43"/>
      <c r="L759" s="47"/>
      <c r="M759" s="231"/>
      <c r="N759" s="232"/>
      <c r="O759" s="87"/>
      <c r="P759" s="87"/>
      <c r="Q759" s="87"/>
      <c r="R759" s="87"/>
      <c r="S759" s="87"/>
      <c r="T759" s="88"/>
      <c r="U759" s="41"/>
      <c r="V759" s="41"/>
      <c r="W759" s="41"/>
      <c r="X759" s="41"/>
      <c r="Y759" s="41"/>
      <c r="Z759" s="41"/>
      <c r="AA759" s="41"/>
      <c r="AB759" s="41"/>
      <c r="AC759" s="41"/>
      <c r="AD759" s="41"/>
      <c r="AE759" s="41"/>
      <c r="AT759" s="20" t="s">
        <v>202</v>
      </c>
      <c r="AU759" s="20" t="s">
        <v>78</v>
      </c>
    </row>
    <row r="760" s="14" customFormat="1">
      <c r="A760" s="14"/>
      <c r="B760" s="245"/>
      <c r="C760" s="246"/>
      <c r="D760" s="228" t="s">
        <v>206</v>
      </c>
      <c r="E760" s="246"/>
      <c r="F760" s="248" t="s">
        <v>2259</v>
      </c>
      <c r="G760" s="246"/>
      <c r="H760" s="249">
        <v>8.75</v>
      </c>
      <c r="I760" s="250"/>
      <c r="J760" s="246"/>
      <c r="K760" s="246"/>
      <c r="L760" s="251"/>
      <c r="M760" s="252"/>
      <c r="N760" s="253"/>
      <c r="O760" s="253"/>
      <c r="P760" s="253"/>
      <c r="Q760" s="253"/>
      <c r="R760" s="253"/>
      <c r="S760" s="253"/>
      <c r="T760" s="254"/>
      <c r="U760" s="14"/>
      <c r="V760" s="14"/>
      <c r="W760" s="14"/>
      <c r="X760" s="14"/>
      <c r="Y760" s="14"/>
      <c r="Z760" s="14"/>
      <c r="AA760" s="14"/>
      <c r="AB760" s="14"/>
      <c r="AC760" s="14"/>
      <c r="AD760" s="14"/>
      <c r="AE760" s="14"/>
      <c r="AT760" s="255" t="s">
        <v>206</v>
      </c>
      <c r="AU760" s="255" t="s">
        <v>78</v>
      </c>
      <c r="AV760" s="14" t="s">
        <v>78</v>
      </c>
      <c r="AW760" s="14" t="s">
        <v>4</v>
      </c>
      <c r="AX760" s="14" t="s">
        <v>76</v>
      </c>
      <c r="AY760" s="255" t="s">
        <v>193</v>
      </c>
    </row>
    <row r="761" s="2" customFormat="1" ht="16.5" customHeight="1">
      <c r="A761" s="41"/>
      <c r="B761" s="42"/>
      <c r="C761" s="215" t="s">
        <v>894</v>
      </c>
      <c r="D761" s="215" t="s">
        <v>195</v>
      </c>
      <c r="E761" s="216" t="s">
        <v>2260</v>
      </c>
      <c r="F761" s="217" t="s">
        <v>2261</v>
      </c>
      <c r="G761" s="218" t="s">
        <v>258</v>
      </c>
      <c r="H761" s="219">
        <v>4.2000000000000002</v>
      </c>
      <c r="I761" s="220"/>
      <c r="J761" s="221">
        <f>ROUND(I761*H761,2)</f>
        <v>0</v>
      </c>
      <c r="K761" s="217" t="s">
        <v>19</v>
      </c>
      <c r="L761" s="47"/>
      <c r="M761" s="222" t="s">
        <v>19</v>
      </c>
      <c r="N761" s="223" t="s">
        <v>40</v>
      </c>
      <c r="O761" s="87"/>
      <c r="P761" s="224">
        <f>O761*H761</f>
        <v>0</v>
      </c>
      <c r="Q761" s="224">
        <v>0.00050000000000000001</v>
      </c>
      <c r="R761" s="224">
        <f>Q761*H761</f>
        <v>0.0021000000000000003</v>
      </c>
      <c r="S761" s="224">
        <v>0</v>
      </c>
      <c r="T761" s="225">
        <f>S761*H761</f>
        <v>0</v>
      </c>
      <c r="U761" s="41"/>
      <c r="V761" s="41"/>
      <c r="W761" s="41"/>
      <c r="X761" s="41"/>
      <c r="Y761" s="41"/>
      <c r="Z761" s="41"/>
      <c r="AA761" s="41"/>
      <c r="AB761" s="41"/>
      <c r="AC761" s="41"/>
      <c r="AD761" s="41"/>
      <c r="AE761" s="41"/>
      <c r="AR761" s="226" t="s">
        <v>323</v>
      </c>
      <c r="AT761" s="226" t="s">
        <v>195</v>
      </c>
      <c r="AU761" s="226" t="s">
        <v>78</v>
      </c>
      <c r="AY761" s="20" t="s">
        <v>193</v>
      </c>
      <c r="BE761" s="227">
        <f>IF(N761="základní",J761,0)</f>
        <v>0</v>
      </c>
      <c r="BF761" s="227">
        <f>IF(N761="snížená",J761,0)</f>
        <v>0</v>
      </c>
      <c r="BG761" s="227">
        <f>IF(N761="zákl. přenesená",J761,0)</f>
        <v>0</v>
      </c>
      <c r="BH761" s="227">
        <f>IF(N761="sníž. přenesená",J761,0)</f>
        <v>0</v>
      </c>
      <c r="BI761" s="227">
        <f>IF(N761="nulová",J761,0)</f>
        <v>0</v>
      </c>
      <c r="BJ761" s="20" t="s">
        <v>76</v>
      </c>
      <c r="BK761" s="227">
        <f>ROUND(I761*H761,2)</f>
        <v>0</v>
      </c>
      <c r="BL761" s="20" t="s">
        <v>323</v>
      </c>
      <c r="BM761" s="226" t="s">
        <v>2262</v>
      </c>
    </row>
    <row r="762" s="2" customFormat="1">
      <c r="A762" s="41"/>
      <c r="B762" s="42"/>
      <c r="C762" s="43"/>
      <c r="D762" s="228" t="s">
        <v>202</v>
      </c>
      <c r="E762" s="43"/>
      <c r="F762" s="229" t="s">
        <v>2263</v>
      </c>
      <c r="G762" s="43"/>
      <c r="H762" s="43"/>
      <c r="I762" s="230"/>
      <c r="J762" s="43"/>
      <c r="K762" s="43"/>
      <c r="L762" s="47"/>
      <c r="M762" s="231"/>
      <c r="N762" s="232"/>
      <c r="O762" s="87"/>
      <c r="P762" s="87"/>
      <c r="Q762" s="87"/>
      <c r="R762" s="87"/>
      <c r="S762" s="87"/>
      <c r="T762" s="88"/>
      <c r="U762" s="41"/>
      <c r="V762" s="41"/>
      <c r="W762" s="41"/>
      <c r="X762" s="41"/>
      <c r="Y762" s="41"/>
      <c r="Z762" s="41"/>
      <c r="AA762" s="41"/>
      <c r="AB762" s="41"/>
      <c r="AC762" s="41"/>
      <c r="AD762" s="41"/>
      <c r="AE762" s="41"/>
      <c r="AT762" s="20" t="s">
        <v>202</v>
      </c>
      <c r="AU762" s="20" t="s">
        <v>78</v>
      </c>
    </row>
    <row r="763" s="13" customFormat="1">
      <c r="A763" s="13"/>
      <c r="B763" s="235"/>
      <c r="C763" s="236"/>
      <c r="D763" s="228" t="s">
        <v>206</v>
      </c>
      <c r="E763" s="237" t="s">
        <v>19</v>
      </c>
      <c r="F763" s="238" t="s">
        <v>279</v>
      </c>
      <c r="G763" s="236"/>
      <c r="H763" s="237" t="s">
        <v>19</v>
      </c>
      <c r="I763" s="239"/>
      <c r="J763" s="236"/>
      <c r="K763" s="236"/>
      <c r="L763" s="240"/>
      <c r="M763" s="241"/>
      <c r="N763" s="242"/>
      <c r="O763" s="242"/>
      <c r="P763" s="242"/>
      <c r="Q763" s="242"/>
      <c r="R763" s="242"/>
      <c r="S763" s="242"/>
      <c r="T763" s="243"/>
      <c r="U763" s="13"/>
      <c r="V763" s="13"/>
      <c r="W763" s="13"/>
      <c r="X763" s="13"/>
      <c r="Y763" s="13"/>
      <c r="Z763" s="13"/>
      <c r="AA763" s="13"/>
      <c r="AB763" s="13"/>
      <c r="AC763" s="13"/>
      <c r="AD763" s="13"/>
      <c r="AE763" s="13"/>
      <c r="AT763" s="244" t="s">
        <v>206</v>
      </c>
      <c r="AU763" s="244" t="s">
        <v>78</v>
      </c>
      <c r="AV763" s="13" t="s">
        <v>76</v>
      </c>
      <c r="AW763" s="13" t="s">
        <v>31</v>
      </c>
      <c r="AX763" s="13" t="s">
        <v>69</v>
      </c>
      <c r="AY763" s="244" t="s">
        <v>193</v>
      </c>
    </row>
    <row r="764" s="13" customFormat="1">
      <c r="A764" s="13"/>
      <c r="B764" s="235"/>
      <c r="C764" s="236"/>
      <c r="D764" s="228" t="s">
        <v>206</v>
      </c>
      <c r="E764" s="237" t="s">
        <v>19</v>
      </c>
      <c r="F764" s="238" t="s">
        <v>2256</v>
      </c>
      <c r="G764" s="236"/>
      <c r="H764" s="237" t="s">
        <v>19</v>
      </c>
      <c r="I764" s="239"/>
      <c r="J764" s="236"/>
      <c r="K764" s="236"/>
      <c r="L764" s="240"/>
      <c r="M764" s="241"/>
      <c r="N764" s="242"/>
      <c r="O764" s="242"/>
      <c r="P764" s="242"/>
      <c r="Q764" s="242"/>
      <c r="R764" s="242"/>
      <c r="S764" s="242"/>
      <c r="T764" s="243"/>
      <c r="U764" s="13"/>
      <c r="V764" s="13"/>
      <c r="W764" s="13"/>
      <c r="X764" s="13"/>
      <c r="Y764" s="13"/>
      <c r="Z764" s="13"/>
      <c r="AA764" s="13"/>
      <c r="AB764" s="13"/>
      <c r="AC764" s="13"/>
      <c r="AD764" s="13"/>
      <c r="AE764" s="13"/>
      <c r="AT764" s="244" t="s">
        <v>206</v>
      </c>
      <c r="AU764" s="244" t="s">
        <v>78</v>
      </c>
      <c r="AV764" s="13" t="s">
        <v>76</v>
      </c>
      <c r="AW764" s="13" t="s">
        <v>31</v>
      </c>
      <c r="AX764" s="13" t="s">
        <v>69</v>
      </c>
      <c r="AY764" s="244" t="s">
        <v>193</v>
      </c>
    </row>
    <row r="765" s="14" customFormat="1">
      <c r="A765" s="14"/>
      <c r="B765" s="245"/>
      <c r="C765" s="246"/>
      <c r="D765" s="228" t="s">
        <v>206</v>
      </c>
      <c r="E765" s="247" t="s">
        <v>19</v>
      </c>
      <c r="F765" s="248" t="s">
        <v>2264</v>
      </c>
      <c r="G765" s="246"/>
      <c r="H765" s="249">
        <v>4.2000000000000002</v>
      </c>
      <c r="I765" s="250"/>
      <c r="J765" s="246"/>
      <c r="K765" s="246"/>
      <c r="L765" s="251"/>
      <c r="M765" s="252"/>
      <c r="N765" s="253"/>
      <c r="O765" s="253"/>
      <c r="P765" s="253"/>
      <c r="Q765" s="253"/>
      <c r="R765" s="253"/>
      <c r="S765" s="253"/>
      <c r="T765" s="254"/>
      <c r="U765" s="14"/>
      <c r="V765" s="14"/>
      <c r="W765" s="14"/>
      <c r="X765" s="14"/>
      <c r="Y765" s="14"/>
      <c r="Z765" s="14"/>
      <c r="AA765" s="14"/>
      <c r="AB765" s="14"/>
      <c r="AC765" s="14"/>
      <c r="AD765" s="14"/>
      <c r="AE765" s="14"/>
      <c r="AT765" s="255" t="s">
        <v>206</v>
      </c>
      <c r="AU765" s="255" t="s">
        <v>78</v>
      </c>
      <c r="AV765" s="14" t="s">
        <v>78</v>
      </c>
      <c r="AW765" s="14" t="s">
        <v>31</v>
      </c>
      <c r="AX765" s="14" t="s">
        <v>76</v>
      </c>
      <c r="AY765" s="255" t="s">
        <v>193</v>
      </c>
    </row>
    <row r="766" s="2" customFormat="1" ht="16.5" customHeight="1">
      <c r="A766" s="41"/>
      <c r="B766" s="42"/>
      <c r="C766" s="274" t="s">
        <v>903</v>
      </c>
      <c r="D766" s="274" t="s">
        <v>1765</v>
      </c>
      <c r="E766" s="275" t="s">
        <v>2248</v>
      </c>
      <c r="F766" s="276" t="s">
        <v>2249</v>
      </c>
      <c r="G766" s="277" t="s">
        <v>258</v>
      </c>
      <c r="H766" s="278">
        <v>5.04</v>
      </c>
      <c r="I766" s="279"/>
      <c r="J766" s="280">
        <f>ROUND(I766*H766,2)</f>
        <v>0</v>
      </c>
      <c r="K766" s="276" t="s">
        <v>199</v>
      </c>
      <c r="L766" s="281"/>
      <c r="M766" s="282" t="s">
        <v>19</v>
      </c>
      <c r="N766" s="283" t="s">
        <v>40</v>
      </c>
      <c r="O766" s="87"/>
      <c r="P766" s="224">
        <f>O766*H766</f>
        <v>0</v>
      </c>
      <c r="Q766" s="224">
        <v>0.0017099999999999999</v>
      </c>
      <c r="R766" s="224">
        <f>Q766*H766</f>
        <v>0.0086184</v>
      </c>
      <c r="S766" s="224">
        <v>0</v>
      </c>
      <c r="T766" s="225">
        <f>S766*H766</f>
        <v>0</v>
      </c>
      <c r="U766" s="41"/>
      <c r="V766" s="41"/>
      <c r="W766" s="41"/>
      <c r="X766" s="41"/>
      <c r="Y766" s="41"/>
      <c r="Z766" s="41"/>
      <c r="AA766" s="41"/>
      <c r="AB766" s="41"/>
      <c r="AC766" s="41"/>
      <c r="AD766" s="41"/>
      <c r="AE766" s="41"/>
      <c r="AR766" s="226" t="s">
        <v>449</v>
      </c>
      <c r="AT766" s="226" t="s">
        <v>1765</v>
      </c>
      <c r="AU766" s="226" t="s">
        <v>78</v>
      </c>
      <c r="AY766" s="20" t="s">
        <v>193</v>
      </c>
      <c r="BE766" s="227">
        <f>IF(N766="základní",J766,0)</f>
        <v>0</v>
      </c>
      <c r="BF766" s="227">
        <f>IF(N766="snížená",J766,0)</f>
        <v>0</v>
      </c>
      <c r="BG766" s="227">
        <f>IF(N766="zákl. přenesená",J766,0)</f>
        <v>0</v>
      </c>
      <c r="BH766" s="227">
        <f>IF(N766="sníž. přenesená",J766,0)</f>
        <v>0</v>
      </c>
      <c r="BI766" s="227">
        <f>IF(N766="nulová",J766,0)</f>
        <v>0</v>
      </c>
      <c r="BJ766" s="20" t="s">
        <v>76</v>
      </c>
      <c r="BK766" s="227">
        <f>ROUND(I766*H766,2)</f>
        <v>0</v>
      </c>
      <c r="BL766" s="20" t="s">
        <v>323</v>
      </c>
      <c r="BM766" s="226" t="s">
        <v>2265</v>
      </c>
    </row>
    <row r="767" s="2" customFormat="1">
      <c r="A767" s="41"/>
      <c r="B767" s="42"/>
      <c r="C767" s="43"/>
      <c r="D767" s="228" t="s">
        <v>202</v>
      </c>
      <c r="E767" s="43"/>
      <c r="F767" s="229" t="s">
        <v>2249</v>
      </c>
      <c r="G767" s="43"/>
      <c r="H767" s="43"/>
      <c r="I767" s="230"/>
      <c r="J767" s="43"/>
      <c r="K767" s="43"/>
      <c r="L767" s="47"/>
      <c r="M767" s="231"/>
      <c r="N767" s="232"/>
      <c r="O767" s="87"/>
      <c r="P767" s="87"/>
      <c r="Q767" s="87"/>
      <c r="R767" s="87"/>
      <c r="S767" s="87"/>
      <c r="T767" s="88"/>
      <c r="U767" s="41"/>
      <c r="V767" s="41"/>
      <c r="W767" s="41"/>
      <c r="X767" s="41"/>
      <c r="Y767" s="41"/>
      <c r="Z767" s="41"/>
      <c r="AA767" s="41"/>
      <c r="AB767" s="41"/>
      <c r="AC767" s="41"/>
      <c r="AD767" s="41"/>
      <c r="AE767" s="41"/>
      <c r="AT767" s="20" t="s">
        <v>202</v>
      </c>
      <c r="AU767" s="20" t="s">
        <v>78</v>
      </c>
    </row>
    <row r="768" s="14" customFormat="1">
      <c r="A768" s="14"/>
      <c r="B768" s="245"/>
      <c r="C768" s="246"/>
      <c r="D768" s="228" t="s">
        <v>206</v>
      </c>
      <c r="E768" s="246"/>
      <c r="F768" s="248" t="s">
        <v>2266</v>
      </c>
      <c r="G768" s="246"/>
      <c r="H768" s="249">
        <v>5.04</v>
      </c>
      <c r="I768" s="250"/>
      <c r="J768" s="246"/>
      <c r="K768" s="246"/>
      <c r="L768" s="251"/>
      <c r="M768" s="252"/>
      <c r="N768" s="253"/>
      <c r="O768" s="253"/>
      <c r="P768" s="253"/>
      <c r="Q768" s="253"/>
      <c r="R768" s="253"/>
      <c r="S768" s="253"/>
      <c r="T768" s="254"/>
      <c r="U768" s="14"/>
      <c r="V768" s="14"/>
      <c r="W768" s="14"/>
      <c r="X768" s="14"/>
      <c r="Y768" s="14"/>
      <c r="Z768" s="14"/>
      <c r="AA768" s="14"/>
      <c r="AB768" s="14"/>
      <c r="AC768" s="14"/>
      <c r="AD768" s="14"/>
      <c r="AE768" s="14"/>
      <c r="AT768" s="255" t="s">
        <v>206</v>
      </c>
      <c r="AU768" s="255" t="s">
        <v>78</v>
      </c>
      <c r="AV768" s="14" t="s">
        <v>78</v>
      </c>
      <c r="AW768" s="14" t="s">
        <v>4</v>
      </c>
      <c r="AX768" s="14" t="s">
        <v>76</v>
      </c>
      <c r="AY768" s="255" t="s">
        <v>193</v>
      </c>
    </row>
    <row r="769" s="2" customFormat="1" ht="16.5" customHeight="1">
      <c r="A769" s="41"/>
      <c r="B769" s="42"/>
      <c r="C769" s="215" t="s">
        <v>2267</v>
      </c>
      <c r="D769" s="215" t="s">
        <v>195</v>
      </c>
      <c r="E769" s="216" t="s">
        <v>2268</v>
      </c>
      <c r="F769" s="217" t="s">
        <v>2269</v>
      </c>
      <c r="G769" s="218" t="s">
        <v>408</v>
      </c>
      <c r="H769" s="219">
        <v>14</v>
      </c>
      <c r="I769" s="220"/>
      <c r="J769" s="221">
        <f>ROUND(I769*H769,2)</f>
        <v>0</v>
      </c>
      <c r="K769" s="217" t="s">
        <v>199</v>
      </c>
      <c r="L769" s="47"/>
      <c r="M769" s="222" t="s">
        <v>19</v>
      </c>
      <c r="N769" s="223" t="s">
        <v>40</v>
      </c>
      <c r="O769" s="87"/>
      <c r="P769" s="224">
        <f>O769*H769</f>
        <v>0</v>
      </c>
      <c r="Q769" s="224">
        <v>0.00030600000000000001</v>
      </c>
      <c r="R769" s="224">
        <f>Q769*H769</f>
        <v>0.0042840000000000005</v>
      </c>
      <c r="S769" s="224">
        <v>0</v>
      </c>
      <c r="T769" s="225">
        <f>S769*H769</f>
        <v>0</v>
      </c>
      <c r="U769" s="41"/>
      <c r="V769" s="41"/>
      <c r="W769" s="41"/>
      <c r="X769" s="41"/>
      <c r="Y769" s="41"/>
      <c r="Z769" s="41"/>
      <c r="AA769" s="41"/>
      <c r="AB769" s="41"/>
      <c r="AC769" s="41"/>
      <c r="AD769" s="41"/>
      <c r="AE769" s="41"/>
      <c r="AR769" s="226" t="s">
        <v>323</v>
      </c>
      <c r="AT769" s="226" t="s">
        <v>195</v>
      </c>
      <c r="AU769" s="226" t="s">
        <v>78</v>
      </c>
      <c r="AY769" s="20" t="s">
        <v>193</v>
      </c>
      <c r="BE769" s="227">
        <f>IF(N769="základní",J769,0)</f>
        <v>0</v>
      </c>
      <c r="BF769" s="227">
        <f>IF(N769="snížená",J769,0)</f>
        <v>0</v>
      </c>
      <c r="BG769" s="227">
        <f>IF(N769="zákl. přenesená",J769,0)</f>
        <v>0</v>
      </c>
      <c r="BH769" s="227">
        <f>IF(N769="sníž. přenesená",J769,0)</f>
        <v>0</v>
      </c>
      <c r="BI769" s="227">
        <f>IF(N769="nulová",J769,0)</f>
        <v>0</v>
      </c>
      <c r="BJ769" s="20" t="s">
        <v>76</v>
      </c>
      <c r="BK769" s="227">
        <f>ROUND(I769*H769,2)</f>
        <v>0</v>
      </c>
      <c r="BL769" s="20" t="s">
        <v>323</v>
      </c>
      <c r="BM769" s="226" t="s">
        <v>2270</v>
      </c>
    </row>
    <row r="770" s="2" customFormat="1">
      <c r="A770" s="41"/>
      <c r="B770" s="42"/>
      <c r="C770" s="43"/>
      <c r="D770" s="228" t="s">
        <v>202</v>
      </c>
      <c r="E770" s="43"/>
      <c r="F770" s="229" t="s">
        <v>2271</v>
      </c>
      <c r="G770" s="43"/>
      <c r="H770" s="43"/>
      <c r="I770" s="230"/>
      <c r="J770" s="43"/>
      <c r="K770" s="43"/>
      <c r="L770" s="47"/>
      <c r="M770" s="231"/>
      <c r="N770" s="232"/>
      <c r="O770" s="87"/>
      <c r="P770" s="87"/>
      <c r="Q770" s="87"/>
      <c r="R770" s="87"/>
      <c r="S770" s="87"/>
      <c r="T770" s="88"/>
      <c r="U770" s="41"/>
      <c r="V770" s="41"/>
      <c r="W770" s="41"/>
      <c r="X770" s="41"/>
      <c r="Y770" s="41"/>
      <c r="Z770" s="41"/>
      <c r="AA770" s="41"/>
      <c r="AB770" s="41"/>
      <c r="AC770" s="41"/>
      <c r="AD770" s="41"/>
      <c r="AE770" s="41"/>
      <c r="AT770" s="20" t="s">
        <v>202</v>
      </c>
      <c r="AU770" s="20" t="s">
        <v>78</v>
      </c>
    </row>
    <row r="771" s="2" customFormat="1">
      <c r="A771" s="41"/>
      <c r="B771" s="42"/>
      <c r="C771" s="43"/>
      <c r="D771" s="233" t="s">
        <v>204</v>
      </c>
      <c r="E771" s="43"/>
      <c r="F771" s="234" t="s">
        <v>2272</v>
      </c>
      <c r="G771" s="43"/>
      <c r="H771" s="43"/>
      <c r="I771" s="230"/>
      <c r="J771" s="43"/>
      <c r="K771" s="43"/>
      <c r="L771" s="47"/>
      <c r="M771" s="231"/>
      <c r="N771" s="232"/>
      <c r="O771" s="87"/>
      <c r="P771" s="87"/>
      <c r="Q771" s="87"/>
      <c r="R771" s="87"/>
      <c r="S771" s="87"/>
      <c r="T771" s="88"/>
      <c r="U771" s="41"/>
      <c r="V771" s="41"/>
      <c r="W771" s="41"/>
      <c r="X771" s="41"/>
      <c r="Y771" s="41"/>
      <c r="Z771" s="41"/>
      <c r="AA771" s="41"/>
      <c r="AB771" s="41"/>
      <c r="AC771" s="41"/>
      <c r="AD771" s="41"/>
      <c r="AE771" s="41"/>
      <c r="AT771" s="20" t="s">
        <v>204</v>
      </c>
      <c r="AU771" s="20" t="s">
        <v>78</v>
      </c>
    </row>
    <row r="772" s="13" customFormat="1">
      <c r="A772" s="13"/>
      <c r="B772" s="235"/>
      <c r="C772" s="236"/>
      <c r="D772" s="228" t="s">
        <v>206</v>
      </c>
      <c r="E772" s="237" t="s">
        <v>19</v>
      </c>
      <c r="F772" s="238" t="s">
        <v>279</v>
      </c>
      <c r="G772" s="236"/>
      <c r="H772" s="237" t="s">
        <v>19</v>
      </c>
      <c r="I772" s="239"/>
      <c r="J772" s="236"/>
      <c r="K772" s="236"/>
      <c r="L772" s="240"/>
      <c r="M772" s="241"/>
      <c r="N772" s="242"/>
      <c r="O772" s="242"/>
      <c r="P772" s="242"/>
      <c r="Q772" s="242"/>
      <c r="R772" s="242"/>
      <c r="S772" s="242"/>
      <c r="T772" s="243"/>
      <c r="U772" s="13"/>
      <c r="V772" s="13"/>
      <c r="W772" s="13"/>
      <c r="X772" s="13"/>
      <c r="Y772" s="13"/>
      <c r="Z772" s="13"/>
      <c r="AA772" s="13"/>
      <c r="AB772" s="13"/>
      <c r="AC772" s="13"/>
      <c r="AD772" s="13"/>
      <c r="AE772" s="13"/>
      <c r="AT772" s="244" t="s">
        <v>206</v>
      </c>
      <c r="AU772" s="244" t="s">
        <v>78</v>
      </c>
      <c r="AV772" s="13" t="s">
        <v>76</v>
      </c>
      <c r="AW772" s="13" t="s">
        <v>31</v>
      </c>
      <c r="AX772" s="13" t="s">
        <v>69</v>
      </c>
      <c r="AY772" s="244" t="s">
        <v>193</v>
      </c>
    </row>
    <row r="773" s="13" customFormat="1">
      <c r="A773" s="13"/>
      <c r="B773" s="235"/>
      <c r="C773" s="236"/>
      <c r="D773" s="228" t="s">
        <v>206</v>
      </c>
      <c r="E773" s="237" t="s">
        <v>19</v>
      </c>
      <c r="F773" s="238" t="s">
        <v>2232</v>
      </c>
      <c r="G773" s="236"/>
      <c r="H773" s="237" t="s">
        <v>19</v>
      </c>
      <c r="I773" s="239"/>
      <c r="J773" s="236"/>
      <c r="K773" s="236"/>
      <c r="L773" s="240"/>
      <c r="M773" s="241"/>
      <c r="N773" s="242"/>
      <c r="O773" s="242"/>
      <c r="P773" s="242"/>
      <c r="Q773" s="242"/>
      <c r="R773" s="242"/>
      <c r="S773" s="242"/>
      <c r="T773" s="243"/>
      <c r="U773" s="13"/>
      <c r="V773" s="13"/>
      <c r="W773" s="13"/>
      <c r="X773" s="13"/>
      <c r="Y773" s="13"/>
      <c r="Z773" s="13"/>
      <c r="AA773" s="13"/>
      <c r="AB773" s="13"/>
      <c r="AC773" s="13"/>
      <c r="AD773" s="13"/>
      <c r="AE773" s="13"/>
      <c r="AT773" s="244" t="s">
        <v>206</v>
      </c>
      <c r="AU773" s="244" t="s">
        <v>78</v>
      </c>
      <c r="AV773" s="13" t="s">
        <v>76</v>
      </c>
      <c r="AW773" s="13" t="s">
        <v>31</v>
      </c>
      <c r="AX773" s="13" t="s">
        <v>69</v>
      </c>
      <c r="AY773" s="244" t="s">
        <v>193</v>
      </c>
    </row>
    <row r="774" s="14" customFormat="1">
      <c r="A774" s="14"/>
      <c r="B774" s="245"/>
      <c r="C774" s="246"/>
      <c r="D774" s="228" t="s">
        <v>206</v>
      </c>
      <c r="E774" s="247" t="s">
        <v>19</v>
      </c>
      <c r="F774" s="248" t="s">
        <v>307</v>
      </c>
      <c r="G774" s="246"/>
      <c r="H774" s="249">
        <v>14</v>
      </c>
      <c r="I774" s="250"/>
      <c r="J774" s="246"/>
      <c r="K774" s="246"/>
      <c r="L774" s="251"/>
      <c r="M774" s="252"/>
      <c r="N774" s="253"/>
      <c r="O774" s="253"/>
      <c r="P774" s="253"/>
      <c r="Q774" s="253"/>
      <c r="R774" s="253"/>
      <c r="S774" s="253"/>
      <c r="T774" s="254"/>
      <c r="U774" s="14"/>
      <c r="V774" s="14"/>
      <c r="W774" s="14"/>
      <c r="X774" s="14"/>
      <c r="Y774" s="14"/>
      <c r="Z774" s="14"/>
      <c r="AA774" s="14"/>
      <c r="AB774" s="14"/>
      <c r="AC774" s="14"/>
      <c r="AD774" s="14"/>
      <c r="AE774" s="14"/>
      <c r="AT774" s="255" t="s">
        <v>206</v>
      </c>
      <c r="AU774" s="255" t="s">
        <v>78</v>
      </c>
      <c r="AV774" s="14" t="s">
        <v>78</v>
      </c>
      <c r="AW774" s="14" t="s">
        <v>31</v>
      </c>
      <c r="AX774" s="14" t="s">
        <v>76</v>
      </c>
      <c r="AY774" s="255" t="s">
        <v>193</v>
      </c>
    </row>
    <row r="775" s="2" customFormat="1" ht="16.5" customHeight="1">
      <c r="A775" s="41"/>
      <c r="B775" s="42"/>
      <c r="C775" s="274" t="s">
        <v>2273</v>
      </c>
      <c r="D775" s="274" t="s">
        <v>1765</v>
      </c>
      <c r="E775" s="275" t="s">
        <v>2274</v>
      </c>
      <c r="F775" s="276" t="s">
        <v>2275</v>
      </c>
      <c r="G775" s="277" t="s">
        <v>408</v>
      </c>
      <c r="H775" s="278">
        <v>15.4</v>
      </c>
      <c r="I775" s="279"/>
      <c r="J775" s="280">
        <f>ROUND(I775*H775,2)</f>
        <v>0</v>
      </c>
      <c r="K775" s="276" t="s">
        <v>199</v>
      </c>
      <c r="L775" s="281"/>
      <c r="M775" s="282" t="s">
        <v>19</v>
      </c>
      <c r="N775" s="283" t="s">
        <v>40</v>
      </c>
      <c r="O775" s="87"/>
      <c r="P775" s="224">
        <f>O775*H775</f>
        <v>0</v>
      </c>
      <c r="Q775" s="224">
        <v>0.00038000000000000002</v>
      </c>
      <c r="R775" s="224">
        <f>Q775*H775</f>
        <v>0.0058520000000000004</v>
      </c>
      <c r="S775" s="224">
        <v>0</v>
      </c>
      <c r="T775" s="225">
        <f>S775*H775</f>
        <v>0</v>
      </c>
      <c r="U775" s="41"/>
      <c r="V775" s="41"/>
      <c r="W775" s="41"/>
      <c r="X775" s="41"/>
      <c r="Y775" s="41"/>
      <c r="Z775" s="41"/>
      <c r="AA775" s="41"/>
      <c r="AB775" s="41"/>
      <c r="AC775" s="41"/>
      <c r="AD775" s="41"/>
      <c r="AE775" s="41"/>
      <c r="AR775" s="226" t="s">
        <v>449</v>
      </c>
      <c r="AT775" s="226" t="s">
        <v>1765</v>
      </c>
      <c r="AU775" s="226" t="s">
        <v>78</v>
      </c>
      <c r="AY775" s="20" t="s">
        <v>193</v>
      </c>
      <c r="BE775" s="227">
        <f>IF(N775="základní",J775,0)</f>
        <v>0</v>
      </c>
      <c r="BF775" s="227">
        <f>IF(N775="snížená",J775,0)</f>
        <v>0</v>
      </c>
      <c r="BG775" s="227">
        <f>IF(N775="zákl. přenesená",J775,0)</f>
        <v>0</v>
      </c>
      <c r="BH775" s="227">
        <f>IF(N775="sníž. přenesená",J775,0)</f>
        <v>0</v>
      </c>
      <c r="BI775" s="227">
        <f>IF(N775="nulová",J775,0)</f>
        <v>0</v>
      </c>
      <c r="BJ775" s="20" t="s">
        <v>76</v>
      </c>
      <c r="BK775" s="227">
        <f>ROUND(I775*H775,2)</f>
        <v>0</v>
      </c>
      <c r="BL775" s="20" t="s">
        <v>323</v>
      </c>
      <c r="BM775" s="226" t="s">
        <v>2276</v>
      </c>
    </row>
    <row r="776" s="2" customFormat="1">
      <c r="A776" s="41"/>
      <c r="B776" s="42"/>
      <c r="C776" s="43"/>
      <c r="D776" s="228" t="s">
        <v>202</v>
      </c>
      <c r="E776" s="43"/>
      <c r="F776" s="229" t="s">
        <v>2275</v>
      </c>
      <c r="G776" s="43"/>
      <c r="H776" s="43"/>
      <c r="I776" s="230"/>
      <c r="J776" s="43"/>
      <c r="K776" s="43"/>
      <c r="L776" s="47"/>
      <c r="M776" s="231"/>
      <c r="N776" s="232"/>
      <c r="O776" s="87"/>
      <c r="P776" s="87"/>
      <c r="Q776" s="87"/>
      <c r="R776" s="87"/>
      <c r="S776" s="87"/>
      <c r="T776" s="88"/>
      <c r="U776" s="41"/>
      <c r="V776" s="41"/>
      <c r="W776" s="41"/>
      <c r="X776" s="41"/>
      <c r="Y776" s="41"/>
      <c r="Z776" s="41"/>
      <c r="AA776" s="41"/>
      <c r="AB776" s="41"/>
      <c r="AC776" s="41"/>
      <c r="AD776" s="41"/>
      <c r="AE776" s="41"/>
      <c r="AT776" s="20" t="s">
        <v>202</v>
      </c>
      <c r="AU776" s="20" t="s">
        <v>78</v>
      </c>
    </row>
    <row r="777" s="14" customFormat="1">
      <c r="A777" s="14"/>
      <c r="B777" s="245"/>
      <c r="C777" s="246"/>
      <c r="D777" s="228" t="s">
        <v>206</v>
      </c>
      <c r="E777" s="246"/>
      <c r="F777" s="248" t="s">
        <v>2277</v>
      </c>
      <c r="G777" s="246"/>
      <c r="H777" s="249">
        <v>15.4</v>
      </c>
      <c r="I777" s="250"/>
      <c r="J777" s="246"/>
      <c r="K777" s="246"/>
      <c r="L777" s="251"/>
      <c r="M777" s="252"/>
      <c r="N777" s="253"/>
      <c r="O777" s="253"/>
      <c r="P777" s="253"/>
      <c r="Q777" s="253"/>
      <c r="R777" s="253"/>
      <c r="S777" s="253"/>
      <c r="T777" s="254"/>
      <c r="U777" s="14"/>
      <c r="V777" s="14"/>
      <c r="W777" s="14"/>
      <c r="X777" s="14"/>
      <c r="Y777" s="14"/>
      <c r="Z777" s="14"/>
      <c r="AA777" s="14"/>
      <c r="AB777" s="14"/>
      <c r="AC777" s="14"/>
      <c r="AD777" s="14"/>
      <c r="AE777" s="14"/>
      <c r="AT777" s="255" t="s">
        <v>206</v>
      </c>
      <c r="AU777" s="255" t="s">
        <v>78</v>
      </c>
      <c r="AV777" s="14" t="s">
        <v>78</v>
      </c>
      <c r="AW777" s="14" t="s">
        <v>4</v>
      </c>
      <c r="AX777" s="14" t="s">
        <v>76</v>
      </c>
      <c r="AY777" s="255" t="s">
        <v>193</v>
      </c>
    </row>
    <row r="778" s="2" customFormat="1" ht="16.5" customHeight="1">
      <c r="A778" s="41"/>
      <c r="B778" s="42"/>
      <c r="C778" s="215" t="s">
        <v>2278</v>
      </c>
      <c r="D778" s="215" t="s">
        <v>195</v>
      </c>
      <c r="E778" s="216" t="s">
        <v>2279</v>
      </c>
      <c r="F778" s="217" t="s">
        <v>2280</v>
      </c>
      <c r="G778" s="218" t="s">
        <v>248</v>
      </c>
      <c r="H778" s="219">
        <v>0.42999999999999999</v>
      </c>
      <c r="I778" s="220"/>
      <c r="J778" s="221">
        <f>ROUND(I778*H778,2)</f>
        <v>0</v>
      </c>
      <c r="K778" s="217" t="s">
        <v>199</v>
      </c>
      <c r="L778" s="47"/>
      <c r="M778" s="222" t="s">
        <v>19</v>
      </c>
      <c r="N778" s="223" t="s">
        <v>40</v>
      </c>
      <c r="O778" s="87"/>
      <c r="P778" s="224">
        <f>O778*H778</f>
        <v>0</v>
      </c>
      <c r="Q778" s="224">
        <v>0</v>
      </c>
      <c r="R778" s="224">
        <f>Q778*H778</f>
        <v>0</v>
      </c>
      <c r="S778" s="224">
        <v>0</v>
      </c>
      <c r="T778" s="225">
        <f>S778*H778</f>
        <v>0</v>
      </c>
      <c r="U778" s="41"/>
      <c r="V778" s="41"/>
      <c r="W778" s="41"/>
      <c r="X778" s="41"/>
      <c r="Y778" s="41"/>
      <c r="Z778" s="41"/>
      <c r="AA778" s="41"/>
      <c r="AB778" s="41"/>
      <c r="AC778" s="41"/>
      <c r="AD778" s="41"/>
      <c r="AE778" s="41"/>
      <c r="AR778" s="226" t="s">
        <v>323</v>
      </c>
      <c r="AT778" s="226" t="s">
        <v>195</v>
      </c>
      <c r="AU778" s="226" t="s">
        <v>78</v>
      </c>
      <c r="AY778" s="20" t="s">
        <v>193</v>
      </c>
      <c r="BE778" s="227">
        <f>IF(N778="základní",J778,0)</f>
        <v>0</v>
      </c>
      <c r="BF778" s="227">
        <f>IF(N778="snížená",J778,0)</f>
        <v>0</v>
      </c>
      <c r="BG778" s="227">
        <f>IF(N778="zákl. přenesená",J778,0)</f>
        <v>0</v>
      </c>
      <c r="BH778" s="227">
        <f>IF(N778="sníž. přenesená",J778,0)</f>
        <v>0</v>
      </c>
      <c r="BI778" s="227">
        <f>IF(N778="nulová",J778,0)</f>
        <v>0</v>
      </c>
      <c r="BJ778" s="20" t="s">
        <v>76</v>
      </c>
      <c r="BK778" s="227">
        <f>ROUND(I778*H778,2)</f>
        <v>0</v>
      </c>
      <c r="BL778" s="20" t="s">
        <v>323</v>
      </c>
      <c r="BM778" s="226" t="s">
        <v>2281</v>
      </c>
    </row>
    <row r="779" s="2" customFormat="1">
      <c r="A779" s="41"/>
      <c r="B779" s="42"/>
      <c r="C779" s="43"/>
      <c r="D779" s="228" t="s">
        <v>202</v>
      </c>
      <c r="E779" s="43"/>
      <c r="F779" s="229" t="s">
        <v>2282</v>
      </c>
      <c r="G779" s="43"/>
      <c r="H779" s="43"/>
      <c r="I779" s="230"/>
      <c r="J779" s="43"/>
      <c r="K779" s="43"/>
      <c r="L779" s="47"/>
      <c r="M779" s="231"/>
      <c r="N779" s="232"/>
      <c r="O779" s="87"/>
      <c r="P779" s="87"/>
      <c r="Q779" s="87"/>
      <c r="R779" s="87"/>
      <c r="S779" s="87"/>
      <c r="T779" s="88"/>
      <c r="U779" s="41"/>
      <c r="V779" s="41"/>
      <c r="W779" s="41"/>
      <c r="X779" s="41"/>
      <c r="Y779" s="41"/>
      <c r="Z779" s="41"/>
      <c r="AA779" s="41"/>
      <c r="AB779" s="41"/>
      <c r="AC779" s="41"/>
      <c r="AD779" s="41"/>
      <c r="AE779" s="41"/>
      <c r="AT779" s="20" t="s">
        <v>202</v>
      </c>
      <c r="AU779" s="20" t="s">
        <v>78</v>
      </c>
    </row>
    <row r="780" s="2" customFormat="1">
      <c r="A780" s="41"/>
      <c r="B780" s="42"/>
      <c r="C780" s="43"/>
      <c r="D780" s="233" t="s">
        <v>204</v>
      </c>
      <c r="E780" s="43"/>
      <c r="F780" s="234" t="s">
        <v>2283</v>
      </c>
      <c r="G780" s="43"/>
      <c r="H780" s="43"/>
      <c r="I780" s="230"/>
      <c r="J780" s="43"/>
      <c r="K780" s="43"/>
      <c r="L780" s="47"/>
      <c r="M780" s="231"/>
      <c r="N780" s="232"/>
      <c r="O780" s="87"/>
      <c r="P780" s="87"/>
      <c r="Q780" s="87"/>
      <c r="R780" s="87"/>
      <c r="S780" s="87"/>
      <c r="T780" s="88"/>
      <c r="U780" s="41"/>
      <c r="V780" s="41"/>
      <c r="W780" s="41"/>
      <c r="X780" s="41"/>
      <c r="Y780" s="41"/>
      <c r="Z780" s="41"/>
      <c r="AA780" s="41"/>
      <c r="AB780" s="41"/>
      <c r="AC780" s="41"/>
      <c r="AD780" s="41"/>
      <c r="AE780" s="41"/>
      <c r="AT780" s="20" t="s">
        <v>204</v>
      </c>
      <c r="AU780" s="20" t="s">
        <v>78</v>
      </c>
    </row>
    <row r="781" s="12" customFormat="1" ht="22.8" customHeight="1">
      <c r="A781" s="12"/>
      <c r="B781" s="199"/>
      <c r="C781" s="200"/>
      <c r="D781" s="201" t="s">
        <v>68</v>
      </c>
      <c r="E781" s="213" t="s">
        <v>1560</v>
      </c>
      <c r="F781" s="213" t="s">
        <v>1561</v>
      </c>
      <c r="G781" s="200"/>
      <c r="H781" s="200"/>
      <c r="I781" s="203"/>
      <c r="J781" s="214">
        <f>BK781</f>
        <v>0</v>
      </c>
      <c r="K781" s="200"/>
      <c r="L781" s="205"/>
      <c r="M781" s="206"/>
      <c r="N781" s="207"/>
      <c r="O781" s="207"/>
      <c r="P781" s="208">
        <f>SUM(P782:P880)</f>
        <v>0</v>
      </c>
      <c r="Q781" s="207"/>
      <c r="R781" s="208">
        <f>SUM(R782:R880)</f>
        <v>0.68674095000000013</v>
      </c>
      <c r="S781" s="207"/>
      <c r="T781" s="209">
        <f>SUM(T782:T880)</f>
        <v>0</v>
      </c>
      <c r="U781" s="12"/>
      <c r="V781" s="12"/>
      <c r="W781" s="12"/>
      <c r="X781" s="12"/>
      <c r="Y781" s="12"/>
      <c r="Z781" s="12"/>
      <c r="AA781" s="12"/>
      <c r="AB781" s="12"/>
      <c r="AC781" s="12"/>
      <c r="AD781" s="12"/>
      <c r="AE781" s="12"/>
      <c r="AR781" s="210" t="s">
        <v>78</v>
      </c>
      <c r="AT781" s="211" t="s">
        <v>68</v>
      </c>
      <c r="AU781" s="211" t="s">
        <v>76</v>
      </c>
      <c r="AY781" s="210" t="s">
        <v>193</v>
      </c>
      <c r="BK781" s="212">
        <f>SUM(BK782:BK880)</f>
        <v>0</v>
      </c>
    </row>
    <row r="782" s="2" customFormat="1" ht="16.5" customHeight="1">
      <c r="A782" s="41"/>
      <c r="B782" s="42"/>
      <c r="C782" s="215" t="s">
        <v>2284</v>
      </c>
      <c r="D782" s="215" t="s">
        <v>195</v>
      </c>
      <c r="E782" s="216" t="s">
        <v>2285</v>
      </c>
      <c r="F782" s="217" t="s">
        <v>2286</v>
      </c>
      <c r="G782" s="218" t="s">
        <v>258</v>
      </c>
      <c r="H782" s="219">
        <v>40.600000000000001</v>
      </c>
      <c r="I782" s="220"/>
      <c r="J782" s="221">
        <f>ROUND(I782*H782,2)</f>
        <v>0</v>
      </c>
      <c r="K782" s="217" t="s">
        <v>199</v>
      </c>
      <c r="L782" s="47"/>
      <c r="M782" s="222" t="s">
        <v>19</v>
      </c>
      <c r="N782" s="223" t="s">
        <v>40</v>
      </c>
      <c r="O782" s="87"/>
      <c r="P782" s="224">
        <f>O782*H782</f>
        <v>0</v>
      </c>
      <c r="Q782" s="224">
        <v>0</v>
      </c>
      <c r="R782" s="224">
        <f>Q782*H782</f>
        <v>0</v>
      </c>
      <c r="S782" s="224">
        <v>0</v>
      </c>
      <c r="T782" s="225">
        <f>S782*H782</f>
        <v>0</v>
      </c>
      <c r="U782" s="41"/>
      <c r="V782" s="41"/>
      <c r="W782" s="41"/>
      <c r="X782" s="41"/>
      <c r="Y782" s="41"/>
      <c r="Z782" s="41"/>
      <c r="AA782" s="41"/>
      <c r="AB782" s="41"/>
      <c r="AC782" s="41"/>
      <c r="AD782" s="41"/>
      <c r="AE782" s="41"/>
      <c r="AR782" s="226" t="s">
        <v>323</v>
      </c>
      <c r="AT782" s="226" t="s">
        <v>195</v>
      </c>
      <c r="AU782" s="226" t="s">
        <v>78</v>
      </c>
      <c r="AY782" s="20" t="s">
        <v>193</v>
      </c>
      <c r="BE782" s="227">
        <f>IF(N782="základní",J782,0)</f>
        <v>0</v>
      </c>
      <c r="BF782" s="227">
        <f>IF(N782="snížená",J782,0)</f>
        <v>0</v>
      </c>
      <c r="BG782" s="227">
        <f>IF(N782="zákl. přenesená",J782,0)</f>
        <v>0</v>
      </c>
      <c r="BH782" s="227">
        <f>IF(N782="sníž. přenesená",J782,0)</f>
        <v>0</v>
      </c>
      <c r="BI782" s="227">
        <f>IF(N782="nulová",J782,0)</f>
        <v>0</v>
      </c>
      <c r="BJ782" s="20" t="s">
        <v>76</v>
      </c>
      <c r="BK782" s="227">
        <f>ROUND(I782*H782,2)</f>
        <v>0</v>
      </c>
      <c r="BL782" s="20" t="s">
        <v>323</v>
      </c>
      <c r="BM782" s="226" t="s">
        <v>2287</v>
      </c>
    </row>
    <row r="783" s="2" customFormat="1">
      <c r="A783" s="41"/>
      <c r="B783" s="42"/>
      <c r="C783" s="43"/>
      <c r="D783" s="228" t="s">
        <v>202</v>
      </c>
      <c r="E783" s="43"/>
      <c r="F783" s="229" t="s">
        <v>2288</v>
      </c>
      <c r="G783" s="43"/>
      <c r="H783" s="43"/>
      <c r="I783" s="230"/>
      <c r="J783" s="43"/>
      <c r="K783" s="43"/>
      <c r="L783" s="47"/>
      <c r="M783" s="231"/>
      <c r="N783" s="232"/>
      <c r="O783" s="87"/>
      <c r="P783" s="87"/>
      <c r="Q783" s="87"/>
      <c r="R783" s="87"/>
      <c r="S783" s="87"/>
      <c r="T783" s="88"/>
      <c r="U783" s="41"/>
      <c r="V783" s="41"/>
      <c r="W783" s="41"/>
      <c r="X783" s="41"/>
      <c r="Y783" s="41"/>
      <c r="Z783" s="41"/>
      <c r="AA783" s="41"/>
      <c r="AB783" s="41"/>
      <c r="AC783" s="41"/>
      <c r="AD783" s="41"/>
      <c r="AE783" s="41"/>
      <c r="AT783" s="20" t="s">
        <v>202</v>
      </c>
      <c r="AU783" s="20" t="s">
        <v>78</v>
      </c>
    </row>
    <row r="784" s="2" customFormat="1">
      <c r="A784" s="41"/>
      <c r="B784" s="42"/>
      <c r="C784" s="43"/>
      <c r="D784" s="233" t="s">
        <v>204</v>
      </c>
      <c r="E784" s="43"/>
      <c r="F784" s="234" t="s">
        <v>2289</v>
      </c>
      <c r="G784" s="43"/>
      <c r="H784" s="43"/>
      <c r="I784" s="230"/>
      <c r="J784" s="43"/>
      <c r="K784" s="43"/>
      <c r="L784" s="47"/>
      <c r="M784" s="231"/>
      <c r="N784" s="232"/>
      <c r="O784" s="87"/>
      <c r="P784" s="87"/>
      <c r="Q784" s="87"/>
      <c r="R784" s="87"/>
      <c r="S784" s="87"/>
      <c r="T784" s="88"/>
      <c r="U784" s="41"/>
      <c r="V784" s="41"/>
      <c r="W784" s="41"/>
      <c r="X784" s="41"/>
      <c r="Y784" s="41"/>
      <c r="Z784" s="41"/>
      <c r="AA784" s="41"/>
      <c r="AB784" s="41"/>
      <c r="AC784" s="41"/>
      <c r="AD784" s="41"/>
      <c r="AE784" s="41"/>
      <c r="AT784" s="20" t="s">
        <v>204</v>
      </c>
      <c r="AU784" s="20" t="s">
        <v>78</v>
      </c>
    </row>
    <row r="785" s="13" customFormat="1">
      <c r="A785" s="13"/>
      <c r="B785" s="235"/>
      <c r="C785" s="236"/>
      <c r="D785" s="228" t="s">
        <v>206</v>
      </c>
      <c r="E785" s="237" t="s">
        <v>19</v>
      </c>
      <c r="F785" s="238" t="s">
        <v>279</v>
      </c>
      <c r="G785" s="236"/>
      <c r="H785" s="237" t="s">
        <v>19</v>
      </c>
      <c r="I785" s="239"/>
      <c r="J785" s="236"/>
      <c r="K785" s="236"/>
      <c r="L785" s="240"/>
      <c r="M785" s="241"/>
      <c r="N785" s="242"/>
      <c r="O785" s="242"/>
      <c r="P785" s="242"/>
      <c r="Q785" s="242"/>
      <c r="R785" s="242"/>
      <c r="S785" s="242"/>
      <c r="T785" s="243"/>
      <c r="U785" s="13"/>
      <c r="V785" s="13"/>
      <c r="W785" s="13"/>
      <c r="X785" s="13"/>
      <c r="Y785" s="13"/>
      <c r="Z785" s="13"/>
      <c r="AA785" s="13"/>
      <c r="AB785" s="13"/>
      <c r="AC785" s="13"/>
      <c r="AD785" s="13"/>
      <c r="AE785" s="13"/>
      <c r="AT785" s="244" t="s">
        <v>206</v>
      </c>
      <c r="AU785" s="244" t="s">
        <v>78</v>
      </c>
      <c r="AV785" s="13" t="s">
        <v>76</v>
      </c>
      <c r="AW785" s="13" t="s">
        <v>31</v>
      </c>
      <c r="AX785" s="13" t="s">
        <v>69</v>
      </c>
      <c r="AY785" s="244" t="s">
        <v>193</v>
      </c>
    </row>
    <row r="786" s="13" customFormat="1">
      <c r="A786" s="13"/>
      <c r="B786" s="235"/>
      <c r="C786" s="236"/>
      <c r="D786" s="228" t="s">
        <v>206</v>
      </c>
      <c r="E786" s="237" t="s">
        <v>19</v>
      </c>
      <c r="F786" s="238" t="s">
        <v>2082</v>
      </c>
      <c r="G786" s="236"/>
      <c r="H786" s="237" t="s">
        <v>19</v>
      </c>
      <c r="I786" s="239"/>
      <c r="J786" s="236"/>
      <c r="K786" s="236"/>
      <c r="L786" s="240"/>
      <c r="M786" s="241"/>
      <c r="N786" s="242"/>
      <c r="O786" s="242"/>
      <c r="P786" s="242"/>
      <c r="Q786" s="242"/>
      <c r="R786" s="242"/>
      <c r="S786" s="242"/>
      <c r="T786" s="243"/>
      <c r="U786" s="13"/>
      <c r="V786" s="13"/>
      <c r="W786" s="13"/>
      <c r="X786" s="13"/>
      <c r="Y786" s="13"/>
      <c r="Z786" s="13"/>
      <c r="AA786" s="13"/>
      <c r="AB786" s="13"/>
      <c r="AC786" s="13"/>
      <c r="AD786" s="13"/>
      <c r="AE786" s="13"/>
      <c r="AT786" s="244" t="s">
        <v>206</v>
      </c>
      <c r="AU786" s="244" t="s">
        <v>78</v>
      </c>
      <c r="AV786" s="13" t="s">
        <v>76</v>
      </c>
      <c r="AW786" s="13" t="s">
        <v>31</v>
      </c>
      <c r="AX786" s="13" t="s">
        <v>69</v>
      </c>
      <c r="AY786" s="244" t="s">
        <v>193</v>
      </c>
    </row>
    <row r="787" s="13" customFormat="1">
      <c r="A787" s="13"/>
      <c r="B787" s="235"/>
      <c r="C787" s="236"/>
      <c r="D787" s="228" t="s">
        <v>206</v>
      </c>
      <c r="E787" s="237" t="s">
        <v>19</v>
      </c>
      <c r="F787" s="238" t="s">
        <v>1346</v>
      </c>
      <c r="G787" s="236"/>
      <c r="H787" s="237" t="s">
        <v>19</v>
      </c>
      <c r="I787" s="239"/>
      <c r="J787" s="236"/>
      <c r="K787" s="236"/>
      <c r="L787" s="240"/>
      <c r="M787" s="241"/>
      <c r="N787" s="242"/>
      <c r="O787" s="242"/>
      <c r="P787" s="242"/>
      <c r="Q787" s="242"/>
      <c r="R787" s="242"/>
      <c r="S787" s="242"/>
      <c r="T787" s="243"/>
      <c r="U787" s="13"/>
      <c r="V787" s="13"/>
      <c r="W787" s="13"/>
      <c r="X787" s="13"/>
      <c r="Y787" s="13"/>
      <c r="Z787" s="13"/>
      <c r="AA787" s="13"/>
      <c r="AB787" s="13"/>
      <c r="AC787" s="13"/>
      <c r="AD787" s="13"/>
      <c r="AE787" s="13"/>
      <c r="AT787" s="244" t="s">
        <v>206</v>
      </c>
      <c r="AU787" s="244" t="s">
        <v>78</v>
      </c>
      <c r="AV787" s="13" t="s">
        <v>76</v>
      </c>
      <c r="AW787" s="13" t="s">
        <v>31</v>
      </c>
      <c r="AX787" s="13" t="s">
        <v>69</v>
      </c>
      <c r="AY787" s="244" t="s">
        <v>193</v>
      </c>
    </row>
    <row r="788" s="14" customFormat="1">
      <c r="A788" s="14"/>
      <c r="B788" s="245"/>
      <c r="C788" s="246"/>
      <c r="D788" s="228" t="s">
        <v>206</v>
      </c>
      <c r="E788" s="247" t="s">
        <v>19</v>
      </c>
      <c r="F788" s="248" t="s">
        <v>1890</v>
      </c>
      <c r="G788" s="246"/>
      <c r="H788" s="249">
        <v>11.199999999999999</v>
      </c>
      <c r="I788" s="250"/>
      <c r="J788" s="246"/>
      <c r="K788" s="246"/>
      <c r="L788" s="251"/>
      <c r="M788" s="252"/>
      <c r="N788" s="253"/>
      <c r="O788" s="253"/>
      <c r="P788" s="253"/>
      <c r="Q788" s="253"/>
      <c r="R788" s="253"/>
      <c r="S788" s="253"/>
      <c r="T788" s="254"/>
      <c r="U788" s="14"/>
      <c r="V788" s="14"/>
      <c r="W788" s="14"/>
      <c r="X788" s="14"/>
      <c r="Y788" s="14"/>
      <c r="Z788" s="14"/>
      <c r="AA788" s="14"/>
      <c r="AB788" s="14"/>
      <c r="AC788" s="14"/>
      <c r="AD788" s="14"/>
      <c r="AE788" s="14"/>
      <c r="AT788" s="255" t="s">
        <v>206</v>
      </c>
      <c r="AU788" s="255" t="s">
        <v>78</v>
      </c>
      <c r="AV788" s="14" t="s">
        <v>78</v>
      </c>
      <c r="AW788" s="14" t="s">
        <v>31</v>
      </c>
      <c r="AX788" s="14" t="s">
        <v>69</v>
      </c>
      <c r="AY788" s="255" t="s">
        <v>193</v>
      </c>
    </row>
    <row r="789" s="13" customFormat="1">
      <c r="A789" s="13"/>
      <c r="B789" s="235"/>
      <c r="C789" s="236"/>
      <c r="D789" s="228" t="s">
        <v>206</v>
      </c>
      <c r="E789" s="237" t="s">
        <v>19</v>
      </c>
      <c r="F789" s="238" t="s">
        <v>1951</v>
      </c>
      <c r="G789" s="236"/>
      <c r="H789" s="237" t="s">
        <v>19</v>
      </c>
      <c r="I789" s="239"/>
      <c r="J789" s="236"/>
      <c r="K789" s="236"/>
      <c r="L789" s="240"/>
      <c r="M789" s="241"/>
      <c r="N789" s="242"/>
      <c r="O789" s="242"/>
      <c r="P789" s="242"/>
      <c r="Q789" s="242"/>
      <c r="R789" s="242"/>
      <c r="S789" s="242"/>
      <c r="T789" s="243"/>
      <c r="U789" s="13"/>
      <c r="V789" s="13"/>
      <c r="W789" s="13"/>
      <c r="X789" s="13"/>
      <c r="Y789" s="13"/>
      <c r="Z789" s="13"/>
      <c r="AA789" s="13"/>
      <c r="AB789" s="13"/>
      <c r="AC789" s="13"/>
      <c r="AD789" s="13"/>
      <c r="AE789" s="13"/>
      <c r="AT789" s="244" t="s">
        <v>206</v>
      </c>
      <c r="AU789" s="244" t="s">
        <v>78</v>
      </c>
      <c r="AV789" s="13" t="s">
        <v>76</v>
      </c>
      <c r="AW789" s="13" t="s">
        <v>31</v>
      </c>
      <c r="AX789" s="13" t="s">
        <v>69</v>
      </c>
      <c r="AY789" s="244" t="s">
        <v>193</v>
      </c>
    </row>
    <row r="790" s="14" customFormat="1">
      <c r="A790" s="14"/>
      <c r="B790" s="245"/>
      <c r="C790" s="246"/>
      <c r="D790" s="228" t="s">
        <v>206</v>
      </c>
      <c r="E790" s="247" t="s">
        <v>19</v>
      </c>
      <c r="F790" s="248" t="s">
        <v>2083</v>
      </c>
      <c r="G790" s="246"/>
      <c r="H790" s="249">
        <v>27.100000000000001</v>
      </c>
      <c r="I790" s="250"/>
      <c r="J790" s="246"/>
      <c r="K790" s="246"/>
      <c r="L790" s="251"/>
      <c r="M790" s="252"/>
      <c r="N790" s="253"/>
      <c r="O790" s="253"/>
      <c r="P790" s="253"/>
      <c r="Q790" s="253"/>
      <c r="R790" s="253"/>
      <c r="S790" s="253"/>
      <c r="T790" s="254"/>
      <c r="U790" s="14"/>
      <c r="V790" s="14"/>
      <c r="W790" s="14"/>
      <c r="X790" s="14"/>
      <c r="Y790" s="14"/>
      <c r="Z790" s="14"/>
      <c r="AA790" s="14"/>
      <c r="AB790" s="14"/>
      <c r="AC790" s="14"/>
      <c r="AD790" s="14"/>
      <c r="AE790" s="14"/>
      <c r="AT790" s="255" t="s">
        <v>206</v>
      </c>
      <c r="AU790" s="255" t="s">
        <v>78</v>
      </c>
      <c r="AV790" s="14" t="s">
        <v>78</v>
      </c>
      <c r="AW790" s="14" t="s">
        <v>31</v>
      </c>
      <c r="AX790" s="14" t="s">
        <v>69</v>
      </c>
      <c r="AY790" s="255" t="s">
        <v>193</v>
      </c>
    </row>
    <row r="791" s="13" customFormat="1">
      <c r="A791" s="13"/>
      <c r="B791" s="235"/>
      <c r="C791" s="236"/>
      <c r="D791" s="228" t="s">
        <v>206</v>
      </c>
      <c r="E791" s="237" t="s">
        <v>19</v>
      </c>
      <c r="F791" s="238" t="s">
        <v>2084</v>
      </c>
      <c r="G791" s="236"/>
      <c r="H791" s="237" t="s">
        <v>19</v>
      </c>
      <c r="I791" s="239"/>
      <c r="J791" s="236"/>
      <c r="K791" s="236"/>
      <c r="L791" s="240"/>
      <c r="M791" s="241"/>
      <c r="N791" s="242"/>
      <c r="O791" s="242"/>
      <c r="P791" s="242"/>
      <c r="Q791" s="242"/>
      <c r="R791" s="242"/>
      <c r="S791" s="242"/>
      <c r="T791" s="243"/>
      <c r="U791" s="13"/>
      <c r="V791" s="13"/>
      <c r="W791" s="13"/>
      <c r="X791" s="13"/>
      <c r="Y791" s="13"/>
      <c r="Z791" s="13"/>
      <c r="AA791" s="13"/>
      <c r="AB791" s="13"/>
      <c r="AC791" s="13"/>
      <c r="AD791" s="13"/>
      <c r="AE791" s="13"/>
      <c r="AT791" s="244" t="s">
        <v>206</v>
      </c>
      <c r="AU791" s="244" t="s">
        <v>78</v>
      </c>
      <c r="AV791" s="13" t="s">
        <v>76</v>
      </c>
      <c r="AW791" s="13" t="s">
        <v>31</v>
      </c>
      <c r="AX791" s="13" t="s">
        <v>69</v>
      </c>
      <c r="AY791" s="244" t="s">
        <v>193</v>
      </c>
    </row>
    <row r="792" s="13" customFormat="1">
      <c r="A792" s="13"/>
      <c r="B792" s="235"/>
      <c r="C792" s="236"/>
      <c r="D792" s="228" t="s">
        <v>206</v>
      </c>
      <c r="E792" s="237" t="s">
        <v>19</v>
      </c>
      <c r="F792" s="238" t="s">
        <v>1958</v>
      </c>
      <c r="G792" s="236"/>
      <c r="H792" s="237" t="s">
        <v>19</v>
      </c>
      <c r="I792" s="239"/>
      <c r="J792" s="236"/>
      <c r="K792" s="236"/>
      <c r="L792" s="240"/>
      <c r="M792" s="241"/>
      <c r="N792" s="242"/>
      <c r="O792" s="242"/>
      <c r="P792" s="242"/>
      <c r="Q792" s="242"/>
      <c r="R792" s="242"/>
      <c r="S792" s="242"/>
      <c r="T792" s="243"/>
      <c r="U792" s="13"/>
      <c r="V792" s="13"/>
      <c r="W792" s="13"/>
      <c r="X792" s="13"/>
      <c r="Y792" s="13"/>
      <c r="Z792" s="13"/>
      <c r="AA792" s="13"/>
      <c r="AB792" s="13"/>
      <c r="AC792" s="13"/>
      <c r="AD792" s="13"/>
      <c r="AE792" s="13"/>
      <c r="AT792" s="244" t="s">
        <v>206</v>
      </c>
      <c r="AU792" s="244" t="s">
        <v>78</v>
      </c>
      <c r="AV792" s="13" t="s">
        <v>76</v>
      </c>
      <c r="AW792" s="13" t="s">
        <v>31</v>
      </c>
      <c r="AX792" s="13" t="s">
        <v>69</v>
      </c>
      <c r="AY792" s="244" t="s">
        <v>193</v>
      </c>
    </row>
    <row r="793" s="14" customFormat="1">
      <c r="A793" s="14"/>
      <c r="B793" s="245"/>
      <c r="C793" s="246"/>
      <c r="D793" s="228" t="s">
        <v>206</v>
      </c>
      <c r="E793" s="247" t="s">
        <v>19</v>
      </c>
      <c r="F793" s="248" t="s">
        <v>1889</v>
      </c>
      <c r="G793" s="246"/>
      <c r="H793" s="249">
        <v>2.2999999999999998</v>
      </c>
      <c r="I793" s="250"/>
      <c r="J793" s="246"/>
      <c r="K793" s="246"/>
      <c r="L793" s="251"/>
      <c r="M793" s="252"/>
      <c r="N793" s="253"/>
      <c r="O793" s="253"/>
      <c r="P793" s="253"/>
      <c r="Q793" s="253"/>
      <c r="R793" s="253"/>
      <c r="S793" s="253"/>
      <c r="T793" s="254"/>
      <c r="U793" s="14"/>
      <c r="V793" s="14"/>
      <c r="W793" s="14"/>
      <c r="X793" s="14"/>
      <c r="Y793" s="14"/>
      <c r="Z793" s="14"/>
      <c r="AA793" s="14"/>
      <c r="AB793" s="14"/>
      <c r="AC793" s="14"/>
      <c r="AD793" s="14"/>
      <c r="AE793" s="14"/>
      <c r="AT793" s="255" t="s">
        <v>206</v>
      </c>
      <c r="AU793" s="255" t="s">
        <v>78</v>
      </c>
      <c r="AV793" s="14" t="s">
        <v>78</v>
      </c>
      <c r="AW793" s="14" t="s">
        <v>31</v>
      </c>
      <c r="AX793" s="14" t="s">
        <v>69</v>
      </c>
      <c r="AY793" s="255" t="s">
        <v>193</v>
      </c>
    </row>
    <row r="794" s="15" customFormat="1">
      <c r="A794" s="15"/>
      <c r="B794" s="256"/>
      <c r="C794" s="257"/>
      <c r="D794" s="228" t="s">
        <v>206</v>
      </c>
      <c r="E794" s="258" t="s">
        <v>19</v>
      </c>
      <c r="F794" s="259" t="s">
        <v>218</v>
      </c>
      <c r="G794" s="257"/>
      <c r="H794" s="260">
        <v>40.600000000000001</v>
      </c>
      <c r="I794" s="261"/>
      <c r="J794" s="257"/>
      <c r="K794" s="257"/>
      <c r="L794" s="262"/>
      <c r="M794" s="263"/>
      <c r="N794" s="264"/>
      <c r="O794" s="264"/>
      <c r="P794" s="264"/>
      <c r="Q794" s="264"/>
      <c r="R794" s="264"/>
      <c r="S794" s="264"/>
      <c r="T794" s="265"/>
      <c r="U794" s="15"/>
      <c r="V794" s="15"/>
      <c r="W794" s="15"/>
      <c r="X794" s="15"/>
      <c r="Y794" s="15"/>
      <c r="Z794" s="15"/>
      <c r="AA794" s="15"/>
      <c r="AB794" s="15"/>
      <c r="AC794" s="15"/>
      <c r="AD794" s="15"/>
      <c r="AE794" s="15"/>
      <c r="AT794" s="266" t="s">
        <v>206</v>
      </c>
      <c r="AU794" s="266" t="s">
        <v>78</v>
      </c>
      <c r="AV794" s="15" t="s">
        <v>200</v>
      </c>
      <c r="AW794" s="15" t="s">
        <v>31</v>
      </c>
      <c r="AX794" s="15" t="s">
        <v>76</v>
      </c>
      <c r="AY794" s="266" t="s">
        <v>193</v>
      </c>
    </row>
    <row r="795" s="2" customFormat="1" ht="16.5" customHeight="1">
      <c r="A795" s="41"/>
      <c r="B795" s="42"/>
      <c r="C795" s="274" t="s">
        <v>2290</v>
      </c>
      <c r="D795" s="274" t="s">
        <v>1765</v>
      </c>
      <c r="E795" s="275" t="s">
        <v>2291</v>
      </c>
      <c r="F795" s="276" t="s">
        <v>2292</v>
      </c>
      <c r="G795" s="277" t="s">
        <v>198</v>
      </c>
      <c r="H795" s="278">
        <v>10.718</v>
      </c>
      <c r="I795" s="279"/>
      <c r="J795" s="280">
        <f>ROUND(I795*H795,2)</f>
        <v>0</v>
      </c>
      <c r="K795" s="276" t="s">
        <v>199</v>
      </c>
      <c r="L795" s="281"/>
      <c r="M795" s="282" t="s">
        <v>19</v>
      </c>
      <c r="N795" s="283" t="s">
        <v>40</v>
      </c>
      <c r="O795" s="87"/>
      <c r="P795" s="224">
        <f>O795*H795</f>
        <v>0</v>
      </c>
      <c r="Q795" s="224">
        <v>0.029999999999999999</v>
      </c>
      <c r="R795" s="224">
        <f>Q795*H795</f>
        <v>0.32153999999999999</v>
      </c>
      <c r="S795" s="224">
        <v>0</v>
      </c>
      <c r="T795" s="225">
        <f>S795*H795</f>
        <v>0</v>
      </c>
      <c r="U795" s="41"/>
      <c r="V795" s="41"/>
      <c r="W795" s="41"/>
      <c r="X795" s="41"/>
      <c r="Y795" s="41"/>
      <c r="Z795" s="41"/>
      <c r="AA795" s="41"/>
      <c r="AB795" s="41"/>
      <c r="AC795" s="41"/>
      <c r="AD795" s="41"/>
      <c r="AE795" s="41"/>
      <c r="AR795" s="226" t="s">
        <v>449</v>
      </c>
      <c r="AT795" s="226" t="s">
        <v>1765</v>
      </c>
      <c r="AU795" s="226" t="s">
        <v>78</v>
      </c>
      <c r="AY795" s="20" t="s">
        <v>193</v>
      </c>
      <c r="BE795" s="227">
        <f>IF(N795="základní",J795,0)</f>
        <v>0</v>
      </c>
      <c r="BF795" s="227">
        <f>IF(N795="snížená",J795,0)</f>
        <v>0</v>
      </c>
      <c r="BG795" s="227">
        <f>IF(N795="zákl. přenesená",J795,0)</f>
        <v>0</v>
      </c>
      <c r="BH795" s="227">
        <f>IF(N795="sníž. přenesená",J795,0)</f>
        <v>0</v>
      </c>
      <c r="BI795" s="227">
        <f>IF(N795="nulová",J795,0)</f>
        <v>0</v>
      </c>
      <c r="BJ795" s="20" t="s">
        <v>76</v>
      </c>
      <c r="BK795" s="227">
        <f>ROUND(I795*H795,2)</f>
        <v>0</v>
      </c>
      <c r="BL795" s="20" t="s">
        <v>323</v>
      </c>
      <c r="BM795" s="226" t="s">
        <v>2293</v>
      </c>
    </row>
    <row r="796" s="2" customFormat="1">
      <c r="A796" s="41"/>
      <c r="B796" s="42"/>
      <c r="C796" s="43"/>
      <c r="D796" s="228" t="s">
        <v>202</v>
      </c>
      <c r="E796" s="43"/>
      <c r="F796" s="229" t="s">
        <v>2292</v>
      </c>
      <c r="G796" s="43"/>
      <c r="H796" s="43"/>
      <c r="I796" s="230"/>
      <c r="J796" s="43"/>
      <c r="K796" s="43"/>
      <c r="L796" s="47"/>
      <c r="M796" s="231"/>
      <c r="N796" s="232"/>
      <c r="O796" s="87"/>
      <c r="P796" s="87"/>
      <c r="Q796" s="87"/>
      <c r="R796" s="87"/>
      <c r="S796" s="87"/>
      <c r="T796" s="88"/>
      <c r="U796" s="41"/>
      <c r="V796" s="41"/>
      <c r="W796" s="41"/>
      <c r="X796" s="41"/>
      <c r="Y796" s="41"/>
      <c r="Z796" s="41"/>
      <c r="AA796" s="41"/>
      <c r="AB796" s="41"/>
      <c r="AC796" s="41"/>
      <c r="AD796" s="41"/>
      <c r="AE796" s="41"/>
      <c r="AT796" s="20" t="s">
        <v>202</v>
      </c>
      <c r="AU796" s="20" t="s">
        <v>78</v>
      </c>
    </row>
    <row r="797" s="13" customFormat="1">
      <c r="A797" s="13"/>
      <c r="B797" s="235"/>
      <c r="C797" s="236"/>
      <c r="D797" s="228" t="s">
        <v>206</v>
      </c>
      <c r="E797" s="237" t="s">
        <v>19</v>
      </c>
      <c r="F797" s="238" t="s">
        <v>279</v>
      </c>
      <c r="G797" s="236"/>
      <c r="H797" s="237" t="s">
        <v>19</v>
      </c>
      <c r="I797" s="239"/>
      <c r="J797" s="236"/>
      <c r="K797" s="236"/>
      <c r="L797" s="240"/>
      <c r="M797" s="241"/>
      <c r="N797" s="242"/>
      <c r="O797" s="242"/>
      <c r="P797" s="242"/>
      <c r="Q797" s="242"/>
      <c r="R797" s="242"/>
      <c r="S797" s="242"/>
      <c r="T797" s="243"/>
      <c r="U797" s="13"/>
      <c r="V797" s="13"/>
      <c r="W797" s="13"/>
      <c r="X797" s="13"/>
      <c r="Y797" s="13"/>
      <c r="Z797" s="13"/>
      <c r="AA797" s="13"/>
      <c r="AB797" s="13"/>
      <c r="AC797" s="13"/>
      <c r="AD797" s="13"/>
      <c r="AE797" s="13"/>
      <c r="AT797" s="244" t="s">
        <v>206</v>
      </c>
      <c r="AU797" s="244" t="s">
        <v>78</v>
      </c>
      <c r="AV797" s="13" t="s">
        <v>76</v>
      </c>
      <c r="AW797" s="13" t="s">
        <v>31</v>
      </c>
      <c r="AX797" s="13" t="s">
        <v>69</v>
      </c>
      <c r="AY797" s="244" t="s">
        <v>193</v>
      </c>
    </row>
    <row r="798" s="13" customFormat="1">
      <c r="A798" s="13"/>
      <c r="B798" s="235"/>
      <c r="C798" s="236"/>
      <c r="D798" s="228" t="s">
        <v>206</v>
      </c>
      <c r="E798" s="237" t="s">
        <v>19</v>
      </c>
      <c r="F798" s="238" t="s">
        <v>2082</v>
      </c>
      <c r="G798" s="236"/>
      <c r="H798" s="237" t="s">
        <v>19</v>
      </c>
      <c r="I798" s="239"/>
      <c r="J798" s="236"/>
      <c r="K798" s="236"/>
      <c r="L798" s="240"/>
      <c r="M798" s="241"/>
      <c r="N798" s="242"/>
      <c r="O798" s="242"/>
      <c r="P798" s="242"/>
      <c r="Q798" s="242"/>
      <c r="R798" s="242"/>
      <c r="S798" s="242"/>
      <c r="T798" s="243"/>
      <c r="U798" s="13"/>
      <c r="V798" s="13"/>
      <c r="W798" s="13"/>
      <c r="X798" s="13"/>
      <c r="Y798" s="13"/>
      <c r="Z798" s="13"/>
      <c r="AA798" s="13"/>
      <c r="AB798" s="13"/>
      <c r="AC798" s="13"/>
      <c r="AD798" s="13"/>
      <c r="AE798" s="13"/>
      <c r="AT798" s="244" t="s">
        <v>206</v>
      </c>
      <c r="AU798" s="244" t="s">
        <v>78</v>
      </c>
      <c r="AV798" s="13" t="s">
        <v>76</v>
      </c>
      <c r="AW798" s="13" t="s">
        <v>31</v>
      </c>
      <c r="AX798" s="13" t="s">
        <v>69</v>
      </c>
      <c r="AY798" s="244" t="s">
        <v>193</v>
      </c>
    </row>
    <row r="799" s="13" customFormat="1">
      <c r="A799" s="13"/>
      <c r="B799" s="235"/>
      <c r="C799" s="236"/>
      <c r="D799" s="228" t="s">
        <v>206</v>
      </c>
      <c r="E799" s="237" t="s">
        <v>19</v>
      </c>
      <c r="F799" s="238" t="s">
        <v>1346</v>
      </c>
      <c r="G799" s="236"/>
      <c r="H799" s="237" t="s">
        <v>19</v>
      </c>
      <c r="I799" s="239"/>
      <c r="J799" s="236"/>
      <c r="K799" s="236"/>
      <c r="L799" s="240"/>
      <c r="M799" s="241"/>
      <c r="N799" s="242"/>
      <c r="O799" s="242"/>
      <c r="P799" s="242"/>
      <c r="Q799" s="242"/>
      <c r="R799" s="242"/>
      <c r="S799" s="242"/>
      <c r="T799" s="243"/>
      <c r="U799" s="13"/>
      <c r="V799" s="13"/>
      <c r="W799" s="13"/>
      <c r="X799" s="13"/>
      <c r="Y799" s="13"/>
      <c r="Z799" s="13"/>
      <c r="AA799" s="13"/>
      <c r="AB799" s="13"/>
      <c r="AC799" s="13"/>
      <c r="AD799" s="13"/>
      <c r="AE799" s="13"/>
      <c r="AT799" s="244" t="s">
        <v>206</v>
      </c>
      <c r="AU799" s="244" t="s">
        <v>78</v>
      </c>
      <c r="AV799" s="13" t="s">
        <v>76</v>
      </c>
      <c r="AW799" s="13" t="s">
        <v>31</v>
      </c>
      <c r="AX799" s="13" t="s">
        <v>69</v>
      </c>
      <c r="AY799" s="244" t="s">
        <v>193</v>
      </c>
    </row>
    <row r="800" s="14" customFormat="1">
      <c r="A800" s="14"/>
      <c r="B800" s="245"/>
      <c r="C800" s="246"/>
      <c r="D800" s="228" t="s">
        <v>206</v>
      </c>
      <c r="E800" s="247" t="s">
        <v>19</v>
      </c>
      <c r="F800" s="248" t="s">
        <v>2294</v>
      </c>
      <c r="G800" s="246"/>
      <c r="H800" s="249">
        <v>2.6880000000000002</v>
      </c>
      <c r="I800" s="250"/>
      <c r="J800" s="246"/>
      <c r="K800" s="246"/>
      <c r="L800" s="251"/>
      <c r="M800" s="252"/>
      <c r="N800" s="253"/>
      <c r="O800" s="253"/>
      <c r="P800" s="253"/>
      <c r="Q800" s="253"/>
      <c r="R800" s="253"/>
      <c r="S800" s="253"/>
      <c r="T800" s="254"/>
      <c r="U800" s="14"/>
      <c r="V800" s="14"/>
      <c r="W800" s="14"/>
      <c r="X800" s="14"/>
      <c r="Y800" s="14"/>
      <c r="Z800" s="14"/>
      <c r="AA800" s="14"/>
      <c r="AB800" s="14"/>
      <c r="AC800" s="14"/>
      <c r="AD800" s="14"/>
      <c r="AE800" s="14"/>
      <c r="AT800" s="255" t="s">
        <v>206</v>
      </c>
      <c r="AU800" s="255" t="s">
        <v>78</v>
      </c>
      <c r="AV800" s="14" t="s">
        <v>78</v>
      </c>
      <c r="AW800" s="14" t="s">
        <v>31</v>
      </c>
      <c r="AX800" s="14" t="s">
        <v>69</v>
      </c>
      <c r="AY800" s="255" t="s">
        <v>193</v>
      </c>
    </row>
    <row r="801" s="13" customFormat="1">
      <c r="A801" s="13"/>
      <c r="B801" s="235"/>
      <c r="C801" s="236"/>
      <c r="D801" s="228" t="s">
        <v>206</v>
      </c>
      <c r="E801" s="237" t="s">
        <v>19</v>
      </c>
      <c r="F801" s="238" t="s">
        <v>1951</v>
      </c>
      <c r="G801" s="236"/>
      <c r="H801" s="237" t="s">
        <v>19</v>
      </c>
      <c r="I801" s="239"/>
      <c r="J801" s="236"/>
      <c r="K801" s="236"/>
      <c r="L801" s="240"/>
      <c r="M801" s="241"/>
      <c r="N801" s="242"/>
      <c r="O801" s="242"/>
      <c r="P801" s="242"/>
      <c r="Q801" s="242"/>
      <c r="R801" s="242"/>
      <c r="S801" s="242"/>
      <c r="T801" s="243"/>
      <c r="U801" s="13"/>
      <c r="V801" s="13"/>
      <c r="W801" s="13"/>
      <c r="X801" s="13"/>
      <c r="Y801" s="13"/>
      <c r="Z801" s="13"/>
      <c r="AA801" s="13"/>
      <c r="AB801" s="13"/>
      <c r="AC801" s="13"/>
      <c r="AD801" s="13"/>
      <c r="AE801" s="13"/>
      <c r="AT801" s="244" t="s">
        <v>206</v>
      </c>
      <c r="AU801" s="244" t="s">
        <v>78</v>
      </c>
      <c r="AV801" s="13" t="s">
        <v>76</v>
      </c>
      <c r="AW801" s="13" t="s">
        <v>31</v>
      </c>
      <c r="AX801" s="13" t="s">
        <v>69</v>
      </c>
      <c r="AY801" s="244" t="s">
        <v>193</v>
      </c>
    </row>
    <row r="802" s="14" customFormat="1">
      <c r="A802" s="14"/>
      <c r="B802" s="245"/>
      <c r="C802" s="246"/>
      <c r="D802" s="228" t="s">
        <v>206</v>
      </c>
      <c r="E802" s="247" t="s">
        <v>19</v>
      </c>
      <c r="F802" s="248" t="s">
        <v>2295</v>
      </c>
      <c r="G802" s="246"/>
      <c r="H802" s="249">
        <v>6.5039999999999996</v>
      </c>
      <c r="I802" s="250"/>
      <c r="J802" s="246"/>
      <c r="K802" s="246"/>
      <c r="L802" s="251"/>
      <c r="M802" s="252"/>
      <c r="N802" s="253"/>
      <c r="O802" s="253"/>
      <c r="P802" s="253"/>
      <c r="Q802" s="253"/>
      <c r="R802" s="253"/>
      <c r="S802" s="253"/>
      <c r="T802" s="254"/>
      <c r="U802" s="14"/>
      <c r="V802" s="14"/>
      <c r="W802" s="14"/>
      <c r="X802" s="14"/>
      <c r="Y802" s="14"/>
      <c r="Z802" s="14"/>
      <c r="AA802" s="14"/>
      <c r="AB802" s="14"/>
      <c r="AC802" s="14"/>
      <c r="AD802" s="14"/>
      <c r="AE802" s="14"/>
      <c r="AT802" s="255" t="s">
        <v>206</v>
      </c>
      <c r="AU802" s="255" t="s">
        <v>78</v>
      </c>
      <c r="AV802" s="14" t="s">
        <v>78</v>
      </c>
      <c r="AW802" s="14" t="s">
        <v>31</v>
      </c>
      <c r="AX802" s="14" t="s">
        <v>69</v>
      </c>
      <c r="AY802" s="255" t="s">
        <v>193</v>
      </c>
    </row>
    <row r="803" s="13" customFormat="1">
      <c r="A803" s="13"/>
      <c r="B803" s="235"/>
      <c r="C803" s="236"/>
      <c r="D803" s="228" t="s">
        <v>206</v>
      </c>
      <c r="E803" s="237" t="s">
        <v>19</v>
      </c>
      <c r="F803" s="238" t="s">
        <v>2084</v>
      </c>
      <c r="G803" s="236"/>
      <c r="H803" s="237" t="s">
        <v>19</v>
      </c>
      <c r="I803" s="239"/>
      <c r="J803" s="236"/>
      <c r="K803" s="236"/>
      <c r="L803" s="240"/>
      <c r="M803" s="241"/>
      <c r="N803" s="242"/>
      <c r="O803" s="242"/>
      <c r="P803" s="242"/>
      <c r="Q803" s="242"/>
      <c r="R803" s="242"/>
      <c r="S803" s="242"/>
      <c r="T803" s="243"/>
      <c r="U803" s="13"/>
      <c r="V803" s="13"/>
      <c r="W803" s="13"/>
      <c r="X803" s="13"/>
      <c r="Y803" s="13"/>
      <c r="Z803" s="13"/>
      <c r="AA803" s="13"/>
      <c r="AB803" s="13"/>
      <c r="AC803" s="13"/>
      <c r="AD803" s="13"/>
      <c r="AE803" s="13"/>
      <c r="AT803" s="244" t="s">
        <v>206</v>
      </c>
      <c r="AU803" s="244" t="s">
        <v>78</v>
      </c>
      <c r="AV803" s="13" t="s">
        <v>76</v>
      </c>
      <c r="AW803" s="13" t="s">
        <v>31</v>
      </c>
      <c r="AX803" s="13" t="s">
        <v>69</v>
      </c>
      <c r="AY803" s="244" t="s">
        <v>193</v>
      </c>
    </row>
    <row r="804" s="13" customFormat="1">
      <c r="A804" s="13"/>
      <c r="B804" s="235"/>
      <c r="C804" s="236"/>
      <c r="D804" s="228" t="s">
        <v>206</v>
      </c>
      <c r="E804" s="237" t="s">
        <v>19</v>
      </c>
      <c r="F804" s="238" t="s">
        <v>1958</v>
      </c>
      <c r="G804" s="236"/>
      <c r="H804" s="237" t="s">
        <v>19</v>
      </c>
      <c r="I804" s="239"/>
      <c r="J804" s="236"/>
      <c r="K804" s="236"/>
      <c r="L804" s="240"/>
      <c r="M804" s="241"/>
      <c r="N804" s="242"/>
      <c r="O804" s="242"/>
      <c r="P804" s="242"/>
      <c r="Q804" s="242"/>
      <c r="R804" s="242"/>
      <c r="S804" s="242"/>
      <c r="T804" s="243"/>
      <c r="U804" s="13"/>
      <c r="V804" s="13"/>
      <c r="W804" s="13"/>
      <c r="X804" s="13"/>
      <c r="Y804" s="13"/>
      <c r="Z804" s="13"/>
      <c r="AA804" s="13"/>
      <c r="AB804" s="13"/>
      <c r="AC804" s="13"/>
      <c r="AD804" s="13"/>
      <c r="AE804" s="13"/>
      <c r="AT804" s="244" t="s">
        <v>206</v>
      </c>
      <c r="AU804" s="244" t="s">
        <v>78</v>
      </c>
      <c r="AV804" s="13" t="s">
        <v>76</v>
      </c>
      <c r="AW804" s="13" t="s">
        <v>31</v>
      </c>
      <c r="AX804" s="13" t="s">
        <v>69</v>
      </c>
      <c r="AY804" s="244" t="s">
        <v>193</v>
      </c>
    </row>
    <row r="805" s="14" customFormat="1">
      <c r="A805" s="14"/>
      <c r="B805" s="245"/>
      <c r="C805" s="246"/>
      <c r="D805" s="228" t="s">
        <v>206</v>
      </c>
      <c r="E805" s="247" t="s">
        <v>19</v>
      </c>
      <c r="F805" s="248" t="s">
        <v>2296</v>
      </c>
      <c r="G805" s="246"/>
      <c r="H805" s="249">
        <v>0.55200000000000005</v>
      </c>
      <c r="I805" s="250"/>
      <c r="J805" s="246"/>
      <c r="K805" s="246"/>
      <c r="L805" s="251"/>
      <c r="M805" s="252"/>
      <c r="N805" s="253"/>
      <c r="O805" s="253"/>
      <c r="P805" s="253"/>
      <c r="Q805" s="253"/>
      <c r="R805" s="253"/>
      <c r="S805" s="253"/>
      <c r="T805" s="254"/>
      <c r="U805" s="14"/>
      <c r="V805" s="14"/>
      <c r="W805" s="14"/>
      <c r="X805" s="14"/>
      <c r="Y805" s="14"/>
      <c r="Z805" s="14"/>
      <c r="AA805" s="14"/>
      <c r="AB805" s="14"/>
      <c r="AC805" s="14"/>
      <c r="AD805" s="14"/>
      <c r="AE805" s="14"/>
      <c r="AT805" s="255" t="s">
        <v>206</v>
      </c>
      <c r="AU805" s="255" t="s">
        <v>78</v>
      </c>
      <c r="AV805" s="14" t="s">
        <v>78</v>
      </c>
      <c r="AW805" s="14" t="s">
        <v>31</v>
      </c>
      <c r="AX805" s="14" t="s">
        <v>69</v>
      </c>
      <c r="AY805" s="255" t="s">
        <v>193</v>
      </c>
    </row>
    <row r="806" s="15" customFormat="1">
      <c r="A806" s="15"/>
      <c r="B806" s="256"/>
      <c r="C806" s="257"/>
      <c r="D806" s="228" t="s">
        <v>206</v>
      </c>
      <c r="E806" s="258" t="s">
        <v>19</v>
      </c>
      <c r="F806" s="259" t="s">
        <v>218</v>
      </c>
      <c r="G806" s="257"/>
      <c r="H806" s="260">
        <v>9.7439999999999998</v>
      </c>
      <c r="I806" s="261"/>
      <c r="J806" s="257"/>
      <c r="K806" s="257"/>
      <c r="L806" s="262"/>
      <c r="M806" s="263"/>
      <c r="N806" s="264"/>
      <c r="O806" s="264"/>
      <c r="P806" s="264"/>
      <c r="Q806" s="264"/>
      <c r="R806" s="264"/>
      <c r="S806" s="264"/>
      <c r="T806" s="265"/>
      <c r="U806" s="15"/>
      <c r="V806" s="15"/>
      <c r="W806" s="15"/>
      <c r="X806" s="15"/>
      <c r="Y806" s="15"/>
      <c r="Z806" s="15"/>
      <c r="AA806" s="15"/>
      <c r="AB806" s="15"/>
      <c r="AC806" s="15"/>
      <c r="AD806" s="15"/>
      <c r="AE806" s="15"/>
      <c r="AT806" s="266" t="s">
        <v>206</v>
      </c>
      <c r="AU806" s="266" t="s">
        <v>78</v>
      </c>
      <c r="AV806" s="15" t="s">
        <v>200</v>
      </c>
      <c r="AW806" s="15" t="s">
        <v>31</v>
      </c>
      <c r="AX806" s="15" t="s">
        <v>76</v>
      </c>
      <c r="AY806" s="266" t="s">
        <v>193</v>
      </c>
    </row>
    <row r="807" s="14" customFormat="1">
      <c r="A807" s="14"/>
      <c r="B807" s="245"/>
      <c r="C807" s="246"/>
      <c r="D807" s="228" t="s">
        <v>206</v>
      </c>
      <c r="E807" s="246"/>
      <c r="F807" s="248" t="s">
        <v>2297</v>
      </c>
      <c r="G807" s="246"/>
      <c r="H807" s="249">
        <v>10.718</v>
      </c>
      <c r="I807" s="250"/>
      <c r="J807" s="246"/>
      <c r="K807" s="246"/>
      <c r="L807" s="251"/>
      <c r="M807" s="252"/>
      <c r="N807" s="253"/>
      <c r="O807" s="253"/>
      <c r="P807" s="253"/>
      <c r="Q807" s="253"/>
      <c r="R807" s="253"/>
      <c r="S807" s="253"/>
      <c r="T807" s="254"/>
      <c r="U807" s="14"/>
      <c r="V807" s="14"/>
      <c r="W807" s="14"/>
      <c r="X807" s="14"/>
      <c r="Y807" s="14"/>
      <c r="Z807" s="14"/>
      <c r="AA807" s="14"/>
      <c r="AB807" s="14"/>
      <c r="AC807" s="14"/>
      <c r="AD807" s="14"/>
      <c r="AE807" s="14"/>
      <c r="AT807" s="255" t="s">
        <v>206</v>
      </c>
      <c r="AU807" s="255" t="s">
        <v>78</v>
      </c>
      <c r="AV807" s="14" t="s">
        <v>78</v>
      </c>
      <c r="AW807" s="14" t="s">
        <v>4</v>
      </c>
      <c r="AX807" s="14" t="s">
        <v>76</v>
      </c>
      <c r="AY807" s="255" t="s">
        <v>193</v>
      </c>
    </row>
    <row r="808" s="2" customFormat="1" ht="16.5" customHeight="1">
      <c r="A808" s="41"/>
      <c r="B808" s="42"/>
      <c r="C808" s="215" t="s">
        <v>921</v>
      </c>
      <c r="D808" s="215" t="s">
        <v>195</v>
      </c>
      <c r="E808" s="216" t="s">
        <v>2298</v>
      </c>
      <c r="F808" s="217" t="s">
        <v>2299</v>
      </c>
      <c r="G808" s="218" t="s">
        <v>198</v>
      </c>
      <c r="H808" s="219">
        <v>6.9560000000000004</v>
      </c>
      <c r="I808" s="220"/>
      <c r="J808" s="221">
        <f>ROUND(I808*H808,2)</f>
        <v>0</v>
      </c>
      <c r="K808" s="217" t="s">
        <v>19</v>
      </c>
      <c r="L808" s="47"/>
      <c r="M808" s="222" t="s">
        <v>19</v>
      </c>
      <c r="N808" s="223" t="s">
        <v>40</v>
      </c>
      <c r="O808" s="87"/>
      <c r="P808" s="224">
        <f>O808*H808</f>
        <v>0</v>
      </c>
      <c r="Q808" s="224">
        <v>0</v>
      </c>
      <c r="R808" s="224">
        <f>Q808*H808</f>
        <v>0</v>
      </c>
      <c r="S808" s="224">
        <v>0</v>
      </c>
      <c r="T808" s="225">
        <f>S808*H808</f>
        <v>0</v>
      </c>
      <c r="U808" s="41"/>
      <c r="V808" s="41"/>
      <c r="W808" s="41"/>
      <c r="X808" s="41"/>
      <c r="Y808" s="41"/>
      <c r="Z808" s="41"/>
      <c r="AA808" s="41"/>
      <c r="AB808" s="41"/>
      <c r="AC808" s="41"/>
      <c r="AD808" s="41"/>
      <c r="AE808" s="41"/>
      <c r="AR808" s="226" t="s">
        <v>323</v>
      </c>
      <c r="AT808" s="226" t="s">
        <v>195</v>
      </c>
      <c r="AU808" s="226" t="s">
        <v>78</v>
      </c>
      <c r="AY808" s="20" t="s">
        <v>193</v>
      </c>
      <c r="BE808" s="227">
        <f>IF(N808="základní",J808,0)</f>
        <v>0</v>
      </c>
      <c r="BF808" s="227">
        <f>IF(N808="snížená",J808,0)</f>
        <v>0</v>
      </c>
      <c r="BG808" s="227">
        <f>IF(N808="zákl. přenesená",J808,0)</f>
        <v>0</v>
      </c>
      <c r="BH808" s="227">
        <f>IF(N808="sníž. přenesená",J808,0)</f>
        <v>0</v>
      </c>
      <c r="BI808" s="227">
        <f>IF(N808="nulová",J808,0)</f>
        <v>0</v>
      </c>
      <c r="BJ808" s="20" t="s">
        <v>76</v>
      </c>
      <c r="BK808" s="227">
        <f>ROUND(I808*H808,2)</f>
        <v>0</v>
      </c>
      <c r="BL808" s="20" t="s">
        <v>323</v>
      </c>
      <c r="BM808" s="226" t="s">
        <v>2300</v>
      </c>
    </row>
    <row r="809" s="2" customFormat="1">
      <c r="A809" s="41"/>
      <c r="B809" s="42"/>
      <c r="C809" s="43"/>
      <c r="D809" s="228" t="s">
        <v>202</v>
      </c>
      <c r="E809" s="43"/>
      <c r="F809" s="229" t="s">
        <v>2299</v>
      </c>
      <c r="G809" s="43"/>
      <c r="H809" s="43"/>
      <c r="I809" s="230"/>
      <c r="J809" s="43"/>
      <c r="K809" s="43"/>
      <c r="L809" s="47"/>
      <c r="M809" s="231"/>
      <c r="N809" s="232"/>
      <c r="O809" s="87"/>
      <c r="P809" s="87"/>
      <c r="Q809" s="87"/>
      <c r="R809" s="87"/>
      <c r="S809" s="87"/>
      <c r="T809" s="88"/>
      <c r="U809" s="41"/>
      <c r="V809" s="41"/>
      <c r="W809" s="41"/>
      <c r="X809" s="41"/>
      <c r="Y809" s="41"/>
      <c r="Z809" s="41"/>
      <c r="AA809" s="41"/>
      <c r="AB809" s="41"/>
      <c r="AC809" s="41"/>
      <c r="AD809" s="41"/>
      <c r="AE809" s="41"/>
      <c r="AT809" s="20" t="s">
        <v>202</v>
      </c>
      <c r="AU809" s="20" t="s">
        <v>78</v>
      </c>
    </row>
    <row r="810" s="13" customFormat="1">
      <c r="A810" s="13"/>
      <c r="B810" s="235"/>
      <c r="C810" s="236"/>
      <c r="D810" s="228" t="s">
        <v>206</v>
      </c>
      <c r="E810" s="237" t="s">
        <v>19</v>
      </c>
      <c r="F810" s="238" t="s">
        <v>279</v>
      </c>
      <c r="G810" s="236"/>
      <c r="H810" s="237" t="s">
        <v>19</v>
      </c>
      <c r="I810" s="239"/>
      <c r="J810" s="236"/>
      <c r="K810" s="236"/>
      <c r="L810" s="240"/>
      <c r="M810" s="241"/>
      <c r="N810" s="242"/>
      <c r="O810" s="242"/>
      <c r="P810" s="242"/>
      <c r="Q810" s="242"/>
      <c r="R810" s="242"/>
      <c r="S810" s="242"/>
      <c r="T810" s="243"/>
      <c r="U810" s="13"/>
      <c r="V810" s="13"/>
      <c r="W810" s="13"/>
      <c r="X810" s="13"/>
      <c r="Y810" s="13"/>
      <c r="Z810" s="13"/>
      <c r="AA810" s="13"/>
      <c r="AB810" s="13"/>
      <c r="AC810" s="13"/>
      <c r="AD810" s="13"/>
      <c r="AE810" s="13"/>
      <c r="AT810" s="244" t="s">
        <v>206</v>
      </c>
      <c r="AU810" s="244" t="s">
        <v>78</v>
      </c>
      <c r="AV810" s="13" t="s">
        <v>76</v>
      </c>
      <c r="AW810" s="13" t="s">
        <v>31</v>
      </c>
      <c r="AX810" s="13" t="s">
        <v>69</v>
      </c>
      <c r="AY810" s="244" t="s">
        <v>193</v>
      </c>
    </row>
    <row r="811" s="13" customFormat="1">
      <c r="A811" s="13"/>
      <c r="B811" s="235"/>
      <c r="C811" s="236"/>
      <c r="D811" s="228" t="s">
        <v>206</v>
      </c>
      <c r="E811" s="237" t="s">
        <v>19</v>
      </c>
      <c r="F811" s="238" t="s">
        <v>2301</v>
      </c>
      <c r="G811" s="236"/>
      <c r="H811" s="237" t="s">
        <v>19</v>
      </c>
      <c r="I811" s="239"/>
      <c r="J811" s="236"/>
      <c r="K811" s="236"/>
      <c r="L811" s="240"/>
      <c r="M811" s="241"/>
      <c r="N811" s="242"/>
      <c r="O811" s="242"/>
      <c r="P811" s="242"/>
      <c r="Q811" s="242"/>
      <c r="R811" s="242"/>
      <c r="S811" s="242"/>
      <c r="T811" s="243"/>
      <c r="U811" s="13"/>
      <c r="V811" s="13"/>
      <c r="W811" s="13"/>
      <c r="X811" s="13"/>
      <c r="Y811" s="13"/>
      <c r="Z811" s="13"/>
      <c r="AA811" s="13"/>
      <c r="AB811" s="13"/>
      <c r="AC811" s="13"/>
      <c r="AD811" s="13"/>
      <c r="AE811" s="13"/>
      <c r="AT811" s="244" t="s">
        <v>206</v>
      </c>
      <c r="AU811" s="244" t="s">
        <v>78</v>
      </c>
      <c r="AV811" s="13" t="s">
        <v>76</v>
      </c>
      <c r="AW811" s="13" t="s">
        <v>31</v>
      </c>
      <c r="AX811" s="13" t="s">
        <v>69</v>
      </c>
      <c r="AY811" s="244" t="s">
        <v>193</v>
      </c>
    </row>
    <row r="812" s="14" customFormat="1">
      <c r="A812" s="14"/>
      <c r="B812" s="245"/>
      <c r="C812" s="246"/>
      <c r="D812" s="228" t="s">
        <v>206</v>
      </c>
      <c r="E812" s="247" t="s">
        <v>19</v>
      </c>
      <c r="F812" s="248" t="s">
        <v>2302</v>
      </c>
      <c r="G812" s="246"/>
      <c r="H812" s="249">
        <v>6.9560000000000004</v>
      </c>
      <c r="I812" s="250"/>
      <c r="J812" s="246"/>
      <c r="K812" s="246"/>
      <c r="L812" s="251"/>
      <c r="M812" s="252"/>
      <c r="N812" s="253"/>
      <c r="O812" s="253"/>
      <c r="P812" s="253"/>
      <c r="Q812" s="253"/>
      <c r="R812" s="253"/>
      <c r="S812" s="253"/>
      <c r="T812" s="254"/>
      <c r="U812" s="14"/>
      <c r="V812" s="14"/>
      <c r="W812" s="14"/>
      <c r="X812" s="14"/>
      <c r="Y812" s="14"/>
      <c r="Z812" s="14"/>
      <c r="AA812" s="14"/>
      <c r="AB812" s="14"/>
      <c r="AC812" s="14"/>
      <c r="AD812" s="14"/>
      <c r="AE812" s="14"/>
      <c r="AT812" s="255" t="s">
        <v>206</v>
      </c>
      <c r="AU812" s="255" t="s">
        <v>78</v>
      </c>
      <c r="AV812" s="14" t="s">
        <v>78</v>
      </c>
      <c r="AW812" s="14" t="s">
        <v>31</v>
      </c>
      <c r="AX812" s="14" t="s">
        <v>76</v>
      </c>
      <c r="AY812" s="255" t="s">
        <v>193</v>
      </c>
    </row>
    <row r="813" s="2" customFormat="1" ht="24.15" customHeight="1">
      <c r="A813" s="41"/>
      <c r="B813" s="42"/>
      <c r="C813" s="215" t="s">
        <v>2303</v>
      </c>
      <c r="D813" s="215" t="s">
        <v>195</v>
      </c>
      <c r="E813" s="216" t="s">
        <v>2304</v>
      </c>
      <c r="F813" s="217" t="s">
        <v>2305</v>
      </c>
      <c r="G813" s="218" t="s">
        <v>258</v>
      </c>
      <c r="H813" s="219">
        <v>1.54</v>
      </c>
      <c r="I813" s="220"/>
      <c r="J813" s="221">
        <f>ROUND(I813*H813,2)</f>
        <v>0</v>
      </c>
      <c r="K813" s="217" t="s">
        <v>199</v>
      </c>
      <c r="L813" s="47"/>
      <c r="M813" s="222" t="s">
        <v>19</v>
      </c>
      <c r="N813" s="223" t="s">
        <v>40</v>
      </c>
      <c r="O813" s="87"/>
      <c r="P813" s="224">
        <f>O813*H813</f>
        <v>0</v>
      </c>
      <c r="Q813" s="224">
        <v>0.0062399999999999999</v>
      </c>
      <c r="R813" s="224">
        <f>Q813*H813</f>
        <v>0.0096095999999999994</v>
      </c>
      <c r="S813" s="224">
        <v>0</v>
      </c>
      <c r="T813" s="225">
        <f>S813*H813</f>
        <v>0</v>
      </c>
      <c r="U813" s="41"/>
      <c r="V813" s="41"/>
      <c r="W813" s="41"/>
      <c r="X813" s="41"/>
      <c r="Y813" s="41"/>
      <c r="Z813" s="41"/>
      <c r="AA813" s="41"/>
      <c r="AB813" s="41"/>
      <c r="AC813" s="41"/>
      <c r="AD813" s="41"/>
      <c r="AE813" s="41"/>
      <c r="AR813" s="226" t="s">
        <v>323</v>
      </c>
      <c r="AT813" s="226" t="s">
        <v>195</v>
      </c>
      <c r="AU813" s="226" t="s">
        <v>78</v>
      </c>
      <c r="AY813" s="20" t="s">
        <v>193</v>
      </c>
      <c r="BE813" s="227">
        <f>IF(N813="základní",J813,0)</f>
        <v>0</v>
      </c>
      <c r="BF813" s="227">
        <f>IF(N813="snížená",J813,0)</f>
        <v>0</v>
      </c>
      <c r="BG813" s="227">
        <f>IF(N813="zákl. přenesená",J813,0)</f>
        <v>0</v>
      </c>
      <c r="BH813" s="227">
        <f>IF(N813="sníž. přenesená",J813,0)</f>
        <v>0</v>
      </c>
      <c r="BI813" s="227">
        <f>IF(N813="nulová",J813,0)</f>
        <v>0</v>
      </c>
      <c r="BJ813" s="20" t="s">
        <v>76</v>
      </c>
      <c r="BK813" s="227">
        <f>ROUND(I813*H813,2)</f>
        <v>0</v>
      </c>
      <c r="BL813" s="20" t="s">
        <v>323</v>
      </c>
      <c r="BM813" s="226" t="s">
        <v>2306</v>
      </c>
    </row>
    <row r="814" s="2" customFormat="1">
      <c r="A814" s="41"/>
      <c r="B814" s="42"/>
      <c r="C814" s="43"/>
      <c r="D814" s="228" t="s">
        <v>202</v>
      </c>
      <c r="E814" s="43"/>
      <c r="F814" s="229" t="s">
        <v>2307</v>
      </c>
      <c r="G814" s="43"/>
      <c r="H814" s="43"/>
      <c r="I814" s="230"/>
      <c r="J814" s="43"/>
      <c r="K814" s="43"/>
      <c r="L814" s="47"/>
      <c r="M814" s="231"/>
      <c r="N814" s="232"/>
      <c r="O814" s="87"/>
      <c r="P814" s="87"/>
      <c r="Q814" s="87"/>
      <c r="R814" s="87"/>
      <c r="S814" s="87"/>
      <c r="T814" s="88"/>
      <c r="U814" s="41"/>
      <c r="V814" s="41"/>
      <c r="W814" s="41"/>
      <c r="X814" s="41"/>
      <c r="Y814" s="41"/>
      <c r="Z814" s="41"/>
      <c r="AA814" s="41"/>
      <c r="AB814" s="41"/>
      <c r="AC814" s="41"/>
      <c r="AD814" s="41"/>
      <c r="AE814" s="41"/>
      <c r="AT814" s="20" t="s">
        <v>202</v>
      </c>
      <c r="AU814" s="20" t="s">
        <v>78</v>
      </c>
    </row>
    <row r="815" s="2" customFormat="1">
      <c r="A815" s="41"/>
      <c r="B815" s="42"/>
      <c r="C815" s="43"/>
      <c r="D815" s="233" t="s">
        <v>204</v>
      </c>
      <c r="E815" s="43"/>
      <c r="F815" s="234" t="s">
        <v>2308</v>
      </c>
      <c r="G815" s="43"/>
      <c r="H815" s="43"/>
      <c r="I815" s="230"/>
      <c r="J815" s="43"/>
      <c r="K815" s="43"/>
      <c r="L815" s="47"/>
      <c r="M815" s="231"/>
      <c r="N815" s="232"/>
      <c r="O815" s="87"/>
      <c r="P815" s="87"/>
      <c r="Q815" s="87"/>
      <c r="R815" s="87"/>
      <c r="S815" s="87"/>
      <c r="T815" s="88"/>
      <c r="U815" s="41"/>
      <c r="V815" s="41"/>
      <c r="W815" s="41"/>
      <c r="X815" s="41"/>
      <c r="Y815" s="41"/>
      <c r="Z815" s="41"/>
      <c r="AA815" s="41"/>
      <c r="AB815" s="41"/>
      <c r="AC815" s="41"/>
      <c r="AD815" s="41"/>
      <c r="AE815" s="41"/>
      <c r="AT815" s="20" t="s">
        <v>204</v>
      </c>
      <c r="AU815" s="20" t="s">
        <v>78</v>
      </c>
    </row>
    <row r="816" s="13" customFormat="1">
      <c r="A816" s="13"/>
      <c r="B816" s="235"/>
      <c r="C816" s="236"/>
      <c r="D816" s="228" t="s">
        <v>206</v>
      </c>
      <c r="E816" s="237" t="s">
        <v>19</v>
      </c>
      <c r="F816" s="238" t="s">
        <v>279</v>
      </c>
      <c r="G816" s="236"/>
      <c r="H816" s="237" t="s">
        <v>19</v>
      </c>
      <c r="I816" s="239"/>
      <c r="J816" s="236"/>
      <c r="K816" s="236"/>
      <c r="L816" s="240"/>
      <c r="M816" s="241"/>
      <c r="N816" s="242"/>
      <c r="O816" s="242"/>
      <c r="P816" s="242"/>
      <c r="Q816" s="242"/>
      <c r="R816" s="242"/>
      <c r="S816" s="242"/>
      <c r="T816" s="243"/>
      <c r="U816" s="13"/>
      <c r="V816" s="13"/>
      <c r="W816" s="13"/>
      <c r="X816" s="13"/>
      <c r="Y816" s="13"/>
      <c r="Z816" s="13"/>
      <c r="AA816" s="13"/>
      <c r="AB816" s="13"/>
      <c r="AC816" s="13"/>
      <c r="AD816" s="13"/>
      <c r="AE816" s="13"/>
      <c r="AT816" s="244" t="s">
        <v>206</v>
      </c>
      <c r="AU816" s="244" t="s">
        <v>78</v>
      </c>
      <c r="AV816" s="13" t="s">
        <v>76</v>
      </c>
      <c r="AW816" s="13" t="s">
        <v>31</v>
      </c>
      <c r="AX816" s="13" t="s">
        <v>69</v>
      </c>
      <c r="AY816" s="244" t="s">
        <v>193</v>
      </c>
    </row>
    <row r="817" s="13" customFormat="1">
      <c r="A817" s="13"/>
      <c r="B817" s="235"/>
      <c r="C817" s="236"/>
      <c r="D817" s="228" t="s">
        <v>206</v>
      </c>
      <c r="E817" s="237" t="s">
        <v>19</v>
      </c>
      <c r="F817" s="238" t="s">
        <v>2163</v>
      </c>
      <c r="G817" s="236"/>
      <c r="H817" s="237" t="s">
        <v>19</v>
      </c>
      <c r="I817" s="239"/>
      <c r="J817" s="236"/>
      <c r="K817" s="236"/>
      <c r="L817" s="240"/>
      <c r="M817" s="241"/>
      <c r="N817" s="242"/>
      <c r="O817" s="242"/>
      <c r="P817" s="242"/>
      <c r="Q817" s="242"/>
      <c r="R817" s="242"/>
      <c r="S817" s="242"/>
      <c r="T817" s="243"/>
      <c r="U817" s="13"/>
      <c r="V817" s="13"/>
      <c r="W817" s="13"/>
      <c r="X817" s="13"/>
      <c r="Y817" s="13"/>
      <c r="Z817" s="13"/>
      <c r="AA817" s="13"/>
      <c r="AB817" s="13"/>
      <c r="AC817" s="13"/>
      <c r="AD817" s="13"/>
      <c r="AE817" s="13"/>
      <c r="AT817" s="244" t="s">
        <v>206</v>
      </c>
      <c r="AU817" s="244" t="s">
        <v>78</v>
      </c>
      <c r="AV817" s="13" t="s">
        <v>76</v>
      </c>
      <c r="AW817" s="13" t="s">
        <v>31</v>
      </c>
      <c r="AX817" s="13" t="s">
        <v>69</v>
      </c>
      <c r="AY817" s="244" t="s">
        <v>193</v>
      </c>
    </row>
    <row r="818" s="14" customFormat="1">
      <c r="A818" s="14"/>
      <c r="B818" s="245"/>
      <c r="C818" s="246"/>
      <c r="D818" s="228" t="s">
        <v>206</v>
      </c>
      <c r="E818" s="247" t="s">
        <v>19</v>
      </c>
      <c r="F818" s="248" t="s">
        <v>2164</v>
      </c>
      <c r="G818" s="246"/>
      <c r="H818" s="249">
        <v>1.54</v>
      </c>
      <c r="I818" s="250"/>
      <c r="J818" s="246"/>
      <c r="K818" s="246"/>
      <c r="L818" s="251"/>
      <c r="M818" s="252"/>
      <c r="N818" s="253"/>
      <c r="O818" s="253"/>
      <c r="P818" s="253"/>
      <c r="Q818" s="253"/>
      <c r="R818" s="253"/>
      <c r="S818" s="253"/>
      <c r="T818" s="254"/>
      <c r="U818" s="14"/>
      <c r="V818" s="14"/>
      <c r="W818" s="14"/>
      <c r="X818" s="14"/>
      <c r="Y818" s="14"/>
      <c r="Z818" s="14"/>
      <c r="AA818" s="14"/>
      <c r="AB818" s="14"/>
      <c r="AC818" s="14"/>
      <c r="AD818" s="14"/>
      <c r="AE818" s="14"/>
      <c r="AT818" s="255" t="s">
        <v>206</v>
      </c>
      <c r="AU818" s="255" t="s">
        <v>78</v>
      </c>
      <c r="AV818" s="14" t="s">
        <v>78</v>
      </c>
      <c r="AW818" s="14" t="s">
        <v>31</v>
      </c>
      <c r="AX818" s="14" t="s">
        <v>76</v>
      </c>
      <c r="AY818" s="255" t="s">
        <v>193</v>
      </c>
    </row>
    <row r="819" s="2" customFormat="1" ht="16.5" customHeight="1">
      <c r="A819" s="41"/>
      <c r="B819" s="42"/>
      <c r="C819" s="274" t="s">
        <v>2309</v>
      </c>
      <c r="D819" s="274" t="s">
        <v>1765</v>
      </c>
      <c r="E819" s="275" t="s">
        <v>2007</v>
      </c>
      <c r="F819" s="276" t="s">
        <v>2008</v>
      </c>
      <c r="G819" s="277" t="s">
        <v>258</v>
      </c>
      <c r="H819" s="278">
        <v>1.694</v>
      </c>
      <c r="I819" s="279"/>
      <c r="J819" s="280">
        <f>ROUND(I819*H819,2)</f>
        <v>0</v>
      </c>
      <c r="K819" s="276" t="s">
        <v>199</v>
      </c>
      <c r="L819" s="281"/>
      <c r="M819" s="282" t="s">
        <v>19</v>
      </c>
      <c r="N819" s="283" t="s">
        <v>40</v>
      </c>
      <c r="O819" s="87"/>
      <c r="P819" s="224">
        <f>O819*H819</f>
        <v>0</v>
      </c>
      <c r="Q819" s="224">
        <v>0.0041000000000000003</v>
      </c>
      <c r="R819" s="224">
        <f>Q819*H819</f>
        <v>0.0069454</v>
      </c>
      <c r="S819" s="224">
        <v>0</v>
      </c>
      <c r="T819" s="225">
        <f>S819*H819</f>
        <v>0</v>
      </c>
      <c r="U819" s="41"/>
      <c r="V819" s="41"/>
      <c r="W819" s="41"/>
      <c r="X819" s="41"/>
      <c r="Y819" s="41"/>
      <c r="Z819" s="41"/>
      <c r="AA819" s="41"/>
      <c r="AB819" s="41"/>
      <c r="AC819" s="41"/>
      <c r="AD819" s="41"/>
      <c r="AE819" s="41"/>
      <c r="AR819" s="226" t="s">
        <v>449</v>
      </c>
      <c r="AT819" s="226" t="s">
        <v>1765</v>
      </c>
      <c r="AU819" s="226" t="s">
        <v>78</v>
      </c>
      <c r="AY819" s="20" t="s">
        <v>193</v>
      </c>
      <c r="BE819" s="227">
        <f>IF(N819="základní",J819,0)</f>
        <v>0</v>
      </c>
      <c r="BF819" s="227">
        <f>IF(N819="snížená",J819,0)</f>
        <v>0</v>
      </c>
      <c r="BG819" s="227">
        <f>IF(N819="zákl. přenesená",J819,0)</f>
        <v>0</v>
      </c>
      <c r="BH819" s="227">
        <f>IF(N819="sníž. přenesená",J819,0)</f>
        <v>0</v>
      </c>
      <c r="BI819" s="227">
        <f>IF(N819="nulová",J819,0)</f>
        <v>0</v>
      </c>
      <c r="BJ819" s="20" t="s">
        <v>76</v>
      </c>
      <c r="BK819" s="227">
        <f>ROUND(I819*H819,2)</f>
        <v>0</v>
      </c>
      <c r="BL819" s="20" t="s">
        <v>323</v>
      </c>
      <c r="BM819" s="226" t="s">
        <v>2310</v>
      </c>
    </row>
    <row r="820" s="2" customFormat="1">
      <c r="A820" s="41"/>
      <c r="B820" s="42"/>
      <c r="C820" s="43"/>
      <c r="D820" s="228" t="s">
        <v>202</v>
      </c>
      <c r="E820" s="43"/>
      <c r="F820" s="229" t="s">
        <v>2008</v>
      </c>
      <c r="G820" s="43"/>
      <c r="H820" s="43"/>
      <c r="I820" s="230"/>
      <c r="J820" s="43"/>
      <c r="K820" s="43"/>
      <c r="L820" s="47"/>
      <c r="M820" s="231"/>
      <c r="N820" s="232"/>
      <c r="O820" s="87"/>
      <c r="P820" s="87"/>
      <c r="Q820" s="87"/>
      <c r="R820" s="87"/>
      <c r="S820" s="87"/>
      <c r="T820" s="88"/>
      <c r="U820" s="41"/>
      <c r="V820" s="41"/>
      <c r="W820" s="41"/>
      <c r="X820" s="41"/>
      <c r="Y820" s="41"/>
      <c r="Z820" s="41"/>
      <c r="AA820" s="41"/>
      <c r="AB820" s="41"/>
      <c r="AC820" s="41"/>
      <c r="AD820" s="41"/>
      <c r="AE820" s="41"/>
      <c r="AT820" s="20" t="s">
        <v>202</v>
      </c>
      <c r="AU820" s="20" t="s">
        <v>78</v>
      </c>
    </row>
    <row r="821" s="14" customFormat="1">
      <c r="A821" s="14"/>
      <c r="B821" s="245"/>
      <c r="C821" s="246"/>
      <c r="D821" s="228" t="s">
        <v>206</v>
      </c>
      <c r="E821" s="246"/>
      <c r="F821" s="248" t="s">
        <v>2311</v>
      </c>
      <c r="G821" s="246"/>
      <c r="H821" s="249">
        <v>1.694</v>
      </c>
      <c r="I821" s="250"/>
      <c r="J821" s="246"/>
      <c r="K821" s="246"/>
      <c r="L821" s="251"/>
      <c r="M821" s="252"/>
      <c r="N821" s="253"/>
      <c r="O821" s="253"/>
      <c r="P821" s="253"/>
      <c r="Q821" s="253"/>
      <c r="R821" s="253"/>
      <c r="S821" s="253"/>
      <c r="T821" s="254"/>
      <c r="U821" s="14"/>
      <c r="V821" s="14"/>
      <c r="W821" s="14"/>
      <c r="X821" s="14"/>
      <c r="Y821" s="14"/>
      <c r="Z821" s="14"/>
      <c r="AA821" s="14"/>
      <c r="AB821" s="14"/>
      <c r="AC821" s="14"/>
      <c r="AD821" s="14"/>
      <c r="AE821" s="14"/>
      <c r="AT821" s="255" t="s">
        <v>206</v>
      </c>
      <c r="AU821" s="255" t="s">
        <v>78</v>
      </c>
      <c r="AV821" s="14" t="s">
        <v>78</v>
      </c>
      <c r="AW821" s="14" t="s">
        <v>4</v>
      </c>
      <c r="AX821" s="14" t="s">
        <v>76</v>
      </c>
      <c r="AY821" s="255" t="s">
        <v>193</v>
      </c>
    </row>
    <row r="822" s="2" customFormat="1" ht="16.5" customHeight="1">
      <c r="A822" s="41"/>
      <c r="B822" s="42"/>
      <c r="C822" s="215" t="s">
        <v>2312</v>
      </c>
      <c r="D822" s="215" t="s">
        <v>195</v>
      </c>
      <c r="E822" s="216" t="s">
        <v>2020</v>
      </c>
      <c r="F822" s="217" t="s">
        <v>2021</v>
      </c>
      <c r="G822" s="218" t="s">
        <v>258</v>
      </c>
      <c r="H822" s="219">
        <v>1.54</v>
      </c>
      <c r="I822" s="220"/>
      <c r="J822" s="221">
        <f>ROUND(I822*H822,2)</f>
        <v>0</v>
      </c>
      <c r="K822" s="217" t="s">
        <v>19</v>
      </c>
      <c r="L822" s="47"/>
      <c r="M822" s="222" t="s">
        <v>19</v>
      </c>
      <c r="N822" s="223" t="s">
        <v>40</v>
      </c>
      <c r="O822" s="87"/>
      <c r="P822" s="224">
        <f>O822*H822</f>
        <v>0</v>
      </c>
      <c r="Q822" s="224">
        <v>0</v>
      </c>
      <c r="R822" s="224">
        <f>Q822*H822</f>
        <v>0</v>
      </c>
      <c r="S822" s="224">
        <v>0</v>
      </c>
      <c r="T822" s="225">
        <f>S822*H822</f>
        <v>0</v>
      </c>
      <c r="U822" s="41"/>
      <c r="V822" s="41"/>
      <c r="W822" s="41"/>
      <c r="X822" s="41"/>
      <c r="Y822" s="41"/>
      <c r="Z822" s="41"/>
      <c r="AA822" s="41"/>
      <c r="AB822" s="41"/>
      <c r="AC822" s="41"/>
      <c r="AD822" s="41"/>
      <c r="AE822" s="41"/>
      <c r="AR822" s="226" t="s">
        <v>200</v>
      </c>
      <c r="AT822" s="226" t="s">
        <v>195</v>
      </c>
      <c r="AU822" s="226" t="s">
        <v>78</v>
      </c>
      <c r="AY822" s="20" t="s">
        <v>193</v>
      </c>
      <c r="BE822" s="227">
        <f>IF(N822="základní",J822,0)</f>
        <v>0</v>
      </c>
      <c r="BF822" s="227">
        <f>IF(N822="snížená",J822,0)</f>
        <v>0</v>
      </c>
      <c r="BG822" s="227">
        <f>IF(N822="zákl. přenesená",J822,0)</f>
        <v>0</v>
      </c>
      <c r="BH822" s="227">
        <f>IF(N822="sníž. přenesená",J822,0)</f>
        <v>0</v>
      </c>
      <c r="BI822" s="227">
        <f>IF(N822="nulová",J822,0)</f>
        <v>0</v>
      </c>
      <c r="BJ822" s="20" t="s">
        <v>76</v>
      </c>
      <c r="BK822" s="227">
        <f>ROUND(I822*H822,2)</f>
        <v>0</v>
      </c>
      <c r="BL822" s="20" t="s">
        <v>200</v>
      </c>
      <c r="BM822" s="226" t="s">
        <v>2313</v>
      </c>
    </row>
    <row r="823" s="2" customFormat="1">
      <c r="A823" s="41"/>
      <c r="B823" s="42"/>
      <c r="C823" s="43"/>
      <c r="D823" s="228" t="s">
        <v>202</v>
      </c>
      <c r="E823" s="43"/>
      <c r="F823" s="229" t="s">
        <v>2021</v>
      </c>
      <c r="G823" s="43"/>
      <c r="H823" s="43"/>
      <c r="I823" s="230"/>
      <c r="J823" s="43"/>
      <c r="K823" s="43"/>
      <c r="L823" s="47"/>
      <c r="M823" s="231"/>
      <c r="N823" s="232"/>
      <c r="O823" s="87"/>
      <c r="P823" s="87"/>
      <c r="Q823" s="87"/>
      <c r="R823" s="87"/>
      <c r="S823" s="87"/>
      <c r="T823" s="88"/>
      <c r="U823" s="41"/>
      <c r="V823" s="41"/>
      <c r="W823" s="41"/>
      <c r="X823" s="41"/>
      <c r="Y823" s="41"/>
      <c r="Z823" s="41"/>
      <c r="AA823" s="41"/>
      <c r="AB823" s="41"/>
      <c r="AC823" s="41"/>
      <c r="AD823" s="41"/>
      <c r="AE823" s="41"/>
      <c r="AT823" s="20" t="s">
        <v>202</v>
      </c>
      <c r="AU823" s="20" t="s">
        <v>78</v>
      </c>
    </row>
    <row r="824" s="2" customFormat="1" ht="24.15" customHeight="1">
      <c r="A824" s="41"/>
      <c r="B824" s="42"/>
      <c r="C824" s="215" t="s">
        <v>2314</v>
      </c>
      <c r="D824" s="215" t="s">
        <v>195</v>
      </c>
      <c r="E824" s="216" t="s">
        <v>2315</v>
      </c>
      <c r="F824" s="217" t="s">
        <v>2316</v>
      </c>
      <c r="G824" s="218" t="s">
        <v>258</v>
      </c>
      <c r="H824" s="219">
        <v>2.5</v>
      </c>
      <c r="I824" s="220"/>
      <c r="J824" s="221">
        <f>ROUND(I824*H824,2)</f>
        <v>0</v>
      </c>
      <c r="K824" s="217" t="s">
        <v>199</v>
      </c>
      <c r="L824" s="47"/>
      <c r="M824" s="222" t="s">
        <v>19</v>
      </c>
      <c r="N824" s="223" t="s">
        <v>40</v>
      </c>
      <c r="O824" s="87"/>
      <c r="P824" s="224">
        <f>O824*H824</f>
        <v>0</v>
      </c>
      <c r="Q824" s="224">
        <v>0.00012</v>
      </c>
      <c r="R824" s="224">
        <f>Q824*H824</f>
        <v>0.00030000000000000003</v>
      </c>
      <c r="S824" s="224">
        <v>0</v>
      </c>
      <c r="T824" s="225">
        <f>S824*H824</f>
        <v>0</v>
      </c>
      <c r="U824" s="41"/>
      <c r="V824" s="41"/>
      <c r="W824" s="41"/>
      <c r="X824" s="41"/>
      <c r="Y824" s="41"/>
      <c r="Z824" s="41"/>
      <c r="AA824" s="41"/>
      <c r="AB824" s="41"/>
      <c r="AC824" s="41"/>
      <c r="AD824" s="41"/>
      <c r="AE824" s="41"/>
      <c r="AR824" s="226" t="s">
        <v>323</v>
      </c>
      <c r="AT824" s="226" t="s">
        <v>195</v>
      </c>
      <c r="AU824" s="226" t="s">
        <v>78</v>
      </c>
      <c r="AY824" s="20" t="s">
        <v>193</v>
      </c>
      <c r="BE824" s="227">
        <f>IF(N824="základní",J824,0)</f>
        <v>0</v>
      </c>
      <c r="BF824" s="227">
        <f>IF(N824="snížená",J824,0)</f>
        <v>0</v>
      </c>
      <c r="BG824" s="227">
        <f>IF(N824="zákl. přenesená",J824,0)</f>
        <v>0</v>
      </c>
      <c r="BH824" s="227">
        <f>IF(N824="sníž. přenesená",J824,0)</f>
        <v>0</v>
      </c>
      <c r="BI824" s="227">
        <f>IF(N824="nulová",J824,0)</f>
        <v>0</v>
      </c>
      <c r="BJ824" s="20" t="s">
        <v>76</v>
      </c>
      <c r="BK824" s="227">
        <f>ROUND(I824*H824,2)</f>
        <v>0</v>
      </c>
      <c r="BL824" s="20" t="s">
        <v>323</v>
      </c>
      <c r="BM824" s="226" t="s">
        <v>2317</v>
      </c>
    </row>
    <row r="825" s="2" customFormat="1">
      <c r="A825" s="41"/>
      <c r="B825" s="42"/>
      <c r="C825" s="43"/>
      <c r="D825" s="228" t="s">
        <v>202</v>
      </c>
      <c r="E825" s="43"/>
      <c r="F825" s="229" t="s">
        <v>2318</v>
      </c>
      <c r="G825" s="43"/>
      <c r="H825" s="43"/>
      <c r="I825" s="230"/>
      <c r="J825" s="43"/>
      <c r="K825" s="43"/>
      <c r="L825" s="47"/>
      <c r="M825" s="231"/>
      <c r="N825" s="232"/>
      <c r="O825" s="87"/>
      <c r="P825" s="87"/>
      <c r="Q825" s="87"/>
      <c r="R825" s="87"/>
      <c r="S825" s="87"/>
      <c r="T825" s="88"/>
      <c r="U825" s="41"/>
      <c r="V825" s="41"/>
      <c r="W825" s="41"/>
      <c r="X825" s="41"/>
      <c r="Y825" s="41"/>
      <c r="Z825" s="41"/>
      <c r="AA825" s="41"/>
      <c r="AB825" s="41"/>
      <c r="AC825" s="41"/>
      <c r="AD825" s="41"/>
      <c r="AE825" s="41"/>
      <c r="AT825" s="20" t="s">
        <v>202</v>
      </c>
      <c r="AU825" s="20" t="s">
        <v>78</v>
      </c>
    </row>
    <row r="826" s="2" customFormat="1">
      <c r="A826" s="41"/>
      <c r="B826" s="42"/>
      <c r="C826" s="43"/>
      <c r="D826" s="233" t="s">
        <v>204</v>
      </c>
      <c r="E826" s="43"/>
      <c r="F826" s="234" t="s">
        <v>2319</v>
      </c>
      <c r="G826" s="43"/>
      <c r="H826" s="43"/>
      <c r="I826" s="230"/>
      <c r="J826" s="43"/>
      <c r="K826" s="43"/>
      <c r="L826" s="47"/>
      <c r="M826" s="231"/>
      <c r="N826" s="232"/>
      <c r="O826" s="87"/>
      <c r="P826" s="87"/>
      <c r="Q826" s="87"/>
      <c r="R826" s="87"/>
      <c r="S826" s="87"/>
      <c r="T826" s="88"/>
      <c r="U826" s="41"/>
      <c r="V826" s="41"/>
      <c r="W826" s="41"/>
      <c r="X826" s="41"/>
      <c r="Y826" s="41"/>
      <c r="Z826" s="41"/>
      <c r="AA826" s="41"/>
      <c r="AB826" s="41"/>
      <c r="AC826" s="41"/>
      <c r="AD826" s="41"/>
      <c r="AE826" s="41"/>
      <c r="AT826" s="20" t="s">
        <v>204</v>
      </c>
      <c r="AU826" s="20" t="s">
        <v>78</v>
      </c>
    </row>
    <row r="827" s="13" customFormat="1">
      <c r="A827" s="13"/>
      <c r="B827" s="235"/>
      <c r="C827" s="236"/>
      <c r="D827" s="228" t="s">
        <v>206</v>
      </c>
      <c r="E827" s="237" t="s">
        <v>19</v>
      </c>
      <c r="F827" s="238" t="s">
        <v>279</v>
      </c>
      <c r="G827" s="236"/>
      <c r="H827" s="237" t="s">
        <v>19</v>
      </c>
      <c r="I827" s="239"/>
      <c r="J827" s="236"/>
      <c r="K827" s="236"/>
      <c r="L827" s="240"/>
      <c r="M827" s="241"/>
      <c r="N827" s="242"/>
      <c r="O827" s="242"/>
      <c r="P827" s="242"/>
      <c r="Q827" s="242"/>
      <c r="R827" s="242"/>
      <c r="S827" s="242"/>
      <c r="T827" s="243"/>
      <c r="U827" s="13"/>
      <c r="V827" s="13"/>
      <c r="W827" s="13"/>
      <c r="X827" s="13"/>
      <c r="Y827" s="13"/>
      <c r="Z827" s="13"/>
      <c r="AA827" s="13"/>
      <c r="AB827" s="13"/>
      <c r="AC827" s="13"/>
      <c r="AD827" s="13"/>
      <c r="AE827" s="13"/>
      <c r="AT827" s="244" t="s">
        <v>206</v>
      </c>
      <c r="AU827" s="244" t="s">
        <v>78</v>
      </c>
      <c r="AV827" s="13" t="s">
        <v>76</v>
      </c>
      <c r="AW827" s="13" t="s">
        <v>31</v>
      </c>
      <c r="AX827" s="13" t="s">
        <v>69</v>
      </c>
      <c r="AY827" s="244" t="s">
        <v>193</v>
      </c>
    </row>
    <row r="828" s="13" customFormat="1">
      <c r="A828" s="13"/>
      <c r="B828" s="235"/>
      <c r="C828" s="236"/>
      <c r="D828" s="228" t="s">
        <v>206</v>
      </c>
      <c r="E828" s="237" t="s">
        <v>19</v>
      </c>
      <c r="F828" s="238" t="s">
        <v>2320</v>
      </c>
      <c r="G828" s="236"/>
      <c r="H828" s="237" t="s">
        <v>19</v>
      </c>
      <c r="I828" s="239"/>
      <c r="J828" s="236"/>
      <c r="K828" s="236"/>
      <c r="L828" s="240"/>
      <c r="M828" s="241"/>
      <c r="N828" s="242"/>
      <c r="O828" s="242"/>
      <c r="P828" s="242"/>
      <c r="Q828" s="242"/>
      <c r="R828" s="242"/>
      <c r="S828" s="242"/>
      <c r="T828" s="243"/>
      <c r="U828" s="13"/>
      <c r="V828" s="13"/>
      <c r="W828" s="13"/>
      <c r="X828" s="13"/>
      <c r="Y828" s="13"/>
      <c r="Z828" s="13"/>
      <c r="AA828" s="13"/>
      <c r="AB828" s="13"/>
      <c r="AC828" s="13"/>
      <c r="AD828" s="13"/>
      <c r="AE828" s="13"/>
      <c r="AT828" s="244" t="s">
        <v>206</v>
      </c>
      <c r="AU828" s="244" t="s">
        <v>78</v>
      </c>
      <c r="AV828" s="13" t="s">
        <v>76</v>
      </c>
      <c r="AW828" s="13" t="s">
        <v>31</v>
      </c>
      <c r="AX828" s="13" t="s">
        <v>69</v>
      </c>
      <c r="AY828" s="244" t="s">
        <v>193</v>
      </c>
    </row>
    <row r="829" s="14" customFormat="1">
      <c r="A829" s="14"/>
      <c r="B829" s="245"/>
      <c r="C829" s="246"/>
      <c r="D829" s="228" t="s">
        <v>206</v>
      </c>
      <c r="E829" s="247" t="s">
        <v>19</v>
      </c>
      <c r="F829" s="248" t="s">
        <v>2321</v>
      </c>
      <c r="G829" s="246"/>
      <c r="H829" s="249">
        <v>2.5</v>
      </c>
      <c r="I829" s="250"/>
      <c r="J829" s="246"/>
      <c r="K829" s="246"/>
      <c r="L829" s="251"/>
      <c r="M829" s="252"/>
      <c r="N829" s="253"/>
      <c r="O829" s="253"/>
      <c r="P829" s="253"/>
      <c r="Q829" s="253"/>
      <c r="R829" s="253"/>
      <c r="S829" s="253"/>
      <c r="T829" s="254"/>
      <c r="U829" s="14"/>
      <c r="V829" s="14"/>
      <c r="W829" s="14"/>
      <c r="X829" s="14"/>
      <c r="Y829" s="14"/>
      <c r="Z829" s="14"/>
      <c r="AA829" s="14"/>
      <c r="AB829" s="14"/>
      <c r="AC829" s="14"/>
      <c r="AD829" s="14"/>
      <c r="AE829" s="14"/>
      <c r="AT829" s="255" t="s">
        <v>206</v>
      </c>
      <c r="AU829" s="255" t="s">
        <v>78</v>
      </c>
      <c r="AV829" s="14" t="s">
        <v>78</v>
      </c>
      <c r="AW829" s="14" t="s">
        <v>31</v>
      </c>
      <c r="AX829" s="14" t="s">
        <v>76</v>
      </c>
      <c r="AY829" s="255" t="s">
        <v>193</v>
      </c>
    </row>
    <row r="830" s="2" customFormat="1" ht="16.5" customHeight="1">
      <c r="A830" s="41"/>
      <c r="B830" s="42"/>
      <c r="C830" s="274" t="s">
        <v>2322</v>
      </c>
      <c r="D830" s="274" t="s">
        <v>1765</v>
      </c>
      <c r="E830" s="275" t="s">
        <v>2323</v>
      </c>
      <c r="F830" s="276" t="s">
        <v>2324</v>
      </c>
      <c r="G830" s="277" t="s">
        <v>258</v>
      </c>
      <c r="H830" s="278">
        <v>2.75</v>
      </c>
      <c r="I830" s="279"/>
      <c r="J830" s="280">
        <f>ROUND(I830*H830,2)</f>
        <v>0</v>
      </c>
      <c r="K830" s="276" t="s">
        <v>199</v>
      </c>
      <c r="L830" s="281"/>
      <c r="M830" s="282" t="s">
        <v>19</v>
      </c>
      <c r="N830" s="283" t="s">
        <v>40</v>
      </c>
      <c r="O830" s="87"/>
      <c r="P830" s="224">
        <f>O830*H830</f>
        <v>0</v>
      </c>
      <c r="Q830" s="224">
        <v>0.0070000000000000001</v>
      </c>
      <c r="R830" s="224">
        <f>Q830*H830</f>
        <v>0.01925</v>
      </c>
      <c r="S830" s="224">
        <v>0</v>
      </c>
      <c r="T830" s="225">
        <f>S830*H830</f>
        <v>0</v>
      </c>
      <c r="U830" s="41"/>
      <c r="V830" s="41"/>
      <c r="W830" s="41"/>
      <c r="X830" s="41"/>
      <c r="Y830" s="41"/>
      <c r="Z830" s="41"/>
      <c r="AA830" s="41"/>
      <c r="AB830" s="41"/>
      <c r="AC830" s="41"/>
      <c r="AD830" s="41"/>
      <c r="AE830" s="41"/>
      <c r="AR830" s="226" t="s">
        <v>449</v>
      </c>
      <c r="AT830" s="226" t="s">
        <v>1765</v>
      </c>
      <c r="AU830" s="226" t="s">
        <v>78</v>
      </c>
      <c r="AY830" s="20" t="s">
        <v>193</v>
      </c>
      <c r="BE830" s="227">
        <f>IF(N830="základní",J830,0)</f>
        <v>0</v>
      </c>
      <c r="BF830" s="227">
        <f>IF(N830="snížená",J830,0)</f>
        <v>0</v>
      </c>
      <c r="BG830" s="227">
        <f>IF(N830="zákl. přenesená",J830,0)</f>
        <v>0</v>
      </c>
      <c r="BH830" s="227">
        <f>IF(N830="sníž. přenesená",J830,0)</f>
        <v>0</v>
      </c>
      <c r="BI830" s="227">
        <f>IF(N830="nulová",J830,0)</f>
        <v>0</v>
      </c>
      <c r="BJ830" s="20" t="s">
        <v>76</v>
      </c>
      <c r="BK830" s="227">
        <f>ROUND(I830*H830,2)</f>
        <v>0</v>
      </c>
      <c r="BL830" s="20" t="s">
        <v>323</v>
      </c>
      <c r="BM830" s="226" t="s">
        <v>2325</v>
      </c>
    </row>
    <row r="831" s="2" customFormat="1">
      <c r="A831" s="41"/>
      <c r="B831" s="42"/>
      <c r="C831" s="43"/>
      <c r="D831" s="228" t="s">
        <v>202</v>
      </c>
      <c r="E831" s="43"/>
      <c r="F831" s="229" t="s">
        <v>2324</v>
      </c>
      <c r="G831" s="43"/>
      <c r="H831" s="43"/>
      <c r="I831" s="230"/>
      <c r="J831" s="43"/>
      <c r="K831" s="43"/>
      <c r="L831" s="47"/>
      <c r="M831" s="231"/>
      <c r="N831" s="232"/>
      <c r="O831" s="87"/>
      <c r="P831" s="87"/>
      <c r="Q831" s="87"/>
      <c r="R831" s="87"/>
      <c r="S831" s="87"/>
      <c r="T831" s="88"/>
      <c r="U831" s="41"/>
      <c r="V831" s="41"/>
      <c r="W831" s="41"/>
      <c r="X831" s="41"/>
      <c r="Y831" s="41"/>
      <c r="Z831" s="41"/>
      <c r="AA831" s="41"/>
      <c r="AB831" s="41"/>
      <c r="AC831" s="41"/>
      <c r="AD831" s="41"/>
      <c r="AE831" s="41"/>
      <c r="AT831" s="20" t="s">
        <v>202</v>
      </c>
      <c r="AU831" s="20" t="s">
        <v>78</v>
      </c>
    </row>
    <row r="832" s="14" customFormat="1">
      <c r="A832" s="14"/>
      <c r="B832" s="245"/>
      <c r="C832" s="246"/>
      <c r="D832" s="228" t="s">
        <v>206</v>
      </c>
      <c r="E832" s="246"/>
      <c r="F832" s="248" t="s">
        <v>2326</v>
      </c>
      <c r="G832" s="246"/>
      <c r="H832" s="249">
        <v>2.75</v>
      </c>
      <c r="I832" s="250"/>
      <c r="J832" s="246"/>
      <c r="K832" s="246"/>
      <c r="L832" s="251"/>
      <c r="M832" s="252"/>
      <c r="N832" s="253"/>
      <c r="O832" s="253"/>
      <c r="P832" s="253"/>
      <c r="Q832" s="253"/>
      <c r="R832" s="253"/>
      <c r="S832" s="253"/>
      <c r="T832" s="254"/>
      <c r="U832" s="14"/>
      <c r="V832" s="14"/>
      <c r="W832" s="14"/>
      <c r="X832" s="14"/>
      <c r="Y832" s="14"/>
      <c r="Z832" s="14"/>
      <c r="AA832" s="14"/>
      <c r="AB832" s="14"/>
      <c r="AC832" s="14"/>
      <c r="AD832" s="14"/>
      <c r="AE832" s="14"/>
      <c r="AT832" s="255" t="s">
        <v>206</v>
      </c>
      <c r="AU832" s="255" t="s">
        <v>78</v>
      </c>
      <c r="AV832" s="14" t="s">
        <v>78</v>
      </c>
      <c r="AW832" s="14" t="s">
        <v>4</v>
      </c>
      <c r="AX832" s="14" t="s">
        <v>76</v>
      </c>
      <c r="AY832" s="255" t="s">
        <v>193</v>
      </c>
    </row>
    <row r="833" s="2" customFormat="1" ht="24.15" customHeight="1">
      <c r="A833" s="41"/>
      <c r="B833" s="42"/>
      <c r="C833" s="215" t="s">
        <v>2327</v>
      </c>
      <c r="D833" s="215" t="s">
        <v>195</v>
      </c>
      <c r="E833" s="216" t="s">
        <v>2328</v>
      </c>
      <c r="F833" s="217" t="s">
        <v>2329</v>
      </c>
      <c r="G833" s="218" t="s">
        <v>258</v>
      </c>
      <c r="H833" s="219">
        <v>37.100000000000001</v>
      </c>
      <c r="I833" s="220"/>
      <c r="J833" s="221">
        <f>ROUND(I833*H833,2)</f>
        <v>0</v>
      </c>
      <c r="K833" s="217" t="s">
        <v>199</v>
      </c>
      <c r="L833" s="47"/>
      <c r="M833" s="222" t="s">
        <v>19</v>
      </c>
      <c r="N833" s="223" t="s">
        <v>40</v>
      </c>
      <c r="O833" s="87"/>
      <c r="P833" s="224">
        <f>O833*H833</f>
        <v>0</v>
      </c>
      <c r="Q833" s="224">
        <v>0.000242</v>
      </c>
      <c r="R833" s="224">
        <f>Q833*H833</f>
        <v>0.0089782000000000004</v>
      </c>
      <c r="S833" s="224">
        <v>0</v>
      </c>
      <c r="T833" s="225">
        <f>S833*H833</f>
        <v>0</v>
      </c>
      <c r="U833" s="41"/>
      <c r="V833" s="41"/>
      <c r="W833" s="41"/>
      <c r="X833" s="41"/>
      <c r="Y833" s="41"/>
      <c r="Z833" s="41"/>
      <c r="AA833" s="41"/>
      <c r="AB833" s="41"/>
      <c r="AC833" s="41"/>
      <c r="AD833" s="41"/>
      <c r="AE833" s="41"/>
      <c r="AR833" s="226" t="s">
        <v>323</v>
      </c>
      <c r="AT833" s="226" t="s">
        <v>195</v>
      </c>
      <c r="AU833" s="226" t="s">
        <v>78</v>
      </c>
      <c r="AY833" s="20" t="s">
        <v>193</v>
      </c>
      <c r="BE833" s="227">
        <f>IF(N833="základní",J833,0)</f>
        <v>0</v>
      </c>
      <c r="BF833" s="227">
        <f>IF(N833="snížená",J833,0)</f>
        <v>0</v>
      </c>
      <c r="BG833" s="227">
        <f>IF(N833="zákl. přenesená",J833,0)</f>
        <v>0</v>
      </c>
      <c r="BH833" s="227">
        <f>IF(N833="sníž. přenesená",J833,0)</f>
        <v>0</v>
      </c>
      <c r="BI833" s="227">
        <f>IF(N833="nulová",J833,0)</f>
        <v>0</v>
      </c>
      <c r="BJ833" s="20" t="s">
        <v>76</v>
      </c>
      <c r="BK833" s="227">
        <f>ROUND(I833*H833,2)</f>
        <v>0</v>
      </c>
      <c r="BL833" s="20" t="s">
        <v>323</v>
      </c>
      <c r="BM833" s="226" t="s">
        <v>2330</v>
      </c>
    </row>
    <row r="834" s="2" customFormat="1">
      <c r="A834" s="41"/>
      <c r="B834" s="42"/>
      <c r="C834" s="43"/>
      <c r="D834" s="228" t="s">
        <v>202</v>
      </c>
      <c r="E834" s="43"/>
      <c r="F834" s="229" t="s">
        <v>2331</v>
      </c>
      <c r="G834" s="43"/>
      <c r="H834" s="43"/>
      <c r="I834" s="230"/>
      <c r="J834" s="43"/>
      <c r="K834" s="43"/>
      <c r="L834" s="47"/>
      <c r="M834" s="231"/>
      <c r="N834" s="232"/>
      <c r="O834" s="87"/>
      <c r="P834" s="87"/>
      <c r="Q834" s="87"/>
      <c r="R834" s="87"/>
      <c r="S834" s="87"/>
      <c r="T834" s="88"/>
      <c r="U834" s="41"/>
      <c r="V834" s="41"/>
      <c r="W834" s="41"/>
      <c r="X834" s="41"/>
      <c r="Y834" s="41"/>
      <c r="Z834" s="41"/>
      <c r="AA834" s="41"/>
      <c r="AB834" s="41"/>
      <c r="AC834" s="41"/>
      <c r="AD834" s="41"/>
      <c r="AE834" s="41"/>
      <c r="AT834" s="20" t="s">
        <v>202</v>
      </c>
      <c r="AU834" s="20" t="s">
        <v>78</v>
      </c>
    </row>
    <row r="835" s="2" customFormat="1">
      <c r="A835" s="41"/>
      <c r="B835" s="42"/>
      <c r="C835" s="43"/>
      <c r="D835" s="233" t="s">
        <v>204</v>
      </c>
      <c r="E835" s="43"/>
      <c r="F835" s="234" t="s">
        <v>2332</v>
      </c>
      <c r="G835" s="43"/>
      <c r="H835" s="43"/>
      <c r="I835" s="230"/>
      <c r="J835" s="43"/>
      <c r="K835" s="43"/>
      <c r="L835" s="47"/>
      <c r="M835" s="231"/>
      <c r="N835" s="232"/>
      <c r="O835" s="87"/>
      <c r="P835" s="87"/>
      <c r="Q835" s="87"/>
      <c r="R835" s="87"/>
      <c r="S835" s="87"/>
      <c r="T835" s="88"/>
      <c r="U835" s="41"/>
      <c r="V835" s="41"/>
      <c r="W835" s="41"/>
      <c r="X835" s="41"/>
      <c r="Y835" s="41"/>
      <c r="Z835" s="41"/>
      <c r="AA835" s="41"/>
      <c r="AB835" s="41"/>
      <c r="AC835" s="41"/>
      <c r="AD835" s="41"/>
      <c r="AE835" s="41"/>
      <c r="AT835" s="20" t="s">
        <v>204</v>
      </c>
      <c r="AU835" s="20" t="s">
        <v>78</v>
      </c>
    </row>
    <row r="836" s="13" customFormat="1">
      <c r="A836" s="13"/>
      <c r="B836" s="235"/>
      <c r="C836" s="236"/>
      <c r="D836" s="228" t="s">
        <v>206</v>
      </c>
      <c r="E836" s="237" t="s">
        <v>19</v>
      </c>
      <c r="F836" s="238" t="s">
        <v>279</v>
      </c>
      <c r="G836" s="236"/>
      <c r="H836" s="237" t="s">
        <v>19</v>
      </c>
      <c r="I836" s="239"/>
      <c r="J836" s="236"/>
      <c r="K836" s="236"/>
      <c r="L836" s="240"/>
      <c r="M836" s="241"/>
      <c r="N836" s="242"/>
      <c r="O836" s="242"/>
      <c r="P836" s="242"/>
      <c r="Q836" s="242"/>
      <c r="R836" s="242"/>
      <c r="S836" s="242"/>
      <c r="T836" s="243"/>
      <c r="U836" s="13"/>
      <c r="V836" s="13"/>
      <c r="W836" s="13"/>
      <c r="X836" s="13"/>
      <c r="Y836" s="13"/>
      <c r="Z836" s="13"/>
      <c r="AA836" s="13"/>
      <c r="AB836" s="13"/>
      <c r="AC836" s="13"/>
      <c r="AD836" s="13"/>
      <c r="AE836" s="13"/>
      <c r="AT836" s="244" t="s">
        <v>206</v>
      </c>
      <c r="AU836" s="244" t="s">
        <v>78</v>
      </c>
      <c r="AV836" s="13" t="s">
        <v>76</v>
      </c>
      <c r="AW836" s="13" t="s">
        <v>31</v>
      </c>
      <c r="AX836" s="13" t="s">
        <v>69</v>
      </c>
      <c r="AY836" s="244" t="s">
        <v>193</v>
      </c>
    </row>
    <row r="837" s="13" customFormat="1">
      <c r="A837" s="13"/>
      <c r="B837" s="235"/>
      <c r="C837" s="236"/>
      <c r="D837" s="228" t="s">
        <v>206</v>
      </c>
      <c r="E837" s="237" t="s">
        <v>19</v>
      </c>
      <c r="F837" s="238" t="s">
        <v>2232</v>
      </c>
      <c r="G837" s="236"/>
      <c r="H837" s="237" t="s">
        <v>19</v>
      </c>
      <c r="I837" s="239"/>
      <c r="J837" s="236"/>
      <c r="K837" s="236"/>
      <c r="L837" s="240"/>
      <c r="M837" s="241"/>
      <c r="N837" s="242"/>
      <c r="O837" s="242"/>
      <c r="P837" s="242"/>
      <c r="Q837" s="242"/>
      <c r="R837" s="242"/>
      <c r="S837" s="242"/>
      <c r="T837" s="243"/>
      <c r="U837" s="13"/>
      <c r="V837" s="13"/>
      <c r="W837" s="13"/>
      <c r="X837" s="13"/>
      <c r="Y837" s="13"/>
      <c r="Z837" s="13"/>
      <c r="AA837" s="13"/>
      <c r="AB837" s="13"/>
      <c r="AC837" s="13"/>
      <c r="AD837" s="13"/>
      <c r="AE837" s="13"/>
      <c r="AT837" s="244" t="s">
        <v>206</v>
      </c>
      <c r="AU837" s="244" t="s">
        <v>78</v>
      </c>
      <c r="AV837" s="13" t="s">
        <v>76</v>
      </c>
      <c r="AW837" s="13" t="s">
        <v>31</v>
      </c>
      <c r="AX837" s="13" t="s">
        <v>69</v>
      </c>
      <c r="AY837" s="244" t="s">
        <v>193</v>
      </c>
    </row>
    <row r="838" s="14" customFormat="1">
      <c r="A838" s="14"/>
      <c r="B838" s="245"/>
      <c r="C838" s="246"/>
      <c r="D838" s="228" t="s">
        <v>206</v>
      </c>
      <c r="E838" s="247" t="s">
        <v>19</v>
      </c>
      <c r="F838" s="248" t="s">
        <v>2233</v>
      </c>
      <c r="G838" s="246"/>
      <c r="H838" s="249">
        <v>37.100000000000001</v>
      </c>
      <c r="I838" s="250"/>
      <c r="J838" s="246"/>
      <c r="K838" s="246"/>
      <c r="L838" s="251"/>
      <c r="M838" s="252"/>
      <c r="N838" s="253"/>
      <c r="O838" s="253"/>
      <c r="P838" s="253"/>
      <c r="Q838" s="253"/>
      <c r="R838" s="253"/>
      <c r="S838" s="253"/>
      <c r="T838" s="254"/>
      <c r="U838" s="14"/>
      <c r="V838" s="14"/>
      <c r="W838" s="14"/>
      <c r="X838" s="14"/>
      <c r="Y838" s="14"/>
      <c r="Z838" s="14"/>
      <c r="AA838" s="14"/>
      <c r="AB838" s="14"/>
      <c r="AC838" s="14"/>
      <c r="AD838" s="14"/>
      <c r="AE838" s="14"/>
      <c r="AT838" s="255" t="s">
        <v>206</v>
      </c>
      <c r="AU838" s="255" t="s">
        <v>78</v>
      </c>
      <c r="AV838" s="14" t="s">
        <v>78</v>
      </c>
      <c r="AW838" s="14" t="s">
        <v>31</v>
      </c>
      <c r="AX838" s="14" t="s">
        <v>76</v>
      </c>
      <c r="AY838" s="255" t="s">
        <v>193</v>
      </c>
    </row>
    <row r="839" s="2" customFormat="1" ht="16.5" customHeight="1">
      <c r="A839" s="41"/>
      <c r="B839" s="42"/>
      <c r="C839" s="274" t="s">
        <v>2333</v>
      </c>
      <c r="D839" s="274" t="s">
        <v>1765</v>
      </c>
      <c r="E839" s="275" t="s">
        <v>2334</v>
      </c>
      <c r="F839" s="276" t="s">
        <v>2335</v>
      </c>
      <c r="G839" s="277" t="s">
        <v>258</v>
      </c>
      <c r="H839" s="278">
        <v>81.620000000000005</v>
      </c>
      <c r="I839" s="279"/>
      <c r="J839" s="280">
        <f>ROUND(I839*H839,2)</f>
        <v>0</v>
      </c>
      <c r="K839" s="276" t="s">
        <v>199</v>
      </c>
      <c r="L839" s="281"/>
      <c r="M839" s="282" t="s">
        <v>19</v>
      </c>
      <c r="N839" s="283" t="s">
        <v>40</v>
      </c>
      <c r="O839" s="87"/>
      <c r="P839" s="224">
        <f>O839*H839</f>
        <v>0</v>
      </c>
      <c r="Q839" s="224">
        <v>0.0035000000000000001</v>
      </c>
      <c r="R839" s="224">
        <f>Q839*H839</f>
        <v>0.28567000000000004</v>
      </c>
      <c r="S839" s="224">
        <v>0</v>
      </c>
      <c r="T839" s="225">
        <f>S839*H839</f>
        <v>0</v>
      </c>
      <c r="U839" s="41"/>
      <c r="V839" s="41"/>
      <c r="W839" s="41"/>
      <c r="X839" s="41"/>
      <c r="Y839" s="41"/>
      <c r="Z839" s="41"/>
      <c r="AA839" s="41"/>
      <c r="AB839" s="41"/>
      <c r="AC839" s="41"/>
      <c r="AD839" s="41"/>
      <c r="AE839" s="41"/>
      <c r="AR839" s="226" t="s">
        <v>449</v>
      </c>
      <c r="AT839" s="226" t="s">
        <v>1765</v>
      </c>
      <c r="AU839" s="226" t="s">
        <v>78</v>
      </c>
      <c r="AY839" s="20" t="s">
        <v>193</v>
      </c>
      <c r="BE839" s="227">
        <f>IF(N839="základní",J839,0)</f>
        <v>0</v>
      </c>
      <c r="BF839" s="227">
        <f>IF(N839="snížená",J839,0)</f>
        <v>0</v>
      </c>
      <c r="BG839" s="227">
        <f>IF(N839="zákl. přenesená",J839,0)</f>
        <v>0</v>
      </c>
      <c r="BH839" s="227">
        <f>IF(N839="sníž. přenesená",J839,0)</f>
        <v>0</v>
      </c>
      <c r="BI839" s="227">
        <f>IF(N839="nulová",J839,0)</f>
        <v>0</v>
      </c>
      <c r="BJ839" s="20" t="s">
        <v>76</v>
      </c>
      <c r="BK839" s="227">
        <f>ROUND(I839*H839,2)</f>
        <v>0</v>
      </c>
      <c r="BL839" s="20" t="s">
        <v>323</v>
      </c>
      <c r="BM839" s="226" t="s">
        <v>2336</v>
      </c>
    </row>
    <row r="840" s="2" customFormat="1">
      <c r="A840" s="41"/>
      <c r="B840" s="42"/>
      <c r="C840" s="43"/>
      <c r="D840" s="228" t="s">
        <v>202</v>
      </c>
      <c r="E840" s="43"/>
      <c r="F840" s="229" t="s">
        <v>2335</v>
      </c>
      <c r="G840" s="43"/>
      <c r="H840" s="43"/>
      <c r="I840" s="230"/>
      <c r="J840" s="43"/>
      <c r="K840" s="43"/>
      <c r="L840" s="47"/>
      <c r="M840" s="231"/>
      <c r="N840" s="232"/>
      <c r="O840" s="87"/>
      <c r="P840" s="87"/>
      <c r="Q840" s="87"/>
      <c r="R840" s="87"/>
      <c r="S840" s="87"/>
      <c r="T840" s="88"/>
      <c r="U840" s="41"/>
      <c r="V840" s="41"/>
      <c r="W840" s="41"/>
      <c r="X840" s="41"/>
      <c r="Y840" s="41"/>
      <c r="Z840" s="41"/>
      <c r="AA840" s="41"/>
      <c r="AB840" s="41"/>
      <c r="AC840" s="41"/>
      <c r="AD840" s="41"/>
      <c r="AE840" s="41"/>
      <c r="AT840" s="20" t="s">
        <v>202</v>
      </c>
      <c r="AU840" s="20" t="s">
        <v>78</v>
      </c>
    </row>
    <row r="841" s="13" customFormat="1">
      <c r="A841" s="13"/>
      <c r="B841" s="235"/>
      <c r="C841" s="236"/>
      <c r="D841" s="228" t="s">
        <v>206</v>
      </c>
      <c r="E841" s="237" t="s">
        <v>19</v>
      </c>
      <c r="F841" s="238" t="s">
        <v>279</v>
      </c>
      <c r="G841" s="236"/>
      <c r="H841" s="237" t="s">
        <v>19</v>
      </c>
      <c r="I841" s="239"/>
      <c r="J841" s="236"/>
      <c r="K841" s="236"/>
      <c r="L841" s="240"/>
      <c r="M841" s="241"/>
      <c r="N841" s="242"/>
      <c r="O841" s="242"/>
      <c r="P841" s="242"/>
      <c r="Q841" s="242"/>
      <c r="R841" s="242"/>
      <c r="S841" s="242"/>
      <c r="T841" s="243"/>
      <c r="U841" s="13"/>
      <c r="V841" s="13"/>
      <c r="W841" s="13"/>
      <c r="X841" s="13"/>
      <c r="Y841" s="13"/>
      <c r="Z841" s="13"/>
      <c r="AA841" s="13"/>
      <c r="AB841" s="13"/>
      <c r="AC841" s="13"/>
      <c r="AD841" s="13"/>
      <c r="AE841" s="13"/>
      <c r="AT841" s="244" t="s">
        <v>206</v>
      </c>
      <c r="AU841" s="244" t="s">
        <v>78</v>
      </c>
      <c r="AV841" s="13" t="s">
        <v>76</v>
      </c>
      <c r="AW841" s="13" t="s">
        <v>31</v>
      </c>
      <c r="AX841" s="13" t="s">
        <v>69</v>
      </c>
      <c r="AY841" s="244" t="s">
        <v>193</v>
      </c>
    </row>
    <row r="842" s="13" customFormat="1">
      <c r="A842" s="13"/>
      <c r="B842" s="235"/>
      <c r="C842" s="236"/>
      <c r="D842" s="228" t="s">
        <v>206</v>
      </c>
      <c r="E842" s="237" t="s">
        <v>19</v>
      </c>
      <c r="F842" s="238" t="s">
        <v>2232</v>
      </c>
      <c r="G842" s="236"/>
      <c r="H842" s="237" t="s">
        <v>19</v>
      </c>
      <c r="I842" s="239"/>
      <c r="J842" s="236"/>
      <c r="K842" s="236"/>
      <c r="L842" s="240"/>
      <c r="M842" s="241"/>
      <c r="N842" s="242"/>
      <c r="O842" s="242"/>
      <c r="P842" s="242"/>
      <c r="Q842" s="242"/>
      <c r="R842" s="242"/>
      <c r="S842" s="242"/>
      <c r="T842" s="243"/>
      <c r="U842" s="13"/>
      <c r="V842" s="13"/>
      <c r="W842" s="13"/>
      <c r="X842" s="13"/>
      <c r="Y842" s="13"/>
      <c r="Z842" s="13"/>
      <c r="AA842" s="13"/>
      <c r="AB842" s="13"/>
      <c r="AC842" s="13"/>
      <c r="AD842" s="13"/>
      <c r="AE842" s="13"/>
      <c r="AT842" s="244" t="s">
        <v>206</v>
      </c>
      <c r="AU842" s="244" t="s">
        <v>78</v>
      </c>
      <c r="AV842" s="13" t="s">
        <v>76</v>
      </c>
      <c r="AW842" s="13" t="s">
        <v>31</v>
      </c>
      <c r="AX842" s="13" t="s">
        <v>69</v>
      </c>
      <c r="AY842" s="244" t="s">
        <v>193</v>
      </c>
    </row>
    <row r="843" s="14" customFormat="1">
      <c r="A843" s="14"/>
      <c r="B843" s="245"/>
      <c r="C843" s="246"/>
      <c r="D843" s="228" t="s">
        <v>206</v>
      </c>
      <c r="E843" s="247" t="s">
        <v>19</v>
      </c>
      <c r="F843" s="248" t="s">
        <v>2337</v>
      </c>
      <c r="G843" s="246"/>
      <c r="H843" s="249">
        <v>74.200000000000003</v>
      </c>
      <c r="I843" s="250"/>
      <c r="J843" s="246"/>
      <c r="K843" s="246"/>
      <c r="L843" s="251"/>
      <c r="M843" s="252"/>
      <c r="N843" s="253"/>
      <c r="O843" s="253"/>
      <c r="P843" s="253"/>
      <c r="Q843" s="253"/>
      <c r="R843" s="253"/>
      <c r="S843" s="253"/>
      <c r="T843" s="254"/>
      <c r="U843" s="14"/>
      <c r="V843" s="14"/>
      <c r="W843" s="14"/>
      <c r="X843" s="14"/>
      <c r="Y843" s="14"/>
      <c r="Z843" s="14"/>
      <c r="AA843" s="14"/>
      <c r="AB843" s="14"/>
      <c r="AC843" s="14"/>
      <c r="AD843" s="14"/>
      <c r="AE843" s="14"/>
      <c r="AT843" s="255" t="s">
        <v>206</v>
      </c>
      <c r="AU843" s="255" t="s">
        <v>78</v>
      </c>
      <c r="AV843" s="14" t="s">
        <v>78</v>
      </c>
      <c r="AW843" s="14" t="s">
        <v>31</v>
      </c>
      <c r="AX843" s="14" t="s">
        <v>76</v>
      </c>
      <c r="AY843" s="255" t="s">
        <v>193</v>
      </c>
    </row>
    <row r="844" s="14" customFormat="1">
      <c r="A844" s="14"/>
      <c r="B844" s="245"/>
      <c r="C844" s="246"/>
      <c r="D844" s="228" t="s">
        <v>206</v>
      </c>
      <c r="E844" s="246"/>
      <c r="F844" s="248" t="s">
        <v>2338</v>
      </c>
      <c r="G844" s="246"/>
      <c r="H844" s="249">
        <v>81.620000000000005</v>
      </c>
      <c r="I844" s="250"/>
      <c r="J844" s="246"/>
      <c r="K844" s="246"/>
      <c r="L844" s="251"/>
      <c r="M844" s="252"/>
      <c r="N844" s="253"/>
      <c r="O844" s="253"/>
      <c r="P844" s="253"/>
      <c r="Q844" s="253"/>
      <c r="R844" s="253"/>
      <c r="S844" s="253"/>
      <c r="T844" s="254"/>
      <c r="U844" s="14"/>
      <c r="V844" s="14"/>
      <c r="W844" s="14"/>
      <c r="X844" s="14"/>
      <c r="Y844" s="14"/>
      <c r="Z844" s="14"/>
      <c r="AA844" s="14"/>
      <c r="AB844" s="14"/>
      <c r="AC844" s="14"/>
      <c r="AD844" s="14"/>
      <c r="AE844" s="14"/>
      <c r="AT844" s="255" t="s">
        <v>206</v>
      </c>
      <c r="AU844" s="255" t="s">
        <v>78</v>
      </c>
      <c r="AV844" s="14" t="s">
        <v>78</v>
      </c>
      <c r="AW844" s="14" t="s">
        <v>4</v>
      </c>
      <c r="AX844" s="14" t="s">
        <v>76</v>
      </c>
      <c r="AY844" s="255" t="s">
        <v>193</v>
      </c>
    </row>
    <row r="845" s="2" customFormat="1" ht="21.75" customHeight="1">
      <c r="A845" s="41"/>
      <c r="B845" s="42"/>
      <c r="C845" s="215" t="s">
        <v>2339</v>
      </c>
      <c r="D845" s="215" t="s">
        <v>195</v>
      </c>
      <c r="E845" s="216" t="s">
        <v>2340</v>
      </c>
      <c r="F845" s="217" t="s">
        <v>2341</v>
      </c>
      <c r="G845" s="218" t="s">
        <v>258</v>
      </c>
      <c r="H845" s="219">
        <v>37.100000000000001</v>
      </c>
      <c r="I845" s="220"/>
      <c r="J845" s="221">
        <f>ROUND(I845*H845,2)</f>
        <v>0</v>
      </c>
      <c r="K845" s="217" t="s">
        <v>199</v>
      </c>
      <c r="L845" s="47"/>
      <c r="M845" s="222" t="s">
        <v>19</v>
      </c>
      <c r="N845" s="223" t="s">
        <v>40</v>
      </c>
      <c r="O845" s="87"/>
      <c r="P845" s="224">
        <f>O845*H845</f>
        <v>0</v>
      </c>
      <c r="Q845" s="224">
        <v>0.00012349999999999999</v>
      </c>
      <c r="R845" s="224">
        <f>Q845*H845</f>
        <v>0.0045818500000000002</v>
      </c>
      <c r="S845" s="224">
        <v>0</v>
      </c>
      <c r="T845" s="225">
        <f>S845*H845</f>
        <v>0</v>
      </c>
      <c r="U845" s="41"/>
      <c r="V845" s="41"/>
      <c r="W845" s="41"/>
      <c r="X845" s="41"/>
      <c r="Y845" s="41"/>
      <c r="Z845" s="41"/>
      <c r="AA845" s="41"/>
      <c r="AB845" s="41"/>
      <c r="AC845" s="41"/>
      <c r="AD845" s="41"/>
      <c r="AE845" s="41"/>
      <c r="AR845" s="226" t="s">
        <v>323</v>
      </c>
      <c r="AT845" s="226" t="s">
        <v>195</v>
      </c>
      <c r="AU845" s="226" t="s">
        <v>78</v>
      </c>
      <c r="AY845" s="20" t="s">
        <v>193</v>
      </c>
      <c r="BE845" s="227">
        <f>IF(N845="základní",J845,0)</f>
        <v>0</v>
      </c>
      <c r="BF845" s="227">
        <f>IF(N845="snížená",J845,0)</f>
        <v>0</v>
      </c>
      <c r="BG845" s="227">
        <f>IF(N845="zákl. přenesená",J845,0)</f>
        <v>0</v>
      </c>
      <c r="BH845" s="227">
        <f>IF(N845="sníž. přenesená",J845,0)</f>
        <v>0</v>
      </c>
      <c r="BI845" s="227">
        <f>IF(N845="nulová",J845,0)</f>
        <v>0</v>
      </c>
      <c r="BJ845" s="20" t="s">
        <v>76</v>
      </c>
      <c r="BK845" s="227">
        <f>ROUND(I845*H845,2)</f>
        <v>0</v>
      </c>
      <c r="BL845" s="20" t="s">
        <v>323</v>
      </c>
      <c r="BM845" s="226" t="s">
        <v>2342</v>
      </c>
    </row>
    <row r="846" s="2" customFormat="1">
      <c r="A846" s="41"/>
      <c r="B846" s="42"/>
      <c r="C846" s="43"/>
      <c r="D846" s="228" t="s">
        <v>202</v>
      </c>
      <c r="E846" s="43"/>
      <c r="F846" s="229" t="s">
        <v>2343</v>
      </c>
      <c r="G846" s="43"/>
      <c r="H846" s="43"/>
      <c r="I846" s="230"/>
      <c r="J846" s="43"/>
      <c r="K846" s="43"/>
      <c r="L846" s="47"/>
      <c r="M846" s="231"/>
      <c r="N846" s="232"/>
      <c r="O846" s="87"/>
      <c r="P846" s="87"/>
      <c r="Q846" s="87"/>
      <c r="R846" s="87"/>
      <c r="S846" s="87"/>
      <c r="T846" s="88"/>
      <c r="U846" s="41"/>
      <c r="V846" s="41"/>
      <c r="W846" s="41"/>
      <c r="X846" s="41"/>
      <c r="Y846" s="41"/>
      <c r="Z846" s="41"/>
      <c r="AA846" s="41"/>
      <c r="AB846" s="41"/>
      <c r="AC846" s="41"/>
      <c r="AD846" s="41"/>
      <c r="AE846" s="41"/>
      <c r="AT846" s="20" t="s">
        <v>202</v>
      </c>
      <c r="AU846" s="20" t="s">
        <v>78</v>
      </c>
    </row>
    <row r="847" s="2" customFormat="1">
      <c r="A847" s="41"/>
      <c r="B847" s="42"/>
      <c r="C847" s="43"/>
      <c r="D847" s="233" t="s">
        <v>204</v>
      </c>
      <c r="E847" s="43"/>
      <c r="F847" s="234" t="s">
        <v>2344</v>
      </c>
      <c r="G847" s="43"/>
      <c r="H847" s="43"/>
      <c r="I847" s="230"/>
      <c r="J847" s="43"/>
      <c r="K847" s="43"/>
      <c r="L847" s="47"/>
      <c r="M847" s="231"/>
      <c r="N847" s="232"/>
      <c r="O847" s="87"/>
      <c r="P847" s="87"/>
      <c r="Q847" s="87"/>
      <c r="R847" s="87"/>
      <c r="S847" s="87"/>
      <c r="T847" s="88"/>
      <c r="U847" s="41"/>
      <c r="V847" s="41"/>
      <c r="W847" s="41"/>
      <c r="X847" s="41"/>
      <c r="Y847" s="41"/>
      <c r="Z847" s="41"/>
      <c r="AA847" s="41"/>
      <c r="AB847" s="41"/>
      <c r="AC847" s="41"/>
      <c r="AD847" s="41"/>
      <c r="AE847" s="41"/>
      <c r="AT847" s="20" t="s">
        <v>204</v>
      </c>
      <c r="AU847" s="20" t="s">
        <v>78</v>
      </c>
    </row>
    <row r="848" s="13" customFormat="1">
      <c r="A848" s="13"/>
      <c r="B848" s="235"/>
      <c r="C848" s="236"/>
      <c r="D848" s="228" t="s">
        <v>206</v>
      </c>
      <c r="E848" s="237" t="s">
        <v>19</v>
      </c>
      <c r="F848" s="238" t="s">
        <v>279</v>
      </c>
      <c r="G848" s="236"/>
      <c r="H848" s="237" t="s">
        <v>19</v>
      </c>
      <c r="I848" s="239"/>
      <c r="J848" s="236"/>
      <c r="K848" s="236"/>
      <c r="L848" s="240"/>
      <c r="M848" s="241"/>
      <c r="N848" s="242"/>
      <c r="O848" s="242"/>
      <c r="P848" s="242"/>
      <c r="Q848" s="242"/>
      <c r="R848" s="242"/>
      <c r="S848" s="242"/>
      <c r="T848" s="243"/>
      <c r="U848" s="13"/>
      <c r="V848" s="13"/>
      <c r="W848" s="13"/>
      <c r="X848" s="13"/>
      <c r="Y848" s="13"/>
      <c r="Z848" s="13"/>
      <c r="AA848" s="13"/>
      <c r="AB848" s="13"/>
      <c r="AC848" s="13"/>
      <c r="AD848" s="13"/>
      <c r="AE848" s="13"/>
      <c r="AT848" s="244" t="s">
        <v>206</v>
      </c>
      <c r="AU848" s="244" t="s">
        <v>78</v>
      </c>
      <c r="AV848" s="13" t="s">
        <v>76</v>
      </c>
      <c r="AW848" s="13" t="s">
        <v>31</v>
      </c>
      <c r="AX848" s="13" t="s">
        <v>69</v>
      </c>
      <c r="AY848" s="244" t="s">
        <v>193</v>
      </c>
    </row>
    <row r="849" s="13" customFormat="1">
      <c r="A849" s="13"/>
      <c r="B849" s="235"/>
      <c r="C849" s="236"/>
      <c r="D849" s="228" t="s">
        <v>206</v>
      </c>
      <c r="E849" s="237" t="s">
        <v>19</v>
      </c>
      <c r="F849" s="238" t="s">
        <v>2232</v>
      </c>
      <c r="G849" s="236"/>
      <c r="H849" s="237" t="s">
        <v>19</v>
      </c>
      <c r="I849" s="239"/>
      <c r="J849" s="236"/>
      <c r="K849" s="236"/>
      <c r="L849" s="240"/>
      <c r="M849" s="241"/>
      <c r="N849" s="242"/>
      <c r="O849" s="242"/>
      <c r="P849" s="242"/>
      <c r="Q849" s="242"/>
      <c r="R849" s="242"/>
      <c r="S849" s="242"/>
      <c r="T849" s="243"/>
      <c r="U849" s="13"/>
      <c r="V849" s="13"/>
      <c r="W849" s="13"/>
      <c r="X849" s="13"/>
      <c r="Y849" s="13"/>
      <c r="Z849" s="13"/>
      <c r="AA849" s="13"/>
      <c r="AB849" s="13"/>
      <c r="AC849" s="13"/>
      <c r="AD849" s="13"/>
      <c r="AE849" s="13"/>
      <c r="AT849" s="244" t="s">
        <v>206</v>
      </c>
      <c r="AU849" s="244" t="s">
        <v>78</v>
      </c>
      <c r="AV849" s="13" t="s">
        <v>76</v>
      </c>
      <c r="AW849" s="13" t="s">
        <v>31</v>
      </c>
      <c r="AX849" s="13" t="s">
        <v>69</v>
      </c>
      <c r="AY849" s="244" t="s">
        <v>193</v>
      </c>
    </row>
    <row r="850" s="14" customFormat="1">
      <c r="A850" s="14"/>
      <c r="B850" s="245"/>
      <c r="C850" s="246"/>
      <c r="D850" s="228" t="s">
        <v>206</v>
      </c>
      <c r="E850" s="247" t="s">
        <v>19</v>
      </c>
      <c r="F850" s="248" t="s">
        <v>2233</v>
      </c>
      <c r="G850" s="246"/>
      <c r="H850" s="249">
        <v>37.100000000000001</v>
      </c>
      <c r="I850" s="250"/>
      <c r="J850" s="246"/>
      <c r="K850" s="246"/>
      <c r="L850" s="251"/>
      <c r="M850" s="252"/>
      <c r="N850" s="253"/>
      <c r="O850" s="253"/>
      <c r="P850" s="253"/>
      <c r="Q850" s="253"/>
      <c r="R850" s="253"/>
      <c r="S850" s="253"/>
      <c r="T850" s="254"/>
      <c r="U850" s="14"/>
      <c r="V850" s="14"/>
      <c r="W850" s="14"/>
      <c r="X850" s="14"/>
      <c r="Y850" s="14"/>
      <c r="Z850" s="14"/>
      <c r="AA850" s="14"/>
      <c r="AB850" s="14"/>
      <c r="AC850" s="14"/>
      <c r="AD850" s="14"/>
      <c r="AE850" s="14"/>
      <c r="AT850" s="255" t="s">
        <v>206</v>
      </c>
      <c r="AU850" s="255" t="s">
        <v>78</v>
      </c>
      <c r="AV850" s="14" t="s">
        <v>78</v>
      </c>
      <c r="AW850" s="14" t="s">
        <v>31</v>
      </c>
      <c r="AX850" s="14" t="s">
        <v>76</v>
      </c>
      <c r="AY850" s="255" t="s">
        <v>193</v>
      </c>
    </row>
    <row r="851" s="2" customFormat="1" ht="16.5" customHeight="1">
      <c r="A851" s="41"/>
      <c r="B851" s="42"/>
      <c r="C851" s="274" t="s">
        <v>2345</v>
      </c>
      <c r="D851" s="274" t="s">
        <v>1765</v>
      </c>
      <c r="E851" s="275" t="s">
        <v>2346</v>
      </c>
      <c r="F851" s="276" t="s">
        <v>2347</v>
      </c>
      <c r="G851" s="277" t="s">
        <v>198</v>
      </c>
      <c r="H851" s="278">
        <v>0.878</v>
      </c>
      <c r="I851" s="279"/>
      <c r="J851" s="280">
        <f>ROUND(I851*H851,2)</f>
        <v>0</v>
      </c>
      <c r="K851" s="276" t="s">
        <v>199</v>
      </c>
      <c r="L851" s="281"/>
      <c r="M851" s="282" t="s">
        <v>19</v>
      </c>
      <c r="N851" s="283" t="s">
        <v>40</v>
      </c>
      <c r="O851" s="87"/>
      <c r="P851" s="224">
        <f>O851*H851</f>
        <v>0</v>
      </c>
      <c r="Q851" s="224">
        <v>0.025000000000000001</v>
      </c>
      <c r="R851" s="224">
        <f>Q851*H851</f>
        <v>0.021950000000000001</v>
      </c>
      <c r="S851" s="224">
        <v>0</v>
      </c>
      <c r="T851" s="225">
        <f>S851*H851</f>
        <v>0</v>
      </c>
      <c r="U851" s="41"/>
      <c r="V851" s="41"/>
      <c r="W851" s="41"/>
      <c r="X851" s="41"/>
      <c r="Y851" s="41"/>
      <c r="Z851" s="41"/>
      <c r="AA851" s="41"/>
      <c r="AB851" s="41"/>
      <c r="AC851" s="41"/>
      <c r="AD851" s="41"/>
      <c r="AE851" s="41"/>
      <c r="AR851" s="226" t="s">
        <v>449</v>
      </c>
      <c r="AT851" s="226" t="s">
        <v>1765</v>
      </c>
      <c r="AU851" s="226" t="s">
        <v>78</v>
      </c>
      <c r="AY851" s="20" t="s">
        <v>193</v>
      </c>
      <c r="BE851" s="227">
        <f>IF(N851="základní",J851,0)</f>
        <v>0</v>
      </c>
      <c r="BF851" s="227">
        <f>IF(N851="snížená",J851,0)</f>
        <v>0</v>
      </c>
      <c r="BG851" s="227">
        <f>IF(N851="zákl. přenesená",J851,0)</f>
        <v>0</v>
      </c>
      <c r="BH851" s="227">
        <f>IF(N851="sníž. přenesená",J851,0)</f>
        <v>0</v>
      </c>
      <c r="BI851" s="227">
        <f>IF(N851="nulová",J851,0)</f>
        <v>0</v>
      </c>
      <c r="BJ851" s="20" t="s">
        <v>76</v>
      </c>
      <c r="BK851" s="227">
        <f>ROUND(I851*H851,2)</f>
        <v>0</v>
      </c>
      <c r="BL851" s="20" t="s">
        <v>323</v>
      </c>
      <c r="BM851" s="226" t="s">
        <v>2348</v>
      </c>
    </row>
    <row r="852" s="2" customFormat="1">
      <c r="A852" s="41"/>
      <c r="B852" s="42"/>
      <c r="C852" s="43"/>
      <c r="D852" s="228" t="s">
        <v>202</v>
      </c>
      <c r="E852" s="43"/>
      <c r="F852" s="229" t="s">
        <v>2347</v>
      </c>
      <c r="G852" s="43"/>
      <c r="H852" s="43"/>
      <c r="I852" s="230"/>
      <c r="J852" s="43"/>
      <c r="K852" s="43"/>
      <c r="L852" s="47"/>
      <c r="M852" s="231"/>
      <c r="N852" s="232"/>
      <c r="O852" s="87"/>
      <c r="P852" s="87"/>
      <c r="Q852" s="87"/>
      <c r="R852" s="87"/>
      <c r="S852" s="87"/>
      <c r="T852" s="88"/>
      <c r="U852" s="41"/>
      <c r="V852" s="41"/>
      <c r="W852" s="41"/>
      <c r="X852" s="41"/>
      <c r="Y852" s="41"/>
      <c r="Z852" s="41"/>
      <c r="AA852" s="41"/>
      <c r="AB852" s="41"/>
      <c r="AC852" s="41"/>
      <c r="AD852" s="41"/>
      <c r="AE852" s="41"/>
      <c r="AT852" s="20" t="s">
        <v>202</v>
      </c>
      <c r="AU852" s="20" t="s">
        <v>78</v>
      </c>
    </row>
    <row r="853" s="13" customFormat="1">
      <c r="A853" s="13"/>
      <c r="B853" s="235"/>
      <c r="C853" s="236"/>
      <c r="D853" s="228" t="s">
        <v>206</v>
      </c>
      <c r="E853" s="237" t="s">
        <v>19</v>
      </c>
      <c r="F853" s="238" t="s">
        <v>279</v>
      </c>
      <c r="G853" s="236"/>
      <c r="H853" s="237" t="s">
        <v>19</v>
      </c>
      <c r="I853" s="239"/>
      <c r="J853" s="236"/>
      <c r="K853" s="236"/>
      <c r="L853" s="240"/>
      <c r="M853" s="241"/>
      <c r="N853" s="242"/>
      <c r="O853" s="242"/>
      <c r="P853" s="242"/>
      <c r="Q853" s="242"/>
      <c r="R853" s="242"/>
      <c r="S853" s="242"/>
      <c r="T853" s="243"/>
      <c r="U853" s="13"/>
      <c r="V853" s="13"/>
      <c r="W853" s="13"/>
      <c r="X853" s="13"/>
      <c r="Y853" s="13"/>
      <c r="Z853" s="13"/>
      <c r="AA853" s="13"/>
      <c r="AB853" s="13"/>
      <c r="AC853" s="13"/>
      <c r="AD853" s="13"/>
      <c r="AE853" s="13"/>
      <c r="AT853" s="244" t="s">
        <v>206</v>
      </c>
      <c r="AU853" s="244" t="s">
        <v>78</v>
      </c>
      <c r="AV853" s="13" t="s">
        <v>76</v>
      </c>
      <c r="AW853" s="13" t="s">
        <v>31</v>
      </c>
      <c r="AX853" s="13" t="s">
        <v>69</v>
      </c>
      <c r="AY853" s="244" t="s">
        <v>193</v>
      </c>
    </row>
    <row r="854" s="13" customFormat="1">
      <c r="A854" s="13"/>
      <c r="B854" s="235"/>
      <c r="C854" s="236"/>
      <c r="D854" s="228" t="s">
        <v>206</v>
      </c>
      <c r="E854" s="237" t="s">
        <v>19</v>
      </c>
      <c r="F854" s="238" t="s">
        <v>2232</v>
      </c>
      <c r="G854" s="236"/>
      <c r="H854" s="237" t="s">
        <v>19</v>
      </c>
      <c r="I854" s="239"/>
      <c r="J854" s="236"/>
      <c r="K854" s="236"/>
      <c r="L854" s="240"/>
      <c r="M854" s="241"/>
      <c r="N854" s="242"/>
      <c r="O854" s="242"/>
      <c r="P854" s="242"/>
      <c r="Q854" s="242"/>
      <c r="R854" s="242"/>
      <c r="S854" s="242"/>
      <c r="T854" s="243"/>
      <c r="U854" s="13"/>
      <c r="V854" s="13"/>
      <c r="W854" s="13"/>
      <c r="X854" s="13"/>
      <c r="Y854" s="13"/>
      <c r="Z854" s="13"/>
      <c r="AA854" s="13"/>
      <c r="AB854" s="13"/>
      <c r="AC854" s="13"/>
      <c r="AD854" s="13"/>
      <c r="AE854" s="13"/>
      <c r="AT854" s="244" t="s">
        <v>206</v>
      </c>
      <c r="AU854" s="244" t="s">
        <v>78</v>
      </c>
      <c r="AV854" s="13" t="s">
        <v>76</v>
      </c>
      <c r="AW854" s="13" t="s">
        <v>31</v>
      </c>
      <c r="AX854" s="13" t="s">
        <v>69</v>
      </c>
      <c r="AY854" s="244" t="s">
        <v>193</v>
      </c>
    </row>
    <row r="855" s="14" customFormat="1">
      <c r="A855" s="14"/>
      <c r="B855" s="245"/>
      <c r="C855" s="246"/>
      <c r="D855" s="228" t="s">
        <v>206</v>
      </c>
      <c r="E855" s="247" t="s">
        <v>19</v>
      </c>
      <c r="F855" s="248" t="s">
        <v>2349</v>
      </c>
      <c r="G855" s="246"/>
      <c r="H855" s="249">
        <v>0.79800000000000004</v>
      </c>
      <c r="I855" s="250"/>
      <c r="J855" s="246"/>
      <c r="K855" s="246"/>
      <c r="L855" s="251"/>
      <c r="M855" s="252"/>
      <c r="N855" s="253"/>
      <c r="O855" s="253"/>
      <c r="P855" s="253"/>
      <c r="Q855" s="253"/>
      <c r="R855" s="253"/>
      <c r="S855" s="253"/>
      <c r="T855" s="254"/>
      <c r="U855" s="14"/>
      <c r="V855" s="14"/>
      <c r="W855" s="14"/>
      <c r="X855" s="14"/>
      <c r="Y855" s="14"/>
      <c r="Z855" s="14"/>
      <c r="AA855" s="14"/>
      <c r="AB855" s="14"/>
      <c r="AC855" s="14"/>
      <c r="AD855" s="14"/>
      <c r="AE855" s="14"/>
      <c r="AT855" s="255" t="s">
        <v>206</v>
      </c>
      <c r="AU855" s="255" t="s">
        <v>78</v>
      </c>
      <c r="AV855" s="14" t="s">
        <v>78</v>
      </c>
      <c r="AW855" s="14" t="s">
        <v>31</v>
      </c>
      <c r="AX855" s="14" t="s">
        <v>76</v>
      </c>
      <c r="AY855" s="255" t="s">
        <v>193</v>
      </c>
    </row>
    <row r="856" s="14" customFormat="1">
      <c r="A856" s="14"/>
      <c r="B856" s="245"/>
      <c r="C856" s="246"/>
      <c r="D856" s="228" t="s">
        <v>206</v>
      </c>
      <c r="E856" s="246"/>
      <c r="F856" s="248" t="s">
        <v>2350</v>
      </c>
      <c r="G856" s="246"/>
      <c r="H856" s="249">
        <v>0.878</v>
      </c>
      <c r="I856" s="250"/>
      <c r="J856" s="246"/>
      <c r="K856" s="246"/>
      <c r="L856" s="251"/>
      <c r="M856" s="252"/>
      <c r="N856" s="253"/>
      <c r="O856" s="253"/>
      <c r="P856" s="253"/>
      <c r="Q856" s="253"/>
      <c r="R856" s="253"/>
      <c r="S856" s="253"/>
      <c r="T856" s="254"/>
      <c r="U856" s="14"/>
      <c r="V856" s="14"/>
      <c r="W856" s="14"/>
      <c r="X856" s="14"/>
      <c r="Y856" s="14"/>
      <c r="Z856" s="14"/>
      <c r="AA856" s="14"/>
      <c r="AB856" s="14"/>
      <c r="AC856" s="14"/>
      <c r="AD856" s="14"/>
      <c r="AE856" s="14"/>
      <c r="AT856" s="255" t="s">
        <v>206</v>
      </c>
      <c r="AU856" s="255" t="s">
        <v>78</v>
      </c>
      <c r="AV856" s="14" t="s">
        <v>78</v>
      </c>
      <c r="AW856" s="14" t="s">
        <v>4</v>
      </c>
      <c r="AX856" s="14" t="s">
        <v>76</v>
      </c>
      <c r="AY856" s="255" t="s">
        <v>193</v>
      </c>
    </row>
    <row r="857" s="2" customFormat="1" ht="21.75" customHeight="1">
      <c r="A857" s="41"/>
      <c r="B857" s="42"/>
      <c r="C857" s="215" t="s">
        <v>2351</v>
      </c>
      <c r="D857" s="215" t="s">
        <v>195</v>
      </c>
      <c r="E857" s="216" t="s">
        <v>2352</v>
      </c>
      <c r="F857" s="217" t="s">
        <v>2353</v>
      </c>
      <c r="G857" s="218" t="s">
        <v>258</v>
      </c>
      <c r="H857" s="219">
        <v>37.100000000000001</v>
      </c>
      <c r="I857" s="220"/>
      <c r="J857" s="221">
        <f>ROUND(I857*H857,2)</f>
        <v>0</v>
      </c>
      <c r="K857" s="217" t="s">
        <v>199</v>
      </c>
      <c r="L857" s="47"/>
      <c r="M857" s="222" t="s">
        <v>19</v>
      </c>
      <c r="N857" s="223" t="s">
        <v>40</v>
      </c>
      <c r="O857" s="87"/>
      <c r="P857" s="224">
        <f>O857*H857</f>
        <v>0</v>
      </c>
      <c r="Q857" s="224">
        <v>0.00011400000000000001</v>
      </c>
      <c r="R857" s="224">
        <f>Q857*H857</f>
        <v>0.0042294000000000003</v>
      </c>
      <c r="S857" s="224">
        <v>0</v>
      </c>
      <c r="T857" s="225">
        <f>S857*H857</f>
        <v>0</v>
      </c>
      <c r="U857" s="41"/>
      <c r="V857" s="41"/>
      <c r="W857" s="41"/>
      <c r="X857" s="41"/>
      <c r="Y857" s="41"/>
      <c r="Z857" s="41"/>
      <c r="AA857" s="41"/>
      <c r="AB857" s="41"/>
      <c r="AC857" s="41"/>
      <c r="AD857" s="41"/>
      <c r="AE857" s="41"/>
      <c r="AR857" s="226" t="s">
        <v>323</v>
      </c>
      <c r="AT857" s="226" t="s">
        <v>195</v>
      </c>
      <c r="AU857" s="226" t="s">
        <v>78</v>
      </c>
      <c r="AY857" s="20" t="s">
        <v>193</v>
      </c>
      <c r="BE857" s="227">
        <f>IF(N857="základní",J857,0)</f>
        <v>0</v>
      </c>
      <c r="BF857" s="227">
        <f>IF(N857="snížená",J857,0)</f>
        <v>0</v>
      </c>
      <c r="BG857" s="227">
        <f>IF(N857="zákl. přenesená",J857,0)</f>
        <v>0</v>
      </c>
      <c r="BH857" s="227">
        <f>IF(N857="sníž. přenesená",J857,0)</f>
        <v>0</v>
      </c>
      <c r="BI857" s="227">
        <f>IF(N857="nulová",J857,0)</f>
        <v>0</v>
      </c>
      <c r="BJ857" s="20" t="s">
        <v>76</v>
      </c>
      <c r="BK857" s="227">
        <f>ROUND(I857*H857,2)</f>
        <v>0</v>
      </c>
      <c r="BL857" s="20" t="s">
        <v>323</v>
      </c>
      <c r="BM857" s="226" t="s">
        <v>2354</v>
      </c>
    </row>
    <row r="858" s="2" customFormat="1">
      <c r="A858" s="41"/>
      <c r="B858" s="42"/>
      <c r="C858" s="43"/>
      <c r="D858" s="228" t="s">
        <v>202</v>
      </c>
      <c r="E858" s="43"/>
      <c r="F858" s="229" t="s">
        <v>2355</v>
      </c>
      <c r="G858" s="43"/>
      <c r="H858" s="43"/>
      <c r="I858" s="230"/>
      <c r="J858" s="43"/>
      <c r="K858" s="43"/>
      <c r="L858" s="47"/>
      <c r="M858" s="231"/>
      <c r="N858" s="232"/>
      <c r="O858" s="87"/>
      <c r="P858" s="87"/>
      <c r="Q858" s="87"/>
      <c r="R858" s="87"/>
      <c r="S858" s="87"/>
      <c r="T858" s="88"/>
      <c r="U858" s="41"/>
      <c r="V858" s="41"/>
      <c r="W858" s="41"/>
      <c r="X858" s="41"/>
      <c r="Y858" s="41"/>
      <c r="Z858" s="41"/>
      <c r="AA858" s="41"/>
      <c r="AB858" s="41"/>
      <c r="AC858" s="41"/>
      <c r="AD858" s="41"/>
      <c r="AE858" s="41"/>
      <c r="AT858" s="20" t="s">
        <v>202</v>
      </c>
      <c r="AU858" s="20" t="s">
        <v>78</v>
      </c>
    </row>
    <row r="859" s="2" customFormat="1">
      <c r="A859" s="41"/>
      <c r="B859" s="42"/>
      <c r="C859" s="43"/>
      <c r="D859" s="233" t="s">
        <v>204</v>
      </c>
      <c r="E859" s="43"/>
      <c r="F859" s="234" t="s">
        <v>2356</v>
      </c>
      <c r="G859" s="43"/>
      <c r="H859" s="43"/>
      <c r="I859" s="230"/>
      <c r="J859" s="43"/>
      <c r="K859" s="43"/>
      <c r="L859" s="47"/>
      <c r="M859" s="231"/>
      <c r="N859" s="232"/>
      <c r="O859" s="87"/>
      <c r="P859" s="87"/>
      <c r="Q859" s="87"/>
      <c r="R859" s="87"/>
      <c r="S859" s="87"/>
      <c r="T859" s="88"/>
      <c r="U859" s="41"/>
      <c r="V859" s="41"/>
      <c r="W859" s="41"/>
      <c r="X859" s="41"/>
      <c r="Y859" s="41"/>
      <c r="Z859" s="41"/>
      <c r="AA859" s="41"/>
      <c r="AB859" s="41"/>
      <c r="AC859" s="41"/>
      <c r="AD859" s="41"/>
      <c r="AE859" s="41"/>
      <c r="AT859" s="20" t="s">
        <v>204</v>
      </c>
      <c r="AU859" s="20" t="s">
        <v>78</v>
      </c>
    </row>
    <row r="860" s="2" customFormat="1" ht="16.5" customHeight="1">
      <c r="A860" s="41"/>
      <c r="B860" s="42"/>
      <c r="C860" s="215" t="s">
        <v>2357</v>
      </c>
      <c r="D860" s="215" t="s">
        <v>195</v>
      </c>
      <c r="E860" s="216" t="s">
        <v>2358</v>
      </c>
      <c r="F860" s="217" t="s">
        <v>2359</v>
      </c>
      <c r="G860" s="218" t="s">
        <v>408</v>
      </c>
      <c r="H860" s="219">
        <v>142.09999999999999</v>
      </c>
      <c r="I860" s="220"/>
      <c r="J860" s="221">
        <f>ROUND(I860*H860,2)</f>
        <v>0</v>
      </c>
      <c r="K860" s="217" t="s">
        <v>19</v>
      </c>
      <c r="L860" s="47"/>
      <c r="M860" s="222" t="s">
        <v>19</v>
      </c>
      <c r="N860" s="223" t="s">
        <v>40</v>
      </c>
      <c r="O860" s="87"/>
      <c r="P860" s="224">
        <f>O860*H860</f>
        <v>0</v>
      </c>
      <c r="Q860" s="224">
        <v>0</v>
      </c>
      <c r="R860" s="224">
        <f>Q860*H860</f>
        <v>0</v>
      </c>
      <c r="S860" s="224">
        <v>0</v>
      </c>
      <c r="T860" s="225">
        <f>S860*H860</f>
        <v>0</v>
      </c>
      <c r="U860" s="41"/>
      <c r="V860" s="41"/>
      <c r="W860" s="41"/>
      <c r="X860" s="41"/>
      <c r="Y860" s="41"/>
      <c r="Z860" s="41"/>
      <c r="AA860" s="41"/>
      <c r="AB860" s="41"/>
      <c r="AC860" s="41"/>
      <c r="AD860" s="41"/>
      <c r="AE860" s="41"/>
      <c r="AR860" s="226" t="s">
        <v>323</v>
      </c>
      <c r="AT860" s="226" t="s">
        <v>195</v>
      </c>
      <c r="AU860" s="226" t="s">
        <v>78</v>
      </c>
      <c r="AY860" s="20" t="s">
        <v>193</v>
      </c>
      <c r="BE860" s="227">
        <f>IF(N860="základní",J860,0)</f>
        <v>0</v>
      </c>
      <c r="BF860" s="227">
        <f>IF(N860="snížená",J860,0)</f>
        <v>0</v>
      </c>
      <c r="BG860" s="227">
        <f>IF(N860="zákl. přenesená",J860,0)</f>
        <v>0</v>
      </c>
      <c r="BH860" s="227">
        <f>IF(N860="sníž. přenesená",J860,0)</f>
        <v>0</v>
      </c>
      <c r="BI860" s="227">
        <f>IF(N860="nulová",J860,0)</f>
        <v>0</v>
      </c>
      <c r="BJ860" s="20" t="s">
        <v>76</v>
      </c>
      <c r="BK860" s="227">
        <f>ROUND(I860*H860,2)</f>
        <v>0</v>
      </c>
      <c r="BL860" s="20" t="s">
        <v>323</v>
      </c>
      <c r="BM860" s="226" t="s">
        <v>2360</v>
      </c>
    </row>
    <row r="861" s="2" customFormat="1">
      <c r="A861" s="41"/>
      <c r="B861" s="42"/>
      <c r="C861" s="43"/>
      <c r="D861" s="228" t="s">
        <v>202</v>
      </c>
      <c r="E861" s="43"/>
      <c r="F861" s="229" t="s">
        <v>2359</v>
      </c>
      <c r="G861" s="43"/>
      <c r="H861" s="43"/>
      <c r="I861" s="230"/>
      <c r="J861" s="43"/>
      <c r="K861" s="43"/>
      <c r="L861" s="47"/>
      <c r="M861" s="231"/>
      <c r="N861" s="232"/>
      <c r="O861" s="87"/>
      <c r="P861" s="87"/>
      <c r="Q861" s="87"/>
      <c r="R861" s="87"/>
      <c r="S861" s="87"/>
      <c r="T861" s="88"/>
      <c r="U861" s="41"/>
      <c r="V861" s="41"/>
      <c r="W861" s="41"/>
      <c r="X861" s="41"/>
      <c r="Y861" s="41"/>
      <c r="Z861" s="41"/>
      <c r="AA861" s="41"/>
      <c r="AB861" s="41"/>
      <c r="AC861" s="41"/>
      <c r="AD861" s="41"/>
      <c r="AE861" s="41"/>
      <c r="AT861" s="20" t="s">
        <v>202</v>
      </c>
      <c r="AU861" s="20" t="s">
        <v>78</v>
      </c>
    </row>
    <row r="862" s="13" customFormat="1">
      <c r="A862" s="13"/>
      <c r="B862" s="235"/>
      <c r="C862" s="236"/>
      <c r="D862" s="228" t="s">
        <v>206</v>
      </c>
      <c r="E862" s="237" t="s">
        <v>19</v>
      </c>
      <c r="F862" s="238" t="s">
        <v>279</v>
      </c>
      <c r="G862" s="236"/>
      <c r="H862" s="237" t="s">
        <v>19</v>
      </c>
      <c r="I862" s="239"/>
      <c r="J862" s="236"/>
      <c r="K862" s="236"/>
      <c r="L862" s="240"/>
      <c r="M862" s="241"/>
      <c r="N862" s="242"/>
      <c r="O862" s="242"/>
      <c r="P862" s="242"/>
      <c r="Q862" s="242"/>
      <c r="R862" s="242"/>
      <c r="S862" s="242"/>
      <c r="T862" s="243"/>
      <c r="U862" s="13"/>
      <c r="V862" s="13"/>
      <c r="W862" s="13"/>
      <c r="X862" s="13"/>
      <c r="Y862" s="13"/>
      <c r="Z862" s="13"/>
      <c r="AA862" s="13"/>
      <c r="AB862" s="13"/>
      <c r="AC862" s="13"/>
      <c r="AD862" s="13"/>
      <c r="AE862" s="13"/>
      <c r="AT862" s="244" t="s">
        <v>206</v>
      </c>
      <c r="AU862" s="244" t="s">
        <v>78</v>
      </c>
      <c r="AV862" s="13" t="s">
        <v>76</v>
      </c>
      <c r="AW862" s="13" t="s">
        <v>31</v>
      </c>
      <c r="AX862" s="13" t="s">
        <v>69</v>
      </c>
      <c r="AY862" s="244" t="s">
        <v>193</v>
      </c>
    </row>
    <row r="863" s="13" customFormat="1">
      <c r="A863" s="13"/>
      <c r="B863" s="235"/>
      <c r="C863" s="236"/>
      <c r="D863" s="228" t="s">
        <v>206</v>
      </c>
      <c r="E863" s="237" t="s">
        <v>19</v>
      </c>
      <c r="F863" s="238" t="s">
        <v>2361</v>
      </c>
      <c r="G863" s="236"/>
      <c r="H863" s="237" t="s">
        <v>19</v>
      </c>
      <c r="I863" s="239"/>
      <c r="J863" s="236"/>
      <c r="K863" s="236"/>
      <c r="L863" s="240"/>
      <c r="M863" s="241"/>
      <c r="N863" s="242"/>
      <c r="O863" s="242"/>
      <c r="P863" s="242"/>
      <c r="Q863" s="242"/>
      <c r="R863" s="242"/>
      <c r="S863" s="242"/>
      <c r="T863" s="243"/>
      <c r="U863" s="13"/>
      <c r="V863" s="13"/>
      <c r="W863" s="13"/>
      <c r="X863" s="13"/>
      <c r="Y863" s="13"/>
      <c r="Z863" s="13"/>
      <c r="AA863" s="13"/>
      <c r="AB863" s="13"/>
      <c r="AC863" s="13"/>
      <c r="AD863" s="13"/>
      <c r="AE863" s="13"/>
      <c r="AT863" s="244" t="s">
        <v>206</v>
      </c>
      <c r="AU863" s="244" t="s">
        <v>78</v>
      </c>
      <c r="AV863" s="13" t="s">
        <v>76</v>
      </c>
      <c r="AW863" s="13" t="s">
        <v>31</v>
      </c>
      <c r="AX863" s="13" t="s">
        <v>69</v>
      </c>
      <c r="AY863" s="244" t="s">
        <v>193</v>
      </c>
    </row>
    <row r="864" s="14" customFormat="1">
      <c r="A864" s="14"/>
      <c r="B864" s="245"/>
      <c r="C864" s="246"/>
      <c r="D864" s="228" t="s">
        <v>206</v>
      </c>
      <c r="E864" s="247" t="s">
        <v>19</v>
      </c>
      <c r="F864" s="248" t="s">
        <v>2362</v>
      </c>
      <c r="G864" s="246"/>
      <c r="H864" s="249">
        <v>135.69999999999999</v>
      </c>
      <c r="I864" s="250"/>
      <c r="J864" s="246"/>
      <c r="K864" s="246"/>
      <c r="L864" s="251"/>
      <c r="M864" s="252"/>
      <c r="N864" s="253"/>
      <c r="O864" s="253"/>
      <c r="P864" s="253"/>
      <c r="Q864" s="253"/>
      <c r="R864" s="253"/>
      <c r="S864" s="253"/>
      <c r="T864" s="254"/>
      <c r="U864" s="14"/>
      <c r="V864" s="14"/>
      <c r="W864" s="14"/>
      <c r="X864" s="14"/>
      <c r="Y864" s="14"/>
      <c r="Z864" s="14"/>
      <c r="AA864" s="14"/>
      <c r="AB864" s="14"/>
      <c r="AC864" s="14"/>
      <c r="AD864" s="14"/>
      <c r="AE864" s="14"/>
      <c r="AT864" s="255" t="s">
        <v>206</v>
      </c>
      <c r="AU864" s="255" t="s">
        <v>78</v>
      </c>
      <c r="AV864" s="14" t="s">
        <v>78</v>
      </c>
      <c r="AW864" s="14" t="s">
        <v>31</v>
      </c>
      <c r="AX864" s="14" t="s">
        <v>69</v>
      </c>
      <c r="AY864" s="255" t="s">
        <v>193</v>
      </c>
    </row>
    <row r="865" s="13" customFormat="1">
      <c r="A865" s="13"/>
      <c r="B865" s="235"/>
      <c r="C865" s="236"/>
      <c r="D865" s="228" t="s">
        <v>206</v>
      </c>
      <c r="E865" s="237" t="s">
        <v>19</v>
      </c>
      <c r="F865" s="238" t="s">
        <v>2363</v>
      </c>
      <c r="G865" s="236"/>
      <c r="H865" s="237" t="s">
        <v>19</v>
      </c>
      <c r="I865" s="239"/>
      <c r="J865" s="236"/>
      <c r="K865" s="236"/>
      <c r="L865" s="240"/>
      <c r="M865" s="241"/>
      <c r="N865" s="242"/>
      <c r="O865" s="242"/>
      <c r="P865" s="242"/>
      <c r="Q865" s="242"/>
      <c r="R865" s="242"/>
      <c r="S865" s="242"/>
      <c r="T865" s="243"/>
      <c r="U865" s="13"/>
      <c r="V865" s="13"/>
      <c r="W865" s="13"/>
      <c r="X865" s="13"/>
      <c r="Y865" s="13"/>
      <c r="Z865" s="13"/>
      <c r="AA865" s="13"/>
      <c r="AB865" s="13"/>
      <c r="AC865" s="13"/>
      <c r="AD865" s="13"/>
      <c r="AE865" s="13"/>
      <c r="AT865" s="244" t="s">
        <v>206</v>
      </c>
      <c r="AU865" s="244" t="s">
        <v>78</v>
      </c>
      <c r="AV865" s="13" t="s">
        <v>76</v>
      </c>
      <c r="AW865" s="13" t="s">
        <v>31</v>
      </c>
      <c r="AX865" s="13" t="s">
        <v>69</v>
      </c>
      <c r="AY865" s="244" t="s">
        <v>193</v>
      </c>
    </row>
    <row r="866" s="14" customFormat="1">
      <c r="A866" s="14"/>
      <c r="B866" s="245"/>
      <c r="C866" s="246"/>
      <c r="D866" s="228" t="s">
        <v>206</v>
      </c>
      <c r="E866" s="247" t="s">
        <v>19</v>
      </c>
      <c r="F866" s="248" t="s">
        <v>2364</v>
      </c>
      <c r="G866" s="246"/>
      <c r="H866" s="249">
        <v>6.4000000000000004</v>
      </c>
      <c r="I866" s="250"/>
      <c r="J866" s="246"/>
      <c r="K866" s="246"/>
      <c r="L866" s="251"/>
      <c r="M866" s="252"/>
      <c r="N866" s="253"/>
      <c r="O866" s="253"/>
      <c r="P866" s="253"/>
      <c r="Q866" s="253"/>
      <c r="R866" s="253"/>
      <c r="S866" s="253"/>
      <c r="T866" s="254"/>
      <c r="U866" s="14"/>
      <c r="V866" s="14"/>
      <c r="W866" s="14"/>
      <c r="X866" s="14"/>
      <c r="Y866" s="14"/>
      <c r="Z866" s="14"/>
      <c r="AA866" s="14"/>
      <c r="AB866" s="14"/>
      <c r="AC866" s="14"/>
      <c r="AD866" s="14"/>
      <c r="AE866" s="14"/>
      <c r="AT866" s="255" t="s">
        <v>206</v>
      </c>
      <c r="AU866" s="255" t="s">
        <v>78</v>
      </c>
      <c r="AV866" s="14" t="s">
        <v>78</v>
      </c>
      <c r="AW866" s="14" t="s">
        <v>31</v>
      </c>
      <c r="AX866" s="14" t="s">
        <v>69</v>
      </c>
      <c r="AY866" s="255" t="s">
        <v>193</v>
      </c>
    </row>
    <row r="867" s="15" customFormat="1">
      <c r="A867" s="15"/>
      <c r="B867" s="256"/>
      <c r="C867" s="257"/>
      <c r="D867" s="228" t="s">
        <v>206</v>
      </c>
      <c r="E867" s="258" t="s">
        <v>19</v>
      </c>
      <c r="F867" s="259" t="s">
        <v>218</v>
      </c>
      <c r="G867" s="257"/>
      <c r="H867" s="260">
        <v>142.09999999999999</v>
      </c>
      <c r="I867" s="261"/>
      <c r="J867" s="257"/>
      <c r="K867" s="257"/>
      <c r="L867" s="262"/>
      <c r="M867" s="263"/>
      <c r="N867" s="264"/>
      <c r="O867" s="264"/>
      <c r="P867" s="264"/>
      <c r="Q867" s="264"/>
      <c r="R867" s="264"/>
      <c r="S867" s="264"/>
      <c r="T867" s="265"/>
      <c r="U867" s="15"/>
      <c r="V867" s="15"/>
      <c r="W867" s="15"/>
      <c r="X867" s="15"/>
      <c r="Y867" s="15"/>
      <c r="Z867" s="15"/>
      <c r="AA867" s="15"/>
      <c r="AB867" s="15"/>
      <c r="AC867" s="15"/>
      <c r="AD867" s="15"/>
      <c r="AE867" s="15"/>
      <c r="AT867" s="266" t="s">
        <v>206</v>
      </c>
      <c r="AU867" s="266" t="s">
        <v>78</v>
      </c>
      <c r="AV867" s="15" t="s">
        <v>200</v>
      </c>
      <c r="AW867" s="15" t="s">
        <v>31</v>
      </c>
      <c r="AX867" s="15" t="s">
        <v>76</v>
      </c>
      <c r="AY867" s="266" t="s">
        <v>193</v>
      </c>
    </row>
    <row r="868" s="2" customFormat="1" ht="21.75" customHeight="1">
      <c r="A868" s="41"/>
      <c r="B868" s="42"/>
      <c r="C868" s="215" t="s">
        <v>2365</v>
      </c>
      <c r="D868" s="215" t="s">
        <v>195</v>
      </c>
      <c r="E868" s="216" t="s">
        <v>2366</v>
      </c>
      <c r="F868" s="217" t="s">
        <v>2367</v>
      </c>
      <c r="G868" s="218" t="s">
        <v>408</v>
      </c>
      <c r="H868" s="219">
        <v>1.7</v>
      </c>
      <c r="I868" s="220"/>
      <c r="J868" s="221">
        <f>ROUND(I868*H868,2)</f>
        <v>0</v>
      </c>
      <c r="K868" s="217" t="s">
        <v>199</v>
      </c>
      <c r="L868" s="47"/>
      <c r="M868" s="222" t="s">
        <v>19</v>
      </c>
      <c r="N868" s="223" t="s">
        <v>40</v>
      </c>
      <c r="O868" s="87"/>
      <c r="P868" s="224">
        <f>O868*H868</f>
        <v>0</v>
      </c>
      <c r="Q868" s="224">
        <v>9.5000000000000005E-05</v>
      </c>
      <c r="R868" s="224">
        <f>Q868*H868</f>
        <v>0.0001615</v>
      </c>
      <c r="S868" s="224">
        <v>0</v>
      </c>
      <c r="T868" s="225">
        <f>S868*H868</f>
        <v>0</v>
      </c>
      <c r="U868" s="41"/>
      <c r="V868" s="41"/>
      <c r="W868" s="41"/>
      <c r="X868" s="41"/>
      <c r="Y868" s="41"/>
      <c r="Z868" s="41"/>
      <c r="AA868" s="41"/>
      <c r="AB868" s="41"/>
      <c r="AC868" s="41"/>
      <c r="AD868" s="41"/>
      <c r="AE868" s="41"/>
      <c r="AR868" s="226" t="s">
        <v>323</v>
      </c>
      <c r="AT868" s="226" t="s">
        <v>195</v>
      </c>
      <c r="AU868" s="226" t="s">
        <v>78</v>
      </c>
      <c r="AY868" s="20" t="s">
        <v>193</v>
      </c>
      <c r="BE868" s="227">
        <f>IF(N868="základní",J868,0)</f>
        <v>0</v>
      </c>
      <c r="BF868" s="227">
        <f>IF(N868="snížená",J868,0)</f>
        <v>0</v>
      </c>
      <c r="BG868" s="227">
        <f>IF(N868="zákl. přenesená",J868,0)</f>
        <v>0</v>
      </c>
      <c r="BH868" s="227">
        <f>IF(N868="sníž. přenesená",J868,0)</f>
        <v>0</v>
      </c>
      <c r="BI868" s="227">
        <f>IF(N868="nulová",J868,0)</f>
        <v>0</v>
      </c>
      <c r="BJ868" s="20" t="s">
        <v>76</v>
      </c>
      <c r="BK868" s="227">
        <f>ROUND(I868*H868,2)</f>
        <v>0</v>
      </c>
      <c r="BL868" s="20" t="s">
        <v>323</v>
      </c>
      <c r="BM868" s="226" t="s">
        <v>2368</v>
      </c>
    </row>
    <row r="869" s="2" customFormat="1">
      <c r="A869" s="41"/>
      <c r="B869" s="42"/>
      <c r="C869" s="43"/>
      <c r="D869" s="228" t="s">
        <v>202</v>
      </c>
      <c r="E869" s="43"/>
      <c r="F869" s="229" t="s">
        <v>2369</v>
      </c>
      <c r="G869" s="43"/>
      <c r="H869" s="43"/>
      <c r="I869" s="230"/>
      <c r="J869" s="43"/>
      <c r="K869" s="43"/>
      <c r="L869" s="47"/>
      <c r="M869" s="231"/>
      <c r="N869" s="232"/>
      <c r="O869" s="87"/>
      <c r="P869" s="87"/>
      <c r="Q869" s="87"/>
      <c r="R869" s="87"/>
      <c r="S869" s="87"/>
      <c r="T869" s="88"/>
      <c r="U869" s="41"/>
      <c r="V869" s="41"/>
      <c r="W869" s="41"/>
      <c r="X869" s="41"/>
      <c r="Y869" s="41"/>
      <c r="Z869" s="41"/>
      <c r="AA869" s="41"/>
      <c r="AB869" s="41"/>
      <c r="AC869" s="41"/>
      <c r="AD869" s="41"/>
      <c r="AE869" s="41"/>
      <c r="AT869" s="20" t="s">
        <v>202</v>
      </c>
      <c r="AU869" s="20" t="s">
        <v>78</v>
      </c>
    </row>
    <row r="870" s="2" customFormat="1">
      <c r="A870" s="41"/>
      <c r="B870" s="42"/>
      <c r="C870" s="43"/>
      <c r="D870" s="233" t="s">
        <v>204</v>
      </c>
      <c r="E870" s="43"/>
      <c r="F870" s="234" t="s">
        <v>2370</v>
      </c>
      <c r="G870" s="43"/>
      <c r="H870" s="43"/>
      <c r="I870" s="230"/>
      <c r="J870" s="43"/>
      <c r="K870" s="43"/>
      <c r="L870" s="47"/>
      <c r="M870" s="231"/>
      <c r="N870" s="232"/>
      <c r="O870" s="87"/>
      <c r="P870" s="87"/>
      <c r="Q870" s="87"/>
      <c r="R870" s="87"/>
      <c r="S870" s="87"/>
      <c r="T870" s="88"/>
      <c r="U870" s="41"/>
      <c r="V870" s="41"/>
      <c r="W870" s="41"/>
      <c r="X870" s="41"/>
      <c r="Y870" s="41"/>
      <c r="Z870" s="41"/>
      <c r="AA870" s="41"/>
      <c r="AB870" s="41"/>
      <c r="AC870" s="41"/>
      <c r="AD870" s="41"/>
      <c r="AE870" s="41"/>
      <c r="AT870" s="20" t="s">
        <v>204</v>
      </c>
      <c r="AU870" s="20" t="s">
        <v>78</v>
      </c>
    </row>
    <row r="871" s="13" customFormat="1">
      <c r="A871" s="13"/>
      <c r="B871" s="235"/>
      <c r="C871" s="236"/>
      <c r="D871" s="228" t="s">
        <v>206</v>
      </c>
      <c r="E871" s="237" t="s">
        <v>19</v>
      </c>
      <c r="F871" s="238" t="s">
        <v>279</v>
      </c>
      <c r="G871" s="236"/>
      <c r="H871" s="237" t="s">
        <v>19</v>
      </c>
      <c r="I871" s="239"/>
      <c r="J871" s="236"/>
      <c r="K871" s="236"/>
      <c r="L871" s="240"/>
      <c r="M871" s="241"/>
      <c r="N871" s="242"/>
      <c r="O871" s="242"/>
      <c r="P871" s="242"/>
      <c r="Q871" s="242"/>
      <c r="R871" s="242"/>
      <c r="S871" s="242"/>
      <c r="T871" s="243"/>
      <c r="U871" s="13"/>
      <c r="V871" s="13"/>
      <c r="W871" s="13"/>
      <c r="X871" s="13"/>
      <c r="Y871" s="13"/>
      <c r="Z871" s="13"/>
      <c r="AA871" s="13"/>
      <c r="AB871" s="13"/>
      <c r="AC871" s="13"/>
      <c r="AD871" s="13"/>
      <c r="AE871" s="13"/>
      <c r="AT871" s="244" t="s">
        <v>206</v>
      </c>
      <c r="AU871" s="244" t="s">
        <v>78</v>
      </c>
      <c r="AV871" s="13" t="s">
        <v>76</v>
      </c>
      <c r="AW871" s="13" t="s">
        <v>31</v>
      </c>
      <c r="AX871" s="13" t="s">
        <v>69</v>
      </c>
      <c r="AY871" s="244" t="s">
        <v>193</v>
      </c>
    </row>
    <row r="872" s="14" customFormat="1">
      <c r="A872" s="14"/>
      <c r="B872" s="245"/>
      <c r="C872" s="246"/>
      <c r="D872" s="228" t="s">
        <v>206</v>
      </c>
      <c r="E872" s="247" t="s">
        <v>19</v>
      </c>
      <c r="F872" s="248" t="s">
        <v>2371</v>
      </c>
      <c r="G872" s="246"/>
      <c r="H872" s="249">
        <v>1.7</v>
      </c>
      <c r="I872" s="250"/>
      <c r="J872" s="246"/>
      <c r="K872" s="246"/>
      <c r="L872" s="251"/>
      <c r="M872" s="252"/>
      <c r="N872" s="253"/>
      <c r="O872" s="253"/>
      <c r="P872" s="253"/>
      <c r="Q872" s="253"/>
      <c r="R872" s="253"/>
      <c r="S872" s="253"/>
      <c r="T872" s="254"/>
      <c r="U872" s="14"/>
      <c r="V872" s="14"/>
      <c r="W872" s="14"/>
      <c r="X872" s="14"/>
      <c r="Y872" s="14"/>
      <c r="Z872" s="14"/>
      <c r="AA872" s="14"/>
      <c r="AB872" s="14"/>
      <c r="AC872" s="14"/>
      <c r="AD872" s="14"/>
      <c r="AE872" s="14"/>
      <c r="AT872" s="255" t="s">
        <v>206</v>
      </c>
      <c r="AU872" s="255" t="s">
        <v>78</v>
      </c>
      <c r="AV872" s="14" t="s">
        <v>78</v>
      </c>
      <c r="AW872" s="14" t="s">
        <v>31</v>
      </c>
      <c r="AX872" s="14" t="s">
        <v>76</v>
      </c>
      <c r="AY872" s="255" t="s">
        <v>193</v>
      </c>
    </row>
    <row r="873" s="2" customFormat="1" ht="16.5" customHeight="1">
      <c r="A873" s="41"/>
      <c r="B873" s="42"/>
      <c r="C873" s="274" t="s">
        <v>940</v>
      </c>
      <c r="D873" s="274" t="s">
        <v>1765</v>
      </c>
      <c r="E873" s="275" t="s">
        <v>2346</v>
      </c>
      <c r="F873" s="276" t="s">
        <v>2347</v>
      </c>
      <c r="G873" s="277" t="s">
        <v>198</v>
      </c>
      <c r="H873" s="278">
        <v>0.14099999999999999</v>
      </c>
      <c r="I873" s="279"/>
      <c r="J873" s="280">
        <f>ROUND(I873*H873,2)</f>
        <v>0</v>
      </c>
      <c r="K873" s="276" t="s">
        <v>199</v>
      </c>
      <c r="L873" s="281"/>
      <c r="M873" s="282" t="s">
        <v>19</v>
      </c>
      <c r="N873" s="283" t="s">
        <v>40</v>
      </c>
      <c r="O873" s="87"/>
      <c r="P873" s="224">
        <f>O873*H873</f>
        <v>0</v>
      </c>
      <c r="Q873" s="224">
        <v>0.025000000000000001</v>
      </c>
      <c r="R873" s="224">
        <f>Q873*H873</f>
        <v>0.0035249999999999999</v>
      </c>
      <c r="S873" s="224">
        <v>0</v>
      </c>
      <c r="T873" s="225">
        <f>S873*H873</f>
        <v>0</v>
      </c>
      <c r="U873" s="41"/>
      <c r="V873" s="41"/>
      <c r="W873" s="41"/>
      <c r="X873" s="41"/>
      <c r="Y873" s="41"/>
      <c r="Z873" s="41"/>
      <c r="AA873" s="41"/>
      <c r="AB873" s="41"/>
      <c r="AC873" s="41"/>
      <c r="AD873" s="41"/>
      <c r="AE873" s="41"/>
      <c r="AR873" s="226" t="s">
        <v>449</v>
      </c>
      <c r="AT873" s="226" t="s">
        <v>1765</v>
      </c>
      <c r="AU873" s="226" t="s">
        <v>78</v>
      </c>
      <c r="AY873" s="20" t="s">
        <v>193</v>
      </c>
      <c r="BE873" s="227">
        <f>IF(N873="základní",J873,0)</f>
        <v>0</v>
      </c>
      <c r="BF873" s="227">
        <f>IF(N873="snížená",J873,0)</f>
        <v>0</v>
      </c>
      <c r="BG873" s="227">
        <f>IF(N873="zákl. přenesená",J873,0)</f>
        <v>0</v>
      </c>
      <c r="BH873" s="227">
        <f>IF(N873="sníž. přenesená",J873,0)</f>
        <v>0</v>
      </c>
      <c r="BI873" s="227">
        <f>IF(N873="nulová",J873,0)</f>
        <v>0</v>
      </c>
      <c r="BJ873" s="20" t="s">
        <v>76</v>
      </c>
      <c r="BK873" s="227">
        <f>ROUND(I873*H873,2)</f>
        <v>0</v>
      </c>
      <c r="BL873" s="20" t="s">
        <v>323</v>
      </c>
      <c r="BM873" s="226" t="s">
        <v>2372</v>
      </c>
    </row>
    <row r="874" s="2" customFormat="1">
      <c r="A874" s="41"/>
      <c r="B874" s="42"/>
      <c r="C874" s="43"/>
      <c r="D874" s="228" t="s">
        <v>202</v>
      </c>
      <c r="E874" s="43"/>
      <c r="F874" s="229" t="s">
        <v>2347</v>
      </c>
      <c r="G874" s="43"/>
      <c r="H874" s="43"/>
      <c r="I874" s="230"/>
      <c r="J874" s="43"/>
      <c r="K874" s="43"/>
      <c r="L874" s="47"/>
      <c r="M874" s="231"/>
      <c r="N874" s="232"/>
      <c r="O874" s="87"/>
      <c r="P874" s="87"/>
      <c r="Q874" s="87"/>
      <c r="R874" s="87"/>
      <c r="S874" s="87"/>
      <c r="T874" s="88"/>
      <c r="U874" s="41"/>
      <c r="V874" s="41"/>
      <c r="W874" s="41"/>
      <c r="X874" s="41"/>
      <c r="Y874" s="41"/>
      <c r="Z874" s="41"/>
      <c r="AA874" s="41"/>
      <c r="AB874" s="41"/>
      <c r="AC874" s="41"/>
      <c r="AD874" s="41"/>
      <c r="AE874" s="41"/>
      <c r="AT874" s="20" t="s">
        <v>202</v>
      </c>
      <c r="AU874" s="20" t="s">
        <v>78</v>
      </c>
    </row>
    <row r="875" s="13" customFormat="1">
      <c r="A875" s="13"/>
      <c r="B875" s="235"/>
      <c r="C875" s="236"/>
      <c r="D875" s="228" t="s">
        <v>206</v>
      </c>
      <c r="E875" s="237" t="s">
        <v>19</v>
      </c>
      <c r="F875" s="238" t="s">
        <v>279</v>
      </c>
      <c r="G875" s="236"/>
      <c r="H875" s="237" t="s">
        <v>19</v>
      </c>
      <c r="I875" s="239"/>
      <c r="J875" s="236"/>
      <c r="K875" s="236"/>
      <c r="L875" s="240"/>
      <c r="M875" s="241"/>
      <c r="N875" s="242"/>
      <c r="O875" s="242"/>
      <c r="P875" s="242"/>
      <c r="Q875" s="242"/>
      <c r="R875" s="242"/>
      <c r="S875" s="242"/>
      <c r="T875" s="243"/>
      <c r="U875" s="13"/>
      <c r="V875" s="13"/>
      <c r="W875" s="13"/>
      <c r="X875" s="13"/>
      <c r="Y875" s="13"/>
      <c r="Z875" s="13"/>
      <c r="AA875" s="13"/>
      <c r="AB875" s="13"/>
      <c r="AC875" s="13"/>
      <c r="AD875" s="13"/>
      <c r="AE875" s="13"/>
      <c r="AT875" s="244" t="s">
        <v>206</v>
      </c>
      <c r="AU875" s="244" t="s">
        <v>78</v>
      </c>
      <c r="AV875" s="13" t="s">
        <v>76</v>
      </c>
      <c r="AW875" s="13" t="s">
        <v>31</v>
      </c>
      <c r="AX875" s="13" t="s">
        <v>69</v>
      </c>
      <c r="AY875" s="244" t="s">
        <v>193</v>
      </c>
    </row>
    <row r="876" s="14" customFormat="1">
      <c r="A876" s="14"/>
      <c r="B876" s="245"/>
      <c r="C876" s="246"/>
      <c r="D876" s="228" t="s">
        <v>206</v>
      </c>
      <c r="E876" s="247" t="s">
        <v>19</v>
      </c>
      <c r="F876" s="248" t="s">
        <v>2373</v>
      </c>
      <c r="G876" s="246"/>
      <c r="H876" s="249">
        <v>0.128</v>
      </c>
      <c r="I876" s="250"/>
      <c r="J876" s="246"/>
      <c r="K876" s="246"/>
      <c r="L876" s="251"/>
      <c r="M876" s="252"/>
      <c r="N876" s="253"/>
      <c r="O876" s="253"/>
      <c r="P876" s="253"/>
      <c r="Q876" s="253"/>
      <c r="R876" s="253"/>
      <c r="S876" s="253"/>
      <c r="T876" s="254"/>
      <c r="U876" s="14"/>
      <c r="V876" s="14"/>
      <c r="W876" s="14"/>
      <c r="X876" s="14"/>
      <c r="Y876" s="14"/>
      <c r="Z876" s="14"/>
      <c r="AA876" s="14"/>
      <c r="AB876" s="14"/>
      <c r="AC876" s="14"/>
      <c r="AD876" s="14"/>
      <c r="AE876" s="14"/>
      <c r="AT876" s="255" t="s">
        <v>206</v>
      </c>
      <c r="AU876" s="255" t="s">
        <v>78</v>
      </c>
      <c r="AV876" s="14" t="s">
        <v>78</v>
      </c>
      <c r="AW876" s="14" t="s">
        <v>31</v>
      </c>
      <c r="AX876" s="14" t="s">
        <v>76</v>
      </c>
      <c r="AY876" s="255" t="s">
        <v>193</v>
      </c>
    </row>
    <row r="877" s="14" customFormat="1">
      <c r="A877" s="14"/>
      <c r="B877" s="245"/>
      <c r="C877" s="246"/>
      <c r="D877" s="228" t="s">
        <v>206</v>
      </c>
      <c r="E877" s="246"/>
      <c r="F877" s="248" t="s">
        <v>2374</v>
      </c>
      <c r="G877" s="246"/>
      <c r="H877" s="249">
        <v>0.14099999999999999</v>
      </c>
      <c r="I877" s="250"/>
      <c r="J877" s="246"/>
      <c r="K877" s="246"/>
      <c r="L877" s="251"/>
      <c r="M877" s="252"/>
      <c r="N877" s="253"/>
      <c r="O877" s="253"/>
      <c r="P877" s="253"/>
      <c r="Q877" s="253"/>
      <c r="R877" s="253"/>
      <c r="S877" s="253"/>
      <c r="T877" s="254"/>
      <c r="U877" s="14"/>
      <c r="V877" s="14"/>
      <c r="W877" s="14"/>
      <c r="X877" s="14"/>
      <c r="Y877" s="14"/>
      <c r="Z877" s="14"/>
      <c r="AA877" s="14"/>
      <c r="AB877" s="14"/>
      <c r="AC877" s="14"/>
      <c r="AD877" s="14"/>
      <c r="AE877" s="14"/>
      <c r="AT877" s="255" t="s">
        <v>206</v>
      </c>
      <c r="AU877" s="255" t="s">
        <v>78</v>
      </c>
      <c r="AV877" s="14" t="s">
        <v>78</v>
      </c>
      <c r="AW877" s="14" t="s">
        <v>4</v>
      </c>
      <c r="AX877" s="14" t="s">
        <v>76</v>
      </c>
      <c r="AY877" s="255" t="s">
        <v>193</v>
      </c>
    </row>
    <row r="878" s="2" customFormat="1" ht="16.5" customHeight="1">
      <c r="A878" s="41"/>
      <c r="B878" s="42"/>
      <c r="C878" s="215" t="s">
        <v>2375</v>
      </c>
      <c r="D878" s="215" t="s">
        <v>195</v>
      </c>
      <c r="E878" s="216" t="s">
        <v>2376</v>
      </c>
      <c r="F878" s="217" t="s">
        <v>2377</v>
      </c>
      <c r="G878" s="218" t="s">
        <v>248</v>
      </c>
      <c r="H878" s="219">
        <v>0.68700000000000006</v>
      </c>
      <c r="I878" s="220"/>
      <c r="J878" s="221">
        <f>ROUND(I878*H878,2)</f>
        <v>0</v>
      </c>
      <c r="K878" s="217" t="s">
        <v>199</v>
      </c>
      <c r="L878" s="47"/>
      <c r="M878" s="222" t="s">
        <v>19</v>
      </c>
      <c r="N878" s="223" t="s">
        <v>40</v>
      </c>
      <c r="O878" s="87"/>
      <c r="P878" s="224">
        <f>O878*H878</f>
        <v>0</v>
      </c>
      <c r="Q878" s="224">
        <v>0</v>
      </c>
      <c r="R878" s="224">
        <f>Q878*H878</f>
        <v>0</v>
      </c>
      <c r="S878" s="224">
        <v>0</v>
      </c>
      <c r="T878" s="225">
        <f>S878*H878</f>
        <v>0</v>
      </c>
      <c r="U878" s="41"/>
      <c r="V878" s="41"/>
      <c r="W878" s="41"/>
      <c r="X878" s="41"/>
      <c r="Y878" s="41"/>
      <c r="Z878" s="41"/>
      <c r="AA878" s="41"/>
      <c r="AB878" s="41"/>
      <c r="AC878" s="41"/>
      <c r="AD878" s="41"/>
      <c r="AE878" s="41"/>
      <c r="AR878" s="226" t="s">
        <v>323</v>
      </c>
      <c r="AT878" s="226" t="s">
        <v>195</v>
      </c>
      <c r="AU878" s="226" t="s">
        <v>78</v>
      </c>
      <c r="AY878" s="20" t="s">
        <v>193</v>
      </c>
      <c r="BE878" s="227">
        <f>IF(N878="základní",J878,0)</f>
        <v>0</v>
      </c>
      <c r="BF878" s="227">
        <f>IF(N878="snížená",J878,0)</f>
        <v>0</v>
      </c>
      <c r="BG878" s="227">
        <f>IF(N878="zákl. přenesená",J878,0)</f>
        <v>0</v>
      </c>
      <c r="BH878" s="227">
        <f>IF(N878="sníž. přenesená",J878,0)</f>
        <v>0</v>
      </c>
      <c r="BI878" s="227">
        <f>IF(N878="nulová",J878,0)</f>
        <v>0</v>
      </c>
      <c r="BJ878" s="20" t="s">
        <v>76</v>
      </c>
      <c r="BK878" s="227">
        <f>ROUND(I878*H878,2)</f>
        <v>0</v>
      </c>
      <c r="BL878" s="20" t="s">
        <v>323</v>
      </c>
      <c r="BM878" s="226" t="s">
        <v>2378</v>
      </c>
    </row>
    <row r="879" s="2" customFormat="1">
      <c r="A879" s="41"/>
      <c r="B879" s="42"/>
      <c r="C879" s="43"/>
      <c r="D879" s="228" t="s">
        <v>202</v>
      </c>
      <c r="E879" s="43"/>
      <c r="F879" s="229" t="s">
        <v>2379</v>
      </c>
      <c r="G879" s="43"/>
      <c r="H879" s="43"/>
      <c r="I879" s="230"/>
      <c r="J879" s="43"/>
      <c r="K879" s="43"/>
      <c r="L879" s="47"/>
      <c r="M879" s="231"/>
      <c r="N879" s="232"/>
      <c r="O879" s="87"/>
      <c r="P879" s="87"/>
      <c r="Q879" s="87"/>
      <c r="R879" s="87"/>
      <c r="S879" s="87"/>
      <c r="T879" s="88"/>
      <c r="U879" s="41"/>
      <c r="V879" s="41"/>
      <c r="W879" s="41"/>
      <c r="X879" s="41"/>
      <c r="Y879" s="41"/>
      <c r="Z879" s="41"/>
      <c r="AA879" s="41"/>
      <c r="AB879" s="41"/>
      <c r="AC879" s="41"/>
      <c r="AD879" s="41"/>
      <c r="AE879" s="41"/>
      <c r="AT879" s="20" t="s">
        <v>202</v>
      </c>
      <c r="AU879" s="20" t="s">
        <v>78</v>
      </c>
    </row>
    <row r="880" s="2" customFormat="1">
      <c r="A880" s="41"/>
      <c r="B880" s="42"/>
      <c r="C880" s="43"/>
      <c r="D880" s="233" t="s">
        <v>204</v>
      </c>
      <c r="E880" s="43"/>
      <c r="F880" s="234" t="s">
        <v>2380</v>
      </c>
      <c r="G880" s="43"/>
      <c r="H880" s="43"/>
      <c r="I880" s="230"/>
      <c r="J880" s="43"/>
      <c r="K880" s="43"/>
      <c r="L880" s="47"/>
      <c r="M880" s="231"/>
      <c r="N880" s="232"/>
      <c r="O880" s="87"/>
      <c r="P880" s="87"/>
      <c r="Q880" s="87"/>
      <c r="R880" s="87"/>
      <c r="S880" s="87"/>
      <c r="T880" s="88"/>
      <c r="U880" s="41"/>
      <c r="V880" s="41"/>
      <c r="W880" s="41"/>
      <c r="X880" s="41"/>
      <c r="Y880" s="41"/>
      <c r="Z880" s="41"/>
      <c r="AA880" s="41"/>
      <c r="AB880" s="41"/>
      <c r="AC880" s="41"/>
      <c r="AD880" s="41"/>
      <c r="AE880" s="41"/>
      <c r="AT880" s="20" t="s">
        <v>204</v>
      </c>
      <c r="AU880" s="20" t="s">
        <v>78</v>
      </c>
    </row>
    <row r="881" s="12" customFormat="1" ht="22.8" customHeight="1">
      <c r="A881" s="12"/>
      <c r="B881" s="199"/>
      <c r="C881" s="200"/>
      <c r="D881" s="201" t="s">
        <v>68</v>
      </c>
      <c r="E881" s="213" t="s">
        <v>2381</v>
      </c>
      <c r="F881" s="213" t="s">
        <v>2382</v>
      </c>
      <c r="G881" s="200"/>
      <c r="H881" s="200"/>
      <c r="I881" s="203"/>
      <c r="J881" s="214">
        <f>BK881</f>
        <v>0</v>
      </c>
      <c r="K881" s="200"/>
      <c r="L881" s="205"/>
      <c r="M881" s="206"/>
      <c r="N881" s="207"/>
      <c r="O881" s="207"/>
      <c r="P881" s="208">
        <f>SUM(P882:P885)</f>
        <v>0</v>
      </c>
      <c r="Q881" s="207"/>
      <c r="R881" s="208">
        <f>SUM(R882:R885)</f>
        <v>0.0015</v>
      </c>
      <c r="S881" s="207"/>
      <c r="T881" s="209">
        <f>SUM(T882:T885)</f>
        <v>0</v>
      </c>
      <c r="U881" s="12"/>
      <c r="V881" s="12"/>
      <c r="W881" s="12"/>
      <c r="X881" s="12"/>
      <c r="Y881" s="12"/>
      <c r="Z881" s="12"/>
      <c r="AA881" s="12"/>
      <c r="AB881" s="12"/>
      <c r="AC881" s="12"/>
      <c r="AD881" s="12"/>
      <c r="AE881" s="12"/>
      <c r="AR881" s="210" t="s">
        <v>78</v>
      </c>
      <c r="AT881" s="211" t="s">
        <v>68</v>
      </c>
      <c r="AU881" s="211" t="s">
        <v>76</v>
      </c>
      <c r="AY881" s="210" t="s">
        <v>193</v>
      </c>
      <c r="BK881" s="212">
        <f>SUM(BK882:BK885)</f>
        <v>0</v>
      </c>
    </row>
    <row r="882" s="2" customFormat="1" ht="16.5" customHeight="1">
      <c r="A882" s="41"/>
      <c r="B882" s="42"/>
      <c r="C882" s="215" t="s">
        <v>2383</v>
      </c>
      <c r="D882" s="215" t="s">
        <v>195</v>
      </c>
      <c r="E882" s="216" t="s">
        <v>2384</v>
      </c>
      <c r="F882" s="217" t="s">
        <v>2385</v>
      </c>
      <c r="G882" s="218" t="s">
        <v>343</v>
      </c>
      <c r="H882" s="219">
        <v>1</v>
      </c>
      <c r="I882" s="220"/>
      <c r="J882" s="221">
        <f>ROUND(I882*H882,2)</f>
        <v>0</v>
      </c>
      <c r="K882" s="217" t="s">
        <v>19</v>
      </c>
      <c r="L882" s="47"/>
      <c r="M882" s="222" t="s">
        <v>19</v>
      </c>
      <c r="N882" s="223" t="s">
        <v>40</v>
      </c>
      <c r="O882" s="87"/>
      <c r="P882" s="224">
        <f>O882*H882</f>
        <v>0</v>
      </c>
      <c r="Q882" s="224">
        <v>0.0015</v>
      </c>
      <c r="R882" s="224">
        <f>Q882*H882</f>
        <v>0.0015</v>
      </c>
      <c r="S882" s="224">
        <v>0</v>
      </c>
      <c r="T882" s="225">
        <f>S882*H882</f>
        <v>0</v>
      </c>
      <c r="U882" s="41"/>
      <c r="V882" s="41"/>
      <c r="W882" s="41"/>
      <c r="X882" s="41"/>
      <c r="Y882" s="41"/>
      <c r="Z882" s="41"/>
      <c r="AA882" s="41"/>
      <c r="AB882" s="41"/>
      <c r="AC882" s="41"/>
      <c r="AD882" s="41"/>
      <c r="AE882" s="41"/>
      <c r="AR882" s="226" t="s">
        <v>323</v>
      </c>
      <c r="AT882" s="226" t="s">
        <v>195</v>
      </c>
      <c r="AU882" s="226" t="s">
        <v>78</v>
      </c>
      <c r="AY882" s="20" t="s">
        <v>193</v>
      </c>
      <c r="BE882" s="227">
        <f>IF(N882="základní",J882,0)</f>
        <v>0</v>
      </c>
      <c r="BF882" s="227">
        <f>IF(N882="snížená",J882,0)</f>
        <v>0</v>
      </c>
      <c r="BG882" s="227">
        <f>IF(N882="zákl. přenesená",J882,0)</f>
        <v>0</v>
      </c>
      <c r="BH882" s="227">
        <f>IF(N882="sníž. přenesená",J882,0)</f>
        <v>0</v>
      </c>
      <c r="BI882" s="227">
        <f>IF(N882="nulová",J882,0)</f>
        <v>0</v>
      </c>
      <c r="BJ882" s="20" t="s">
        <v>76</v>
      </c>
      <c r="BK882" s="227">
        <f>ROUND(I882*H882,2)</f>
        <v>0</v>
      </c>
      <c r="BL882" s="20" t="s">
        <v>323</v>
      </c>
      <c r="BM882" s="226" t="s">
        <v>2386</v>
      </c>
    </row>
    <row r="883" s="2" customFormat="1">
      <c r="A883" s="41"/>
      <c r="B883" s="42"/>
      <c r="C883" s="43"/>
      <c r="D883" s="228" t="s">
        <v>202</v>
      </c>
      <c r="E883" s="43"/>
      <c r="F883" s="229" t="s">
        <v>2385</v>
      </c>
      <c r="G883" s="43"/>
      <c r="H883" s="43"/>
      <c r="I883" s="230"/>
      <c r="J883" s="43"/>
      <c r="K883" s="43"/>
      <c r="L883" s="47"/>
      <c r="M883" s="231"/>
      <c r="N883" s="232"/>
      <c r="O883" s="87"/>
      <c r="P883" s="87"/>
      <c r="Q883" s="87"/>
      <c r="R883" s="87"/>
      <c r="S883" s="87"/>
      <c r="T883" s="88"/>
      <c r="U883" s="41"/>
      <c r="V883" s="41"/>
      <c r="W883" s="41"/>
      <c r="X883" s="41"/>
      <c r="Y883" s="41"/>
      <c r="Z883" s="41"/>
      <c r="AA883" s="41"/>
      <c r="AB883" s="41"/>
      <c r="AC883" s="41"/>
      <c r="AD883" s="41"/>
      <c r="AE883" s="41"/>
      <c r="AT883" s="20" t="s">
        <v>202</v>
      </c>
      <c r="AU883" s="20" t="s">
        <v>78</v>
      </c>
    </row>
    <row r="884" s="13" customFormat="1">
      <c r="A884" s="13"/>
      <c r="B884" s="235"/>
      <c r="C884" s="236"/>
      <c r="D884" s="228" t="s">
        <v>206</v>
      </c>
      <c r="E884" s="237" t="s">
        <v>19</v>
      </c>
      <c r="F884" s="238" t="s">
        <v>279</v>
      </c>
      <c r="G884" s="236"/>
      <c r="H884" s="237" t="s">
        <v>19</v>
      </c>
      <c r="I884" s="239"/>
      <c r="J884" s="236"/>
      <c r="K884" s="236"/>
      <c r="L884" s="240"/>
      <c r="M884" s="241"/>
      <c r="N884" s="242"/>
      <c r="O884" s="242"/>
      <c r="P884" s="242"/>
      <c r="Q884" s="242"/>
      <c r="R884" s="242"/>
      <c r="S884" s="242"/>
      <c r="T884" s="243"/>
      <c r="U884" s="13"/>
      <c r="V884" s="13"/>
      <c r="W884" s="13"/>
      <c r="X884" s="13"/>
      <c r="Y884" s="13"/>
      <c r="Z884" s="13"/>
      <c r="AA884" s="13"/>
      <c r="AB884" s="13"/>
      <c r="AC884" s="13"/>
      <c r="AD884" s="13"/>
      <c r="AE884" s="13"/>
      <c r="AT884" s="244" t="s">
        <v>206</v>
      </c>
      <c r="AU884" s="244" t="s">
        <v>78</v>
      </c>
      <c r="AV884" s="13" t="s">
        <v>76</v>
      </c>
      <c r="AW884" s="13" t="s">
        <v>31</v>
      </c>
      <c r="AX884" s="13" t="s">
        <v>69</v>
      </c>
      <c r="AY884" s="244" t="s">
        <v>193</v>
      </c>
    </row>
    <row r="885" s="14" customFormat="1">
      <c r="A885" s="14"/>
      <c r="B885" s="245"/>
      <c r="C885" s="246"/>
      <c r="D885" s="228" t="s">
        <v>206</v>
      </c>
      <c r="E885" s="247" t="s">
        <v>19</v>
      </c>
      <c r="F885" s="248" t="s">
        <v>76</v>
      </c>
      <c r="G885" s="246"/>
      <c r="H885" s="249">
        <v>1</v>
      </c>
      <c r="I885" s="250"/>
      <c r="J885" s="246"/>
      <c r="K885" s="246"/>
      <c r="L885" s="251"/>
      <c r="M885" s="252"/>
      <c r="N885" s="253"/>
      <c r="O885" s="253"/>
      <c r="P885" s="253"/>
      <c r="Q885" s="253"/>
      <c r="R885" s="253"/>
      <c r="S885" s="253"/>
      <c r="T885" s="254"/>
      <c r="U885" s="14"/>
      <c r="V885" s="14"/>
      <c r="W885" s="14"/>
      <c r="X885" s="14"/>
      <c r="Y885" s="14"/>
      <c r="Z885" s="14"/>
      <c r="AA885" s="14"/>
      <c r="AB885" s="14"/>
      <c r="AC885" s="14"/>
      <c r="AD885" s="14"/>
      <c r="AE885" s="14"/>
      <c r="AT885" s="255" t="s">
        <v>206</v>
      </c>
      <c r="AU885" s="255" t="s">
        <v>78</v>
      </c>
      <c r="AV885" s="14" t="s">
        <v>78</v>
      </c>
      <c r="AW885" s="14" t="s">
        <v>31</v>
      </c>
      <c r="AX885" s="14" t="s">
        <v>76</v>
      </c>
      <c r="AY885" s="255" t="s">
        <v>193</v>
      </c>
    </row>
    <row r="886" s="12" customFormat="1" ht="22.8" customHeight="1">
      <c r="A886" s="12"/>
      <c r="B886" s="199"/>
      <c r="C886" s="200"/>
      <c r="D886" s="201" t="s">
        <v>68</v>
      </c>
      <c r="E886" s="213" t="s">
        <v>737</v>
      </c>
      <c r="F886" s="213" t="s">
        <v>738</v>
      </c>
      <c r="G886" s="200"/>
      <c r="H886" s="200"/>
      <c r="I886" s="203"/>
      <c r="J886" s="214">
        <f>BK886</f>
        <v>0</v>
      </c>
      <c r="K886" s="200"/>
      <c r="L886" s="205"/>
      <c r="M886" s="206"/>
      <c r="N886" s="207"/>
      <c r="O886" s="207"/>
      <c r="P886" s="208">
        <f>SUM(P887:P898)</f>
        <v>0</v>
      </c>
      <c r="Q886" s="207"/>
      <c r="R886" s="208">
        <f>SUM(R887:R898)</f>
        <v>0.012138</v>
      </c>
      <c r="S886" s="207"/>
      <c r="T886" s="209">
        <f>SUM(T887:T898)</f>
        <v>0</v>
      </c>
      <c r="U886" s="12"/>
      <c r="V886" s="12"/>
      <c r="W886" s="12"/>
      <c r="X886" s="12"/>
      <c r="Y886" s="12"/>
      <c r="Z886" s="12"/>
      <c r="AA886" s="12"/>
      <c r="AB886" s="12"/>
      <c r="AC886" s="12"/>
      <c r="AD886" s="12"/>
      <c r="AE886" s="12"/>
      <c r="AR886" s="210" t="s">
        <v>78</v>
      </c>
      <c r="AT886" s="211" t="s">
        <v>68</v>
      </c>
      <c r="AU886" s="211" t="s">
        <v>76</v>
      </c>
      <c r="AY886" s="210" t="s">
        <v>193</v>
      </c>
      <c r="BK886" s="212">
        <f>SUM(BK887:BK898)</f>
        <v>0</v>
      </c>
    </row>
    <row r="887" s="2" customFormat="1" ht="16.5" customHeight="1">
      <c r="A887" s="41"/>
      <c r="B887" s="42"/>
      <c r="C887" s="215" t="s">
        <v>2387</v>
      </c>
      <c r="D887" s="215" t="s">
        <v>195</v>
      </c>
      <c r="E887" s="216" t="s">
        <v>2388</v>
      </c>
      <c r="F887" s="217" t="s">
        <v>2389</v>
      </c>
      <c r="G887" s="218" t="s">
        <v>258</v>
      </c>
      <c r="H887" s="219">
        <v>5</v>
      </c>
      <c r="I887" s="220"/>
      <c r="J887" s="221">
        <f>ROUND(I887*H887,2)</f>
        <v>0</v>
      </c>
      <c r="K887" s="217" t="s">
        <v>19</v>
      </c>
      <c r="L887" s="47"/>
      <c r="M887" s="222" t="s">
        <v>19</v>
      </c>
      <c r="N887" s="223" t="s">
        <v>40</v>
      </c>
      <c r="O887" s="87"/>
      <c r="P887" s="224">
        <f>O887*H887</f>
        <v>0</v>
      </c>
      <c r="Q887" s="224">
        <v>0</v>
      </c>
      <c r="R887" s="224">
        <f>Q887*H887</f>
        <v>0</v>
      </c>
      <c r="S887" s="224">
        <v>0</v>
      </c>
      <c r="T887" s="225">
        <f>S887*H887</f>
        <v>0</v>
      </c>
      <c r="U887" s="41"/>
      <c r="V887" s="41"/>
      <c r="W887" s="41"/>
      <c r="X887" s="41"/>
      <c r="Y887" s="41"/>
      <c r="Z887" s="41"/>
      <c r="AA887" s="41"/>
      <c r="AB887" s="41"/>
      <c r="AC887" s="41"/>
      <c r="AD887" s="41"/>
      <c r="AE887" s="41"/>
      <c r="AR887" s="226" t="s">
        <v>323</v>
      </c>
      <c r="AT887" s="226" t="s">
        <v>195</v>
      </c>
      <c r="AU887" s="226" t="s">
        <v>78</v>
      </c>
      <c r="AY887" s="20" t="s">
        <v>193</v>
      </c>
      <c r="BE887" s="227">
        <f>IF(N887="základní",J887,0)</f>
        <v>0</v>
      </c>
      <c r="BF887" s="227">
        <f>IF(N887="snížená",J887,0)</f>
        <v>0</v>
      </c>
      <c r="BG887" s="227">
        <f>IF(N887="zákl. přenesená",J887,0)</f>
        <v>0</v>
      </c>
      <c r="BH887" s="227">
        <f>IF(N887="sníž. přenesená",J887,0)</f>
        <v>0</v>
      </c>
      <c r="BI887" s="227">
        <f>IF(N887="nulová",J887,0)</f>
        <v>0</v>
      </c>
      <c r="BJ887" s="20" t="s">
        <v>76</v>
      </c>
      <c r="BK887" s="227">
        <f>ROUND(I887*H887,2)</f>
        <v>0</v>
      </c>
      <c r="BL887" s="20" t="s">
        <v>323</v>
      </c>
      <c r="BM887" s="226" t="s">
        <v>2390</v>
      </c>
    </row>
    <row r="888" s="2" customFormat="1">
      <c r="A888" s="41"/>
      <c r="B888" s="42"/>
      <c r="C888" s="43"/>
      <c r="D888" s="228" t="s">
        <v>202</v>
      </c>
      <c r="E888" s="43"/>
      <c r="F888" s="229" t="s">
        <v>2391</v>
      </c>
      <c r="G888" s="43"/>
      <c r="H888" s="43"/>
      <c r="I888" s="230"/>
      <c r="J888" s="43"/>
      <c r="K888" s="43"/>
      <c r="L888" s="47"/>
      <c r="M888" s="231"/>
      <c r="N888" s="232"/>
      <c r="O888" s="87"/>
      <c r="P888" s="87"/>
      <c r="Q888" s="87"/>
      <c r="R888" s="87"/>
      <c r="S888" s="87"/>
      <c r="T888" s="88"/>
      <c r="U888" s="41"/>
      <c r="V888" s="41"/>
      <c r="W888" s="41"/>
      <c r="X888" s="41"/>
      <c r="Y888" s="41"/>
      <c r="Z888" s="41"/>
      <c r="AA888" s="41"/>
      <c r="AB888" s="41"/>
      <c r="AC888" s="41"/>
      <c r="AD888" s="41"/>
      <c r="AE888" s="41"/>
      <c r="AT888" s="20" t="s">
        <v>202</v>
      </c>
      <c r="AU888" s="20" t="s">
        <v>78</v>
      </c>
    </row>
    <row r="889" s="13" customFormat="1">
      <c r="A889" s="13"/>
      <c r="B889" s="235"/>
      <c r="C889" s="236"/>
      <c r="D889" s="228" t="s">
        <v>206</v>
      </c>
      <c r="E889" s="237" t="s">
        <v>19</v>
      </c>
      <c r="F889" s="238" t="s">
        <v>279</v>
      </c>
      <c r="G889" s="236"/>
      <c r="H889" s="237" t="s">
        <v>19</v>
      </c>
      <c r="I889" s="239"/>
      <c r="J889" s="236"/>
      <c r="K889" s="236"/>
      <c r="L889" s="240"/>
      <c r="M889" s="241"/>
      <c r="N889" s="242"/>
      <c r="O889" s="242"/>
      <c r="P889" s="242"/>
      <c r="Q889" s="242"/>
      <c r="R889" s="242"/>
      <c r="S889" s="242"/>
      <c r="T889" s="243"/>
      <c r="U889" s="13"/>
      <c r="V889" s="13"/>
      <c r="W889" s="13"/>
      <c r="X889" s="13"/>
      <c r="Y889" s="13"/>
      <c r="Z889" s="13"/>
      <c r="AA889" s="13"/>
      <c r="AB889" s="13"/>
      <c r="AC889" s="13"/>
      <c r="AD889" s="13"/>
      <c r="AE889" s="13"/>
      <c r="AT889" s="244" t="s">
        <v>206</v>
      </c>
      <c r="AU889" s="244" t="s">
        <v>78</v>
      </c>
      <c r="AV889" s="13" t="s">
        <v>76</v>
      </c>
      <c r="AW889" s="13" t="s">
        <v>31</v>
      </c>
      <c r="AX889" s="13" t="s">
        <v>69</v>
      </c>
      <c r="AY889" s="244" t="s">
        <v>193</v>
      </c>
    </row>
    <row r="890" s="14" customFormat="1">
      <c r="A890" s="14"/>
      <c r="B890" s="245"/>
      <c r="C890" s="246"/>
      <c r="D890" s="228" t="s">
        <v>206</v>
      </c>
      <c r="E890" s="247" t="s">
        <v>19</v>
      </c>
      <c r="F890" s="248" t="s">
        <v>2392</v>
      </c>
      <c r="G890" s="246"/>
      <c r="H890" s="249">
        <v>5</v>
      </c>
      <c r="I890" s="250"/>
      <c r="J890" s="246"/>
      <c r="K890" s="246"/>
      <c r="L890" s="251"/>
      <c r="M890" s="252"/>
      <c r="N890" s="253"/>
      <c r="O890" s="253"/>
      <c r="P890" s="253"/>
      <c r="Q890" s="253"/>
      <c r="R890" s="253"/>
      <c r="S890" s="253"/>
      <c r="T890" s="254"/>
      <c r="U890" s="14"/>
      <c r="V890" s="14"/>
      <c r="W890" s="14"/>
      <c r="X890" s="14"/>
      <c r="Y890" s="14"/>
      <c r="Z890" s="14"/>
      <c r="AA890" s="14"/>
      <c r="AB890" s="14"/>
      <c r="AC890" s="14"/>
      <c r="AD890" s="14"/>
      <c r="AE890" s="14"/>
      <c r="AT890" s="255" t="s">
        <v>206</v>
      </c>
      <c r="AU890" s="255" t="s">
        <v>78</v>
      </c>
      <c r="AV890" s="14" t="s">
        <v>78</v>
      </c>
      <c r="AW890" s="14" t="s">
        <v>31</v>
      </c>
      <c r="AX890" s="14" t="s">
        <v>76</v>
      </c>
      <c r="AY890" s="255" t="s">
        <v>193</v>
      </c>
    </row>
    <row r="891" s="2" customFormat="1" ht="16.5" customHeight="1">
      <c r="A891" s="41"/>
      <c r="B891" s="42"/>
      <c r="C891" s="215" t="s">
        <v>2393</v>
      </c>
      <c r="D891" s="215" t="s">
        <v>195</v>
      </c>
      <c r="E891" s="216" t="s">
        <v>2394</v>
      </c>
      <c r="F891" s="217" t="s">
        <v>2395</v>
      </c>
      <c r="G891" s="218" t="s">
        <v>258</v>
      </c>
      <c r="H891" s="219">
        <v>0.84999999999999998</v>
      </c>
      <c r="I891" s="220"/>
      <c r="J891" s="221">
        <f>ROUND(I891*H891,2)</f>
        <v>0</v>
      </c>
      <c r="K891" s="217" t="s">
        <v>199</v>
      </c>
      <c r="L891" s="47"/>
      <c r="M891" s="222" t="s">
        <v>19</v>
      </c>
      <c r="N891" s="223" t="s">
        <v>40</v>
      </c>
      <c r="O891" s="87"/>
      <c r="P891" s="224">
        <f>O891*H891</f>
        <v>0</v>
      </c>
      <c r="Q891" s="224">
        <v>0.014279999999999999</v>
      </c>
      <c r="R891" s="224">
        <f>Q891*H891</f>
        <v>0.012138</v>
      </c>
      <c r="S891" s="224">
        <v>0</v>
      </c>
      <c r="T891" s="225">
        <f>S891*H891</f>
        <v>0</v>
      </c>
      <c r="U891" s="41"/>
      <c r="V891" s="41"/>
      <c r="W891" s="41"/>
      <c r="X891" s="41"/>
      <c r="Y891" s="41"/>
      <c r="Z891" s="41"/>
      <c r="AA891" s="41"/>
      <c r="AB891" s="41"/>
      <c r="AC891" s="41"/>
      <c r="AD891" s="41"/>
      <c r="AE891" s="41"/>
      <c r="AR891" s="226" t="s">
        <v>323</v>
      </c>
      <c r="AT891" s="226" t="s">
        <v>195</v>
      </c>
      <c r="AU891" s="226" t="s">
        <v>78</v>
      </c>
      <c r="AY891" s="20" t="s">
        <v>193</v>
      </c>
      <c r="BE891" s="227">
        <f>IF(N891="základní",J891,0)</f>
        <v>0</v>
      </c>
      <c r="BF891" s="227">
        <f>IF(N891="snížená",J891,0)</f>
        <v>0</v>
      </c>
      <c r="BG891" s="227">
        <f>IF(N891="zákl. přenesená",J891,0)</f>
        <v>0</v>
      </c>
      <c r="BH891" s="227">
        <f>IF(N891="sníž. přenesená",J891,0)</f>
        <v>0</v>
      </c>
      <c r="BI891" s="227">
        <f>IF(N891="nulová",J891,0)</f>
        <v>0</v>
      </c>
      <c r="BJ891" s="20" t="s">
        <v>76</v>
      </c>
      <c r="BK891" s="227">
        <f>ROUND(I891*H891,2)</f>
        <v>0</v>
      </c>
      <c r="BL891" s="20" t="s">
        <v>323</v>
      </c>
      <c r="BM891" s="226" t="s">
        <v>2396</v>
      </c>
    </row>
    <row r="892" s="2" customFormat="1">
      <c r="A892" s="41"/>
      <c r="B892" s="42"/>
      <c r="C892" s="43"/>
      <c r="D892" s="228" t="s">
        <v>202</v>
      </c>
      <c r="E892" s="43"/>
      <c r="F892" s="229" t="s">
        <v>2397</v>
      </c>
      <c r="G892" s="43"/>
      <c r="H892" s="43"/>
      <c r="I892" s="230"/>
      <c r="J892" s="43"/>
      <c r="K892" s="43"/>
      <c r="L892" s="47"/>
      <c r="M892" s="231"/>
      <c r="N892" s="232"/>
      <c r="O892" s="87"/>
      <c r="P892" s="87"/>
      <c r="Q892" s="87"/>
      <c r="R892" s="87"/>
      <c r="S892" s="87"/>
      <c r="T892" s="88"/>
      <c r="U892" s="41"/>
      <c r="V892" s="41"/>
      <c r="W892" s="41"/>
      <c r="X892" s="41"/>
      <c r="Y892" s="41"/>
      <c r="Z892" s="41"/>
      <c r="AA892" s="41"/>
      <c r="AB892" s="41"/>
      <c r="AC892" s="41"/>
      <c r="AD892" s="41"/>
      <c r="AE892" s="41"/>
      <c r="AT892" s="20" t="s">
        <v>202</v>
      </c>
      <c r="AU892" s="20" t="s">
        <v>78</v>
      </c>
    </row>
    <row r="893" s="2" customFormat="1">
      <c r="A893" s="41"/>
      <c r="B893" s="42"/>
      <c r="C893" s="43"/>
      <c r="D893" s="233" t="s">
        <v>204</v>
      </c>
      <c r="E893" s="43"/>
      <c r="F893" s="234" t="s">
        <v>2398</v>
      </c>
      <c r="G893" s="43"/>
      <c r="H893" s="43"/>
      <c r="I893" s="230"/>
      <c r="J893" s="43"/>
      <c r="K893" s="43"/>
      <c r="L893" s="47"/>
      <c r="M893" s="231"/>
      <c r="N893" s="232"/>
      <c r="O893" s="87"/>
      <c r="P893" s="87"/>
      <c r="Q893" s="87"/>
      <c r="R893" s="87"/>
      <c r="S893" s="87"/>
      <c r="T893" s="88"/>
      <c r="U893" s="41"/>
      <c r="V893" s="41"/>
      <c r="W893" s="41"/>
      <c r="X893" s="41"/>
      <c r="Y893" s="41"/>
      <c r="Z893" s="41"/>
      <c r="AA893" s="41"/>
      <c r="AB893" s="41"/>
      <c r="AC893" s="41"/>
      <c r="AD893" s="41"/>
      <c r="AE893" s="41"/>
      <c r="AT893" s="20" t="s">
        <v>204</v>
      </c>
      <c r="AU893" s="20" t="s">
        <v>78</v>
      </c>
    </row>
    <row r="894" s="13" customFormat="1">
      <c r="A894" s="13"/>
      <c r="B894" s="235"/>
      <c r="C894" s="236"/>
      <c r="D894" s="228" t="s">
        <v>206</v>
      </c>
      <c r="E894" s="237" t="s">
        <v>19</v>
      </c>
      <c r="F894" s="238" t="s">
        <v>279</v>
      </c>
      <c r="G894" s="236"/>
      <c r="H894" s="237" t="s">
        <v>19</v>
      </c>
      <c r="I894" s="239"/>
      <c r="J894" s="236"/>
      <c r="K894" s="236"/>
      <c r="L894" s="240"/>
      <c r="M894" s="241"/>
      <c r="N894" s="242"/>
      <c r="O894" s="242"/>
      <c r="P894" s="242"/>
      <c r="Q894" s="242"/>
      <c r="R894" s="242"/>
      <c r="S894" s="242"/>
      <c r="T894" s="243"/>
      <c r="U894" s="13"/>
      <c r="V894" s="13"/>
      <c r="W894" s="13"/>
      <c r="X894" s="13"/>
      <c r="Y894" s="13"/>
      <c r="Z894" s="13"/>
      <c r="AA894" s="13"/>
      <c r="AB894" s="13"/>
      <c r="AC894" s="13"/>
      <c r="AD894" s="13"/>
      <c r="AE894" s="13"/>
      <c r="AT894" s="244" t="s">
        <v>206</v>
      </c>
      <c r="AU894" s="244" t="s">
        <v>78</v>
      </c>
      <c r="AV894" s="13" t="s">
        <v>76</v>
      </c>
      <c r="AW894" s="13" t="s">
        <v>31</v>
      </c>
      <c r="AX894" s="13" t="s">
        <v>69</v>
      </c>
      <c r="AY894" s="244" t="s">
        <v>193</v>
      </c>
    </row>
    <row r="895" s="14" customFormat="1">
      <c r="A895" s="14"/>
      <c r="B895" s="245"/>
      <c r="C895" s="246"/>
      <c r="D895" s="228" t="s">
        <v>206</v>
      </c>
      <c r="E895" s="247" t="s">
        <v>19</v>
      </c>
      <c r="F895" s="248" t="s">
        <v>2399</v>
      </c>
      <c r="G895" s="246"/>
      <c r="H895" s="249">
        <v>0.84999999999999998</v>
      </c>
      <c r="I895" s="250"/>
      <c r="J895" s="246"/>
      <c r="K895" s="246"/>
      <c r="L895" s="251"/>
      <c r="M895" s="252"/>
      <c r="N895" s="253"/>
      <c r="O895" s="253"/>
      <c r="P895" s="253"/>
      <c r="Q895" s="253"/>
      <c r="R895" s="253"/>
      <c r="S895" s="253"/>
      <c r="T895" s="254"/>
      <c r="U895" s="14"/>
      <c r="V895" s="14"/>
      <c r="W895" s="14"/>
      <c r="X895" s="14"/>
      <c r="Y895" s="14"/>
      <c r="Z895" s="14"/>
      <c r="AA895" s="14"/>
      <c r="AB895" s="14"/>
      <c r="AC895" s="14"/>
      <c r="AD895" s="14"/>
      <c r="AE895" s="14"/>
      <c r="AT895" s="255" t="s">
        <v>206</v>
      </c>
      <c r="AU895" s="255" t="s">
        <v>78</v>
      </c>
      <c r="AV895" s="14" t="s">
        <v>78</v>
      </c>
      <c r="AW895" s="14" t="s">
        <v>31</v>
      </c>
      <c r="AX895" s="14" t="s">
        <v>76</v>
      </c>
      <c r="AY895" s="255" t="s">
        <v>193</v>
      </c>
    </row>
    <row r="896" s="2" customFormat="1" ht="16.5" customHeight="1">
      <c r="A896" s="41"/>
      <c r="B896" s="42"/>
      <c r="C896" s="215" t="s">
        <v>2400</v>
      </c>
      <c r="D896" s="215" t="s">
        <v>195</v>
      </c>
      <c r="E896" s="216" t="s">
        <v>2401</v>
      </c>
      <c r="F896" s="217" t="s">
        <v>2402</v>
      </c>
      <c r="G896" s="218" t="s">
        <v>248</v>
      </c>
      <c r="H896" s="219">
        <v>0.012</v>
      </c>
      <c r="I896" s="220"/>
      <c r="J896" s="221">
        <f>ROUND(I896*H896,2)</f>
        <v>0</v>
      </c>
      <c r="K896" s="217" t="s">
        <v>199</v>
      </c>
      <c r="L896" s="47"/>
      <c r="M896" s="222" t="s">
        <v>19</v>
      </c>
      <c r="N896" s="223" t="s">
        <v>40</v>
      </c>
      <c r="O896" s="87"/>
      <c r="P896" s="224">
        <f>O896*H896</f>
        <v>0</v>
      </c>
      <c r="Q896" s="224">
        <v>0</v>
      </c>
      <c r="R896" s="224">
        <f>Q896*H896</f>
        <v>0</v>
      </c>
      <c r="S896" s="224">
        <v>0</v>
      </c>
      <c r="T896" s="225">
        <f>S896*H896</f>
        <v>0</v>
      </c>
      <c r="U896" s="41"/>
      <c r="V896" s="41"/>
      <c r="W896" s="41"/>
      <c r="X896" s="41"/>
      <c r="Y896" s="41"/>
      <c r="Z896" s="41"/>
      <c r="AA896" s="41"/>
      <c r="AB896" s="41"/>
      <c r="AC896" s="41"/>
      <c r="AD896" s="41"/>
      <c r="AE896" s="41"/>
      <c r="AR896" s="226" t="s">
        <v>323</v>
      </c>
      <c r="AT896" s="226" t="s">
        <v>195</v>
      </c>
      <c r="AU896" s="226" t="s">
        <v>78</v>
      </c>
      <c r="AY896" s="20" t="s">
        <v>193</v>
      </c>
      <c r="BE896" s="227">
        <f>IF(N896="základní",J896,0)</f>
        <v>0</v>
      </c>
      <c r="BF896" s="227">
        <f>IF(N896="snížená",J896,0)</f>
        <v>0</v>
      </c>
      <c r="BG896" s="227">
        <f>IF(N896="zákl. přenesená",J896,0)</f>
        <v>0</v>
      </c>
      <c r="BH896" s="227">
        <f>IF(N896="sníž. přenesená",J896,0)</f>
        <v>0</v>
      </c>
      <c r="BI896" s="227">
        <f>IF(N896="nulová",J896,0)</f>
        <v>0</v>
      </c>
      <c r="BJ896" s="20" t="s">
        <v>76</v>
      </c>
      <c r="BK896" s="227">
        <f>ROUND(I896*H896,2)</f>
        <v>0</v>
      </c>
      <c r="BL896" s="20" t="s">
        <v>323</v>
      </c>
      <c r="BM896" s="226" t="s">
        <v>2403</v>
      </c>
    </row>
    <row r="897" s="2" customFormat="1">
      <c r="A897" s="41"/>
      <c r="B897" s="42"/>
      <c r="C897" s="43"/>
      <c r="D897" s="228" t="s">
        <v>202</v>
      </c>
      <c r="E897" s="43"/>
      <c r="F897" s="229" t="s">
        <v>2404</v>
      </c>
      <c r="G897" s="43"/>
      <c r="H897" s="43"/>
      <c r="I897" s="230"/>
      <c r="J897" s="43"/>
      <c r="K897" s="43"/>
      <c r="L897" s="47"/>
      <c r="M897" s="231"/>
      <c r="N897" s="232"/>
      <c r="O897" s="87"/>
      <c r="P897" s="87"/>
      <c r="Q897" s="87"/>
      <c r="R897" s="87"/>
      <c r="S897" s="87"/>
      <c r="T897" s="88"/>
      <c r="U897" s="41"/>
      <c r="V897" s="41"/>
      <c r="W897" s="41"/>
      <c r="X897" s="41"/>
      <c r="Y897" s="41"/>
      <c r="Z897" s="41"/>
      <c r="AA897" s="41"/>
      <c r="AB897" s="41"/>
      <c r="AC897" s="41"/>
      <c r="AD897" s="41"/>
      <c r="AE897" s="41"/>
      <c r="AT897" s="20" t="s">
        <v>202</v>
      </c>
      <c r="AU897" s="20" t="s">
        <v>78</v>
      </c>
    </row>
    <row r="898" s="2" customFormat="1">
      <c r="A898" s="41"/>
      <c r="B898" s="42"/>
      <c r="C898" s="43"/>
      <c r="D898" s="233" t="s">
        <v>204</v>
      </c>
      <c r="E898" s="43"/>
      <c r="F898" s="234" t="s">
        <v>2405</v>
      </c>
      <c r="G898" s="43"/>
      <c r="H898" s="43"/>
      <c r="I898" s="230"/>
      <c r="J898" s="43"/>
      <c r="K898" s="43"/>
      <c r="L898" s="47"/>
      <c r="M898" s="231"/>
      <c r="N898" s="232"/>
      <c r="O898" s="87"/>
      <c r="P898" s="87"/>
      <c r="Q898" s="87"/>
      <c r="R898" s="87"/>
      <c r="S898" s="87"/>
      <c r="T898" s="88"/>
      <c r="U898" s="41"/>
      <c r="V898" s="41"/>
      <c r="W898" s="41"/>
      <c r="X898" s="41"/>
      <c r="Y898" s="41"/>
      <c r="Z898" s="41"/>
      <c r="AA898" s="41"/>
      <c r="AB898" s="41"/>
      <c r="AC898" s="41"/>
      <c r="AD898" s="41"/>
      <c r="AE898" s="41"/>
      <c r="AT898" s="20" t="s">
        <v>204</v>
      </c>
      <c r="AU898" s="20" t="s">
        <v>78</v>
      </c>
    </row>
    <row r="899" s="12" customFormat="1" ht="22.8" customHeight="1">
      <c r="A899" s="12"/>
      <c r="B899" s="199"/>
      <c r="C899" s="200"/>
      <c r="D899" s="201" t="s">
        <v>68</v>
      </c>
      <c r="E899" s="213" t="s">
        <v>1607</v>
      </c>
      <c r="F899" s="213" t="s">
        <v>1608</v>
      </c>
      <c r="G899" s="200"/>
      <c r="H899" s="200"/>
      <c r="I899" s="203"/>
      <c r="J899" s="214">
        <f>BK899</f>
        <v>0</v>
      </c>
      <c r="K899" s="200"/>
      <c r="L899" s="205"/>
      <c r="M899" s="206"/>
      <c r="N899" s="207"/>
      <c r="O899" s="207"/>
      <c r="P899" s="208">
        <f>SUM(P900:P906)</f>
        <v>0</v>
      </c>
      <c r="Q899" s="207"/>
      <c r="R899" s="208">
        <f>SUM(R900:R906)</f>
        <v>1.1643839999999999</v>
      </c>
      <c r="S899" s="207"/>
      <c r="T899" s="209">
        <f>SUM(T900:T906)</f>
        <v>0</v>
      </c>
      <c r="U899" s="12"/>
      <c r="V899" s="12"/>
      <c r="W899" s="12"/>
      <c r="X899" s="12"/>
      <c r="Y899" s="12"/>
      <c r="Z899" s="12"/>
      <c r="AA899" s="12"/>
      <c r="AB899" s="12"/>
      <c r="AC899" s="12"/>
      <c r="AD899" s="12"/>
      <c r="AE899" s="12"/>
      <c r="AR899" s="210" t="s">
        <v>78</v>
      </c>
      <c r="AT899" s="211" t="s">
        <v>68</v>
      </c>
      <c r="AU899" s="211" t="s">
        <v>76</v>
      </c>
      <c r="AY899" s="210" t="s">
        <v>193</v>
      </c>
      <c r="BK899" s="212">
        <f>SUM(BK900:BK906)</f>
        <v>0</v>
      </c>
    </row>
    <row r="900" s="2" customFormat="1" ht="16.5" customHeight="1">
      <c r="A900" s="41"/>
      <c r="B900" s="42"/>
      <c r="C900" s="215" t="s">
        <v>2406</v>
      </c>
      <c r="D900" s="215" t="s">
        <v>195</v>
      </c>
      <c r="E900" s="216" t="s">
        <v>2407</v>
      </c>
      <c r="F900" s="217" t="s">
        <v>2408</v>
      </c>
      <c r="G900" s="218" t="s">
        <v>258</v>
      </c>
      <c r="H900" s="219">
        <v>46.799999999999997</v>
      </c>
      <c r="I900" s="220"/>
      <c r="J900" s="221">
        <f>ROUND(I900*H900,2)</f>
        <v>0</v>
      </c>
      <c r="K900" s="217" t="s">
        <v>19</v>
      </c>
      <c r="L900" s="47"/>
      <c r="M900" s="222" t="s">
        <v>19</v>
      </c>
      <c r="N900" s="223" t="s">
        <v>40</v>
      </c>
      <c r="O900" s="87"/>
      <c r="P900" s="224">
        <f>O900*H900</f>
        <v>0</v>
      </c>
      <c r="Q900" s="224">
        <v>0.024879999999999999</v>
      </c>
      <c r="R900" s="224">
        <f>Q900*H900</f>
        <v>1.1643839999999999</v>
      </c>
      <c r="S900" s="224">
        <v>0</v>
      </c>
      <c r="T900" s="225">
        <f>S900*H900</f>
        <v>0</v>
      </c>
      <c r="U900" s="41"/>
      <c r="V900" s="41"/>
      <c r="W900" s="41"/>
      <c r="X900" s="41"/>
      <c r="Y900" s="41"/>
      <c r="Z900" s="41"/>
      <c r="AA900" s="41"/>
      <c r="AB900" s="41"/>
      <c r="AC900" s="41"/>
      <c r="AD900" s="41"/>
      <c r="AE900" s="41"/>
      <c r="AR900" s="226" t="s">
        <v>323</v>
      </c>
      <c r="AT900" s="226" t="s">
        <v>195</v>
      </c>
      <c r="AU900" s="226" t="s">
        <v>78</v>
      </c>
      <c r="AY900" s="20" t="s">
        <v>193</v>
      </c>
      <c r="BE900" s="227">
        <f>IF(N900="základní",J900,0)</f>
        <v>0</v>
      </c>
      <c r="BF900" s="227">
        <f>IF(N900="snížená",J900,0)</f>
        <v>0</v>
      </c>
      <c r="BG900" s="227">
        <f>IF(N900="zákl. přenesená",J900,0)</f>
        <v>0</v>
      </c>
      <c r="BH900" s="227">
        <f>IF(N900="sníž. přenesená",J900,0)</f>
        <v>0</v>
      </c>
      <c r="BI900" s="227">
        <f>IF(N900="nulová",J900,0)</f>
        <v>0</v>
      </c>
      <c r="BJ900" s="20" t="s">
        <v>76</v>
      </c>
      <c r="BK900" s="227">
        <f>ROUND(I900*H900,2)</f>
        <v>0</v>
      </c>
      <c r="BL900" s="20" t="s">
        <v>323</v>
      </c>
      <c r="BM900" s="226" t="s">
        <v>2409</v>
      </c>
    </row>
    <row r="901" s="2" customFormat="1">
      <c r="A901" s="41"/>
      <c r="B901" s="42"/>
      <c r="C901" s="43"/>
      <c r="D901" s="228" t="s">
        <v>202</v>
      </c>
      <c r="E901" s="43"/>
      <c r="F901" s="229" t="s">
        <v>2410</v>
      </c>
      <c r="G901" s="43"/>
      <c r="H901" s="43"/>
      <c r="I901" s="230"/>
      <c r="J901" s="43"/>
      <c r="K901" s="43"/>
      <c r="L901" s="47"/>
      <c r="M901" s="231"/>
      <c r="N901" s="232"/>
      <c r="O901" s="87"/>
      <c r="P901" s="87"/>
      <c r="Q901" s="87"/>
      <c r="R901" s="87"/>
      <c r="S901" s="87"/>
      <c r="T901" s="88"/>
      <c r="U901" s="41"/>
      <c r="V901" s="41"/>
      <c r="W901" s="41"/>
      <c r="X901" s="41"/>
      <c r="Y901" s="41"/>
      <c r="Z901" s="41"/>
      <c r="AA901" s="41"/>
      <c r="AB901" s="41"/>
      <c r="AC901" s="41"/>
      <c r="AD901" s="41"/>
      <c r="AE901" s="41"/>
      <c r="AT901" s="20" t="s">
        <v>202</v>
      </c>
      <c r="AU901" s="20" t="s">
        <v>78</v>
      </c>
    </row>
    <row r="902" s="13" customFormat="1">
      <c r="A902" s="13"/>
      <c r="B902" s="235"/>
      <c r="C902" s="236"/>
      <c r="D902" s="228" t="s">
        <v>206</v>
      </c>
      <c r="E902" s="237" t="s">
        <v>19</v>
      </c>
      <c r="F902" s="238" t="s">
        <v>279</v>
      </c>
      <c r="G902" s="236"/>
      <c r="H902" s="237" t="s">
        <v>19</v>
      </c>
      <c r="I902" s="239"/>
      <c r="J902" s="236"/>
      <c r="K902" s="236"/>
      <c r="L902" s="240"/>
      <c r="M902" s="241"/>
      <c r="N902" s="242"/>
      <c r="O902" s="242"/>
      <c r="P902" s="242"/>
      <c r="Q902" s="242"/>
      <c r="R902" s="242"/>
      <c r="S902" s="242"/>
      <c r="T902" s="243"/>
      <c r="U902" s="13"/>
      <c r="V902" s="13"/>
      <c r="W902" s="13"/>
      <c r="X902" s="13"/>
      <c r="Y902" s="13"/>
      <c r="Z902" s="13"/>
      <c r="AA902" s="13"/>
      <c r="AB902" s="13"/>
      <c r="AC902" s="13"/>
      <c r="AD902" s="13"/>
      <c r="AE902" s="13"/>
      <c r="AT902" s="244" t="s">
        <v>206</v>
      </c>
      <c r="AU902" s="244" t="s">
        <v>78</v>
      </c>
      <c r="AV902" s="13" t="s">
        <v>76</v>
      </c>
      <c r="AW902" s="13" t="s">
        <v>31</v>
      </c>
      <c r="AX902" s="13" t="s">
        <v>69</v>
      </c>
      <c r="AY902" s="244" t="s">
        <v>193</v>
      </c>
    </row>
    <row r="903" s="14" customFormat="1">
      <c r="A903" s="14"/>
      <c r="B903" s="245"/>
      <c r="C903" s="246"/>
      <c r="D903" s="228" t="s">
        <v>206</v>
      </c>
      <c r="E903" s="247" t="s">
        <v>19</v>
      </c>
      <c r="F903" s="248" t="s">
        <v>2411</v>
      </c>
      <c r="G903" s="246"/>
      <c r="H903" s="249">
        <v>35.280000000000001</v>
      </c>
      <c r="I903" s="250"/>
      <c r="J903" s="246"/>
      <c r="K903" s="246"/>
      <c r="L903" s="251"/>
      <c r="M903" s="252"/>
      <c r="N903" s="253"/>
      <c r="O903" s="253"/>
      <c r="P903" s="253"/>
      <c r="Q903" s="253"/>
      <c r="R903" s="253"/>
      <c r="S903" s="253"/>
      <c r="T903" s="254"/>
      <c r="U903" s="14"/>
      <c r="V903" s="14"/>
      <c r="W903" s="14"/>
      <c r="X903" s="14"/>
      <c r="Y903" s="14"/>
      <c r="Z903" s="14"/>
      <c r="AA903" s="14"/>
      <c r="AB903" s="14"/>
      <c r="AC903" s="14"/>
      <c r="AD903" s="14"/>
      <c r="AE903" s="14"/>
      <c r="AT903" s="255" t="s">
        <v>206</v>
      </c>
      <c r="AU903" s="255" t="s">
        <v>78</v>
      </c>
      <c r="AV903" s="14" t="s">
        <v>78</v>
      </c>
      <c r="AW903" s="14" t="s">
        <v>31</v>
      </c>
      <c r="AX903" s="14" t="s">
        <v>69</v>
      </c>
      <c r="AY903" s="255" t="s">
        <v>193</v>
      </c>
    </row>
    <row r="904" s="14" customFormat="1">
      <c r="A904" s="14"/>
      <c r="B904" s="245"/>
      <c r="C904" s="246"/>
      <c r="D904" s="228" t="s">
        <v>206</v>
      </c>
      <c r="E904" s="247" t="s">
        <v>19</v>
      </c>
      <c r="F904" s="248" t="s">
        <v>1580</v>
      </c>
      <c r="G904" s="246"/>
      <c r="H904" s="249">
        <v>-4.3200000000000003</v>
      </c>
      <c r="I904" s="250"/>
      <c r="J904" s="246"/>
      <c r="K904" s="246"/>
      <c r="L904" s="251"/>
      <c r="M904" s="252"/>
      <c r="N904" s="253"/>
      <c r="O904" s="253"/>
      <c r="P904" s="253"/>
      <c r="Q904" s="253"/>
      <c r="R904" s="253"/>
      <c r="S904" s="253"/>
      <c r="T904" s="254"/>
      <c r="U904" s="14"/>
      <c r="V904" s="14"/>
      <c r="W904" s="14"/>
      <c r="X904" s="14"/>
      <c r="Y904" s="14"/>
      <c r="Z904" s="14"/>
      <c r="AA904" s="14"/>
      <c r="AB904" s="14"/>
      <c r="AC904" s="14"/>
      <c r="AD904" s="14"/>
      <c r="AE904" s="14"/>
      <c r="AT904" s="255" t="s">
        <v>206</v>
      </c>
      <c r="AU904" s="255" t="s">
        <v>78</v>
      </c>
      <c r="AV904" s="14" t="s">
        <v>78</v>
      </c>
      <c r="AW904" s="14" t="s">
        <v>31</v>
      </c>
      <c r="AX904" s="14" t="s">
        <v>69</v>
      </c>
      <c r="AY904" s="255" t="s">
        <v>193</v>
      </c>
    </row>
    <row r="905" s="14" customFormat="1">
      <c r="A905" s="14"/>
      <c r="B905" s="245"/>
      <c r="C905" s="246"/>
      <c r="D905" s="228" t="s">
        <v>206</v>
      </c>
      <c r="E905" s="247" t="s">
        <v>19</v>
      </c>
      <c r="F905" s="248" t="s">
        <v>2412</v>
      </c>
      <c r="G905" s="246"/>
      <c r="H905" s="249">
        <v>15.84</v>
      </c>
      <c r="I905" s="250"/>
      <c r="J905" s="246"/>
      <c r="K905" s="246"/>
      <c r="L905" s="251"/>
      <c r="M905" s="252"/>
      <c r="N905" s="253"/>
      <c r="O905" s="253"/>
      <c r="P905" s="253"/>
      <c r="Q905" s="253"/>
      <c r="R905" s="253"/>
      <c r="S905" s="253"/>
      <c r="T905" s="254"/>
      <c r="U905" s="14"/>
      <c r="V905" s="14"/>
      <c r="W905" s="14"/>
      <c r="X905" s="14"/>
      <c r="Y905" s="14"/>
      <c r="Z905" s="14"/>
      <c r="AA905" s="14"/>
      <c r="AB905" s="14"/>
      <c r="AC905" s="14"/>
      <c r="AD905" s="14"/>
      <c r="AE905" s="14"/>
      <c r="AT905" s="255" t="s">
        <v>206</v>
      </c>
      <c r="AU905" s="255" t="s">
        <v>78</v>
      </c>
      <c r="AV905" s="14" t="s">
        <v>78</v>
      </c>
      <c r="AW905" s="14" t="s">
        <v>31</v>
      </c>
      <c r="AX905" s="14" t="s">
        <v>69</v>
      </c>
      <c r="AY905" s="255" t="s">
        <v>193</v>
      </c>
    </row>
    <row r="906" s="15" customFormat="1">
      <c r="A906" s="15"/>
      <c r="B906" s="256"/>
      <c r="C906" s="257"/>
      <c r="D906" s="228" t="s">
        <v>206</v>
      </c>
      <c r="E906" s="258" t="s">
        <v>19</v>
      </c>
      <c r="F906" s="259" t="s">
        <v>218</v>
      </c>
      <c r="G906" s="257"/>
      <c r="H906" s="260">
        <v>46.799999999999997</v>
      </c>
      <c r="I906" s="261"/>
      <c r="J906" s="257"/>
      <c r="K906" s="257"/>
      <c r="L906" s="262"/>
      <c r="M906" s="263"/>
      <c r="N906" s="264"/>
      <c r="O906" s="264"/>
      <c r="P906" s="264"/>
      <c r="Q906" s="264"/>
      <c r="R906" s="264"/>
      <c r="S906" s="264"/>
      <c r="T906" s="265"/>
      <c r="U906" s="15"/>
      <c r="V906" s="15"/>
      <c r="W906" s="15"/>
      <c r="X906" s="15"/>
      <c r="Y906" s="15"/>
      <c r="Z906" s="15"/>
      <c r="AA906" s="15"/>
      <c r="AB906" s="15"/>
      <c r="AC906" s="15"/>
      <c r="AD906" s="15"/>
      <c r="AE906" s="15"/>
      <c r="AT906" s="266" t="s">
        <v>206</v>
      </c>
      <c r="AU906" s="266" t="s">
        <v>78</v>
      </c>
      <c r="AV906" s="15" t="s">
        <v>200</v>
      </c>
      <c r="AW906" s="15" t="s">
        <v>31</v>
      </c>
      <c r="AX906" s="15" t="s">
        <v>76</v>
      </c>
      <c r="AY906" s="266" t="s">
        <v>193</v>
      </c>
    </row>
    <row r="907" s="12" customFormat="1" ht="22.8" customHeight="1">
      <c r="A907" s="12"/>
      <c r="B907" s="199"/>
      <c r="C907" s="200"/>
      <c r="D907" s="201" t="s">
        <v>68</v>
      </c>
      <c r="E907" s="213" t="s">
        <v>1632</v>
      </c>
      <c r="F907" s="213" t="s">
        <v>1633</v>
      </c>
      <c r="G907" s="200"/>
      <c r="H907" s="200"/>
      <c r="I907" s="203"/>
      <c r="J907" s="214">
        <f>BK907</f>
        <v>0</v>
      </c>
      <c r="K907" s="200"/>
      <c r="L907" s="205"/>
      <c r="M907" s="206"/>
      <c r="N907" s="207"/>
      <c r="O907" s="207"/>
      <c r="P907" s="208">
        <f>SUM(P908:P915)</f>
        <v>0</v>
      </c>
      <c r="Q907" s="207"/>
      <c r="R907" s="208">
        <f>SUM(R908:R915)</f>
        <v>0</v>
      </c>
      <c r="S907" s="207"/>
      <c r="T907" s="209">
        <f>SUM(T908:T915)</f>
        <v>0</v>
      </c>
      <c r="U907" s="12"/>
      <c r="V907" s="12"/>
      <c r="W907" s="12"/>
      <c r="X907" s="12"/>
      <c r="Y907" s="12"/>
      <c r="Z907" s="12"/>
      <c r="AA907" s="12"/>
      <c r="AB907" s="12"/>
      <c r="AC907" s="12"/>
      <c r="AD907" s="12"/>
      <c r="AE907" s="12"/>
      <c r="AR907" s="210" t="s">
        <v>78</v>
      </c>
      <c r="AT907" s="211" t="s">
        <v>68</v>
      </c>
      <c r="AU907" s="211" t="s">
        <v>76</v>
      </c>
      <c r="AY907" s="210" t="s">
        <v>193</v>
      </c>
      <c r="BK907" s="212">
        <f>SUM(BK908:BK915)</f>
        <v>0</v>
      </c>
    </row>
    <row r="908" s="2" customFormat="1" ht="16.5" customHeight="1">
      <c r="A908" s="41"/>
      <c r="B908" s="42"/>
      <c r="C908" s="215" t="s">
        <v>2413</v>
      </c>
      <c r="D908" s="215" t="s">
        <v>195</v>
      </c>
      <c r="E908" s="216" t="s">
        <v>2414</v>
      </c>
      <c r="F908" s="217" t="s">
        <v>2415</v>
      </c>
      <c r="G908" s="218" t="s">
        <v>258</v>
      </c>
      <c r="H908" s="219">
        <v>8.4000000000000004</v>
      </c>
      <c r="I908" s="220"/>
      <c r="J908" s="221">
        <f>ROUND(I908*H908,2)</f>
        <v>0</v>
      </c>
      <c r="K908" s="217" t="s">
        <v>199</v>
      </c>
      <c r="L908" s="47"/>
      <c r="M908" s="222" t="s">
        <v>19</v>
      </c>
      <c r="N908" s="223" t="s">
        <v>40</v>
      </c>
      <c r="O908" s="87"/>
      <c r="P908" s="224">
        <f>O908*H908</f>
        <v>0</v>
      </c>
      <c r="Q908" s="224">
        <v>0</v>
      </c>
      <c r="R908" s="224">
        <f>Q908*H908</f>
        <v>0</v>
      </c>
      <c r="S908" s="224">
        <v>0</v>
      </c>
      <c r="T908" s="225">
        <f>S908*H908</f>
        <v>0</v>
      </c>
      <c r="U908" s="41"/>
      <c r="V908" s="41"/>
      <c r="W908" s="41"/>
      <c r="X908" s="41"/>
      <c r="Y908" s="41"/>
      <c r="Z908" s="41"/>
      <c r="AA908" s="41"/>
      <c r="AB908" s="41"/>
      <c r="AC908" s="41"/>
      <c r="AD908" s="41"/>
      <c r="AE908" s="41"/>
      <c r="AR908" s="226" t="s">
        <v>323</v>
      </c>
      <c r="AT908" s="226" t="s">
        <v>195</v>
      </c>
      <c r="AU908" s="226" t="s">
        <v>78</v>
      </c>
      <c r="AY908" s="20" t="s">
        <v>193</v>
      </c>
      <c r="BE908" s="227">
        <f>IF(N908="základní",J908,0)</f>
        <v>0</v>
      </c>
      <c r="BF908" s="227">
        <f>IF(N908="snížená",J908,0)</f>
        <v>0</v>
      </c>
      <c r="BG908" s="227">
        <f>IF(N908="zákl. přenesená",J908,0)</f>
        <v>0</v>
      </c>
      <c r="BH908" s="227">
        <f>IF(N908="sníž. přenesená",J908,0)</f>
        <v>0</v>
      </c>
      <c r="BI908" s="227">
        <f>IF(N908="nulová",J908,0)</f>
        <v>0</v>
      </c>
      <c r="BJ908" s="20" t="s">
        <v>76</v>
      </c>
      <c r="BK908" s="227">
        <f>ROUND(I908*H908,2)</f>
        <v>0</v>
      </c>
      <c r="BL908" s="20" t="s">
        <v>323</v>
      </c>
      <c r="BM908" s="226" t="s">
        <v>2416</v>
      </c>
    </row>
    <row r="909" s="2" customFormat="1">
      <c r="A909" s="41"/>
      <c r="B909" s="42"/>
      <c r="C909" s="43"/>
      <c r="D909" s="228" t="s">
        <v>202</v>
      </c>
      <c r="E909" s="43"/>
      <c r="F909" s="229" t="s">
        <v>2417</v>
      </c>
      <c r="G909" s="43"/>
      <c r="H909" s="43"/>
      <c r="I909" s="230"/>
      <c r="J909" s="43"/>
      <c r="K909" s="43"/>
      <c r="L909" s="47"/>
      <c r="M909" s="231"/>
      <c r="N909" s="232"/>
      <c r="O909" s="87"/>
      <c r="P909" s="87"/>
      <c r="Q909" s="87"/>
      <c r="R909" s="87"/>
      <c r="S909" s="87"/>
      <c r="T909" s="88"/>
      <c r="U909" s="41"/>
      <c r="V909" s="41"/>
      <c r="W909" s="41"/>
      <c r="X909" s="41"/>
      <c r="Y909" s="41"/>
      <c r="Z909" s="41"/>
      <c r="AA909" s="41"/>
      <c r="AB909" s="41"/>
      <c r="AC909" s="41"/>
      <c r="AD909" s="41"/>
      <c r="AE909" s="41"/>
      <c r="AT909" s="20" t="s">
        <v>202</v>
      </c>
      <c r="AU909" s="20" t="s">
        <v>78</v>
      </c>
    </row>
    <row r="910" s="2" customFormat="1">
      <c r="A910" s="41"/>
      <c r="B910" s="42"/>
      <c r="C910" s="43"/>
      <c r="D910" s="233" t="s">
        <v>204</v>
      </c>
      <c r="E910" s="43"/>
      <c r="F910" s="234" t="s">
        <v>2418</v>
      </c>
      <c r="G910" s="43"/>
      <c r="H910" s="43"/>
      <c r="I910" s="230"/>
      <c r="J910" s="43"/>
      <c r="K910" s="43"/>
      <c r="L910" s="47"/>
      <c r="M910" s="231"/>
      <c r="N910" s="232"/>
      <c r="O910" s="87"/>
      <c r="P910" s="87"/>
      <c r="Q910" s="87"/>
      <c r="R910" s="87"/>
      <c r="S910" s="87"/>
      <c r="T910" s="88"/>
      <c r="U910" s="41"/>
      <c r="V910" s="41"/>
      <c r="W910" s="41"/>
      <c r="X910" s="41"/>
      <c r="Y910" s="41"/>
      <c r="Z910" s="41"/>
      <c r="AA910" s="41"/>
      <c r="AB910" s="41"/>
      <c r="AC910" s="41"/>
      <c r="AD910" s="41"/>
      <c r="AE910" s="41"/>
      <c r="AT910" s="20" t="s">
        <v>204</v>
      </c>
      <c r="AU910" s="20" t="s">
        <v>78</v>
      </c>
    </row>
    <row r="911" s="13" customFormat="1">
      <c r="A911" s="13"/>
      <c r="B911" s="235"/>
      <c r="C911" s="236"/>
      <c r="D911" s="228" t="s">
        <v>206</v>
      </c>
      <c r="E911" s="237" t="s">
        <v>19</v>
      </c>
      <c r="F911" s="238" t="s">
        <v>279</v>
      </c>
      <c r="G911" s="236"/>
      <c r="H911" s="237" t="s">
        <v>19</v>
      </c>
      <c r="I911" s="239"/>
      <c r="J911" s="236"/>
      <c r="K911" s="236"/>
      <c r="L911" s="240"/>
      <c r="M911" s="241"/>
      <c r="N911" s="242"/>
      <c r="O911" s="242"/>
      <c r="P911" s="242"/>
      <c r="Q911" s="242"/>
      <c r="R911" s="242"/>
      <c r="S911" s="242"/>
      <c r="T911" s="243"/>
      <c r="U911" s="13"/>
      <c r="V911" s="13"/>
      <c r="W911" s="13"/>
      <c r="X911" s="13"/>
      <c r="Y911" s="13"/>
      <c r="Z911" s="13"/>
      <c r="AA911" s="13"/>
      <c r="AB911" s="13"/>
      <c r="AC911" s="13"/>
      <c r="AD911" s="13"/>
      <c r="AE911" s="13"/>
      <c r="AT911" s="244" t="s">
        <v>206</v>
      </c>
      <c r="AU911" s="244" t="s">
        <v>78</v>
      </c>
      <c r="AV911" s="13" t="s">
        <v>76</v>
      </c>
      <c r="AW911" s="13" t="s">
        <v>31</v>
      </c>
      <c r="AX911" s="13" t="s">
        <v>69</v>
      </c>
      <c r="AY911" s="244" t="s">
        <v>193</v>
      </c>
    </row>
    <row r="912" s="13" customFormat="1">
      <c r="A912" s="13"/>
      <c r="B912" s="235"/>
      <c r="C912" s="236"/>
      <c r="D912" s="228" t="s">
        <v>206</v>
      </c>
      <c r="E912" s="237" t="s">
        <v>19</v>
      </c>
      <c r="F912" s="238" t="s">
        <v>2419</v>
      </c>
      <c r="G912" s="236"/>
      <c r="H912" s="237" t="s">
        <v>19</v>
      </c>
      <c r="I912" s="239"/>
      <c r="J912" s="236"/>
      <c r="K912" s="236"/>
      <c r="L912" s="240"/>
      <c r="M912" s="241"/>
      <c r="N912" s="242"/>
      <c r="O912" s="242"/>
      <c r="P912" s="242"/>
      <c r="Q912" s="242"/>
      <c r="R912" s="242"/>
      <c r="S912" s="242"/>
      <c r="T912" s="243"/>
      <c r="U912" s="13"/>
      <c r="V912" s="13"/>
      <c r="W912" s="13"/>
      <c r="X912" s="13"/>
      <c r="Y912" s="13"/>
      <c r="Z912" s="13"/>
      <c r="AA912" s="13"/>
      <c r="AB912" s="13"/>
      <c r="AC912" s="13"/>
      <c r="AD912" s="13"/>
      <c r="AE912" s="13"/>
      <c r="AT912" s="244" t="s">
        <v>206</v>
      </c>
      <c r="AU912" s="244" t="s">
        <v>78</v>
      </c>
      <c r="AV912" s="13" t="s">
        <v>76</v>
      </c>
      <c r="AW912" s="13" t="s">
        <v>31</v>
      </c>
      <c r="AX912" s="13" t="s">
        <v>69</v>
      </c>
      <c r="AY912" s="244" t="s">
        <v>193</v>
      </c>
    </row>
    <row r="913" s="14" customFormat="1">
      <c r="A913" s="14"/>
      <c r="B913" s="245"/>
      <c r="C913" s="246"/>
      <c r="D913" s="228" t="s">
        <v>206</v>
      </c>
      <c r="E913" s="247" t="s">
        <v>19</v>
      </c>
      <c r="F913" s="248" t="s">
        <v>1644</v>
      </c>
      <c r="G913" s="246"/>
      <c r="H913" s="249">
        <v>8.4000000000000004</v>
      </c>
      <c r="I913" s="250"/>
      <c r="J913" s="246"/>
      <c r="K913" s="246"/>
      <c r="L913" s="251"/>
      <c r="M913" s="252"/>
      <c r="N913" s="253"/>
      <c r="O913" s="253"/>
      <c r="P913" s="253"/>
      <c r="Q913" s="253"/>
      <c r="R913" s="253"/>
      <c r="S913" s="253"/>
      <c r="T913" s="254"/>
      <c r="U913" s="14"/>
      <c r="V913" s="14"/>
      <c r="W913" s="14"/>
      <c r="X913" s="14"/>
      <c r="Y913" s="14"/>
      <c r="Z913" s="14"/>
      <c r="AA913" s="14"/>
      <c r="AB913" s="14"/>
      <c r="AC913" s="14"/>
      <c r="AD913" s="14"/>
      <c r="AE913" s="14"/>
      <c r="AT913" s="255" t="s">
        <v>206</v>
      </c>
      <c r="AU913" s="255" t="s">
        <v>78</v>
      </c>
      <c r="AV913" s="14" t="s">
        <v>78</v>
      </c>
      <c r="AW913" s="14" t="s">
        <v>31</v>
      </c>
      <c r="AX913" s="14" t="s">
        <v>76</v>
      </c>
      <c r="AY913" s="255" t="s">
        <v>193</v>
      </c>
    </row>
    <row r="914" s="2" customFormat="1" ht="16.5" customHeight="1">
      <c r="A914" s="41"/>
      <c r="B914" s="42"/>
      <c r="C914" s="215" t="s">
        <v>2420</v>
      </c>
      <c r="D914" s="215" t="s">
        <v>195</v>
      </c>
      <c r="E914" s="216" t="s">
        <v>2421</v>
      </c>
      <c r="F914" s="217" t="s">
        <v>2422</v>
      </c>
      <c r="G914" s="218" t="s">
        <v>408</v>
      </c>
      <c r="H914" s="219">
        <v>10</v>
      </c>
      <c r="I914" s="220"/>
      <c r="J914" s="221">
        <f>ROUND(I914*H914,2)</f>
        <v>0</v>
      </c>
      <c r="K914" s="217" t="s">
        <v>19</v>
      </c>
      <c r="L914" s="47"/>
      <c r="M914" s="222" t="s">
        <v>19</v>
      </c>
      <c r="N914" s="223" t="s">
        <v>40</v>
      </c>
      <c r="O914" s="87"/>
      <c r="P914" s="224">
        <f>O914*H914</f>
        <v>0</v>
      </c>
      <c r="Q914" s="224">
        <v>0</v>
      </c>
      <c r="R914" s="224">
        <f>Q914*H914</f>
        <v>0</v>
      </c>
      <c r="S914" s="224">
        <v>0</v>
      </c>
      <c r="T914" s="225">
        <f>S914*H914</f>
        <v>0</v>
      </c>
      <c r="U914" s="41"/>
      <c r="V914" s="41"/>
      <c r="W914" s="41"/>
      <c r="X914" s="41"/>
      <c r="Y914" s="41"/>
      <c r="Z914" s="41"/>
      <c r="AA914" s="41"/>
      <c r="AB914" s="41"/>
      <c r="AC914" s="41"/>
      <c r="AD914" s="41"/>
      <c r="AE914" s="41"/>
      <c r="AR914" s="226" t="s">
        <v>323</v>
      </c>
      <c r="AT914" s="226" t="s">
        <v>195</v>
      </c>
      <c r="AU914" s="226" t="s">
        <v>78</v>
      </c>
      <c r="AY914" s="20" t="s">
        <v>193</v>
      </c>
      <c r="BE914" s="227">
        <f>IF(N914="základní",J914,0)</f>
        <v>0</v>
      </c>
      <c r="BF914" s="227">
        <f>IF(N914="snížená",J914,0)</f>
        <v>0</v>
      </c>
      <c r="BG914" s="227">
        <f>IF(N914="zákl. přenesená",J914,0)</f>
        <v>0</v>
      </c>
      <c r="BH914" s="227">
        <f>IF(N914="sníž. přenesená",J914,0)</f>
        <v>0</v>
      </c>
      <c r="BI914" s="227">
        <f>IF(N914="nulová",J914,0)</f>
        <v>0</v>
      </c>
      <c r="BJ914" s="20" t="s">
        <v>76</v>
      </c>
      <c r="BK914" s="227">
        <f>ROUND(I914*H914,2)</f>
        <v>0</v>
      </c>
      <c r="BL914" s="20" t="s">
        <v>323</v>
      </c>
      <c r="BM914" s="226" t="s">
        <v>2423</v>
      </c>
    </row>
    <row r="915" s="2" customFormat="1">
      <c r="A915" s="41"/>
      <c r="B915" s="42"/>
      <c r="C915" s="43"/>
      <c r="D915" s="228" t="s">
        <v>202</v>
      </c>
      <c r="E915" s="43"/>
      <c r="F915" s="229" t="s">
        <v>2422</v>
      </c>
      <c r="G915" s="43"/>
      <c r="H915" s="43"/>
      <c r="I915" s="230"/>
      <c r="J915" s="43"/>
      <c r="K915" s="43"/>
      <c r="L915" s="47"/>
      <c r="M915" s="231"/>
      <c r="N915" s="232"/>
      <c r="O915" s="87"/>
      <c r="P915" s="87"/>
      <c r="Q915" s="87"/>
      <c r="R915" s="87"/>
      <c r="S915" s="87"/>
      <c r="T915" s="88"/>
      <c r="U915" s="41"/>
      <c r="V915" s="41"/>
      <c r="W915" s="41"/>
      <c r="X915" s="41"/>
      <c r="Y915" s="41"/>
      <c r="Z915" s="41"/>
      <c r="AA915" s="41"/>
      <c r="AB915" s="41"/>
      <c r="AC915" s="41"/>
      <c r="AD915" s="41"/>
      <c r="AE915" s="41"/>
      <c r="AT915" s="20" t="s">
        <v>202</v>
      </c>
      <c r="AU915" s="20" t="s">
        <v>78</v>
      </c>
    </row>
    <row r="916" s="12" customFormat="1" ht="22.8" customHeight="1">
      <c r="A916" s="12"/>
      <c r="B916" s="199"/>
      <c r="C916" s="200"/>
      <c r="D916" s="201" t="s">
        <v>68</v>
      </c>
      <c r="E916" s="213" t="s">
        <v>862</v>
      </c>
      <c r="F916" s="213" t="s">
        <v>863</v>
      </c>
      <c r="G916" s="200"/>
      <c r="H916" s="200"/>
      <c r="I916" s="203"/>
      <c r="J916" s="214">
        <f>BK916</f>
        <v>0</v>
      </c>
      <c r="K916" s="200"/>
      <c r="L916" s="205"/>
      <c r="M916" s="206"/>
      <c r="N916" s="207"/>
      <c r="O916" s="207"/>
      <c r="P916" s="208">
        <f>SUM(P917:P930)</f>
        <v>0</v>
      </c>
      <c r="Q916" s="207"/>
      <c r="R916" s="208">
        <f>SUM(R917:R930)</f>
        <v>0.65310840000000003</v>
      </c>
      <c r="S916" s="207"/>
      <c r="T916" s="209">
        <f>SUM(T917:T930)</f>
        <v>0</v>
      </c>
      <c r="U916" s="12"/>
      <c r="V916" s="12"/>
      <c r="W916" s="12"/>
      <c r="X916" s="12"/>
      <c r="Y916" s="12"/>
      <c r="Z916" s="12"/>
      <c r="AA916" s="12"/>
      <c r="AB916" s="12"/>
      <c r="AC916" s="12"/>
      <c r="AD916" s="12"/>
      <c r="AE916" s="12"/>
      <c r="AR916" s="210" t="s">
        <v>78</v>
      </c>
      <c r="AT916" s="211" t="s">
        <v>68</v>
      </c>
      <c r="AU916" s="211" t="s">
        <v>76</v>
      </c>
      <c r="AY916" s="210" t="s">
        <v>193</v>
      </c>
      <c r="BK916" s="212">
        <f>SUM(BK917:BK930)</f>
        <v>0</v>
      </c>
    </row>
    <row r="917" s="2" customFormat="1" ht="16.5" customHeight="1">
      <c r="A917" s="41"/>
      <c r="B917" s="42"/>
      <c r="C917" s="215" t="s">
        <v>2424</v>
      </c>
      <c r="D917" s="215" t="s">
        <v>195</v>
      </c>
      <c r="E917" s="216" t="s">
        <v>2425</v>
      </c>
      <c r="F917" s="217" t="s">
        <v>2426</v>
      </c>
      <c r="G917" s="218" t="s">
        <v>258</v>
      </c>
      <c r="H917" s="219">
        <v>44.520000000000003</v>
      </c>
      <c r="I917" s="220"/>
      <c r="J917" s="221">
        <f>ROUND(I917*H917,2)</f>
        <v>0</v>
      </c>
      <c r="K917" s="217" t="s">
        <v>19</v>
      </c>
      <c r="L917" s="47"/>
      <c r="M917" s="222" t="s">
        <v>19</v>
      </c>
      <c r="N917" s="223" t="s">
        <v>40</v>
      </c>
      <c r="O917" s="87"/>
      <c r="P917" s="224">
        <f>O917*H917</f>
        <v>0</v>
      </c>
      <c r="Q917" s="224">
        <v>0.014670000000000001</v>
      </c>
      <c r="R917" s="224">
        <f>Q917*H917</f>
        <v>0.65310840000000003</v>
      </c>
      <c r="S917" s="224">
        <v>0</v>
      </c>
      <c r="T917" s="225">
        <f>S917*H917</f>
        <v>0</v>
      </c>
      <c r="U917" s="41"/>
      <c r="V917" s="41"/>
      <c r="W917" s="41"/>
      <c r="X917" s="41"/>
      <c r="Y917" s="41"/>
      <c r="Z917" s="41"/>
      <c r="AA917" s="41"/>
      <c r="AB917" s="41"/>
      <c r="AC917" s="41"/>
      <c r="AD917" s="41"/>
      <c r="AE917" s="41"/>
      <c r="AR917" s="226" t="s">
        <v>200</v>
      </c>
      <c r="AT917" s="226" t="s">
        <v>195</v>
      </c>
      <c r="AU917" s="226" t="s">
        <v>78</v>
      </c>
      <c r="AY917" s="20" t="s">
        <v>193</v>
      </c>
      <c r="BE917" s="227">
        <f>IF(N917="základní",J917,0)</f>
        <v>0</v>
      </c>
      <c r="BF917" s="227">
        <f>IF(N917="snížená",J917,0)</f>
        <v>0</v>
      </c>
      <c r="BG917" s="227">
        <f>IF(N917="zákl. přenesená",J917,0)</f>
        <v>0</v>
      </c>
      <c r="BH917" s="227">
        <f>IF(N917="sníž. přenesená",J917,0)</f>
        <v>0</v>
      </c>
      <c r="BI917" s="227">
        <f>IF(N917="nulová",J917,0)</f>
        <v>0</v>
      </c>
      <c r="BJ917" s="20" t="s">
        <v>76</v>
      </c>
      <c r="BK917" s="227">
        <f>ROUND(I917*H917,2)</f>
        <v>0</v>
      </c>
      <c r="BL917" s="20" t="s">
        <v>200</v>
      </c>
      <c r="BM917" s="226" t="s">
        <v>2427</v>
      </c>
    </row>
    <row r="918" s="2" customFormat="1">
      <c r="A918" s="41"/>
      <c r="B918" s="42"/>
      <c r="C918" s="43"/>
      <c r="D918" s="228" t="s">
        <v>202</v>
      </c>
      <c r="E918" s="43"/>
      <c r="F918" s="229" t="s">
        <v>2428</v>
      </c>
      <c r="G918" s="43"/>
      <c r="H918" s="43"/>
      <c r="I918" s="230"/>
      <c r="J918" s="43"/>
      <c r="K918" s="43"/>
      <c r="L918" s="47"/>
      <c r="M918" s="231"/>
      <c r="N918" s="232"/>
      <c r="O918" s="87"/>
      <c r="P918" s="87"/>
      <c r="Q918" s="87"/>
      <c r="R918" s="87"/>
      <c r="S918" s="87"/>
      <c r="T918" s="88"/>
      <c r="U918" s="41"/>
      <c r="V918" s="41"/>
      <c r="W918" s="41"/>
      <c r="X918" s="41"/>
      <c r="Y918" s="41"/>
      <c r="Z918" s="41"/>
      <c r="AA918" s="41"/>
      <c r="AB918" s="41"/>
      <c r="AC918" s="41"/>
      <c r="AD918" s="41"/>
      <c r="AE918" s="41"/>
      <c r="AT918" s="20" t="s">
        <v>202</v>
      </c>
      <c r="AU918" s="20" t="s">
        <v>78</v>
      </c>
    </row>
    <row r="919" s="13" customFormat="1">
      <c r="A919" s="13"/>
      <c r="B919" s="235"/>
      <c r="C919" s="236"/>
      <c r="D919" s="228" t="s">
        <v>206</v>
      </c>
      <c r="E919" s="237" t="s">
        <v>19</v>
      </c>
      <c r="F919" s="238" t="s">
        <v>279</v>
      </c>
      <c r="G919" s="236"/>
      <c r="H919" s="237" t="s">
        <v>19</v>
      </c>
      <c r="I919" s="239"/>
      <c r="J919" s="236"/>
      <c r="K919" s="236"/>
      <c r="L919" s="240"/>
      <c r="M919" s="241"/>
      <c r="N919" s="242"/>
      <c r="O919" s="242"/>
      <c r="P919" s="242"/>
      <c r="Q919" s="242"/>
      <c r="R919" s="242"/>
      <c r="S919" s="242"/>
      <c r="T919" s="243"/>
      <c r="U919" s="13"/>
      <c r="V919" s="13"/>
      <c r="W919" s="13"/>
      <c r="X919" s="13"/>
      <c r="Y919" s="13"/>
      <c r="Z919" s="13"/>
      <c r="AA919" s="13"/>
      <c r="AB919" s="13"/>
      <c r="AC919" s="13"/>
      <c r="AD919" s="13"/>
      <c r="AE919" s="13"/>
      <c r="AT919" s="244" t="s">
        <v>206</v>
      </c>
      <c r="AU919" s="244" t="s">
        <v>78</v>
      </c>
      <c r="AV919" s="13" t="s">
        <v>76</v>
      </c>
      <c r="AW919" s="13" t="s">
        <v>31</v>
      </c>
      <c r="AX919" s="13" t="s">
        <v>69</v>
      </c>
      <c r="AY919" s="244" t="s">
        <v>193</v>
      </c>
    </row>
    <row r="920" s="13" customFormat="1">
      <c r="A920" s="13"/>
      <c r="B920" s="235"/>
      <c r="C920" s="236"/>
      <c r="D920" s="228" t="s">
        <v>206</v>
      </c>
      <c r="E920" s="237" t="s">
        <v>19</v>
      </c>
      <c r="F920" s="238" t="s">
        <v>2232</v>
      </c>
      <c r="G920" s="236"/>
      <c r="H920" s="237" t="s">
        <v>19</v>
      </c>
      <c r="I920" s="239"/>
      <c r="J920" s="236"/>
      <c r="K920" s="236"/>
      <c r="L920" s="240"/>
      <c r="M920" s="241"/>
      <c r="N920" s="242"/>
      <c r="O920" s="242"/>
      <c r="P920" s="242"/>
      <c r="Q920" s="242"/>
      <c r="R920" s="242"/>
      <c r="S920" s="242"/>
      <c r="T920" s="243"/>
      <c r="U920" s="13"/>
      <c r="V920" s="13"/>
      <c r="W920" s="13"/>
      <c r="X920" s="13"/>
      <c r="Y920" s="13"/>
      <c r="Z920" s="13"/>
      <c r="AA920" s="13"/>
      <c r="AB920" s="13"/>
      <c r="AC920" s="13"/>
      <c r="AD920" s="13"/>
      <c r="AE920" s="13"/>
      <c r="AT920" s="244" t="s">
        <v>206</v>
      </c>
      <c r="AU920" s="244" t="s">
        <v>78</v>
      </c>
      <c r="AV920" s="13" t="s">
        <v>76</v>
      </c>
      <c r="AW920" s="13" t="s">
        <v>31</v>
      </c>
      <c r="AX920" s="13" t="s">
        <v>69</v>
      </c>
      <c r="AY920" s="244" t="s">
        <v>193</v>
      </c>
    </row>
    <row r="921" s="14" customFormat="1">
      <c r="A921" s="14"/>
      <c r="B921" s="245"/>
      <c r="C921" s="246"/>
      <c r="D921" s="228" t="s">
        <v>206</v>
      </c>
      <c r="E921" s="247" t="s">
        <v>19</v>
      </c>
      <c r="F921" s="248" t="s">
        <v>2429</v>
      </c>
      <c r="G921" s="246"/>
      <c r="H921" s="249">
        <v>44.520000000000003</v>
      </c>
      <c r="I921" s="250"/>
      <c r="J921" s="246"/>
      <c r="K921" s="246"/>
      <c r="L921" s="251"/>
      <c r="M921" s="252"/>
      <c r="N921" s="253"/>
      <c r="O921" s="253"/>
      <c r="P921" s="253"/>
      <c r="Q921" s="253"/>
      <c r="R921" s="253"/>
      <c r="S921" s="253"/>
      <c r="T921" s="254"/>
      <c r="U921" s="14"/>
      <c r="V921" s="14"/>
      <c r="W921" s="14"/>
      <c r="X921" s="14"/>
      <c r="Y921" s="14"/>
      <c r="Z921" s="14"/>
      <c r="AA921" s="14"/>
      <c r="AB921" s="14"/>
      <c r="AC921" s="14"/>
      <c r="AD921" s="14"/>
      <c r="AE921" s="14"/>
      <c r="AT921" s="255" t="s">
        <v>206</v>
      </c>
      <c r="AU921" s="255" t="s">
        <v>78</v>
      </c>
      <c r="AV921" s="14" t="s">
        <v>78</v>
      </c>
      <c r="AW921" s="14" t="s">
        <v>31</v>
      </c>
      <c r="AX921" s="14" t="s">
        <v>76</v>
      </c>
      <c r="AY921" s="255" t="s">
        <v>193</v>
      </c>
    </row>
    <row r="922" s="2" customFormat="1" ht="16.5" customHeight="1">
      <c r="A922" s="41"/>
      <c r="B922" s="42"/>
      <c r="C922" s="215" t="s">
        <v>2430</v>
      </c>
      <c r="D922" s="215" t="s">
        <v>195</v>
      </c>
      <c r="E922" s="216" t="s">
        <v>2431</v>
      </c>
      <c r="F922" s="217" t="s">
        <v>2432</v>
      </c>
      <c r="G922" s="218" t="s">
        <v>258</v>
      </c>
      <c r="H922" s="219">
        <v>59</v>
      </c>
      <c r="I922" s="220"/>
      <c r="J922" s="221">
        <f>ROUND(I922*H922,2)</f>
        <v>0</v>
      </c>
      <c r="K922" s="217" t="s">
        <v>19</v>
      </c>
      <c r="L922" s="47"/>
      <c r="M922" s="222" t="s">
        <v>19</v>
      </c>
      <c r="N922" s="223" t="s">
        <v>40</v>
      </c>
      <c r="O922" s="87"/>
      <c r="P922" s="224">
        <f>O922*H922</f>
        <v>0</v>
      </c>
      <c r="Q922" s="224">
        <v>0</v>
      </c>
      <c r="R922" s="224">
        <f>Q922*H922</f>
        <v>0</v>
      </c>
      <c r="S922" s="224">
        <v>0</v>
      </c>
      <c r="T922" s="225">
        <f>S922*H922</f>
        <v>0</v>
      </c>
      <c r="U922" s="41"/>
      <c r="V922" s="41"/>
      <c r="W922" s="41"/>
      <c r="X922" s="41"/>
      <c r="Y922" s="41"/>
      <c r="Z922" s="41"/>
      <c r="AA922" s="41"/>
      <c r="AB922" s="41"/>
      <c r="AC922" s="41"/>
      <c r="AD922" s="41"/>
      <c r="AE922" s="41"/>
      <c r="AR922" s="226" t="s">
        <v>323</v>
      </c>
      <c r="AT922" s="226" t="s">
        <v>195</v>
      </c>
      <c r="AU922" s="226" t="s">
        <v>78</v>
      </c>
      <c r="AY922" s="20" t="s">
        <v>193</v>
      </c>
      <c r="BE922" s="227">
        <f>IF(N922="základní",J922,0)</f>
        <v>0</v>
      </c>
      <c r="BF922" s="227">
        <f>IF(N922="snížená",J922,0)</f>
        <v>0</v>
      </c>
      <c r="BG922" s="227">
        <f>IF(N922="zákl. přenesená",J922,0)</f>
        <v>0</v>
      </c>
      <c r="BH922" s="227">
        <f>IF(N922="sníž. přenesená",J922,0)</f>
        <v>0</v>
      </c>
      <c r="BI922" s="227">
        <f>IF(N922="nulová",J922,0)</f>
        <v>0</v>
      </c>
      <c r="BJ922" s="20" t="s">
        <v>76</v>
      </c>
      <c r="BK922" s="227">
        <f>ROUND(I922*H922,2)</f>
        <v>0</v>
      </c>
      <c r="BL922" s="20" t="s">
        <v>323</v>
      </c>
      <c r="BM922" s="226" t="s">
        <v>2433</v>
      </c>
    </row>
    <row r="923" s="2" customFormat="1">
      <c r="A923" s="41"/>
      <c r="B923" s="42"/>
      <c r="C923" s="43"/>
      <c r="D923" s="228" t="s">
        <v>202</v>
      </c>
      <c r="E923" s="43"/>
      <c r="F923" s="229" t="s">
        <v>2434</v>
      </c>
      <c r="G923" s="43"/>
      <c r="H923" s="43"/>
      <c r="I923" s="230"/>
      <c r="J923" s="43"/>
      <c r="K923" s="43"/>
      <c r="L923" s="47"/>
      <c r="M923" s="231"/>
      <c r="N923" s="232"/>
      <c r="O923" s="87"/>
      <c r="P923" s="87"/>
      <c r="Q923" s="87"/>
      <c r="R923" s="87"/>
      <c r="S923" s="87"/>
      <c r="T923" s="88"/>
      <c r="U923" s="41"/>
      <c r="V923" s="41"/>
      <c r="W923" s="41"/>
      <c r="X923" s="41"/>
      <c r="Y923" s="41"/>
      <c r="Z923" s="41"/>
      <c r="AA923" s="41"/>
      <c r="AB923" s="41"/>
      <c r="AC923" s="41"/>
      <c r="AD923" s="41"/>
      <c r="AE923" s="41"/>
      <c r="AT923" s="20" t="s">
        <v>202</v>
      </c>
      <c r="AU923" s="20" t="s">
        <v>78</v>
      </c>
    </row>
    <row r="924" s="2" customFormat="1">
      <c r="A924" s="41"/>
      <c r="B924" s="42"/>
      <c r="C924" s="43"/>
      <c r="D924" s="228" t="s">
        <v>1221</v>
      </c>
      <c r="E924" s="43"/>
      <c r="F924" s="270" t="s">
        <v>2435</v>
      </c>
      <c r="G924" s="43"/>
      <c r="H924" s="43"/>
      <c r="I924" s="230"/>
      <c r="J924" s="43"/>
      <c r="K924" s="43"/>
      <c r="L924" s="47"/>
      <c r="M924" s="231"/>
      <c r="N924" s="232"/>
      <c r="O924" s="87"/>
      <c r="P924" s="87"/>
      <c r="Q924" s="87"/>
      <c r="R924" s="87"/>
      <c r="S924" s="87"/>
      <c r="T924" s="88"/>
      <c r="U924" s="41"/>
      <c r="V924" s="41"/>
      <c r="W924" s="41"/>
      <c r="X924" s="41"/>
      <c r="Y924" s="41"/>
      <c r="Z924" s="41"/>
      <c r="AA924" s="41"/>
      <c r="AB924" s="41"/>
      <c r="AC924" s="41"/>
      <c r="AD924" s="41"/>
      <c r="AE924" s="41"/>
      <c r="AT924" s="20" t="s">
        <v>1221</v>
      </c>
      <c r="AU924" s="20" t="s">
        <v>78</v>
      </c>
    </row>
    <row r="925" s="13" customFormat="1">
      <c r="A925" s="13"/>
      <c r="B925" s="235"/>
      <c r="C925" s="236"/>
      <c r="D925" s="228" t="s">
        <v>206</v>
      </c>
      <c r="E925" s="237" t="s">
        <v>19</v>
      </c>
      <c r="F925" s="238" t="s">
        <v>279</v>
      </c>
      <c r="G925" s="236"/>
      <c r="H925" s="237" t="s">
        <v>19</v>
      </c>
      <c r="I925" s="239"/>
      <c r="J925" s="236"/>
      <c r="K925" s="236"/>
      <c r="L925" s="240"/>
      <c r="M925" s="241"/>
      <c r="N925" s="242"/>
      <c r="O925" s="242"/>
      <c r="P925" s="242"/>
      <c r="Q925" s="242"/>
      <c r="R925" s="242"/>
      <c r="S925" s="242"/>
      <c r="T925" s="243"/>
      <c r="U925" s="13"/>
      <c r="V925" s="13"/>
      <c r="W925" s="13"/>
      <c r="X925" s="13"/>
      <c r="Y925" s="13"/>
      <c r="Z925" s="13"/>
      <c r="AA925" s="13"/>
      <c r="AB925" s="13"/>
      <c r="AC925" s="13"/>
      <c r="AD925" s="13"/>
      <c r="AE925" s="13"/>
      <c r="AT925" s="244" t="s">
        <v>206</v>
      </c>
      <c r="AU925" s="244" t="s">
        <v>78</v>
      </c>
      <c r="AV925" s="13" t="s">
        <v>76</v>
      </c>
      <c r="AW925" s="13" t="s">
        <v>31</v>
      </c>
      <c r="AX925" s="13" t="s">
        <v>69</v>
      </c>
      <c r="AY925" s="244" t="s">
        <v>193</v>
      </c>
    </row>
    <row r="926" s="13" customFormat="1">
      <c r="A926" s="13"/>
      <c r="B926" s="235"/>
      <c r="C926" s="236"/>
      <c r="D926" s="228" t="s">
        <v>206</v>
      </c>
      <c r="E926" s="237" t="s">
        <v>19</v>
      </c>
      <c r="F926" s="238" t="s">
        <v>1951</v>
      </c>
      <c r="G926" s="236"/>
      <c r="H926" s="237" t="s">
        <v>19</v>
      </c>
      <c r="I926" s="239"/>
      <c r="J926" s="236"/>
      <c r="K926" s="236"/>
      <c r="L926" s="240"/>
      <c r="M926" s="241"/>
      <c r="N926" s="242"/>
      <c r="O926" s="242"/>
      <c r="P926" s="242"/>
      <c r="Q926" s="242"/>
      <c r="R926" s="242"/>
      <c r="S926" s="242"/>
      <c r="T926" s="243"/>
      <c r="U926" s="13"/>
      <c r="V926" s="13"/>
      <c r="W926" s="13"/>
      <c r="X926" s="13"/>
      <c r="Y926" s="13"/>
      <c r="Z926" s="13"/>
      <c r="AA926" s="13"/>
      <c r="AB926" s="13"/>
      <c r="AC926" s="13"/>
      <c r="AD926" s="13"/>
      <c r="AE926" s="13"/>
      <c r="AT926" s="244" t="s">
        <v>206</v>
      </c>
      <c r="AU926" s="244" t="s">
        <v>78</v>
      </c>
      <c r="AV926" s="13" t="s">
        <v>76</v>
      </c>
      <c r="AW926" s="13" t="s">
        <v>31</v>
      </c>
      <c r="AX926" s="13" t="s">
        <v>69</v>
      </c>
      <c r="AY926" s="244" t="s">
        <v>193</v>
      </c>
    </row>
    <row r="927" s="14" customFormat="1">
      <c r="A927" s="14"/>
      <c r="B927" s="245"/>
      <c r="C927" s="246"/>
      <c r="D927" s="228" t="s">
        <v>206</v>
      </c>
      <c r="E927" s="247" t="s">
        <v>19</v>
      </c>
      <c r="F927" s="248" t="s">
        <v>2436</v>
      </c>
      <c r="G927" s="246"/>
      <c r="H927" s="249">
        <v>25.199999999999999</v>
      </c>
      <c r="I927" s="250"/>
      <c r="J927" s="246"/>
      <c r="K927" s="246"/>
      <c r="L927" s="251"/>
      <c r="M927" s="252"/>
      <c r="N927" s="253"/>
      <c r="O927" s="253"/>
      <c r="P927" s="253"/>
      <c r="Q927" s="253"/>
      <c r="R927" s="253"/>
      <c r="S927" s="253"/>
      <c r="T927" s="254"/>
      <c r="U927" s="14"/>
      <c r="V927" s="14"/>
      <c r="W927" s="14"/>
      <c r="X927" s="14"/>
      <c r="Y927" s="14"/>
      <c r="Z927" s="14"/>
      <c r="AA927" s="14"/>
      <c r="AB927" s="14"/>
      <c r="AC927" s="14"/>
      <c r="AD927" s="14"/>
      <c r="AE927" s="14"/>
      <c r="AT927" s="255" t="s">
        <v>206</v>
      </c>
      <c r="AU927" s="255" t="s">
        <v>78</v>
      </c>
      <c r="AV927" s="14" t="s">
        <v>78</v>
      </c>
      <c r="AW927" s="14" t="s">
        <v>31</v>
      </c>
      <c r="AX927" s="14" t="s">
        <v>69</v>
      </c>
      <c r="AY927" s="255" t="s">
        <v>193</v>
      </c>
    </row>
    <row r="928" s="13" customFormat="1">
      <c r="A928" s="13"/>
      <c r="B928" s="235"/>
      <c r="C928" s="236"/>
      <c r="D928" s="228" t="s">
        <v>206</v>
      </c>
      <c r="E928" s="237" t="s">
        <v>19</v>
      </c>
      <c r="F928" s="238" t="s">
        <v>2437</v>
      </c>
      <c r="G928" s="236"/>
      <c r="H928" s="237" t="s">
        <v>19</v>
      </c>
      <c r="I928" s="239"/>
      <c r="J928" s="236"/>
      <c r="K928" s="236"/>
      <c r="L928" s="240"/>
      <c r="M928" s="241"/>
      <c r="N928" s="242"/>
      <c r="O928" s="242"/>
      <c r="P928" s="242"/>
      <c r="Q928" s="242"/>
      <c r="R928" s="242"/>
      <c r="S928" s="242"/>
      <c r="T928" s="243"/>
      <c r="U928" s="13"/>
      <c r="V928" s="13"/>
      <c r="W928" s="13"/>
      <c r="X928" s="13"/>
      <c r="Y928" s="13"/>
      <c r="Z928" s="13"/>
      <c r="AA928" s="13"/>
      <c r="AB928" s="13"/>
      <c r="AC928" s="13"/>
      <c r="AD928" s="13"/>
      <c r="AE928" s="13"/>
      <c r="AT928" s="244" t="s">
        <v>206</v>
      </c>
      <c r="AU928" s="244" t="s">
        <v>78</v>
      </c>
      <c r="AV928" s="13" t="s">
        <v>76</v>
      </c>
      <c r="AW928" s="13" t="s">
        <v>31</v>
      </c>
      <c r="AX928" s="13" t="s">
        <v>69</v>
      </c>
      <c r="AY928" s="244" t="s">
        <v>193</v>
      </c>
    </row>
    <row r="929" s="14" customFormat="1">
      <c r="A929" s="14"/>
      <c r="B929" s="245"/>
      <c r="C929" s="246"/>
      <c r="D929" s="228" t="s">
        <v>206</v>
      </c>
      <c r="E929" s="247" t="s">
        <v>19</v>
      </c>
      <c r="F929" s="248" t="s">
        <v>2438</v>
      </c>
      <c r="G929" s="246"/>
      <c r="H929" s="249">
        <v>33.799999999999997</v>
      </c>
      <c r="I929" s="250"/>
      <c r="J929" s="246"/>
      <c r="K929" s="246"/>
      <c r="L929" s="251"/>
      <c r="M929" s="252"/>
      <c r="N929" s="253"/>
      <c r="O929" s="253"/>
      <c r="P929" s="253"/>
      <c r="Q929" s="253"/>
      <c r="R929" s="253"/>
      <c r="S929" s="253"/>
      <c r="T929" s="254"/>
      <c r="U929" s="14"/>
      <c r="V929" s="14"/>
      <c r="W929" s="14"/>
      <c r="X929" s="14"/>
      <c r="Y929" s="14"/>
      <c r="Z929" s="14"/>
      <c r="AA929" s="14"/>
      <c r="AB929" s="14"/>
      <c r="AC929" s="14"/>
      <c r="AD929" s="14"/>
      <c r="AE929" s="14"/>
      <c r="AT929" s="255" t="s">
        <v>206</v>
      </c>
      <c r="AU929" s="255" t="s">
        <v>78</v>
      </c>
      <c r="AV929" s="14" t="s">
        <v>78</v>
      </c>
      <c r="AW929" s="14" t="s">
        <v>31</v>
      </c>
      <c r="AX929" s="14" t="s">
        <v>69</v>
      </c>
      <c r="AY929" s="255" t="s">
        <v>193</v>
      </c>
    </row>
    <row r="930" s="15" customFormat="1">
      <c r="A930" s="15"/>
      <c r="B930" s="256"/>
      <c r="C930" s="257"/>
      <c r="D930" s="228" t="s">
        <v>206</v>
      </c>
      <c r="E930" s="258" t="s">
        <v>19</v>
      </c>
      <c r="F930" s="259" t="s">
        <v>218</v>
      </c>
      <c r="G930" s="257"/>
      <c r="H930" s="260">
        <v>59</v>
      </c>
      <c r="I930" s="261"/>
      <c r="J930" s="257"/>
      <c r="K930" s="257"/>
      <c r="L930" s="262"/>
      <c r="M930" s="263"/>
      <c r="N930" s="264"/>
      <c r="O930" s="264"/>
      <c r="P930" s="264"/>
      <c r="Q930" s="264"/>
      <c r="R930" s="264"/>
      <c r="S930" s="264"/>
      <c r="T930" s="265"/>
      <c r="U930" s="15"/>
      <c r="V930" s="15"/>
      <c r="W930" s="15"/>
      <c r="X930" s="15"/>
      <c r="Y930" s="15"/>
      <c r="Z930" s="15"/>
      <c r="AA930" s="15"/>
      <c r="AB930" s="15"/>
      <c r="AC930" s="15"/>
      <c r="AD930" s="15"/>
      <c r="AE930" s="15"/>
      <c r="AT930" s="266" t="s">
        <v>206</v>
      </c>
      <c r="AU930" s="266" t="s">
        <v>78</v>
      </c>
      <c r="AV930" s="15" t="s">
        <v>200</v>
      </c>
      <c r="AW930" s="15" t="s">
        <v>31</v>
      </c>
      <c r="AX930" s="15" t="s">
        <v>76</v>
      </c>
      <c r="AY930" s="266" t="s">
        <v>193</v>
      </c>
    </row>
    <row r="931" s="12" customFormat="1" ht="22.8" customHeight="1">
      <c r="A931" s="12"/>
      <c r="B931" s="199"/>
      <c r="C931" s="200"/>
      <c r="D931" s="201" t="s">
        <v>68</v>
      </c>
      <c r="E931" s="213" t="s">
        <v>2439</v>
      </c>
      <c r="F931" s="213" t="s">
        <v>2440</v>
      </c>
      <c r="G931" s="200"/>
      <c r="H931" s="200"/>
      <c r="I931" s="203"/>
      <c r="J931" s="214">
        <f>BK931</f>
        <v>0</v>
      </c>
      <c r="K931" s="200"/>
      <c r="L931" s="205"/>
      <c r="M931" s="206"/>
      <c r="N931" s="207"/>
      <c r="O931" s="207"/>
      <c r="P931" s="208">
        <f>SUM(P932:P1174)</f>
        <v>0</v>
      </c>
      <c r="Q931" s="207"/>
      <c r="R931" s="208">
        <f>SUM(R932:R1174)</f>
        <v>5.1660310191999992</v>
      </c>
      <c r="S931" s="207"/>
      <c r="T931" s="209">
        <f>SUM(T932:T1174)</f>
        <v>0</v>
      </c>
      <c r="U931" s="12"/>
      <c r="V931" s="12"/>
      <c r="W931" s="12"/>
      <c r="X931" s="12"/>
      <c r="Y931" s="12"/>
      <c r="Z931" s="12"/>
      <c r="AA931" s="12"/>
      <c r="AB931" s="12"/>
      <c r="AC931" s="12"/>
      <c r="AD931" s="12"/>
      <c r="AE931" s="12"/>
      <c r="AR931" s="210" t="s">
        <v>78</v>
      </c>
      <c r="AT931" s="211" t="s">
        <v>68</v>
      </c>
      <c r="AU931" s="211" t="s">
        <v>76</v>
      </c>
      <c r="AY931" s="210" t="s">
        <v>193</v>
      </c>
      <c r="BK931" s="212">
        <f>SUM(BK932:BK1174)</f>
        <v>0</v>
      </c>
    </row>
    <row r="932" s="2" customFormat="1" ht="16.5" customHeight="1">
      <c r="A932" s="41"/>
      <c r="B932" s="42"/>
      <c r="C932" s="215" t="s">
        <v>2441</v>
      </c>
      <c r="D932" s="215" t="s">
        <v>195</v>
      </c>
      <c r="E932" s="216" t="s">
        <v>2442</v>
      </c>
      <c r="F932" s="217" t="s">
        <v>2443</v>
      </c>
      <c r="G932" s="218" t="s">
        <v>258</v>
      </c>
      <c r="H932" s="219">
        <v>117.98</v>
      </c>
      <c r="I932" s="220"/>
      <c r="J932" s="221">
        <f>ROUND(I932*H932,2)</f>
        <v>0</v>
      </c>
      <c r="K932" s="217" t="s">
        <v>199</v>
      </c>
      <c r="L932" s="47"/>
      <c r="M932" s="222" t="s">
        <v>19</v>
      </c>
      <c r="N932" s="223" t="s">
        <v>40</v>
      </c>
      <c r="O932" s="87"/>
      <c r="P932" s="224">
        <f>O932*H932</f>
        <v>0</v>
      </c>
      <c r="Q932" s="224">
        <v>0</v>
      </c>
      <c r="R932" s="224">
        <f>Q932*H932</f>
        <v>0</v>
      </c>
      <c r="S932" s="224">
        <v>0</v>
      </c>
      <c r="T932" s="225">
        <f>S932*H932</f>
        <v>0</v>
      </c>
      <c r="U932" s="41"/>
      <c r="V932" s="41"/>
      <c r="W932" s="41"/>
      <c r="X932" s="41"/>
      <c r="Y932" s="41"/>
      <c r="Z932" s="41"/>
      <c r="AA932" s="41"/>
      <c r="AB932" s="41"/>
      <c r="AC932" s="41"/>
      <c r="AD932" s="41"/>
      <c r="AE932" s="41"/>
      <c r="AR932" s="226" t="s">
        <v>323</v>
      </c>
      <c r="AT932" s="226" t="s">
        <v>195</v>
      </c>
      <c r="AU932" s="226" t="s">
        <v>78</v>
      </c>
      <c r="AY932" s="20" t="s">
        <v>193</v>
      </c>
      <c r="BE932" s="227">
        <f>IF(N932="základní",J932,0)</f>
        <v>0</v>
      </c>
      <c r="BF932" s="227">
        <f>IF(N932="snížená",J932,0)</f>
        <v>0</v>
      </c>
      <c r="BG932" s="227">
        <f>IF(N932="zákl. přenesená",J932,0)</f>
        <v>0</v>
      </c>
      <c r="BH932" s="227">
        <f>IF(N932="sníž. přenesená",J932,0)</f>
        <v>0</v>
      </c>
      <c r="BI932" s="227">
        <f>IF(N932="nulová",J932,0)</f>
        <v>0</v>
      </c>
      <c r="BJ932" s="20" t="s">
        <v>76</v>
      </c>
      <c r="BK932" s="227">
        <f>ROUND(I932*H932,2)</f>
        <v>0</v>
      </c>
      <c r="BL932" s="20" t="s">
        <v>323</v>
      </c>
      <c r="BM932" s="226" t="s">
        <v>2444</v>
      </c>
    </row>
    <row r="933" s="2" customFormat="1">
      <c r="A933" s="41"/>
      <c r="B933" s="42"/>
      <c r="C933" s="43"/>
      <c r="D933" s="228" t="s">
        <v>202</v>
      </c>
      <c r="E933" s="43"/>
      <c r="F933" s="229" t="s">
        <v>2445</v>
      </c>
      <c r="G933" s="43"/>
      <c r="H933" s="43"/>
      <c r="I933" s="230"/>
      <c r="J933" s="43"/>
      <c r="K933" s="43"/>
      <c r="L933" s="47"/>
      <c r="M933" s="231"/>
      <c r="N933" s="232"/>
      <c r="O933" s="87"/>
      <c r="P933" s="87"/>
      <c r="Q933" s="87"/>
      <c r="R933" s="87"/>
      <c r="S933" s="87"/>
      <c r="T933" s="88"/>
      <c r="U933" s="41"/>
      <c r="V933" s="41"/>
      <c r="W933" s="41"/>
      <c r="X933" s="41"/>
      <c r="Y933" s="41"/>
      <c r="Z933" s="41"/>
      <c r="AA933" s="41"/>
      <c r="AB933" s="41"/>
      <c r="AC933" s="41"/>
      <c r="AD933" s="41"/>
      <c r="AE933" s="41"/>
      <c r="AT933" s="20" t="s">
        <v>202</v>
      </c>
      <c r="AU933" s="20" t="s">
        <v>78</v>
      </c>
    </row>
    <row r="934" s="2" customFormat="1">
      <c r="A934" s="41"/>
      <c r="B934" s="42"/>
      <c r="C934" s="43"/>
      <c r="D934" s="233" t="s">
        <v>204</v>
      </c>
      <c r="E934" s="43"/>
      <c r="F934" s="234" t="s">
        <v>2446</v>
      </c>
      <c r="G934" s="43"/>
      <c r="H934" s="43"/>
      <c r="I934" s="230"/>
      <c r="J934" s="43"/>
      <c r="K934" s="43"/>
      <c r="L934" s="47"/>
      <c r="M934" s="231"/>
      <c r="N934" s="232"/>
      <c r="O934" s="87"/>
      <c r="P934" s="87"/>
      <c r="Q934" s="87"/>
      <c r="R934" s="87"/>
      <c r="S934" s="87"/>
      <c r="T934" s="88"/>
      <c r="U934" s="41"/>
      <c r="V934" s="41"/>
      <c r="W934" s="41"/>
      <c r="X934" s="41"/>
      <c r="Y934" s="41"/>
      <c r="Z934" s="41"/>
      <c r="AA934" s="41"/>
      <c r="AB934" s="41"/>
      <c r="AC934" s="41"/>
      <c r="AD934" s="41"/>
      <c r="AE934" s="41"/>
      <c r="AT934" s="20" t="s">
        <v>204</v>
      </c>
      <c r="AU934" s="20" t="s">
        <v>78</v>
      </c>
    </row>
    <row r="935" s="2" customFormat="1" ht="16.5" customHeight="1">
      <c r="A935" s="41"/>
      <c r="B935" s="42"/>
      <c r="C935" s="215" t="s">
        <v>2447</v>
      </c>
      <c r="D935" s="215" t="s">
        <v>195</v>
      </c>
      <c r="E935" s="216" t="s">
        <v>2448</v>
      </c>
      <c r="F935" s="217" t="s">
        <v>2449</v>
      </c>
      <c r="G935" s="218" t="s">
        <v>258</v>
      </c>
      <c r="H935" s="219">
        <v>117.98</v>
      </c>
      <c r="I935" s="220"/>
      <c r="J935" s="221">
        <f>ROUND(I935*H935,2)</f>
        <v>0</v>
      </c>
      <c r="K935" s="217" t="s">
        <v>199</v>
      </c>
      <c r="L935" s="47"/>
      <c r="M935" s="222" t="s">
        <v>19</v>
      </c>
      <c r="N935" s="223" t="s">
        <v>40</v>
      </c>
      <c r="O935" s="87"/>
      <c r="P935" s="224">
        <f>O935*H935</f>
        <v>0</v>
      </c>
      <c r="Q935" s="224">
        <v>0.00029999999999999997</v>
      </c>
      <c r="R935" s="224">
        <f>Q935*H935</f>
        <v>0.035393999999999995</v>
      </c>
      <c r="S935" s="224">
        <v>0</v>
      </c>
      <c r="T935" s="225">
        <f>S935*H935</f>
        <v>0</v>
      </c>
      <c r="U935" s="41"/>
      <c r="V935" s="41"/>
      <c r="W935" s="41"/>
      <c r="X935" s="41"/>
      <c r="Y935" s="41"/>
      <c r="Z935" s="41"/>
      <c r="AA935" s="41"/>
      <c r="AB935" s="41"/>
      <c r="AC935" s="41"/>
      <c r="AD935" s="41"/>
      <c r="AE935" s="41"/>
      <c r="AR935" s="226" t="s">
        <v>323</v>
      </c>
      <c r="AT935" s="226" t="s">
        <v>195</v>
      </c>
      <c r="AU935" s="226" t="s">
        <v>78</v>
      </c>
      <c r="AY935" s="20" t="s">
        <v>193</v>
      </c>
      <c r="BE935" s="227">
        <f>IF(N935="základní",J935,0)</f>
        <v>0</v>
      </c>
      <c r="BF935" s="227">
        <f>IF(N935="snížená",J935,0)</f>
        <v>0</v>
      </c>
      <c r="BG935" s="227">
        <f>IF(N935="zákl. přenesená",J935,0)</f>
        <v>0</v>
      </c>
      <c r="BH935" s="227">
        <f>IF(N935="sníž. přenesená",J935,0)</f>
        <v>0</v>
      </c>
      <c r="BI935" s="227">
        <f>IF(N935="nulová",J935,0)</f>
        <v>0</v>
      </c>
      <c r="BJ935" s="20" t="s">
        <v>76</v>
      </c>
      <c r="BK935" s="227">
        <f>ROUND(I935*H935,2)</f>
        <v>0</v>
      </c>
      <c r="BL935" s="20" t="s">
        <v>323</v>
      </c>
      <c r="BM935" s="226" t="s">
        <v>2450</v>
      </c>
    </row>
    <row r="936" s="2" customFormat="1">
      <c r="A936" s="41"/>
      <c r="B936" s="42"/>
      <c r="C936" s="43"/>
      <c r="D936" s="228" t="s">
        <v>202</v>
      </c>
      <c r="E936" s="43"/>
      <c r="F936" s="229" t="s">
        <v>2451</v>
      </c>
      <c r="G936" s="43"/>
      <c r="H936" s="43"/>
      <c r="I936" s="230"/>
      <c r="J936" s="43"/>
      <c r="K936" s="43"/>
      <c r="L936" s="47"/>
      <c r="M936" s="231"/>
      <c r="N936" s="232"/>
      <c r="O936" s="87"/>
      <c r="P936" s="87"/>
      <c r="Q936" s="87"/>
      <c r="R936" s="87"/>
      <c r="S936" s="87"/>
      <c r="T936" s="88"/>
      <c r="U936" s="41"/>
      <c r="V936" s="41"/>
      <c r="W936" s="41"/>
      <c r="X936" s="41"/>
      <c r="Y936" s="41"/>
      <c r="Z936" s="41"/>
      <c r="AA936" s="41"/>
      <c r="AB936" s="41"/>
      <c r="AC936" s="41"/>
      <c r="AD936" s="41"/>
      <c r="AE936" s="41"/>
      <c r="AT936" s="20" t="s">
        <v>202</v>
      </c>
      <c r="AU936" s="20" t="s">
        <v>78</v>
      </c>
    </row>
    <row r="937" s="2" customFormat="1">
      <c r="A937" s="41"/>
      <c r="B937" s="42"/>
      <c r="C937" s="43"/>
      <c r="D937" s="233" t="s">
        <v>204</v>
      </c>
      <c r="E937" s="43"/>
      <c r="F937" s="234" t="s">
        <v>2452</v>
      </c>
      <c r="G937" s="43"/>
      <c r="H937" s="43"/>
      <c r="I937" s="230"/>
      <c r="J937" s="43"/>
      <c r="K937" s="43"/>
      <c r="L937" s="47"/>
      <c r="M937" s="231"/>
      <c r="N937" s="232"/>
      <c r="O937" s="87"/>
      <c r="P937" s="87"/>
      <c r="Q937" s="87"/>
      <c r="R937" s="87"/>
      <c r="S937" s="87"/>
      <c r="T937" s="88"/>
      <c r="U937" s="41"/>
      <c r="V937" s="41"/>
      <c r="W937" s="41"/>
      <c r="X937" s="41"/>
      <c r="Y937" s="41"/>
      <c r="Z937" s="41"/>
      <c r="AA937" s="41"/>
      <c r="AB937" s="41"/>
      <c r="AC937" s="41"/>
      <c r="AD937" s="41"/>
      <c r="AE937" s="41"/>
      <c r="AT937" s="20" t="s">
        <v>204</v>
      </c>
      <c r="AU937" s="20" t="s">
        <v>78</v>
      </c>
    </row>
    <row r="938" s="13" customFormat="1">
      <c r="A938" s="13"/>
      <c r="B938" s="235"/>
      <c r="C938" s="236"/>
      <c r="D938" s="228" t="s">
        <v>206</v>
      </c>
      <c r="E938" s="237" t="s">
        <v>19</v>
      </c>
      <c r="F938" s="238" t="s">
        <v>279</v>
      </c>
      <c r="G938" s="236"/>
      <c r="H938" s="237" t="s">
        <v>19</v>
      </c>
      <c r="I938" s="239"/>
      <c r="J938" s="236"/>
      <c r="K938" s="236"/>
      <c r="L938" s="240"/>
      <c r="M938" s="241"/>
      <c r="N938" s="242"/>
      <c r="O938" s="242"/>
      <c r="P938" s="242"/>
      <c r="Q938" s="242"/>
      <c r="R938" s="242"/>
      <c r="S938" s="242"/>
      <c r="T938" s="243"/>
      <c r="U938" s="13"/>
      <c r="V938" s="13"/>
      <c r="W938" s="13"/>
      <c r="X938" s="13"/>
      <c r="Y938" s="13"/>
      <c r="Z938" s="13"/>
      <c r="AA938" s="13"/>
      <c r="AB938" s="13"/>
      <c r="AC938" s="13"/>
      <c r="AD938" s="13"/>
      <c r="AE938" s="13"/>
      <c r="AT938" s="244" t="s">
        <v>206</v>
      </c>
      <c r="AU938" s="244" t="s">
        <v>78</v>
      </c>
      <c r="AV938" s="13" t="s">
        <v>76</v>
      </c>
      <c r="AW938" s="13" t="s">
        <v>31</v>
      </c>
      <c r="AX938" s="13" t="s">
        <v>69</v>
      </c>
      <c r="AY938" s="244" t="s">
        <v>193</v>
      </c>
    </row>
    <row r="939" s="14" customFormat="1">
      <c r="A939" s="14"/>
      <c r="B939" s="245"/>
      <c r="C939" s="246"/>
      <c r="D939" s="228" t="s">
        <v>206</v>
      </c>
      <c r="E939" s="247" t="s">
        <v>19</v>
      </c>
      <c r="F939" s="248" t="s">
        <v>2453</v>
      </c>
      <c r="G939" s="246"/>
      <c r="H939" s="249">
        <v>8.5800000000000001</v>
      </c>
      <c r="I939" s="250"/>
      <c r="J939" s="246"/>
      <c r="K939" s="246"/>
      <c r="L939" s="251"/>
      <c r="M939" s="252"/>
      <c r="N939" s="253"/>
      <c r="O939" s="253"/>
      <c r="P939" s="253"/>
      <c r="Q939" s="253"/>
      <c r="R939" s="253"/>
      <c r="S939" s="253"/>
      <c r="T939" s="254"/>
      <c r="U939" s="14"/>
      <c r="V939" s="14"/>
      <c r="W939" s="14"/>
      <c r="X939" s="14"/>
      <c r="Y939" s="14"/>
      <c r="Z939" s="14"/>
      <c r="AA939" s="14"/>
      <c r="AB939" s="14"/>
      <c r="AC939" s="14"/>
      <c r="AD939" s="14"/>
      <c r="AE939" s="14"/>
      <c r="AT939" s="255" t="s">
        <v>206</v>
      </c>
      <c r="AU939" s="255" t="s">
        <v>78</v>
      </c>
      <c r="AV939" s="14" t="s">
        <v>78</v>
      </c>
      <c r="AW939" s="14" t="s">
        <v>31</v>
      </c>
      <c r="AX939" s="14" t="s">
        <v>69</v>
      </c>
      <c r="AY939" s="255" t="s">
        <v>193</v>
      </c>
    </row>
    <row r="940" s="14" customFormat="1">
      <c r="A940" s="14"/>
      <c r="B940" s="245"/>
      <c r="C940" s="246"/>
      <c r="D940" s="228" t="s">
        <v>206</v>
      </c>
      <c r="E940" s="247" t="s">
        <v>19</v>
      </c>
      <c r="F940" s="248" t="s">
        <v>2454</v>
      </c>
      <c r="G940" s="246"/>
      <c r="H940" s="249">
        <v>3.8999999999999999</v>
      </c>
      <c r="I940" s="250"/>
      <c r="J940" s="246"/>
      <c r="K940" s="246"/>
      <c r="L940" s="251"/>
      <c r="M940" s="252"/>
      <c r="N940" s="253"/>
      <c r="O940" s="253"/>
      <c r="P940" s="253"/>
      <c r="Q940" s="253"/>
      <c r="R940" s="253"/>
      <c r="S940" s="253"/>
      <c r="T940" s="254"/>
      <c r="U940" s="14"/>
      <c r="V940" s="14"/>
      <c r="W940" s="14"/>
      <c r="X940" s="14"/>
      <c r="Y940" s="14"/>
      <c r="Z940" s="14"/>
      <c r="AA940" s="14"/>
      <c r="AB940" s="14"/>
      <c r="AC940" s="14"/>
      <c r="AD940" s="14"/>
      <c r="AE940" s="14"/>
      <c r="AT940" s="255" t="s">
        <v>206</v>
      </c>
      <c r="AU940" s="255" t="s">
        <v>78</v>
      </c>
      <c r="AV940" s="14" t="s">
        <v>78</v>
      </c>
      <c r="AW940" s="14" t="s">
        <v>31</v>
      </c>
      <c r="AX940" s="14" t="s">
        <v>69</v>
      </c>
      <c r="AY940" s="255" t="s">
        <v>193</v>
      </c>
    </row>
    <row r="941" s="13" customFormat="1">
      <c r="A941" s="13"/>
      <c r="B941" s="235"/>
      <c r="C941" s="236"/>
      <c r="D941" s="228" t="s">
        <v>206</v>
      </c>
      <c r="E941" s="237" t="s">
        <v>19</v>
      </c>
      <c r="F941" s="238" t="s">
        <v>2082</v>
      </c>
      <c r="G941" s="236"/>
      <c r="H941" s="237" t="s">
        <v>19</v>
      </c>
      <c r="I941" s="239"/>
      <c r="J941" s="236"/>
      <c r="K941" s="236"/>
      <c r="L941" s="240"/>
      <c r="M941" s="241"/>
      <c r="N941" s="242"/>
      <c r="O941" s="242"/>
      <c r="P941" s="242"/>
      <c r="Q941" s="242"/>
      <c r="R941" s="242"/>
      <c r="S941" s="242"/>
      <c r="T941" s="243"/>
      <c r="U941" s="13"/>
      <c r="V941" s="13"/>
      <c r="W941" s="13"/>
      <c r="X941" s="13"/>
      <c r="Y941" s="13"/>
      <c r="Z941" s="13"/>
      <c r="AA941" s="13"/>
      <c r="AB941" s="13"/>
      <c r="AC941" s="13"/>
      <c r="AD941" s="13"/>
      <c r="AE941" s="13"/>
      <c r="AT941" s="244" t="s">
        <v>206</v>
      </c>
      <c r="AU941" s="244" t="s">
        <v>78</v>
      </c>
      <c r="AV941" s="13" t="s">
        <v>76</v>
      </c>
      <c r="AW941" s="13" t="s">
        <v>31</v>
      </c>
      <c r="AX941" s="13" t="s">
        <v>69</v>
      </c>
      <c r="AY941" s="244" t="s">
        <v>193</v>
      </c>
    </row>
    <row r="942" s="13" customFormat="1">
      <c r="A942" s="13"/>
      <c r="B942" s="235"/>
      <c r="C942" s="236"/>
      <c r="D942" s="228" t="s">
        <v>206</v>
      </c>
      <c r="E942" s="237" t="s">
        <v>19</v>
      </c>
      <c r="F942" s="238" t="s">
        <v>1346</v>
      </c>
      <c r="G942" s="236"/>
      <c r="H942" s="237" t="s">
        <v>19</v>
      </c>
      <c r="I942" s="239"/>
      <c r="J942" s="236"/>
      <c r="K942" s="236"/>
      <c r="L942" s="240"/>
      <c r="M942" s="241"/>
      <c r="N942" s="242"/>
      <c r="O942" s="242"/>
      <c r="P942" s="242"/>
      <c r="Q942" s="242"/>
      <c r="R942" s="242"/>
      <c r="S942" s="242"/>
      <c r="T942" s="243"/>
      <c r="U942" s="13"/>
      <c r="V942" s="13"/>
      <c r="W942" s="13"/>
      <c r="X942" s="13"/>
      <c r="Y942" s="13"/>
      <c r="Z942" s="13"/>
      <c r="AA942" s="13"/>
      <c r="AB942" s="13"/>
      <c r="AC942" s="13"/>
      <c r="AD942" s="13"/>
      <c r="AE942" s="13"/>
      <c r="AT942" s="244" t="s">
        <v>206</v>
      </c>
      <c r="AU942" s="244" t="s">
        <v>78</v>
      </c>
      <c r="AV942" s="13" t="s">
        <v>76</v>
      </c>
      <c r="AW942" s="13" t="s">
        <v>31</v>
      </c>
      <c r="AX942" s="13" t="s">
        <v>69</v>
      </c>
      <c r="AY942" s="244" t="s">
        <v>193</v>
      </c>
    </row>
    <row r="943" s="14" customFormat="1">
      <c r="A943" s="14"/>
      <c r="B943" s="245"/>
      <c r="C943" s="246"/>
      <c r="D943" s="228" t="s">
        <v>206</v>
      </c>
      <c r="E943" s="247" t="s">
        <v>19</v>
      </c>
      <c r="F943" s="248" t="s">
        <v>1890</v>
      </c>
      <c r="G943" s="246"/>
      <c r="H943" s="249">
        <v>11.199999999999999</v>
      </c>
      <c r="I943" s="250"/>
      <c r="J943" s="246"/>
      <c r="K943" s="246"/>
      <c r="L943" s="251"/>
      <c r="M943" s="252"/>
      <c r="N943" s="253"/>
      <c r="O943" s="253"/>
      <c r="P943" s="253"/>
      <c r="Q943" s="253"/>
      <c r="R943" s="253"/>
      <c r="S943" s="253"/>
      <c r="T943" s="254"/>
      <c r="U943" s="14"/>
      <c r="V943" s="14"/>
      <c r="W943" s="14"/>
      <c r="X943" s="14"/>
      <c r="Y943" s="14"/>
      <c r="Z943" s="14"/>
      <c r="AA943" s="14"/>
      <c r="AB943" s="14"/>
      <c r="AC943" s="14"/>
      <c r="AD943" s="14"/>
      <c r="AE943" s="14"/>
      <c r="AT943" s="255" t="s">
        <v>206</v>
      </c>
      <c r="AU943" s="255" t="s">
        <v>78</v>
      </c>
      <c r="AV943" s="14" t="s">
        <v>78</v>
      </c>
      <c r="AW943" s="14" t="s">
        <v>31</v>
      </c>
      <c r="AX943" s="14" t="s">
        <v>69</v>
      </c>
      <c r="AY943" s="255" t="s">
        <v>193</v>
      </c>
    </row>
    <row r="944" s="13" customFormat="1">
      <c r="A944" s="13"/>
      <c r="B944" s="235"/>
      <c r="C944" s="236"/>
      <c r="D944" s="228" t="s">
        <v>206</v>
      </c>
      <c r="E944" s="237" t="s">
        <v>19</v>
      </c>
      <c r="F944" s="238" t="s">
        <v>1951</v>
      </c>
      <c r="G944" s="236"/>
      <c r="H944" s="237" t="s">
        <v>19</v>
      </c>
      <c r="I944" s="239"/>
      <c r="J944" s="236"/>
      <c r="K944" s="236"/>
      <c r="L944" s="240"/>
      <c r="M944" s="241"/>
      <c r="N944" s="242"/>
      <c r="O944" s="242"/>
      <c r="P944" s="242"/>
      <c r="Q944" s="242"/>
      <c r="R944" s="242"/>
      <c r="S944" s="242"/>
      <c r="T944" s="243"/>
      <c r="U944" s="13"/>
      <c r="V944" s="13"/>
      <c r="W944" s="13"/>
      <c r="X944" s="13"/>
      <c r="Y944" s="13"/>
      <c r="Z944" s="13"/>
      <c r="AA944" s="13"/>
      <c r="AB944" s="13"/>
      <c r="AC944" s="13"/>
      <c r="AD944" s="13"/>
      <c r="AE944" s="13"/>
      <c r="AT944" s="244" t="s">
        <v>206</v>
      </c>
      <c r="AU944" s="244" t="s">
        <v>78</v>
      </c>
      <c r="AV944" s="13" t="s">
        <v>76</v>
      </c>
      <c r="AW944" s="13" t="s">
        <v>31</v>
      </c>
      <c r="AX944" s="13" t="s">
        <v>69</v>
      </c>
      <c r="AY944" s="244" t="s">
        <v>193</v>
      </c>
    </row>
    <row r="945" s="14" customFormat="1">
      <c r="A945" s="14"/>
      <c r="B945" s="245"/>
      <c r="C945" s="246"/>
      <c r="D945" s="228" t="s">
        <v>206</v>
      </c>
      <c r="E945" s="247" t="s">
        <v>19</v>
      </c>
      <c r="F945" s="248" t="s">
        <v>2083</v>
      </c>
      <c r="G945" s="246"/>
      <c r="H945" s="249">
        <v>27.100000000000001</v>
      </c>
      <c r="I945" s="250"/>
      <c r="J945" s="246"/>
      <c r="K945" s="246"/>
      <c r="L945" s="251"/>
      <c r="M945" s="252"/>
      <c r="N945" s="253"/>
      <c r="O945" s="253"/>
      <c r="P945" s="253"/>
      <c r="Q945" s="253"/>
      <c r="R945" s="253"/>
      <c r="S945" s="253"/>
      <c r="T945" s="254"/>
      <c r="U945" s="14"/>
      <c r="V945" s="14"/>
      <c r="W945" s="14"/>
      <c r="X945" s="14"/>
      <c r="Y945" s="14"/>
      <c r="Z945" s="14"/>
      <c r="AA945" s="14"/>
      <c r="AB945" s="14"/>
      <c r="AC945" s="14"/>
      <c r="AD945" s="14"/>
      <c r="AE945" s="14"/>
      <c r="AT945" s="255" t="s">
        <v>206</v>
      </c>
      <c r="AU945" s="255" t="s">
        <v>78</v>
      </c>
      <c r="AV945" s="14" t="s">
        <v>78</v>
      </c>
      <c r="AW945" s="14" t="s">
        <v>31</v>
      </c>
      <c r="AX945" s="14" t="s">
        <v>69</v>
      </c>
      <c r="AY945" s="255" t="s">
        <v>193</v>
      </c>
    </row>
    <row r="946" s="13" customFormat="1">
      <c r="A946" s="13"/>
      <c r="B946" s="235"/>
      <c r="C946" s="236"/>
      <c r="D946" s="228" t="s">
        <v>206</v>
      </c>
      <c r="E946" s="237" t="s">
        <v>19</v>
      </c>
      <c r="F946" s="238" t="s">
        <v>2455</v>
      </c>
      <c r="G946" s="236"/>
      <c r="H946" s="237" t="s">
        <v>19</v>
      </c>
      <c r="I946" s="239"/>
      <c r="J946" s="236"/>
      <c r="K946" s="236"/>
      <c r="L946" s="240"/>
      <c r="M946" s="241"/>
      <c r="N946" s="242"/>
      <c r="O946" s="242"/>
      <c r="P946" s="242"/>
      <c r="Q946" s="242"/>
      <c r="R946" s="242"/>
      <c r="S946" s="242"/>
      <c r="T946" s="243"/>
      <c r="U946" s="13"/>
      <c r="V946" s="13"/>
      <c r="W946" s="13"/>
      <c r="X946" s="13"/>
      <c r="Y946" s="13"/>
      <c r="Z946" s="13"/>
      <c r="AA946" s="13"/>
      <c r="AB946" s="13"/>
      <c r="AC946" s="13"/>
      <c r="AD946" s="13"/>
      <c r="AE946" s="13"/>
      <c r="AT946" s="244" t="s">
        <v>206</v>
      </c>
      <c r="AU946" s="244" t="s">
        <v>78</v>
      </c>
      <c r="AV946" s="13" t="s">
        <v>76</v>
      </c>
      <c r="AW946" s="13" t="s">
        <v>31</v>
      </c>
      <c r="AX946" s="13" t="s">
        <v>69</v>
      </c>
      <c r="AY946" s="244" t="s">
        <v>193</v>
      </c>
    </row>
    <row r="947" s="13" customFormat="1">
      <c r="A947" s="13"/>
      <c r="B947" s="235"/>
      <c r="C947" s="236"/>
      <c r="D947" s="228" t="s">
        <v>206</v>
      </c>
      <c r="E947" s="237" t="s">
        <v>19</v>
      </c>
      <c r="F947" s="238" t="s">
        <v>1674</v>
      </c>
      <c r="G947" s="236"/>
      <c r="H947" s="237" t="s">
        <v>19</v>
      </c>
      <c r="I947" s="239"/>
      <c r="J947" s="236"/>
      <c r="K947" s="236"/>
      <c r="L947" s="240"/>
      <c r="M947" s="241"/>
      <c r="N947" s="242"/>
      <c r="O947" s="242"/>
      <c r="P947" s="242"/>
      <c r="Q947" s="242"/>
      <c r="R947" s="242"/>
      <c r="S947" s="242"/>
      <c r="T947" s="243"/>
      <c r="U947" s="13"/>
      <c r="V947" s="13"/>
      <c r="W947" s="13"/>
      <c r="X947" s="13"/>
      <c r="Y947" s="13"/>
      <c r="Z947" s="13"/>
      <c r="AA947" s="13"/>
      <c r="AB947" s="13"/>
      <c r="AC947" s="13"/>
      <c r="AD947" s="13"/>
      <c r="AE947" s="13"/>
      <c r="AT947" s="244" t="s">
        <v>206</v>
      </c>
      <c r="AU947" s="244" t="s">
        <v>78</v>
      </c>
      <c r="AV947" s="13" t="s">
        <v>76</v>
      </c>
      <c r="AW947" s="13" t="s">
        <v>31</v>
      </c>
      <c r="AX947" s="13" t="s">
        <v>69</v>
      </c>
      <c r="AY947" s="244" t="s">
        <v>193</v>
      </c>
    </row>
    <row r="948" s="14" customFormat="1">
      <c r="A948" s="14"/>
      <c r="B948" s="245"/>
      <c r="C948" s="246"/>
      <c r="D948" s="228" t="s">
        <v>206</v>
      </c>
      <c r="E948" s="247" t="s">
        <v>19</v>
      </c>
      <c r="F948" s="248" t="s">
        <v>2456</v>
      </c>
      <c r="G948" s="246"/>
      <c r="H948" s="249">
        <v>36.899999999999999</v>
      </c>
      <c r="I948" s="250"/>
      <c r="J948" s="246"/>
      <c r="K948" s="246"/>
      <c r="L948" s="251"/>
      <c r="M948" s="252"/>
      <c r="N948" s="253"/>
      <c r="O948" s="253"/>
      <c r="P948" s="253"/>
      <c r="Q948" s="253"/>
      <c r="R948" s="253"/>
      <c r="S948" s="253"/>
      <c r="T948" s="254"/>
      <c r="U948" s="14"/>
      <c r="V948" s="14"/>
      <c r="W948" s="14"/>
      <c r="X948" s="14"/>
      <c r="Y948" s="14"/>
      <c r="Z948" s="14"/>
      <c r="AA948" s="14"/>
      <c r="AB948" s="14"/>
      <c r="AC948" s="14"/>
      <c r="AD948" s="14"/>
      <c r="AE948" s="14"/>
      <c r="AT948" s="255" t="s">
        <v>206</v>
      </c>
      <c r="AU948" s="255" t="s">
        <v>78</v>
      </c>
      <c r="AV948" s="14" t="s">
        <v>78</v>
      </c>
      <c r="AW948" s="14" t="s">
        <v>31</v>
      </c>
      <c r="AX948" s="14" t="s">
        <v>69</v>
      </c>
      <c r="AY948" s="255" t="s">
        <v>193</v>
      </c>
    </row>
    <row r="949" s="13" customFormat="1">
      <c r="A949" s="13"/>
      <c r="B949" s="235"/>
      <c r="C949" s="236"/>
      <c r="D949" s="228" t="s">
        <v>206</v>
      </c>
      <c r="E949" s="237" t="s">
        <v>19</v>
      </c>
      <c r="F949" s="238" t="s">
        <v>1960</v>
      </c>
      <c r="G949" s="236"/>
      <c r="H949" s="237" t="s">
        <v>19</v>
      </c>
      <c r="I949" s="239"/>
      <c r="J949" s="236"/>
      <c r="K949" s="236"/>
      <c r="L949" s="240"/>
      <c r="M949" s="241"/>
      <c r="N949" s="242"/>
      <c r="O949" s="242"/>
      <c r="P949" s="242"/>
      <c r="Q949" s="242"/>
      <c r="R949" s="242"/>
      <c r="S949" s="242"/>
      <c r="T949" s="243"/>
      <c r="U949" s="13"/>
      <c r="V949" s="13"/>
      <c r="W949" s="13"/>
      <c r="X949" s="13"/>
      <c r="Y949" s="13"/>
      <c r="Z949" s="13"/>
      <c r="AA949" s="13"/>
      <c r="AB949" s="13"/>
      <c r="AC949" s="13"/>
      <c r="AD949" s="13"/>
      <c r="AE949" s="13"/>
      <c r="AT949" s="244" t="s">
        <v>206</v>
      </c>
      <c r="AU949" s="244" t="s">
        <v>78</v>
      </c>
      <c r="AV949" s="13" t="s">
        <v>76</v>
      </c>
      <c r="AW949" s="13" t="s">
        <v>31</v>
      </c>
      <c r="AX949" s="13" t="s">
        <v>69</v>
      </c>
      <c r="AY949" s="244" t="s">
        <v>193</v>
      </c>
    </row>
    <row r="950" s="14" customFormat="1">
      <c r="A950" s="14"/>
      <c r="B950" s="245"/>
      <c r="C950" s="246"/>
      <c r="D950" s="228" t="s">
        <v>206</v>
      </c>
      <c r="E950" s="247" t="s">
        <v>19</v>
      </c>
      <c r="F950" s="248" t="s">
        <v>2457</v>
      </c>
      <c r="G950" s="246"/>
      <c r="H950" s="249">
        <v>30.300000000000001</v>
      </c>
      <c r="I950" s="250"/>
      <c r="J950" s="246"/>
      <c r="K950" s="246"/>
      <c r="L950" s="251"/>
      <c r="M950" s="252"/>
      <c r="N950" s="253"/>
      <c r="O950" s="253"/>
      <c r="P950" s="253"/>
      <c r="Q950" s="253"/>
      <c r="R950" s="253"/>
      <c r="S950" s="253"/>
      <c r="T950" s="254"/>
      <c r="U950" s="14"/>
      <c r="V950" s="14"/>
      <c r="W950" s="14"/>
      <c r="X950" s="14"/>
      <c r="Y950" s="14"/>
      <c r="Z950" s="14"/>
      <c r="AA950" s="14"/>
      <c r="AB950" s="14"/>
      <c r="AC950" s="14"/>
      <c r="AD950" s="14"/>
      <c r="AE950" s="14"/>
      <c r="AT950" s="255" t="s">
        <v>206</v>
      </c>
      <c r="AU950" s="255" t="s">
        <v>78</v>
      </c>
      <c r="AV950" s="14" t="s">
        <v>78</v>
      </c>
      <c r="AW950" s="14" t="s">
        <v>31</v>
      </c>
      <c r="AX950" s="14" t="s">
        <v>69</v>
      </c>
      <c r="AY950" s="255" t="s">
        <v>193</v>
      </c>
    </row>
    <row r="951" s="15" customFormat="1">
      <c r="A951" s="15"/>
      <c r="B951" s="256"/>
      <c r="C951" s="257"/>
      <c r="D951" s="228" t="s">
        <v>206</v>
      </c>
      <c r="E951" s="258" t="s">
        <v>19</v>
      </c>
      <c r="F951" s="259" t="s">
        <v>218</v>
      </c>
      <c r="G951" s="257"/>
      <c r="H951" s="260">
        <v>117.98</v>
      </c>
      <c r="I951" s="261"/>
      <c r="J951" s="257"/>
      <c r="K951" s="257"/>
      <c r="L951" s="262"/>
      <c r="M951" s="263"/>
      <c r="N951" s="264"/>
      <c r="O951" s="264"/>
      <c r="P951" s="264"/>
      <c r="Q951" s="264"/>
      <c r="R951" s="264"/>
      <c r="S951" s="264"/>
      <c r="T951" s="265"/>
      <c r="U951" s="15"/>
      <c r="V951" s="15"/>
      <c r="W951" s="15"/>
      <c r="X951" s="15"/>
      <c r="Y951" s="15"/>
      <c r="Z951" s="15"/>
      <c r="AA951" s="15"/>
      <c r="AB951" s="15"/>
      <c r="AC951" s="15"/>
      <c r="AD951" s="15"/>
      <c r="AE951" s="15"/>
      <c r="AT951" s="266" t="s">
        <v>206</v>
      </c>
      <c r="AU951" s="266" t="s">
        <v>78</v>
      </c>
      <c r="AV951" s="15" t="s">
        <v>200</v>
      </c>
      <c r="AW951" s="15" t="s">
        <v>31</v>
      </c>
      <c r="AX951" s="15" t="s">
        <v>76</v>
      </c>
      <c r="AY951" s="266" t="s">
        <v>193</v>
      </c>
    </row>
    <row r="952" s="2" customFormat="1" ht="16.5" customHeight="1">
      <c r="A952" s="41"/>
      <c r="B952" s="42"/>
      <c r="C952" s="215" t="s">
        <v>2458</v>
      </c>
      <c r="D952" s="215" t="s">
        <v>195</v>
      </c>
      <c r="E952" s="216" t="s">
        <v>2459</v>
      </c>
      <c r="F952" s="217" t="s">
        <v>2460</v>
      </c>
      <c r="G952" s="218" t="s">
        <v>258</v>
      </c>
      <c r="H952" s="219">
        <v>91.700000000000003</v>
      </c>
      <c r="I952" s="220"/>
      <c r="J952" s="221">
        <f>ROUND(I952*H952,2)</f>
        <v>0</v>
      </c>
      <c r="K952" s="217" t="s">
        <v>199</v>
      </c>
      <c r="L952" s="47"/>
      <c r="M952" s="222" t="s">
        <v>19</v>
      </c>
      <c r="N952" s="223" t="s">
        <v>40</v>
      </c>
      <c r="O952" s="87"/>
      <c r="P952" s="224">
        <f>O952*H952</f>
        <v>0</v>
      </c>
      <c r="Q952" s="224">
        <v>5.7599999999999997E-07</v>
      </c>
      <c r="R952" s="224">
        <f>Q952*H952</f>
        <v>5.2819199999999997E-05</v>
      </c>
      <c r="S952" s="224">
        <v>0</v>
      </c>
      <c r="T952" s="225">
        <f>S952*H952</f>
        <v>0</v>
      </c>
      <c r="U952" s="41"/>
      <c r="V952" s="41"/>
      <c r="W952" s="41"/>
      <c r="X952" s="41"/>
      <c r="Y952" s="41"/>
      <c r="Z952" s="41"/>
      <c r="AA952" s="41"/>
      <c r="AB952" s="41"/>
      <c r="AC952" s="41"/>
      <c r="AD952" s="41"/>
      <c r="AE952" s="41"/>
      <c r="AR952" s="226" t="s">
        <v>323</v>
      </c>
      <c r="AT952" s="226" t="s">
        <v>195</v>
      </c>
      <c r="AU952" s="226" t="s">
        <v>78</v>
      </c>
      <c r="AY952" s="20" t="s">
        <v>193</v>
      </c>
      <c r="BE952" s="227">
        <f>IF(N952="základní",J952,0)</f>
        <v>0</v>
      </c>
      <c r="BF952" s="227">
        <f>IF(N952="snížená",J952,0)</f>
        <v>0</v>
      </c>
      <c r="BG952" s="227">
        <f>IF(N952="zákl. přenesená",J952,0)</f>
        <v>0</v>
      </c>
      <c r="BH952" s="227">
        <f>IF(N952="sníž. přenesená",J952,0)</f>
        <v>0</v>
      </c>
      <c r="BI952" s="227">
        <f>IF(N952="nulová",J952,0)</f>
        <v>0</v>
      </c>
      <c r="BJ952" s="20" t="s">
        <v>76</v>
      </c>
      <c r="BK952" s="227">
        <f>ROUND(I952*H952,2)</f>
        <v>0</v>
      </c>
      <c r="BL952" s="20" t="s">
        <v>323</v>
      </c>
      <c r="BM952" s="226" t="s">
        <v>2461</v>
      </c>
    </row>
    <row r="953" s="2" customFormat="1">
      <c r="A953" s="41"/>
      <c r="B953" s="42"/>
      <c r="C953" s="43"/>
      <c r="D953" s="228" t="s">
        <v>202</v>
      </c>
      <c r="E953" s="43"/>
      <c r="F953" s="229" t="s">
        <v>2462</v>
      </c>
      <c r="G953" s="43"/>
      <c r="H953" s="43"/>
      <c r="I953" s="230"/>
      <c r="J953" s="43"/>
      <c r="K953" s="43"/>
      <c r="L953" s="47"/>
      <c r="M953" s="231"/>
      <c r="N953" s="232"/>
      <c r="O953" s="87"/>
      <c r="P953" s="87"/>
      <c r="Q953" s="87"/>
      <c r="R953" s="87"/>
      <c r="S953" s="87"/>
      <c r="T953" s="88"/>
      <c r="U953" s="41"/>
      <c r="V953" s="41"/>
      <c r="W953" s="41"/>
      <c r="X953" s="41"/>
      <c r="Y953" s="41"/>
      <c r="Z953" s="41"/>
      <c r="AA953" s="41"/>
      <c r="AB953" s="41"/>
      <c r="AC953" s="41"/>
      <c r="AD953" s="41"/>
      <c r="AE953" s="41"/>
      <c r="AT953" s="20" t="s">
        <v>202</v>
      </c>
      <c r="AU953" s="20" t="s">
        <v>78</v>
      </c>
    </row>
    <row r="954" s="2" customFormat="1">
      <c r="A954" s="41"/>
      <c r="B954" s="42"/>
      <c r="C954" s="43"/>
      <c r="D954" s="233" t="s">
        <v>204</v>
      </c>
      <c r="E954" s="43"/>
      <c r="F954" s="234" t="s">
        <v>2463</v>
      </c>
      <c r="G954" s="43"/>
      <c r="H954" s="43"/>
      <c r="I954" s="230"/>
      <c r="J954" s="43"/>
      <c r="K954" s="43"/>
      <c r="L954" s="47"/>
      <c r="M954" s="231"/>
      <c r="N954" s="232"/>
      <c r="O954" s="87"/>
      <c r="P954" s="87"/>
      <c r="Q954" s="87"/>
      <c r="R954" s="87"/>
      <c r="S954" s="87"/>
      <c r="T954" s="88"/>
      <c r="U954" s="41"/>
      <c r="V954" s="41"/>
      <c r="W954" s="41"/>
      <c r="X954" s="41"/>
      <c r="Y954" s="41"/>
      <c r="Z954" s="41"/>
      <c r="AA954" s="41"/>
      <c r="AB954" s="41"/>
      <c r="AC954" s="41"/>
      <c r="AD954" s="41"/>
      <c r="AE954" s="41"/>
      <c r="AT954" s="20" t="s">
        <v>204</v>
      </c>
      <c r="AU954" s="20" t="s">
        <v>78</v>
      </c>
    </row>
    <row r="955" s="13" customFormat="1">
      <c r="A955" s="13"/>
      <c r="B955" s="235"/>
      <c r="C955" s="236"/>
      <c r="D955" s="228" t="s">
        <v>206</v>
      </c>
      <c r="E955" s="237" t="s">
        <v>19</v>
      </c>
      <c r="F955" s="238" t="s">
        <v>279</v>
      </c>
      <c r="G955" s="236"/>
      <c r="H955" s="237" t="s">
        <v>19</v>
      </c>
      <c r="I955" s="239"/>
      <c r="J955" s="236"/>
      <c r="K955" s="236"/>
      <c r="L955" s="240"/>
      <c r="M955" s="241"/>
      <c r="N955" s="242"/>
      <c r="O955" s="242"/>
      <c r="P955" s="242"/>
      <c r="Q955" s="242"/>
      <c r="R955" s="242"/>
      <c r="S955" s="242"/>
      <c r="T955" s="243"/>
      <c r="U955" s="13"/>
      <c r="V955" s="13"/>
      <c r="W955" s="13"/>
      <c r="X955" s="13"/>
      <c r="Y955" s="13"/>
      <c r="Z955" s="13"/>
      <c r="AA955" s="13"/>
      <c r="AB955" s="13"/>
      <c r="AC955" s="13"/>
      <c r="AD955" s="13"/>
      <c r="AE955" s="13"/>
      <c r="AT955" s="244" t="s">
        <v>206</v>
      </c>
      <c r="AU955" s="244" t="s">
        <v>78</v>
      </c>
      <c r="AV955" s="13" t="s">
        <v>76</v>
      </c>
      <c r="AW955" s="13" t="s">
        <v>31</v>
      </c>
      <c r="AX955" s="13" t="s">
        <v>69</v>
      </c>
      <c r="AY955" s="244" t="s">
        <v>193</v>
      </c>
    </row>
    <row r="956" s="13" customFormat="1">
      <c r="A956" s="13"/>
      <c r="B956" s="235"/>
      <c r="C956" s="236"/>
      <c r="D956" s="228" t="s">
        <v>206</v>
      </c>
      <c r="E956" s="237" t="s">
        <v>19</v>
      </c>
      <c r="F956" s="238" t="s">
        <v>2082</v>
      </c>
      <c r="G956" s="236"/>
      <c r="H956" s="237" t="s">
        <v>19</v>
      </c>
      <c r="I956" s="239"/>
      <c r="J956" s="236"/>
      <c r="K956" s="236"/>
      <c r="L956" s="240"/>
      <c r="M956" s="241"/>
      <c r="N956" s="242"/>
      <c r="O956" s="242"/>
      <c r="P956" s="242"/>
      <c r="Q956" s="242"/>
      <c r="R956" s="242"/>
      <c r="S956" s="242"/>
      <c r="T956" s="243"/>
      <c r="U956" s="13"/>
      <c r="V956" s="13"/>
      <c r="W956" s="13"/>
      <c r="X956" s="13"/>
      <c r="Y956" s="13"/>
      <c r="Z956" s="13"/>
      <c r="AA956" s="13"/>
      <c r="AB956" s="13"/>
      <c r="AC956" s="13"/>
      <c r="AD956" s="13"/>
      <c r="AE956" s="13"/>
      <c r="AT956" s="244" t="s">
        <v>206</v>
      </c>
      <c r="AU956" s="244" t="s">
        <v>78</v>
      </c>
      <c r="AV956" s="13" t="s">
        <v>76</v>
      </c>
      <c r="AW956" s="13" t="s">
        <v>31</v>
      </c>
      <c r="AX956" s="13" t="s">
        <v>69</v>
      </c>
      <c r="AY956" s="244" t="s">
        <v>193</v>
      </c>
    </row>
    <row r="957" s="13" customFormat="1">
      <c r="A957" s="13"/>
      <c r="B957" s="235"/>
      <c r="C957" s="236"/>
      <c r="D957" s="228" t="s">
        <v>206</v>
      </c>
      <c r="E957" s="237" t="s">
        <v>19</v>
      </c>
      <c r="F957" s="238" t="s">
        <v>1346</v>
      </c>
      <c r="G957" s="236"/>
      <c r="H957" s="237" t="s">
        <v>19</v>
      </c>
      <c r="I957" s="239"/>
      <c r="J957" s="236"/>
      <c r="K957" s="236"/>
      <c r="L957" s="240"/>
      <c r="M957" s="241"/>
      <c r="N957" s="242"/>
      <c r="O957" s="242"/>
      <c r="P957" s="242"/>
      <c r="Q957" s="242"/>
      <c r="R957" s="242"/>
      <c r="S957" s="242"/>
      <c r="T957" s="243"/>
      <c r="U957" s="13"/>
      <c r="V957" s="13"/>
      <c r="W957" s="13"/>
      <c r="X957" s="13"/>
      <c r="Y957" s="13"/>
      <c r="Z957" s="13"/>
      <c r="AA957" s="13"/>
      <c r="AB957" s="13"/>
      <c r="AC957" s="13"/>
      <c r="AD957" s="13"/>
      <c r="AE957" s="13"/>
      <c r="AT957" s="244" t="s">
        <v>206</v>
      </c>
      <c r="AU957" s="244" t="s">
        <v>78</v>
      </c>
      <c r="AV957" s="13" t="s">
        <v>76</v>
      </c>
      <c r="AW957" s="13" t="s">
        <v>31</v>
      </c>
      <c r="AX957" s="13" t="s">
        <v>69</v>
      </c>
      <c r="AY957" s="244" t="s">
        <v>193</v>
      </c>
    </row>
    <row r="958" s="14" customFormat="1">
      <c r="A958" s="14"/>
      <c r="B958" s="245"/>
      <c r="C958" s="246"/>
      <c r="D958" s="228" t="s">
        <v>206</v>
      </c>
      <c r="E958" s="247" t="s">
        <v>19</v>
      </c>
      <c r="F958" s="248" t="s">
        <v>1890</v>
      </c>
      <c r="G958" s="246"/>
      <c r="H958" s="249">
        <v>11.199999999999999</v>
      </c>
      <c r="I958" s="250"/>
      <c r="J958" s="246"/>
      <c r="K958" s="246"/>
      <c r="L958" s="251"/>
      <c r="M958" s="252"/>
      <c r="N958" s="253"/>
      <c r="O958" s="253"/>
      <c r="P958" s="253"/>
      <c r="Q958" s="253"/>
      <c r="R958" s="253"/>
      <c r="S958" s="253"/>
      <c r="T958" s="254"/>
      <c r="U958" s="14"/>
      <c r="V958" s="14"/>
      <c r="W958" s="14"/>
      <c r="X958" s="14"/>
      <c r="Y958" s="14"/>
      <c r="Z958" s="14"/>
      <c r="AA958" s="14"/>
      <c r="AB958" s="14"/>
      <c r="AC958" s="14"/>
      <c r="AD958" s="14"/>
      <c r="AE958" s="14"/>
      <c r="AT958" s="255" t="s">
        <v>206</v>
      </c>
      <c r="AU958" s="255" t="s">
        <v>78</v>
      </c>
      <c r="AV958" s="14" t="s">
        <v>78</v>
      </c>
      <c r="AW958" s="14" t="s">
        <v>31</v>
      </c>
      <c r="AX958" s="14" t="s">
        <v>69</v>
      </c>
      <c r="AY958" s="255" t="s">
        <v>193</v>
      </c>
    </row>
    <row r="959" s="13" customFormat="1">
      <c r="A959" s="13"/>
      <c r="B959" s="235"/>
      <c r="C959" s="236"/>
      <c r="D959" s="228" t="s">
        <v>206</v>
      </c>
      <c r="E959" s="237" t="s">
        <v>19</v>
      </c>
      <c r="F959" s="238" t="s">
        <v>1951</v>
      </c>
      <c r="G959" s="236"/>
      <c r="H959" s="237" t="s">
        <v>19</v>
      </c>
      <c r="I959" s="239"/>
      <c r="J959" s="236"/>
      <c r="K959" s="236"/>
      <c r="L959" s="240"/>
      <c r="M959" s="241"/>
      <c r="N959" s="242"/>
      <c r="O959" s="242"/>
      <c r="P959" s="242"/>
      <c r="Q959" s="242"/>
      <c r="R959" s="242"/>
      <c r="S959" s="242"/>
      <c r="T959" s="243"/>
      <c r="U959" s="13"/>
      <c r="V959" s="13"/>
      <c r="W959" s="13"/>
      <c r="X959" s="13"/>
      <c r="Y959" s="13"/>
      <c r="Z959" s="13"/>
      <c r="AA959" s="13"/>
      <c r="AB959" s="13"/>
      <c r="AC959" s="13"/>
      <c r="AD959" s="13"/>
      <c r="AE959" s="13"/>
      <c r="AT959" s="244" t="s">
        <v>206</v>
      </c>
      <c r="AU959" s="244" t="s">
        <v>78</v>
      </c>
      <c r="AV959" s="13" t="s">
        <v>76</v>
      </c>
      <c r="AW959" s="13" t="s">
        <v>31</v>
      </c>
      <c r="AX959" s="13" t="s">
        <v>69</v>
      </c>
      <c r="AY959" s="244" t="s">
        <v>193</v>
      </c>
    </row>
    <row r="960" s="14" customFormat="1">
      <c r="A960" s="14"/>
      <c r="B960" s="245"/>
      <c r="C960" s="246"/>
      <c r="D960" s="228" t="s">
        <v>206</v>
      </c>
      <c r="E960" s="247" t="s">
        <v>19</v>
      </c>
      <c r="F960" s="248" t="s">
        <v>2083</v>
      </c>
      <c r="G960" s="246"/>
      <c r="H960" s="249">
        <v>27.100000000000001</v>
      </c>
      <c r="I960" s="250"/>
      <c r="J960" s="246"/>
      <c r="K960" s="246"/>
      <c r="L960" s="251"/>
      <c r="M960" s="252"/>
      <c r="N960" s="253"/>
      <c r="O960" s="253"/>
      <c r="P960" s="253"/>
      <c r="Q960" s="253"/>
      <c r="R960" s="253"/>
      <c r="S960" s="253"/>
      <c r="T960" s="254"/>
      <c r="U960" s="14"/>
      <c r="V960" s="14"/>
      <c r="W960" s="14"/>
      <c r="X960" s="14"/>
      <c r="Y960" s="14"/>
      <c r="Z960" s="14"/>
      <c r="AA960" s="14"/>
      <c r="AB960" s="14"/>
      <c r="AC960" s="14"/>
      <c r="AD960" s="14"/>
      <c r="AE960" s="14"/>
      <c r="AT960" s="255" t="s">
        <v>206</v>
      </c>
      <c r="AU960" s="255" t="s">
        <v>78</v>
      </c>
      <c r="AV960" s="14" t="s">
        <v>78</v>
      </c>
      <c r="AW960" s="14" t="s">
        <v>31</v>
      </c>
      <c r="AX960" s="14" t="s">
        <v>69</v>
      </c>
      <c r="AY960" s="255" t="s">
        <v>193</v>
      </c>
    </row>
    <row r="961" s="13" customFormat="1">
      <c r="A961" s="13"/>
      <c r="B961" s="235"/>
      <c r="C961" s="236"/>
      <c r="D961" s="228" t="s">
        <v>206</v>
      </c>
      <c r="E961" s="237" t="s">
        <v>19</v>
      </c>
      <c r="F961" s="238" t="s">
        <v>2455</v>
      </c>
      <c r="G961" s="236"/>
      <c r="H961" s="237" t="s">
        <v>19</v>
      </c>
      <c r="I961" s="239"/>
      <c r="J961" s="236"/>
      <c r="K961" s="236"/>
      <c r="L961" s="240"/>
      <c r="M961" s="241"/>
      <c r="N961" s="242"/>
      <c r="O961" s="242"/>
      <c r="P961" s="242"/>
      <c r="Q961" s="242"/>
      <c r="R961" s="242"/>
      <c r="S961" s="242"/>
      <c r="T961" s="243"/>
      <c r="U961" s="13"/>
      <c r="V961" s="13"/>
      <c r="W961" s="13"/>
      <c r="X961" s="13"/>
      <c r="Y961" s="13"/>
      <c r="Z961" s="13"/>
      <c r="AA961" s="13"/>
      <c r="AB961" s="13"/>
      <c r="AC961" s="13"/>
      <c r="AD961" s="13"/>
      <c r="AE961" s="13"/>
      <c r="AT961" s="244" t="s">
        <v>206</v>
      </c>
      <c r="AU961" s="244" t="s">
        <v>78</v>
      </c>
      <c r="AV961" s="13" t="s">
        <v>76</v>
      </c>
      <c r="AW961" s="13" t="s">
        <v>31</v>
      </c>
      <c r="AX961" s="13" t="s">
        <v>69</v>
      </c>
      <c r="AY961" s="244" t="s">
        <v>193</v>
      </c>
    </row>
    <row r="962" s="13" customFormat="1">
      <c r="A962" s="13"/>
      <c r="B962" s="235"/>
      <c r="C962" s="236"/>
      <c r="D962" s="228" t="s">
        <v>206</v>
      </c>
      <c r="E962" s="237" t="s">
        <v>19</v>
      </c>
      <c r="F962" s="238" t="s">
        <v>1674</v>
      </c>
      <c r="G962" s="236"/>
      <c r="H962" s="237" t="s">
        <v>19</v>
      </c>
      <c r="I962" s="239"/>
      <c r="J962" s="236"/>
      <c r="K962" s="236"/>
      <c r="L962" s="240"/>
      <c r="M962" s="241"/>
      <c r="N962" s="242"/>
      <c r="O962" s="242"/>
      <c r="P962" s="242"/>
      <c r="Q962" s="242"/>
      <c r="R962" s="242"/>
      <c r="S962" s="242"/>
      <c r="T962" s="243"/>
      <c r="U962" s="13"/>
      <c r="V962" s="13"/>
      <c r="W962" s="13"/>
      <c r="X962" s="13"/>
      <c r="Y962" s="13"/>
      <c r="Z962" s="13"/>
      <c r="AA962" s="13"/>
      <c r="AB962" s="13"/>
      <c r="AC962" s="13"/>
      <c r="AD962" s="13"/>
      <c r="AE962" s="13"/>
      <c r="AT962" s="244" t="s">
        <v>206</v>
      </c>
      <c r="AU962" s="244" t="s">
        <v>78</v>
      </c>
      <c r="AV962" s="13" t="s">
        <v>76</v>
      </c>
      <c r="AW962" s="13" t="s">
        <v>31</v>
      </c>
      <c r="AX962" s="13" t="s">
        <v>69</v>
      </c>
      <c r="AY962" s="244" t="s">
        <v>193</v>
      </c>
    </row>
    <row r="963" s="14" customFormat="1">
      <c r="A963" s="14"/>
      <c r="B963" s="245"/>
      <c r="C963" s="246"/>
      <c r="D963" s="228" t="s">
        <v>206</v>
      </c>
      <c r="E963" s="247" t="s">
        <v>19</v>
      </c>
      <c r="F963" s="248" t="s">
        <v>2456</v>
      </c>
      <c r="G963" s="246"/>
      <c r="H963" s="249">
        <v>36.899999999999999</v>
      </c>
      <c r="I963" s="250"/>
      <c r="J963" s="246"/>
      <c r="K963" s="246"/>
      <c r="L963" s="251"/>
      <c r="M963" s="252"/>
      <c r="N963" s="253"/>
      <c r="O963" s="253"/>
      <c r="P963" s="253"/>
      <c r="Q963" s="253"/>
      <c r="R963" s="253"/>
      <c r="S963" s="253"/>
      <c r="T963" s="254"/>
      <c r="U963" s="14"/>
      <c r="V963" s="14"/>
      <c r="W963" s="14"/>
      <c r="X963" s="14"/>
      <c r="Y963" s="14"/>
      <c r="Z963" s="14"/>
      <c r="AA963" s="14"/>
      <c r="AB963" s="14"/>
      <c r="AC963" s="14"/>
      <c r="AD963" s="14"/>
      <c r="AE963" s="14"/>
      <c r="AT963" s="255" t="s">
        <v>206</v>
      </c>
      <c r="AU963" s="255" t="s">
        <v>78</v>
      </c>
      <c r="AV963" s="14" t="s">
        <v>78</v>
      </c>
      <c r="AW963" s="14" t="s">
        <v>31</v>
      </c>
      <c r="AX963" s="14" t="s">
        <v>69</v>
      </c>
      <c r="AY963" s="255" t="s">
        <v>193</v>
      </c>
    </row>
    <row r="964" s="13" customFormat="1">
      <c r="A964" s="13"/>
      <c r="B964" s="235"/>
      <c r="C964" s="236"/>
      <c r="D964" s="228" t="s">
        <v>206</v>
      </c>
      <c r="E964" s="237" t="s">
        <v>19</v>
      </c>
      <c r="F964" s="238" t="s">
        <v>1960</v>
      </c>
      <c r="G964" s="236"/>
      <c r="H964" s="237" t="s">
        <v>19</v>
      </c>
      <c r="I964" s="239"/>
      <c r="J964" s="236"/>
      <c r="K964" s="236"/>
      <c r="L964" s="240"/>
      <c r="M964" s="241"/>
      <c r="N964" s="242"/>
      <c r="O964" s="242"/>
      <c r="P964" s="242"/>
      <c r="Q964" s="242"/>
      <c r="R964" s="242"/>
      <c r="S964" s="242"/>
      <c r="T964" s="243"/>
      <c r="U964" s="13"/>
      <c r="V964" s="13"/>
      <c r="W964" s="13"/>
      <c r="X964" s="13"/>
      <c r="Y964" s="13"/>
      <c r="Z964" s="13"/>
      <c r="AA964" s="13"/>
      <c r="AB964" s="13"/>
      <c r="AC964" s="13"/>
      <c r="AD964" s="13"/>
      <c r="AE964" s="13"/>
      <c r="AT964" s="244" t="s">
        <v>206</v>
      </c>
      <c r="AU964" s="244" t="s">
        <v>78</v>
      </c>
      <c r="AV964" s="13" t="s">
        <v>76</v>
      </c>
      <c r="AW964" s="13" t="s">
        <v>31</v>
      </c>
      <c r="AX964" s="13" t="s">
        <v>69</v>
      </c>
      <c r="AY964" s="244" t="s">
        <v>193</v>
      </c>
    </row>
    <row r="965" s="14" customFormat="1">
      <c r="A965" s="14"/>
      <c r="B965" s="245"/>
      <c r="C965" s="246"/>
      <c r="D965" s="228" t="s">
        <v>206</v>
      </c>
      <c r="E965" s="247" t="s">
        <v>19</v>
      </c>
      <c r="F965" s="248" t="s">
        <v>2464</v>
      </c>
      <c r="G965" s="246"/>
      <c r="H965" s="249">
        <v>16.5</v>
      </c>
      <c r="I965" s="250"/>
      <c r="J965" s="246"/>
      <c r="K965" s="246"/>
      <c r="L965" s="251"/>
      <c r="M965" s="252"/>
      <c r="N965" s="253"/>
      <c r="O965" s="253"/>
      <c r="P965" s="253"/>
      <c r="Q965" s="253"/>
      <c r="R965" s="253"/>
      <c r="S965" s="253"/>
      <c r="T965" s="254"/>
      <c r="U965" s="14"/>
      <c r="V965" s="14"/>
      <c r="W965" s="14"/>
      <c r="X965" s="14"/>
      <c r="Y965" s="14"/>
      <c r="Z965" s="14"/>
      <c r="AA965" s="14"/>
      <c r="AB965" s="14"/>
      <c r="AC965" s="14"/>
      <c r="AD965" s="14"/>
      <c r="AE965" s="14"/>
      <c r="AT965" s="255" t="s">
        <v>206</v>
      </c>
      <c r="AU965" s="255" t="s">
        <v>78</v>
      </c>
      <c r="AV965" s="14" t="s">
        <v>78</v>
      </c>
      <c r="AW965" s="14" t="s">
        <v>31</v>
      </c>
      <c r="AX965" s="14" t="s">
        <v>69</v>
      </c>
      <c r="AY965" s="255" t="s">
        <v>193</v>
      </c>
    </row>
    <row r="966" s="15" customFormat="1">
      <c r="A966" s="15"/>
      <c r="B966" s="256"/>
      <c r="C966" s="257"/>
      <c r="D966" s="228" t="s">
        <v>206</v>
      </c>
      <c r="E966" s="258" t="s">
        <v>19</v>
      </c>
      <c r="F966" s="259" t="s">
        <v>218</v>
      </c>
      <c r="G966" s="257"/>
      <c r="H966" s="260">
        <v>91.700000000000003</v>
      </c>
      <c r="I966" s="261"/>
      <c r="J966" s="257"/>
      <c r="K966" s="257"/>
      <c r="L966" s="262"/>
      <c r="M966" s="263"/>
      <c r="N966" s="264"/>
      <c r="O966" s="264"/>
      <c r="P966" s="264"/>
      <c r="Q966" s="264"/>
      <c r="R966" s="264"/>
      <c r="S966" s="264"/>
      <c r="T966" s="265"/>
      <c r="U966" s="15"/>
      <c r="V966" s="15"/>
      <c r="W966" s="15"/>
      <c r="X966" s="15"/>
      <c r="Y966" s="15"/>
      <c r="Z966" s="15"/>
      <c r="AA966" s="15"/>
      <c r="AB966" s="15"/>
      <c r="AC966" s="15"/>
      <c r="AD966" s="15"/>
      <c r="AE966" s="15"/>
      <c r="AT966" s="266" t="s">
        <v>206</v>
      </c>
      <c r="AU966" s="266" t="s">
        <v>78</v>
      </c>
      <c r="AV966" s="15" t="s">
        <v>200</v>
      </c>
      <c r="AW966" s="15" t="s">
        <v>31</v>
      </c>
      <c r="AX966" s="15" t="s">
        <v>76</v>
      </c>
      <c r="AY966" s="266" t="s">
        <v>193</v>
      </c>
    </row>
    <row r="967" s="2" customFormat="1" ht="16.5" customHeight="1">
      <c r="A967" s="41"/>
      <c r="B967" s="42"/>
      <c r="C967" s="215" t="s">
        <v>2465</v>
      </c>
      <c r="D967" s="215" t="s">
        <v>195</v>
      </c>
      <c r="E967" s="216" t="s">
        <v>2466</v>
      </c>
      <c r="F967" s="217" t="s">
        <v>2467</v>
      </c>
      <c r="G967" s="218" t="s">
        <v>258</v>
      </c>
      <c r="H967" s="219">
        <v>91.700000000000003</v>
      </c>
      <c r="I967" s="220"/>
      <c r="J967" s="221">
        <f>ROUND(I967*H967,2)</f>
        <v>0</v>
      </c>
      <c r="K967" s="217" t="s">
        <v>199</v>
      </c>
      <c r="L967" s="47"/>
      <c r="M967" s="222" t="s">
        <v>19</v>
      </c>
      <c r="N967" s="223" t="s">
        <v>40</v>
      </c>
      <c r="O967" s="87"/>
      <c r="P967" s="224">
        <f>O967*H967</f>
        <v>0</v>
      </c>
      <c r="Q967" s="224">
        <v>0.0044999999999999997</v>
      </c>
      <c r="R967" s="224">
        <f>Q967*H967</f>
        <v>0.41264999999999996</v>
      </c>
      <c r="S967" s="224">
        <v>0</v>
      </c>
      <c r="T967" s="225">
        <f>S967*H967</f>
        <v>0</v>
      </c>
      <c r="U967" s="41"/>
      <c r="V967" s="41"/>
      <c r="W967" s="41"/>
      <c r="X967" s="41"/>
      <c r="Y967" s="41"/>
      <c r="Z967" s="41"/>
      <c r="AA967" s="41"/>
      <c r="AB967" s="41"/>
      <c r="AC967" s="41"/>
      <c r="AD967" s="41"/>
      <c r="AE967" s="41"/>
      <c r="AR967" s="226" t="s">
        <v>323</v>
      </c>
      <c r="AT967" s="226" t="s">
        <v>195</v>
      </c>
      <c r="AU967" s="226" t="s">
        <v>78</v>
      </c>
      <c r="AY967" s="20" t="s">
        <v>193</v>
      </c>
      <c r="BE967" s="227">
        <f>IF(N967="základní",J967,0)</f>
        <v>0</v>
      </c>
      <c r="BF967" s="227">
        <f>IF(N967="snížená",J967,0)</f>
        <v>0</v>
      </c>
      <c r="BG967" s="227">
        <f>IF(N967="zákl. přenesená",J967,0)</f>
        <v>0</v>
      </c>
      <c r="BH967" s="227">
        <f>IF(N967="sníž. přenesená",J967,0)</f>
        <v>0</v>
      </c>
      <c r="BI967" s="227">
        <f>IF(N967="nulová",J967,0)</f>
        <v>0</v>
      </c>
      <c r="BJ967" s="20" t="s">
        <v>76</v>
      </c>
      <c r="BK967" s="227">
        <f>ROUND(I967*H967,2)</f>
        <v>0</v>
      </c>
      <c r="BL967" s="20" t="s">
        <v>323</v>
      </c>
      <c r="BM967" s="226" t="s">
        <v>2468</v>
      </c>
    </row>
    <row r="968" s="2" customFormat="1">
      <c r="A968" s="41"/>
      <c r="B968" s="42"/>
      <c r="C968" s="43"/>
      <c r="D968" s="228" t="s">
        <v>202</v>
      </c>
      <c r="E968" s="43"/>
      <c r="F968" s="229" t="s">
        <v>2469</v>
      </c>
      <c r="G968" s="43"/>
      <c r="H968" s="43"/>
      <c r="I968" s="230"/>
      <c r="J968" s="43"/>
      <c r="K968" s="43"/>
      <c r="L968" s="47"/>
      <c r="M968" s="231"/>
      <c r="N968" s="232"/>
      <c r="O968" s="87"/>
      <c r="P968" s="87"/>
      <c r="Q968" s="87"/>
      <c r="R968" s="87"/>
      <c r="S968" s="87"/>
      <c r="T968" s="88"/>
      <c r="U968" s="41"/>
      <c r="V968" s="41"/>
      <c r="W968" s="41"/>
      <c r="X968" s="41"/>
      <c r="Y968" s="41"/>
      <c r="Z968" s="41"/>
      <c r="AA968" s="41"/>
      <c r="AB968" s="41"/>
      <c r="AC968" s="41"/>
      <c r="AD968" s="41"/>
      <c r="AE968" s="41"/>
      <c r="AT968" s="20" t="s">
        <v>202</v>
      </c>
      <c r="AU968" s="20" t="s">
        <v>78</v>
      </c>
    </row>
    <row r="969" s="2" customFormat="1">
      <c r="A969" s="41"/>
      <c r="B969" s="42"/>
      <c r="C969" s="43"/>
      <c r="D969" s="233" t="s">
        <v>204</v>
      </c>
      <c r="E969" s="43"/>
      <c r="F969" s="234" t="s">
        <v>2470</v>
      </c>
      <c r="G969" s="43"/>
      <c r="H969" s="43"/>
      <c r="I969" s="230"/>
      <c r="J969" s="43"/>
      <c r="K969" s="43"/>
      <c r="L969" s="47"/>
      <c r="M969" s="231"/>
      <c r="N969" s="232"/>
      <c r="O969" s="87"/>
      <c r="P969" s="87"/>
      <c r="Q969" s="87"/>
      <c r="R969" s="87"/>
      <c r="S969" s="87"/>
      <c r="T969" s="88"/>
      <c r="U969" s="41"/>
      <c r="V969" s="41"/>
      <c r="W969" s="41"/>
      <c r="X969" s="41"/>
      <c r="Y969" s="41"/>
      <c r="Z969" s="41"/>
      <c r="AA969" s="41"/>
      <c r="AB969" s="41"/>
      <c r="AC969" s="41"/>
      <c r="AD969" s="41"/>
      <c r="AE969" s="41"/>
      <c r="AT969" s="20" t="s">
        <v>204</v>
      </c>
      <c r="AU969" s="20" t="s">
        <v>78</v>
      </c>
    </row>
    <row r="970" s="13" customFormat="1">
      <c r="A970" s="13"/>
      <c r="B970" s="235"/>
      <c r="C970" s="236"/>
      <c r="D970" s="228" t="s">
        <v>206</v>
      </c>
      <c r="E970" s="237" t="s">
        <v>19</v>
      </c>
      <c r="F970" s="238" t="s">
        <v>279</v>
      </c>
      <c r="G970" s="236"/>
      <c r="H970" s="237" t="s">
        <v>19</v>
      </c>
      <c r="I970" s="239"/>
      <c r="J970" s="236"/>
      <c r="K970" s="236"/>
      <c r="L970" s="240"/>
      <c r="M970" s="241"/>
      <c r="N970" s="242"/>
      <c r="O970" s="242"/>
      <c r="P970" s="242"/>
      <c r="Q970" s="242"/>
      <c r="R970" s="242"/>
      <c r="S970" s="242"/>
      <c r="T970" s="243"/>
      <c r="U970" s="13"/>
      <c r="V970" s="13"/>
      <c r="W970" s="13"/>
      <c r="X970" s="13"/>
      <c r="Y970" s="13"/>
      <c r="Z970" s="13"/>
      <c r="AA970" s="13"/>
      <c r="AB970" s="13"/>
      <c r="AC970" s="13"/>
      <c r="AD970" s="13"/>
      <c r="AE970" s="13"/>
      <c r="AT970" s="244" t="s">
        <v>206</v>
      </c>
      <c r="AU970" s="244" t="s">
        <v>78</v>
      </c>
      <c r="AV970" s="13" t="s">
        <v>76</v>
      </c>
      <c r="AW970" s="13" t="s">
        <v>31</v>
      </c>
      <c r="AX970" s="13" t="s">
        <v>69</v>
      </c>
      <c r="AY970" s="244" t="s">
        <v>193</v>
      </c>
    </row>
    <row r="971" s="13" customFormat="1">
      <c r="A971" s="13"/>
      <c r="B971" s="235"/>
      <c r="C971" s="236"/>
      <c r="D971" s="228" t="s">
        <v>206</v>
      </c>
      <c r="E971" s="237" t="s">
        <v>19</v>
      </c>
      <c r="F971" s="238" t="s">
        <v>2082</v>
      </c>
      <c r="G971" s="236"/>
      <c r="H971" s="237" t="s">
        <v>19</v>
      </c>
      <c r="I971" s="239"/>
      <c r="J971" s="236"/>
      <c r="K971" s="236"/>
      <c r="L971" s="240"/>
      <c r="M971" s="241"/>
      <c r="N971" s="242"/>
      <c r="O971" s="242"/>
      <c r="P971" s="242"/>
      <c r="Q971" s="242"/>
      <c r="R971" s="242"/>
      <c r="S971" s="242"/>
      <c r="T971" s="243"/>
      <c r="U971" s="13"/>
      <c r="V971" s="13"/>
      <c r="W971" s="13"/>
      <c r="X971" s="13"/>
      <c r="Y971" s="13"/>
      <c r="Z971" s="13"/>
      <c r="AA971" s="13"/>
      <c r="AB971" s="13"/>
      <c r="AC971" s="13"/>
      <c r="AD971" s="13"/>
      <c r="AE971" s="13"/>
      <c r="AT971" s="244" t="s">
        <v>206</v>
      </c>
      <c r="AU971" s="244" t="s">
        <v>78</v>
      </c>
      <c r="AV971" s="13" t="s">
        <v>76</v>
      </c>
      <c r="AW971" s="13" t="s">
        <v>31</v>
      </c>
      <c r="AX971" s="13" t="s">
        <v>69</v>
      </c>
      <c r="AY971" s="244" t="s">
        <v>193</v>
      </c>
    </row>
    <row r="972" s="13" customFormat="1">
      <c r="A972" s="13"/>
      <c r="B972" s="235"/>
      <c r="C972" s="236"/>
      <c r="D972" s="228" t="s">
        <v>206</v>
      </c>
      <c r="E972" s="237" t="s">
        <v>19</v>
      </c>
      <c r="F972" s="238" t="s">
        <v>1346</v>
      </c>
      <c r="G972" s="236"/>
      <c r="H972" s="237" t="s">
        <v>19</v>
      </c>
      <c r="I972" s="239"/>
      <c r="J972" s="236"/>
      <c r="K972" s="236"/>
      <c r="L972" s="240"/>
      <c r="M972" s="241"/>
      <c r="N972" s="242"/>
      <c r="O972" s="242"/>
      <c r="P972" s="242"/>
      <c r="Q972" s="242"/>
      <c r="R972" s="242"/>
      <c r="S972" s="242"/>
      <c r="T972" s="243"/>
      <c r="U972" s="13"/>
      <c r="V972" s="13"/>
      <c r="W972" s="13"/>
      <c r="X972" s="13"/>
      <c r="Y972" s="13"/>
      <c r="Z972" s="13"/>
      <c r="AA972" s="13"/>
      <c r="AB972" s="13"/>
      <c r="AC972" s="13"/>
      <c r="AD972" s="13"/>
      <c r="AE972" s="13"/>
      <c r="AT972" s="244" t="s">
        <v>206</v>
      </c>
      <c r="AU972" s="244" t="s">
        <v>78</v>
      </c>
      <c r="AV972" s="13" t="s">
        <v>76</v>
      </c>
      <c r="AW972" s="13" t="s">
        <v>31</v>
      </c>
      <c r="AX972" s="13" t="s">
        <v>69</v>
      </c>
      <c r="AY972" s="244" t="s">
        <v>193</v>
      </c>
    </row>
    <row r="973" s="14" customFormat="1">
      <c r="A973" s="14"/>
      <c r="B973" s="245"/>
      <c r="C973" s="246"/>
      <c r="D973" s="228" t="s">
        <v>206</v>
      </c>
      <c r="E973" s="247" t="s">
        <v>19</v>
      </c>
      <c r="F973" s="248" t="s">
        <v>1890</v>
      </c>
      <c r="G973" s="246"/>
      <c r="H973" s="249">
        <v>11.199999999999999</v>
      </c>
      <c r="I973" s="250"/>
      <c r="J973" s="246"/>
      <c r="K973" s="246"/>
      <c r="L973" s="251"/>
      <c r="M973" s="252"/>
      <c r="N973" s="253"/>
      <c r="O973" s="253"/>
      <c r="P973" s="253"/>
      <c r="Q973" s="253"/>
      <c r="R973" s="253"/>
      <c r="S973" s="253"/>
      <c r="T973" s="254"/>
      <c r="U973" s="14"/>
      <c r="V973" s="14"/>
      <c r="W973" s="14"/>
      <c r="X973" s="14"/>
      <c r="Y973" s="14"/>
      <c r="Z973" s="14"/>
      <c r="AA973" s="14"/>
      <c r="AB973" s="14"/>
      <c r="AC973" s="14"/>
      <c r="AD973" s="14"/>
      <c r="AE973" s="14"/>
      <c r="AT973" s="255" t="s">
        <v>206</v>
      </c>
      <c r="AU973" s="255" t="s">
        <v>78</v>
      </c>
      <c r="AV973" s="14" t="s">
        <v>78</v>
      </c>
      <c r="AW973" s="14" t="s">
        <v>31</v>
      </c>
      <c r="AX973" s="14" t="s">
        <v>69</v>
      </c>
      <c r="AY973" s="255" t="s">
        <v>193</v>
      </c>
    </row>
    <row r="974" s="13" customFormat="1">
      <c r="A974" s="13"/>
      <c r="B974" s="235"/>
      <c r="C974" s="236"/>
      <c r="D974" s="228" t="s">
        <v>206</v>
      </c>
      <c r="E974" s="237" t="s">
        <v>19</v>
      </c>
      <c r="F974" s="238" t="s">
        <v>1951</v>
      </c>
      <c r="G974" s="236"/>
      <c r="H974" s="237" t="s">
        <v>19</v>
      </c>
      <c r="I974" s="239"/>
      <c r="J974" s="236"/>
      <c r="K974" s="236"/>
      <c r="L974" s="240"/>
      <c r="M974" s="241"/>
      <c r="N974" s="242"/>
      <c r="O974" s="242"/>
      <c r="P974" s="242"/>
      <c r="Q974" s="242"/>
      <c r="R974" s="242"/>
      <c r="S974" s="242"/>
      <c r="T974" s="243"/>
      <c r="U974" s="13"/>
      <c r="V974" s="13"/>
      <c r="W974" s="13"/>
      <c r="X974" s="13"/>
      <c r="Y974" s="13"/>
      <c r="Z974" s="13"/>
      <c r="AA974" s="13"/>
      <c r="AB974" s="13"/>
      <c r="AC974" s="13"/>
      <c r="AD974" s="13"/>
      <c r="AE974" s="13"/>
      <c r="AT974" s="244" t="s">
        <v>206</v>
      </c>
      <c r="AU974" s="244" t="s">
        <v>78</v>
      </c>
      <c r="AV974" s="13" t="s">
        <v>76</v>
      </c>
      <c r="AW974" s="13" t="s">
        <v>31</v>
      </c>
      <c r="AX974" s="13" t="s">
        <v>69</v>
      </c>
      <c r="AY974" s="244" t="s">
        <v>193</v>
      </c>
    </row>
    <row r="975" s="14" customFormat="1">
      <c r="A975" s="14"/>
      <c r="B975" s="245"/>
      <c r="C975" s="246"/>
      <c r="D975" s="228" t="s">
        <v>206</v>
      </c>
      <c r="E975" s="247" t="s">
        <v>19</v>
      </c>
      <c r="F975" s="248" t="s">
        <v>2083</v>
      </c>
      <c r="G975" s="246"/>
      <c r="H975" s="249">
        <v>27.100000000000001</v>
      </c>
      <c r="I975" s="250"/>
      <c r="J975" s="246"/>
      <c r="K975" s="246"/>
      <c r="L975" s="251"/>
      <c r="M975" s="252"/>
      <c r="N975" s="253"/>
      <c r="O975" s="253"/>
      <c r="P975" s="253"/>
      <c r="Q975" s="253"/>
      <c r="R975" s="253"/>
      <c r="S975" s="253"/>
      <c r="T975" s="254"/>
      <c r="U975" s="14"/>
      <c r="V975" s="14"/>
      <c r="W975" s="14"/>
      <c r="X975" s="14"/>
      <c r="Y975" s="14"/>
      <c r="Z975" s="14"/>
      <c r="AA975" s="14"/>
      <c r="AB975" s="14"/>
      <c r="AC975" s="14"/>
      <c r="AD975" s="14"/>
      <c r="AE975" s="14"/>
      <c r="AT975" s="255" t="s">
        <v>206</v>
      </c>
      <c r="AU975" s="255" t="s">
        <v>78</v>
      </c>
      <c r="AV975" s="14" t="s">
        <v>78</v>
      </c>
      <c r="AW975" s="14" t="s">
        <v>31</v>
      </c>
      <c r="AX975" s="14" t="s">
        <v>69</v>
      </c>
      <c r="AY975" s="255" t="s">
        <v>193</v>
      </c>
    </row>
    <row r="976" s="13" customFormat="1">
      <c r="A976" s="13"/>
      <c r="B976" s="235"/>
      <c r="C976" s="236"/>
      <c r="D976" s="228" t="s">
        <v>206</v>
      </c>
      <c r="E976" s="237" t="s">
        <v>19</v>
      </c>
      <c r="F976" s="238" t="s">
        <v>2455</v>
      </c>
      <c r="G976" s="236"/>
      <c r="H976" s="237" t="s">
        <v>19</v>
      </c>
      <c r="I976" s="239"/>
      <c r="J976" s="236"/>
      <c r="K976" s="236"/>
      <c r="L976" s="240"/>
      <c r="M976" s="241"/>
      <c r="N976" s="242"/>
      <c r="O976" s="242"/>
      <c r="P976" s="242"/>
      <c r="Q976" s="242"/>
      <c r="R976" s="242"/>
      <c r="S976" s="242"/>
      <c r="T976" s="243"/>
      <c r="U976" s="13"/>
      <c r="V976" s="13"/>
      <c r="W976" s="13"/>
      <c r="X976" s="13"/>
      <c r="Y976" s="13"/>
      <c r="Z976" s="13"/>
      <c r="AA976" s="13"/>
      <c r="AB976" s="13"/>
      <c r="AC976" s="13"/>
      <c r="AD976" s="13"/>
      <c r="AE976" s="13"/>
      <c r="AT976" s="244" t="s">
        <v>206</v>
      </c>
      <c r="AU976" s="244" t="s">
        <v>78</v>
      </c>
      <c r="AV976" s="13" t="s">
        <v>76</v>
      </c>
      <c r="AW976" s="13" t="s">
        <v>31</v>
      </c>
      <c r="AX976" s="13" t="s">
        <v>69</v>
      </c>
      <c r="AY976" s="244" t="s">
        <v>193</v>
      </c>
    </row>
    <row r="977" s="13" customFormat="1">
      <c r="A977" s="13"/>
      <c r="B977" s="235"/>
      <c r="C977" s="236"/>
      <c r="D977" s="228" t="s">
        <v>206</v>
      </c>
      <c r="E977" s="237" t="s">
        <v>19</v>
      </c>
      <c r="F977" s="238" t="s">
        <v>1674</v>
      </c>
      <c r="G977" s="236"/>
      <c r="H977" s="237" t="s">
        <v>19</v>
      </c>
      <c r="I977" s="239"/>
      <c r="J977" s="236"/>
      <c r="K977" s="236"/>
      <c r="L977" s="240"/>
      <c r="M977" s="241"/>
      <c r="N977" s="242"/>
      <c r="O977" s="242"/>
      <c r="P977" s="242"/>
      <c r="Q977" s="242"/>
      <c r="R977" s="242"/>
      <c r="S977" s="242"/>
      <c r="T977" s="243"/>
      <c r="U977" s="13"/>
      <c r="V977" s="13"/>
      <c r="W977" s="13"/>
      <c r="X977" s="13"/>
      <c r="Y977" s="13"/>
      <c r="Z977" s="13"/>
      <c r="AA977" s="13"/>
      <c r="AB977" s="13"/>
      <c r="AC977" s="13"/>
      <c r="AD977" s="13"/>
      <c r="AE977" s="13"/>
      <c r="AT977" s="244" t="s">
        <v>206</v>
      </c>
      <c r="AU977" s="244" t="s">
        <v>78</v>
      </c>
      <c r="AV977" s="13" t="s">
        <v>76</v>
      </c>
      <c r="AW977" s="13" t="s">
        <v>31</v>
      </c>
      <c r="AX977" s="13" t="s">
        <v>69</v>
      </c>
      <c r="AY977" s="244" t="s">
        <v>193</v>
      </c>
    </row>
    <row r="978" s="14" customFormat="1">
      <c r="A978" s="14"/>
      <c r="B978" s="245"/>
      <c r="C978" s="246"/>
      <c r="D978" s="228" t="s">
        <v>206</v>
      </c>
      <c r="E978" s="247" t="s">
        <v>19</v>
      </c>
      <c r="F978" s="248" t="s">
        <v>2456</v>
      </c>
      <c r="G978" s="246"/>
      <c r="H978" s="249">
        <v>36.899999999999999</v>
      </c>
      <c r="I978" s="250"/>
      <c r="J978" s="246"/>
      <c r="K978" s="246"/>
      <c r="L978" s="251"/>
      <c r="M978" s="252"/>
      <c r="N978" s="253"/>
      <c r="O978" s="253"/>
      <c r="P978" s="253"/>
      <c r="Q978" s="253"/>
      <c r="R978" s="253"/>
      <c r="S978" s="253"/>
      <c r="T978" s="254"/>
      <c r="U978" s="14"/>
      <c r="V978" s="14"/>
      <c r="W978" s="14"/>
      <c r="X978" s="14"/>
      <c r="Y978" s="14"/>
      <c r="Z978" s="14"/>
      <c r="AA978" s="14"/>
      <c r="AB978" s="14"/>
      <c r="AC978" s="14"/>
      <c r="AD978" s="14"/>
      <c r="AE978" s="14"/>
      <c r="AT978" s="255" t="s">
        <v>206</v>
      </c>
      <c r="AU978" s="255" t="s">
        <v>78</v>
      </c>
      <c r="AV978" s="14" t="s">
        <v>78</v>
      </c>
      <c r="AW978" s="14" t="s">
        <v>31</v>
      </c>
      <c r="AX978" s="14" t="s">
        <v>69</v>
      </c>
      <c r="AY978" s="255" t="s">
        <v>193</v>
      </c>
    </row>
    <row r="979" s="13" customFormat="1">
      <c r="A979" s="13"/>
      <c r="B979" s="235"/>
      <c r="C979" s="236"/>
      <c r="D979" s="228" t="s">
        <v>206</v>
      </c>
      <c r="E979" s="237" t="s">
        <v>19</v>
      </c>
      <c r="F979" s="238" t="s">
        <v>1960</v>
      </c>
      <c r="G979" s="236"/>
      <c r="H979" s="237" t="s">
        <v>19</v>
      </c>
      <c r="I979" s="239"/>
      <c r="J979" s="236"/>
      <c r="K979" s="236"/>
      <c r="L979" s="240"/>
      <c r="M979" s="241"/>
      <c r="N979" s="242"/>
      <c r="O979" s="242"/>
      <c r="P979" s="242"/>
      <c r="Q979" s="242"/>
      <c r="R979" s="242"/>
      <c r="S979" s="242"/>
      <c r="T979" s="243"/>
      <c r="U979" s="13"/>
      <c r="V979" s="13"/>
      <c r="W979" s="13"/>
      <c r="X979" s="13"/>
      <c r="Y979" s="13"/>
      <c r="Z979" s="13"/>
      <c r="AA979" s="13"/>
      <c r="AB979" s="13"/>
      <c r="AC979" s="13"/>
      <c r="AD979" s="13"/>
      <c r="AE979" s="13"/>
      <c r="AT979" s="244" t="s">
        <v>206</v>
      </c>
      <c r="AU979" s="244" t="s">
        <v>78</v>
      </c>
      <c r="AV979" s="13" t="s">
        <v>76</v>
      </c>
      <c r="AW979" s="13" t="s">
        <v>31</v>
      </c>
      <c r="AX979" s="13" t="s">
        <v>69</v>
      </c>
      <c r="AY979" s="244" t="s">
        <v>193</v>
      </c>
    </row>
    <row r="980" s="14" customFormat="1">
      <c r="A980" s="14"/>
      <c r="B980" s="245"/>
      <c r="C980" s="246"/>
      <c r="D980" s="228" t="s">
        <v>206</v>
      </c>
      <c r="E980" s="247" t="s">
        <v>19</v>
      </c>
      <c r="F980" s="248" t="s">
        <v>2464</v>
      </c>
      <c r="G980" s="246"/>
      <c r="H980" s="249">
        <v>16.5</v>
      </c>
      <c r="I980" s="250"/>
      <c r="J980" s="246"/>
      <c r="K980" s="246"/>
      <c r="L980" s="251"/>
      <c r="M980" s="252"/>
      <c r="N980" s="253"/>
      <c r="O980" s="253"/>
      <c r="P980" s="253"/>
      <c r="Q980" s="253"/>
      <c r="R980" s="253"/>
      <c r="S980" s="253"/>
      <c r="T980" s="254"/>
      <c r="U980" s="14"/>
      <c r="V980" s="14"/>
      <c r="W980" s="14"/>
      <c r="X980" s="14"/>
      <c r="Y980" s="14"/>
      <c r="Z980" s="14"/>
      <c r="AA980" s="14"/>
      <c r="AB980" s="14"/>
      <c r="AC980" s="14"/>
      <c r="AD980" s="14"/>
      <c r="AE980" s="14"/>
      <c r="AT980" s="255" t="s">
        <v>206</v>
      </c>
      <c r="AU980" s="255" t="s">
        <v>78</v>
      </c>
      <c r="AV980" s="14" t="s">
        <v>78</v>
      </c>
      <c r="AW980" s="14" t="s">
        <v>31</v>
      </c>
      <c r="AX980" s="14" t="s">
        <v>69</v>
      </c>
      <c r="AY980" s="255" t="s">
        <v>193</v>
      </c>
    </row>
    <row r="981" s="15" customFormat="1">
      <c r="A981" s="15"/>
      <c r="B981" s="256"/>
      <c r="C981" s="257"/>
      <c r="D981" s="228" t="s">
        <v>206</v>
      </c>
      <c r="E981" s="258" t="s">
        <v>19</v>
      </c>
      <c r="F981" s="259" t="s">
        <v>218</v>
      </c>
      <c r="G981" s="257"/>
      <c r="H981" s="260">
        <v>91.700000000000003</v>
      </c>
      <c r="I981" s="261"/>
      <c r="J981" s="257"/>
      <c r="K981" s="257"/>
      <c r="L981" s="262"/>
      <c r="M981" s="263"/>
      <c r="N981" s="264"/>
      <c r="O981" s="264"/>
      <c r="P981" s="264"/>
      <c r="Q981" s="264"/>
      <c r="R981" s="264"/>
      <c r="S981" s="264"/>
      <c r="T981" s="265"/>
      <c r="U981" s="15"/>
      <c r="V981" s="15"/>
      <c r="W981" s="15"/>
      <c r="X981" s="15"/>
      <c r="Y981" s="15"/>
      <c r="Z981" s="15"/>
      <c r="AA981" s="15"/>
      <c r="AB981" s="15"/>
      <c r="AC981" s="15"/>
      <c r="AD981" s="15"/>
      <c r="AE981" s="15"/>
      <c r="AT981" s="266" t="s">
        <v>206</v>
      </c>
      <c r="AU981" s="266" t="s">
        <v>78</v>
      </c>
      <c r="AV981" s="15" t="s">
        <v>200</v>
      </c>
      <c r="AW981" s="15" t="s">
        <v>31</v>
      </c>
      <c r="AX981" s="15" t="s">
        <v>76</v>
      </c>
      <c r="AY981" s="266" t="s">
        <v>193</v>
      </c>
    </row>
    <row r="982" s="2" customFormat="1" ht="16.5" customHeight="1">
      <c r="A982" s="41"/>
      <c r="B982" s="42"/>
      <c r="C982" s="215" t="s">
        <v>2471</v>
      </c>
      <c r="D982" s="215" t="s">
        <v>195</v>
      </c>
      <c r="E982" s="216" t="s">
        <v>2472</v>
      </c>
      <c r="F982" s="217" t="s">
        <v>2473</v>
      </c>
      <c r="G982" s="218" t="s">
        <v>408</v>
      </c>
      <c r="H982" s="219">
        <v>135.69999999999999</v>
      </c>
      <c r="I982" s="220"/>
      <c r="J982" s="221">
        <f>ROUND(I982*H982,2)</f>
        <v>0</v>
      </c>
      <c r="K982" s="217" t="s">
        <v>199</v>
      </c>
      <c r="L982" s="47"/>
      <c r="M982" s="222" t="s">
        <v>19</v>
      </c>
      <c r="N982" s="223" t="s">
        <v>40</v>
      </c>
      <c r="O982" s="87"/>
      <c r="P982" s="224">
        <f>O982*H982</f>
        <v>0</v>
      </c>
      <c r="Q982" s="224">
        <v>0</v>
      </c>
      <c r="R982" s="224">
        <f>Q982*H982</f>
        <v>0</v>
      </c>
      <c r="S982" s="224">
        <v>0</v>
      </c>
      <c r="T982" s="225">
        <f>S982*H982</f>
        <v>0</v>
      </c>
      <c r="U982" s="41"/>
      <c r="V982" s="41"/>
      <c r="W982" s="41"/>
      <c r="X982" s="41"/>
      <c r="Y982" s="41"/>
      <c r="Z982" s="41"/>
      <c r="AA982" s="41"/>
      <c r="AB982" s="41"/>
      <c r="AC982" s="41"/>
      <c r="AD982" s="41"/>
      <c r="AE982" s="41"/>
      <c r="AR982" s="226" t="s">
        <v>323</v>
      </c>
      <c r="AT982" s="226" t="s">
        <v>195</v>
      </c>
      <c r="AU982" s="226" t="s">
        <v>78</v>
      </c>
      <c r="AY982" s="20" t="s">
        <v>193</v>
      </c>
      <c r="BE982" s="227">
        <f>IF(N982="základní",J982,0)</f>
        <v>0</v>
      </c>
      <c r="BF982" s="227">
        <f>IF(N982="snížená",J982,0)</f>
        <v>0</v>
      </c>
      <c r="BG982" s="227">
        <f>IF(N982="zákl. přenesená",J982,0)</f>
        <v>0</v>
      </c>
      <c r="BH982" s="227">
        <f>IF(N982="sníž. přenesená",J982,0)</f>
        <v>0</v>
      </c>
      <c r="BI982" s="227">
        <f>IF(N982="nulová",J982,0)</f>
        <v>0</v>
      </c>
      <c r="BJ982" s="20" t="s">
        <v>76</v>
      </c>
      <c r="BK982" s="227">
        <f>ROUND(I982*H982,2)</f>
        <v>0</v>
      </c>
      <c r="BL982" s="20" t="s">
        <v>323</v>
      </c>
      <c r="BM982" s="226" t="s">
        <v>2474</v>
      </c>
    </row>
    <row r="983" s="2" customFormat="1">
      <c r="A983" s="41"/>
      <c r="B983" s="42"/>
      <c r="C983" s="43"/>
      <c r="D983" s="228" t="s">
        <v>202</v>
      </c>
      <c r="E983" s="43"/>
      <c r="F983" s="229" t="s">
        <v>2475</v>
      </c>
      <c r="G983" s="43"/>
      <c r="H983" s="43"/>
      <c r="I983" s="230"/>
      <c r="J983" s="43"/>
      <c r="K983" s="43"/>
      <c r="L983" s="47"/>
      <c r="M983" s="231"/>
      <c r="N983" s="232"/>
      <c r="O983" s="87"/>
      <c r="P983" s="87"/>
      <c r="Q983" s="87"/>
      <c r="R983" s="87"/>
      <c r="S983" s="87"/>
      <c r="T983" s="88"/>
      <c r="U983" s="41"/>
      <c r="V983" s="41"/>
      <c r="W983" s="41"/>
      <c r="X983" s="41"/>
      <c r="Y983" s="41"/>
      <c r="Z983" s="41"/>
      <c r="AA983" s="41"/>
      <c r="AB983" s="41"/>
      <c r="AC983" s="41"/>
      <c r="AD983" s="41"/>
      <c r="AE983" s="41"/>
      <c r="AT983" s="20" t="s">
        <v>202</v>
      </c>
      <c r="AU983" s="20" t="s">
        <v>78</v>
      </c>
    </row>
    <row r="984" s="2" customFormat="1">
      <c r="A984" s="41"/>
      <c r="B984" s="42"/>
      <c r="C984" s="43"/>
      <c r="D984" s="233" t="s">
        <v>204</v>
      </c>
      <c r="E984" s="43"/>
      <c r="F984" s="234" t="s">
        <v>2476</v>
      </c>
      <c r="G984" s="43"/>
      <c r="H984" s="43"/>
      <c r="I984" s="230"/>
      <c r="J984" s="43"/>
      <c r="K984" s="43"/>
      <c r="L984" s="47"/>
      <c r="M984" s="231"/>
      <c r="N984" s="232"/>
      <c r="O984" s="87"/>
      <c r="P984" s="87"/>
      <c r="Q984" s="87"/>
      <c r="R984" s="87"/>
      <c r="S984" s="87"/>
      <c r="T984" s="88"/>
      <c r="U984" s="41"/>
      <c r="V984" s="41"/>
      <c r="W984" s="41"/>
      <c r="X984" s="41"/>
      <c r="Y984" s="41"/>
      <c r="Z984" s="41"/>
      <c r="AA984" s="41"/>
      <c r="AB984" s="41"/>
      <c r="AC984" s="41"/>
      <c r="AD984" s="41"/>
      <c r="AE984" s="41"/>
      <c r="AT984" s="20" t="s">
        <v>204</v>
      </c>
      <c r="AU984" s="20" t="s">
        <v>78</v>
      </c>
    </row>
    <row r="985" s="13" customFormat="1">
      <c r="A985" s="13"/>
      <c r="B985" s="235"/>
      <c r="C985" s="236"/>
      <c r="D985" s="228" t="s">
        <v>206</v>
      </c>
      <c r="E985" s="237" t="s">
        <v>19</v>
      </c>
      <c r="F985" s="238" t="s">
        <v>279</v>
      </c>
      <c r="G985" s="236"/>
      <c r="H985" s="237" t="s">
        <v>19</v>
      </c>
      <c r="I985" s="239"/>
      <c r="J985" s="236"/>
      <c r="K985" s="236"/>
      <c r="L985" s="240"/>
      <c r="M985" s="241"/>
      <c r="N985" s="242"/>
      <c r="O985" s="242"/>
      <c r="P985" s="242"/>
      <c r="Q985" s="242"/>
      <c r="R985" s="242"/>
      <c r="S985" s="242"/>
      <c r="T985" s="243"/>
      <c r="U985" s="13"/>
      <c r="V985" s="13"/>
      <c r="W985" s="13"/>
      <c r="X985" s="13"/>
      <c r="Y985" s="13"/>
      <c r="Z985" s="13"/>
      <c r="AA985" s="13"/>
      <c r="AB985" s="13"/>
      <c r="AC985" s="13"/>
      <c r="AD985" s="13"/>
      <c r="AE985" s="13"/>
      <c r="AT985" s="244" t="s">
        <v>206</v>
      </c>
      <c r="AU985" s="244" t="s">
        <v>78</v>
      </c>
      <c r="AV985" s="13" t="s">
        <v>76</v>
      </c>
      <c r="AW985" s="13" t="s">
        <v>31</v>
      </c>
      <c r="AX985" s="13" t="s">
        <v>69</v>
      </c>
      <c r="AY985" s="244" t="s">
        <v>193</v>
      </c>
    </row>
    <row r="986" s="13" customFormat="1">
      <c r="A986" s="13"/>
      <c r="B986" s="235"/>
      <c r="C986" s="236"/>
      <c r="D986" s="228" t="s">
        <v>206</v>
      </c>
      <c r="E986" s="237" t="s">
        <v>19</v>
      </c>
      <c r="F986" s="238" t="s">
        <v>2477</v>
      </c>
      <c r="G986" s="236"/>
      <c r="H986" s="237" t="s">
        <v>19</v>
      </c>
      <c r="I986" s="239"/>
      <c r="J986" s="236"/>
      <c r="K986" s="236"/>
      <c r="L986" s="240"/>
      <c r="M986" s="241"/>
      <c r="N986" s="242"/>
      <c r="O986" s="242"/>
      <c r="P986" s="242"/>
      <c r="Q986" s="242"/>
      <c r="R986" s="242"/>
      <c r="S986" s="242"/>
      <c r="T986" s="243"/>
      <c r="U986" s="13"/>
      <c r="V986" s="13"/>
      <c r="W986" s="13"/>
      <c r="X986" s="13"/>
      <c r="Y986" s="13"/>
      <c r="Z986" s="13"/>
      <c r="AA986" s="13"/>
      <c r="AB986" s="13"/>
      <c r="AC986" s="13"/>
      <c r="AD986" s="13"/>
      <c r="AE986" s="13"/>
      <c r="AT986" s="244" t="s">
        <v>206</v>
      </c>
      <c r="AU986" s="244" t="s">
        <v>78</v>
      </c>
      <c r="AV986" s="13" t="s">
        <v>76</v>
      </c>
      <c r="AW986" s="13" t="s">
        <v>31</v>
      </c>
      <c r="AX986" s="13" t="s">
        <v>69</v>
      </c>
      <c r="AY986" s="244" t="s">
        <v>193</v>
      </c>
    </row>
    <row r="987" s="14" customFormat="1">
      <c r="A987" s="14"/>
      <c r="B987" s="245"/>
      <c r="C987" s="246"/>
      <c r="D987" s="228" t="s">
        <v>206</v>
      </c>
      <c r="E987" s="247" t="s">
        <v>19</v>
      </c>
      <c r="F987" s="248" t="s">
        <v>590</v>
      </c>
      <c r="G987" s="246"/>
      <c r="H987" s="249">
        <v>4.2000000000000002</v>
      </c>
      <c r="I987" s="250"/>
      <c r="J987" s="246"/>
      <c r="K987" s="246"/>
      <c r="L987" s="251"/>
      <c r="M987" s="252"/>
      <c r="N987" s="253"/>
      <c r="O987" s="253"/>
      <c r="P987" s="253"/>
      <c r="Q987" s="253"/>
      <c r="R987" s="253"/>
      <c r="S987" s="253"/>
      <c r="T987" s="254"/>
      <c r="U987" s="14"/>
      <c r="V987" s="14"/>
      <c r="W987" s="14"/>
      <c r="X987" s="14"/>
      <c r="Y987" s="14"/>
      <c r="Z987" s="14"/>
      <c r="AA987" s="14"/>
      <c r="AB987" s="14"/>
      <c r="AC987" s="14"/>
      <c r="AD987" s="14"/>
      <c r="AE987" s="14"/>
      <c r="AT987" s="255" t="s">
        <v>206</v>
      </c>
      <c r="AU987" s="255" t="s">
        <v>78</v>
      </c>
      <c r="AV987" s="14" t="s">
        <v>78</v>
      </c>
      <c r="AW987" s="14" t="s">
        <v>31</v>
      </c>
      <c r="AX987" s="14" t="s">
        <v>69</v>
      </c>
      <c r="AY987" s="255" t="s">
        <v>193</v>
      </c>
    </row>
    <row r="988" s="14" customFormat="1">
      <c r="A988" s="14"/>
      <c r="B988" s="245"/>
      <c r="C988" s="246"/>
      <c r="D988" s="228" t="s">
        <v>206</v>
      </c>
      <c r="E988" s="247" t="s">
        <v>19</v>
      </c>
      <c r="F988" s="248" t="s">
        <v>2478</v>
      </c>
      <c r="G988" s="246"/>
      <c r="H988" s="249">
        <v>105.5</v>
      </c>
      <c r="I988" s="250"/>
      <c r="J988" s="246"/>
      <c r="K988" s="246"/>
      <c r="L988" s="251"/>
      <c r="M988" s="252"/>
      <c r="N988" s="253"/>
      <c r="O988" s="253"/>
      <c r="P988" s="253"/>
      <c r="Q988" s="253"/>
      <c r="R988" s="253"/>
      <c r="S988" s="253"/>
      <c r="T988" s="254"/>
      <c r="U988" s="14"/>
      <c r="V988" s="14"/>
      <c r="W988" s="14"/>
      <c r="X988" s="14"/>
      <c r="Y988" s="14"/>
      <c r="Z988" s="14"/>
      <c r="AA988" s="14"/>
      <c r="AB988" s="14"/>
      <c r="AC988" s="14"/>
      <c r="AD988" s="14"/>
      <c r="AE988" s="14"/>
      <c r="AT988" s="255" t="s">
        <v>206</v>
      </c>
      <c r="AU988" s="255" t="s">
        <v>78</v>
      </c>
      <c r="AV988" s="14" t="s">
        <v>78</v>
      </c>
      <c r="AW988" s="14" t="s">
        <v>31</v>
      </c>
      <c r="AX988" s="14" t="s">
        <v>69</v>
      </c>
      <c r="AY988" s="255" t="s">
        <v>193</v>
      </c>
    </row>
    <row r="989" s="14" customFormat="1">
      <c r="A989" s="14"/>
      <c r="B989" s="245"/>
      <c r="C989" s="246"/>
      <c r="D989" s="228" t="s">
        <v>206</v>
      </c>
      <c r="E989" s="247" t="s">
        <v>19</v>
      </c>
      <c r="F989" s="248" t="s">
        <v>2479</v>
      </c>
      <c r="G989" s="246"/>
      <c r="H989" s="249">
        <v>26</v>
      </c>
      <c r="I989" s="250"/>
      <c r="J989" s="246"/>
      <c r="K989" s="246"/>
      <c r="L989" s="251"/>
      <c r="M989" s="252"/>
      <c r="N989" s="253"/>
      <c r="O989" s="253"/>
      <c r="P989" s="253"/>
      <c r="Q989" s="253"/>
      <c r="R989" s="253"/>
      <c r="S989" s="253"/>
      <c r="T989" s="254"/>
      <c r="U989" s="14"/>
      <c r="V989" s="14"/>
      <c r="W989" s="14"/>
      <c r="X989" s="14"/>
      <c r="Y989" s="14"/>
      <c r="Z989" s="14"/>
      <c r="AA989" s="14"/>
      <c r="AB989" s="14"/>
      <c r="AC989" s="14"/>
      <c r="AD989" s="14"/>
      <c r="AE989" s="14"/>
      <c r="AT989" s="255" t="s">
        <v>206</v>
      </c>
      <c r="AU989" s="255" t="s">
        <v>78</v>
      </c>
      <c r="AV989" s="14" t="s">
        <v>78</v>
      </c>
      <c r="AW989" s="14" t="s">
        <v>31</v>
      </c>
      <c r="AX989" s="14" t="s">
        <v>69</v>
      </c>
      <c r="AY989" s="255" t="s">
        <v>193</v>
      </c>
    </row>
    <row r="990" s="15" customFormat="1">
      <c r="A990" s="15"/>
      <c r="B990" s="256"/>
      <c r="C990" s="257"/>
      <c r="D990" s="228" t="s">
        <v>206</v>
      </c>
      <c r="E990" s="258" t="s">
        <v>19</v>
      </c>
      <c r="F990" s="259" t="s">
        <v>218</v>
      </c>
      <c r="G990" s="257"/>
      <c r="H990" s="260">
        <v>135.69999999999999</v>
      </c>
      <c r="I990" s="261"/>
      <c r="J990" s="257"/>
      <c r="K990" s="257"/>
      <c r="L990" s="262"/>
      <c r="M990" s="263"/>
      <c r="N990" s="264"/>
      <c r="O990" s="264"/>
      <c r="P990" s="264"/>
      <c r="Q990" s="264"/>
      <c r="R990" s="264"/>
      <c r="S990" s="264"/>
      <c r="T990" s="265"/>
      <c r="U990" s="15"/>
      <c r="V990" s="15"/>
      <c r="W990" s="15"/>
      <c r="X990" s="15"/>
      <c r="Y990" s="15"/>
      <c r="Z990" s="15"/>
      <c r="AA990" s="15"/>
      <c r="AB990" s="15"/>
      <c r="AC990" s="15"/>
      <c r="AD990" s="15"/>
      <c r="AE990" s="15"/>
      <c r="AT990" s="266" t="s">
        <v>206</v>
      </c>
      <c r="AU990" s="266" t="s">
        <v>78</v>
      </c>
      <c r="AV990" s="15" t="s">
        <v>200</v>
      </c>
      <c r="AW990" s="15" t="s">
        <v>31</v>
      </c>
      <c r="AX990" s="15" t="s">
        <v>76</v>
      </c>
      <c r="AY990" s="266" t="s">
        <v>193</v>
      </c>
    </row>
    <row r="991" s="2" customFormat="1" ht="16.5" customHeight="1">
      <c r="A991" s="41"/>
      <c r="B991" s="42"/>
      <c r="C991" s="274" t="s">
        <v>2480</v>
      </c>
      <c r="D991" s="274" t="s">
        <v>1765</v>
      </c>
      <c r="E991" s="275" t="s">
        <v>2481</v>
      </c>
      <c r="F991" s="276" t="s">
        <v>2482</v>
      </c>
      <c r="G991" s="277" t="s">
        <v>408</v>
      </c>
      <c r="H991" s="278">
        <v>135.69999999999999</v>
      </c>
      <c r="I991" s="279"/>
      <c r="J991" s="280">
        <f>ROUND(I991*H991,2)</f>
        <v>0</v>
      </c>
      <c r="K991" s="276" t="s">
        <v>199</v>
      </c>
      <c r="L991" s="281"/>
      <c r="M991" s="282" t="s">
        <v>19</v>
      </c>
      <c r="N991" s="283" t="s">
        <v>40</v>
      </c>
      <c r="O991" s="87"/>
      <c r="P991" s="224">
        <f>O991*H991</f>
        <v>0</v>
      </c>
      <c r="Q991" s="224">
        <v>0.00014999999999999999</v>
      </c>
      <c r="R991" s="224">
        <f>Q991*H991</f>
        <v>0.020354999999999998</v>
      </c>
      <c r="S991" s="224">
        <v>0</v>
      </c>
      <c r="T991" s="225">
        <f>S991*H991</f>
        <v>0</v>
      </c>
      <c r="U991" s="41"/>
      <c r="V991" s="41"/>
      <c r="W991" s="41"/>
      <c r="X991" s="41"/>
      <c r="Y991" s="41"/>
      <c r="Z991" s="41"/>
      <c r="AA991" s="41"/>
      <c r="AB991" s="41"/>
      <c r="AC991" s="41"/>
      <c r="AD991" s="41"/>
      <c r="AE991" s="41"/>
      <c r="AR991" s="226" t="s">
        <v>449</v>
      </c>
      <c r="AT991" s="226" t="s">
        <v>1765</v>
      </c>
      <c r="AU991" s="226" t="s">
        <v>78</v>
      </c>
      <c r="AY991" s="20" t="s">
        <v>193</v>
      </c>
      <c r="BE991" s="227">
        <f>IF(N991="základní",J991,0)</f>
        <v>0</v>
      </c>
      <c r="BF991" s="227">
        <f>IF(N991="snížená",J991,0)</f>
        <v>0</v>
      </c>
      <c r="BG991" s="227">
        <f>IF(N991="zákl. přenesená",J991,0)</f>
        <v>0</v>
      </c>
      <c r="BH991" s="227">
        <f>IF(N991="sníž. přenesená",J991,0)</f>
        <v>0</v>
      </c>
      <c r="BI991" s="227">
        <f>IF(N991="nulová",J991,0)</f>
        <v>0</v>
      </c>
      <c r="BJ991" s="20" t="s">
        <v>76</v>
      </c>
      <c r="BK991" s="227">
        <f>ROUND(I991*H991,2)</f>
        <v>0</v>
      </c>
      <c r="BL991" s="20" t="s">
        <v>323</v>
      </c>
      <c r="BM991" s="226" t="s">
        <v>2483</v>
      </c>
    </row>
    <row r="992" s="2" customFormat="1">
      <c r="A992" s="41"/>
      <c r="B992" s="42"/>
      <c r="C992" s="43"/>
      <c r="D992" s="228" t="s">
        <v>202</v>
      </c>
      <c r="E992" s="43"/>
      <c r="F992" s="229" t="s">
        <v>2482</v>
      </c>
      <c r="G992" s="43"/>
      <c r="H992" s="43"/>
      <c r="I992" s="230"/>
      <c r="J992" s="43"/>
      <c r="K992" s="43"/>
      <c r="L992" s="47"/>
      <c r="M992" s="231"/>
      <c r="N992" s="232"/>
      <c r="O992" s="87"/>
      <c r="P992" s="87"/>
      <c r="Q992" s="87"/>
      <c r="R992" s="87"/>
      <c r="S992" s="87"/>
      <c r="T992" s="88"/>
      <c r="U992" s="41"/>
      <c r="V992" s="41"/>
      <c r="W992" s="41"/>
      <c r="X992" s="41"/>
      <c r="Y992" s="41"/>
      <c r="Z992" s="41"/>
      <c r="AA992" s="41"/>
      <c r="AB992" s="41"/>
      <c r="AC992" s="41"/>
      <c r="AD992" s="41"/>
      <c r="AE992" s="41"/>
      <c r="AT992" s="20" t="s">
        <v>202</v>
      </c>
      <c r="AU992" s="20" t="s">
        <v>78</v>
      </c>
    </row>
    <row r="993" s="2" customFormat="1" ht="24.15" customHeight="1">
      <c r="A993" s="41"/>
      <c r="B993" s="42"/>
      <c r="C993" s="215" t="s">
        <v>2484</v>
      </c>
      <c r="D993" s="215" t="s">
        <v>195</v>
      </c>
      <c r="E993" s="216" t="s">
        <v>2485</v>
      </c>
      <c r="F993" s="217" t="s">
        <v>2486</v>
      </c>
      <c r="G993" s="218" t="s">
        <v>408</v>
      </c>
      <c r="H993" s="219">
        <v>26</v>
      </c>
      <c r="I993" s="220"/>
      <c r="J993" s="221">
        <f>ROUND(I993*H993,2)</f>
        <v>0</v>
      </c>
      <c r="K993" s="217" t="s">
        <v>199</v>
      </c>
      <c r="L993" s="47"/>
      <c r="M993" s="222" t="s">
        <v>19</v>
      </c>
      <c r="N993" s="223" t="s">
        <v>40</v>
      </c>
      <c r="O993" s="87"/>
      <c r="P993" s="224">
        <f>O993*H993</f>
        <v>0</v>
      </c>
      <c r="Q993" s="224">
        <v>0.0018</v>
      </c>
      <c r="R993" s="224">
        <f>Q993*H993</f>
        <v>0.046800000000000001</v>
      </c>
      <c r="S993" s="224">
        <v>0</v>
      </c>
      <c r="T993" s="225">
        <f>S993*H993</f>
        <v>0</v>
      </c>
      <c r="U993" s="41"/>
      <c r="V993" s="41"/>
      <c r="W993" s="41"/>
      <c r="X993" s="41"/>
      <c r="Y993" s="41"/>
      <c r="Z993" s="41"/>
      <c r="AA993" s="41"/>
      <c r="AB993" s="41"/>
      <c r="AC993" s="41"/>
      <c r="AD993" s="41"/>
      <c r="AE993" s="41"/>
      <c r="AR993" s="226" t="s">
        <v>323</v>
      </c>
      <c r="AT993" s="226" t="s">
        <v>195</v>
      </c>
      <c r="AU993" s="226" t="s">
        <v>78</v>
      </c>
      <c r="AY993" s="20" t="s">
        <v>193</v>
      </c>
      <c r="BE993" s="227">
        <f>IF(N993="základní",J993,0)</f>
        <v>0</v>
      </c>
      <c r="BF993" s="227">
        <f>IF(N993="snížená",J993,0)</f>
        <v>0</v>
      </c>
      <c r="BG993" s="227">
        <f>IF(N993="zákl. přenesená",J993,0)</f>
        <v>0</v>
      </c>
      <c r="BH993" s="227">
        <f>IF(N993="sníž. přenesená",J993,0)</f>
        <v>0</v>
      </c>
      <c r="BI993" s="227">
        <f>IF(N993="nulová",J993,0)</f>
        <v>0</v>
      </c>
      <c r="BJ993" s="20" t="s">
        <v>76</v>
      </c>
      <c r="BK993" s="227">
        <f>ROUND(I993*H993,2)</f>
        <v>0</v>
      </c>
      <c r="BL993" s="20" t="s">
        <v>323</v>
      </c>
      <c r="BM993" s="226" t="s">
        <v>2487</v>
      </c>
    </row>
    <row r="994" s="2" customFormat="1">
      <c r="A994" s="41"/>
      <c r="B994" s="42"/>
      <c r="C994" s="43"/>
      <c r="D994" s="228" t="s">
        <v>202</v>
      </c>
      <c r="E994" s="43"/>
      <c r="F994" s="229" t="s">
        <v>2488</v>
      </c>
      <c r="G994" s="43"/>
      <c r="H994" s="43"/>
      <c r="I994" s="230"/>
      <c r="J994" s="43"/>
      <c r="K994" s="43"/>
      <c r="L994" s="47"/>
      <c r="M994" s="231"/>
      <c r="N994" s="232"/>
      <c r="O994" s="87"/>
      <c r="P994" s="87"/>
      <c r="Q994" s="87"/>
      <c r="R994" s="87"/>
      <c r="S994" s="87"/>
      <c r="T994" s="88"/>
      <c r="U994" s="41"/>
      <c r="V994" s="41"/>
      <c r="W994" s="41"/>
      <c r="X994" s="41"/>
      <c r="Y994" s="41"/>
      <c r="Z994" s="41"/>
      <c r="AA994" s="41"/>
      <c r="AB994" s="41"/>
      <c r="AC994" s="41"/>
      <c r="AD994" s="41"/>
      <c r="AE994" s="41"/>
      <c r="AT994" s="20" t="s">
        <v>202</v>
      </c>
      <c r="AU994" s="20" t="s">
        <v>78</v>
      </c>
    </row>
    <row r="995" s="2" customFormat="1">
      <c r="A995" s="41"/>
      <c r="B995" s="42"/>
      <c r="C995" s="43"/>
      <c r="D995" s="233" t="s">
        <v>204</v>
      </c>
      <c r="E995" s="43"/>
      <c r="F995" s="234" t="s">
        <v>2489</v>
      </c>
      <c r="G995" s="43"/>
      <c r="H995" s="43"/>
      <c r="I995" s="230"/>
      <c r="J995" s="43"/>
      <c r="K995" s="43"/>
      <c r="L995" s="47"/>
      <c r="M995" s="231"/>
      <c r="N995" s="232"/>
      <c r="O995" s="87"/>
      <c r="P995" s="87"/>
      <c r="Q995" s="87"/>
      <c r="R995" s="87"/>
      <c r="S995" s="87"/>
      <c r="T995" s="88"/>
      <c r="U995" s="41"/>
      <c r="V995" s="41"/>
      <c r="W995" s="41"/>
      <c r="X995" s="41"/>
      <c r="Y995" s="41"/>
      <c r="Z995" s="41"/>
      <c r="AA995" s="41"/>
      <c r="AB995" s="41"/>
      <c r="AC995" s="41"/>
      <c r="AD995" s="41"/>
      <c r="AE995" s="41"/>
      <c r="AT995" s="20" t="s">
        <v>204</v>
      </c>
      <c r="AU995" s="20" t="s">
        <v>78</v>
      </c>
    </row>
    <row r="996" s="13" customFormat="1">
      <c r="A996" s="13"/>
      <c r="B996" s="235"/>
      <c r="C996" s="236"/>
      <c r="D996" s="228" t="s">
        <v>206</v>
      </c>
      <c r="E996" s="237" t="s">
        <v>19</v>
      </c>
      <c r="F996" s="238" t="s">
        <v>279</v>
      </c>
      <c r="G996" s="236"/>
      <c r="H996" s="237" t="s">
        <v>19</v>
      </c>
      <c r="I996" s="239"/>
      <c r="J996" s="236"/>
      <c r="K996" s="236"/>
      <c r="L996" s="240"/>
      <c r="M996" s="241"/>
      <c r="N996" s="242"/>
      <c r="O996" s="242"/>
      <c r="P996" s="242"/>
      <c r="Q996" s="242"/>
      <c r="R996" s="242"/>
      <c r="S996" s="242"/>
      <c r="T996" s="243"/>
      <c r="U996" s="13"/>
      <c r="V996" s="13"/>
      <c r="W996" s="13"/>
      <c r="X996" s="13"/>
      <c r="Y996" s="13"/>
      <c r="Z996" s="13"/>
      <c r="AA996" s="13"/>
      <c r="AB996" s="13"/>
      <c r="AC996" s="13"/>
      <c r="AD996" s="13"/>
      <c r="AE996" s="13"/>
      <c r="AT996" s="244" t="s">
        <v>206</v>
      </c>
      <c r="AU996" s="244" t="s">
        <v>78</v>
      </c>
      <c r="AV996" s="13" t="s">
        <v>76</v>
      </c>
      <c r="AW996" s="13" t="s">
        <v>31</v>
      </c>
      <c r="AX996" s="13" t="s">
        <v>69</v>
      </c>
      <c r="AY996" s="244" t="s">
        <v>193</v>
      </c>
    </row>
    <row r="997" s="14" customFormat="1">
      <c r="A997" s="14"/>
      <c r="B997" s="245"/>
      <c r="C997" s="246"/>
      <c r="D997" s="228" t="s">
        <v>206</v>
      </c>
      <c r="E997" s="247" t="s">
        <v>19</v>
      </c>
      <c r="F997" s="248" t="s">
        <v>2479</v>
      </c>
      <c r="G997" s="246"/>
      <c r="H997" s="249">
        <v>26</v>
      </c>
      <c r="I997" s="250"/>
      <c r="J997" s="246"/>
      <c r="K997" s="246"/>
      <c r="L997" s="251"/>
      <c r="M997" s="252"/>
      <c r="N997" s="253"/>
      <c r="O997" s="253"/>
      <c r="P997" s="253"/>
      <c r="Q997" s="253"/>
      <c r="R997" s="253"/>
      <c r="S997" s="253"/>
      <c r="T997" s="254"/>
      <c r="U997" s="14"/>
      <c r="V997" s="14"/>
      <c r="W997" s="14"/>
      <c r="X997" s="14"/>
      <c r="Y997" s="14"/>
      <c r="Z997" s="14"/>
      <c r="AA997" s="14"/>
      <c r="AB997" s="14"/>
      <c r="AC997" s="14"/>
      <c r="AD997" s="14"/>
      <c r="AE997" s="14"/>
      <c r="AT997" s="255" t="s">
        <v>206</v>
      </c>
      <c r="AU997" s="255" t="s">
        <v>78</v>
      </c>
      <c r="AV997" s="14" t="s">
        <v>78</v>
      </c>
      <c r="AW997" s="14" t="s">
        <v>31</v>
      </c>
      <c r="AX997" s="14" t="s">
        <v>76</v>
      </c>
      <c r="AY997" s="255" t="s">
        <v>193</v>
      </c>
    </row>
    <row r="998" s="2" customFormat="1" ht="24.15" customHeight="1">
      <c r="A998" s="41"/>
      <c r="B998" s="42"/>
      <c r="C998" s="215" t="s">
        <v>2490</v>
      </c>
      <c r="D998" s="215" t="s">
        <v>195</v>
      </c>
      <c r="E998" s="216" t="s">
        <v>2491</v>
      </c>
      <c r="F998" s="217" t="s">
        <v>2492</v>
      </c>
      <c r="G998" s="218" t="s">
        <v>408</v>
      </c>
      <c r="H998" s="219">
        <v>26</v>
      </c>
      <c r="I998" s="220"/>
      <c r="J998" s="221">
        <f>ROUND(I998*H998,2)</f>
        <v>0</v>
      </c>
      <c r="K998" s="217" t="s">
        <v>199</v>
      </c>
      <c r="L998" s="47"/>
      <c r="M998" s="222" t="s">
        <v>19</v>
      </c>
      <c r="N998" s="223" t="s">
        <v>40</v>
      </c>
      <c r="O998" s="87"/>
      <c r="P998" s="224">
        <f>O998*H998</f>
        <v>0</v>
      </c>
      <c r="Q998" s="224">
        <v>0.0010200000000000001</v>
      </c>
      <c r="R998" s="224">
        <f>Q998*H998</f>
        <v>0.026520000000000002</v>
      </c>
      <c r="S998" s="224">
        <v>0</v>
      </c>
      <c r="T998" s="225">
        <f>S998*H998</f>
        <v>0</v>
      </c>
      <c r="U998" s="41"/>
      <c r="V998" s="41"/>
      <c r="W998" s="41"/>
      <c r="X998" s="41"/>
      <c r="Y998" s="41"/>
      <c r="Z998" s="41"/>
      <c r="AA998" s="41"/>
      <c r="AB998" s="41"/>
      <c r="AC998" s="41"/>
      <c r="AD998" s="41"/>
      <c r="AE998" s="41"/>
      <c r="AR998" s="226" t="s">
        <v>323</v>
      </c>
      <c r="AT998" s="226" t="s">
        <v>195</v>
      </c>
      <c r="AU998" s="226" t="s">
        <v>78</v>
      </c>
      <c r="AY998" s="20" t="s">
        <v>193</v>
      </c>
      <c r="BE998" s="227">
        <f>IF(N998="základní",J998,0)</f>
        <v>0</v>
      </c>
      <c r="BF998" s="227">
        <f>IF(N998="snížená",J998,0)</f>
        <v>0</v>
      </c>
      <c r="BG998" s="227">
        <f>IF(N998="zákl. přenesená",J998,0)</f>
        <v>0</v>
      </c>
      <c r="BH998" s="227">
        <f>IF(N998="sníž. přenesená",J998,0)</f>
        <v>0</v>
      </c>
      <c r="BI998" s="227">
        <f>IF(N998="nulová",J998,0)</f>
        <v>0</v>
      </c>
      <c r="BJ998" s="20" t="s">
        <v>76</v>
      </c>
      <c r="BK998" s="227">
        <f>ROUND(I998*H998,2)</f>
        <v>0</v>
      </c>
      <c r="BL998" s="20" t="s">
        <v>323</v>
      </c>
      <c r="BM998" s="226" t="s">
        <v>2493</v>
      </c>
    </row>
    <row r="999" s="2" customFormat="1">
      <c r="A999" s="41"/>
      <c r="B999" s="42"/>
      <c r="C999" s="43"/>
      <c r="D999" s="228" t="s">
        <v>202</v>
      </c>
      <c r="E999" s="43"/>
      <c r="F999" s="229" t="s">
        <v>2494</v>
      </c>
      <c r="G999" s="43"/>
      <c r="H999" s="43"/>
      <c r="I999" s="230"/>
      <c r="J999" s="43"/>
      <c r="K999" s="43"/>
      <c r="L999" s="47"/>
      <c r="M999" s="231"/>
      <c r="N999" s="232"/>
      <c r="O999" s="87"/>
      <c r="P999" s="87"/>
      <c r="Q999" s="87"/>
      <c r="R999" s="87"/>
      <c r="S999" s="87"/>
      <c r="T999" s="88"/>
      <c r="U999" s="41"/>
      <c r="V999" s="41"/>
      <c r="W999" s="41"/>
      <c r="X999" s="41"/>
      <c r="Y999" s="41"/>
      <c r="Z999" s="41"/>
      <c r="AA999" s="41"/>
      <c r="AB999" s="41"/>
      <c r="AC999" s="41"/>
      <c r="AD999" s="41"/>
      <c r="AE999" s="41"/>
      <c r="AT999" s="20" t="s">
        <v>202</v>
      </c>
      <c r="AU999" s="20" t="s">
        <v>78</v>
      </c>
    </row>
    <row r="1000" s="2" customFormat="1">
      <c r="A1000" s="41"/>
      <c r="B1000" s="42"/>
      <c r="C1000" s="43"/>
      <c r="D1000" s="233" t="s">
        <v>204</v>
      </c>
      <c r="E1000" s="43"/>
      <c r="F1000" s="234" t="s">
        <v>2495</v>
      </c>
      <c r="G1000" s="43"/>
      <c r="H1000" s="43"/>
      <c r="I1000" s="230"/>
      <c r="J1000" s="43"/>
      <c r="K1000" s="43"/>
      <c r="L1000" s="47"/>
      <c r="M1000" s="231"/>
      <c r="N1000" s="232"/>
      <c r="O1000" s="87"/>
      <c r="P1000" s="87"/>
      <c r="Q1000" s="87"/>
      <c r="R1000" s="87"/>
      <c r="S1000" s="87"/>
      <c r="T1000" s="88"/>
      <c r="U1000" s="41"/>
      <c r="V1000" s="41"/>
      <c r="W1000" s="41"/>
      <c r="X1000" s="41"/>
      <c r="Y1000" s="41"/>
      <c r="Z1000" s="41"/>
      <c r="AA1000" s="41"/>
      <c r="AB1000" s="41"/>
      <c r="AC1000" s="41"/>
      <c r="AD1000" s="41"/>
      <c r="AE1000" s="41"/>
      <c r="AT1000" s="20" t="s">
        <v>204</v>
      </c>
      <c r="AU1000" s="20" t="s">
        <v>78</v>
      </c>
    </row>
    <row r="1001" s="13" customFormat="1">
      <c r="A1001" s="13"/>
      <c r="B1001" s="235"/>
      <c r="C1001" s="236"/>
      <c r="D1001" s="228" t="s">
        <v>206</v>
      </c>
      <c r="E1001" s="237" t="s">
        <v>19</v>
      </c>
      <c r="F1001" s="238" t="s">
        <v>279</v>
      </c>
      <c r="G1001" s="236"/>
      <c r="H1001" s="237" t="s">
        <v>19</v>
      </c>
      <c r="I1001" s="239"/>
      <c r="J1001" s="236"/>
      <c r="K1001" s="236"/>
      <c r="L1001" s="240"/>
      <c r="M1001" s="241"/>
      <c r="N1001" s="242"/>
      <c r="O1001" s="242"/>
      <c r="P1001" s="242"/>
      <c r="Q1001" s="242"/>
      <c r="R1001" s="242"/>
      <c r="S1001" s="242"/>
      <c r="T1001" s="243"/>
      <c r="U1001" s="13"/>
      <c r="V1001" s="13"/>
      <c r="W1001" s="13"/>
      <c r="X1001" s="13"/>
      <c r="Y1001" s="13"/>
      <c r="Z1001" s="13"/>
      <c r="AA1001" s="13"/>
      <c r="AB1001" s="13"/>
      <c r="AC1001" s="13"/>
      <c r="AD1001" s="13"/>
      <c r="AE1001" s="13"/>
      <c r="AT1001" s="244" t="s">
        <v>206</v>
      </c>
      <c r="AU1001" s="244" t="s">
        <v>78</v>
      </c>
      <c r="AV1001" s="13" t="s">
        <v>76</v>
      </c>
      <c r="AW1001" s="13" t="s">
        <v>31</v>
      </c>
      <c r="AX1001" s="13" t="s">
        <v>69</v>
      </c>
      <c r="AY1001" s="244" t="s">
        <v>193</v>
      </c>
    </row>
    <row r="1002" s="14" customFormat="1">
      <c r="A1002" s="14"/>
      <c r="B1002" s="245"/>
      <c r="C1002" s="246"/>
      <c r="D1002" s="228" t="s">
        <v>206</v>
      </c>
      <c r="E1002" s="247" t="s">
        <v>19</v>
      </c>
      <c r="F1002" s="248" t="s">
        <v>2479</v>
      </c>
      <c r="G1002" s="246"/>
      <c r="H1002" s="249">
        <v>26</v>
      </c>
      <c r="I1002" s="250"/>
      <c r="J1002" s="246"/>
      <c r="K1002" s="246"/>
      <c r="L1002" s="251"/>
      <c r="M1002" s="252"/>
      <c r="N1002" s="253"/>
      <c r="O1002" s="253"/>
      <c r="P1002" s="253"/>
      <c r="Q1002" s="253"/>
      <c r="R1002" s="253"/>
      <c r="S1002" s="253"/>
      <c r="T1002" s="254"/>
      <c r="U1002" s="14"/>
      <c r="V1002" s="14"/>
      <c r="W1002" s="14"/>
      <c r="X1002" s="14"/>
      <c r="Y1002" s="14"/>
      <c r="Z1002" s="14"/>
      <c r="AA1002" s="14"/>
      <c r="AB1002" s="14"/>
      <c r="AC1002" s="14"/>
      <c r="AD1002" s="14"/>
      <c r="AE1002" s="14"/>
      <c r="AT1002" s="255" t="s">
        <v>206</v>
      </c>
      <c r="AU1002" s="255" t="s">
        <v>78</v>
      </c>
      <c r="AV1002" s="14" t="s">
        <v>78</v>
      </c>
      <c r="AW1002" s="14" t="s">
        <v>31</v>
      </c>
      <c r="AX1002" s="14" t="s">
        <v>76</v>
      </c>
      <c r="AY1002" s="255" t="s">
        <v>193</v>
      </c>
    </row>
    <row r="1003" s="2" customFormat="1" ht="16.5" customHeight="1">
      <c r="A1003" s="41"/>
      <c r="B1003" s="42"/>
      <c r="C1003" s="274" t="s">
        <v>2496</v>
      </c>
      <c r="D1003" s="274" t="s">
        <v>1765</v>
      </c>
      <c r="E1003" s="275" t="s">
        <v>2497</v>
      </c>
      <c r="F1003" s="276" t="s">
        <v>2498</v>
      </c>
      <c r="G1003" s="277" t="s">
        <v>258</v>
      </c>
      <c r="H1003" s="278">
        <v>14.976000000000001</v>
      </c>
      <c r="I1003" s="279"/>
      <c r="J1003" s="280">
        <f>ROUND(I1003*H1003,2)</f>
        <v>0</v>
      </c>
      <c r="K1003" s="276" t="s">
        <v>19</v>
      </c>
      <c r="L1003" s="281"/>
      <c r="M1003" s="282" t="s">
        <v>19</v>
      </c>
      <c r="N1003" s="283" t="s">
        <v>40</v>
      </c>
      <c r="O1003" s="87"/>
      <c r="P1003" s="224">
        <f>O1003*H1003</f>
        <v>0</v>
      </c>
      <c r="Q1003" s="224">
        <v>0.021999999999999999</v>
      </c>
      <c r="R1003" s="224">
        <f>Q1003*H1003</f>
        <v>0.32947199999999999</v>
      </c>
      <c r="S1003" s="224">
        <v>0</v>
      </c>
      <c r="T1003" s="225">
        <f>S1003*H1003</f>
        <v>0</v>
      </c>
      <c r="U1003" s="41"/>
      <c r="V1003" s="41"/>
      <c r="W1003" s="41"/>
      <c r="X1003" s="41"/>
      <c r="Y1003" s="41"/>
      <c r="Z1003" s="41"/>
      <c r="AA1003" s="41"/>
      <c r="AB1003" s="41"/>
      <c r="AC1003" s="41"/>
      <c r="AD1003" s="41"/>
      <c r="AE1003" s="41"/>
      <c r="AR1003" s="226" t="s">
        <v>449</v>
      </c>
      <c r="AT1003" s="226" t="s">
        <v>1765</v>
      </c>
      <c r="AU1003" s="226" t="s">
        <v>78</v>
      </c>
      <c r="AY1003" s="20" t="s">
        <v>193</v>
      </c>
      <c r="BE1003" s="227">
        <f>IF(N1003="základní",J1003,0)</f>
        <v>0</v>
      </c>
      <c r="BF1003" s="227">
        <f>IF(N1003="snížená",J1003,0)</f>
        <v>0</v>
      </c>
      <c r="BG1003" s="227">
        <f>IF(N1003="zákl. přenesená",J1003,0)</f>
        <v>0</v>
      </c>
      <c r="BH1003" s="227">
        <f>IF(N1003="sníž. přenesená",J1003,0)</f>
        <v>0</v>
      </c>
      <c r="BI1003" s="227">
        <f>IF(N1003="nulová",J1003,0)</f>
        <v>0</v>
      </c>
      <c r="BJ1003" s="20" t="s">
        <v>76</v>
      </c>
      <c r="BK1003" s="227">
        <f>ROUND(I1003*H1003,2)</f>
        <v>0</v>
      </c>
      <c r="BL1003" s="20" t="s">
        <v>323</v>
      </c>
      <c r="BM1003" s="226" t="s">
        <v>2499</v>
      </c>
    </row>
    <row r="1004" s="2" customFormat="1">
      <c r="A1004" s="41"/>
      <c r="B1004" s="42"/>
      <c r="C1004" s="43"/>
      <c r="D1004" s="228" t="s">
        <v>202</v>
      </c>
      <c r="E1004" s="43"/>
      <c r="F1004" s="229" t="s">
        <v>2500</v>
      </c>
      <c r="G1004" s="43"/>
      <c r="H1004" s="43"/>
      <c r="I1004" s="230"/>
      <c r="J1004" s="43"/>
      <c r="K1004" s="43"/>
      <c r="L1004" s="47"/>
      <c r="M1004" s="231"/>
      <c r="N1004" s="232"/>
      <c r="O1004" s="87"/>
      <c r="P1004" s="87"/>
      <c r="Q1004" s="87"/>
      <c r="R1004" s="87"/>
      <c r="S1004" s="87"/>
      <c r="T1004" s="88"/>
      <c r="U1004" s="41"/>
      <c r="V1004" s="41"/>
      <c r="W1004" s="41"/>
      <c r="X1004" s="41"/>
      <c r="Y1004" s="41"/>
      <c r="Z1004" s="41"/>
      <c r="AA1004" s="41"/>
      <c r="AB1004" s="41"/>
      <c r="AC1004" s="41"/>
      <c r="AD1004" s="41"/>
      <c r="AE1004" s="41"/>
      <c r="AT1004" s="20" t="s">
        <v>202</v>
      </c>
      <c r="AU1004" s="20" t="s">
        <v>78</v>
      </c>
    </row>
    <row r="1005" s="13" customFormat="1">
      <c r="A1005" s="13"/>
      <c r="B1005" s="235"/>
      <c r="C1005" s="236"/>
      <c r="D1005" s="228" t="s">
        <v>206</v>
      </c>
      <c r="E1005" s="237" t="s">
        <v>19</v>
      </c>
      <c r="F1005" s="238" t="s">
        <v>279</v>
      </c>
      <c r="G1005" s="236"/>
      <c r="H1005" s="237" t="s">
        <v>19</v>
      </c>
      <c r="I1005" s="239"/>
      <c r="J1005" s="236"/>
      <c r="K1005" s="236"/>
      <c r="L1005" s="240"/>
      <c r="M1005" s="241"/>
      <c r="N1005" s="242"/>
      <c r="O1005" s="242"/>
      <c r="P1005" s="242"/>
      <c r="Q1005" s="242"/>
      <c r="R1005" s="242"/>
      <c r="S1005" s="242"/>
      <c r="T1005" s="243"/>
      <c r="U1005" s="13"/>
      <c r="V1005" s="13"/>
      <c r="W1005" s="13"/>
      <c r="X1005" s="13"/>
      <c r="Y1005" s="13"/>
      <c r="Z1005" s="13"/>
      <c r="AA1005" s="13"/>
      <c r="AB1005" s="13"/>
      <c r="AC1005" s="13"/>
      <c r="AD1005" s="13"/>
      <c r="AE1005" s="13"/>
      <c r="AT1005" s="244" t="s">
        <v>206</v>
      </c>
      <c r="AU1005" s="244" t="s">
        <v>78</v>
      </c>
      <c r="AV1005" s="13" t="s">
        <v>76</v>
      </c>
      <c r="AW1005" s="13" t="s">
        <v>31</v>
      </c>
      <c r="AX1005" s="13" t="s">
        <v>69</v>
      </c>
      <c r="AY1005" s="244" t="s">
        <v>193</v>
      </c>
    </row>
    <row r="1006" s="14" customFormat="1">
      <c r="A1006" s="14"/>
      <c r="B1006" s="245"/>
      <c r="C1006" s="246"/>
      <c r="D1006" s="228" t="s">
        <v>206</v>
      </c>
      <c r="E1006" s="247" t="s">
        <v>19</v>
      </c>
      <c r="F1006" s="248" t="s">
        <v>2453</v>
      </c>
      <c r="G1006" s="246"/>
      <c r="H1006" s="249">
        <v>8.5800000000000001</v>
      </c>
      <c r="I1006" s="250"/>
      <c r="J1006" s="246"/>
      <c r="K1006" s="246"/>
      <c r="L1006" s="251"/>
      <c r="M1006" s="252"/>
      <c r="N1006" s="253"/>
      <c r="O1006" s="253"/>
      <c r="P1006" s="253"/>
      <c r="Q1006" s="253"/>
      <c r="R1006" s="253"/>
      <c r="S1006" s="253"/>
      <c r="T1006" s="254"/>
      <c r="U1006" s="14"/>
      <c r="V1006" s="14"/>
      <c r="W1006" s="14"/>
      <c r="X1006" s="14"/>
      <c r="Y1006" s="14"/>
      <c r="Z1006" s="14"/>
      <c r="AA1006" s="14"/>
      <c r="AB1006" s="14"/>
      <c r="AC1006" s="14"/>
      <c r="AD1006" s="14"/>
      <c r="AE1006" s="14"/>
      <c r="AT1006" s="255" t="s">
        <v>206</v>
      </c>
      <c r="AU1006" s="255" t="s">
        <v>78</v>
      </c>
      <c r="AV1006" s="14" t="s">
        <v>78</v>
      </c>
      <c r="AW1006" s="14" t="s">
        <v>31</v>
      </c>
      <c r="AX1006" s="14" t="s">
        <v>69</v>
      </c>
      <c r="AY1006" s="255" t="s">
        <v>193</v>
      </c>
    </row>
    <row r="1007" s="14" customFormat="1">
      <c r="A1007" s="14"/>
      <c r="B1007" s="245"/>
      <c r="C1007" s="246"/>
      <c r="D1007" s="228" t="s">
        <v>206</v>
      </c>
      <c r="E1007" s="247" t="s">
        <v>19</v>
      </c>
      <c r="F1007" s="248" t="s">
        <v>2454</v>
      </c>
      <c r="G1007" s="246"/>
      <c r="H1007" s="249">
        <v>3.8999999999999999</v>
      </c>
      <c r="I1007" s="250"/>
      <c r="J1007" s="246"/>
      <c r="K1007" s="246"/>
      <c r="L1007" s="251"/>
      <c r="M1007" s="252"/>
      <c r="N1007" s="253"/>
      <c r="O1007" s="253"/>
      <c r="P1007" s="253"/>
      <c r="Q1007" s="253"/>
      <c r="R1007" s="253"/>
      <c r="S1007" s="253"/>
      <c r="T1007" s="254"/>
      <c r="U1007" s="14"/>
      <c r="V1007" s="14"/>
      <c r="W1007" s="14"/>
      <c r="X1007" s="14"/>
      <c r="Y1007" s="14"/>
      <c r="Z1007" s="14"/>
      <c r="AA1007" s="14"/>
      <c r="AB1007" s="14"/>
      <c r="AC1007" s="14"/>
      <c r="AD1007" s="14"/>
      <c r="AE1007" s="14"/>
      <c r="AT1007" s="255" t="s">
        <v>206</v>
      </c>
      <c r="AU1007" s="255" t="s">
        <v>78</v>
      </c>
      <c r="AV1007" s="14" t="s">
        <v>78</v>
      </c>
      <c r="AW1007" s="14" t="s">
        <v>31</v>
      </c>
      <c r="AX1007" s="14" t="s">
        <v>69</v>
      </c>
      <c r="AY1007" s="255" t="s">
        <v>193</v>
      </c>
    </row>
    <row r="1008" s="15" customFormat="1">
      <c r="A1008" s="15"/>
      <c r="B1008" s="256"/>
      <c r="C1008" s="257"/>
      <c r="D1008" s="228" t="s">
        <v>206</v>
      </c>
      <c r="E1008" s="258" t="s">
        <v>19</v>
      </c>
      <c r="F1008" s="259" t="s">
        <v>218</v>
      </c>
      <c r="G1008" s="257"/>
      <c r="H1008" s="260">
        <v>12.48</v>
      </c>
      <c r="I1008" s="261"/>
      <c r="J1008" s="257"/>
      <c r="K1008" s="257"/>
      <c r="L1008" s="262"/>
      <c r="M1008" s="263"/>
      <c r="N1008" s="264"/>
      <c r="O1008" s="264"/>
      <c r="P1008" s="264"/>
      <c r="Q1008" s="264"/>
      <c r="R1008" s="264"/>
      <c r="S1008" s="264"/>
      <c r="T1008" s="265"/>
      <c r="U1008" s="15"/>
      <c r="V1008" s="15"/>
      <c r="W1008" s="15"/>
      <c r="X1008" s="15"/>
      <c r="Y1008" s="15"/>
      <c r="Z1008" s="15"/>
      <c r="AA1008" s="15"/>
      <c r="AB1008" s="15"/>
      <c r="AC1008" s="15"/>
      <c r="AD1008" s="15"/>
      <c r="AE1008" s="15"/>
      <c r="AT1008" s="266" t="s">
        <v>206</v>
      </c>
      <c r="AU1008" s="266" t="s">
        <v>78</v>
      </c>
      <c r="AV1008" s="15" t="s">
        <v>200</v>
      </c>
      <c r="AW1008" s="15" t="s">
        <v>31</v>
      </c>
      <c r="AX1008" s="15" t="s">
        <v>76</v>
      </c>
      <c r="AY1008" s="266" t="s">
        <v>193</v>
      </c>
    </row>
    <row r="1009" s="14" customFormat="1">
      <c r="A1009" s="14"/>
      <c r="B1009" s="245"/>
      <c r="C1009" s="246"/>
      <c r="D1009" s="228" t="s">
        <v>206</v>
      </c>
      <c r="E1009" s="246"/>
      <c r="F1009" s="248" t="s">
        <v>2501</v>
      </c>
      <c r="G1009" s="246"/>
      <c r="H1009" s="249">
        <v>14.976000000000001</v>
      </c>
      <c r="I1009" s="250"/>
      <c r="J1009" s="246"/>
      <c r="K1009" s="246"/>
      <c r="L1009" s="251"/>
      <c r="M1009" s="252"/>
      <c r="N1009" s="253"/>
      <c r="O1009" s="253"/>
      <c r="P1009" s="253"/>
      <c r="Q1009" s="253"/>
      <c r="R1009" s="253"/>
      <c r="S1009" s="253"/>
      <c r="T1009" s="254"/>
      <c r="U1009" s="14"/>
      <c r="V1009" s="14"/>
      <c r="W1009" s="14"/>
      <c r="X1009" s="14"/>
      <c r="Y1009" s="14"/>
      <c r="Z1009" s="14"/>
      <c r="AA1009" s="14"/>
      <c r="AB1009" s="14"/>
      <c r="AC1009" s="14"/>
      <c r="AD1009" s="14"/>
      <c r="AE1009" s="14"/>
      <c r="AT1009" s="255" t="s">
        <v>206</v>
      </c>
      <c r="AU1009" s="255" t="s">
        <v>78</v>
      </c>
      <c r="AV1009" s="14" t="s">
        <v>78</v>
      </c>
      <c r="AW1009" s="14" t="s">
        <v>4</v>
      </c>
      <c r="AX1009" s="14" t="s">
        <v>76</v>
      </c>
      <c r="AY1009" s="255" t="s">
        <v>193</v>
      </c>
    </row>
    <row r="1010" s="2" customFormat="1" ht="16.5" customHeight="1">
      <c r="A1010" s="41"/>
      <c r="B1010" s="42"/>
      <c r="C1010" s="215" t="s">
        <v>2502</v>
      </c>
      <c r="D1010" s="215" t="s">
        <v>195</v>
      </c>
      <c r="E1010" s="216" t="s">
        <v>2503</v>
      </c>
      <c r="F1010" s="217" t="s">
        <v>2504</v>
      </c>
      <c r="G1010" s="218" t="s">
        <v>258</v>
      </c>
      <c r="H1010" s="219">
        <v>12.48</v>
      </c>
      <c r="I1010" s="220"/>
      <c r="J1010" s="221">
        <f>ROUND(I1010*H1010,2)</f>
        <v>0</v>
      </c>
      <c r="K1010" s="217" t="s">
        <v>19</v>
      </c>
      <c r="L1010" s="47"/>
      <c r="M1010" s="222" t="s">
        <v>19</v>
      </c>
      <c r="N1010" s="223" t="s">
        <v>40</v>
      </c>
      <c r="O1010" s="87"/>
      <c r="P1010" s="224">
        <f>O1010*H1010</f>
        <v>0</v>
      </c>
      <c r="Q1010" s="224">
        <v>0</v>
      </c>
      <c r="R1010" s="224">
        <f>Q1010*H1010</f>
        <v>0</v>
      </c>
      <c r="S1010" s="224">
        <v>0</v>
      </c>
      <c r="T1010" s="225">
        <f>S1010*H1010</f>
        <v>0</v>
      </c>
      <c r="U1010" s="41"/>
      <c r="V1010" s="41"/>
      <c r="W1010" s="41"/>
      <c r="X1010" s="41"/>
      <c r="Y1010" s="41"/>
      <c r="Z1010" s="41"/>
      <c r="AA1010" s="41"/>
      <c r="AB1010" s="41"/>
      <c r="AC1010" s="41"/>
      <c r="AD1010" s="41"/>
      <c r="AE1010" s="41"/>
      <c r="AR1010" s="226" t="s">
        <v>323</v>
      </c>
      <c r="AT1010" s="226" t="s">
        <v>195</v>
      </c>
      <c r="AU1010" s="226" t="s">
        <v>78</v>
      </c>
      <c r="AY1010" s="20" t="s">
        <v>193</v>
      </c>
      <c r="BE1010" s="227">
        <f>IF(N1010="základní",J1010,0)</f>
        <v>0</v>
      </c>
      <c r="BF1010" s="227">
        <f>IF(N1010="snížená",J1010,0)</f>
        <v>0</v>
      </c>
      <c r="BG1010" s="227">
        <f>IF(N1010="zákl. přenesená",J1010,0)</f>
        <v>0</v>
      </c>
      <c r="BH1010" s="227">
        <f>IF(N1010="sníž. přenesená",J1010,0)</f>
        <v>0</v>
      </c>
      <c r="BI1010" s="227">
        <f>IF(N1010="nulová",J1010,0)</f>
        <v>0</v>
      </c>
      <c r="BJ1010" s="20" t="s">
        <v>76</v>
      </c>
      <c r="BK1010" s="227">
        <f>ROUND(I1010*H1010,2)</f>
        <v>0</v>
      </c>
      <c r="BL1010" s="20" t="s">
        <v>323</v>
      </c>
      <c r="BM1010" s="226" t="s">
        <v>2505</v>
      </c>
    </row>
    <row r="1011" s="2" customFormat="1">
      <c r="A1011" s="41"/>
      <c r="B1011" s="42"/>
      <c r="C1011" s="43"/>
      <c r="D1011" s="228" t="s">
        <v>202</v>
      </c>
      <c r="E1011" s="43"/>
      <c r="F1011" s="229" t="s">
        <v>2504</v>
      </c>
      <c r="G1011" s="43"/>
      <c r="H1011" s="43"/>
      <c r="I1011" s="230"/>
      <c r="J1011" s="43"/>
      <c r="K1011" s="43"/>
      <c r="L1011" s="47"/>
      <c r="M1011" s="231"/>
      <c r="N1011" s="232"/>
      <c r="O1011" s="87"/>
      <c r="P1011" s="87"/>
      <c r="Q1011" s="87"/>
      <c r="R1011" s="87"/>
      <c r="S1011" s="87"/>
      <c r="T1011" s="88"/>
      <c r="U1011" s="41"/>
      <c r="V1011" s="41"/>
      <c r="W1011" s="41"/>
      <c r="X1011" s="41"/>
      <c r="Y1011" s="41"/>
      <c r="Z1011" s="41"/>
      <c r="AA1011" s="41"/>
      <c r="AB1011" s="41"/>
      <c r="AC1011" s="41"/>
      <c r="AD1011" s="41"/>
      <c r="AE1011" s="41"/>
      <c r="AT1011" s="20" t="s">
        <v>202</v>
      </c>
      <c r="AU1011" s="20" t="s">
        <v>78</v>
      </c>
    </row>
    <row r="1012" s="2" customFormat="1" ht="21.75" customHeight="1">
      <c r="A1012" s="41"/>
      <c r="B1012" s="42"/>
      <c r="C1012" s="215" t="s">
        <v>2506</v>
      </c>
      <c r="D1012" s="215" t="s">
        <v>195</v>
      </c>
      <c r="E1012" s="216" t="s">
        <v>2507</v>
      </c>
      <c r="F1012" s="217" t="s">
        <v>2508</v>
      </c>
      <c r="G1012" s="218" t="s">
        <v>408</v>
      </c>
      <c r="H1012" s="219">
        <v>70.200000000000003</v>
      </c>
      <c r="I1012" s="220"/>
      <c r="J1012" s="221">
        <f>ROUND(I1012*H1012,2)</f>
        <v>0</v>
      </c>
      <c r="K1012" s="217" t="s">
        <v>199</v>
      </c>
      <c r="L1012" s="47"/>
      <c r="M1012" s="222" t="s">
        <v>19</v>
      </c>
      <c r="N1012" s="223" t="s">
        <v>40</v>
      </c>
      <c r="O1012" s="87"/>
      <c r="P1012" s="224">
        <f>O1012*H1012</f>
        <v>0</v>
      </c>
      <c r="Q1012" s="224">
        <v>0.00058399999999999999</v>
      </c>
      <c r="R1012" s="224">
        <f>Q1012*H1012</f>
        <v>0.0409968</v>
      </c>
      <c r="S1012" s="224">
        <v>0</v>
      </c>
      <c r="T1012" s="225">
        <f>S1012*H1012</f>
        <v>0</v>
      </c>
      <c r="U1012" s="41"/>
      <c r="V1012" s="41"/>
      <c r="W1012" s="41"/>
      <c r="X1012" s="41"/>
      <c r="Y1012" s="41"/>
      <c r="Z1012" s="41"/>
      <c r="AA1012" s="41"/>
      <c r="AB1012" s="41"/>
      <c r="AC1012" s="41"/>
      <c r="AD1012" s="41"/>
      <c r="AE1012" s="41"/>
      <c r="AR1012" s="226" t="s">
        <v>323</v>
      </c>
      <c r="AT1012" s="226" t="s">
        <v>195</v>
      </c>
      <c r="AU1012" s="226" t="s">
        <v>78</v>
      </c>
      <c r="AY1012" s="20" t="s">
        <v>193</v>
      </c>
      <c r="BE1012" s="227">
        <f>IF(N1012="základní",J1012,0)</f>
        <v>0</v>
      </c>
      <c r="BF1012" s="227">
        <f>IF(N1012="snížená",J1012,0)</f>
        <v>0</v>
      </c>
      <c r="BG1012" s="227">
        <f>IF(N1012="zákl. přenesená",J1012,0)</f>
        <v>0</v>
      </c>
      <c r="BH1012" s="227">
        <f>IF(N1012="sníž. přenesená",J1012,0)</f>
        <v>0</v>
      </c>
      <c r="BI1012" s="227">
        <f>IF(N1012="nulová",J1012,0)</f>
        <v>0</v>
      </c>
      <c r="BJ1012" s="20" t="s">
        <v>76</v>
      </c>
      <c r="BK1012" s="227">
        <f>ROUND(I1012*H1012,2)</f>
        <v>0</v>
      </c>
      <c r="BL1012" s="20" t="s">
        <v>323</v>
      </c>
      <c r="BM1012" s="226" t="s">
        <v>2509</v>
      </c>
    </row>
    <row r="1013" s="2" customFormat="1">
      <c r="A1013" s="41"/>
      <c r="B1013" s="42"/>
      <c r="C1013" s="43"/>
      <c r="D1013" s="228" t="s">
        <v>202</v>
      </c>
      <c r="E1013" s="43"/>
      <c r="F1013" s="229" t="s">
        <v>2510</v>
      </c>
      <c r="G1013" s="43"/>
      <c r="H1013" s="43"/>
      <c r="I1013" s="230"/>
      <c r="J1013" s="43"/>
      <c r="K1013" s="43"/>
      <c r="L1013" s="47"/>
      <c r="M1013" s="231"/>
      <c r="N1013" s="232"/>
      <c r="O1013" s="87"/>
      <c r="P1013" s="87"/>
      <c r="Q1013" s="87"/>
      <c r="R1013" s="87"/>
      <c r="S1013" s="87"/>
      <c r="T1013" s="88"/>
      <c r="U1013" s="41"/>
      <c r="V1013" s="41"/>
      <c r="W1013" s="41"/>
      <c r="X1013" s="41"/>
      <c r="Y1013" s="41"/>
      <c r="Z1013" s="41"/>
      <c r="AA1013" s="41"/>
      <c r="AB1013" s="41"/>
      <c r="AC1013" s="41"/>
      <c r="AD1013" s="41"/>
      <c r="AE1013" s="41"/>
      <c r="AT1013" s="20" t="s">
        <v>202</v>
      </c>
      <c r="AU1013" s="20" t="s">
        <v>78</v>
      </c>
    </row>
    <row r="1014" s="2" customFormat="1">
      <c r="A1014" s="41"/>
      <c r="B1014" s="42"/>
      <c r="C1014" s="43"/>
      <c r="D1014" s="233" t="s">
        <v>204</v>
      </c>
      <c r="E1014" s="43"/>
      <c r="F1014" s="234" t="s">
        <v>2511</v>
      </c>
      <c r="G1014" s="43"/>
      <c r="H1014" s="43"/>
      <c r="I1014" s="230"/>
      <c r="J1014" s="43"/>
      <c r="K1014" s="43"/>
      <c r="L1014" s="47"/>
      <c r="M1014" s="231"/>
      <c r="N1014" s="232"/>
      <c r="O1014" s="87"/>
      <c r="P1014" s="87"/>
      <c r="Q1014" s="87"/>
      <c r="R1014" s="87"/>
      <c r="S1014" s="87"/>
      <c r="T1014" s="88"/>
      <c r="U1014" s="41"/>
      <c r="V1014" s="41"/>
      <c r="W1014" s="41"/>
      <c r="X1014" s="41"/>
      <c r="Y1014" s="41"/>
      <c r="Z1014" s="41"/>
      <c r="AA1014" s="41"/>
      <c r="AB1014" s="41"/>
      <c r="AC1014" s="41"/>
      <c r="AD1014" s="41"/>
      <c r="AE1014" s="41"/>
      <c r="AT1014" s="20" t="s">
        <v>204</v>
      </c>
      <c r="AU1014" s="20" t="s">
        <v>78</v>
      </c>
    </row>
    <row r="1015" s="13" customFormat="1">
      <c r="A1015" s="13"/>
      <c r="B1015" s="235"/>
      <c r="C1015" s="236"/>
      <c r="D1015" s="228" t="s">
        <v>206</v>
      </c>
      <c r="E1015" s="237" t="s">
        <v>19</v>
      </c>
      <c r="F1015" s="238" t="s">
        <v>279</v>
      </c>
      <c r="G1015" s="236"/>
      <c r="H1015" s="237" t="s">
        <v>19</v>
      </c>
      <c r="I1015" s="239"/>
      <c r="J1015" s="236"/>
      <c r="K1015" s="236"/>
      <c r="L1015" s="240"/>
      <c r="M1015" s="241"/>
      <c r="N1015" s="242"/>
      <c r="O1015" s="242"/>
      <c r="P1015" s="242"/>
      <c r="Q1015" s="242"/>
      <c r="R1015" s="242"/>
      <c r="S1015" s="242"/>
      <c r="T1015" s="243"/>
      <c r="U1015" s="13"/>
      <c r="V1015" s="13"/>
      <c r="W1015" s="13"/>
      <c r="X1015" s="13"/>
      <c r="Y1015" s="13"/>
      <c r="Z1015" s="13"/>
      <c r="AA1015" s="13"/>
      <c r="AB1015" s="13"/>
      <c r="AC1015" s="13"/>
      <c r="AD1015" s="13"/>
      <c r="AE1015" s="13"/>
      <c r="AT1015" s="244" t="s">
        <v>206</v>
      </c>
      <c r="AU1015" s="244" t="s">
        <v>78</v>
      </c>
      <c r="AV1015" s="13" t="s">
        <v>76</v>
      </c>
      <c r="AW1015" s="13" t="s">
        <v>31</v>
      </c>
      <c r="AX1015" s="13" t="s">
        <v>69</v>
      </c>
      <c r="AY1015" s="244" t="s">
        <v>193</v>
      </c>
    </row>
    <row r="1016" s="13" customFormat="1">
      <c r="A1016" s="13"/>
      <c r="B1016" s="235"/>
      <c r="C1016" s="236"/>
      <c r="D1016" s="228" t="s">
        <v>206</v>
      </c>
      <c r="E1016" s="237" t="s">
        <v>19</v>
      </c>
      <c r="F1016" s="238" t="s">
        <v>2082</v>
      </c>
      <c r="G1016" s="236"/>
      <c r="H1016" s="237" t="s">
        <v>19</v>
      </c>
      <c r="I1016" s="239"/>
      <c r="J1016" s="236"/>
      <c r="K1016" s="236"/>
      <c r="L1016" s="240"/>
      <c r="M1016" s="241"/>
      <c r="N1016" s="242"/>
      <c r="O1016" s="242"/>
      <c r="P1016" s="242"/>
      <c r="Q1016" s="242"/>
      <c r="R1016" s="242"/>
      <c r="S1016" s="242"/>
      <c r="T1016" s="243"/>
      <c r="U1016" s="13"/>
      <c r="V1016" s="13"/>
      <c r="W1016" s="13"/>
      <c r="X1016" s="13"/>
      <c r="Y1016" s="13"/>
      <c r="Z1016" s="13"/>
      <c r="AA1016" s="13"/>
      <c r="AB1016" s="13"/>
      <c r="AC1016" s="13"/>
      <c r="AD1016" s="13"/>
      <c r="AE1016" s="13"/>
      <c r="AT1016" s="244" t="s">
        <v>206</v>
      </c>
      <c r="AU1016" s="244" t="s">
        <v>78</v>
      </c>
      <c r="AV1016" s="13" t="s">
        <v>76</v>
      </c>
      <c r="AW1016" s="13" t="s">
        <v>31</v>
      </c>
      <c r="AX1016" s="13" t="s">
        <v>69</v>
      </c>
      <c r="AY1016" s="244" t="s">
        <v>193</v>
      </c>
    </row>
    <row r="1017" s="13" customFormat="1">
      <c r="A1017" s="13"/>
      <c r="B1017" s="235"/>
      <c r="C1017" s="236"/>
      <c r="D1017" s="228" t="s">
        <v>206</v>
      </c>
      <c r="E1017" s="237" t="s">
        <v>19</v>
      </c>
      <c r="F1017" s="238" t="s">
        <v>1346</v>
      </c>
      <c r="G1017" s="236"/>
      <c r="H1017" s="237" t="s">
        <v>19</v>
      </c>
      <c r="I1017" s="239"/>
      <c r="J1017" s="236"/>
      <c r="K1017" s="236"/>
      <c r="L1017" s="240"/>
      <c r="M1017" s="241"/>
      <c r="N1017" s="242"/>
      <c r="O1017" s="242"/>
      <c r="P1017" s="242"/>
      <c r="Q1017" s="242"/>
      <c r="R1017" s="242"/>
      <c r="S1017" s="242"/>
      <c r="T1017" s="243"/>
      <c r="U1017" s="13"/>
      <c r="V1017" s="13"/>
      <c r="W1017" s="13"/>
      <c r="X1017" s="13"/>
      <c r="Y1017" s="13"/>
      <c r="Z1017" s="13"/>
      <c r="AA1017" s="13"/>
      <c r="AB1017" s="13"/>
      <c r="AC1017" s="13"/>
      <c r="AD1017" s="13"/>
      <c r="AE1017" s="13"/>
      <c r="AT1017" s="244" t="s">
        <v>206</v>
      </c>
      <c r="AU1017" s="244" t="s">
        <v>78</v>
      </c>
      <c r="AV1017" s="13" t="s">
        <v>76</v>
      </c>
      <c r="AW1017" s="13" t="s">
        <v>31</v>
      </c>
      <c r="AX1017" s="13" t="s">
        <v>69</v>
      </c>
      <c r="AY1017" s="244" t="s">
        <v>193</v>
      </c>
    </row>
    <row r="1018" s="14" customFormat="1">
      <c r="A1018" s="14"/>
      <c r="B1018" s="245"/>
      <c r="C1018" s="246"/>
      <c r="D1018" s="228" t="s">
        <v>206</v>
      </c>
      <c r="E1018" s="247" t="s">
        <v>19</v>
      </c>
      <c r="F1018" s="248" t="s">
        <v>2512</v>
      </c>
      <c r="G1018" s="246"/>
      <c r="H1018" s="249">
        <v>12.6</v>
      </c>
      <c r="I1018" s="250"/>
      <c r="J1018" s="246"/>
      <c r="K1018" s="246"/>
      <c r="L1018" s="251"/>
      <c r="M1018" s="252"/>
      <c r="N1018" s="253"/>
      <c r="O1018" s="253"/>
      <c r="P1018" s="253"/>
      <c r="Q1018" s="253"/>
      <c r="R1018" s="253"/>
      <c r="S1018" s="253"/>
      <c r="T1018" s="254"/>
      <c r="U1018" s="14"/>
      <c r="V1018" s="14"/>
      <c r="W1018" s="14"/>
      <c r="X1018" s="14"/>
      <c r="Y1018" s="14"/>
      <c r="Z1018" s="14"/>
      <c r="AA1018" s="14"/>
      <c r="AB1018" s="14"/>
      <c r="AC1018" s="14"/>
      <c r="AD1018" s="14"/>
      <c r="AE1018" s="14"/>
      <c r="AT1018" s="255" t="s">
        <v>206</v>
      </c>
      <c r="AU1018" s="255" t="s">
        <v>78</v>
      </c>
      <c r="AV1018" s="14" t="s">
        <v>78</v>
      </c>
      <c r="AW1018" s="14" t="s">
        <v>31</v>
      </c>
      <c r="AX1018" s="14" t="s">
        <v>69</v>
      </c>
      <c r="AY1018" s="255" t="s">
        <v>193</v>
      </c>
    </row>
    <row r="1019" s="13" customFormat="1">
      <c r="A1019" s="13"/>
      <c r="B1019" s="235"/>
      <c r="C1019" s="236"/>
      <c r="D1019" s="228" t="s">
        <v>206</v>
      </c>
      <c r="E1019" s="237" t="s">
        <v>19</v>
      </c>
      <c r="F1019" s="238" t="s">
        <v>1951</v>
      </c>
      <c r="G1019" s="236"/>
      <c r="H1019" s="237" t="s">
        <v>19</v>
      </c>
      <c r="I1019" s="239"/>
      <c r="J1019" s="236"/>
      <c r="K1019" s="236"/>
      <c r="L1019" s="240"/>
      <c r="M1019" s="241"/>
      <c r="N1019" s="242"/>
      <c r="O1019" s="242"/>
      <c r="P1019" s="242"/>
      <c r="Q1019" s="242"/>
      <c r="R1019" s="242"/>
      <c r="S1019" s="242"/>
      <c r="T1019" s="243"/>
      <c r="U1019" s="13"/>
      <c r="V1019" s="13"/>
      <c r="W1019" s="13"/>
      <c r="X1019" s="13"/>
      <c r="Y1019" s="13"/>
      <c r="Z1019" s="13"/>
      <c r="AA1019" s="13"/>
      <c r="AB1019" s="13"/>
      <c r="AC1019" s="13"/>
      <c r="AD1019" s="13"/>
      <c r="AE1019" s="13"/>
      <c r="AT1019" s="244" t="s">
        <v>206</v>
      </c>
      <c r="AU1019" s="244" t="s">
        <v>78</v>
      </c>
      <c r="AV1019" s="13" t="s">
        <v>76</v>
      </c>
      <c r="AW1019" s="13" t="s">
        <v>31</v>
      </c>
      <c r="AX1019" s="13" t="s">
        <v>69</v>
      </c>
      <c r="AY1019" s="244" t="s">
        <v>193</v>
      </c>
    </row>
    <row r="1020" s="14" customFormat="1">
      <c r="A1020" s="14"/>
      <c r="B1020" s="245"/>
      <c r="C1020" s="246"/>
      <c r="D1020" s="228" t="s">
        <v>206</v>
      </c>
      <c r="E1020" s="247" t="s">
        <v>19</v>
      </c>
      <c r="F1020" s="248" t="s">
        <v>2513</v>
      </c>
      <c r="G1020" s="246"/>
      <c r="H1020" s="249">
        <v>21.199999999999999</v>
      </c>
      <c r="I1020" s="250"/>
      <c r="J1020" s="246"/>
      <c r="K1020" s="246"/>
      <c r="L1020" s="251"/>
      <c r="M1020" s="252"/>
      <c r="N1020" s="253"/>
      <c r="O1020" s="253"/>
      <c r="P1020" s="253"/>
      <c r="Q1020" s="253"/>
      <c r="R1020" s="253"/>
      <c r="S1020" s="253"/>
      <c r="T1020" s="254"/>
      <c r="U1020" s="14"/>
      <c r="V1020" s="14"/>
      <c r="W1020" s="14"/>
      <c r="X1020" s="14"/>
      <c r="Y1020" s="14"/>
      <c r="Z1020" s="14"/>
      <c r="AA1020" s="14"/>
      <c r="AB1020" s="14"/>
      <c r="AC1020" s="14"/>
      <c r="AD1020" s="14"/>
      <c r="AE1020" s="14"/>
      <c r="AT1020" s="255" t="s">
        <v>206</v>
      </c>
      <c r="AU1020" s="255" t="s">
        <v>78</v>
      </c>
      <c r="AV1020" s="14" t="s">
        <v>78</v>
      </c>
      <c r="AW1020" s="14" t="s">
        <v>31</v>
      </c>
      <c r="AX1020" s="14" t="s">
        <v>69</v>
      </c>
      <c r="AY1020" s="255" t="s">
        <v>193</v>
      </c>
    </row>
    <row r="1021" s="13" customFormat="1">
      <c r="A1021" s="13"/>
      <c r="B1021" s="235"/>
      <c r="C1021" s="236"/>
      <c r="D1021" s="228" t="s">
        <v>206</v>
      </c>
      <c r="E1021" s="237" t="s">
        <v>19</v>
      </c>
      <c r="F1021" s="238" t="s">
        <v>2455</v>
      </c>
      <c r="G1021" s="236"/>
      <c r="H1021" s="237" t="s">
        <v>19</v>
      </c>
      <c r="I1021" s="239"/>
      <c r="J1021" s="236"/>
      <c r="K1021" s="236"/>
      <c r="L1021" s="240"/>
      <c r="M1021" s="241"/>
      <c r="N1021" s="242"/>
      <c r="O1021" s="242"/>
      <c r="P1021" s="242"/>
      <c r="Q1021" s="242"/>
      <c r="R1021" s="242"/>
      <c r="S1021" s="242"/>
      <c r="T1021" s="243"/>
      <c r="U1021" s="13"/>
      <c r="V1021" s="13"/>
      <c r="W1021" s="13"/>
      <c r="X1021" s="13"/>
      <c r="Y1021" s="13"/>
      <c r="Z1021" s="13"/>
      <c r="AA1021" s="13"/>
      <c r="AB1021" s="13"/>
      <c r="AC1021" s="13"/>
      <c r="AD1021" s="13"/>
      <c r="AE1021" s="13"/>
      <c r="AT1021" s="244" t="s">
        <v>206</v>
      </c>
      <c r="AU1021" s="244" t="s">
        <v>78</v>
      </c>
      <c r="AV1021" s="13" t="s">
        <v>76</v>
      </c>
      <c r="AW1021" s="13" t="s">
        <v>31</v>
      </c>
      <c r="AX1021" s="13" t="s">
        <v>69</v>
      </c>
      <c r="AY1021" s="244" t="s">
        <v>193</v>
      </c>
    </row>
    <row r="1022" s="13" customFormat="1">
      <c r="A1022" s="13"/>
      <c r="B1022" s="235"/>
      <c r="C1022" s="236"/>
      <c r="D1022" s="228" t="s">
        <v>206</v>
      </c>
      <c r="E1022" s="237" t="s">
        <v>19</v>
      </c>
      <c r="F1022" s="238" t="s">
        <v>1674</v>
      </c>
      <c r="G1022" s="236"/>
      <c r="H1022" s="237" t="s">
        <v>19</v>
      </c>
      <c r="I1022" s="239"/>
      <c r="J1022" s="236"/>
      <c r="K1022" s="236"/>
      <c r="L1022" s="240"/>
      <c r="M1022" s="241"/>
      <c r="N1022" s="242"/>
      <c r="O1022" s="242"/>
      <c r="P1022" s="242"/>
      <c r="Q1022" s="242"/>
      <c r="R1022" s="242"/>
      <c r="S1022" s="242"/>
      <c r="T1022" s="243"/>
      <c r="U1022" s="13"/>
      <c r="V1022" s="13"/>
      <c r="W1022" s="13"/>
      <c r="X1022" s="13"/>
      <c r="Y1022" s="13"/>
      <c r="Z1022" s="13"/>
      <c r="AA1022" s="13"/>
      <c r="AB1022" s="13"/>
      <c r="AC1022" s="13"/>
      <c r="AD1022" s="13"/>
      <c r="AE1022" s="13"/>
      <c r="AT1022" s="244" t="s">
        <v>206</v>
      </c>
      <c r="AU1022" s="244" t="s">
        <v>78</v>
      </c>
      <c r="AV1022" s="13" t="s">
        <v>76</v>
      </c>
      <c r="AW1022" s="13" t="s">
        <v>31</v>
      </c>
      <c r="AX1022" s="13" t="s">
        <v>69</v>
      </c>
      <c r="AY1022" s="244" t="s">
        <v>193</v>
      </c>
    </row>
    <row r="1023" s="14" customFormat="1">
      <c r="A1023" s="14"/>
      <c r="B1023" s="245"/>
      <c r="C1023" s="246"/>
      <c r="D1023" s="228" t="s">
        <v>206</v>
      </c>
      <c r="E1023" s="247" t="s">
        <v>19</v>
      </c>
      <c r="F1023" s="248" t="s">
        <v>2514</v>
      </c>
      <c r="G1023" s="246"/>
      <c r="H1023" s="249">
        <v>19.699999999999999</v>
      </c>
      <c r="I1023" s="250"/>
      <c r="J1023" s="246"/>
      <c r="K1023" s="246"/>
      <c r="L1023" s="251"/>
      <c r="M1023" s="252"/>
      <c r="N1023" s="253"/>
      <c r="O1023" s="253"/>
      <c r="P1023" s="253"/>
      <c r="Q1023" s="253"/>
      <c r="R1023" s="253"/>
      <c r="S1023" s="253"/>
      <c r="T1023" s="254"/>
      <c r="U1023" s="14"/>
      <c r="V1023" s="14"/>
      <c r="W1023" s="14"/>
      <c r="X1023" s="14"/>
      <c r="Y1023" s="14"/>
      <c r="Z1023" s="14"/>
      <c r="AA1023" s="14"/>
      <c r="AB1023" s="14"/>
      <c r="AC1023" s="14"/>
      <c r="AD1023" s="14"/>
      <c r="AE1023" s="14"/>
      <c r="AT1023" s="255" t="s">
        <v>206</v>
      </c>
      <c r="AU1023" s="255" t="s">
        <v>78</v>
      </c>
      <c r="AV1023" s="14" t="s">
        <v>78</v>
      </c>
      <c r="AW1023" s="14" t="s">
        <v>31</v>
      </c>
      <c r="AX1023" s="14" t="s">
        <v>69</v>
      </c>
      <c r="AY1023" s="255" t="s">
        <v>193</v>
      </c>
    </row>
    <row r="1024" s="13" customFormat="1">
      <c r="A1024" s="13"/>
      <c r="B1024" s="235"/>
      <c r="C1024" s="236"/>
      <c r="D1024" s="228" t="s">
        <v>206</v>
      </c>
      <c r="E1024" s="237" t="s">
        <v>19</v>
      </c>
      <c r="F1024" s="238" t="s">
        <v>1960</v>
      </c>
      <c r="G1024" s="236"/>
      <c r="H1024" s="237" t="s">
        <v>19</v>
      </c>
      <c r="I1024" s="239"/>
      <c r="J1024" s="236"/>
      <c r="K1024" s="236"/>
      <c r="L1024" s="240"/>
      <c r="M1024" s="241"/>
      <c r="N1024" s="242"/>
      <c r="O1024" s="242"/>
      <c r="P1024" s="242"/>
      <c r="Q1024" s="242"/>
      <c r="R1024" s="242"/>
      <c r="S1024" s="242"/>
      <c r="T1024" s="243"/>
      <c r="U1024" s="13"/>
      <c r="V1024" s="13"/>
      <c r="W1024" s="13"/>
      <c r="X1024" s="13"/>
      <c r="Y1024" s="13"/>
      <c r="Z1024" s="13"/>
      <c r="AA1024" s="13"/>
      <c r="AB1024" s="13"/>
      <c r="AC1024" s="13"/>
      <c r="AD1024" s="13"/>
      <c r="AE1024" s="13"/>
      <c r="AT1024" s="244" t="s">
        <v>206</v>
      </c>
      <c r="AU1024" s="244" t="s">
        <v>78</v>
      </c>
      <c r="AV1024" s="13" t="s">
        <v>76</v>
      </c>
      <c r="AW1024" s="13" t="s">
        <v>31</v>
      </c>
      <c r="AX1024" s="13" t="s">
        <v>69</v>
      </c>
      <c r="AY1024" s="244" t="s">
        <v>193</v>
      </c>
    </row>
    <row r="1025" s="14" customFormat="1">
      <c r="A1025" s="14"/>
      <c r="B1025" s="245"/>
      <c r="C1025" s="246"/>
      <c r="D1025" s="228" t="s">
        <v>206</v>
      </c>
      <c r="E1025" s="247" t="s">
        <v>19</v>
      </c>
      <c r="F1025" s="248" t="s">
        <v>2515</v>
      </c>
      <c r="G1025" s="246"/>
      <c r="H1025" s="249">
        <v>16.699999999999999</v>
      </c>
      <c r="I1025" s="250"/>
      <c r="J1025" s="246"/>
      <c r="K1025" s="246"/>
      <c r="L1025" s="251"/>
      <c r="M1025" s="252"/>
      <c r="N1025" s="253"/>
      <c r="O1025" s="253"/>
      <c r="P1025" s="253"/>
      <c r="Q1025" s="253"/>
      <c r="R1025" s="253"/>
      <c r="S1025" s="253"/>
      <c r="T1025" s="254"/>
      <c r="U1025" s="14"/>
      <c r="V1025" s="14"/>
      <c r="W1025" s="14"/>
      <c r="X1025" s="14"/>
      <c r="Y1025" s="14"/>
      <c r="Z1025" s="14"/>
      <c r="AA1025" s="14"/>
      <c r="AB1025" s="14"/>
      <c r="AC1025" s="14"/>
      <c r="AD1025" s="14"/>
      <c r="AE1025" s="14"/>
      <c r="AT1025" s="255" t="s">
        <v>206</v>
      </c>
      <c r="AU1025" s="255" t="s">
        <v>78</v>
      </c>
      <c r="AV1025" s="14" t="s">
        <v>78</v>
      </c>
      <c r="AW1025" s="14" t="s">
        <v>31</v>
      </c>
      <c r="AX1025" s="14" t="s">
        <v>69</v>
      </c>
      <c r="AY1025" s="255" t="s">
        <v>193</v>
      </c>
    </row>
    <row r="1026" s="15" customFormat="1">
      <c r="A1026" s="15"/>
      <c r="B1026" s="256"/>
      <c r="C1026" s="257"/>
      <c r="D1026" s="228" t="s">
        <v>206</v>
      </c>
      <c r="E1026" s="258" t="s">
        <v>19</v>
      </c>
      <c r="F1026" s="259" t="s">
        <v>218</v>
      </c>
      <c r="G1026" s="257"/>
      <c r="H1026" s="260">
        <v>70.200000000000003</v>
      </c>
      <c r="I1026" s="261"/>
      <c r="J1026" s="257"/>
      <c r="K1026" s="257"/>
      <c r="L1026" s="262"/>
      <c r="M1026" s="263"/>
      <c r="N1026" s="264"/>
      <c r="O1026" s="264"/>
      <c r="P1026" s="264"/>
      <c r="Q1026" s="264"/>
      <c r="R1026" s="264"/>
      <c r="S1026" s="264"/>
      <c r="T1026" s="265"/>
      <c r="U1026" s="15"/>
      <c r="V1026" s="15"/>
      <c r="W1026" s="15"/>
      <c r="X1026" s="15"/>
      <c r="Y1026" s="15"/>
      <c r="Z1026" s="15"/>
      <c r="AA1026" s="15"/>
      <c r="AB1026" s="15"/>
      <c r="AC1026" s="15"/>
      <c r="AD1026" s="15"/>
      <c r="AE1026" s="15"/>
      <c r="AT1026" s="266" t="s">
        <v>206</v>
      </c>
      <c r="AU1026" s="266" t="s">
        <v>78</v>
      </c>
      <c r="AV1026" s="15" t="s">
        <v>200</v>
      </c>
      <c r="AW1026" s="15" t="s">
        <v>31</v>
      </c>
      <c r="AX1026" s="15" t="s">
        <v>76</v>
      </c>
      <c r="AY1026" s="266" t="s">
        <v>193</v>
      </c>
    </row>
    <row r="1027" s="2" customFormat="1" ht="16.5" customHeight="1">
      <c r="A1027" s="41"/>
      <c r="B1027" s="42"/>
      <c r="C1027" s="274" t="s">
        <v>2516</v>
      </c>
      <c r="D1027" s="274" t="s">
        <v>1765</v>
      </c>
      <c r="E1027" s="275" t="s">
        <v>2517</v>
      </c>
      <c r="F1027" s="276" t="s">
        <v>2518</v>
      </c>
      <c r="G1027" s="277" t="s">
        <v>408</v>
      </c>
      <c r="H1027" s="278">
        <v>77.219999999999999</v>
      </c>
      <c r="I1027" s="279"/>
      <c r="J1027" s="280">
        <f>ROUND(I1027*H1027,2)</f>
        <v>0</v>
      </c>
      <c r="K1027" s="276" t="s">
        <v>199</v>
      </c>
      <c r="L1027" s="281"/>
      <c r="M1027" s="282" t="s">
        <v>19</v>
      </c>
      <c r="N1027" s="283" t="s">
        <v>40</v>
      </c>
      <c r="O1027" s="87"/>
      <c r="P1027" s="224">
        <f>O1027*H1027</f>
        <v>0</v>
      </c>
      <c r="Q1027" s="224">
        <v>0.00264</v>
      </c>
      <c r="R1027" s="224">
        <f>Q1027*H1027</f>
        <v>0.20386080000000001</v>
      </c>
      <c r="S1027" s="224">
        <v>0</v>
      </c>
      <c r="T1027" s="225">
        <f>S1027*H1027</f>
        <v>0</v>
      </c>
      <c r="U1027" s="41"/>
      <c r="V1027" s="41"/>
      <c r="W1027" s="41"/>
      <c r="X1027" s="41"/>
      <c r="Y1027" s="41"/>
      <c r="Z1027" s="41"/>
      <c r="AA1027" s="41"/>
      <c r="AB1027" s="41"/>
      <c r="AC1027" s="41"/>
      <c r="AD1027" s="41"/>
      <c r="AE1027" s="41"/>
      <c r="AR1027" s="226" t="s">
        <v>449</v>
      </c>
      <c r="AT1027" s="226" t="s">
        <v>1765</v>
      </c>
      <c r="AU1027" s="226" t="s">
        <v>78</v>
      </c>
      <c r="AY1027" s="20" t="s">
        <v>193</v>
      </c>
      <c r="BE1027" s="227">
        <f>IF(N1027="základní",J1027,0)</f>
        <v>0</v>
      </c>
      <c r="BF1027" s="227">
        <f>IF(N1027="snížená",J1027,0)</f>
        <v>0</v>
      </c>
      <c r="BG1027" s="227">
        <f>IF(N1027="zákl. přenesená",J1027,0)</f>
        <v>0</v>
      </c>
      <c r="BH1027" s="227">
        <f>IF(N1027="sníž. přenesená",J1027,0)</f>
        <v>0</v>
      </c>
      <c r="BI1027" s="227">
        <f>IF(N1027="nulová",J1027,0)</f>
        <v>0</v>
      </c>
      <c r="BJ1027" s="20" t="s">
        <v>76</v>
      </c>
      <c r="BK1027" s="227">
        <f>ROUND(I1027*H1027,2)</f>
        <v>0</v>
      </c>
      <c r="BL1027" s="20" t="s">
        <v>323</v>
      </c>
      <c r="BM1027" s="226" t="s">
        <v>2519</v>
      </c>
    </row>
    <row r="1028" s="2" customFormat="1">
      <c r="A1028" s="41"/>
      <c r="B1028" s="42"/>
      <c r="C1028" s="43"/>
      <c r="D1028" s="228" t="s">
        <v>202</v>
      </c>
      <c r="E1028" s="43"/>
      <c r="F1028" s="229" t="s">
        <v>2518</v>
      </c>
      <c r="G1028" s="43"/>
      <c r="H1028" s="43"/>
      <c r="I1028" s="230"/>
      <c r="J1028" s="43"/>
      <c r="K1028" s="43"/>
      <c r="L1028" s="47"/>
      <c r="M1028" s="231"/>
      <c r="N1028" s="232"/>
      <c r="O1028" s="87"/>
      <c r="P1028" s="87"/>
      <c r="Q1028" s="87"/>
      <c r="R1028" s="87"/>
      <c r="S1028" s="87"/>
      <c r="T1028" s="88"/>
      <c r="U1028" s="41"/>
      <c r="V1028" s="41"/>
      <c r="W1028" s="41"/>
      <c r="X1028" s="41"/>
      <c r="Y1028" s="41"/>
      <c r="Z1028" s="41"/>
      <c r="AA1028" s="41"/>
      <c r="AB1028" s="41"/>
      <c r="AC1028" s="41"/>
      <c r="AD1028" s="41"/>
      <c r="AE1028" s="41"/>
      <c r="AT1028" s="20" t="s">
        <v>202</v>
      </c>
      <c r="AU1028" s="20" t="s">
        <v>78</v>
      </c>
    </row>
    <row r="1029" s="14" customFormat="1">
      <c r="A1029" s="14"/>
      <c r="B1029" s="245"/>
      <c r="C1029" s="246"/>
      <c r="D1029" s="228" t="s">
        <v>206</v>
      </c>
      <c r="E1029" s="247" t="s">
        <v>19</v>
      </c>
      <c r="F1029" s="248" t="s">
        <v>2520</v>
      </c>
      <c r="G1029" s="246"/>
      <c r="H1029" s="249">
        <v>70.200000000000003</v>
      </c>
      <c r="I1029" s="250"/>
      <c r="J1029" s="246"/>
      <c r="K1029" s="246"/>
      <c r="L1029" s="251"/>
      <c r="M1029" s="252"/>
      <c r="N1029" s="253"/>
      <c r="O1029" s="253"/>
      <c r="P1029" s="253"/>
      <c r="Q1029" s="253"/>
      <c r="R1029" s="253"/>
      <c r="S1029" s="253"/>
      <c r="T1029" s="254"/>
      <c r="U1029" s="14"/>
      <c r="V1029" s="14"/>
      <c r="W1029" s="14"/>
      <c r="X1029" s="14"/>
      <c r="Y1029" s="14"/>
      <c r="Z1029" s="14"/>
      <c r="AA1029" s="14"/>
      <c r="AB1029" s="14"/>
      <c r="AC1029" s="14"/>
      <c r="AD1029" s="14"/>
      <c r="AE1029" s="14"/>
      <c r="AT1029" s="255" t="s">
        <v>206</v>
      </c>
      <c r="AU1029" s="255" t="s">
        <v>78</v>
      </c>
      <c r="AV1029" s="14" t="s">
        <v>78</v>
      </c>
      <c r="AW1029" s="14" t="s">
        <v>31</v>
      </c>
      <c r="AX1029" s="14" t="s">
        <v>76</v>
      </c>
      <c r="AY1029" s="255" t="s">
        <v>193</v>
      </c>
    </row>
    <row r="1030" s="14" customFormat="1">
      <c r="A1030" s="14"/>
      <c r="B1030" s="245"/>
      <c r="C1030" s="246"/>
      <c r="D1030" s="228" t="s">
        <v>206</v>
      </c>
      <c r="E1030" s="246"/>
      <c r="F1030" s="248" t="s">
        <v>2521</v>
      </c>
      <c r="G1030" s="246"/>
      <c r="H1030" s="249">
        <v>77.219999999999999</v>
      </c>
      <c r="I1030" s="250"/>
      <c r="J1030" s="246"/>
      <c r="K1030" s="246"/>
      <c r="L1030" s="251"/>
      <c r="M1030" s="252"/>
      <c r="N1030" s="253"/>
      <c r="O1030" s="253"/>
      <c r="P1030" s="253"/>
      <c r="Q1030" s="253"/>
      <c r="R1030" s="253"/>
      <c r="S1030" s="253"/>
      <c r="T1030" s="254"/>
      <c r="U1030" s="14"/>
      <c r="V1030" s="14"/>
      <c r="W1030" s="14"/>
      <c r="X1030" s="14"/>
      <c r="Y1030" s="14"/>
      <c r="Z1030" s="14"/>
      <c r="AA1030" s="14"/>
      <c r="AB1030" s="14"/>
      <c r="AC1030" s="14"/>
      <c r="AD1030" s="14"/>
      <c r="AE1030" s="14"/>
      <c r="AT1030" s="255" t="s">
        <v>206</v>
      </c>
      <c r="AU1030" s="255" t="s">
        <v>78</v>
      </c>
      <c r="AV1030" s="14" t="s">
        <v>78</v>
      </c>
      <c r="AW1030" s="14" t="s">
        <v>4</v>
      </c>
      <c r="AX1030" s="14" t="s">
        <v>76</v>
      </c>
      <c r="AY1030" s="255" t="s">
        <v>193</v>
      </c>
    </row>
    <row r="1031" s="2" customFormat="1" ht="24.15" customHeight="1">
      <c r="A1031" s="41"/>
      <c r="B1031" s="42"/>
      <c r="C1031" s="215" t="s">
        <v>2522</v>
      </c>
      <c r="D1031" s="215" t="s">
        <v>195</v>
      </c>
      <c r="E1031" s="216" t="s">
        <v>2523</v>
      </c>
      <c r="F1031" s="217" t="s">
        <v>2524</v>
      </c>
      <c r="G1031" s="218" t="s">
        <v>408</v>
      </c>
      <c r="H1031" s="219">
        <v>4.2000000000000002</v>
      </c>
      <c r="I1031" s="220"/>
      <c r="J1031" s="221">
        <f>ROUND(I1031*H1031,2)</f>
        <v>0</v>
      </c>
      <c r="K1031" s="217" t="s">
        <v>199</v>
      </c>
      <c r="L1031" s="47"/>
      <c r="M1031" s="222" t="s">
        <v>19</v>
      </c>
      <c r="N1031" s="223" t="s">
        <v>40</v>
      </c>
      <c r="O1031" s="87"/>
      <c r="P1031" s="224">
        <f>O1031*H1031</f>
        <v>0</v>
      </c>
      <c r="Q1031" s="224">
        <v>0.00058399999999999999</v>
      </c>
      <c r="R1031" s="224">
        <f>Q1031*H1031</f>
        <v>0.0024528000000000002</v>
      </c>
      <c r="S1031" s="224">
        <v>0</v>
      </c>
      <c r="T1031" s="225">
        <f>S1031*H1031</f>
        <v>0</v>
      </c>
      <c r="U1031" s="41"/>
      <c r="V1031" s="41"/>
      <c r="W1031" s="41"/>
      <c r="X1031" s="41"/>
      <c r="Y1031" s="41"/>
      <c r="Z1031" s="41"/>
      <c r="AA1031" s="41"/>
      <c r="AB1031" s="41"/>
      <c r="AC1031" s="41"/>
      <c r="AD1031" s="41"/>
      <c r="AE1031" s="41"/>
      <c r="AR1031" s="226" t="s">
        <v>323</v>
      </c>
      <c r="AT1031" s="226" t="s">
        <v>195</v>
      </c>
      <c r="AU1031" s="226" t="s">
        <v>78</v>
      </c>
      <c r="AY1031" s="20" t="s">
        <v>193</v>
      </c>
      <c r="BE1031" s="227">
        <f>IF(N1031="základní",J1031,0)</f>
        <v>0</v>
      </c>
      <c r="BF1031" s="227">
        <f>IF(N1031="snížená",J1031,0)</f>
        <v>0</v>
      </c>
      <c r="BG1031" s="227">
        <f>IF(N1031="zákl. přenesená",J1031,0)</f>
        <v>0</v>
      </c>
      <c r="BH1031" s="227">
        <f>IF(N1031="sníž. přenesená",J1031,0)</f>
        <v>0</v>
      </c>
      <c r="BI1031" s="227">
        <f>IF(N1031="nulová",J1031,0)</f>
        <v>0</v>
      </c>
      <c r="BJ1031" s="20" t="s">
        <v>76</v>
      </c>
      <c r="BK1031" s="227">
        <f>ROUND(I1031*H1031,2)</f>
        <v>0</v>
      </c>
      <c r="BL1031" s="20" t="s">
        <v>323</v>
      </c>
      <c r="BM1031" s="226" t="s">
        <v>2525</v>
      </c>
    </row>
    <row r="1032" s="2" customFormat="1">
      <c r="A1032" s="41"/>
      <c r="B1032" s="42"/>
      <c r="C1032" s="43"/>
      <c r="D1032" s="228" t="s">
        <v>202</v>
      </c>
      <c r="E1032" s="43"/>
      <c r="F1032" s="229" t="s">
        <v>2526</v>
      </c>
      <c r="G1032" s="43"/>
      <c r="H1032" s="43"/>
      <c r="I1032" s="230"/>
      <c r="J1032" s="43"/>
      <c r="K1032" s="43"/>
      <c r="L1032" s="47"/>
      <c r="M1032" s="231"/>
      <c r="N1032" s="232"/>
      <c r="O1032" s="87"/>
      <c r="P1032" s="87"/>
      <c r="Q1032" s="87"/>
      <c r="R1032" s="87"/>
      <c r="S1032" s="87"/>
      <c r="T1032" s="88"/>
      <c r="U1032" s="41"/>
      <c r="V1032" s="41"/>
      <c r="W1032" s="41"/>
      <c r="X1032" s="41"/>
      <c r="Y1032" s="41"/>
      <c r="Z1032" s="41"/>
      <c r="AA1032" s="41"/>
      <c r="AB1032" s="41"/>
      <c r="AC1032" s="41"/>
      <c r="AD1032" s="41"/>
      <c r="AE1032" s="41"/>
      <c r="AT1032" s="20" t="s">
        <v>202</v>
      </c>
      <c r="AU1032" s="20" t="s">
        <v>78</v>
      </c>
    </row>
    <row r="1033" s="2" customFormat="1">
      <c r="A1033" s="41"/>
      <c r="B1033" s="42"/>
      <c r="C1033" s="43"/>
      <c r="D1033" s="233" t="s">
        <v>204</v>
      </c>
      <c r="E1033" s="43"/>
      <c r="F1033" s="234" t="s">
        <v>2527</v>
      </c>
      <c r="G1033" s="43"/>
      <c r="H1033" s="43"/>
      <c r="I1033" s="230"/>
      <c r="J1033" s="43"/>
      <c r="K1033" s="43"/>
      <c r="L1033" s="47"/>
      <c r="M1033" s="231"/>
      <c r="N1033" s="232"/>
      <c r="O1033" s="87"/>
      <c r="P1033" s="87"/>
      <c r="Q1033" s="87"/>
      <c r="R1033" s="87"/>
      <c r="S1033" s="87"/>
      <c r="T1033" s="88"/>
      <c r="U1033" s="41"/>
      <c r="V1033" s="41"/>
      <c r="W1033" s="41"/>
      <c r="X1033" s="41"/>
      <c r="Y1033" s="41"/>
      <c r="Z1033" s="41"/>
      <c r="AA1033" s="41"/>
      <c r="AB1033" s="41"/>
      <c r="AC1033" s="41"/>
      <c r="AD1033" s="41"/>
      <c r="AE1033" s="41"/>
      <c r="AT1033" s="20" t="s">
        <v>204</v>
      </c>
      <c r="AU1033" s="20" t="s">
        <v>78</v>
      </c>
    </row>
    <row r="1034" s="13" customFormat="1">
      <c r="A1034" s="13"/>
      <c r="B1034" s="235"/>
      <c r="C1034" s="236"/>
      <c r="D1034" s="228" t="s">
        <v>206</v>
      </c>
      <c r="E1034" s="237" t="s">
        <v>19</v>
      </c>
      <c r="F1034" s="238" t="s">
        <v>279</v>
      </c>
      <c r="G1034" s="236"/>
      <c r="H1034" s="237" t="s">
        <v>19</v>
      </c>
      <c r="I1034" s="239"/>
      <c r="J1034" s="236"/>
      <c r="K1034" s="236"/>
      <c r="L1034" s="240"/>
      <c r="M1034" s="241"/>
      <c r="N1034" s="242"/>
      <c r="O1034" s="242"/>
      <c r="P1034" s="242"/>
      <c r="Q1034" s="242"/>
      <c r="R1034" s="242"/>
      <c r="S1034" s="242"/>
      <c r="T1034" s="243"/>
      <c r="U1034" s="13"/>
      <c r="V1034" s="13"/>
      <c r="W1034" s="13"/>
      <c r="X1034" s="13"/>
      <c r="Y1034" s="13"/>
      <c r="Z1034" s="13"/>
      <c r="AA1034" s="13"/>
      <c r="AB1034" s="13"/>
      <c r="AC1034" s="13"/>
      <c r="AD1034" s="13"/>
      <c r="AE1034" s="13"/>
      <c r="AT1034" s="244" t="s">
        <v>206</v>
      </c>
      <c r="AU1034" s="244" t="s">
        <v>78</v>
      </c>
      <c r="AV1034" s="13" t="s">
        <v>76</v>
      </c>
      <c r="AW1034" s="13" t="s">
        <v>31</v>
      </c>
      <c r="AX1034" s="13" t="s">
        <v>69</v>
      </c>
      <c r="AY1034" s="244" t="s">
        <v>193</v>
      </c>
    </row>
    <row r="1035" s="13" customFormat="1">
      <c r="A1035" s="13"/>
      <c r="B1035" s="235"/>
      <c r="C1035" s="236"/>
      <c r="D1035" s="228" t="s">
        <v>206</v>
      </c>
      <c r="E1035" s="237" t="s">
        <v>19</v>
      </c>
      <c r="F1035" s="238" t="s">
        <v>1960</v>
      </c>
      <c r="G1035" s="236"/>
      <c r="H1035" s="237" t="s">
        <v>19</v>
      </c>
      <c r="I1035" s="239"/>
      <c r="J1035" s="236"/>
      <c r="K1035" s="236"/>
      <c r="L1035" s="240"/>
      <c r="M1035" s="241"/>
      <c r="N1035" s="242"/>
      <c r="O1035" s="242"/>
      <c r="P1035" s="242"/>
      <c r="Q1035" s="242"/>
      <c r="R1035" s="242"/>
      <c r="S1035" s="242"/>
      <c r="T1035" s="243"/>
      <c r="U1035" s="13"/>
      <c r="V1035" s="13"/>
      <c r="W1035" s="13"/>
      <c r="X1035" s="13"/>
      <c r="Y1035" s="13"/>
      <c r="Z1035" s="13"/>
      <c r="AA1035" s="13"/>
      <c r="AB1035" s="13"/>
      <c r="AC1035" s="13"/>
      <c r="AD1035" s="13"/>
      <c r="AE1035" s="13"/>
      <c r="AT1035" s="244" t="s">
        <v>206</v>
      </c>
      <c r="AU1035" s="244" t="s">
        <v>78</v>
      </c>
      <c r="AV1035" s="13" t="s">
        <v>76</v>
      </c>
      <c r="AW1035" s="13" t="s">
        <v>31</v>
      </c>
      <c r="AX1035" s="13" t="s">
        <v>69</v>
      </c>
      <c r="AY1035" s="244" t="s">
        <v>193</v>
      </c>
    </row>
    <row r="1036" s="14" customFormat="1">
      <c r="A1036" s="14"/>
      <c r="B1036" s="245"/>
      <c r="C1036" s="246"/>
      <c r="D1036" s="228" t="s">
        <v>206</v>
      </c>
      <c r="E1036" s="247" t="s">
        <v>19</v>
      </c>
      <c r="F1036" s="248" t="s">
        <v>2528</v>
      </c>
      <c r="G1036" s="246"/>
      <c r="H1036" s="249">
        <v>4.2000000000000002</v>
      </c>
      <c r="I1036" s="250"/>
      <c r="J1036" s="246"/>
      <c r="K1036" s="246"/>
      <c r="L1036" s="251"/>
      <c r="M1036" s="252"/>
      <c r="N1036" s="253"/>
      <c r="O1036" s="253"/>
      <c r="P1036" s="253"/>
      <c r="Q1036" s="253"/>
      <c r="R1036" s="253"/>
      <c r="S1036" s="253"/>
      <c r="T1036" s="254"/>
      <c r="U1036" s="14"/>
      <c r="V1036" s="14"/>
      <c r="W1036" s="14"/>
      <c r="X1036" s="14"/>
      <c r="Y1036" s="14"/>
      <c r="Z1036" s="14"/>
      <c r="AA1036" s="14"/>
      <c r="AB1036" s="14"/>
      <c r="AC1036" s="14"/>
      <c r="AD1036" s="14"/>
      <c r="AE1036" s="14"/>
      <c r="AT1036" s="255" t="s">
        <v>206</v>
      </c>
      <c r="AU1036" s="255" t="s">
        <v>78</v>
      </c>
      <c r="AV1036" s="14" t="s">
        <v>78</v>
      </c>
      <c r="AW1036" s="14" t="s">
        <v>31</v>
      </c>
      <c r="AX1036" s="14" t="s">
        <v>76</v>
      </c>
      <c r="AY1036" s="255" t="s">
        <v>193</v>
      </c>
    </row>
    <row r="1037" s="2" customFormat="1" ht="16.5" customHeight="1">
      <c r="A1037" s="41"/>
      <c r="B1037" s="42"/>
      <c r="C1037" s="274" t="s">
        <v>2529</v>
      </c>
      <c r="D1037" s="274" t="s">
        <v>1765</v>
      </c>
      <c r="E1037" s="275" t="s">
        <v>2517</v>
      </c>
      <c r="F1037" s="276" t="s">
        <v>2518</v>
      </c>
      <c r="G1037" s="277" t="s">
        <v>408</v>
      </c>
      <c r="H1037" s="278">
        <v>4.6200000000000001</v>
      </c>
      <c r="I1037" s="279"/>
      <c r="J1037" s="280">
        <f>ROUND(I1037*H1037,2)</f>
        <v>0</v>
      </c>
      <c r="K1037" s="276" t="s">
        <v>199</v>
      </c>
      <c r="L1037" s="281"/>
      <c r="M1037" s="282" t="s">
        <v>19</v>
      </c>
      <c r="N1037" s="283" t="s">
        <v>40</v>
      </c>
      <c r="O1037" s="87"/>
      <c r="P1037" s="224">
        <f>O1037*H1037</f>
        <v>0</v>
      </c>
      <c r="Q1037" s="224">
        <v>0.00264</v>
      </c>
      <c r="R1037" s="224">
        <f>Q1037*H1037</f>
        <v>0.012196800000000001</v>
      </c>
      <c r="S1037" s="224">
        <v>0</v>
      </c>
      <c r="T1037" s="225">
        <f>S1037*H1037</f>
        <v>0</v>
      </c>
      <c r="U1037" s="41"/>
      <c r="V1037" s="41"/>
      <c r="W1037" s="41"/>
      <c r="X1037" s="41"/>
      <c r="Y1037" s="41"/>
      <c r="Z1037" s="41"/>
      <c r="AA1037" s="41"/>
      <c r="AB1037" s="41"/>
      <c r="AC1037" s="41"/>
      <c r="AD1037" s="41"/>
      <c r="AE1037" s="41"/>
      <c r="AR1037" s="226" t="s">
        <v>449</v>
      </c>
      <c r="AT1037" s="226" t="s">
        <v>1765</v>
      </c>
      <c r="AU1037" s="226" t="s">
        <v>78</v>
      </c>
      <c r="AY1037" s="20" t="s">
        <v>193</v>
      </c>
      <c r="BE1037" s="227">
        <f>IF(N1037="základní",J1037,0)</f>
        <v>0</v>
      </c>
      <c r="BF1037" s="227">
        <f>IF(N1037="snížená",J1037,0)</f>
        <v>0</v>
      </c>
      <c r="BG1037" s="227">
        <f>IF(N1037="zákl. přenesená",J1037,0)</f>
        <v>0</v>
      </c>
      <c r="BH1037" s="227">
        <f>IF(N1037="sníž. přenesená",J1037,0)</f>
        <v>0</v>
      </c>
      <c r="BI1037" s="227">
        <f>IF(N1037="nulová",J1037,0)</f>
        <v>0</v>
      </c>
      <c r="BJ1037" s="20" t="s">
        <v>76</v>
      </c>
      <c r="BK1037" s="227">
        <f>ROUND(I1037*H1037,2)</f>
        <v>0</v>
      </c>
      <c r="BL1037" s="20" t="s">
        <v>323</v>
      </c>
      <c r="BM1037" s="226" t="s">
        <v>2530</v>
      </c>
    </row>
    <row r="1038" s="2" customFormat="1">
      <c r="A1038" s="41"/>
      <c r="B1038" s="42"/>
      <c r="C1038" s="43"/>
      <c r="D1038" s="228" t="s">
        <v>202</v>
      </c>
      <c r="E1038" s="43"/>
      <c r="F1038" s="229" t="s">
        <v>2518</v>
      </c>
      <c r="G1038" s="43"/>
      <c r="H1038" s="43"/>
      <c r="I1038" s="230"/>
      <c r="J1038" s="43"/>
      <c r="K1038" s="43"/>
      <c r="L1038" s="47"/>
      <c r="M1038" s="231"/>
      <c r="N1038" s="232"/>
      <c r="O1038" s="87"/>
      <c r="P1038" s="87"/>
      <c r="Q1038" s="87"/>
      <c r="R1038" s="87"/>
      <c r="S1038" s="87"/>
      <c r="T1038" s="88"/>
      <c r="U1038" s="41"/>
      <c r="V1038" s="41"/>
      <c r="W1038" s="41"/>
      <c r="X1038" s="41"/>
      <c r="Y1038" s="41"/>
      <c r="Z1038" s="41"/>
      <c r="AA1038" s="41"/>
      <c r="AB1038" s="41"/>
      <c r="AC1038" s="41"/>
      <c r="AD1038" s="41"/>
      <c r="AE1038" s="41"/>
      <c r="AT1038" s="20" t="s">
        <v>202</v>
      </c>
      <c r="AU1038" s="20" t="s">
        <v>78</v>
      </c>
    </row>
    <row r="1039" s="14" customFormat="1">
      <c r="A1039" s="14"/>
      <c r="B1039" s="245"/>
      <c r="C1039" s="246"/>
      <c r="D1039" s="228" t="s">
        <v>206</v>
      </c>
      <c r="E1039" s="246"/>
      <c r="F1039" s="248" t="s">
        <v>2531</v>
      </c>
      <c r="G1039" s="246"/>
      <c r="H1039" s="249">
        <v>4.6200000000000001</v>
      </c>
      <c r="I1039" s="250"/>
      <c r="J1039" s="246"/>
      <c r="K1039" s="246"/>
      <c r="L1039" s="251"/>
      <c r="M1039" s="252"/>
      <c r="N1039" s="253"/>
      <c r="O1039" s="253"/>
      <c r="P1039" s="253"/>
      <c r="Q1039" s="253"/>
      <c r="R1039" s="253"/>
      <c r="S1039" s="253"/>
      <c r="T1039" s="254"/>
      <c r="U1039" s="14"/>
      <c r="V1039" s="14"/>
      <c r="W1039" s="14"/>
      <c r="X1039" s="14"/>
      <c r="Y1039" s="14"/>
      <c r="Z1039" s="14"/>
      <c r="AA1039" s="14"/>
      <c r="AB1039" s="14"/>
      <c r="AC1039" s="14"/>
      <c r="AD1039" s="14"/>
      <c r="AE1039" s="14"/>
      <c r="AT1039" s="255" t="s">
        <v>206</v>
      </c>
      <c r="AU1039" s="255" t="s">
        <v>78</v>
      </c>
      <c r="AV1039" s="14" t="s">
        <v>78</v>
      </c>
      <c r="AW1039" s="14" t="s">
        <v>4</v>
      </c>
      <c r="AX1039" s="14" t="s">
        <v>76</v>
      </c>
      <c r="AY1039" s="255" t="s">
        <v>193</v>
      </c>
    </row>
    <row r="1040" s="2" customFormat="1" ht="21.75" customHeight="1">
      <c r="A1040" s="41"/>
      <c r="B1040" s="42"/>
      <c r="C1040" s="215" t="s">
        <v>2532</v>
      </c>
      <c r="D1040" s="215" t="s">
        <v>195</v>
      </c>
      <c r="E1040" s="216" t="s">
        <v>2533</v>
      </c>
      <c r="F1040" s="217" t="s">
        <v>2534</v>
      </c>
      <c r="G1040" s="218" t="s">
        <v>258</v>
      </c>
      <c r="H1040" s="219">
        <v>105.5</v>
      </c>
      <c r="I1040" s="220"/>
      <c r="J1040" s="221">
        <f>ROUND(I1040*H1040,2)</f>
        <v>0</v>
      </c>
      <c r="K1040" s="217" t="s">
        <v>199</v>
      </c>
      <c r="L1040" s="47"/>
      <c r="M1040" s="222" t="s">
        <v>19</v>
      </c>
      <c r="N1040" s="223" t="s">
        <v>40</v>
      </c>
      <c r="O1040" s="87"/>
      <c r="P1040" s="224">
        <f>O1040*H1040</f>
        <v>0</v>
      </c>
      <c r="Q1040" s="224">
        <v>0.0090279999999999996</v>
      </c>
      <c r="R1040" s="224">
        <f>Q1040*H1040</f>
        <v>0.95245399999999991</v>
      </c>
      <c r="S1040" s="224">
        <v>0</v>
      </c>
      <c r="T1040" s="225">
        <f>S1040*H1040</f>
        <v>0</v>
      </c>
      <c r="U1040" s="41"/>
      <c r="V1040" s="41"/>
      <c r="W1040" s="41"/>
      <c r="X1040" s="41"/>
      <c r="Y1040" s="41"/>
      <c r="Z1040" s="41"/>
      <c r="AA1040" s="41"/>
      <c r="AB1040" s="41"/>
      <c r="AC1040" s="41"/>
      <c r="AD1040" s="41"/>
      <c r="AE1040" s="41"/>
      <c r="AR1040" s="226" t="s">
        <v>323</v>
      </c>
      <c r="AT1040" s="226" t="s">
        <v>195</v>
      </c>
      <c r="AU1040" s="226" t="s">
        <v>78</v>
      </c>
      <c r="AY1040" s="20" t="s">
        <v>193</v>
      </c>
      <c r="BE1040" s="227">
        <f>IF(N1040="základní",J1040,0)</f>
        <v>0</v>
      </c>
      <c r="BF1040" s="227">
        <f>IF(N1040="snížená",J1040,0)</f>
        <v>0</v>
      </c>
      <c r="BG1040" s="227">
        <f>IF(N1040="zákl. přenesená",J1040,0)</f>
        <v>0</v>
      </c>
      <c r="BH1040" s="227">
        <f>IF(N1040="sníž. přenesená",J1040,0)</f>
        <v>0</v>
      </c>
      <c r="BI1040" s="227">
        <f>IF(N1040="nulová",J1040,0)</f>
        <v>0</v>
      </c>
      <c r="BJ1040" s="20" t="s">
        <v>76</v>
      </c>
      <c r="BK1040" s="227">
        <f>ROUND(I1040*H1040,2)</f>
        <v>0</v>
      </c>
      <c r="BL1040" s="20" t="s">
        <v>323</v>
      </c>
      <c r="BM1040" s="226" t="s">
        <v>2535</v>
      </c>
    </row>
    <row r="1041" s="2" customFormat="1">
      <c r="A1041" s="41"/>
      <c r="B1041" s="42"/>
      <c r="C1041" s="43"/>
      <c r="D1041" s="228" t="s">
        <v>202</v>
      </c>
      <c r="E1041" s="43"/>
      <c r="F1041" s="229" t="s">
        <v>2536</v>
      </c>
      <c r="G1041" s="43"/>
      <c r="H1041" s="43"/>
      <c r="I1041" s="230"/>
      <c r="J1041" s="43"/>
      <c r="K1041" s="43"/>
      <c r="L1041" s="47"/>
      <c r="M1041" s="231"/>
      <c r="N1041" s="232"/>
      <c r="O1041" s="87"/>
      <c r="P1041" s="87"/>
      <c r="Q1041" s="87"/>
      <c r="R1041" s="87"/>
      <c r="S1041" s="87"/>
      <c r="T1041" s="88"/>
      <c r="U1041" s="41"/>
      <c r="V1041" s="41"/>
      <c r="W1041" s="41"/>
      <c r="X1041" s="41"/>
      <c r="Y1041" s="41"/>
      <c r="Z1041" s="41"/>
      <c r="AA1041" s="41"/>
      <c r="AB1041" s="41"/>
      <c r="AC1041" s="41"/>
      <c r="AD1041" s="41"/>
      <c r="AE1041" s="41"/>
      <c r="AT1041" s="20" t="s">
        <v>202</v>
      </c>
      <c r="AU1041" s="20" t="s">
        <v>78</v>
      </c>
    </row>
    <row r="1042" s="2" customFormat="1">
      <c r="A1042" s="41"/>
      <c r="B1042" s="42"/>
      <c r="C1042" s="43"/>
      <c r="D1042" s="233" t="s">
        <v>204</v>
      </c>
      <c r="E1042" s="43"/>
      <c r="F1042" s="234" t="s">
        <v>2537</v>
      </c>
      <c r="G1042" s="43"/>
      <c r="H1042" s="43"/>
      <c r="I1042" s="230"/>
      <c r="J1042" s="43"/>
      <c r="K1042" s="43"/>
      <c r="L1042" s="47"/>
      <c r="M1042" s="231"/>
      <c r="N1042" s="232"/>
      <c r="O1042" s="87"/>
      <c r="P1042" s="87"/>
      <c r="Q1042" s="87"/>
      <c r="R1042" s="87"/>
      <c r="S1042" s="87"/>
      <c r="T1042" s="88"/>
      <c r="U1042" s="41"/>
      <c r="V1042" s="41"/>
      <c r="W1042" s="41"/>
      <c r="X1042" s="41"/>
      <c r="Y1042" s="41"/>
      <c r="Z1042" s="41"/>
      <c r="AA1042" s="41"/>
      <c r="AB1042" s="41"/>
      <c r="AC1042" s="41"/>
      <c r="AD1042" s="41"/>
      <c r="AE1042" s="41"/>
      <c r="AT1042" s="20" t="s">
        <v>204</v>
      </c>
      <c r="AU1042" s="20" t="s">
        <v>78</v>
      </c>
    </row>
    <row r="1043" s="13" customFormat="1">
      <c r="A1043" s="13"/>
      <c r="B1043" s="235"/>
      <c r="C1043" s="236"/>
      <c r="D1043" s="228" t="s">
        <v>206</v>
      </c>
      <c r="E1043" s="237" t="s">
        <v>19</v>
      </c>
      <c r="F1043" s="238" t="s">
        <v>279</v>
      </c>
      <c r="G1043" s="236"/>
      <c r="H1043" s="237" t="s">
        <v>19</v>
      </c>
      <c r="I1043" s="239"/>
      <c r="J1043" s="236"/>
      <c r="K1043" s="236"/>
      <c r="L1043" s="240"/>
      <c r="M1043" s="241"/>
      <c r="N1043" s="242"/>
      <c r="O1043" s="242"/>
      <c r="P1043" s="242"/>
      <c r="Q1043" s="242"/>
      <c r="R1043" s="242"/>
      <c r="S1043" s="242"/>
      <c r="T1043" s="243"/>
      <c r="U1043" s="13"/>
      <c r="V1043" s="13"/>
      <c r="W1043" s="13"/>
      <c r="X1043" s="13"/>
      <c r="Y1043" s="13"/>
      <c r="Z1043" s="13"/>
      <c r="AA1043" s="13"/>
      <c r="AB1043" s="13"/>
      <c r="AC1043" s="13"/>
      <c r="AD1043" s="13"/>
      <c r="AE1043" s="13"/>
      <c r="AT1043" s="244" t="s">
        <v>206</v>
      </c>
      <c r="AU1043" s="244" t="s">
        <v>78</v>
      </c>
      <c r="AV1043" s="13" t="s">
        <v>76</v>
      </c>
      <c r="AW1043" s="13" t="s">
        <v>31</v>
      </c>
      <c r="AX1043" s="13" t="s">
        <v>69</v>
      </c>
      <c r="AY1043" s="244" t="s">
        <v>193</v>
      </c>
    </row>
    <row r="1044" s="13" customFormat="1">
      <c r="A1044" s="13"/>
      <c r="B1044" s="235"/>
      <c r="C1044" s="236"/>
      <c r="D1044" s="228" t="s">
        <v>206</v>
      </c>
      <c r="E1044" s="237" t="s">
        <v>19</v>
      </c>
      <c r="F1044" s="238" t="s">
        <v>2082</v>
      </c>
      <c r="G1044" s="236"/>
      <c r="H1044" s="237" t="s">
        <v>19</v>
      </c>
      <c r="I1044" s="239"/>
      <c r="J1044" s="236"/>
      <c r="K1044" s="236"/>
      <c r="L1044" s="240"/>
      <c r="M1044" s="241"/>
      <c r="N1044" s="242"/>
      <c r="O1044" s="242"/>
      <c r="P1044" s="242"/>
      <c r="Q1044" s="242"/>
      <c r="R1044" s="242"/>
      <c r="S1044" s="242"/>
      <c r="T1044" s="243"/>
      <c r="U1044" s="13"/>
      <c r="V1044" s="13"/>
      <c r="W1044" s="13"/>
      <c r="X1044" s="13"/>
      <c r="Y1044" s="13"/>
      <c r="Z1044" s="13"/>
      <c r="AA1044" s="13"/>
      <c r="AB1044" s="13"/>
      <c r="AC1044" s="13"/>
      <c r="AD1044" s="13"/>
      <c r="AE1044" s="13"/>
      <c r="AT1044" s="244" t="s">
        <v>206</v>
      </c>
      <c r="AU1044" s="244" t="s">
        <v>78</v>
      </c>
      <c r="AV1044" s="13" t="s">
        <v>76</v>
      </c>
      <c r="AW1044" s="13" t="s">
        <v>31</v>
      </c>
      <c r="AX1044" s="13" t="s">
        <v>69</v>
      </c>
      <c r="AY1044" s="244" t="s">
        <v>193</v>
      </c>
    </row>
    <row r="1045" s="13" customFormat="1">
      <c r="A1045" s="13"/>
      <c r="B1045" s="235"/>
      <c r="C1045" s="236"/>
      <c r="D1045" s="228" t="s">
        <v>206</v>
      </c>
      <c r="E1045" s="237" t="s">
        <v>19</v>
      </c>
      <c r="F1045" s="238" t="s">
        <v>1346</v>
      </c>
      <c r="G1045" s="236"/>
      <c r="H1045" s="237" t="s">
        <v>19</v>
      </c>
      <c r="I1045" s="239"/>
      <c r="J1045" s="236"/>
      <c r="K1045" s="236"/>
      <c r="L1045" s="240"/>
      <c r="M1045" s="241"/>
      <c r="N1045" s="242"/>
      <c r="O1045" s="242"/>
      <c r="P1045" s="242"/>
      <c r="Q1045" s="242"/>
      <c r="R1045" s="242"/>
      <c r="S1045" s="242"/>
      <c r="T1045" s="243"/>
      <c r="U1045" s="13"/>
      <c r="V1045" s="13"/>
      <c r="W1045" s="13"/>
      <c r="X1045" s="13"/>
      <c r="Y1045" s="13"/>
      <c r="Z1045" s="13"/>
      <c r="AA1045" s="13"/>
      <c r="AB1045" s="13"/>
      <c r="AC1045" s="13"/>
      <c r="AD1045" s="13"/>
      <c r="AE1045" s="13"/>
      <c r="AT1045" s="244" t="s">
        <v>206</v>
      </c>
      <c r="AU1045" s="244" t="s">
        <v>78</v>
      </c>
      <c r="AV1045" s="13" t="s">
        <v>76</v>
      </c>
      <c r="AW1045" s="13" t="s">
        <v>31</v>
      </c>
      <c r="AX1045" s="13" t="s">
        <v>69</v>
      </c>
      <c r="AY1045" s="244" t="s">
        <v>193</v>
      </c>
    </row>
    <row r="1046" s="14" customFormat="1">
      <c r="A1046" s="14"/>
      <c r="B1046" s="245"/>
      <c r="C1046" s="246"/>
      <c r="D1046" s="228" t="s">
        <v>206</v>
      </c>
      <c r="E1046" s="247" t="s">
        <v>19</v>
      </c>
      <c r="F1046" s="248" t="s">
        <v>1890</v>
      </c>
      <c r="G1046" s="246"/>
      <c r="H1046" s="249">
        <v>11.199999999999999</v>
      </c>
      <c r="I1046" s="250"/>
      <c r="J1046" s="246"/>
      <c r="K1046" s="246"/>
      <c r="L1046" s="251"/>
      <c r="M1046" s="252"/>
      <c r="N1046" s="253"/>
      <c r="O1046" s="253"/>
      <c r="P1046" s="253"/>
      <c r="Q1046" s="253"/>
      <c r="R1046" s="253"/>
      <c r="S1046" s="253"/>
      <c r="T1046" s="254"/>
      <c r="U1046" s="14"/>
      <c r="V1046" s="14"/>
      <c r="W1046" s="14"/>
      <c r="X1046" s="14"/>
      <c r="Y1046" s="14"/>
      <c r="Z1046" s="14"/>
      <c r="AA1046" s="14"/>
      <c r="AB1046" s="14"/>
      <c r="AC1046" s="14"/>
      <c r="AD1046" s="14"/>
      <c r="AE1046" s="14"/>
      <c r="AT1046" s="255" t="s">
        <v>206</v>
      </c>
      <c r="AU1046" s="255" t="s">
        <v>78</v>
      </c>
      <c r="AV1046" s="14" t="s">
        <v>78</v>
      </c>
      <c r="AW1046" s="14" t="s">
        <v>31</v>
      </c>
      <c r="AX1046" s="14" t="s">
        <v>69</v>
      </c>
      <c r="AY1046" s="255" t="s">
        <v>193</v>
      </c>
    </row>
    <row r="1047" s="13" customFormat="1">
      <c r="A1047" s="13"/>
      <c r="B1047" s="235"/>
      <c r="C1047" s="236"/>
      <c r="D1047" s="228" t="s">
        <v>206</v>
      </c>
      <c r="E1047" s="237" t="s">
        <v>19</v>
      </c>
      <c r="F1047" s="238" t="s">
        <v>1951</v>
      </c>
      <c r="G1047" s="236"/>
      <c r="H1047" s="237" t="s">
        <v>19</v>
      </c>
      <c r="I1047" s="239"/>
      <c r="J1047" s="236"/>
      <c r="K1047" s="236"/>
      <c r="L1047" s="240"/>
      <c r="M1047" s="241"/>
      <c r="N1047" s="242"/>
      <c r="O1047" s="242"/>
      <c r="P1047" s="242"/>
      <c r="Q1047" s="242"/>
      <c r="R1047" s="242"/>
      <c r="S1047" s="242"/>
      <c r="T1047" s="243"/>
      <c r="U1047" s="13"/>
      <c r="V1047" s="13"/>
      <c r="W1047" s="13"/>
      <c r="X1047" s="13"/>
      <c r="Y1047" s="13"/>
      <c r="Z1047" s="13"/>
      <c r="AA1047" s="13"/>
      <c r="AB1047" s="13"/>
      <c r="AC1047" s="13"/>
      <c r="AD1047" s="13"/>
      <c r="AE1047" s="13"/>
      <c r="AT1047" s="244" t="s">
        <v>206</v>
      </c>
      <c r="AU1047" s="244" t="s">
        <v>78</v>
      </c>
      <c r="AV1047" s="13" t="s">
        <v>76</v>
      </c>
      <c r="AW1047" s="13" t="s">
        <v>31</v>
      </c>
      <c r="AX1047" s="13" t="s">
        <v>69</v>
      </c>
      <c r="AY1047" s="244" t="s">
        <v>193</v>
      </c>
    </row>
    <row r="1048" s="14" customFormat="1">
      <c r="A1048" s="14"/>
      <c r="B1048" s="245"/>
      <c r="C1048" s="246"/>
      <c r="D1048" s="228" t="s">
        <v>206</v>
      </c>
      <c r="E1048" s="247" t="s">
        <v>19</v>
      </c>
      <c r="F1048" s="248" t="s">
        <v>2083</v>
      </c>
      <c r="G1048" s="246"/>
      <c r="H1048" s="249">
        <v>27.100000000000001</v>
      </c>
      <c r="I1048" s="250"/>
      <c r="J1048" s="246"/>
      <c r="K1048" s="246"/>
      <c r="L1048" s="251"/>
      <c r="M1048" s="252"/>
      <c r="N1048" s="253"/>
      <c r="O1048" s="253"/>
      <c r="P1048" s="253"/>
      <c r="Q1048" s="253"/>
      <c r="R1048" s="253"/>
      <c r="S1048" s="253"/>
      <c r="T1048" s="254"/>
      <c r="U1048" s="14"/>
      <c r="V1048" s="14"/>
      <c r="W1048" s="14"/>
      <c r="X1048" s="14"/>
      <c r="Y1048" s="14"/>
      <c r="Z1048" s="14"/>
      <c r="AA1048" s="14"/>
      <c r="AB1048" s="14"/>
      <c r="AC1048" s="14"/>
      <c r="AD1048" s="14"/>
      <c r="AE1048" s="14"/>
      <c r="AT1048" s="255" t="s">
        <v>206</v>
      </c>
      <c r="AU1048" s="255" t="s">
        <v>78</v>
      </c>
      <c r="AV1048" s="14" t="s">
        <v>78</v>
      </c>
      <c r="AW1048" s="14" t="s">
        <v>31</v>
      </c>
      <c r="AX1048" s="14" t="s">
        <v>69</v>
      </c>
      <c r="AY1048" s="255" t="s">
        <v>193</v>
      </c>
    </row>
    <row r="1049" s="13" customFormat="1">
      <c r="A1049" s="13"/>
      <c r="B1049" s="235"/>
      <c r="C1049" s="236"/>
      <c r="D1049" s="228" t="s">
        <v>206</v>
      </c>
      <c r="E1049" s="237" t="s">
        <v>19</v>
      </c>
      <c r="F1049" s="238" t="s">
        <v>2455</v>
      </c>
      <c r="G1049" s="236"/>
      <c r="H1049" s="237" t="s">
        <v>19</v>
      </c>
      <c r="I1049" s="239"/>
      <c r="J1049" s="236"/>
      <c r="K1049" s="236"/>
      <c r="L1049" s="240"/>
      <c r="M1049" s="241"/>
      <c r="N1049" s="242"/>
      <c r="O1049" s="242"/>
      <c r="P1049" s="242"/>
      <c r="Q1049" s="242"/>
      <c r="R1049" s="242"/>
      <c r="S1049" s="242"/>
      <c r="T1049" s="243"/>
      <c r="U1049" s="13"/>
      <c r="V1049" s="13"/>
      <c r="W1049" s="13"/>
      <c r="X1049" s="13"/>
      <c r="Y1049" s="13"/>
      <c r="Z1049" s="13"/>
      <c r="AA1049" s="13"/>
      <c r="AB1049" s="13"/>
      <c r="AC1049" s="13"/>
      <c r="AD1049" s="13"/>
      <c r="AE1049" s="13"/>
      <c r="AT1049" s="244" t="s">
        <v>206</v>
      </c>
      <c r="AU1049" s="244" t="s">
        <v>78</v>
      </c>
      <c r="AV1049" s="13" t="s">
        <v>76</v>
      </c>
      <c r="AW1049" s="13" t="s">
        <v>31</v>
      </c>
      <c r="AX1049" s="13" t="s">
        <v>69</v>
      </c>
      <c r="AY1049" s="244" t="s">
        <v>193</v>
      </c>
    </row>
    <row r="1050" s="13" customFormat="1">
      <c r="A1050" s="13"/>
      <c r="B1050" s="235"/>
      <c r="C1050" s="236"/>
      <c r="D1050" s="228" t="s">
        <v>206</v>
      </c>
      <c r="E1050" s="237" t="s">
        <v>19</v>
      </c>
      <c r="F1050" s="238" t="s">
        <v>1674</v>
      </c>
      <c r="G1050" s="236"/>
      <c r="H1050" s="237" t="s">
        <v>19</v>
      </c>
      <c r="I1050" s="239"/>
      <c r="J1050" s="236"/>
      <c r="K1050" s="236"/>
      <c r="L1050" s="240"/>
      <c r="M1050" s="241"/>
      <c r="N1050" s="242"/>
      <c r="O1050" s="242"/>
      <c r="P1050" s="242"/>
      <c r="Q1050" s="242"/>
      <c r="R1050" s="242"/>
      <c r="S1050" s="242"/>
      <c r="T1050" s="243"/>
      <c r="U1050" s="13"/>
      <c r="V1050" s="13"/>
      <c r="W1050" s="13"/>
      <c r="X1050" s="13"/>
      <c r="Y1050" s="13"/>
      <c r="Z1050" s="13"/>
      <c r="AA1050" s="13"/>
      <c r="AB1050" s="13"/>
      <c r="AC1050" s="13"/>
      <c r="AD1050" s="13"/>
      <c r="AE1050" s="13"/>
      <c r="AT1050" s="244" t="s">
        <v>206</v>
      </c>
      <c r="AU1050" s="244" t="s">
        <v>78</v>
      </c>
      <c r="AV1050" s="13" t="s">
        <v>76</v>
      </c>
      <c r="AW1050" s="13" t="s">
        <v>31</v>
      </c>
      <c r="AX1050" s="13" t="s">
        <v>69</v>
      </c>
      <c r="AY1050" s="244" t="s">
        <v>193</v>
      </c>
    </row>
    <row r="1051" s="14" customFormat="1">
      <c r="A1051" s="14"/>
      <c r="B1051" s="245"/>
      <c r="C1051" s="246"/>
      <c r="D1051" s="228" t="s">
        <v>206</v>
      </c>
      <c r="E1051" s="247" t="s">
        <v>19</v>
      </c>
      <c r="F1051" s="248" t="s">
        <v>2456</v>
      </c>
      <c r="G1051" s="246"/>
      <c r="H1051" s="249">
        <v>36.899999999999999</v>
      </c>
      <c r="I1051" s="250"/>
      <c r="J1051" s="246"/>
      <c r="K1051" s="246"/>
      <c r="L1051" s="251"/>
      <c r="M1051" s="252"/>
      <c r="N1051" s="253"/>
      <c r="O1051" s="253"/>
      <c r="P1051" s="253"/>
      <c r="Q1051" s="253"/>
      <c r="R1051" s="253"/>
      <c r="S1051" s="253"/>
      <c r="T1051" s="254"/>
      <c r="U1051" s="14"/>
      <c r="V1051" s="14"/>
      <c r="W1051" s="14"/>
      <c r="X1051" s="14"/>
      <c r="Y1051" s="14"/>
      <c r="Z1051" s="14"/>
      <c r="AA1051" s="14"/>
      <c r="AB1051" s="14"/>
      <c r="AC1051" s="14"/>
      <c r="AD1051" s="14"/>
      <c r="AE1051" s="14"/>
      <c r="AT1051" s="255" t="s">
        <v>206</v>
      </c>
      <c r="AU1051" s="255" t="s">
        <v>78</v>
      </c>
      <c r="AV1051" s="14" t="s">
        <v>78</v>
      </c>
      <c r="AW1051" s="14" t="s">
        <v>31</v>
      </c>
      <c r="AX1051" s="14" t="s">
        <v>69</v>
      </c>
      <c r="AY1051" s="255" t="s">
        <v>193</v>
      </c>
    </row>
    <row r="1052" s="13" customFormat="1">
      <c r="A1052" s="13"/>
      <c r="B1052" s="235"/>
      <c r="C1052" s="236"/>
      <c r="D1052" s="228" t="s">
        <v>206</v>
      </c>
      <c r="E1052" s="237" t="s">
        <v>19</v>
      </c>
      <c r="F1052" s="238" t="s">
        <v>1960</v>
      </c>
      <c r="G1052" s="236"/>
      <c r="H1052" s="237" t="s">
        <v>19</v>
      </c>
      <c r="I1052" s="239"/>
      <c r="J1052" s="236"/>
      <c r="K1052" s="236"/>
      <c r="L1052" s="240"/>
      <c r="M1052" s="241"/>
      <c r="N1052" s="242"/>
      <c r="O1052" s="242"/>
      <c r="P1052" s="242"/>
      <c r="Q1052" s="242"/>
      <c r="R1052" s="242"/>
      <c r="S1052" s="242"/>
      <c r="T1052" s="243"/>
      <c r="U1052" s="13"/>
      <c r="V1052" s="13"/>
      <c r="W1052" s="13"/>
      <c r="X1052" s="13"/>
      <c r="Y1052" s="13"/>
      <c r="Z1052" s="13"/>
      <c r="AA1052" s="13"/>
      <c r="AB1052" s="13"/>
      <c r="AC1052" s="13"/>
      <c r="AD1052" s="13"/>
      <c r="AE1052" s="13"/>
      <c r="AT1052" s="244" t="s">
        <v>206</v>
      </c>
      <c r="AU1052" s="244" t="s">
        <v>78</v>
      </c>
      <c r="AV1052" s="13" t="s">
        <v>76</v>
      </c>
      <c r="AW1052" s="13" t="s">
        <v>31</v>
      </c>
      <c r="AX1052" s="13" t="s">
        <v>69</v>
      </c>
      <c r="AY1052" s="244" t="s">
        <v>193</v>
      </c>
    </row>
    <row r="1053" s="14" customFormat="1">
      <c r="A1053" s="14"/>
      <c r="B1053" s="245"/>
      <c r="C1053" s="246"/>
      <c r="D1053" s="228" t="s">
        <v>206</v>
      </c>
      <c r="E1053" s="247" t="s">
        <v>19</v>
      </c>
      <c r="F1053" s="248" t="s">
        <v>2457</v>
      </c>
      <c r="G1053" s="246"/>
      <c r="H1053" s="249">
        <v>30.300000000000001</v>
      </c>
      <c r="I1053" s="250"/>
      <c r="J1053" s="246"/>
      <c r="K1053" s="246"/>
      <c r="L1053" s="251"/>
      <c r="M1053" s="252"/>
      <c r="N1053" s="253"/>
      <c r="O1053" s="253"/>
      <c r="P1053" s="253"/>
      <c r="Q1053" s="253"/>
      <c r="R1053" s="253"/>
      <c r="S1053" s="253"/>
      <c r="T1053" s="254"/>
      <c r="U1053" s="14"/>
      <c r="V1053" s="14"/>
      <c r="W1053" s="14"/>
      <c r="X1053" s="14"/>
      <c r="Y1053" s="14"/>
      <c r="Z1053" s="14"/>
      <c r="AA1053" s="14"/>
      <c r="AB1053" s="14"/>
      <c r="AC1053" s="14"/>
      <c r="AD1053" s="14"/>
      <c r="AE1053" s="14"/>
      <c r="AT1053" s="255" t="s">
        <v>206</v>
      </c>
      <c r="AU1053" s="255" t="s">
        <v>78</v>
      </c>
      <c r="AV1053" s="14" t="s">
        <v>78</v>
      </c>
      <c r="AW1053" s="14" t="s">
        <v>31</v>
      </c>
      <c r="AX1053" s="14" t="s">
        <v>69</v>
      </c>
      <c r="AY1053" s="255" t="s">
        <v>193</v>
      </c>
    </row>
    <row r="1054" s="15" customFormat="1">
      <c r="A1054" s="15"/>
      <c r="B1054" s="256"/>
      <c r="C1054" s="257"/>
      <c r="D1054" s="228" t="s">
        <v>206</v>
      </c>
      <c r="E1054" s="258" t="s">
        <v>19</v>
      </c>
      <c r="F1054" s="259" t="s">
        <v>218</v>
      </c>
      <c r="G1054" s="257"/>
      <c r="H1054" s="260">
        <v>105.5</v>
      </c>
      <c r="I1054" s="261"/>
      <c r="J1054" s="257"/>
      <c r="K1054" s="257"/>
      <c r="L1054" s="262"/>
      <c r="M1054" s="263"/>
      <c r="N1054" s="264"/>
      <c r="O1054" s="264"/>
      <c r="P1054" s="264"/>
      <c r="Q1054" s="264"/>
      <c r="R1054" s="264"/>
      <c r="S1054" s="264"/>
      <c r="T1054" s="265"/>
      <c r="U1054" s="15"/>
      <c r="V1054" s="15"/>
      <c r="W1054" s="15"/>
      <c r="X1054" s="15"/>
      <c r="Y1054" s="15"/>
      <c r="Z1054" s="15"/>
      <c r="AA1054" s="15"/>
      <c r="AB1054" s="15"/>
      <c r="AC1054" s="15"/>
      <c r="AD1054" s="15"/>
      <c r="AE1054" s="15"/>
      <c r="AT1054" s="266" t="s">
        <v>206</v>
      </c>
      <c r="AU1054" s="266" t="s">
        <v>78</v>
      </c>
      <c r="AV1054" s="15" t="s">
        <v>200</v>
      </c>
      <c r="AW1054" s="15" t="s">
        <v>31</v>
      </c>
      <c r="AX1054" s="15" t="s">
        <v>76</v>
      </c>
      <c r="AY1054" s="266" t="s">
        <v>193</v>
      </c>
    </row>
    <row r="1055" s="2" customFormat="1" ht="16.5" customHeight="1">
      <c r="A1055" s="41"/>
      <c r="B1055" s="42"/>
      <c r="C1055" s="274" t="s">
        <v>2538</v>
      </c>
      <c r="D1055" s="274" t="s">
        <v>1765</v>
      </c>
      <c r="E1055" s="275" t="s">
        <v>2497</v>
      </c>
      <c r="F1055" s="276" t="s">
        <v>2498</v>
      </c>
      <c r="G1055" s="277" t="s">
        <v>258</v>
      </c>
      <c r="H1055" s="278">
        <v>126.59999999999999</v>
      </c>
      <c r="I1055" s="279"/>
      <c r="J1055" s="280">
        <f>ROUND(I1055*H1055,2)</f>
        <v>0</v>
      </c>
      <c r="K1055" s="276" t="s">
        <v>19</v>
      </c>
      <c r="L1055" s="281"/>
      <c r="M1055" s="282" t="s">
        <v>19</v>
      </c>
      <c r="N1055" s="283" t="s">
        <v>40</v>
      </c>
      <c r="O1055" s="87"/>
      <c r="P1055" s="224">
        <f>O1055*H1055</f>
        <v>0</v>
      </c>
      <c r="Q1055" s="224">
        <v>0.021999999999999999</v>
      </c>
      <c r="R1055" s="224">
        <f>Q1055*H1055</f>
        <v>2.7851999999999997</v>
      </c>
      <c r="S1055" s="224">
        <v>0</v>
      </c>
      <c r="T1055" s="225">
        <f>S1055*H1055</f>
        <v>0</v>
      </c>
      <c r="U1055" s="41"/>
      <c r="V1055" s="41"/>
      <c r="W1055" s="41"/>
      <c r="X1055" s="41"/>
      <c r="Y1055" s="41"/>
      <c r="Z1055" s="41"/>
      <c r="AA1055" s="41"/>
      <c r="AB1055" s="41"/>
      <c r="AC1055" s="41"/>
      <c r="AD1055" s="41"/>
      <c r="AE1055" s="41"/>
      <c r="AR1055" s="226" t="s">
        <v>449</v>
      </c>
      <c r="AT1055" s="226" t="s">
        <v>1765</v>
      </c>
      <c r="AU1055" s="226" t="s">
        <v>78</v>
      </c>
      <c r="AY1055" s="20" t="s">
        <v>193</v>
      </c>
      <c r="BE1055" s="227">
        <f>IF(N1055="základní",J1055,0)</f>
        <v>0</v>
      </c>
      <c r="BF1055" s="227">
        <f>IF(N1055="snížená",J1055,0)</f>
        <v>0</v>
      </c>
      <c r="BG1055" s="227">
        <f>IF(N1055="zákl. přenesená",J1055,0)</f>
        <v>0</v>
      </c>
      <c r="BH1055" s="227">
        <f>IF(N1055="sníž. přenesená",J1055,0)</f>
        <v>0</v>
      </c>
      <c r="BI1055" s="227">
        <f>IF(N1055="nulová",J1055,0)</f>
        <v>0</v>
      </c>
      <c r="BJ1055" s="20" t="s">
        <v>76</v>
      </c>
      <c r="BK1055" s="227">
        <f>ROUND(I1055*H1055,2)</f>
        <v>0</v>
      </c>
      <c r="BL1055" s="20" t="s">
        <v>323</v>
      </c>
      <c r="BM1055" s="226" t="s">
        <v>2539</v>
      </c>
    </row>
    <row r="1056" s="2" customFormat="1">
      <c r="A1056" s="41"/>
      <c r="B1056" s="42"/>
      <c r="C1056" s="43"/>
      <c r="D1056" s="228" t="s">
        <v>202</v>
      </c>
      <c r="E1056" s="43"/>
      <c r="F1056" s="229" t="s">
        <v>2500</v>
      </c>
      <c r="G1056" s="43"/>
      <c r="H1056" s="43"/>
      <c r="I1056" s="230"/>
      <c r="J1056" s="43"/>
      <c r="K1056" s="43"/>
      <c r="L1056" s="47"/>
      <c r="M1056" s="231"/>
      <c r="N1056" s="232"/>
      <c r="O1056" s="87"/>
      <c r="P1056" s="87"/>
      <c r="Q1056" s="87"/>
      <c r="R1056" s="87"/>
      <c r="S1056" s="87"/>
      <c r="T1056" s="88"/>
      <c r="U1056" s="41"/>
      <c r="V1056" s="41"/>
      <c r="W1056" s="41"/>
      <c r="X1056" s="41"/>
      <c r="Y1056" s="41"/>
      <c r="Z1056" s="41"/>
      <c r="AA1056" s="41"/>
      <c r="AB1056" s="41"/>
      <c r="AC1056" s="41"/>
      <c r="AD1056" s="41"/>
      <c r="AE1056" s="41"/>
      <c r="AT1056" s="20" t="s">
        <v>202</v>
      </c>
      <c r="AU1056" s="20" t="s">
        <v>78</v>
      </c>
    </row>
    <row r="1057" s="13" customFormat="1">
      <c r="A1057" s="13"/>
      <c r="B1057" s="235"/>
      <c r="C1057" s="236"/>
      <c r="D1057" s="228" t="s">
        <v>206</v>
      </c>
      <c r="E1057" s="237" t="s">
        <v>19</v>
      </c>
      <c r="F1057" s="238" t="s">
        <v>279</v>
      </c>
      <c r="G1057" s="236"/>
      <c r="H1057" s="237" t="s">
        <v>19</v>
      </c>
      <c r="I1057" s="239"/>
      <c r="J1057" s="236"/>
      <c r="K1057" s="236"/>
      <c r="L1057" s="240"/>
      <c r="M1057" s="241"/>
      <c r="N1057" s="242"/>
      <c r="O1057" s="242"/>
      <c r="P1057" s="242"/>
      <c r="Q1057" s="242"/>
      <c r="R1057" s="242"/>
      <c r="S1057" s="242"/>
      <c r="T1057" s="243"/>
      <c r="U1057" s="13"/>
      <c r="V1057" s="13"/>
      <c r="W1057" s="13"/>
      <c r="X1057" s="13"/>
      <c r="Y1057" s="13"/>
      <c r="Z1057" s="13"/>
      <c r="AA1057" s="13"/>
      <c r="AB1057" s="13"/>
      <c r="AC1057" s="13"/>
      <c r="AD1057" s="13"/>
      <c r="AE1057" s="13"/>
      <c r="AT1057" s="244" t="s">
        <v>206</v>
      </c>
      <c r="AU1057" s="244" t="s">
        <v>78</v>
      </c>
      <c r="AV1057" s="13" t="s">
        <v>76</v>
      </c>
      <c r="AW1057" s="13" t="s">
        <v>31</v>
      </c>
      <c r="AX1057" s="13" t="s">
        <v>69</v>
      </c>
      <c r="AY1057" s="244" t="s">
        <v>193</v>
      </c>
    </row>
    <row r="1058" s="13" customFormat="1">
      <c r="A1058" s="13"/>
      <c r="B1058" s="235"/>
      <c r="C1058" s="236"/>
      <c r="D1058" s="228" t="s">
        <v>206</v>
      </c>
      <c r="E1058" s="237" t="s">
        <v>19</v>
      </c>
      <c r="F1058" s="238" t="s">
        <v>2082</v>
      </c>
      <c r="G1058" s="236"/>
      <c r="H1058" s="237" t="s">
        <v>19</v>
      </c>
      <c r="I1058" s="239"/>
      <c r="J1058" s="236"/>
      <c r="K1058" s="236"/>
      <c r="L1058" s="240"/>
      <c r="M1058" s="241"/>
      <c r="N1058" s="242"/>
      <c r="O1058" s="242"/>
      <c r="P1058" s="242"/>
      <c r="Q1058" s="242"/>
      <c r="R1058" s="242"/>
      <c r="S1058" s="242"/>
      <c r="T1058" s="243"/>
      <c r="U1058" s="13"/>
      <c r="V1058" s="13"/>
      <c r="W1058" s="13"/>
      <c r="X1058" s="13"/>
      <c r="Y1058" s="13"/>
      <c r="Z1058" s="13"/>
      <c r="AA1058" s="13"/>
      <c r="AB1058" s="13"/>
      <c r="AC1058" s="13"/>
      <c r="AD1058" s="13"/>
      <c r="AE1058" s="13"/>
      <c r="AT1058" s="244" t="s">
        <v>206</v>
      </c>
      <c r="AU1058" s="244" t="s">
        <v>78</v>
      </c>
      <c r="AV1058" s="13" t="s">
        <v>76</v>
      </c>
      <c r="AW1058" s="13" t="s">
        <v>31</v>
      </c>
      <c r="AX1058" s="13" t="s">
        <v>69</v>
      </c>
      <c r="AY1058" s="244" t="s">
        <v>193</v>
      </c>
    </row>
    <row r="1059" s="13" customFormat="1">
      <c r="A1059" s="13"/>
      <c r="B1059" s="235"/>
      <c r="C1059" s="236"/>
      <c r="D1059" s="228" t="s">
        <v>206</v>
      </c>
      <c r="E1059" s="237" t="s">
        <v>19</v>
      </c>
      <c r="F1059" s="238" t="s">
        <v>1346</v>
      </c>
      <c r="G1059" s="236"/>
      <c r="H1059" s="237" t="s">
        <v>19</v>
      </c>
      <c r="I1059" s="239"/>
      <c r="J1059" s="236"/>
      <c r="K1059" s="236"/>
      <c r="L1059" s="240"/>
      <c r="M1059" s="241"/>
      <c r="N1059" s="242"/>
      <c r="O1059" s="242"/>
      <c r="P1059" s="242"/>
      <c r="Q1059" s="242"/>
      <c r="R1059" s="242"/>
      <c r="S1059" s="242"/>
      <c r="T1059" s="243"/>
      <c r="U1059" s="13"/>
      <c r="V1059" s="13"/>
      <c r="W1059" s="13"/>
      <c r="X1059" s="13"/>
      <c r="Y1059" s="13"/>
      <c r="Z1059" s="13"/>
      <c r="AA1059" s="13"/>
      <c r="AB1059" s="13"/>
      <c r="AC1059" s="13"/>
      <c r="AD1059" s="13"/>
      <c r="AE1059" s="13"/>
      <c r="AT1059" s="244" t="s">
        <v>206</v>
      </c>
      <c r="AU1059" s="244" t="s">
        <v>78</v>
      </c>
      <c r="AV1059" s="13" t="s">
        <v>76</v>
      </c>
      <c r="AW1059" s="13" t="s">
        <v>31</v>
      </c>
      <c r="AX1059" s="13" t="s">
        <v>69</v>
      </c>
      <c r="AY1059" s="244" t="s">
        <v>193</v>
      </c>
    </row>
    <row r="1060" s="14" customFormat="1">
      <c r="A1060" s="14"/>
      <c r="B1060" s="245"/>
      <c r="C1060" s="246"/>
      <c r="D1060" s="228" t="s">
        <v>206</v>
      </c>
      <c r="E1060" s="247" t="s">
        <v>19</v>
      </c>
      <c r="F1060" s="248" t="s">
        <v>1890</v>
      </c>
      <c r="G1060" s="246"/>
      <c r="H1060" s="249">
        <v>11.199999999999999</v>
      </c>
      <c r="I1060" s="250"/>
      <c r="J1060" s="246"/>
      <c r="K1060" s="246"/>
      <c r="L1060" s="251"/>
      <c r="M1060" s="252"/>
      <c r="N1060" s="253"/>
      <c r="O1060" s="253"/>
      <c r="P1060" s="253"/>
      <c r="Q1060" s="253"/>
      <c r="R1060" s="253"/>
      <c r="S1060" s="253"/>
      <c r="T1060" s="254"/>
      <c r="U1060" s="14"/>
      <c r="V1060" s="14"/>
      <c r="W1060" s="14"/>
      <c r="X1060" s="14"/>
      <c r="Y1060" s="14"/>
      <c r="Z1060" s="14"/>
      <c r="AA1060" s="14"/>
      <c r="AB1060" s="14"/>
      <c r="AC1060" s="14"/>
      <c r="AD1060" s="14"/>
      <c r="AE1060" s="14"/>
      <c r="AT1060" s="255" t="s">
        <v>206</v>
      </c>
      <c r="AU1060" s="255" t="s">
        <v>78</v>
      </c>
      <c r="AV1060" s="14" t="s">
        <v>78</v>
      </c>
      <c r="AW1060" s="14" t="s">
        <v>31</v>
      </c>
      <c r="AX1060" s="14" t="s">
        <v>69</v>
      </c>
      <c r="AY1060" s="255" t="s">
        <v>193</v>
      </c>
    </row>
    <row r="1061" s="13" customFormat="1">
      <c r="A1061" s="13"/>
      <c r="B1061" s="235"/>
      <c r="C1061" s="236"/>
      <c r="D1061" s="228" t="s">
        <v>206</v>
      </c>
      <c r="E1061" s="237" t="s">
        <v>19</v>
      </c>
      <c r="F1061" s="238" t="s">
        <v>1951</v>
      </c>
      <c r="G1061" s="236"/>
      <c r="H1061" s="237" t="s">
        <v>19</v>
      </c>
      <c r="I1061" s="239"/>
      <c r="J1061" s="236"/>
      <c r="K1061" s="236"/>
      <c r="L1061" s="240"/>
      <c r="M1061" s="241"/>
      <c r="N1061" s="242"/>
      <c r="O1061" s="242"/>
      <c r="P1061" s="242"/>
      <c r="Q1061" s="242"/>
      <c r="R1061" s="242"/>
      <c r="S1061" s="242"/>
      <c r="T1061" s="243"/>
      <c r="U1061" s="13"/>
      <c r="V1061" s="13"/>
      <c r="W1061" s="13"/>
      <c r="X1061" s="13"/>
      <c r="Y1061" s="13"/>
      <c r="Z1061" s="13"/>
      <c r="AA1061" s="13"/>
      <c r="AB1061" s="13"/>
      <c r="AC1061" s="13"/>
      <c r="AD1061" s="13"/>
      <c r="AE1061" s="13"/>
      <c r="AT1061" s="244" t="s">
        <v>206</v>
      </c>
      <c r="AU1061" s="244" t="s">
        <v>78</v>
      </c>
      <c r="AV1061" s="13" t="s">
        <v>76</v>
      </c>
      <c r="AW1061" s="13" t="s">
        <v>31</v>
      </c>
      <c r="AX1061" s="13" t="s">
        <v>69</v>
      </c>
      <c r="AY1061" s="244" t="s">
        <v>193</v>
      </c>
    </row>
    <row r="1062" s="14" customFormat="1">
      <c r="A1062" s="14"/>
      <c r="B1062" s="245"/>
      <c r="C1062" s="246"/>
      <c r="D1062" s="228" t="s">
        <v>206</v>
      </c>
      <c r="E1062" s="247" t="s">
        <v>19</v>
      </c>
      <c r="F1062" s="248" t="s">
        <v>2083</v>
      </c>
      <c r="G1062" s="246"/>
      <c r="H1062" s="249">
        <v>27.100000000000001</v>
      </c>
      <c r="I1062" s="250"/>
      <c r="J1062" s="246"/>
      <c r="K1062" s="246"/>
      <c r="L1062" s="251"/>
      <c r="M1062" s="252"/>
      <c r="N1062" s="253"/>
      <c r="O1062" s="253"/>
      <c r="P1062" s="253"/>
      <c r="Q1062" s="253"/>
      <c r="R1062" s="253"/>
      <c r="S1062" s="253"/>
      <c r="T1062" s="254"/>
      <c r="U1062" s="14"/>
      <c r="V1062" s="14"/>
      <c r="W1062" s="14"/>
      <c r="X1062" s="14"/>
      <c r="Y1062" s="14"/>
      <c r="Z1062" s="14"/>
      <c r="AA1062" s="14"/>
      <c r="AB1062" s="14"/>
      <c r="AC1062" s="14"/>
      <c r="AD1062" s="14"/>
      <c r="AE1062" s="14"/>
      <c r="AT1062" s="255" t="s">
        <v>206</v>
      </c>
      <c r="AU1062" s="255" t="s">
        <v>78</v>
      </c>
      <c r="AV1062" s="14" t="s">
        <v>78</v>
      </c>
      <c r="AW1062" s="14" t="s">
        <v>31</v>
      </c>
      <c r="AX1062" s="14" t="s">
        <v>69</v>
      </c>
      <c r="AY1062" s="255" t="s">
        <v>193</v>
      </c>
    </row>
    <row r="1063" s="13" customFormat="1">
      <c r="A1063" s="13"/>
      <c r="B1063" s="235"/>
      <c r="C1063" s="236"/>
      <c r="D1063" s="228" t="s">
        <v>206</v>
      </c>
      <c r="E1063" s="237" t="s">
        <v>19</v>
      </c>
      <c r="F1063" s="238" t="s">
        <v>2455</v>
      </c>
      <c r="G1063" s="236"/>
      <c r="H1063" s="237" t="s">
        <v>19</v>
      </c>
      <c r="I1063" s="239"/>
      <c r="J1063" s="236"/>
      <c r="K1063" s="236"/>
      <c r="L1063" s="240"/>
      <c r="M1063" s="241"/>
      <c r="N1063" s="242"/>
      <c r="O1063" s="242"/>
      <c r="P1063" s="242"/>
      <c r="Q1063" s="242"/>
      <c r="R1063" s="242"/>
      <c r="S1063" s="242"/>
      <c r="T1063" s="243"/>
      <c r="U1063" s="13"/>
      <c r="V1063" s="13"/>
      <c r="W1063" s="13"/>
      <c r="X1063" s="13"/>
      <c r="Y1063" s="13"/>
      <c r="Z1063" s="13"/>
      <c r="AA1063" s="13"/>
      <c r="AB1063" s="13"/>
      <c r="AC1063" s="13"/>
      <c r="AD1063" s="13"/>
      <c r="AE1063" s="13"/>
      <c r="AT1063" s="244" t="s">
        <v>206</v>
      </c>
      <c r="AU1063" s="244" t="s">
        <v>78</v>
      </c>
      <c r="AV1063" s="13" t="s">
        <v>76</v>
      </c>
      <c r="AW1063" s="13" t="s">
        <v>31</v>
      </c>
      <c r="AX1063" s="13" t="s">
        <v>69</v>
      </c>
      <c r="AY1063" s="244" t="s">
        <v>193</v>
      </c>
    </row>
    <row r="1064" s="13" customFormat="1">
      <c r="A1064" s="13"/>
      <c r="B1064" s="235"/>
      <c r="C1064" s="236"/>
      <c r="D1064" s="228" t="s">
        <v>206</v>
      </c>
      <c r="E1064" s="237" t="s">
        <v>19</v>
      </c>
      <c r="F1064" s="238" t="s">
        <v>1674</v>
      </c>
      <c r="G1064" s="236"/>
      <c r="H1064" s="237" t="s">
        <v>19</v>
      </c>
      <c r="I1064" s="239"/>
      <c r="J1064" s="236"/>
      <c r="K1064" s="236"/>
      <c r="L1064" s="240"/>
      <c r="M1064" s="241"/>
      <c r="N1064" s="242"/>
      <c r="O1064" s="242"/>
      <c r="P1064" s="242"/>
      <c r="Q1064" s="242"/>
      <c r="R1064" s="242"/>
      <c r="S1064" s="242"/>
      <c r="T1064" s="243"/>
      <c r="U1064" s="13"/>
      <c r="V1064" s="13"/>
      <c r="W1064" s="13"/>
      <c r="X1064" s="13"/>
      <c r="Y1064" s="13"/>
      <c r="Z1064" s="13"/>
      <c r="AA1064" s="13"/>
      <c r="AB1064" s="13"/>
      <c r="AC1064" s="13"/>
      <c r="AD1064" s="13"/>
      <c r="AE1064" s="13"/>
      <c r="AT1064" s="244" t="s">
        <v>206</v>
      </c>
      <c r="AU1064" s="244" t="s">
        <v>78</v>
      </c>
      <c r="AV1064" s="13" t="s">
        <v>76</v>
      </c>
      <c r="AW1064" s="13" t="s">
        <v>31</v>
      </c>
      <c r="AX1064" s="13" t="s">
        <v>69</v>
      </c>
      <c r="AY1064" s="244" t="s">
        <v>193</v>
      </c>
    </row>
    <row r="1065" s="14" customFormat="1">
      <c r="A1065" s="14"/>
      <c r="B1065" s="245"/>
      <c r="C1065" s="246"/>
      <c r="D1065" s="228" t="s">
        <v>206</v>
      </c>
      <c r="E1065" s="247" t="s">
        <v>19</v>
      </c>
      <c r="F1065" s="248" t="s">
        <v>2456</v>
      </c>
      <c r="G1065" s="246"/>
      <c r="H1065" s="249">
        <v>36.899999999999999</v>
      </c>
      <c r="I1065" s="250"/>
      <c r="J1065" s="246"/>
      <c r="K1065" s="246"/>
      <c r="L1065" s="251"/>
      <c r="M1065" s="252"/>
      <c r="N1065" s="253"/>
      <c r="O1065" s="253"/>
      <c r="P1065" s="253"/>
      <c r="Q1065" s="253"/>
      <c r="R1065" s="253"/>
      <c r="S1065" s="253"/>
      <c r="T1065" s="254"/>
      <c r="U1065" s="14"/>
      <c r="V1065" s="14"/>
      <c r="W1065" s="14"/>
      <c r="X1065" s="14"/>
      <c r="Y1065" s="14"/>
      <c r="Z1065" s="14"/>
      <c r="AA1065" s="14"/>
      <c r="AB1065" s="14"/>
      <c r="AC1065" s="14"/>
      <c r="AD1065" s="14"/>
      <c r="AE1065" s="14"/>
      <c r="AT1065" s="255" t="s">
        <v>206</v>
      </c>
      <c r="AU1065" s="255" t="s">
        <v>78</v>
      </c>
      <c r="AV1065" s="14" t="s">
        <v>78</v>
      </c>
      <c r="AW1065" s="14" t="s">
        <v>31</v>
      </c>
      <c r="AX1065" s="14" t="s">
        <v>69</v>
      </c>
      <c r="AY1065" s="255" t="s">
        <v>193</v>
      </c>
    </row>
    <row r="1066" s="13" customFormat="1">
      <c r="A1066" s="13"/>
      <c r="B1066" s="235"/>
      <c r="C1066" s="236"/>
      <c r="D1066" s="228" t="s">
        <v>206</v>
      </c>
      <c r="E1066" s="237" t="s">
        <v>19</v>
      </c>
      <c r="F1066" s="238" t="s">
        <v>1960</v>
      </c>
      <c r="G1066" s="236"/>
      <c r="H1066" s="237" t="s">
        <v>19</v>
      </c>
      <c r="I1066" s="239"/>
      <c r="J1066" s="236"/>
      <c r="K1066" s="236"/>
      <c r="L1066" s="240"/>
      <c r="M1066" s="241"/>
      <c r="N1066" s="242"/>
      <c r="O1066" s="242"/>
      <c r="P1066" s="242"/>
      <c r="Q1066" s="242"/>
      <c r="R1066" s="242"/>
      <c r="S1066" s="242"/>
      <c r="T1066" s="243"/>
      <c r="U1066" s="13"/>
      <c r="V1066" s="13"/>
      <c r="W1066" s="13"/>
      <c r="X1066" s="13"/>
      <c r="Y1066" s="13"/>
      <c r="Z1066" s="13"/>
      <c r="AA1066" s="13"/>
      <c r="AB1066" s="13"/>
      <c r="AC1066" s="13"/>
      <c r="AD1066" s="13"/>
      <c r="AE1066" s="13"/>
      <c r="AT1066" s="244" t="s">
        <v>206</v>
      </c>
      <c r="AU1066" s="244" t="s">
        <v>78</v>
      </c>
      <c r="AV1066" s="13" t="s">
        <v>76</v>
      </c>
      <c r="AW1066" s="13" t="s">
        <v>31</v>
      </c>
      <c r="AX1066" s="13" t="s">
        <v>69</v>
      </c>
      <c r="AY1066" s="244" t="s">
        <v>193</v>
      </c>
    </row>
    <row r="1067" s="14" customFormat="1">
      <c r="A1067" s="14"/>
      <c r="B1067" s="245"/>
      <c r="C1067" s="246"/>
      <c r="D1067" s="228" t="s">
        <v>206</v>
      </c>
      <c r="E1067" s="247" t="s">
        <v>19</v>
      </c>
      <c r="F1067" s="248" t="s">
        <v>2457</v>
      </c>
      <c r="G1067" s="246"/>
      <c r="H1067" s="249">
        <v>30.300000000000001</v>
      </c>
      <c r="I1067" s="250"/>
      <c r="J1067" s="246"/>
      <c r="K1067" s="246"/>
      <c r="L1067" s="251"/>
      <c r="M1067" s="252"/>
      <c r="N1067" s="253"/>
      <c r="O1067" s="253"/>
      <c r="P1067" s="253"/>
      <c r="Q1067" s="253"/>
      <c r="R1067" s="253"/>
      <c r="S1067" s="253"/>
      <c r="T1067" s="254"/>
      <c r="U1067" s="14"/>
      <c r="V1067" s="14"/>
      <c r="W1067" s="14"/>
      <c r="X1067" s="14"/>
      <c r="Y1067" s="14"/>
      <c r="Z1067" s="14"/>
      <c r="AA1067" s="14"/>
      <c r="AB1067" s="14"/>
      <c r="AC1067" s="14"/>
      <c r="AD1067" s="14"/>
      <c r="AE1067" s="14"/>
      <c r="AT1067" s="255" t="s">
        <v>206</v>
      </c>
      <c r="AU1067" s="255" t="s">
        <v>78</v>
      </c>
      <c r="AV1067" s="14" t="s">
        <v>78</v>
      </c>
      <c r="AW1067" s="14" t="s">
        <v>31</v>
      </c>
      <c r="AX1067" s="14" t="s">
        <v>69</v>
      </c>
      <c r="AY1067" s="255" t="s">
        <v>193</v>
      </c>
    </row>
    <row r="1068" s="15" customFormat="1">
      <c r="A1068" s="15"/>
      <c r="B1068" s="256"/>
      <c r="C1068" s="257"/>
      <c r="D1068" s="228" t="s">
        <v>206</v>
      </c>
      <c r="E1068" s="258" t="s">
        <v>19</v>
      </c>
      <c r="F1068" s="259" t="s">
        <v>218</v>
      </c>
      <c r="G1068" s="257"/>
      <c r="H1068" s="260">
        <v>105.5</v>
      </c>
      <c r="I1068" s="261"/>
      <c r="J1068" s="257"/>
      <c r="K1068" s="257"/>
      <c r="L1068" s="262"/>
      <c r="M1068" s="263"/>
      <c r="N1068" s="264"/>
      <c r="O1068" s="264"/>
      <c r="P1068" s="264"/>
      <c r="Q1068" s="264"/>
      <c r="R1068" s="264"/>
      <c r="S1068" s="264"/>
      <c r="T1068" s="265"/>
      <c r="U1068" s="15"/>
      <c r="V1068" s="15"/>
      <c r="W1068" s="15"/>
      <c r="X1068" s="15"/>
      <c r="Y1068" s="15"/>
      <c r="Z1068" s="15"/>
      <c r="AA1068" s="15"/>
      <c r="AB1068" s="15"/>
      <c r="AC1068" s="15"/>
      <c r="AD1068" s="15"/>
      <c r="AE1068" s="15"/>
      <c r="AT1068" s="266" t="s">
        <v>206</v>
      </c>
      <c r="AU1068" s="266" t="s">
        <v>78</v>
      </c>
      <c r="AV1068" s="15" t="s">
        <v>200</v>
      </c>
      <c r="AW1068" s="15" t="s">
        <v>31</v>
      </c>
      <c r="AX1068" s="15" t="s">
        <v>76</v>
      </c>
      <c r="AY1068" s="266" t="s">
        <v>193</v>
      </c>
    </row>
    <row r="1069" s="14" customFormat="1">
      <c r="A1069" s="14"/>
      <c r="B1069" s="245"/>
      <c r="C1069" s="246"/>
      <c r="D1069" s="228" t="s">
        <v>206</v>
      </c>
      <c r="E1069" s="246"/>
      <c r="F1069" s="248" t="s">
        <v>2540</v>
      </c>
      <c r="G1069" s="246"/>
      <c r="H1069" s="249">
        <v>126.59999999999999</v>
      </c>
      <c r="I1069" s="250"/>
      <c r="J1069" s="246"/>
      <c r="K1069" s="246"/>
      <c r="L1069" s="251"/>
      <c r="M1069" s="252"/>
      <c r="N1069" s="253"/>
      <c r="O1069" s="253"/>
      <c r="P1069" s="253"/>
      <c r="Q1069" s="253"/>
      <c r="R1069" s="253"/>
      <c r="S1069" s="253"/>
      <c r="T1069" s="254"/>
      <c r="U1069" s="14"/>
      <c r="V1069" s="14"/>
      <c r="W1069" s="14"/>
      <c r="X1069" s="14"/>
      <c r="Y1069" s="14"/>
      <c r="Z1069" s="14"/>
      <c r="AA1069" s="14"/>
      <c r="AB1069" s="14"/>
      <c r="AC1069" s="14"/>
      <c r="AD1069" s="14"/>
      <c r="AE1069" s="14"/>
      <c r="AT1069" s="255" t="s">
        <v>206</v>
      </c>
      <c r="AU1069" s="255" t="s">
        <v>78</v>
      </c>
      <c r="AV1069" s="14" t="s">
        <v>78</v>
      </c>
      <c r="AW1069" s="14" t="s">
        <v>4</v>
      </c>
      <c r="AX1069" s="14" t="s">
        <v>76</v>
      </c>
      <c r="AY1069" s="255" t="s">
        <v>193</v>
      </c>
    </row>
    <row r="1070" s="2" customFormat="1" ht="16.5" customHeight="1">
      <c r="A1070" s="41"/>
      <c r="B1070" s="42"/>
      <c r="C1070" s="215" t="s">
        <v>2541</v>
      </c>
      <c r="D1070" s="215" t="s">
        <v>195</v>
      </c>
      <c r="E1070" s="216" t="s">
        <v>2542</v>
      </c>
      <c r="F1070" s="217" t="s">
        <v>2543</v>
      </c>
      <c r="G1070" s="218" t="s">
        <v>258</v>
      </c>
      <c r="H1070" s="219">
        <v>117.98</v>
      </c>
      <c r="I1070" s="220"/>
      <c r="J1070" s="221">
        <f>ROUND(I1070*H1070,2)</f>
        <v>0</v>
      </c>
      <c r="K1070" s="217" t="s">
        <v>199</v>
      </c>
      <c r="L1070" s="47"/>
      <c r="M1070" s="222" t="s">
        <v>19</v>
      </c>
      <c r="N1070" s="223" t="s">
        <v>40</v>
      </c>
      <c r="O1070" s="87"/>
      <c r="P1070" s="224">
        <f>O1070*H1070</f>
        <v>0</v>
      </c>
      <c r="Q1070" s="224">
        <v>0.0015</v>
      </c>
      <c r="R1070" s="224">
        <f>Q1070*H1070</f>
        <v>0.17697000000000002</v>
      </c>
      <c r="S1070" s="224">
        <v>0</v>
      </c>
      <c r="T1070" s="225">
        <f>S1070*H1070</f>
        <v>0</v>
      </c>
      <c r="U1070" s="41"/>
      <c r="V1070" s="41"/>
      <c r="W1070" s="41"/>
      <c r="X1070" s="41"/>
      <c r="Y1070" s="41"/>
      <c r="Z1070" s="41"/>
      <c r="AA1070" s="41"/>
      <c r="AB1070" s="41"/>
      <c r="AC1070" s="41"/>
      <c r="AD1070" s="41"/>
      <c r="AE1070" s="41"/>
      <c r="AR1070" s="226" t="s">
        <v>323</v>
      </c>
      <c r="AT1070" s="226" t="s">
        <v>195</v>
      </c>
      <c r="AU1070" s="226" t="s">
        <v>78</v>
      </c>
      <c r="AY1070" s="20" t="s">
        <v>193</v>
      </c>
      <c r="BE1070" s="227">
        <f>IF(N1070="základní",J1070,0)</f>
        <v>0</v>
      </c>
      <c r="BF1070" s="227">
        <f>IF(N1070="snížená",J1070,0)</f>
        <v>0</v>
      </c>
      <c r="BG1070" s="227">
        <f>IF(N1070="zákl. přenesená",J1070,0)</f>
        <v>0</v>
      </c>
      <c r="BH1070" s="227">
        <f>IF(N1070="sníž. přenesená",J1070,0)</f>
        <v>0</v>
      </c>
      <c r="BI1070" s="227">
        <f>IF(N1070="nulová",J1070,0)</f>
        <v>0</v>
      </c>
      <c r="BJ1070" s="20" t="s">
        <v>76</v>
      </c>
      <c r="BK1070" s="227">
        <f>ROUND(I1070*H1070,2)</f>
        <v>0</v>
      </c>
      <c r="BL1070" s="20" t="s">
        <v>323</v>
      </c>
      <c r="BM1070" s="226" t="s">
        <v>2544</v>
      </c>
    </row>
    <row r="1071" s="2" customFormat="1">
      <c r="A1071" s="41"/>
      <c r="B1071" s="42"/>
      <c r="C1071" s="43"/>
      <c r="D1071" s="228" t="s">
        <v>202</v>
      </c>
      <c r="E1071" s="43"/>
      <c r="F1071" s="229" t="s">
        <v>2545</v>
      </c>
      <c r="G1071" s="43"/>
      <c r="H1071" s="43"/>
      <c r="I1071" s="230"/>
      <c r="J1071" s="43"/>
      <c r="K1071" s="43"/>
      <c r="L1071" s="47"/>
      <c r="M1071" s="231"/>
      <c r="N1071" s="232"/>
      <c r="O1071" s="87"/>
      <c r="P1071" s="87"/>
      <c r="Q1071" s="87"/>
      <c r="R1071" s="87"/>
      <c r="S1071" s="87"/>
      <c r="T1071" s="88"/>
      <c r="U1071" s="41"/>
      <c r="V1071" s="41"/>
      <c r="W1071" s="41"/>
      <c r="X1071" s="41"/>
      <c r="Y1071" s="41"/>
      <c r="Z1071" s="41"/>
      <c r="AA1071" s="41"/>
      <c r="AB1071" s="41"/>
      <c r="AC1071" s="41"/>
      <c r="AD1071" s="41"/>
      <c r="AE1071" s="41"/>
      <c r="AT1071" s="20" t="s">
        <v>202</v>
      </c>
      <c r="AU1071" s="20" t="s">
        <v>78</v>
      </c>
    </row>
    <row r="1072" s="2" customFormat="1">
      <c r="A1072" s="41"/>
      <c r="B1072" s="42"/>
      <c r="C1072" s="43"/>
      <c r="D1072" s="233" t="s">
        <v>204</v>
      </c>
      <c r="E1072" s="43"/>
      <c r="F1072" s="234" t="s">
        <v>2546</v>
      </c>
      <c r="G1072" s="43"/>
      <c r="H1072" s="43"/>
      <c r="I1072" s="230"/>
      <c r="J1072" s="43"/>
      <c r="K1072" s="43"/>
      <c r="L1072" s="47"/>
      <c r="M1072" s="231"/>
      <c r="N1072" s="232"/>
      <c r="O1072" s="87"/>
      <c r="P1072" s="87"/>
      <c r="Q1072" s="87"/>
      <c r="R1072" s="87"/>
      <c r="S1072" s="87"/>
      <c r="T1072" s="88"/>
      <c r="U1072" s="41"/>
      <c r="V1072" s="41"/>
      <c r="W1072" s="41"/>
      <c r="X1072" s="41"/>
      <c r="Y1072" s="41"/>
      <c r="Z1072" s="41"/>
      <c r="AA1072" s="41"/>
      <c r="AB1072" s="41"/>
      <c r="AC1072" s="41"/>
      <c r="AD1072" s="41"/>
      <c r="AE1072" s="41"/>
      <c r="AT1072" s="20" t="s">
        <v>204</v>
      </c>
      <c r="AU1072" s="20" t="s">
        <v>78</v>
      </c>
    </row>
    <row r="1073" s="13" customFormat="1">
      <c r="A1073" s="13"/>
      <c r="B1073" s="235"/>
      <c r="C1073" s="236"/>
      <c r="D1073" s="228" t="s">
        <v>206</v>
      </c>
      <c r="E1073" s="237" t="s">
        <v>19</v>
      </c>
      <c r="F1073" s="238" t="s">
        <v>279</v>
      </c>
      <c r="G1073" s="236"/>
      <c r="H1073" s="237" t="s">
        <v>19</v>
      </c>
      <c r="I1073" s="239"/>
      <c r="J1073" s="236"/>
      <c r="K1073" s="236"/>
      <c r="L1073" s="240"/>
      <c r="M1073" s="241"/>
      <c r="N1073" s="242"/>
      <c r="O1073" s="242"/>
      <c r="P1073" s="242"/>
      <c r="Q1073" s="242"/>
      <c r="R1073" s="242"/>
      <c r="S1073" s="242"/>
      <c r="T1073" s="243"/>
      <c r="U1073" s="13"/>
      <c r="V1073" s="13"/>
      <c r="W1073" s="13"/>
      <c r="X1073" s="13"/>
      <c r="Y1073" s="13"/>
      <c r="Z1073" s="13"/>
      <c r="AA1073" s="13"/>
      <c r="AB1073" s="13"/>
      <c r="AC1073" s="13"/>
      <c r="AD1073" s="13"/>
      <c r="AE1073" s="13"/>
      <c r="AT1073" s="244" t="s">
        <v>206</v>
      </c>
      <c r="AU1073" s="244" t="s">
        <v>78</v>
      </c>
      <c r="AV1073" s="13" t="s">
        <v>76</v>
      </c>
      <c r="AW1073" s="13" t="s">
        <v>31</v>
      </c>
      <c r="AX1073" s="13" t="s">
        <v>69</v>
      </c>
      <c r="AY1073" s="244" t="s">
        <v>193</v>
      </c>
    </row>
    <row r="1074" s="13" customFormat="1">
      <c r="A1074" s="13"/>
      <c r="B1074" s="235"/>
      <c r="C1074" s="236"/>
      <c r="D1074" s="228" t="s">
        <v>206</v>
      </c>
      <c r="E1074" s="237" t="s">
        <v>19</v>
      </c>
      <c r="F1074" s="238" t="s">
        <v>2082</v>
      </c>
      <c r="G1074" s="236"/>
      <c r="H1074" s="237" t="s">
        <v>19</v>
      </c>
      <c r="I1074" s="239"/>
      <c r="J1074" s="236"/>
      <c r="K1074" s="236"/>
      <c r="L1074" s="240"/>
      <c r="M1074" s="241"/>
      <c r="N1074" s="242"/>
      <c r="O1074" s="242"/>
      <c r="P1074" s="242"/>
      <c r="Q1074" s="242"/>
      <c r="R1074" s="242"/>
      <c r="S1074" s="242"/>
      <c r="T1074" s="243"/>
      <c r="U1074" s="13"/>
      <c r="V1074" s="13"/>
      <c r="W1074" s="13"/>
      <c r="X1074" s="13"/>
      <c r="Y1074" s="13"/>
      <c r="Z1074" s="13"/>
      <c r="AA1074" s="13"/>
      <c r="AB1074" s="13"/>
      <c r="AC1074" s="13"/>
      <c r="AD1074" s="13"/>
      <c r="AE1074" s="13"/>
      <c r="AT1074" s="244" t="s">
        <v>206</v>
      </c>
      <c r="AU1074" s="244" t="s">
        <v>78</v>
      </c>
      <c r="AV1074" s="13" t="s">
        <v>76</v>
      </c>
      <c r="AW1074" s="13" t="s">
        <v>31</v>
      </c>
      <c r="AX1074" s="13" t="s">
        <v>69</v>
      </c>
      <c r="AY1074" s="244" t="s">
        <v>193</v>
      </c>
    </row>
    <row r="1075" s="13" customFormat="1">
      <c r="A1075" s="13"/>
      <c r="B1075" s="235"/>
      <c r="C1075" s="236"/>
      <c r="D1075" s="228" t="s">
        <v>206</v>
      </c>
      <c r="E1075" s="237" t="s">
        <v>19</v>
      </c>
      <c r="F1075" s="238" t="s">
        <v>1346</v>
      </c>
      <c r="G1075" s="236"/>
      <c r="H1075" s="237" t="s">
        <v>19</v>
      </c>
      <c r="I1075" s="239"/>
      <c r="J1075" s="236"/>
      <c r="K1075" s="236"/>
      <c r="L1075" s="240"/>
      <c r="M1075" s="241"/>
      <c r="N1075" s="242"/>
      <c r="O1075" s="242"/>
      <c r="P1075" s="242"/>
      <c r="Q1075" s="242"/>
      <c r="R1075" s="242"/>
      <c r="S1075" s="242"/>
      <c r="T1075" s="243"/>
      <c r="U1075" s="13"/>
      <c r="V1075" s="13"/>
      <c r="W1075" s="13"/>
      <c r="X1075" s="13"/>
      <c r="Y1075" s="13"/>
      <c r="Z1075" s="13"/>
      <c r="AA1075" s="13"/>
      <c r="AB1075" s="13"/>
      <c r="AC1075" s="13"/>
      <c r="AD1075" s="13"/>
      <c r="AE1075" s="13"/>
      <c r="AT1075" s="244" t="s">
        <v>206</v>
      </c>
      <c r="AU1075" s="244" t="s">
        <v>78</v>
      </c>
      <c r="AV1075" s="13" t="s">
        <v>76</v>
      </c>
      <c r="AW1075" s="13" t="s">
        <v>31</v>
      </c>
      <c r="AX1075" s="13" t="s">
        <v>69</v>
      </c>
      <c r="AY1075" s="244" t="s">
        <v>193</v>
      </c>
    </row>
    <row r="1076" s="14" customFormat="1">
      <c r="A1076" s="14"/>
      <c r="B1076" s="245"/>
      <c r="C1076" s="246"/>
      <c r="D1076" s="228" t="s">
        <v>206</v>
      </c>
      <c r="E1076" s="247" t="s">
        <v>19</v>
      </c>
      <c r="F1076" s="248" t="s">
        <v>1890</v>
      </c>
      <c r="G1076" s="246"/>
      <c r="H1076" s="249">
        <v>11.199999999999999</v>
      </c>
      <c r="I1076" s="250"/>
      <c r="J1076" s="246"/>
      <c r="K1076" s="246"/>
      <c r="L1076" s="251"/>
      <c r="M1076" s="252"/>
      <c r="N1076" s="253"/>
      <c r="O1076" s="253"/>
      <c r="P1076" s="253"/>
      <c r="Q1076" s="253"/>
      <c r="R1076" s="253"/>
      <c r="S1076" s="253"/>
      <c r="T1076" s="254"/>
      <c r="U1076" s="14"/>
      <c r="V1076" s="14"/>
      <c r="W1076" s="14"/>
      <c r="X1076" s="14"/>
      <c r="Y1076" s="14"/>
      <c r="Z1076" s="14"/>
      <c r="AA1076" s="14"/>
      <c r="AB1076" s="14"/>
      <c r="AC1076" s="14"/>
      <c r="AD1076" s="14"/>
      <c r="AE1076" s="14"/>
      <c r="AT1076" s="255" t="s">
        <v>206</v>
      </c>
      <c r="AU1076" s="255" t="s">
        <v>78</v>
      </c>
      <c r="AV1076" s="14" t="s">
        <v>78</v>
      </c>
      <c r="AW1076" s="14" t="s">
        <v>31</v>
      </c>
      <c r="AX1076" s="14" t="s">
        <v>69</v>
      </c>
      <c r="AY1076" s="255" t="s">
        <v>193</v>
      </c>
    </row>
    <row r="1077" s="13" customFormat="1">
      <c r="A1077" s="13"/>
      <c r="B1077" s="235"/>
      <c r="C1077" s="236"/>
      <c r="D1077" s="228" t="s">
        <v>206</v>
      </c>
      <c r="E1077" s="237" t="s">
        <v>19</v>
      </c>
      <c r="F1077" s="238" t="s">
        <v>1951</v>
      </c>
      <c r="G1077" s="236"/>
      <c r="H1077" s="237" t="s">
        <v>19</v>
      </c>
      <c r="I1077" s="239"/>
      <c r="J1077" s="236"/>
      <c r="K1077" s="236"/>
      <c r="L1077" s="240"/>
      <c r="M1077" s="241"/>
      <c r="N1077" s="242"/>
      <c r="O1077" s="242"/>
      <c r="P1077" s="242"/>
      <c r="Q1077" s="242"/>
      <c r="R1077" s="242"/>
      <c r="S1077" s="242"/>
      <c r="T1077" s="243"/>
      <c r="U1077" s="13"/>
      <c r="V1077" s="13"/>
      <c r="W1077" s="13"/>
      <c r="X1077" s="13"/>
      <c r="Y1077" s="13"/>
      <c r="Z1077" s="13"/>
      <c r="AA1077" s="13"/>
      <c r="AB1077" s="13"/>
      <c r="AC1077" s="13"/>
      <c r="AD1077" s="13"/>
      <c r="AE1077" s="13"/>
      <c r="AT1077" s="244" t="s">
        <v>206</v>
      </c>
      <c r="AU1077" s="244" t="s">
        <v>78</v>
      </c>
      <c r="AV1077" s="13" t="s">
        <v>76</v>
      </c>
      <c r="AW1077" s="13" t="s">
        <v>31</v>
      </c>
      <c r="AX1077" s="13" t="s">
        <v>69</v>
      </c>
      <c r="AY1077" s="244" t="s">
        <v>193</v>
      </c>
    </row>
    <row r="1078" s="14" customFormat="1">
      <c r="A1078" s="14"/>
      <c r="B1078" s="245"/>
      <c r="C1078" s="246"/>
      <c r="D1078" s="228" t="s">
        <v>206</v>
      </c>
      <c r="E1078" s="247" t="s">
        <v>19</v>
      </c>
      <c r="F1078" s="248" t="s">
        <v>2083</v>
      </c>
      <c r="G1078" s="246"/>
      <c r="H1078" s="249">
        <v>27.100000000000001</v>
      </c>
      <c r="I1078" s="250"/>
      <c r="J1078" s="246"/>
      <c r="K1078" s="246"/>
      <c r="L1078" s="251"/>
      <c r="M1078" s="252"/>
      <c r="N1078" s="253"/>
      <c r="O1078" s="253"/>
      <c r="P1078" s="253"/>
      <c r="Q1078" s="253"/>
      <c r="R1078" s="253"/>
      <c r="S1078" s="253"/>
      <c r="T1078" s="254"/>
      <c r="U1078" s="14"/>
      <c r="V1078" s="14"/>
      <c r="W1078" s="14"/>
      <c r="X1078" s="14"/>
      <c r="Y1078" s="14"/>
      <c r="Z1078" s="14"/>
      <c r="AA1078" s="14"/>
      <c r="AB1078" s="14"/>
      <c r="AC1078" s="14"/>
      <c r="AD1078" s="14"/>
      <c r="AE1078" s="14"/>
      <c r="AT1078" s="255" t="s">
        <v>206</v>
      </c>
      <c r="AU1078" s="255" t="s">
        <v>78</v>
      </c>
      <c r="AV1078" s="14" t="s">
        <v>78</v>
      </c>
      <c r="AW1078" s="14" t="s">
        <v>31</v>
      </c>
      <c r="AX1078" s="14" t="s">
        <v>69</v>
      </c>
      <c r="AY1078" s="255" t="s">
        <v>193</v>
      </c>
    </row>
    <row r="1079" s="13" customFormat="1">
      <c r="A1079" s="13"/>
      <c r="B1079" s="235"/>
      <c r="C1079" s="236"/>
      <c r="D1079" s="228" t="s">
        <v>206</v>
      </c>
      <c r="E1079" s="237" t="s">
        <v>19</v>
      </c>
      <c r="F1079" s="238" t="s">
        <v>2455</v>
      </c>
      <c r="G1079" s="236"/>
      <c r="H1079" s="237" t="s">
        <v>19</v>
      </c>
      <c r="I1079" s="239"/>
      <c r="J1079" s="236"/>
      <c r="K1079" s="236"/>
      <c r="L1079" s="240"/>
      <c r="M1079" s="241"/>
      <c r="N1079" s="242"/>
      <c r="O1079" s="242"/>
      <c r="P1079" s="242"/>
      <c r="Q1079" s="242"/>
      <c r="R1079" s="242"/>
      <c r="S1079" s="242"/>
      <c r="T1079" s="243"/>
      <c r="U1079" s="13"/>
      <c r="V1079" s="13"/>
      <c r="W1079" s="13"/>
      <c r="X1079" s="13"/>
      <c r="Y1079" s="13"/>
      <c r="Z1079" s="13"/>
      <c r="AA1079" s="13"/>
      <c r="AB1079" s="13"/>
      <c r="AC1079" s="13"/>
      <c r="AD1079" s="13"/>
      <c r="AE1079" s="13"/>
      <c r="AT1079" s="244" t="s">
        <v>206</v>
      </c>
      <c r="AU1079" s="244" t="s">
        <v>78</v>
      </c>
      <c r="AV1079" s="13" t="s">
        <v>76</v>
      </c>
      <c r="AW1079" s="13" t="s">
        <v>31</v>
      </c>
      <c r="AX1079" s="13" t="s">
        <v>69</v>
      </c>
      <c r="AY1079" s="244" t="s">
        <v>193</v>
      </c>
    </row>
    <row r="1080" s="13" customFormat="1">
      <c r="A1080" s="13"/>
      <c r="B1080" s="235"/>
      <c r="C1080" s="236"/>
      <c r="D1080" s="228" t="s">
        <v>206</v>
      </c>
      <c r="E1080" s="237" t="s">
        <v>19</v>
      </c>
      <c r="F1080" s="238" t="s">
        <v>1674</v>
      </c>
      <c r="G1080" s="236"/>
      <c r="H1080" s="237" t="s">
        <v>19</v>
      </c>
      <c r="I1080" s="239"/>
      <c r="J1080" s="236"/>
      <c r="K1080" s="236"/>
      <c r="L1080" s="240"/>
      <c r="M1080" s="241"/>
      <c r="N1080" s="242"/>
      <c r="O1080" s="242"/>
      <c r="P1080" s="242"/>
      <c r="Q1080" s="242"/>
      <c r="R1080" s="242"/>
      <c r="S1080" s="242"/>
      <c r="T1080" s="243"/>
      <c r="U1080" s="13"/>
      <c r="V1080" s="13"/>
      <c r="W1080" s="13"/>
      <c r="X1080" s="13"/>
      <c r="Y1080" s="13"/>
      <c r="Z1080" s="13"/>
      <c r="AA1080" s="13"/>
      <c r="AB1080" s="13"/>
      <c r="AC1080" s="13"/>
      <c r="AD1080" s="13"/>
      <c r="AE1080" s="13"/>
      <c r="AT1080" s="244" t="s">
        <v>206</v>
      </c>
      <c r="AU1080" s="244" t="s">
        <v>78</v>
      </c>
      <c r="AV1080" s="13" t="s">
        <v>76</v>
      </c>
      <c r="AW1080" s="13" t="s">
        <v>31</v>
      </c>
      <c r="AX1080" s="13" t="s">
        <v>69</v>
      </c>
      <c r="AY1080" s="244" t="s">
        <v>193</v>
      </c>
    </row>
    <row r="1081" s="14" customFormat="1">
      <c r="A1081" s="14"/>
      <c r="B1081" s="245"/>
      <c r="C1081" s="246"/>
      <c r="D1081" s="228" t="s">
        <v>206</v>
      </c>
      <c r="E1081" s="247" t="s">
        <v>19</v>
      </c>
      <c r="F1081" s="248" t="s">
        <v>2456</v>
      </c>
      <c r="G1081" s="246"/>
      <c r="H1081" s="249">
        <v>36.899999999999999</v>
      </c>
      <c r="I1081" s="250"/>
      <c r="J1081" s="246"/>
      <c r="K1081" s="246"/>
      <c r="L1081" s="251"/>
      <c r="M1081" s="252"/>
      <c r="N1081" s="253"/>
      <c r="O1081" s="253"/>
      <c r="P1081" s="253"/>
      <c r="Q1081" s="253"/>
      <c r="R1081" s="253"/>
      <c r="S1081" s="253"/>
      <c r="T1081" s="254"/>
      <c r="U1081" s="14"/>
      <c r="V1081" s="14"/>
      <c r="W1081" s="14"/>
      <c r="X1081" s="14"/>
      <c r="Y1081" s="14"/>
      <c r="Z1081" s="14"/>
      <c r="AA1081" s="14"/>
      <c r="AB1081" s="14"/>
      <c r="AC1081" s="14"/>
      <c r="AD1081" s="14"/>
      <c r="AE1081" s="14"/>
      <c r="AT1081" s="255" t="s">
        <v>206</v>
      </c>
      <c r="AU1081" s="255" t="s">
        <v>78</v>
      </c>
      <c r="AV1081" s="14" t="s">
        <v>78</v>
      </c>
      <c r="AW1081" s="14" t="s">
        <v>31</v>
      </c>
      <c r="AX1081" s="14" t="s">
        <v>69</v>
      </c>
      <c r="AY1081" s="255" t="s">
        <v>193</v>
      </c>
    </row>
    <row r="1082" s="13" customFormat="1">
      <c r="A1082" s="13"/>
      <c r="B1082" s="235"/>
      <c r="C1082" s="236"/>
      <c r="D1082" s="228" t="s">
        <v>206</v>
      </c>
      <c r="E1082" s="237" t="s">
        <v>19</v>
      </c>
      <c r="F1082" s="238" t="s">
        <v>1960</v>
      </c>
      <c r="G1082" s="236"/>
      <c r="H1082" s="237" t="s">
        <v>19</v>
      </c>
      <c r="I1082" s="239"/>
      <c r="J1082" s="236"/>
      <c r="K1082" s="236"/>
      <c r="L1082" s="240"/>
      <c r="M1082" s="241"/>
      <c r="N1082" s="242"/>
      <c r="O1082" s="242"/>
      <c r="P1082" s="242"/>
      <c r="Q1082" s="242"/>
      <c r="R1082" s="242"/>
      <c r="S1082" s="242"/>
      <c r="T1082" s="243"/>
      <c r="U1082" s="13"/>
      <c r="V1082" s="13"/>
      <c r="W1082" s="13"/>
      <c r="X1082" s="13"/>
      <c r="Y1082" s="13"/>
      <c r="Z1082" s="13"/>
      <c r="AA1082" s="13"/>
      <c r="AB1082" s="13"/>
      <c r="AC1082" s="13"/>
      <c r="AD1082" s="13"/>
      <c r="AE1082" s="13"/>
      <c r="AT1082" s="244" t="s">
        <v>206</v>
      </c>
      <c r="AU1082" s="244" t="s">
        <v>78</v>
      </c>
      <c r="AV1082" s="13" t="s">
        <v>76</v>
      </c>
      <c r="AW1082" s="13" t="s">
        <v>31</v>
      </c>
      <c r="AX1082" s="13" t="s">
        <v>69</v>
      </c>
      <c r="AY1082" s="244" t="s">
        <v>193</v>
      </c>
    </row>
    <row r="1083" s="14" customFormat="1">
      <c r="A1083" s="14"/>
      <c r="B1083" s="245"/>
      <c r="C1083" s="246"/>
      <c r="D1083" s="228" t="s">
        <v>206</v>
      </c>
      <c r="E1083" s="247" t="s">
        <v>19</v>
      </c>
      <c r="F1083" s="248" t="s">
        <v>2457</v>
      </c>
      <c r="G1083" s="246"/>
      <c r="H1083" s="249">
        <v>30.300000000000001</v>
      </c>
      <c r="I1083" s="250"/>
      <c r="J1083" s="246"/>
      <c r="K1083" s="246"/>
      <c r="L1083" s="251"/>
      <c r="M1083" s="252"/>
      <c r="N1083" s="253"/>
      <c r="O1083" s="253"/>
      <c r="P1083" s="253"/>
      <c r="Q1083" s="253"/>
      <c r="R1083" s="253"/>
      <c r="S1083" s="253"/>
      <c r="T1083" s="254"/>
      <c r="U1083" s="14"/>
      <c r="V1083" s="14"/>
      <c r="W1083" s="14"/>
      <c r="X1083" s="14"/>
      <c r="Y1083" s="14"/>
      <c r="Z1083" s="14"/>
      <c r="AA1083" s="14"/>
      <c r="AB1083" s="14"/>
      <c r="AC1083" s="14"/>
      <c r="AD1083" s="14"/>
      <c r="AE1083" s="14"/>
      <c r="AT1083" s="255" t="s">
        <v>206</v>
      </c>
      <c r="AU1083" s="255" t="s">
        <v>78</v>
      </c>
      <c r="AV1083" s="14" t="s">
        <v>78</v>
      </c>
      <c r="AW1083" s="14" t="s">
        <v>31</v>
      </c>
      <c r="AX1083" s="14" t="s">
        <v>69</v>
      </c>
      <c r="AY1083" s="255" t="s">
        <v>193</v>
      </c>
    </row>
    <row r="1084" s="14" customFormat="1">
      <c r="A1084" s="14"/>
      <c r="B1084" s="245"/>
      <c r="C1084" s="246"/>
      <c r="D1084" s="228" t="s">
        <v>206</v>
      </c>
      <c r="E1084" s="247" t="s">
        <v>19</v>
      </c>
      <c r="F1084" s="248" t="s">
        <v>2453</v>
      </c>
      <c r="G1084" s="246"/>
      <c r="H1084" s="249">
        <v>8.5800000000000001</v>
      </c>
      <c r="I1084" s="250"/>
      <c r="J1084" s="246"/>
      <c r="K1084" s="246"/>
      <c r="L1084" s="251"/>
      <c r="M1084" s="252"/>
      <c r="N1084" s="253"/>
      <c r="O1084" s="253"/>
      <c r="P1084" s="253"/>
      <c r="Q1084" s="253"/>
      <c r="R1084" s="253"/>
      <c r="S1084" s="253"/>
      <c r="T1084" s="254"/>
      <c r="U1084" s="14"/>
      <c r="V1084" s="14"/>
      <c r="W1084" s="14"/>
      <c r="X1084" s="14"/>
      <c r="Y1084" s="14"/>
      <c r="Z1084" s="14"/>
      <c r="AA1084" s="14"/>
      <c r="AB1084" s="14"/>
      <c r="AC1084" s="14"/>
      <c r="AD1084" s="14"/>
      <c r="AE1084" s="14"/>
      <c r="AT1084" s="255" t="s">
        <v>206</v>
      </c>
      <c r="AU1084" s="255" t="s">
        <v>78</v>
      </c>
      <c r="AV1084" s="14" t="s">
        <v>78</v>
      </c>
      <c r="AW1084" s="14" t="s">
        <v>31</v>
      </c>
      <c r="AX1084" s="14" t="s">
        <v>69</v>
      </c>
      <c r="AY1084" s="255" t="s">
        <v>193</v>
      </c>
    </row>
    <row r="1085" s="14" customFormat="1">
      <c r="A1085" s="14"/>
      <c r="B1085" s="245"/>
      <c r="C1085" s="246"/>
      <c r="D1085" s="228" t="s">
        <v>206</v>
      </c>
      <c r="E1085" s="247" t="s">
        <v>19</v>
      </c>
      <c r="F1085" s="248" t="s">
        <v>2454</v>
      </c>
      <c r="G1085" s="246"/>
      <c r="H1085" s="249">
        <v>3.8999999999999999</v>
      </c>
      <c r="I1085" s="250"/>
      <c r="J1085" s="246"/>
      <c r="K1085" s="246"/>
      <c r="L1085" s="251"/>
      <c r="M1085" s="252"/>
      <c r="N1085" s="253"/>
      <c r="O1085" s="253"/>
      <c r="P1085" s="253"/>
      <c r="Q1085" s="253"/>
      <c r="R1085" s="253"/>
      <c r="S1085" s="253"/>
      <c r="T1085" s="254"/>
      <c r="U1085" s="14"/>
      <c r="V1085" s="14"/>
      <c r="W1085" s="14"/>
      <c r="X1085" s="14"/>
      <c r="Y1085" s="14"/>
      <c r="Z1085" s="14"/>
      <c r="AA1085" s="14"/>
      <c r="AB1085" s="14"/>
      <c r="AC1085" s="14"/>
      <c r="AD1085" s="14"/>
      <c r="AE1085" s="14"/>
      <c r="AT1085" s="255" t="s">
        <v>206</v>
      </c>
      <c r="AU1085" s="255" t="s">
        <v>78</v>
      </c>
      <c r="AV1085" s="14" t="s">
        <v>78</v>
      </c>
      <c r="AW1085" s="14" t="s">
        <v>31</v>
      </c>
      <c r="AX1085" s="14" t="s">
        <v>69</v>
      </c>
      <c r="AY1085" s="255" t="s">
        <v>193</v>
      </c>
    </row>
    <row r="1086" s="15" customFormat="1">
      <c r="A1086" s="15"/>
      <c r="B1086" s="256"/>
      <c r="C1086" s="257"/>
      <c r="D1086" s="228" t="s">
        <v>206</v>
      </c>
      <c r="E1086" s="258" t="s">
        <v>19</v>
      </c>
      <c r="F1086" s="259" t="s">
        <v>218</v>
      </c>
      <c r="G1086" s="257"/>
      <c r="H1086" s="260">
        <v>117.98</v>
      </c>
      <c r="I1086" s="261"/>
      <c r="J1086" s="257"/>
      <c r="K1086" s="257"/>
      <c r="L1086" s="262"/>
      <c r="M1086" s="263"/>
      <c r="N1086" s="264"/>
      <c r="O1086" s="264"/>
      <c r="P1086" s="264"/>
      <c r="Q1086" s="264"/>
      <c r="R1086" s="264"/>
      <c r="S1086" s="264"/>
      <c r="T1086" s="265"/>
      <c r="U1086" s="15"/>
      <c r="V1086" s="15"/>
      <c r="W1086" s="15"/>
      <c r="X1086" s="15"/>
      <c r="Y1086" s="15"/>
      <c r="Z1086" s="15"/>
      <c r="AA1086" s="15"/>
      <c r="AB1086" s="15"/>
      <c r="AC1086" s="15"/>
      <c r="AD1086" s="15"/>
      <c r="AE1086" s="15"/>
      <c r="AT1086" s="266" t="s">
        <v>206</v>
      </c>
      <c r="AU1086" s="266" t="s">
        <v>78</v>
      </c>
      <c r="AV1086" s="15" t="s">
        <v>200</v>
      </c>
      <c r="AW1086" s="15" t="s">
        <v>31</v>
      </c>
      <c r="AX1086" s="15" t="s">
        <v>76</v>
      </c>
      <c r="AY1086" s="266" t="s">
        <v>193</v>
      </c>
    </row>
    <row r="1087" s="2" customFormat="1" ht="16.5" customHeight="1">
      <c r="A1087" s="41"/>
      <c r="B1087" s="42"/>
      <c r="C1087" s="215" t="s">
        <v>2547</v>
      </c>
      <c r="D1087" s="215" t="s">
        <v>195</v>
      </c>
      <c r="E1087" s="216" t="s">
        <v>2548</v>
      </c>
      <c r="F1087" s="217" t="s">
        <v>2549</v>
      </c>
      <c r="G1087" s="218" t="s">
        <v>408</v>
      </c>
      <c r="H1087" s="219">
        <v>210</v>
      </c>
      <c r="I1087" s="220"/>
      <c r="J1087" s="221">
        <f>ROUND(I1087*H1087,2)</f>
        <v>0</v>
      </c>
      <c r="K1087" s="217" t="s">
        <v>199</v>
      </c>
      <c r="L1087" s="47"/>
      <c r="M1087" s="222" t="s">
        <v>19</v>
      </c>
      <c r="N1087" s="223" t="s">
        <v>40</v>
      </c>
      <c r="O1087" s="87"/>
      <c r="P1087" s="224">
        <f>O1087*H1087</f>
        <v>0</v>
      </c>
      <c r="Q1087" s="224">
        <v>0</v>
      </c>
      <c r="R1087" s="224">
        <f>Q1087*H1087</f>
        <v>0</v>
      </c>
      <c r="S1087" s="224">
        <v>0</v>
      </c>
      <c r="T1087" s="225">
        <f>S1087*H1087</f>
        <v>0</v>
      </c>
      <c r="U1087" s="41"/>
      <c r="V1087" s="41"/>
      <c r="W1087" s="41"/>
      <c r="X1087" s="41"/>
      <c r="Y1087" s="41"/>
      <c r="Z1087" s="41"/>
      <c r="AA1087" s="41"/>
      <c r="AB1087" s="41"/>
      <c r="AC1087" s="41"/>
      <c r="AD1087" s="41"/>
      <c r="AE1087" s="41"/>
      <c r="AR1087" s="226" t="s">
        <v>323</v>
      </c>
      <c r="AT1087" s="226" t="s">
        <v>195</v>
      </c>
      <c r="AU1087" s="226" t="s">
        <v>78</v>
      </c>
      <c r="AY1087" s="20" t="s">
        <v>193</v>
      </c>
      <c r="BE1087" s="227">
        <f>IF(N1087="základní",J1087,0)</f>
        <v>0</v>
      </c>
      <c r="BF1087" s="227">
        <f>IF(N1087="snížená",J1087,0)</f>
        <v>0</v>
      </c>
      <c r="BG1087" s="227">
        <f>IF(N1087="zákl. přenesená",J1087,0)</f>
        <v>0</v>
      </c>
      <c r="BH1087" s="227">
        <f>IF(N1087="sníž. přenesená",J1087,0)</f>
        <v>0</v>
      </c>
      <c r="BI1087" s="227">
        <f>IF(N1087="nulová",J1087,0)</f>
        <v>0</v>
      </c>
      <c r="BJ1087" s="20" t="s">
        <v>76</v>
      </c>
      <c r="BK1087" s="227">
        <f>ROUND(I1087*H1087,2)</f>
        <v>0</v>
      </c>
      <c r="BL1087" s="20" t="s">
        <v>323</v>
      </c>
      <c r="BM1087" s="226" t="s">
        <v>2550</v>
      </c>
    </row>
    <row r="1088" s="2" customFormat="1">
      <c r="A1088" s="41"/>
      <c r="B1088" s="42"/>
      <c r="C1088" s="43"/>
      <c r="D1088" s="228" t="s">
        <v>202</v>
      </c>
      <c r="E1088" s="43"/>
      <c r="F1088" s="229" t="s">
        <v>2551</v>
      </c>
      <c r="G1088" s="43"/>
      <c r="H1088" s="43"/>
      <c r="I1088" s="230"/>
      <c r="J1088" s="43"/>
      <c r="K1088" s="43"/>
      <c r="L1088" s="47"/>
      <c r="M1088" s="231"/>
      <c r="N1088" s="232"/>
      <c r="O1088" s="87"/>
      <c r="P1088" s="87"/>
      <c r="Q1088" s="87"/>
      <c r="R1088" s="87"/>
      <c r="S1088" s="87"/>
      <c r="T1088" s="88"/>
      <c r="U1088" s="41"/>
      <c r="V1088" s="41"/>
      <c r="W1088" s="41"/>
      <c r="X1088" s="41"/>
      <c r="Y1088" s="41"/>
      <c r="Z1088" s="41"/>
      <c r="AA1088" s="41"/>
      <c r="AB1088" s="41"/>
      <c r="AC1088" s="41"/>
      <c r="AD1088" s="41"/>
      <c r="AE1088" s="41"/>
      <c r="AT1088" s="20" t="s">
        <v>202</v>
      </c>
      <c r="AU1088" s="20" t="s">
        <v>78</v>
      </c>
    </row>
    <row r="1089" s="2" customFormat="1">
      <c r="A1089" s="41"/>
      <c r="B1089" s="42"/>
      <c r="C1089" s="43"/>
      <c r="D1089" s="233" t="s">
        <v>204</v>
      </c>
      <c r="E1089" s="43"/>
      <c r="F1089" s="234" t="s">
        <v>2552</v>
      </c>
      <c r="G1089" s="43"/>
      <c r="H1089" s="43"/>
      <c r="I1089" s="230"/>
      <c r="J1089" s="43"/>
      <c r="K1089" s="43"/>
      <c r="L1089" s="47"/>
      <c r="M1089" s="231"/>
      <c r="N1089" s="232"/>
      <c r="O1089" s="87"/>
      <c r="P1089" s="87"/>
      <c r="Q1089" s="87"/>
      <c r="R1089" s="87"/>
      <c r="S1089" s="87"/>
      <c r="T1089" s="88"/>
      <c r="U1089" s="41"/>
      <c r="V1089" s="41"/>
      <c r="W1089" s="41"/>
      <c r="X1089" s="41"/>
      <c r="Y1089" s="41"/>
      <c r="Z1089" s="41"/>
      <c r="AA1089" s="41"/>
      <c r="AB1089" s="41"/>
      <c r="AC1089" s="41"/>
      <c r="AD1089" s="41"/>
      <c r="AE1089" s="41"/>
      <c r="AT1089" s="20" t="s">
        <v>204</v>
      </c>
      <c r="AU1089" s="20" t="s">
        <v>78</v>
      </c>
    </row>
    <row r="1090" s="2" customFormat="1" ht="16.5" customHeight="1">
      <c r="A1090" s="41"/>
      <c r="B1090" s="42"/>
      <c r="C1090" s="215" t="s">
        <v>2553</v>
      </c>
      <c r="D1090" s="215" t="s">
        <v>195</v>
      </c>
      <c r="E1090" s="216" t="s">
        <v>2554</v>
      </c>
      <c r="F1090" s="217" t="s">
        <v>2555</v>
      </c>
      <c r="G1090" s="218" t="s">
        <v>408</v>
      </c>
      <c r="H1090" s="219">
        <v>161.69999999999999</v>
      </c>
      <c r="I1090" s="220"/>
      <c r="J1090" s="221">
        <f>ROUND(I1090*H1090,2)</f>
        <v>0</v>
      </c>
      <c r="K1090" s="217" t="s">
        <v>199</v>
      </c>
      <c r="L1090" s="47"/>
      <c r="M1090" s="222" t="s">
        <v>19</v>
      </c>
      <c r="N1090" s="223" t="s">
        <v>40</v>
      </c>
      <c r="O1090" s="87"/>
      <c r="P1090" s="224">
        <f>O1090*H1090</f>
        <v>0</v>
      </c>
      <c r="Q1090" s="224">
        <v>0.00017000000000000001</v>
      </c>
      <c r="R1090" s="224">
        <f>Q1090*H1090</f>
        <v>0.027489</v>
      </c>
      <c r="S1090" s="224">
        <v>0</v>
      </c>
      <c r="T1090" s="225">
        <f>S1090*H1090</f>
        <v>0</v>
      </c>
      <c r="U1090" s="41"/>
      <c r="V1090" s="41"/>
      <c r="W1090" s="41"/>
      <c r="X1090" s="41"/>
      <c r="Y1090" s="41"/>
      <c r="Z1090" s="41"/>
      <c r="AA1090" s="41"/>
      <c r="AB1090" s="41"/>
      <c r="AC1090" s="41"/>
      <c r="AD1090" s="41"/>
      <c r="AE1090" s="41"/>
      <c r="AR1090" s="226" t="s">
        <v>323</v>
      </c>
      <c r="AT1090" s="226" t="s">
        <v>195</v>
      </c>
      <c r="AU1090" s="226" t="s">
        <v>78</v>
      </c>
      <c r="AY1090" s="20" t="s">
        <v>193</v>
      </c>
      <c r="BE1090" s="227">
        <f>IF(N1090="základní",J1090,0)</f>
        <v>0</v>
      </c>
      <c r="BF1090" s="227">
        <f>IF(N1090="snížená",J1090,0)</f>
        <v>0</v>
      </c>
      <c r="BG1090" s="227">
        <f>IF(N1090="zákl. přenesená",J1090,0)</f>
        <v>0</v>
      </c>
      <c r="BH1090" s="227">
        <f>IF(N1090="sníž. přenesená",J1090,0)</f>
        <v>0</v>
      </c>
      <c r="BI1090" s="227">
        <f>IF(N1090="nulová",J1090,0)</f>
        <v>0</v>
      </c>
      <c r="BJ1090" s="20" t="s">
        <v>76</v>
      </c>
      <c r="BK1090" s="227">
        <f>ROUND(I1090*H1090,2)</f>
        <v>0</v>
      </c>
      <c r="BL1090" s="20" t="s">
        <v>323</v>
      </c>
      <c r="BM1090" s="226" t="s">
        <v>2556</v>
      </c>
    </row>
    <row r="1091" s="2" customFormat="1">
      <c r="A1091" s="41"/>
      <c r="B1091" s="42"/>
      <c r="C1091" s="43"/>
      <c r="D1091" s="228" t="s">
        <v>202</v>
      </c>
      <c r="E1091" s="43"/>
      <c r="F1091" s="229" t="s">
        <v>2557</v>
      </c>
      <c r="G1091" s="43"/>
      <c r="H1091" s="43"/>
      <c r="I1091" s="230"/>
      <c r="J1091" s="43"/>
      <c r="K1091" s="43"/>
      <c r="L1091" s="47"/>
      <c r="M1091" s="231"/>
      <c r="N1091" s="232"/>
      <c r="O1091" s="87"/>
      <c r="P1091" s="87"/>
      <c r="Q1091" s="87"/>
      <c r="R1091" s="87"/>
      <c r="S1091" s="87"/>
      <c r="T1091" s="88"/>
      <c r="U1091" s="41"/>
      <c r="V1091" s="41"/>
      <c r="W1091" s="41"/>
      <c r="X1091" s="41"/>
      <c r="Y1091" s="41"/>
      <c r="Z1091" s="41"/>
      <c r="AA1091" s="41"/>
      <c r="AB1091" s="41"/>
      <c r="AC1091" s="41"/>
      <c r="AD1091" s="41"/>
      <c r="AE1091" s="41"/>
      <c r="AT1091" s="20" t="s">
        <v>202</v>
      </c>
      <c r="AU1091" s="20" t="s">
        <v>78</v>
      </c>
    </row>
    <row r="1092" s="2" customFormat="1">
      <c r="A1092" s="41"/>
      <c r="B1092" s="42"/>
      <c r="C1092" s="43"/>
      <c r="D1092" s="233" t="s">
        <v>204</v>
      </c>
      <c r="E1092" s="43"/>
      <c r="F1092" s="234" t="s">
        <v>2558</v>
      </c>
      <c r="G1092" s="43"/>
      <c r="H1092" s="43"/>
      <c r="I1092" s="230"/>
      <c r="J1092" s="43"/>
      <c r="K1092" s="43"/>
      <c r="L1092" s="47"/>
      <c r="M1092" s="231"/>
      <c r="N1092" s="232"/>
      <c r="O1092" s="87"/>
      <c r="P1092" s="87"/>
      <c r="Q1092" s="87"/>
      <c r="R1092" s="87"/>
      <c r="S1092" s="87"/>
      <c r="T1092" s="88"/>
      <c r="U1092" s="41"/>
      <c r="V1092" s="41"/>
      <c r="W1092" s="41"/>
      <c r="X1092" s="41"/>
      <c r="Y1092" s="41"/>
      <c r="Z1092" s="41"/>
      <c r="AA1092" s="41"/>
      <c r="AB1092" s="41"/>
      <c r="AC1092" s="41"/>
      <c r="AD1092" s="41"/>
      <c r="AE1092" s="41"/>
      <c r="AT1092" s="20" t="s">
        <v>204</v>
      </c>
      <c r="AU1092" s="20" t="s">
        <v>78</v>
      </c>
    </row>
    <row r="1093" s="13" customFormat="1">
      <c r="A1093" s="13"/>
      <c r="B1093" s="235"/>
      <c r="C1093" s="236"/>
      <c r="D1093" s="228" t="s">
        <v>206</v>
      </c>
      <c r="E1093" s="237" t="s">
        <v>19</v>
      </c>
      <c r="F1093" s="238" t="s">
        <v>279</v>
      </c>
      <c r="G1093" s="236"/>
      <c r="H1093" s="237" t="s">
        <v>19</v>
      </c>
      <c r="I1093" s="239"/>
      <c r="J1093" s="236"/>
      <c r="K1093" s="236"/>
      <c r="L1093" s="240"/>
      <c r="M1093" s="241"/>
      <c r="N1093" s="242"/>
      <c r="O1093" s="242"/>
      <c r="P1093" s="242"/>
      <c r="Q1093" s="242"/>
      <c r="R1093" s="242"/>
      <c r="S1093" s="242"/>
      <c r="T1093" s="243"/>
      <c r="U1093" s="13"/>
      <c r="V1093" s="13"/>
      <c r="W1093" s="13"/>
      <c r="X1093" s="13"/>
      <c r="Y1093" s="13"/>
      <c r="Z1093" s="13"/>
      <c r="AA1093" s="13"/>
      <c r="AB1093" s="13"/>
      <c r="AC1093" s="13"/>
      <c r="AD1093" s="13"/>
      <c r="AE1093" s="13"/>
      <c r="AT1093" s="244" t="s">
        <v>206</v>
      </c>
      <c r="AU1093" s="244" t="s">
        <v>78</v>
      </c>
      <c r="AV1093" s="13" t="s">
        <v>76</v>
      </c>
      <c r="AW1093" s="13" t="s">
        <v>31</v>
      </c>
      <c r="AX1093" s="13" t="s">
        <v>69</v>
      </c>
      <c r="AY1093" s="244" t="s">
        <v>193</v>
      </c>
    </row>
    <row r="1094" s="13" customFormat="1">
      <c r="A1094" s="13"/>
      <c r="B1094" s="235"/>
      <c r="C1094" s="236"/>
      <c r="D1094" s="228" t="s">
        <v>206</v>
      </c>
      <c r="E1094" s="237" t="s">
        <v>19</v>
      </c>
      <c r="F1094" s="238" t="s">
        <v>2477</v>
      </c>
      <c r="G1094" s="236"/>
      <c r="H1094" s="237" t="s">
        <v>19</v>
      </c>
      <c r="I1094" s="239"/>
      <c r="J1094" s="236"/>
      <c r="K1094" s="236"/>
      <c r="L1094" s="240"/>
      <c r="M1094" s="241"/>
      <c r="N1094" s="242"/>
      <c r="O1094" s="242"/>
      <c r="P1094" s="242"/>
      <c r="Q1094" s="242"/>
      <c r="R1094" s="242"/>
      <c r="S1094" s="242"/>
      <c r="T1094" s="243"/>
      <c r="U1094" s="13"/>
      <c r="V1094" s="13"/>
      <c r="W1094" s="13"/>
      <c r="X1094" s="13"/>
      <c r="Y1094" s="13"/>
      <c r="Z1094" s="13"/>
      <c r="AA1094" s="13"/>
      <c r="AB1094" s="13"/>
      <c r="AC1094" s="13"/>
      <c r="AD1094" s="13"/>
      <c r="AE1094" s="13"/>
      <c r="AT1094" s="244" t="s">
        <v>206</v>
      </c>
      <c r="AU1094" s="244" t="s">
        <v>78</v>
      </c>
      <c r="AV1094" s="13" t="s">
        <v>76</v>
      </c>
      <c r="AW1094" s="13" t="s">
        <v>31</v>
      </c>
      <c r="AX1094" s="13" t="s">
        <v>69</v>
      </c>
      <c r="AY1094" s="244" t="s">
        <v>193</v>
      </c>
    </row>
    <row r="1095" s="14" customFormat="1">
      <c r="A1095" s="14"/>
      <c r="B1095" s="245"/>
      <c r="C1095" s="246"/>
      <c r="D1095" s="228" t="s">
        <v>206</v>
      </c>
      <c r="E1095" s="247" t="s">
        <v>19</v>
      </c>
      <c r="F1095" s="248" t="s">
        <v>590</v>
      </c>
      <c r="G1095" s="246"/>
      <c r="H1095" s="249">
        <v>4.2000000000000002</v>
      </c>
      <c r="I1095" s="250"/>
      <c r="J1095" s="246"/>
      <c r="K1095" s="246"/>
      <c r="L1095" s="251"/>
      <c r="M1095" s="252"/>
      <c r="N1095" s="253"/>
      <c r="O1095" s="253"/>
      <c r="P1095" s="253"/>
      <c r="Q1095" s="253"/>
      <c r="R1095" s="253"/>
      <c r="S1095" s="253"/>
      <c r="T1095" s="254"/>
      <c r="U1095" s="14"/>
      <c r="V1095" s="14"/>
      <c r="W1095" s="14"/>
      <c r="X1095" s="14"/>
      <c r="Y1095" s="14"/>
      <c r="Z1095" s="14"/>
      <c r="AA1095" s="14"/>
      <c r="AB1095" s="14"/>
      <c r="AC1095" s="14"/>
      <c r="AD1095" s="14"/>
      <c r="AE1095" s="14"/>
      <c r="AT1095" s="255" t="s">
        <v>206</v>
      </c>
      <c r="AU1095" s="255" t="s">
        <v>78</v>
      </c>
      <c r="AV1095" s="14" t="s">
        <v>78</v>
      </c>
      <c r="AW1095" s="14" t="s">
        <v>31</v>
      </c>
      <c r="AX1095" s="14" t="s">
        <v>69</v>
      </c>
      <c r="AY1095" s="255" t="s">
        <v>193</v>
      </c>
    </row>
    <row r="1096" s="14" customFormat="1">
      <c r="A1096" s="14"/>
      <c r="B1096" s="245"/>
      <c r="C1096" s="246"/>
      <c r="D1096" s="228" t="s">
        <v>206</v>
      </c>
      <c r="E1096" s="247" t="s">
        <v>19</v>
      </c>
      <c r="F1096" s="248" t="s">
        <v>2478</v>
      </c>
      <c r="G1096" s="246"/>
      <c r="H1096" s="249">
        <v>105.5</v>
      </c>
      <c r="I1096" s="250"/>
      <c r="J1096" s="246"/>
      <c r="K1096" s="246"/>
      <c r="L1096" s="251"/>
      <c r="M1096" s="252"/>
      <c r="N1096" s="253"/>
      <c r="O1096" s="253"/>
      <c r="P1096" s="253"/>
      <c r="Q1096" s="253"/>
      <c r="R1096" s="253"/>
      <c r="S1096" s="253"/>
      <c r="T1096" s="254"/>
      <c r="U1096" s="14"/>
      <c r="V1096" s="14"/>
      <c r="W1096" s="14"/>
      <c r="X1096" s="14"/>
      <c r="Y1096" s="14"/>
      <c r="Z1096" s="14"/>
      <c r="AA1096" s="14"/>
      <c r="AB1096" s="14"/>
      <c r="AC1096" s="14"/>
      <c r="AD1096" s="14"/>
      <c r="AE1096" s="14"/>
      <c r="AT1096" s="255" t="s">
        <v>206</v>
      </c>
      <c r="AU1096" s="255" t="s">
        <v>78</v>
      </c>
      <c r="AV1096" s="14" t="s">
        <v>78</v>
      </c>
      <c r="AW1096" s="14" t="s">
        <v>31</v>
      </c>
      <c r="AX1096" s="14" t="s">
        <v>69</v>
      </c>
      <c r="AY1096" s="255" t="s">
        <v>193</v>
      </c>
    </row>
    <row r="1097" s="14" customFormat="1">
      <c r="A1097" s="14"/>
      <c r="B1097" s="245"/>
      <c r="C1097" s="246"/>
      <c r="D1097" s="228" t="s">
        <v>206</v>
      </c>
      <c r="E1097" s="247" t="s">
        <v>19</v>
      </c>
      <c r="F1097" s="248" t="s">
        <v>2559</v>
      </c>
      <c r="G1097" s="246"/>
      <c r="H1097" s="249">
        <v>52</v>
      </c>
      <c r="I1097" s="250"/>
      <c r="J1097" s="246"/>
      <c r="K1097" s="246"/>
      <c r="L1097" s="251"/>
      <c r="M1097" s="252"/>
      <c r="N1097" s="253"/>
      <c r="O1097" s="253"/>
      <c r="P1097" s="253"/>
      <c r="Q1097" s="253"/>
      <c r="R1097" s="253"/>
      <c r="S1097" s="253"/>
      <c r="T1097" s="254"/>
      <c r="U1097" s="14"/>
      <c r="V1097" s="14"/>
      <c r="W1097" s="14"/>
      <c r="X1097" s="14"/>
      <c r="Y1097" s="14"/>
      <c r="Z1097" s="14"/>
      <c r="AA1097" s="14"/>
      <c r="AB1097" s="14"/>
      <c r="AC1097" s="14"/>
      <c r="AD1097" s="14"/>
      <c r="AE1097" s="14"/>
      <c r="AT1097" s="255" t="s">
        <v>206</v>
      </c>
      <c r="AU1097" s="255" t="s">
        <v>78</v>
      </c>
      <c r="AV1097" s="14" t="s">
        <v>78</v>
      </c>
      <c r="AW1097" s="14" t="s">
        <v>31</v>
      </c>
      <c r="AX1097" s="14" t="s">
        <v>69</v>
      </c>
      <c r="AY1097" s="255" t="s">
        <v>193</v>
      </c>
    </row>
    <row r="1098" s="15" customFormat="1">
      <c r="A1098" s="15"/>
      <c r="B1098" s="256"/>
      <c r="C1098" s="257"/>
      <c r="D1098" s="228" t="s">
        <v>206</v>
      </c>
      <c r="E1098" s="258" t="s">
        <v>19</v>
      </c>
      <c r="F1098" s="259" t="s">
        <v>218</v>
      </c>
      <c r="G1098" s="257"/>
      <c r="H1098" s="260">
        <v>161.69999999999999</v>
      </c>
      <c r="I1098" s="261"/>
      <c r="J1098" s="257"/>
      <c r="K1098" s="257"/>
      <c r="L1098" s="262"/>
      <c r="M1098" s="263"/>
      <c r="N1098" s="264"/>
      <c r="O1098" s="264"/>
      <c r="P1098" s="264"/>
      <c r="Q1098" s="264"/>
      <c r="R1098" s="264"/>
      <c r="S1098" s="264"/>
      <c r="T1098" s="265"/>
      <c r="U1098" s="15"/>
      <c r="V1098" s="15"/>
      <c r="W1098" s="15"/>
      <c r="X1098" s="15"/>
      <c r="Y1098" s="15"/>
      <c r="Z1098" s="15"/>
      <c r="AA1098" s="15"/>
      <c r="AB1098" s="15"/>
      <c r="AC1098" s="15"/>
      <c r="AD1098" s="15"/>
      <c r="AE1098" s="15"/>
      <c r="AT1098" s="266" t="s">
        <v>206</v>
      </c>
      <c r="AU1098" s="266" t="s">
        <v>78</v>
      </c>
      <c r="AV1098" s="15" t="s">
        <v>200</v>
      </c>
      <c r="AW1098" s="15" t="s">
        <v>31</v>
      </c>
      <c r="AX1098" s="15" t="s">
        <v>76</v>
      </c>
      <c r="AY1098" s="266" t="s">
        <v>193</v>
      </c>
    </row>
    <row r="1099" s="2" customFormat="1" ht="16.5" customHeight="1">
      <c r="A1099" s="41"/>
      <c r="B1099" s="42"/>
      <c r="C1099" s="274" t="s">
        <v>2560</v>
      </c>
      <c r="D1099" s="274" t="s">
        <v>1765</v>
      </c>
      <c r="E1099" s="275" t="s">
        <v>2561</v>
      </c>
      <c r="F1099" s="276" t="s">
        <v>2562</v>
      </c>
      <c r="G1099" s="277" t="s">
        <v>408</v>
      </c>
      <c r="H1099" s="278">
        <v>161.69999999999999</v>
      </c>
      <c r="I1099" s="279"/>
      <c r="J1099" s="280">
        <f>ROUND(I1099*H1099,2)</f>
        <v>0</v>
      </c>
      <c r="K1099" s="276" t="s">
        <v>199</v>
      </c>
      <c r="L1099" s="281"/>
      <c r="M1099" s="282" t="s">
        <v>19</v>
      </c>
      <c r="N1099" s="283" t="s">
        <v>40</v>
      </c>
      <c r="O1099" s="87"/>
      <c r="P1099" s="224">
        <f>O1099*H1099</f>
        <v>0</v>
      </c>
      <c r="Q1099" s="224">
        <v>0.00051000000000000004</v>
      </c>
      <c r="R1099" s="224">
        <f>Q1099*H1099</f>
        <v>0.082466999999999999</v>
      </c>
      <c r="S1099" s="224">
        <v>0</v>
      </c>
      <c r="T1099" s="225">
        <f>S1099*H1099</f>
        <v>0</v>
      </c>
      <c r="U1099" s="41"/>
      <c r="V1099" s="41"/>
      <c r="W1099" s="41"/>
      <c r="X1099" s="41"/>
      <c r="Y1099" s="41"/>
      <c r="Z1099" s="41"/>
      <c r="AA1099" s="41"/>
      <c r="AB1099" s="41"/>
      <c r="AC1099" s="41"/>
      <c r="AD1099" s="41"/>
      <c r="AE1099" s="41"/>
      <c r="AR1099" s="226" t="s">
        <v>449</v>
      </c>
      <c r="AT1099" s="226" t="s">
        <v>1765</v>
      </c>
      <c r="AU1099" s="226" t="s">
        <v>78</v>
      </c>
      <c r="AY1099" s="20" t="s">
        <v>193</v>
      </c>
      <c r="BE1099" s="227">
        <f>IF(N1099="základní",J1099,0)</f>
        <v>0</v>
      </c>
      <c r="BF1099" s="227">
        <f>IF(N1099="snížená",J1099,0)</f>
        <v>0</v>
      </c>
      <c r="BG1099" s="227">
        <f>IF(N1099="zákl. přenesená",J1099,0)</f>
        <v>0</v>
      </c>
      <c r="BH1099" s="227">
        <f>IF(N1099="sníž. přenesená",J1099,0)</f>
        <v>0</v>
      </c>
      <c r="BI1099" s="227">
        <f>IF(N1099="nulová",J1099,0)</f>
        <v>0</v>
      </c>
      <c r="BJ1099" s="20" t="s">
        <v>76</v>
      </c>
      <c r="BK1099" s="227">
        <f>ROUND(I1099*H1099,2)</f>
        <v>0</v>
      </c>
      <c r="BL1099" s="20" t="s">
        <v>323</v>
      </c>
      <c r="BM1099" s="226" t="s">
        <v>2563</v>
      </c>
    </row>
    <row r="1100" s="2" customFormat="1">
      <c r="A1100" s="41"/>
      <c r="B1100" s="42"/>
      <c r="C1100" s="43"/>
      <c r="D1100" s="228" t="s">
        <v>202</v>
      </c>
      <c r="E1100" s="43"/>
      <c r="F1100" s="229" t="s">
        <v>2562</v>
      </c>
      <c r="G1100" s="43"/>
      <c r="H1100" s="43"/>
      <c r="I1100" s="230"/>
      <c r="J1100" s="43"/>
      <c r="K1100" s="43"/>
      <c r="L1100" s="47"/>
      <c r="M1100" s="231"/>
      <c r="N1100" s="232"/>
      <c r="O1100" s="87"/>
      <c r="P1100" s="87"/>
      <c r="Q1100" s="87"/>
      <c r="R1100" s="87"/>
      <c r="S1100" s="87"/>
      <c r="T1100" s="88"/>
      <c r="U1100" s="41"/>
      <c r="V1100" s="41"/>
      <c r="W1100" s="41"/>
      <c r="X1100" s="41"/>
      <c r="Y1100" s="41"/>
      <c r="Z1100" s="41"/>
      <c r="AA1100" s="41"/>
      <c r="AB1100" s="41"/>
      <c r="AC1100" s="41"/>
      <c r="AD1100" s="41"/>
      <c r="AE1100" s="41"/>
      <c r="AT1100" s="20" t="s">
        <v>202</v>
      </c>
      <c r="AU1100" s="20" t="s">
        <v>78</v>
      </c>
    </row>
    <row r="1101" s="2" customFormat="1" ht="16.5" customHeight="1">
      <c r="A1101" s="41"/>
      <c r="B1101" s="42"/>
      <c r="C1101" s="215" t="s">
        <v>2564</v>
      </c>
      <c r="D1101" s="215" t="s">
        <v>195</v>
      </c>
      <c r="E1101" s="216" t="s">
        <v>2565</v>
      </c>
      <c r="F1101" s="217" t="s">
        <v>2566</v>
      </c>
      <c r="G1101" s="218" t="s">
        <v>343</v>
      </c>
      <c r="H1101" s="219">
        <v>52</v>
      </c>
      <c r="I1101" s="220"/>
      <c r="J1101" s="221">
        <f>ROUND(I1101*H1101,2)</f>
        <v>0</v>
      </c>
      <c r="K1101" s="217" t="s">
        <v>199</v>
      </c>
      <c r="L1101" s="47"/>
      <c r="M1101" s="222" t="s">
        <v>19</v>
      </c>
      <c r="N1101" s="223" t="s">
        <v>40</v>
      </c>
      <c r="O1101" s="87"/>
      <c r="P1101" s="224">
        <f>O1101*H1101</f>
        <v>0</v>
      </c>
      <c r="Q1101" s="224">
        <v>0.00017000000000000001</v>
      </c>
      <c r="R1101" s="224">
        <f>Q1101*H1101</f>
        <v>0.0088400000000000006</v>
      </c>
      <c r="S1101" s="224">
        <v>0</v>
      </c>
      <c r="T1101" s="225">
        <f>S1101*H1101</f>
        <v>0</v>
      </c>
      <c r="U1101" s="41"/>
      <c r="V1101" s="41"/>
      <c r="W1101" s="41"/>
      <c r="X1101" s="41"/>
      <c r="Y1101" s="41"/>
      <c r="Z1101" s="41"/>
      <c r="AA1101" s="41"/>
      <c r="AB1101" s="41"/>
      <c r="AC1101" s="41"/>
      <c r="AD1101" s="41"/>
      <c r="AE1101" s="41"/>
      <c r="AR1101" s="226" t="s">
        <v>323</v>
      </c>
      <c r="AT1101" s="226" t="s">
        <v>195</v>
      </c>
      <c r="AU1101" s="226" t="s">
        <v>78</v>
      </c>
      <c r="AY1101" s="20" t="s">
        <v>193</v>
      </c>
      <c r="BE1101" s="227">
        <f>IF(N1101="základní",J1101,0)</f>
        <v>0</v>
      </c>
      <c r="BF1101" s="227">
        <f>IF(N1101="snížená",J1101,0)</f>
        <v>0</v>
      </c>
      <c r="BG1101" s="227">
        <f>IF(N1101="zákl. přenesená",J1101,0)</f>
        <v>0</v>
      </c>
      <c r="BH1101" s="227">
        <f>IF(N1101="sníž. přenesená",J1101,0)</f>
        <v>0</v>
      </c>
      <c r="BI1101" s="227">
        <f>IF(N1101="nulová",J1101,0)</f>
        <v>0</v>
      </c>
      <c r="BJ1101" s="20" t="s">
        <v>76</v>
      </c>
      <c r="BK1101" s="227">
        <f>ROUND(I1101*H1101,2)</f>
        <v>0</v>
      </c>
      <c r="BL1101" s="20" t="s">
        <v>323</v>
      </c>
      <c r="BM1101" s="226" t="s">
        <v>2567</v>
      </c>
    </row>
    <row r="1102" s="2" customFormat="1">
      <c r="A1102" s="41"/>
      <c r="B1102" s="42"/>
      <c r="C1102" s="43"/>
      <c r="D1102" s="228" t="s">
        <v>202</v>
      </c>
      <c r="E1102" s="43"/>
      <c r="F1102" s="229" t="s">
        <v>2568</v>
      </c>
      <c r="G1102" s="43"/>
      <c r="H1102" s="43"/>
      <c r="I1102" s="230"/>
      <c r="J1102" s="43"/>
      <c r="K1102" s="43"/>
      <c r="L1102" s="47"/>
      <c r="M1102" s="231"/>
      <c r="N1102" s="232"/>
      <c r="O1102" s="87"/>
      <c r="P1102" s="87"/>
      <c r="Q1102" s="87"/>
      <c r="R1102" s="87"/>
      <c r="S1102" s="87"/>
      <c r="T1102" s="88"/>
      <c r="U1102" s="41"/>
      <c r="V1102" s="41"/>
      <c r="W1102" s="41"/>
      <c r="X1102" s="41"/>
      <c r="Y1102" s="41"/>
      <c r="Z1102" s="41"/>
      <c r="AA1102" s="41"/>
      <c r="AB1102" s="41"/>
      <c r="AC1102" s="41"/>
      <c r="AD1102" s="41"/>
      <c r="AE1102" s="41"/>
      <c r="AT1102" s="20" t="s">
        <v>202</v>
      </c>
      <c r="AU1102" s="20" t="s">
        <v>78</v>
      </c>
    </row>
    <row r="1103" s="2" customFormat="1">
      <c r="A1103" s="41"/>
      <c r="B1103" s="42"/>
      <c r="C1103" s="43"/>
      <c r="D1103" s="233" t="s">
        <v>204</v>
      </c>
      <c r="E1103" s="43"/>
      <c r="F1103" s="234" t="s">
        <v>2569</v>
      </c>
      <c r="G1103" s="43"/>
      <c r="H1103" s="43"/>
      <c r="I1103" s="230"/>
      <c r="J1103" s="43"/>
      <c r="K1103" s="43"/>
      <c r="L1103" s="47"/>
      <c r="M1103" s="231"/>
      <c r="N1103" s="232"/>
      <c r="O1103" s="87"/>
      <c r="P1103" s="87"/>
      <c r="Q1103" s="87"/>
      <c r="R1103" s="87"/>
      <c r="S1103" s="87"/>
      <c r="T1103" s="88"/>
      <c r="U1103" s="41"/>
      <c r="V1103" s="41"/>
      <c r="W1103" s="41"/>
      <c r="X1103" s="41"/>
      <c r="Y1103" s="41"/>
      <c r="Z1103" s="41"/>
      <c r="AA1103" s="41"/>
      <c r="AB1103" s="41"/>
      <c r="AC1103" s="41"/>
      <c r="AD1103" s="41"/>
      <c r="AE1103" s="41"/>
      <c r="AT1103" s="20" t="s">
        <v>204</v>
      </c>
      <c r="AU1103" s="20" t="s">
        <v>78</v>
      </c>
    </row>
    <row r="1104" s="13" customFormat="1">
      <c r="A1104" s="13"/>
      <c r="B1104" s="235"/>
      <c r="C1104" s="236"/>
      <c r="D1104" s="228" t="s">
        <v>206</v>
      </c>
      <c r="E1104" s="237" t="s">
        <v>19</v>
      </c>
      <c r="F1104" s="238" t="s">
        <v>279</v>
      </c>
      <c r="G1104" s="236"/>
      <c r="H1104" s="237" t="s">
        <v>19</v>
      </c>
      <c r="I1104" s="239"/>
      <c r="J1104" s="236"/>
      <c r="K1104" s="236"/>
      <c r="L1104" s="240"/>
      <c r="M1104" s="241"/>
      <c r="N1104" s="242"/>
      <c r="O1104" s="242"/>
      <c r="P1104" s="242"/>
      <c r="Q1104" s="242"/>
      <c r="R1104" s="242"/>
      <c r="S1104" s="242"/>
      <c r="T1104" s="243"/>
      <c r="U1104" s="13"/>
      <c r="V1104" s="13"/>
      <c r="W1104" s="13"/>
      <c r="X1104" s="13"/>
      <c r="Y1104" s="13"/>
      <c r="Z1104" s="13"/>
      <c r="AA1104" s="13"/>
      <c r="AB1104" s="13"/>
      <c r="AC1104" s="13"/>
      <c r="AD1104" s="13"/>
      <c r="AE1104" s="13"/>
      <c r="AT1104" s="244" t="s">
        <v>206</v>
      </c>
      <c r="AU1104" s="244" t="s">
        <v>78</v>
      </c>
      <c r="AV1104" s="13" t="s">
        <v>76</v>
      </c>
      <c r="AW1104" s="13" t="s">
        <v>31</v>
      </c>
      <c r="AX1104" s="13" t="s">
        <v>69</v>
      </c>
      <c r="AY1104" s="244" t="s">
        <v>193</v>
      </c>
    </row>
    <row r="1105" s="13" customFormat="1">
      <c r="A1105" s="13"/>
      <c r="B1105" s="235"/>
      <c r="C1105" s="236"/>
      <c r="D1105" s="228" t="s">
        <v>206</v>
      </c>
      <c r="E1105" s="237" t="s">
        <v>19</v>
      </c>
      <c r="F1105" s="238" t="s">
        <v>1346</v>
      </c>
      <c r="G1105" s="236"/>
      <c r="H1105" s="237" t="s">
        <v>19</v>
      </c>
      <c r="I1105" s="239"/>
      <c r="J1105" s="236"/>
      <c r="K1105" s="236"/>
      <c r="L1105" s="240"/>
      <c r="M1105" s="241"/>
      <c r="N1105" s="242"/>
      <c r="O1105" s="242"/>
      <c r="P1105" s="242"/>
      <c r="Q1105" s="242"/>
      <c r="R1105" s="242"/>
      <c r="S1105" s="242"/>
      <c r="T1105" s="243"/>
      <c r="U1105" s="13"/>
      <c r="V1105" s="13"/>
      <c r="W1105" s="13"/>
      <c r="X1105" s="13"/>
      <c r="Y1105" s="13"/>
      <c r="Z1105" s="13"/>
      <c r="AA1105" s="13"/>
      <c r="AB1105" s="13"/>
      <c r="AC1105" s="13"/>
      <c r="AD1105" s="13"/>
      <c r="AE1105" s="13"/>
      <c r="AT1105" s="244" t="s">
        <v>206</v>
      </c>
      <c r="AU1105" s="244" t="s">
        <v>78</v>
      </c>
      <c r="AV1105" s="13" t="s">
        <v>76</v>
      </c>
      <c r="AW1105" s="13" t="s">
        <v>31</v>
      </c>
      <c r="AX1105" s="13" t="s">
        <v>69</v>
      </c>
      <c r="AY1105" s="244" t="s">
        <v>193</v>
      </c>
    </row>
    <row r="1106" s="14" customFormat="1">
      <c r="A1106" s="14"/>
      <c r="B1106" s="245"/>
      <c r="C1106" s="246"/>
      <c r="D1106" s="228" t="s">
        <v>206</v>
      </c>
      <c r="E1106" s="247" t="s">
        <v>19</v>
      </c>
      <c r="F1106" s="248" t="s">
        <v>200</v>
      </c>
      <c r="G1106" s="246"/>
      <c r="H1106" s="249">
        <v>4</v>
      </c>
      <c r="I1106" s="250"/>
      <c r="J1106" s="246"/>
      <c r="K1106" s="246"/>
      <c r="L1106" s="251"/>
      <c r="M1106" s="252"/>
      <c r="N1106" s="253"/>
      <c r="O1106" s="253"/>
      <c r="P1106" s="253"/>
      <c r="Q1106" s="253"/>
      <c r="R1106" s="253"/>
      <c r="S1106" s="253"/>
      <c r="T1106" s="254"/>
      <c r="U1106" s="14"/>
      <c r="V1106" s="14"/>
      <c r="W1106" s="14"/>
      <c r="X1106" s="14"/>
      <c r="Y1106" s="14"/>
      <c r="Z1106" s="14"/>
      <c r="AA1106" s="14"/>
      <c r="AB1106" s="14"/>
      <c r="AC1106" s="14"/>
      <c r="AD1106" s="14"/>
      <c r="AE1106" s="14"/>
      <c r="AT1106" s="255" t="s">
        <v>206</v>
      </c>
      <c r="AU1106" s="255" t="s">
        <v>78</v>
      </c>
      <c r="AV1106" s="14" t="s">
        <v>78</v>
      </c>
      <c r="AW1106" s="14" t="s">
        <v>31</v>
      </c>
      <c r="AX1106" s="14" t="s">
        <v>69</v>
      </c>
      <c r="AY1106" s="255" t="s">
        <v>193</v>
      </c>
    </row>
    <row r="1107" s="13" customFormat="1">
      <c r="A1107" s="13"/>
      <c r="B1107" s="235"/>
      <c r="C1107" s="236"/>
      <c r="D1107" s="228" t="s">
        <v>206</v>
      </c>
      <c r="E1107" s="237" t="s">
        <v>19</v>
      </c>
      <c r="F1107" s="238" t="s">
        <v>1951</v>
      </c>
      <c r="G1107" s="236"/>
      <c r="H1107" s="237" t="s">
        <v>19</v>
      </c>
      <c r="I1107" s="239"/>
      <c r="J1107" s="236"/>
      <c r="K1107" s="236"/>
      <c r="L1107" s="240"/>
      <c r="M1107" s="241"/>
      <c r="N1107" s="242"/>
      <c r="O1107" s="242"/>
      <c r="P1107" s="242"/>
      <c r="Q1107" s="242"/>
      <c r="R1107" s="242"/>
      <c r="S1107" s="242"/>
      <c r="T1107" s="243"/>
      <c r="U1107" s="13"/>
      <c r="V1107" s="13"/>
      <c r="W1107" s="13"/>
      <c r="X1107" s="13"/>
      <c r="Y1107" s="13"/>
      <c r="Z1107" s="13"/>
      <c r="AA1107" s="13"/>
      <c r="AB1107" s="13"/>
      <c r="AC1107" s="13"/>
      <c r="AD1107" s="13"/>
      <c r="AE1107" s="13"/>
      <c r="AT1107" s="244" t="s">
        <v>206</v>
      </c>
      <c r="AU1107" s="244" t="s">
        <v>78</v>
      </c>
      <c r="AV1107" s="13" t="s">
        <v>76</v>
      </c>
      <c r="AW1107" s="13" t="s">
        <v>31</v>
      </c>
      <c r="AX1107" s="13" t="s">
        <v>69</v>
      </c>
      <c r="AY1107" s="244" t="s">
        <v>193</v>
      </c>
    </row>
    <row r="1108" s="14" customFormat="1">
      <c r="A1108" s="14"/>
      <c r="B1108" s="245"/>
      <c r="C1108" s="246"/>
      <c r="D1108" s="228" t="s">
        <v>206</v>
      </c>
      <c r="E1108" s="247" t="s">
        <v>19</v>
      </c>
      <c r="F1108" s="248" t="s">
        <v>307</v>
      </c>
      <c r="G1108" s="246"/>
      <c r="H1108" s="249">
        <v>14</v>
      </c>
      <c r="I1108" s="250"/>
      <c r="J1108" s="246"/>
      <c r="K1108" s="246"/>
      <c r="L1108" s="251"/>
      <c r="M1108" s="252"/>
      <c r="N1108" s="253"/>
      <c r="O1108" s="253"/>
      <c r="P1108" s="253"/>
      <c r="Q1108" s="253"/>
      <c r="R1108" s="253"/>
      <c r="S1108" s="253"/>
      <c r="T1108" s="254"/>
      <c r="U1108" s="14"/>
      <c r="V1108" s="14"/>
      <c r="W1108" s="14"/>
      <c r="X1108" s="14"/>
      <c r="Y1108" s="14"/>
      <c r="Z1108" s="14"/>
      <c r="AA1108" s="14"/>
      <c r="AB1108" s="14"/>
      <c r="AC1108" s="14"/>
      <c r="AD1108" s="14"/>
      <c r="AE1108" s="14"/>
      <c r="AT1108" s="255" t="s">
        <v>206</v>
      </c>
      <c r="AU1108" s="255" t="s">
        <v>78</v>
      </c>
      <c r="AV1108" s="14" t="s">
        <v>78</v>
      </c>
      <c r="AW1108" s="14" t="s">
        <v>31</v>
      </c>
      <c r="AX1108" s="14" t="s">
        <v>69</v>
      </c>
      <c r="AY1108" s="255" t="s">
        <v>193</v>
      </c>
    </row>
    <row r="1109" s="13" customFormat="1">
      <c r="A1109" s="13"/>
      <c r="B1109" s="235"/>
      <c r="C1109" s="236"/>
      <c r="D1109" s="228" t="s">
        <v>206</v>
      </c>
      <c r="E1109" s="237" t="s">
        <v>19</v>
      </c>
      <c r="F1109" s="238" t="s">
        <v>1674</v>
      </c>
      <c r="G1109" s="236"/>
      <c r="H1109" s="237" t="s">
        <v>19</v>
      </c>
      <c r="I1109" s="239"/>
      <c r="J1109" s="236"/>
      <c r="K1109" s="236"/>
      <c r="L1109" s="240"/>
      <c r="M1109" s="241"/>
      <c r="N1109" s="242"/>
      <c r="O1109" s="242"/>
      <c r="P1109" s="242"/>
      <c r="Q1109" s="242"/>
      <c r="R1109" s="242"/>
      <c r="S1109" s="242"/>
      <c r="T1109" s="243"/>
      <c r="U1109" s="13"/>
      <c r="V1109" s="13"/>
      <c r="W1109" s="13"/>
      <c r="X1109" s="13"/>
      <c r="Y1109" s="13"/>
      <c r="Z1109" s="13"/>
      <c r="AA1109" s="13"/>
      <c r="AB1109" s="13"/>
      <c r="AC1109" s="13"/>
      <c r="AD1109" s="13"/>
      <c r="AE1109" s="13"/>
      <c r="AT1109" s="244" t="s">
        <v>206</v>
      </c>
      <c r="AU1109" s="244" t="s">
        <v>78</v>
      </c>
      <c r="AV1109" s="13" t="s">
        <v>76</v>
      </c>
      <c r="AW1109" s="13" t="s">
        <v>31</v>
      </c>
      <c r="AX1109" s="13" t="s">
        <v>69</v>
      </c>
      <c r="AY1109" s="244" t="s">
        <v>193</v>
      </c>
    </row>
    <row r="1110" s="14" customFormat="1">
      <c r="A1110" s="14"/>
      <c r="B1110" s="245"/>
      <c r="C1110" s="246"/>
      <c r="D1110" s="228" t="s">
        <v>206</v>
      </c>
      <c r="E1110" s="247" t="s">
        <v>19</v>
      </c>
      <c r="F1110" s="248" t="s">
        <v>265</v>
      </c>
      <c r="G1110" s="246"/>
      <c r="H1110" s="249">
        <v>8</v>
      </c>
      <c r="I1110" s="250"/>
      <c r="J1110" s="246"/>
      <c r="K1110" s="246"/>
      <c r="L1110" s="251"/>
      <c r="M1110" s="252"/>
      <c r="N1110" s="253"/>
      <c r="O1110" s="253"/>
      <c r="P1110" s="253"/>
      <c r="Q1110" s="253"/>
      <c r="R1110" s="253"/>
      <c r="S1110" s="253"/>
      <c r="T1110" s="254"/>
      <c r="U1110" s="14"/>
      <c r="V1110" s="14"/>
      <c r="W1110" s="14"/>
      <c r="X1110" s="14"/>
      <c r="Y1110" s="14"/>
      <c r="Z1110" s="14"/>
      <c r="AA1110" s="14"/>
      <c r="AB1110" s="14"/>
      <c r="AC1110" s="14"/>
      <c r="AD1110" s="14"/>
      <c r="AE1110" s="14"/>
      <c r="AT1110" s="255" t="s">
        <v>206</v>
      </c>
      <c r="AU1110" s="255" t="s">
        <v>78</v>
      </c>
      <c r="AV1110" s="14" t="s">
        <v>78</v>
      </c>
      <c r="AW1110" s="14" t="s">
        <v>31</v>
      </c>
      <c r="AX1110" s="14" t="s">
        <v>69</v>
      </c>
      <c r="AY1110" s="255" t="s">
        <v>193</v>
      </c>
    </row>
    <row r="1111" s="13" customFormat="1">
      <c r="A1111" s="13"/>
      <c r="B1111" s="235"/>
      <c r="C1111" s="236"/>
      <c r="D1111" s="228" t="s">
        <v>206</v>
      </c>
      <c r="E1111" s="237" t="s">
        <v>19</v>
      </c>
      <c r="F1111" s="238" t="s">
        <v>1960</v>
      </c>
      <c r="G1111" s="236"/>
      <c r="H1111" s="237" t="s">
        <v>19</v>
      </c>
      <c r="I1111" s="239"/>
      <c r="J1111" s="236"/>
      <c r="K1111" s="236"/>
      <c r="L1111" s="240"/>
      <c r="M1111" s="241"/>
      <c r="N1111" s="242"/>
      <c r="O1111" s="242"/>
      <c r="P1111" s="242"/>
      <c r="Q1111" s="242"/>
      <c r="R1111" s="242"/>
      <c r="S1111" s="242"/>
      <c r="T1111" s="243"/>
      <c r="U1111" s="13"/>
      <c r="V1111" s="13"/>
      <c r="W1111" s="13"/>
      <c r="X1111" s="13"/>
      <c r="Y1111" s="13"/>
      <c r="Z1111" s="13"/>
      <c r="AA1111" s="13"/>
      <c r="AB1111" s="13"/>
      <c r="AC1111" s="13"/>
      <c r="AD1111" s="13"/>
      <c r="AE1111" s="13"/>
      <c r="AT1111" s="244" t="s">
        <v>206</v>
      </c>
      <c r="AU1111" s="244" t="s">
        <v>78</v>
      </c>
      <c r="AV1111" s="13" t="s">
        <v>76</v>
      </c>
      <c r="AW1111" s="13" t="s">
        <v>31</v>
      </c>
      <c r="AX1111" s="13" t="s">
        <v>69</v>
      </c>
      <c r="AY1111" s="244" t="s">
        <v>193</v>
      </c>
    </row>
    <row r="1112" s="14" customFormat="1">
      <c r="A1112" s="14"/>
      <c r="B1112" s="245"/>
      <c r="C1112" s="246"/>
      <c r="D1112" s="228" t="s">
        <v>206</v>
      </c>
      <c r="E1112" s="247" t="s">
        <v>19</v>
      </c>
      <c r="F1112" s="248" t="s">
        <v>397</v>
      </c>
      <c r="G1112" s="246"/>
      <c r="H1112" s="249">
        <v>26</v>
      </c>
      <c r="I1112" s="250"/>
      <c r="J1112" s="246"/>
      <c r="K1112" s="246"/>
      <c r="L1112" s="251"/>
      <c r="M1112" s="252"/>
      <c r="N1112" s="253"/>
      <c r="O1112" s="253"/>
      <c r="P1112" s="253"/>
      <c r="Q1112" s="253"/>
      <c r="R1112" s="253"/>
      <c r="S1112" s="253"/>
      <c r="T1112" s="254"/>
      <c r="U1112" s="14"/>
      <c r="V1112" s="14"/>
      <c r="W1112" s="14"/>
      <c r="X1112" s="14"/>
      <c r="Y1112" s="14"/>
      <c r="Z1112" s="14"/>
      <c r="AA1112" s="14"/>
      <c r="AB1112" s="14"/>
      <c r="AC1112" s="14"/>
      <c r="AD1112" s="14"/>
      <c r="AE1112" s="14"/>
      <c r="AT1112" s="255" t="s">
        <v>206</v>
      </c>
      <c r="AU1112" s="255" t="s">
        <v>78</v>
      </c>
      <c r="AV1112" s="14" t="s">
        <v>78</v>
      </c>
      <c r="AW1112" s="14" t="s">
        <v>31</v>
      </c>
      <c r="AX1112" s="14" t="s">
        <v>69</v>
      </c>
      <c r="AY1112" s="255" t="s">
        <v>193</v>
      </c>
    </row>
    <row r="1113" s="15" customFormat="1">
      <c r="A1113" s="15"/>
      <c r="B1113" s="256"/>
      <c r="C1113" s="257"/>
      <c r="D1113" s="228" t="s">
        <v>206</v>
      </c>
      <c r="E1113" s="258" t="s">
        <v>19</v>
      </c>
      <c r="F1113" s="259" t="s">
        <v>218</v>
      </c>
      <c r="G1113" s="257"/>
      <c r="H1113" s="260">
        <v>52</v>
      </c>
      <c r="I1113" s="261"/>
      <c r="J1113" s="257"/>
      <c r="K1113" s="257"/>
      <c r="L1113" s="262"/>
      <c r="M1113" s="263"/>
      <c r="N1113" s="264"/>
      <c r="O1113" s="264"/>
      <c r="P1113" s="264"/>
      <c r="Q1113" s="264"/>
      <c r="R1113" s="264"/>
      <c r="S1113" s="264"/>
      <c r="T1113" s="265"/>
      <c r="U1113" s="15"/>
      <c r="V1113" s="15"/>
      <c r="W1113" s="15"/>
      <c r="X1113" s="15"/>
      <c r="Y1113" s="15"/>
      <c r="Z1113" s="15"/>
      <c r="AA1113" s="15"/>
      <c r="AB1113" s="15"/>
      <c r="AC1113" s="15"/>
      <c r="AD1113" s="15"/>
      <c r="AE1113" s="15"/>
      <c r="AT1113" s="266" t="s">
        <v>206</v>
      </c>
      <c r="AU1113" s="266" t="s">
        <v>78</v>
      </c>
      <c r="AV1113" s="15" t="s">
        <v>200</v>
      </c>
      <c r="AW1113" s="15" t="s">
        <v>31</v>
      </c>
      <c r="AX1113" s="15" t="s">
        <v>76</v>
      </c>
      <c r="AY1113" s="266" t="s">
        <v>193</v>
      </c>
    </row>
    <row r="1114" s="2" customFormat="1" ht="16.5" customHeight="1">
      <c r="A1114" s="41"/>
      <c r="B1114" s="42"/>
      <c r="C1114" s="274" t="s">
        <v>2570</v>
      </c>
      <c r="D1114" s="274" t="s">
        <v>1765</v>
      </c>
      <c r="E1114" s="275" t="s">
        <v>2571</v>
      </c>
      <c r="F1114" s="276" t="s">
        <v>2572</v>
      </c>
      <c r="G1114" s="277" t="s">
        <v>343</v>
      </c>
      <c r="H1114" s="278">
        <v>30</v>
      </c>
      <c r="I1114" s="279"/>
      <c r="J1114" s="280">
        <f>ROUND(I1114*H1114,2)</f>
        <v>0</v>
      </c>
      <c r="K1114" s="276" t="s">
        <v>199</v>
      </c>
      <c r="L1114" s="281"/>
      <c r="M1114" s="282" t="s">
        <v>19</v>
      </c>
      <c r="N1114" s="283" t="s">
        <v>40</v>
      </c>
      <c r="O1114" s="87"/>
      <c r="P1114" s="224">
        <f>O1114*H1114</f>
        <v>0</v>
      </c>
      <c r="Q1114" s="224">
        <v>4.0000000000000003E-05</v>
      </c>
      <c r="R1114" s="224">
        <f>Q1114*H1114</f>
        <v>0.0012000000000000001</v>
      </c>
      <c r="S1114" s="224">
        <v>0</v>
      </c>
      <c r="T1114" s="225">
        <f>S1114*H1114</f>
        <v>0</v>
      </c>
      <c r="U1114" s="41"/>
      <c r="V1114" s="41"/>
      <c r="W1114" s="41"/>
      <c r="X1114" s="41"/>
      <c r="Y1114" s="41"/>
      <c r="Z1114" s="41"/>
      <c r="AA1114" s="41"/>
      <c r="AB1114" s="41"/>
      <c r="AC1114" s="41"/>
      <c r="AD1114" s="41"/>
      <c r="AE1114" s="41"/>
      <c r="AR1114" s="226" t="s">
        <v>449</v>
      </c>
      <c r="AT1114" s="226" t="s">
        <v>1765</v>
      </c>
      <c r="AU1114" s="226" t="s">
        <v>78</v>
      </c>
      <c r="AY1114" s="20" t="s">
        <v>193</v>
      </c>
      <c r="BE1114" s="227">
        <f>IF(N1114="základní",J1114,0)</f>
        <v>0</v>
      </c>
      <c r="BF1114" s="227">
        <f>IF(N1114="snížená",J1114,0)</f>
        <v>0</v>
      </c>
      <c r="BG1114" s="227">
        <f>IF(N1114="zákl. přenesená",J1114,0)</f>
        <v>0</v>
      </c>
      <c r="BH1114" s="227">
        <f>IF(N1114="sníž. přenesená",J1114,0)</f>
        <v>0</v>
      </c>
      <c r="BI1114" s="227">
        <f>IF(N1114="nulová",J1114,0)</f>
        <v>0</v>
      </c>
      <c r="BJ1114" s="20" t="s">
        <v>76</v>
      </c>
      <c r="BK1114" s="227">
        <f>ROUND(I1114*H1114,2)</f>
        <v>0</v>
      </c>
      <c r="BL1114" s="20" t="s">
        <v>323</v>
      </c>
      <c r="BM1114" s="226" t="s">
        <v>2573</v>
      </c>
    </row>
    <row r="1115" s="2" customFormat="1">
      <c r="A1115" s="41"/>
      <c r="B1115" s="42"/>
      <c r="C1115" s="43"/>
      <c r="D1115" s="228" t="s">
        <v>202</v>
      </c>
      <c r="E1115" s="43"/>
      <c r="F1115" s="229" t="s">
        <v>2572</v>
      </c>
      <c r="G1115" s="43"/>
      <c r="H1115" s="43"/>
      <c r="I1115" s="230"/>
      <c r="J1115" s="43"/>
      <c r="K1115" s="43"/>
      <c r="L1115" s="47"/>
      <c r="M1115" s="231"/>
      <c r="N1115" s="232"/>
      <c r="O1115" s="87"/>
      <c r="P1115" s="87"/>
      <c r="Q1115" s="87"/>
      <c r="R1115" s="87"/>
      <c r="S1115" s="87"/>
      <c r="T1115" s="88"/>
      <c r="U1115" s="41"/>
      <c r="V1115" s="41"/>
      <c r="W1115" s="41"/>
      <c r="X1115" s="41"/>
      <c r="Y1115" s="41"/>
      <c r="Z1115" s="41"/>
      <c r="AA1115" s="41"/>
      <c r="AB1115" s="41"/>
      <c r="AC1115" s="41"/>
      <c r="AD1115" s="41"/>
      <c r="AE1115" s="41"/>
      <c r="AT1115" s="20" t="s">
        <v>202</v>
      </c>
      <c r="AU1115" s="20" t="s">
        <v>78</v>
      </c>
    </row>
    <row r="1116" s="13" customFormat="1">
      <c r="A1116" s="13"/>
      <c r="B1116" s="235"/>
      <c r="C1116" s="236"/>
      <c r="D1116" s="228" t="s">
        <v>206</v>
      </c>
      <c r="E1116" s="237" t="s">
        <v>19</v>
      </c>
      <c r="F1116" s="238" t="s">
        <v>279</v>
      </c>
      <c r="G1116" s="236"/>
      <c r="H1116" s="237" t="s">
        <v>19</v>
      </c>
      <c r="I1116" s="239"/>
      <c r="J1116" s="236"/>
      <c r="K1116" s="236"/>
      <c r="L1116" s="240"/>
      <c r="M1116" s="241"/>
      <c r="N1116" s="242"/>
      <c r="O1116" s="242"/>
      <c r="P1116" s="242"/>
      <c r="Q1116" s="242"/>
      <c r="R1116" s="242"/>
      <c r="S1116" s="242"/>
      <c r="T1116" s="243"/>
      <c r="U1116" s="13"/>
      <c r="V1116" s="13"/>
      <c r="W1116" s="13"/>
      <c r="X1116" s="13"/>
      <c r="Y1116" s="13"/>
      <c r="Z1116" s="13"/>
      <c r="AA1116" s="13"/>
      <c r="AB1116" s="13"/>
      <c r="AC1116" s="13"/>
      <c r="AD1116" s="13"/>
      <c r="AE1116" s="13"/>
      <c r="AT1116" s="244" t="s">
        <v>206</v>
      </c>
      <c r="AU1116" s="244" t="s">
        <v>78</v>
      </c>
      <c r="AV1116" s="13" t="s">
        <v>76</v>
      </c>
      <c r="AW1116" s="13" t="s">
        <v>31</v>
      </c>
      <c r="AX1116" s="13" t="s">
        <v>69</v>
      </c>
      <c r="AY1116" s="244" t="s">
        <v>193</v>
      </c>
    </row>
    <row r="1117" s="13" customFormat="1">
      <c r="A1117" s="13"/>
      <c r="B1117" s="235"/>
      <c r="C1117" s="236"/>
      <c r="D1117" s="228" t="s">
        <v>206</v>
      </c>
      <c r="E1117" s="237" t="s">
        <v>19</v>
      </c>
      <c r="F1117" s="238" t="s">
        <v>1346</v>
      </c>
      <c r="G1117" s="236"/>
      <c r="H1117" s="237" t="s">
        <v>19</v>
      </c>
      <c r="I1117" s="239"/>
      <c r="J1117" s="236"/>
      <c r="K1117" s="236"/>
      <c r="L1117" s="240"/>
      <c r="M1117" s="241"/>
      <c r="N1117" s="242"/>
      <c r="O1117" s="242"/>
      <c r="P1117" s="242"/>
      <c r="Q1117" s="242"/>
      <c r="R1117" s="242"/>
      <c r="S1117" s="242"/>
      <c r="T1117" s="243"/>
      <c r="U1117" s="13"/>
      <c r="V1117" s="13"/>
      <c r="W1117" s="13"/>
      <c r="X1117" s="13"/>
      <c r="Y1117" s="13"/>
      <c r="Z1117" s="13"/>
      <c r="AA1117" s="13"/>
      <c r="AB1117" s="13"/>
      <c r="AC1117" s="13"/>
      <c r="AD1117" s="13"/>
      <c r="AE1117" s="13"/>
      <c r="AT1117" s="244" t="s">
        <v>206</v>
      </c>
      <c r="AU1117" s="244" t="s">
        <v>78</v>
      </c>
      <c r="AV1117" s="13" t="s">
        <v>76</v>
      </c>
      <c r="AW1117" s="13" t="s">
        <v>31</v>
      </c>
      <c r="AX1117" s="13" t="s">
        <v>69</v>
      </c>
      <c r="AY1117" s="244" t="s">
        <v>193</v>
      </c>
    </row>
    <row r="1118" s="14" customFormat="1">
      <c r="A1118" s="14"/>
      <c r="B1118" s="245"/>
      <c r="C1118" s="246"/>
      <c r="D1118" s="228" t="s">
        <v>206</v>
      </c>
      <c r="E1118" s="247" t="s">
        <v>19</v>
      </c>
      <c r="F1118" s="248" t="s">
        <v>200</v>
      </c>
      <c r="G1118" s="246"/>
      <c r="H1118" s="249">
        <v>4</v>
      </c>
      <c r="I1118" s="250"/>
      <c r="J1118" s="246"/>
      <c r="K1118" s="246"/>
      <c r="L1118" s="251"/>
      <c r="M1118" s="252"/>
      <c r="N1118" s="253"/>
      <c r="O1118" s="253"/>
      <c r="P1118" s="253"/>
      <c r="Q1118" s="253"/>
      <c r="R1118" s="253"/>
      <c r="S1118" s="253"/>
      <c r="T1118" s="254"/>
      <c r="U1118" s="14"/>
      <c r="V1118" s="14"/>
      <c r="W1118" s="14"/>
      <c r="X1118" s="14"/>
      <c r="Y1118" s="14"/>
      <c r="Z1118" s="14"/>
      <c r="AA1118" s="14"/>
      <c r="AB1118" s="14"/>
      <c r="AC1118" s="14"/>
      <c r="AD1118" s="14"/>
      <c r="AE1118" s="14"/>
      <c r="AT1118" s="255" t="s">
        <v>206</v>
      </c>
      <c r="AU1118" s="255" t="s">
        <v>78</v>
      </c>
      <c r="AV1118" s="14" t="s">
        <v>78</v>
      </c>
      <c r="AW1118" s="14" t="s">
        <v>31</v>
      </c>
      <c r="AX1118" s="14" t="s">
        <v>69</v>
      </c>
      <c r="AY1118" s="255" t="s">
        <v>193</v>
      </c>
    </row>
    <row r="1119" s="13" customFormat="1">
      <c r="A1119" s="13"/>
      <c r="B1119" s="235"/>
      <c r="C1119" s="236"/>
      <c r="D1119" s="228" t="s">
        <v>206</v>
      </c>
      <c r="E1119" s="237" t="s">
        <v>19</v>
      </c>
      <c r="F1119" s="238" t="s">
        <v>1951</v>
      </c>
      <c r="G1119" s="236"/>
      <c r="H1119" s="237" t="s">
        <v>19</v>
      </c>
      <c r="I1119" s="239"/>
      <c r="J1119" s="236"/>
      <c r="K1119" s="236"/>
      <c r="L1119" s="240"/>
      <c r="M1119" s="241"/>
      <c r="N1119" s="242"/>
      <c r="O1119" s="242"/>
      <c r="P1119" s="242"/>
      <c r="Q1119" s="242"/>
      <c r="R1119" s="242"/>
      <c r="S1119" s="242"/>
      <c r="T1119" s="243"/>
      <c r="U1119" s="13"/>
      <c r="V1119" s="13"/>
      <c r="W1119" s="13"/>
      <c r="X1119" s="13"/>
      <c r="Y1119" s="13"/>
      <c r="Z1119" s="13"/>
      <c r="AA1119" s="13"/>
      <c r="AB1119" s="13"/>
      <c r="AC1119" s="13"/>
      <c r="AD1119" s="13"/>
      <c r="AE1119" s="13"/>
      <c r="AT1119" s="244" t="s">
        <v>206</v>
      </c>
      <c r="AU1119" s="244" t="s">
        <v>78</v>
      </c>
      <c r="AV1119" s="13" t="s">
        <v>76</v>
      </c>
      <c r="AW1119" s="13" t="s">
        <v>31</v>
      </c>
      <c r="AX1119" s="13" t="s">
        <v>69</v>
      </c>
      <c r="AY1119" s="244" t="s">
        <v>193</v>
      </c>
    </row>
    <row r="1120" s="14" customFormat="1">
      <c r="A1120" s="14"/>
      <c r="B1120" s="245"/>
      <c r="C1120" s="246"/>
      <c r="D1120" s="228" t="s">
        <v>206</v>
      </c>
      <c r="E1120" s="247" t="s">
        <v>19</v>
      </c>
      <c r="F1120" s="248" t="s">
        <v>255</v>
      </c>
      <c r="G1120" s="246"/>
      <c r="H1120" s="249">
        <v>7</v>
      </c>
      <c r="I1120" s="250"/>
      <c r="J1120" s="246"/>
      <c r="K1120" s="246"/>
      <c r="L1120" s="251"/>
      <c r="M1120" s="252"/>
      <c r="N1120" s="253"/>
      <c r="O1120" s="253"/>
      <c r="P1120" s="253"/>
      <c r="Q1120" s="253"/>
      <c r="R1120" s="253"/>
      <c r="S1120" s="253"/>
      <c r="T1120" s="254"/>
      <c r="U1120" s="14"/>
      <c r="V1120" s="14"/>
      <c r="W1120" s="14"/>
      <c r="X1120" s="14"/>
      <c r="Y1120" s="14"/>
      <c r="Z1120" s="14"/>
      <c r="AA1120" s="14"/>
      <c r="AB1120" s="14"/>
      <c r="AC1120" s="14"/>
      <c r="AD1120" s="14"/>
      <c r="AE1120" s="14"/>
      <c r="AT1120" s="255" t="s">
        <v>206</v>
      </c>
      <c r="AU1120" s="255" t="s">
        <v>78</v>
      </c>
      <c r="AV1120" s="14" t="s">
        <v>78</v>
      </c>
      <c r="AW1120" s="14" t="s">
        <v>31</v>
      </c>
      <c r="AX1120" s="14" t="s">
        <v>69</v>
      </c>
      <c r="AY1120" s="255" t="s">
        <v>193</v>
      </c>
    </row>
    <row r="1121" s="13" customFormat="1">
      <c r="A1121" s="13"/>
      <c r="B1121" s="235"/>
      <c r="C1121" s="236"/>
      <c r="D1121" s="228" t="s">
        <v>206</v>
      </c>
      <c r="E1121" s="237" t="s">
        <v>19</v>
      </c>
      <c r="F1121" s="238" t="s">
        <v>1674</v>
      </c>
      <c r="G1121" s="236"/>
      <c r="H1121" s="237" t="s">
        <v>19</v>
      </c>
      <c r="I1121" s="239"/>
      <c r="J1121" s="236"/>
      <c r="K1121" s="236"/>
      <c r="L1121" s="240"/>
      <c r="M1121" s="241"/>
      <c r="N1121" s="242"/>
      <c r="O1121" s="242"/>
      <c r="P1121" s="242"/>
      <c r="Q1121" s="242"/>
      <c r="R1121" s="242"/>
      <c r="S1121" s="242"/>
      <c r="T1121" s="243"/>
      <c r="U1121" s="13"/>
      <c r="V1121" s="13"/>
      <c r="W1121" s="13"/>
      <c r="X1121" s="13"/>
      <c r="Y1121" s="13"/>
      <c r="Z1121" s="13"/>
      <c r="AA1121" s="13"/>
      <c r="AB1121" s="13"/>
      <c r="AC1121" s="13"/>
      <c r="AD1121" s="13"/>
      <c r="AE1121" s="13"/>
      <c r="AT1121" s="244" t="s">
        <v>206</v>
      </c>
      <c r="AU1121" s="244" t="s">
        <v>78</v>
      </c>
      <c r="AV1121" s="13" t="s">
        <v>76</v>
      </c>
      <c r="AW1121" s="13" t="s">
        <v>31</v>
      </c>
      <c r="AX1121" s="13" t="s">
        <v>69</v>
      </c>
      <c r="AY1121" s="244" t="s">
        <v>193</v>
      </c>
    </row>
    <row r="1122" s="14" customFormat="1">
      <c r="A1122" s="14"/>
      <c r="B1122" s="245"/>
      <c r="C1122" s="246"/>
      <c r="D1122" s="228" t="s">
        <v>206</v>
      </c>
      <c r="E1122" s="247" t="s">
        <v>19</v>
      </c>
      <c r="F1122" s="248" t="s">
        <v>245</v>
      </c>
      <c r="G1122" s="246"/>
      <c r="H1122" s="249">
        <v>5</v>
      </c>
      <c r="I1122" s="250"/>
      <c r="J1122" s="246"/>
      <c r="K1122" s="246"/>
      <c r="L1122" s="251"/>
      <c r="M1122" s="252"/>
      <c r="N1122" s="253"/>
      <c r="O1122" s="253"/>
      <c r="P1122" s="253"/>
      <c r="Q1122" s="253"/>
      <c r="R1122" s="253"/>
      <c r="S1122" s="253"/>
      <c r="T1122" s="254"/>
      <c r="U1122" s="14"/>
      <c r="V1122" s="14"/>
      <c r="W1122" s="14"/>
      <c r="X1122" s="14"/>
      <c r="Y1122" s="14"/>
      <c r="Z1122" s="14"/>
      <c r="AA1122" s="14"/>
      <c r="AB1122" s="14"/>
      <c r="AC1122" s="14"/>
      <c r="AD1122" s="14"/>
      <c r="AE1122" s="14"/>
      <c r="AT1122" s="255" t="s">
        <v>206</v>
      </c>
      <c r="AU1122" s="255" t="s">
        <v>78</v>
      </c>
      <c r="AV1122" s="14" t="s">
        <v>78</v>
      </c>
      <c r="AW1122" s="14" t="s">
        <v>31</v>
      </c>
      <c r="AX1122" s="14" t="s">
        <v>69</v>
      </c>
      <c r="AY1122" s="255" t="s">
        <v>193</v>
      </c>
    </row>
    <row r="1123" s="13" customFormat="1">
      <c r="A1123" s="13"/>
      <c r="B1123" s="235"/>
      <c r="C1123" s="236"/>
      <c r="D1123" s="228" t="s">
        <v>206</v>
      </c>
      <c r="E1123" s="237" t="s">
        <v>19</v>
      </c>
      <c r="F1123" s="238" t="s">
        <v>1960</v>
      </c>
      <c r="G1123" s="236"/>
      <c r="H1123" s="237" t="s">
        <v>19</v>
      </c>
      <c r="I1123" s="239"/>
      <c r="J1123" s="236"/>
      <c r="K1123" s="236"/>
      <c r="L1123" s="240"/>
      <c r="M1123" s="241"/>
      <c r="N1123" s="242"/>
      <c r="O1123" s="242"/>
      <c r="P1123" s="242"/>
      <c r="Q1123" s="242"/>
      <c r="R1123" s="242"/>
      <c r="S1123" s="242"/>
      <c r="T1123" s="243"/>
      <c r="U1123" s="13"/>
      <c r="V1123" s="13"/>
      <c r="W1123" s="13"/>
      <c r="X1123" s="13"/>
      <c r="Y1123" s="13"/>
      <c r="Z1123" s="13"/>
      <c r="AA1123" s="13"/>
      <c r="AB1123" s="13"/>
      <c r="AC1123" s="13"/>
      <c r="AD1123" s="13"/>
      <c r="AE1123" s="13"/>
      <c r="AT1123" s="244" t="s">
        <v>206</v>
      </c>
      <c r="AU1123" s="244" t="s">
        <v>78</v>
      </c>
      <c r="AV1123" s="13" t="s">
        <v>76</v>
      </c>
      <c r="AW1123" s="13" t="s">
        <v>31</v>
      </c>
      <c r="AX1123" s="13" t="s">
        <v>69</v>
      </c>
      <c r="AY1123" s="244" t="s">
        <v>193</v>
      </c>
    </row>
    <row r="1124" s="14" customFormat="1">
      <c r="A1124" s="14"/>
      <c r="B1124" s="245"/>
      <c r="C1124" s="246"/>
      <c r="D1124" s="228" t="s">
        <v>206</v>
      </c>
      <c r="E1124" s="247" t="s">
        <v>19</v>
      </c>
      <c r="F1124" s="248" t="s">
        <v>307</v>
      </c>
      <c r="G1124" s="246"/>
      <c r="H1124" s="249">
        <v>14</v>
      </c>
      <c r="I1124" s="250"/>
      <c r="J1124" s="246"/>
      <c r="K1124" s="246"/>
      <c r="L1124" s="251"/>
      <c r="M1124" s="252"/>
      <c r="N1124" s="253"/>
      <c r="O1124" s="253"/>
      <c r="P1124" s="253"/>
      <c r="Q1124" s="253"/>
      <c r="R1124" s="253"/>
      <c r="S1124" s="253"/>
      <c r="T1124" s="254"/>
      <c r="U1124" s="14"/>
      <c r="V1124" s="14"/>
      <c r="W1124" s="14"/>
      <c r="X1124" s="14"/>
      <c r="Y1124" s="14"/>
      <c r="Z1124" s="14"/>
      <c r="AA1124" s="14"/>
      <c r="AB1124" s="14"/>
      <c r="AC1124" s="14"/>
      <c r="AD1124" s="14"/>
      <c r="AE1124" s="14"/>
      <c r="AT1124" s="255" t="s">
        <v>206</v>
      </c>
      <c r="AU1124" s="255" t="s">
        <v>78</v>
      </c>
      <c r="AV1124" s="14" t="s">
        <v>78</v>
      </c>
      <c r="AW1124" s="14" t="s">
        <v>31</v>
      </c>
      <c r="AX1124" s="14" t="s">
        <v>69</v>
      </c>
      <c r="AY1124" s="255" t="s">
        <v>193</v>
      </c>
    </row>
    <row r="1125" s="15" customFormat="1">
      <c r="A1125" s="15"/>
      <c r="B1125" s="256"/>
      <c r="C1125" s="257"/>
      <c r="D1125" s="228" t="s">
        <v>206</v>
      </c>
      <c r="E1125" s="258" t="s">
        <v>19</v>
      </c>
      <c r="F1125" s="259" t="s">
        <v>218</v>
      </c>
      <c r="G1125" s="257"/>
      <c r="H1125" s="260">
        <v>30</v>
      </c>
      <c r="I1125" s="261"/>
      <c r="J1125" s="257"/>
      <c r="K1125" s="257"/>
      <c r="L1125" s="262"/>
      <c r="M1125" s="263"/>
      <c r="N1125" s="264"/>
      <c r="O1125" s="264"/>
      <c r="P1125" s="264"/>
      <c r="Q1125" s="264"/>
      <c r="R1125" s="264"/>
      <c r="S1125" s="264"/>
      <c r="T1125" s="265"/>
      <c r="U1125" s="15"/>
      <c r="V1125" s="15"/>
      <c r="W1125" s="15"/>
      <c r="X1125" s="15"/>
      <c r="Y1125" s="15"/>
      <c r="Z1125" s="15"/>
      <c r="AA1125" s="15"/>
      <c r="AB1125" s="15"/>
      <c r="AC1125" s="15"/>
      <c r="AD1125" s="15"/>
      <c r="AE1125" s="15"/>
      <c r="AT1125" s="266" t="s">
        <v>206</v>
      </c>
      <c r="AU1125" s="266" t="s">
        <v>78</v>
      </c>
      <c r="AV1125" s="15" t="s">
        <v>200</v>
      </c>
      <c r="AW1125" s="15" t="s">
        <v>31</v>
      </c>
      <c r="AX1125" s="15" t="s">
        <v>76</v>
      </c>
      <c r="AY1125" s="266" t="s">
        <v>193</v>
      </c>
    </row>
    <row r="1126" s="2" customFormat="1" ht="16.5" customHeight="1">
      <c r="A1126" s="41"/>
      <c r="B1126" s="42"/>
      <c r="C1126" s="274" t="s">
        <v>2574</v>
      </c>
      <c r="D1126" s="274" t="s">
        <v>1765</v>
      </c>
      <c r="E1126" s="275" t="s">
        <v>2575</v>
      </c>
      <c r="F1126" s="276" t="s">
        <v>2576</v>
      </c>
      <c r="G1126" s="277" t="s">
        <v>343</v>
      </c>
      <c r="H1126" s="278">
        <v>22</v>
      </c>
      <c r="I1126" s="279"/>
      <c r="J1126" s="280">
        <f>ROUND(I1126*H1126,2)</f>
        <v>0</v>
      </c>
      <c r="K1126" s="276" t="s">
        <v>199</v>
      </c>
      <c r="L1126" s="281"/>
      <c r="M1126" s="282" t="s">
        <v>19</v>
      </c>
      <c r="N1126" s="283" t="s">
        <v>40</v>
      </c>
      <c r="O1126" s="87"/>
      <c r="P1126" s="224">
        <f>O1126*H1126</f>
        <v>0</v>
      </c>
      <c r="Q1126" s="224">
        <v>3.0000000000000001E-05</v>
      </c>
      <c r="R1126" s="224">
        <f>Q1126*H1126</f>
        <v>0.00066</v>
      </c>
      <c r="S1126" s="224">
        <v>0</v>
      </c>
      <c r="T1126" s="225">
        <f>S1126*H1126</f>
        <v>0</v>
      </c>
      <c r="U1126" s="41"/>
      <c r="V1126" s="41"/>
      <c r="W1126" s="41"/>
      <c r="X1126" s="41"/>
      <c r="Y1126" s="41"/>
      <c r="Z1126" s="41"/>
      <c r="AA1126" s="41"/>
      <c r="AB1126" s="41"/>
      <c r="AC1126" s="41"/>
      <c r="AD1126" s="41"/>
      <c r="AE1126" s="41"/>
      <c r="AR1126" s="226" t="s">
        <v>449</v>
      </c>
      <c r="AT1126" s="226" t="s">
        <v>1765</v>
      </c>
      <c r="AU1126" s="226" t="s">
        <v>78</v>
      </c>
      <c r="AY1126" s="20" t="s">
        <v>193</v>
      </c>
      <c r="BE1126" s="227">
        <f>IF(N1126="základní",J1126,0)</f>
        <v>0</v>
      </c>
      <c r="BF1126" s="227">
        <f>IF(N1126="snížená",J1126,0)</f>
        <v>0</v>
      </c>
      <c r="BG1126" s="227">
        <f>IF(N1126="zákl. přenesená",J1126,0)</f>
        <v>0</v>
      </c>
      <c r="BH1126" s="227">
        <f>IF(N1126="sníž. přenesená",J1126,0)</f>
        <v>0</v>
      </c>
      <c r="BI1126" s="227">
        <f>IF(N1126="nulová",J1126,0)</f>
        <v>0</v>
      </c>
      <c r="BJ1126" s="20" t="s">
        <v>76</v>
      </c>
      <c r="BK1126" s="227">
        <f>ROUND(I1126*H1126,2)</f>
        <v>0</v>
      </c>
      <c r="BL1126" s="20" t="s">
        <v>323</v>
      </c>
      <c r="BM1126" s="226" t="s">
        <v>2577</v>
      </c>
    </row>
    <row r="1127" s="2" customFormat="1">
      <c r="A1127" s="41"/>
      <c r="B1127" s="42"/>
      <c r="C1127" s="43"/>
      <c r="D1127" s="228" t="s">
        <v>202</v>
      </c>
      <c r="E1127" s="43"/>
      <c r="F1127" s="229" t="s">
        <v>2576</v>
      </c>
      <c r="G1127" s="43"/>
      <c r="H1127" s="43"/>
      <c r="I1127" s="230"/>
      <c r="J1127" s="43"/>
      <c r="K1127" s="43"/>
      <c r="L1127" s="47"/>
      <c r="M1127" s="231"/>
      <c r="N1127" s="232"/>
      <c r="O1127" s="87"/>
      <c r="P1127" s="87"/>
      <c r="Q1127" s="87"/>
      <c r="R1127" s="87"/>
      <c r="S1127" s="87"/>
      <c r="T1127" s="88"/>
      <c r="U1127" s="41"/>
      <c r="V1127" s="41"/>
      <c r="W1127" s="41"/>
      <c r="X1127" s="41"/>
      <c r="Y1127" s="41"/>
      <c r="Z1127" s="41"/>
      <c r="AA1127" s="41"/>
      <c r="AB1127" s="41"/>
      <c r="AC1127" s="41"/>
      <c r="AD1127" s="41"/>
      <c r="AE1127" s="41"/>
      <c r="AT1127" s="20" t="s">
        <v>202</v>
      </c>
      <c r="AU1127" s="20" t="s">
        <v>78</v>
      </c>
    </row>
    <row r="1128" s="13" customFormat="1">
      <c r="A1128" s="13"/>
      <c r="B1128" s="235"/>
      <c r="C1128" s="236"/>
      <c r="D1128" s="228" t="s">
        <v>206</v>
      </c>
      <c r="E1128" s="237" t="s">
        <v>19</v>
      </c>
      <c r="F1128" s="238" t="s">
        <v>279</v>
      </c>
      <c r="G1128" s="236"/>
      <c r="H1128" s="237" t="s">
        <v>19</v>
      </c>
      <c r="I1128" s="239"/>
      <c r="J1128" s="236"/>
      <c r="K1128" s="236"/>
      <c r="L1128" s="240"/>
      <c r="M1128" s="241"/>
      <c r="N1128" s="242"/>
      <c r="O1128" s="242"/>
      <c r="P1128" s="242"/>
      <c r="Q1128" s="242"/>
      <c r="R1128" s="242"/>
      <c r="S1128" s="242"/>
      <c r="T1128" s="243"/>
      <c r="U1128" s="13"/>
      <c r="V1128" s="13"/>
      <c r="W1128" s="13"/>
      <c r="X1128" s="13"/>
      <c r="Y1128" s="13"/>
      <c r="Z1128" s="13"/>
      <c r="AA1128" s="13"/>
      <c r="AB1128" s="13"/>
      <c r="AC1128" s="13"/>
      <c r="AD1128" s="13"/>
      <c r="AE1128" s="13"/>
      <c r="AT1128" s="244" t="s">
        <v>206</v>
      </c>
      <c r="AU1128" s="244" t="s">
        <v>78</v>
      </c>
      <c r="AV1128" s="13" t="s">
        <v>76</v>
      </c>
      <c r="AW1128" s="13" t="s">
        <v>31</v>
      </c>
      <c r="AX1128" s="13" t="s">
        <v>69</v>
      </c>
      <c r="AY1128" s="244" t="s">
        <v>193</v>
      </c>
    </row>
    <row r="1129" s="13" customFormat="1">
      <c r="A1129" s="13"/>
      <c r="B1129" s="235"/>
      <c r="C1129" s="236"/>
      <c r="D1129" s="228" t="s">
        <v>206</v>
      </c>
      <c r="E1129" s="237" t="s">
        <v>19</v>
      </c>
      <c r="F1129" s="238" t="s">
        <v>1951</v>
      </c>
      <c r="G1129" s="236"/>
      <c r="H1129" s="237" t="s">
        <v>19</v>
      </c>
      <c r="I1129" s="239"/>
      <c r="J1129" s="236"/>
      <c r="K1129" s="236"/>
      <c r="L1129" s="240"/>
      <c r="M1129" s="241"/>
      <c r="N1129" s="242"/>
      <c r="O1129" s="242"/>
      <c r="P1129" s="242"/>
      <c r="Q1129" s="242"/>
      <c r="R1129" s="242"/>
      <c r="S1129" s="242"/>
      <c r="T1129" s="243"/>
      <c r="U1129" s="13"/>
      <c r="V1129" s="13"/>
      <c r="W1129" s="13"/>
      <c r="X1129" s="13"/>
      <c r="Y1129" s="13"/>
      <c r="Z1129" s="13"/>
      <c r="AA1129" s="13"/>
      <c r="AB1129" s="13"/>
      <c r="AC1129" s="13"/>
      <c r="AD1129" s="13"/>
      <c r="AE1129" s="13"/>
      <c r="AT1129" s="244" t="s">
        <v>206</v>
      </c>
      <c r="AU1129" s="244" t="s">
        <v>78</v>
      </c>
      <c r="AV1129" s="13" t="s">
        <v>76</v>
      </c>
      <c r="AW1129" s="13" t="s">
        <v>31</v>
      </c>
      <c r="AX1129" s="13" t="s">
        <v>69</v>
      </c>
      <c r="AY1129" s="244" t="s">
        <v>193</v>
      </c>
    </row>
    <row r="1130" s="14" customFormat="1">
      <c r="A1130" s="14"/>
      <c r="B1130" s="245"/>
      <c r="C1130" s="246"/>
      <c r="D1130" s="228" t="s">
        <v>206</v>
      </c>
      <c r="E1130" s="247" t="s">
        <v>19</v>
      </c>
      <c r="F1130" s="248" t="s">
        <v>255</v>
      </c>
      <c r="G1130" s="246"/>
      <c r="H1130" s="249">
        <v>7</v>
      </c>
      <c r="I1130" s="250"/>
      <c r="J1130" s="246"/>
      <c r="K1130" s="246"/>
      <c r="L1130" s="251"/>
      <c r="M1130" s="252"/>
      <c r="N1130" s="253"/>
      <c r="O1130" s="253"/>
      <c r="P1130" s="253"/>
      <c r="Q1130" s="253"/>
      <c r="R1130" s="253"/>
      <c r="S1130" s="253"/>
      <c r="T1130" s="254"/>
      <c r="U1130" s="14"/>
      <c r="V1130" s="14"/>
      <c r="W1130" s="14"/>
      <c r="X1130" s="14"/>
      <c r="Y1130" s="14"/>
      <c r="Z1130" s="14"/>
      <c r="AA1130" s="14"/>
      <c r="AB1130" s="14"/>
      <c r="AC1130" s="14"/>
      <c r="AD1130" s="14"/>
      <c r="AE1130" s="14"/>
      <c r="AT1130" s="255" t="s">
        <v>206</v>
      </c>
      <c r="AU1130" s="255" t="s">
        <v>78</v>
      </c>
      <c r="AV1130" s="14" t="s">
        <v>78</v>
      </c>
      <c r="AW1130" s="14" t="s">
        <v>31</v>
      </c>
      <c r="AX1130" s="14" t="s">
        <v>69</v>
      </c>
      <c r="AY1130" s="255" t="s">
        <v>193</v>
      </c>
    </row>
    <row r="1131" s="13" customFormat="1">
      <c r="A1131" s="13"/>
      <c r="B1131" s="235"/>
      <c r="C1131" s="236"/>
      <c r="D1131" s="228" t="s">
        <v>206</v>
      </c>
      <c r="E1131" s="237" t="s">
        <v>19</v>
      </c>
      <c r="F1131" s="238" t="s">
        <v>1674</v>
      </c>
      <c r="G1131" s="236"/>
      <c r="H1131" s="237" t="s">
        <v>19</v>
      </c>
      <c r="I1131" s="239"/>
      <c r="J1131" s="236"/>
      <c r="K1131" s="236"/>
      <c r="L1131" s="240"/>
      <c r="M1131" s="241"/>
      <c r="N1131" s="242"/>
      <c r="O1131" s="242"/>
      <c r="P1131" s="242"/>
      <c r="Q1131" s="242"/>
      <c r="R1131" s="242"/>
      <c r="S1131" s="242"/>
      <c r="T1131" s="243"/>
      <c r="U1131" s="13"/>
      <c r="V1131" s="13"/>
      <c r="W1131" s="13"/>
      <c r="X1131" s="13"/>
      <c r="Y1131" s="13"/>
      <c r="Z1131" s="13"/>
      <c r="AA1131" s="13"/>
      <c r="AB1131" s="13"/>
      <c r="AC1131" s="13"/>
      <c r="AD1131" s="13"/>
      <c r="AE1131" s="13"/>
      <c r="AT1131" s="244" t="s">
        <v>206</v>
      </c>
      <c r="AU1131" s="244" t="s">
        <v>78</v>
      </c>
      <c r="AV1131" s="13" t="s">
        <v>76</v>
      </c>
      <c r="AW1131" s="13" t="s">
        <v>31</v>
      </c>
      <c r="AX1131" s="13" t="s">
        <v>69</v>
      </c>
      <c r="AY1131" s="244" t="s">
        <v>193</v>
      </c>
    </row>
    <row r="1132" s="14" customFormat="1">
      <c r="A1132" s="14"/>
      <c r="B1132" s="245"/>
      <c r="C1132" s="246"/>
      <c r="D1132" s="228" t="s">
        <v>206</v>
      </c>
      <c r="E1132" s="247" t="s">
        <v>19</v>
      </c>
      <c r="F1132" s="248" t="s">
        <v>219</v>
      </c>
      <c r="G1132" s="246"/>
      <c r="H1132" s="249">
        <v>3</v>
      </c>
      <c r="I1132" s="250"/>
      <c r="J1132" s="246"/>
      <c r="K1132" s="246"/>
      <c r="L1132" s="251"/>
      <c r="M1132" s="252"/>
      <c r="N1132" s="253"/>
      <c r="O1132" s="253"/>
      <c r="P1132" s="253"/>
      <c r="Q1132" s="253"/>
      <c r="R1132" s="253"/>
      <c r="S1132" s="253"/>
      <c r="T1132" s="254"/>
      <c r="U1132" s="14"/>
      <c r="V1132" s="14"/>
      <c r="W1132" s="14"/>
      <c r="X1132" s="14"/>
      <c r="Y1132" s="14"/>
      <c r="Z1132" s="14"/>
      <c r="AA1132" s="14"/>
      <c r="AB1132" s="14"/>
      <c r="AC1132" s="14"/>
      <c r="AD1132" s="14"/>
      <c r="AE1132" s="14"/>
      <c r="AT1132" s="255" t="s">
        <v>206</v>
      </c>
      <c r="AU1132" s="255" t="s">
        <v>78</v>
      </c>
      <c r="AV1132" s="14" t="s">
        <v>78</v>
      </c>
      <c r="AW1132" s="14" t="s">
        <v>31</v>
      </c>
      <c r="AX1132" s="14" t="s">
        <v>69</v>
      </c>
      <c r="AY1132" s="255" t="s">
        <v>193</v>
      </c>
    </row>
    <row r="1133" s="13" customFormat="1">
      <c r="A1133" s="13"/>
      <c r="B1133" s="235"/>
      <c r="C1133" s="236"/>
      <c r="D1133" s="228" t="s">
        <v>206</v>
      </c>
      <c r="E1133" s="237" t="s">
        <v>19</v>
      </c>
      <c r="F1133" s="238" t="s">
        <v>1960</v>
      </c>
      <c r="G1133" s="236"/>
      <c r="H1133" s="237" t="s">
        <v>19</v>
      </c>
      <c r="I1133" s="239"/>
      <c r="J1133" s="236"/>
      <c r="K1133" s="236"/>
      <c r="L1133" s="240"/>
      <c r="M1133" s="241"/>
      <c r="N1133" s="242"/>
      <c r="O1133" s="242"/>
      <c r="P1133" s="242"/>
      <c r="Q1133" s="242"/>
      <c r="R1133" s="242"/>
      <c r="S1133" s="242"/>
      <c r="T1133" s="243"/>
      <c r="U1133" s="13"/>
      <c r="V1133" s="13"/>
      <c r="W1133" s="13"/>
      <c r="X1133" s="13"/>
      <c r="Y1133" s="13"/>
      <c r="Z1133" s="13"/>
      <c r="AA1133" s="13"/>
      <c r="AB1133" s="13"/>
      <c r="AC1133" s="13"/>
      <c r="AD1133" s="13"/>
      <c r="AE1133" s="13"/>
      <c r="AT1133" s="244" t="s">
        <v>206</v>
      </c>
      <c r="AU1133" s="244" t="s">
        <v>78</v>
      </c>
      <c r="AV1133" s="13" t="s">
        <v>76</v>
      </c>
      <c r="AW1133" s="13" t="s">
        <v>31</v>
      </c>
      <c r="AX1133" s="13" t="s">
        <v>69</v>
      </c>
      <c r="AY1133" s="244" t="s">
        <v>193</v>
      </c>
    </row>
    <row r="1134" s="14" customFormat="1">
      <c r="A1134" s="14"/>
      <c r="B1134" s="245"/>
      <c r="C1134" s="246"/>
      <c r="D1134" s="228" t="s">
        <v>206</v>
      </c>
      <c r="E1134" s="247" t="s">
        <v>19</v>
      </c>
      <c r="F1134" s="248" t="s">
        <v>8</v>
      </c>
      <c r="G1134" s="246"/>
      <c r="H1134" s="249">
        <v>12</v>
      </c>
      <c r="I1134" s="250"/>
      <c r="J1134" s="246"/>
      <c r="K1134" s="246"/>
      <c r="L1134" s="251"/>
      <c r="M1134" s="252"/>
      <c r="N1134" s="253"/>
      <c r="O1134" s="253"/>
      <c r="P1134" s="253"/>
      <c r="Q1134" s="253"/>
      <c r="R1134" s="253"/>
      <c r="S1134" s="253"/>
      <c r="T1134" s="254"/>
      <c r="U1134" s="14"/>
      <c r="V1134" s="14"/>
      <c r="W1134" s="14"/>
      <c r="X1134" s="14"/>
      <c r="Y1134" s="14"/>
      <c r="Z1134" s="14"/>
      <c r="AA1134" s="14"/>
      <c r="AB1134" s="14"/>
      <c r="AC1134" s="14"/>
      <c r="AD1134" s="14"/>
      <c r="AE1134" s="14"/>
      <c r="AT1134" s="255" t="s">
        <v>206</v>
      </c>
      <c r="AU1134" s="255" t="s">
        <v>78</v>
      </c>
      <c r="AV1134" s="14" t="s">
        <v>78</v>
      </c>
      <c r="AW1134" s="14" t="s">
        <v>31</v>
      </c>
      <c r="AX1134" s="14" t="s">
        <v>69</v>
      </c>
      <c r="AY1134" s="255" t="s">
        <v>193</v>
      </c>
    </row>
    <row r="1135" s="15" customFormat="1">
      <c r="A1135" s="15"/>
      <c r="B1135" s="256"/>
      <c r="C1135" s="257"/>
      <c r="D1135" s="228" t="s">
        <v>206</v>
      </c>
      <c r="E1135" s="258" t="s">
        <v>19</v>
      </c>
      <c r="F1135" s="259" t="s">
        <v>218</v>
      </c>
      <c r="G1135" s="257"/>
      <c r="H1135" s="260">
        <v>22</v>
      </c>
      <c r="I1135" s="261"/>
      <c r="J1135" s="257"/>
      <c r="K1135" s="257"/>
      <c r="L1135" s="262"/>
      <c r="M1135" s="263"/>
      <c r="N1135" s="264"/>
      <c r="O1135" s="264"/>
      <c r="P1135" s="264"/>
      <c r="Q1135" s="264"/>
      <c r="R1135" s="264"/>
      <c r="S1135" s="264"/>
      <c r="T1135" s="265"/>
      <c r="U1135" s="15"/>
      <c r="V1135" s="15"/>
      <c r="W1135" s="15"/>
      <c r="X1135" s="15"/>
      <c r="Y1135" s="15"/>
      <c r="Z1135" s="15"/>
      <c r="AA1135" s="15"/>
      <c r="AB1135" s="15"/>
      <c r="AC1135" s="15"/>
      <c r="AD1135" s="15"/>
      <c r="AE1135" s="15"/>
      <c r="AT1135" s="266" t="s">
        <v>206</v>
      </c>
      <c r="AU1135" s="266" t="s">
        <v>78</v>
      </c>
      <c r="AV1135" s="15" t="s">
        <v>200</v>
      </c>
      <c r="AW1135" s="15" t="s">
        <v>31</v>
      </c>
      <c r="AX1135" s="15" t="s">
        <v>76</v>
      </c>
      <c r="AY1135" s="266" t="s">
        <v>193</v>
      </c>
    </row>
    <row r="1136" s="2" customFormat="1" ht="16.5" customHeight="1">
      <c r="A1136" s="41"/>
      <c r="B1136" s="42"/>
      <c r="C1136" s="215" t="s">
        <v>2578</v>
      </c>
      <c r="D1136" s="215" t="s">
        <v>195</v>
      </c>
      <c r="E1136" s="216" t="s">
        <v>2579</v>
      </c>
      <c r="F1136" s="217" t="s">
        <v>2580</v>
      </c>
      <c r="G1136" s="218" t="s">
        <v>408</v>
      </c>
      <c r="H1136" s="219">
        <v>26</v>
      </c>
      <c r="I1136" s="220"/>
      <c r="J1136" s="221">
        <f>ROUND(I1136*H1136,2)</f>
        <v>0</v>
      </c>
      <c r="K1136" s="217" t="s">
        <v>19</v>
      </c>
      <c r="L1136" s="47"/>
      <c r="M1136" s="222" t="s">
        <v>19</v>
      </c>
      <c r="N1136" s="223" t="s">
        <v>40</v>
      </c>
      <c r="O1136" s="87"/>
      <c r="P1136" s="224">
        <f>O1136*H1136</f>
        <v>0</v>
      </c>
      <c r="Q1136" s="224">
        <v>0</v>
      </c>
      <c r="R1136" s="224">
        <f>Q1136*H1136</f>
        <v>0</v>
      </c>
      <c r="S1136" s="224">
        <v>0</v>
      </c>
      <c r="T1136" s="225">
        <f>S1136*H1136</f>
        <v>0</v>
      </c>
      <c r="U1136" s="41"/>
      <c r="V1136" s="41"/>
      <c r="W1136" s="41"/>
      <c r="X1136" s="41"/>
      <c r="Y1136" s="41"/>
      <c r="Z1136" s="41"/>
      <c r="AA1136" s="41"/>
      <c r="AB1136" s="41"/>
      <c r="AC1136" s="41"/>
      <c r="AD1136" s="41"/>
      <c r="AE1136" s="41"/>
      <c r="AR1136" s="226" t="s">
        <v>323</v>
      </c>
      <c r="AT1136" s="226" t="s">
        <v>195</v>
      </c>
      <c r="AU1136" s="226" t="s">
        <v>78</v>
      </c>
      <c r="AY1136" s="20" t="s">
        <v>193</v>
      </c>
      <c r="BE1136" s="227">
        <f>IF(N1136="základní",J1136,0)</f>
        <v>0</v>
      </c>
      <c r="BF1136" s="227">
        <f>IF(N1136="snížená",J1136,0)</f>
        <v>0</v>
      </c>
      <c r="BG1136" s="227">
        <f>IF(N1136="zákl. přenesená",J1136,0)</f>
        <v>0</v>
      </c>
      <c r="BH1136" s="227">
        <f>IF(N1136="sníž. přenesená",J1136,0)</f>
        <v>0</v>
      </c>
      <c r="BI1136" s="227">
        <f>IF(N1136="nulová",J1136,0)</f>
        <v>0</v>
      </c>
      <c r="BJ1136" s="20" t="s">
        <v>76</v>
      </c>
      <c r="BK1136" s="227">
        <f>ROUND(I1136*H1136,2)</f>
        <v>0</v>
      </c>
      <c r="BL1136" s="20" t="s">
        <v>323</v>
      </c>
      <c r="BM1136" s="226" t="s">
        <v>2581</v>
      </c>
    </row>
    <row r="1137" s="2" customFormat="1">
      <c r="A1137" s="41"/>
      <c r="B1137" s="42"/>
      <c r="C1137" s="43"/>
      <c r="D1137" s="228" t="s">
        <v>202</v>
      </c>
      <c r="E1137" s="43"/>
      <c r="F1137" s="229" t="s">
        <v>2580</v>
      </c>
      <c r="G1137" s="43"/>
      <c r="H1137" s="43"/>
      <c r="I1137" s="230"/>
      <c r="J1137" s="43"/>
      <c r="K1137" s="43"/>
      <c r="L1137" s="47"/>
      <c r="M1137" s="231"/>
      <c r="N1137" s="232"/>
      <c r="O1137" s="87"/>
      <c r="P1137" s="87"/>
      <c r="Q1137" s="87"/>
      <c r="R1137" s="87"/>
      <c r="S1137" s="87"/>
      <c r="T1137" s="88"/>
      <c r="U1137" s="41"/>
      <c r="V1137" s="41"/>
      <c r="W1137" s="41"/>
      <c r="X1137" s="41"/>
      <c r="Y1137" s="41"/>
      <c r="Z1137" s="41"/>
      <c r="AA1137" s="41"/>
      <c r="AB1137" s="41"/>
      <c r="AC1137" s="41"/>
      <c r="AD1137" s="41"/>
      <c r="AE1137" s="41"/>
      <c r="AT1137" s="20" t="s">
        <v>202</v>
      </c>
      <c r="AU1137" s="20" t="s">
        <v>78</v>
      </c>
    </row>
    <row r="1138" s="13" customFormat="1">
      <c r="A1138" s="13"/>
      <c r="B1138" s="235"/>
      <c r="C1138" s="236"/>
      <c r="D1138" s="228" t="s">
        <v>206</v>
      </c>
      <c r="E1138" s="237" t="s">
        <v>19</v>
      </c>
      <c r="F1138" s="238" t="s">
        <v>279</v>
      </c>
      <c r="G1138" s="236"/>
      <c r="H1138" s="237" t="s">
        <v>19</v>
      </c>
      <c r="I1138" s="239"/>
      <c r="J1138" s="236"/>
      <c r="K1138" s="236"/>
      <c r="L1138" s="240"/>
      <c r="M1138" s="241"/>
      <c r="N1138" s="242"/>
      <c r="O1138" s="242"/>
      <c r="P1138" s="242"/>
      <c r="Q1138" s="242"/>
      <c r="R1138" s="242"/>
      <c r="S1138" s="242"/>
      <c r="T1138" s="243"/>
      <c r="U1138" s="13"/>
      <c r="V1138" s="13"/>
      <c r="W1138" s="13"/>
      <c r="X1138" s="13"/>
      <c r="Y1138" s="13"/>
      <c r="Z1138" s="13"/>
      <c r="AA1138" s="13"/>
      <c r="AB1138" s="13"/>
      <c r="AC1138" s="13"/>
      <c r="AD1138" s="13"/>
      <c r="AE1138" s="13"/>
      <c r="AT1138" s="244" t="s">
        <v>206</v>
      </c>
      <c r="AU1138" s="244" t="s">
        <v>78</v>
      </c>
      <c r="AV1138" s="13" t="s">
        <v>76</v>
      </c>
      <c r="AW1138" s="13" t="s">
        <v>31</v>
      </c>
      <c r="AX1138" s="13" t="s">
        <v>69</v>
      </c>
      <c r="AY1138" s="244" t="s">
        <v>193</v>
      </c>
    </row>
    <row r="1139" s="13" customFormat="1">
      <c r="A1139" s="13"/>
      <c r="B1139" s="235"/>
      <c r="C1139" s="236"/>
      <c r="D1139" s="228" t="s">
        <v>206</v>
      </c>
      <c r="E1139" s="237" t="s">
        <v>19</v>
      </c>
      <c r="F1139" s="238" t="s">
        <v>1960</v>
      </c>
      <c r="G1139" s="236"/>
      <c r="H1139" s="237" t="s">
        <v>19</v>
      </c>
      <c r="I1139" s="239"/>
      <c r="J1139" s="236"/>
      <c r="K1139" s="236"/>
      <c r="L1139" s="240"/>
      <c r="M1139" s="241"/>
      <c r="N1139" s="242"/>
      <c r="O1139" s="242"/>
      <c r="P1139" s="242"/>
      <c r="Q1139" s="242"/>
      <c r="R1139" s="242"/>
      <c r="S1139" s="242"/>
      <c r="T1139" s="243"/>
      <c r="U1139" s="13"/>
      <c r="V1139" s="13"/>
      <c r="W1139" s="13"/>
      <c r="X1139" s="13"/>
      <c r="Y1139" s="13"/>
      <c r="Z1139" s="13"/>
      <c r="AA1139" s="13"/>
      <c r="AB1139" s="13"/>
      <c r="AC1139" s="13"/>
      <c r="AD1139" s="13"/>
      <c r="AE1139" s="13"/>
      <c r="AT1139" s="244" t="s">
        <v>206</v>
      </c>
      <c r="AU1139" s="244" t="s">
        <v>78</v>
      </c>
      <c r="AV1139" s="13" t="s">
        <v>76</v>
      </c>
      <c r="AW1139" s="13" t="s">
        <v>31</v>
      </c>
      <c r="AX1139" s="13" t="s">
        <v>69</v>
      </c>
      <c r="AY1139" s="244" t="s">
        <v>193</v>
      </c>
    </row>
    <row r="1140" s="14" customFormat="1">
      <c r="A1140" s="14"/>
      <c r="B1140" s="245"/>
      <c r="C1140" s="246"/>
      <c r="D1140" s="228" t="s">
        <v>206</v>
      </c>
      <c r="E1140" s="247" t="s">
        <v>19</v>
      </c>
      <c r="F1140" s="248" t="s">
        <v>2479</v>
      </c>
      <c r="G1140" s="246"/>
      <c r="H1140" s="249">
        <v>26</v>
      </c>
      <c r="I1140" s="250"/>
      <c r="J1140" s="246"/>
      <c r="K1140" s="246"/>
      <c r="L1140" s="251"/>
      <c r="M1140" s="252"/>
      <c r="N1140" s="253"/>
      <c r="O1140" s="253"/>
      <c r="P1140" s="253"/>
      <c r="Q1140" s="253"/>
      <c r="R1140" s="253"/>
      <c r="S1140" s="253"/>
      <c r="T1140" s="254"/>
      <c r="U1140" s="14"/>
      <c r="V1140" s="14"/>
      <c r="W1140" s="14"/>
      <c r="X1140" s="14"/>
      <c r="Y1140" s="14"/>
      <c r="Z1140" s="14"/>
      <c r="AA1140" s="14"/>
      <c r="AB1140" s="14"/>
      <c r="AC1140" s="14"/>
      <c r="AD1140" s="14"/>
      <c r="AE1140" s="14"/>
      <c r="AT1140" s="255" t="s">
        <v>206</v>
      </c>
      <c r="AU1140" s="255" t="s">
        <v>78</v>
      </c>
      <c r="AV1140" s="14" t="s">
        <v>78</v>
      </c>
      <c r="AW1140" s="14" t="s">
        <v>31</v>
      </c>
      <c r="AX1140" s="14" t="s">
        <v>76</v>
      </c>
      <c r="AY1140" s="255" t="s">
        <v>193</v>
      </c>
    </row>
    <row r="1141" s="2" customFormat="1" ht="16.5" customHeight="1">
      <c r="A1141" s="41"/>
      <c r="B1141" s="42"/>
      <c r="C1141" s="215" t="s">
        <v>2582</v>
      </c>
      <c r="D1141" s="215" t="s">
        <v>195</v>
      </c>
      <c r="E1141" s="216" t="s">
        <v>2583</v>
      </c>
      <c r="F1141" s="217" t="s">
        <v>2584</v>
      </c>
      <c r="G1141" s="218" t="s">
        <v>408</v>
      </c>
      <c r="H1141" s="219">
        <v>26</v>
      </c>
      <c r="I1141" s="220"/>
      <c r="J1141" s="221">
        <f>ROUND(I1141*H1141,2)</f>
        <v>0</v>
      </c>
      <c r="K1141" s="217" t="s">
        <v>19</v>
      </c>
      <c r="L1141" s="47"/>
      <c r="M1141" s="222" t="s">
        <v>19</v>
      </c>
      <c r="N1141" s="223" t="s">
        <v>40</v>
      </c>
      <c r="O1141" s="87"/>
      <c r="P1141" s="224">
        <f>O1141*H1141</f>
        <v>0</v>
      </c>
      <c r="Q1141" s="224">
        <v>0</v>
      </c>
      <c r="R1141" s="224">
        <f>Q1141*H1141</f>
        <v>0</v>
      </c>
      <c r="S1141" s="224">
        <v>0</v>
      </c>
      <c r="T1141" s="225">
        <f>S1141*H1141</f>
        <v>0</v>
      </c>
      <c r="U1141" s="41"/>
      <c r="V1141" s="41"/>
      <c r="W1141" s="41"/>
      <c r="X1141" s="41"/>
      <c r="Y1141" s="41"/>
      <c r="Z1141" s="41"/>
      <c r="AA1141" s="41"/>
      <c r="AB1141" s="41"/>
      <c r="AC1141" s="41"/>
      <c r="AD1141" s="41"/>
      <c r="AE1141" s="41"/>
      <c r="AR1141" s="226" t="s">
        <v>323</v>
      </c>
      <c r="AT1141" s="226" t="s">
        <v>195</v>
      </c>
      <c r="AU1141" s="226" t="s">
        <v>78</v>
      </c>
      <c r="AY1141" s="20" t="s">
        <v>193</v>
      </c>
      <c r="BE1141" s="227">
        <f>IF(N1141="základní",J1141,0)</f>
        <v>0</v>
      </c>
      <c r="BF1141" s="227">
        <f>IF(N1141="snížená",J1141,0)</f>
        <v>0</v>
      </c>
      <c r="BG1141" s="227">
        <f>IF(N1141="zákl. přenesená",J1141,0)</f>
        <v>0</v>
      </c>
      <c r="BH1141" s="227">
        <f>IF(N1141="sníž. přenesená",J1141,0)</f>
        <v>0</v>
      </c>
      <c r="BI1141" s="227">
        <f>IF(N1141="nulová",J1141,0)</f>
        <v>0</v>
      </c>
      <c r="BJ1141" s="20" t="s">
        <v>76</v>
      </c>
      <c r="BK1141" s="227">
        <f>ROUND(I1141*H1141,2)</f>
        <v>0</v>
      </c>
      <c r="BL1141" s="20" t="s">
        <v>323</v>
      </c>
      <c r="BM1141" s="226" t="s">
        <v>2585</v>
      </c>
    </row>
    <row r="1142" s="2" customFormat="1">
      <c r="A1142" s="41"/>
      <c r="B1142" s="42"/>
      <c r="C1142" s="43"/>
      <c r="D1142" s="228" t="s">
        <v>202</v>
      </c>
      <c r="E1142" s="43"/>
      <c r="F1142" s="229" t="s">
        <v>2584</v>
      </c>
      <c r="G1142" s="43"/>
      <c r="H1142" s="43"/>
      <c r="I1142" s="230"/>
      <c r="J1142" s="43"/>
      <c r="K1142" s="43"/>
      <c r="L1142" s="47"/>
      <c r="M1142" s="231"/>
      <c r="N1142" s="232"/>
      <c r="O1142" s="87"/>
      <c r="P1142" s="87"/>
      <c r="Q1142" s="87"/>
      <c r="R1142" s="87"/>
      <c r="S1142" s="87"/>
      <c r="T1142" s="88"/>
      <c r="U1142" s="41"/>
      <c r="V1142" s="41"/>
      <c r="W1142" s="41"/>
      <c r="X1142" s="41"/>
      <c r="Y1142" s="41"/>
      <c r="Z1142" s="41"/>
      <c r="AA1142" s="41"/>
      <c r="AB1142" s="41"/>
      <c r="AC1142" s="41"/>
      <c r="AD1142" s="41"/>
      <c r="AE1142" s="41"/>
      <c r="AT1142" s="20" t="s">
        <v>202</v>
      </c>
      <c r="AU1142" s="20" t="s">
        <v>78</v>
      </c>
    </row>
    <row r="1143" s="13" customFormat="1">
      <c r="A1143" s="13"/>
      <c r="B1143" s="235"/>
      <c r="C1143" s="236"/>
      <c r="D1143" s="228" t="s">
        <v>206</v>
      </c>
      <c r="E1143" s="237" t="s">
        <v>19</v>
      </c>
      <c r="F1143" s="238" t="s">
        <v>279</v>
      </c>
      <c r="G1143" s="236"/>
      <c r="H1143" s="237" t="s">
        <v>19</v>
      </c>
      <c r="I1143" s="239"/>
      <c r="J1143" s="236"/>
      <c r="K1143" s="236"/>
      <c r="L1143" s="240"/>
      <c r="M1143" s="241"/>
      <c r="N1143" s="242"/>
      <c r="O1143" s="242"/>
      <c r="P1143" s="242"/>
      <c r="Q1143" s="242"/>
      <c r="R1143" s="242"/>
      <c r="S1143" s="242"/>
      <c r="T1143" s="243"/>
      <c r="U1143" s="13"/>
      <c r="V1143" s="13"/>
      <c r="W1143" s="13"/>
      <c r="X1143" s="13"/>
      <c r="Y1143" s="13"/>
      <c r="Z1143" s="13"/>
      <c r="AA1143" s="13"/>
      <c r="AB1143" s="13"/>
      <c r="AC1143" s="13"/>
      <c r="AD1143" s="13"/>
      <c r="AE1143" s="13"/>
      <c r="AT1143" s="244" t="s">
        <v>206</v>
      </c>
      <c r="AU1143" s="244" t="s">
        <v>78</v>
      </c>
      <c r="AV1143" s="13" t="s">
        <v>76</v>
      </c>
      <c r="AW1143" s="13" t="s">
        <v>31</v>
      </c>
      <c r="AX1143" s="13" t="s">
        <v>69</v>
      </c>
      <c r="AY1143" s="244" t="s">
        <v>193</v>
      </c>
    </row>
    <row r="1144" s="13" customFormat="1">
      <c r="A1144" s="13"/>
      <c r="B1144" s="235"/>
      <c r="C1144" s="236"/>
      <c r="D1144" s="228" t="s">
        <v>206</v>
      </c>
      <c r="E1144" s="237" t="s">
        <v>19</v>
      </c>
      <c r="F1144" s="238" t="s">
        <v>1960</v>
      </c>
      <c r="G1144" s="236"/>
      <c r="H1144" s="237" t="s">
        <v>19</v>
      </c>
      <c r="I1144" s="239"/>
      <c r="J1144" s="236"/>
      <c r="K1144" s="236"/>
      <c r="L1144" s="240"/>
      <c r="M1144" s="241"/>
      <c r="N1144" s="242"/>
      <c r="O1144" s="242"/>
      <c r="P1144" s="242"/>
      <c r="Q1144" s="242"/>
      <c r="R1144" s="242"/>
      <c r="S1144" s="242"/>
      <c r="T1144" s="243"/>
      <c r="U1144" s="13"/>
      <c r="V1144" s="13"/>
      <c r="W1144" s="13"/>
      <c r="X1144" s="13"/>
      <c r="Y1144" s="13"/>
      <c r="Z1144" s="13"/>
      <c r="AA1144" s="13"/>
      <c r="AB1144" s="13"/>
      <c r="AC1144" s="13"/>
      <c r="AD1144" s="13"/>
      <c r="AE1144" s="13"/>
      <c r="AT1144" s="244" t="s">
        <v>206</v>
      </c>
      <c r="AU1144" s="244" t="s">
        <v>78</v>
      </c>
      <c r="AV1144" s="13" t="s">
        <v>76</v>
      </c>
      <c r="AW1144" s="13" t="s">
        <v>31</v>
      </c>
      <c r="AX1144" s="13" t="s">
        <v>69</v>
      </c>
      <c r="AY1144" s="244" t="s">
        <v>193</v>
      </c>
    </row>
    <row r="1145" s="14" customFormat="1">
      <c r="A1145" s="14"/>
      <c r="B1145" s="245"/>
      <c r="C1145" s="246"/>
      <c r="D1145" s="228" t="s">
        <v>206</v>
      </c>
      <c r="E1145" s="247" t="s">
        <v>19</v>
      </c>
      <c r="F1145" s="248" t="s">
        <v>2479</v>
      </c>
      <c r="G1145" s="246"/>
      <c r="H1145" s="249">
        <v>26</v>
      </c>
      <c r="I1145" s="250"/>
      <c r="J1145" s="246"/>
      <c r="K1145" s="246"/>
      <c r="L1145" s="251"/>
      <c r="M1145" s="252"/>
      <c r="N1145" s="253"/>
      <c r="O1145" s="253"/>
      <c r="P1145" s="253"/>
      <c r="Q1145" s="253"/>
      <c r="R1145" s="253"/>
      <c r="S1145" s="253"/>
      <c r="T1145" s="254"/>
      <c r="U1145" s="14"/>
      <c r="V1145" s="14"/>
      <c r="W1145" s="14"/>
      <c r="X1145" s="14"/>
      <c r="Y1145" s="14"/>
      <c r="Z1145" s="14"/>
      <c r="AA1145" s="14"/>
      <c r="AB1145" s="14"/>
      <c r="AC1145" s="14"/>
      <c r="AD1145" s="14"/>
      <c r="AE1145" s="14"/>
      <c r="AT1145" s="255" t="s">
        <v>206</v>
      </c>
      <c r="AU1145" s="255" t="s">
        <v>78</v>
      </c>
      <c r="AV1145" s="14" t="s">
        <v>78</v>
      </c>
      <c r="AW1145" s="14" t="s">
        <v>31</v>
      </c>
      <c r="AX1145" s="14" t="s">
        <v>76</v>
      </c>
      <c r="AY1145" s="255" t="s">
        <v>193</v>
      </c>
    </row>
    <row r="1146" s="2" customFormat="1" ht="16.5" customHeight="1">
      <c r="A1146" s="41"/>
      <c r="B1146" s="42"/>
      <c r="C1146" s="215" t="s">
        <v>2586</v>
      </c>
      <c r="D1146" s="215" t="s">
        <v>195</v>
      </c>
      <c r="E1146" s="216" t="s">
        <v>2587</v>
      </c>
      <c r="F1146" s="217" t="s">
        <v>2588</v>
      </c>
      <c r="G1146" s="218" t="s">
        <v>258</v>
      </c>
      <c r="H1146" s="219">
        <v>3.75</v>
      </c>
      <c r="I1146" s="220"/>
      <c r="J1146" s="221">
        <f>ROUND(I1146*H1146,2)</f>
        <v>0</v>
      </c>
      <c r="K1146" s="217" t="s">
        <v>19</v>
      </c>
      <c r="L1146" s="47"/>
      <c r="M1146" s="222" t="s">
        <v>19</v>
      </c>
      <c r="N1146" s="223" t="s">
        <v>40</v>
      </c>
      <c r="O1146" s="87"/>
      <c r="P1146" s="224">
        <f>O1146*H1146</f>
        <v>0</v>
      </c>
      <c r="Q1146" s="224">
        <v>0</v>
      </c>
      <c r="R1146" s="224">
        <f>Q1146*H1146</f>
        <v>0</v>
      </c>
      <c r="S1146" s="224">
        <v>0</v>
      </c>
      <c r="T1146" s="225">
        <f>S1146*H1146</f>
        <v>0</v>
      </c>
      <c r="U1146" s="41"/>
      <c r="V1146" s="41"/>
      <c r="W1146" s="41"/>
      <c r="X1146" s="41"/>
      <c r="Y1146" s="41"/>
      <c r="Z1146" s="41"/>
      <c r="AA1146" s="41"/>
      <c r="AB1146" s="41"/>
      <c r="AC1146" s="41"/>
      <c r="AD1146" s="41"/>
      <c r="AE1146" s="41"/>
      <c r="AR1146" s="226" t="s">
        <v>2102</v>
      </c>
      <c r="AT1146" s="226" t="s">
        <v>195</v>
      </c>
      <c r="AU1146" s="226" t="s">
        <v>78</v>
      </c>
      <c r="AY1146" s="20" t="s">
        <v>193</v>
      </c>
      <c r="BE1146" s="227">
        <f>IF(N1146="základní",J1146,0)</f>
        <v>0</v>
      </c>
      <c r="BF1146" s="227">
        <f>IF(N1146="snížená",J1146,0)</f>
        <v>0</v>
      </c>
      <c r="BG1146" s="227">
        <f>IF(N1146="zákl. přenesená",J1146,0)</f>
        <v>0</v>
      </c>
      <c r="BH1146" s="227">
        <f>IF(N1146="sníž. přenesená",J1146,0)</f>
        <v>0</v>
      </c>
      <c r="BI1146" s="227">
        <f>IF(N1146="nulová",J1146,0)</f>
        <v>0</v>
      </c>
      <c r="BJ1146" s="20" t="s">
        <v>76</v>
      </c>
      <c r="BK1146" s="227">
        <f>ROUND(I1146*H1146,2)</f>
        <v>0</v>
      </c>
      <c r="BL1146" s="20" t="s">
        <v>2102</v>
      </c>
      <c r="BM1146" s="226" t="s">
        <v>2589</v>
      </c>
    </row>
    <row r="1147" s="2" customFormat="1">
      <c r="A1147" s="41"/>
      <c r="B1147" s="42"/>
      <c r="C1147" s="43"/>
      <c r="D1147" s="228" t="s">
        <v>202</v>
      </c>
      <c r="E1147" s="43"/>
      <c r="F1147" s="229" t="s">
        <v>2590</v>
      </c>
      <c r="G1147" s="43"/>
      <c r="H1147" s="43"/>
      <c r="I1147" s="230"/>
      <c r="J1147" s="43"/>
      <c r="K1147" s="43"/>
      <c r="L1147" s="47"/>
      <c r="M1147" s="231"/>
      <c r="N1147" s="232"/>
      <c r="O1147" s="87"/>
      <c r="P1147" s="87"/>
      <c r="Q1147" s="87"/>
      <c r="R1147" s="87"/>
      <c r="S1147" s="87"/>
      <c r="T1147" s="88"/>
      <c r="U1147" s="41"/>
      <c r="V1147" s="41"/>
      <c r="W1147" s="41"/>
      <c r="X1147" s="41"/>
      <c r="Y1147" s="41"/>
      <c r="Z1147" s="41"/>
      <c r="AA1147" s="41"/>
      <c r="AB1147" s="41"/>
      <c r="AC1147" s="41"/>
      <c r="AD1147" s="41"/>
      <c r="AE1147" s="41"/>
      <c r="AT1147" s="20" t="s">
        <v>202</v>
      </c>
      <c r="AU1147" s="20" t="s">
        <v>78</v>
      </c>
    </row>
    <row r="1148" s="13" customFormat="1">
      <c r="A1148" s="13"/>
      <c r="B1148" s="235"/>
      <c r="C1148" s="236"/>
      <c r="D1148" s="228" t="s">
        <v>206</v>
      </c>
      <c r="E1148" s="237" t="s">
        <v>19</v>
      </c>
      <c r="F1148" s="238" t="s">
        <v>279</v>
      </c>
      <c r="G1148" s="236"/>
      <c r="H1148" s="237" t="s">
        <v>19</v>
      </c>
      <c r="I1148" s="239"/>
      <c r="J1148" s="236"/>
      <c r="K1148" s="236"/>
      <c r="L1148" s="240"/>
      <c r="M1148" s="241"/>
      <c r="N1148" s="242"/>
      <c r="O1148" s="242"/>
      <c r="P1148" s="242"/>
      <c r="Q1148" s="242"/>
      <c r="R1148" s="242"/>
      <c r="S1148" s="242"/>
      <c r="T1148" s="243"/>
      <c r="U1148" s="13"/>
      <c r="V1148" s="13"/>
      <c r="W1148" s="13"/>
      <c r="X1148" s="13"/>
      <c r="Y1148" s="13"/>
      <c r="Z1148" s="13"/>
      <c r="AA1148" s="13"/>
      <c r="AB1148" s="13"/>
      <c r="AC1148" s="13"/>
      <c r="AD1148" s="13"/>
      <c r="AE1148" s="13"/>
      <c r="AT1148" s="244" t="s">
        <v>206</v>
      </c>
      <c r="AU1148" s="244" t="s">
        <v>78</v>
      </c>
      <c r="AV1148" s="13" t="s">
        <v>76</v>
      </c>
      <c r="AW1148" s="13" t="s">
        <v>31</v>
      </c>
      <c r="AX1148" s="13" t="s">
        <v>69</v>
      </c>
      <c r="AY1148" s="244" t="s">
        <v>193</v>
      </c>
    </row>
    <row r="1149" s="13" customFormat="1">
      <c r="A1149" s="13"/>
      <c r="B1149" s="235"/>
      <c r="C1149" s="236"/>
      <c r="D1149" s="228" t="s">
        <v>206</v>
      </c>
      <c r="E1149" s="237" t="s">
        <v>19</v>
      </c>
      <c r="F1149" s="238" t="s">
        <v>1373</v>
      </c>
      <c r="G1149" s="236"/>
      <c r="H1149" s="237" t="s">
        <v>19</v>
      </c>
      <c r="I1149" s="239"/>
      <c r="J1149" s="236"/>
      <c r="K1149" s="236"/>
      <c r="L1149" s="240"/>
      <c r="M1149" s="241"/>
      <c r="N1149" s="242"/>
      <c r="O1149" s="242"/>
      <c r="P1149" s="242"/>
      <c r="Q1149" s="242"/>
      <c r="R1149" s="242"/>
      <c r="S1149" s="242"/>
      <c r="T1149" s="243"/>
      <c r="U1149" s="13"/>
      <c r="V1149" s="13"/>
      <c r="W1149" s="13"/>
      <c r="X1149" s="13"/>
      <c r="Y1149" s="13"/>
      <c r="Z1149" s="13"/>
      <c r="AA1149" s="13"/>
      <c r="AB1149" s="13"/>
      <c r="AC1149" s="13"/>
      <c r="AD1149" s="13"/>
      <c r="AE1149" s="13"/>
      <c r="AT1149" s="244" t="s">
        <v>206</v>
      </c>
      <c r="AU1149" s="244" t="s">
        <v>78</v>
      </c>
      <c r="AV1149" s="13" t="s">
        <v>76</v>
      </c>
      <c r="AW1149" s="13" t="s">
        <v>31</v>
      </c>
      <c r="AX1149" s="13" t="s">
        <v>69</v>
      </c>
      <c r="AY1149" s="244" t="s">
        <v>193</v>
      </c>
    </row>
    <row r="1150" s="14" customFormat="1">
      <c r="A1150" s="14"/>
      <c r="B1150" s="245"/>
      <c r="C1150" s="246"/>
      <c r="D1150" s="228" t="s">
        <v>206</v>
      </c>
      <c r="E1150" s="247" t="s">
        <v>19</v>
      </c>
      <c r="F1150" s="248" t="s">
        <v>2591</v>
      </c>
      <c r="G1150" s="246"/>
      <c r="H1150" s="249">
        <v>3.75</v>
      </c>
      <c r="I1150" s="250"/>
      <c r="J1150" s="246"/>
      <c r="K1150" s="246"/>
      <c r="L1150" s="251"/>
      <c r="M1150" s="252"/>
      <c r="N1150" s="253"/>
      <c r="O1150" s="253"/>
      <c r="P1150" s="253"/>
      <c r="Q1150" s="253"/>
      <c r="R1150" s="253"/>
      <c r="S1150" s="253"/>
      <c r="T1150" s="254"/>
      <c r="U1150" s="14"/>
      <c r="V1150" s="14"/>
      <c r="W1150" s="14"/>
      <c r="X1150" s="14"/>
      <c r="Y1150" s="14"/>
      <c r="Z1150" s="14"/>
      <c r="AA1150" s="14"/>
      <c r="AB1150" s="14"/>
      <c r="AC1150" s="14"/>
      <c r="AD1150" s="14"/>
      <c r="AE1150" s="14"/>
      <c r="AT1150" s="255" t="s">
        <v>206</v>
      </c>
      <c r="AU1150" s="255" t="s">
        <v>78</v>
      </c>
      <c r="AV1150" s="14" t="s">
        <v>78</v>
      </c>
      <c r="AW1150" s="14" t="s">
        <v>31</v>
      </c>
      <c r="AX1150" s="14" t="s">
        <v>76</v>
      </c>
      <c r="AY1150" s="255" t="s">
        <v>193</v>
      </c>
    </row>
    <row r="1151" s="2" customFormat="1" ht="16.5" customHeight="1">
      <c r="A1151" s="41"/>
      <c r="B1151" s="42"/>
      <c r="C1151" s="215" t="s">
        <v>2592</v>
      </c>
      <c r="D1151" s="215" t="s">
        <v>195</v>
      </c>
      <c r="E1151" s="216" t="s">
        <v>2593</v>
      </c>
      <c r="F1151" s="217" t="s">
        <v>2594</v>
      </c>
      <c r="G1151" s="218" t="s">
        <v>408</v>
      </c>
      <c r="H1151" s="219">
        <v>3.6000000000000001</v>
      </c>
      <c r="I1151" s="220"/>
      <c r="J1151" s="221">
        <f>ROUND(I1151*H1151,2)</f>
        <v>0</v>
      </c>
      <c r="K1151" s="217" t="s">
        <v>19</v>
      </c>
      <c r="L1151" s="47"/>
      <c r="M1151" s="222" t="s">
        <v>19</v>
      </c>
      <c r="N1151" s="223" t="s">
        <v>40</v>
      </c>
      <c r="O1151" s="87"/>
      <c r="P1151" s="224">
        <f>O1151*H1151</f>
        <v>0</v>
      </c>
      <c r="Q1151" s="224">
        <v>0</v>
      </c>
      <c r="R1151" s="224">
        <f>Q1151*H1151</f>
        <v>0</v>
      </c>
      <c r="S1151" s="224">
        <v>0</v>
      </c>
      <c r="T1151" s="225">
        <f>S1151*H1151</f>
        <v>0</v>
      </c>
      <c r="U1151" s="41"/>
      <c r="V1151" s="41"/>
      <c r="W1151" s="41"/>
      <c r="X1151" s="41"/>
      <c r="Y1151" s="41"/>
      <c r="Z1151" s="41"/>
      <c r="AA1151" s="41"/>
      <c r="AB1151" s="41"/>
      <c r="AC1151" s="41"/>
      <c r="AD1151" s="41"/>
      <c r="AE1151" s="41"/>
      <c r="AR1151" s="226" t="s">
        <v>2102</v>
      </c>
      <c r="AT1151" s="226" t="s">
        <v>195</v>
      </c>
      <c r="AU1151" s="226" t="s">
        <v>78</v>
      </c>
      <c r="AY1151" s="20" t="s">
        <v>193</v>
      </c>
      <c r="BE1151" s="227">
        <f>IF(N1151="základní",J1151,0)</f>
        <v>0</v>
      </c>
      <c r="BF1151" s="227">
        <f>IF(N1151="snížená",J1151,0)</f>
        <v>0</v>
      </c>
      <c r="BG1151" s="227">
        <f>IF(N1151="zákl. přenesená",J1151,0)</f>
        <v>0</v>
      </c>
      <c r="BH1151" s="227">
        <f>IF(N1151="sníž. přenesená",J1151,0)</f>
        <v>0</v>
      </c>
      <c r="BI1151" s="227">
        <f>IF(N1151="nulová",J1151,0)</f>
        <v>0</v>
      </c>
      <c r="BJ1151" s="20" t="s">
        <v>76</v>
      </c>
      <c r="BK1151" s="227">
        <f>ROUND(I1151*H1151,2)</f>
        <v>0</v>
      </c>
      <c r="BL1151" s="20" t="s">
        <v>2102</v>
      </c>
      <c r="BM1151" s="226" t="s">
        <v>2595</v>
      </c>
    </row>
    <row r="1152" s="2" customFormat="1">
      <c r="A1152" s="41"/>
      <c r="B1152" s="42"/>
      <c r="C1152" s="43"/>
      <c r="D1152" s="228" t="s">
        <v>202</v>
      </c>
      <c r="E1152" s="43"/>
      <c r="F1152" s="229" t="s">
        <v>2594</v>
      </c>
      <c r="G1152" s="43"/>
      <c r="H1152" s="43"/>
      <c r="I1152" s="230"/>
      <c r="J1152" s="43"/>
      <c r="K1152" s="43"/>
      <c r="L1152" s="47"/>
      <c r="M1152" s="231"/>
      <c r="N1152" s="232"/>
      <c r="O1152" s="87"/>
      <c r="P1152" s="87"/>
      <c r="Q1152" s="87"/>
      <c r="R1152" s="87"/>
      <c r="S1152" s="87"/>
      <c r="T1152" s="88"/>
      <c r="U1152" s="41"/>
      <c r="V1152" s="41"/>
      <c r="W1152" s="41"/>
      <c r="X1152" s="41"/>
      <c r="Y1152" s="41"/>
      <c r="Z1152" s="41"/>
      <c r="AA1152" s="41"/>
      <c r="AB1152" s="41"/>
      <c r="AC1152" s="41"/>
      <c r="AD1152" s="41"/>
      <c r="AE1152" s="41"/>
      <c r="AT1152" s="20" t="s">
        <v>202</v>
      </c>
      <c r="AU1152" s="20" t="s">
        <v>78</v>
      </c>
    </row>
    <row r="1153" s="13" customFormat="1">
      <c r="A1153" s="13"/>
      <c r="B1153" s="235"/>
      <c r="C1153" s="236"/>
      <c r="D1153" s="228" t="s">
        <v>206</v>
      </c>
      <c r="E1153" s="237" t="s">
        <v>19</v>
      </c>
      <c r="F1153" s="238" t="s">
        <v>279</v>
      </c>
      <c r="G1153" s="236"/>
      <c r="H1153" s="237" t="s">
        <v>19</v>
      </c>
      <c r="I1153" s="239"/>
      <c r="J1153" s="236"/>
      <c r="K1153" s="236"/>
      <c r="L1153" s="240"/>
      <c r="M1153" s="241"/>
      <c r="N1153" s="242"/>
      <c r="O1153" s="242"/>
      <c r="P1153" s="242"/>
      <c r="Q1153" s="242"/>
      <c r="R1153" s="242"/>
      <c r="S1153" s="242"/>
      <c r="T1153" s="243"/>
      <c r="U1153" s="13"/>
      <c r="V1153" s="13"/>
      <c r="W1153" s="13"/>
      <c r="X1153" s="13"/>
      <c r="Y1153" s="13"/>
      <c r="Z1153" s="13"/>
      <c r="AA1153" s="13"/>
      <c r="AB1153" s="13"/>
      <c r="AC1153" s="13"/>
      <c r="AD1153" s="13"/>
      <c r="AE1153" s="13"/>
      <c r="AT1153" s="244" t="s">
        <v>206</v>
      </c>
      <c r="AU1153" s="244" t="s">
        <v>78</v>
      </c>
      <c r="AV1153" s="13" t="s">
        <v>76</v>
      </c>
      <c r="AW1153" s="13" t="s">
        <v>31</v>
      </c>
      <c r="AX1153" s="13" t="s">
        <v>69</v>
      </c>
      <c r="AY1153" s="244" t="s">
        <v>193</v>
      </c>
    </row>
    <row r="1154" s="13" customFormat="1">
      <c r="A1154" s="13"/>
      <c r="B1154" s="235"/>
      <c r="C1154" s="236"/>
      <c r="D1154" s="228" t="s">
        <v>206</v>
      </c>
      <c r="E1154" s="237" t="s">
        <v>19</v>
      </c>
      <c r="F1154" s="238" t="s">
        <v>1373</v>
      </c>
      <c r="G1154" s="236"/>
      <c r="H1154" s="237" t="s">
        <v>19</v>
      </c>
      <c r="I1154" s="239"/>
      <c r="J1154" s="236"/>
      <c r="K1154" s="236"/>
      <c r="L1154" s="240"/>
      <c r="M1154" s="241"/>
      <c r="N1154" s="242"/>
      <c r="O1154" s="242"/>
      <c r="P1154" s="242"/>
      <c r="Q1154" s="242"/>
      <c r="R1154" s="242"/>
      <c r="S1154" s="242"/>
      <c r="T1154" s="243"/>
      <c r="U1154" s="13"/>
      <c r="V1154" s="13"/>
      <c r="W1154" s="13"/>
      <c r="X1154" s="13"/>
      <c r="Y1154" s="13"/>
      <c r="Z1154" s="13"/>
      <c r="AA1154" s="13"/>
      <c r="AB1154" s="13"/>
      <c r="AC1154" s="13"/>
      <c r="AD1154" s="13"/>
      <c r="AE1154" s="13"/>
      <c r="AT1154" s="244" t="s">
        <v>206</v>
      </c>
      <c r="AU1154" s="244" t="s">
        <v>78</v>
      </c>
      <c r="AV1154" s="13" t="s">
        <v>76</v>
      </c>
      <c r="AW1154" s="13" t="s">
        <v>31</v>
      </c>
      <c r="AX1154" s="13" t="s">
        <v>69</v>
      </c>
      <c r="AY1154" s="244" t="s">
        <v>193</v>
      </c>
    </row>
    <row r="1155" s="14" customFormat="1">
      <c r="A1155" s="14"/>
      <c r="B1155" s="245"/>
      <c r="C1155" s="246"/>
      <c r="D1155" s="228" t="s">
        <v>206</v>
      </c>
      <c r="E1155" s="247" t="s">
        <v>19</v>
      </c>
      <c r="F1155" s="248" t="s">
        <v>2596</v>
      </c>
      <c r="G1155" s="246"/>
      <c r="H1155" s="249">
        <v>3.6000000000000001</v>
      </c>
      <c r="I1155" s="250"/>
      <c r="J1155" s="246"/>
      <c r="K1155" s="246"/>
      <c r="L1155" s="251"/>
      <c r="M1155" s="252"/>
      <c r="N1155" s="253"/>
      <c r="O1155" s="253"/>
      <c r="P1155" s="253"/>
      <c r="Q1155" s="253"/>
      <c r="R1155" s="253"/>
      <c r="S1155" s="253"/>
      <c r="T1155" s="254"/>
      <c r="U1155" s="14"/>
      <c r="V1155" s="14"/>
      <c r="W1155" s="14"/>
      <c r="X1155" s="14"/>
      <c r="Y1155" s="14"/>
      <c r="Z1155" s="14"/>
      <c r="AA1155" s="14"/>
      <c r="AB1155" s="14"/>
      <c r="AC1155" s="14"/>
      <c r="AD1155" s="14"/>
      <c r="AE1155" s="14"/>
      <c r="AT1155" s="255" t="s">
        <v>206</v>
      </c>
      <c r="AU1155" s="255" t="s">
        <v>78</v>
      </c>
      <c r="AV1155" s="14" t="s">
        <v>78</v>
      </c>
      <c r="AW1155" s="14" t="s">
        <v>31</v>
      </c>
      <c r="AX1155" s="14" t="s">
        <v>76</v>
      </c>
      <c r="AY1155" s="255" t="s">
        <v>193</v>
      </c>
    </row>
    <row r="1156" s="2" customFormat="1" ht="16.5" customHeight="1">
      <c r="A1156" s="41"/>
      <c r="B1156" s="42"/>
      <c r="C1156" s="215" t="s">
        <v>2597</v>
      </c>
      <c r="D1156" s="215" t="s">
        <v>195</v>
      </c>
      <c r="E1156" s="216" t="s">
        <v>2598</v>
      </c>
      <c r="F1156" s="217" t="s">
        <v>2599</v>
      </c>
      <c r="G1156" s="218" t="s">
        <v>408</v>
      </c>
      <c r="H1156" s="219">
        <v>7.2000000000000002</v>
      </c>
      <c r="I1156" s="220"/>
      <c r="J1156" s="221">
        <f>ROUND(I1156*H1156,2)</f>
        <v>0</v>
      </c>
      <c r="K1156" s="217" t="s">
        <v>19</v>
      </c>
      <c r="L1156" s="47"/>
      <c r="M1156" s="222" t="s">
        <v>19</v>
      </c>
      <c r="N1156" s="223" t="s">
        <v>40</v>
      </c>
      <c r="O1156" s="87"/>
      <c r="P1156" s="224">
        <f>O1156*H1156</f>
        <v>0</v>
      </c>
      <c r="Q1156" s="224">
        <v>0</v>
      </c>
      <c r="R1156" s="224">
        <f>Q1156*H1156</f>
        <v>0</v>
      </c>
      <c r="S1156" s="224">
        <v>0</v>
      </c>
      <c r="T1156" s="225">
        <f>S1156*H1156</f>
        <v>0</v>
      </c>
      <c r="U1156" s="41"/>
      <c r="V1156" s="41"/>
      <c r="W1156" s="41"/>
      <c r="X1156" s="41"/>
      <c r="Y1156" s="41"/>
      <c r="Z1156" s="41"/>
      <c r="AA1156" s="41"/>
      <c r="AB1156" s="41"/>
      <c r="AC1156" s="41"/>
      <c r="AD1156" s="41"/>
      <c r="AE1156" s="41"/>
      <c r="AR1156" s="226" t="s">
        <v>2102</v>
      </c>
      <c r="AT1156" s="226" t="s">
        <v>195</v>
      </c>
      <c r="AU1156" s="226" t="s">
        <v>78</v>
      </c>
      <c r="AY1156" s="20" t="s">
        <v>193</v>
      </c>
      <c r="BE1156" s="227">
        <f>IF(N1156="základní",J1156,0)</f>
        <v>0</v>
      </c>
      <c r="BF1156" s="227">
        <f>IF(N1156="snížená",J1156,0)</f>
        <v>0</v>
      </c>
      <c r="BG1156" s="227">
        <f>IF(N1156="zákl. přenesená",J1156,0)</f>
        <v>0</v>
      </c>
      <c r="BH1156" s="227">
        <f>IF(N1156="sníž. přenesená",J1156,0)</f>
        <v>0</v>
      </c>
      <c r="BI1156" s="227">
        <f>IF(N1156="nulová",J1156,0)</f>
        <v>0</v>
      </c>
      <c r="BJ1156" s="20" t="s">
        <v>76</v>
      </c>
      <c r="BK1156" s="227">
        <f>ROUND(I1156*H1156,2)</f>
        <v>0</v>
      </c>
      <c r="BL1156" s="20" t="s">
        <v>2102</v>
      </c>
      <c r="BM1156" s="226" t="s">
        <v>2600</v>
      </c>
    </row>
    <row r="1157" s="2" customFormat="1">
      <c r="A1157" s="41"/>
      <c r="B1157" s="42"/>
      <c r="C1157" s="43"/>
      <c r="D1157" s="228" t="s">
        <v>202</v>
      </c>
      <c r="E1157" s="43"/>
      <c r="F1157" s="229" t="s">
        <v>2599</v>
      </c>
      <c r="G1157" s="43"/>
      <c r="H1157" s="43"/>
      <c r="I1157" s="230"/>
      <c r="J1157" s="43"/>
      <c r="K1157" s="43"/>
      <c r="L1157" s="47"/>
      <c r="M1157" s="231"/>
      <c r="N1157" s="232"/>
      <c r="O1157" s="87"/>
      <c r="P1157" s="87"/>
      <c r="Q1157" s="87"/>
      <c r="R1157" s="87"/>
      <c r="S1157" s="87"/>
      <c r="T1157" s="88"/>
      <c r="U1157" s="41"/>
      <c r="V1157" s="41"/>
      <c r="W1157" s="41"/>
      <c r="X1157" s="41"/>
      <c r="Y1157" s="41"/>
      <c r="Z1157" s="41"/>
      <c r="AA1157" s="41"/>
      <c r="AB1157" s="41"/>
      <c r="AC1157" s="41"/>
      <c r="AD1157" s="41"/>
      <c r="AE1157" s="41"/>
      <c r="AT1157" s="20" t="s">
        <v>202</v>
      </c>
      <c r="AU1157" s="20" t="s">
        <v>78</v>
      </c>
    </row>
    <row r="1158" s="13" customFormat="1">
      <c r="A1158" s="13"/>
      <c r="B1158" s="235"/>
      <c r="C1158" s="236"/>
      <c r="D1158" s="228" t="s">
        <v>206</v>
      </c>
      <c r="E1158" s="237" t="s">
        <v>19</v>
      </c>
      <c r="F1158" s="238" t="s">
        <v>279</v>
      </c>
      <c r="G1158" s="236"/>
      <c r="H1158" s="237" t="s">
        <v>19</v>
      </c>
      <c r="I1158" s="239"/>
      <c r="J1158" s="236"/>
      <c r="K1158" s="236"/>
      <c r="L1158" s="240"/>
      <c r="M1158" s="241"/>
      <c r="N1158" s="242"/>
      <c r="O1158" s="242"/>
      <c r="P1158" s="242"/>
      <c r="Q1158" s="242"/>
      <c r="R1158" s="242"/>
      <c r="S1158" s="242"/>
      <c r="T1158" s="243"/>
      <c r="U1158" s="13"/>
      <c r="V1158" s="13"/>
      <c r="W1158" s="13"/>
      <c r="X1158" s="13"/>
      <c r="Y1158" s="13"/>
      <c r="Z1158" s="13"/>
      <c r="AA1158" s="13"/>
      <c r="AB1158" s="13"/>
      <c r="AC1158" s="13"/>
      <c r="AD1158" s="13"/>
      <c r="AE1158" s="13"/>
      <c r="AT1158" s="244" t="s">
        <v>206</v>
      </c>
      <c r="AU1158" s="244" t="s">
        <v>78</v>
      </c>
      <c r="AV1158" s="13" t="s">
        <v>76</v>
      </c>
      <c r="AW1158" s="13" t="s">
        <v>31</v>
      </c>
      <c r="AX1158" s="13" t="s">
        <v>69</v>
      </c>
      <c r="AY1158" s="244" t="s">
        <v>193</v>
      </c>
    </row>
    <row r="1159" s="14" customFormat="1">
      <c r="A1159" s="14"/>
      <c r="B1159" s="245"/>
      <c r="C1159" s="246"/>
      <c r="D1159" s="228" t="s">
        <v>206</v>
      </c>
      <c r="E1159" s="247" t="s">
        <v>19</v>
      </c>
      <c r="F1159" s="248" t="s">
        <v>2601</v>
      </c>
      <c r="G1159" s="246"/>
      <c r="H1159" s="249">
        <v>7.2000000000000002</v>
      </c>
      <c r="I1159" s="250"/>
      <c r="J1159" s="246"/>
      <c r="K1159" s="246"/>
      <c r="L1159" s="251"/>
      <c r="M1159" s="252"/>
      <c r="N1159" s="253"/>
      <c r="O1159" s="253"/>
      <c r="P1159" s="253"/>
      <c r="Q1159" s="253"/>
      <c r="R1159" s="253"/>
      <c r="S1159" s="253"/>
      <c r="T1159" s="254"/>
      <c r="U1159" s="14"/>
      <c r="V1159" s="14"/>
      <c r="W1159" s="14"/>
      <c r="X1159" s="14"/>
      <c r="Y1159" s="14"/>
      <c r="Z1159" s="14"/>
      <c r="AA1159" s="14"/>
      <c r="AB1159" s="14"/>
      <c r="AC1159" s="14"/>
      <c r="AD1159" s="14"/>
      <c r="AE1159" s="14"/>
      <c r="AT1159" s="255" t="s">
        <v>206</v>
      </c>
      <c r="AU1159" s="255" t="s">
        <v>78</v>
      </c>
      <c r="AV1159" s="14" t="s">
        <v>78</v>
      </c>
      <c r="AW1159" s="14" t="s">
        <v>31</v>
      </c>
      <c r="AX1159" s="14" t="s">
        <v>76</v>
      </c>
      <c r="AY1159" s="255" t="s">
        <v>193</v>
      </c>
    </row>
    <row r="1160" s="2" customFormat="1" ht="16.5" customHeight="1">
      <c r="A1160" s="41"/>
      <c r="B1160" s="42"/>
      <c r="C1160" s="215" t="s">
        <v>2602</v>
      </c>
      <c r="D1160" s="215" t="s">
        <v>195</v>
      </c>
      <c r="E1160" s="216" t="s">
        <v>2603</v>
      </c>
      <c r="F1160" s="217" t="s">
        <v>2604</v>
      </c>
      <c r="G1160" s="218" t="s">
        <v>258</v>
      </c>
      <c r="H1160" s="219">
        <v>2.3300000000000001</v>
      </c>
      <c r="I1160" s="220"/>
      <c r="J1160" s="221">
        <f>ROUND(I1160*H1160,2)</f>
        <v>0</v>
      </c>
      <c r="K1160" s="217" t="s">
        <v>19</v>
      </c>
      <c r="L1160" s="47"/>
      <c r="M1160" s="222" t="s">
        <v>19</v>
      </c>
      <c r="N1160" s="223" t="s">
        <v>40</v>
      </c>
      <c r="O1160" s="87"/>
      <c r="P1160" s="224">
        <f>O1160*H1160</f>
        <v>0</v>
      </c>
      <c r="Q1160" s="224">
        <v>0</v>
      </c>
      <c r="R1160" s="224">
        <f>Q1160*H1160</f>
        <v>0</v>
      </c>
      <c r="S1160" s="224">
        <v>0</v>
      </c>
      <c r="T1160" s="225">
        <f>S1160*H1160</f>
        <v>0</v>
      </c>
      <c r="U1160" s="41"/>
      <c r="V1160" s="41"/>
      <c r="W1160" s="41"/>
      <c r="X1160" s="41"/>
      <c r="Y1160" s="41"/>
      <c r="Z1160" s="41"/>
      <c r="AA1160" s="41"/>
      <c r="AB1160" s="41"/>
      <c r="AC1160" s="41"/>
      <c r="AD1160" s="41"/>
      <c r="AE1160" s="41"/>
      <c r="AR1160" s="226" t="s">
        <v>2102</v>
      </c>
      <c r="AT1160" s="226" t="s">
        <v>195</v>
      </c>
      <c r="AU1160" s="226" t="s">
        <v>78</v>
      </c>
      <c r="AY1160" s="20" t="s">
        <v>193</v>
      </c>
      <c r="BE1160" s="227">
        <f>IF(N1160="základní",J1160,0)</f>
        <v>0</v>
      </c>
      <c r="BF1160" s="227">
        <f>IF(N1160="snížená",J1160,0)</f>
        <v>0</v>
      </c>
      <c r="BG1160" s="227">
        <f>IF(N1160="zákl. přenesená",J1160,0)</f>
        <v>0</v>
      </c>
      <c r="BH1160" s="227">
        <f>IF(N1160="sníž. přenesená",J1160,0)</f>
        <v>0</v>
      </c>
      <c r="BI1160" s="227">
        <f>IF(N1160="nulová",J1160,0)</f>
        <v>0</v>
      </c>
      <c r="BJ1160" s="20" t="s">
        <v>76</v>
      </c>
      <c r="BK1160" s="227">
        <f>ROUND(I1160*H1160,2)</f>
        <v>0</v>
      </c>
      <c r="BL1160" s="20" t="s">
        <v>2102</v>
      </c>
      <c r="BM1160" s="226" t="s">
        <v>2605</v>
      </c>
    </row>
    <row r="1161" s="2" customFormat="1">
      <c r="A1161" s="41"/>
      <c r="B1161" s="42"/>
      <c r="C1161" s="43"/>
      <c r="D1161" s="228" t="s">
        <v>202</v>
      </c>
      <c r="E1161" s="43"/>
      <c r="F1161" s="229" t="s">
        <v>2606</v>
      </c>
      <c r="G1161" s="43"/>
      <c r="H1161" s="43"/>
      <c r="I1161" s="230"/>
      <c r="J1161" s="43"/>
      <c r="K1161" s="43"/>
      <c r="L1161" s="47"/>
      <c r="M1161" s="231"/>
      <c r="N1161" s="232"/>
      <c r="O1161" s="87"/>
      <c r="P1161" s="87"/>
      <c r="Q1161" s="87"/>
      <c r="R1161" s="87"/>
      <c r="S1161" s="87"/>
      <c r="T1161" s="88"/>
      <c r="U1161" s="41"/>
      <c r="V1161" s="41"/>
      <c r="W1161" s="41"/>
      <c r="X1161" s="41"/>
      <c r="Y1161" s="41"/>
      <c r="Z1161" s="41"/>
      <c r="AA1161" s="41"/>
      <c r="AB1161" s="41"/>
      <c r="AC1161" s="41"/>
      <c r="AD1161" s="41"/>
      <c r="AE1161" s="41"/>
      <c r="AT1161" s="20" t="s">
        <v>202</v>
      </c>
      <c r="AU1161" s="20" t="s">
        <v>78</v>
      </c>
    </row>
    <row r="1162" s="13" customFormat="1">
      <c r="A1162" s="13"/>
      <c r="B1162" s="235"/>
      <c r="C1162" s="236"/>
      <c r="D1162" s="228" t="s">
        <v>206</v>
      </c>
      <c r="E1162" s="237" t="s">
        <v>19</v>
      </c>
      <c r="F1162" s="238" t="s">
        <v>279</v>
      </c>
      <c r="G1162" s="236"/>
      <c r="H1162" s="237" t="s">
        <v>19</v>
      </c>
      <c r="I1162" s="239"/>
      <c r="J1162" s="236"/>
      <c r="K1162" s="236"/>
      <c r="L1162" s="240"/>
      <c r="M1162" s="241"/>
      <c r="N1162" s="242"/>
      <c r="O1162" s="242"/>
      <c r="P1162" s="242"/>
      <c r="Q1162" s="242"/>
      <c r="R1162" s="242"/>
      <c r="S1162" s="242"/>
      <c r="T1162" s="243"/>
      <c r="U1162" s="13"/>
      <c r="V1162" s="13"/>
      <c r="W1162" s="13"/>
      <c r="X1162" s="13"/>
      <c r="Y1162" s="13"/>
      <c r="Z1162" s="13"/>
      <c r="AA1162" s="13"/>
      <c r="AB1162" s="13"/>
      <c r="AC1162" s="13"/>
      <c r="AD1162" s="13"/>
      <c r="AE1162" s="13"/>
      <c r="AT1162" s="244" t="s">
        <v>206</v>
      </c>
      <c r="AU1162" s="244" t="s">
        <v>78</v>
      </c>
      <c r="AV1162" s="13" t="s">
        <v>76</v>
      </c>
      <c r="AW1162" s="13" t="s">
        <v>31</v>
      </c>
      <c r="AX1162" s="13" t="s">
        <v>69</v>
      </c>
      <c r="AY1162" s="244" t="s">
        <v>193</v>
      </c>
    </row>
    <row r="1163" s="13" customFormat="1">
      <c r="A1163" s="13"/>
      <c r="B1163" s="235"/>
      <c r="C1163" s="236"/>
      <c r="D1163" s="228" t="s">
        <v>206</v>
      </c>
      <c r="E1163" s="237" t="s">
        <v>19</v>
      </c>
      <c r="F1163" s="238" t="s">
        <v>2105</v>
      </c>
      <c r="G1163" s="236"/>
      <c r="H1163" s="237" t="s">
        <v>19</v>
      </c>
      <c r="I1163" s="239"/>
      <c r="J1163" s="236"/>
      <c r="K1163" s="236"/>
      <c r="L1163" s="240"/>
      <c r="M1163" s="241"/>
      <c r="N1163" s="242"/>
      <c r="O1163" s="242"/>
      <c r="P1163" s="242"/>
      <c r="Q1163" s="242"/>
      <c r="R1163" s="242"/>
      <c r="S1163" s="242"/>
      <c r="T1163" s="243"/>
      <c r="U1163" s="13"/>
      <c r="V1163" s="13"/>
      <c r="W1163" s="13"/>
      <c r="X1163" s="13"/>
      <c r="Y1163" s="13"/>
      <c r="Z1163" s="13"/>
      <c r="AA1163" s="13"/>
      <c r="AB1163" s="13"/>
      <c r="AC1163" s="13"/>
      <c r="AD1163" s="13"/>
      <c r="AE1163" s="13"/>
      <c r="AT1163" s="244" t="s">
        <v>206</v>
      </c>
      <c r="AU1163" s="244" t="s">
        <v>78</v>
      </c>
      <c r="AV1163" s="13" t="s">
        <v>76</v>
      </c>
      <c r="AW1163" s="13" t="s">
        <v>31</v>
      </c>
      <c r="AX1163" s="13" t="s">
        <v>69</v>
      </c>
      <c r="AY1163" s="244" t="s">
        <v>193</v>
      </c>
    </row>
    <row r="1164" s="14" customFormat="1">
      <c r="A1164" s="14"/>
      <c r="B1164" s="245"/>
      <c r="C1164" s="246"/>
      <c r="D1164" s="228" t="s">
        <v>206</v>
      </c>
      <c r="E1164" s="247" t="s">
        <v>19</v>
      </c>
      <c r="F1164" s="248" t="s">
        <v>2107</v>
      </c>
      <c r="G1164" s="246"/>
      <c r="H1164" s="249">
        <v>1.76</v>
      </c>
      <c r="I1164" s="250"/>
      <c r="J1164" s="246"/>
      <c r="K1164" s="246"/>
      <c r="L1164" s="251"/>
      <c r="M1164" s="252"/>
      <c r="N1164" s="253"/>
      <c r="O1164" s="253"/>
      <c r="P1164" s="253"/>
      <c r="Q1164" s="253"/>
      <c r="R1164" s="253"/>
      <c r="S1164" s="253"/>
      <c r="T1164" s="254"/>
      <c r="U1164" s="14"/>
      <c r="V1164" s="14"/>
      <c r="W1164" s="14"/>
      <c r="X1164" s="14"/>
      <c r="Y1164" s="14"/>
      <c r="Z1164" s="14"/>
      <c r="AA1164" s="14"/>
      <c r="AB1164" s="14"/>
      <c r="AC1164" s="14"/>
      <c r="AD1164" s="14"/>
      <c r="AE1164" s="14"/>
      <c r="AT1164" s="255" t="s">
        <v>206</v>
      </c>
      <c r="AU1164" s="255" t="s">
        <v>78</v>
      </c>
      <c r="AV1164" s="14" t="s">
        <v>78</v>
      </c>
      <c r="AW1164" s="14" t="s">
        <v>31</v>
      </c>
      <c r="AX1164" s="14" t="s">
        <v>69</v>
      </c>
      <c r="AY1164" s="255" t="s">
        <v>193</v>
      </c>
    </row>
    <row r="1165" s="14" customFormat="1">
      <c r="A1165" s="14"/>
      <c r="B1165" s="245"/>
      <c r="C1165" s="246"/>
      <c r="D1165" s="228" t="s">
        <v>206</v>
      </c>
      <c r="E1165" s="247" t="s">
        <v>19</v>
      </c>
      <c r="F1165" s="248" t="s">
        <v>2108</v>
      </c>
      <c r="G1165" s="246"/>
      <c r="H1165" s="249">
        <v>0.56999999999999995</v>
      </c>
      <c r="I1165" s="250"/>
      <c r="J1165" s="246"/>
      <c r="K1165" s="246"/>
      <c r="L1165" s="251"/>
      <c r="M1165" s="252"/>
      <c r="N1165" s="253"/>
      <c r="O1165" s="253"/>
      <c r="P1165" s="253"/>
      <c r="Q1165" s="253"/>
      <c r="R1165" s="253"/>
      <c r="S1165" s="253"/>
      <c r="T1165" s="254"/>
      <c r="U1165" s="14"/>
      <c r="V1165" s="14"/>
      <c r="W1165" s="14"/>
      <c r="X1165" s="14"/>
      <c r="Y1165" s="14"/>
      <c r="Z1165" s="14"/>
      <c r="AA1165" s="14"/>
      <c r="AB1165" s="14"/>
      <c r="AC1165" s="14"/>
      <c r="AD1165" s="14"/>
      <c r="AE1165" s="14"/>
      <c r="AT1165" s="255" t="s">
        <v>206</v>
      </c>
      <c r="AU1165" s="255" t="s">
        <v>78</v>
      </c>
      <c r="AV1165" s="14" t="s">
        <v>78</v>
      </c>
      <c r="AW1165" s="14" t="s">
        <v>31</v>
      </c>
      <c r="AX1165" s="14" t="s">
        <v>69</v>
      </c>
      <c r="AY1165" s="255" t="s">
        <v>193</v>
      </c>
    </row>
    <row r="1166" s="15" customFormat="1">
      <c r="A1166" s="15"/>
      <c r="B1166" s="256"/>
      <c r="C1166" s="257"/>
      <c r="D1166" s="228" t="s">
        <v>206</v>
      </c>
      <c r="E1166" s="258" t="s">
        <v>19</v>
      </c>
      <c r="F1166" s="259" t="s">
        <v>218</v>
      </c>
      <c r="G1166" s="257"/>
      <c r="H1166" s="260">
        <v>2.3300000000000001</v>
      </c>
      <c r="I1166" s="261"/>
      <c r="J1166" s="257"/>
      <c r="K1166" s="257"/>
      <c r="L1166" s="262"/>
      <c r="M1166" s="263"/>
      <c r="N1166" s="264"/>
      <c r="O1166" s="264"/>
      <c r="P1166" s="264"/>
      <c r="Q1166" s="264"/>
      <c r="R1166" s="264"/>
      <c r="S1166" s="264"/>
      <c r="T1166" s="265"/>
      <c r="U1166" s="15"/>
      <c r="V1166" s="15"/>
      <c r="W1166" s="15"/>
      <c r="X1166" s="15"/>
      <c r="Y1166" s="15"/>
      <c r="Z1166" s="15"/>
      <c r="AA1166" s="15"/>
      <c r="AB1166" s="15"/>
      <c r="AC1166" s="15"/>
      <c r="AD1166" s="15"/>
      <c r="AE1166" s="15"/>
      <c r="AT1166" s="266" t="s">
        <v>206</v>
      </c>
      <c r="AU1166" s="266" t="s">
        <v>78</v>
      </c>
      <c r="AV1166" s="15" t="s">
        <v>200</v>
      </c>
      <c r="AW1166" s="15" t="s">
        <v>31</v>
      </c>
      <c r="AX1166" s="15" t="s">
        <v>76</v>
      </c>
      <c r="AY1166" s="266" t="s">
        <v>193</v>
      </c>
    </row>
    <row r="1167" s="2" customFormat="1" ht="16.5" customHeight="1">
      <c r="A1167" s="41"/>
      <c r="B1167" s="42"/>
      <c r="C1167" s="215" t="s">
        <v>2607</v>
      </c>
      <c r="D1167" s="215" t="s">
        <v>195</v>
      </c>
      <c r="E1167" s="216" t="s">
        <v>2608</v>
      </c>
      <c r="F1167" s="217" t="s">
        <v>2609</v>
      </c>
      <c r="G1167" s="218" t="s">
        <v>258</v>
      </c>
      <c r="H1167" s="219">
        <v>0.495</v>
      </c>
      <c r="I1167" s="220"/>
      <c r="J1167" s="221">
        <f>ROUND(I1167*H1167,2)</f>
        <v>0</v>
      </c>
      <c r="K1167" s="217" t="s">
        <v>19</v>
      </c>
      <c r="L1167" s="47"/>
      <c r="M1167" s="222" t="s">
        <v>19</v>
      </c>
      <c r="N1167" s="223" t="s">
        <v>40</v>
      </c>
      <c r="O1167" s="87"/>
      <c r="P1167" s="224">
        <f>O1167*H1167</f>
        <v>0</v>
      </c>
      <c r="Q1167" s="224">
        <v>0</v>
      </c>
      <c r="R1167" s="224">
        <f>Q1167*H1167</f>
        <v>0</v>
      </c>
      <c r="S1167" s="224">
        <v>0</v>
      </c>
      <c r="T1167" s="225">
        <f>S1167*H1167</f>
        <v>0</v>
      </c>
      <c r="U1167" s="41"/>
      <c r="V1167" s="41"/>
      <c r="W1167" s="41"/>
      <c r="X1167" s="41"/>
      <c r="Y1167" s="41"/>
      <c r="Z1167" s="41"/>
      <c r="AA1167" s="41"/>
      <c r="AB1167" s="41"/>
      <c r="AC1167" s="41"/>
      <c r="AD1167" s="41"/>
      <c r="AE1167" s="41"/>
      <c r="AR1167" s="226" t="s">
        <v>2102</v>
      </c>
      <c r="AT1167" s="226" t="s">
        <v>195</v>
      </c>
      <c r="AU1167" s="226" t="s">
        <v>78</v>
      </c>
      <c r="AY1167" s="20" t="s">
        <v>193</v>
      </c>
      <c r="BE1167" s="227">
        <f>IF(N1167="základní",J1167,0)</f>
        <v>0</v>
      </c>
      <c r="BF1167" s="227">
        <f>IF(N1167="snížená",J1167,0)</f>
        <v>0</v>
      </c>
      <c r="BG1167" s="227">
        <f>IF(N1167="zákl. přenesená",J1167,0)</f>
        <v>0</v>
      </c>
      <c r="BH1167" s="227">
        <f>IF(N1167="sníž. přenesená",J1167,0)</f>
        <v>0</v>
      </c>
      <c r="BI1167" s="227">
        <f>IF(N1167="nulová",J1167,0)</f>
        <v>0</v>
      </c>
      <c r="BJ1167" s="20" t="s">
        <v>76</v>
      </c>
      <c r="BK1167" s="227">
        <f>ROUND(I1167*H1167,2)</f>
        <v>0</v>
      </c>
      <c r="BL1167" s="20" t="s">
        <v>2102</v>
      </c>
      <c r="BM1167" s="226" t="s">
        <v>2610</v>
      </c>
    </row>
    <row r="1168" s="2" customFormat="1">
      <c r="A1168" s="41"/>
      <c r="B1168" s="42"/>
      <c r="C1168" s="43"/>
      <c r="D1168" s="228" t="s">
        <v>202</v>
      </c>
      <c r="E1168" s="43"/>
      <c r="F1168" s="229" t="s">
        <v>2606</v>
      </c>
      <c r="G1168" s="43"/>
      <c r="H1168" s="43"/>
      <c r="I1168" s="230"/>
      <c r="J1168" s="43"/>
      <c r="K1168" s="43"/>
      <c r="L1168" s="47"/>
      <c r="M1168" s="231"/>
      <c r="N1168" s="232"/>
      <c r="O1168" s="87"/>
      <c r="P1168" s="87"/>
      <c r="Q1168" s="87"/>
      <c r="R1168" s="87"/>
      <c r="S1168" s="87"/>
      <c r="T1168" s="88"/>
      <c r="U1168" s="41"/>
      <c r="V1168" s="41"/>
      <c r="W1168" s="41"/>
      <c r="X1168" s="41"/>
      <c r="Y1168" s="41"/>
      <c r="Z1168" s="41"/>
      <c r="AA1168" s="41"/>
      <c r="AB1168" s="41"/>
      <c r="AC1168" s="41"/>
      <c r="AD1168" s="41"/>
      <c r="AE1168" s="41"/>
      <c r="AT1168" s="20" t="s">
        <v>202</v>
      </c>
      <c r="AU1168" s="20" t="s">
        <v>78</v>
      </c>
    </row>
    <row r="1169" s="13" customFormat="1">
      <c r="A1169" s="13"/>
      <c r="B1169" s="235"/>
      <c r="C1169" s="236"/>
      <c r="D1169" s="228" t="s">
        <v>206</v>
      </c>
      <c r="E1169" s="237" t="s">
        <v>19</v>
      </c>
      <c r="F1169" s="238" t="s">
        <v>279</v>
      </c>
      <c r="G1169" s="236"/>
      <c r="H1169" s="237" t="s">
        <v>19</v>
      </c>
      <c r="I1169" s="239"/>
      <c r="J1169" s="236"/>
      <c r="K1169" s="236"/>
      <c r="L1169" s="240"/>
      <c r="M1169" s="241"/>
      <c r="N1169" s="242"/>
      <c r="O1169" s="242"/>
      <c r="P1169" s="242"/>
      <c r="Q1169" s="242"/>
      <c r="R1169" s="242"/>
      <c r="S1169" s="242"/>
      <c r="T1169" s="243"/>
      <c r="U1169" s="13"/>
      <c r="V1169" s="13"/>
      <c r="W1169" s="13"/>
      <c r="X1169" s="13"/>
      <c r="Y1169" s="13"/>
      <c r="Z1169" s="13"/>
      <c r="AA1169" s="13"/>
      <c r="AB1169" s="13"/>
      <c r="AC1169" s="13"/>
      <c r="AD1169" s="13"/>
      <c r="AE1169" s="13"/>
      <c r="AT1169" s="244" t="s">
        <v>206</v>
      </c>
      <c r="AU1169" s="244" t="s">
        <v>78</v>
      </c>
      <c r="AV1169" s="13" t="s">
        <v>76</v>
      </c>
      <c r="AW1169" s="13" t="s">
        <v>31</v>
      </c>
      <c r="AX1169" s="13" t="s">
        <v>69</v>
      </c>
      <c r="AY1169" s="244" t="s">
        <v>193</v>
      </c>
    </row>
    <row r="1170" s="13" customFormat="1">
      <c r="A1170" s="13"/>
      <c r="B1170" s="235"/>
      <c r="C1170" s="236"/>
      <c r="D1170" s="228" t="s">
        <v>206</v>
      </c>
      <c r="E1170" s="237" t="s">
        <v>19</v>
      </c>
      <c r="F1170" s="238" t="s">
        <v>2105</v>
      </c>
      <c r="G1170" s="236"/>
      <c r="H1170" s="237" t="s">
        <v>19</v>
      </c>
      <c r="I1170" s="239"/>
      <c r="J1170" s="236"/>
      <c r="K1170" s="236"/>
      <c r="L1170" s="240"/>
      <c r="M1170" s="241"/>
      <c r="N1170" s="242"/>
      <c r="O1170" s="242"/>
      <c r="P1170" s="242"/>
      <c r="Q1170" s="242"/>
      <c r="R1170" s="242"/>
      <c r="S1170" s="242"/>
      <c r="T1170" s="243"/>
      <c r="U1170" s="13"/>
      <c r="V1170" s="13"/>
      <c r="W1170" s="13"/>
      <c r="X1170" s="13"/>
      <c r="Y1170" s="13"/>
      <c r="Z1170" s="13"/>
      <c r="AA1170" s="13"/>
      <c r="AB1170" s="13"/>
      <c r="AC1170" s="13"/>
      <c r="AD1170" s="13"/>
      <c r="AE1170" s="13"/>
      <c r="AT1170" s="244" t="s">
        <v>206</v>
      </c>
      <c r="AU1170" s="244" t="s">
        <v>78</v>
      </c>
      <c r="AV1170" s="13" t="s">
        <v>76</v>
      </c>
      <c r="AW1170" s="13" t="s">
        <v>31</v>
      </c>
      <c r="AX1170" s="13" t="s">
        <v>69</v>
      </c>
      <c r="AY1170" s="244" t="s">
        <v>193</v>
      </c>
    </row>
    <row r="1171" s="14" customFormat="1">
      <c r="A1171" s="14"/>
      <c r="B1171" s="245"/>
      <c r="C1171" s="246"/>
      <c r="D1171" s="228" t="s">
        <v>206</v>
      </c>
      <c r="E1171" s="247" t="s">
        <v>19</v>
      </c>
      <c r="F1171" s="248" t="s">
        <v>2106</v>
      </c>
      <c r="G1171" s="246"/>
      <c r="H1171" s="249">
        <v>0.495</v>
      </c>
      <c r="I1171" s="250"/>
      <c r="J1171" s="246"/>
      <c r="K1171" s="246"/>
      <c r="L1171" s="251"/>
      <c r="M1171" s="252"/>
      <c r="N1171" s="253"/>
      <c r="O1171" s="253"/>
      <c r="P1171" s="253"/>
      <c r="Q1171" s="253"/>
      <c r="R1171" s="253"/>
      <c r="S1171" s="253"/>
      <c r="T1171" s="254"/>
      <c r="U1171" s="14"/>
      <c r="V1171" s="14"/>
      <c r="W1171" s="14"/>
      <c r="X1171" s="14"/>
      <c r="Y1171" s="14"/>
      <c r="Z1171" s="14"/>
      <c r="AA1171" s="14"/>
      <c r="AB1171" s="14"/>
      <c r="AC1171" s="14"/>
      <c r="AD1171" s="14"/>
      <c r="AE1171" s="14"/>
      <c r="AT1171" s="255" t="s">
        <v>206</v>
      </c>
      <c r="AU1171" s="255" t="s">
        <v>78</v>
      </c>
      <c r="AV1171" s="14" t="s">
        <v>78</v>
      </c>
      <c r="AW1171" s="14" t="s">
        <v>31</v>
      </c>
      <c r="AX1171" s="14" t="s">
        <v>76</v>
      </c>
      <c r="AY1171" s="255" t="s">
        <v>193</v>
      </c>
    </row>
    <row r="1172" s="2" customFormat="1" ht="16.5" customHeight="1">
      <c r="A1172" s="41"/>
      <c r="B1172" s="42"/>
      <c r="C1172" s="215" t="s">
        <v>2611</v>
      </c>
      <c r="D1172" s="215" t="s">
        <v>195</v>
      </c>
      <c r="E1172" s="216" t="s">
        <v>2612</v>
      </c>
      <c r="F1172" s="217" t="s">
        <v>2613</v>
      </c>
      <c r="G1172" s="218" t="s">
        <v>248</v>
      </c>
      <c r="H1172" s="219">
        <v>5.1660000000000004</v>
      </c>
      <c r="I1172" s="220"/>
      <c r="J1172" s="221">
        <f>ROUND(I1172*H1172,2)</f>
        <v>0</v>
      </c>
      <c r="K1172" s="217" t="s">
        <v>199</v>
      </c>
      <c r="L1172" s="47"/>
      <c r="M1172" s="222" t="s">
        <v>19</v>
      </c>
      <c r="N1172" s="223" t="s">
        <v>40</v>
      </c>
      <c r="O1172" s="87"/>
      <c r="P1172" s="224">
        <f>O1172*H1172</f>
        <v>0</v>
      </c>
      <c r="Q1172" s="224">
        <v>0</v>
      </c>
      <c r="R1172" s="224">
        <f>Q1172*H1172</f>
        <v>0</v>
      </c>
      <c r="S1172" s="224">
        <v>0</v>
      </c>
      <c r="T1172" s="225">
        <f>S1172*H1172</f>
        <v>0</v>
      </c>
      <c r="U1172" s="41"/>
      <c r="V1172" s="41"/>
      <c r="W1172" s="41"/>
      <c r="X1172" s="41"/>
      <c r="Y1172" s="41"/>
      <c r="Z1172" s="41"/>
      <c r="AA1172" s="41"/>
      <c r="AB1172" s="41"/>
      <c r="AC1172" s="41"/>
      <c r="AD1172" s="41"/>
      <c r="AE1172" s="41"/>
      <c r="AR1172" s="226" t="s">
        <v>323</v>
      </c>
      <c r="AT1172" s="226" t="s">
        <v>195</v>
      </c>
      <c r="AU1172" s="226" t="s">
        <v>78</v>
      </c>
      <c r="AY1172" s="20" t="s">
        <v>193</v>
      </c>
      <c r="BE1172" s="227">
        <f>IF(N1172="základní",J1172,0)</f>
        <v>0</v>
      </c>
      <c r="BF1172" s="227">
        <f>IF(N1172="snížená",J1172,0)</f>
        <v>0</v>
      </c>
      <c r="BG1172" s="227">
        <f>IF(N1172="zákl. přenesená",J1172,0)</f>
        <v>0</v>
      </c>
      <c r="BH1172" s="227">
        <f>IF(N1172="sníž. přenesená",J1172,0)</f>
        <v>0</v>
      </c>
      <c r="BI1172" s="227">
        <f>IF(N1172="nulová",J1172,0)</f>
        <v>0</v>
      </c>
      <c r="BJ1172" s="20" t="s">
        <v>76</v>
      </c>
      <c r="BK1172" s="227">
        <f>ROUND(I1172*H1172,2)</f>
        <v>0</v>
      </c>
      <c r="BL1172" s="20" t="s">
        <v>323</v>
      </c>
      <c r="BM1172" s="226" t="s">
        <v>2614</v>
      </c>
    </row>
    <row r="1173" s="2" customFormat="1">
      <c r="A1173" s="41"/>
      <c r="B1173" s="42"/>
      <c r="C1173" s="43"/>
      <c r="D1173" s="228" t="s">
        <v>202</v>
      </c>
      <c r="E1173" s="43"/>
      <c r="F1173" s="229" t="s">
        <v>2615</v>
      </c>
      <c r="G1173" s="43"/>
      <c r="H1173" s="43"/>
      <c r="I1173" s="230"/>
      <c r="J1173" s="43"/>
      <c r="K1173" s="43"/>
      <c r="L1173" s="47"/>
      <c r="M1173" s="231"/>
      <c r="N1173" s="232"/>
      <c r="O1173" s="87"/>
      <c r="P1173" s="87"/>
      <c r="Q1173" s="87"/>
      <c r="R1173" s="87"/>
      <c r="S1173" s="87"/>
      <c r="T1173" s="88"/>
      <c r="U1173" s="41"/>
      <c r="V1173" s="41"/>
      <c r="W1173" s="41"/>
      <c r="X1173" s="41"/>
      <c r="Y1173" s="41"/>
      <c r="Z1173" s="41"/>
      <c r="AA1173" s="41"/>
      <c r="AB1173" s="41"/>
      <c r="AC1173" s="41"/>
      <c r="AD1173" s="41"/>
      <c r="AE1173" s="41"/>
      <c r="AT1173" s="20" t="s">
        <v>202</v>
      </c>
      <c r="AU1173" s="20" t="s">
        <v>78</v>
      </c>
    </row>
    <row r="1174" s="2" customFormat="1">
      <c r="A1174" s="41"/>
      <c r="B1174" s="42"/>
      <c r="C1174" s="43"/>
      <c r="D1174" s="233" t="s">
        <v>204</v>
      </c>
      <c r="E1174" s="43"/>
      <c r="F1174" s="234" t="s">
        <v>2616</v>
      </c>
      <c r="G1174" s="43"/>
      <c r="H1174" s="43"/>
      <c r="I1174" s="230"/>
      <c r="J1174" s="43"/>
      <c r="K1174" s="43"/>
      <c r="L1174" s="47"/>
      <c r="M1174" s="231"/>
      <c r="N1174" s="232"/>
      <c r="O1174" s="87"/>
      <c r="P1174" s="87"/>
      <c r="Q1174" s="87"/>
      <c r="R1174" s="87"/>
      <c r="S1174" s="87"/>
      <c r="T1174" s="88"/>
      <c r="U1174" s="41"/>
      <c r="V1174" s="41"/>
      <c r="W1174" s="41"/>
      <c r="X1174" s="41"/>
      <c r="Y1174" s="41"/>
      <c r="Z1174" s="41"/>
      <c r="AA1174" s="41"/>
      <c r="AB1174" s="41"/>
      <c r="AC1174" s="41"/>
      <c r="AD1174" s="41"/>
      <c r="AE1174" s="41"/>
      <c r="AT1174" s="20" t="s">
        <v>204</v>
      </c>
      <c r="AU1174" s="20" t="s">
        <v>78</v>
      </c>
    </row>
    <row r="1175" s="12" customFormat="1" ht="22.8" customHeight="1">
      <c r="A1175" s="12"/>
      <c r="B1175" s="199"/>
      <c r="C1175" s="200"/>
      <c r="D1175" s="201" t="s">
        <v>68</v>
      </c>
      <c r="E1175" s="213" t="s">
        <v>886</v>
      </c>
      <c r="F1175" s="213" t="s">
        <v>887</v>
      </c>
      <c r="G1175" s="200"/>
      <c r="H1175" s="200"/>
      <c r="I1175" s="203"/>
      <c r="J1175" s="214">
        <f>BK1175</f>
        <v>0</v>
      </c>
      <c r="K1175" s="200"/>
      <c r="L1175" s="205"/>
      <c r="M1175" s="206"/>
      <c r="N1175" s="207"/>
      <c r="O1175" s="207"/>
      <c r="P1175" s="208">
        <f>SUM(P1176:P1182)</f>
        <v>0</v>
      </c>
      <c r="Q1175" s="207"/>
      <c r="R1175" s="208">
        <f>SUM(R1176:R1182)</f>
        <v>0</v>
      </c>
      <c r="S1175" s="207"/>
      <c r="T1175" s="209">
        <f>SUM(T1176:T1182)</f>
        <v>0</v>
      </c>
      <c r="U1175" s="12"/>
      <c r="V1175" s="12"/>
      <c r="W1175" s="12"/>
      <c r="X1175" s="12"/>
      <c r="Y1175" s="12"/>
      <c r="Z1175" s="12"/>
      <c r="AA1175" s="12"/>
      <c r="AB1175" s="12"/>
      <c r="AC1175" s="12"/>
      <c r="AD1175" s="12"/>
      <c r="AE1175" s="12"/>
      <c r="AR1175" s="210" t="s">
        <v>78</v>
      </c>
      <c r="AT1175" s="211" t="s">
        <v>68</v>
      </c>
      <c r="AU1175" s="211" t="s">
        <v>76</v>
      </c>
      <c r="AY1175" s="210" t="s">
        <v>193</v>
      </c>
      <c r="BK1175" s="212">
        <f>SUM(BK1176:BK1182)</f>
        <v>0</v>
      </c>
    </row>
    <row r="1176" s="2" customFormat="1" ht="16.5" customHeight="1">
      <c r="A1176" s="41"/>
      <c r="B1176" s="42"/>
      <c r="C1176" s="215" t="s">
        <v>2617</v>
      </c>
      <c r="D1176" s="215" t="s">
        <v>195</v>
      </c>
      <c r="E1176" s="216" t="s">
        <v>2618</v>
      </c>
      <c r="F1176" s="217" t="s">
        <v>2619</v>
      </c>
      <c r="G1176" s="218" t="s">
        <v>258</v>
      </c>
      <c r="H1176" s="219">
        <v>1.125</v>
      </c>
      <c r="I1176" s="220"/>
      <c r="J1176" s="221">
        <f>ROUND(I1176*H1176,2)</f>
        <v>0</v>
      </c>
      <c r="K1176" s="217" t="s">
        <v>19</v>
      </c>
      <c r="L1176" s="47"/>
      <c r="M1176" s="222" t="s">
        <v>19</v>
      </c>
      <c r="N1176" s="223" t="s">
        <v>40</v>
      </c>
      <c r="O1176" s="87"/>
      <c r="P1176" s="224">
        <f>O1176*H1176</f>
        <v>0</v>
      </c>
      <c r="Q1176" s="224">
        <v>0</v>
      </c>
      <c r="R1176" s="224">
        <f>Q1176*H1176</f>
        <v>0</v>
      </c>
      <c r="S1176" s="224">
        <v>0</v>
      </c>
      <c r="T1176" s="225">
        <f>S1176*H1176</f>
        <v>0</v>
      </c>
      <c r="U1176" s="41"/>
      <c r="V1176" s="41"/>
      <c r="W1176" s="41"/>
      <c r="X1176" s="41"/>
      <c r="Y1176" s="41"/>
      <c r="Z1176" s="41"/>
      <c r="AA1176" s="41"/>
      <c r="AB1176" s="41"/>
      <c r="AC1176" s="41"/>
      <c r="AD1176" s="41"/>
      <c r="AE1176" s="41"/>
      <c r="AR1176" s="226" t="s">
        <v>323</v>
      </c>
      <c r="AT1176" s="226" t="s">
        <v>195</v>
      </c>
      <c r="AU1176" s="226" t="s">
        <v>78</v>
      </c>
      <c r="AY1176" s="20" t="s">
        <v>193</v>
      </c>
      <c r="BE1176" s="227">
        <f>IF(N1176="základní",J1176,0)</f>
        <v>0</v>
      </c>
      <c r="BF1176" s="227">
        <f>IF(N1176="snížená",J1176,0)</f>
        <v>0</v>
      </c>
      <c r="BG1176" s="227">
        <f>IF(N1176="zákl. přenesená",J1176,0)</f>
        <v>0</v>
      </c>
      <c r="BH1176" s="227">
        <f>IF(N1176="sníž. přenesená",J1176,0)</f>
        <v>0</v>
      </c>
      <c r="BI1176" s="227">
        <f>IF(N1176="nulová",J1176,0)</f>
        <v>0</v>
      </c>
      <c r="BJ1176" s="20" t="s">
        <v>76</v>
      </c>
      <c r="BK1176" s="227">
        <f>ROUND(I1176*H1176,2)</f>
        <v>0</v>
      </c>
      <c r="BL1176" s="20" t="s">
        <v>323</v>
      </c>
      <c r="BM1176" s="226" t="s">
        <v>2620</v>
      </c>
    </row>
    <row r="1177" s="2" customFormat="1">
      <c r="A1177" s="41"/>
      <c r="B1177" s="42"/>
      <c r="C1177" s="43"/>
      <c r="D1177" s="228" t="s">
        <v>202</v>
      </c>
      <c r="E1177" s="43"/>
      <c r="F1177" s="229" t="s">
        <v>2621</v>
      </c>
      <c r="G1177" s="43"/>
      <c r="H1177" s="43"/>
      <c r="I1177" s="230"/>
      <c r="J1177" s="43"/>
      <c r="K1177" s="43"/>
      <c r="L1177" s="47"/>
      <c r="M1177" s="231"/>
      <c r="N1177" s="232"/>
      <c r="O1177" s="87"/>
      <c r="P1177" s="87"/>
      <c r="Q1177" s="87"/>
      <c r="R1177" s="87"/>
      <c r="S1177" s="87"/>
      <c r="T1177" s="88"/>
      <c r="U1177" s="41"/>
      <c r="V1177" s="41"/>
      <c r="W1177" s="41"/>
      <c r="X1177" s="41"/>
      <c r="Y1177" s="41"/>
      <c r="Z1177" s="41"/>
      <c r="AA1177" s="41"/>
      <c r="AB1177" s="41"/>
      <c r="AC1177" s="41"/>
      <c r="AD1177" s="41"/>
      <c r="AE1177" s="41"/>
      <c r="AT1177" s="20" t="s">
        <v>202</v>
      </c>
      <c r="AU1177" s="20" t="s">
        <v>78</v>
      </c>
    </row>
    <row r="1178" s="13" customFormat="1">
      <c r="A1178" s="13"/>
      <c r="B1178" s="235"/>
      <c r="C1178" s="236"/>
      <c r="D1178" s="228" t="s">
        <v>206</v>
      </c>
      <c r="E1178" s="237" t="s">
        <v>19</v>
      </c>
      <c r="F1178" s="238" t="s">
        <v>279</v>
      </c>
      <c r="G1178" s="236"/>
      <c r="H1178" s="237" t="s">
        <v>19</v>
      </c>
      <c r="I1178" s="239"/>
      <c r="J1178" s="236"/>
      <c r="K1178" s="236"/>
      <c r="L1178" s="240"/>
      <c r="M1178" s="241"/>
      <c r="N1178" s="242"/>
      <c r="O1178" s="242"/>
      <c r="P1178" s="242"/>
      <c r="Q1178" s="242"/>
      <c r="R1178" s="242"/>
      <c r="S1178" s="242"/>
      <c r="T1178" s="243"/>
      <c r="U1178" s="13"/>
      <c r="V1178" s="13"/>
      <c r="W1178" s="13"/>
      <c r="X1178" s="13"/>
      <c r="Y1178" s="13"/>
      <c r="Z1178" s="13"/>
      <c r="AA1178" s="13"/>
      <c r="AB1178" s="13"/>
      <c r="AC1178" s="13"/>
      <c r="AD1178" s="13"/>
      <c r="AE1178" s="13"/>
      <c r="AT1178" s="244" t="s">
        <v>206</v>
      </c>
      <c r="AU1178" s="244" t="s">
        <v>78</v>
      </c>
      <c r="AV1178" s="13" t="s">
        <v>76</v>
      </c>
      <c r="AW1178" s="13" t="s">
        <v>31</v>
      </c>
      <c r="AX1178" s="13" t="s">
        <v>69</v>
      </c>
      <c r="AY1178" s="244" t="s">
        <v>193</v>
      </c>
    </row>
    <row r="1179" s="13" customFormat="1">
      <c r="A1179" s="13"/>
      <c r="B1179" s="235"/>
      <c r="C1179" s="236"/>
      <c r="D1179" s="228" t="s">
        <v>206</v>
      </c>
      <c r="E1179" s="237" t="s">
        <v>19</v>
      </c>
      <c r="F1179" s="238" t="s">
        <v>2105</v>
      </c>
      <c r="G1179" s="236"/>
      <c r="H1179" s="237" t="s">
        <v>19</v>
      </c>
      <c r="I1179" s="239"/>
      <c r="J1179" s="236"/>
      <c r="K1179" s="236"/>
      <c r="L1179" s="240"/>
      <c r="M1179" s="241"/>
      <c r="N1179" s="242"/>
      <c r="O1179" s="242"/>
      <c r="P1179" s="242"/>
      <c r="Q1179" s="242"/>
      <c r="R1179" s="242"/>
      <c r="S1179" s="242"/>
      <c r="T1179" s="243"/>
      <c r="U1179" s="13"/>
      <c r="V1179" s="13"/>
      <c r="W1179" s="13"/>
      <c r="X1179" s="13"/>
      <c r="Y1179" s="13"/>
      <c r="Z1179" s="13"/>
      <c r="AA1179" s="13"/>
      <c r="AB1179" s="13"/>
      <c r="AC1179" s="13"/>
      <c r="AD1179" s="13"/>
      <c r="AE1179" s="13"/>
      <c r="AT1179" s="244" t="s">
        <v>206</v>
      </c>
      <c r="AU1179" s="244" t="s">
        <v>78</v>
      </c>
      <c r="AV1179" s="13" t="s">
        <v>76</v>
      </c>
      <c r="AW1179" s="13" t="s">
        <v>31</v>
      </c>
      <c r="AX1179" s="13" t="s">
        <v>69</v>
      </c>
      <c r="AY1179" s="244" t="s">
        <v>193</v>
      </c>
    </row>
    <row r="1180" s="14" customFormat="1">
      <c r="A1180" s="14"/>
      <c r="B1180" s="245"/>
      <c r="C1180" s="246"/>
      <c r="D1180" s="228" t="s">
        <v>206</v>
      </c>
      <c r="E1180" s="247" t="s">
        <v>19</v>
      </c>
      <c r="F1180" s="248" t="s">
        <v>2109</v>
      </c>
      <c r="G1180" s="246"/>
      <c r="H1180" s="249">
        <v>0.98999999999999999</v>
      </c>
      <c r="I1180" s="250"/>
      <c r="J1180" s="246"/>
      <c r="K1180" s="246"/>
      <c r="L1180" s="251"/>
      <c r="M1180" s="252"/>
      <c r="N1180" s="253"/>
      <c r="O1180" s="253"/>
      <c r="P1180" s="253"/>
      <c r="Q1180" s="253"/>
      <c r="R1180" s="253"/>
      <c r="S1180" s="253"/>
      <c r="T1180" s="254"/>
      <c r="U1180" s="14"/>
      <c r="V1180" s="14"/>
      <c r="W1180" s="14"/>
      <c r="X1180" s="14"/>
      <c r="Y1180" s="14"/>
      <c r="Z1180" s="14"/>
      <c r="AA1180" s="14"/>
      <c r="AB1180" s="14"/>
      <c r="AC1180" s="14"/>
      <c r="AD1180" s="14"/>
      <c r="AE1180" s="14"/>
      <c r="AT1180" s="255" t="s">
        <v>206</v>
      </c>
      <c r="AU1180" s="255" t="s">
        <v>78</v>
      </c>
      <c r="AV1180" s="14" t="s">
        <v>78</v>
      </c>
      <c r="AW1180" s="14" t="s">
        <v>31</v>
      </c>
      <c r="AX1180" s="14" t="s">
        <v>69</v>
      </c>
      <c r="AY1180" s="255" t="s">
        <v>193</v>
      </c>
    </row>
    <row r="1181" s="14" customFormat="1">
      <c r="A1181" s="14"/>
      <c r="B1181" s="245"/>
      <c r="C1181" s="246"/>
      <c r="D1181" s="228" t="s">
        <v>206</v>
      </c>
      <c r="E1181" s="247" t="s">
        <v>19</v>
      </c>
      <c r="F1181" s="248" t="s">
        <v>2110</v>
      </c>
      <c r="G1181" s="246"/>
      <c r="H1181" s="249">
        <v>0.13500000000000001</v>
      </c>
      <c r="I1181" s="250"/>
      <c r="J1181" s="246"/>
      <c r="K1181" s="246"/>
      <c r="L1181" s="251"/>
      <c r="M1181" s="252"/>
      <c r="N1181" s="253"/>
      <c r="O1181" s="253"/>
      <c r="P1181" s="253"/>
      <c r="Q1181" s="253"/>
      <c r="R1181" s="253"/>
      <c r="S1181" s="253"/>
      <c r="T1181" s="254"/>
      <c r="U1181" s="14"/>
      <c r="V1181" s="14"/>
      <c r="W1181" s="14"/>
      <c r="X1181" s="14"/>
      <c r="Y1181" s="14"/>
      <c r="Z1181" s="14"/>
      <c r="AA1181" s="14"/>
      <c r="AB1181" s="14"/>
      <c r="AC1181" s="14"/>
      <c r="AD1181" s="14"/>
      <c r="AE1181" s="14"/>
      <c r="AT1181" s="255" t="s">
        <v>206</v>
      </c>
      <c r="AU1181" s="255" t="s">
        <v>78</v>
      </c>
      <c r="AV1181" s="14" t="s">
        <v>78</v>
      </c>
      <c r="AW1181" s="14" t="s">
        <v>31</v>
      </c>
      <c r="AX1181" s="14" t="s">
        <v>69</v>
      </c>
      <c r="AY1181" s="255" t="s">
        <v>193</v>
      </c>
    </row>
    <row r="1182" s="15" customFormat="1">
      <c r="A1182" s="15"/>
      <c r="B1182" s="256"/>
      <c r="C1182" s="257"/>
      <c r="D1182" s="228" t="s">
        <v>206</v>
      </c>
      <c r="E1182" s="258" t="s">
        <v>19</v>
      </c>
      <c r="F1182" s="259" t="s">
        <v>218</v>
      </c>
      <c r="G1182" s="257"/>
      <c r="H1182" s="260">
        <v>1.125</v>
      </c>
      <c r="I1182" s="261"/>
      <c r="J1182" s="257"/>
      <c r="K1182" s="257"/>
      <c r="L1182" s="262"/>
      <c r="M1182" s="263"/>
      <c r="N1182" s="264"/>
      <c r="O1182" s="264"/>
      <c r="P1182" s="264"/>
      <c r="Q1182" s="264"/>
      <c r="R1182" s="264"/>
      <c r="S1182" s="264"/>
      <c r="T1182" s="265"/>
      <c r="U1182" s="15"/>
      <c r="V1182" s="15"/>
      <c r="W1182" s="15"/>
      <c r="X1182" s="15"/>
      <c r="Y1182" s="15"/>
      <c r="Z1182" s="15"/>
      <c r="AA1182" s="15"/>
      <c r="AB1182" s="15"/>
      <c r="AC1182" s="15"/>
      <c r="AD1182" s="15"/>
      <c r="AE1182" s="15"/>
      <c r="AT1182" s="266" t="s">
        <v>206</v>
      </c>
      <c r="AU1182" s="266" t="s">
        <v>78</v>
      </c>
      <c r="AV1182" s="15" t="s">
        <v>200</v>
      </c>
      <c r="AW1182" s="15" t="s">
        <v>31</v>
      </c>
      <c r="AX1182" s="15" t="s">
        <v>76</v>
      </c>
      <c r="AY1182" s="266" t="s">
        <v>193</v>
      </c>
    </row>
    <row r="1183" s="12" customFormat="1" ht="22.8" customHeight="1">
      <c r="A1183" s="12"/>
      <c r="B1183" s="199"/>
      <c r="C1183" s="200"/>
      <c r="D1183" s="201" t="s">
        <v>68</v>
      </c>
      <c r="E1183" s="213" t="s">
        <v>2622</v>
      </c>
      <c r="F1183" s="213" t="s">
        <v>2623</v>
      </c>
      <c r="G1183" s="200"/>
      <c r="H1183" s="200"/>
      <c r="I1183" s="203"/>
      <c r="J1183" s="214">
        <f>BK1183</f>
        <v>0</v>
      </c>
      <c r="K1183" s="200"/>
      <c r="L1183" s="205"/>
      <c r="M1183" s="206"/>
      <c r="N1183" s="207"/>
      <c r="O1183" s="207"/>
      <c r="P1183" s="208">
        <f>SUM(P1184:P1220)</f>
        <v>0</v>
      </c>
      <c r="Q1183" s="207"/>
      <c r="R1183" s="208">
        <f>SUM(R1184:R1220)</f>
        <v>0.017348786399999996</v>
      </c>
      <c r="S1183" s="207"/>
      <c r="T1183" s="209">
        <f>SUM(T1184:T1220)</f>
        <v>0</v>
      </c>
      <c r="U1183" s="12"/>
      <c r="V1183" s="12"/>
      <c r="W1183" s="12"/>
      <c r="X1183" s="12"/>
      <c r="Y1183" s="12"/>
      <c r="Z1183" s="12"/>
      <c r="AA1183" s="12"/>
      <c r="AB1183" s="12"/>
      <c r="AC1183" s="12"/>
      <c r="AD1183" s="12"/>
      <c r="AE1183" s="12"/>
      <c r="AR1183" s="210" t="s">
        <v>78</v>
      </c>
      <c r="AT1183" s="211" t="s">
        <v>68</v>
      </c>
      <c r="AU1183" s="211" t="s">
        <v>76</v>
      </c>
      <c r="AY1183" s="210" t="s">
        <v>193</v>
      </c>
      <c r="BK1183" s="212">
        <f>SUM(BK1184:BK1220)</f>
        <v>0</v>
      </c>
    </row>
    <row r="1184" s="2" customFormat="1" ht="16.5" customHeight="1">
      <c r="A1184" s="41"/>
      <c r="B1184" s="42"/>
      <c r="C1184" s="215" t="s">
        <v>2624</v>
      </c>
      <c r="D1184" s="215" t="s">
        <v>195</v>
      </c>
      <c r="E1184" s="216" t="s">
        <v>2625</v>
      </c>
      <c r="F1184" s="217" t="s">
        <v>2626</v>
      </c>
      <c r="G1184" s="218" t="s">
        <v>258</v>
      </c>
      <c r="H1184" s="219">
        <v>2.2999999999999998</v>
      </c>
      <c r="I1184" s="220"/>
      <c r="J1184" s="221">
        <f>ROUND(I1184*H1184,2)</f>
        <v>0</v>
      </c>
      <c r="K1184" s="217" t="s">
        <v>199</v>
      </c>
      <c r="L1184" s="47"/>
      <c r="M1184" s="222" t="s">
        <v>19</v>
      </c>
      <c r="N1184" s="223" t="s">
        <v>40</v>
      </c>
      <c r="O1184" s="87"/>
      <c r="P1184" s="224">
        <f>O1184*H1184</f>
        <v>0</v>
      </c>
      <c r="Q1184" s="224">
        <v>7.6799999999999999E-07</v>
      </c>
      <c r="R1184" s="224">
        <f>Q1184*H1184</f>
        <v>1.7663999999999999E-06</v>
      </c>
      <c r="S1184" s="224">
        <v>0</v>
      </c>
      <c r="T1184" s="225">
        <f>S1184*H1184</f>
        <v>0</v>
      </c>
      <c r="U1184" s="41"/>
      <c r="V1184" s="41"/>
      <c r="W1184" s="41"/>
      <c r="X1184" s="41"/>
      <c r="Y1184" s="41"/>
      <c r="Z1184" s="41"/>
      <c r="AA1184" s="41"/>
      <c r="AB1184" s="41"/>
      <c r="AC1184" s="41"/>
      <c r="AD1184" s="41"/>
      <c r="AE1184" s="41"/>
      <c r="AR1184" s="226" t="s">
        <v>323</v>
      </c>
      <c r="AT1184" s="226" t="s">
        <v>195</v>
      </c>
      <c r="AU1184" s="226" t="s">
        <v>78</v>
      </c>
      <c r="AY1184" s="20" t="s">
        <v>193</v>
      </c>
      <c r="BE1184" s="227">
        <f>IF(N1184="základní",J1184,0)</f>
        <v>0</v>
      </c>
      <c r="BF1184" s="227">
        <f>IF(N1184="snížená",J1184,0)</f>
        <v>0</v>
      </c>
      <c r="BG1184" s="227">
        <f>IF(N1184="zákl. přenesená",J1184,0)</f>
        <v>0</v>
      </c>
      <c r="BH1184" s="227">
        <f>IF(N1184="sníž. přenesená",J1184,0)</f>
        <v>0</v>
      </c>
      <c r="BI1184" s="227">
        <f>IF(N1184="nulová",J1184,0)</f>
        <v>0</v>
      </c>
      <c r="BJ1184" s="20" t="s">
        <v>76</v>
      </c>
      <c r="BK1184" s="227">
        <f>ROUND(I1184*H1184,2)</f>
        <v>0</v>
      </c>
      <c r="BL1184" s="20" t="s">
        <v>323</v>
      </c>
      <c r="BM1184" s="226" t="s">
        <v>2627</v>
      </c>
    </row>
    <row r="1185" s="2" customFormat="1">
      <c r="A1185" s="41"/>
      <c r="B1185" s="42"/>
      <c r="C1185" s="43"/>
      <c r="D1185" s="228" t="s">
        <v>202</v>
      </c>
      <c r="E1185" s="43"/>
      <c r="F1185" s="229" t="s">
        <v>2628</v>
      </c>
      <c r="G1185" s="43"/>
      <c r="H1185" s="43"/>
      <c r="I1185" s="230"/>
      <c r="J1185" s="43"/>
      <c r="K1185" s="43"/>
      <c r="L1185" s="47"/>
      <c r="M1185" s="231"/>
      <c r="N1185" s="232"/>
      <c r="O1185" s="87"/>
      <c r="P1185" s="87"/>
      <c r="Q1185" s="87"/>
      <c r="R1185" s="87"/>
      <c r="S1185" s="87"/>
      <c r="T1185" s="88"/>
      <c r="U1185" s="41"/>
      <c r="V1185" s="41"/>
      <c r="W1185" s="41"/>
      <c r="X1185" s="41"/>
      <c r="Y1185" s="41"/>
      <c r="Z1185" s="41"/>
      <c r="AA1185" s="41"/>
      <c r="AB1185" s="41"/>
      <c r="AC1185" s="41"/>
      <c r="AD1185" s="41"/>
      <c r="AE1185" s="41"/>
      <c r="AT1185" s="20" t="s">
        <v>202</v>
      </c>
      <c r="AU1185" s="20" t="s">
        <v>78</v>
      </c>
    </row>
    <row r="1186" s="2" customFormat="1">
      <c r="A1186" s="41"/>
      <c r="B1186" s="42"/>
      <c r="C1186" s="43"/>
      <c r="D1186" s="233" t="s">
        <v>204</v>
      </c>
      <c r="E1186" s="43"/>
      <c r="F1186" s="234" t="s">
        <v>2629</v>
      </c>
      <c r="G1186" s="43"/>
      <c r="H1186" s="43"/>
      <c r="I1186" s="230"/>
      <c r="J1186" s="43"/>
      <c r="K1186" s="43"/>
      <c r="L1186" s="47"/>
      <c r="M1186" s="231"/>
      <c r="N1186" s="232"/>
      <c r="O1186" s="87"/>
      <c r="P1186" s="87"/>
      <c r="Q1186" s="87"/>
      <c r="R1186" s="87"/>
      <c r="S1186" s="87"/>
      <c r="T1186" s="88"/>
      <c r="U1186" s="41"/>
      <c r="V1186" s="41"/>
      <c r="W1186" s="41"/>
      <c r="X1186" s="41"/>
      <c r="Y1186" s="41"/>
      <c r="Z1186" s="41"/>
      <c r="AA1186" s="41"/>
      <c r="AB1186" s="41"/>
      <c r="AC1186" s="41"/>
      <c r="AD1186" s="41"/>
      <c r="AE1186" s="41"/>
      <c r="AT1186" s="20" t="s">
        <v>204</v>
      </c>
      <c r="AU1186" s="20" t="s">
        <v>78</v>
      </c>
    </row>
    <row r="1187" s="2" customFormat="1" ht="16.5" customHeight="1">
      <c r="A1187" s="41"/>
      <c r="B1187" s="42"/>
      <c r="C1187" s="215" t="s">
        <v>2630</v>
      </c>
      <c r="D1187" s="215" t="s">
        <v>195</v>
      </c>
      <c r="E1187" s="216" t="s">
        <v>2631</v>
      </c>
      <c r="F1187" s="217" t="s">
        <v>2632</v>
      </c>
      <c r="G1187" s="218" t="s">
        <v>258</v>
      </c>
      <c r="H1187" s="219">
        <v>2.2999999999999998</v>
      </c>
      <c r="I1187" s="220"/>
      <c r="J1187" s="221">
        <f>ROUND(I1187*H1187,2)</f>
        <v>0</v>
      </c>
      <c r="K1187" s="217" t="s">
        <v>199</v>
      </c>
      <c r="L1187" s="47"/>
      <c r="M1187" s="222" t="s">
        <v>19</v>
      </c>
      <c r="N1187" s="223" t="s">
        <v>40</v>
      </c>
      <c r="O1187" s="87"/>
      <c r="P1187" s="224">
        <f>O1187*H1187</f>
        <v>0</v>
      </c>
      <c r="Q1187" s="224">
        <v>0</v>
      </c>
      <c r="R1187" s="224">
        <f>Q1187*H1187</f>
        <v>0</v>
      </c>
      <c r="S1187" s="224">
        <v>0</v>
      </c>
      <c r="T1187" s="225">
        <f>S1187*H1187</f>
        <v>0</v>
      </c>
      <c r="U1187" s="41"/>
      <c r="V1187" s="41"/>
      <c r="W1187" s="41"/>
      <c r="X1187" s="41"/>
      <c r="Y1187" s="41"/>
      <c r="Z1187" s="41"/>
      <c r="AA1187" s="41"/>
      <c r="AB1187" s="41"/>
      <c r="AC1187" s="41"/>
      <c r="AD1187" s="41"/>
      <c r="AE1187" s="41"/>
      <c r="AR1187" s="226" t="s">
        <v>323</v>
      </c>
      <c r="AT1187" s="226" t="s">
        <v>195</v>
      </c>
      <c r="AU1187" s="226" t="s">
        <v>78</v>
      </c>
      <c r="AY1187" s="20" t="s">
        <v>193</v>
      </c>
      <c r="BE1187" s="227">
        <f>IF(N1187="základní",J1187,0)</f>
        <v>0</v>
      </c>
      <c r="BF1187" s="227">
        <f>IF(N1187="snížená",J1187,0)</f>
        <v>0</v>
      </c>
      <c r="BG1187" s="227">
        <f>IF(N1187="zákl. přenesená",J1187,0)</f>
        <v>0</v>
      </c>
      <c r="BH1187" s="227">
        <f>IF(N1187="sníž. přenesená",J1187,0)</f>
        <v>0</v>
      </c>
      <c r="BI1187" s="227">
        <f>IF(N1187="nulová",J1187,0)</f>
        <v>0</v>
      </c>
      <c r="BJ1187" s="20" t="s">
        <v>76</v>
      </c>
      <c r="BK1187" s="227">
        <f>ROUND(I1187*H1187,2)</f>
        <v>0</v>
      </c>
      <c r="BL1187" s="20" t="s">
        <v>323</v>
      </c>
      <c r="BM1187" s="226" t="s">
        <v>2633</v>
      </c>
    </row>
    <row r="1188" s="2" customFormat="1">
      <c r="A1188" s="41"/>
      <c r="B1188" s="42"/>
      <c r="C1188" s="43"/>
      <c r="D1188" s="228" t="s">
        <v>202</v>
      </c>
      <c r="E1188" s="43"/>
      <c r="F1188" s="229" t="s">
        <v>2634</v>
      </c>
      <c r="G1188" s="43"/>
      <c r="H1188" s="43"/>
      <c r="I1188" s="230"/>
      <c r="J1188" s="43"/>
      <c r="K1188" s="43"/>
      <c r="L1188" s="47"/>
      <c r="M1188" s="231"/>
      <c r="N1188" s="232"/>
      <c r="O1188" s="87"/>
      <c r="P1188" s="87"/>
      <c r="Q1188" s="87"/>
      <c r="R1188" s="87"/>
      <c r="S1188" s="87"/>
      <c r="T1188" s="88"/>
      <c r="U1188" s="41"/>
      <c r="V1188" s="41"/>
      <c r="W1188" s="41"/>
      <c r="X1188" s="41"/>
      <c r="Y1188" s="41"/>
      <c r="Z1188" s="41"/>
      <c r="AA1188" s="41"/>
      <c r="AB1188" s="41"/>
      <c r="AC1188" s="41"/>
      <c r="AD1188" s="41"/>
      <c r="AE1188" s="41"/>
      <c r="AT1188" s="20" t="s">
        <v>202</v>
      </c>
      <c r="AU1188" s="20" t="s">
        <v>78</v>
      </c>
    </row>
    <row r="1189" s="2" customFormat="1">
      <c r="A1189" s="41"/>
      <c r="B1189" s="42"/>
      <c r="C1189" s="43"/>
      <c r="D1189" s="233" t="s">
        <v>204</v>
      </c>
      <c r="E1189" s="43"/>
      <c r="F1189" s="234" t="s">
        <v>2635</v>
      </c>
      <c r="G1189" s="43"/>
      <c r="H1189" s="43"/>
      <c r="I1189" s="230"/>
      <c r="J1189" s="43"/>
      <c r="K1189" s="43"/>
      <c r="L1189" s="47"/>
      <c r="M1189" s="231"/>
      <c r="N1189" s="232"/>
      <c r="O1189" s="87"/>
      <c r="P1189" s="87"/>
      <c r="Q1189" s="87"/>
      <c r="R1189" s="87"/>
      <c r="S1189" s="87"/>
      <c r="T1189" s="88"/>
      <c r="U1189" s="41"/>
      <c r="V1189" s="41"/>
      <c r="W1189" s="41"/>
      <c r="X1189" s="41"/>
      <c r="Y1189" s="41"/>
      <c r="Z1189" s="41"/>
      <c r="AA1189" s="41"/>
      <c r="AB1189" s="41"/>
      <c r="AC1189" s="41"/>
      <c r="AD1189" s="41"/>
      <c r="AE1189" s="41"/>
      <c r="AT1189" s="20" t="s">
        <v>204</v>
      </c>
      <c r="AU1189" s="20" t="s">
        <v>78</v>
      </c>
    </row>
    <row r="1190" s="2" customFormat="1" ht="16.5" customHeight="1">
      <c r="A1190" s="41"/>
      <c r="B1190" s="42"/>
      <c r="C1190" s="215" t="s">
        <v>2636</v>
      </c>
      <c r="D1190" s="215" t="s">
        <v>195</v>
      </c>
      <c r="E1190" s="216" t="s">
        <v>2637</v>
      </c>
      <c r="F1190" s="217" t="s">
        <v>2638</v>
      </c>
      <c r="G1190" s="218" t="s">
        <v>258</v>
      </c>
      <c r="H1190" s="219">
        <v>2.9399999999999999</v>
      </c>
      <c r="I1190" s="220"/>
      <c r="J1190" s="221">
        <f>ROUND(I1190*H1190,2)</f>
        <v>0</v>
      </c>
      <c r="K1190" s="217" t="s">
        <v>199</v>
      </c>
      <c r="L1190" s="47"/>
      <c r="M1190" s="222" t="s">
        <v>19</v>
      </c>
      <c r="N1190" s="223" t="s">
        <v>40</v>
      </c>
      <c r="O1190" s="87"/>
      <c r="P1190" s="224">
        <f>O1190*H1190</f>
        <v>0</v>
      </c>
      <c r="Q1190" s="224">
        <v>3.3000000000000003E-05</v>
      </c>
      <c r="R1190" s="224">
        <f>Q1190*H1190</f>
        <v>9.7020000000000003E-05</v>
      </c>
      <c r="S1190" s="224">
        <v>0</v>
      </c>
      <c r="T1190" s="225">
        <f>S1190*H1190</f>
        <v>0</v>
      </c>
      <c r="U1190" s="41"/>
      <c r="V1190" s="41"/>
      <c r="W1190" s="41"/>
      <c r="X1190" s="41"/>
      <c r="Y1190" s="41"/>
      <c r="Z1190" s="41"/>
      <c r="AA1190" s="41"/>
      <c r="AB1190" s="41"/>
      <c r="AC1190" s="41"/>
      <c r="AD1190" s="41"/>
      <c r="AE1190" s="41"/>
      <c r="AR1190" s="226" t="s">
        <v>323</v>
      </c>
      <c r="AT1190" s="226" t="s">
        <v>195</v>
      </c>
      <c r="AU1190" s="226" t="s">
        <v>78</v>
      </c>
      <c r="AY1190" s="20" t="s">
        <v>193</v>
      </c>
      <c r="BE1190" s="227">
        <f>IF(N1190="základní",J1190,0)</f>
        <v>0</v>
      </c>
      <c r="BF1190" s="227">
        <f>IF(N1190="snížená",J1190,0)</f>
        <v>0</v>
      </c>
      <c r="BG1190" s="227">
        <f>IF(N1190="zákl. přenesená",J1190,0)</f>
        <v>0</v>
      </c>
      <c r="BH1190" s="227">
        <f>IF(N1190="sníž. přenesená",J1190,0)</f>
        <v>0</v>
      </c>
      <c r="BI1190" s="227">
        <f>IF(N1190="nulová",J1190,0)</f>
        <v>0</v>
      </c>
      <c r="BJ1190" s="20" t="s">
        <v>76</v>
      </c>
      <c r="BK1190" s="227">
        <f>ROUND(I1190*H1190,2)</f>
        <v>0</v>
      </c>
      <c r="BL1190" s="20" t="s">
        <v>323</v>
      </c>
      <c r="BM1190" s="226" t="s">
        <v>2639</v>
      </c>
    </row>
    <row r="1191" s="2" customFormat="1">
      <c r="A1191" s="41"/>
      <c r="B1191" s="42"/>
      <c r="C1191" s="43"/>
      <c r="D1191" s="228" t="s">
        <v>202</v>
      </c>
      <c r="E1191" s="43"/>
      <c r="F1191" s="229" t="s">
        <v>2640</v>
      </c>
      <c r="G1191" s="43"/>
      <c r="H1191" s="43"/>
      <c r="I1191" s="230"/>
      <c r="J1191" s="43"/>
      <c r="K1191" s="43"/>
      <c r="L1191" s="47"/>
      <c r="M1191" s="231"/>
      <c r="N1191" s="232"/>
      <c r="O1191" s="87"/>
      <c r="P1191" s="87"/>
      <c r="Q1191" s="87"/>
      <c r="R1191" s="87"/>
      <c r="S1191" s="87"/>
      <c r="T1191" s="88"/>
      <c r="U1191" s="41"/>
      <c r="V1191" s="41"/>
      <c r="W1191" s="41"/>
      <c r="X1191" s="41"/>
      <c r="Y1191" s="41"/>
      <c r="Z1191" s="41"/>
      <c r="AA1191" s="41"/>
      <c r="AB1191" s="41"/>
      <c r="AC1191" s="41"/>
      <c r="AD1191" s="41"/>
      <c r="AE1191" s="41"/>
      <c r="AT1191" s="20" t="s">
        <v>202</v>
      </c>
      <c r="AU1191" s="20" t="s">
        <v>78</v>
      </c>
    </row>
    <row r="1192" s="2" customFormat="1">
      <c r="A1192" s="41"/>
      <c r="B1192" s="42"/>
      <c r="C1192" s="43"/>
      <c r="D1192" s="233" t="s">
        <v>204</v>
      </c>
      <c r="E1192" s="43"/>
      <c r="F1192" s="234" t="s">
        <v>2641</v>
      </c>
      <c r="G1192" s="43"/>
      <c r="H1192" s="43"/>
      <c r="I1192" s="230"/>
      <c r="J1192" s="43"/>
      <c r="K1192" s="43"/>
      <c r="L1192" s="47"/>
      <c r="M1192" s="231"/>
      <c r="N1192" s="232"/>
      <c r="O1192" s="87"/>
      <c r="P1192" s="87"/>
      <c r="Q1192" s="87"/>
      <c r="R1192" s="87"/>
      <c r="S1192" s="87"/>
      <c r="T1192" s="88"/>
      <c r="U1192" s="41"/>
      <c r="V1192" s="41"/>
      <c r="W1192" s="41"/>
      <c r="X1192" s="41"/>
      <c r="Y1192" s="41"/>
      <c r="Z1192" s="41"/>
      <c r="AA1192" s="41"/>
      <c r="AB1192" s="41"/>
      <c r="AC1192" s="41"/>
      <c r="AD1192" s="41"/>
      <c r="AE1192" s="41"/>
      <c r="AT1192" s="20" t="s">
        <v>204</v>
      </c>
      <c r="AU1192" s="20" t="s">
        <v>78</v>
      </c>
    </row>
    <row r="1193" s="2" customFormat="1" ht="21.75" customHeight="1">
      <c r="A1193" s="41"/>
      <c r="B1193" s="42"/>
      <c r="C1193" s="215" t="s">
        <v>2642</v>
      </c>
      <c r="D1193" s="215" t="s">
        <v>195</v>
      </c>
      <c r="E1193" s="216" t="s">
        <v>2643</v>
      </c>
      <c r="F1193" s="217" t="s">
        <v>2644</v>
      </c>
      <c r="G1193" s="218" t="s">
        <v>258</v>
      </c>
      <c r="H1193" s="219">
        <v>2.2999999999999998</v>
      </c>
      <c r="I1193" s="220"/>
      <c r="J1193" s="221">
        <f>ROUND(I1193*H1193,2)</f>
        <v>0</v>
      </c>
      <c r="K1193" s="217" t="s">
        <v>199</v>
      </c>
      <c r="L1193" s="47"/>
      <c r="M1193" s="222" t="s">
        <v>19</v>
      </c>
      <c r="N1193" s="223" t="s">
        <v>40</v>
      </c>
      <c r="O1193" s="87"/>
      <c r="P1193" s="224">
        <f>O1193*H1193</f>
        <v>0</v>
      </c>
      <c r="Q1193" s="224">
        <v>0.0074999999999999997</v>
      </c>
      <c r="R1193" s="224">
        <f>Q1193*H1193</f>
        <v>0.017249999999999998</v>
      </c>
      <c r="S1193" s="224">
        <v>0</v>
      </c>
      <c r="T1193" s="225">
        <f>S1193*H1193</f>
        <v>0</v>
      </c>
      <c r="U1193" s="41"/>
      <c r="V1193" s="41"/>
      <c r="W1193" s="41"/>
      <c r="X1193" s="41"/>
      <c r="Y1193" s="41"/>
      <c r="Z1193" s="41"/>
      <c r="AA1193" s="41"/>
      <c r="AB1193" s="41"/>
      <c r="AC1193" s="41"/>
      <c r="AD1193" s="41"/>
      <c r="AE1193" s="41"/>
      <c r="AR1193" s="226" t="s">
        <v>323</v>
      </c>
      <c r="AT1193" s="226" t="s">
        <v>195</v>
      </c>
      <c r="AU1193" s="226" t="s">
        <v>78</v>
      </c>
      <c r="AY1193" s="20" t="s">
        <v>193</v>
      </c>
      <c r="BE1193" s="227">
        <f>IF(N1193="základní",J1193,0)</f>
        <v>0</v>
      </c>
      <c r="BF1193" s="227">
        <f>IF(N1193="snížená",J1193,0)</f>
        <v>0</v>
      </c>
      <c r="BG1193" s="227">
        <f>IF(N1193="zákl. přenesená",J1193,0)</f>
        <v>0</v>
      </c>
      <c r="BH1193" s="227">
        <f>IF(N1193="sníž. přenesená",J1193,0)</f>
        <v>0</v>
      </c>
      <c r="BI1193" s="227">
        <f>IF(N1193="nulová",J1193,0)</f>
        <v>0</v>
      </c>
      <c r="BJ1193" s="20" t="s">
        <v>76</v>
      </c>
      <c r="BK1193" s="227">
        <f>ROUND(I1193*H1193,2)</f>
        <v>0</v>
      </c>
      <c r="BL1193" s="20" t="s">
        <v>323</v>
      </c>
      <c r="BM1193" s="226" t="s">
        <v>2645</v>
      </c>
    </row>
    <row r="1194" s="2" customFormat="1">
      <c r="A1194" s="41"/>
      <c r="B1194" s="42"/>
      <c r="C1194" s="43"/>
      <c r="D1194" s="228" t="s">
        <v>202</v>
      </c>
      <c r="E1194" s="43"/>
      <c r="F1194" s="229" t="s">
        <v>2646</v>
      </c>
      <c r="G1194" s="43"/>
      <c r="H1194" s="43"/>
      <c r="I1194" s="230"/>
      <c r="J1194" s="43"/>
      <c r="K1194" s="43"/>
      <c r="L1194" s="47"/>
      <c r="M1194" s="231"/>
      <c r="N1194" s="232"/>
      <c r="O1194" s="87"/>
      <c r="P1194" s="87"/>
      <c r="Q1194" s="87"/>
      <c r="R1194" s="87"/>
      <c r="S1194" s="87"/>
      <c r="T1194" s="88"/>
      <c r="U1194" s="41"/>
      <c r="V1194" s="41"/>
      <c r="W1194" s="41"/>
      <c r="X1194" s="41"/>
      <c r="Y1194" s="41"/>
      <c r="Z1194" s="41"/>
      <c r="AA1194" s="41"/>
      <c r="AB1194" s="41"/>
      <c r="AC1194" s="41"/>
      <c r="AD1194" s="41"/>
      <c r="AE1194" s="41"/>
      <c r="AT1194" s="20" t="s">
        <v>202</v>
      </c>
      <c r="AU1194" s="20" t="s">
        <v>78</v>
      </c>
    </row>
    <row r="1195" s="2" customFormat="1">
      <c r="A1195" s="41"/>
      <c r="B1195" s="42"/>
      <c r="C1195" s="43"/>
      <c r="D1195" s="233" t="s">
        <v>204</v>
      </c>
      <c r="E1195" s="43"/>
      <c r="F1195" s="234" t="s">
        <v>2647</v>
      </c>
      <c r="G1195" s="43"/>
      <c r="H1195" s="43"/>
      <c r="I1195" s="230"/>
      <c r="J1195" s="43"/>
      <c r="K1195" s="43"/>
      <c r="L1195" s="47"/>
      <c r="M1195" s="231"/>
      <c r="N1195" s="232"/>
      <c r="O1195" s="87"/>
      <c r="P1195" s="87"/>
      <c r="Q1195" s="87"/>
      <c r="R1195" s="87"/>
      <c r="S1195" s="87"/>
      <c r="T1195" s="88"/>
      <c r="U1195" s="41"/>
      <c r="V1195" s="41"/>
      <c r="W1195" s="41"/>
      <c r="X1195" s="41"/>
      <c r="Y1195" s="41"/>
      <c r="Z1195" s="41"/>
      <c r="AA1195" s="41"/>
      <c r="AB1195" s="41"/>
      <c r="AC1195" s="41"/>
      <c r="AD1195" s="41"/>
      <c r="AE1195" s="41"/>
      <c r="AT1195" s="20" t="s">
        <v>204</v>
      </c>
      <c r="AU1195" s="20" t="s">
        <v>78</v>
      </c>
    </row>
    <row r="1196" s="13" customFormat="1">
      <c r="A1196" s="13"/>
      <c r="B1196" s="235"/>
      <c r="C1196" s="236"/>
      <c r="D1196" s="228" t="s">
        <v>206</v>
      </c>
      <c r="E1196" s="237" t="s">
        <v>19</v>
      </c>
      <c r="F1196" s="238" t="s">
        <v>279</v>
      </c>
      <c r="G1196" s="236"/>
      <c r="H1196" s="237" t="s">
        <v>19</v>
      </c>
      <c r="I1196" s="239"/>
      <c r="J1196" s="236"/>
      <c r="K1196" s="236"/>
      <c r="L1196" s="240"/>
      <c r="M1196" s="241"/>
      <c r="N1196" s="242"/>
      <c r="O1196" s="242"/>
      <c r="P1196" s="242"/>
      <c r="Q1196" s="242"/>
      <c r="R1196" s="242"/>
      <c r="S1196" s="242"/>
      <c r="T1196" s="243"/>
      <c r="U1196" s="13"/>
      <c r="V1196" s="13"/>
      <c r="W1196" s="13"/>
      <c r="X1196" s="13"/>
      <c r="Y1196" s="13"/>
      <c r="Z1196" s="13"/>
      <c r="AA1196" s="13"/>
      <c r="AB1196" s="13"/>
      <c r="AC1196" s="13"/>
      <c r="AD1196" s="13"/>
      <c r="AE1196" s="13"/>
      <c r="AT1196" s="244" t="s">
        <v>206</v>
      </c>
      <c r="AU1196" s="244" t="s">
        <v>78</v>
      </c>
      <c r="AV1196" s="13" t="s">
        <v>76</v>
      </c>
      <c r="AW1196" s="13" t="s">
        <v>31</v>
      </c>
      <c r="AX1196" s="13" t="s">
        <v>69</v>
      </c>
      <c r="AY1196" s="244" t="s">
        <v>193</v>
      </c>
    </row>
    <row r="1197" s="13" customFormat="1">
      <c r="A1197" s="13"/>
      <c r="B1197" s="235"/>
      <c r="C1197" s="236"/>
      <c r="D1197" s="228" t="s">
        <v>206</v>
      </c>
      <c r="E1197" s="237" t="s">
        <v>19</v>
      </c>
      <c r="F1197" s="238" t="s">
        <v>2084</v>
      </c>
      <c r="G1197" s="236"/>
      <c r="H1197" s="237" t="s">
        <v>19</v>
      </c>
      <c r="I1197" s="239"/>
      <c r="J1197" s="236"/>
      <c r="K1197" s="236"/>
      <c r="L1197" s="240"/>
      <c r="M1197" s="241"/>
      <c r="N1197" s="242"/>
      <c r="O1197" s="242"/>
      <c r="P1197" s="242"/>
      <c r="Q1197" s="242"/>
      <c r="R1197" s="242"/>
      <c r="S1197" s="242"/>
      <c r="T1197" s="243"/>
      <c r="U1197" s="13"/>
      <c r="V1197" s="13"/>
      <c r="W1197" s="13"/>
      <c r="X1197" s="13"/>
      <c r="Y1197" s="13"/>
      <c r="Z1197" s="13"/>
      <c r="AA1197" s="13"/>
      <c r="AB1197" s="13"/>
      <c r="AC1197" s="13"/>
      <c r="AD1197" s="13"/>
      <c r="AE1197" s="13"/>
      <c r="AT1197" s="244" t="s">
        <v>206</v>
      </c>
      <c r="AU1197" s="244" t="s">
        <v>78</v>
      </c>
      <c r="AV1197" s="13" t="s">
        <v>76</v>
      </c>
      <c r="AW1197" s="13" t="s">
        <v>31</v>
      </c>
      <c r="AX1197" s="13" t="s">
        <v>69</v>
      </c>
      <c r="AY1197" s="244" t="s">
        <v>193</v>
      </c>
    </row>
    <row r="1198" s="13" customFormat="1">
      <c r="A1198" s="13"/>
      <c r="B1198" s="235"/>
      <c r="C1198" s="236"/>
      <c r="D1198" s="228" t="s">
        <v>206</v>
      </c>
      <c r="E1198" s="237" t="s">
        <v>19</v>
      </c>
      <c r="F1198" s="238" t="s">
        <v>1888</v>
      </c>
      <c r="G1198" s="236"/>
      <c r="H1198" s="237" t="s">
        <v>19</v>
      </c>
      <c r="I1198" s="239"/>
      <c r="J1198" s="236"/>
      <c r="K1198" s="236"/>
      <c r="L1198" s="240"/>
      <c r="M1198" s="241"/>
      <c r="N1198" s="242"/>
      <c r="O1198" s="242"/>
      <c r="P1198" s="242"/>
      <c r="Q1198" s="242"/>
      <c r="R1198" s="242"/>
      <c r="S1198" s="242"/>
      <c r="T1198" s="243"/>
      <c r="U1198" s="13"/>
      <c r="V1198" s="13"/>
      <c r="W1198" s="13"/>
      <c r="X1198" s="13"/>
      <c r="Y1198" s="13"/>
      <c r="Z1198" s="13"/>
      <c r="AA1198" s="13"/>
      <c r="AB1198" s="13"/>
      <c r="AC1198" s="13"/>
      <c r="AD1198" s="13"/>
      <c r="AE1198" s="13"/>
      <c r="AT1198" s="244" t="s">
        <v>206</v>
      </c>
      <c r="AU1198" s="244" t="s">
        <v>78</v>
      </c>
      <c r="AV1198" s="13" t="s">
        <v>76</v>
      </c>
      <c r="AW1198" s="13" t="s">
        <v>31</v>
      </c>
      <c r="AX1198" s="13" t="s">
        <v>69</v>
      </c>
      <c r="AY1198" s="244" t="s">
        <v>193</v>
      </c>
    </row>
    <row r="1199" s="14" customFormat="1">
      <c r="A1199" s="14"/>
      <c r="B1199" s="245"/>
      <c r="C1199" s="246"/>
      <c r="D1199" s="228" t="s">
        <v>206</v>
      </c>
      <c r="E1199" s="247" t="s">
        <v>19</v>
      </c>
      <c r="F1199" s="248" t="s">
        <v>1889</v>
      </c>
      <c r="G1199" s="246"/>
      <c r="H1199" s="249">
        <v>2.2999999999999998</v>
      </c>
      <c r="I1199" s="250"/>
      <c r="J1199" s="246"/>
      <c r="K1199" s="246"/>
      <c r="L1199" s="251"/>
      <c r="M1199" s="252"/>
      <c r="N1199" s="253"/>
      <c r="O1199" s="253"/>
      <c r="P1199" s="253"/>
      <c r="Q1199" s="253"/>
      <c r="R1199" s="253"/>
      <c r="S1199" s="253"/>
      <c r="T1199" s="254"/>
      <c r="U1199" s="14"/>
      <c r="V1199" s="14"/>
      <c r="W1199" s="14"/>
      <c r="X1199" s="14"/>
      <c r="Y1199" s="14"/>
      <c r="Z1199" s="14"/>
      <c r="AA1199" s="14"/>
      <c r="AB1199" s="14"/>
      <c r="AC1199" s="14"/>
      <c r="AD1199" s="14"/>
      <c r="AE1199" s="14"/>
      <c r="AT1199" s="255" t="s">
        <v>206</v>
      </c>
      <c r="AU1199" s="255" t="s">
        <v>78</v>
      </c>
      <c r="AV1199" s="14" t="s">
        <v>78</v>
      </c>
      <c r="AW1199" s="14" t="s">
        <v>31</v>
      </c>
      <c r="AX1199" s="14" t="s">
        <v>76</v>
      </c>
      <c r="AY1199" s="255" t="s">
        <v>193</v>
      </c>
    </row>
    <row r="1200" s="2" customFormat="1" ht="16.5" customHeight="1">
      <c r="A1200" s="41"/>
      <c r="B1200" s="42"/>
      <c r="C1200" s="215" t="s">
        <v>2648</v>
      </c>
      <c r="D1200" s="215" t="s">
        <v>195</v>
      </c>
      <c r="E1200" s="216" t="s">
        <v>2649</v>
      </c>
      <c r="F1200" s="217" t="s">
        <v>2650</v>
      </c>
      <c r="G1200" s="218" t="s">
        <v>258</v>
      </c>
      <c r="H1200" s="219">
        <v>2.9399999999999999</v>
      </c>
      <c r="I1200" s="220"/>
      <c r="J1200" s="221">
        <f>ROUND(I1200*H1200,2)</f>
        <v>0</v>
      </c>
      <c r="K1200" s="217" t="s">
        <v>19</v>
      </c>
      <c r="L1200" s="47"/>
      <c r="M1200" s="222" t="s">
        <v>19</v>
      </c>
      <c r="N1200" s="223" t="s">
        <v>40</v>
      </c>
      <c r="O1200" s="87"/>
      <c r="P1200" s="224">
        <f>O1200*H1200</f>
        <v>0</v>
      </c>
      <c r="Q1200" s="224">
        <v>0</v>
      </c>
      <c r="R1200" s="224">
        <f>Q1200*H1200</f>
        <v>0</v>
      </c>
      <c r="S1200" s="224">
        <v>0</v>
      </c>
      <c r="T1200" s="225">
        <f>S1200*H1200</f>
        <v>0</v>
      </c>
      <c r="U1200" s="41"/>
      <c r="V1200" s="41"/>
      <c r="W1200" s="41"/>
      <c r="X1200" s="41"/>
      <c r="Y1200" s="41"/>
      <c r="Z1200" s="41"/>
      <c r="AA1200" s="41"/>
      <c r="AB1200" s="41"/>
      <c r="AC1200" s="41"/>
      <c r="AD1200" s="41"/>
      <c r="AE1200" s="41"/>
      <c r="AR1200" s="226" t="s">
        <v>323</v>
      </c>
      <c r="AT1200" s="226" t="s">
        <v>195</v>
      </c>
      <c r="AU1200" s="226" t="s">
        <v>78</v>
      </c>
      <c r="AY1200" s="20" t="s">
        <v>193</v>
      </c>
      <c r="BE1200" s="227">
        <f>IF(N1200="základní",J1200,0)</f>
        <v>0</v>
      </c>
      <c r="BF1200" s="227">
        <f>IF(N1200="snížená",J1200,0)</f>
        <v>0</v>
      </c>
      <c r="BG1200" s="227">
        <f>IF(N1200="zákl. přenesená",J1200,0)</f>
        <v>0</v>
      </c>
      <c r="BH1200" s="227">
        <f>IF(N1200="sníž. přenesená",J1200,0)</f>
        <v>0</v>
      </c>
      <c r="BI1200" s="227">
        <f>IF(N1200="nulová",J1200,0)</f>
        <v>0</v>
      </c>
      <c r="BJ1200" s="20" t="s">
        <v>76</v>
      </c>
      <c r="BK1200" s="227">
        <f>ROUND(I1200*H1200,2)</f>
        <v>0</v>
      </c>
      <c r="BL1200" s="20" t="s">
        <v>323</v>
      </c>
      <c r="BM1200" s="226" t="s">
        <v>2651</v>
      </c>
    </row>
    <row r="1201" s="2" customFormat="1">
      <c r="A1201" s="41"/>
      <c r="B1201" s="42"/>
      <c r="C1201" s="43"/>
      <c r="D1201" s="228" t="s">
        <v>202</v>
      </c>
      <c r="E1201" s="43"/>
      <c r="F1201" s="229" t="s">
        <v>2652</v>
      </c>
      <c r="G1201" s="43"/>
      <c r="H1201" s="43"/>
      <c r="I1201" s="230"/>
      <c r="J1201" s="43"/>
      <c r="K1201" s="43"/>
      <c r="L1201" s="47"/>
      <c r="M1201" s="231"/>
      <c r="N1201" s="232"/>
      <c r="O1201" s="87"/>
      <c r="P1201" s="87"/>
      <c r="Q1201" s="87"/>
      <c r="R1201" s="87"/>
      <c r="S1201" s="87"/>
      <c r="T1201" s="88"/>
      <c r="U1201" s="41"/>
      <c r="V1201" s="41"/>
      <c r="W1201" s="41"/>
      <c r="X1201" s="41"/>
      <c r="Y1201" s="41"/>
      <c r="Z1201" s="41"/>
      <c r="AA1201" s="41"/>
      <c r="AB1201" s="41"/>
      <c r="AC1201" s="41"/>
      <c r="AD1201" s="41"/>
      <c r="AE1201" s="41"/>
      <c r="AT1201" s="20" t="s">
        <v>202</v>
      </c>
      <c r="AU1201" s="20" t="s">
        <v>78</v>
      </c>
    </row>
    <row r="1202" s="13" customFormat="1">
      <c r="A1202" s="13"/>
      <c r="B1202" s="235"/>
      <c r="C1202" s="236"/>
      <c r="D1202" s="228" t="s">
        <v>206</v>
      </c>
      <c r="E1202" s="237" t="s">
        <v>19</v>
      </c>
      <c r="F1202" s="238" t="s">
        <v>279</v>
      </c>
      <c r="G1202" s="236"/>
      <c r="H1202" s="237" t="s">
        <v>19</v>
      </c>
      <c r="I1202" s="239"/>
      <c r="J1202" s="236"/>
      <c r="K1202" s="236"/>
      <c r="L1202" s="240"/>
      <c r="M1202" s="241"/>
      <c r="N1202" s="242"/>
      <c r="O1202" s="242"/>
      <c r="P1202" s="242"/>
      <c r="Q1202" s="242"/>
      <c r="R1202" s="242"/>
      <c r="S1202" s="242"/>
      <c r="T1202" s="243"/>
      <c r="U1202" s="13"/>
      <c r="V1202" s="13"/>
      <c r="W1202" s="13"/>
      <c r="X1202" s="13"/>
      <c r="Y1202" s="13"/>
      <c r="Z1202" s="13"/>
      <c r="AA1202" s="13"/>
      <c r="AB1202" s="13"/>
      <c r="AC1202" s="13"/>
      <c r="AD1202" s="13"/>
      <c r="AE1202" s="13"/>
      <c r="AT1202" s="244" t="s">
        <v>206</v>
      </c>
      <c r="AU1202" s="244" t="s">
        <v>78</v>
      </c>
      <c r="AV1202" s="13" t="s">
        <v>76</v>
      </c>
      <c r="AW1202" s="13" t="s">
        <v>31</v>
      </c>
      <c r="AX1202" s="13" t="s">
        <v>69</v>
      </c>
      <c r="AY1202" s="244" t="s">
        <v>193</v>
      </c>
    </row>
    <row r="1203" s="13" customFormat="1">
      <c r="A1203" s="13"/>
      <c r="B1203" s="235"/>
      <c r="C1203" s="236"/>
      <c r="D1203" s="228" t="s">
        <v>206</v>
      </c>
      <c r="E1203" s="237" t="s">
        <v>19</v>
      </c>
      <c r="F1203" s="238" t="s">
        <v>2084</v>
      </c>
      <c r="G1203" s="236"/>
      <c r="H1203" s="237" t="s">
        <v>19</v>
      </c>
      <c r="I1203" s="239"/>
      <c r="J1203" s="236"/>
      <c r="K1203" s="236"/>
      <c r="L1203" s="240"/>
      <c r="M1203" s="241"/>
      <c r="N1203" s="242"/>
      <c r="O1203" s="242"/>
      <c r="P1203" s="242"/>
      <c r="Q1203" s="242"/>
      <c r="R1203" s="242"/>
      <c r="S1203" s="242"/>
      <c r="T1203" s="243"/>
      <c r="U1203" s="13"/>
      <c r="V1203" s="13"/>
      <c r="W1203" s="13"/>
      <c r="X1203" s="13"/>
      <c r="Y1203" s="13"/>
      <c r="Z1203" s="13"/>
      <c r="AA1203" s="13"/>
      <c r="AB1203" s="13"/>
      <c r="AC1203" s="13"/>
      <c r="AD1203" s="13"/>
      <c r="AE1203" s="13"/>
      <c r="AT1203" s="244" t="s">
        <v>206</v>
      </c>
      <c r="AU1203" s="244" t="s">
        <v>78</v>
      </c>
      <c r="AV1203" s="13" t="s">
        <v>76</v>
      </c>
      <c r="AW1203" s="13" t="s">
        <v>31</v>
      </c>
      <c r="AX1203" s="13" t="s">
        <v>69</v>
      </c>
      <c r="AY1203" s="244" t="s">
        <v>193</v>
      </c>
    </row>
    <row r="1204" s="13" customFormat="1">
      <c r="A1204" s="13"/>
      <c r="B1204" s="235"/>
      <c r="C1204" s="236"/>
      <c r="D1204" s="228" t="s">
        <v>206</v>
      </c>
      <c r="E1204" s="237" t="s">
        <v>19</v>
      </c>
      <c r="F1204" s="238" t="s">
        <v>1888</v>
      </c>
      <c r="G1204" s="236"/>
      <c r="H1204" s="237" t="s">
        <v>19</v>
      </c>
      <c r="I1204" s="239"/>
      <c r="J1204" s="236"/>
      <c r="K1204" s="236"/>
      <c r="L1204" s="240"/>
      <c r="M1204" s="241"/>
      <c r="N1204" s="242"/>
      <c r="O1204" s="242"/>
      <c r="P1204" s="242"/>
      <c r="Q1204" s="242"/>
      <c r="R1204" s="242"/>
      <c r="S1204" s="242"/>
      <c r="T1204" s="243"/>
      <c r="U1204" s="13"/>
      <c r="V1204" s="13"/>
      <c r="W1204" s="13"/>
      <c r="X1204" s="13"/>
      <c r="Y1204" s="13"/>
      <c r="Z1204" s="13"/>
      <c r="AA1204" s="13"/>
      <c r="AB1204" s="13"/>
      <c r="AC1204" s="13"/>
      <c r="AD1204" s="13"/>
      <c r="AE1204" s="13"/>
      <c r="AT1204" s="244" t="s">
        <v>206</v>
      </c>
      <c r="AU1204" s="244" t="s">
        <v>78</v>
      </c>
      <c r="AV1204" s="13" t="s">
        <v>76</v>
      </c>
      <c r="AW1204" s="13" t="s">
        <v>31</v>
      </c>
      <c r="AX1204" s="13" t="s">
        <v>69</v>
      </c>
      <c r="AY1204" s="244" t="s">
        <v>193</v>
      </c>
    </row>
    <row r="1205" s="14" customFormat="1">
      <c r="A1205" s="14"/>
      <c r="B1205" s="245"/>
      <c r="C1205" s="246"/>
      <c r="D1205" s="228" t="s">
        <v>206</v>
      </c>
      <c r="E1205" s="247" t="s">
        <v>19</v>
      </c>
      <c r="F1205" s="248" t="s">
        <v>1889</v>
      </c>
      <c r="G1205" s="246"/>
      <c r="H1205" s="249">
        <v>2.2999999999999998</v>
      </c>
      <c r="I1205" s="250"/>
      <c r="J1205" s="246"/>
      <c r="K1205" s="246"/>
      <c r="L1205" s="251"/>
      <c r="M1205" s="252"/>
      <c r="N1205" s="253"/>
      <c r="O1205" s="253"/>
      <c r="P1205" s="253"/>
      <c r="Q1205" s="253"/>
      <c r="R1205" s="253"/>
      <c r="S1205" s="253"/>
      <c r="T1205" s="254"/>
      <c r="U1205" s="14"/>
      <c r="V1205" s="14"/>
      <c r="W1205" s="14"/>
      <c r="X1205" s="14"/>
      <c r="Y1205" s="14"/>
      <c r="Z1205" s="14"/>
      <c r="AA1205" s="14"/>
      <c r="AB1205" s="14"/>
      <c r="AC1205" s="14"/>
      <c r="AD1205" s="14"/>
      <c r="AE1205" s="14"/>
      <c r="AT1205" s="255" t="s">
        <v>206</v>
      </c>
      <c r="AU1205" s="255" t="s">
        <v>78</v>
      </c>
      <c r="AV1205" s="14" t="s">
        <v>78</v>
      </c>
      <c r="AW1205" s="14" t="s">
        <v>31</v>
      </c>
      <c r="AX1205" s="14" t="s">
        <v>69</v>
      </c>
      <c r="AY1205" s="255" t="s">
        <v>193</v>
      </c>
    </row>
    <row r="1206" s="13" customFormat="1">
      <c r="A1206" s="13"/>
      <c r="B1206" s="235"/>
      <c r="C1206" s="236"/>
      <c r="D1206" s="228" t="s">
        <v>206</v>
      </c>
      <c r="E1206" s="237" t="s">
        <v>19</v>
      </c>
      <c r="F1206" s="238" t="s">
        <v>2653</v>
      </c>
      <c r="G1206" s="236"/>
      <c r="H1206" s="237" t="s">
        <v>19</v>
      </c>
      <c r="I1206" s="239"/>
      <c r="J1206" s="236"/>
      <c r="K1206" s="236"/>
      <c r="L1206" s="240"/>
      <c r="M1206" s="241"/>
      <c r="N1206" s="242"/>
      <c r="O1206" s="242"/>
      <c r="P1206" s="242"/>
      <c r="Q1206" s="242"/>
      <c r="R1206" s="242"/>
      <c r="S1206" s="242"/>
      <c r="T1206" s="243"/>
      <c r="U1206" s="13"/>
      <c r="V1206" s="13"/>
      <c r="W1206" s="13"/>
      <c r="X1206" s="13"/>
      <c r="Y1206" s="13"/>
      <c r="Z1206" s="13"/>
      <c r="AA1206" s="13"/>
      <c r="AB1206" s="13"/>
      <c r="AC1206" s="13"/>
      <c r="AD1206" s="13"/>
      <c r="AE1206" s="13"/>
      <c r="AT1206" s="244" t="s">
        <v>206</v>
      </c>
      <c r="AU1206" s="244" t="s">
        <v>78</v>
      </c>
      <c r="AV1206" s="13" t="s">
        <v>76</v>
      </c>
      <c r="AW1206" s="13" t="s">
        <v>31</v>
      </c>
      <c r="AX1206" s="13" t="s">
        <v>69</v>
      </c>
      <c r="AY1206" s="244" t="s">
        <v>193</v>
      </c>
    </row>
    <row r="1207" s="13" customFormat="1">
      <c r="A1207" s="13"/>
      <c r="B1207" s="235"/>
      <c r="C1207" s="236"/>
      <c r="D1207" s="228" t="s">
        <v>206</v>
      </c>
      <c r="E1207" s="237" t="s">
        <v>19</v>
      </c>
      <c r="F1207" s="238" t="s">
        <v>2084</v>
      </c>
      <c r="G1207" s="236"/>
      <c r="H1207" s="237" t="s">
        <v>19</v>
      </c>
      <c r="I1207" s="239"/>
      <c r="J1207" s="236"/>
      <c r="K1207" s="236"/>
      <c r="L1207" s="240"/>
      <c r="M1207" s="241"/>
      <c r="N1207" s="242"/>
      <c r="O1207" s="242"/>
      <c r="P1207" s="242"/>
      <c r="Q1207" s="242"/>
      <c r="R1207" s="242"/>
      <c r="S1207" s="242"/>
      <c r="T1207" s="243"/>
      <c r="U1207" s="13"/>
      <c r="V1207" s="13"/>
      <c r="W1207" s="13"/>
      <c r="X1207" s="13"/>
      <c r="Y1207" s="13"/>
      <c r="Z1207" s="13"/>
      <c r="AA1207" s="13"/>
      <c r="AB1207" s="13"/>
      <c r="AC1207" s="13"/>
      <c r="AD1207" s="13"/>
      <c r="AE1207" s="13"/>
      <c r="AT1207" s="244" t="s">
        <v>206</v>
      </c>
      <c r="AU1207" s="244" t="s">
        <v>78</v>
      </c>
      <c r="AV1207" s="13" t="s">
        <v>76</v>
      </c>
      <c r="AW1207" s="13" t="s">
        <v>31</v>
      </c>
      <c r="AX1207" s="13" t="s">
        <v>69</v>
      </c>
      <c r="AY1207" s="244" t="s">
        <v>193</v>
      </c>
    </row>
    <row r="1208" s="13" customFormat="1">
      <c r="A1208" s="13"/>
      <c r="B1208" s="235"/>
      <c r="C1208" s="236"/>
      <c r="D1208" s="228" t="s">
        <v>206</v>
      </c>
      <c r="E1208" s="237" t="s">
        <v>19</v>
      </c>
      <c r="F1208" s="238" t="s">
        <v>1888</v>
      </c>
      <c r="G1208" s="236"/>
      <c r="H1208" s="237" t="s">
        <v>19</v>
      </c>
      <c r="I1208" s="239"/>
      <c r="J1208" s="236"/>
      <c r="K1208" s="236"/>
      <c r="L1208" s="240"/>
      <c r="M1208" s="241"/>
      <c r="N1208" s="242"/>
      <c r="O1208" s="242"/>
      <c r="P1208" s="242"/>
      <c r="Q1208" s="242"/>
      <c r="R1208" s="242"/>
      <c r="S1208" s="242"/>
      <c r="T1208" s="243"/>
      <c r="U1208" s="13"/>
      <c r="V1208" s="13"/>
      <c r="W1208" s="13"/>
      <c r="X1208" s="13"/>
      <c r="Y1208" s="13"/>
      <c r="Z1208" s="13"/>
      <c r="AA1208" s="13"/>
      <c r="AB1208" s="13"/>
      <c r="AC1208" s="13"/>
      <c r="AD1208" s="13"/>
      <c r="AE1208" s="13"/>
      <c r="AT1208" s="244" t="s">
        <v>206</v>
      </c>
      <c r="AU1208" s="244" t="s">
        <v>78</v>
      </c>
      <c r="AV1208" s="13" t="s">
        <v>76</v>
      </c>
      <c r="AW1208" s="13" t="s">
        <v>31</v>
      </c>
      <c r="AX1208" s="13" t="s">
        <v>69</v>
      </c>
      <c r="AY1208" s="244" t="s">
        <v>193</v>
      </c>
    </row>
    <row r="1209" s="14" customFormat="1">
      <c r="A1209" s="14"/>
      <c r="B1209" s="245"/>
      <c r="C1209" s="246"/>
      <c r="D1209" s="228" t="s">
        <v>206</v>
      </c>
      <c r="E1209" s="247" t="s">
        <v>19</v>
      </c>
      <c r="F1209" s="248" t="s">
        <v>2654</v>
      </c>
      <c r="G1209" s="246"/>
      <c r="H1209" s="249">
        <v>0.64000000000000001</v>
      </c>
      <c r="I1209" s="250"/>
      <c r="J1209" s="246"/>
      <c r="K1209" s="246"/>
      <c r="L1209" s="251"/>
      <c r="M1209" s="252"/>
      <c r="N1209" s="253"/>
      <c r="O1209" s="253"/>
      <c r="P1209" s="253"/>
      <c r="Q1209" s="253"/>
      <c r="R1209" s="253"/>
      <c r="S1209" s="253"/>
      <c r="T1209" s="254"/>
      <c r="U1209" s="14"/>
      <c r="V1209" s="14"/>
      <c r="W1209" s="14"/>
      <c r="X1209" s="14"/>
      <c r="Y1209" s="14"/>
      <c r="Z1209" s="14"/>
      <c r="AA1209" s="14"/>
      <c r="AB1209" s="14"/>
      <c r="AC1209" s="14"/>
      <c r="AD1209" s="14"/>
      <c r="AE1209" s="14"/>
      <c r="AT1209" s="255" t="s">
        <v>206</v>
      </c>
      <c r="AU1209" s="255" t="s">
        <v>78</v>
      </c>
      <c r="AV1209" s="14" t="s">
        <v>78</v>
      </c>
      <c r="AW1209" s="14" t="s">
        <v>31</v>
      </c>
      <c r="AX1209" s="14" t="s">
        <v>69</v>
      </c>
      <c r="AY1209" s="255" t="s">
        <v>193</v>
      </c>
    </row>
    <row r="1210" s="15" customFormat="1">
      <c r="A1210" s="15"/>
      <c r="B1210" s="256"/>
      <c r="C1210" s="257"/>
      <c r="D1210" s="228" t="s">
        <v>206</v>
      </c>
      <c r="E1210" s="258" t="s">
        <v>19</v>
      </c>
      <c r="F1210" s="259" t="s">
        <v>218</v>
      </c>
      <c r="G1210" s="257"/>
      <c r="H1210" s="260">
        <v>2.9399999999999999</v>
      </c>
      <c r="I1210" s="261"/>
      <c r="J1210" s="257"/>
      <c r="K1210" s="257"/>
      <c r="L1210" s="262"/>
      <c r="M1210" s="263"/>
      <c r="N1210" s="264"/>
      <c r="O1210" s="264"/>
      <c r="P1210" s="264"/>
      <c r="Q1210" s="264"/>
      <c r="R1210" s="264"/>
      <c r="S1210" s="264"/>
      <c r="T1210" s="265"/>
      <c r="U1210" s="15"/>
      <c r="V1210" s="15"/>
      <c r="W1210" s="15"/>
      <c r="X1210" s="15"/>
      <c r="Y1210" s="15"/>
      <c r="Z1210" s="15"/>
      <c r="AA1210" s="15"/>
      <c r="AB1210" s="15"/>
      <c r="AC1210" s="15"/>
      <c r="AD1210" s="15"/>
      <c r="AE1210" s="15"/>
      <c r="AT1210" s="266" t="s">
        <v>206</v>
      </c>
      <c r="AU1210" s="266" t="s">
        <v>78</v>
      </c>
      <c r="AV1210" s="15" t="s">
        <v>200</v>
      </c>
      <c r="AW1210" s="15" t="s">
        <v>31</v>
      </c>
      <c r="AX1210" s="15" t="s">
        <v>76</v>
      </c>
      <c r="AY1210" s="266" t="s">
        <v>193</v>
      </c>
    </row>
    <row r="1211" s="2" customFormat="1" ht="16.5" customHeight="1">
      <c r="A1211" s="41"/>
      <c r="B1211" s="42"/>
      <c r="C1211" s="215" t="s">
        <v>2655</v>
      </c>
      <c r="D1211" s="215" t="s">
        <v>195</v>
      </c>
      <c r="E1211" s="216" t="s">
        <v>2656</v>
      </c>
      <c r="F1211" s="217" t="s">
        <v>2657</v>
      </c>
      <c r="G1211" s="218" t="s">
        <v>408</v>
      </c>
      <c r="H1211" s="219">
        <v>6.4000000000000004</v>
      </c>
      <c r="I1211" s="220"/>
      <c r="J1211" s="221">
        <f>ROUND(I1211*H1211,2)</f>
        <v>0</v>
      </c>
      <c r="K1211" s="217" t="s">
        <v>19</v>
      </c>
      <c r="L1211" s="47"/>
      <c r="M1211" s="222" t="s">
        <v>19</v>
      </c>
      <c r="N1211" s="223" t="s">
        <v>40</v>
      </c>
      <c r="O1211" s="87"/>
      <c r="P1211" s="224">
        <f>O1211*H1211</f>
        <v>0</v>
      </c>
      <c r="Q1211" s="224">
        <v>0</v>
      </c>
      <c r="R1211" s="224">
        <f>Q1211*H1211</f>
        <v>0</v>
      </c>
      <c r="S1211" s="224">
        <v>0</v>
      </c>
      <c r="T1211" s="225">
        <f>S1211*H1211</f>
        <v>0</v>
      </c>
      <c r="U1211" s="41"/>
      <c r="V1211" s="41"/>
      <c r="W1211" s="41"/>
      <c r="X1211" s="41"/>
      <c r="Y1211" s="41"/>
      <c r="Z1211" s="41"/>
      <c r="AA1211" s="41"/>
      <c r="AB1211" s="41"/>
      <c r="AC1211" s="41"/>
      <c r="AD1211" s="41"/>
      <c r="AE1211" s="41"/>
      <c r="AR1211" s="226" t="s">
        <v>323</v>
      </c>
      <c r="AT1211" s="226" t="s">
        <v>195</v>
      </c>
      <c r="AU1211" s="226" t="s">
        <v>78</v>
      </c>
      <c r="AY1211" s="20" t="s">
        <v>193</v>
      </c>
      <c r="BE1211" s="227">
        <f>IF(N1211="základní",J1211,0)</f>
        <v>0</v>
      </c>
      <c r="BF1211" s="227">
        <f>IF(N1211="snížená",J1211,0)</f>
        <v>0</v>
      </c>
      <c r="BG1211" s="227">
        <f>IF(N1211="zákl. přenesená",J1211,0)</f>
        <v>0</v>
      </c>
      <c r="BH1211" s="227">
        <f>IF(N1211="sníž. přenesená",J1211,0)</f>
        <v>0</v>
      </c>
      <c r="BI1211" s="227">
        <f>IF(N1211="nulová",J1211,0)</f>
        <v>0</v>
      </c>
      <c r="BJ1211" s="20" t="s">
        <v>76</v>
      </c>
      <c r="BK1211" s="227">
        <f>ROUND(I1211*H1211,2)</f>
        <v>0</v>
      </c>
      <c r="BL1211" s="20" t="s">
        <v>323</v>
      </c>
      <c r="BM1211" s="226" t="s">
        <v>2658</v>
      </c>
    </row>
    <row r="1212" s="2" customFormat="1">
      <c r="A1212" s="41"/>
      <c r="B1212" s="42"/>
      <c r="C1212" s="43"/>
      <c r="D1212" s="228" t="s">
        <v>202</v>
      </c>
      <c r="E1212" s="43"/>
      <c r="F1212" s="229" t="s">
        <v>2657</v>
      </c>
      <c r="G1212" s="43"/>
      <c r="H1212" s="43"/>
      <c r="I1212" s="230"/>
      <c r="J1212" s="43"/>
      <c r="K1212" s="43"/>
      <c r="L1212" s="47"/>
      <c r="M1212" s="231"/>
      <c r="N1212" s="232"/>
      <c r="O1212" s="87"/>
      <c r="P1212" s="87"/>
      <c r="Q1212" s="87"/>
      <c r="R1212" s="87"/>
      <c r="S1212" s="87"/>
      <c r="T1212" s="88"/>
      <c r="U1212" s="41"/>
      <c r="V1212" s="41"/>
      <c r="W1212" s="41"/>
      <c r="X1212" s="41"/>
      <c r="Y1212" s="41"/>
      <c r="Z1212" s="41"/>
      <c r="AA1212" s="41"/>
      <c r="AB1212" s="41"/>
      <c r="AC1212" s="41"/>
      <c r="AD1212" s="41"/>
      <c r="AE1212" s="41"/>
      <c r="AT1212" s="20" t="s">
        <v>202</v>
      </c>
      <c r="AU1212" s="20" t="s">
        <v>78</v>
      </c>
    </row>
    <row r="1213" s="13" customFormat="1">
      <c r="A1213" s="13"/>
      <c r="B1213" s="235"/>
      <c r="C1213" s="236"/>
      <c r="D1213" s="228" t="s">
        <v>206</v>
      </c>
      <c r="E1213" s="237" t="s">
        <v>19</v>
      </c>
      <c r="F1213" s="238" t="s">
        <v>279</v>
      </c>
      <c r="G1213" s="236"/>
      <c r="H1213" s="237" t="s">
        <v>19</v>
      </c>
      <c r="I1213" s="239"/>
      <c r="J1213" s="236"/>
      <c r="K1213" s="236"/>
      <c r="L1213" s="240"/>
      <c r="M1213" s="241"/>
      <c r="N1213" s="242"/>
      <c r="O1213" s="242"/>
      <c r="P1213" s="242"/>
      <c r="Q1213" s="242"/>
      <c r="R1213" s="242"/>
      <c r="S1213" s="242"/>
      <c r="T1213" s="243"/>
      <c r="U1213" s="13"/>
      <c r="V1213" s="13"/>
      <c r="W1213" s="13"/>
      <c r="X1213" s="13"/>
      <c r="Y1213" s="13"/>
      <c r="Z1213" s="13"/>
      <c r="AA1213" s="13"/>
      <c r="AB1213" s="13"/>
      <c r="AC1213" s="13"/>
      <c r="AD1213" s="13"/>
      <c r="AE1213" s="13"/>
      <c r="AT1213" s="244" t="s">
        <v>206</v>
      </c>
      <c r="AU1213" s="244" t="s">
        <v>78</v>
      </c>
      <c r="AV1213" s="13" t="s">
        <v>76</v>
      </c>
      <c r="AW1213" s="13" t="s">
        <v>31</v>
      </c>
      <c r="AX1213" s="13" t="s">
        <v>69</v>
      </c>
      <c r="AY1213" s="244" t="s">
        <v>193</v>
      </c>
    </row>
    <row r="1214" s="13" customFormat="1">
      <c r="A1214" s="13"/>
      <c r="B1214" s="235"/>
      <c r="C1214" s="236"/>
      <c r="D1214" s="228" t="s">
        <v>206</v>
      </c>
      <c r="E1214" s="237" t="s">
        <v>19</v>
      </c>
      <c r="F1214" s="238" t="s">
        <v>2084</v>
      </c>
      <c r="G1214" s="236"/>
      <c r="H1214" s="237" t="s">
        <v>19</v>
      </c>
      <c r="I1214" s="239"/>
      <c r="J1214" s="236"/>
      <c r="K1214" s="236"/>
      <c r="L1214" s="240"/>
      <c r="M1214" s="241"/>
      <c r="N1214" s="242"/>
      <c r="O1214" s="242"/>
      <c r="P1214" s="242"/>
      <c r="Q1214" s="242"/>
      <c r="R1214" s="242"/>
      <c r="S1214" s="242"/>
      <c r="T1214" s="243"/>
      <c r="U1214" s="13"/>
      <c r="V1214" s="13"/>
      <c r="W1214" s="13"/>
      <c r="X1214" s="13"/>
      <c r="Y1214" s="13"/>
      <c r="Z1214" s="13"/>
      <c r="AA1214" s="13"/>
      <c r="AB1214" s="13"/>
      <c r="AC1214" s="13"/>
      <c r="AD1214" s="13"/>
      <c r="AE1214" s="13"/>
      <c r="AT1214" s="244" t="s">
        <v>206</v>
      </c>
      <c r="AU1214" s="244" t="s">
        <v>78</v>
      </c>
      <c r="AV1214" s="13" t="s">
        <v>76</v>
      </c>
      <c r="AW1214" s="13" t="s">
        <v>31</v>
      </c>
      <c r="AX1214" s="13" t="s">
        <v>69</v>
      </c>
      <c r="AY1214" s="244" t="s">
        <v>193</v>
      </c>
    </row>
    <row r="1215" s="13" customFormat="1">
      <c r="A1215" s="13"/>
      <c r="B1215" s="235"/>
      <c r="C1215" s="236"/>
      <c r="D1215" s="228" t="s">
        <v>206</v>
      </c>
      <c r="E1215" s="237" t="s">
        <v>19</v>
      </c>
      <c r="F1215" s="238" t="s">
        <v>1888</v>
      </c>
      <c r="G1215" s="236"/>
      <c r="H1215" s="237" t="s">
        <v>19</v>
      </c>
      <c r="I1215" s="239"/>
      <c r="J1215" s="236"/>
      <c r="K1215" s="236"/>
      <c r="L1215" s="240"/>
      <c r="M1215" s="241"/>
      <c r="N1215" s="242"/>
      <c r="O1215" s="242"/>
      <c r="P1215" s="242"/>
      <c r="Q1215" s="242"/>
      <c r="R1215" s="242"/>
      <c r="S1215" s="242"/>
      <c r="T1215" s="243"/>
      <c r="U1215" s="13"/>
      <c r="V1215" s="13"/>
      <c r="W1215" s="13"/>
      <c r="X1215" s="13"/>
      <c r="Y1215" s="13"/>
      <c r="Z1215" s="13"/>
      <c r="AA1215" s="13"/>
      <c r="AB1215" s="13"/>
      <c r="AC1215" s="13"/>
      <c r="AD1215" s="13"/>
      <c r="AE1215" s="13"/>
      <c r="AT1215" s="244" t="s">
        <v>206</v>
      </c>
      <c r="AU1215" s="244" t="s">
        <v>78</v>
      </c>
      <c r="AV1215" s="13" t="s">
        <v>76</v>
      </c>
      <c r="AW1215" s="13" t="s">
        <v>31</v>
      </c>
      <c r="AX1215" s="13" t="s">
        <v>69</v>
      </c>
      <c r="AY1215" s="244" t="s">
        <v>193</v>
      </c>
    </row>
    <row r="1216" s="14" customFormat="1">
      <c r="A1216" s="14"/>
      <c r="B1216" s="245"/>
      <c r="C1216" s="246"/>
      <c r="D1216" s="228" t="s">
        <v>206</v>
      </c>
      <c r="E1216" s="247" t="s">
        <v>19</v>
      </c>
      <c r="F1216" s="248" t="s">
        <v>2659</v>
      </c>
      <c r="G1216" s="246"/>
      <c r="H1216" s="249">
        <v>6.4000000000000004</v>
      </c>
      <c r="I1216" s="250"/>
      <c r="J1216" s="246"/>
      <c r="K1216" s="246"/>
      <c r="L1216" s="251"/>
      <c r="M1216" s="252"/>
      <c r="N1216" s="253"/>
      <c r="O1216" s="253"/>
      <c r="P1216" s="253"/>
      <c r="Q1216" s="253"/>
      <c r="R1216" s="253"/>
      <c r="S1216" s="253"/>
      <c r="T1216" s="254"/>
      <c r="U1216" s="14"/>
      <c r="V1216" s="14"/>
      <c r="W1216" s="14"/>
      <c r="X1216" s="14"/>
      <c r="Y1216" s="14"/>
      <c r="Z1216" s="14"/>
      <c r="AA1216" s="14"/>
      <c r="AB1216" s="14"/>
      <c r="AC1216" s="14"/>
      <c r="AD1216" s="14"/>
      <c r="AE1216" s="14"/>
      <c r="AT1216" s="255" t="s">
        <v>206</v>
      </c>
      <c r="AU1216" s="255" t="s">
        <v>78</v>
      </c>
      <c r="AV1216" s="14" t="s">
        <v>78</v>
      </c>
      <c r="AW1216" s="14" t="s">
        <v>31</v>
      </c>
      <c r="AX1216" s="14" t="s">
        <v>69</v>
      </c>
      <c r="AY1216" s="255" t="s">
        <v>193</v>
      </c>
    </row>
    <row r="1217" s="15" customFormat="1">
      <c r="A1217" s="15"/>
      <c r="B1217" s="256"/>
      <c r="C1217" s="257"/>
      <c r="D1217" s="228" t="s">
        <v>206</v>
      </c>
      <c r="E1217" s="258" t="s">
        <v>19</v>
      </c>
      <c r="F1217" s="259" t="s">
        <v>218</v>
      </c>
      <c r="G1217" s="257"/>
      <c r="H1217" s="260">
        <v>6.4000000000000004</v>
      </c>
      <c r="I1217" s="261"/>
      <c r="J1217" s="257"/>
      <c r="K1217" s="257"/>
      <c r="L1217" s="262"/>
      <c r="M1217" s="263"/>
      <c r="N1217" s="264"/>
      <c r="O1217" s="264"/>
      <c r="P1217" s="264"/>
      <c r="Q1217" s="264"/>
      <c r="R1217" s="264"/>
      <c r="S1217" s="264"/>
      <c r="T1217" s="265"/>
      <c r="U1217" s="15"/>
      <c r="V1217" s="15"/>
      <c r="W1217" s="15"/>
      <c r="X1217" s="15"/>
      <c r="Y1217" s="15"/>
      <c r="Z1217" s="15"/>
      <c r="AA1217" s="15"/>
      <c r="AB1217" s="15"/>
      <c r="AC1217" s="15"/>
      <c r="AD1217" s="15"/>
      <c r="AE1217" s="15"/>
      <c r="AT1217" s="266" t="s">
        <v>206</v>
      </c>
      <c r="AU1217" s="266" t="s">
        <v>78</v>
      </c>
      <c r="AV1217" s="15" t="s">
        <v>200</v>
      </c>
      <c r="AW1217" s="15" t="s">
        <v>31</v>
      </c>
      <c r="AX1217" s="15" t="s">
        <v>76</v>
      </c>
      <c r="AY1217" s="266" t="s">
        <v>193</v>
      </c>
    </row>
    <row r="1218" s="2" customFormat="1" ht="16.5" customHeight="1">
      <c r="A1218" s="41"/>
      <c r="B1218" s="42"/>
      <c r="C1218" s="215" t="s">
        <v>2660</v>
      </c>
      <c r="D1218" s="215" t="s">
        <v>195</v>
      </c>
      <c r="E1218" s="216" t="s">
        <v>2661</v>
      </c>
      <c r="F1218" s="217" t="s">
        <v>2662</v>
      </c>
      <c r="G1218" s="218" t="s">
        <v>248</v>
      </c>
      <c r="H1218" s="219">
        <v>0.017000000000000001</v>
      </c>
      <c r="I1218" s="220"/>
      <c r="J1218" s="221">
        <f>ROUND(I1218*H1218,2)</f>
        <v>0</v>
      </c>
      <c r="K1218" s="217" t="s">
        <v>199</v>
      </c>
      <c r="L1218" s="47"/>
      <c r="M1218" s="222" t="s">
        <v>19</v>
      </c>
      <c r="N1218" s="223" t="s">
        <v>40</v>
      </c>
      <c r="O1218" s="87"/>
      <c r="P1218" s="224">
        <f>O1218*H1218</f>
        <v>0</v>
      </c>
      <c r="Q1218" s="224">
        <v>0</v>
      </c>
      <c r="R1218" s="224">
        <f>Q1218*H1218</f>
        <v>0</v>
      </c>
      <c r="S1218" s="224">
        <v>0</v>
      </c>
      <c r="T1218" s="225">
        <f>S1218*H1218</f>
        <v>0</v>
      </c>
      <c r="U1218" s="41"/>
      <c r="V1218" s="41"/>
      <c r="W1218" s="41"/>
      <c r="X1218" s="41"/>
      <c r="Y1218" s="41"/>
      <c r="Z1218" s="41"/>
      <c r="AA1218" s="41"/>
      <c r="AB1218" s="41"/>
      <c r="AC1218" s="41"/>
      <c r="AD1218" s="41"/>
      <c r="AE1218" s="41"/>
      <c r="AR1218" s="226" t="s">
        <v>323</v>
      </c>
      <c r="AT1218" s="226" t="s">
        <v>195</v>
      </c>
      <c r="AU1218" s="226" t="s">
        <v>78</v>
      </c>
      <c r="AY1218" s="20" t="s">
        <v>193</v>
      </c>
      <c r="BE1218" s="227">
        <f>IF(N1218="základní",J1218,0)</f>
        <v>0</v>
      </c>
      <c r="BF1218" s="227">
        <f>IF(N1218="snížená",J1218,0)</f>
        <v>0</v>
      </c>
      <c r="BG1218" s="227">
        <f>IF(N1218="zákl. přenesená",J1218,0)</f>
        <v>0</v>
      </c>
      <c r="BH1218" s="227">
        <f>IF(N1218="sníž. přenesená",J1218,0)</f>
        <v>0</v>
      </c>
      <c r="BI1218" s="227">
        <f>IF(N1218="nulová",J1218,0)</f>
        <v>0</v>
      </c>
      <c r="BJ1218" s="20" t="s">
        <v>76</v>
      </c>
      <c r="BK1218" s="227">
        <f>ROUND(I1218*H1218,2)</f>
        <v>0</v>
      </c>
      <c r="BL1218" s="20" t="s">
        <v>323</v>
      </c>
      <c r="BM1218" s="226" t="s">
        <v>2663</v>
      </c>
    </row>
    <row r="1219" s="2" customFormat="1">
      <c r="A1219" s="41"/>
      <c r="B1219" s="42"/>
      <c r="C1219" s="43"/>
      <c r="D1219" s="228" t="s">
        <v>202</v>
      </c>
      <c r="E1219" s="43"/>
      <c r="F1219" s="229" t="s">
        <v>2664</v>
      </c>
      <c r="G1219" s="43"/>
      <c r="H1219" s="43"/>
      <c r="I1219" s="230"/>
      <c r="J1219" s="43"/>
      <c r="K1219" s="43"/>
      <c r="L1219" s="47"/>
      <c r="M1219" s="231"/>
      <c r="N1219" s="232"/>
      <c r="O1219" s="87"/>
      <c r="P1219" s="87"/>
      <c r="Q1219" s="87"/>
      <c r="R1219" s="87"/>
      <c r="S1219" s="87"/>
      <c r="T1219" s="88"/>
      <c r="U1219" s="41"/>
      <c r="V1219" s="41"/>
      <c r="W1219" s="41"/>
      <c r="X1219" s="41"/>
      <c r="Y1219" s="41"/>
      <c r="Z1219" s="41"/>
      <c r="AA1219" s="41"/>
      <c r="AB1219" s="41"/>
      <c r="AC1219" s="41"/>
      <c r="AD1219" s="41"/>
      <c r="AE1219" s="41"/>
      <c r="AT1219" s="20" t="s">
        <v>202</v>
      </c>
      <c r="AU1219" s="20" t="s">
        <v>78</v>
      </c>
    </row>
    <row r="1220" s="2" customFormat="1">
      <c r="A1220" s="41"/>
      <c r="B1220" s="42"/>
      <c r="C1220" s="43"/>
      <c r="D1220" s="233" t="s">
        <v>204</v>
      </c>
      <c r="E1220" s="43"/>
      <c r="F1220" s="234" t="s">
        <v>2665</v>
      </c>
      <c r="G1220" s="43"/>
      <c r="H1220" s="43"/>
      <c r="I1220" s="230"/>
      <c r="J1220" s="43"/>
      <c r="K1220" s="43"/>
      <c r="L1220" s="47"/>
      <c r="M1220" s="231"/>
      <c r="N1220" s="232"/>
      <c r="O1220" s="87"/>
      <c r="P1220" s="87"/>
      <c r="Q1220" s="87"/>
      <c r="R1220" s="87"/>
      <c r="S1220" s="87"/>
      <c r="T1220" s="88"/>
      <c r="U1220" s="41"/>
      <c r="V1220" s="41"/>
      <c r="W1220" s="41"/>
      <c r="X1220" s="41"/>
      <c r="Y1220" s="41"/>
      <c r="Z1220" s="41"/>
      <c r="AA1220" s="41"/>
      <c r="AB1220" s="41"/>
      <c r="AC1220" s="41"/>
      <c r="AD1220" s="41"/>
      <c r="AE1220" s="41"/>
      <c r="AT1220" s="20" t="s">
        <v>204</v>
      </c>
      <c r="AU1220" s="20" t="s">
        <v>78</v>
      </c>
    </row>
    <row r="1221" s="12" customFormat="1" ht="22.8" customHeight="1">
      <c r="A1221" s="12"/>
      <c r="B1221" s="199"/>
      <c r="C1221" s="200"/>
      <c r="D1221" s="201" t="s">
        <v>68</v>
      </c>
      <c r="E1221" s="213" t="s">
        <v>2666</v>
      </c>
      <c r="F1221" s="213" t="s">
        <v>2667</v>
      </c>
      <c r="G1221" s="200"/>
      <c r="H1221" s="200"/>
      <c r="I1221" s="203"/>
      <c r="J1221" s="214">
        <f>BK1221</f>
        <v>0</v>
      </c>
      <c r="K1221" s="200"/>
      <c r="L1221" s="205"/>
      <c r="M1221" s="206"/>
      <c r="N1221" s="207"/>
      <c r="O1221" s="207"/>
      <c r="P1221" s="208">
        <f>SUM(P1222:P1227)</f>
        <v>0</v>
      </c>
      <c r="Q1221" s="207"/>
      <c r="R1221" s="208">
        <f>SUM(R1222:R1227)</f>
        <v>0</v>
      </c>
      <c r="S1221" s="207"/>
      <c r="T1221" s="209">
        <f>SUM(T1222:T1227)</f>
        <v>0</v>
      </c>
      <c r="U1221" s="12"/>
      <c r="V1221" s="12"/>
      <c r="W1221" s="12"/>
      <c r="X1221" s="12"/>
      <c r="Y1221" s="12"/>
      <c r="Z1221" s="12"/>
      <c r="AA1221" s="12"/>
      <c r="AB1221" s="12"/>
      <c r="AC1221" s="12"/>
      <c r="AD1221" s="12"/>
      <c r="AE1221" s="12"/>
      <c r="AR1221" s="210" t="s">
        <v>78</v>
      </c>
      <c r="AT1221" s="211" t="s">
        <v>68</v>
      </c>
      <c r="AU1221" s="211" t="s">
        <v>76</v>
      </c>
      <c r="AY1221" s="210" t="s">
        <v>193</v>
      </c>
      <c r="BK1221" s="212">
        <f>SUM(BK1222:BK1227)</f>
        <v>0</v>
      </c>
    </row>
    <row r="1222" s="2" customFormat="1" ht="16.5" customHeight="1">
      <c r="A1222" s="41"/>
      <c r="B1222" s="42"/>
      <c r="C1222" s="215" t="s">
        <v>2668</v>
      </c>
      <c r="D1222" s="215" t="s">
        <v>195</v>
      </c>
      <c r="E1222" s="216" t="s">
        <v>2669</v>
      </c>
      <c r="F1222" s="217" t="s">
        <v>2670</v>
      </c>
      <c r="G1222" s="218" t="s">
        <v>258</v>
      </c>
      <c r="H1222" s="219">
        <v>19.800000000000001</v>
      </c>
      <c r="I1222" s="220"/>
      <c r="J1222" s="221">
        <f>ROUND(I1222*H1222,2)</f>
        <v>0</v>
      </c>
      <c r="K1222" s="217" t="s">
        <v>19</v>
      </c>
      <c r="L1222" s="47"/>
      <c r="M1222" s="222" t="s">
        <v>19</v>
      </c>
      <c r="N1222" s="223" t="s">
        <v>40</v>
      </c>
      <c r="O1222" s="87"/>
      <c r="P1222" s="224">
        <f>O1222*H1222</f>
        <v>0</v>
      </c>
      <c r="Q1222" s="224">
        <v>0</v>
      </c>
      <c r="R1222" s="224">
        <f>Q1222*H1222</f>
        <v>0</v>
      </c>
      <c r="S1222" s="224">
        <v>0</v>
      </c>
      <c r="T1222" s="225">
        <f>S1222*H1222</f>
        <v>0</v>
      </c>
      <c r="U1222" s="41"/>
      <c r="V1222" s="41"/>
      <c r="W1222" s="41"/>
      <c r="X1222" s="41"/>
      <c r="Y1222" s="41"/>
      <c r="Z1222" s="41"/>
      <c r="AA1222" s="41"/>
      <c r="AB1222" s="41"/>
      <c r="AC1222" s="41"/>
      <c r="AD1222" s="41"/>
      <c r="AE1222" s="41"/>
      <c r="AR1222" s="226" t="s">
        <v>323</v>
      </c>
      <c r="AT1222" s="226" t="s">
        <v>195</v>
      </c>
      <c r="AU1222" s="226" t="s">
        <v>78</v>
      </c>
      <c r="AY1222" s="20" t="s">
        <v>193</v>
      </c>
      <c r="BE1222" s="227">
        <f>IF(N1222="základní",J1222,0)</f>
        <v>0</v>
      </c>
      <c r="BF1222" s="227">
        <f>IF(N1222="snížená",J1222,0)</f>
        <v>0</v>
      </c>
      <c r="BG1222" s="227">
        <f>IF(N1222="zákl. přenesená",J1222,0)</f>
        <v>0</v>
      </c>
      <c r="BH1222" s="227">
        <f>IF(N1222="sníž. přenesená",J1222,0)</f>
        <v>0</v>
      </c>
      <c r="BI1222" s="227">
        <f>IF(N1222="nulová",J1222,0)</f>
        <v>0</v>
      </c>
      <c r="BJ1222" s="20" t="s">
        <v>76</v>
      </c>
      <c r="BK1222" s="227">
        <f>ROUND(I1222*H1222,2)</f>
        <v>0</v>
      </c>
      <c r="BL1222" s="20" t="s">
        <v>323</v>
      </c>
      <c r="BM1222" s="226" t="s">
        <v>2671</v>
      </c>
    </row>
    <row r="1223" s="2" customFormat="1">
      <c r="A1223" s="41"/>
      <c r="B1223" s="42"/>
      <c r="C1223" s="43"/>
      <c r="D1223" s="228" t="s">
        <v>202</v>
      </c>
      <c r="E1223" s="43"/>
      <c r="F1223" s="229" t="s">
        <v>2670</v>
      </c>
      <c r="G1223" s="43"/>
      <c r="H1223" s="43"/>
      <c r="I1223" s="230"/>
      <c r="J1223" s="43"/>
      <c r="K1223" s="43"/>
      <c r="L1223" s="47"/>
      <c r="M1223" s="231"/>
      <c r="N1223" s="232"/>
      <c r="O1223" s="87"/>
      <c r="P1223" s="87"/>
      <c r="Q1223" s="87"/>
      <c r="R1223" s="87"/>
      <c r="S1223" s="87"/>
      <c r="T1223" s="88"/>
      <c r="U1223" s="41"/>
      <c r="V1223" s="41"/>
      <c r="W1223" s="41"/>
      <c r="X1223" s="41"/>
      <c r="Y1223" s="41"/>
      <c r="Z1223" s="41"/>
      <c r="AA1223" s="41"/>
      <c r="AB1223" s="41"/>
      <c r="AC1223" s="41"/>
      <c r="AD1223" s="41"/>
      <c r="AE1223" s="41"/>
      <c r="AT1223" s="20" t="s">
        <v>202</v>
      </c>
      <c r="AU1223" s="20" t="s">
        <v>78</v>
      </c>
    </row>
    <row r="1224" s="2" customFormat="1">
      <c r="A1224" s="41"/>
      <c r="B1224" s="42"/>
      <c r="C1224" s="43"/>
      <c r="D1224" s="228" t="s">
        <v>1221</v>
      </c>
      <c r="E1224" s="43"/>
      <c r="F1224" s="270" t="s">
        <v>2672</v>
      </c>
      <c r="G1224" s="43"/>
      <c r="H1224" s="43"/>
      <c r="I1224" s="230"/>
      <c r="J1224" s="43"/>
      <c r="K1224" s="43"/>
      <c r="L1224" s="47"/>
      <c r="M1224" s="231"/>
      <c r="N1224" s="232"/>
      <c r="O1224" s="87"/>
      <c r="P1224" s="87"/>
      <c r="Q1224" s="87"/>
      <c r="R1224" s="87"/>
      <c r="S1224" s="87"/>
      <c r="T1224" s="88"/>
      <c r="U1224" s="41"/>
      <c r="V1224" s="41"/>
      <c r="W1224" s="41"/>
      <c r="X1224" s="41"/>
      <c r="Y1224" s="41"/>
      <c r="Z1224" s="41"/>
      <c r="AA1224" s="41"/>
      <c r="AB1224" s="41"/>
      <c r="AC1224" s="41"/>
      <c r="AD1224" s="41"/>
      <c r="AE1224" s="41"/>
      <c r="AT1224" s="20" t="s">
        <v>1221</v>
      </c>
      <c r="AU1224" s="20" t="s">
        <v>78</v>
      </c>
    </row>
    <row r="1225" s="13" customFormat="1">
      <c r="A1225" s="13"/>
      <c r="B1225" s="235"/>
      <c r="C1225" s="236"/>
      <c r="D1225" s="228" t="s">
        <v>206</v>
      </c>
      <c r="E1225" s="237" t="s">
        <v>19</v>
      </c>
      <c r="F1225" s="238" t="s">
        <v>279</v>
      </c>
      <c r="G1225" s="236"/>
      <c r="H1225" s="237" t="s">
        <v>19</v>
      </c>
      <c r="I1225" s="239"/>
      <c r="J1225" s="236"/>
      <c r="K1225" s="236"/>
      <c r="L1225" s="240"/>
      <c r="M1225" s="241"/>
      <c r="N1225" s="242"/>
      <c r="O1225" s="242"/>
      <c r="P1225" s="242"/>
      <c r="Q1225" s="242"/>
      <c r="R1225" s="242"/>
      <c r="S1225" s="242"/>
      <c r="T1225" s="243"/>
      <c r="U1225" s="13"/>
      <c r="V1225" s="13"/>
      <c r="W1225" s="13"/>
      <c r="X1225" s="13"/>
      <c r="Y1225" s="13"/>
      <c r="Z1225" s="13"/>
      <c r="AA1225" s="13"/>
      <c r="AB1225" s="13"/>
      <c r="AC1225" s="13"/>
      <c r="AD1225" s="13"/>
      <c r="AE1225" s="13"/>
      <c r="AT1225" s="244" t="s">
        <v>206</v>
      </c>
      <c r="AU1225" s="244" t="s">
        <v>78</v>
      </c>
      <c r="AV1225" s="13" t="s">
        <v>76</v>
      </c>
      <c r="AW1225" s="13" t="s">
        <v>31</v>
      </c>
      <c r="AX1225" s="13" t="s">
        <v>69</v>
      </c>
      <c r="AY1225" s="244" t="s">
        <v>193</v>
      </c>
    </row>
    <row r="1226" s="13" customFormat="1">
      <c r="A1226" s="13"/>
      <c r="B1226" s="235"/>
      <c r="C1226" s="236"/>
      <c r="D1226" s="228" t="s">
        <v>206</v>
      </c>
      <c r="E1226" s="237" t="s">
        <v>19</v>
      </c>
      <c r="F1226" s="238" t="s">
        <v>2673</v>
      </c>
      <c r="G1226" s="236"/>
      <c r="H1226" s="237" t="s">
        <v>19</v>
      </c>
      <c r="I1226" s="239"/>
      <c r="J1226" s="236"/>
      <c r="K1226" s="236"/>
      <c r="L1226" s="240"/>
      <c r="M1226" s="241"/>
      <c r="N1226" s="242"/>
      <c r="O1226" s="242"/>
      <c r="P1226" s="242"/>
      <c r="Q1226" s="242"/>
      <c r="R1226" s="242"/>
      <c r="S1226" s="242"/>
      <c r="T1226" s="243"/>
      <c r="U1226" s="13"/>
      <c r="V1226" s="13"/>
      <c r="W1226" s="13"/>
      <c r="X1226" s="13"/>
      <c r="Y1226" s="13"/>
      <c r="Z1226" s="13"/>
      <c r="AA1226" s="13"/>
      <c r="AB1226" s="13"/>
      <c r="AC1226" s="13"/>
      <c r="AD1226" s="13"/>
      <c r="AE1226" s="13"/>
      <c r="AT1226" s="244" t="s">
        <v>206</v>
      </c>
      <c r="AU1226" s="244" t="s">
        <v>78</v>
      </c>
      <c r="AV1226" s="13" t="s">
        <v>76</v>
      </c>
      <c r="AW1226" s="13" t="s">
        <v>31</v>
      </c>
      <c r="AX1226" s="13" t="s">
        <v>69</v>
      </c>
      <c r="AY1226" s="244" t="s">
        <v>193</v>
      </c>
    </row>
    <row r="1227" s="14" customFormat="1">
      <c r="A1227" s="14"/>
      <c r="B1227" s="245"/>
      <c r="C1227" s="246"/>
      <c r="D1227" s="228" t="s">
        <v>206</v>
      </c>
      <c r="E1227" s="247" t="s">
        <v>19</v>
      </c>
      <c r="F1227" s="248" t="s">
        <v>2674</v>
      </c>
      <c r="G1227" s="246"/>
      <c r="H1227" s="249">
        <v>19.800000000000001</v>
      </c>
      <c r="I1227" s="250"/>
      <c r="J1227" s="246"/>
      <c r="K1227" s="246"/>
      <c r="L1227" s="251"/>
      <c r="M1227" s="252"/>
      <c r="N1227" s="253"/>
      <c r="O1227" s="253"/>
      <c r="P1227" s="253"/>
      <c r="Q1227" s="253"/>
      <c r="R1227" s="253"/>
      <c r="S1227" s="253"/>
      <c r="T1227" s="254"/>
      <c r="U1227" s="14"/>
      <c r="V1227" s="14"/>
      <c r="W1227" s="14"/>
      <c r="X1227" s="14"/>
      <c r="Y1227" s="14"/>
      <c r="Z1227" s="14"/>
      <c r="AA1227" s="14"/>
      <c r="AB1227" s="14"/>
      <c r="AC1227" s="14"/>
      <c r="AD1227" s="14"/>
      <c r="AE1227" s="14"/>
      <c r="AT1227" s="255" t="s">
        <v>206</v>
      </c>
      <c r="AU1227" s="255" t="s">
        <v>78</v>
      </c>
      <c r="AV1227" s="14" t="s">
        <v>78</v>
      </c>
      <c r="AW1227" s="14" t="s">
        <v>31</v>
      </c>
      <c r="AX1227" s="14" t="s">
        <v>76</v>
      </c>
      <c r="AY1227" s="255" t="s">
        <v>193</v>
      </c>
    </row>
    <row r="1228" s="12" customFormat="1" ht="22.8" customHeight="1">
      <c r="A1228" s="12"/>
      <c r="B1228" s="199"/>
      <c r="C1228" s="200"/>
      <c r="D1228" s="201" t="s">
        <v>68</v>
      </c>
      <c r="E1228" s="213" t="s">
        <v>2675</v>
      </c>
      <c r="F1228" s="213" t="s">
        <v>2676</v>
      </c>
      <c r="G1228" s="200"/>
      <c r="H1228" s="200"/>
      <c r="I1228" s="203"/>
      <c r="J1228" s="214">
        <f>BK1228</f>
        <v>0</v>
      </c>
      <c r="K1228" s="200"/>
      <c r="L1228" s="205"/>
      <c r="M1228" s="206"/>
      <c r="N1228" s="207"/>
      <c r="O1228" s="207"/>
      <c r="P1228" s="208">
        <f>SUM(P1229:P1246)</f>
        <v>0</v>
      </c>
      <c r="Q1228" s="207"/>
      <c r="R1228" s="208">
        <f>SUM(R1229:R1246)</f>
        <v>0</v>
      </c>
      <c r="S1228" s="207"/>
      <c r="T1228" s="209">
        <f>SUM(T1229:T1246)</f>
        <v>0</v>
      </c>
      <c r="U1228" s="12"/>
      <c r="V1228" s="12"/>
      <c r="W1228" s="12"/>
      <c r="X1228" s="12"/>
      <c r="Y1228" s="12"/>
      <c r="Z1228" s="12"/>
      <c r="AA1228" s="12"/>
      <c r="AB1228" s="12"/>
      <c r="AC1228" s="12"/>
      <c r="AD1228" s="12"/>
      <c r="AE1228" s="12"/>
      <c r="AR1228" s="210" t="s">
        <v>78</v>
      </c>
      <c r="AT1228" s="211" t="s">
        <v>68</v>
      </c>
      <c r="AU1228" s="211" t="s">
        <v>76</v>
      </c>
      <c r="AY1228" s="210" t="s">
        <v>193</v>
      </c>
      <c r="BK1228" s="212">
        <f>SUM(BK1229:BK1246)</f>
        <v>0</v>
      </c>
    </row>
    <row r="1229" s="2" customFormat="1" ht="24.15" customHeight="1">
      <c r="A1229" s="41"/>
      <c r="B1229" s="42"/>
      <c r="C1229" s="215" t="s">
        <v>2677</v>
      </c>
      <c r="D1229" s="215" t="s">
        <v>195</v>
      </c>
      <c r="E1229" s="216" t="s">
        <v>2678</v>
      </c>
      <c r="F1229" s="217" t="s">
        <v>2679</v>
      </c>
      <c r="G1229" s="218" t="s">
        <v>258</v>
      </c>
      <c r="H1229" s="219">
        <v>755.58799999999997</v>
      </c>
      <c r="I1229" s="220"/>
      <c r="J1229" s="221">
        <f>ROUND(I1229*H1229,2)</f>
        <v>0</v>
      </c>
      <c r="K1229" s="217" t="s">
        <v>19</v>
      </c>
      <c r="L1229" s="47"/>
      <c r="M1229" s="222" t="s">
        <v>19</v>
      </c>
      <c r="N1229" s="223" t="s">
        <v>40</v>
      </c>
      <c r="O1229" s="87"/>
      <c r="P1229" s="224">
        <f>O1229*H1229</f>
        <v>0</v>
      </c>
      <c r="Q1229" s="224">
        <v>0</v>
      </c>
      <c r="R1229" s="224">
        <f>Q1229*H1229</f>
        <v>0</v>
      </c>
      <c r="S1229" s="224">
        <v>0</v>
      </c>
      <c r="T1229" s="225">
        <f>S1229*H1229</f>
        <v>0</v>
      </c>
      <c r="U1229" s="41"/>
      <c r="V1229" s="41"/>
      <c r="W1229" s="41"/>
      <c r="X1229" s="41"/>
      <c r="Y1229" s="41"/>
      <c r="Z1229" s="41"/>
      <c r="AA1229" s="41"/>
      <c r="AB1229" s="41"/>
      <c r="AC1229" s="41"/>
      <c r="AD1229" s="41"/>
      <c r="AE1229" s="41"/>
      <c r="AR1229" s="226" t="s">
        <v>323</v>
      </c>
      <c r="AT1229" s="226" t="s">
        <v>195</v>
      </c>
      <c r="AU1229" s="226" t="s">
        <v>78</v>
      </c>
      <c r="AY1229" s="20" t="s">
        <v>193</v>
      </c>
      <c r="BE1229" s="227">
        <f>IF(N1229="základní",J1229,0)</f>
        <v>0</v>
      </c>
      <c r="BF1229" s="227">
        <f>IF(N1229="snížená",J1229,0)</f>
        <v>0</v>
      </c>
      <c r="BG1229" s="227">
        <f>IF(N1229="zákl. přenesená",J1229,0)</f>
        <v>0</v>
      </c>
      <c r="BH1229" s="227">
        <f>IF(N1229="sníž. přenesená",J1229,0)</f>
        <v>0</v>
      </c>
      <c r="BI1229" s="227">
        <f>IF(N1229="nulová",J1229,0)</f>
        <v>0</v>
      </c>
      <c r="BJ1229" s="20" t="s">
        <v>76</v>
      </c>
      <c r="BK1229" s="227">
        <f>ROUND(I1229*H1229,2)</f>
        <v>0</v>
      </c>
      <c r="BL1229" s="20" t="s">
        <v>323</v>
      </c>
      <c r="BM1229" s="226" t="s">
        <v>2680</v>
      </c>
    </row>
    <row r="1230" s="2" customFormat="1">
      <c r="A1230" s="41"/>
      <c r="B1230" s="42"/>
      <c r="C1230" s="43"/>
      <c r="D1230" s="228" t="s">
        <v>202</v>
      </c>
      <c r="E1230" s="43"/>
      <c r="F1230" s="229" t="s">
        <v>2679</v>
      </c>
      <c r="G1230" s="43"/>
      <c r="H1230" s="43"/>
      <c r="I1230" s="230"/>
      <c r="J1230" s="43"/>
      <c r="K1230" s="43"/>
      <c r="L1230" s="47"/>
      <c r="M1230" s="231"/>
      <c r="N1230" s="232"/>
      <c r="O1230" s="87"/>
      <c r="P1230" s="87"/>
      <c r="Q1230" s="87"/>
      <c r="R1230" s="87"/>
      <c r="S1230" s="87"/>
      <c r="T1230" s="88"/>
      <c r="U1230" s="41"/>
      <c r="V1230" s="41"/>
      <c r="W1230" s="41"/>
      <c r="X1230" s="41"/>
      <c r="Y1230" s="41"/>
      <c r="Z1230" s="41"/>
      <c r="AA1230" s="41"/>
      <c r="AB1230" s="41"/>
      <c r="AC1230" s="41"/>
      <c r="AD1230" s="41"/>
      <c r="AE1230" s="41"/>
      <c r="AT1230" s="20" t="s">
        <v>202</v>
      </c>
      <c r="AU1230" s="20" t="s">
        <v>78</v>
      </c>
    </row>
    <row r="1231" s="2" customFormat="1">
      <c r="A1231" s="41"/>
      <c r="B1231" s="42"/>
      <c r="C1231" s="43"/>
      <c r="D1231" s="228" t="s">
        <v>1221</v>
      </c>
      <c r="E1231" s="43"/>
      <c r="F1231" s="270" t="s">
        <v>2681</v>
      </c>
      <c r="G1231" s="43"/>
      <c r="H1231" s="43"/>
      <c r="I1231" s="230"/>
      <c r="J1231" s="43"/>
      <c r="K1231" s="43"/>
      <c r="L1231" s="47"/>
      <c r="M1231" s="231"/>
      <c r="N1231" s="232"/>
      <c r="O1231" s="87"/>
      <c r="P1231" s="87"/>
      <c r="Q1231" s="87"/>
      <c r="R1231" s="87"/>
      <c r="S1231" s="87"/>
      <c r="T1231" s="88"/>
      <c r="U1231" s="41"/>
      <c r="V1231" s="41"/>
      <c r="W1231" s="41"/>
      <c r="X1231" s="41"/>
      <c r="Y1231" s="41"/>
      <c r="Z1231" s="41"/>
      <c r="AA1231" s="41"/>
      <c r="AB1231" s="41"/>
      <c r="AC1231" s="41"/>
      <c r="AD1231" s="41"/>
      <c r="AE1231" s="41"/>
      <c r="AT1231" s="20" t="s">
        <v>1221</v>
      </c>
      <c r="AU1231" s="20" t="s">
        <v>78</v>
      </c>
    </row>
    <row r="1232" s="13" customFormat="1">
      <c r="A1232" s="13"/>
      <c r="B1232" s="235"/>
      <c r="C1232" s="236"/>
      <c r="D1232" s="228" t="s">
        <v>206</v>
      </c>
      <c r="E1232" s="237" t="s">
        <v>19</v>
      </c>
      <c r="F1232" s="238" t="s">
        <v>279</v>
      </c>
      <c r="G1232" s="236"/>
      <c r="H1232" s="237" t="s">
        <v>19</v>
      </c>
      <c r="I1232" s="239"/>
      <c r="J1232" s="236"/>
      <c r="K1232" s="236"/>
      <c r="L1232" s="240"/>
      <c r="M1232" s="241"/>
      <c r="N1232" s="242"/>
      <c r="O1232" s="242"/>
      <c r="P1232" s="242"/>
      <c r="Q1232" s="242"/>
      <c r="R1232" s="242"/>
      <c r="S1232" s="242"/>
      <c r="T1232" s="243"/>
      <c r="U1232" s="13"/>
      <c r="V1232" s="13"/>
      <c r="W1232" s="13"/>
      <c r="X1232" s="13"/>
      <c r="Y1232" s="13"/>
      <c r="Z1232" s="13"/>
      <c r="AA1232" s="13"/>
      <c r="AB1232" s="13"/>
      <c r="AC1232" s="13"/>
      <c r="AD1232" s="13"/>
      <c r="AE1232" s="13"/>
      <c r="AT1232" s="244" t="s">
        <v>206</v>
      </c>
      <c r="AU1232" s="244" t="s">
        <v>78</v>
      </c>
      <c r="AV1232" s="13" t="s">
        <v>76</v>
      </c>
      <c r="AW1232" s="13" t="s">
        <v>31</v>
      </c>
      <c r="AX1232" s="13" t="s">
        <v>69</v>
      </c>
      <c r="AY1232" s="244" t="s">
        <v>193</v>
      </c>
    </row>
    <row r="1233" s="13" customFormat="1">
      <c r="A1233" s="13"/>
      <c r="B1233" s="235"/>
      <c r="C1233" s="236"/>
      <c r="D1233" s="228" t="s">
        <v>206</v>
      </c>
      <c r="E1233" s="237" t="s">
        <v>19</v>
      </c>
      <c r="F1233" s="238" t="s">
        <v>2682</v>
      </c>
      <c r="G1233" s="236"/>
      <c r="H1233" s="237" t="s">
        <v>19</v>
      </c>
      <c r="I1233" s="239"/>
      <c r="J1233" s="236"/>
      <c r="K1233" s="236"/>
      <c r="L1233" s="240"/>
      <c r="M1233" s="241"/>
      <c r="N1233" s="242"/>
      <c r="O1233" s="242"/>
      <c r="P1233" s="242"/>
      <c r="Q1233" s="242"/>
      <c r="R1233" s="242"/>
      <c r="S1233" s="242"/>
      <c r="T1233" s="243"/>
      <c r="U1233" s="13"/>
      <c r="V1233" s="13"/>
      <c r="W1233" s="13"/>
      <c r="X1233" s="13"/>
      <c r="Y1233" s="13"/>
      <c r="Z1233" s="13"/>
      <c r="AA1233" s="13"/>
      <c r="AB1233" s="13"/>
      <c r="AC1233" s="13"/>
      <c r="AD1233" s="13"/>
      <c r="AE1233" s="13"/>
      <c r="AT1233" s="244" t="s">
        <v>206</v>
      </c>
      <c r="AU1233" s="244" t="s">
        <v>78</v>
      </c>
      <c r="AV1233" s="13" t="s">
        <v>76</v>
      </c>
      <c r="AW1233" s="13" t="s">
        <v>31</v>
      </c>
      <c r="AX1233" s="13" t="s">
        <v>69</v>
      </c>
      <c r="AY1233" s="244" t="s">
        <v>193</v>
      </c>
    </row>
    <row r="1234" s="14" customFormat="1">
      <c r="A1234" s="14"/>
      <c r="B1234" s="245"/>
      <c r="C1234" s="246"/>
      <c r="D1234" s="228" t="s">
        <v>206</v>
      </c>
      <c r="E1234" s="247" t="s">
        <v>19</v>
      </c>
      <c r="F1234" s="248" t="s">
        <v>2683</v>
      </c>
      <c r="G1234" s="246"/>
      <c r="H1234" s="249">
        <v>13.5</v>
      </c>
      <c r="I1234" s="250"/>
      <c r="J1234" s="246"/>
      <c r="K1234" s="246"/>
      <c r="L1234" s="251"/>
      <c r="M1234" s="252"/>
      <c r="N1234" s="253"/>
      <c r="O1234" s="253"/>
      <c r="P1234" s="253"/>
      <c r="Q1234" s="253"/>
      <c r="R1234" s="253"/>
      <c r="S1234" s="253"/>
      <c r="T1234" s="254"/>
      <c r="U1234" s="14"/>
      <c r="V1234" s="14"/>
      <c r="W1234" s="14"/>
      <c r="X1234" s="14"/>
      <c r="Y1234" s="14"/>
      <c r="Z1234" s="14"/>
      <c r="AA1234" s="14"/>
      <c r="AB1234" s="14"/>
      <c r="AC1234" s="14"/>
      <c r="AD1234" s="14"/>
      <c r="AE1234" s="14"/>
      <c r="AT1234" s="255" t="s">
        <v>206</v>
      </c>
      <c r="AU1234" s="255" t="s">
        <v>78</v>
      </c>
      <c r="AV1234" s="14" t="s">
        <v>78</v>
      </c>
      <c r="AW1234" s="14" t="s">
        <v>31</v>
      </c>
      <c r="AX1234" s="14" t="s">
        <v>69</v>
      </c>
      <c r="AY1234" s="255" t="s">
        <v>193</v>
      </c>
    </row>
    <row r="1235" s="14" customFormat="1">
      <c r="A1235" s="14"/>
      <c r="B1235" s="245"/>
      <c r="C1235" s="246"/>
      <c r="D1235" s="228" t="s">
        <v>206</v>
      </c>
      <c r="E1235" s="247" t="s">
        <v>19</v>
      </c>
      <c r="F1235" s="248" t="s">
        <v>1919</v>
      </c>
      <c r="G1235" s="246"/>
      <c r="H1235" s="249">
        <v>501.93799999999999</v>
      </c>
      <c r="I1235" s="250"/>
      <c r="J1235" s="246"/>
      <c r="K1235" s="246"/>
      <c r="L1235" s="251"/>
      <c r="M1235" s="252"/>
      <c r="N1235" s="253"/>
      <c r="O1235" s="253"/>
      <c r="P1235" s="253"/>
      <c r="Q1235" s="253"/>
      <c r="R1235" s="253"/>
      <c r="S1235" s="253"/>
      <c r="T1235" s="254"/>
      <c r="U1235" s="14"/>
      <c r="V1235" s="14"/>
      <c r="W1235" s="14"/>
      <c r="X1235" s="14"/>
      <c r="Y1235" s="14"/>
      <c r="Z1235" s="14"/>
      <c r="AA1235" s="14"/>
      <c r="AB1235" s="14"/>
      <c r="AC1235" s="14"/>
      <c r="AD1235" s="14"/>
      <c r="AE1235" s="14"/>
      <c r="AT1235" s="255" t="s">
        <v>206</v>
      </c>
      <c r="AU1235" s="255" t="s">
        <v>78</v>
      </c>
      <c r="AV1235" s="14" t="s">
        <v>78</v>
      </c>
      <c r="AW1235" s="14" t="s">
        <v>31</v>
      </c>
      <c r="AX1235" s="14" t="s">
        <v>69</v>
      </c>
      <c r="AY1235" s="255" t="s">
        <v>193</v>
      </c>
    </row>
    <row r="1236" s="13" customFormat="1">
      <c r="A1236" s="13"/>
      <c r="B1236" s="235"/>
      <c r="C1236" s="236"/>
      <c r="D1236" s="228" t="s">
        <v>206</v>
      </c>
      <c r="E1236" s="237" t="s">
        <v>19</v>
      </c>
      <c r="F1236" s="238" t="s">
        <v>2684</v>
      </c>
      <c r="G1236" s="236"/>
      <c r="H1236" s="237" t="s">
        <v>19</v>
      </c>
      <c r="I1236" s="239"/>
      <c r="J1236" s="236"/>
      <c r="K1236" s="236"/>
      <c r="L1236" s="240"/>
      <c r="M1236" s="241"/>
      <c r="N1236" s="242"/>
      <c r="O1236" s="242"/>
      <c r="P1236" s="242"/>
      <c r="Q1236" s="242"/>
      <c r="R1236" s="242"/>
      <c r="S1236" s="242"/>
      <c r="T1236" s="243"/>
      <c r="U1236" s="13"/>
      <c r="V1236" s="13"/>
      <c r="W1236" s="13"/>
      <c r="X1236" s="13"/>
      <c r="Y1236" s="13"/>
      <c r="Z1236" s="13"/>
      <c r="AA1236" s="13"/>
      <c r="AB1236" s="13"/>
      <c r="AC1236" s="13"/>
      <c r="AD1236" s="13"/>
      <c r="AE1236" s="13"/>
      <c r="AT1236" s="244" t="s">
        <v>206</v>
      </c>
      <c r="AU1236" s="244" t="s">
        <v>78</v>
      </c>
      <c r="AV1236" s="13" t="s">
        <v>76</v>
      </c>
      <c r="AW1236" s="13" t="s">
        <v>31</v>
      </c>
      <c r="AX1236" s="13" t="s">
        <v>69</v>
      </c>
      <c r="AY1236" s="244" t="s">
        <v>193</v>
      </c>
    </row>
    <row r="1237" s="14" customFormat="1">
      <c r="A1237" s="14"/>
      <c r="B1237" s="245"/>
      <c r="C1237" s="246"/>
      <c r="D1237" s="228" t="s">
        <v>206</v>
      </c>
      <c r="E1237" s="247" t="s">
        <v>19</v>
      </c>
      <c r="F1237" s="248" t="s">
        <v>2685</v>
      </c>
      <c r="G1237" s="246"/>
      <c r="H1237" s="249">
        <v>46.799999999999997</v>
      </c>
      <c r="I1237" s="250"/>
      <c r="J1237" s="246"/>
      <c r="K1237" s="246"/>
      <c r="L1237" s="251"/>
      <c r="M1237" s="252"/>
      <c r="N1237" s="253"/>
      <c r="O1237" s="253"/>
      <c r="P1237" s="253"/>
      <c r="Q1237" s="253"/>
      <c r="R1237" s="253"/>
      <c r="S1237" s="253"/>
      <c r="T1237" s="254"/>
      <c r="U1237" s="14"/>
      <c r="V1237" s="14"/>
      <c r="W1237" s="14"/>
      <c r="X1237" s="14"/>
      <c r="Y1237" s="14"/>
      <c r="Z1237" s="14"/>
      <c r="AA1237" s="14"/>
      <c r="AB1237" s="14"/>
      <c r="AC1237" s="14"/>
      <c r="AD1237" s="14"/>
      <c r="AE1237" s="14"/>
      <c r="AT1237" s="255" t="s">
        <v>206</v>
      </c>
      <c r="AU1237" s="255" t="s">
        <v>78</v>
      </c>
      <c r="AV1237" s="14" t="s">
        <v>78</v>
      </c>
      <c r="AW1237" s="14" t="s">
        <v>31</v>
      </c>
      <c r="AX1237" s="14" t="s">
        <v>69</v>
      </c>
      <c r="AY1237" s="255" t="s">
        <v>193</v>
      </c>
    </row>
    <row r="1238" s="13" customFormat="1">
      <c r="A1238" s="13"/>
      <c r="B1238" s="235"/>
      <c r="C1238" s="236"/>
      <c r="D1238" s="228" t="s">
        <v>206</v>
      </c>
      <c r="E1238" s="237" t="s">
        <v>19</v>
      </c>
      <c r="F1238" s="238" t="s">
        <v>2686</v>
      </c>
      <c r="G1238" s="236"/>
      <c r="H1238" s="237" t="s">
        <v>19</v>
      </c>
      <c r="I1238" s="239"/>
      <c r="J1238" s="236"/>
      <c r="K1238" s="236"/>
      <c r="L1238" s="240"/>
      <c r="M1238" s="241"/>
      <c r="N1238" s="242"/>
      <c r="O1238" s="242"/>
      <c r="P1238" s="242"/>
      <c r="Q1238" s="242"/>
      <c r="R1238" s="242"/>
      <c r="S1238" s="242"/>
      <c r="T1238" s="243"/>
      <c r="U1238" s="13"/>
      <c r="V1238" s="13"/>
      <c r="W1238" s="13"/>
      <c r="X1238" s="13"/>
      <c r="Y1238" s="13"/>
      <c r="Z1238" s="13"/>
      <c r="AA1238" s="13"/>
      <c r="AB1238" s="13"/>
      <c r="AC1238" s="13"/>
      <c r="AD1238" s="13"/>
      <c r="AE1238" s="13"/>
      <c r="AT1238" s="244" t="s">
        <v>206</v>
      </c>
      <c r="AU1238" s="244" t="s">
        <v>78</v>
      </c>
      <c r="AV1238" s="13" t="s">
        <v>76</v>
      </c>
      <c r="AW1238" s="13" t="s">
        <v>31</v>
      </c>
      <c r="AX1238" s="13" t="s">
        <v>69</v>
      </c>
      <c r="AY1238" s="244" t="s">
        <v>193</v>
      </c>
    </row>
    <row r="1239" s="14" customFormat="1">
      <c r="A1239" s="14"/>
      <c r="B1239" s="245"/>
      <c r="C1239" s="246"/>
      <c r="D1239" s="228" t="s">
        <v>206</v>
      </c>
      <c r="E1239" s="247" t="s">
        <v>19</v>
      </c>
      <c r="F1239" s="248" t="s">
        <v>2687</v>
      </c>
      <c r="G1239" s="246"/>
      <c r="H1239" s="249">
        <v>193.34999999999999</v>
      </c>
      <c r="I1239" s="250"/>
      <c r="J1239" s="246"/>
      <c r="K1239" s="246"/>
      <c r="L1239" s="251"/>
      <c r="M1239" s="252"/>
      <c r="N1239" s="253"/>
      <c r="O1239" s="253"/>
      <c r="P1239" s="253"/>
      <c r="Q1239" s="253"/>
      <c r="R1239" s="253"/>
      <c r="S1239" s="253"/>
      <c r="T1239" s="254"/>
      <c r="U1239" s="14"/>
      <c r="V1239" s="14"/>
      <c r="W1239" s="14"/>
      <c r="X1239" s="14"/>
      <c r="Y1239" s="14"/>
      <c r="Z1239" s="14"/>
      <c r="AA1239" s="14"/>
      <c r="AB1239" s="14"/>
      <c r="AC1239" s="14"/>
      <c r="AD1239" s="14"/>
      <c r="AE1239" s="14"/>
      <c r="AT1239" s="255" t="s">
        <v>206</v>
      </c>
      <c r="AU1239" s="255" t="s">
        <v>78</v>
      </c>
      <c r="AV1239" s="14" t="s">
        <v>78</v>
      </c>
      <c r="AW1239" s="14" t="s">
        <v>31</v>
      </c>
      <c r="AX1239" s="14" t="s">
        <v>69</v>
      </c>
      <c r="AY1239" s="255" t="s">
        <v>193</v>
      </c>
    </row>
    <row r="1240" s="15" customFormat="1">
      <c r="A1240" s="15"/>
      <c r="B1240" s="256"/>
      <c r="C1240" s="257"/>
      <c r="D1240" s="228" t="s">
        <v>206</v>
      </c>
      <c r="E1240" s="258" t="s">
        <v>19</v>
      </c>
      <c r="F1240" s="259" t="s">
        <v>218</v>
      </c>
      <c r="G1240" s="257"/>
      <c r="H1240" s="260">
        <v>755.58799999999997</v>
      </c>
      <c r="I1240" s="261"/>
      <c r="J1240" s="257"/>
      <c r="K1240" s="257"/>
      <c r="L1240" s="262"/>
      <c r="M1240" s="263"/>
      <c r="N1240" s="264"/>
      <c r="O1240" s="264"/>
      <c r="P1240" s="264"/>
      <c r="Q1240" s="264"/>
      <c r="R1240" s="264"/>
      <c r="S1240" s="264"/>
      <c r="T1240" s="265"/>
      <c r="U1240" s="15"/>
      <c r="V1240" s="15"/>
      <c r="W1240" s="15"/>
      <c r="X1240" s="15"/>
      <c r="Y1240" s="15"/>
      <c r="Z1240" s="15"/>
      <c r="AA1240" s="15"/>
      <c r="AB1240" s="15"/>
      <c r="AC1240" s="15"/>
      <c r="AD1240" s="15"/>
      <c r="AE1240" s="15"/>
      <c r="AT1240" s="266" t="s">
        <v>206</v>
      </c>
      <c r="AU1240" s="266" t="s">
        <v>78</v>
      </c>
      <c r="AV1240" s="15" t="s">
        <v>200</v>
      </c>
      <c r="AW1240" s="15" t="s">
        <v>31</v>
      </c>
      <c r="AX1240" s="15" t="s">
        <v>76</v>
      </c>
      <c r="AY1240" s="266" t="s">
        <v>193</v>
      </c>
    </row>
    <row r="1241" s="2" customFormat="1" ht="16.5" customHeight="1">
      <c r="A1241" s="41"/>
      <c r="B1241" s="42"/>
      <c r="C1241" s="215" t="s">
        <v>2688</v>
      </c>
      <c r="D1241" s="215" t="s">
        <v>195</v>
      </c>
      <c r="E1241" s="216" t="s">
        <v>2689</v>
      </c>
      <c r="F1241" s="217" t="s">
        <v>2690</v>
      </c>
      <c r="G1241" s="218" t="s">
        <v>258</v>
      </c>
      <c r="H1241" s="219">
        <v>69.5</v>
      </c>
      <c r="I1241" s="220"/>
      <c r="J1241" s="221">
        <f>ROUND(I1241*H1241,2)</f>
        <v>0</v>
      </c>
      <c r="K1241" s="217" t="s">
        <v>19</v>
      </c>
      <c r="L1241" s="47"/>
      <c r="M1241" s="222" t="s">
        <v>19</v>
      </c>
      <c r="N1241" s="223" t="s">
        <v>40</v>
      </c>
      <c r="O1241" s="87"/>
      <c r="P1241" s="224">
        <f>O1241*H1241</f>
        <v>0</v>
      </c>
      <c r="Q1241" s="224">
        <v>0</v>
      </c>
      <c r="R1241" s="224">
        <f>Q1241*H1241</f>
        <v>0</v>
      </c>
      <c r="S1241" s="224">
        <v>0</v>
      </c>
      <c r="T1241" s="225">
        <f>S1241*H1241</f>
        <v>0</v>
      </c>
      <c r="U1241" s="41"/>
      <c r="V1241" s="41"/>
      <c r="W1241" s="41"/>
      <c r="X1241" s="41"/>
      <c r="Y1241" s="41"/>
      <c r="Z1241" s="41"/>
      <c r="AA1241" s="41"/>
      <c r="AB1241" s="41"/>
      <c r="AC1241" s="41"/>
      <c r="AD1241" s="41"/>
      <c r="AE1241" s="41"/>
      <c r="AR1241" s="226" t="s">
        <v>323</v>
      </c>
      <c r="AT1241" s="226" t="s">
        <v>195</v>
      </c>
      <c r="AU1241" s="226" t="s">
        <v>78</v>
      </c>
      <c r="AY1241" s="20" t="s">
        <v>193</v>
      </c>
      <c r="BE1241" s="227">
        <f>IF(N1241="základní",J1241,0)</f>
        <v>0</v>
      </c>
      <c r="BF1241" s="227">
        <f>IF(N1241="snížená",J1241,0)</f>
        <v>0</v>
      </c>
      <c r="BG1241" s="227">
        <f>IF(N1241="zákl. přenesená",J1241,0)</f>
        <v>0</v>
      </c>
      <c r="BH1241" s="227">
        <f>IF(N1241="sníž. přenesená",J1241,0)</f>
        <v>0</v>
      </c>
      <c r="BI1241" s="227">
        <f>IF(N1241="nulová",J1241,0)</f>
        <v>0</v>
      </c>
      <c r="BJ1241" s="20" t="s">
        <v>76</v>
      </c>
      <c r="BK1241" s="227">
        <f>ROUND(I1241*H1241,2)</f>
        <v>0</v>
      </c>
      <c r="BL1241" s="20" t="s">
        <v>323</v>
      </c>
      <c r="BM1241" s="226" t="s">
        <v>2691</v>
      </c>
    </row>
    <row r="1242" s="2" customFormat="1">
      <c r="A1242" s="41"/>
      <c r="B1242" s="42"/>
      <c r="C1242" s="43"/>
      <c r="D1242" s="228" t="s">
        <v>202</v>
      </c>
      <c r="E1242" s="43"/>
      <c r="F1242" s="229" t="s">
        <v>2690</v>
      </c>
      <c r="G1242" s="43"/>
      <c r="H1242" s="43"/>
      <c r="I1242" s="230"/>
      <c r="J1242" s="43"/>
      <c r="K1242" s="43"/>
      <c r="L1242" s="47"/>
      <c r="M1242" s="231"/>
      <c r="N1242" s="232"/>
      <c r="O1242" s="87"/>
      <c r="P1242" s="87"/>
      <c r="Q1242" s="87"/>
      <c r="R1242" s="87"/>
      <c r="S1242" s="87"/>
      <c r="T1242" s="88"/>
      <c r="U1242" s="41"/>
      <c r="V1242" s="41"/>
      <c r="W1242" s="41"/>
      <c r="X1242" s="41"/>
      <c r="Y1242" s="41"/>
      <c r="Z1242" s="41"/>
      <c r="AA1242" s="41"/>
      <c r="AB1242" s="41"/>
      <c r="AC1242" s="41"/>
      <c r="AD1242" s="41"/>
      <c r="AE1242" s="41"/>
      <c r="AT1242" s="20" t="s">
        <v>202</v>
      </c>
      <c r="AU1242" s="20" t="s">
        <v>78</v>
      </c>
    </row>
    <row r="1243" s="13" customFormat="1">
      <c r="A1243" s="13"/>
      <c r="B1243" s="235"/>
      <c r="C1243" s="236"/>
      <c r="D1243" s="228" t="s">
        <v>206</v>
      </c>
      <c r="E1243" s="237" t="s">
        <v>19</v>
      </c>
      <c r="F1243" s="238" t="s">
        <v>279</v>
      </c>
      <c r="G1243" s="236"/>
      <c r="H1243" s="237" t="s">
        <v>19</v>
      </c>
      <c r="I1243" s="239"/>
      <c r="J1243" s="236"/>
      <c r="K1243" s="236"/>
      <c r="L1243" s="240"/>
      <c r="M1243" s="241"/>
      <c r="N1243" s="242"/>
      <c r="O1243" s="242"/>
      <c r="P1243" s="242"/>
      <c r="Q1243" s="242"/>
      <c r="R1243" s="242"/>
      <c r="S1243" s="242"/>
      <c r="T1243" s="243"/>
      <c r="U1243" s="13"/>
      <c r="V1243" s="13"/>
      <c r="W1243" s="13"/>
      <c r="X1243" s="13"/>
      <c r="Y1243" s="13"/>
      <c r="Z1243" s="13"/>
      <c r="AA1243" s="13"/>
      <c r="AB1243" s="13"/>
      <c r="AC1243" s="13"/>
      <c r="AD1243" s="13"/>
      <c r="AE1243" s="13"/>
      <c r="AT1243" s="244" t="s">
        <v>206</v>
      </c>
      <c r="AU1243" s="244" t="s">
        <v>78</v>
      </c>
      <c r="AV1243" s="13" t="s">
        <v>76</v>
      </c>
      <c r="AW1243" s="13" t="s">
        <v>31</v>
      </c>
      <c r="AX1243" s="13" t="s">
        <v>69</v>
      </c>
      <c r="AY1243" s="244" t="s">
        <v>193</v>
      </c>
    </row>
    <row r="1244" s="13" customFormat="1">
      <c r="A1244" s="13"/>
      <c r="B1244" s="235"/>
      <c r="C1244" s="236"/>
      <c r="D1244" s="228" t="s">
        <v>206</v>
      </c>
      <c r="E1244" s="237" t="s">
        <v>19</v>
      </c>
      <c r="F1244" s="238" t="s">
        <v>1650</v>
      </c>
      <c r="G1244" s="236"/>
      <c r="H1244" s="237" t="s">
        <v>19</v>
      </c>
      <c r="I1244" s="239"/>
      <c r="J1244" s="236"/>
      <c r="K1244" s="236"/>
      <c r="L1244" s="240"/>
      <c r="M1244" s="241"/>
      <c r="N1244" s="242"/>
      <c r="O1244" s="242"/>
      <c r="P1244" s="242"/>
      <c r="Q1244" s="242"/>
      <c r="R1244" s="242"/>
      <c r="S1244" s="242"/>
      <c r="T1244" s="243"/>
      <c r="U1244" s="13"/>
      <c r="V1244" s="13"/>
      <c r="W1244" s="13"/>
      <c r="X1244" s="13"/>
      <c r="Y1244" s="13"/>
      <c r="Z1244" s="13"/>
      <c r="AA1244" s="13"/>
      <c r="AB1244" s="13"/>
      <c r="AC1244" s="13"/>
      <c r="AD1244" s="13"/>
      <c r="AE1244" s="13"/>
      <c r="AT1244" s="244" t="s">
        <v>206</v>
      </c>
      <c r="AU1244" s="244" t="s">
        <v>78</v>
      </c>
      <c r="AV1244" s="13" t="s">
        <v>76</v>
      </c>
      <c r="AW1244" s="13" t="s">
        <v>31</v>
      </c>
      <c r="AX1244" s="13" t="s">
        <v>69</v>
      </c>
      <c r="AY1244" s="244" t="s">
        <v>193</v>
      </c>
    </row>
    <row r="1245" s="14" customFormat="1">
      <c r="A1245" s="14"/>
      <c r="B1245" s="245"/>
      <c r="C1245" s="246"/>
      <c r="D1245" s="228" t="s">
        <v>206</v>
      </c>
      <c r="E1245" s="247" t="s">
        <v>19</v>
      </c>
      <c r="F1245" s="248" t="s">
        <v>2692</v>
      </c>
      <c r="G1245" s="246"/>
      <c r="H1245" s="249">
        <v>69.5</v>
      </c>
      <c r="I1245" s="250"/>
      <c r="J1245" s="246"/>
      <c r="K1245" s="246"/>
      <c r="L1245" s="251"/>
      <c r="M1245" s="252"/>
      <c r="N1245" s="253"/>
      <c r="O1245" s="253"/>
      <c r="P1245" s="253"/>
      <c r="Q1245" s="253"/>
      <c r="R1245" s="253"/>
      <c r="S1245" s="253"/>
      <c r="T1245" s="254"/>
      <c r="U1245" s="14"/>
      <c r="V1245" s="14"/>
      <c r="W1245" s="14"/>
      <c r="X1245" s="14"/>
      <c r="Y1245" s="14"/>
      <c r="Z1245" s="14"/>
      <c r="AA1245" s="14"/>
      <c r="AB1245" s="14"/>
      <c r="AC1245" s="14"/>
      <c r="AD1245" s="14"/>
      <c r="AE1245" s="14"/>
      <c r="AT1245" s="255" t="s">
        <v>206</v>
      </c>
      <c r="AU1245" s="255" t="s">
        <v>78</v>
      </c>
      <c r="AV1245" s="14" t="s">
        <v>78</v>
      </c>
      <c r="AW1245" s="14" t="s">
        <v>31</v>
      </c>
      <c r="AX1245" s="14" t="s">
        <v>69</v>
      </c>
      <c r="AY1245" s="255" t="s">
        <v>193</v>
      </c>
    </row>
    <row r="1246" s="15" customFormat="1">
      <c r="A1246" s="15"/>
      <c r="B1246" s="256"/>
      <c r="C1246" s="257"/>
      <c r="D1246" s="228" t="s">
        <v>206</v>
      </c>
      <c r="E1246" s="258" t="s">
        <v>19</v>
      </c>
      <c r="F1246" s="259" t="s">
        <v>218</v>
      </c>
      <c r="G1246" s="257"/>
      <c r="H1246" s="260">
        <v>69.5</v>
      </c>
      <c r="I1246" s="261"/>
      <c r="J1246" s="257"/>
      <c r="K1246" s="257"/>
      <c r="L1246" s="262"/>
      <c r="M1246" s="267"/>
      <c r="N1246" s="268"/>
      <c r="O1246" s="268"/>
      <c r="P1246" s="268"/>
      <c r="Q1246" s="268"/>
      <c r="R1246" s="268"/>
      <c r="S1246" s="268"/>
      <c r="T1246" s="269"/>
      <c r="U1246" s="15"/>
      <c r="V1246" s="15"/>
      <c r="W1246" s="15"/>
      <c r="X1246" s="15"/>
      <c r="Y1246" s="15"/>
      <c r="Z1246" s="15"/>
      <c r="AA1246" s="15"/>
      <c r="AB1246" s="15"/>
      <c r="AC1246" s="15"/>
      <c r="AD1246" s="15"/>
      <c r="AE1246" s="15"/>
      <c r="AT1246" s="266" t="s">
        <v>206</v>
      </c>
      <c r="AU1246" s="266" t="s">
        <v>78</v>
      </c>
      <c r="AV1246" s="15" t="s">
        <v>200</v>
      </c>
      <c r="AW1246" s="15" t="s">
        <v>31</v>
      </c>
      <c r="AX1246" s="15" t="s">
        <v>76</v>
      </c>
      <c r="AY1246" s="266" t="s">
        <v>193</v>
      </c>
    </row>
    <row r="1247" s="2" customFormat="1" ht="6.96" customHeight="1">
      <c r="A1247" s="41"/>
      <c r="B1247" s="62"/>
      <c r="C1247" s="63"/>
      <c r="D1247" s="63"/>
      <c r="E1247" s="63"/>
      <c r="F1247" s="63"/>
      <c r="G1247" s="63"/>
      <c r="H1247" s="63"/>
      <c r="I1247" s="63"/>
      <c r="J1247" s="63"/>
      <c r="K1247" s="63"/>
      <c r="L1247" s="47"/>
      <c r="M1247" s="41"/>
      <c r="O1247" s="41"/>
      <c r="P1247" s="41"/>
      <c r="Q1247" s="41"/>
      <c r="R1247" s="41"/>
      <c r="S1247" s="41"/>
      <c r="T1247" s="41"/>
      <c r="U1247" s="41"/>
      <c r="V1247" s="41"/>
      <c r="W1247" s="41"/>
      <c r="X1247" s="41"/>
      <c r="Y1247" s="41"/>
      <c r="Z1247" s="41"/>
      <c r="AA1247" s="41"/>
      <c r="AB1247" s="41"/>
      <c r="AC1247" s="41"/>
      <c r="AD1247" s="41"/>
      <c r="AE1247" s="41"/>
    </row>
  </sheetData>
  <sheetProtection sheet="1" autoFilter="0" formatColumns="0" formatRows="0" objects="1" scenarios="1" spinCount="100000" saltValue="ad9dz3S+xYhMN5qpsXLtAQhoEXbM4jstlyx+mEIDfKmnpJf+PLU4+r5kEXFlf0jTGefTSzSL3mvbzYBf/7YxMg==" hashValue="uFtlbmNnHd2uUPCpQjzziLoWHMZAtVeD9MqrbSN9O8YZ8E6IrBGtl03EUJrrUEafo2ohYcigg4gHQ/C/M2U/6Q==" algorithmName="SHA-512" password="97FE"/>
  <autoFilter ref="C105:K1246"/>
  <mergeCells count="12">
    <mergeCell ref="E7:H7"/>
    <mergeCell ref="E9:H9"/>
    <mergeCell ref="E11:H11"/>
    <mergeCell ref="E20:H20"/>
    <mergeCell ref="E29:H29"/>
    <mergeCell ref="E50:H50"/>
    <mergeCell ref="E52:H52"/>
    <mergeCell ref="E54:H54"/>
    <mergeCell ref="E94:H94"/>
    <mergeCell ref="E96:H96"/>
    <mergeCell ref="E98:H98"/>
    <mergeCell ref="L2:V2"/>
  </mergeCells>
  <hyperlinks>
    <hyperlink ref="F111" r:id="rId1" display="https://podminky.urs.cz/item/CS_URS_2025_01/181912112"/>
    <hyperlink ref="F117" r:id="rId2" display="https://podminky.urs.cz/item/CS_URS_2025_01/310238211"/>
    <hyperlink ref="F129" r:id="rId3" display="https://podminky.urs.cz/item/CS_URS_2025_01/310239211"/>
    <hyperlink ref="F152" r:id="rId4" display="https://podminky.urs.cz/item/CS_URS_2025_01/311236301"/>
    <hyperlink ref="F160" r:id="rId5" display="https://podminky.urs.cz/item/CS_URS_2025_01/311272031"/>
    <hyperlink ref="F166" r:id="rId6" display="https://podminky.urs.cz/item/CS_URS_2025_01/317168012"/>
    <hyperlink ref="F172" r:id="rId7" display="https://podminky.urs.cz/item/CS_URS_2025_01/317234410"/>
    <hyperlink ref="F185" r:id="rId8" display="https://podminky.urs.cz/item/CS_URS_2025_01/317941123"/>
    <hyperlink ref="F223" r:id="rId9" display="https://podminky.urs.cz/item/CS_URS_2025_01/342244211"/>
    <hyperlink ref="F231" r:id="rId10" display="https://podminky.urs.cz/item/CS_URS_2025_01/346244381"/>
    <hyperlink ref="F244" r:id="rId11" display="https://podminky.urs.cz/item/CS_URS_2025_01/346481111"/>
    <hyperlink ref="F264" r:id="rId12" display="https://podminky.urs.cz/item/CS_URS_2025_01/417321616"/>
    <hyperlink ref="F271" r:id="rId13" display="https://podminky.urs.cz/item/CS_URS_2025_01/417351115"/>
    <hyperlink ref="F278" r:id="rId14" display="https://podminky.urs.cz/item/CS_URS_2025_01/417351116"/>
    <hyperlink ref="F285" r:id="rId15" display="https://podminky.urs.cz/item/CS_URS_2025_01/417361821"/>
    <hyperlink ref="F290" r:id="rId16" display="https://podminky.urs.cz/item/CS_URS_2025_01/430321616"/>
    <hyperlink ref="F296" r:id="rId17" display="https://podminky.urs.cz/item/CS_URS_2025_01/430361821"/>
    <hyperlink ref="F301" r:id="rId18" display="https://podminky.urs.cz/item/CS_URS_2025_01/433351131"/>
    <hyperlink ref="F306" r:id="rId19" display="https://podminky.urs.cz/item/CS_URS_2025_01/433351132"/>
    <hyperlink ref="F309" r:id="rId20" display="https://podminky.urs.cz/item/CS_URS_2025_01/434351141"/>
    <hyperlink ref="F314" r:id="rId21" display="https://podminky.urs.cz/item/CS_URS_2025_01/434351142"/>
    <hyperlink ref="F318" r:id="rId22" display="https://podminky.urs.cz/item/CS_URS_2025_01/611131101"/>
    <hyperlink ref="F321" r:id="rId23" display="https://podminky.urs.cz/item/CS_URS_2025_01/611142001"/>
    <hyperlink ref="F324" r:id="rId24" display="https://podminky.urs.cz/item/CS_URS_2025_01/611321131"/>
    <hyperlink ref="F335" r:id="rId25" display="https://podminky.urs.cz/item/CS_URS_2025_01/612131101"/>
    <hyperlink ref="F338" r:id="rId26" display="https://podminky.urs.cz/item/CS_URS_2025_01/612142001"/>
    <hyperlink ref="F362" r:id="rId27" display="https://podminky.urs.cz/item/CS_URS_2025_01/612321111"/>
    <hyperlink ref="F368" r:id="rId28" display="https://podminky.urs.cz/item/CS_URS_2025_01/612321191"/>
    <hyperlink ref="F373" r:id="rId29" display="https://podminky.urs.cz/item/CS_URS_2025_01/612321131"/>
    <hyperlink ref="F425" r:id="rId30" display="https://podminky.urs.cz/item/CS_URS_2025_01/619991011"/>
    <hyperlink ref="F452" r:id="rId31" display="https://podminky.urs.cz/item/CS_URS_2025_01/622131101"/>
    <hyperlink ref="F459" r:id="rId32" display="https://podminky.urs.cz/item/CS_URS_2025_01/622211031"/>
    <hyperlink ref="F487" r:id="rId33" display="https://podminky.urs.cz/item/CS_URS_2025_01/622251105"/>
    <hyperlink ref="F512" r:id="rId34" display="https://podminky.urs.cz/item/CS_URS_2025_01/629991011"/>
    <hyperlink ref="F525" r:id="rId35" display="https://podminky.urs.cz/item/CS_URS_2025_01/631311235"/>
    <hyperlink ref="F530" r:id="rId36" display="https://podminky.urs.cz/item/CS_URS_2025_01/631319013"/>
    <hyperlink ref="F533" r:id="rId37" display="https://podminky.urs.cz/item/CS_URS_2025_01/631351101"/>
    <hyperlink ref="F538" r:id="rId38" display="https://podminky.urs.cz/item/CS_URS_2025_01/631351102"/>
    <hyperlink ref="F541" r:id="rId39" display="https://podminky.urs.cz/item/CS_URS_2025_01/631362021"/>
    <hyperlink ref="F546" r:id="rId40" display="https://podminky.urs.cz/item/CS_URS_2025_01/632441225"/>
    <hyperlink ref="F559" r:id="rId41" display="https://podminky.urs.cz/item/CS_URS_2025_01/632441293"/>
    <hyperlink ref="F572" r:id="rId42" display="https://podminky.urs.cz/item/CS_URS_2025_01/632481213"/>
    <hyperlink ref="F600" r:id="rId43" display="https://podminky.urs.cz/item/CS_URS_2025_01/941111132"/>
    <hyperlink ref="F605" r:id="rId44" display="https://podminky.urs.cz/item/CS_URS_2025_01/941111232"/>
    <hyperlink ref="F609" r:id="rId45" display="https://podminky.urs.cz/item/CS_URS_2025_01/941111832"/>
    <hyperlink ref="F612" r:id="rId46" display="https://podminky.urs.cz/item/CS_URS_2025_01/944511111"/>
    <hyperlink ref="F615" r:id="rId47" display="https://podminky.urs.cz/item/CS_URS_2025_01/944511211"/>
    <hyperlink ref="F619" r:id="rId48" display="https://podminky.urs.cz/item/CS_URS_2025_01/944511811"/>
    <hyperlink ref="F622" r:id="rId49" display="https://podminky.urs.cz/item/CS_URS_2025_01/949101112"/>
    <hyperlink ref="F638" r:id="rId50" display="https://podminky.urs.cz/item/CS_URS_2025_01/952901111"/>
    <hyperlink ref="F644" r:id="rId51" display="https://podminky.urs.cz/item/CS_URS_2025_01/998011003"/>
    <hyperlink ref="F649" r:id="rId52" display="https://podminky.urs.cz/item/CS_URS_2025_01/711111001"/>
    <hyperlink ref="F654" r:id="rId53" display="https://podminky.urs.cz/item/CS_URS_2025_01/711112001"/>
    <hyperlink ref="F667" r:id="rId54" display="https://podminky.urs.cz/item/CS_URS_2025_01/711141559"/>
    <hyperlink ref="F673" r:id="rId55" display="https://podminky.urs.cz/item/CS_URS_2025_01/711142559"/>
    <hyperlink ref="F694" r:id="rId56" display="https://podminky.urs.cz/item/CS_URS_2025_01/711161274"/>
    <hyperlink ref="F703" r:id="rId57" display="https://podminky.urs.cz/item/CS_URS_2025_01/711491176"/>
    <hyperlink ref="F712" r:id="rId58" display="https://podminky.urs.cz/item/CS_URS_2025_01/711491272"/>
    <hyperlink ref="F721" r:id="rId59" display="https://podminky.urs.cz/item/CS_URS_2025_01/998711103"/>
    <hyperlink ref="F725" r:id="rId60" display="https://podminky.urs.cz/item/CS_URS_2025_01/712311101"/>
    <hyperlink ref="F737" r:id="rId61" display="https://podminky.urs.cz/item/CS_URS_2025_01/712341559"/>
    <hyperlink ref="F754" r:id="rId62" display="https://podminky.urs.cz/item/CS_URS_2025_01/712841559"/>
    <hyperlink ref="F771" r:id="rId63" display="https://podminky.urs.cz/item/CS_URS_2025_01/712997001"/>
    <hyperlink ref="F780" r:id="rId64" display="https://podminky.urs.cz/item/CS_URS_2025_01/998712103"/>
    <hyperlink ref="F784" r:id="rId65" display="https://podminky.urs.cz/item/CS_URS_2025_01/713121121"/>
    <hyperlink ref="F815" r:id="rId66" display="https://podminky.urs.cz/item/CS_URS_2025_01/713131242"/>
    <hyperlink ref="F826" r:id="rId67" display="https://podminky.urs.cz/item/CS_URS_2025_01/713141136"/>
    <hyperlink ref="F835" r:id="rId68" display="https://podminky.urs.cz/item/CS_URS_2025_01/713141138"/>
    <hyperlink ref="F847" r:id="rId69" display="https://podminky.urs.cz/item/CS_URS_2025_01/713141336"/>
    <hyperlink ref="F859" r:id="rId70" display="https://podminky.urs.cz/item/CS_URS_2025_01/713141262"/>
    <hyperlink ref="F870" r:id="rId71" display="https://podminky.urs.cz/item/CS_URS_2025_01/713141356"/>
    <hyperlink ref="F880" r:id="rId72" display="https://podminky.urs.cz/item/CS_URS_2025_01/998713103"/>
    <hyperlink ref="F893" r:id="rId73" display="https://podminky.urs.cz/item/CS_URS_2025_01/762361331"/>
    <hyperlink ref="F898" r:id="rId74" display="https://podminky.urs.cz/item/CS_URS_2025_01/998762103"/>
    <hyperlink ref="F910" r:id="rId75" display="https://podminky.urs.cz/item/CS_URS_2025_01/765111102"/>
    <hyperlink ref="F934" r:id="rId76" display="https://podminky.urs.cz/item/CS_URS_2025_01/771111011"/>
    <hyperlink ref="F937" r:id="rId77" display="https://podminky.urs.cz/item/CS_URS_2025_01/771121011"/>
    <hyperlink ref="F954" r:id="rId78" display="https://podminky.urs.cz/item/CS_URS_2025_01/771121022"/>
    <hyperlink ref="F969" r:id="rId79" display="https://podminky.urs.cz/item/CS_URS_2025_01/771151021"/>
    <hyperlink ref="F984" r:id="rId80" display="https://podminky.urs.cz/item/CS_URS_2025_01/771161012"/>
    <hyperlink ref="F995" r:id="rId81" display="https://podminky.urs.cz/item/CS_URS_2025_01/771274114"/>
    <hyperlink ref="F1000" r:id="rId82" display="https://podminky.urs.cz/item/CS_URS_2025_01/771274232"/>
    <hyperlink ref="F1014" r:id="rId83" display="https://podminky.urs.cz/item/CS_URS_2025_01/771474113"/>
    <hyperlink ref="F1033" r:id="rId84" display="https://podminky.urs.cz/item/CS_URS_2025_01/771474133"/>
    <hyperlink ref="F1042" r:id="rId85" display="https://podminky.urs.cz/item/CS_URS_2025_01/771574413"/>
    <hyperlink ref="F1072" r:id="rId86" display="https://podminky.urs.cz/item/CS_URS_2025_01/771591112"/>
    <hyperlink ref="F1089" r:id="rId87" display="https://podminky.urs.cz/item/CS_URS_2025_01/771591184"/>
    <hyperlink ref="F1092" r:id="rId88" display="https://podminky.urs.cz/item/CS_URS_2025_01/771591237"/>
    <hyperlink ref="F1103" r:id="rId89" display="https://podminky.urs.cz/item/CS_URS_2025_01/771591247"/>
    <hyperlink ref="F1174" r:id="rId90" display="https://podminky.urs.cz/item/CS_URS_2025_01/998771103"/>
    <hyperlink ref="F1186" r:id="rId91" display="https://podminky.urs.cz/item/CS_URS_2025_01/776111111"/>
    <hyperlink ref="F1189" r:id="rId92" display="https://podminky.urs.cz/item/CS_URS_2025_01/776111311"/>
    <hyperlink ref="F1192" r:id="rId93" display="https://podminky.urs.cz/item/CS_URS_2025_01/776121112"/>
    <hyperlink ref="F1195" r:id="rId94" display="https://podminky.urs.cz/item/CS_URS_2025_01/776141122"/>
    <hyperlink ref="F1220" r:id="rId95" display="https://podminky.urs.cz/item/CS_URS_2025_01/998777122"/>
  </hyperlinks>
  <pageMargins left="0.39375" right="0.39375" top="0.39375" bottom="0.39375" header="0" footer="0"/>
  <pageSetup paperSize="9" orientation="landscape" blackAndWhite="1" fitToHeight="100"/>
  <headerFooter>
    <oddFooter>&amp;CStrana &amp;P z &amp;N</oddFooter>
  </headerFooter>
  <drawing r:id="rId96"/>
</worksheet>
</file>

<file path=xl/worksheets/sheet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98</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2693</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ROUND(J110,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ROUND((SUM(BE110:BE4697)),  2)</f>
        <v>0</v>
      </c>
      <c r="G35" s="41"/>
      <c r="H35" s="41"/>
      <c r="I35" s="160">
        <v>0.20999999999999999</v>
      </c>
      <c r="J35" s="159">
        <f>ROUND(((SUM(BE110:BE4697))*I35),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ROUND((SUM(BF110:BF4697)),  2)</f>
        <v>0</v>
      </c>
      <c r="G36" s="41"/>
      <c r="H36" s="41"/>
      <c r="I36" s="160">
        <v>0.12</v>
      </c>
      <c r="J36" s="159">
        <f>ROUND(((SUM(BF110:BF4697))*I36),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ROUND((SUM(BG110:BG4697)),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ROUND((SUM(BH110:BH4697)),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ROUND((SUM(BI110:BI4697)),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D.1.1.P - ASŘ - Přístavba tělocvičny</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J110</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J111</f>
        <v>0</v>
      </c>
      <c r="K64" s="178"/>
      <c r="L64" s="182"/>
      <c r="S64" s="9"/>
      <c r="T64" s="9"/>
      <c r="U64" s="9"/>
      <c r="V64" s="9"/>
      <c r="W64" s="9"/>
      <c r="X64" s="9"/>
      <c r="Y64" s="9"/>
      <c r="Z64" s="9"/>
      <c r="AA64" s="9"/>
      <c r="AB64" s="9"/>
      <c r="AC64" s="9"/>
      <c r="AD64" s="9"/>
      <c r="AE64" s="9"/>
    </row>
    <row r="65" s="10" customFormat="1" ht="19.92" customHeight="1">
      <c r="A65" s="10"/>
      <c r="B65" s="183"/>
      <c r="C65" s="128"/>
      <c r="D65" s="184" t="s">
        <v>162</v>
      </c>
      <c r="E65" s="185"/>
      <c r="F65" s="185"/>
      <c r="G65" s="185"/>
      <c r="H65" s="185"/>
      <c r="I65" s="185"/>
      <c r="J65" s="186">
        <f>J112</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912</v>
      </c>
      <c r="E66" s="185"/>
      <c r="F66" s="185"/>
      <c r="G66" s="185"/>
      <c r="H66" s="185"/>
      <c r="I66" s="185"/>
      <c r="J66" s="186">
        <f>J214</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163</v>
      </c>
      <c r="E67" s="185"/>
      <c r="F67" s="185"/>
      <c r="G67" s="185"/>
      <c r="H67" s="185"/>
      <c r="I67" s="185"/>
      <c r="J67" s="186">
        <f>J417</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1682</v>
      </c>
      <c r="E68" s="185"/>
      <c r="F68" s="185"/>
      <c r="G68" s="185"/>
      <c r="H68" s="185"/>
      <c r="I68" s="185"/>
      <c r="J68" s="186">
        <f>J881</f>
        <v>0</v>
      </c>
      <c r="K68" s="128"/>
      <c r="L68" s="187"/>
      <c r="S68" s="10"/>
      <c r="T68" s="10"/>
      <c r="U68" s="10"/>
      <c r="V68" s="10"/>
      <c r="W68" s="10"/>
      <c r="X68" s="10"/>
      <c r="Y68" s="10"/>
      <c r="Z68" s="10"/>
      <c r="AA68" s="10"/>
      <c r="AB68" s="10"/>
      <c r="AC68" s="10"/>
      <c r="AD68" s="10"/>
      <c r="AE68" s="10"/>
    </row>
    <row r="69" s="10" customFormat="1" ht="19.92" customHeight="1">
      <c r="A69" s="10"/>
      <c r="B69" s="183"/>
      <c r="C69" s="128"/>
      <c r="D69" s="184" t="s">
        <v>913</v>
      </c>
      <c r="E69" s="185"/>
      <c r="F69" s="185"/>
      <c r="G69" s="185"/>
      <c r="H69" s="185"/>
      <c r="I69" s="185"/>
      <c r="J69" s="186">
        <f>J1223</f>
        <v>0</v>
      </c>
      <c r="K69" s="128"/>
      <c r="L69" s="187"/>
      <c r="S69" s="10"/>
      <c r="T69" s="10"/>
      <c r="U69" s="10"/>
      <c r="V69" s="10"/>
      <c r="W69" s="10"/>
      <c r="X69" s="10"/>
      <c r="Y69" s="10"/>
      <c r="Z69" s="10"/>
      <c r="AA69" s="10"/>
      <c r="AB69" s="10"/>
      <c r="AC69" s="10"/>
      <c r="AD69" s="10"/>
      <c r="AE69" s="10"/>
    </row>
    <row r="70" s="10" customFormat="1" ht="19.92" customHeight="1">
      <c r="A70" s="10"/>
      <c r="B70" s="183"/>
      <c r="C70" s="128"/>
      <c r="D70" s="184" t="s">
        <v>1683</v>
      </c>
      <c r="E70" s="185"/>
      <c r="F70" s="185"/>
      <c r="G70" s="185"/>
      <c r="H70" s="185"/>
      <c r="I70" s="185"/>
      <c r="J70" s="186">
        <f>J1250</f>
        <v>0</v>
      </c>
      <c r="K70" s="128"/>
      <c r="L70" s="187"/>
      <c r="S70" s="10"/>
      <c r="T70" s="10"/>
      <c r="U70" s="10"/>
      <c r="V70" s="10"/>
      <c r="W70" s="10"/>
      <c r="X70" s="10"/>
      <c r="Y70" s="10"/>
      <c r="Z70" s="10"/>
      <c r="AA70" s="10"/>
      <c r="AB70" s="10"/>
      <c r="AC70" s="10"/>
      <c r="AD70" s="10"/>
      <c r="AE70" s="10"/>
    </row>
    <row r="71" s="10" customFormat="1" ht="19.92" customHeight="1">
      <c r="A71" s="10"/>
      <c r="B71" s="183"/>
      <c r="C71" s="128"/>
      <c r="D71" s="184" t="s">
        <v>164</v>
      </c>
      <c r="E71" s="185"/>
      <c r="F71" s="185"/>
      <c r="G71" s="185"/>
      <c r="H71" s="185"/>
      <c r="I71" s="185"/>
      <c r="J71" s="186">
        <f>J2336</f>
        <v>0</v>
      </c>
      <c r="K71" s="128"/>
      <c r="L71" s="187"/>
      <c r="S71" s="10"/>
      <c r="T71" s="10"/>
      <c r="U71" s="10"/>
      <c r="V71" s="10"/>
      <c r="W71" s="10"/>
      <c r="X71" s="10"/>
      <c r="Y71" s="10"/>
      <c r="Z71" s="10"/>
      <c r="AA71" s="10"/>
      <c r="AB71" s="10"/>
      <c r="AC71" s="10"/>
      <c r="AD71" s="10"/>
      <c r="AE71" s="10"/>
    </row>
    <row r="72" s="10" customFormat="1" ht="19.92" customHeight="1">
      <c r="A72" s="10"/>
      <c r="B72" s="183"/>
      <c r="C72" s="128"/>
      <c r="D72" s="184" t="s">
        <v>165</v>
      </c>
      <c r="E72" s="185"/>
      <c r="F72" s="185"/>
      <c r="G72" s="185"/>
      <c r="H72" s="185"/>
      <c r="I72" s="185"/>
      <c r="J72" s="186">
        <f>J2478</f>
        <v>0</v>
      </c>
      <c r="K72" s="128"/>
      <c r="L72" s="187"/>
      <c r="S72" s="10"/>
      <c r="T72" s="10"/>
      <c r="U72" s="10"/>
      <c r="V72" s="10"/>
      <c r="W72" s="10"/>
      <c r="X72" s="10"/>
      <c r="Y72" s="10"/>
      <c r="Z72" s="10"/>
      <c r="AA72" s="10"/>
      <c r="AB72" s="10"/>
      <c r="AC72" s="10"/>
      <c r="AD72" s="10"/>
      <c r="AE72" s="10"/>
    </row>
    <row r="73" s="10" customFormat="1" ht="19.92" customHeight="1">
      <c r="A73" s="10"/>
      <c r="B73" s="183"/>
      <c r="C73" s="128"/>
      <c r="D73" s="184" t="s">
        <v>166</v>
      </c>
      <c r="E73" s="185"/>
      <c r="F73" s="185"/>
      <c r="G73" s="185"/>
      <c r="H73" s="185"/>
      <c r="I73" s="185"/>
      <c r="J73" s="186">
        <f>J2501</f>
        <v>0</v>
      </c>
      <c r="K73" s="128"/>
      <c r="L73" s="187"/>
      <c r="S73" s="10"/>
      <c r="T73" s="10"/>
      <c r="U73" s="10"/>
      <c r="V73" s="10"/>
      <c r="W73" s="10"/>
      <c r="X73" s="10"/>
      <c r="Y73" s="10"/>
      <c r="Z73" s="10"/>
      <c r="AA73" s="10"/>
      <c r="AB73" s="10"/>
      <c r="AC73" s="10"/>
      <c r="AD73" s="10"/>
      <c r="AE73" s="10"/>
    </row>
    <row r="74" s="9" customFormat="1" ht="24.96" customHeight="1">
      <c r="A74" s="9"/>
      <c r="B74" s="177"/>
      <c r="C74" s="178"/>
      <c r="D74" s="179" t="s">
        <v>167</v>
      </c>
      <c r="E74" s="180"/>
      <c r="F74" s="180"/>
      <c r="G74" s="180"/>
      <c r="H74" s="180"/>
      <c r="I74" s="180"/>
      <c r="J74" s="181">
        <f>J2505</f>
        <v>0</v>
      </c>
      <c r="K74" s="178"/>
      <c r="L74" s="182"/>
      <c r="S74" s="9"/>
      <c r="T74" s="9"/>
      <c r="U74" s="9"/>
      <c r="V74" s="9"/>
      <c r="W74" s="9"/>
      <c r="X74" s="9"/>
      <c r="Y74" s="9"/>
      <c r="Z74" s="9"/>
      <c r="AA74" s="9"/>
      <c r="AB74" s="9"/>
      <c r="AC74" s="9"/>
      <c r="AD74" s="9"/>
      <c r="AE74" s="9"/>
    </row>
    <row r="75" s="10" customFormat="1" ht="19.92" customHeight="1">
      <c r="A75" s="10"/>
      <c r="B75" s="183"/>
      <c r="C75" s="128"/>
      <c r="D75" s="184" t="s">
        <v>168</v>
      </c>
      <c r="E75" s="185"/>
      <c r="F75" s="185"/>
      <c r="G75" s="185"/>
      <c r="H75" s="185"/>
      <c r="I75" s="185"/>
      <c r="J75" s="186">
        <f>J2506</f>
        <v>0</v>
      </c>
      <c r="K75" s="128"/>
      <c r="L75" s="187"/>
      <c r="S75" s="10"/>
      <c r="T75" s="10"/>
      <c r="U75" s="10"/>
      <c r="V75" s="10"/>
      <c r="W75" s="10"/>
      <c r="X75" s="10"/>
      <c r="Y75" s="10"/>
      <c r="Z75" s="10"/>
      <c r="AA75" s="10"/>
      <c r="AB75" s="10"/>
      <c r="AC75" s="10"/>
      <c r="AD75" s="10"/>
      <c r="AE75" s="10"/>
    </row>
    <row r="76" s="10" customFormat="1" ht="19.92" customHeight="1">
      <c r="A76" s="10"/>
      <c r="B76" s="183"/>
      <c r="C76" s="128"/>
      <c r="D76" s="184" t="s">
        <v>1684</v>
      </c>
      <c r="E76" s="185"/>
      <c r="F76" s="185"/>
      <c r="G76" s="185"/>
      <c r="H76" s="185"/>
      <c r="I76" s="185"/>
      <c r="J76" s="186">
        <f>J2620</f>
        <v>0</v>
      </c>
      <c r="K76" s="128"/>
      <c r="L76" s="187"/>
      <c r="S76" s="10"/>
      <c r="T76" s="10"/>
      <c r="U76" s="10"/>
      <c r="V76" s="10"/>
      <c r="W76" s="10"/>
      <c r="X76" s="10"/>
      <c r="Y76" s="10"/>
      <c r="Z76" s="10"/>
      <c r="AA76" s="10"/>
      <c r="AB76" s="10"/>
      <c r="AC76" s="10"/>
      <c r="AD76" s="10"/>
      <c r="AE76" s="10"/>
    </row>
    <row r="77" s="10" customFormat="1" ht="19.92" customHeight="1">
      <c r="A77" s="10"/>
      <c r="B77" s="183"/>
      <c r="C77" s="128"/>
      <c r="D77" s="184" t="s">
        <v>1256</v>
      </c>
      <c r="E77" s="185"/>
      <c r="F77" s="185"/>
      <c r="G77" s="185"/>
      <c r="H77" s="185"/>
      <c r="I77" s="185"/>
      <c r="J77" s="186">
        <f>J2931</f>
        <v>0</v>
      </c>
      <c r="K77" s="128"/>
      <c r="L77" s="187"/>
      <c r="S77" s="10"/>
      <c r="T77" s="10"/>
      <c r="U77" s="10"/>
      <c r="V77" s="10"/>
      <c r="W77" s="10"/>
      <c r="X77" s="10"/>
      <c r="Y77" s="10"/>
      <c r="Z77" s="10"/>
      <c r="AA77" s="10"/>
      <c r="AB77" s="10"/>
      <c r="AC77" s="10"/>
      <c r="AD77" s="10"/>
      <c r="AE77" s="10"/>
    </row>
    <row r="78" s="10" customFormat="1" ht="19.92" customHeight="1">
      <c r="A78" s="10"/>
      <c r="B78" s="183"/>
      <c r="C78" s="128"/>
      <c r="D78" s="184" t="s">
        <v>2694</v>
      </c>
      <c r="E78" s="185"/>
      <c r="F78" s="185"/>
      <c r="G78" s="185"/>
      <c r="H78" s="185"/>
      <c r="I78" s="185"/>
      <c r="J78" s="186">
        <f>J3385</f>
        <v>0</v>
      </c>
      <c r="K78" s="128"/>
      <c r="L78" s="187"/>
      <c r="S78" s="10"/>
      <c r="T78" s="10"/>
      <c r="U78" s="10"/>
      <c r="V78" s="10"/>
      <c r="W78" s="10"/>
      <c r="X78" s="10"/>
      <c r="Y78" s="10"/>
      <c r="Z78" s="10"/>
      <c r="AA78" s="10"/>
      <c r="AB78" s="10"/>
      <c r="AC78" s="10"/>
      <c r="AD78" s="10"/>
      <c r="AE78" s="10"/>
    </row>
    <row r="79" s="10" customFormat="1" ht="19.92" customHeight="1">
      <c r="A79" s="10"/>
      <c r="B79" s="183"/>
      <c r="C79" s="128"/>
      <c r="D79" s="184" t="s">
        <v>171</v>
      </c>
      <c r="E79" s="185"/>
      <c r="F79" s="185"/>
      <c r="G79" s="185"/>
      <c r="H79" s="185"/>
      <c r="I79" s="185"/>
      <c r="J79" s="186">
        <f>J3426</f>
        <v>0</v>
      </c>
      <c r="K79" s="128"/>
      <c r="L79" s="187"/>
      <c r="S79" s="10"/>
      <c r="T79" s="10"/>
      <c r="U79" s="10"/>
      <c r="V79" s="10"/>
      <c r="W79" s="10"/>
      <c r="X79" s="10"/>
      <c r="Y79" s="10"/>
      <c r="Z79" s="10"/>
      <c r="AA79" s="10"/>
      <c r="AB79" s="10"/>
      <c r="AC79" s="10"/>
      <c r="AD79" s="10"/>
      <c r="AE79" s="10"/>
    </row>
    <row r="80" s="10" customFormat="1" ht="19.92" customHeight="1">
      <c r="A80" s="10"/>
      <c r="B80" s="183"/>
      <c r="C80" s="128"/>
      <c r="D80" s="184" t="s">
        <v>1258</v>
      </c>
      <c r="E80" s="185"/>
      <c r="F80" s="185"/>
      <c r="G80" s="185"/>
      <c r="H80" s="185"/>
      <c r="I80" s="185"/>
      <c r="J80" s="186">
        <f>J3448</f>
        <v>0</v>
      </c>
      <c r="K80" s="128"/>
      <c r="L80" s="187"/>
      <c r="S80" s="10"/>
      <c r="T80" s="10"/>
      <c r="U80" s="10"/>
      <c r="V80" s="10"/>
      <c r="W80" s="10"/>
      <c r="X80" s="10"/>
      <c r="Y80" s="10"/>
      <c r="Z80" s="10"/>
      <c r="AA80" s="10"/>
      <c r="AB80" s="10"/>
      <c r="AC80" s="10"/>
      <c r="AD80" s="10"/>
      <c r="AE80" s="10"/>
    </row>
    <row r="81" s="10" customFormat="1" ht="19.92" customHeight="1">
      <c r="A81" s="10"/>
      <c r="B81" s="183"/>
      <c r="C81" s="128"/>
      <c r="D81" s="184" t="s">
        <v>174</v>
      </c>
      <c r="E81" s="185"/>
      <c r="F81" s="185"/>
      <c r="G81" s="185"/>
      <c r="H81" s="185"/>
      <c r="I81" s="185"/>
      <c r="J81" s="186">
        <f>J3493</f>
        <v>0</v>
      </c>
      <c r="K81" s="128"/>
      <c r="L81" s="187"/>
      <c r="S81" s="10"/>
      <c r="T81" s="10"/>
      <c r="U81" s="10"/>
      <c r="V81" s="10"/>
      <c r="W81" s="10"/>
      <c r="X81" s="10"/>
      <c r="Y81" s="10"/>
      <c r="Z81" s="10"/>
      <c r="AA81" s="10"/>
      <c r="AB81" s="10"/>
      <c r="AC81" s="10"/>
      <c r="AD81" s="10"/>
      <c r="AE81" s="10"/>
    </row>
    <row r="82" s="10" customFormat="1" ht="19.92" customHeight="1">
      <c r="A82" s="10"/>
      <c r="B82" s="183"/>
      <c r="C82" s="128"/>
      <c r="D82" s="184" t="s">
        <v>1686</v>
      </c>
      <c r="E82" s="185"/>
      <c r="F82" s="185"/>
      <c r="G82" s="185"/>
      <c r="H82" s="185"/>
      <c r="I82" s="185"/>
      <c r="J82" s="186">
        <f>J3632</f>
        <v>0</v>
      </c>
      <c r="K82" s="128"/>
      <c r="L82" s="187"/>
      <c r="S82" s="10"/>
      <c r="T82" s="10"/>
      <c r="U82" s="10"/>
      <c r="V82" s="10"/>
      <c r="W82" s="10"/>
      <c r="X82" s="10"/>
      <c r="Y82" s="10"/>
      <c r="Z82" s="10"/>
      <c r="AA82" s="10"/>
      <c r="AB82" s="10"/>
      <c r="AC82" s="10"/>
      <c r="AD82" s="10"/>
      <c r="AE82" s="10"/>
    </row>
    <row r="83" s="10" customFormat="1" ht="19.92" customHeight="1">
      <c r="A83" s="10"/>
      <c r="B83" s="183"/>
      <c r="C83" s="128"/>
      <c r="D83" s="184" t="s">
        <v>176</v>
      </c>
      <c r="E83" s="185"/>
      <c r="F83" s="185"/>
      <c r="G83" s="185"/>
      <c r="H83" s="185"/>
      <c r="I83" s="185"/>
      <c r="J83" s="186">
        <f>J4115</f>
        <v>0</v>
      </c>
      <c r="K83" s="128"/>
      <c r="L83" s="187"/>
      <c r="S83" s="10"/>
      <c r="T83" s="10"/>
      <c r="U83" s="10"/>
      <c r="V83" s="10"/>
      <c r="W83" s="10"/>
      <c r="X83" s="10"/>
      <c r="Y83" s="10"/>
      <c r="Z83" s="10"/>
      <c r="AA83" s="10"/>
      <c r="AB83" s="10"/>
      <c r="AC83" s="10"/>
      <c r="AD83" s="10"/>
      <c r="AE83" s="10"/>
    </row>
    <row r="84" s="10" customFormat="1" ht="19.92" customHeight="1">
      <c r="A84" s="10"/>
      <c r="B84" s="183"/>
      <c r="C84" s="128"/>
      <c r="D84" s="184" t="s">
        <v>1687</v>
      </c>
      <c r="E84" s="185"/>
      <c r="F84" s="185"/>
      <c r="G84" s="185"/>
      <c r="H84" s="185"/>
      <c r="I84" s="185"/>
      <c r="J84" s="186">
        <f>J4218</f>
        <v>0</v>
      </c>
      <c r="K84" s="128"/>
      <c r="L84" s="187"/>
      <c r="S84" s="10"/>
      <c r="T84" s="10"/>
      <c r="U84" s="10"/>
      <c r="V84" s="10"/>
      <c r="W84" s="10"/>
      <c r="X84" s="10"/>
      <c r="Y84" s="10"/>
      <c r="Z84" s="10"/>
      <c r="AA84" s="10"/>
      <c r="AB84" s="10"/>
      <c r="AC84" s="10"/>
      <c r="AD84" s="10"/>
      <c r="AE84" s="10"/>
    </row>
    <row r="85" s="10" customFormat="1" ht="19.92" customHeight="1">
      <c r="A85" s="10"/>
      <c r="B85" s="183"/>
      <c r="C85" s="128"/>
      <c r="D85" s="184" t="s">
        <v>2695</v>
      </c>
      <c r="E85" s="185"/>
      <c r="F85" s="185"/>
      <c r="G85" s="185"/>
      <c r="H85" s="185"/>
      <c r="I85" s="185"/>
      <c r="J85" s="186">
        <f>J4349</f>
        <v>0</v>
      </c>
      <c r="K85" s="128"/>
      <c r="L85" s="187"/>
      <c r="S85" s="10"/>
      <c r="T85" s="10"/>
      <c r="U85" s="10"/>
      <c r="V85" s="10"/>
      <c r="W85" s="10"/>
      <c r="X85" s="10"/>
      <c r="Y85" s="10"/>
      <c r="Z85" s="10"/>
      <c r="AA85" s="10"/>
      <c r="AB85" s="10"/>
      <c r="AC85" s="10"/>
      <c r="AD85" s="10"/>
      <c r="AE85" s="10"/>
    </row>
    <row r="86" s="10" customFormat="1" ht="19.92" customHeight="1">
      <c r="A86" s="10"/>
      <c r="B86" s="183"/>
      <c r="C86" s="128"/>
      <c r="D86" s="184" t="s">
        <v>1689</v>
      </c>
      <c r="E86" s="185"/>
      <c r="F86" s="185"/>
      <c r="G86" s="185"/>
      <c r="H86" s="185"/>
      <c r="I86" s="185"/>
      <c r="J86" s="186">
        <f>J4539</f>
        <v>0</v>
      </c>
      <c r="K86" s="128"/>
      <c r="L86" s="187"/>
      <c r="S86" s="10"/>
      <c r="T86" s="10"/>
      <c r="U86" s="10"/>
      <c r="V86" s="10"/>
      <c r="W86" s="10"/>
      <c r="X86" s="10"/>
      <c r="Y86" s="10"/>
      <c r="Z86" s="10"/>
      <c r="AA86" s="10"/>
      <c r="AB86" s="10"/>
      <c r="AC86" s="10"/>
      <c r="AD86" s="10"/>
      <c r="AE86" s="10"/>
    </row>
    <row r="87" s="9" customFormat="1" ht="24.96" customHeight="1">
      <c r="A87" s="9"/>
      <c r="B87" s="177"/>
      <c r="C87" s="178"/>
      <c r="D87" s="179" t="s">
        <v>2696</v>
      </c>
      <c r="E87" s="180"/>
      <c r="F87" s="180"/>
      <c r="G87" s="180"/>
      <c r="H87" s="180"/>
      <c r="I87" s="180"/>
      <c r="J87" s="181">
        <f>J4680</f>
        <v>0</v>
      </c>
      <c r="K87" s="178"/>
      <c r="L87" s="182"/>
      <c r="S87" s="9"/>
      <c r="T87" s="9"/>
      <c r="U87" s="9"/>
      <c r="V87" s="9"/>
      <c r="W87" s="9"/>
      <c r="X87" s="9"/>
      <c r="Y87" s="9"/>
      <c r="Z87" s="9"/>
      <c r="AA87" s="9"/>
      <c r="AB87" s="9"/>
      <c r="AC87" s="9"/>
      <c r="AD87" s="9"/>
      <c r="AE87" s="9"/>
    </row>
    <row r="88" s="10" customFormat="1" ht="19.92" customHeight="1">
      <c r="A88" s="10"/>
      <c r="B88" s="183"/>
      <c r="C88" s="128"/>
      <c r="D88" s="184" t="s">
        <v>2697</v>
      </c>
      <c r="E88" s="185"/>
      <c r="F88" s="185"/>
      <c r="G88" s="185"/>
      <c r="H88" s="185"/>
      <c r="I88" s="185"/>
      <c r="J88" s="186">
        <f>J4681</f>
        <v>0</v>
      </c>
      <c r="K88" s="128"/>
      <c r="L88" s="187"/>
      <c r="S88" s="10"/>
      <c r="T88" s="10"/>
      <c r="U88" s="10"/>
      <c r="V88" s="10"/>
      <c r="W88" s="10"/>
      <c r="X88" s="10"/>
      <c r="Y88" s="10"/>
      <c r="Z88" s="10"/>
      <c r="AA88" s="10"/>
      <c r="AB88" s="10"/>
      <c r="AC88" s="10"/>
      <c r="AD88" s="10"/>
      <c r="AE88" s="10"/>
    </row>
    <row r="89" s="2" customFormat="1" ht="21.84"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6.96" customHeight="1">
      <c r="A90" s="41"/>
      <c r="B90" s="62"/>
      <c r="C90" s="63"/>
      <c r="D90" s="63"/>
      <c r="E90" s="63"/>
      <c r="F90" s="63"/>
      <c r="G90" s="63"/>
      <c r="H90" s="63"/>
      <c r="I90" s="63"/>
      <c r="J90" s="63"/>
      <c r="K90" s="63"/>
      <c r="L90" s="147"/>
      <c r="S90" s="41"/>
      <c r="T90" s="41"/>
      <c r="U90" s="41"/>
      <c r="V90" s="41"/>
      <c r="W90" s="41"/>
      <c r="X90" s="41"/>
      <c r="Y90" s="41"/>
      <c r="Z90" s="41"/>
      <c r="AA90" s="41"/>
      <c r="AB90" s="41"/>
      <c r="AC90" s="41"/>
      <c r="AD90" s="41"/>
      <c r="AE90" s="41"/>
    </row>
    <row r="94" s="2" customFormat="1" ht="6.96" customHeight="1">
      <c r="A94" s="41"/>
      <c r="B94" s="64"/>
      <c r="C94" s="65"/>
      <c r="D94" s="65"/>
      <c r="E94" s="65"/>
      <c r="F94" s="65"/>
      <c r="G94" s="65"/>
      <c r="H94" s="65"/>
      <c r="I94" s="65"/>
      <c r="J94" s="65"/>
      <c r="K94" s="65"/>
      <c r="L94" s="147"/>
      <c r="S94" s="41"/>
      <c r="T94" s="41"/>
      <c r="U94" s="41"/>
      <c r="V94" s="41"/>
      <c r="W94" s="41"/>
      <c r="X94" s="41"/>
      <c r="Y94" s="41"/>
      <c r="Z94" s="41"/>
      <c r="AA94" s="41"/>
      <c r="AB94" s="41"/>
      <c r="AC94" s="41"/>
      <c r="AD94" s="41"/>
      <c r="AE94" s="41"/>
    </row>
    <row r="95" s="2" customFormat="1" ht="24.96" customHeight="1">
      <c r="A95" s="41"/>
      <c r="B95" s="42"/>
      <c r="C95" s="26" t="s">
        <v>178</v>
      </c>
      <c r="D95" s="43"/>
      <c r="E95" s="43"/>
      <c r="F95" s="43"/>
      <c r="G95" s="43"/>
      <c r="H95" s="43"/>
      <c r="I95" s="43"/>
      <c r="J95" s="43"/>
      <c r="K95" s="43"/>
      <c r="L95" s="147"/>
      <c r="S95" s="41"/>
      <c r="T95" s="41"/>
      <c r="U95" s="41"/>
      <c r="V95" s="41"/>
      <c r="W95" s="41"/>
      <c r="X95" s="41"/>
      <c r="Y95" s="41"/>
      <c r="Z95" s="41"/>
      <c r="AA95" s="41"/>
      <c r="AB95" s="41"/>
      <c r="AC95" s="41"/>
      <c r="AD95" s="41"/>
      <c r="AE95" s="41"/>
    </row>
    <row r="96" s="2" customFormat="1" ht="6.96" customHeight="1">
      <c r="A96" s="41"/>
      <c r="B96" s="42"/>
      <c r="C96" s="43"/>
      <c r="D96" s="43"/>
      <c r="E96" s="43"/>
      <c r="F96" s="43"/>
      <c r="G96" s="43"/>
      <c r="H96" s="43"/>
      <c r="I96" s="43"/>
      <c r="J96" s="43"/>
      <c r="K96" s="43"/>
      <c r="L96" s="147"/>
      <c r="S96" s="41"/>
      <c r="T96" s="41"/>
      <c r="U96" s="41"/>
      <c r="V96" s="41"/>
      <c r="W96" s="41"/>
      <c r="X96" s="41"/>
      <c r="Y96" s="41"/>
      <c r="Z96" s="41"/>
      <c r="AA96" s="41"/>
      <c r="AB96" s="41"/>
      <c r="AC96" s="41"/>
      <c r="AD96" s="41"/>
      <c r="AE96" s="41"/>
    </row>
    <row r="97" s="2" customFormat="1" ht="12" customHeight="1">
      <c r="A97" s="41"/>
      <c r="B97" s="42"/>
      <c r="C97" s="35" t="s">
        <v>16</v>
      </c>
      <c r="D97" s="43"/>
      <c r="E97" s="43"/>
      <c r="F97" s="43"/>
      <c r="G97" s="43"/>
      <c r="H97" s="43"/>
      <c r="I97" s="43"/>
      <c r="J97" s="43"/>
      <c r="K97" s="43"/>
      <c r="L97" s="147"/>
      <c r="S97" s="41"/>
      <c r="T97" s="41"/>
      <c r="U97" s="41"/>
      <c r="V97" s="41"/>
      <c r="W97" s="41"/>
      <c r="X97" s="41"/>
      <c r="Y97" s="41"/>
      <c r="Z97" s="41"/>
      <c r="AA97" s="41"/>
      <c r="AB97" s="41"/>
      <c r="AC97" s="41"/>
      <c r="AD97" s="41"/>
      <c r="AE97" s="41"/>
    </row>
    <row r="98" s="2" customFormat="1" ht="16.5" customHeight="1">
      <c r="A98" s="41"/>
      <c r="B98" s="42"/>
      <c r="C98" s="43"/>
      <c r="D98" s="43"/>
      <c r="E98" s="172" t="str">
        <f>E7</f>
        <v>Tělocvična ZŠ TGM Poděbrady</v>
      </c>
      <c r="F98" s="35"/>
      <c r="G98" s="35"/>
      <c r="H98" s="35"/>
      <c r="I98" s="43"/>
      <c r="J98" s="43"/>
      <c r="K98" s="43"/>
      <c r="L98" s="147"/>
      <c r="S98" s="41"/>
      <c r="T98" s="41"/>
      <c r="U98" s="41"/>
      <c r="V98" s="41"/>
      <c r="W98" s="41"/>
      <c r="X98" s="41"/>
      <c r="Y98" s="41"/>
      <c r="Z98" s="41"/>
      <c r="AA98" s="41"/>
      <c r="AB98" s="41"/>
      <c r="AC98" s="41"/>
      <c r="AD98" s="41"/>
      <c r="AE98" s="41"/>
    </row>
    <row r="99" s="1" customFormat="1" ht="12" customHeight="1">
      <c r="B99" s="24"/>
      <c r="C99" s="35" t="s">
        <v>153</v>
      </c>
      <c r="D99" s="25"/>
      <c r="E99" s="25"/>
      <c r="F99" s="25"/>
      <c r="G99" s="25"/>
      <c r="H99" s="25"/>
      <c r="I99" s="25"/>
      <c r="J99" s="25"/>
      <c r="K99" s="25"/>
      <c r="L99" s="23"/>
    </row>
    <row r="100" s="2" customFormat="1" ht="16.5" customHeight="1">
      <c r="A100" s="41"/>
      <c r="B100" s="42"/>
      <c r="C100" s="43"/>
      <c r="D100" s="43"/>
      <c r="E100" s="172" t="s">
        <v>1254</v>
      </c>
      <c r="F100" s="43"/>
      <c r="G100" s="43"/>
      <c r="H100" s="43"/>
      <c r="I100" s="43"/>
      <c r="J100" s="43"/>
      <c r="K100" s="43"/>
      <c r="L100" s="147"/>
      <c r="S100" s="41"/>
      <c r="T100" s="41"/>
      <c r="U100" s="41"/>
      <c r="V100" s="41"/>
      <c r="W100" s="41"/>
      <c r="X100" s="41"/>
      <c r="Y100" s="41"/>
      <c r="Z100" s="41"/>
      <c r="AA100" s="41"/>
      <c r="AB100" s="41"/>
      <c r="AC100" s="41"/>
      <c r="AD100" s="41"/>
      <c r="AE100" s="41"/>
    </row>
    <row r="101" s="2" customFormat="1" ht="12" customHeight="1">
      <c r="A101" s="41"/>
      <c r="B101" s="42"/>
      <c r="C101" s="35" t="s">
        <v>155</v>
      </c>
      <c r="D101" s="43"/>
      <c r="E101" s="43"/>
      <c r="F101" s="43"/>
      <c r="G101" s="43"/>
      <c r="H101" s="43"/>
      <c r="I101" s="43"/>
      <c r="J101" s="43"/>
      <c r="K101" s="43"/>
      <c r="L101" s="147"/>
      <c r="S101" s="41"/>
      <c r="T101" s="41"/>
      <c r="U101" s="41"/>
      <c r="V101" s="41"/>
      <c r="W101" s="41"/>
      <c r="X101" s="41"/>
      <c r="Y101" s="41"/>
      <c r="Z101" s="41"/>
      <c r="AA101" s="41"/>
      <c r="AB101" s="41"/>
      <c r="AC101" s="41"/>
      <c r="AD101" s="41"/>
      <c r="AE101" s="41"/>
    </row>
    <row r="102" s="2" customFormat="1" ht="16.5" customHeight="1">
      <c r="A102" s="41"/>
      <c r="B102" s="42"/>
      <c r="C102" s="43"/>
      <c r="D102" s="43"/>
      <c r="E102" s="72" t="str">
        <f>E11</f>
        <v>D.1.1.P - ASŘ - Přístavba tělocvičny</v>
      </c>
      <c r="F102" s="43"/>
      <c r="G102" s="43"/>
      <c r="H102" s="43"/>
      <c r="I102" s="43"/>
      <c r="J102" s="43"/>
      <c r="K102" s="43"/>
      <c r="L102" s="147"/>
      <c r="S102" s="41"/>
      <c r="T102" s="41"/>
      <c r="U102" s="41"/>
      <c r="V102" s="41"/>
      <c r="W102" s="41"/>
      <c r="X102" s="41"/>
      <c r="Y102" s="41"/>
      <c r="Z102" s="41"/>
      <c r="AA102" s="41"/>
      <c r="AB102" s="41"/>
      <c r="AC102" s="41"/>
      <c r="AD102" s="41"/>
      <c r="AE102" s="41"/>
    </row>
    <row r="103" s="2" customFormat="1" ht="6.96" customHeight="1">
      <c r="A103" s="41"/>
      <c r="B103" s="42"/>
      <c r="C103" s="43"/>
      <c r="D103" s="43"/>
      <c r="E103" s="43"/>
      <c r="F103" s="43"/>
      <c r="G103" s="43"/>
      <c r="H103" s="43"/>
      <c r="I103" s="43"/>
      <c r="J103" s="43"/>
      <c r="K103" s="43"/>
      <c r="L103" s="147"/>
      <c r="S103" s="41"/>
      <c r="T103" s="41"/>
      <c r="U103" s="41"/>
      <c r="V103" s="41"/>
      <c r="W103" s="41"/>
      <c r="X103" s="41"/>
      <c r="Y103" s="41"/>
      <c r="Z103" s="41"/>
      <c r="AA103" s="41"/>
      <c r="AB103" s="41"/>
      <c r="AC103" s="41"/>
      <c r="AD103" s="41"/>
      <c r="AE103" s="41"/>
    </row>
    <row r="104" s="2" customFormat="1" ht="12" customHeight="1">
      <c r="A104" s="41"/>
      <c r="B104" s="42"/>
      <c r="C104" s="35" t="s">
        <v>21</v>
      </c>
      <c r="D104" s="43"/>
      <c r="E104" s="43"/>
      <c r="F104" s="30" t="str">
        <f>F14</f>
        <v xml:space="preserve"> </v>
      </c>
      <c r="G104" s="43"/>
      <c r="H104" s="43"/>
      <c r="I104" s="35" t="s">
        <v>23</v>
      </c>
      <c r="J104" s="75" t="str">
        <f>IF(J14="","",J14)</f>
        <v>26. 2. 2026</v>
      </c>
      <c r="K104" s="43"/>
      <c r="L104" s="147"/>
      <c r="S104" s="41"/>
      <c r="T104" s="41"/>
      <c r="U104" s="41"/>
      <c r="V104" s="41"/>
      <c r="W104" s="41"/>
      <c r="X104" s="41"/>
      <c r="Y104" s="41"/>
      <c r="Z104" s="41"/>
      <c r="AA104" s="41"/>
      <c r="AB104" s="41"/>
      <c r="AC104" s="41"/>
      <c r="AD104" s="41"/>
      <c r="AE104" s="41"/>
    </row>
    <row r="105" s="2" customFormat="1" ht="6.96" customHeight="1">
      <c r="A105" s="41"/>
      <c r="B105" s="42"/>
      <c r="C105" s="43"/>
      <c r="D105" s="43"/>
      <c r="E105" s="43"/>
      <c r="F105" s="43"/>
      <c r="G105" s="43"/>
      <c r="H105" s="43"/>
      <c r="I105" s="43"/>
      <c r="J105" s="43"/>
      <c r="K105" s="43"/>
      <c r="L105" s="147"/>
      <c r="S105" s="41"/>
      <c r="T105" s="41"/>
      <c r="U105" s="41"/>
      <c r="V105" s="41"/>
      <c r="W105" s="41"/>
      <c r="X105" s="41"/>
      <c r="Y105" s="41"/>
      <c r="Z105" s="41"/>
      <c r="AA105" s="41"/>
      <c r="AB105" s="41"/>
      <c r="AC105" s="41"/>
      <c r="AD105" s="41"/>
      <c r="AE105" s="41"/>
    </row>
    <row r="106" s="2" customFormat="1" ht="15.15" customHeight="1">
      <c r="A106" s="41"/>
      <c r="B106" s="42"/>
      <c r="C106" s="35" t="s">
        <v>25</v>
      </c>
      <c r="D106" s="43"/>
      <c r="E106" s="43"/>
      <c r="F106" s="30" t="str">
        <f>E17</f>
        <v xml:space="preserve"> </v>
      </c>
      <c r="G106" s="43"/>
      <c r="H106" s="43"/>
      <c r="I106" s="35" t="s">
        <v>30</v>
      </c>
      <c r="J106" s="39" t="str">
        <f>E23</f>
        <v xml:space="preserve"> </v>
      </c>
      <c r="K106" s="43"/>
      <c r="L106" s="147"/>
      <c r="S106" s="41"/>
      <c r="T106" s="41"/>
      <c r="U106" s="41"/>
      <c r="V106" s="41"/>
      <c r="W106" s="41"/>
      <c r="X106" s="41"/>
      <c r="Y106" s="41"/>
      <c r="Z106" s="41"/>
      <c r="AA106" s="41"/>
      <c r="AB106" s="41"/>
      <c r="AC106" s="41"/>
      <c r="AD106" s="41"/>
      <c r="AE106" s="41"/>
    </row>
    <row r="107" s="2" customFormat="1" ht="15.15" customHeight="1">
      <c r="A107" s="41"/>
      <c r="B107" s="42"/>
      <c r="C107" s="35" t="s">
        <v>28</v>
      </c>
      <c r="D107" s="43"/>
      <c r="E107" s="43"/>
      <c r="F107" s="30" t="str">
        <f>IF(E20="","",E20)</f>
        <v>Vyplň údaj</v>
      </c>
      <c r="G107" s="43"/>
      <c r="H107" s="43"/>
      <c r="I107" s="35" t="s">
        <v>32</v>
      </c>
      <c r="J107" s="39" t="str">
        <f>E26</f>
        <v xml:space="preserve"> </v>
      </c>
      <c r="K107" s="43"/>
      <c r="L107" s="147"/>
      <c r="S107" s="41"/>
      <c r="T107" s="41"/>
      <c r="U107" s="41"/>
      <c r="V107" s="41"/>
      <c r="W107" s="41"/>
      <c r="X107" s="41"/>
      <c r="Y107" s="41"/>
      <c r="Z107" s="41"/>
      <c r="AA107" s="41"/>
      <c r="AB107" s="41"/>
      <c r="AC107" s="41"/>
      <c r="AD107" s="41"/>
      <c r="AE107" s="41"/>
    </row>
    <row r="108" s="2" customFormat="1" ht="10.32" customHeight="1">
      <c r="A108" s="41"/>
      <c r="B108" s="42"/>
      <c r="C108" s="43"/>
      <c r="D108" s="43"/>
      <c r="E108" s="43"/>
      <c r="F108" s="43"/>
      <c r="G108" s="43"/>
      <c r="H108" s="43"/>
      <c r="I108" s="43"/>
      <c r="J108" s="43"/>
      <c r="K108" s="43"/>
      <c r="L108" s="147"/>
      <c r="S108" s="41"/>
      <c r="T108" s="41"/>
      <c r="U108" s="41"/>
      <c r="V108" s="41"/>
      <c r="W108" s="41"/>
      <c r="X108" s="41"/>
      <c r="Y108" s="41"/>
      <c r="Z108" s="41"/>
      <c r="AA108" s="41"/>
      <c r="AB108" s="41"/>
      <c r="AC108" s="41"/>
      <c r="AD108" s="41"/>
      <c r="AE108" s="41"/>
    </row>
    <row r="109" s="11" customFormat="1" ht="29.28" customHeight="1">
      <c r="A109" s="188"/>
      <c r="B109" s="189"/>
      <c r="C109" s="190" t="s">
        <v>179</v>
      </c>
      <c r="D109" s="191" t="s">
        <v>54</v>
      </c>
      <c r="E109" s="191" t="s">
        <v>50</v>
      </c>
      <c r="F109" s="191" t="s">
        <v>51</v>
      </c>
      <c r="G109" s="191" t="s">
        <v>180</v>
      </c>
      <c r="H109" s="191" t="s">
        <v>181</v>
      </c>
      <c r="I109" s="191" t="s">
        <v>182</v>
      </c>
      <c r="J109" s="191" t="s">
        <v>159</v>
      </c>
      <c r="K109" s="192" t="s">
        <v>183</v>
      </c>
      <c r="L109" s="193"/>
      <c r="M109" s="95" t="s">
        <v>19</v>
      </c>
      <c r="N109" s="96" t="s">
        <v>39</v>
      </c>
      <c r="O109" s="96" t="s">
        <v>184</v>
      </c>
      <c r="P109" s="96" t="s">
        <v>185</v>
      </c>
      <c r="Q109" s="96" t="s">
        <v>186</v>
      </c>
      <c r="R109" s="96" t="s">
        <v>187</v>
      </c>
      <c r="S109" s="96" t="s">
        <v>188</v>
      </c>
      <c r="T109" s="97" t="s">
        <v>189</v>
      </c>
      <c r="U109" s="188"/>
      <c r="V109" s="188"/>
      <c r="W109" s="188"/>
      <c r="X109" s="188"/>
      <c r="Y109" s="188"/>
      <c r="Z109" s="188"/>
      <c r="AA109" s="188"/>
      <c r="AB109" s="188"/>
      <c r="AC109" s="188"/>
      <c r="AD109" s="188"/>
      <c r="AE109" s="188"/>
    </row>
    <row r="110" s="2" customFormat="1" ht="22.8" customHeight="1">
      <c r="A110" s="41"/>
      <c r="B110" s="42"/>
      <c r="C110" s="102" t="s">
        <v>190</v>
      </c>
      <c r="D110" s="43"/>
      <c r="E110" s="43"/>
      <c r="F110" s="43"/>
      <c r="G110" s="43"/>
      <c r="H110" s="43"/>
      <c r="I110" s="43"/>
      <c r="J110" s="194">
        <f>BK110</f>
        <v>0</v>
      </c>
      <c r="K110" s="43"/>
      <c r="L110" s="47"/>
      <c r="M110" s="98"/>
      <c r="N110" s="195"/>
      <c r="O110" s="99"/>
      <c r="P110" s="196">
        <f>P111+P2505+P4680</f>
        <v>0</v>
      </c>
      <c r="Q110" s="99"/>
      <c r="R110" s="196">
        <f>R111+R2505+R4680</f>
        <v>6598.5393112979837</v>
      </c>
      <c r="S110" s="99"/>
      <c r="T110" s="197">
        <f>T111+T2505+T4680</f>
        <v>6.8746665799999995</v>
      </c>
      <c r="U110" s="41"/>
      <c r="V110" s="41"/>
      <c r="W110" s="41"/>
      <c r="X110" s="41"/>
      <c r="Y110" s="41"/>
      <c r="Z110" s="41"/>
      <c r="AA110" s="41"/>
      <c r="AB110" s="41"/>
      <c r="AC110" s="41"/>
      <c r="AD110" s="41"/>
      <c r="AE110" s="41"/>
      <c r="AT110" s="20" t="s">
        <v>68</v>
      </c>
      <c r="AU110" s="20" t="s">
        <v>160</v>
      </c>
      <c r="BK110" s="198">
        <f>BK111+BK2505+BK4680</f>
        <v>0</v>
      </c>
    </row>
    <row r="111" s="12" customFormat="1" ht="25.92" customHeight="1">
      <c r="A111" s="12"/>
      <c r="B111" s="199"/>
      <c r="C111" s="200"/>
      <c r="D111" s="201" t="s">
        <v>68</v>
      </c>
      <c r="E111" s="202" t="s">
        <v>191</v>
      </c>
      <c r="F111" s="202" t="s">
        <v>192</v>
      </c>
      <c r="G111" s="200"/>
      <c r="H111" s="200"/>
      <c r="I111" s="203"/>
      <c r="J111" s="204">
        <f>BK111</f>
        <v>0</v>
      </c>
      <c r="K111" s="200"/>
      <c r="L111" s="205"/>
      <c r="M111" s="206"/>
      <c r="N111" s="207"/>
      <c r="O111" s="207"/>
      <c r="P111" s="208">
        <f>P112+P214+P417+P881+P1223+P1250+P2336+P2478+P2501</f>
        <v>0</v>
      </c>
      <c r="Q111" s="207"/>
      <c r="R111" s="208">
        <f>R112+R214+R417+R881+R1223+R1250+R2336+R2478+R2501</f>
        <v>6455.4402138269634</v>
      </c>
      <c r="S111" s="207"/>
      <c r="T111" s="209">
        <f>T112+T214+T417+T881+T1223+T1250+T2336+T2478+T2501</f>
        <v>6.8522665799999993</v>
      </c>
      <c r="U111" s="12"/>
      <c r="V111" s="12"/>
      <c r="W111" s="12"/>
      <c r="X111" s="12"/>
      <c r="Y111" s="12"/>
      <c r="Z111" s="12"/>
      <c r="AA111" s="12"/>
      <c r="AB111" s="12"/>
      <c r="AC111" s="12"/>
      <c r="AD111" s="12"/>
      <c r="AE111" s="12"/>
      <c r="AR111" s="210" t="s">
        <v>76</v>
      </c>
      <c r="AT111" s="211" t="s">
        <v>68</v>
      </c>
      <c r="AU111" s="211" t="s">
        <v>69</v>
      </c>
      <c r="AY111" s="210" t="s">
        <v>193</v>
      </c>
      <c r="BK111" s="212">
        <f>BK112+BK214+BK417+BK881+BK1223+BK1250+BK2336+BK2478+BK2501</f>
        <v>0</v>
      </c>
    </row>
    <row r="112" s="12" customFormat="1" ht="22.8" customHeight="1">
      <c r="A112" s="12"/>
      <c r="B112" s="199"/>
      <c r="C112" s="200"/>
      <c r="D112" s="201" t="s">
        <v>68</v>
      </c>
      <c r="E112" s="213" t="s">
        <v>76</v>
      </c>
      <c r="F112" s="213" t="s">
        <v>194</v>
      </c>
      <c r="G112" s="200"/>
      <c r="H112" s="200"/>
      <c r="I112" s="203"/>
      <c r="J112" s="214">
        <f>BK112</f>
        <v>0</v>
      </c>
      <c r="K112" s="200"/>
      <c r="L112" s="205"/>
      <c r="M112" s="206"/>
      <c r="N112" s="207"/>
      <c r="O112" s="207"/>
      <c r="P112" s="208">
        <f>SUM(P113:P213)</f>
        <v>0</v>
      </c>
      <c r="Q112" s="207"/>
      <c r="R112" s="208">
        <f>SUM(R113:R213)</f>
        <v>1290.787</v>
      </c>
      <c r="S112" s="207"/>
      <c r="T112" s="209">
        <f>SUM(T113:T213)</f>
        <v>0</v>
      </c>
      <c r="U112" s="12"/>
      <c r="V112" s="12"/>
      <c r="W112" s="12"/>
      <c r="X112" s="12"/>
      <c r="Y112" s="12"/>
      <c r="Z112" s="12"/>
      <c r="AA112" s="12"/>
      <c r="AB112" s="12"/>
      <c r="AC112" s="12"/>
      <c r="AD112" s="12"/>
      <c r="AE112" s="12"/>
      <c r="AR112" s="210" t="s">
        <v>76</v>
      </c>
      <c r="AT112" s="211" t="s">
        <v>68</v>
      </c>
      <c r="AU112" s="211" t="s">
        <v>76</v>
      </c>
      <c r="AY112" s="210" t="s">
        <v>193</v>
      </c>
      <c r="BK112" s="212">
        <f>SUM(BK113:BK213)</f>
        <v>0</v>
      </c>
    </row>
    <row r="113" s="2" customFormat="1" ht="21.75" customHeight="1">
      <c r="A113" s="41"/>
      <c r="B113" s="42"/>
      <c r="C113" s="215" t="s">
        <v>76</v>
      </c>
      <c r="D113" s="215" t="s">
        <v>195</v>
      </c>
      <c r="E113" s="216" t="s">
        <v>2698</v>
      </c>
      <c r="F113" s="217" t="s">
        <v>2699</v>
      </c>
      <c r="G113" s="218" t="s">
        <v>198</v>
      </c>
      <c r="H113" s="219">
        <v>237</v>
      </c>
      <c r="I113" s="220"/>
      <c r="J113" s="221">
        <f>ROUND(I113*H113,2)</f>
        <v>0</v>
      </c>
      <c r="K113" s="217" t="s">
        <v>199</v>
      </c>
      <c r="L113" s="47"/>
      <c r="M113" s="222" t="s">
        <v>19</v>
      </c>
      <c r="N113" s="223" t="s">
        <v>40</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200</v>
      </c>
      <c r="AT113" s="226" t="s">
        <v>195</v>
      </c>
      <c r="AU113" s="226" t="s">
        <v>78</v>
      </c>
      <c r="AY113" s="20" t="s">
        <v>193</v>
      </c>
      <c r="BE113" s="227">
        <f>IF(N113="základní",J113,0)</f>
        <v>0</v>
      </c>
      <c r="BF113" s="227">
        <f>IF(N113="snížená",J113,0)</f>
        <v>0</v>
      </c>
      <c r="BG113" s="227">
        <f>IF(N113="zákl. přenesená",J113,0)</f>
        <v>0</v>
      </c>
      <c r="BH113" s="227">
        <f>IF(N113="sníž. přenesená",J113,0)</f>
        <v>0</v>
      </c>
      <c r="BI113" s="227">
        <f>IF(N113="nulová",J113,0)</f>
        <v>0</v>
      </c>
      <c r="BJ113" s="20" t="s">
        <v>76</v>
      </c>
      <c r="BK113" s="227">
        <f>ROUND(I113*H113,2)</f>
        <v>0</v>
      </c>
      <c r="BL113" s="20" t="s">
        <v>200</v>
      </c>
      <c r="BM113" s="226" t="s">
        <v>2700</v>
      </c>
    </row>
    <row r="114" s="2" customFormat="1">
      <c r="A114" s="41"/>
      <c r="B114" s="42"/>
      <c r="C114" s="43"/>
      <c r="D114" s="228" t="s">
        <v>202</v>
      </c>
      <c r="E114" s="43"/>
      <c r="F114" s="229" t="s">
        <v>2701</v>
      </c>
      <c r="G114" s="43"/>
      <c r="H114" s="43"/>
      <c r="I114" s="230"/>
      <c r="J114" s="43"/>
      <c r="K114" s="43"/>
      <c r="L114" s="47"/>
      <c r="M114" s="231"/>
      <c r="N114" s="232"/>
      <c r="O114" s="87"/>
      <c r="P114" s="87"/>
      <c r="Q114" s="87"/>
      <c r="R114" s="87"/>
      <c r="S114" s="87"/>
      <c r="T114" s="88"/>
      <c r="U114" s="41"/>
      <c r="V114" s="41"/>
      <c r="W114" s="41"/>
      <c r="X114" s="41"/>
      <c r="Y114" s="41"/>
      <c r="Z114" s="41"/>
      <c r="AA114" s="41"/>
      <c r="AB114" s="41"/>
      <c r="AC114" s="41"/>
      <c r="AD114" s="41"/>
      <c r="AE114" s="41"/>
      <c r="AT114" s="20" t="s">
        <v>202</v>
      </c>
      <c r="AU114" s="20" t="s">
        <v>78</v>
      </c>
    </row>
    <row r="115" s="2" customFormat="1">
      <c r="A115" s="41"/>
      <c r="B115" s="42"/>
      <c r="C115" s="43"/>
      <c r="D115" s="233" t="s">
        <v>204</v>
      </c>
      <c r="E115" s="43"/>
      <c r="F115" s="234" t="s">
        <v>2702</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204</v>
      </c>
      <c r="AU115" s="20" t="s">
        <v>78</v>
      </c>
    </row>
    <row r="116" s="13" customFormat="1">
      <c r="A116" s="13"/>
      <c r="B116" s="235"/>
      <c r="C116" s="236"/>
      <c r="D116" s="228" t="s">
        <v>206</v>
      </c>
      <c r="E116" s="237" t="s">
        <v>19</v>
      </c>
      <c r="F116" s="238" t="s">
        <v>207</v>
      </c>
      <c r="G116" s="236"/>
      <c r="H116" s="237" t="s">
        <v>19</v>
      </c>
      <c r="I116" s="239"/>
      <c r="J116" s="236"/>
      <c r="K116" s="236"/>
      <c r="L116" s="240"/>
      <c r="M116" s="241"/>
      <c r="N116" s="242"/>
      <c r="O116" s="242"/>
      <c r="P116" s="242"/>
      <c r="Q116" s="242"/>
      <c r="R116" s="242"/>
      <c r="S116" s="242"/>
      <c r="T116" s="243"/>
      <c r="U116" s="13"/>
      <c r="V116" s="13"/>
      <c r="W116" s="13"/>
      <c r="X116" s="13"/>
      <c r="Y116" s="13"/>
      <c r="Z116" s="13"/>
      <c r="AA116" s="13"/>
      <c r="AB116" s="13"/>
      <c r="AC116" s="13"/>
      <c r="AD116" s="13"/>
      <c r="AE116" s="13"/>
      <c r="AT116" s="244" t="s">
        <v>206</v>
      </c>
      <c r="AU116" s="244" t="s">
        <v>78</v>
      </c>
      <c r="AV116" s="13" t="s">
        <v>76</v>
      </c>
      <c r="AW116" s="13" t="s">
        <v>31</v>
      </c>
      <c r="AX116" s="13" t="s">
        <v>69</v>
      </c>
      <c r="AY116" s="244" t="s">
        <v>193</v>
      </c>
    </row>
    <row r="117" s="14" customFormat="1">
      <c r="A117" s="14"/>
      <c r="B117" s="245"/>
      <c r="C117" s="246"/>
      <c r="D117" s="228" t="s">
        <v>206</v>
      </c>
      <c r="E117" s="247" t="s">
        <v>19</v>
      </c>
      <c r="F117" s="248" t="s">
        <v>2703</v>
      </c>
      <c r="G117" s="246"/>
      <c r="H117" s="249">
        <v>237</v>
      </c>
      <c r="I117" s="250"/>
      <c r="J117" s="246"/>
      <c r="K117" s="246"/>
      <c r="L117" s="251"/>
      <c r="M117" s="252"/>
      <c r="N117" s="253"/>
      <c r="O117" s="253"/>
      <c r="P117" s="253"/>
      <c r="Q117" s="253"/>
      <c r="R117" s="253"/>
      <c r="S117" s="253"/>
      <c r="T117" s="254"/>
      <c r="U117" s="14"/>
      <c r="V117" s="14"/>
      <c r="W117" s="14"/>
      <c r="X117" s="14"/>
      <c r="Y117" s="14"/>
      <c r="Z117" s="14"/>
      <c r="AA117" s="14"/>
      <c r="AB117" s="14"/>
      <c r="AC117" s="14"/>
      <c r="AD117" s="14"/>
      <c r="AE117" s="14"/>
      <c r="AT117" s="255" t="s">
        <v>206</v>
      </c>
      <c r="AU117" s="255" t="s">
        <v>78</v>
      </c>
      <c r="AV117" s="14" t="s">
        <v>78</v>
      </c>
      <c r="AW117" s="14" t="s">
        <v>31</v>
      </c>
      <c r="AX117" s="14" t="s">
        <v>76</v>
      </c>
      <c r="AY117" s="255" t="s">
        <v>193</v>
      </c>
    </row>
    <row r="118" s="2" customFormat="1" ht="16.5" customHeight="1">
      <c r="A118" s="41"/>
      <c r="B118" s="42"/>
      <c r="C118" s="215" t="s">
        <v>78</v>
      </c>
      <c r="D118" s="215" t="s">
        <v>195</v>
      </c>
      <c r="E118" s="216" t="s">
        <v>196</v>
      </c>
      <c r="F118" s="217" t="s">
        <v>197</v>
      </c>
      <c r="G118" s="218" t="s">
        <v>198</v>
      </c>
      <c r="H118" s="219">
        <v>45.372</v>
      </c>
      <c r="I118" s="220"/>
      <c r="J118" s="221">
        <f>ROUND(I118*H118,2)</f>
        <v>0</v>
      </c>
      <c r="K118" s="217" t="s">
        <v>199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200</v>
      </c>
      <c r="AT118" s="226" t="s">
        <v>195</v>
      </c>
      <c r="AU118" s="226" t="s">
        <v>78</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2704</v>
      </c>
    </row>
    <row r="119" s="2" customFormat="1">
      <c r="A119" s="41"/>
      <c r="B119" s="42"/>
      <c r="C119" s="43"/>
      <c r="D119" s="228" t="s">
        <v>202</v>
      </c>
      <c r="E119" s="43"/>
      <c r="F119" s="229" t="s">
        <v>203</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78</v>
      </c>
    </row>
    <row r="120" s="2" customFormat="1">
      <c r="A120" s="41"/>
      <c r="B120" s="42"/>
      <c r="C120" s="43"/>
      <c r="D120" s="233" t="s">
        <v>204</v>
      </c>
      <c r="E120" s="43"/>
      <c r="F120" s="234" t="s">
        <v>205</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204</v>
      </c>
      <c r="AU120" s="20" t="s">
        <v>78</v>
      </c>
    </row>
    <row r="121" s="13" customFormat="1">
      <c r="A121" s="13"/>
      <c r="B121" s="235"/>
      <c r="C121" s="236"/>
      <c r="D121" s="228" t="s">
        <v>206</v>
      </c>
      <c r="E121" s="237" t="s">
        <v>19</v>
      </c>
      <c r="F121" s="238" t="s">
        <v>279</v>
      </c>
      <c r="G121" s="236"/>
      <c r="H121" s="237" t="s">
        <v>19</v>
      </c>
      <c r="I121" s="239"/>
      <c r="J121" s="236"/>
      <c r="K121" s="236"/>
      <c r="L121" s="240"/>
      <c r="M121" s="241"/>
      <c r="N121" s="242"/>
      <c r="O121" s="242"/>
      <c r="P121" s="242"/>
      <c r="Q121" s="242"/>
      <c r="R121" s="242"/>
      <c r="S121" s="242"/>
      <c r="T121" s="243"/>
      <c r="U121" s="13"/>
      <c r="V121" s="13"/>
      <c r="W121" s="13"/>
      <c r="X121" s="13"/>
      <c r="Y121" s="13"/>
      <c r="Z121" s="13"/>
      <c r="AA121" s="13"/>
      <c r="AB121" s="13"/>
      <c r="AC121" s="13"/>
      <c r="AD121" s="13"/>
      <c r="AE121" s="13"/>
      <c r="AT121" s="244" t="s">
        <v>206</v>
      </c>
      <c r="AU121" s="244" t="s">
        <v>78</v>
      </c>
      <c r="AV121" s="13" t="s">
        <v>76</v>
      </c>
      <c r="AW121" s="13" t="s">
        <v>31</v>
      </c>
      <c r="AX121" s="13" t="s">
        <v>69</v>
      </c>
      <c r="AY121" s="244" t="s">
        <v>193</v>
      </c>
    </row>
    <row r="122" s="13" customFormat="1">
      <c r="A122" s="13"/>
      <c r="B122" s="235"/>
      <c r="C122" s="236"/>
      <c r="D122" s="228" t="s">
        <v>206</v>
      </c>
      <c r="E122" s="237" t="s">
        <v>19</v>
      </c>
      <c r="F122" s="238" t="s">
        <v>2705</v>
      </c>
      <c r="G122" s="236"/>
      <c r="H122" s="237" t="s">
        <v>19</v>
      </c>
      <c r="I122" s="239"/>
      <c r="J122" s="236"/>
      <c r="K122" s="236"/>
      <c r="L122" s="240"/>
      <c r="M122" s="241"/>
      <c r="N122" s="242"/>
      <c r="O122" s="242"/>
      <c r="P122" s="242"/>
      <c r="Q122" s="242"/>
      <c r="R122" s="242"/>
      <c r="S122" s="242"/>
      <c r="T122" s="243"/>
      <c r="U122" s="13"/>
      <c r="V122" s="13"/>
      <c r="W122" s="13"/>
      <c r="X122" s="13"/>
      <c r="Y122" s="13"/>
      <c r="Z122" s="13"/>
      <c r="AA122" s="13"/>
      <c r="AB122" s="13"/>
      <c r="AC122" s="13"/>
      <c r="AD122" s="13"/>
      <c r="AE122" s="13"/>
      <c r="AT122" s="244" t="s">
        <v>206</v>
      </c>
      <c r="AU122" s="244" t="s">
        <v>78</v>
      </c>
      <c r="AV122" s="13" t="s">
        <v>76</v>
      </c>
      <c r="AW122" s="13" t="s">
        <v>31</v>
      </c>
      <c r="AX122" s="13" t="s">
        <v>69</v>
      </c>
      <c r="AY122" s="244" t="s">
        <v>193</v>
      </c>
    </row>
    <row r="123" s="14" customFormat="1">
      <c r="A123" s="14"/>
      <c r="B123" s="245"/>
      <c r="C123" s="246"/>
      <c r="D123" s="228" t="s">
        <v>206</v>
      </c>
      <c r="E123" s="247" t="s">
        <v>19</v>
      </c>
      <c r="F123" s="248" t="s">
        <v>2706</v>
      </c>
      <c r="G123" s="246"/>
      <c r="H123" s="249">
        <v>5.04</v>
      </c>
      <c r="I123" s="250"/>
      <c r="J123" s="246"/>
      <c r="K123" s="246"/>
      <c r="L123" s="251"/>
      <c r="M123" s="252"/>
      <c r="N123" s="253"/>
      <c r="O123" s="253"/>
      <c r="P123" s="253"/>
      <c r="Q123" s="253"/>
      <c r="R123" s="253"/>
      <c r="S123" s="253"/>
      <c r="T123" s="254"/>
      <c r="U123" s="14"/>
      <c r="V123" s="14"/>
      <c r="W123" s="14"/>
      <c r="X123" s="14"/>
      <c r="Y123" s="14"/>
      <c r="Z123" s="14"/>
      <c r="AA123" s="14"/>
      <c r="AB123" s="14"/>
      <c r="AC123" s="14"/>
      <c r="AD123" s="14"/>
      <c r="AE123" s="14"/>
      <c r="AT123" s="255" t="s">
        <v>206</v>
      </c>
      <c r="AU123" s="255" t="s">
        <v>78</v>
      </c>
      <c r="AV123" s="14" t="s">
        <v>78</v>
      </c>
      <c r="AW123" s="14" t="s">
        <v>31</v>
      </c>
      <c r="AX123" s="14" t="s">
        <v>69</v>
      </c>
      <c r="AY123" s="255" t="s">
        <v>193</v>
      </c>
    </row>
    <row r="124" s="14" customFormat="1">
      <c r="A124" s="14"/>
      <c r="B124" s="245"/>
      <c r="C124" s="246"/>
      <c r="D124" s="228" t="s">
        <v>206</v>
      </c>
      <c r="E124" s="247" t="s">
        <v>19</v>
      </c>
      <c r="F124" s="248" t="s">
        <v>2707</v>
      </c>
      <c r="G124" s="246"/>
      <c r="H124" s="249">
        <v>0.33200000000000002</v>
      </c>
      <c r="I124" s="250"/>
      <c r="J124" s="246"/>
      <c r="K124" s="246"/>
      <c r="L124" s="251"/>
      <c r="M124" s="252"/>
      <c r="N124" s="253"/>
      <c r="O124" s="253"/>
      <c r="P124" s="253"/>
      <c r="Q124" s="253"/>
      <c r="R124" s="253"/>
      <c r="S124" s="253"/>
      <c r="T124" s="254"/>
      <c r="U124" s="14"/>
      <c r="V124" s="14"/>
      <c r="W124" s="14"/>
      <c r="X124" s="14"/>
      <c r="Y124" s="14"/>
      <c r="Z124" s="14"/>
      <c r="AA124" s="14"/>
      <c r="AB124" s="14"/>
      <c r="AC124" s="14"/>
      <c r="AD124" s="14"/>
      <c r="AE124" s="14"/>
      <c r="AT124" s="255" t="s">
        <v>206</v>
      </c>
      <c r="AU124" s="255" t="s">
        <v>78</v>
      </c>
      <c r="AV124" s="14" t="s">
        <v>78</v>
      </c>
      <c r="AW124" s="14" t="s">
        <v>31</v>
      </c>
      <c r="AX124" s="14" t="s">
        <v>69</v>
      </c>
      <c r="AY124" s="255" t="s">
        <v>193</v>
      </c>
    </row>
    <row r="125" s="13" customFormat="1">
      <c r="A125" s="13"/>
      <c r="B125" s="235"/>
      <c r="C125" s="236"/>
      <c r="D125" s="228" t="s">
        <v>206</v>
      </c>
      <c r="E125" s="237" t="s">
        <v>19</v>
      </c>
      <c r="F125" s="238" t="s">
        <v>2708</v>
      </c>
      <c r="G125" s="236"/>
      <c r="H125" s="237" t="s">
        <v>19</v>
      </c>
      <c r="I125" s="239"/>
      <c r="J125" s="236"/>
      <c r="K125" s="236"/>
      <c r="L125" s="240"/>
      <c r="M125" s="241"/>
      <c r="N125" s="242"/>
      <c r="O125" s="242"/>
      <c r="P125" s="242"/>
      <c r="Q125" s="242"/>
      <c r="R125" s="242"/>
      <c r="S125" s="242"/>
      <c r="T125" s="243"/>
      <c r="U125" s="13"/>
      <c r="V125" s="13"/>
      <c r="W125" s="13"/>
      <c r="X125" s="13"/>
      <c r="Y125" s="13"/>
      <c r="Z125" s="13"/>
      <c r="AA125" s="13"/>
      <c r="AB125" s="13"/>
      <c r="AC125" s="13"/>
      <c r="AD125" s="13"/>
      <c r="AE125" s="13"/>
      <c r="AT125" s="244" t="s">
        <v>206</v>
      </c>
      <c r="AU125" s="244" t="s">
        <v>78</v>
      </c>
      <c r="AV125" s="13" t="s">
        <v>76</v>
      </c>
      <c r="AW125" s="13" t="s">
        <v>31</v>
      </c>
      <c r="AX125" s="13" t="s">
        <v>69</v>
      </c>
      <c r="AY125" s="244" t="s">
        <v>193</v>
      </c>
    </row>
    <row r="126" s="14" customFormat="1">
      <c r="A126" s="14"/>
      <c r="B126" s="245"/>
      <c r="C126" s="246"/>
      <c r="D126" s="228" t="s">
        <v>206</v>
      </c>
      <c r="E126" s="247" t="s">
        <v>19</v>
      </c>
      <c r="F126" s="248" t="s">
        <v>321</v>
      </c>
      <c r="G126" s="246"/>
      <c r="H126" s="249">
        <v>40</v>
      </c>
      <c r="I126" s="250"/>
      <c r="J126" s="246"/>
      <c r="K126" s="246"/>
      <c r="L126" s="251"/>
      <c r="M126" s="252"/>
      <c r="N126" s="253"/>
      <c r="O126" s="253"/>
      <c r="P126" s="253"/>
      <c r="Q126" s="253"/>
      <c r="R126" s="253"/>
      <c r="S126" s="253"/>
      <c r="T126" s="254"/>
      <c r="U126" s="14"/>
      <c r="V126" s="14"/>
      <c r="W126" s="14"/>
      <c r="X126" s="14"/>
      <c r="Y126" s="14"/>
      <c r="Z126" s="14"/>
      <c r="AA126" s="14"/>
      <c r="AB126" s="14"/>
      <c r="AC126" s="14"/>
      <c r="AD126" s="14"/>
      <c r="AE126" s="14"/>
      <c r="AT126" s="255" t="s">
        <v>206</v>
      </c>
      <c r="AU126" s="255" t="s">
        <v>78</v>
      </c>
      <c r="AV126" s="14" t="s">
        <v>78</v>
      </c>
      <c r="AW126" s="14" t="s">
        <v>31</v>
      </c>
      <c r="AX126" s="14" t="s">
        <v>69</v>
      </c>
      <c r="AY126" s="255" t="s">
        <v>193</v>
      </c>
    </row>
    <row r="127" s="15" customFormat="1">
      <c r="A127" s="15"/>
      <c r="B127" s="256"/>
      <c r="C127" s="257"/>
      <c r="D127" s="228" t="s">
        <v>206</v>
      </c>
      <c r="E127" s="258" t="s">
        <v>19</v>
      </c>
      <c r="F127" s="259" t="s">
        <v>218</v>
      </c>
      <c r="G127" s="257"/>
      <c r="H127" s="260">
        <v>45.372</v>
      </c>
      <c r="I127" s="261"/>
      <c r="J127" s="257"/>
      <c r="K127" s="257"/>
      <c r="L127" s="262"/>
      <c r="M127" s="263"/>
      <c r="N127" s="264"/>
      <c r="O127" s="264"/>
      <c r="P127" s="264"/>
      <c r="Q127" s="264"/>
      <c r="R127" s="264"/>
      <c r="S127" s="264"/>
      <c r="T127" s="265"/>
      <c r="U127" s="15"/>
      <c r="V127" s="15"/>
      <c r="W127" s="15"/>
      <c r="X127" s="15"/>
      <c r="Y127" s="15"/>
      <c r="Z127" s="15"/>
      <c r="AA127" s="15"/>
      <c r="AB127" s="15"/>
      <c r="AC127" s="15"/>
      <c r="AD127" s="15"/>
      <c r="AE127" s="15"/>
      <c r="AT127" s="266" t="s">
        <v>206</v>
      </c>
      <c r="AU127" s="266" t="s">
        <v>78</v>
      </c>
      <c r="AV127" s="15" t="s">
        <v>200</v>
      </c>
      <c r="AW127" s="15" t="s">
        <v>31</v>
      </c>
      <c r="AX127" s="15" t="s">
        <v>76</v>
      </c>
      <c r="AY127" s="266" t="s">
        <v>193</v>
      </c>
    </row>
    <row r="128" s="2" customFormat="1" ht="16.5" customHeight="1">
      <c r="A128" s="41"/>
      <c r="B128" s="42"/>
      <c r="C128" s="215" t="s">
        <v>219</v>
      </c>
      <c r="D128" s="215" t="s">
        <v>195</v>
      </c>
      <c r="E128" s="216" t="s">
        <v>209</v>
      </c>
      <c r="F128" s="217" t="s">
        <v>210</v>
      </c>
      <c r="G128" s="218" t="s">
        <v>198</v>
      </c>
      <c r="H128" s="219">
        <v>267</v>
      </c>
      <c r="I128" s="220"/>
      <c r="J128" s="221">
        <f>ROUND(I128*H128,2)</f>
        <v>0</v>
      </c>
      <c r="K128" s="217" t="s">
        <v>199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78</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2709</v>
      </c>
    </row>
    <row r="129" s="2" customFormat="1">
      <c r="A129" s="41"/>
      <c r="B129" s="42"/>
      <c r="C129" s="43"/>
      <c r="D129" s="228" t="s">
        <v>202</v>
      </c>
      <c r="E129" s="43"/>
      <c r="F129" s="229" t="s">
        <v>212</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78</v>
      </c>
    </row>
    <row r="130" s="2" customFormat="1">
      <c r="A130" s="41"/>
      <c r="B130" s="42"/>
      <c r="C130" s="43"/>
      <c r="D130" s="233" t="s">
        <v>204</v>
      </c>
      <c r="E130" s="43"/>
      <c r="F130" s="234" t="s">
        <v>213</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204</v>
      </c>
      <c r="AU130" s="20" t="s">
        <v>78</v>
      </c>
    </row>
    <row r="131" s="13" customFormat="1">
      <c r="A131" s="13"/>
      <c r="B131" s="235"/>
      <c r="C131" s="236"/>
      <c r="D131" s="228" t="s">
        <v>206</v>
      </c>
      <c r="E131" s="237" t="s">
        <v>19</v>
      </c>
      <c r="F131" s="238" t="s">
        <v>279</v>
      </c>
      <c r="G131" s="236"/>
      <c r="H131" s="237" t="s">
        <v>19</v>
      </c>
      <c r="I131" s="239"/>
      <c r="J131" s="236"/>
      <c r="K131" s="236"/>
      <c r="L131" s="240"/>
      <c r="M131" s="241"/>
      <c r="N131" s="242"/>
      <c r="O131" s="242"/>
      <c r="P131" s="242"/>
      <c r="Q131" s="242"/>
      <c r="R131" s="242"/>
      <c r="S131" s="242"/>
      <c r="T131" s="243"/>
      <c r="U131" s="13"/>
      <c r="V131" s="13"/>
      <c r="W131" s="13"/>
      <c r="X131" s="13"/>
      <c r="Y131" s="13"/>
      <c r="Z131" s="13"/>
      <c r="AA131" s="13"/>
      <c r="AB131" s="13"/>
      <c r="AC131" s="13"/>
      <c r="AD131" s="13"/>
      <c r="AE131" s="13"/>
      <c r="AT131" s="244" t="s">
        <v>206</v>
      </c>
      <c r="AU131" s="244" t="s">
        <v>78</v>
      </c>
      <c r="AV131" s="13" t="s">
        <v>76</v>
      </c>
      <c r="AW131" s="13" t="s">
        <v>31</v>
      </c>
      <c r="AX131" s="13" t="s">
        <v>69</v>
      </c>
      <c r="AY131" s="244" t="s">
        <v>193</v>
      </c>
    </row>
    <row r="132" s="14" customFormat="1">
      <c r="A132" s="14"/>
      <c r="B132" s="245"/>
      <c r="C132" s="246"/>
      <c r="D132" s="228" t="s">
        <v>206</v>
      </c>
      <c r="E132" s="247" t="s">
        <v>19</v>
      </c>
      <c r="F132" s="248" t="s">
        <v>2710</v>
      </c>
      <c r="G132" s="246"/>
      <c r="H132" s="249">
        <v>40.799999999999997</v>
      </c>
      <c r="I132" s="250"/>
      <c r="J132" s="246"/>
      <c r="K132" s="246"/>
      <c r="L132" s="251"/>
      <c r="M132" s="252"/>
      <c r="N132" s="253"/>
      <c r="O132" s="253"/>
      <c r="P132" s="253"/>
      <c r="Q132" s="253"/>
      <c r="R132" s="253"/>
      <c r="S132" s="253"/>
      <c r="T132" s="254"/>
      <c r="U132" s="14"/>
      <c r="V132" s="14"/>
      <c r="W132" s="14"/>
      <c r="X132" s="14"/>
      <c r="Y132" s="14"/>
      <c r="Z132" s="14"/>
      <c r="AA132" s="14"/>
      <c r="AB132" s="14"/>
      <c r="AC132" s="14"/>
      <c r="AD132" s="14"/>
      <c r="AE132" s="14"/>
      <c r="AT132" s="255" t="s">
        <v>206</v>
      </c>
      <c r="AU132" s="255" t="s">
        <v>78</v>
      </c>
      <c r="AV132" s="14" t="s">
        <v>78</v>
      </c>
      <c r="AW132" s="14" t="s">
        <v>31</v>
      </c>
      <c r="AX132" s="14" t="s">
        <v>69</v>
      </c>
      <c r="AY132" s="255" t="s">
        <v>193</v>
      </c>
    </row>
    <row r="133" s="14" customFormat="1">
      <c r="A133" s="14"/>
      <c r="B133" s="245"/>
      <c r="C133" s="246"/>
      <c r="D133" s="228" t="s">
        <v>206</v>
      </c>
      <c r="E133" s="247" t="s">
        <v>19</v>
      </c>
      <c r="F133" s="248" t="s">
        <v>2711</v>
      </c>
      <c r="G133" s="246"/>
      <c r="H133" s="249">
        <v>72.799999999999997</v>
      </c>
      <c r="I133" s="250"/>
      <c r="J133" s="246"/>
      <c r="K133" s="246"/>
      <c r="L133" s="251"/>
      <c r="M133" s="252"/>
      <c r="N133" s="253"/>
      <c r="O133" s="253"/>
      <c r="P133" s="253"/>
      <c r="Q133" s="253"/>
      <c r="R133" s="253"/>
      <c r="S133" s="253"/>
      <c r="T133" s="254"/>
      <c r="U133" s="14"/>
      <c r="V133" s="14"/>
      <c r="W133" s="14"/>
      <c r="X133" s="14"/>
      <c r="Y133" s="14"/>
      <c r="Z133" s="14"/>
      <c r="AA133" s="14"/>
      <c r="AB133" s="14"/>
      <c r="AC133" s="14"/>
      <c r="AD133" s="14"/>
      <c r="AE133" s="14"/>
      <c r="AT133" s="255" t="s">
        <v>206</v>
      </c>
      <c r="AU133" s="255" t="s">
        <v>78</v>
      </c>
      <c r="AV133" s="14" t="s">
        <v>78</v>
      </c>
      <c r="AW133" s="14" t="s">
        <v>31</v>
      </c>
      <c r="AX133" s="14" t="s">
        <v>69</v>
      </c>
      <c r="AY133" s="255" t="s">
        <v>193</v>
      </c>
    </row>
    <row r="134" s="14" customFormat="1">
      <c r="A134" s="14"/>
      <c r="B134" s="245"/>
      <c r="C134" s="246"/>
      <c r="D134" s="228" t="s">
        <v>206</v>
      </c>
      <c r="E134" s="247" t="s">
        <v>19</v>
      </c>
      <c r="F134" s="248" t="s">
        <v>2712</v>
      </c>
      <c r="G134" s="246"/>
      <c r="H134" s="249">
        <v>49.399999999999999</v>
      </c>
      <c r="I134" s="250"/>
      <c r="J134" s="246"/>
      <c r="K134" s="246"/>
      <c r="L134" s="251"/>
      <c r="M134" s="252"/>
      <c r="N134" s="253"/>
      <c r="O134" s="253"/>
      <c r="P134" s="253"/>
      <c r="Q134" s="253"/>
      <c r="R134" s="253"/>
      <c r="S134" s="253"/>
      <c r="T134" s="254"/>
      <c r="U134" s="14"/>
      <c r="V134" s="14"/>
      <c r="W134" s="14"/>
      <c r="X134" s="14"/>
      <c r="Y134" s="14"/>
      <c r="Z134" s="14"/>
      <c r="AA134" s="14"/>
      <c r="AB134" s="14"/>
      <c r="AC134" s="14"/>
      <c r="AD134" s="14"/>
      <c r="AE134" s="14"/>
      <c r="AT134" s="255" t="s">
        <v>206</v>
      </c>
      <c r="AU134" s="255" t="s">
        <v>78</v>
      </c>
      <c r="AV134" s="14" t="s">
        <v>78</v>
      </c>
      <c r="AW134" s="14" t="s">
        <v>31</v>
      </c>
      <c r="AX134" s="14" t="s">
        <v>69</v>
      </c>
      <c r="AY134" s="255" t="s">
        <v>193</v>
      </c>
    </row>
    <row r="135" s="14" customFormat="1">
      <c r="A135" s="14"/>
      <c r="B135" s="245"/>
      <c r="C135" s="246"/>
      <c r="D135" s="228" t="s">
        <v>206</v>
      </c>
      <c r="E135" s="247" t="s">
        <v>19</v>
      </c>
      <c r="F135" s="248" t="s">
        <v>2713</v>
      </c>
      <c r="G135" s="246"/>
      <c r="H135" s="249">
        <v>104</v>
      </c>
      <c r="I135" s="250"/>
      <c r="J135" s="246"/>
      <c r="K135" s="246"/>
      <c r="L135" s="251"/>
      <c r="M135" s="252"/>
      <c r="N135" s="253"/>
      <c r="O135" s="253"/>
      <c r="P135" s="253"/>
      <c r="Q135" s="253"/>
      <c r="R135" s="253"/>
      <c r="S135" s="253"/>
      <c r="T135" s="254"/>
      <c r="U135" s="14"/>
      <c r="V135" s="14"/>
      <c r="W135" s="14"/>
      <c r="X135" s="14"/>
      <c r="Y135" s="14"/>
      <c r="Z135" s="14"/>
      <c r="AA135" s="14"/>
      <c r="AB135" s="14"/>
      <c r="AC135" s="14"/>
      <c r="AD135" s="14"/>
      <c r="AE135" s="14"/>
      <c r="AT135" s="255" t="s">
        <v>206</v>
      </c>
      <c r="AU135" s="255" t="s">
        <v>78</v>
      </c>
      <c r="AV135" s="14" t="s">
        <v>78</v>
      </c>
      <c r="AW135" s="14" t="s">
        <v>31</v>
      </c>
      <c r="AX135" s="14" t="s">
        <v>69</v>
      </c>
      <c r="AY135" s="255" t="s">
        <v>193</v>
      </c>
    </row>
    <row r="136" s="15" customFormat="1">
      <c r="A136" s="15"/>
      <c r="B136" s="256"/>
      <c r="C136" s="257"/>
      <c r="D136" s="228" t="s">
        <v>206</v>
      </c>
      <c r="E136" s="258" t="s">
        <v>19</v>
      </c>
      <c r="F136" s="259" t="s">
        <v>218</v>
      </c>
      <c r="G136" s="257"/>
      <c r="H136" s="260">
        <v>267</v>
      </c>
      <c r="I136" s="261"/>
      <c r="J136" s="257"/>
      <c r="K136" s="257"/>
      <c r="L136" s="262"/>
      <c r="M136" s="263"/>
      <c r="N136" s="264"/>
      <c r="O136" s="264"/>
      <c r="P136" s="264"/>
      <c r="Q136" s="264"/>
      <c r="R136" s="264"/>
      <c r="S136" s="264"/>
      <c r="T136" s="265"/>
      <c r="U136" s="15"/>
      <c r="V136" s="15"/>
      <c r="W136" s="15"/>
      <c r="X136" s="15"/>
      <c r="Y136" s="15"/>
      <c r="Z136" s="15"/>
      <c r="AA136" s="15"/>
      <c r="AB136" s="15"/>
      <c r="AC136" s="15"/>
      <c r="AD136" s="15"/>
      <c r="AE136" s="15"/>
      <c r="AT136" s="266" t="s">
        <v>206</v>
      </c>
      <c r="AU136" s="266" t="s">
        <v>78</v>
      </c>
      <c r="AV136" s="15" t="s">
        <v>200</v>
      </c>
      <c r="AW136" s="15" t="s">
        <v>31</v>
      </c>
      <c r="AX136" s="15" t="s">
        <v>76</v>
      </c>
      <c r="AY136" s="266" t="s">
        <v>193</v>
      </c>
    </row>
    <row r="137" s="2" customFormat="1" ht="21.75" customHeight="1">
      <c r="A137" s="41"/>
      <c r="B137" s="42"/>
      <c r="C137" s="215" t="s">
        <v>200</v>
      </c>
      <c r="D137" s="215" t="s">
        <v>195</v>
      </c>
      <c r="E137" s="216" t="s">
        <v>2714</v>
      </c>
      <c r="F137" s="217" t="s">
        <v>2715</v>
      </c>
      <c r="G137" s="218" t="s">
        <v>198</v>
      </c>
      <c r="H137" s="219">
        <v>767.726</v>
      </c>
      <c r="I137" s="220"/>
      <c r="J137" s="221">
        <f>ROUND(I137*H137,2)</f>
        <v>0</v>
      </c>
      <c r="K137" s="217" t="s">
        <v>199</v>
      </c>
      <c r="L137" s="47"/>
      <c r="M137" s="222" t="s">
        <v>19</v>
      </c>
      <c r="N137" s="223" t="s">
        <v>40</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200</v>
      </c>
      <c r="AT137" s="226" t="s">
        <v>195</v>
      </c>
      <c r="AU137" s="226" t="s">
        <v>78</v>
      </c>
      <c r="AY137" s="20" t="s">
        <v>193</v>
      </c>
      <c r="BE137" s="227">
        <f>IF(N137="základní",J137,0)</f>
        <v>0</v>
      </c>
      <c r="BF137" s="227">
        <f>IF(N137="snížená",J137,0)</f>
        <v>0</v>
      </c>
      <c r="BG137" s="227">
        <f>IF(N137="zákl. přenesená",J137,0)</f>
        <v>0</v>
      </c>
      <c r="BH137" s="227">
        <f>IF(N137="sníž. přenesená",J137,0)</f>
        <v>0</v>
      </c>
      <c r="BI137" s="227">
        <f>IF(N137="nulová",J137,0)</f>
        <v>0</v>
      </c>
      <c r="BJ137" s="20" t="s">
        <v>76</v>
      </c>
      <c r="BK137" s="227">
        <f>ROUND(I137*H137,2)</f>
        <v>0</v>
      </c>
      <c r="BL137" s="20" t="s">
        <v>200</v>
      </c>
      <c r="BM137" s="226" t="s">
        <v>2716</v>
      </c>
    </row>
    <row r="138" s="2" customFormat="1">
      <c r="A138" s="41"/>
      <c r="B138" s="42"/>
      <c r="C138" s="43"/>
      <c r="D138" s="228" t="s">
        <v>202</v>
      </c>
      <c r="E138" s="43"/>
      <c r="F138" s="229" t="s">
        <v>2717</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202</v>
      </c>
      <c r="AU138" s="20" t="s">
        <v>78</v>
      </c>
    </row>
    <row r="139" s="2" customFormat="1">
      <c r="A139" s="41"/>
      <c r="B139" s="42"/>
      <c r="C139" s="43"/>
      <c r="D139" s="233" t="s">
        <v>204</v>
      </c>
      <c r="E139" s="43"/>
      <c r="F139" s="234" t="s">
        <v>2718</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204</v>
      </c>
      <c r="AU139" s="20" t="s">
        <v>78</v>
      </c>
    </row>
    <row r="140" s="13" customFormat="1">
      <c r="A140" s="13"/>
      <c r="B140" s="235"/>
      <c r="C140" s="236"/>
      <c r="D140" s="228" t="s">
        <v>206</v>
      </c>
      <c r="E140" s="237" t="s">
        <v>19</v>
      </c>
      <c r="F140" s="238" t="s">
        <v>279</v>
      </c>
      <c r="G140" s="236"/>
      <c r="H140" s="237" t="s">
        <v>19</v>
      </c>
      <c r="I140" s="239"/>
      <c r="J140" s="236"/>
      <c r="K140" s="236"/>
      <c r="L140" s="240"/>
      <c r="M140" s="241"/>
      <c r="N140" s="242"/>
      <c r="O140" s="242"/>
      <c r="P140" s="242"/>
      <c r="Q140" s="242"/>
      <c r="R140" s="242"/>
      <c r="S140" s="242"/>
      <c r="T140" s="243"/>
      <c r="U140" s="13"/>
      <c r="V140" s="13"/>
      <c r="W140" s="13"/>
      <c r="X140" s="13"/>
      <c r="Y140" s="13"/>
      <c r="Z140" s="13"/>
      <c r="AA140" s="13"/>
      <c r="AB140" s="13"/>
      <c r="AC140" s="13"/>
      <c r="AD140" s="13"/>
      <c r="AE140" s="13"/>
      <c r="AT140" s="244" t="s">
        <v>206</v>
      </c>
      <c r="AU140" s="244" t="s">
        <v>78</v>
      </c>
      <c r="AV140" s="13" t="s">
        <v>76</v>
      </c>
      <c r="AW140" s="13" t="s">
        <v>31</v>
      </c>
      <c r="AX140" s="13" t="s">
        <v>69</v>
      </c>
      <c r="AY140" s="244" t="s">
        <v>193</v>
      </c>
    </row>
    <row r="141" s="14" customFormat="1">
      <c r="A141" s="14"/>
      <c r="B141" s="245"/>
      <c r="C141" s="246"/>
      <c r="D141" s="228" t="s">
        <v>206</v>
      </c>
      <c r="E141" s="247" t="s">
        <v>19</v>
      </c>
      <c r="F141" s="248" t="s">
        <v>2719</v>
      </c>
      <c r="G141" s="246"/>
      <c r="H141" s="249">
        <v>372</v>
      </c>
      <c r="I141" s="250"/>
      <c r="J141" s="246"/>
      <c r="K141" s="246"/>
      <c r="L141" s="251"/>
      <c r="M141" s="252"/>
      <c r="N141" s="253"/>
      <c r="O141" s="253"/>
      <c r="P141" s="253"/>
      <c r="Q141" s="253"/>
      <c r="R141" s="253"/>
      <c r="S141" s="253"/>
      <c r="T141" s="254"/>
      <c r="U141" s="14"/>
      <c r="V141" s="14"/>
      <c r="W141" s="14"/>
      <c r="X141" s="14"/>
      <c r="Y141" s="14"/>
      <c r="Z141" s="14"/>
      <c r="AA141" s="14"/>
      <c r="AB141" s="14"/>
      <c r="AC141" s="14"/>
      <c r="AD141" s="14"/>
      <c r="AE141" s="14"/>
      <c r="AT141" s="255" t="s">
        <v>206</v>
      </c>
      <c r="AU141" s="255" t="s">
        <v>78</v>
      </c>
      <c r="AV141" s="14" t="s">
        <v>78</v>
      </c>
      <c r="AW141" s="14" t="s">
        <v>31</v>
      </c>
      <c r="AX141" s="14" t="s">
        <v>69</v>
      </c>
      <c r="AY141" s="255" t="s">
        <v>193</v>
      </c>
    </row>
    <row r="142" s="14" customFormat="1">
      <c r="A142" s="14"/>
      <c r="B142" s="245"/>
      <c r="C142" s="246"/>
      <c r="D142" s="228" t="s">
        <v>206</v>
      </c>
      <c r="E142" s="247" t="s">
        <v>19</v>
      </c>
      <c r="F142" s="248" t="s">
        <v>2720</v>
      </c>
      <c r="G142" s="246"/>
      <c r="H142" s="249">
        <v>156</v>
      </c>
      <c r="I142" s="250"/>
      <c r="J142" s="246"/>
      <c r="K142" s="246"/>
      <c r="L142" s="251"/>
      <c r="M142" s="252"/>
      <c r="N142" s="253"/>
      <c r="O142" s="253"/>
      <c r="P142" s="253"/>
      <c r="Q142" s="253"/>
      <c r="R142" s="253"/>
      <c r="S142" s="253"/>
      <c r="T142" s="254"/>
      <c r="U142" s="14"/>
      <c r="V142" s="14"/>
      <c r="W142" s="14"/>
      <c r="X142" s="14"/>
      <c r="Y142" s="14"/>
      <c r="Z142" s="14"/>
      <c r="AA142" s="14"/>
      <c r="AB142" s="14"/>
      <c r="AC142" s="14"/>
      <c r="AD142" s="14"/>
      <c r="AE142" s="14"/>
      <c r="AT142" s="255" t="s">
        <v>206</v>
      </c>
      <c r="AU142" s="255" t="s">
        <v>78</v>
      </c>
      <c r="AV142" s="14" t="s">
        <v>78</v>
      </c>
      <c r="AW142" s="14" t="s">
        <v>31</v>
      </c>
      <c r="AX142" s="14" t="s">
        <v>69</v>
      </c>
      <c r="AY142" s="255" t="s">
        <v>193</v>
      </c>
    </row>
    <row r="143" s="14" customFormat="1">
      <c r="A143" s="14"/>
      <c r="B143" s="245"/>
      <c r="C143" s="246"/>
      <c r="D143" s="228" t="s">
        <v>206</v>
      </c>
      <c r="E143" s="247" t="s">
        <v>19</v>
      </c>
      <c r="F143" s="248" t="s">
        <v>2721</v>
      </c>
      <c r="G143" s="246"/>
      <c r="H143" s="249">
        <v>139.5</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206</v>
      </c>
      <c r="AU143" s="255" t="s">
        <v>78</v>
      </c>
      <c r="AV143" s="14" t="s">
        <v>78</v>
      </c>
      <c r="AW143" s="14" t="s">
        <v>31</v>
      </c>
      <c r="AX143" s="14" t="s">
        <v>69</v>
      </c>
      <c r="AY143" s="255" t="s">
        <v>193</v>
      </c>
    </row>
    <row r="144" s="14" customFormat="1">
      <c r="A144" s="14"/>
      <c r="B144" s="245"/>
      <c r="C144" s="246"/>
      <c r="D144" s="228" t="s">
        <v>206</v>
      </c>
      <c r="E144" s="247" t="s">
        <v>19</v>
      </c>
      <c r="F144" s="248" t="s">
        <v>2722</v>
      </c>
      <c r="G144" s="246"/>
      <c r="H144" s="249">
        <v>57</v>
      </c>
      <c r="I144" s="250"/>
      <c r="J144" s="246"/>
      <c r="K144" s="246"/>
      <c r="L144" s="251"/>
      <c r="M144" s="252"/>
      <c r="N144" s="253"/>
      <c r="O144" s="253"/>
      <c r="P144" s="253"/>
      <c r="Q144" s="253"/>
      <c r="R144" s="253"/>
      <c r="S144" s="253"/>
      <c r="T144" s="254"/>
      <c r="U144" s="14"/>
      <c r="V144" s="14"/>
      <c r="W144" s="14"/>
      <c r="X144" s="14"/>
      <c r="Y144" s="14"/>
      <c r="Z144" s="14"/>
      <c r="AA144" s="14"/>
      <c r="AB144" s="14"/>
      <c r="AC144" s="14"/>
      <c r="AD144" s="14"/>
      <c r="AE144" s="14"/>
      <c r="AT144" s="255" t="s">
        <v>206</v>
      </c>
      <c r="AU144" s="255" t="s">
        <v>78</v>
      </c>
      <c r="AV144" s="14" t="s">
        <v>78</v>
      </c>
      <c r="AW144" s="14" t="s">
        <v>31</v>
      </c>
      <c r="AX144" s="14" t="s">
        <v>69</v>
      </c>
      <c r="AY144" s="255" t="s">
        <v>193</v>
      </c>
    </row>
    <row r="145" s="14" customFormat="1">
      <c r="A145" s="14"/>
      <c r="B145" s="245"/>
      <c r="C145" s="246"/>
      <c r="D145" s="228" t="s">
        <v>206</v>
      </c>
      <c r="E145" s="247" t="s">
        <v>19</v>
      </c>
      <c r="F145" s="248" t="s">
        <v>2723</v>
      </c>
      <c r="G145" s="246"/>
      <c r="H145" s="249">
        <v>15.4</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206</v>
      </c>
      <c r="AU145" s="255" t="s">
        <v>78</v>
      </c>
      <c r="AV145" s="14" t="s">
        <v>78</v>
      </c>
      <c r="AW145" s="14" t="s">
        <v>31</v>
      </c>
      <c r="AX145" s="14" t="s">
        <v>69</v>
      </c>
      <c r="AY145" s="255" t="s">
        <v>193</v>
      </c>
    </row>
    <row r="146" s="14" customFormat="1">
      <c r="A146" s="14"/>
      <c r="B146" s="245"/>
      <c r="C146" s="246"/>
      <c r="D146" s="228" t="s">
        <v>206</v>
      </c>
      <c r="E146" s="247" t="s">
        <v>19</v>
      </c>
      <c r="F146" s="248" t="s">
        <v>1658</v>
      </c>
      <c r="G146" s="246"/>
      <c r="H146" s="249">
        <v>3.6000000000000001</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206</v>
      </c>
      <c r="AU146" s="255" t="s">
        <v>78</v>
      </c>
      <c r="AV146" s="14" t="s">
        <v>78</v>
      </c>
      <c r="AW146" s="14" t="s">
        <v>31</v>
      </c>
      <c r="AX146" s="14" t="s">
        <v>69</v>
      </c>
      <c r="AY146" s="255" t="s">
        <v>193</v>
      </c>
    </row>
    <row r="147" s="14" customFormat="1">
      <c r="A147" s="14"/>
      <c r="B147" s="245"/>
      <c r="C147" s="246"/>
      <c r="D147" s="228" t="s">
        <v>206</v>
      </c>
      <c r="E147" s="247" t="s">
        <v>19</v>
      </c>
      <c r="F147" s="248" t="s">
        <v>2724</v>
      </c>
      <c r="G147" s="246"/>
      <c r="H147" s="249">
        <v>15.6</v>
      </c>
      <c r="I147" s="250"/>
      <c r="J147" s="246"/>
      <c r="K147" s="246"/>
      <c r="L147" s="251"/>
      <c r="M147" s="252"/>
      <c r="N147" s="253"/>
      <c r="O147" s="253"/>
      <c r="P147" s="253"/>
      <c r="Q147" s="253"/>
      <c r="R147" s="253"/>
      <c r="S147" s="253"/>
      <c r="T147" s="254"/>
      <c r="U147" s="14"/>
      <c r="V147" s="14"/>
      <c r="W147" s="14"/>
      <c r="X147" s="14"/>
      <c r="Y147" s="14"/>
      <c r="Z147" s="14"/>
      <c r="AA147" s="14"/>
      <c r="AB147" s="14"/>
      <c r="AC147" s="14"/>
      <c r="AD147" s="14"/>
      <c r="AE147" s="14"/>
      <c r="AT147" s="255" t="s">
        <v>206</v>
      </c>
      <c r="AU147" s="255" t="s">
        <v>78</v>
      </c>
      <c r="AV147" s="14" t="s">
        <v>78</v>
      </c>
      <c r="AW147" s="14" t="s">
        <v>31</v>
      </c>
      <c r="AX147" s="14" t="s">
        <v>69</v>
      </c>
      <c r="AY147" s="255" t="s">
        <v>193</v>
      </c>
    </row>
    <row r="148" s="14" customFormat="1">
      <c r="A148" s="14"/>
      <c r="B148" s="245"/>
      <c r="C148" s="246"/>
      <c r="D148" s="228" t="s">
        <v>206</v>
      </c>
      <c r="E148" s="247" t="s">
        <v>19</v>
      </c>
      <c r="F148" s="248" t="s">
        <v>2725</v>
      </c>
      <c r="G148" s="246"/>
      <c r="H148" s="249">
        <v>3.3999999999999999</v>
      </c>
      <c r="I148" s="250"/>
      <c r="J148" s="246"/>
      <c r="K148" s="246"/>
      <c r="L148" s="251"/>
      <c r="M148" s="252"/>
      <c r="N148" s="253"/>
      <c r="O148" s="253"/>
      <c r="P148" s="253"/>
      <c r="Q148" s="253"/>
      <c r="R148" s="253"/>
      <c r="S148" s="253"/>
      <c r="T148" s="254"/>
      <c r="U148" s="14"/>
      <c r="V148" s="14"/>
      <c r="W148" s="14"/>
      <c r="X148" s="14"/>
      <c r="Y148" s="14"/>
      <c r="Z148" s="14"/>
      <c r="AA148" s="14"/>
      <c r="AB148" s="14"/>
      <c r="AC148" s="14"/>
      <c r="AD148" s="14"/>
      <c r="AE148" s="14"/>
      <c r="AT148" s="255" t="s">
        <v>206</v>
      </c>
      <c r="AU148" s="255" t="s">
        <v>78</v>
      </c>
      <c r="AV148" s="14" t="s">
        <v>78</v>
      </c>
      <c r="AW148" s="14" t="s">
        <v>31</v>
      </c>
      <c r="AX148" s="14" t="s">
        <v>69</v>
      </c>
      <c r="AY148" s="255" t="s">
        <v>193</v>
      </c>
    </row>
    <row r="149" s="14" customFormat="1">
      <c r="A149" s="14"/>
      <c r="B149" s="245"/>
      <c r="C149" s="246"/>
      <c r="D149" s="228" t="s">
        <v>206</v>
      </c>
      <c r="E149" s="247" t="s">
        <v>19</v>
      </c>
      <c r="F149" s="248" t="s">
        <v>2726</v>
      </c>
      <c r="G149" s="246"/>
      <c r="H149" s="249">
        <v>3.1200000000000001</v>
      </c>
      <c r="I149" s="250"/>
      <c r="J149" s="246"/>
      <c r="K149" s="246"/>
      <c r="L149" s="251"/>
      <c r="M149" s="252"/>
      <c r="N149" s="253"/>
      <c r="O149" s="253"/>
      <c r="P149" s="253"/>
      <c r="Q149" s="253"/>
      <c r="R149" s="253"/>
      <c r="S149" s="253"/>
      <c r="T149" s="254"/>
      <c r="U149" s="14"/>
      <c r="V149" s="14"/>
      <c r="W149" s="14"/>
      <c r="X149" s="14"/>
      <c r="Y149" s="14"/>
      <c r="Z149" s="14"/>
      <c r="AA149" s="14"/>
      <c r="AB149" s="14"/>
      <c r="AC149" s="14"/>
      <c r="AD149" s="14"/>
      <c r="AE149" s="14"/>
      <c r="AT149" s="255" t="s">
        <v>206</v>
      </c>
      <c r="AU149" s="255" t="s">
        <v>78</v>
      </c>
      <c r="AV149" s="14" t="s">
        <v>78</v>
      </c>
      <c r="AW149" s="14" t="s">
        <v>31</v>
      </c>
      <c r="AX149" s="14" t="s">
        <v>69</v>
      </c>
      <c r="AY149" s="255" t="s">
        <v>193</v>
      </c>
    </row>
    <row r="150" s="14" customFormat="1">
      <c r="A150" s="14"/>
      <c r="B150" s="245"/>
      <c r="C150" s="246"/>
      <c r="D150" s="228" t="s">
        <v>206</v>
      </c>
      <c r="E150" s="247" t="s">
        <v>19</v>
      </c>
      <c r="F150" s="248" t="s">
        <v>2727</v>
      </c>
      <c r="G150" s="246"/>
      <c r="H150" s="249">
        <v>2.1059999999999999</v>
      </c>
      <c r="I150" s="250"/>
      <c r="J150" s="246"/>
      <c r="K150" s="246"/>
      <c r="L150" s="251"/>
      <c r="M150" s="252"/>
      <c r="N150" s="253"/>
      <c r="O150" s="253"/>
      <c r="P150" s="253"/>
      <c r="Q150" s="253"/>
      <c r="R150" s="253"/>
      <c r="S150" s="253"/>
      <c r="T150" s="254"/>
      <c r="U150" s="14"/>
      <c r="V150" s="14"/>
      <c r="W150" s="14"/>
      <c r="X150" s="14"/>
      <c r="Y150" s="14"/>
      <c r="Z150" s="14"/>
      <c r="AA150" s="14"/>
      <c r="AB150" s="14"/>
      <c r="AC150" s="14"/>
      <c r="AD150" s="14"/>
      <c r="AE150" s="14"/>
      <c r="AT150" s="255" t="s">
        <v>206</v>
      </c>
      <c r="AU150" s="255" t="s">
        <v>78</v>
      </c>
      <c r="AV150" s="14" t="s">
        <v>78</v>
      </c>
      <c r="AW150" s="14" t="s">
        <v>31</v>
      </c>
      <c r="AX150" s="14" t="s">
        <v>69</v>
      </c>
      <c r="AY150" s="255" t="s">
        <v>193</v>
      </c>
    </row>
    <row r="151" s="15" customFormat="1">
      <c r="A151" s="15"/>
      <c r="B151" s="256"/>
      <c r="C151" s="257"/>
      <c r="D151" s="228" t="s">
        <v>206</v>
      </c>
      <c r="E151" s="258" t="s">
        <v>19</v>
      </c>
      <c r="F151" s="259" t="s">
        <v>218</v>
      </c>
      <c r="G151" s="257"/>
      <c r="H151" s="260">
        <v>767.726</v>
      </c>
      <c r="I151" s="261"/>
      <c r="J151" s="257"/>
      <c r="K151" s="257"/>
      <c r="L151" s="262"/>
      <c r="M151" s="263"/>
      <c r="N151" s="264"/>
      <c r="O151" s="264"/>
      <c r="P151" s="264"/>
      <c r="Q151" s="264"/>
      <c r="R151" s="264"/>
      <c r="S151" s="264"/>
      <c r="T151" s="265"/>
      <c r="U151" s="15"/>
      <c r="V151" s="15"/>
      <c r="W151" s="15"/>
      <c r="X151" s="15"/>
      <c r="Y151" s="15"/>
      <c r="Z151" s="15"/>
      <c r="AA151" s="15"/>
      <c r="AB151" s="15"/>
      <c r="AC151" s="15"/>
      <c r="AD151" s="15"/>
      <c r="AE151" s="15"/>
      <c r="AT151" s="266" t="s">
        <v>206</v>
      </c>
      <c r="AU151" s="266" t="s">
        <v>78</v>
      </c>
      <c r="AV151" s="15" t="s">
        <v>200</v>
      </c>
      <c r="AW151" s="15" t="s">
        <v>31</v>
      </c>
      <c r="AX151" s="15" t="s">
        <v>76</v>
      </c>
      <c r="AY151" s="266" t="s">
        <v>193</v>
      </c>
    </row>
    <row r="152" s="2" customFormat="1" ht="21.75" customHeight="1">
      <c r="A152" s="41"/>
      <c r="B152" s="42"/>
      <c r="C152" s="215" t="s">
        <v>245</v>
      </c>
      <c r="D152" s="215" t="s">
        <v>195</v>
      </c>
      <c r="E152" s="216" t="s">
        <v>220</v>
      </c>
      <c r="F152" s="217" t="s">
        <v>221</v>
      </c>
      <c r="G152" s="218" t="s">
        <v>198</v>
      </c>
      <c r="H152" s="219">
        <v>1486.1300000000001</v>
      </c>
      <c r="I152" s="220"/>
      <c r="J152" s="221">
        <f>ROUND(I152*H152,2)</f>
        <v>0</v>
      </c>
      <c r="K152" s="217" t="s">
        <v>199</v>
      </c>
      <c r="L152" s="47"/>
      <c r="M152" s="222" t="s">
        <v>19</v>
      </c>
      <c r="N152" s="223" t="s">
        <v>40</v>
      </c>
      <c r="O152" s="87"/>
      <c r="P152" s="224">
        <f>O152*H152</f>
        <v>0</v>
      </c>
      <c r="Q152" s="224">
        <v>0</v>
      </c>
      <c r="R152" s="224">
        <f>Q152*H152</f>
        <v>0</v>
      </c>
      <c r="S152" s="224">
        <v>0</v>
      </c>
      <c r="T152" s="225">
        <f>S152*H152</f>
        <v>0</v>
      </c>
      <c r="U152" s="41"/>
      <c r="V152" s="41"/>
      <c r="W152" s="41"/>
      <c r="X152" s="41"/>
      <c r="Y152" s="41"/>
      <c r="Z152" s="41"/>
      <c r="AA152" s="41"/>
      <c r="AB152" s="41"/>
      <c r="AC152" s="41"/>
      <c r="AD152" s="41"/>
      <c r="AE152" s="41"/>
      <c r="AR152" s="226" t="s">
        <v>200</v>
      </c>
      <c r="AT152" s="226" t="s">
        <v>195</v>
      </c>
      <c r="AU152" s="226" t="s">
        <v>78</v>
      </c>
      <c r="AY152" s="20" t="s">
        <v>193</v>
      </c>
      <c r="BE152" s="227">
        <f>IF(N152="základní",J152,0)</f>
        <v>0</v>
      </c>
      <c r="BF152" s="227">
        <f>IF(N152="snížená",J152,0)</f>
        <v>0</v>
      </c>
      <c r="BG152" s="227">
        <f>IF(N152="zákl. přenesená",J152,0)</f>
        <v>0</v>
      </c>
      <c r="BH152" s="227">
        <f>IF(N152="sníž. přenesená",J152,0)</f>
        <v>0</v>
      </c>
      <c r="BI152" s="227">
        <f>IF(N152="nulová",J152,0)</f>
        <v>0</v>
      </c>
      <c r="BJ152" s="20" t="s">
        <v>76</v>
      </c>
      <c r="BK152" s="227">
        <f>ROUND(I152*H152,2)</f>
        <v>0</v>
      </c>
      <c r="BL152" s="20" t="s">
        <v>200</v>
      </c>
      <c r="BM152" s="226" t="s">
        <v>2728</v>
      </c>
    </row>
    <row r="153" s="2" customFormat="1">
      <c r="A153" s="41"/>
      <c r="B153" s="42"/>
      <c r="C153" s="43"/>
      <c r="D153" s="228" t="s">
        <v>202</v>
      </c>
      <c r="E153" s="43"/>
      <c r="F153" s="229" t="s">
        <v>223</v>
      </c>
      <c r="G153" s="43"/>
      <c r="H153" s="43"/>
      <c r="I153" s="230"/>
      <c r="J153" s="43"/>
      <c r="K153" s="43"/>
      <c r="L153" s="47"/>
      <c r="M153" s="231"/>
      <c r="N153" s="232"/>
      <c r="O153" s="87"/>
      <c r="P153" s="87"/>
      <c r="Q153" s="87"/>
      <c r="R153" s="87"/>
      <c r="S153" s="87"/>
      <c r="T153" s="88"/>
      <c r="U153" s="41"/>
      <c r="V153" s="41"/>
      <c r="W153" s="41"/>
      <c r="X153" s="41"/>
      <c r="Y153" s="41"/>
      <c r="Z153" s="41"/>
      <c r="AA153" s="41"/>
      <c r="AB153" s="41"/>
      <c r="AC153" s="41"/>
      <c r="AD153" s="41"/>
      <c r="AE153" s="41"/>
      <c r="AT153" s="20" t="s">
        <v>202</v>
      </c>
      <c r="AU153" s="20" t="s">
        <v>78</v>
      </c>
    </row>
    <row r="154" s="2" customFormat="1">
      <c r="A154" s="41"/>
      <c r="B154" s="42"/>
      <c r="C154" s="43"/>
      <c r="D154" s="233" t="s">
        <v>204</v>
      </c>
      <c r="E154" s="43"/>
      <c r="F154" s="234" t="s">
        <v>224</v>
      </c>
      <c r="G154" s="43"/>
      <c r="H154" s="43"/>
      <c r="I154" s="230"/>
      <c r="J154" s="43"/>
      <c r="K154" s="43"/>
      <c r="L154" s="47"/>
      <c r="M154" s="231"/>
      <c r="N154" s="232"/>
      <c r="O154" s="87"/>
      <c r="P154" s="87"/>
      <c r="Q154" s="87"/>
      <c r="R154" s="87"/>
      <c r="S154" s="87"/>
      <c r="T154" s="88"/>
      <c r="U154" s="41"/>
      <c r="V154" s="41"/>
      <c r="W154" s="41"/>
      <c r="X154" s="41"/>
      <c r="Y154" s="41"/>
      <c r="Z154" s="41"/>
      <c r="AA154" s="41"/>
      <c r="AB154" s="41"/>
      <c r="AC154" s="41"/>
      <c r="AD154" s="41"/>
      <c r="AE154" s="41"/>
      <c r="AT154" s="20" t="s">
        <v>204</v>
      </c>
      <c r="AU154" s="20" t="s">
        <v>78</v>
      </c>
    </row>
    <row r="155" s="13" customFormat="1">
      <c r="A155" s="13"/>
      <c r="B155" s="235"/>
      <c r="C155" s="236"/>
      <c r="D155" s="228" t="s">
        <v>206</v>
      </c>
      <c r="E155" s="237" t="s">
        <v>19</v>
      </c>
      <c r="F155" s="238" t="s">
        <v>225</v>
      </c>
      <c r="G155" s="236"/>
      <c r="H155" s="237" t="s">
        <v>19</v>
      </c>
      <c r="I155" s="239"/>
      <c r="J155" s="236"/>
      <c r="K155" s="236"/>
      <c r="L155" s="240"/>
      <c r="M155" s="241"/>
      <c r="N155" s="242"/>
      <c r="O155" s="242"/>
      <c r="P155" s="242"/>
      <c r="Q155" s="242"/>
      <c r="R155" s="242"/>
      <c r="S155" s="242"/>
      <c r="T155" s="243"/>
      <c r="U155" s="13"/>
      <c r="V155" s="13"/>
      <c r="W155" s="13"/>
      <c r="X155" s="13"/>
      <c r="Y155" s="13"/>
      <c r="Z155" s="13"/>
      <c r="AA155" s="13"/>
      <c r="AB155" s="13"/>
      <c r="AC155" s="13"/>
      <c r="AD155" s="13"/>
      <c r="AE155" s="13"/>
      <c r="AT155" s="244" t="s">
        <v>206</v>
      </c>
      <c r="AU155" s="244" t="s">
        <v>78</v>
      </c>
      <c r="AV155" s="13" t="s">
        <v>76</v>
      </c>
      <c r="AW155" s="13" t="s">
        <v>31</v>
      </c>
      <c r="AX155" s="13" t="s">
        <v>69</v>
      </c>
      <c r="AY155" s="244" t="s">
        <v>193</v>
      </c>
    </row>
    <row r="156" s="14" customFormat="1">
      <c r="A156" s="14"/>
      <c r="B156" s="245"/>
      <c r="C156" s="246"/>
      <c r="D156" s="228" t="s">
        <v>206</v>
      </c>
      <c r="E156" s="247" t="s">
        <v>19</v>
      </c>
      <c r="F156" s="248" t="s">
        <v>2729</v>
      </c>
      <c r="G156" s="246"/>
      <c r="H156" s="249">
        <v>1448.808</v>
      </c>
      <c r="I156" s="250"/>
      <c r="J156" s="246"/>
      <c r="K156" s="246"/>
      <c r="L156" s="251"/>
      <c r="M156" s="252"/>
      <c r="N156" s="253"/>
      <c r="O156" s="253"/>
      <c r="P156" s="253"/>
      <c r="Q156" s="253"/>
      <c r="R156" s="253"/>
      <c r="S156" s="253"/>
      <c r="T156" s="254"/>
      <c r="U156" s="14"/>
      <c r="V156" s="14"/>
      <c r="W156" s="14"/>
      <c r="X156" s="14"/>
      <c r="Y156" s="14"/>
      <c r="Z156" s="14"/>
      <c r="AA156" s="14"/>
      <c r="AB156" s="14"/>
      <c r="AC156" s="14"/>
      <c r="AD156" s="14"/>
      <c r="AE156" s="14"/>
      <c r="AT156" s="255" t="s">
        <v>206</v>
      </c>
      <c r="AU156" s="255" t="s">
        <v>78</v>
      </c>
      <c r="AV156" s="14" t="s">
        <v>78</v>
      </c>
      <c r="AW156" s="14" t="s">
        <v>31</v>
      </c>
      <c r="AX156" s="14" t="s">
        <v>69</v>
      </c>
      <c r="AY156" s="255" t="s">
        <v>193</v>
      </c>
    </row>
    <row r="157" s="14" customFormat="1">
      <c r="A157" s="14"/>
      <c r="B157" s="245"/>
      <c r="C157" s="246"/>
      <c r="D157" s="228" t="s">
        <v>206</v>
      </c>
      <c r="E157" s="247" t="s">
        <v>19</v>
      </c>
      <c r="F157" s="248" t="s">
        <v>2730</v>
      </c>
      <c r="G157" s="246"/>
      <c r="H157" s="249">
        <v>37.322000000000003</v>
      </c>
      <c r="I157" s="250"/>
      <c r="J157" s="246"/>
      <c r="K157" s="246"/>
      <c r="L157" s="251"/>
      <c r="M157" s="252"/>
      <c r="N157" s="253"/>
      <c r="O157" s="253"/>
      <c r="P157" s="253"/>
      <c r="Q157" s="253"/>
      <c r="R157" s="253"/>
      <c r="S157" s="253"/>
      <c r="T157" s="254"/>
      <c r="U157" s="14"/>
      <c r="V157" s="14"/>
      <c r="W157" s="14"/>
      <c r="X157" s="14"/>
      <c r="Y157" s="14"/>
      <c r="Z157" s="14"/>
      <c r="AA157" s="14"/>
      <c r="AB157" s="14"/>
      <c r="AC157" s="14"/>
      <c r="AD157" s="14"/>
      <c r="AE157" s="14"/>
      <c r="AT157" s="255" t="s">
        <v>206</v>
      </c>
      <c r="AU157" s="255" t="s">
        <v>78</v>
      </c>
      <c r="AV157" s="14" t="s">
        <v>78</v>
      </c>
      <c r="AW157" s="14" t="s">
        <v>31</v>
      </c>
      <c r="AX157" s="14" t="s">
        <v>69</v>
      </c>
      <c r="AY157" s="255" t="s">
        <v>193</v>
      </c>
    </row>
    <row r="158" s="15" customFormat="1">
      <c r="A158" s="15"/>
      <c r="B158" s="256"/>
      <c r="C158" s="257"/>
      <c r="D158" s="228" t="s">
        <v>206</v>
      </c>
      <c r="E158" s="258" t="s">
        <v>19</v>
      </c>
      <c r="F158" s="259" t="s">
        <v>218</v>
      </c>
      <c r="G158" s="257"/>
      <c r="H158" s="260">
        <v>1486.1300000000001</v>
      </c>
      <c r="I158" s="261"/>
      <c r="J158" s="257"/>
      <c r="K158" s="257"/>
      <c r="L158" s="262"/>
      <c r="M158" s="263"/>
      <c r="N158" s="264"/>
      <c r="O158" s="264"/>
      <c r="P158" s="264"/>
      <c r="Q158" s="264"/>
      <c r="R158" s="264"/>
      <c r="S158" s="264"/>
      <c r="T158" s="265"/>
      <c r="U158" s="15"/>
      <c r="V158" s="15"/>
      <c r="W158" s="15"/>
      <c r="X158" s="15"/>
      <c r="Y158" s="15"/>
      <c r="Z158" s="15"/>
      <c r="AA158" s="15"/>
      <c r="AB158" s="15"/>
      <c r="AC158" s="15"/>
      <c r="AD158" s="15"/>
      <c r="AE158" s="15"/>
      <c r="AT158" s="266" t="s">
        <v>206</v>
      </c>
      <c r="AU158" s="266" t="s">
        <v>78</v>
      </c>
      <c r="AV158" s="15" t="s">
        <v>200</v>
      </c>
      <c r="AW158" s="15" t="s">
        <v>31</v>
      </c>
      <c r="AX158" s="15" t="s">
        <v>76</v>
      </c>
      <c r="AY158" s="266" t="s">
        <v>193</v>
      </c>
    </row>
    <row r="159" s="2" customFormat="1" ht="24.15" customHeight="1">
      <c r="A159" s="41"/>
      <c r="B159" s="42"/>
      <c r="C159" s="215" t="s">
        <v>237</v>
      </c>
      <c r="D159" s="215" t="s">
        <v>195</v>
      </c>
      <c r="E159" s="216" t="s">
        <v>229</v>
      </c>
      <c r="F159" s="217" t="s">
        <v>230</v>
      </c>
      <c r="G159" s="218" t="s">
        <v>198</v>
      </c>
      <c r="H159" s="219">
        <v>22291.950000000001</v>
      </c>
      <c r="I159" s="220"/>
      <c r="J159" s="221">
        <f>ROUND(I159*H159,2)</f>
        <v>0</v>
      </c>
      <c r="K159" s="217" t="s">
        <v>199</v>
      </c>
      <c r="L159" s="47"/>
      <c r="M159" s="222" t="s">
        <v>19</v>
      </c>
      <c r="N159" s="223" t="s">
        <v>40</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200</v>
      </c>
      <c r="AT159" s="226" t="s">
        <v>195</v>
      </c>
      <c r="AU159" s="226" t="s">
        <v>78</v>
      </c>
      <c r="AY159" s="20" t="s">
        <v>193</v>
      </c>
      <c r="BE159" s="227">
        <f>IF(N159="základní",J159,0)</f>
        <v>0</v>
      </c>
      <c r="BF159" s="227">
        <f>IF(N159="snížená",J159,0)</f>
        <v>0</v>
      </c>
      <c r="BG159" s="227">
        <f>IF(N159="zákl. přenesená",J159,0)</f>
        <v>0</v>
      </c>
      <c r="BH159" s="227">
        <f>IF(N159="sníž. přenesená",J159,0)</f>
        <v>0</v>
      </c>
      <c r="BI159" s="227">
        <f>IF(N159="nulová",J159,0)</f>
        <v>0</v>
      </c>
      <c r="BJ159" s="20" t="s">
        <v>76</v>
      </c>
      <c r="BK159" s="227">
        <f>ROUND(I159*H159,2)</f>
        <v>0</v>
      </c>
      <c r="BL159" s="20" t="s">
        <v>200</v>
      </c>
      <c r="BM159" s="226" t="s">
        <v>2731</v>
      </c>
    </row>
    <row r="160" s="2" customFormat="1">
      <c r="A160" s="41"/>
      <c r="B160" s="42"/>
      <c r="C160" s="43"/>
      <c r="D160" s="228" t="s">
        <v>202</v>
      </c>
      <c r="E160" s="43"/>
      <c r="F160" s="229" t="s">
        <v>232</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202</v>
      </c>
      <c r="AU160" s="20" t="s">
        <v>78</v>
      </c>
    </row>
    <row r="161" s="2" customFormat="1">
      <c r="A161" s="41"/>
      <c r="B161" s="42"/>
      <c r="C161" s="43"/>
      <c r="D161" s="233" t="s">
        <v>204</v>
      </c>
      <c r="E161" s="43"/>
      <c r="F161" s="234" t="s">
        <v>233</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204</v>
      </c>
      <c r="AU161" s="20" t="s">
        <v>78</v>
      </c>
    </row>
    <row r="162" s="13" customFormat="1">
      <c r="A162" s="13"/>
      <c r="B162" s="235"/>
      <c r="C162" s="236"/>
      <c r="D162" s="228" t="s">
        <v>206</v>
      </c>
      <c r="E162" s="237" t="s">
        <v>19</v>
      </c>
      <c r="F162" s="238" t="s">
        <v>1281</v>
      </c>
      <c r="G162" s="236"/>
      <c r="H162" s="237" t="s">
        <v>19</v>
      </c>
      <c r="I162" s="239"/>
      <c r="J162" s="236"/>
      <c r="K162" s="236"/>
      <c r="L162" s="240"/>
      <c r="M162" s="241"/>
      <c r="N162" s="242"/>
      <c r="O162" s="242"/>
      <c r="P162" s="242"/>
      <c r="Q162" s="242"/>
      <c r="R162" s="242"/>
      <c r="S162" s="242"/>
      <c r="T162" s="243"/>
      <c r="U162" s="13"/>
      <c r="V162" s="13"/>
      <c r="W162" s="13"/>
      <c r="X162" s="13"/>
      <c r="Y162" s="13"/>
      <c r="Z162" s="13"/>
      <c r="AA162" s="13"/>
      <c r="AB162" s="13"/>
      <c r="AC162" s="13"/>
      <c r="AD162" s="13"/>
      <c r="AE162" s="13"/>
      <c r="AT162" s="244" t="s">
        <v>206</v>
      </c>
      <c r="AU162" s="244" t="s">
        <v>78</v>
      </c>
      <c r="AV162" s="13" t="s">
        <v>76</v>
      </c>
      <c r="AW162" s="13" t="s">
        <v>31</v>
      </c>
      <c r="AX162" s="13" t="s">
        <v>69</v>
      </c>
      <c r="AY162" s="244" t="s">
        <v>193</v>
      </c>
    </row>
    <row r="163" s="14" customFormat="1">
      <c r="A163" s="14"/>
      <c r="B163" s="245"/>
      <c r="C163" s="246"/>
      <c r="D163" s="228" t="s">
        <v>206</v>
      </c>
      <c r="E163" s="247" t="s">
        <v>19</v>
      </c>
      <c r="F163" s="248" t="s">
        <v>2732</v>
      </c>
      <c r="G163" s="246"/>
      <c r="H163" s="249">
        <v>1486.1300000000001</v>
      </c>
      <c r="I163" s="250"/>
      <c r="J163" s="246"/>
      <c r="K163" s="246"/>
      <c r="L163" s="251"/>
      <c r="M163" s="252"/>
      <c r="N163" s="253"/>
      <c r="O163" s="253"/>
      <c r="P163" s="253"/>
      <c r="Q163" s="253"/>
      <c r="R163" s="253"/>
      <c r="S163" s="253"/>
      <c r="T163" s="254"/>
      <c r="U163" s="14"/>
      <c r="V163" s="14"/>
      <c r="W163" s="14"/>
      <c r="X163" s="14"/>
      <c r="Y163" s="14"/>
      <c r="Z163" s="14"/>
      <c r="AA163" s="14"/>
      <c r="AB163" s="14"/>
      <c r="AC163" s="14"/>
      <c r="AD163" s="14"/>
      <c r="AE163" s="14"/>
      <c r="AT163" s="255" t="s">
        <v>206</v>
      </c>
      <c r="AU163" s="255" t="s">
        <v>78</v>
      </c>
      <c r="AV163" s="14" t="s">
        <v>78</v>
      </c>
      <c r="AW163" s="14" t="s">
        <v>31</v>
      </c>
      <c r="AX163" s="14" t="s">
        <v>76</v>
      </c>
      <c r="AY163" s="255" t="s">
        <v>193</v>
      </c>
    </row>
    <row r="164" s="14" customFormat="1">
      <c r="A164" s="14"/>
      <c r="B164" s="245"/>
      <c r="C164" s="246"/>
      <c r="D164" s="228" t="s">
        <v>206</v>
      </c>
      <c r="E164" s="246"/>
      <c r="F164" s="248" t="s">
        <v>2733</v>
      </c>
      <c r="G164" s="246"/>
      <c r="H164" s="249">
        <v>22291.950000000001</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206</v>
      </c>
      <c r="AU164" s="255" t="s">
        <v>78</v>
      </c>
      <c r="AV164" s="14" t="s">
        <v>78</v>
      </c>
      <c r="AW164" s="14" t="s">
        <v>4</v>
      </c>
      <c r="AX164" s="14" t="s">
        <v>76</v>
      </c>
      <c r="AY164" s="255" t="s">
        <v>193</v>
      </c>
    </row>
    <row r="165" s="2" customFormat="1" ht="21.75" customHeight="1">
      <c r="A165" s="41"/>
      <c r="B165" s="42"/>
      <c r="C165" s="215" t="s">
        <v>255</v>
      </c>
      <c r="D165" s="215" t="s">
        <v>195</v>
      </c>
      <c r="E165" s="216" t="s">
        <v>246</v>
      </c>
      <c r="F165" s="217" t="s">
        <v>247</v>
      </c>
      <c r="G165" s="218" t="s">
        <v>248</v>
      </c>
      <c r="H165" s="219">
        <v>2972.2600000000002</v>
      </c>
      <c r="I165" s="220"/>
      <c r="J165" s="221">
        <f>ROUND(I165*H165,2)</f>
        <v>0</v>
      </c>
      <c r="K165" s="217" t="s">
        <v>199</v>
      </c>
      <c r="L165" s="47"/>
      <c r="M165" s="222" t="s">
        <v>19</v>
      </c>
      <c r="N165" s="223" t="s">
        <v>40</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200</v>
      </c>
      <c r="AT165" s="226" t="s">
        <v>195</v>
      </c>
      <c r="AU165" s="226" t="s">
        <v>78</v>
      </c>
      <c r="AY165" s="20" t="s">
        <v>193</v>
      </c>
      <c r="BE165" s="227">
        <f>IF(N165="základní",J165,0)</f>
        <v>0</v>
      </c>
      <c r="BF165" s="227">
        <f>IF(N165="snížená",J165,0)</f>
        <v>0</v>
      </c>
      <c r="BG165" s="227">
        <f>IF(N165="zákl. přenesená",J165,0)</f>
        <v>0</v>
      </c>
      <c r="BH165" s="227">
        <f>IF(N165="sníž. přenesená",J165,0)</f>
        <v>0</v>
      </c>
      <c r="BI165" s="227">
        <f>IF(N165="nulová",J165,0)</f>
        <v>0</v>
      </c>
      <c r="BJ165" s="20" t="s">
        <v>76</v>
      </c>
      <c r="BK165" s="227">
        <f>ROUND(I165*H165,2)</f>
        <v>0</v>
      </c>
      <c r="BL165" s="20" t="s">
        <v>200</v>
      </c>
      <c r="BM165" s="226" t="s">
        <v>2734</v>
      </c>
    </row>
    <row r="166" s="2" customFormat="1">
      <c r="A166" s="41"/>
      <c r="B166" s="42"/>
      <c r="C166" s="43"/>
      <c r="D166" s="228" t="s">
        <v>202</v>
      </c>
      <c r="E166" s="43"/>
      <c r="F166" s="229" t="s">
        <v>250</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202</v>
      </c>
      <c r="AU166" s="20" t="s">
        <v>78</v>
      </c>
    </row>
    <row r="167" s="2" customFormat="1">
      <c r="A167" s="41"/>
      <c r="B167" s="42"/>
      <c r="C167" s="43"/>
      <c r="D167" s="233" t="s">
        <v>204</v>
      </c>
      <c r="E167" s="43"/>
      <c r="F167" s="234" t="s">
        <v>251</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204</v>
      </c>
      <c r="AU167" s="20" t="s">
        <v>78</v>
      </c>
    </row>
    <row r="168" s="13" customFormat="1">
      <c r="A168" s="13"/>
      <c r="B168" s="235"/>
      <c r="C168" s="236"/>
      <c r="D168" s="228" t="s">
        <v>206</v>
      </c>
      <c r="E168" s="237" t="s">
        <v>19</v>
      </c>
      <c r="F168" s="238" t="s">
        <v>252</v>
      </c>
      <c r="G168" s="236"/>
      <c r="H168" s="237" t="s">
        <v>19</v>
      </c>
      <c r="I168" s="239"/>
      <c r="J168" s="236"/>
      <c r="K168" s="236"/>
      <c r="L168" s="240"/>
      <c r="M168" s="241"/>
      <c r="N168" s="242"/>
      <c r="O168" s="242"/>
      <c r="P168" s="242"/>
      <c r="Q168" s="242"/>
      <c r="R168" s="242"/>
      <c r="S168" s="242"/>
      <c r="T168" s="243"/>
      <c r="U168" s="13"/>
      <c r="V168" s="13"/>
      <c r="W168" s="13"/>
      <c r="X168" s="13"/>
      <c r="Y168" s="13"/>
      <c r="Z168" s="13"/>
      <c r="AA168" s="13"/>
      <c r="AB168" s="13"/>
      <c r="AC168" s="13"/>
      <c r="AD168" s="13"/>
      <c r="AE168" s="13"/>
      <c r="AT168" s="244" t="s">
        <v>206</v>
      </c>
      <c r="AU168" s="244" t="s">
        <v>78</v>
      </c>
      <c r="AV168" s="13" t="s">
        <v>76</v>
      </c>
      <c r="AW168" s="13" t="s">
        <v>31</v>
      </c>
      <c r="AX168" s="13" t="s">
        <v>69</v>
      </c>
      <c r="AY168" s="244" t="s">
        <v>193</v>
      </c>
    </row>
    <row r="169" s="14" customFormat="1">
      <c r="A169" s="14"/>
      <c r="B169" s="245"/>
      <c r="C169" s="246"/>
      <c r="D169" s="228" t="s">
        <v>206</v>
      </c>
      <c r="E169" s="247" t="s">
        <v>19</v>
      </c>
      <c r="F169" s="248" t="s">
        <v>2732</v>
      </c>
      <c r="G169" s="246"/>
      <c r="H169" s="249">
        <v>1486.1300000000001</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206</v>
      </c>
      <c r="AU169" s="255" t="s">
        <v>78</v>
      </c>
      <c r="AV169" s="14" t="s">
        <v>78</v>
      </c>
      <c r="AW169" s="14" t="s">
        <v>31</v>
      </c>
      <c r="AX169" s="14" t="s">
        <v>76</v>
      </c>
      <c r="AY169" s="255" t="s">
        <v>193</v>
      </c>
    </row>
    <row r="170" s="14" customFormat="1">
      <c r="A170" s="14"/>
      <c r="B170" s="245"/>
      <c r="C170" s="246"/>
      <c r="D170" s="228" t="s">
        <v>206</v>
      </c>
      <c r="E170" s="246"/>
      <c r="F170" s="248" t="s">
        <v>2735</v>
      </c>
      <c r="G170" s="246"/>
      <c r="H170" s="249">
        <v>2972.2600000000002</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206</v>
      </c>
      <c r="AU170" s="255" t="s">
        <v>78</v>
      </c>
      <c r="AV170" s="14" t="s">
        <v>78</v>
      </c>
      <c r="AW170" s="14" t="s">
        <v>4</v>
      </c>
      <c r="AX170" s="14" t="s">
        <v>76</v>
      </c>
      <c r="AY170" s="255" t="s">
        <v>193</v>
      </c>
    </row>
    <row r="171" s="2" customFormat="1" ht="16.5" customHeight="1">
      <c r="A171" s="41"/>
      <c r="B171" s="42"/>
      <c r="C171" s="215" t="s">
        <v>265</v>
      </c>
      <c r="D171" s="215" t="s">
        <v>195</v>
      </c>
      <c r="E171" s="216" t="s">
        <v>1690</v>
      </c>
      <c r="F171" s="217" t="s">
        <v>1691</v>
      </c>
      <c r="G171" s="218" t="s">
        <v>258</v>
      </c>
      <c r="H171" s="219">
        <v>570</v>
      </c>
      <c r="I171" s="220"/>
      <c r="J171" s="221">
        <f>ROUND(I171*H171,2)</f>
        <v>0</v>
      </c>
      <c r="K171" s="217" t="s">
        <v>199</v>
      </c>
      <c r="L171" s="47"/>
      <c r="M171" s="222" t="s">
        <v>19</v>
      </c>
      <c r="N171" s="223" t="s">
        <v>40</v>
      </c>
      <c r="O171" s="87"/>
      <c r="P171" s="224">
        <f>O171*H171</f>
        <v>0</v>
      </c>
      <c r="Q171" s="224">
        <v>0</v>
      </c>
      <c r="R171" s="224">
        <f>Q171*H171</f>
        <v>0</v>
      </c>
      <c r="S171" s="224">
        <v>0</v>
      </c>
      <c r="T171" s="225">
        <f>S171*H171</f>
        <v>0</v>
      </c>
      <c r="U171" s="41"/>
      <c r="V171" s="41"/>
      <c r="W171" s="41"/>
      <c r="X171" s="41"/>
      <c r="Y171" s="41"/>
      <c r="Z171" s="41"/>
      <c r="AA171" s="41"/>
      <c r="AB171" s="41"/>
      <c r="AC171" s="41"/>
      <c r="AD171" s="41"/>
      <c r="AE171" s="41"/>
      <c r="AR171" s="226" t="s">
        <v>200</v>
      </c>
      <c r="AT171" s="226" t="s">
        <v>195</v>
      </c>
      <c r="AU171" s="226" t="s">
        <v>78</v>
      </c>
      <c r="AY171" s="20" t="s">
        <v>193</v>
      </c>
      <c r="BE171" s="227">
        <f>IF(N171="základní",J171,0)</f>
        <v>0</v>
      </c>
      <c r="BF171" s="227">
        <f>IF(N171="snížená",J171,0)</f>
        <v>0</v>
      </c>
      <c r="BG171" s="227">
        <f>IF(N171="zákl. přenesená",J171,0)</f>
        <v>0</v>
      </c>
      <c r="BH171" s="227">
        <f>IF(N171="sníž. přenesená",J171,0)</f>
        <v>0</v>
      </c>
      <c r="BI171" s="227">
        <f>IF(N171="nulová",J171,0)</f>
        <v>0</v>
      </c>
      <c r="BJ171" s="20" t="s">
        <v>76</v>
      </c>
      <c r="BK171" s="227">
        <f>ROUND(I171*H171,2)</f>
        <v>0</v>
      </c>
      <c r="BL171" s="20" t="s">
        <v>200</v>
      </c>
      <c r="BM171" s="226" t="s">
        <v>2736</v>
      </c>
    </row>
    <row r="172" s="2" customFormat="1">
      <c r="A172" s="41"/>
      <c r="B172" s="42"/>
      <c r="C172" s="43"/>
      <c r="D172" s="228" t="s">
        <v>202</v>
      </c>
      <c r="E172" s="43"/>
      <c r="F172" s="229" t="s">
        <v>1693</v>
      </c>
      <c r="G172" s="43"/>
      <c r="H172" s="43"/>
      <c r="I172" s="230"/>
      <c r="J172" s="43"/>
      <c r="K172" s="43"/>
      <c r="L172" s="47"/>
      <c r="M172" s="231"/>
      <c r="N172" s="232"/>
      <c r="O172" s="87"/>
      <c r="P172" s="87"/>
      <c r="Q172" s="87"/>
      <c r="R172" s="87"/>
      <c r="S172" s="87"/>
      <c r="T172" s="88"/>
      <c r="U172" s="41"/>
      <c r="V172" s="41"/>
      <c r="W172" s="41"/>
      <c r="X172" s="41"/>
      <c r="Y172" s="41"/>
      <c r="Z172" s="41"/>
      <c r="AA172" s="41"/>
      <c r="AB172" s="41"/>
      <c r="AC172" s="41"/>
      <c r="AD172" s="41"/>
      <c r="AE172" s="41"/>
      <c r="AT172" s="20" t="s">
        <v>202</v>
      </c>
      <c r="AU172" s="20" t="s">
        <v>78</v>
      </c>
    </row>
    <row r="173" s="2" customFormat="1">
      <c r="A173" s="41"/>
      <c r="B173" s="42"/>
      <c r="C173" s="43"/>
      <c r="D173" s="233" t="s">
        <v>204</v>
      </c>
      <c r="E173" s="43"/>
      <c r="F173" s="234" t="s">
        <v>1694</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204</v>
      </c>
      <c r="AU173" s="20" t="s">
        <v>78</v>
      </c>
    </row>
    <row r="174" s="13" customFormat="1">
      <c r="A174" s="13"/>
      <c r="B174" s="235"/>
      <c r="C174" s="236"/>
      <c r="D174" s="228" t="s">
        <v>206</v>
      </c>
      <c r="E174" s="237" t="s">
        <v>19</v>
      </c>
      <c r="F174" s="238" t="s">
        <v>279</v>
      </c>
      <c r="G174" s="236"/>
      <c r="H174" s="237" t="s">
        <v>19</v>
      </c>
      <c r="I174" s="239"/>
      <c r="J174" s="236"/>
      <c r="K174" s="236"/>
      <c r="L174" s="240"/>
      <c r="M174" s="241"/>
      <c r="N174" s="242"/>
      <c r="O174" s="242"/>
      <c r="P174" s="242"/>
      <c r="Q174" s="242"/>
      <c r="R174" s="242"/>
      <c r="S174" s="242"/>
      <c r="T174" s="243"/>
      <c r="U174" s="13"/>
      <c r="V174" s="13"/>
      <c r="W174" s="13"/>
      <c r="X174" s="13"/>
      <c r="Y174" s="13"/>
      <c r="Z174" s="13"/>
      <c r="AA174" s="13"/>
      <c r="AB174" s="13"/>
      <c r="AC174" s="13"/>
      <c r="AD174" s="13"/>
      <c r="AE174" s="13"/>
      <c r="AT174" s="244" t="s">
        <v>206</v>
      </c>
      <c r="AU174" s="244" t="s">
        <v>78</v>
      </c>
      <c r="AV174" s="13" t="s">
        <v>76</v>
      </c>
      <c r="AW174" s="13" t="s">
        <v>31</v>
      </c>
      <c r="AX174" s="13" t="s">
        <v>69</v>
      </c>
      <c r="AY174" s="244" t="s">
        <v>193</v>
      </c>
    </row>
    <row r="175" s="14" customFormat="1">
      <c r="A175" s="14"/>
      <c r="B175" s="245"/>
      <c r="C175" s="246"/>
      <c r="D175" s="228" t="s">
        <v>206</v>
      </c>
      <c r="E175" s="247" t="s">
        <v>19</v>
      </c>
      <c r="F175" s="248" t="s">
        <v>2737</v>
      </c>
      <c r="G175" s="246"/>
      <c r="H175" s="249">
        <v>570</v>
      </c>
      <c r="I175" s="250"/>
      <c r="J175" s="246"/>
      <c r="K175" s="246"/>
      <c r="L175" s="251"/>
      <c r="M175" s="252"/>
      <c r="N175" s="253"/>
      <c r="O175" s="253"/>
      <c r="P175" s="253"/>
      <c r="Q175" s="253"/>
      <c r="R175" s="253"/>
      <c r="S175" s="253"/>
      <c r="T175" s="254"/>
      <c r="U175" s="14"/>
      <c r="V175" s="14"/>
      <c r="W175" s="14"/>
      <c r="X175" s="14"/>
      <c r="Y175" s="14"/>
      <c r="Z175" s="14"/>
      <c r="AA175" s="14"/>
      <c r="AB175" s="14"/>
      <c r="AC175" s="14"/>
      <c r="AD175" s="14"/>
      <c r="AE175" s="14"/>
      <c r="AT175" s="255" t="s">
        <v>206</v>
      </c>
      <c r="AU175" s="255" t="s">
        <v>78</v>
      </c>
      <c r="AV175" s="14" t="s">
        <v>78</v>
      </c>
      <c r="AW175" s="14" t="s">
        <v>31</v>
      </c>
      <c r="AX175" s="14" t="s">
        <v>76</v>
      </c>
      <c r="AY175" s="255" t="s">
        <v>193</v>
      </c>
    </row>
    <row r="176" s="2" customFormat="1" ht="16.5" customHeight="1">
      <c r="A176" s="41"/>
      <c r="B176" s="42"/>
      <c r="C176" s="215" t="s">
        <v>272</v>
      </c>
      <c r="D176" s="215" t="s">
        <v>195</v>
      </c>
      <c r="E176" s="216" t="s">
        <v>238</v>
      </c>
      <c r="F176" s="217" t="s">
        <v>239</v>
      </c>
      <c r="G176" s="218" t="s">
        <v>198</v>
      </c>
      <c r="H176" s="219">
        <v>651.91300000000001</v>
      </c>
      <c r="I176" s="220"/>
      <c r="J176" s="221">
        <f>ROUND(I176*H176,2)</f>
        <v>0</v>
      </c>
      <c r="K176" s="217" t="s">
        <v>199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78</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2738</v>
      </c>
    </row>
    <row r="177" s="2" customFormat="1">
      <c r="A177" s="41"/>
      <c r="B177" s="42"/>
      <c r="C177" s="43"/>
      <c r="D177" s="228" t="s">
        <v>202</v>
      </c>
      <c r="E177" s="43"/>
      <c r="F177" s="229" t="s">
        <v>241</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78</v>
      </c>
    </row>
    <row r="178" s="2" customFormat="1">
      <c r="A178" s="41"/>
      <c r="B178" s="42"/>
      <c r="C178" s="43"/>
      <c r="D178" s="233" t="s">
        <v>204</v>
      </c>
      <c r="E178" s="43"/>
      <c r="F178" s="234" t="s">
        <v>242</v>
      </c>
      <c r="G178" s="43"/>
      <c r="H178" s="43"/>
      <c r="I178" s="230"/>
      <c r="J178" s="43"/>
      <c r="K178" s="43"/>
      <c r="L178" s="47"/>
      <c r="M178" s="231"/>
      <c r="N178" s="232"/>
      <c r="O178" s="87"/>
      <c r="P178" s="87"/>
      <c r="Q178" s="87"/>
      <c r="R178" s="87"/>
      <c r="S178" s="87"/>
      <c r="T178" s="88"/>
      <c r="U178" s="41"/>
      <c r="V178" s="41"/>
      <c r="W178" s="41"/>
      <c r="X178" s="41"/>
      <c r="Y178" s="41"/>
      <c r="Z178" s="41"/>
      <c r="AA178" s="41"/>
      <c r="AB178" s="41"/>
      <c r="AC178" s="41"/>
      <c r="AD178" s="41"/>
      <c r="AE178" s="41"/>
      <c r="AT178" s="20" t="s">
        <v>204</v>
      </c>
      <c r="AU178" s="20" t="s">
        <v>78</v>
      </c>
    </row>
    <row r="179" s="13" customFormat="1">
      <c r="A179" s="13"/>
      <c r="B179" s="235"/>
      <c r="C179" s="236"/>
      <c r="D179" s="228" t="s">
        <v>206</v>
      </c>
      <c r="E179" s="237" t="s">
        <v>19</v>
      </c>
      <c r="F179" s="238" t="s">
        <v>279</v>
      </c>
      <c r="G179" s="236"/>
      <c r="H179" s="237" t="s">
        <v>19</v>
      </c>
      <c r="I179" s="239"/>
      <c r="J179" s="236"/>
      <c r="K179" s="236"/>
      <c r="L179" s="240"/>
      <c r="M179" s="241"/>
      <c r="N179" s="242"/>
      <c r="O179" s="242"/>
      <c r="P179" s="242"/>
      <c r="Q179" s="242"/>
      <c r="R179" s="242"/>
      <c r="S179" s="242"/>
      <c r="T179" s="243"/>
      <c r="U179" s="13"/>
      <c r="V179" s="13"/>
      <c r="W179" s="13"/>
      <c r="X179" s="13"/>
      <c r="Y179" s="13"/>
      <c r="Z179" s="13"/>
      <c r="AA179" s="13"/>
      <c r="AB179" s="13"/>
      <c r="AC179" s="13"/>
      <c r="AD179" s="13"/>
      <c r="AE179" s="13"/>
      <c r="AT179" s="244" t="s">
        <v>206</v>
      </c>
      <c r="AU179" s="244" t="s">
        <v>78</v>
      </c>
      <c r="AV179" s="13" t="s">
        <v>76</v>
      </c>
      <c r="AW179" s="13" t="s">
        <v>31</v>
      </c>
      <c r="AX179" s="13" t="s">
        <v>69</v>
      </c>
      <c r="AY179" s="244" t="s">
        <v>193</v>
      </c>
    </row>
    <row r="180" s="14" customFormat="1">
      <c r="A180" s="14"/>
      <c r="B180" s="245"/>
      <c r="C180" s="246"/>
      <c r="D180" s="228" t="s">
        <v>206</v>
      </c>
      <c r="E180" s="247" t="s">
        <v>19</v>
      </c>
      <c r="F180" s="248" t="s">
        <v>2710</v>
      </c>
      <c r="G180" s="246"/>
      <c r="H180" s="249">
        <v>40.799999999999997</v>
      </c>
      <c r="I180" s="250"/>
      <c r="J180" s="246"/>
      <c r="K180" s="246"/>
      <c r="L180" s="251"/>
      <c r="M180" s="252"/>
      <c r="N180" s="253"/>
      <c r="O180" s="253"/>
      <c r="P180" s="253"/>
      <c r="Q180" s="253"/>
      <c r="R180" s="253"/>
      <c r="S180" s="253"/>
      <c r="T180" s="254"/>
      <c r="U180" s="14"/>
      <c r="V180" s="14"/>
      <c r="W180" s="14"/>
      <c r="X180" s="14"/>
      <c r="Y180" s="14"/>
      <c r="Z180" s="14"/>
      <c r="AA180" s="14"/>
      <c r="AB180" s="14"/>
      <c r="AC180" s="14"/>
      <c r="AD180" s="14"/>
      <c r="AE180" s="14"/>
      <c r="AT180" s="255" t="s">
        <v>206</v>
      </c>
      <c r="AU180" s="255" t="s">
        <v>78</v>
      </c>
      <c r="AV180" s="14" t="s">
        <v>78</v>
      </c>
      <c r="AW180" s="14" t="s">
        <v>31</v>
      </c>
      <c r="AX180" s="14" t="s">
        <v>69</v>
      </c>
      <c r="AY180" s="255" t="s">
        <v>193</v>
      </c>
    </row>
    <row r="181" s="14" customFormat="1">
      <c r="A181" s="14"/>
      <c r="B181" s="245"/>
      <c r="C181" s="246"/>
      <c r="D181" s="228" t="s">
        <v>206</v>
      </c>
      <c r="E181" s="247" t="s">
        <v>19</v>
      </c>
      <c r="F181" s="248" t="s">
        <v>2739</v>
      </c>
      <c r="G181" s="246"/>
      <c r="H181" s="249">
        <v>-16.920000000000002</v>
      </c>
      <c r="I181" s="250"/>
      <c r="J181" s="246"/>
      <c r="K181" s="246"/>
      <c r="L181" s="251"/>
      <c r="M181" s="252"/>
      <c r="N181" s="253"/>
      <c r="O181" s="253"/>
      <c r="P181" s="253"/>
      <c r="Q181" s="253"/>
      <c r="R181" s="253"/>
      <c r="S181" s="253"/>
      <c r="T181" s="254"/>
      <c r="U181" s="14"/>
      <c r="V181" s="14"/>
      <c r="W181" s="14"/>
      <c r="X181" s="14"/>
      <c r="Y181" s="14"/>
      <c r="Z181" s="14"/>
      <c r="AA181" s="14"/>
      <c r="AB181" s="14"/>
      <c r="AC181" s="14"/>
      <c r="AD181" s="14"/>
      <c r="AE181" s="14"/>
      <c r="AT181" s="255" t="s">
        <v>206</v>
      </c>
      <c r="AU181" s="255" t="s">
        <v>78</v>
      </c>
      <c r="AV181" s="14" t="s">
        <v>78</v>
      </c>
      <c r="AW181" s="14" t="s">
        <v>31</v>
      </c>
      <c r="AX181" s="14" t="s">
        <v>69</v>
      </c>
      <c r="AY181" s="255" t="s">
        <v>193</v>
      </c>
    </row>
    <row r="182" s="14" customFormat="1">
      <c r="A182" s="14"/>
      <c r="B182" s="245"/>
      <c r="C182" s="246"/>
      <c r="D182" s="228" t="s">
        <v>206</v>
      </c>
      <c r="E182" s="247" t="s">
        <v>19</v>
      </c>
      <c r="F182" s="248" t="s">
        <v>2719</v>
      </c>
      <c r="G182" s="246"/>
      <c r="H182" s="249">
        <v>372</v>
      </c>
      <c r="I182" s="250"/>
      <c r="J182" s="246"/>
      <c r="K182" s="246"/>
      <c r="L182" s="251"/>
      <c r="M182" s="252"/>
      <c r="N182" s="253"/>
      <c r="O182" s="253"/>
      <c r="P182" s="253"/>
      <c r="Q182" s="253"/>
      <c r="R182" s="253"/>
      <c r="S182" s="253"/>
      <c r="T182" s="254"/>
      <c r="U182" s="14"/>
      <c r="V182" s="14"/>
      <c r="W182" s="14"/>
      <c r="X182" s="14"/>
      <c r="Y182" s="14"/>
      <c r="Z182" s="14"/>
      <c r="AA182" s="14"/>
      <c r="AB182" s="14"/>
      <c r="AC182" s="14"/>
      <c r="AD182" s="14"/>
      <c r="AE182" s="14"/>
      <c r="AT182" s="255" t="s">
        <v>206</v>
      </c>
      <c r="AU182" s="255" t="s">
        <v>78</v>
      </c>
      <c r="AV182" s="14" t="s">
        <v>78</v>
      </c>
      <c r="AW182" s="14" t="s">
        <v>31</v>
      </c>
      <c r="AX182" s="14" t="s">
        <v>69</v>
      </c>
      <c r="AY182" s="255" t="s">
        <v>193</v>
      </c>
    </row>
    <row r="183" s="14" customFormat="1">
      <c r="A183" s="14"/>
      <c r="B183" s="245"/>
      <c r="C183" s="246"/>
      <c r="D183" s="228" t="s">
        <v>206</v>
      </c>
      <c r="E183" s="247" t="s">
        <v>19</v>
      </c>
      <c r="F183" s="248" t="s">
        <v>2720</v>
      </c>
      <c r="G183" s="246"/>
      <c r="H183" s="249">
        <v>156</v>
      </c>
      <c r="I183" s="250"/>
      <c r="J183" s="246"/>
      <c r="K183" s="246"/>
      <c r="L183" s="251"/>
      <c r="M183" s="252"/>
      <c r="N183" s="253"/>
      <c r="O183" s="253"/>
      <c r="P183" s="253"/>
      <c r="Q183" s="253"/>
      <c r="R183" s="253"/>
      <c r="S183" s="253"/>
      <c r="T183" s="254"/>
      <c r="U183" s="14"/>
      <c r="V183" s="14"/>
      <c r="W183" s="14"/>
      <c r="X183" s="14"/>
      <c r="Y183" s="14"/>
      <c r="Z183" s="14"/>
      <c r="AA183" s="14"/>
      <c r="AB183" s="14"/>
      <c r="AC183" s="14"/>
      <c r="AD183" s="14"/>
      <c r="AE183" s="14"/>
      <c r="AT183" s="255" t="s">
        <v>206</v>
      </c>
      <c r="AU183" s="255" t="s">
        <v>78</v>
      </c>
      <c r="AV183" s="14" t="s">
        <v>78</v>
      </c>
      <c r="AW183" s="14" t="s">
        <v>31</v>
      </c>
      <c r="AX183" s="14" t="s">
        <v>69</v>
      </c>
      <c r="AY183" s="255" t="s">
        <v>193</v>
      </c>
    </row>
    <row r="184" s="14" customFormat="1">
      <c r="A184" s="14"/>
      <c r="B184" s="245"/>
      <c r="C184" s="246"/>
      <c r="D184" s="228" t="s">
        <v>206</v>
      </c>
      <c r="E184" s="247" t="s">
        <v>19</v>
      </c>
      <c r="F184" s="248" t="s">
        <v>2721</v>
      </c>
      <c r="G184" s="246"/>
      <c r="H184" s="249">
        <v>139.5</v>
      </c>
      <c r="I184" s="250"/>
      <c r="J184" s="246"/>
      <c r="K184" s="246"/>
      <c r="L184" s="251"/>
      <c r="M184" s="252"/>
      <c r="N184" s="253"/>
      <c r="O184" s="253"/>
      <c r="P184" s="253"/>
      <c r="Q184" s="253"/>
      <c r="R184" s="253"/>
      <c r="S184" s="253"/>
      <c r="T184" s="254"/>
      <c r="U184" s="14"/>
      <c r="V184" s="14"/>
      <c r="W184" s="14"/>
      <c r="X184" s="14"/>
      <c r="Y184" s="14"/>
      <c r="Z184" s="14"/>
      <c r="AA184" s="14"/>
      <c r="AB184" s="14"/>
      <c r="AC184" s="14"/>
      <c r="AD184" s="14"/>
      <c r="AE184" s="14"/>
      <c r="AT184" s="255" t="s">
        <v>206</v>
      </c>
      <c r="AU184" s="255" t="s">
        <v>78</v>
      </c>
      <c r="AV184" s="14" t="s">
        <v>78</v>
      </c>
      <c r="AW184" s="14" t="s">
        <v>31</v>
      </c>
      <c r="AX184" s="14" t="s">
        <v>69</v>
      </c>
      <c r="AY184" s="255" t="s">
        <v>193</v>
      </c>
    </row>
    <row r="185" s="14" customFormat="1">
      <c r="A185" s="14"/>
      <c r="B185" s="245"/>
      <c r="C185" s="246"/>
      <c r="D185" s="228" t="s">
        <v>206</v>
      </c>
      <c r="E185" s="247" t="s">
        <v>19</v>
      </c>
      <c r="F185" s="248" t="s">
        <v>2722</v>
      </c>
      <c r="G185" s="246"/>
      <c r="H185" s="249">
        <v>57</v>
      </c>
      <c r="I185" s="250"/>
      <c r="J185" s="246"/>
      <c r="K185" s="246"/>
      <c r="L185" s="251"/>
      <c r="M185" s="252"/>
      <c r="N185" s="253"/>
      <c r="O185" s="253"/>
      <c r="P185" s="253"/>
      <c r="Q185" s="253"/>
      <c r="R185" s="253"/>
      <c r="S185" s="253"/>
      <c r="T185" s="254"/>
      <c r="U185" s="14"/>
      <c r="V185" s="14"/>
      <c r="W185" s="14"/>
      <c r="X185" s="14"/>
      <c r="Y185" s="14"/>
      <c r="Z185" s="14"/>
      <c r="AA185" s="14"/>
      <c r="AB185" s="14"/>
      <c r="AC185" s="14"/>
      <c r="AD185" s="14"/>
      <c r="AE185" s="14"/>
      <c r="AT185" s="255" t="s">
        <v>206</v>
      </c>
      <c r="AU185" s="255" t="s">
        <v>78</v>
      </c>
      <c r="AV185" s="14" t="s">
        <v>78</v>
      </c>
      <c r="AW185" s="14" t="s">
        <v>31</v>
      </c>
      <c r="AX185" s="14" t="s">
        <v>69</v>
      </c>
      <c r="AY185" s="255" t="s">
        <v>193</v>
      </c>
    </row>
    <row r="186" s="14" customFormat="1">
      <c r="A186" s="14"/>
      <c r="B186" s="245"/>
      <c r="C186" s="246"/>
      <c r="D186" s="228" t="s">
        <v>206</v>
      </c>
      <c r="E186" s="247" t="s">
        <v>19</v>
      </c>
      <c r="F186" s="248" t="s">
        <v>2723</v>
      </c>
      <c r="G186" s="246"/>
      <c r="H186" s="249">
        <v>15.4</v>
      </c>
      <c r="I186" s="250"/>
      <c r="J186" s="246"/>
      <c r="K186" s="246"/>
      <c r="L186" s="251"/>
      <c r="M186" s="252"/>
      <c r="N186" s="253"/>
      <c r="O186" s="253"/>
      <c r="P186" s="253"/>
      <c r="Q186" s="253"/>
      <c r="R186" s="253"/>
      <c r="S186" s="253"/>
      <c r="T186" s="254"/>
      <c r="U186" s="14"/>
      <c r="V186" s="14"/>
      <c r="W186" s="14"/>
      <c r="X186" s="14"/>
      <c r="Y186" s="14"/>
      <c r="Z186" s="14"/>
      <c r="AA186" s="14"/>
      <c r="AB186" s="14"/>
      <c r="AC186" s="14"/>
      <c r="AD186" s="14"/>
      <c r="AE186" s="14"/>
      <c r="AT186" s="255" t="s">
        <v>206</v>
      </c>
      <c r="AU186" s="255" t="s">
        <v>78</v>
      </c>
      <c r="AV186" s="14" t="s">
        <v>78</v>
      </c>
      <c r="AW186" s="14" t="s">
        <v>31</v>
      </c>
      <c r="AX186" s="14" t="s">
        <v>69</v>
      </c>
      <c r="AY186" s="255" t="s">
        <v>193</v>
      </c>
    </row>
    <row r="187" s="14" customFormat="1">
      <c r="A187" s="14"/>
      <c r="B187" s="245"/>
      <c r="C187" s="246"/>
      <c r="D187" s="228" t="s">
        <v>206</v>
      </c>
      <c r="E187" s="247" t="s">
        <v>19</v>
      </c>
      <c r="F187" s="248" t="s">
        <v>1658</v>
      </c>
      <c r="G187" s="246"/>
      <c r="H187" s="249">
        <v>3.6000000000000001</v>
      </c>
      <c r="I187" s="250"/>
      <c r="J187" s="246"/>
      <c r="K187" s="246"/>
      <c r="L187" s="251"/>
      <c r="M187" s="252"/>
      <c r="N187" s="253"/>
      <c r="O187" s="253"/>
      <c r="P187" s="253"/>
      <c r="Q187" s="253"/>
      <c r="R187" s="253"/>
      <c r="S187" s="253"/>
      <c r="T187" s="254"/>
      <c r="U187" s="14"/>
      <c r="V187" s="14"/>
      <c r="W187" s="14"/>
      <c r="X187" s="14"/>
      <c r="Y187" s="14"/>
      <c r="Z187" s="14"/>
      <c r="AA187" s="14"/>
      <c r="AB187" s="14"/>
      <c r="AC187" s="14"/>
      <c r="AD187" s="14"/>
      <c r="AE187" s="14"/>
      <c r="AT187" s="255" t="s">
        <v>206</v>
      </c>
      <c r="AU187" s="255" t="s">
        <v>78</v>
      </c>
      <c r="AV187" s="14" t="s">
        <v>78</v>
      </c>
      <c r="AW187" s="14" t="s">
        <v>31</v>
      </c>
      <c r="AX187" s="14" t="s">
        <v>69</v>
      </c>
      <c r="AY187" s="255" t="s">
        <v>193</v>
      </c>
    </row>
    <row r="188" s="14" customFormat="1">
      <c r="A188" s="14"/>
      <c r="B188" s="245"/>
      <c r="C188" s="246"/>
      <c r="D188" s="228" t="s">
        <v>206</v>
      </c>
      <c r="E188" s="247" t="s">
        <v>19</v>
      </c>
      <c r="F188" s="248" t="s">
        <v>2724</v>
      </c>
      <c r="G188" s="246"/>
      <c r="H188" s="249">
        <v>15.6</v>
      </c>
      <c r="I188" s="250"/>
      <c r="J188" s="246"/>
      <c r="K188" s="246"/>
      <c r="L188" s="251"/>
      <c r="M188" s="252"/>
      <c r="N188" s="253"/>
      <c r="O188" s="253"/>
      <c r="P188" s="253"/>
      <c r="Q188" s="253"/>
      <c r="R188" s="253"/>
      <c r="S188" s="253"/>
      <c r="T188" s="254"/>
      <c r="U188" s="14"/>
      <c r="V188" s="14"/>
      <c r="W188" s="14"/>
      <c r="X188" s="14"/>
      <c r="Y188" s="14"/>
      <c r="Z188" s="14"/>
      <c r="AA188" s="14"/>
      <c r="AB188" s="14"/>
      <c r="AC188" s="14"/>
      <c r="AD188" s="14"/>
      <c r="AE188" s="14"/>
      <c r="AT188" s="255" t="s">
        <v>206</v>
      </c>
      <c r="AU188" s="255" t="s">
        <v>78</v>
      </c>
      <c r="AV188" s="14" t="s">
        <v>78</v>
      </c>
      <c r="AW188" s="14" t="s">
        <v>31</v>
      </c>
      <c r="AX188" s="14" t="s">
        <v>69</v>
      </c>
      <c r="AY188" s="255" t="s">
        <v>193</v>
      </c>
    </row>
    <row r="189" s="14" customFormat="1">
      <c r="A189" s="14"/>
      <c r="B189" s="245"/>
      <c r="C189" s="246"/>
      <c r="D189" s="228" t="s">
        <v>206</v>
      </c>
      <c r="E189" s="247" t="s">
        <v>19</v>
      </c>
      <c r="F189" s="248" t="s">
        <v>2725</v>
      </c>
      <c r="G189" s="246"/>
      <c r="H189" s="249">
        <v>3.3999999999999999</v>
      </c>
      <c r="I189" s="250"/>
      <c r="J189" s="246"/>
      <c r="K189" s="246"/>
      <c r="L189" s="251"/>
      <c r="M189" s="252"/>
      <c r="N189" s="253"/>
      <c r="O189" s="253"/>
      <c r="P189" s="253"/>
      <c r="Q189" s="253"/>
      <c r="R189" s="253"/>
      <c r="S189" s="253"/>
      <c r="T189" s="254"/>
      <c r="U189" s="14"/>
      <c r="V189" s="14"/>
      <c r="W189" s="14"/>
      <c r="X189" s="14"/>
      <c r="Y189" s="14"/>
      <c r="Z189" s="14"/>
      <c r="AA189" s="14"/>
      <c r="AB189" s="14"/>
      <c r="AC189" s="14"/>
      <c r="AD189" s="14"/>
      <c r="AE189" s="14"/>
      <c r="AT189" s="255" t="s">
        <v>206</v>
      </c>
      <c r="AU189" s="255" t="s">
        <v>78</v>
      </c>
      <c r="AV189" s="14" t="s">
        <v>78</v>
      </c>
      <c r="AW189" s="14" t="s">
        <v>31</v>
      </c>
      <c r="AX189" s="14" t="s">
        <v>69</v>
      </c>
      <c r="AY189" s="255" t="s">
        <v>193</v>
      </c>
    </row>
    <row r="190" s="14" customFormat="1">
      <c r="A190" s="14"/>
      <c r="B190" s="245"/>
      <c r="C190" s="246"/>
      <c r="D190" s="228" t="s">
        <v>206</v>
      </c>
      <c r="E190" s="247" t="s">
        <v>19</v>
      </c>
      <c r="F190" s="248" t="s">
        <v>2726</v>
      </c>
      <c r="G190" s="246"/>
      <c r="H190" s="249">
        <v>3.1200000000000001</v>
      </c>
      <c r="I190" s="250"/>
      <c r="J190" s="246"/>
      <c r="K190" s="246"/>
      <c r="L190" s="251"/>
      <c r="M190" s="252"/>
      <c r="N190" s="253"/>
      <c r="O190" s="253"/>
      <c r="P190" s="253"/>
      <c r="Q190" s="253"/>
      <c r="R190" s="253"/>
      <c r="S190" s="253"/>
      <c r="T190" s="254"/>
      <c r="U190" s="14"/>
      <c r="V190" s="14"/>
      <c r="W190" s="14"/>
      <c r="X190" s="14"/>
      <c r="Y190" s="14"/>
      <c r="Z190" s="14"/>
      <c r="AA190" s="14"/>
      <c r="AB190" s="14"/>
      <c r="AC190" s="14"/>
      <c r="AD190" s="14"/>
      <c r="AE190" s="14"/>
      <c r="AT190" s="255" t="s">
        <v>206</v>
      </c>
      <c r="AU190" s="255" t="s">
        <v>78</v>
      </c>
      <c r="AV190" s="14" t="s">
        <v>78</v>
      </c>
      <c r="AW190" s="14" t="s">
        <v>31</v>
      </c>
      <c r="AX190" s="14" t="s">
        <v>69</v>
      </c>
      <c r="AY190" s="255" t="s">
        <v>193</v>
      </c>
    </row>
    <row r="191" s="14" customFormat="1">
      <c r="A191" s="14"/>
      <c r="B191" s="245"/>
      <c r="C191" s="246"/>
      <c r="D191" s="228" t="s">
        <v>206</v>
      </c>
      <c r="E191" s="247" t="s">
        <v>19</v>
      </c>
      <c r="F191" s="248" t="s">
        <v>2727</v>
      </c>
      <c r="G191" s="246"/>
      <c r="H191" s="249">
        <v>2.1059999999999999</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206</v>
      </c>
      <c r="AU191" s="255" t="s">
        <v>78</v>
      </c>
      <c r="AV191" s="14" t="s">
        <v>78</v>
      </c>
      <c r="AW191" s="14" t="s">
        <v>31</v>
      </c>
      <c r="AX191" s="14" t="s">
        <v>69</v>
      </c>
      <c r="AY191" s="255" t="s">
        <v>193</v>
      </c>
    </row>
    <row r="192" s="14" customFormat="1">
      <c r="A192" s="14"/>
      <c r="B192" s="245"/>
      <c r="C192" s="246"/>
      <c r="D192" s="228" t="s">
        <v>206</v>
      </c>
      <c r="E192" s="247" t="s">
        <v>19</v>
      </c>
      <c r="F192" s="248" t="s">
        <v>2740</v>
      </c>
      <c r="G192" s="246"/>
      <c r="H192" s="249">
        <v>-185.59999999999999</v>
      </c>
      <c r="I192" s="250"/>
      <c r="J192" s="246"/>
      <c r="K192" s="246"/>
      <c r="L192" s="251"/>
      <c r="M192" s="252"/>
      <c r="N192" s="253"/>
      <c r="O192" s="253"/>
      <c r="P192" s="253"/>
      <c r="Q192" s="253"/>
      <c r="R192" s="253"/>
      <c r="S192" s="253"/>
      <c r="T192" s="254"/>
      <c r="U192" s="14"/>
      <c r="V192" s="14"/>
      <c r="W192" s="14"/>
      <c r="X192" s="14"/>
      <c r="Y192" s="14"/>
      <c r="Z192" s="14"/>
      <c r="AA192" s="14"/>
      <c r="AB192" s="14"/>
      <c r="AC192" s="14"/>
      <c r="AD192" s="14"/>
      <c r="AE192" s="14"/>
      <c r="AT192" s="255" t="s">
        <v>206</v>
      </c>
      <c r="AU192" s="255" t="s">
        <v>78</v>
      </c>
      <c r="AV192" s="14" t="s">
        <v>78</v>
      </c>
      <c r="AW192" s="14" t="s">
        <v>31</v>
      </c>
      <c r="AX192" s="14" t="s">
        <v>69</v>
      </c>
      <c r="AY192" s="255" t="s">
        <v>193</v>
      </c>
    </row>
    <row r="193" s="14" customFormat="1">
      <c r="A193" s="14"/>
      <c r="B193" s="245"/>
      <c r="C193" s="246"/>
      <c r="D193" s="228" t="s">
        <v>206</v>
      </c>
      <c r="E193" s="247" t="s">
        <v>19</v>
      </c>
      <c r="F193" s="248" t="s">
        <v>2741</v>
      </c>
      <c r="G193" s="246"/>
      <c r="H193" s="249">
        <v>-74.400000000000006</v>
      </c>
      <c r="I193" s="250"/>
      <c r="J193" s="246"/>
      <c r="K193" s="246"/>
      <c r="L193" s="251"/>
      <c r="M193" s="252"/>
      <c r="N193" s="253"/>
      <c r="O193" s="253"/>
      <c r="P193" s="253"/>
      <c r="Q193" s="253"/>
      <c r="R193" s="253"/>
      <c r="S193" s="253"/>
      <c r="T193" s="254"/>
      <c r="U193" s="14"/>
      <c r="V193" s="14"/>
      <c r="W193" s="14"/>
      <c r="X193" s="14"/>
      <c r="Y193" s="14"/>
      <c r="Z193" s="14"/>
      <c r="AA193" s="14"/>
      <c r="AB193" s="14"/>
      <c r="AC193" s="14"/>
      <c r="AD193" s="14"/>
      <c r="AE193" s="14"/>
      <c r="AT193" s="255" t="s">
        <v>206</v>
      </c>
      <c r="AU193" s="255" t="s">
        <v>78</v>
      </c>
      <c r="AV193" s="14" t="s">
        <v>78</v>
      </c>
      <c r="AW193" s="14" t="s">
        <v>31</v>
      </c>
      <c r="AX193" s="14" t="s">
        <v>69</v>
      </c>
      <c r="AY193" s="255" t="s">
        <v>193</v>
      </c>
    </row>
    <row r="194" s="14" customFormat="1">
      <c r="A194" s="14"/>
      <c r="B194" s="245"/>
      <c r="C194" s="246"/>
      <c r="D194" s="228" t="s">
        <v>206</v>
      </c>
      <c r="E194" s="247" t="s">
        <v>19</v>
      </c>
      <c r="F194" s="248" t="s">
        <v>2742</v>
      </c>
      <c r="G194" s="246"/>
      <c r="H194" s="249">
        <v>-55.75</v>
      </c>
      <c r="I194" s="250"/>
      <c r="J194" s="246"/>
      <c r="K194" s="246"/>
      <c r="L194" s="251"/>
      <c r="M194" s="252"/>
      <c r="N194" s="253"/>
      <c r="O194" s="253"/>
      <c r="P194" s="253"/>
      <c r="Q194" s="253"/>
      <c r="R194" s="253"/>
      <c r="S194" s="253"/>
      <c r="T194" s="254"/>
      <c r="U194" s="14"/>
      <c r="V194" s="14"/>
      <c r="W194" s="14"/>
      <c r="X194" s="14"/>
      <c r="Y194" s="14"/>
      <c r="Z194" s="14"/>
      <c r="AA194" s="14"/>
      <c r="AB194" s="14"/>
      <c r="AC194" s="14"/>
      <c r="AD194" s="14"/>
      <c r="AE194" s="14"/>
      <c r="AT194" s="255" t="s">
        <v>206</v>
      </c>
      <c r="AU194" s="255" t="s">
        <v>78</v>
      </c>
      <c r="AV194" s="14" t="s">
        <v>78</v>
      </c>
      <c r="AW194" s="14" t="s">
        <v>31</v>
      </c>
      <c r="AX194" s="14" t="s">
        <v>69</v>
      </c>
      <c r="AY194" s="255" t="s">
        <v>193</v>
      </c>
    </row>
    <row r="195" s="14" customFormat="1">
      <c r="A195" s="14"/>
      <c r="B195" s="245"/>
      <c r="C195" s="246"/>
      <c r="D195" s="228" t="s">
        <v>206</v>
      </c>
      <c r="E195" s="247" t="s">
        <v>19</v>
      </c>
      <c r="F195" s="248" t="s">
        <v>2743</v>
      </c>
      <c r="G195" s="246"/>
      <c r="H195" s="249">
        <v>-30</v>
      </c>
      <c r="I195" s="250"/>
      <c r="J195" s="246"/>
      <c r="K195" s="246"/>
      <c r="L195" s="251"/>
      <c r="M195" s="252"/>
      <c r="N195" s="253"/>
      <c r="O195" s="253"/>
      <c r="P195" s="253"/>
      <c r="Q195" s="253"/>
      <c r="R195" s="253"/>
      <c r="S195" s="253"/>
      <c r="T195" s="254"/>
      <c r="U195" s="14"/>
      <c r="V195" s="14"/>
      <c r="W195" s="14"/>
      <c r="X195" s="14"/>
      <c r="Y195" s="14"/>
      <c r="Z195" s="14"/>
      <c r="AA195" s="14"/>
      <c r="AB195" s="14"/>
      <c r="AC195" s="14"/>
      <c r="AD195" s="14"/>
      <c r="AE195" s="14"/>
      <c r="AT195" s="255" t="s">
        <v>206</v>
      </c>
      <c r="AU195" s="255" t="s">
        <v>78</v>
      </c>
      <c r="AV195" s="14" t="s">
        <v>78</v>
      </c>
      <c r="AW195" s="14" t="s">
        <v>31</v>
      </c>
      <c r="AX195" s="14" t="s">
        <v>69</v>
      </c>
      <c r="AY195" s="255" t="s">
        <v>193</v>
      </c>
    </row>
    <row r="196" s="14" customFormat="1">
      <c r="A196" s="14"/>
      <c r="B196" s="245"/>
      <c r="C196" s="246"/>
      <c r="D196" s="228" t="s">
        <v>206</v>
      </c>
      <c r="E196" s="247" t="s">
        <v>19</v>
      </c>
      <c r="F196" s="248" t="s">
        <v>2744</v>
      </c>
      <c r="G196" s="246"/>
      <c r="H196" s="249">
        <v>-7.7000000000000002</v>
      </c>
      <c r="I196" s="250"/>
      <c r="J196" s="246"/>
      <c r="K196" s="246"/>
      <c r="L196" s="251"/>
      <c r="M196" s="252"/>
      <c r="N196" s="253"/>
      <c r="O196" s="253"/>
      <c r="P196" s="253"/>
      <c r="Q196" s="253"/>
      <c r="R196" s="253"/>
      <c r="S196" s="253"/>
      <c r="T196" s="254"/>
      <c r="U196" s="14"/>
      <c r="V196" s="14"/>
      <c r="W196" s="14"/>
      <c r="X196" s="14"/>
      <c r="Y196" s="14"/>
      <c r="Z196" s="14"/>
      <c r="AA196" s="14"/>
      <c r="AB196" s="14"/>
      <c r="AC196" s="14"/>
      <c r="AD196" s="14"/>
      <c r="AE196" s="14"/>
      <c r="AT196" s="255" t="s">
        <v>206</v>
      </c>
      <c r="AU196" s="255" t="s">
        <v>78</v>
      </c>
      <c r="AV196" s="14" t="s">
        <v>78</v>
      </c>
      <c r="AW196" s="14" t="s">
        <v>31</v>
      </c>
      <c r="AX196" s="14" t="s">
        <v>69</v>
      </c>
      <c r="AY196" s="255" t="s">
        <v>193</v>
      </c>
    </row>
    <row r="197" s="14" customFormat="1">
      <c r="A197" s="14"/>
      <c r="B197" s="245"/>
      <c r="C197" s="246"/>
      <c r="D197" s="228" t="s">
        <v>206</v>
      </c>
      <c r="E197" s="247" t="s">
        <v>19</v>
      </c>
      <c r="F197" s="248" t="s">
        <v>2745</v>
      </c>
      <c r="G197" s="246"/>
      <c r="H197" s="249">
        <v>-2.25</v>
      </c>
      <c r="I197" s="250"/>
      <c r="J197" s="246"/>
      <c r="K197" s="246"/>
      <c r="L197" s="251"/>
      <c r="M197" s="252"/>
      <c r="N197" s="253"/>
      <c r="O197" s="253"/>
      <c r="P197" s="253"/>
      <c r="Q197" s="253"/>
      <c r="R197" s="253"/>
      <c r="S197" s="253"/>
      <c r="T197" s="254"/>
      <c r="U197" s="14"/>
      <c r="V197" s="14"/>
      <c r="W197" s="14"/>
      <c r="X197" s="14"/>
      <c r="Y197" s="14"/>
      <c r="Z197" s="14"/>
      <c r="AA197" s="14"/>
      <c r="AB197" s="14"/>
      <c r="AC197" s="14"/>
      <c r="AD197" s="14"/>
      <c r="AE197" s="14"/>
      <c r="AT197" s="255" t="s">
        <v>206</v>
      </c>
      <c r="AU197" s="255" t="s">
        <v>78</v>
      </c>
      <c r="AV197" s="14" t="s">
        <v>78</v>
      </c>
      <c r="AW197" s="14" t="s">
        <v>31</v>
      </c>
      <c r="AX197" s="14" t="s">
        <v>69</v>
      </c>
      <c r="AY197" s="255" t="s">
        <v>193</v>
      </c>
    </row>
    <row r="198" s="14" customFormat="1">
      <c r="A198" s="14"/>
      <c r="B198" s="245"/>
      <c r="C198" s="246"/>
      <c r="D198" s="228" t="s">
        <v>206</v>
      </c>
      <c r="E198" s="247" t="s">
        <v>19</v>
      </c>
      <c r="F198" s="248" t="s">
        <v>2746</v>
      </c>
      <c r="G198" s="246"/>
      <c r="H198" s="249">
        <v>-9.1199999999999992</v>
      </c>
      <c r="I198" s="250"/>
      <c r="J198" s="246"/>
      <c r="K198" s="246"/>
      <c r="L198" s="251"/>
      <c r="M198" s="252"/>
      <c r="N198" s="253"/>
      <c r="O198" s="253"/>
      <c r="P198" s="253"/>
      <c r="Q198" s="253"/>
      <c r="R198" s="253"/>
      <c r="S198" s="253"/>
      <c r="T198" s="254"/>
      <c r="U198" s="14"/>
      <c r="V198" s="14"/>
      <c r="W198" s="14"/>
      <c r="X198" s="14"/>
      <c r="Y198" s="14"/>
      <c r="Z198" s="14"/>
      <c r="AA198" s="14"/>
      <c r="AB198" s="14"/>
      <c r="AC198" s="14"/>
      <c r="AD198" s="14"/>
      <c r="AE198" s="14"/>
      <c r="AT198" s="255" t="s">
        <v>206</v>
      </c>
      <c r="AU198" s="255" t="s">
        <v>78</v>
      </c>
      <c r="AV198" s="14" t="s">
        <v>78</v>
      </c>
      <c r="AW198" s="14" t="s">
        <v>31</v>
      </c>
      <c r="AX198" s="14" t="s">
        <v>69</v>
      </c>
      <c r="AY198" s="255" t="s">
        <v>193</v>
      </c>
    </row>
    <row r="199" s="14" customFormat="1">
      <c r="A199" s="14"/>
      <c r="B199" s="245"/>
      <c r="C199" s="246"/>
      <c r="D199" s="228" t="s">
        <v>206</v>
      </c>
      <c r="E199" s="247" t="s">
        <v>19</v>
      </c>
      <c r="F199" s="248" t="s">
        <v>2747</v>
      </c>
      <c r="G199" s="246"/>
      <c r="H199" s="249">
        <v>-1.75</v>
      </c>
      <c r="I199" s="250"/>
      <c r="J199" s="246"/>
      <c r="K199" s="246"/>
      <c r="L199" s="251"/>
      <c r="M199" s="252"/>
      <c r="N199" s="253"/>
      <c r="O199" s="253"/>
      <c r="P199" s="253"/>
      <c r="Q199" s="253"/>
      <c r="R199" s="253"/>
      <c r="S199" s="253"/>
      <c r="T199" s="254"/>
      <c r="U199" s="14"/>
      <c r="V199" s="14"/>
      <c r="W199" s="14"/>
      <c r="X199" s="14"/>
      <c r="Y199" s="14"/>
      <c r="Z199" s="14"/>
      <c r="AA199" s="14"/>
      <c r="AB199" s="14"/>
      <c r="AC199" s="14"/>
      <c r="AD199" s="14"/>
      <c r="AE199" s="14"/>
      <c r="AT199" s="255" t="s">
        <v>206</v>
      </c>
      <c r="AU199" s="255" t="s">
        <v>78</v>
      </c>
      <c r="AV199" s="14" t="s">
        <v>78</v>
      </c>
      <c r="AW199" s="14" t="s">
        <v>31</v>
      </c>
      <c r="AX199" s="14" t="s">
        <v>69</v>
      </c>
      <c r="AY199" s="255" t="s">
        <v>193</v>
      </c>
    </row>
    <row r="200" s="14" customFormat="1">
      <c r="A200" s="14"/>
      <c r="B200" s="245"/>
      <c r="C200" s="246"/>
      <c r="D200" s="228" t="s">
        <v>206</v>
      </c>
      <c r="E200" s="247" t="s">
        <v>19</v>
      </c>
      <c r="F200" s="248" t="s">
        <v>2748</v>
      </c>
      <c r="G200" s="246"/>
      <c r="H200" s="249">
        <v>-1.8</v>
      </c>
      <c r="I200" s="250"/>
      <c r="J200" s="246"/>
      <c r="K200" s="246"/>
      <c r="L200" s="251"/>
      <c r="M200" s="252"/>
      <c r="N200" s="253"/>
      <c r="O200" s="253"/>
      <c r="P200" s="253"/>
      <c r="Q200" s="253"/>
      <c r="R200" s="253"/>
      <c r="S200" s="253"/>
      <c r="T200" s="254"/>
      <c r="U200" s="14"/>
      <c r="V200" s="14"/>
      <c r="W200" s="14"/>
      <c r="X200" s="14"/>
      <c r="Y200" s="14"/>
      <c r="Z200" s="14"/>
      <c r="AA200" s="14"/>
      <c r="AB200" s="14"/>
      <c r="AC200" s="14"/>
      <c r="AD200" s="14"/>
      <c r="AE200" s="14"/>
      <c r="AT200" s="255" t="s">
        <v>206</v>
      </c>
      <c r="AU200" s="255" t="s">
        <v>78</v>
      </c>
      <c r="AV200" s="14" t="s">
        <v>78</v>
      </c>
      <c r="AW200" s="14" t="s">
        <v>31</v>
      </c>
      <c r="AX200" s="14" t="s">
        <v>69</v>
      </c>
      <c r="AY200" s="255" t="s">
        <v>193</v>
      </c>
    </row>
    <row r="201" s="14" customFormat="1">
      <c r="A201" s="14"/>
      <c r="B201" s="245"/>
      <c r="C201" s="246"/>
      <c r="D201" s="228" t="s">
        <v>206</v>
      </c>
      <c r="E201" s="247" t="s">
        <v>19</v>
      </c>
      <c r="F201" s="248" t="s">
        <v>2749</v>
      </c>
      <c r="G201" s="246"/>
      <c r="H201" s="249">
        <v>-2.1059999999999999</v>
      </c>
      <c r="I201" s="250"/>
      <c r="J201" s="246"/>
      <c r="K201" s="246"/>
      <c r="L201" s="251"/>
      <c r="M201" s="252"/>
      <c r="N201" s="253"/>
      <c r="O201" s="253"/>
      <c r="P201" s="253"/>
      <c r="Q201" s="253"/>
      <c r="R201" s="253"/>
      <c r="S201" s="253"/>
      <c r="T201" s="254"/>
      <c r="U201" s="14"/>
      <c r="V201" s="14"/>
      <c r="W201" s="14"/>
      <c r="X201" s="14"/>
      <c r="Y201" s="14"/>
      <c r="Z201" s="14"/>
      <c r="AA201" s="14"/>
      <c r="AB201" s="14"/>
      <c r="AC201" s="14"/>
      <c r="AD201" s="14"/>
      <c r="AE201" s="14"/>
      <c r="AT201" s="255" t="s">
        <v>206</v>
      </c>
      <c r="AU201" s="255" t="s">
        <v>78</v>
      </c>
      <c r="AV201" s="14" t="s">
        <v>78</v>
      </c>
      <c r="AW201" s="14" t="s">
        <v>31</v>
      </c>
      <c r="AX201" s="14" t="s">
        <v>69</v>
      </c>
      <c r="AY201" s="255" t="s">
        <v>193</v>
      </c>
    </row>
    <row r="202" s="14" customFormat="1">
      <c r="A202" s="14"/>
      <c r="B202" s="245"/>
      <c r="C202" s="246"/>
      <c r="D202" s="228" t="s">
        <v>206</v>
      </c>
      <c r="E202" s="247" t="s">
        <v>19</v>
      </c>
      <c r="F202" s="248" t="s">
        <v>2750</v>
      </c>
      <c r="G202" s="246"/>
      <c r="H202" s="249">
        <v>-0.375</v>
      </c>
      <c r="I202" s="250"/>
      <c r="J202" s="246"/>
      <c r="K202" s="246"/>
      <c r="L202" s="251"/>
      <c r="M202" s="252"/>
      <c r="N202" s="253"/>
      <c r="O202" s="253"/>
      <c r="P202" s="253"/>
      <c r="Q202" s="253"/>
      <c r="R202" s="253"/>
      <c r="S202" s="253"/>
      <c r="T202" s="254"/>
      <c r="U202" s="14"/>
      <c r="V202" s="14"/>
      <c r="W202" s="14"/>
      <c r="X202" s="14"/>
      <c r="Y202" s="14"/>
      <c r="Z202" s="14"/>
      <c r="AA202" s="14"/>
      <c r="AB202" s="14"/>
      <c r="AC202" s="14"/>
      <c r="AD202" s="14"/>
      <c r="AE202" s="14"/>
      <c r="AT202" s="255" t="s">
        <v>206</v>
      </c>
      <c r="AU202" s="255" t="s">
        <v>78</v>
      </c>
      <c r="AV202" s="14" t="s">
        <v>78</v>
      </c>
      <c r="AW202" s="14" t="s">
        <v>31</v>
      </c>
      <c r="AX202" s="14" t="s">
        <v>69</v>
      </c>
      <c r="AY202" s="255" t="s">
        <v>193</v>
      </c>
    </row>
    <row r="203" s="14" customFormat="1">
      <c r="A203" s="14"/>
      <c r="B203" s="245"/>
      <c r="C203" s="246"/>
      <c r="D203" s="228" t="s">
        <v>206</v>
      </c>
      <c r="E203" s="247" t="s">
        <v>19</v>
      </c>
      <c r="F203" s="248" t="s">
        <v>2711</v>
      </c>
      <c r="G203" s="246"/>
      <c r="H203" s="249">
        <v>72.799999999999997</v>
      </c>
      <c r="I203" s="250"/>
      <c r="J203" s="246"/>
      <c r="K203" s="246"/>
      <c r="L203" s="251"/>
      <c r="M203" s="252"/>
      <c r="N203" s="253"/>
      <c r="O203" s="253"/>
      <c r="P203" s="253"/>
      <c r="Q203" s="253"/>
      <c r="R203" s="253"/>
      <c r="S203" s="253"/>
      <c r="T203" s="254"/>
      <c r="U203" s="14"/>
      <c r="V203" s="14"/>
      <c r="W203" s="14"/>
      <c r="X203" s="14"/>
      <c r="Y203" s="14"/>
      <c r="Z203" s="14"/>
      <c r="AA203" s="14"/>
      <c r="AB203" s="14"/>
      <c r="AC203" s="14"/>
      <c r="AD203" s="14"/>
      <c r="AE203" s="14"/>
      <c r="AT203" s="255" t="s">
        <v>206</v>
      </c>
      <c r="AU203" s="255" t="s">
        <v>78</v>
      </c>
      <c r="AV203" s="14" t="s">
        <v>78</v>
      </c>
      <c r="AW203" s="14" t="s">
        <v>31</v>
      </c>
      <c r="AX203" s="14" t="s">
        <v>69</v>
      </c>
      <c r="AY203" s="255" t="s">
        <v>193</v>
      </c>
    </row>
    <row r="204" s="14" customFormat="1">
      <c r="A204" s="14"/>
      <c r="B204" s="245"/>
      <c r="C204" s="246"/>
      <c r="D204" s="228" t="s">
        <v>206</v>
      </c>
      <c r="E204" s="247" t="s">
        <v>19</v>
      </c>
      <c r="F204" s="248" t="s">
        <v>2751</v>
      </c>
      <c r="G204" s="246"/>
      <c r="H204" s="249">
        <v>70.299999999999997</v>
      </c>
      <c r="I204" s="250"/>
      <c r="J204" s="246"/>
      <c r="K204" s="246"/>
      <c r="L204" s="251"/>
      <c r="M204" s="252"/>
      <c r="N204" s="253"/>
      <c r="O204" s="253"/>
      <c r="P204" s="253"/>
      <c r="Q204" s="253"/>
      <c r="R204" s="253"/>
      <c r="S204" s="253"/>
      <c r="T204" s="254"/>
      <c r="U204" s="14"/>
      <c r="V204" s="14"/>
      <c r="W204" s="14"/>
      <c r="X204" s="14"/>
      <c r="Y204" s="14"/>
      <c r="Z204" s="14"/>
      <c r="AA204" s="14"/>
      <c r="AB204" s="14"/>
      <c r="AC204" s="14"/>
      <c r="AD204" s="14"/>
      <c r="AE204" s="14"/>
      <c r="AT204" s="255" t="s">
        <v>206</v>
      </c>
      <c r="AU204" s="255" t="s">
        <v>78</v>
      </c>
      <c r="AV204" s="14" t="s">
        <v>78</v>
      </c>
      <c r="AW204" s="14" t="s">
        <v>31</v>
      </c>
      <c r="AX204" s="14" t="s">
        <v>69</v>
      </c>
      <c r="AY204" s="255" t="s">
        <v>193</v>
      </c>
    </row>
    <row r="205" s="14" customFormat="1">
      <c r="A205" s="14"/>
      <c r="B205" s="245"/>
      <c r="C205" s="246"/>
      <c r="D205" s="228" t="s">
        <v>206</v>
      </c>
      <c r="E205" s="247" t="s">
        <v>19</v>
      </c>
      <c r="F205" s="248" t="s">
        <v>2706</v>
      </c>
      <c r="G205" s="246"/>
      <c r="H205" s="249">
        <v>5.04</v>
      </c>
      <c r="I205" s="250"/>
      <c r="J205" s="246"/>
      <c r="K205" s="246"/>
      <c r="L205" s="251"/>
      <c r="M205" s="252"/>
      <c r="N205" s="253"/>
      <c r="O205" s="253"/>
      <c r="P205" s="253"/>
      <c r="Q205" s="253"/>
      <c r="R205" s="253"/>
      <c r="S205" s="253"/>
      <c r="T205" s="254"/>
      <c r="U205" s="14"/>
      <c r="V205" s="14"/>
      <c r="W205" s="14"/>
      <c r="X205" s="14"/>
      <c r="Y205" s="14"/>
      <c r="Z205" s="14"/>
      <c r="AA205" s="14"/>
      <c r="AB205" s="14"/>
      <c r="AC205" s="14"/>
      <c r="AD205" s="14"/>
      <c r="AE205" s="14"/>
      <c r="AT205" s="255" t="s">
        <v>206</v>
      </c>
      <c r="AU205" s="255" t="s">
        <v>78</v>
      </c>
      <c r="AV205" s="14" t="s">
        <v>78</v>
      </c>
      <c r="AW205" s="14" t="s">
        <v>31</v>
      </c>
      <c r="AX205" s="14" t="s">
        <v>69</v>
      </c>
      <c r="AY205" s="255" t="s">
        <v>193</v>
      </c>
    </row>
    <row r="206" s="14" customFormat="1">
      <c r="A206" s="14"/>
      <c r="B206" s="245"/>
      <c r="C206" s="246"/>
      <c r="D206" s="228" t="s">
        <v>206</v>
      </c>
      <c r="E206" s="247" t="s">
        <v>19</v>
      </c>
      <c r="F206" s="248" t="s">
        <v>2752</v>
      </c>
      <c r="G206" s="246"/>
      <c r="H206" s="249">
        <v>-2.532</v>
      </c>
      <c r="I206" s="250"/>
      <c r="J206" s="246"/>
      <c r="K206" s="246"/>
      <c r="L206" s="251"/>
      <c r="M206" s="252"/>
      <c r="N206" s="253"/>
      <c r="O206" s="253"/>
      <c r="P206" s="253"/>
      <c r="Q206" s="253"/>
      <c r="R206" s="253"/>
      <c r="S206" s="253"/>
      <c r="T206" s="254"/>
      <c r="U206" s="14"/>
      <c r="V206" s="14"/>
      <c r="W206" s="14"/>
      <c r="X206" s="14"/>
      <c r="Y206" s="14"/>
      <c r="Z206" s="14"/>
      <c r="AA206" s="14"/>
      <c r="AB206" s="14"/>
      <c r="AC206" s="14"/>
      <c r="AD206" s="14"/>
      <c r="AE206" s="14"/>
      <c r="AT206" s="255" t="s">
        <v>206</v>
      </c>
      <c r="AU206" s="255" t="s">
        <v>78</v>
      </c>
      <c r="AV206" s="14" t="s">
        <v>78</v>
      </c>
      <c r="AW206" s="14" t="s">
        <v>31</v>
      </c>
      <c r="AX206" s="14" t="s">
        <v>69</v>
      </c>
      <c r="AY206" s="255" t="s">
        <v>193</v>
      </c>
    </row>
    <row r="207" s="14" customFormat="1">
      <c r="A207" s="14"/>
      <c r="B207" s="245"/>
      <c r="C207" s="246"/>
      <c r="D207" s="228" t="s">
        <v>206</v>
      </c>
      <c r="E207" s="247" t="s">
        <v>19</v>
      </c>
      <c r="F207" s="248" t="s">
        <v>2713</v>
      </c>
      <c r="G207" s="246"/>
      <c r="H207" s="249">
        <v>104</v>
      </c>
      <c r="I207" s="250"/>
      <c r="J207" s="246"/>
      <c r="K207" s="246"/>
      <c r="L207" s="251"/>
      <c r="M207" s="252"/>
      <c r="N207" s="253"/>
      <c r="O207" s="253"/>
      <c r="P207" s="253"/>
      <c r="Q207" s="253"/>
      <c r="R207" s="253"/>
      <c r="S207" s="253"/>
      <c r="T207" s="254"/>
      <c r="U207" s="14"/>
      <c r="V207" s="14"/>
      <c r="W207" s="14"/>
      <c r="X207" s="14"/>
      <c r="Y207" s="14"/>
      <c r="Z207" s="14"/>
      <c r="AA207" s="14"/>
      <c r="AB207" s="14"/>
      <c r="AC207" s="14"/>
      <c r="AD207" s="14"/>
      <c r="AE207" s="14"/>
      <c r="AT207" s="255" t="s">
        <v>206</v>
      </c>
      <c r="AU207" s="255" t="s">
        <v>78</v>
      </c>
      <c r="AV207" s="14" t="s">
        <v>78</v>
      </c>
      <c r="AW207" s="14" t="s">
        <v>31</v>
      </c>
      <c r="AX207" s="14" t="s">
        <v>69</v>
      </c>
      <c r="AY207" s="255" t="s">
        <v>193</v>
      </c>
    </row>
    <row r="208" s="14" customFormat="1">
      <c r="A208" s="14"/>
      <c r="B208" s="245"/>
      <c r="C208" s="246"/>
      <c r="D208" s="228" t="s">
        <v>206</v>
      </c>
      <c r="E208" s="247" t="s">
        <v>19</v>
      </c>
      <c r="F208" s="248" t="s">
        <v>2753</v>
      </c>
      <c r="G208" s="246"/>
      <c r="H208" s="249">
        <v>-18.449999999999999</v>
      </c>
      <c r="I208" s="250"/>
      <c r="J208" s="246"/>
      <c r="K208" s="246"/>
      <c r="L208" s="251"/>
      <c r="M208" s="252"/>
      <c r="N208" s="253"/>
      <c r="O208" s="253"/>
      <c r="P208" s="253"/>
      <c r="Q208" s="253"/>
      <c r="R208" s="253"/>
      <c r="S208" s="253"/>
      <c r="T208" s="254"/>
      <c r="U208" s="14"/>
      <c r="V208" s="14"/>
      <c r="W208" s="14"/>
      <c r="X208" s="14"/>
      <c r="Y208" s="14"/>
      <c r="Z208" s="14"/>
      <c r="AA208" s="14"/>
      <c r="AB208" s="14"/>
      <c r="AC208" s="14"/>
      <c r="AD208" s="14"/>
      <c r="AE208" s="14"/>
      <c r="AT208" s="255" t="s">
        <v>206</v>
      </c>
      <c r="AU208" s="255" t="s">
        <v>78</v>
      </c>
      <c r="AV208" s="14" t="s">
        <v>78</v>
      </c>
      <c r="AW208" s="14" t="s">
        <v>31</v>
      </c>
      <c r="AX208" s="14" t="s">
        <v>69</v>
      </c>
      <c r="AY208" s="255" t="s">
        <v>193</v>
      </c>
    </row>
    <row r="209" s="15" customFormat="1">
      <c r="A209" s="15"/>
      <c r="B209" s="256"/>
      <c r="C209" s="257"/>
      <c r="D209" s="228" t="s">
        <v>206</v>
      </c>
      <c r="E209" s="258" t="s">
        <v>19</v>
      </c>
      <c r="F209" s="259" t="s">
        <v>218</v>
      </c>
      <c r="G209" s="257"/>
      <c r="H209" s="260">
        <v>651.91300000000001</v>
      </c>
      <c r="I209" s="261"/>
      <c r="J209" s="257"/>
      <c r="K209" s="257"/>
      <c r="L209" s="262"/>
      <c r="M209" s="263"/>
      <c r="N209" s="264"/>
      <c r="O209" s="264"/>
      <c r="P209" s="264"/>
      <c r="Q209" s="264"/>
      <c r="R209" s="264"/>
      <c r="S209" s="264"/>
      <c r="T209" s="265"/>
      <c r="U209" s="15"/>
      <c r="V209" s="15"/>
      <c r="W209" s="15"/>
      <c r="X209" s="15"/>
      <c r="Y209" s="15"/>
      <c r="Z209" s="15"/>
      <c r="AA209" s="15"/>
      <c r="AB209" s="15"/>
      <c r="AC209" s="15"/>
      <c r="AD209" s="15"/>
      <c r="AE209" s="15"/>
      <c r="AT209" s="266" t="s">
        <v>206</v>
      </c>
      <c r="AU209" s="266" t="s">
        <v>78</v>
      </c>
      <c r="AV209" s="15" t="s">
        <v>200</v>
      </c>
      <c r="AW209" s="15" t="s">
        <v>31</v>
      </c>
      <c r="AX209" s="15" t="s">
        <v>76</v>
      </c>
      <c r="AY209" s="266" t="s">
        <v>193</v>
      </c>
    </row>
    <row r="210" s="2" customFormat="1" ht="16.5" customHeight="1">
      <c r="A210" s="41"/>
      <c r="B210" s="42"/>
      <c r="C210" s="274" t="s">
        <v>281</v>
      </c>
      <c r="D210" s="274" t="s">
        <v>1765</v>
      </c>
      <c r="E210" s="275" t="s">
        <v>2754</v>
      </c>
      <c r="F210" s="276" t="s">
        <v>2755</v>
      </c>
      <c r="G210" s="277" t="s">
        <v>248</v>
      </c>
      <c r="H210" s="278">
        <v>1290.787</v>
      </c>
      <c r="I210" s="279"/>
      <c r="J210" s="280">
        <f>ROUND(I210*H210,2)</f>
        <v>0</v>
      </c>
      <c r="K210" s="276" t="s">
        <v>199</v>
      </c>
      <c r="L210" s="281"/>
      <c r="M210" s="282" t="s">
        <v>19</v>
      </c>
      <c r="N210" s="283" t="s">
        <v>40</v>
      </c>
      <c r="O210" s="87"/>
      <c r="P210" s="224">
        <f>O210*H210</f>
        <v>0</v>
      </c>
      <c r="Q210" s="224">
        <v>1</v>
      </c>
      <c r="R210" s="224">
        <f>Q210*H210</f>
        <v>1290.787</v>
      </c>
      <c r="S210" s="224">
        <v>0</v>
      </c>
      <c r="T210" s="225">
        <f>S210*H210</f>
        <v>0</v>
      </c>
      <c r="U210" s="41"/>
      <c r="V210" s="41"/>
      <c r="W210" s="41"/>
      <c r="X210" s="41"/>
      <c r="Y210" s="41"/>
      <c r="Z210" s="41"/>
      <c r="AA210" s="41"/>
      <c r="AB210" s="41"/>
      <c r="AC210" s="41"/>
      <c r="AD210" s="41"/>
      <c r="AE210" s="41"/>
      <c r="AR210" s="226" t="s">
        <v>265</v>
      </c>
      <c r="AT210" s="226" t="s">
        <v>1765</v>
      </c>
      <c r="AU210" s="226" t="s">
        <v>78</v>
      </c>
      <c r="AY210" s="20" t="s">
        <v>193</v>
      </c>
      <c r="BE210" s="227">
        <f>IF(N210="základní",J210,0)</f>
        <v>0</v>
      </c>
      <c r="BF210" s="227">
        <f>IF(N210="snížená",J210,0)</f>
        <v>0</v>
      </c>
      <c r="BG210" s="227">
        <f>IF(N210="zákl. přenesená",J210,0)</f>
        <v>0</v>
      </c>
      <c r="BH210" s="227">
        <f>IF(N210="sníž. přenesená",J210,0)</f>
        <v>0</v>
      </c>
      <c r="BI210" s="227">
        <f>IF(N210="nulová",J210,0)</f>
        <v>0</v>
      </c>
      <c r="BJ210" s="20" t="s">
        <v>76</v>
      </c>
      <c r="BK210" s="227">
        <f>ROUND(I210*H210,2)</f>
        <v>0</v>
      </c>
      <c r="BL210" s="20" t="s">
        <v>200</v>
      </c>
      <c r="BM210" s="226" t="s">
        <v>2756</v>
      </c>
    </row>
    <row r="211" s="2" customFormat="1">
      <c r="A211" s="41"/>
      <c r="B211" s="42"/>
      <c r="C211" s="43"/>
      <c r="D211" s="228" t="s">
        <v>202</v>
      </c>
      <c r="E211" s="43"/>
      <c r="F211" s="229" t="s">
        <v>2755</v>
      </c>
      <c r="G211" s="43"/>
      <c r="H211" s="43"/>
      <c r="I211" s="230"/>
      <c r="J211" s="43"/>
      <c r="K211" s="43"/>
      <c r="L211" s="47"/>
      <c r="M211" s="231"/>
      <c r="N211" s="232"/>
      <c r="O211" s="87"/>
      <c r="P211" s="87"/>
      <c r="Q211" s="87"/>
      <c r="R211" s="87"/>
      <c r="S211" s="87"/>
      <c r="T211" s="88"/>
      <c r="U211" s="41"/>
      <c r="V211" s="41"/>
      <c r="W211" s="41"/>
      <c r="X211" s="41"/>
      <c r="Y211" s="41"/>
      <c r="Z211" s="41"/>
      <c r="AA211" s="41"/>
      <c r="AB211" s="41"/>
      <c r="AC211" s="41"/>
      <c r="AD211" s="41"/>
      <c r="AE211" s="41"/>
      <c r="AT211" s="20" t="s">
        <v>202</v>
      </c>
      <c r="AU211" s="20" t="s">
        <v>78</v>
      </c>
    </row>
    <row r="212" s="14" customFormat="1">
      <c r="A212" s="14"/>
      <c r="B212" s="245"/>
      <c r="C212" s="246"/>
      <c r="D212" s="228" t="s">
        <v>206</v>
      </c>
      <c r="E212" s="247" t="s">
        <v>19</v>
      </c>
      <c r="F212" s="248" t="s">
        <v>2757</v>
      </c>
      <c r="G212" s="246"/>
      <c r="H212" s="249">
        <v>1173.443</v>
      </c>
      <c r="I212" s="250"/>
      <c r="J212" s="246"/>
      <c r="K212" s="246"/>
      <c r="L212" s="251"/>
      <c r="M212" s="252"/>
      <c r="N212" s="253"/>
      <c r="O212" s="253"/>
      <c r="P212" s="253"/>
      <c r="Q212" s="253"/>
      <c r="R212" s="253"/>
      <c r="S212" s="253"/>
      <c r="T212" s="254"/>
      <c r="U212" s="14"/>
      <c r="V212" s="14"/>
      <c r="W212" s="14"/>
      <c r="X212" s="14"/>
      <c r="Y212" s="14"/>
      <c r="Z212" s="14"/>
      <c r="AA212" s="14"/>
      <c r="AB212" s="14"/>
      <c r="AC212" s="14"/>
      <c r="AD212" s="14"/>
      <c r="AE212" s="14"/>
      <c r="AT212" s="255" t="s">
        <v>206</v>
      </c>
      <c r="AU212" s="255" t="s">
        <v>78</v>
      </c>
      <c r="AV212" s="14" t="s">
        <v>78</v>
      </c>
      <c r="AW212" s="14" t="s">
        <v>31</v>
      </c>
      <c r="AX212" s="14" t="s">
        <v>76</v>
      </c>
      <c r="AY212" s="255" t="s">
        <v>193</v>
      </c>
    </row>
    <row r="213" s="14" customFormat="1">
      <c r="A213" s="14"/>
      <c r="B213" s="245"/>
      <c r="C213" s="246"/>
      <c r="D213" s="228" t="s">
        <v>206</v>
      </c>
      <c r="E213" s="246"/>
      <c r="F213" s="248" t="s">
        <v>2758</v>
      </c>
      <c r="G213" s="246"/>
      <c r="H213" s="249">
        <v>1290.787</v>
      </c>
      <c r="I213" s="250"/>
      <c r="J213" s="246"/>
      <c r="K213" s="246"/>
      <c r="L213" s="251"/>
      <c r="M213" s="252"/>
      <c r="N213" s="253"/>
      <c r="O213" s="253"/>
      <c r="P213" s="253"/>
      <c r="Q213" s="253"/>
      <c r="R213" s="253"/>
      <c r="S213" s="253"/>
      <c r="T213" s="254"/>
      <c r="U213" s="14"/>
      <c r="V213" s="14"/>
      <c r="W213" s="14"/>
      <c r="X213" s="14"/>
      <c r="Y213" s="14"/>
      <c r="Z213" s="14"/>
      <c r="AA213" s="14"/>
      <c r="AB213" s="14"/>
      <c r="AC213" s="14"/>
      <c r="AD213" s="14"/>
      <c r="AE213" s="14"/>
      <c r="AT213" s="255" t="s">
        <v>206</v>
      </c>
      <c r="AU213" s="255" t="s">
        <v>78</v>
      </c>
      <c r="AV213" s="14" t="s">
        <v>78</v>
      </c>
      <c r="AW213" s="14" t="s">
        <v>4</v>
      </c>
      <c r="AX213" s="14" t="s">
        <v>76</v>
      </c>
      <c r="AY213" s="255" t="s">
        <v>193</v>
      </c>
    </row>
    <row r="214" s="12" customFormat="1" ht="22.8" customHeight="1">
      <c r="A214" s="12"/>
      <c r="B214" s="199"/>
      <c r="C214" s="200"/>
      <c r="D214" s="201" t="s">
        <v>68</v>
      </c>
      <c r="E214" s="213" t="s">
        <v>78</v>
      </c>
      <c r="F214" s="213" t="s">
        <v>1075</v>
      </c>
      <c r="G214" s="200"/>
      <c r="H214" s="200"/>
      <c r="I214" s="203"/>
      <c r="J214" s="214">
        <f>BK214</f>
        <v>0</v>
      </c>
      <c r="K214" s="200"/>
      <c r="L214" s="205"/>
      <c r="M214" s="206"/>
      <c r="N214" s="207"/>
      <c r="O214" s="207"/>
      <c r="P214" s="208">
        <f>SUM(P215:P416)</f>
        <v>0</v>
      </c>
      <c r="Q214" s="207"/>
      <c r="R214" s="208">
        <f>SUM(R215:R416)</f>
        <v>1352.5471643765638</v>
      </c>
      <c r="S214" s="207"/>
      <c r="T214" s="209">
        <f>SUM(T215:T416)</f>
        <v>5.6899999999999995</v>
      </c>
      <c r="U214" s="12"/>
      <c r="V214" s="12"/>
      <c r="W214" s="12"/>
      <c r="X214" s="12"/>
      <c r="Y214" s="12"/>
      <c r="Z214" s="12"/>
      <c r="AA214" s="12"/>
      <c r="AB214" s="12"/>
      <c r="AC214" s="12"/>
      <c r="AD214" s="12"/>
      <c r="AE214" s="12"/>
      <c r="AR214" s="210" t="s">
        <v>76</v>
      </c>
      <c r="AT214" s="211" t="s">
        <v>68</v>
      </c>
      <c r="AU214" s="211" t="s">
        <v>76</v>
      </c>
      <c r="AY214" s="210" t="s">
        <v>193</v>
      </c>
      <c r="BK214" s="212">
        <f>SUM(BK215:BK416)</f>
        <v>0</v>
      </c>
    </row>
    <row r="215" s="2" customFormat="1" ht="16.5" customHeight="1">
      <c r="A215" s="41"/>
      <c r="B215" s="42"/>
      <c r="C215" s="215" t="s">
        <v>288</v>
      </c>
      <c r="D215" s="215" t="s">
        <v>195</v>
      </c>
      <c r="E215" s="216" t="s">
        <v>2759</v>
      </c>
      <c r="F215" s="217" t="s">
        <v>2760</v>
      </c>
      <c r="G215" s="218" t="s">
        <v>408</v>
      </c>
      <c r="H215" s="219">
        <v>120</v>
      </c>
      <c r="I215" s="220"/>
      <c r="J215" s="221">
        <f>ROUND(I215*H215,2)</f>
        <v>0</v>
      </c>
      <c r="K215" s="217" t="s">
        <v>199</v>
      </c>
      <c r="L215" s="47"/>
      <c r="M215" s="222" t="s">
        <v>19</v>
      </c>
      <c r="N215" s="223" t="s">
        <v>40</v>
      </c>
      <c r="O215" s="87"/>
      <c r="P215" s="224">
        <f>O215*H215</f>
        <v>0</v>
      </c>
      <c r="Q215" s="224">
        <v>0.00011313</v>
      </c>
      <c r="R215" s="224">
        <f>Q215*H215</f>
        <v>0.0135756</v>
      </c>
      <c r="S215" s="224">
        <v>0</v>
      </c>
      <c r="T215" s="225">
        <f>S215*H215</f>
        <v>0</v>
      </c>
      <c r="U215" s="41"/>
      <c r="V215" s="41"/>
      <c r="W215" s="41"/>
      <c r="X215" s="41"/>
      <c r="Y215" s="41"/>
      <c r="Z215" s="41"/>
      <c r="AA215" s="41"/>
      <c r="AB215" s="41"/>
      <c r="AC215" s="41"/>
      <c r="AD215" s="41"/>
      <c r="AE215" s="41"/>
      <c r="AR215" s="226" t="s">
        <v>200</v>
      </c>
      <c r="AT215" s="226" t="s">
        <v>195</v>
      </c>
      <c r="AU215" s="226" t="s">
        <v>78</v>
      </c>
      <c r="AY215" s="20" t="s">
        <v>193</v>
      </c>
      <c r="BE215" s="227">
        <f>IF(N215="základní",J215,0)</f>
        <v>0</v>
      </c>
      <c r="BF215" s="227">
        <f>IF(N215="snížená",J215,0)</f>
        <v>0</v>
      </c>
      <c r="BG215" s="227">
        <f>IF(N215="zákl. přenesená",J215,0)</f>
        <v>0</v>
      </c>
      <c r="BH215" s="227">
        <f>IF(N215="sníž. přenesená",J215,0)</f>
        <v>0</v>
      </c>
      <c r="BI215" s="227">
        <f>IF(N215="nulová",J215,0)</f>
        <v>0</v>
      </c>
      <c r="BJ215" s="20" t="s">
        <v>76</v>
      </c>
      <c r="BK215" s="227">
        <f>ROUND(I215*H215,2)</f>
        <v>0</v>
      </c>
      <c r="BL215" s="20" t="s">
        <v>200</v>
      </c>
      <c r="BM215" s="226" t="s">
        <v>2761</v>
      </c>
    </row>
    <row r="216" s="2" customFormat="1">
      <c r="A216" s="41"/>
      <c r="B216" s="42"/>
      <c r="C216" s="43"/>
      <c r="D216" s="228" t="s">
        <v>202</v>
      </c>
      <c r="E216" s="43"/>
      <c r="F216" s="229" t="s">
        <v>2762</v>
      </c>
      <c r="G216" s="43"/>
      <c r="H216" s="43"/>
      <c r="I216" s="230"/>
      <c r="J216" s="43"/>
      <c r="K216" s="43"/>
      <c r="L216" s="47"/>
      <c r="M216" s="231"/>
      <c r="N216" s="232"/>
      <c r="O216" s="87"/>
      <c r="P216" s="87"/>
      <c r="Q216" s="87"/>
      <c r="R216" s="87"/>
      <c r="S216" s="87"/>
      <c r="T216" s="88"/>
      <c r="U216" s="41"/>
      <c r="V216" s="41"/>
      <c r="W216" s="41"/>
      <c r="X216" s="41"/>
      <c r="Y216" s="41"/>
      <c r="Z216" s="41"/>
      <c r="AA216" s="41"/>
      <c r="AB216" s="41"/>
      <c r="AC216" s="41"/>
      <c r="AD216" s="41"/>
      <c r="AE216" s="41"/>
      <c r="AT216" s="20" t="s">
        <v>202</v>
      </c>
      <c r="AU216" s="20" t="s">
        <v>78</v>
      </c>
    </row>
    <row r="217" s="2" customFormat="1">
      <c r="A217" s="41"/>
      <c r="B217" s="42"/>
      <c r="C217" s="43"/>
      <c r="D217" s="233" t="s">
        <v>204</v>
      </c>
      <c r="E217" s="43"/>
      <c r="F217" s="234" t="s">
        <v>2763</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204</v>
      </c>
      <c r="AU217" s="20" t="s">
        <v>78</v>
      </c>
    </row>
    <row r="218" s="13" customFormat="1">
      <c r="A218" s="13"/>
      <c r="B218" s="235"/>
      <c r="C218" s="236"/>
      <c r="D218" s="228" t="s">
        <v>206</v>
      </c>
      <c r="E218" s="237" t="s">
        <v>19</v>
      </c>
      <c r="F218" s="238" t="s">
        <v>279</v>
      </c>
      <c r="G218" s="236"/>
      <c r="H218" s="237" t="s">
        <v>19</v>
      </c>
      <c r="I218" s="239"/>
      <c r="J218" s="236"/>
      <c r="K218" s="236"/>
      <c r="L218" s="240"/>
      <c r="M218" s="241"/>
      <c r="N218" s="242"/>
      <c r="O218" s="242"/>
      <c r="P218" s="242"/>
      <c r="Q218" s="242"/>
      <c r="R218" s="242"/>
      <c r="S218" s="242"/>
      <c r="T218" s="243"/>
      <c r="U218" s="13"/>
      <c r="V218" s="13"/>
      <c r="W218" s="13"/>
      <c r="X218" s="13"/>
      <c r="Y218" s="13"/>
      <c r="Z218" s="13"/>
      <c r="AA218" s="13"/>
      <c r="AB218" s="13"/>
      <c r="AC218" s="13"/>
      <c r="AD218" s="13"/>
      <c r="AE218" s="13"/>
      <c r="AT218" s="244" t="s">
        <v>206</v>
      </c>
      <c r="AU218" s="244" t="s">
        <v>78</v>
      </c>
      <c r="AV218" s="13" t="s">
        <v>76</v>
      </c>
      <c r="AW218" s="13" t="s">
        <v>31</v>
      </c>
      <c r="AX218" s="13" t="s">
        <v>69</v>
      </c>
      <c r="AY218" s="244" t="s">
        <v>193</v>
      </c>
    </row>
    <row r="219" s="14" customFormat="1">
      <c r="A219" s="14"/>
      <c r="B219" s="245"/>
      <c r="C219" s="246"/>
      <c r="D219" s="228" t="s">
        <v>206</v>
      </c>
      <c r="E219" s="247" t="s">
        <v>19</v>
      </c>
      <c r="F219" s="248" t="s">
        <v>2764</v>
      </c>
      <c r="G219" s="246"/>
      <c r="H219" s="249">
        <v>120</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206</v>
      </c>
      <c r="AU219" s="255" t="s">
        <v>78</v>
      </c>
      <c r="AV219" s="14" t="s">
        <v>78</v>
      </c>
      <c r="AW219" s="14" t="s">
        <v>31</v>
      </c>
      <c r="AX219" s="14" t="s">
        <v>76</v>
      </c>
      <c r="AY219" s="255" t="s">
        <v>193</v>
      </c>
    </row>
    <row r="220" s="2" customFormat="1" ht="24.15" customHeight="1">
      <c r="A220" s="41"/>
      <c r="B220" s="42"/>
      <c r="C220" s="215" t="s">
        <v>8</v>
      </c>
      <c r="D220" s="215" t="s">
        <v>195</v>
      </c>
      <c r="E220" s="216" t="s">
        <v>2765</v>
      </c>
      <c r="F220" s="217" t="s">
        <v>2766</v>
      </c>
      <c r="G220" s="218" t="s">
        <v>408</v>
      </c>
      <c r="H220" s="219">
        <v>110</v>
      </c>
      <c r="I220" s="220"/>
      <c r="J220" s="221">
        <f>ROUND(I220*H220,2)</f>
        <v>0</v>
      </c>
      <c r="K220" s="217" t="s">
        <v>199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200</v>
      </c>
      <c r="AT220" s="226" t="s">
        <v>195</v>
      </c>
      <c r="AU220" s="226" t="s">
        <v>78</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200</v>
      </c>
      <c r="BM220" s="226" t="s">
        <v>2767</v>
      </c>
    </row>
    <row r="221" s="2" customFormat="1">
      <c r="A221" s="41"/>
      <c r="B221" s="42"/>
      <c r="C221" s="43"/>
      <c r="D221" s="228" t="s">
        <v>202</v>
      </c>
      <c r="E221" s="43"/>
      <c r="F221" s="229" t="s">
        <v>2768</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78</v>
      </c>
    </row>
    <row r="222" s="2" customFormat="1">
      <c r="A222" s="41"/>
      <c r="B222" s="42"/>
      <c r="C222" s="43"/>
      <c r="D222" s="233" t="s">
        <v>204</v>
      </c>
      <c r="E222" s="43"/>
      <c r="F222" s="234" t="s">
        <v>2769</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204</v>
      </c>
      <c r="AU222" s="20" t="s">
        <v>78</v>
      </c>
    </row>
    <row r="223" s="13" customFormat="1">
      <c r="A223" s="13"/>
      <c r="B223" s="235"/>
      <c r="C223" s="236"/>
      <c r="D223" s="228" t="s">
        <v>206</v>
      </c>
      <c r="E223" s="237" t="s">
        <v>19</v>
      </c>
      <c r="F223" s="238" t="s">
        <v>279</v>
      </c>
      <c r="G223" s="236"/>
      <c r="H223" s="237" t="s">
        <v>19</v>
      </c>
      <c r="I223" s="239"/>
      <c r="J223" s="236"/>
      <c r="K223" s="236"/>
      <c r="L223" s="240"/>
      <c r="M223" s="241"/>
      <c r="N223" s="242"/>
      <c r="O223" s="242"/>
      <c r="P223" s="242"/>
      <c r="Q223" s="242"/>
      <c r="R223" s="242"/>
      <c r="S223" s="242"/>
      <c r="T223" s="243"/>
      <c r="U223" s="13"/>
      <c r="V223" s="13"/>
      <c r="W223" s="13"/>
      <c r="X223" s="13"/>
      <c r="Y223" s="13"/>
      <c r="Z223" s="13"/>
      <c r="AA223" s="13"/>
      <c r="AB223" s="13"/>
      <c r="AC223" s="13"/>
      <c r="AD223" s="13"/>
      <c r="AE223" s="13"/>
      <c r="AT223" s="244" t="s">
        <v>206</v>
      </c>
      <c r="AU223" s="244" t="s">
        <v>78</v>
      </c>
      <c r="AV223" s="13" t="s">
        <v>76</v>
      </c>
      <c r="AW223" s="13" t="s">
        <v>31</v>
      </c>
      <c r="AX223" s="13" t="s">
        <v>69</v>
      </c>
      <c r="AY223" s="244" t="s">
        <v>193</v>
      </c>
    </row>
    <row r="224" s="14" customFormat="1">
      <c r="A224" s="14"/>
      <c r="B224" s="245"/>
      <c r="C224" s="246"/>
      <c r="D224" s="228" t="s">
        <v>206</v>
      </c>
      <c r="E224" s="247" t="s">
        <v>19</v>
      </c>
      <c r="F224" s="248" t="s">
        <v>2770</v>
      </c>
      <c r="G224" s="246"/>
      <c r="H224" s="249">
        <v>110</v>
      </c>
      <c r="I224" s="250"/>
      <c r="J224" s="246"/>
      <c r="K224" s="246"/>
      <c r="L224" s="251"/>
      <c r="M224" s="252"/>
      <c r="N224" s="253"/>
      <c r="O224" s="253"/>
      <c r="P224" s="253"/>
      <c r="Q224" s="253"/>
      <c r="R224" s="253"/>
      <c r="S224" s="253"/>
      <c r="T224" s="254"/>
      <c r="U224" s="14"/>
      <c r="V224" s="14"/>
      <c r="W224" s="14"/>
      <c r="X224" s="14"/>
      <c r="Y224" s="14"/>
      <c r="Z224" s="14"/>
      <c r="AA224" s="14"/>
      <c r="AB224" s="14"/>
      <c r="AC224" s="14"/>
      <c r="AD224" s="14"/>
      <c r="AE224" s="14"/>
      <c r="AT224" s="255" t="s">
        <v>206</v>
      </c>
      <c r="AU224" s="255" t="s">
        <v>78</v>
      </c>
      <c r="AV224" s="14" t="s">
        <v>78</v>
      </c>
      <c r="AW224" s="14" t="s">
        <v>31</v>
      </c>
      <c r="AX224" s="14" t="s">
        <v>76</v>
      </c>
      <c r="AY224" s="255" t="s">
        <v>193</v>
      </c>
    </row>
    <row r="225" s="2" customFormat="1" ht="16.5" customHeight="1">
      <c r="A225" s="41"/>
      <c r="B225" s="42"/>
      <c r="C225" s="274" t="s">
        <v>300</v>
      </c>
      <c r="D225" s="274" t="s">
        <v>1765</v>
      </c>
      <c r="E225" s="275" t="s">
        <v>2771</v>
      </c>
      <c r="F225" s="276" t="s">
        <v>2772</v>
      </c>
      <c r="G225" s="277" t="s">
        <v>198</v>
      </c>
      <c r="H225" s="278">
        <v>37.320999999999998</v>
      </c>
      <c r="I225" s="279"/>
      <c r="J225" s="280">
        <f>ROUND(I225*H225,2)</f>
        <v>0</v>
      </c>
      <c r="K225" s="276" t="s">
        <v>199</v>
      </c>
      <c r="L225" s="281"/>
      <c r="M225" s="282" t="s">
        <v>19</v>
      </c>
      <c r="N225" s="283" t="s">
        <v>40</v>
      </c>
      <c r="O225" s="87"/>
      <c r="P225" s="224">
        <f>O225*H225</f>
        <v>0</v>
      </c>
      <c r="Q225" s="224">
        <v>2.4289999999999998</v>
      </c>
      <c r="R225" s="224">
        <f>Q225*H225</f>
        <v>90.652708999999987</v>
      </c>
      <c r="S225" s="224">
        <v>0</v>
      </c>
      <c r="T225" s="225">
        <f>S225*H225</f>
        <v>0</v>
      </c>
      <c r="U225" s="41"/>
      <c r="V225" s="41"/>
      <c r="W225" s="41"/>
      <c r="X225" s="41"/>
      <c r="Y225" s="41"/>
      <c r="Z225" s="41"/>
      <c r="AA225" s="41"/>
      <c r="AB225" s="41"/>
      <c r="AC225" s="41"/>
      <c r="AD225" s="41"/>
      <c r="AE225" s="41"/>
      <c r="AR225" s="226" t="s">
        <v>265</v>
      </c>
      <c r="AT225" s="226" t="s">
        <v>1765</v>
      </c>
      <c r="AU225" s="226" t="s">
        <v>78</v>
      </c>
      <c r="AY225" s="20" t="s">
        <v>193</v>
      </c>
      <c r="BE225" s="227">
        <f>IF(N225="základní",J225,0)</f>
        <v>0</v>
      </c>
      <c r="BF225" s="227">
        <f>IF(N225="snížená",J225,0)</f>
        <v>0</v>
      </c>
      <c r="BG225" s="227">
        <f>IF(N225="zákl. přenesená",J225,0)</f>
        <v>0</v>
      </c>
      <c r="BH225" s="227">
        <f>IF(N225="sníž. přenesená",J225,0)</f>
        <v>0</v>
      </c>
      <c r="BI225" s="227">
        <f>IF(N225="nulová",J225,0)</f>
        <v>0</v>
      </c>
      <c r="BJ225" s="20" t="s">
        <v>76</v>
      </c>
      <c r="BK225" s="227">
        <f>ROUND(I225*H225,2)</f>
        <v>0</v>
      </c>
      <c r="BL225" s="20" t="s">
        <v>200</v>
      </c>
      <c r="BM225" s="226" t="s">
        <v>2773</v>
      </c>
    </row>
    <row r="226" s="2" customFormat="1">
      <c r="A226" s="41"/>
      <c r="B226" s="42"/>
      <c r="C226" s="43"/>
      <c r="D226" s="228" t="s">
        <v>202</v>
      </c>
      <c r="E226" s="43"/>
      <c r="F226" s="229" t="s">
        <v>2772</v>
      </c>
      <c r="G226" s="43"/>
      <c r="H226" s="43"/>
      <c r="I226" s="230"/>
      <c r="J226" s="43"/>
      <c r="K226" s="43"/>
      <c r="L226" s="47"/>
      <c r="M226" s="231"/>
      <c r="N226" s="232"/>
      <c r="O226" s="87"/>
      <c r="P226" s="87"/>
      <c r="Q226" s="87"/>
      <c r="R226" s="87"/>
      <c r="S226" s="87"/>
      <c r="T226" s="88"/>
      <c r="U226" s="41"/>
      <c r="V226" s="41"/>
      <c r="W226" s="41"/>
      <c r="X226" s="41"/>
      <c r="Y226" s="41"/>
      <c r="Z226" s="41"/>
      <c r="AA226" s="41"/>
      <c r="AB226" s="41"/>
      <c r="AC226" s="41"/>
      <c r="AD226" s="41"/>
      <c r="AE226" s="41"/>
      <c r="AT226" s="20" t="s">
        <v>202</v>
      </c>
      <c r="AU226" s="20" t="s">
        <v>78</v>
      </c>
    </row>
    <row r="227" s="13" customFormat="1">
      <c r="A227" s="13"/>
      <c r="B227" s="235"/>
      <c r="C227" s="236"/>
      <c r="D227" s="228" t="s">
        <v>206</v>
      </c>
      <c r="E227" s="237" t="s">
        <v>19</v>
      </c>
      <c r="F227" s="238" t="s">
        <v>279</v>
      </c>
      <c r="G227" s="236"/>
      <c r="H227" s="237" t="s">
        <v>19</v>
      </c>
      <c r="I227" s="239"/>
      <c r="J227" s="236"/>
      <c r="K227" s="236"/>
      <c r="L227" s="240"/>
      <c r="M227" s="241"/>
      <c r="N227" s="242"/>
      <c r="O227" s="242"/>
      <c r="P227" s="242"/>
      <c r="Q227" s="242"/>
      <c r="R227" s="242"/>
      <c r="S227" s="242"/>
      <c r="T227" s="243"/>
      <c r="U227" s="13"/>
      <c r="V227" s="13"/>
      <c r="W227" s="13"/>
      <c r="X227" s="13"/>
      <c r="Y227" s="13"/>
      <c r="Z227" s="13"/>
      <c r="AA227" s="13"/>
      <c r="AB227" s="13"/>
      <c r="AC227" s="13"/>
      <c r="AD227" s="13"/>
      <c r="AE227" s="13"/>
      <c r="AT227" s="244" t="s">
        <v>206</v>
      </c>
      <c r="AU227" s="244" t="s">
        <v>78</v>
      </c>
      <c r="AV227" s="13" t="s">
        <v>76</v>
      </c>
      <c r="AW227" s="13" t="s">
        <v>31</v>
      </c>
      <c r="AX227" s="13" t="s">
        <v>69</v>
      </c>
      <c r="AY227" s="244" t="s">
        <v>193</v>
      </c>
    </row>
    <row r="228" s="14" customFormat="1">
      <c r="A228" s="14"/>
      <c r="B228" s="245"/>
      <c r="C228" s="246"/>
      <c r="D228" s="228" t="s">
        <v>206</v>
      </c>
      <c r="E228" s="247" t="s">
        <v>19</v>
      </c>
      <c r="F228" s="248" t="s">
        <v>2774</v>
      </c>
      <c r="G228" s="246"/>
      <c r="H228" s="249">
        <v>28.274000000000001</v>
      </c>
      <c r="I228" s="250"/>
      <c r="J228" s="246"/>
      <c r="K228" s="246"/>
      <c r="L228" s="251"/>
      <c r="M228" s="252"/>
      <c r="N228" s="253"/>
      <c r="O228" s="253"/>
      <c r="P228" s="253"/>
      <c r="Q228" s="253"/>
      <c r="R228" s="253"/>
      <c r="S228" s="253"/>
      <c r="T228" s="254"/>
      <c r="U228" s="14"/>
      <c r="V228" s="14"/>
      <c r="W228" s="14"/>
      <c r="X228" s="14"/>
      <c r="Y228" s="14"/>
      <c r="Z228" s="14"/>
      <c r="AA228" s="14"/>
      <c r="AB228" s="14"/>
      <c r="AC228" s="14"/>
      <c r="AD228" s="14"/>
      <c r="AE228" s="14"/>
      <c r="AT228" s="255" t="s">
        <v>206</v>
      </c>
      <c r="AU228" s="255" t="s">
        <v>78</v>
      </c>
      <c r="AV228" s="14" t="s">
        <v>78</v>
      </c>
      <c r="AW228" s="14" t="s">
        <v>31</v>
      </c>
      <c r="AX228" s="14" t="s">
        <v>69</v>
      </c>
      <c r="AY228" s="255" t="s">
        <v>193</v>
      </c>
    </row>
    <row r="229" s="14" customFormat="1">
      <c r="A229" s="14"/>
      <c r="B229" s="245"/>
      <c r="C229" s="246"/>
      <c r="D229" s="228" t="s">
        <v>206</v>
      </c>
      <c r="E229" s="247" t="s">
        <v>19</v>
      </c>
      <c r="F229" s="248" t="s">
        <v>2775</v>
      </c>
      <c r="G229" s="246"/>
      <c r="H229" s="249">
        <v>2.827</v>
      </c>
      <c r="I229" s="250"/>
      <c r="J229" s="246"/>
      <c r="K229" s="246"/>
      <c r="L229" s="251"/>
      <c r="M229" s="252"/>
      <c r="N229" s="253"/>
      <c r="O229" s="253"/>
      <c r="P229" s="253"/>
      <c r="Q229" s="253"/>
      <c r="R229" s="253"/>
      <c r="S229" s="253"/>
      <c r="T229" s="254"/>
      <c r="U229" s="14"/>
      <c r="V229" s="14"/>
      <c r="W229" s="14"/>
      <c r="X229" s="14"/>
      <c r="Y229" s="14"/>
      <c r="Z229" s="14"/>
      <c r="AA229" s="14"/>
      <c r="AB229" s="14"/>
      <c r="AC229" s="14"/>
      <c r="AD229" s="14"/>
      <c r="AE229" s="14"/>
      <c r="AT229" s="255" t="s">
        <v>206</v>
      </c>
      <c r="AU229" s="255" t="s">
        <v>78</v>
      </c>
      <c r="AV229" s="14" t="s">
        <v>78</v>
      </c>
      <c r="AW229" s="14" t="s">
        <v>31</v>
      </c>
      <c r="AX229" s="14" t="s">
        <v>69</v>
      </c>
      <c r="AY229" s="255" t="s">
        <v>193</v>
      </c>
    </row>
    <row r="230" s="15" customFormat="1">
      <c r="A230" s="15"/>
      <c r="B230" s="256"/>
      <c r="C230" s="257"/>
      <c r="D230" s="228" t="s">
        <v>206</v>
      </c>
      <c r="E230" s="258" t="s">
        <v>19</v>
      </c>
      <c r="F230" s="259" t="s">
        <v>218</v>
      </c>
      <c r="G230" s="257"/>
      <c r="H230" s="260">
        <v>31.100999999999999</v>
      </c>
      <c r="I230" s="261"/>
      <c r="J230" s="257"/>
      <c r="K230" s="257"/>
      <c r="L230" s="262"/>
      <c r="M230" s="263"/>
      <c r="N230" s="264"/>
      <c r="O230" s="264"/>
      <c r="P230" s="264"/>
      <c r="Q230" s="264"/>
      <c r="R230" s="264"/>
      <c r="S230" s="264"/>
      <c r="T230" s="265"/>
      <c r="U230" s="15"/>
      <c r="V230" s="15"/>
      <c r="W230" s="15"/>
      <c r="X230" s="15"/>
      <c r="Y230" s="15"/>
      <c r="Z230" s="15"/>
      <c r="AA230" s="15"/>
      <c r="AB230" s="15"/>
      <c r="AC230" s="15"/>
      <c r="AD230" s="15"/>
      <c r="AE230" s="15"/>
      <c r="AT230" s="266" t="s">
        <v>206</v>
      </c>
      <c r="AU230" s="266" t="s">
        <v>78</v>
      </c>
      <c r="AV230" s="15" t="s">
        <v>200</v>
      </c>
      <c r="AW230" s="15" t="s">
        <v>31</v>
      </c>
      <c r="AX230" s="15" t="s">
        <v>76</v>
      </c>
      <c r="AY230" s="266" t="s">
        <v>193</v>
      </c>
    </row>
    <row r="231" s="14" customFormat="1">
      <c r="A231" s="14"/>
      <c r="B231" s="245"/>
      <c r="C231" s="246"/>
      <c r="D231" s="228" t="s">
        <v>206</v>
      </c>
      <c r="E231" s="246"/>
      <c r="F231" s="248" t="s">
        <v>2776</v>
      </c>
      <c r="G231" s="246"/>
      <c r="H231" s="249">
        <v>37.320999999999998</v>
      </c>
      <c r="I231" s="250"/>
      <c r="J231" s="246"/>
      <c r="K231" s="246"/>
      <c r="L231" s="251"/>
      <c r="M231" s="252"/>
      <c r="N231" s="253"/>
      <c r="O231" s="253"/>
      <c r="P231" s="253"/>
      <c r="Q231" s="253"/>
      <c r="R231" s="253"/>
      <c r="S231" s="253"/>
      <c r="T231" s="254"/>
      <c r="U231" s="14"/>
      <c r="V231" s="14"/>
      <c r="W231" s="14"/>
      <c r="X231" s="14"/>
      <c r="Y231" s="14"/>
      <c r="Z231" s="14"/>
      <c r="AA231" s="14"/>
      <c r="AB231" s="14"/>
      <c r="AC231" s="14"/>
      <c r="AD231" s="14"/>
      <c r="AE231" s="14"/>
      <c r="AT231" s="255" t="s">
        <v>206</v>
      </c>
      <c r="AU231" s="255" t="s">
        <v>78</v>
      </c>
      <c r="AV231" s="14" t="s">
        <v>78</v>
      </c>
      <c r="AW231" s="14" t="s">
        <v>4</v>
      </c>
      <c r="AX231" s="14" t="s">
        <v>76</v>
      </c>
      <c r="AY231" s="255" t="s">
        <v>193</v>
      </c>
    </row>
    <row r="232" s="2" customFormat="1" ht="16.5" customHeight="1">
      <c r="A232" s="41"/>
      <c r="B232" s="42"/>
      <c r="C232" s="215" t="s">
        <v>307</v>
      </c>
      <c r="D232" s="215" t="s">
        <v>195</v>
      </c>
      <c r="E232" s="216" t="s">
        <v>2777</v>
      </c>
      <c r="F232" s="217" t="s">
        <v>2778</v>
      </c>
      <c r="G232" s="218" t="s">
        <v>248</v>
      </c>
      <c r="H232" s="219">
        <v>3.7320000000000002</v>
      </c>
      <c r="I232" s="220"/>
      <c r="J232" s="221">
        <f>ROUND(I232*H232,2)</f>
        <v>0</v>
      </c>
      <c r="K232" s="217" t="s">
        <v>199</v>
      </c>
      <c r="L232" s="47"/>
      <c r="M232" s="222" t="s">
        <v>19</v>
      </c>
      <c r="N232" s="223" t="s">
        <v>40</v>
      </c>
      <c r="O232" s="87"/>
      <c r="P232" s="224">
        <f>O232*H232</f>
        <v>0</v>
      </c>
      <c r="Q232" s="224">
        <v>1.113810228</v>
      </c>
      <c r="R232" s="224">
        <f>Q232*H232</f>
        <v>4.1567397708960003</v>
      </c>
      <c r="S232" s="224">
        <v>0</v>
      </c>
      <c r="T232" s="225">
        <f>S232*H232</f>
        <v>0</v>
      </c>
      <c r="U232" s="41"/>
      <c r="V232" s="41"/>
      <c r="W232" s="41"/>
      <c r="X232" s="41"/>
      <c r="Y232" s="41"/>
      <c r="Z232" s="41"/>
      <c r="AA232" s="41"/>
      <c r="AB232" s="41"/>
      <c r="AC232" s="41"/>
      <c r="AD232" s="41"/>
      <c r="AE232" s="41"/>
      <c r="AR232" s="226" t="s">
        <v>200</v>
      </c>
      <c r="AT232" s="226" t="s">
        <v>195</v>
      </c>
      <c r="AU232" s="226" t="s">
        <v>78</v>
      </c>
      <c r="AY232" s="20" t="s">
        <v>193</v>
      </c>
      <c r="BE232" s="227">
        <f>IF(N232="základní",J232,0)</f>
        <v>0</v>
      </c>
      <c r="BF232" s="227">
        <f>IF(N232="snížená",J232,0)</f>
        <v>0</v>
      </c>
      <c r="BG232" s="227">
        <f>IF(N232="zákl. přenesená",J232,0)</f>
        <v>0</v>
      </c>
      <c r="BH232" s="227">
        <f>IF(N232="sníž. přenesená",J232,0)</f>
        <v>0</v>
      </c>
      <c r="BI232" s="227">
        <f>IF(N232="nulová",J232,0)</f>
        <v>0</v>
      </c>
      <c r="BJ232" s="20" t="s">
        <v>76</v>
      </c>
      <c r="BK232" s="227">
        <f>ROUND(I232*H232,2)</f>
        <v>0</v>
      </c>
      <c r="BL232" s="20" t="s">
        <v>200</v>
      </c>
      <c r="BM232" s="226" t="s">
        <v>2779</v>
      </c>
    </row>
    <row r="233" s="2" customFormat="1">
      <c r="A233" s="41"/>
      <c r="B233" s="42"/>
      <c r="C233" s="43"/>
      <c r="D233" s="228" t="s">
        <v>202</v>
      </c>
      <c r="E233" s="43"/>
      <c r="F233" s="229" t="s">
        <v>2780</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202</v>
      </c>
      <c r="AU233" s="20" t="s">
        <v>78</v>
      </c>
    </row>
    <row r="234" s="2" customFormat="1">
      <c r="A234" s="41"/>
      <c r="B234" s="42"/>
      <c r="C234" s="43"/>
      <c r="D234" s="233" t="s">
        <v>204</v>
      </c>
      <c r="E234" s="43"/>
      <c r="F234" s="234" t="s">
        <v>2781</v>
      </c>
      <c r="G234" s="43"/>
      <c r="H234" s="43"/>
      <c r="I234" s="230"/>
      <c r="J234" s="43"/>
      <c r="K234" s="43"/>
      <c r="L234" s="47"/>
      <c r="M234" s="231"/>
      <c r="N234" s="232"/>
      <c r="O234" s="87"/>
      <c r="P234" s="87"/>
      <c r="Q234" s="87"/>
      <c r="R234" s="87"/>
      <c r="S234" s="87"/>
      <c r="T234" s="88"/>
      <c r="U234" s="41"/>
      <c r="V234" s="41"/>
      <c r="W234" s="41"/>
      <c r="X234" s="41"/>
      <c r="Y234" s="41"/>
      <c r="Z234" s="41"/>
      <c r="AA234" s="41"/>
      <c r="AB234" s="41"/>
      <c r="AC234" s="41"/>
      <c r="AD234" s="41"/>
      <c r="AE234" s="41"/>
      <c r="AT234" s="20" t="s">
        <v>204</v>
      </c>
      <c r="AU234" s="20" t="s">
        <v>78</v>
      </c>
    </row>
    <row r="235" s="14" customFormat="1">
      <c r="A235" s="14"/>
      <c r="B235" s="245"/>
      <c r="C235" s="246"/>
      <c r="D235" s="228" t="s">
        <v>206</v>
      </c>
      <c r="E235" s="247" t="s">
        <v>19</v>
      </c>
      <c r="F235" s="248" t="s">
        <v>2782</v>
      </c>
      <c r="G235" s="246"/>
      <c r="H235" s="249">
        <v>3.7320000000000002</v>
      </c>
      <c r="I235" s="250"/>
      <c r="J235" s="246"/>
      <c r="K235" s="246"/>
      <c r="L235" s="251"/>
      <c r="M235" s="252"/>
      <c r="N235" s="253"/>
      <c r="O235" s="253"/>
      <c r="P235" s="253"/>
      <c r="Q235" s="253"/>
      <c r="R235" s="253"/>
      <c r="S235" s="253"/>
      <c r="T235" s="254"/>
      <c r="U235" s="14"/>
      <c r="V235" s="14"/>
      <c r="W235" s="14"/>
      <c r="X235" s="14"/>
      <c r="Y235" s="14"/>
      <c r="Z235" s="14"/>
      <c r="AA235" s="14"/>
      <c r="AB235" s="14"/>
      <c r="AC235" s="14"/>
      <c r="AD235" s="14"/>
      <c r="AE235" s="14"/>
      <c r="AT235" s="255" t="s">
        <v>206</v>
      </c>
      <c r="AU235" s="255" t="s">
        <v>78</v>
      </c>
      <c r="AV235" s="14" t="s">
        <v>78</v>
      </c>
      <c r="AW235" s="14" t="s">
        <v>31</v>
      </c>
      <c r="AX235" s="14" t="s">
        <v>76</v>
      </c>
      <c r="AY235" s="255" t="s">
        <v>193</v>
      </c>
    </row>
    <row r="236" s="2" customFormat="1" ht="16.5" customHeight="1">
      <c r="A236" s="41"/>
      <c r="B236" s="42"/>
      <c r="C236" s="215" t="s">
        <v>313</v>
      </c>
      <c r="D236" s="215" t="s">
        <v>195</v>
      </c>
      <c r="E236" s="216" t="s">
        <v>2783</v>
      </c>
      <c r="F236" s="217" t="s">
        <v>2784</v>
      </c>
      <c r="G236" s="218" t="s">
        <v>408</v>
      </c>
      <c r="H236" s="219">
        <v>10</v>
      </c>
      <c r="I236" s="220"/>
      <c r="J236" s="221">
        <f>ROUND(I236*H236,2)</f>
        <v>0</v>
      </c>
      <c r="K236" s="217" t="s">
        <v>199</v>
      </c>
      <c r="L236" s="47"/>
      <c r="M236" s="222" t="s">
        <v>19</v>
      </c>
      <c r="N236" s="223" t="s">
        <v>40</v>
      </c>
      <c r="O236" s="87"/>
      <c r="P236" s="224">
        <f>O236*H236</f>
        <v>0</v>
      </c>
      <c r="Q236" s="224">
        <v>0</v>
      </c>
      <c r="R236" s="224">
        <f>Q236*H236</f>
        <v>0</v>
      </c>
      <c r="S236" s="224">
        <v>0.56899999999999995</v>
      </c>
      <c r="T236" s="225">
        <f>S236*H236</f>
        <v>5.6899999999999995</v>
      </c>
      <c r="U236" s="41"/>
      <c r="V236" s="41"/>
      <c r="W236" s="41"/>
      <c r="X236" s="41"/>
      <c r="Y236" s="41"/>
      <c r="Z236" s="41"/>
      <c r="AA236" s="41"/>
      <c r="AB236" s="41"/>
      <c r="AC236" s="41"/>
      <c r="AD236" s="41"/>
      <c r="AE236" s="41"/>
      <c r="AR236" s="226" t="s">
        <v>200</v>
      </c>
      <c r="AT236" s="226" t="s">
        <v>195</v>
      </c>
      <c r="AU236" s="226" t="s">
        <v>78</v>
      </c>
      <c r="AY236" s="20" t="s">
        <v>193</v>
      </c>
      <c r="BE236" s="227">
        <f>IF(N236="základní",J236,0)</f>
        <v>0</v>
      </c>
      <c r="BF236" s="227">
        <f>IF(N236="snížená",J236,0)</f>
        <v>0</v>
      </c>
      <c r="BG236" s="227">
        <f>IF(N236="zákl. přenesená",J236,0)</f>
        <v>0</v>
      </c>
      <c r="BH236" s="227">
        <f>IF(N236="sníž. přenesená",J236,0)</f>
        <v>0</v>
      </c>
      <c r="BI236" s="227">
        <f>IF(N236="nulová",J236,0)</f>
        <v>0</v>
      </c>
      <c r="BJ236" s="20" t="s">
        <v>76</v>
      </c>
      <c r="BK236" s="227">
        <f>ROUND(I236*H236,2)</f>
        <v>0</v>
      </c>
      <c r="BL236" s="20" t="s">
        <v>200</v>
      </c>
      <c r="BM236" s="226" t="s">
        <v>2785</v>
      </c>
    </row>
    <row r="237" s="2" customFormat="1">
      <c r="A237" s="41"/>
      <c r="B237" s="42"/>
      <c r="C237" s="43"/>
      <c r="D237" s="228" t="s">
        <v>202</v>
      </c>
      <c r="E237" s="43"/>
      <c r="F237" s="229" t="s">
        <v>2786</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202</v>
      </c>
      <c r="AU237" s="20" t="s">
        <v>78</v>
      </c>
    </row>
    <row r="238" s="2" customFormat="1">
      <c r="A238" s="41"/>
      <c r="B238" s="42"/>
      <c r="C238" s="43"/>
      <c r="D238" s="233" t="s">
        <v>204</v>
      </c>
      <c r="E238" s="43"/>
      <c r="F238" s="234" t="s">
        <v>2787</v>
      </c>
      <c r="G238" s="43"/>
      <c r="H238" s="43"/>
      <c r="I238" s="230"/>
      <c r="J238" s="43"/>
      <c r="K238" s="43"/>
      <c r="L238" s="47"/>
      <c r="M238" s="231"/>
      <c r="N238" s="232"/>
      <c r="O238" s="87"/>
      <c r="P238" s="87"/>
      <c r="Q238" s="87"/>
      <c r="R238" s="87"/>
      <c r="S238" s="87"/>
      <c r="T238" s="88"/>
      <c r="U238" s="41"/>
      <c r="V238" s="41"/>
      <c r="W238" s="41"/>
      <c r="X238" s="41"/>
      <c r="Y238" s="41"/>
      <c r="Z238" s="41"/>
      <c r="AA238" s="41"/>
      <c r="AB238" s="41"/>
      <c r="AC238" s="41"/>
      <c r="AD238" s="41"/>
      <c r="AE238" s="41"/>
      <c r="AT238" s="20" t="s">
        <v>204</v>
      </c>
      <c r="AU238" s="20" t="s">
        <v>78</v>
      </c>
    </row>
    <row r="239" s="13" customFormat="1">
      <c r="A239" s="13"/>
      <c r="B239" s="235"/>
      <c r="C239" s="236"/>
      <c r="D239" s="228" t="s">
        <v>206</v>
      </c>
      <c r="E239" s="237" t="s">
        <v>19</v>
      </c>
      <c r="F239" s="238" t="s">
        <v>279</v>
      </c>
      <c r="G239" s="236"/>
      <c r="H239" s="237" t="s">
        <v>19</v>
      </c>
      <c r="I239" s="239"/>
      <c r="J239" s="236"/>
      <c r="K239" s="236"/>
      <c r="L239" s="240"/>
      <c r="M239" s="241"/>
      <c r="N239" s="242"/>
      <c r="O239" s="242"/>
      <c r="P239" s="242"/>
      <c r="Q239" s="242"/>
      <c r="R239" s="242"/>
      <c r="S239" s="242"/>
      <c r="T239" s="243"/>
      <c r="U239" s="13"/>
      <c r="V239" s="13"/>
      <c r="W239" s="13"/>
      <c r="X239" s="13"/>
      <c r="Y239" s="13"/>
      <c r="Z239" s="13"/>
      <c r="AA239" s="13"/>
      <c r="AB239" s="13"/>
      <c r="AC239" s="13"/>
      <c r="AD239" s="13"/>
      <c r="AE239" s="13"/>
      <c r="AT239" s="244" t="s">
        <v>206</v>
      </c>
      <c r="AU239" s="244" t="s">
        <v>78</v>
      </c>
      <c r="AV239" s="13" t="s">
        <v>76</v>
      </c>
      <c r="AW239" s="13" t="s">
        <v>31</v>
      </c>
      <c r="AX239" s="13" t="s">
        <v>69</v>
      </c>
      <c r="AY239" s="244" t="s">
        <v>193</v>
      </c>
    </row>
    <row r="240" s="14" customFormat="1">
      <c r="A240" s="14"/>
      <c r="B240" s="245"/>
      <c r="C240" s="246"/>
      <c r="D240" s="228" t="s">
        <v>206</v>
      </c>
      <c r="E240" s="247" t="s">
        <v>19</v>
      </c>
      <c r="F240" s="248" t="s">
        <v>2788</v>
      </c>
      <c r="G240" s="246"/>
      <c r="H240" s="249">
        <v>10</v>
      </c>
      <c r="I240" s="250"/>
      <c r="J240" s="246"/>
      <c r="K240" s="246"/>
      <c r="L240" s="251"/>
      <c r="M240" s="252"/>
      <c r="N240" s="253"/>
      <c r="O240" s="253"/>
      <c r="P240" s="253"/>
      <c r="Q240" s="253"/>
      <c r="R240" s="253"/>
      <c r="S240" s="253"/>
      <c r="T240" s="254"/>
      <c r="U240" s="14"/>
      <c r="V240" s="14"/>
      <c r="W240" s="14"/>
      <c r="X240" s="14"/>
      <c r="Y240" s="14"/>
      <c r="Z240" s="14"/>
      <c r="AA240" s="14"/>
      <c r="AB240" s="14"/>
      <c r="AC240" s="14"/>
      <c r="AD240" s="14"/>
      <c r="AE240" s="14"/>
      <c r="AT240" s="255" t="s">
        <v>206</v>
      </c>
      <c r="AU240" s="255" t="s">
        <v>78</v>
      </c>
      <c r="AV240" s="14" t="s">
        <v>78</v>
      </c>
      <c r="AW240" s="14" t="s">
        <v>31</v>
      </c>
      <c r="AX240" s="14" t="s">
        <v>76</v>
      </c>
      <c r="AY240" s="255" t="s">
        <v>193</v>
      </c>
    </row>
    <row r="241" s="2" customFormat="1" ht="16.5" customHeight="1">
      <c r="A241" s="41"/>
      <c r="B241" s="42"/>
      <c r="C241" s="215" t="s">
        <v>323</v>
      </c>
      <c r="D241" s="215" t="s">
        <v>195</v>
      </c>
      <c r="E241" s="216" t="s">
        <v>2789</v>
      </c>
      <c r="F241" s="217" t="s">
        <v>2790</v>
      </c>
      <c r="G241" s="218" t="s">
        <v>408</v>
      </c>
      <c r="H241" s="219">
        <v>15.050000000000001</v>
      </c>
      <c r="I241" s="220"/>
      <c r="J241" s="221">
        <f>ROUND(I241*H241,2)</f>
        <v>0</v>
      </c>
      <c r="K241" s="217" t="s">
        <v>19</v>
      </c>
      <c r="L241" s="47"/>
      <c r="M241" s="222" t="s">
        <v>19</v>
      </c>
      <c r="N241" s="223" t="s">
        <v>40</v>
      </c>
      <c r="O241" s="87"/>
      <c r="P241" s="224">
        <f>O241*H241</f>
        <v>0</v>
      </c>
      <c r="Q241" s="224">
        <v>0</v>
      </c>
      <c r="R241" s="224">
        <f>Q241*H241</f>
        <v>0</v>
      </c>
      <c r="S241" s="224">
        <v>0</v>
      </c>
      <c r="T241" s="225">
        <f>S241*H241</f>
        <v>0</v>
      </c>
      <c r="U241" s="41"/>
      <c r="V241" s="41"/>
      <c r="W241" s="41"/>
      <c r="X241" s="41"/>
      <c r="Y241" s="41"/>
      <c r="Z241" s="41"/>
      <c r="AA241" s="41"/>
      <c r="AB241" s="41"/>
      <c r="AC241" s="41"/>
      <c r="AD241" s="41"/>
      <c r="AE241" s="41"/>
      <c r="AR241" s="226" t="s">
        <v>200</v>
      </c>
      <c r="AT241" s="226" t="s">
        <v>195</v>
      </c>
      <c r="AU241" s="226" t="s">
        <v>78</v>
      </c>
      <c r="AY241" s="20" t="s">
        <v>193</v>
      </c>
      <c r="BE241" s="227">
        <f>IF(N241="základní",J241,0)</f>
        <v>0</v>
      </c>
      <c r="BF241" s="227">
        <f>IF(N241="snížená",J241,0)</f>
        <v>0</v>
      </c>
      <c r="BG241" s="227">
        <f>IF(N241="zákl. přenesená",J241,0)</f>
        <v>0</v>
      </c>
      <c r="BH241" s="227">
        <f>IF(N241="sníž. přenesená",J241,0)</f>
        <v>0</v>
      </c>
      <c r="BI241" s="227">
        <f>IF(N241="nulová",J241,0)</f>
        <v>0</v>
      </c>
      <c r="BJ241" s="20" t="s">
        <v>76</v>
      </c>
      <c r="BK241" s="227">
        <f>ROUND(I241*H241,2)</f>
        <v>0</v>
      </c>
      <c r="BL241" s="20" t="s">
        <v>200</v>
      </c>
      <c r="BM241" s="226" t="s">
        <v>2791</v>
      </c>
    </row>
    <row r="242" s="2" customFormat="1">
      <c r="A242" s="41"/>
      <c r="B242" s="42"/>
      <c r="C242" s="43"/>
      <c r="D242" s="228" t="s">
        <v>202</v>
      </c>
      <c r="E242" s="43"/>
      <c r="F242" s="229" t="s">
        <v>2792</v>
      </c>
      <c r="G242" s="43"/>
      <c r="H242" s="43"/>
      <c r="I242" s="230"/>
      <c r="J242" s="43"/>
      <c r="K242" s="43"/>
      <c r="L242" s="47"/>
      <c r="M242" s="231"/>
      <c r="N242" s="232"/>
      <c r="O242" s="87"/>
      <c r="P242" s="87"/>
      <c r="Q242" s="87"/>
      <c r="R242" s="87"/>
      <c r="S242" s="87"/>
      <c r="T242" s="88"/>
      <c r="U242" s="41"/>
      <c r="V242" s="41"/>
      <c r="W242" s="41"/>
      <c r="X242" s="41"/>
      <c r="Y242" s="41"/>
      <c r="Z242" s="41"/>
      <c r="AA242" s="41"/>
      <c r="AB242" s="41"/>
      <c r="AC242" s="41"/>
      <c r="AD242" s="41"/>
      <c r="AE242" s="41"/>
      <c r="AT242" s="20" t="s">
        <v>202</v>
      </c>
      <c r="AU242" s="20" t="s">
        <v>78</v>
      </c>
    </row>
    <row r="243" s="13" customFormat="1">
      <c r="A243" s="13"/>
      <c r="B243" s="235"/>
      <c r="C243" s="236"/>
      <c r="D243" s="228" t="s">
        <v>206</v>
      </c>
      <c r="E243" s="237" t="s">
        <v>19</v>
      </c>
      <c r="F243" s="238" t="s">
        <v>279</v>
      </c>
      <c r="G243" s="236"/>
      <c r="H243" s="237" t="s">
        <v>19</v>
      </c>
      <c r="I243" s="239"/>
      <c r="J243" s="236"/>
      <c r="K243" s="236"/>
      <c r="L243" s="240"/>
      <c r="M243" s="241"/>
      <c r="N243" s="242"/>
      <c r="O243" s="242"/>
      <c r="P243" s="242"/>
      <c r="Q243" s="242"/>
      <c r="R243" s="242"/>
      <c r="S243" s="242"/>
      <c r="T243" s="243"/>
      <c r="U243" s="13"/>
      <c r="V243" s="13"/>
      <c r="W243" s="13"/>
      <c r="X243" s="13"/>
      <c r="Y243" s="13"/>
      <c r="Z243" s="13"/>
      <c r="AA243" s="13"/>
      <c r="AB243" s="13"/>
      <c r="AC243" s="13"/>
      <c r="AD243" s="13"/>
      <c r="AE243" s="13"/>
      <c r="AT243" s="244" t="s">
        <v>206</v>
      </c>
      <c r="AU243" s="244" t="s">
        <v>78</v>
      </c>
      <c r="AV243" s="13" t="s">
        <v>76</v>
      </c>
      <c r="AW243" s="13" t="s">
        <v>31</v>
      </c>
      <c r="AX243" s="13" t="s">
        <v>69</v>
      </c>
      <c r="AY243" s="244" t="s">
        <v>193</v>
      </c>
    </row>
    <row r="244" s="14" customFormat="1">
      <c r="A244" s="14"/>
      <c r="B244" s="245"/>
      <c r="C244" s="246"/>
      <c r="D244" s="228" t="s">
        <v>206</v>
      </c>
      <c r="E244" s="247" t="s">
        <v>19</v>
      </c>
      <c r="F244" s="248" t="s">
        <v>2793</v>
      </c>
      <c r="G244" s="246"/>
      <c r="H244" s="249">
        <v>5</v>
      </c>
      <c r="I244" s="250"/>
      <c r="J244" s="246"/>
      <c r="K244" s="246"/>
      <c r="L244" s="251"/>
      <c r="M244" s="252"/>
      <c r="N244" s="253"/>
      <c r="O244" s="253"/>
      <c r="P244" s="253"/>
      <c r="Q244" s="253"/>
      <c r="R244" s="253"/>
      <c r="S244" s="253"/>
      <c r="T244" s="254"/>
      <c r="U244" s="14"/>
      <c r="V244" s="14"/>
      <c r="W244" s="14"/>
      <c r="X244" s="14"/>
      <c r="Y244" s="14"/>
      <c r="Z244" s="14"/>
      <c r="AA244" s="14"/>
      <c r="AB244" s="14"/>
      <c r="AC244" s="14"/>
      <c r="AD244" s="14"/>
      <c r="AE244" s="14"/>
      <c r="AT244" s="255" t="s">
        <v>206</v>
      </c>
      <c r="AU244" s="255" t="s">
        <v>78</v>
      </c>
      <c r="AV244" s="14" t="s">
        <v>78</v>
      </c>
      <c r="AW244" s="14" t="s">
        <v>31</v>
      </c>
      <c r="AX244" s="14" t="s">
        <v>69</v>
      </c>
      <c r="AY244" s="255" t="s">
        <v>193</v>
      </c>
    </row>
    <row r="245" s="14" customFormat="1">
      <c r="A245" s="14"/>
      <c r="B245" s="245"/>
      <c r="C245" s="246"/>
      <c r="D245" s="228" t="s">
        <v>206</v>
      </c>
      <c r="E245" s="247" t="s">
        <v>19</v>
      </c>
      <c r="F245" s="248" t="s">
        <v>2794</v>
      </c>
      <c r="G245" s="246"/>
      <c r="H245" s="249">
        <v>8.75</v>
      </c>
      <c r="I245" s="250"/>
      <c r="J245" s="246"/>
      <c r="K245" s="246"/>
      <c r="L245" s="251"/>
      <c r="M245" s="252"/>
      <c r="N245" s="253"/>
      <c r="O245" s="253"/>
      <c r="P245" s="253"/>
      <c r="Q245" s="253"/>
      <c r="R245" s="253"/>
      <c r="S245" s="253"/>
      <c r="T245" s="254"/>
      <c r="U245" s="14"/>
      <c r="V245" s="14"/>
      <c r="W245" s="14"/>
      <c r="X245" s="14"/>
      <c r="Y245" s="14"/>
      <c r="Z245" s="14"/>
      <c r="AA245" s="14"/>
      <c r="AB245" s="14"/>
      <c r="AC245" s="14"/>
      <c r="AD245" s="14"/>
      <c r="AE245" s="14"/>
      <c r="AT245" s="255" t="s">
        <v>206</v>
      </c>
      <c r="AU245" s="255" t="s">
        <v>78</v>
      </c>
      <c r="AV245" s="14" t="s">
        <v>78</v>
      </c>
      <c r="AW245" s="14" t="s">
        <v>31</v>
      </c>
      <c r="AX245" s="14" t="s">
        <v>69</v>
      </c>
      <c r="AY245" s="255" t="s">
        <v>193</v>
      </c>
    </row>
    <row r="246" s="14" customFormat="1">
      <c r="A246" s="14"/>
      <c r="B246" s="245"/>
      <c r="C246" s="246"/>
      <c r="D246" s="228" t="s">
        <v>206</v>
      </c>
      <c r="E246" s="247" t="s">
        <v>19</v>
      </c>
      <c r="F246" s="248" t="s">
        <v>2795</v>
      </c>
      <c r="G246" s="246"/>
      <c r="H246" s="249">
        <v>1.3</v>
      </c>
      <c r="I246" s="250"/>
      <c r="J246" s="246"/>
      <c r="K246" s="246"/>
      <c r="L246" s="251"/>
      <c r="M246" s="252"/>
      <c r="N246" s="253"/>
      <c r="O246" s="253"/>
      <c r="P246" s="253"/>
      <c r="Q246" s="253"/>
      <c r="R246" s="253"/>
      <c r="S246" s="253"/>
      <c r="T246" s="254"/>
      <c r="U246" s="14"/>
      <c r="V246" s="14"/>
      <c r="W246" s="14"/>
      <c r="X246" s="14"/>
      <c r="Y246" s="14"/>
      <c r="Z246" s="14"/>
      <c r="AA246" s="14"/>
      <c r="AB246" s="14"/>
      <c r="AC246" s="14"/>
      <c r="AD246" s="14"/>
      <c r="AE246" s="14"/>
      <c r="AT246" s="255" t="s">
        <v>206</v>
      </c>
      <c r="AU246" s="255" t="s">
        <v>78</v>
      </c>
      <c r="AV246" s="14" t="s">
        <v>78</v>
      </c>
      <c r="AW246" s="14" t="s">
        <v>31</v>
      </c>
      <c r="AX246" s="14" t="s">
        <v>69</v>
      </c>
      <c r="AY246" s="255" t="s">
        <v>193</v>
      </c>
    </row>
    <row r="247" s="15" customFormat="1">
      <c r="A247" s="15"/>
      <c r="B247" s="256"/>
      <c r="C247" s="257"/>
      <c r="D247" s="228" t="s">
        <v>206</v>
      </c>
      <c r="E247" s="258" t="s">
        <v>19</v>
      </c>
      <c r="F247" s="259" t="s">
        <v>218</v>
      </c>
      <c r="G247" s="257"/>
      <c r="H247" s="260">
        <v>15.050000000000001</v>
      </c>
      <c r="I247" s="261"/>
      <c r="J247" s="257"/>
      <c r="K247" s="257"/>
      <c r="L247" s="262"/>
      <c r="M247" s="263"/>
      <c r="N247" s="264"/>
      <c r="O247" s="264"/>
      <c r="P247" s="264"/>
      <c r="Q247" s="264"/>
      <c r="R247" s="264"/>
      <c r="S247" s="264"/>
      <c r="T247" s="265"/>
      <c r="U247" s="15"/>
      <c r="V247" s="15"/>
      <c r="W247" s="15"/>
      <c r="X247" s="15"/>
      <c r="Y247" s="15"/>
      <c r="Z247" s="15"/>
      <c r="AA247" s="15"/>
      <c r="AB247" s="15"/>
      <c r="AC247" s="15"/>
      <c r="AD247" s="15"/>
      <c r="AE247" s="15"/>
      <c r="AT247" s="266" t="s">
        <v>206</v>
      </c>
      <c r="AU247" s="266" t="s">
        <v>78</v>
      </c>
      <c r="AV247" s="15" t="s">
        <v>200</v>
      </c>
      <c r="AW247" s="15" t="s">
        <v>31</v>
      </c>
      <c r="AX247" s="15" t="s">
        <v>76</v>
      </c>
      <c r="AY247" s="266" t="s">
        <v>193</v>
      </c>
    </row>
    <row r="248" s="2" customFormat="1" ht="16.5" customHeight="1">
      <c r="A248" s="41"/>
      <c r="B248" s="42"/>
      <c r="C248" s="215" t="s">
        <v>329</v>
      </c>
      <c r="D248" s="215" t="s">
        <v>195</v>
      </c>
      <c r="E248" s="216" t="s">
        <v>2796</v>
      </c>
      <c r="F248" s="217" t="s">
        <v>2797</v>
      </c>
      <c r="G248" s="218" t="s">
        <v>198</v>
      </c>
      <c r="H248" s="219">
        <v>67.525000000000006</v>
      </c>
      <c r="I248" s="220"/>
      <c r="J248" s="221">
        <f>ROUND(I248*H248,2)</f>
        <v>0</v>
      </c>
      <c r="K248" s="217" t="s">
        <v>199</v>
      </c>
      <c r="L248" s="47"/>
      <c r="M248" s="222" t="s">
        <v>19</v>
      </c>
      <c r="N248" s="223" t="s">
        <v>40</v>
      </c>
      <c r="O248" s="87"/>
      <c r="P248" s="224">
        <f>O248*H248</f>
        <v>0</v>
      </c>
      <c r="Q248" s="224">
        <v>2.3010222040000001</v>
      </c>
      <c r="R248" s="224">
        <f>Q248*H248</f>
        <v>155.37652432510004</v>
      </c>
      <c r="S248" s="224">
        <v>0</v>
      </c>
      <c r="T248" s="225">
        <f>S248*H248</f>
        <v>0</v>
      </c>
      <c r="U248" s="41"/>
      <c r="V248" s="41"/>
      <c r="W248" s="41"/>
      <c r="X248" s="41"/>
      <c r="Y248" s="41"/>
      <c r="Z248" s="41"/>
      <c r="AA248" s="41"/>
      <c r="AB248" s="41"/>
      <c r="AC248" s="41"/>
      <c r="AD248" s="41"/>
      <c r="AE248" s="41"/>
      <c r="AR248" s="226" t="s">
        <v>200</v>
      </c>
      <c r="AT248" s="226" t="s">
        <v>195</v>
      </c>
      <c r="AU248" s="226" t="s">
        <v>78</v>
      </c>
      <c r="AY248" s="20" t="s">
        <v>193</v>
      </c>
      <c r="BE248" s="227">
        <f>IF(N248="základní",J248,0)</f>
        <v>0</v>
      </c>
      <c r="BF248" s="227">
        <f>IF(N248="snížená",J248,0)</f>
        <v>0</v>
      </c>
      <c r="BG248" s="227">
        <f>IF(N248="zákl. přenesená",J248,0)</f>
        <v>0</v>
      </c>
      <c r="BH248" s="227">
        <f>IF(N248="sníž. přenesená",J248,0)</f>
        <v>0</v>
      </c>
      <c r="BI248" s="227">
        <f>IF(N248="nulová",J248,0)</f>
        <v>0</v>
      </c>
      <c r="BJ248" s="20" t="s">
        <v>76</v>
      </c>
      <c r="BK248" s="227">
        <f>ROUND(I248*H248,2)</f>
        <v>0</v>
      </c>
      <c r="BL248" s="20" t="s">
        <v>200</v>
      </c>
      <c r="BM248" s="226" t="s">
        <v>2798</v>
      </c>
    </row>
    <row r="249" s="2" customFormat="1">
      <c r="A249" s="41"/>
      <c r="B249" s="42"/>
      <c r="C249" s="43"/>
      <c r="D249" s="228" t="s">
        <v>202</v>
      </c>
      <c r="E249" s="43"/>
      <c r="F249" s="229" t="s">
        <v>2799</v>
      </c>
      <c r="G249" s="43"/>
      <c r="H249" s="43"/>
      <c r="I249" s="230"/>
      <c r="J249" s="43"/>
      <c r="K249" s="43"/>
      <c r="L249" s="47"/>
      <c r="M249" s="231"/>
      <c r="N249" s="232"/>
      <c r="O249" s="87"/>
      <c r="P249" s="87"/>
      <c r="Q249" s="87"/>
      <c r="R249" s="87"/>
      <c r="S249" s="87"/>
      <c r="T249" s="88"/>
      <c r="U249" s="41"/>
      <c r="V249" s="41"/>
      <c r="W249" s="41"/>
      <c r="X249" s="41"/>
      <c r="Y249" s="41"/>
      <c r="Z249" s="41"/>
      <c r="AA249" s="41"/>
      <c r="AB249" s="41"/>
      <c r="AC249" s="41"/>
      <c r="AD249" s="41"/>
      <c r="AE249" s="41"/>
      <c r="AT249" s="20" t="s">
        <v>202</v>
      </c>
      <c r="AU249" s="20" t="s">
        <v>78</v>
      </c>
    </row>
    <row r="250" s="2" customFormat="1">
      <c r="A250" s="41"/>
      <c r="B250" s="42"/>
      <c r="C250" s="43"/>
      <c r="D250" s="233" t="s">
        <v>204</v>
      </c>
      <c r="E250" s="43"/>
      <c r="F250" s="234" t="s">
        <v>2800</v>
      </c>
      <c r="G250" s="43"/>
      <c r="H250" s="43"/>
      <c r="I250" s="230"/>
      <c r="J250" s="43"/>
      <c r="K250" s="43"/>
      <c r="L250" s="47"/>
      <c r="M250" s="231"/>
      <c r="N250" s="232"/>
      <c r="O250" s="87"/>
      <c r="P250" s="87"/>
      <c r="Q250" s="87"/>
      <c r="R250" s="87"/>
      <c r="S250" s="87"/>
      <c r="T250" s="88"/>
      <c r="U250" s="41"/>
      <c r="V250" s="41"/>
      <c r="W250" s="41"/>
      <c r="X250" s="41"/>
      <c r="Y250" s="41"/>
      <c r="Z250" s="41"/>
      <c r="AA250" s="41"/>
      <c r="AB250" s="41"/>
      <c r="AC250" s="41"/>
      <c r="AD250" s="41"/>
      <c r="AE250" s="41"/>
      <c r="AT250" s="20" t="s">
        <v>204</v>
      </c>
      <c r="AU250" s="20" t="s">
        <v>78</v>
      </c>
    </row>
    <row r="251" s="13" customFormat="1">
      <c r="A251" s="13"/>
      <c r="B251" s="235"/>
      <c r="C251" s="236"/>
      <c r="D251" s="228" t="s">
        <v>206</v>
      </c>
      <c r="E251" s="237" t="s">
        <v>19</v>
      </c>
      <c r="F251" s="238" t="s">
        <v>279</v>
      </c>
      <c r="G251" s="236"/>
      <c r="H251" s="237" t="s">
        <v>19</v>
      </c>
      <c r="I251" s="239"/>
      <c r="J251" s="236"/>
      <c r="K251" s="236"/>
      <c r="L251" s="240"/>
      <c r="M251" s="241"/>
      <c r="N251" s="242"/>
      <c r="O251" s="242"/>
      <c r="P251" s="242"/>
      <c r="Q251" s="242"/>
      <c r="R251" s="242"/>
      <c r="S251" s="242"/>
      <c r="T251" s="243"/>
      <c r="U251" s="13"/>
      <c r="V251" s="13"/>
      <c r="W251" s="13"/>
      <c r="X251" s="13"/>
      <c r="Y251" s="13"/>
      <c r="Z251" s="13"/>
      <c r="AA251" s="13"/>
      <c r="AB251" s="13"/>
      <c r="AC251" s="13"/>
      <c r="AD251" s="13"/>
      <c r="AE251" s="13"/>
      <c r="AT251" s="244" t="s">
        <v>206</v>
      </c>
      <c r="AU251" s="244" t="s">
        <v>78</v>
      </c>
      <c r="AV251" s="13" t="s">
        <v>76</v>
      </c>
      <c r="AW251" s="13" t="s">
        <v>31</v>
      </c>
      <c r="AX251" s="13" t="s">
        <v>69</v>
      </c>
      <c r="AY251" s="244" t="s">
        <v>193</v>
      </c>
    </row>
    <row r="252" s="13" customFormat="1">
      <c r="A252" s="13"/>
      <c r="B252" s="235"/>
      <c r="C252" s="236"/>
      <c r="D252" s="228" t="s">
        <v>206</v>
      </c>
      <c r="E252" s="237" t="s">
        <v>19</v>
      </c>
      <c r="F252" s="238" t="s">
        <v>2801</v>
      </c>
      <c r="G252" s="236"/>
      <c r="H252" s="237" t="s">
        <v>19</v>
      </c>
      <c r="I252" s="239"/>
      <c r="J252" s="236"/>
      <c r="K252" s="236"/>
      <c r="L252" s="240"/>
      <c r="M252" s="241"/>
      <c r="N252" s="242"/>
      <c r="O252" s="242"/>
      <c r="P252" s="242"/>
      <c r="Q252" s="242"/>
      <c r="R252" s="242"/>
      <c r="S252" s="242"/>
      <c r="T252" s="243"/>
      <c r="U252" s="13"/>
      <c r="V252" s="13"/>
      <c r="W252" s="13"/>
      <c r="X252" s="13"/>
      <c r="Y252" s="13"/>
      <c r="Z252" s="13"/>
      <c r="AA252" s="13"/>
      <c r="AB252" s="13"/>
      <c r="AC252" s="13"/>
      <c r="AD252" s="13"/>
      <c r="AE252" s="13"/>
      <c r="AT252" s="244" t="s">
        <v>206</v>
      </c>
      <c r="AU252" s="244" t="s">
        <v>78</v>
      </c>
      <c r="AV252" s="13" t="s">
        <v>76</v>
      </c>
      <c r="AW252" s="13" t="s">
        <v>31</v>
      </c>
      <c r="AX252" s="13" t="s">
        <v>69</v>
      </c>
      <c r="AY252" s="244" t="s">
        <v>193</v>
      </c>
    </row>
    <row r="253" s="14" customFormat="1">
      <c r="A253" s="14"/>
      <c r="B253" s="245"/>
      <c r="C253" s="246"/>
      <c r="D253" s="228" t="s">
        <v>206</v>
      </c>
      <c r="E253" s="247" t="s">
        <v>19</v>
      </c>
      <c r="F253" s="248" t="s">
        <v>2802</v>
      </c>
      <c r="G253" s="246"/>
      <c r="H253" s="249">
        <v>25.800000000000001</v>
      </c>
      <c r="I253" s="250"/>
      <c r="J253" s="246"/>
      <c r="K253" s="246"/>
      <c r="L253" s="251"/>
      <c r="M253" s="252"/>
      <c r="N253" s="253"/>
      <c r="O253" s="253"/>
      <c r="P253" s="253"/>
      <c r="Q253" s="253"/>
      <c r="R253" s="253"/>
      <c r="S253" s="253"/>
      <c r="T253" s="254"/>
      <c r="U253" s="14"/>
      <c r="V253" s="14"/>
      <c r="W253" s="14"/>
      <c r="X253" s="14"/>
      <c r="Y253" s="14"/>
      <c r="Z253" s="14"/>
      <c r="AA253" s="14"/>
      <c r="AB253" s="14"/>
      <c r="AC253" s="14"/>
      <c r="AD253" s="14"/>
      <c r="AE253" s="14"/>
      <c r="AT253" s="255" t="s">
        <v>206</v>
      </c>
      <c r="AU253" s="255" t="s">
        <v>78</v>
      </c>
      <c r="AV253" s="14" t="s">
        <v>78</v>
      </c>
      <c r="AW253" s="14" t="s">
        <v>31</v>
      </c>
      <c r="AX253" s="14" t="s">
        <v>69</v>
      </c>
      <c r="AY253" s="255" t="s">
        <v>193</v>
      </c>
    </row>
    <row r="254" s="14" customFormat="1">
      <c r="A254" s="14"/>
      <c r="B254" s="245"/>
      <c r="C254" s="246"/>
      <c r="D254" s="228" t="s">
        <v>206</v>
      </c>
      <c r="E254" s="247" t="s">
        <v>19</v>
      </c>
      <c r="F254" s="248" t="s">
        <v>2803</v>
      </c>
      <c r="G254" s="246"/>
      <c r="H254" s="249">
        <v>9.8000000000000007</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206</v>
      </c>
      <c r="AU254" s="255" t="s">
        <v>78</v>
      </c>
      <c r="AV254" s="14" t="s">
        <v>78</v>
      </c>
      <c r="AW254" s="14" t="s">
        <v>31</v>
      </c>
      <c r="AX254" s="14" t="s">
        <v>69</v>
      </c>
      <c r="AY254" s="255" t="s">
        <v>193</v>
      </c>
    </row>
    <row r="255" s="14" customFormat="1">
      <c r="A255" s="14"/>
      <c r="B255" s="245"/>
      <c r="C255" s="246"/>
      <c r="D255" s="228" t="s">
        <v>206</v>
      </c>
      <c r="E255" s="247" t="s">
        <v>19</v>
      </c>
      <c r="F255" s="248" t="s">
        <v>2804</v>
      </c>
      <c r="G255" s="246"/>
      <c r="H255" s="249">
        <v>18.199999999999999</v>
      </c>
      <c r="I255" s="250"/>
      <c r="J255" s="246"/>
      <c r="K255" s="246"/>
      <c r="L255" s="251"/>
      <c r="M255" s="252"/>
      <c r="N255" s="253"/>
      <c r="O255" s="253"/>
      <c r="P255" s="253"/>
      <c r="Q255" s="253"/>
      <c r="R255" s="253"/>
      <c r="S255" s="253"/>
      <c r="T255" s="254"/>
      <c r="U255" s="14"/>
      <c r="V255" s="14"/>
      <c r="W255" s="14"/>
      <c r="X255" s="14"/>
      <c r="Y255" s="14"/>
      <c r="Z255" s="14"/>
      <c r="AA255" s="14"/>
      <c r="AB255" s="14"/>
      <c r="AC255" s="14"/>
      <c r="AD255" s="14"/>
      <c r="AE255" s="14"/>
      <c r="AT255" s="255" t="s">
        <v>206</v>
      </c>
      <c r="AU255" s="255" t="s">
        <v>78</v>
      </c>
      <c r="AV255" s="14" t="s">
        <v>78</v>
      </c>
      <c r="AW255" s="14" t="s">
        <v>31</v>
      </c>
      <c r="AX255" s="14" t="s">
        <v>69</v>
      </c>
      <c r="AY255" s="255" t="s">
        <v>193</v>
      </c>
    </row>
    <row r="256" s="14" customFormat="1">
      <c r="A256" s="14"/>
      <c r="B256" s="245"/>
      <c r="C256" s="246"/>
      <c r="D256" s="228" t="s">
        <v>206</v>
      </c>
      <c r="E256" s="247" t="s">
        <v>19</v>
      </c>
      <c r="F256" s="248" t="s">
        <v>2805</v>
      </c>
      <c r="G256" s="246"/>
      <c r="H256" s="249">
        <v>3.2000000000000002</v>
      </c>
      <c r="I256" s="250"/>
      <c r="J256" s="246"/>
      <c r="K256" s="246"/>
      <c r="L256" s="251"/>
      <c r="M256" s="252"/>
      <c r="N256" s="253"/>
      <c r="O256" s="253"/>
      <c r="P256" s="253"/>
      <c r="Q256" s="253"/>
      <c r="R256" s="253"/>
      <c r="S256" s="253"/>
      <c r="T256" s="254"/>
      <c r="U256" s="14"/>
      <c r="V256" s="14"/>
      <c r="W256" s="14"/>
      <c r="X256" s="14"/>
      <c r="Y256" s="14"/>
      <c r="Z256" s="14"/>
      <c r="AA256" s="14"/>
      <c r="AB256" s="14"/>
      <c r="AC256" s="14"/>
      <c r="AD256" s="14"/>
      <c r="AE256" s="14"/>
      <c r="AT256" s="255" t="s">
        <v>206</v>
      </c>
      <c r="AU256" s="255" t="s">
        <v>78</v>
      </c>
      <c r="AV256" s="14" t="s">
        <v>78</v>
      </c>
      <c r="AW256" s="14" t="s">
        <v>31</v>
      </c>
      <c r="AX256" s="14" t="s">
        <v>69</v>
      </c>
      <c r="AY256" s="255" t="s">
        <v>193</v>
      </c>
    </row>
    <row r="257" s="14" customFormat="1">
      <c r="A257" s="14"/>
      <c r="B257" s="245"/>
      <c r="C257" s="246"/>
      <c r="D257" s="228" t="s">
        <v>206</v>
      </c>
      <c r="E257" s="247" t="s">
        <v>19</v>
      </c>
      <c r="F257" s="248" t="s">
        <v>2806</v>
      </c>
      <c r="G257" s="246"/>
      <c r="H257" s="249">
        <v>1.1000000000000001</v>
      </c>
      <c r="I257" s="250"/>
      <c r="J257" s="246"/>
      <c r="K257" s="246"/>
      <c r="L257" s="251"/>
      <c r="M257" s="252"/>
      <c r="N257" s="253"/>
      <c r="O257" s="253"/>
      <c r="P257" s="253"/>
      <c r="Q257" s="253"/>
      <c r="R257" s="253"/>
      <c r="S257" s="253"/>
      <c r="T257" s="254"/>
      <c r="U257" s="14"/>
      <c r="V257" s="14"/>
      <c r="W257" s="14"/>
      <c r="X257" s="14"/>
      <c r="Y257" s="14"/>
      <c r="Z257" s="14"/>
      <c r="AA257" s="14"/>
      <c r="AB257" s="14"/>
      <c r="AC257" s="14"/>
      <c r="AD257" s="14"/>
      <c r="AE257" s="14"/>
      <c r="AT257" s="255" t="s">
        <v>206</v>
      </c>
      <c r="AU257" s="255" t="s">
        <v>78</v>
      </c>
      <c r="AV257" s="14" t="s">
        <v>78</v>
      </c>
      <c r="AW257" s="14" t="s">
        <v>31</v>
      </c>
      <c r="AX257" s="14" t="s">
        <v>69</v>
      </c>
      <c r="AY257" s="255" t="s">
        <v>193</v>
      </c>
    </row>
    <row r="258" s="14" customFormat="1">
      <c r="A258" s="14"/>
      <c r="B258" s="245"/>
      <c r="C258" s="246"/>
      <c r="D258" s="228" t="s">
        <v>206</v>
      </c>
      <c r="E258" s="247" t="s">
        <v>19</v>
      </c>
      <c r="F258" s="248" t="s">
        <v>2807</v>
      </c>
      <c r="G258" s="246"/>
      <c r="H258" s="249">
        <v>0.5</v>
      </c>
      <c r="I258" s="250"/>
      <c r="J258" s="246"/>
      <c r="K258" s="246"/>
      <c r="L258" s="251"/>
      <c r="M258" s="252"/>
      <c r="N258" s="253"/>
      <c r="O258" s="253"/>
      <c r="P258" s="253"/>
      <c r="Q258" s="253"/>
      <c r="R258" s="253"/>
      <c r="S258" s="253"/>
      <c r="T258" s="254"/>
      <c r="U258" s="14"/>
      <c r="V258" s="14"/>
      <c r="W258" s="14"/>
      <c r="X258" s="14"/>
      <c r="Y258" s="14"/>
      <c r="Z258" s="14"/>
      <c r="AA258" s="14"/>
      <c r="AB258" s="14"/>
      <c r="AC258" s="14"/>
      <c r="AD258" s="14"/>
      <c r="AE258" s="14"/>
      <c r="AT258" s="255" t="s">
        <v>206</v>
      </c>
      <c r="AU258" s="255" t="s">
        <v>78</v>
      </c>
      <c r="AV258" s="14" t="s">
        <v>78</v>
      </c>
      <c r="AW258" s="14" t="s">
        <v>31</v>
      </c>
      <c r="AX258" s="14" t="s">
        <v>69</v>
      </c>
      <c r="AY258" s="255" t="s">
        <v>193</v>
      </c>
    </row>
    <row r="259" s="14" customFormat="1">
      <c r="A259" s="14"/>
      <c r="B259" s="245"/>
      <c r="C259" s="246"/>
      <c r="D259" s="228" t="s">
        <v>206</v>
      </c>
      <c r="E259" s="247" t="s">
        <v>19</v>
      </c>
      <c r="F259" s="248" t="s">
        <v>2808</v>
      </c>
      <c r="G259" s="246"/>
      <c r="H259" s="249">
        <v>1.2</v>
      </c>
      <c r="I259" s="250"/>
      <c r="J259" s="246"/>
      <c r="K259" s="246"/>
      <c r="L259" s="251"/>
      <c r="M259" s="252"/>
      <c r="N259" s="253"/>
      <c r="O259" s="253"/>
      <c r="P259" s="253"/>
      <c r="Q259" s="253"/>
      <c r="R259" s="253"/>
      <c r="S259" s="253"/>
      <c r="T259" s="254"/>
      <c r="U259" s="14"/>
      <c r="V259" s="14"/>
      <c r="W259" s="14"/>
      <c r="X259" s="14"/>
      <c r="Y259" s="14"/>
      <c r="Z259" s="14"/>
      <c r="AA259" s="14"/>
      <c r="AB259" s="14"/>
      <c r="AC259" s="14"/>
      <c r="AD259" s="14"/>
      <c r="AE259" s="14"/>
      <c r="AT259" s="255" t="s">
        <v>206</v>
      </c>
      <c r="AU259" s="255" t="s">
        <v>78</v>
      </c>
      <c r="AV259" s="14" t="s">
        <v>78</v>
      </c>
      <c r="AW259" s="14" t="s">
        <v>31</v>
      </c>
      <c r="AX259" s="14" t="s">
        <v>69</v>
      </c>
      <c r="AY259" s="255" t="s">
        <v>193</v>
      </c>
    </row>
    <row r="260" s="14" customFormat="1">
      <c r="A260" s="14"/>
      <c r="B260" s="245"/>
      <c r="C260" s="246"/>
      <c r="D260" s="228" t="s">
        <v>206</v>
      </c>
      <c r="E260" s="247" t="s">
        <v>19</v>
      </c>
      <c r="F260" s="248" t="s">
        <v>2809</v>
      </c>
      <c r="G260" s="246"/>
      <c r="H260" s="249">
        <v>0.59999999999999998</v>
      </c>
      <c r="I260" s="250"/>
      <c r="J260" s="246"/>
      <c r="K260" s="246"/>
      <c r="L260" s="251"/>
      <c r="M260" s="252"/>
      <c r="N260" s="253"/>
      <c r="O260" s="253"/>
      <c r="P260" s="253"/>
      <c r="Q260" s="253"/>
      <c r="R260" s="253"/>
      <c r="S260" s="253"/>
      <c r="T260" s="254"/>
      <c r="U260" s="14"/>
      <c r="V260" s="14"/>
      <c r="W260" s="14"/>
      <c r="X260" s="14"/>
      <c r="Y260" s="14"/>
      <c r="Z260" s="14"/>
      <c r="AA260" s="14"/>
      <c r="AB260" s="14"/>
      <c r="AC260" s="14"/>
      <c r="AD260" s="14"/>
      <c r="AE260" s="14"/>
      <c r="AT260" s="255" t="s">
        <v>206</v>
      </c>
      <c r="AU260" s="255" t="s">
        <v>78</v>
      </c>
      <c r="AV260" s="14" t="s">
        <v>78</v>
      </c>
      <c r="AW260" s="14" t="s">
        <v>31</v>
      </c>
      <c r="AX260" s="14" t="s">
        <v>69</v>
      </c>
      <c r="AY260" s="255" t="s">
        <v>193</v>
      </c>
    </row>
    <row r="261" s="14" customFormat="1">
      <c r="A261" s="14"/>
      <c r="B261" s="245"/>
      <c r="C261" s="246"/>
      <c r="D261" s="228" t="s">
        <v>206</v>
      </c>
      <c r="E261" s="247" t="s">
        <v>19</v>
      </c>
      <c r="F261" s="248" t="s">
        <v>2810</v>
      </c>
      <c r="G261" s="246"/>
      <c r="H261" s="249">
        <v>0.23000000000000001</v>
      </c>
      <c r="I261" s="250"/>
      <c r="J261" s="246"/>
      <c r="K261" s="246"/>
      <c r="L261" s="251"/>
      <c r="M261" s="252"/>
      <c r="N261" s="253"/>
      <c r="O261" s="253"/>
      <c r="P261" s="253"/>
      <c r="Q261" s="253"/>
      <c r="R261" s="253"/>
      <c r="S261" s="253"/>
      <c r="T261" s="254"/>
      <c r="U261" s="14"/>
      <c r="V261" s="14"/>
      <c r="W261" s="14"/>
      <c r="X261" s="14"/>
      <c r="Y261" s="14"/>
      <c r="Z261" s="14"/>
      <c r="AA261" s="14"/>
      <c r="AB261" s="14"/>
      <c r="AC261" s="14"/>
      <c r="AD261" s="14"/>
      <c r="AE261" s="14"/>
      <c r="AT261" s="255" t="s">
        <v>206</v>
      </c>
      <c r="AU261" s="255" t="s">
        <v>78</v>
      </c>
      <c r="AV261" s="14" t="s">
        <v>78</v>
      </c>
      <c r="AW261" s="14" t="s">
        <v>31</v>
      </c>
      <c r="AX261" s="14" t="s">
        <v>69</v>
      </c>
      <c r="AY261" s="255" t="s">
        <v>193</v>
      </c>
    </row>
    <row r="262" s="14" customFormat="1">
      <c r="A262" s="14"/>
      <c r="B262" s="245"/>
      <c r="C262" s="246"/>
      <c r="D262" s="228" t="s">
        <v>206</v>
      </c>
      <c r="E262" s="247" t="s">
        <v>19</v>
      </c>
      <c r="F262" s="248" t="s">
        <v>2811</v>
      </c>
      <c r="G262" s="246"/>
      <c r="H262" s="249">
        <v>0.75600000000000001</v>
      </c>
      <c r="I262" s="250"/>
      <c r="J262" s="246"/>
      <c r="K262" s="246"/>
      <c r="L262" s="251"/>
      <c r="M262" s="252"/>
      <c r="N262" s="253"/>
      <c r="O262" s="253"/>
      <c r="P262" s="253"/>
      <c r="Q262" s="253"/>
      <c r="R262" s="253"/>
      <c r="S262" s="253"/>
      <c r="T262" s="254"/>
      <c r="U262" s="14"/>
      <c r="V262" s="14"/>
      <c r="W262" s="14"/>
      <c r="X262" s="14"/>
      <c r="Y262" s="14"/>
      <c r="Z262" s="14"/>
      <c r="AA262" s="14"/>
      <c r="AB262" s="14"/>
      <c r="AC262" s="14"/>
      <c r="AD262" s="14"/>
      <c r="AE262" s="14"/>
      <c r="AT262" s="255" t="s">
        <v>206</v>
      </c>
      <c r="AU262" s="255" t="s">
        <v>78</v>
      </c>
      <c r="AV262" s="14" t="s">
        <v>78</v>
      </c>
      <c r="AW262" s="14" t="s">
        <v>31</v>
      </c>
      <c r="AX262" s="14" t="s">
        <v>69</v>
      </c>
      <c r="AY262" s="255" t="s">
        <v>193</v>
      </c>
    </row>
    <row r="263" s="15" customFormat="1">
      <c r="A263" s="15"/>
      <c r="B263" s="256"/>
      <c r="C263" s="257"/>
      <c r="D263" s="228" t="s">
        <v>206</v>
      </c>
      <c r="E263" s="258" t="s">
        <v>19</v>
      </c>
      <c r="F263" s="259" t="s">
        <v>218</v>
      </c>
      <c r="G263" s="257"/>
      <c r="H263" s="260">
        <v>61.386000000000003</v>
      </c>
      <c r="I263" s="261"/>
      <c r="J263" s="257"/>
      <c r="K263" s="257"/>
      <c r="L263" s="262"/>
      <c r="M263" s="263"/>
      <c r="N263" s="264"/>
      <c r="O263" s="264"/>
      <c r="P263" s="264"/>
      <c r="Q263" s="264"/>
      <c r="R263" s="264"/>
      <c r="S263" s="264"/>
      <c r="T263" s="265"/>
      <c r="U263" s="15"/>
      <c r="V263" s="15"/>
      <c r="W263" s="15"/>
      <c r="X263" s="15"/>
      <c r="Y263" s="15"/>
      <c r="Z263" s="15"/>
      <c r="AA263" s="15"/>
      <c r="AB263" s="15"/>
      <c r="AC263" s="15"/>
      <c r="AD263" s="15"/>
      <c r="AE263" s="15"/>
      <c r="AT263" s="266" t="s">
        <v>206</v>
      </c>
      <c r="AU263" s="266" t="s">
        <v>78</v>
      </c>
      <c r="AV263" s="15" t="s">
        <v>200</v>
      </c>
      <c r="AW263" s="15" t="s">
        <v>31</v>
      </c>
      <c r="AX263" s="15" t="s">
        <v>76</v>
      </c>
      <c r="AY263" s="266" t="s">
        <v>193</v>
      </c>
    </row>
    <row r="264" s="14" customFormat="1">
      <c r="A264" s="14"/>
      <c r="B264" s="245"/>
      <c r="C264" s="246"/>
      <c r="D264" s="228" t="s">
        <v>206</v>
      </c>
      <c r="E264" s="246"/>
      <c r="F264" s="248" t="s">
        <v>2812</v>
      </c>
      <c r="G264" s="246"/>
      <c r="H264" s="249">
        <v>67.525000000000006</v>
      </c>
      <c r="I264" s="250"/>
      <c r="J264" s="246"/>
      <c r="K264" s="246"/>
      <c r="L264" s="251"/>
      <c r="M264" s="252"/>
      <c r="N264" s="253"/>
      <c r="O264" s="253"/>
      <c r="P264" s="253"/>
      <c r="Q264" s="253"/>
      <c r="R264" s="253"/>
      <c r="S264" s="253"/>
      <c r="T264" s="254"/>
      <c r="U264" s="14"/>
      <c r="V264" s="14"/>
      <c r="W264" s="14"/>
      <c r="X264" s="14"/>
      <c r="Y264" s="14"/>
      <c r="Z264" s="14"/>
      <c r="AA264" s="14"/>
      <c r="AB264" s="14"/>
      <c r="AC264" s="14"/>
      <c r="AD264" s="14"/>
      <c r="AE264" s="14"/>
      <c r="AT264" s="255" t="s">
        <v>206</v>
      </c>
      <c r="AU264" s="255" t="s">
        <v>78</v>
      </c>
      <c r="AV264" s="14" t="s">
        <v>78</v>
      </c>
      <c r="AW264" s="14" t="s">
        <v>4</v>
      </c>
      <c r="AX264" s="14" t="s">
        <v>76</v>
      </c>
      <c r="AY264" s="255" t="s">
        <v>193</v>
      </c>
    </row>
    <row r="265" s="2" customFormat="1" ht="16.5" customHeight="1">
      <c r="A265" s="41"/>
      <c r="B265" s="42"/>
      <c r="C265" s="215" t="s">
        <v>333</v>
      </c>
      <c r="D265" s="215" t="s">
        <v>195</v>
      </c>
      <c r="E265" s="216" t="s">
        <v>2813</v>
      </c>
      <c r="F265" s="217" t="s">
        <v>2814</v>
      </c>
      <c r="G265" s="218" t="s">
        <v>198</v>
      </c>
      <c r="H265" s="219">
        <v>4.9859999999999998</v>
      </c>
      <c r="I265" s="220"/>
      <c r="J265" s="221">
        <f>ROUND(I265*H265,2)</f>
        <v>0</v>
      </c>
      <c r="K265" s="217" t="s">
        <v>199</v>
      </c>
      <c r="L265" s="47"/>
      <c r="M265" s="222" t="s">
        <v>19</v>
      </c>
      <c r="N265" s="223" t="s">
        <v>40</v>
      </c>
      <c r="O265" s="87"/>
      <c r="P265" s="224">
        <f>O265*H265</f>
        <v>0</v>
      </c>
      <c r="Q265" s="224">
        <v>2.3010222040000001</v>
      </c>
      <c r="R265" s="224">
        <f>Q265*H265</f>
        <v>11.472896709144001</v>
      </c>
      <c r="S265" s="224">
        <v>0</v>
      </c>
      <c r="T265" s="225">
        <f>S265*H265</f>
        <v>0</v>
      </c>
      <c r="U265" s="41"/>
      <c r="V265" s="41"/>
      <c r="W265" s="41"/>
      <c r="X265" s="41"/>
      <c r="Y265" s="41"/>
      <c r="Z265" s="41"/>
      <c r="AA265" s="41"/>
      <c r="AB265" s="41"/>
      <c r="AC265" s="41"/>
      <c r="AD265" s="41"/>
      <c r="AE265" s="41"/>
      <c r="AR265" s="226" t="s">
        <v>200</v>
      </c>
      <c r="AT265" s="226" t="s">
        <v>195</v>
      </c>
      <c r="AU265" s="226" t="s">
        <v>78</v>
      </c>
      <c r="AY265" s="20" t="s">
        <v>193</v>
      </c>
      <c r="BE265" s="227">
        <f>IF(N265="základní",J265,0)</f>
        <v>0</v>
      </c>
      <c r="BF265" s="227">
        <f>IF(N265="snížená",J265,0)</f>
        <v>0</v>
      </c>
      <c r="BG265" s="227">
        <f>IF(N265="zákl. přenesená",J265,0)</f>
        <v>0</v>
      </c>
      <c r="BH265" s="227">
        <f>IF(N265="sníž. přenesená",J265,0)</f>
        <v>0</v>
      </c>
      <c r="BI265" s="227">
        <f>IF(N265="nulová",J265,0)</f>
        <v>0</v>
      </c>
      <c r="BJ265" s="20" t="s">
        <v>76</v>
      </c>
      <c r="BK265" s="227">
        <f>ROUND(I265*H265,2)</f>
        <v>0</v>
      </c>
      <c r="BL265" s="20" t="s">
        <v>200</v>
      </c>
      <c r="BM265" s="226" t="s">
        <v>2815</v>
      </c>
    </row>
    <row r="266" s="2" customFormat="1">
      <c r="A266" s="41"/>
      <c r="B266" s="42"/>
      <c r="C266" s="43"/>
      <c r="D266" s="228" t="s">
        <v>202</v>
      </c>
      <c r="E266" s="43"/>
      <c r="F266" s="229" t="s">
        <v>2816</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202</v>
      </c>
      <c r="AU266" s="20" t="s">
        <v>78</v>
      </c>
    </row>
    <row r="267" s="2" customFormat="1">
      <c r="A267" s="41"/>
      <c r="B267" s="42"/>
      <c r="C267" s="43"/>
      <c r="D267" s="233" t="s">
        <v>204</v>
      </c>
      <c r="E267" s="43"/>
      <c r="F267" s="234" t="s">
        <v>2817</v>
      </c>
      <c r="G267" s="43"/>
      <c r="H267" s="43"/>
      <c r="I267" s="230"/>
      <c r="J267" s="43"/>
      <c r="K267" s="43"/>
      <c r="L267" s="47"/>
      <c r="M267" s="231"/>
      <c r="N267" s="232"/>
      <c r="O267" s="87"/>
      <c r="P267" s="87"/>
      <c r="Q267" s="87"/>
      <c r="R267" s="87"/>
      <c r="S267" s="87"/>
      <c r="T267" s="88"/>
      <c r="U267" s="41"/>
      <c r="V267" s="41"/>
      <c r="W267" s="41"/>
      <c r="X267" s="41"/>
      <c r="Y267" s="41"/>
      <c r="Z267" s="41"/>
      <c r="AA267" s="41"/>
      <c r="AB267" s="41"/>
      <c r="AC267" s="41"/>
      <c r="AD267" s="41"/>
      <c r="AE267" s="41"/>
      <c r="AT267" s="20" t="s">
        <v>204</v>
      </c>
      <c r="AU267" s="20" t="s">
        <v>78</v>
      </c>
    </row>
    <row r="268" s="13" customFormat="1">
      <c r="A268" s="13"/>
      <c r="B268" s="235"/>
      <c r="C268" s="236"/>
      <c r="D268" s="228" t="s">
        <v>206</v>
      </c>
      <c r="E268" s="237" t="s">
        <v>19</v>
      </c>
      <c r="F268" s="238" t="s">
        <v>279</v>
      </c>
      <c r="G268" s="236"/>
      <c r="H268" s="237" t="s">
        <v>19</v>
      </c>
      <c r="I268" s="239"/>
      <c r="J268" s="236"/>
      <c r="K268" s="236"/>
      <c r="L268" s="240"/>
      <c r="M268" s="241"/>
      <c r="N268" s="242"/>
      <c r="O268" s="242"/>
      <c r="P268" s="242"/>
      <c r="Q268" s="242"/>
      <c r="R268" s="242"/>
      <c r="S268" s="242"/>
      <c r="T268" s="243"/>
      <c r="U268" s="13"/>
      <c r="V268" s="13"/>
      <c r="W268" s="13"/>
      <c r="X268" s="13"/>
      <c r="Y268" s="13"/>
      <c r="Z268" s="13"/>
      <c r="AA268" s="13"/>
      <c r="AB268" s="13"/>
      <c r="AC268" s="13"/>
      <c r="AD268" s="13"/>
      <c r="AE268" s="13"/>
      <c r="AT268" s="244" t="s">
        <v>206</v>
      </c>
      <c r="AU268" s="244" t="s">
        <v>78</v>
      </c>
      <c r="AV268" s="13" t="s">
        <v>76</v>
      </c>
      <c r="AW268" s="13" t="s">
        <v>31</v>
      </c>
      <c r="AX268" s="13" t="s">
        <v>69</v>
      </c>
      <c r="AY268" s="244" t="s">
        <v>193</v>
      </c>
    </row>
    <row r="269" s="14" customFormat="1">
      <c r="A269" s="14"/>
      <c r="B269" s="245"/>
      <c r="C269" s="246"/>
      <c r="D269" s="228" t="s">
        <v>206</v>
      </c>
      <c r="E269" s="247" t="s">
        <v>19</v>
      </c>
      <c r="F269" s="248" t="s">
        <v>2818</v>
      </c>
      <c r="G269" s="246"/>
      <c r="H269" s="249">
        <v>1.8899999999999999</v>
      </c>
      <c r="I269" s="250"/>
      <c r="J269" s="246"/>
      <c r="K269" s="246"/>
      <c r="L269" s="251"/>
      <c r="M269" s="252"/>
      <c r="N269" s="253"/>
      <c r="O269" s="253"/>
      <c r="P269" s="253"/>
      <c r="Q269" s="253"/>
      <c r="R269" s="253"/>
      <c r="S269" s="253"/>
      <c r="T269" s="254"/>
      <c r="U269" s="14"/>
      <c r="V269" s="14"/>
      <c r="W269" s="14"/>
      <c r="X269" s="14"/>
      <c r="Y269" s="14"/>
      <c r="Z269" s="14"/>
      <c r="AA269" s="14"/>
      <c r="AB269" s="14"/>
      <c r="AC269" s="14"/>
      <c r="AD269" s="14"/>
      <c r="AE269" s="14"/>
      <c r="AT269" s="255" t="s">
        <v>206</v>
      </c>
      <c r="AU269" s="255" t="s">
        <v>78</v>
      </c>
      <c r="AV269" s="14" t="s">
        <v>78</v>
      </c>
      <c r="AW269" s="14" t="s">
        <v>31</v>
      </c>
      <c r="AX269" s="14" t="s">
        <v>69</v>
      </c>
      <c r="AY269" s="255" t="s">
        <v>193</v>
      </c>
    </row>
    <row r="270" s="14" customFormat="1">
      <c r="A270" s="14"/>
      <c r="B270" s="245"/>
      <c r="C270" s="246"/>
      <c r="D270" s="228" t="s">
        <v>206</v>
      </c>
      <c r="E270" s="247" t="s">
        <v>19</v>
      </c>
      <c r="F270" s="248" t="s">
        <v>2819</v>
      </c>
      <c r="G270" s="246"/>
      <c r="H270" s="249">
        <v>3.0960000000000001</v>
      </c>
      <c r="I270" s="250"/>
      <c r="J270" s="246"/>
      <c r="K270" s="246"/>
      <c r="L270" s="251"/>
      <c r="M270" s="252"/>
      <c r="N270" s="253"/>
      <c r="O270" s="253"/>
      <c r="P270" s="253"/>
      <c r="Q270" s="253"/>
      <c r="R270" s="253"/>
      <c r="S270" s="253"/>
      <c r="T270" s="254"/>
      <c r="U270" s="14"/>
      <c r="V270" s="14"/>
      <c r="W270" s="14"/>
      <c r="X270" s="14"/>
      <c r="Y270" s="14"/>
      <c r="Z270" s="14"/>
      <c r="AA270" s="14"/>
      <c r="AB270" s="14"/>
      <c r="AC270" s="14"/>
      <c r="AD270" s="14"/>
      <c r="AE270" s="14"/>
      <c r="AT270" s="255" t="s">
        <v>206</v>
      </c>
      <c r="AU270" s="255" t="s">
        <v>78</v>
      </c>
      <c r="AV270" s="14" t="s">
        <v>78</v>
      </c>
      <c r="AW270" s="14" t="s">
        <v>31</v>
      </c>
      <c r="AX270" s="14" t="s">
        <v>69</v>
      </c>
      <c r="AY270" s="255" t="s">
        <v>193</v>
      </c>
    </row>
    <row r="271" s="15" customFormat="1">
      <c r="A271" s="15"/>
      <c r="B271" s="256"/>
      <c r="C271" s="257"/>
      <c r="D271" s="228" t="s">
        <v>206</v>
      </c>
      <c r="E271" s="258" t="s">
        <v>19</v>
      </c>
      <c r="F271" s="259" t="s">
        <v>218</v>
      </c>
      <c r="G271" s="257"/>
      <c r="H271" s="260">
        <v>4.9859999999999998</v>
      </c>
      <c r="I271" s="261"/>
      <c r="J271" s="257"/>
      <c r="K271" s="257"/>
      <c r="L271" s="262"/>
      <c r="M271" s="263"/>
      <c r="N271" s="264"/>
      <c r="O271" s="264"/>
      <c r="P271" s="264"/>
      <c r="Q271" s="264"/>
      <c r="R271" s="264"/>
      <c r="S271" s="264"/>
      <c r="T271" s="265"/>
      <c r="U271" s="15"/>
      <c r="V271" s="15"/>
      <c r="W271" s="15"/>
      <c r="X271" s="15"/>
      <c r="Y271" s="15"/>
      <c r="Z271" s="15"/>
      <c r="AA271" s="15"/>
      <c r="AB271" s="15"/>
      <c r="AC271" s="15"/>
      <c r="AD271" s="15"/>
      <c r="AE271" s="15"/>
      <c r="AT271" s="266" t="s">
        <v>206</v>
      </c>
      <c r="AU271" s="266" t="s">
        <v>78</v>
      </c>
      <c r="AV271" s="15" t="s">
        <v>200</v>
      </c>
      <c r="AW271" s="15" t="s">
        <v>31</v>
      </c>
      <c r="AX271" s="15" t="s">
        <v>76</v>
      </c>
      <c r="AY271" s="266" t="s">
        <v>193</v>
      </c>
    </row>
    <row r="272" s="2" customFormat="1" ht="16.5" customHeight="1">
      <c r="A272" s="41"/>
      <c r="B272" s="42"/>
      <c r="C272" s="215" t="s">
        <v>340</v>
      </c>
      <c r="D272" s="215" t="s">
        <v>195</v>
      </c>
      <c r="E272" s="216" t="s">
        <v>2820</v>
      </c>
      <c r="F272" s="217" t="s">
        <v>2821</v>
      </c>
      <c r="G272" s="218" t="s">
        <v>198</v>
      </c>
      <c r="H272" s="219">
        <v>11.789999999999999</v>
      </c>
      <c r="I272" s="220"/>
      <c r="J272" s="221">
        <f>ROUND(I272*H272,2)</f>
        <v>0</v>
      </c>
      <c r="K272" s="217" t="s">
        <v>199</v>
      </c>
      <c r="L272" s="47"/>
      <c r="M272" s="222" t="s">
        <v>19</v>
      </c>
      <c r="N272" s="223" t="s">
        <v>40</v>
      </c>
      <c r="O272" s="87"/>
      <c r="P272" s="224">
        <f>O272*H272</f>
        <v>0</v>
      </c>
      <c r="Q272" s="224">
        <v>2.5018722040000001</v>
      </c>
      <c r="R272" s="224">
        <f>Q272*H272</f>
        <v>29.497073285159999</v>
      </c>
      <c r="S272" s="224">
        <v>0</v>
      </c>
      <c r="T272" s="225">
        <f>S272*H272</f>
        <v>0</v>
      </c>
      <c r="U272" s="41"/>
      <c r="V272" s="41"/>
      <c r="W272" s="41"/>
      <c r="X272" s="41"/>
      <c r="Y272" s="41"/>
      <c r="Z272" s="41"/>
      <c r="AA272" s="41"/>
      <c r="AB272" s="41"/>
      <c r="AC272" s="41"/>
      <c r="AD272" s="41"/>
      <c r="AE272" s="41"/>
      <c r="AR272" s="226" t="s">
        <v>200</v>
      </c>
      <c r="AT272" s="226" t="s">
        <v>195</v>
      </c>
      <c r="AU272" s="226" t="s">
        <v>78</v>
      </c>
      <c r="AY272" s="20" t="s">
        <v>193</v>
      </c>
      <c r="BE272" s="227">
        <f>IF(N272="základní",J272,0)</f>
        <v>0</v>
      </c>
      <c r="BF272" s="227">
        <f>IF(N272="snížená",J272,0)</f>
        <v>0</v>
      </c>
      <c r="BG272" s="227">
        <f>IF(N272="zákl. přenesená",J272,0)</f>
        <v>0</v>
      </c>
      <c r="BH272" s="227">
        <f>IF(N272="sníž. přenesená",J272,0)</f>
        <v>0</v>
      </c>
      <c r="BI272" s="227">
        <f>IF(N272="nulová",J272,0)</f>
        <v>0</v>
      </c>
      <c r="BJ272" s="20" t="s">
        <v>76</v>
      </c>
      <c r="BK272" s="227">
        <f>ROUND(I272*H272,2)</f>
        <v>0</v>
      </c>
      <c r="BL272" s="20" t="s">
        <v>200</v>
      </c>
      <c r="BM272" s="226" t="s">
        <v>2822</v>
      </c>
    </row>
    <row r="273" s="2" customFormat="1">
      <c r="A273" s="41"/>
      <c r="B273" s="42"/>
      <c r="C273" s="43"/>
      <c r="D273" s="228" t="s">
        <v>202</v>
      </c>
      <c r="E273" s="43"/>
      <c r="F273" s="229" t="s">
        <v>2823</v>
      </c>
      <c r="G273" s="43"/>
      <c r="H273" s="43"/>
      <c r="I273" s="230"/>
      <c r="J273" s="43"/>
      <c r="K273" s="43"/>
      <c r="L273" s="47"/>
      <c r="M273" s="231"/>
      <c r="N273" s="232"/>
      <c r="O273" s="87"/>
      <c r="P273" s="87"/>
      <c r="Q273" s="87"/>
      <c r="R273" s="87"/>
      <c r="S273" s="87"/>
      <c r="T273" s="88"/>
      <c r="U273" s="41"/>
      <c r="V273" s="41"/>
      <c r="W273" s="41"/>
      <c r="X273" s="41"/>
      <c r="Y273" s="41"/>
      <c r="Z273" s="41"/>
      <c r="AA273" s="41"/>
      <c r="AB273" s="41"/>
      <c r="AC273" s="41"/>
      <c r="AD273" s="41"/>
      <c r="AE273" s="41"/>
      <c r="AT273" s="20" t="s">
        <v>202</v>
      </c>
      <c r="AU273" s="20" t="s">
        <v>78</v>
      </c>
    </row>
    <row r="274" s="2" customFormat="1">
      <c r="A274" s="41"/>
      <c r="B274" s="42"/>
      <c r="C274" s="43"/>
      <c r="D274" s="233" t="s">
        <v>204</v>
      </c>
      <c r="E274" s="43"/>
      <c r="F274" s="234" t="s">
        <v>2824</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204</v>
      </c>
      <c r="AU274" s="20" t="s">
        <v>78</v>
      </c>
    </row>
    <row r="275" s="13" customFormat="1">
      <c r="A275" s="13"/>
      <c r="B275" s="235"/>
      <c r="C275" s="236"/>
      <c r="D275" s="228" t="s">
        <v>206</v>
      </c>
      <c r="E275" s="237" t="s">
        <v>19</v>
      </c>
      <c r="F275" s="238" t="s">
        <v>279</v>
      </c>
      <c r="G275" s="236"/>
      <c r="H275" s="237" t="s">
        <v>19</v>
      </c>
      <c r="I275" s="239"/>
      <c r="J275" s="236"/>
      <c r="K275" s="236"/>
      <c r="L275" s="240"/>
      <c r="M275" s="241"/>
      <c r="N275" s="242"/>
      <c r="O275" s="242"/>
      <c r="P275" s="242"/>
      <c r="Q275" s="242"/>
      <c r="R275" s="242"/>
      <c r="S275" s="242"/>
      <c r="T275" s="243"/>
      <c r="U275" s="13"/>
      <c r="V275" s="13"/>
      <c r="W275" s="13"/>
      <c r="X275" s="13"/>
      <c r="Y275" s="13"/>
      <c r="Z275" s="13"/>
      <c r="AA275" s="13"/>
      <c r="AB275" s="13"/>
      <c r="AC275" s="13"/>
      <c r="AD275" s="13"/>
      <c r="AE275" s="13"/>
      <c r="AT275" s="244" t="s">
        <v>206</v>
      </c>
      <c r="AU275" s="244" t="s">
        <v>78</v>
      </c>
      <c r="AV275" s="13" t="s">
        <v>76</v>
      </c>
      <c r="AW275" s="13" t="s">
        <v>31</v>
      </c>
      <c r="AX275" s="13" t="s">
        <v>69</v>
      </c>
      <c r="AY275" s="244" t="s">
        <v>193</v>
      </c>
    </row>
    <row r="276" s="14" customFormat="1">
      <c r="A276" s="14"/>
      <c r="B276" s="245"/>
      <c r="C276" s="246"/>
      <c r="D276" s="228" t="s">
        <v>206</v>
      </c>
      <c r="E276" s="247" t="s">
        <v>19</v>
      </c>
      <c r="F276" s="248" t="s">
        <v>2825</v>
      </c>
      <c r="G276" s="246"/>
      <c r="H276" s="249">
        <v>3.9900000000000002</v>
      </c>
      <c r="I276" s="250"/>
      <c r="J276" s="246"/>
      <c r="K276" s="246"/>
      <c r="L276" s="251"/>
      <c r="M276" s="252"/>
      <c r="N276" s="253"/>
      <c r="O276" s="253"/>
      <c r="P276" s="253"/>
      <c r="Q276" s="253"/>
      <c r="R276" s="253"/>
      <c r="S276" s="253"/>
      <c r="T276" s="254"/>
      <c r="U276" s="14"/>
      <c r="V276" s="14"/>
      <c r="W276" s="14"/>
      <c r="X276" s="14"/>
      <c r="Y276" s="14"/>
      <c r="Z276" s="14"/>
      <c r="AA276" s="14"/>
      <c r="AB276" s="14"/>
      <c r="AC276" s="14"/>
      <c r="AD276" s="14"/>
      <c r="AE276" s="14"/>
      <c r="AT276" s="255" t="s">
        <v>206</v>
      </c>
      <c r="AU276" s="255" t="s">
        <v>78</v>
      </c>
      <c r="AV276" s="14" t="s">
        <v>78</v>
      </c>
      <c r="AW276" s="14" t="s">
        <v>31</v>
      </c>
      <c r="AX276" s="14" t="s">
        <v>69</v>
      </c>
      <c r="AY276" s="255" t="s">
        <v>193</v>
      </c>
    </row>
    <row r="277" s="14" customFormat="1">
      <c r="A277" s="14"/>
      <c r="B277" s="245"/>
      <c r="C277" s="246"/>
      <c r="D277" s="228" t="s">
        <v>206</v>
      </c>
      <c r="E277" s="247" t="s">
        <v>19</v>
      </c>
      <c r="F277" s="248" t="s">
        <v>2826</v>
      </c>
      <c r="G277" s="246"/>
      <c r="H277" s="249">
        <v>7.7999999999999998</v>
      </c>
      <c r="I277" s="250"/>
      <c r="J277" s="246"/>
      <c r="K277" s="246"/>
      <c r="L277" s="251"/>
      <c r="M277" s="252"/>
      <c r="N277" s="253"/>
      <c r="O277" s="253"/>
      <c r="P277" s="253"/>
      <c r="Q277" s="253"/>
      <c r="R277" s="253"/>
      <c r="S277" s="253"/>
      <c r="T277" s="254"/>
      <c r="U277" s="14"/>
      <c r="V277" s="14"/>
      <c r="W277" s="14"/>
      <c r="X277" s="14"/>
      <c r="Y277" s="14"/>
      <c r="Z277" s="14"/>
      <c r="AA277" s="14"/>
      <c r="AB277" s="14"/>
      <c r="AC277" s="14"/>
      <c r="AD277" s="14"/>
      <c r="AE277" s="14"/>
      <c r="AT277" s="255" t="s">
        <v>206</v>
      </c>
      <c r="AU277" s="255" t="s">
        <v>78</v>
      </c>
      <c r="AV277" s="14" t="s">
        <v>78</v>
      </c>
      <c r="AW277" s="14" t="s">
        <v>31</v>
      </c>
      <c r="AX277" s="14" t="s">
        <v>69</v>
      </c>
      <c r="AY277" s="255" t="s">
        <v>193</v>
      </c>
    </row>
    <row r="278" s="15" customFormat="1">
      <c r="A278" s="15"/>
      <c r="B278" s="256"/>
      <c r="C278" s="257"/>
      <c r="D278" s="228" t="s">
        <v>206</v>
      </c>
      <c r="E278" s="258" t="s">
        <v>19</v>
      </c>
      <c r="F278" s="259" t="s">
        <v>218</v>
      </c>
      <c r="G278" s="257"/>
      <c r="H278" s="260">
        <v>11.789999999999999</v>
      </c>
      <c r="I278" s="261"/>
      <c r="J278" s="257"/>
      <c r="K278" s="257"/>
      <c r="L278" s="262"/>
      <c r="M278" s="263"/>
      <c r="N278" s="264"/>
      <c r="O278" s="264"/>
      <c r="P278" s="264"/>
      <c r="Q278" s="264"/>
      <c r="R278" s="264"/>
      <c r="S278" s="264"/>
      <c r="T278" s="265"/>
      <c r="U278" s="15"/>
      <c r="V278" s="15"/>
      <c r="W278" s="15"/>
      <c r="X278" s="15"/>
      <c r="Y278" s="15"/>
      <c r="Z278" s="15"/>
      <c r="AA278" s="15"/>
      <c r="AB278" s="15"/>
      <c r="AC278" s="15"/>
      <c r="AD278" s="15"/>
      <c r="AE278" s="15"/>
      <c r="AT278" s="266" t="s">
        <v>206</v>
      </c>
      <c r="AU278" s="266" t="s">
        <v>78</v>
      </c>
      <c r="AV278" s="15" t="s">
        <v>200</v>
      </c>
      <c r="AW278" s="15" t="s">
        <v>31</v>
      </c>
      <c r="AX278" s="15" t="s">
        <v>76</v>
      </c>
      <c r="AY278" s="266" t="s">
        <v>193</v>
      </c>
    </row>
    <row r="279" s="2" customFormat="1" ht="16.5" customHeight="1">
      <c r="A279" s="41"/>
      <c r="B279" s="42"/>
      <c r="C279" s="215" t="s">
        <v>346</v>
      </c>
      <c r="D279" s="215" t="s">
        <v>195</v>
      </c>
      <c r="E279" s="216" t="s">
        <v>2827</v>
      </c>
      <c r="F279" s="217" t="s">
        <v>2828</v>
      </c>
      <c r="G279" s="218" t="s">
        <v>258</v>
      </c>
      <c r="H279" s="219">
        <v>15.68</v>
      </c>
      <c r="I279" s="220"/>
      <c r="J279" s="221">
        <f>ROUND(I279*H279,2)</f>
        <v>0</v>
      </c>
      <c r="K279" s="217" t="s">
        <v>199</v>
      </c>
      <c r="L279" s="47"/>
      <c r="M279" s="222" t="s">
        <v>19</v>
      </c>
      <c r="N279" s="223" t="s">
        <v>40</v>
      </c>
      <c r="O279" s="87"/>
      <c r="P279" s="224">
        <f>O279*H279</f>
        <v>0</v>
      </c>
      <c r="Q279" s="224">
        <v>0.002944</v>
      </c>
      <c r="R279" s="224">
        <f>Q279*H279</f>
        <v>0.046161920000000002</v>
      </c>
      <c r="S279" s="224">
        <v>0</v>
      </c>
      <c r="T279" s="225">
        <f>S279*H279</f>
        <v>0</v>
      </c>
      <c r="U279" s="41"/>
      <c r="V279" s="41"/>
      <c r="W279" s="41"/>
      <c r="X279" s="41"/>
      <c r="Y279" s="41"/>
      <c r="Z279" s="41"/>
      <c r="AA279" s="41"/>
      <c r="AB279" s="41"/>
      <c r="AC279" s="41"/>
      <c r="AD279" s="41"/>
      <c r="AE279" s="41"/>
      <c r="AR279" s="226" t="s">
        <v>200</v>
      </c>
      <c r="AT279" s="226" t="s">
        <v>195</v>
      </c>
      <c r="AU279" s="226" t="s">
        <v>78</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2829</v>
      </c>
    </row>
    <row r="280" s="2" customFormat="1">
      <c r="A280" s="41"/>
      <c r="B280" s="42"/>
      <c r="C280" s="43"/>
      <c r="D280" s="228" t="s">
        <v>202</v>
      </c>
      <c r="E280" s="43"/>
      <c r="F280" s="229" t="s">
        <v>2830</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78</v>
      </c>
    </row>
    <row r="281" s="2" customFormat="1">
      <c r="A281" s="41"/>
      <c r="B281" s="42"/>
      <c r="C281" s="43"/>
      <c r="D281" s="233" t="s">
        <v>204</v>
      </c>
      <c r="E281" s="43"/>
      <c r="F281" s="234" t="s">
        <v>2831</v>
      </c>
      <c r="G281" s="43"/>
      <c r="H281" s="43"/>
      <c r="I281" s="230"/>
      <c r="J281" s="43"/>
      <c r="K281" s="43"/>
      <c r="L281" s="47"/>
      <c r="M281" s="231"/>
      <c r="N281" s="232"/>
      <c r="O281" s="87"/>
      <c r="P281" s="87"/>
      <c r="Q281" s="87"/>
      <c r="R281" s="87"/>
      <c r="S281" s="87"/>
      <c r="T281" s="88"/>
      <c r="U281" s="41"/>
      <c r="V281" s="41"/>
      <c r="W281" s="41"/>
      <c r="X281" s="41"/>
      <c r="Y281" s="41"/>
      <c r="Z281" s="41"/>
      <c r="AA281" s="41"/>
      <c r="AB281" s="41"/>
      <c r="AC281" s="41"/>
      <c r="AD281" s="41"/>
      <c r="AE281" s="41"/>
      <c r="AT281" s="20" t="s">
        <v>204</v>
      </c>
      <c r="AU281" s="20" t="s">
        <v>78</v>
      </c>
    </row>
    <row r="282" s="13" customFormat="1">
      <c r="A282" s="13"/>
      <c r="B282" s="235"/>
      <c r="C282" s="236"/>
      <c r="D282" s="228" t="s">
        <v>206</v>
      </c>
      <c r="E282" s="237" t="s">
        <v>19</v>
      </c>
      <c r="F282" s="238" t="s">
        <v>279</v>
      </c>
      <c r="G282" s="236"/>
      <c r="H282" s="237" t="s">
        <v>19</v>
      </c>
      <c r="I282" s="239"/>
      <c r="J282" s="236"/>
      <c r="K282" s="236"/>
      <c r="L282" s="240"/>
      <c r="M282" s="241"/>
      <c r="N282" s="242"/>
      <c r="O282" s="242"/>
      <c r="P282" s="242"/>
      <c r="Q282" s="242"/>
      <c r="R282" s="242"/>
      <c r="S282" s="242"/>
      <c r="T282" s="243"/>
      <c r="U282" s="13"/>
      <c r="V282" s="13"/>
      <c r="W282" s="13"/>
      <c r="X282" s="13"/>
      <c r="Y282" s="13"/>
      <c r="Z282" s="13"/>
      <c r="AA282" s="13"/>
      <c r="AB282" s="13"/>
      <c r="AC282" s="13"/>
      <c r="AD282" s="13"/>
      <c r="AE282" s="13"/>
      <c r="AT282" s="244" t="s">
        <v>206</v>
      </c>
      <c r="AU282" s="244" t="s">
        <v>78</v>
      </c>
      <c r="AV282" s="13" t="s">
        <v>76</v>
      </c>
      <c r="AW282" s="13" t="s">
        <v>31</v>
      </c>
      <c r="AX282" s="13" t="s">
        <v>69</v>
      </c>
      <c r="AY282" s="244" t="s">
        <v>193</v>
      </c>
    </row>
    <row r="283" s="13" customFormat="1">
      <c r="A283" s="13"/>
      <c r="B283" s="235"/>
      <c r="C283" s="236"/>
      <c r="D283" s="228" t="s">
        <v>206</v>
      </c>
      <c r="E283" s="237" t="s">
        <v>19</v>
      </c>
      <c r="F283" s="238" t="s">
        <v>2832</v>
      </c>
      <c r="G283" s="236"/>
      <c r="H283" s="237" t="s">
        <v>19</v>
      </c>
      <c r="I283" s="239"/>
      <c r="J283" s="236"/>
      <c r="K283" s="236"/>
      <c r="L283" s="240"/>
      <c r="M283" s="241"/>
      <c r="N283" s="242"/>
      <c r="O283" s="242"/>
      <c r="P283" s="242"/>
      <c r="Q283" s="242"/>
      <c r="R283" s="242"/>
      <c r="S283" s="242"/>
      <c r="T283" s="243"/>
      <c r="U283" s="13"/>
      <c r="V283" s="13"/>
      <c r="W283" s="13"/>
      <c r="X283" s="13"/>
      <c r="Y283" s="13"/>
      <c r="Z283" s="13"/>
      <c r="AA283" s="13"/>
      <c r="AB283" s="13"/>
      <c r="AC283" s="13"/>
      <c r="AD283" s="13"/>
      <c r="AE283" s="13"/>
      <c r="AT283" s="244" t="s">
        <v>206</v>
      </c>
      <c r="AU283" s="244" t="s">
        <v>78</v>
      </c>
      <c r="AV283" s="13" t="s">
        <v>76</v>
      </c>
      <c r="AW283" s="13" t="s">
        <v>31</v>
      </c>
      <c r="AX283" s="13" t="s">
        <v>69</v>
      </c>
      <c r="AY283" s="244" t="s">
        <v>193</v>
      </c>
    </row>
    <row r="284" s="14" customFormat="1">
      <c r="A284" s="14"/>
      <c r="B284" s="245"/>
      <c r="C284" s="246"/>
      <c r="D284" s="228" t="s">
        <v>206</v>
      </c>
      <c r="E284" s="247" t="s">
        <v>19</v>
      </c>
      <c r="F284" s="248" t="s">
        <v>2833</v>
      </c>
      <c r="G284" s="246"/>
      <c r="H284" s="249">
        <v>3.5</v>
      </c>
      <c r="I284" s="250"/>
      <c r="J284" s="246"/>
      <c r="K284" s="246"/>
      <c r="L284" s="251"/>
      <c r="M284" s="252"/>
      <c r="N284" s="253"/>
      <c r="O284" s="253"/>
      <c r="P284" s="253"/>
      <c r="Q284" s="253"/>
      <c r="R284" s="253"/>
      <c r="S284" s="253"/>
      <c r="T284" s="254"/>
      <c r="U284" s="14"/>
      <c r="V284" s="14"/>
      <c r="W284" s="14"/>
      <c r="X284" s="14"/>
      <c r="Y284" s="14"/>
      <c r="Z284" s="14"/>
      <c r="AA284" s="14"/>
      <c r="AB284" s="14"/>
      <c r="AC284" s="14"/>
      <c r="AD284" s="14"/>
      <c r="AE284" s="14"/>
      <c r="AT284" s="255" t="s">
        <v>206</v>
      </c>
      <c r="AU284" s="255" t="s">
        <v>78</v>
      </c>
      <c r="AV284" s="14" t="s">
        <v>78</v>
      </c>
      <c r="AW284" s="14" t="s">
        <v>31</v>
      </c>
      <c r="AX284" s="14" t="s">
        <v>69</v>
      </c>
      <c r="AY284" s="255" t="s">
        <v>193</v>
      </c>
    </row>
    <row r="285" s="14" customFormat="1">
      <c r="A285" s="14"/>
      <c r="B285" s="245"/>
      <c r="C285" s="246"/>
      <c r="D285" s="228" t="s">
        <v>206</v>
      </c>
      <c r="E285" s="247" t="s">
        <v>19</v>
      </c>
      <c r="F285" s="248" t="s">
        <v>2834</v>
      </c>
      <c r="G285" s="246"/>
      <c r="H285" s="249">
        <v>3.2999999999999998</v>
      </c>
      <c r="I285" s="250"/>
      <c r="J285" s="246"/>
      <c r="K285" s="246"/>
      <c r="L285" s="251"/>
      <c r="M285" s="252"/>
      <c r="N285" s="253"/>
      <c r="O285" s="253"/>
      <c r="P285" s="253"/>
      <c r="Q285" s="253"/>
      <c r="R285" s="253"/>
      <c r="S285" s="253"/>
      <c r="T285" s="254"/>
      <c r="U285" s="14"/>
      <c r="V285" s="14"/>
      <c r="W285" s="14"/>
      <c r="X285" s="14"/>
      <c r="Y285" s="14"/>
      <c r="Z285" s="14"/>
      <c r="AA285" s="14"/>
      <c r="AB285" s="14"/>
      <c r="AC285" s="14"/>
      <c r="AD285" s="14"/>
      <c r="AE285" s="14"/>
      <c r="AT285" s="255" t="s">
        <v>206</v>
      </c>
      <c r="AU285" s="255" t="s">
        <v>78</v>
      </c>
      <c r="AV285" s="14" t="s">
        <v>78</v>
      </c>
      <c r="AW285" s="14" t="s">
        <v>31</v>
      </c>
      <c r="AX285" s="14" t="s">
        <v>69</v>
      </c>
      <c r="AY285" s="255" t="s">
        <v>193</v>
      </c>
    </row>
    <row r="286" s="13" customFormat="1">
      <c r="A286" s="13"/>
      <c r="B286" s="235"/>
      <c r="C286" s="236"/>
      <c r="D286" s="228" t="s">
        <v>206</v>
      </c>
      <c r="E286" s="237" t="s">
        <v>19</v>
      </c>
      <c r="F286" s="238" t="s">
        <v>2835</v>
      </c>
      <c r="G286" s="236"/>
      <c r="H286" s="237" t="s">
        <v>19</v>
      </c>
      <c r="I286" s="239"/>
      <c r="J286" s="236"/>
      <c r="K286" s="236"/>
      <c r="L286" s="240"/>
      <c r="M286" s="241"/>
      <c r="N286" s="242"/>
      <c r="O286" s="242"/>
      <c r="P286" s="242"/>
      <c r="Q286" s="242"/>
      <c r="R286" s="242"/>
      <c r="S286" s="242"/>
      <c r="T286" s="243"/>
      <c r="U286" s="13"/>
      <c r="V286" s="13"/>
      <c r="W286" s="13"/>
      <c r="X286" s="13"/>
      <c r="Y286" s="13"/>
      <c r="Z286" s="13"/>
      <c r="AA286" s="13"/>
      <c r="AB286" s="13"/>
      <c r="AC286" s="13"/>
      <c r="AD286" s="13"/>
      <c r="AE286" s="13"/>
      <c r="AT286" s="244" t="s">
        <v>206</v>
      </c>
      <c r="AU286" s="244" t="s">
        <v>78</v>
      </c>
      <c r="AV286" s="13" t="s">
        <v>76</v>
      </c>
      <c r="AW286" s="13" t="s">
        <v>31</v>
      </c>
      <c r="AX286" s="13" t="s">
        <v>69</v>
      </c>
      <c r="AY286" s="244" t="s">
        <v>193</v>
      </c>
    </row>
    <row r="287" s="14" customFormat="1">
      <c r="A287" s="14"/>
      <c r="B287" s="245"/>
      <c r="C287" s="246"/>
      <c r="D287" s="228" t="s">
        <v>206</v>
      </c>
      <c r="E287" s="247" t="s">
        <v>19</v>
      </c>
      <c r="F287" s="248" t="s">
        <v>2836</v>
      </c>
      <c r="G287" s="246"/>
      <c r="H287" s="249">
        <v>4.5</v>
      </c>
      <c r="I287" s="250"/>
      <c r="J287" s="246"/>
      <c r="K287" s="246"/>
      <c r="L287" s="251"/>
      <c r="M287" s="252"/>
      <c r="N287" s="253"/>
      <c r="O287" s="253"/>
      <c r="P287" s="253"/>
      <c r="Q287" s="253"/>
      <c r="R287" s="253"/>
      <c r="S287" s="253"/>
      <c r="T287" s="254"/>
      <c r="U287" s="14"/>
      <c r="V287" s="14"/>
      <c r="W287" s="14"/>
      <c r="X287" s="14"/>
      <c r="Y287" s="14"/>
      <c r="Z287" s="14"/>
      <c r="AA287" s="14"/>
      <c r="AB287" s="14"/>
      <c r="AC287" s="14"/>
      <c r="AD287" s="14"/>
      <c r="AE287" s="14"/>
      <c r="AT287" s="255" t="s">
        <v>206</v>
      </c>
      <c r="AU287" s="255" t="s">
        <v>78</v>
      </c>
      <c r="AV287" s="14" t="s">
        <v>78</v>
      </c>
      <c r="AW287" s="14" t="s">
        <v>31</v>
      </c>
      <c r="AX287" s="14" t="s">
        <v>69</v>
      </c>
      <c r="AY287" s="255" t="s">
        <v>193</v>
      </c>
    </row>
    <row r="288" s="14" customFormat="1">
      <c r="A288" s="14"/>
      <c r="B288" s="245"/>
      <c r="C288" s="246"/>
      <c r="D288" s="228" t="s">
        <v>206</v>
      </c>
      <c r="E288" s="247" t="s">
        <v>19</v>
      </c>
      <c r="F288" s="248" t="s">
        <v>2837</v>
      </c>
      <c r="G288" s="246"/>
      <c r="H288" s="249">
        <v>4.3799999999999999</v>
      </c>
      <c r="I288" s="250"/>
      <c r="J288" s="246"/>
      <c r="K288" s="246"/>
      <c r="L288" s="251"/>
      <c r="M288" s="252"/>
      <c r="N288" s="253"/>
      <c r="O288" s="253"/>
      <c r="P288" s="253"/>
      <c r="Q288" s="253"/>
      <c r="R288" s="253"/>
      <c r="S288" s="253"/>
      <c r="T288" s="254"/>
      <c r="U288" s="14"/>
      <c r="V288" s="14"/>
      <c r="W288" s="14"/>
      <c r="X288" s="14"/>
      <c r="Y288" s="14"/>
      <c r="Z288" s="14"/>
      <c r="AA288" s="14"/>
      <c r="AB288" s="14"/>
      <c r="AC288" s="14"/>
      <c r="AD288" s="14"/>
      <c r="AE288" s="14"/>
      <c r="AT288" s="255" t="s">
        <v>206</v>
      </c>
      <c r="AU288" s="255" t="s">
        <v>78</v>
      </c>
      <c r="AV288" s="14" t="s">
        <v>78</v>
      </c>
      <c r="AW288" s="14" t="s">
        <v>31</v>
      </c>
      <c r="AX288" s="14" t="s">
        <v>69</v>
      </c>
      <c r="AY288" s="255" t="s">
        <v>193</v>
      </c>
    </row>
    <row r="289" s="15" customFormat="1">
      <c r="A289" s="15"/>
      <c r="B289" s="256"/>
      <c r="C289" s="257"/>
      <c r="D289" s="228" t="s">
        <v>206</v>
      </c>
      <c r="E289" s="258" t="s">
        <v>19</v>
      </c>
      <c r="F289" s="259" t="s">
        <v>218</v>
      </c>
      <c r="G289" s="257"/>
      <c r="H289" s="260">
        <v>15.68</v>
      </c>
      <c r="I289" s="261"/>
      <c r="J289" s="257"/>
      <c r="K289" s="257"/>
      <c r="L289" s="262"/>
      <c r="M289" s="263"/>
      <c r="N289" s="264"/>
      <c r="O289" s="264"/>
      <c r="P289" s="264"/>
      <c r="Q289" s="264"/>
      <c r="R289" s="264"/>
      <c r="S289" s="264"/>
      <c r="T289" s="265"/>
      <c r="U289" s="15"/>
      <c r="V289" s="15"/>
      <c r="W289" s="15"/>
      <c r="X289" s="15"/>
      <c r="Y289" s="15"/>
      <c r="Z289" s="15"/>
      <c r="AA289" s="15"/>
      <c r="AB289" s="15"/>
      <c r="AC289" s="15"/>
      <c r="AD289" s="15"/>
      <c r="AE289" s="15"/>
      <c r="AT289" s="266" t="s">
        <v>206</v>
      </c>
      <c r="AU289" s="266" t="s">
        <v>78</v>
      </c>
      <c r="AV289" s="15" t="s">
        <v>200</v>
      </c>
      <c r="AW289" s="15" t="s">
        <v>31</v>
      </c>
      <c r="AX289" s="15" t="s">
        <v>76</v>
      </c>
      <c r="AY289" s="266" t="s">
        <v>193</v>
      </c>
    </row>
    <row r="290" s="2" customFormat="1" ht="16.5" customHeight="1">
      <c r="A290" s="41"/>
      <c r="B290" s="42"/>
      <c r="C290" s="215" t="s">
        <v>7</v>
      </c>
      <c r="D290" s="215" t="s">
        <v>195</v>
      </c>
      <c r="E290" s="216" t="s">
        <v>2838</v>
      </c>
      <c r="F290" s="217" t="s">
        <v>2839</v>
      </c>
      <c r="G290" s="218" t="s">
        <v>258</v>
      </c>
      <c r="H290" s="219">
        <v>15.68</v>
      </c>
      <c r="I290" s="220"/>
      <c r="J290" s="221">
        <f>ROUND(I290*H290,2)</f>
        <v>0</v>
      </c>
      <c r="K290" s="217" t="s">
        <v>199</v>
      </c>
      <c r="L290" s="47"/>
      <c r="M290" s="222" t="s">
        <v>19</v>
      </c>
      <c r="N290" s="223" t="s">
        <v>40</v>
      </c>
      <c r="O290" s="87"/>
      <c r="P290" s="224">
        <f>O290*H290</f>
        <v>0</v>
      </c>
      <c r="Q290" s="224">
        <v>0</v>
      </c>
      <c r="R290" s="224">
        <f>Q290*H290</f>
        <v>0</v>
      </c>
      <c r="S290" s="224">
        <v>0</v>
      </c>
      <c r="T290" s="225">
        <f>S290*H290</f>
        <v>0</v>
      </c>
      <c r="U290" s="41"/>
      <c r="V290" s="41"/>
      <c r="W290" s="41"/>
      <c r="X290" s="41"/>
      <c r="Y290" s="41"/>
      <c r="Z290" s="41"/>
      <c r="AA290" s="41"/>
      <c r="AB290" s="41"/>
      <c r="AC290" s="41"/>
      <c r="AD290" s="41"/>
      <c r="AE290" s="41"/>
      <c r="AR290" s="226" t="s">
        <v>200</v>
      </c>
      <c r="AT290" s="226" t="s">
        <v>195</v>
      </c>
      <c r="AU290" s="226" t="s">
        <v>78</v>
      </c>
      <c r="AY290" s="20" t="s">
        <v>193</v>
      </c>
      <c r="BE290" s="227">
        <f>IF(N290="základní",J290,0)</f>
        <v>0</v>
      </c>
      <c r="BF290" s="227">
        <f>IF(N290="snížená",J290,0)</f>
        <v>0</v>
      </c>
      <c r="BG290" s="227">
        <f>IF(N290="zákl. přenesená",J290,0)</f>
        <v>0</v>
      </c>
      <c r="BH290" s="227">
        <f>IF(N290="sníž. přenesená",J290,0)</f>
        <v>0</v>
      </c>
      <c r="BI290" s="227">
        <f>IF(N290="nulová",J290,0)</f>
        <v>0</v>
      </c>
      <c r="BJ290" s="20" t="s">
        <v>76</v>
      </c>
      <c r="BK290" s="227">
        <f>ROUND(I290*H290,2)</f>
        <v>0</v>
      </c>
      <c r="BL290" s="20" t="s">
        <v>200</v>
      </c>
      <c r="BM290" s="226" t="s">
        <v>2840</v>
      </c>
    </row>
    <row r="291" s="2" customFormat="1">
      <c r="A291" s="41"/>
      <c r="B291" s="42"/>
      <c r="C291" s="43"/>
      <c r="D291" s="228" t="s">
        <v>202</v>
      </c>
      <c r="E291" s="43"/>
      <c r="F291" s="229" t="s">
        <v>2841</v>
      </c>
      <c r="G291" s="43"/>
      <c r="H291" s="43"/>
      <c r="I291" s="230"/>
      <c r="J291" s="43"/>
      <c r="K291" s="43"/>
      <c r="L291" s="47"/>
      <c r="M291" s="231"/>
      <c r="N291" s="232"/>
      <c r="O291" s="87"/>
      <c r="P291" s="87"/>
      <c r="Q291" s="87"/>
      <c r="R291" s="87"/>
      <c r="S291" s="87"/>
      <c r="T291" s="88"/>
      <c r="U291" s="41"/>
      <c r="V291" s="41"/>
      <c r="W291" s="41"/>
      <c r="X291" s="41"/>
      <c r="Y291" s="41"/>
      <c r="Z291" s="41"/>
      <c r="AA291" s="41"/>
      <c r="AB291" s="41"/>
      <c r="AC291" s="41"/>
      <c r="AD291" s="41"/>
      <c r="AE291" s="41"/>
      <c r="AT291" s="20" t="s">
        <v>202</v>
      </c>
      <c r="AU291" s="20" t="s">
        <v>78</v>
      </c>
    </row>
    <row r="292" s="2" customFormat="1">
      <c r="A292" s="41"/>
      <c r="B292" s="42"/>
      <c r="C292" s="43"/>
      <c r="D292" s="233" t="s">
        <v>204</v>
      </c>
      <c r="E292" s="43"/>
      <c r="F292" s="234" t="s">
        <v>2842</v>
      </c>
      <c r="G292" s="43"/>
      <c r="H292" s="43"/>
      <c r="I292" s="230"/>
      <c r="J292" s="43"/>
      <c r="K292" s="43"/>
      <c r="L292" s="47"/>
      <c r="M292" s="231"/>
      <c r="N292" s="232"/>
      <c r="O292" s="87"/>
      <c r="P292" s="87"/>
      <c r="Q292" s="87"/>
      <c r="R292" s="87"/>
      <c r="S292" s="87"/>
      <c r="T292" s="88"/>
      <c r="U292" s="41"/>
      <c r="V292" s="41"/>
      <c r="W292" s="41"/>
      <c r="X292" s="41"/>
      <c r="Y292" s="41"/>
      <c r="Z292" s="41"/>
      <c r="AA292" s="41"/>
      <c r="AB292" s="41"/>
      <c r="AC292" s="41"/>
      <c r="AD292" s="41"/>
      <c r="AE292" s="41"/>
      <c r="AT292" s="20" t="s">
        <v>204</v>
      </c>
      <c r="AU292" s="20" t="s">
        <v>78</v>
      </c>
    </row>
    <row r="293" s="2" customFormat="1" ht="16.5" customHeight="1">
      <c r="A293" s="41"/>
      <c r="B293" s="42"/>
      <c r="C293" s="215" t="s">
        <v>355</v>
      </c>
      <c r="D293" s="215" t="s">
        <v>195</v>
      </c>
      <c r="E293" s="216" t="s">
        <v>2843</v>
      </c>
      <c r="F293" s="217" t="s">
        <v>2844</v>
      </c>
      <c r="G293" s="218" t="s">
        <v>248</v>
      </c>
      <c r="H293" s="219">
        <v>0.80000000000000004</v>
      </c>
      <c r="I293" s="220"/>
      <c r="J293" s="221">
        <f>ROUND(I293*H293,2)</f>
        <v>0</v>
      </c>
      <c r="K293" s="217" t="s">
        <v>199</v>
      </c>
      <c r="L293" s="47"/>
      <c r="M293" s="222" t="s">
        <v>19</v>
      </c>
      <c r="N293" s="223" t="s">
        <v>40</v>
      </c>
      <c r="O293" s="87"/>
      <c r="P293" s="224">
        <f>O293*H293</f>
        <v>0</v>
      </c>
      <c r="Q293" s="224">
        <v>1.0606207999999999</v>
      </c>
      <c r="R293" s="224">
        <f>Q293*H293</f>
        <v>0.84849664000000002</v>
      </c>
      <c r="S293" s="224">
        <v>0</v>
      </c>
      <c r="T293" s="225">
        <f>S293*H293</f>
        <v>0</v>
      </c>
      <c r="U293" s="41"/>
      <c r="V293" s="41"/>
      <c r="W293" s="41"/>
      <c r="X293" s="41"/>
      <c r="Y293" s="41"/>
      <c r="Z293" s="41"/>
      <c r="AA293" s="41"/>
      <c r="AB293" s="41"/>
      <c r="AC293" s="41"/>
      <c r="AD293" s="41"/>
      <c r="AE293" s="41"/>
      <c r="AR293" s="226" t="s">
        <v>200</v>
      </c>
      <c r="AT293" s="226" t="s">
        <v>195</v>
      </c>
      <c r="AU293" s="226" t="s">
        <v>78</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2845</v>
      </c>
    </row>
    <row r="294" s="2" customFormat="1">
      <c r="A294" s="41"/>
      <c r="B294" s="42"/>
      <c r="C294" s="43"/>
      <c r="D294" s="228" t="s">
        <v>202</v>
      </c>
      <c r="E294" s="43"/>
      <c r="F294" s="229" t="s">
        <v>2846</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78</v>
      </c>
    </row>
    <row r="295" s="2" customFormat="1">
      <c r="A295" s="41"/>
      <c r="B295" s="42"/>
      <c r="C295" s="43"/>
      <c r="D295" s="233" t="s">
        <v>204</v>
      </c>
      <c r="E295" s="43"/>
      <c r="F295" s="234" t="s">
        <v>2847</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204</v>
      </c>
      <c r="AU295" s="20" t="s">
        <v>78</v>
      </c>
    </row>
    <row r="296" s="13" customFormat="1">
      <c r="A296" s="13"/>
      <c r="B296" s="235"/>
      <c r="C296" s="236"/>
      <c r="D296" s="228" t="s">
        <v>206</v>
      </c>
      <c r="E296" s="237" t="s">
        <v>19</v>
      </c>
      <c r="F296" s="238" t="s">
        <v>279</v>
      </c>
      <c r="G296" s="236"/>
      <c r="H296" s="237" t="s">
        <v>19</v>
      </c>
      <c r="I296" s="239"/>
      <c r="J296" s="236"/>
      <c r="K296" s="236"/>
      <c r="L296" s="240"/>
      <c r="M296" s="241"/>
      <c r="N296" s="242"/>
      <c r="O296" s="242"/>
      <c r="P296" s="242"/>
      <c r="Q296" s="242"/>
      <c r="R296" s="242"/>
      <c r="S296" s="242"/>
      <c r="T296" s="243"/>
      <c r="U296" s="13"/>
      <c r="V296" s="13"/>
      <c r="W296" s="13"/>
      <c r="X296" s="13"/>
      <c r="Y296" s="13"/>
      <c r="Z296" s="13"/>
      <c r="AA296" s="13"/>
      <c r="AB296" s="13"/>
      <c r="AC296" s="13"/>
      <c r="AD296" s="13"/>
      <c r="AE296" s="13"/>
      <c r="AT296" s="244" t="s">
        <v>206</v>
      </c>
      <c r="AU296" s="244" t="s">
        <v>78</v>
      </c>
      <c r="AV296" s="13" t="s">
        <v>76</v>
      </c>
      <c r="AW296" s="13" t="s">
        <v>31</v>
      </c>
      <c r="AX296" s="13" t="s">
        <v>69</v>
      </c>
      <c r="AY296" s="244" t="s">
        <v>193</v>
      </c>
    </row>
    <row r="297" s="13" customFormat="1">
      <c r="A297" s="13"/>
      <c r="B297" s="235"/>
      <c r="C297" s="236"/>
      <c r="D297" s="228" t="s">
        <v>206</v>
      </c>
      <c r="E297" s="237" t="s">
        <v>19</v>
      </c>
      <c r="F297" s="238" t="s">
        <v>2848</v>
      </c>
      <c r="G297" s="236"/>
      <c r="H297" s="237" t="s">
        <v>19</v>
      </c>
      <c r="I297" s="239"/>
      <c r="J297" s="236"/>
      <c r="K297" s="236"/>
      <c r="L297" s="240"/>
      <c r="M297" s="241"/>
      <c r="N297" s="242"/>
      <c r="O297" s="242"/>
      <c r="P297" s="242"/>
      <c r="Q297" s="242"/>
      <c r="R297" s="242"/>
      <c r="S297" s="242"/>
      <c r="T297" s="243"/>
      <c r="U297" s="13"/>
      <c r="V297" s="13"/>
      <c r="W297" s="13"/>
      <c r="X297" s="13"/>
      <c r="Y297" s="13"/>
      <c r="Z297" s="13"/>
      <c r="AA297" s="13"/>
      <c r="AB297" s="13"/>
      <c r="AC297" s="13"/>
      <c r="AD297" s="13"/>
      <c r="AE297" s="13"/>
      <c r="AT297" s="244" t="s">
        <v>206</v>
      </c>
      <c r="AU297" s="244" t="s">
        <v>78</v>
      </c>
      <c r="AV297" s="13" t="s">
        <v>76</v>
      </c>
      <c r="AW297" s="13" t="s">
        <v>31</v>
      </c>
      <c r="AX297" s="13" t="s">
        <v>69</v>
      </c>
      <c r="AY297" s="244" t="s">
        <v>193</v>
      </c>
    </row>
    <row r="298" s="14" customFormat="1">
      <c r="A298" s="14"/>
      <c r="B298" s="245"/>
      <c r="C298" s="246"/>
      <c r="D298" s="228" t="s">
        <v>206</v>
      </c>
      <c r="E298" s="247" t="s">
        <v>19</v>
      </c>
      <c r="F298" s="248" t="s">
        <v>2849</v>
      </c>
      <c r="G298" s="246"/>
      <c r="H298" s="249">
        <v>0.80000000000000004</v>
      </c>
      <c r="I298" s="250"/>
      <c r="J298" s="246"/>
      <c r="K298" s="246"/>
      <c r="L298" s="251"/>
      <c r="M298" s="252"/>
      <c r="N298" s="253"/>
      <c r="O298" s="253"/>
      <c r="P298" s="253"/>
      <c r="Q298" s="253"/>
      <c r="R298" s="253"/>
      <c r="S298" s="253"/>
      <c r="T298" s="254"/>
      <c r="U298" s="14"/>
      <c r="V298" s="14"/>
      <c r="W298" s="14"/>
      <c r="X298" s="14"/>
      <c r="Y298" s="14"/>
      <c r="Z298" s="14"/>
      <c r="AA298" s="14"/>
      <c r="AB298" s="14"/>
      <c r="AC298" s="14"/>
      <c r="AD298" s="14"/>
      <c r="AE298" s="14"/>
      <c r="AT298" s="255" t="s">
        <v>206</v>
      </c>
      <c r="AU298" s="255" t="s">
        <v>78</v>
      </c>
      <c r="AV298" s="14" t="s">
        <v>78</v>
      </c>
      <c r="AW298" s="14" t="s">
        <v>31</v>
      </c>
      <c r="AX298" s="14" t="s">
        <v>76</v>
      </c>
      <c r="AY298" s="255" t="s">
        <v>193</v>
      </c>
    </row>
    <row r="299" s="2" customFormat="1" ht="16.5" customHeight="1">
      <c r="A299" s="41"/>
      <c r="B299" s="42"/>
      <c r="C299" s="215" t="s">
        <v>360</v>
      </c>
      <c r="D299" s="215" t="s">
        <v>195</v>
      </c>
      <c r="E299" s="216" t="s">
        <v>2850</v>
      </c>
      <c r="F299" s="217" t="s">
        <v>2851</v>
      </c>
      <c r="G299" s="218" t="s">
        <v>198</v>
      </c>
      <c r="H299" s="219">
        <v>392.46600000000001</v>
      </c>
      <c r="I299" s="220"/>
      <c r="J299" s="221">
        <f>ROUND(I299*H299,2)</f>
        <v>0</v>
      </c>
      <c r="K299" s="217" t="s">
        <v>199</v>
      </c>
      <c r="L299" s="47"/>
      <c r="M299" s="222" t="s">
        <v>19</v>
      </c>
      <c r="N299" s="223" t="s">
        <v>40</v>
      </c>
      <c r="O299" s="87"/>
      <c r="P299" s="224">
        <f>O299*H299</f>
        <v>0</v>
      </c>
      <c r="Q299" s="224">
        <v>2.5018722040000001</v>
      </c>
      <c r="R299" s="224">
        <f>Q299*H299</f>
        <v>981.89977641506403</v>
      </c>
      <c r="S299" s="224">
        <v>0</v>
      </c>
      <c r="T299" s="225">
        <f>S299*H299</f>
        <v>0</v>
      </c>
      <c r="U299" s="41"/>
      <c r="V299" s="41"/>
      <c r="W299" s="41"/>
      <c r="X299" s="41"/>
      <c r="Y299" s="41"/>
      <c r="Z299" s="41"/>
      <c r="AA299" s="41"/>
      <c r="AB299" s="41"/>
      <c r="AC299" s="41"/>
      <c r="AD299" s="41"/>
      <c r="AE299" s="41"/>
      <c r="AR299" s="226" t="s">
        <v>200</v>
      </c>
      <c r="AT299" s="226" t="s">
        <v>195</v>
      </c>
      <c r="AU299" s="226" t="s">
        <v>78</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2852</v>
      </c>
    </row>
    <row r="300" s="2" customFormat="1">
      <c r="A300" s="41"/>
      <c r="B300" s="42"/>
      <c r="C300" s="43"/>
      <c r="D300" s="228" t="s">
        <v>202</v>
      </c>
      <c r="E300" s="43"/>
      <c r="F300" s="229" t="s">
        <v>2853</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78</v>
      </c>
    </row>
    <row r="301" s="2" customFormat="1">
      <c r="A301" s="41"/>
      <c r="B301" s="42"/>
      <c r="C301" s="43"/>
      <c r="D301" s="233" t="s">
        <v>204</v>
      </c>
      <c r="E301" s="43"/>
      <c r="F301" s="234" t="s">
        <v>2854</v>
      </c>
      <c r="G301" s="43"/>
      <c r="H301" s="43"/>
      <c r="I301" s="230"/>
      <c r="J301" s="43"/>
      <c r="K301" s="43"/>
      <c r="L301" s="47"/>
      <c r="M301" s="231"/>
      <c r="N301" s="232"/>
      <c r="O301" s="87"/>
      <c r="P301" s="87"/>
      <c r="Q301" s="87"/>
      <c r="R301" s="87"/>
      <c r="S301" s="87"/>
      <c r="T301" s="88"/>
      <c r="U301" s="41"/>
      <c r="V301" s="41"/>
      <c r="W301" s="41"/>
      <c r="X301" s="41"/>
      <c r="Y301" s="41"/>
      <c r="Z301" s="41"/>
      <c r="AA301" s="41"/>
      <c r="AB301" s="41"/>
      <c r="AC301" s="41"/>
      <c r="AD301" s="41"/>
      <c r="AE301" s="41"/>
      <c r="AT301" s="20" t="s">
        <v>204</v>
      </c>
      <c r="AU301" s="20" t="s">
        <v>78</v>
      </c>
    </row>
    <row r="302" s="13" customFormat="1">
      <c r="A302" s="13"/>
      <c r="B302" s="235"/>
      <c r="C302" s="236"/>
      <c r="D302" s="228" t="s">
        <v>206</v>
      </c>
      <c r="E302" s="237" t="s">
        <v>19</v>
      </c>
      <c r="F302" s="238" t="s">
        <v>279</v>
      </c>
      <c r="G302" s="236"/>
      <c r="H302" s="237" t="s">
        <v>19</v>
      </c>
      <c r="I302" s="239"/>
      <c r="J302" s="236"/>
      <c r="K302" s="236"/>
      <c r="L302" s="240"/>
      <c r="M302" s="241"/>
      <c r="N302" s="242"/>
      <c r="O302" s="242"/>
      <c r="P302" s="242"/>
      <c r="Q302" s="242"/>
      <c r="R302" s="242"/>
      <c r="S302" s="242"/>
      <c r="T302" s="243"/>
      <c r="U302" s="13"/>
      <c r="V302" s="13"/>
      <c r="W302" s="13"/>
      <c r="X302" s="13"/>
      <c r="Y302" s="13"/>
      <c r="Z302" s="13"/>
      <c r="AA302" s="13"/>
      <c r="AB302" s="13"/>
      <c r="AC302" s="13"/>
      <c r="AD302" s="13"/>
      <c r="AE302" s="13"/>
      <c r="AT302" s="244" t="s">
        <v>206</v>
      </c>
      <c r="AU302" s="244" t="s">
        <v>78</v>
      </c>
      <c r="AV302" s="13" t="s">
        <v>76</v>
      </c>
      <c r="AW302" s="13" t="s">
        <v>31</v>
      </c>
      <c r="AX302" s="13" t="s">
        <v>69</v>
      </c>
      <c r="AY302" s="244" t="s">
        <v>193</v>
      </c>
    </row>
    <row r="303" s="14" customFormat="1">
      <c r="A303" s="14"/>
      <c r="B303" s="245"/>
      <c r="C303" s="246"/>
      <c r="D303" s="228" t="s">
        <v>206</v>
      </c>
      <c r="E303" s="247" t="s">
        <v>19</v>
      </c>
      <c r="F303" s="248" t="s">
        <v>2855</v>
      </c>
      <c r="G303" s="246"/>
      <c r="H303" s="249">
        <v>185.59999999999999</v>
      </c>
      <c r="I303" s="250"/>
      <c r="J303" s="246"/>
      <c r="K303" s="246"/>
      <c r="L303" s="251"/>
      <c r="M303" s="252"/>
      <c r="N303" s="253"/>
      <c r="O303" s="253"/>
      <c r="P303" s="253"/>
      <c r="Q303" s="253"/>
      <c r="R303" s="253"/>
      <c r="S303" s="253"/>
      <c r="T303" s="254"/>
      <c r="U303" s="14"/>
      <c r="V303" s="14"/>
      <c r="W303" s="14"/>
      <c r="X303" s="14"/>
      <c r="Y303" s="14"/>
      <c r="Z303" s="14"/>
      <c r="AA303" s="14"/>
      <c r="AB303" s="14"/>
      <c r="AC303" s="14"/>
      <c r="AD303" s="14"/>
      <c r="AE303" s="14"/>
      <c r="AT303" s="255" t="s">
        <v>206</v>
      </c>
      <c r="AU303" s="255" t="s">
        <v>78</v>
      </c>
      <c r="AV303" s="14" t="s">
        <v>78</v>
      </c>
      <c r="AW303" s="14" t="s">
        <v>31</v>
      </c>
      <c r="AX303" s="14" t="s">
        <v>69</v>
      </c>
      <c r="AY303" s="255" t="s">
        <v>193</v>
      </c>
    </row>
    <row r="304" s="14" customFormat="1">
      <c r="A304" s="14"/>
      <c r="B304" s="245"/>
      <c r="C304" s="246"/>
      <c r="D304" s="228" t="s">
        <v>206</v>
      </c>
      <c r="E304" s="247" t="s">
        <v>19</v>
      </c>
      <c r="F304" s="248" t="s">
        <v>2856</v>
      </c>
      <c r="G304" s="246"/>
      <c r="H304" s="249">
        <v>74.400000000000006</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206</v>
      </c>
      <c r="AU304" s="255" t="s">
        <v>78</v>
      </c>
      <c r="AV304" s="14" t="s">
        <v>78</v>
      </c>
      <c r="AW304" s="14" t="s">
        <v>31</v>
      </c>
      <c r="AX304" s="14" t="s">
        <v>69</v>
      </c>
      <c r="AY304" s="255" t="s">
        <v>193</v>
      </c>
    </row>
    <row r="305" s="14" customFormat="1">
      <c r="A305" s="14"/>
      <c r="B305" s="245"/>
      <c r="C305" s="246"/>
      <c r="D305" s="228" t="s">
        <v>206</v>
      </c>
      <c r="E305" s="247" t="s">
        <v>19</v>
      </c>
      <c r="F305" s="248" t="s">
        <v>2857</v>
      </c>
      <c r="G305" s="246"/>
      <c r="H305" s="249">
        <v>55.75</v>
      </c>
      <c r="I305" s="250"/>
      <c r="J305" s="246"/>
      <c r="K305" s="246"/>
      <c r="L305" s="251"/>
      <c r="M305" s="252"/>
      <c r="N305" s="253"/>
      <c r="O305" s="253"/>
      <c r="P305" s="253"/>
      <c r="Q305" s="253"/>
      <c r="R305" s="253"/>
      <c r="S305" s="253"/>
      <c r="T305" s="254"/>
      <c r="U305" s="14"/>
      <c r="V305" s="14"/>
      <c r="W305" s="14"/>
      <c r="X305" s="14"/>
      <c r="Y305" s="14"/>
      <c r="Z305" s="14"/>
      <c r="AA305" s="14"/>
      <c r="AB305" s="14"/>
      <c r="AC305" s="14"/>
      <c r="AD305" s="14"/>
      <c r="AE305" s="14"/>
      <c r="AT305" s="255" t="s">
        <v>206</v>
      </c>
      <c r="AU305" s="255" t="s">
        <v>78</v>
      </c>
      <c r="AV305" s="14" t="s">
        <v>78</v>
      </c>
      <c r="AW305" s="14" t="s">
        <v>31</v>
      </c>
      <c r="AX305" s="14" t="s">
        <v>69</v>
      </c>
      <c r="AY305" s="255" t="s">
        <v>193</v>
      </c>
    </row>
    <row r="306" s="14" customFormat="1">
      <c r="A306" s="14"/>
      <c r="B306" s="245"/>
      <c r="C306" s="246"/>
      <c r="D306" s="228" t="s">
        <v>206</v>
      </c>
      <c r="E306" s="247" t="s">
        <v>19</v>
      </c>
      <c r="F306" s="248" t="s">
        <v>2858</v>
      </c>
      <c r="G306" s="246"/>
      <c r="H306" s="249">
        <v>30</v>
      </c>
      <c r="I306" s="250"/>
      <c r="J306" s="246"/>
      <c r="K306" s="246"/>
      <c r="L306" s="251"/>
      <c r="M306" s="252"/>
      <c r="N306" s="253"/>
      <c r="O306" s="253"/>
      <c r="P306" s="253"/>
      <c r="Q306" s="253"/>
      <c r="R306" s="253"/>
      <c r="S306" s="253"/>
      <c r="T306" s="254"/>
      <c r="U306" s="14"/>
      <c r="V306" s="14"/>
      <c r="W306" s="14"/>
      <c r="X306" s="14"/>
      <c r="Y306" s="14"/>
      <c r="Z306" s="14"/>
      <c r="AA306" s="14"/>
      <c r="AB306" s="14"/>
      <c r="AC306" s="14"/>
      <c r="AD306" s="14"/>
      <c r="AE306" s="14"/>
      <c r="AT306" s="255" t="s">
        <v>206</v>
      </c>
      <c r="AU306" s="255" t="s">
        <v>78</v>
      </c>
      <c r="AV306" s="14" t="s">
        <v>78</v>
      </c>
      <c r="AW306" s="14" t="s">
        <v>31</v>
      </c>
      <c r="AX306" s="14" t="s">
        <v>69</v>
      </c>
      <c r="AY306" s="255" t="s">
        <v>193</v>
      </c>
    </row>
    <row r="307" s="14" customFormat="1">
      <c r="A307" s="14"/>
      <c r="B307" s="245"/>
      <c r="C307" s="246"/>
      <c r="D307" s="228" t="s">
        <v>206</v>
      </c>
      <c r="E307" s="247" t="s">
        <v>19</v>
      </c>
      <c r="F307" s="248" t="s">
        <v>2859</v>
      </c>
      <c r="G307" s="246"/>
      <c r="H307" s="249">
        <v>7.7000000000000002</v>
      </c>
      <c r="I307" s="250"/>
      <c r="J307" s="246"/>
      <c r="K307" s="246"/>
      <c r="L307" s="251"/>
      <c r="M307" s="252"/>
      <c r="N307" s="253"/>
      <c r="O307" s="253"/>
      <c r="P307" s="253"/>
      <c r="Q307" s="253"/>
      <c r="R307" s="253"/>
      <c r="S307" s="253"/>
      <c r="T307" s="254"/>
      <c r="U307" s="14"/>
      <c r="V307" s="14"/>
      <c r="W307" s="14"/>
      <c r="X307" s="14"/>
      <c r="Y307" s="14"/>
      <c r="Z307" s="14"/>
      <c r="AA307" s="14"/>
      <c r="AB307" s="14"/>
      <c r="AC307" s="14"/>
      <c r="AD307" s="14"/>
      <c r="AE307" s="14"/>
      <c r="AT307" s="255" t="s">
        <v>206</v>
      </c>
      <c r="AU307" s="255" t="s">
        <v>78</v>
      </c>
      <c r="AV307" s="14" t="s">
        <v>78</v>
      </c>
      <c r="AW307" s="14" t="s">
        <v>31</v>
      </c>
      <c r="AX307" s="14" t="s">
        <v>69</v>
      </c>
      <c r="AY307" s="255" t="s">
        <v>193</v>
      </c>
    </row>
    <row r="308" s="14" customFormat="1">
      <c r="A308" s="14"/>
      <c r="B308" s="245"/>
      <c r="C308" s="246"/>
      <c r="D308" s="228" t="s">
        <v>206</v>
      </c>
      <c r="E308" s="247" t="s">
        <v>19</v>
      </c>
      <c r="F308" s="248" t="s">
        <v>2860</v>
      </c>
      <c r="G308" s="246"/>
      <c r="H308" s="249">
        <v>2.25</v>
      </c>
      <c r="I308" s="250"/>
      <c r="J308" s="246"/>
      <c r="K308" s="246"/>
      <c r="L308" s="251"/>
      <c r="M308" s="252"/>
      <c r="N308" s="253"/>
      <c r="O308" s="253"/>
      <c r="P308" s="253"/>
      <c r="Q308" s="253"/>
      <c r="R308" s="253"/>
      <c r="S308" s="253"/>
      <c r="T308" s="254"/>
      <c r="U308" s="14"/>
      <c r="V308" s="14"/>
      <c r="W308" s="14"/>
      <c r="X308" s="14"/>
      <c r="Y308" s="14"/>
      <c r="Z308" s="14"/>
      <c r="AA308" s="14"/>
      <c r="AB308" s="14"/>
      <c r="AC308" s="14"/>
      <c r="AD308" s="14"/>
      <c r="AE308" s="14"/>
      <c r="AT308" s="255" t="s">
        <v>206</v>
      </c>
      <c r="AU308" s="255" t="s">
        <v>78</v>
      </c>
      <c r="AV308" s="14" t="s">
        <v>78</v>
      </c>
      <c r="AW308" s="14" t="s">
        <v>31</v>
      </c>
      <c r="AX308" s="14" t="s">
        <v>69</v>
      </c>
      <c r="AY308" s="255" t="s">
        <v>193</v>
      </c>
    </row>
    <row r="309" s="14" customFormat="1">
      <c r="A309" s="14"/>
      <c r="B309" s="245"/>
      <c r="C309" s="246"/>
      <c r="D309" s="228" t="s">
        <v>206</v>
      </c>
      <c r="E309" s="247" t="s">
        <v>19</v>
      </c>
      <c r="F309" s="248" t="s">
        <v>2861</v>
      </c>
      <c r="G309" s="246"/>
      <c r="H309" s="249">
        <v>9.1199999999999992</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206</v>
      </c>
      <c r="AU309" s="255" t="s">
        <v>78</v>
      </c>
      <c r="AV309" s="14" t="s">
        <v>78</v>
      </c>
      <c r="AW309" s="14" t="s">
        <v>31</v>
      </c>
      <c r="AX309" s="14" t="s">
        <v>69</v>
      </c>
      <c r="AY309" s="255" t="s">
        <v>193</v>
      </c>
    </row>
    <row r="310" s="14" customFormat="1">
      <c r="A310" s="14"/>
      <c r="B310" s="245"/>
      <c r="C310" s="246"/>
      <c r="D310" s="228" t="s">
        <v>206</v>
      </c>
      <c r="E310" s="247" t="s">
        <v>19</v>
      </c>
      <c r="F310" s="248" t="s">
        <v>2862</v>
      </c>
      <c r="G310" s="246"/>
      <c r="H310" s="249">
        <v>1.75</v>
      </c>
      <c r="I310" s="250"/>
      <c r="J310" s="246"/>
      <c r="K310" s="246"/>
      <c r="L310" s="251"/>
      <c r="M310" s="252"/>
      <c r="N310" s="253"/>
      <c r="O310" s="253"/>
      <c r="P310" s="253"/>
      <c r="Q310" s="253"/>
      <c r="R310" s="253"/>
      <c r="S310" s="253"/>
      <c r="T310" s="254"/>
      <c r="U310" s="14"/>
      <c r="V310" s="14"/>
      <c r="W310" s="14"/>
      <c r="X310" s="14"/>
      <c r="Y310" s="14"/>
      <c r="Z310" s="14"/>
      <c r="AA310" s="14"/>
      <c r="AB310" s="14"/>
      <c r="AC310" s="14"/>
      <c r="AD310" s="14"/>
      <c r="AE310" s="14"/>
      <c r="AT310" s="255" t="s">
        <v>206</v>
      </c>
      <c r="AU310" s="255" t="s">
        <v>78</v>
      </c>
      <c r="AV310" s="14" t="s">
        <v>78</v>
      </c>
      <c r="AW310" s="14" t="s">
        <v>31</v>
      </c>
      <c r="AX310" s="14" t="s">
        <v>69</v>
      </c>
      <c r="AY310" s="255" t="s">
        <v>193</v>
      </c>
    </row>
    <row r="311" s="14" customFormat="1">
      <c r="A311" s="14"/>
      <c r="B311" s="245"/>
      <c r="C311" s="246"/>
      <c r="D311" s="228" t="s">
        <v>206</v>
      </c>
      <c r="E311" s="247" t="s">
        <v>19</v>
      </c>
      <c r="F311" s="248" t="s">
        <v>2863</v>
      </c>
      <c r="G311" s="246"/>
      <c r="H311" s="249">
        <v>1.8</v>
      </c>
      <c r="I311" s="250"/>
      <c r="J311" s="246"/>
      <c r="K311" s="246"/>
      <c r="L311" s="251"/>
      <c r="M311" s="252"/>
      <c r="N311" s="253"/>
      <c r="O311" s="253"/>
      <c r="P311" s="253"/>
      <c r="Q311" s="253"/>
      <c r="R311" s="253"/>
      <c r="S311" s="253"/>
      <c r="T311" s="254"/>
      <c r="U311" s="14"/>
      <c r="V311" s="14"/>
      <c r="W311" s="14"/>
      <c r="X311" s="14"/>
      <c r="Y311" s="14"/>
      <c r="Z311" s="14"/>
      <c r="AA311" s="14"/>
      <c r="AB311" s="14"/>
      <c r="AC311" s="14"/>
      <c r="AD311" s="14"/>
      <c r="AE311" s="14"/>
      <c r="AT311" s="255" t="s">
        <v>206</v>
      </c>
      <c r="AU311" s="255" t="s">
        <v>78</v>
      </c>
      <c r="AV311" s="14" t="s">
        <v>78</v>
      </c>
      <c r="AW311" s="14" t="s">
        <v>31</v>
      </c>
      <c r="AX311" s="14" t="s">
        <v>69</v>
      </c>
      <c r="AY311" s="255" t="s">
        <v>193</v>
      </c>
    </row>
    <row r="312" s="14" customFormat="1">
      <c r="A312" s="14"/>
      <c r="B312" s="245"/>
      <c r="C312" s="246"/>
      <c r="D312" s="228" t="s">
        <v>206</v>
      </c>
      <c r="E312" s="247" t="s">
        <v>19</v>
      </c>
      <c r="F312" s="248" t="s">
        <v>2727</v>
      </c>
      <c r="G312" s="246"/>
      <c r="H312" s="249">
        <v>2.1059999999999999</v>
      </c>
      <c r="I312" s="250"/>
      <c r="J312" s="246"/>
      <c r="K312" s="246"/>
      <c r="L312" s="251"/>
      <c r="M312" s="252"/>
      <c r="N312" s="253"/>
      <c r="O312" s="253"/>
      <c r="P312" s="253"/>
      <c r="Q312" s="253"/>
      <c r="R312" s="253"/>
      <c r="S312" s="253"/>
      <c r="T312" s="254"/>
      <c r="U312" s="14"/>
      <c r="V312" s="14"/>
      <c r="W312" s="14"/>
      <c r="X312" s="14"/>
      <c r="Y312" s="14"/>
      <c r="Z312" s="14"/>
      <c r="AA312" s="14"/>
      <c r="AB312" s="14"/>
      <c r="AC312" s="14"/>
      <c r="AD312" s="14"/>
      <c r="AE312" s="14"/>
      <c r="AT312" s="255" t="s">
        <v>206</v>
      </c>
      <c r="AU312" s="255" t="s">
        <v>78</v>
      </c>
      <c r="AV312" s="14" t="s">
        <v>78</v>
      </c>
      <c r="AW312" s="14" t="s">
        <v>31</v>
      </c>
      <c r="AX312" s="14" t="s">
        <v>69</v>
      </c>
      <c r="AY312" s="255" t="s">
        <v>193</v>
      </c>
    </row>
    <row r="313" s="14" customFormat="1">
      <c r="A313" s="14"/>
      <c r="B313" s="245"/>
      <c r="C313" s="246"/>
      <c r="D313" s="228" t="s">
        <v>206</v>
      </c>
      <c r="E313" s="247" t="s">
        <v>19</v>
      </c>
      <c r="F313" s="248" t="s">
        <v>2864</v>
      </c>
      <c r="G313" s="246"/>
      <c r="H313" s="249">
        <v>0.375</v>
      </c>
      <c r="I313" s="250"/>
      <c r="J313" s="246"/>
      <c r="K313" s="246"/>
      <c r="L313" s="251"/>
      <c r="M313" s="252"/>
      <c r="N313" s="253"/>
      <c r="O313" s="253"/>
      <c r="P313" s="253"/>
      <c r="Q313" s="253"/>
      <c r="R313" s="253"/>
      <c r="S313" s="253"/>
      <c r="T313" s="254"/>
      <c r="U313" s="14"/>
      <c r="V313" s="14"/>
      <c r="W313" s="14"/>
      <c r="X313" s="14"/>
      <c r="Y313" s="14"/>
      <c r="Z313" s="14"/>
      <c r="AA313" s="14"/>
      <c r="AB313" s="14"/>
      <c r="AC313" s="14"/>
      <c r="AD313" s="14"/>
      <c r="AE313" s="14"/>
      <c r="AT313" s="255" t="s">
        <v>206</v>
      </c>
      <c r="AU313" s="255" t="s">
        <v>78</v>
      </c>
      <c r="AV313" s="14" t="s">
        <v>78</v>
      </c>
      <c r="AW313" s="14" t="s">
        <v>31</v>
      </c>
      <c r="AX313" s="14" t="s">
        <v>69</v>
      </c>
      <c r="AY313" s="255" t="s">
        <v>193</v>
      </c>
    </row>
    <row r="314" s="13" customFormat="1">
      <c r="A314" s="13"/>
      <c r="B314" s="235"/>
      <c r="C314" s="236"/>
      <c r="D314" s="228" t="s">
        <v>206</v>
      </c>
      <c r="E314" s="237" t="s">
        <v>19</v>
      </c>
      <c r="F314" s="238" t="s">
        <v>2705</v>
      </c>
      <c r="G314" s="236"/>
      <c r="H314" s="237" t="s">
        <v>19</v>
      </c>
      <c r="I314" s="239"/>
      <c r="J314" s="236"/>
      <c r="K314" s="236"/>
      <c r="L314" s="240"/>
      <c r="M314" s="241"/>
      <c r="N314" s="242"/>
      <c r="O314" s="242"/>
      <c r="P314" s="242"/>
      <c r="Q314" s="242"/>
      <c r="R314" s="242"/>
      <c r="S314" s="242"/>
      <c r="T314" s="243"/>
      <c r="U314" s="13"/>
      <c r="V314" s="13"/>
      <c r="W314" s="13"/>
      <c r="X314" s="13"/>
      <c r="Y314" s="13"/>
      <c r="Z314" s="13"/>
      <c r="AA314" s="13"/>
      <c r="AB314" s="13"/>
      <c r="AC314" s="13"/>
      <c r="AD314" s="13"/>
      <c r="AE314" s="13"/>
      <c r="AT314" s="244" t="s">
        <v>206</v>
      </c>
      <c r="AU314" s="244" t="s">
        <v>78</v>
      </c>
      <c r="AV314" s="13" t="s">
        <v>76</v>
      </c>
      <c r="AW314" s="13" t="s">
        <v>31</v>
      </c>
      <c r="AX314" s="13" t="s">
        <v>69</v>
      </c>
      <c r="AY314" s="244" t="s">
        <v>193</v>
      </c>
    </row>
    <row r="315" s="14" customFormat="1">
      <c r="A315" s="14"/>
      <c r="B315" s="245"/>
      <c r="C315" s="246"/>
      <c r="D315" s="228" t="s">
        <v>206</v>
      </c>
      <c r="E315" s="247" t="s">
        <v>19</v>
      </c>
      <c r="F315" s="248" t="s">
        <v>2865</v>
      </c>
      <c r="G315" s="246"/>
      <c r="H315" s="249">
        <v>3.165</v>
      </c>
      <c r="I315" s="250"/>
      <c r="J315" s="246"/>
      <c r="K315" s="246"/>
      <c r="L315" s="251"/>
      <c r="M315" s="252"/>
      <c r="N315" s="253"/>
      <c r="O315" s="253"/>
      <c r="P315" s="253"/>
      <c r="Q315" s="253"/>
      <c r="R315" s="253"/>
      <c r="S315" s="253"/>
      <c r="T315" s="254"/>
      <c r="U315" s="14"/>
      <c r="V315" s="14"/>
      <c r="W315" s="14"/>
      <c r="X315" s="14"/>
      <c r="Y315" s="14"/>
      <c r="Z315" s="14"/>
      <c r="AA315" s="14"/>
      <c r="AB315" s="14"/>
      <c r="AC315" s="14"/>
      <c r="AD315" s="14"/>
      <c r="AE315" s="14"/>
      <c r="AT315" s="255" t="s">
        <v>206</v>
      </c>
      <c r="AU315" s="255" t="s">
        <v>78</v>
      </c>
      <c r="AV315" s="14" t="s">
        <v>78</v>
      </c>
      <c r="AW315" s="14" t="s">
        <v>31</v>
      </c>
      <c r="AX315" s="14" t="s">
        <v>69</v>
      </c>
      <c r="AY315" s="255" t="s">
        <v>193</v>
      </c>
    </row>
    <row r="316" s="13" customFormat="1">
      <c r="A316" s="13"/>
      <c r="B316" s="235"/>
      <c r="C316" s="236"/>
      <c r="D316" s="228" t="s">
        <v>206</v>
      </c>
      <c r="E316" s="237" t="s">
        <v>19</v>
      </c>
      <c r="F316" s="238" t="s">
        <v>1650</v>
      </c>
      <c r="G316" s="236"/>
      <c r="H316" s="237" t="s">
        <v>19</v>
      </c>
      <c r="I316" s="239"/>
      <c r="J316" s="236"/>
      <c r="K316" s="236"/>
      <c r="L316" s="240"/>
      <c r="M316" s="241"/>
      <c r="N316" s="242"/>
      <c r="O316" s="242"/>
      <c r="P316" s="242"/>
      <c r="Q316" s="242"/>
      <c r="R316" s="242"/>
      <c r="S316" s="242"/>
      <c r="T316" s="243"/>
      <c r="U316" s="13"/>
      <c r="V316" s="13"/>
      <c r="W316" s="13"/>
      <c r="X316" s="13"/>
      <c r="Y316" s="13"/>
      <c r="Z316" s="13"/>
      <c r="AA316" s="13"/>
      <c r="AB316" s="13"/>
      <c r="AC316" s="13"/>
      <c r="AD316" s="13"/>
      <c r="AE316" s="13"/>
      <c r="AT316" s="244" t="s">
        <v>206</v>
      </c>
      <c r="AU316" s="244" t="s">
        <v>78</v>
      </c>
      <c r="AV316" s="13" t="s">
        <v>76</v>
      </c>
      <c r="AW316" s="13" t="s">
        <v>31</v>
      </c>
      <c r="AX316" s="13" t="s">
        <v>69</v>
      </c>
      <c r="AY316" s="244" t="s">
        <v>193</v>
      </c>
    </row>
    <row r="317" s="14" customFormat="1">
      <c r="A317" s="14"/>
      <c r="B317" s="245"/>
      <c r="C317" s="246"/>
      <c r="D317" s="228" t="s">
        <v>206</v>
      </c>
      <c r="E317" s="247" t="s">
        <v>19</v>
      </c>
      <c r="F317" s="248" t="s">
        <v>2866</v>
      </c>
      <c r="G317" s="246"/>
      <c r="H317" s="249">
        <v>18.449999999999999</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206</v>
      </c>
      <c r="AU317" s="255" t="s">
        <v>78</v>
      </c>
      <c r="AV317" s="14" t="s">
        <v>78</v>
      </c>
      <c r="AW317" s="14" t="s">
        <v>31</v>
      </c>
      <c r="AX317" s="14" t="s">
        <v>69</v>
      </c>
      <c r="AY317" s="255" t="s">
        <v>193</v>
      </c>
    </row>
    <row r="318" s="15" customFormat="1">
      <c r="A318" s="15"/>
      <c r="B318" s="256"/>
      <c r="C318" s="257"/>
      <c r="D318" s="228" t="s">
        <v>206</v>
      </c>
      <c r="E318" s="258" t="s">
        <v>19</v>
      </c>
      <c r="F318" s="259" t="s">
        <v>218</v>
      </c>
      <c r="G318" s="257"/>
      <c r="H318" s="260">
        <v>392.46600000000001</v>
      </c>
      <c r="I318" s="261"/>
      <c r="J318" s="257"/>
      <c r="K318" s="257"/>
      <c r="L318" s="262"/>
      <c r="M318" s="263"/>
      <c r="N318" s="264"/>
      <c r="O318" s="264"/>
      <c r="P318" s="264"/>
      <c r="Q318" s="264"/>
      <c r="R318" s="264"/>
      <c r="S318" s="264"/>
      <c r="T318" s="265"/>
      <c r="U318" s="15"/>
      <c r="V318" s="15"/>
      <c r="W318" s="15"/>
      <c r="X318" s="15"/>
      <c r="Y318" s="15"/>
      <c r="Z318" s="15"/>
      <c r="AA318" s="15"/>
      <c r="AB318" s="15"/>
      <c r="AC318" s="15"/>
      <c r="AD318" s="15"/>
      <c r="AE318" s="15"/>
      <c r="AT318" s="266" t="s">
        <v>206</v>
      </c>
      <c r="AU318" s="266" t="s">
        <v>78</v>
      </c>
      <c r="AV318" s="15" t="s">
        <v>200</v>
      </c>
      <c r="AW318" s="15" t="s">
        <v>31</v>
      </c>
      <c r="AX318" s="15" t="s">
        <v>76</v>
      </c>
      <c r="AY318" s="266" t="s">
        <v>193</v>
      </c>
    </row>
    <row r="319" s="2" customFormat="1" ht="16.5" customHeight="1">
      <c r="A319" s="41"/>
      <c r="B319" s="42"/>
      <c r="C319" s="215" t="s">
        <v>369</v>
      </c>
      <c r="D319" s="215" t="s">
        <v>195</v>
      </c>
      <c r="E319" s="216" t="s">
        <v>2867</v>
      </c>
      <c r="F319" s="217" t="s">
        <v>2868</v>
      </c>
      <c r="G319" s="218" t="s">
        <v>258</v>
      </c>
      <c r="H319" s="219">
        <v>716.27999999999997</v>
      </c>
      <c r="I319" s="220"/>
      <c r="J319" s="221">
        <f>ROUND(I319*H319,2)</f>
        <v>0</v>
      </c>
      <c r="K319" s="217" t="s">
        <v>199</v>
      </c>
      <c r="L319" s="47"/>
      <c r="M319" s="222" t="s">
        <v>19</v>
      </c>
      <c r="N319" s="223" t="s">
        <v>40</v>
      </c>
      <c r="O319" s="87"/>
      <c r="P319" s="224">
        <f>O319*H319</f>
        <v>0</v>
      </c>
      <c r="Q319" s="224">
        <v>0.0026919000000000001</v>
      </c>
      <c r="R319" s="224">
        <f>Q319*H319</f>
        <v>1.928154132</v>
      </c>
      <c r="S319" s="224">
        <v>0</v>
      </c>
      <c r="T319" s="225">
        <f>S319*H319</f>
        <v>0</v>
      </c>
      <c r="U319" s="41"/>
      <c r="V319" s="41"/>
      <c r="W319" s="41"/>
      <c r="X319" s="41"/>
      <c r="Y319" s="41"/>
      <c r="Z319" s="41"/>
      <c r="AA319" s="41"/>
      <c r="AB319" s="41"/>
      <c r="AC319" s="41"/>
      <c r="AD319" s="41"/>
      <c r="AE319" s="41"/>
      <c r="AR319" s="226" t="s">
        <v>200</v>
      </c>
      <c r="AT319" s="226" t="s">
        <v>195</v>
      </c>
      <c r="AU319" s="226" t="s">
        <v>78</v>
      </c>
      <c r="AY319" s="20" t="s">
        <v>193</v>
      </c>
      <c r="BE319" s="227">
        <f>IF(N319="základní",J319,0)</f>
        <v>0</v>
      </c>
      <c r="BF319" s="227">
        <f>IF(N319="snížená",J319,0)</f>
        <v>0</v>
      </c>
      <c r="BG319" s="227">
        <f>IF(N319="zákl. přenesená",J319,0)</f>
        <v>0</v>
      </c>
      <c r="BH319" s="227">
        <f>IF(N319="sníž. přenesená",J319,0)</f>
        <v>0</v>
      </c>
      <c r="BI319" s="227">
        <f>IF(N319="nulová",J319,0)</f>
        <v>0</v>
      </c>
      <c r="BJ319" s="20" t="s">
        <v>76</v>
      </c>
      <c r="BK319" s="227">
        <f>ROUND(I319*H319,2)</f>
        <v>0</v>
      </c>
      <c r="BL319" s="20" t="s">
        <v>200</v>
      </c>
      <c r="BM319" s="226" t="s">
        <v>2869</v>
      </c>
    </row>
    <row r="320" s="2" customFormat="1">
      <c r="A320" s="41"/>
      <c r="B320" s="42"/>
      <c r="C320" s="43"/>
      <c r="D320" s="228" t="s">
        <v>202</v>
      </c>
      <c r="E320" s="43"/>
      <c r="F320" s="229" t="s">
        <v>2870</v>
      </c>
      <c r="G320" s="43"/>
      <c r="H320" s="43"/>
      <c r="I320" s="230"/>
      <c r="J320" s="43"/>
      <c r="K320" s="43"/>
      <c r="L320" s="47"/>
      <c r="M320" s="231"/>
      <c r="N320" s="232"/>
      <c r="O320" s="87"/>
      <c r="P320" s="87"/>
      <c r="Q320" s="87"/>
      <c r="R320" s="87"/>
      <c r="S320" s="87"/>
      <c r="T320" s="88"/>
      <c r="U320" s="41"/>
      <c r="V320" s="41"/>
      <c r="W320" s="41"/>
      <c r="X320" s="41"/>
      <c r="Y320" s="41"/>
      <c r="Z320" s="41"/>
      <c r="AA320" s="41"/>
      <c r="AB320" s="41"/>
      <c r="AC320" s="41"/>
      <c r="AD320" s="41"/>
      <c r="AE320" s="41"/>
      <c r="AT320" s="20" t="s">
        <v>202</v>
      </c>
      <c r="AU320" s="20" t="s">
        <v>78</v>
      </c>
    </row>
    <row r="321" s="2" customFormat="1">
      <c r="A321" s="41"/>
      <c r="B321" s="42"/>
      <c r="C321" s="43"/>
      <c r="D321" s="233" t="s">
        <v>204</v>
      </c>
      <c r="E321" s="43"/>
      <c r="F321" s="234" t="s">
        <v>2871</v>
      </c>
      <c r="G321" s="43"/>
      <c r="H321" s="43"/>
      <c r="I321" s="230"/>
      <c r="J321" s="43"/>
      <c r="K321" s="43"/>
      <c r="L321" s="47"/>
      <c r="M321" s="231"/>
      <c r="N321" s="232"/>
      <c r="O321" s="87"/>
      <c r="P321" s="87"/>
      <c r="Q321" s="87"/>
      <c r="R321" s="87"/>
      <c r="S321" s="87"/>
      <c r="T321" s="88"/>
      <c r="U321" s="41"/>
      <c r="V321" s="41"/>
      <c r="W321" s="41"/>
      <c r="X321" s="41"/>
      <c r="Y321" s="41"/>
      <c r="Z321" s="41"/>
      <c r="AA321" s="41"/>
      <c r="AB321" s="41"/>
      <c r="AC321" s="41"/>
      <c r="AD321" s="41"/>
      <c r="AE321" s="41"/>
      <c r="AT321" s="20" t="s">
        <v>204</v>
      </c>
      <c r="AU321" s="20" t="s">
        <v>78</v>
      </c>
    </row>
    <row r="322" s="13" customFormat="1">
      <c r="A322" s="13"/>
      <c r="B322" s="235"/>
      <c r="C322" s="236"/>
      <c r="D322" s="228" t="s">
        <v>206</v>
      </c>
      <c r="E322" s="237" t="s">
        <v>19</v>
      </c>
      <c r="F322" s="238" t="s">
        <v>279</v>
      </c>
      <c r="G322" s="236"/>
      <c r="H322" s="237" t="s">
        <v>19</v>
      </c>
      <c r="I322" s="239"/>
      <c r="J322" s="236"/>
      <c r="K322" s="236"/>
      <c r="L322" s="240"/>
      <c r="M322" s="241"/>
      <c r="N322" s="242"/>
      <c r="O322" s="242"/>
      <c r="P322" s="242"/>
      <c r="Q322" s="242"/>
      <c r="R322" s="242"/>
      <c r="S322" s="242"/>
      <c r="T322" s="243"/>
      <c r="U322" s="13"/>
      <c r="V322" s="13"/>
      <c r="W322" s="13"/>
      <c r="X322" s="13"/>
      <c r="Y322" s="13"/>
      <c r="Z322" s="13"/>
      <c r="AA322" s="13"/>
      <c r="AB322" s="13"/>
      <c r="AC322" s="13"/>
      <c r="AD322" s="13"/>
      <c r="AE322" s="13"/>
      <c r="AT322" s="244" t="s">
        <v>206</v>
      </c>
      <c r="AU322" s="244" t="s">
        <v>78</v>
      </c>
      <c r="AV322" s="13" t="s">
        <v>76</v>
      </c>
      <c r="AW322" s="13" t="s">
        <v>31</v>
      </c>
      <c r="AX322" s="13" t="s">
        <v>69</v>
      </c>
      <c r="AY322" s="244" t="s">
        <v>193</v>
      </c>
    </row>
    <row r="323" s="13" customFormat="1">
      <c r="A323" s="13"/>
      <c r="B323" s="235"/>
      <c r="C323" s="236"/>
      <c r="D323" s="228" t="s">
        <v>206</v>
      </c>
      <c r="E323" s="237" t="s">
        <v>19</v>
      </c>
      <c r="F323" s="238" t="s">
        <v>2832</v>
      </c>
      <c r="G323" s="236"/>
      <c r="H323" s="237" t="s">
        <v>19</v>
      </c>
      <c r="I323" s="239"/>
      <c r="J323" s="236"/>
      <c r="K323" s="236"/>
      <c r="L323" s="240"/>
      <c r="M323" s="241"/>
      <c r="N323" s="242"/>
      <c r="O323" s="242"/>
      <c r="P323" s="242"/>
      <c r="Q323" s="242"/>
      <c r="R323" s="242"/>
      <c r="S323" s="242"/>
      <c r="T323" s="243"/>
      <c r="U323" s="13"/>
      <c r="V323" s="13"/>
      <c r="W323" s="13"/>
      <c r="X323" s="13"/>
      <c r="Y323" s="13"/>
      <c r="Z323" s="13"/>
      <c r="AA323" s="13"/>
      <c r="AB323" s="13"/>
      <c r="AC323" s="13"/>
      <c r="AD323" s="13"/>
      <c r="AE323" s="13"/>
      <c r="AT323" s="244" t="s">
        <v>206</v>
      </c>
      <c r="AU323" s="244" t="s">
        <v>78</v>
      </c>
      <c r="AV323" s="13" t="s">
        <v>76</v>
      </c>
      <c r="AW323" s="13" t="s">
        <v>31</v>
      </c>
      <c r="AX323" s="13" t="s">
        <v>69</v>
      </c>
      <c r="AY323" s="244" t="s">
        <v>193</v>
      </c>
    </row>
    <row r="324" s="14" customFormat="1">
      <c r="A324" s="14"/>
      <c r="B324" s="245"/>
      <c r="C324" s="246"/>
      <c r="D324" s="228" t="s">
        <v>206</v>
      </c>
      <c r="E324" s="247" t="s">
        <v>19</v>
      </c>
      <c r="F324" s="248" t="s">
        <v>2872</v>
      </c>
      <c r="G324" s="246"/>
      <c r="H324" s="249">
        <v>46.719999999999999</v>
      </c>
      <c r="I324" s="250"/>
      <c r="J324" s="246"/>
      <c r="K324" s="246"/>
      <c r="L324" s="251"/>
      <c r="M324" s="252"/>
      <c r="N324" s="253"/>
      <c r="O324" s="253"/>
      <c r="P324" s="253"/>
      <c r="Q324" s="253"/>
      <c r="R324" s="253"/>
      <c r="S324" s="253"/>
      <c r="T324" s="254"/>
      <c r="U324" s="14"/>
      <c r="V324" s="14"/>
      <c r="W324" s="14"/>
      <c r="X324" s="14"/>
      <c r="Y324" s="14"/>
      <c r="Z324" s="14"/>
      <c r="AA324" s="14"/>
      <c r="AB324" s="14"/>
      <c r="AC324" s="14"/>
      <c r="AD324" s="14"/>
      <c r="AE324" s="14"/>
      <c r="AT324" s="255" t="s">
        <v>206</v>
      </c>
      <c r="AU324" s="255" t="s">
        <v>78</v>
      </c>
      <c r="AV324" s="14" t="s">
        <v>78</v>
      </c>
      <c r="AW324" s="14" t="s">
        <v>31</v>
      </c>
      <c r="AX324" s="14" t="s">
        <v>69</v>
      </c>
      <c r="AY324" s="255" t="s">
        <v>193</v>
      </c>
    </row>
    <row r="325" s="14" customFormat="1">
      <c r="A325" s="14"/>
      <c r="B325" s="245"/>
      <c r="C325" s="246"/>
      <c r="D325" s="228" t="s">
        <v>206</v>
      </c>
      <c r="E325" s="247" t="s">
        <v>19</v>
      </c>
      <c r="F325" s="248" t="s">
        <v>2873</v>
      </c>
      <c r="G325" s="246"/>
      <c r="H325" s="249">
        <v>18.84</v>
      </c>
      <c r="I325" s="250"/>
      <c r="J325" s="246"/>
      <c r="K325" s="246"/>
      <c r="L325" s="251"/>
      <c r="M325" s="252"/>
      <c r="N325" s="253"/>
      <c r="O325" s="253"/>
      <c r="P325" s="253"/>
      <c r="Q325" s="253"/>
      <c r="R325" s="253"/>
      <c r="S325" s="253"/>
      <c r="T325" s="254"/>
      <c r="U325" s="14"/>
      <c r="V325" s="14"/>
      <c r="W325" s="14"/>
      <c r="X325" s="14"/>
      <c r="Y325" s="14"/>
      <c r="Z325" s="14"/>
      <c r="AA325" s="14"/>
      <c r="AB325" s="14"/>
      <c r="AC325" s="14"/>
      <c r="AD325" s="14"/>
      <c r="AE325" s="14"/>
      <c r="AT325" s="255" t="s">
        <v>206</v>
      </c>
      <c r="AU325" s="255" t="s">
        <v>78</v>
      </c>
      <c r="AV325" s="14" t="s">
        <v>78</v>
      </c>
      <c r="AW325" s="14" t="s">
        <v>31</v>
      </c>
      <c r="AX325" s="14" t="s">
        <v>69</v>
      </c>
      <c r="AY325" s="255" t="s">
        <v>193</v>
      </c>
    </row>
    <row r="326" s="14" customFormat="1">
      <c r="A326" s="14"/>
      <c r="B326" s="245"/>
      <c r="C326" s="246"/>
      <c r="D326" s="228" t="s">
        <v>206</v>
      </c>
      <c r="E326" s="247" t="s">
        <v>19</v>
      </c>
      <c r="F326" s="248" t="s">
        <v>2874</v>
      </c>
      <c r="G326" s="246"/>
      <c r="H326" s="249">
        <v>43.759999999999998</v>
      </c>
      <c r="I326" s="250"/>
      <c r="J326" s="246"/>
      <c r="K326" s="246"/>
      <c r="L326" s="251"/>
      <c r="M326" s="252"/>
      <c r="N326" s="253"/>
      <c r="O326" s="253"/>
      <c r="P326" s="253"/>
      <c r="Q326" s="253"/>
      <c r="R326" s="253"/>
      <c r="S326" s="253"/>
      <c r="T326" s="254"/>
      <c r="U326" s="14"/>
      <c r="V326" s="14"/>
      <c r="W326" s="14"/>
      <c r="X326" s="14"/>
      <c r="Y326" s="14"/>
      <c r="Z326" s="14"/>
      <c r="AA326" s="14"/>
      <c r="AB326" s="14"/>
      <c r="AC326" s="14"/>
      <c r="AD326" s="14"/>
      <c r="AE326" s="14"/>
      <c r="AT326" s="255" t="s">
        <v>206</v>
      </c>
      <c r="AU326" s="255" t="s">
        <v>78</v>
      </c>
      <c r="AV326" s="14" t="s">
        <v>78</v>
      </c>
      <c r="AW326" s="14" t="s">
        <v>31</v>
      </c>
      <c r="AX326" s="14" t="s">
        <v>69</v>
      </c>
      <c r="AY326" s="255" t="s">
        <v>193</v>
      </c>
    </row>
    <row r="327" s="14" customFormat="1">
      <c r="A327" s="14"/>
      <c r="B327" s="245"/>
      <c r="C327" s="246"/>
      <c r="D327" s="228" t="s">
        <v>206</v>
      </c>
      <c r="E327" s="247" t="s">
        <v>19</v>
      </c>
      <c r="F327" s="248" t="s">
        <v>2875</v>
      </c>
      <c r="G327" s="246"/>
      <c r="H327" s="249">
        <v>1.7</v>
      </c>
      <c r="I327" s="250"/>
      <c r="J327" s="246"/>
      <c r="K327" s="246"/>
      <c r="L327" s="251"/>
      <c r="M327" s="252"/>
      <c r="N327" s="253"/>
      <c r="O327" s="253"/>
      <c r="P327" s="253"/>
      <c r="Q327" s="253"/>
      <c r="R327" s="253"/>
      <c r="S327" s="253"/>
      <c r="T327" s="254"/>
      <c r="U327" s="14"/>
      <c r="V327" s="14"/>
      <c r="W327" s="14"/>
      <c r="X327" s="14"/>
      <c r="Y327" s="14"/>
      <c r="Z327" s="14"/>
      <c r="AA327" s="14"/>
      <c r="AB327" s="14"/>
      <c r="AC327" s="14"/>
      <c r="AD327" s="14"/>
      <c r="AE327" s="14"/>
      <c r="AT327" s="255" t="s">
        <v>206</v>
      </c>
      <c r="AU327" s="255" t="s">
        <v>78</v>
      </c>
      <c r="AV327" s="14" t="s">
        <v>78</v>
      </c>
      <c r="AW327" s="14" t="s">
        <v>31</v>
      </c>
      <c r="AX327" s="14" t="s">
        <v>69</v>
      </c>
      <c r="AY327" s="255" t="s">
        <v>193</v>
      </c>
    </row>
    <row r="328" s="14" customFormat="1">
      <c r="A328" s="14"/>
      <c r="B328" s="245"/>
      <c r="C328" s="246"/>
      <c r="D328" s="228" t="s">
        <v>206</v>
      </c>
      <c r="E328" s="247" t="s">
        <v>19</v>
      </c>
      <c r="F328" s="248" t="s">
        <v>2876</v>
      </c>
      <c r="G328" s="246"/>
      <c r="H328" s="249">
        <v>2.3199999999999998</v>
      </c>
      <c r="I328" s="250"/>
      <c r="J328" s="246"/>
      <c r="K328" s="246"/>
      <c r="L328" s="251"/>
      <c r="M328" s="252"/>
      <c r="N328" s="253"/>
      <c r="O328" s="253"/>
      <c r="P328" s="253"/>
      <c r="Q328" s="253"/>
      <c r="R328" s="253"/>
      <c r="S328" s="253"/>
      <c r="T328" s="254"/>
      <c r="U328" s="14"/>
      <c r="V328" s="14"/>
      <c r="W328" s="14"/>
      <c r="X328" s="14"/>
      <c r="Y328" s="14"/>
      <c r="Z328" s="14"/>
      <c r="AA328" s="14"/>
      <c r="AB328" s="14"/>
      <c r="AC328" s="14"/>
      <c r="AD328" s="14"/>
      <c r="AE328" s="14"/>
      <c r="AT328" s="255" t="s">
        <v>206</v>
      </c>
      <c r="AU328" s="255" t="s">
        <v>78</v>
      </c>
      <c r="AV328" s="14" t="s">
        <v>78</v>
      </c>
      <c r="AW328" s="14" t="s">
        <v>31</v>
      </c>
      <c r="AX328" s="14" t="s">
        <v>69</v>
      </c>
      <c r="AY328" s="255" t="s">
        <v>193</v>
      </c>
    </row>
    <row r="329" s="14" customFormat="1">
      <c r="A329" s="14"/>
      <c r="B329" s="245"/>
      <c r="C329" s="246"/>
      <c r="D329" s="228" t="s">
        <v>206</v>
      </c>
      <c r="E329" s="247" t="s">
        <v>19</v>
      </c>
      <c r="F329" s="248" t="s">
        <v>2877</v>
      </c>
      <c r="G329" s="246"/>
      <c r="H329" s="249">
        <v>1.26</v>
      </c>
      <c r="I329" s="250"/>
      <c r="J329" s="246"/>
      <c r="K329" s="246"/>
      <c r="L329" s="251"/>
      <c r="M329" s="252"/>
      <c r="N329" s="253"/>
      <c r="O329" s="253"/>
      <c r="P329" s="253"/>
      <c r="Q329" s="253"/>
      <c r="R329" s="253"/>
      <c r="S329" s="253"/>
      <c r="T329" s="254"/>
      <c r="U329" s="14"/>
      <c r="V329" s="14"/>
      <c r="W329" s="14"/>
      <c r="X329" s="14"/>
      <c r="Y329" s="14"/>
      <c r="Z329" s="14"/>
      <c r="AA329" s="14"/>
      <c r="AB329" s="14"/>
      <c r="AC329" s="14"/>
      <c r="AD329" s="14"/>
      <c r="AE329" s="14"/>
      <c r="AT329" s="255" t="s">
        <v>206</v>
      </c>
      <c r="AU329" s="255" t="s">
        <v>78</v>
      </c>
      <c r="AV329" s="14" t="s">
        <v>78</v>
      </c>
      <c r="AW329" s="14" t="s">
        <v>31</v>
      </c>
      <c r="AX329" s="14" t="s">
        <v>69</v>
      </c>
      <c r="AY329" s="255" t="s">
        <v>193</v>
      </c>
    </row>
    <row r="330" s="14" customFormat="1">
      <c r="A330" s="14"/>
      <c r="B330" s="245"/>
      <c r="C330" s="246"/>
      <c r="D330" s="228" t="s">
        <v>206</v>
      </c>
      <c r="E330" s="247" t="s">
        <v>19</v>
      </c>
      <c r="F330" s="248" t="s">
        <v>2878</v>
      </c>
      <c r="G330" s="246"/>
      <c r="H330" s="249">
        <v>1.96</v>
      </c>
      <c r="I330" s="250"/>
      <c r="J330" s="246"/>
      <c r="K330" s="246"/>
      <c r="L330" s="251"/>
      <c r="M330" s="252"/>
      <c r="N330" s="253"/>
      <c r="O330" s="253"/>
      <c r="P330" s="253"/>
      <c r="Q330" s="253"/>
      <c r="R330" s="253"/>
      <c r="S330" s="253"/>
      <c r="T330" s="254"/>
      <c r="U330" s="14"/>
      <c r="V330" s="14"/>
      <c r="W330" s="14"/>
      <c r="X330" s="14"/>
      <c r="Y330" s="14"/>
      <c r="Z330" s="14"/>
      <c r="AA330" s="14"/>
      <c r="AB330" s="14"/>
      <c r="AC330" s="14"/>
      <c r="AD330" s="14"/>
      <c r="AE330" s="14"/>
      <c r="AT330" s="255" t="s">
        <v>206</v>
      </c>
      <c r="AU330" s="255" t="s">
        <v>78</v>
      </c>
      <c r="AV330" s="14" t="s">
        <v>78</v>
      </c>
      <c r="AW330" s="14" t="s">
        <v>31</v>
      </c>
      <c r="AX330" s="14" t="s">
        <v>69</v>
      </c>
      <c r="AY330" s="255" t="s">
        <v>193</v>
      </c>
    </row>
    <row r="331" s="14" customFormat="1">
      <c r="A331" s="14"/>
      <c r="B331" s="245"/>
      <c r="C331" s="246"/>
      <c r="D331" s="228" t="s">
        <v>206</v>
      </c>
      <c r="E331" s="247" t="s">
        <v>19</v>
      </c>
      <c r="F331" s="248" t="s">
        <v>2879</v>
      </c>
      <c r="G331" s="246"/>
      <c r="H331" s="249">
        <v>1.02</v>
      </c>
      <c r="I331" s="250"/>
      <c r="J331" s="246"/>
      <c r="K331" s="246"/>
      <c r="L331" s="251"/>
      <c r="M331" s="252"/>
      <c r="N331" s="253"/>
      <c r="O331" s="253"/>
      <c r="P331" s="253"/>
      <c r="Q331" s="253"/>
      <c r="R331" s="253"/>
      <c r="S331" s="253"/>
      <c r="T331" s="254"/>
      <c r="U331" s="14"/>
      <c r="V331" s="14"/>
      <c r="W331" s="14"/>
      <c r="X331" s="14"/>
      <c r="Y331" s="14"/>
      <c r="Z331" s="14"/>
      <c r="AA331" s="14"/>
      <c r="AB331" s="14"/>
      <c r="AC331" s="14"/>
      <c r="AD331" s="14"/>
      <c r="AE331" s="14"/>
      <c r="AT331" s="255" t="s">
        <v>206</v>
      </c>
      <c r="AU331" s="255" t="s">
        <v>78</v>
      </c>
      <c r="AV331" s="14" t="s">
        <v>78</v>
      </c>
      <c r="AW331" s="14" t="s">
        <v>31</v>
      </c>
      <c r="AX331" s="14" t="s">
        <v>69</v>
      </c>
      <c r="AY331" s="255" t="s">
        <v>193</v>
      </c>
    </row>
    <row r="332" s="14" customFormat="1">
      <c r="A332" s="14"/>
      <c r="B332" s="245"/>
      <c r="C332" s="246"/>
      <c r="D332" s="228" t="s">
        <v>206</v>
      </c>
      <c r="E332" s="247" t="s">
        <v>19</v>
      </c>
      <c r="F332" s="248" t="s">
        <v>2880</v>
      </c>
      <c r="G332" s="246"/>
      <c r="H332" s="249">
        <v>3.1200000000000001</v>
      </c>
      <c r="I332" s="250"/>
      <c r="J332" s="246"/>
      <c r="K332" s="246"/>
      <c r="L332" s="251"/>
      <c r="M332" s="252"/>
      <c r="N332" s="253"/>
      <c r="O332" s="253"/>
      <c r="P332" s="253"/>
      <c r="Q332" s="253"/>
      <c r="R332" s="253"/>
      <c r="S332" s="253"/>
      <c r="T332" s="254"/>
      <c r="U332" s="14"/>
      <c r="V332" s="14"/>
      <c r="W332" s="14"/>
      <c r="X332" s="14"/>
      <c r="Y332" s="14"/>
      <c r="Z332" s="14"/>
      <c r="AA332" s="14"/>
      <c r="AB332" s="14"/>
      <c r="AC332" s="14"/>
      <c r="AD332" s="14"/>
      <c r="AE332" s="14"/>
      <c r="AT332" s="255" t="s">
        <v>206</v>
      </c>
      <c r="AU332" s="255" t="s">
        <v>78</v>
      </c>
      <c r="AV332" s="14" t="s">
        <v>78</v>
      </c>
      <c r="AW332" s="14" t="s">
        <v>31</v>
      </c>
      <c r="AX332" s="14" t="s">
        <v>69</v>
      </c>
      <c r="AY332" s="255" t="s">
        <v>193</v>
      </c>
    </row>
    <row r="333" s="14" customFormat="1">
      <c r="A333" s="14"/>
      <c r="B333" s="245"/>
      <c r="C333" s="246"/>
      <c r="D333" s="228" t="s">
        <v>206</v>
      </c>
      <c r="E333" s="247" t="s">
        <v>19</v>
      </c>
      <c r="F333" s="248" t="s">
        <v>2881</v>
      </c>
      <c r="G333" s="246"/>
      <c r="H333" s="249">
        <v>1</v>
      </c>
      <c r="I333" s="250"/>
      <c r="J333" s="246"/>
      <c r="K333" s="246"/>
      <c r="L333" s="251"/>
      <c r="M333" s="252"/>
      <c r="N333" s="253"/>
      <c r="O333" s="253"/>
      <c r="P333" s="253"/>
      <c r="Q333" s="253"/>
      <c r="R333" s="253"/>
      <c r="S333" s="253"/>
      <c r="T333" s="254"/>
      <c r="U333" s="14"/>
      <c r="V333" s="14"/>
      <c r="W333" s="14"/>
      <c r="X333" s="14"/>
      <c r="Y333" s="14"/>
      <c r="Z333" s="14"/>
      <c r="AA333" s="14"/>
      <c r="AB333" s="14"/>
      <c r="AC333" s="14"/>
      <c r="AD333" s="14"/>
      <c r="AE333" s="14"/>
      <c r="AT333" s="255" t="s">
        <v>206</v>
      </c>
      <c r="AU333" s="255" t="s">
        <v>78</v>
      </c>
      <c r="AV333" s="14" t="s">
        <v>78</v>
      </c>
      <c r="AW333" s="14" t="s">
        <v>31</v>
      </c>
      <c r="AX333" s="14" t="s">
        <v>69</v>
      </c>
      <c r="AY333" s="255" t="s">
        <v>193</v>
      </c>
    </row>
    <row r="334" s="13" customFormat="1">
      <c r="A334" s="13"/>
      <c r="B334" s="235"/>
      <c r="C334" s="236"/>
      <c r="D334" s="228" t="s">
        <v>206</v>
      </c>
      <c r="E334" s="237" t="s">
        <v>19</v>
      </c>
      <c r="F334" s="238" t="s">
        <v>2882</v>
      </c>
      <c r="G334" s="236"/>
      <c r="H334" s="237" t="s">
        <v>19</v>
      </c>
      <c r="I334" s="239"/>
      <c r="J334" s="236"/>
      <c r="K334" s="236"/>
      <c r="L334" s="240"/>
      <c r="M334" s="241"/>
      <c r="N334" s="242"/>
      <c r="O334" s="242"/>
      <c r="P334" s="242"/>
      <c r="Q334" s="242"/>
      <c r="R334" s="242"/>
      <c r="S334" s="242"/>
      <c r="T334" s="243"/>
      <c r="U334" s="13"/>
      <c r="V334" s="13"/>
      <c r="W334" s="13"/>
      <c r="X334" s="13"/>
      <c r="Y334" s="13"/>
      <c r="Z334" s="13"/>
      <c r="AA334" s="13"/>
      <c r="AB334" s="13"/>
      <c r="AC334" s="13"/>
      <c r="AD334" s="13"/>
      <c r="AE334" s="13"/>
      <c r="AT334" s="244" t="s">
        <v>206</v>
      </c>
      <c r="AU334" s="244" t="s">
        <v>78</v>
      </c>
      <c r="AV334" s="13" t="s">
        <v>76</v>
      </c>
      <c r="AW334" s="13" t="s">
        <v>31</v>
      </c>
      <c r="AX334" s="13" t="s">
        <v>69</v>
      </c>
      <c r="AY334" s="244" t="s">
        <v>193</v>
      </c>
    </row>
    <row r="335" s="14" customFormat="1">
      <c r="A335" s="14"/>
      <c r="B335" s="245"/>
      <c r="C335" s="246"/>
      <c r="D335" s="228" t="s">
        <v>206</v>
      </c>
      <c r="E335" s="247" t="s">
        <v>19</v>
      </c>
      <c r="F335" s="248" t="s">
        <v>2883</v>
      </c>
      <c r="G335" s="246"/>
      <c r="H335" s="249">
        <v>234</v>
      </c>
      <c r="I335" s="250"/>
      <c r="J335" s="246"/>
      <c r="K335" s="246"/>
      <c r="L335" s="251"/>
      <c r="M335" s="252"/>
      <c r="N335" s="253"/>
      <c r="O335" s="253"/>
      <c r="P335" s="253"/>
      <c r="Q335" s="253"/>
      <c r="R335" s="253"/>
      <c r="S335" s="253"/>
      <c r="T335" s="254"/>
      <c r="U335" s="14"/>
      <c r="V335" s="14"/>
      <c r="W335" s="14"/>
      <c r="X335" s="14"/>
      <c r="Y335" s="14"/>
      <c r="Z335" s="14"/>
      <c r="AA335" s="14"/>
      <c r="AB335" s="14"/>
      <c r="AC335" s="14"/>
      <c r="AD335" s="14"/>
      <c r="AE335" s="14"/>
      <c r="AT335" s="255" t="s">
        <v>206</v>
      </c>
      <c r="AU335" s="255" t="s">
        <v>78</v>
      </c>
      <c r="AV335" s="14" t="s">
        <v>78</v>
      </c>
      <c r="AW335" s="14" t="s">
        <v>31</v>
      </c>
      <c r="AX335" s="14" t="s">
        <v>69</v>
      </c>
      <c r="AY335" s="255" t="s">
        <v>193</v>
      </c>
    </row>
    <row r="336" s="14" customFormat="1">
      <c r="A336" s="14"/>
      <c r="B336" s="245"/>
      <c r="C336" s="246"/>
      <c r="D336" s="228" t="s">
        <v>206</v>
      </c>
      <c r="E336" s="247" t="s">
        <v>19</v>
      </c>
      <c r="F336" s="248" t="s">
        <v>2884</v>
      </c>
      <c r="G336" s="246"/>
      <c r="H336" s="249">
        <v>92.299999999999997</v>
      </c>
      <c r="I336" s="250"/>
      <c r="J336" s="246"/>
      <c r="K336" s="246"/>
      <c r="L336" s="251"/>
      <c r="M336" s="252"/>
      <c r="N336" s="253"/>
      <c r="O336" s="253"/>
      <c r="P336" s="253"/>
      <c r="Q336" s="253"/>
      <c r="R336" s="253"/>
      <c r="S336" s="253"/>
      <c r="T336" s="254"/>
      <c r="U336" s="14"/>
      <c r="V336" s="14"/>
      <c r="W336" s="14"/>
      <c r="X336" s="14"/>
      <c r="Y336" s="14"/>
      <c r="Z336" s="14"/>
      <c r="AA336" s="14"/>
      <c r="AB336" s="14"/>
      <c r="AC336" s="14"/>
      <c r="AD336" s="14"/>
      <c r="AE336" s="14"/>
      <c r="AT336" s="255" t="s">
        <v>206</v>
      </c>
      <c r="AU336" s="255" t="s">
        <v>78</v>
      </c>
      <c r="AV336" s="14" t="s">
        <v>78</v>
      </c>
      <c r="AW336" s="14" t="s">
        <v>31</v>
      </c>
      <c r="AX336" s="14" t="s">
        <v>69</v>
      </c>
      <c r="AY336" s="255" t="s">
        <v>193</v>
      </c>
    </row>
    <row r="337" s="14" customFormat="1">
      <c r="A337" s="14"/>
      <c r="B337" s="245"/>
      <c r="C337" s="246"/>
      <c r="D337" s="228" t="s">
        <v>206</v>
      </c>
      <c r="E337" s="247" t="s">
        <v>19</v>
      </c>
      <c r="F337" s="248" t="s">
        <v>2885</v>
      </c>
      <c r="G337" s="246"/>
      <c r="H337" s="249">
        <v>110.45</v>
      </c>
      <c r="I337" s="250"/>
      <c r="J337" s="246"/>
      <c r="K337" s="246"/>
      <c r="L337" s="251"/>
      <c r="M337" s="252"/>
      <c r="N337" s="253"/>
      <c r="O337" s="253"/>
      <c r="P337" s="253"/>
      <c r="Q337" s="253"/>
      <c r="R337" s="253"/>
      <c r="S337" s="253"/>
      <c r="T337" s="254"/>
      <c r="U337" s="14"/>
      <c r="V337" s="14"/>
      <c r="W337" s="14"/>
      <c r="X337" s="14"/>
      <c r="Y337" s="14"/>
      <c r="Z337" s="14"/>
      <c r="AA337" s="14"/>
      <c r="AB337" s="14"/>
      <c r="AC337" s="14"/>
      <c r="AD337" s="14"/>
      <c r="AE337" s="14"/>
      <c r="AT337" s="255" t="s">
        <v>206</v>
      </c>
      <c r="AU337" s="255" t="s">
        <v>78</v>
      </c>
      <c r="AV337" s="14" t="s">
        <v>78</v>
      </c>
      <c r="AW337" s="14" t="s">
        <v>31</v>
      </c>
      <c r="AX337" s="14" t="s">
        <v>69</v>
      </c>
      <c r="AY337" s="255" t="s">
        <v>193</v>
      </c>
    </row>
    <row r="338" s="14" customFormat="1">
      <c r="A338" s="14"/>
      <c r="B338" s="245"/>
      <c r="C338" s="246"/>
      <c r="D338" s="228" t="s">
        <v>206</v>
      </c>
      <c r="E338" s="247" t="s">
        <v>19</v>
      </c>
      <c r="F338" s="248" t="s">
        <v>2886</v>
      </c>
      <c r="G338" s="246"/>
      <c r="H338" s="249">
        <v>41.700000000000003</v>
      </c>
      <c r="I338" s="250"/>
      <c r="J338" s="246"/>
      <c r="K338" s="246"/>
      <c r="L338" s="251"/>
      <c r="M338" s="252"/>
      <c r="N338" s="253"/>
      <c r="O338" s="253"/>
      <c r="P338" s="253"/>
      <c r="Q338" s="253"/>
      <c r="R338" s="253"/>
      <c r="S338" s="253"/>
      <c r="T338" s="254"/>
      <c r="U338" s="14"/>
      <c r="V338" s="14"/>
      <c r="W338" s="14"/>
      <c r="X338" s="14"/>
      <c r="Y338" s="14"/>
      <c r="Z338" s="14"/>
      <c r="AA338" s="14"/>
      <c r="AB338" s="14"/>
      <c r="AC338" s="14"/>
      <c r="AD338" s="14"/>
      <c r="AE338" s="14"/>
      <c r="AT338" s="255" t="s">
        <v>206</v>
      </c>
      <c r="AU338" s="255" t="s">
        <v>78</v>
      </c>
      <c r="AV338" s="14" t="s">
        <v>78</v>
      </c>
      <c r="AW338" s="14" t="s">
        <v>31</v>
      </c>
      <c r="AX338" s="14" t="s">
        <v>69</v>
      </c>
      <c r="AY338" s="255" t="s">
        <v>193</v>
      </c>
    </row>
    <row r="339" s="14" customFormat="1">
      <c r="A339" s="14"/>
      <c r="B339" s="245"/>
      <c r="C339" s="246"/>
      <c r="D339" s="228" t="s">
        <v>206</v>
      </c>
      <c r="E339" s="247" t="s">
        <v>19</v>
      </c>
      <c r="F339" s="248" t="s">
        <v>2887</v>
      </c>
      <c r="G339" s="246"/>
      <c r="H339" s="249">
        <v>11.99</v>
      </c>
      <c r="I339" s="250"/>
      <c r="J339" s="246"/>
      <c r="K339" s="246"/>
      <c r="L339" s="251"/>
      <c r="M339" s="252"/>
      <c r="N339" s="253"/>
      <c r="O339" s="253"/>
      <c r="P339" s="253"/>
      <c r="Q339" s="253"/>
      <c r="R339" s="253"/>
      <c r="S339" s="253"/>
      <c r="T339" s="254"/>
      <c r="U339" s="14"/>
      <c r="V339" s="14"/>
      <c r="W339" s="14"/>
      <c r="X339" s="14"/>
      <c r="Y339" s="14"/>
      <c r="Z339" s="14"/>
      <c r="AA339" s="14"/>
      <c r="AB339" s="14"/>
      <c r="AC339" s="14"/>
      <c r="AD339" s="14"/>
      <c r="AE339" s="14"/>
      <c r="AT339" s="255" t="s">
        <v>206</v>
      </c>
      <c r="AU339" s="255" t="s">
        <v>78</v>
      </c>
      <c r="AV339" s="14" t="s">
        <v>78</v>
      </c>
      <c r="AW339" s="14" t="s">
        <v>31</v>
      </c>
      <c r="AX339" s="14" t="s">
        <v>69</v>
      </c>
      <c r="AY339" s="255" t="s">
        <v>193</v>
      </c>
    </row>
    <row r="340" s="14" customFormat="1">
      <c r="A340" s="14"/>
      <c r="B340" s="245"/>
      <c r="C340" s="246"/>
      <c r="D340" s="228" t="s">
        <v>206</v>
      </c>
      <c r="E340" s="247" t="s">
        <v>19</v>
      </c>
      <c r="F340" s="248" t="s">
        <v>2888</v>
      </c>
      <c r="G340" s="246"/>
      <c r="H340" s="249">
        <v>4.3200000000000003</v>
      </c>
      <c r="I340" s="250"/>
      <c r="J340" s="246"/>
      <c r="K340" s="246"/>
      <c r="L340" s="251"/>
      <c r="M340" s="252"/>
      <c r="N340" s="253"/>
      <c r="O340" s="253"/>
      <c r="P340" s="253"/>
      <c r="Q340" s="253"/>
      <c r="R340" s="253"/>
      <c r="S340" s="253"/>
      <c r="T340" s="254"/>
      <c r="U340" s="14"/>
      <c r="V340" s="14"/>
      <c r="W340" s="14"/>
      <c r="X340" s="14"/>
      <c r="Y340" s="14"/>
      <c r="Z340" s="14"/>
      <c r="AA340" s="14"/>
      <c r="AB340" s="14"/>
      <c r="AC340" s="14"/>
      <c r="AD340" s="14"/>
      <c r="AE340" s="14"/>
      <c r="AT340" s="255" t="s">
        <v>206</v>
      </c>
      <c r="AU340" s="255" t="s">
        <v>78</v>
      </c>
      <c r="AV340" s="14" t="s">
        <v>78</v>
      </c>
      <c r="AW340" s="14" t="s">
        <v>31</v>
      </c>
      <c r="AX340" s="14" t="s">
        <v>69</v>
      </c>
      <c r="AY340" s="255" t="s">
        <v>193</v>
      </c>
    </row>
    <row r="341" s="14" customFormat="1">
      <c r="A341" s="14"/>
      <c r="B341" s="245"/>
      <c r="C341" s="246"/>
      <c r="D341" s="228" t="s">
        <v>206</v>
      </c>
      <c r="E341" s="247" t="s">
        <v>19</v>
      </c>
      <c r="F341" s="248" t="s">
        <v>2889</v>
      </c>
      <c r="G341" s="246"/>
      <c r="H341" s="249">
        <v>10.199999999999999</v>
      </c>
      <c r="I341" s="250"/>
      <c r="J341" s="246"/>
      <c r="K341" s="246"/>
      <c r="L341" s="251"/>
      <c r="M341" s="252"/>
      <c r="N341" s="253"/>
      <c r="O341" s="253"/>
      <c r="P341" s="253"/>
      <c r="Q341" s="253"/>
      <c r="R341" s="253"/>
      <c r="S341" s="253"/>
      <c r="T341" s="254"/>
      <c r="U341" s="14"/>
      <c r="V341" s="14"/>
      <c r="W341" s="14"/>
      <c r="X341" s="14"/>
      <c r="Y341" s="14"/>
      <c r="Z341" s="14"/>
      <c r="AA341" s="14"/>
      <c r="AB341" s="14"/>
      <c r="AC341" s="14"/>
      <c r="AD341" s="14"/>
      <c r="AE341" s="14"/>
      <c r="AT341" s="255" t="s">
        <v>206</v>
      </c>
      <c r="AU341" s="255" t="s">
        <v>78</v>
      </c>
      <c r="AV341" s="14" t="s">
        <v>78</v>
      </c>
      <c r="AW341" s="14" t="s">
        <v>31</v>
      </c>
      <c r="AX341" s="14" t="s">
        <v>69</v>
      </c>
      <c r="AY341" s="255" t="s">
        <v>193</v>
      </c>
    </row>
    <row r="342" s="14" customFormat="1">
      <c r="A342" s="14"/>
      <c r="B342" s="245"/>
      <c r="C342" s="246"/>
      <c r="D342" s="228" t="s">
        <v>206</v>
      </c>
      <c r="E342" s="247" t="s">
        <v>19</v>
      </c>
      <c r="F342" s="248" t="s">
        <v>2890</v>
      </c>
      <c r="G342" s="246"/>
      <c r="H342" s="249">
        <v>3.48</v>
      </c>
      <c r="I342" s="250"/>
      <c r="J342" s="246"/>
      <c r="K342" s="246"/>
      <c r="L342" s="251"/>
      <c r="M342" s="252"/>
      <c r="N342" s="253"/>
      <c r="O342" s="253"/>
      <c r="P342" s="253"/>
      <c r="Q342" s="253"/>
      <c r="R342" s="253"/>
      <c r="S342" s="253"/>
      <c r="T342" s="254"/>
      <c r="U342" s="14"/>
      <c r="V342" s="14"/>
      <c r="W342" s="14"/>
      <c r="X342" s="14"/>
      <c r="Y342" s="14"/>
      <c r="Z342" s="14"/>
      <c r="AA342" s="14"/>
      <c r="AB342" s="14"/>
      <c r="AC342" s="14"/>
      <c r="AD342" s="14"/>
      <c r="AE342" s="14"/>
      <c r="AT342" s="255" t="s">
        <v>206</v>
      </c>
      <c r="AU342" s="255" t="s">
        <v>78</v>
      </c>
      <c r="AV342" s="14" t="s">
        <v>78</v>
      </c>
      <c r="AW342" s="14" t="s">
        <v>31</v>
      </c>
      <c r="AX342" s="14" t="s">
        <v>69</v>
      </c>
      <c r="AY342" s="255" t="s">
        <v>193</v>
      </c>
    </row>
    <row r="343" s="14" customFormat="1">
      <c r="A343" s="14"/>
      <c r="B343" s="245"/>
      <c r="C343" s="246"/>
      <c r="D343" s="228" t="s">
        <v>206</v>
      </c>
      <c r="E343" s="247" t="s">
        <v>19</v>
      </c>
      <c r="F343" s="248" t="s">
        <v>2891</v>
      </c>
      <c r="G343" s="246"/>
      <c r="H343" s="249">
        <v>14.039999999999999</v>
      </c>
      <c r="I343" s="250"/>
      <c r="J343" s="246"/>
      <c r="K343" s="246"/>
      <c r="L343" s="251"/>
      <c r="M343" s="252"/>
      <c r="N343" s="253"/>
      <c r="O343" s="253"/>
      <c r="P343" s="253"/>
      <c r="Q343" s="253"/>
      <c r="R343" s="253"/>
      <c r="S343" s="253"/>
      <c r="T343" s="254"/>
      <c r="U343" s="14"/>
      <c r="V343" s="14"/>
      <c r="W343" s="14"/>
      <c r="X343" s="14"/>
      <c r="Y343" s="14"/>
      <c r="Z343" s="14"/>
      <c r="AA343" s="14"/>
      <c r="AB343" s="14"/>
      <c r="AC343" s="14"/>
      <c r="AD343" s="14"/>
      <c r="AE343" s="14"/>
      <c r="AT343" s="255" t="s">
        <v>206</v>
      </c>
      <c r="AU343" s="255" t="s">
        <v>78</v>
      </c>
      <c r="AV343" s="14" t="s">
        <v>78</v>
      </c>
      <c r="AW343" s="14" t="s">
        <v>31</v>
      </c>
      <c r="AX343" s="14" t="s">
        <v>69</v>
      </c>
      <c r="AY343" s="255" t="s">
        <v>193</v>
      </c>
    </row>
    <row r="344" s="14" customFormat="1">
      <c r="A344" s="14"/>
      <c r="B344" s="245"/>
      <c r="C344" s="246"/>
      <c r="D344" s="228" t="s">
        <v>206</v>
      </c>
      <c r="E344" s="247" t="s">
        <v>19</v>
      </c>
      <c r="F344" s="248" t="s">
        <v>2892</v>
      </c>
      <c r="G344" s="246"/>
      <c r="H344" s="249">
        <v>1.8999999999999999</v>
      </c>
      <c r="I344" s="250"/>
      <c r="J344" s="246"/>
      <c r="K344" s="246"/>
      <c r="L344" s="251"/>
      <c r="M344" s="252"/>
      <c r="N344" s="253"/>
      <c r="O344" s="253"/>
      <c r="P344" s="253"/>
      <c r="Q344" s="253"/>
      <c r="R344" s="253"/>
      <c r="S344" s="253"/>
      <c r="T344" s="254"/>
      <c r="U344" s="14"/>
      <c r="V344" s="14"/>
      <c r="W344" s="14"/>
      <c r="X344" s="14"/>
      <c r="Y344" s="14"/>
      <c r="Z344" s="14"/>
      <c r="AA344" s="14"/>
      <c r="AB344" s="14"/>
      <c r="AC344" s="14"/>
      <c r="AD344" s="14"/>
      <c r="AE344" s="14"/>
      <c r="AT344" s="255" t="s">
        <v>206</v>
      </c>
      <c r="AU344" s="255" t="s">
        <v>78</v>
      </c>
      <c r="AV344" s="14" t="s">
        <v>78</v>
      </c>
      <c r="AW344" s="14" t="s">
        <v>31</v>
      </c>
      <c r="AX344" s="14" t="s">
        <v>69</v>
      </c>
      <c r="AY344" s="255" t="s">
        <v>193</v>
      </c>
    </row>
    <row r="345" s="13" customFormat="1">
      <c r="A345" s="13"/>
      <c r="B345" s="235"/>
      <c r="C345" s="236"/>
      <c r="D345" s="228" t="s">
        <v>206</v>
      </c>
      <c r="E345" s="237" t="s">
        <v>19</v>
      </c>
      <c r="F345" s="238" t="s">
        <v>2705</v>
      </c>
      <c r="G345" s="236"/>
      <c r="H345" s="237" t="s">
        <v>19</v>
      </c>
      <c r="I345" s="239"/>
      <c r="J345" s="236"/>
      <c r="K345" s="236"/>
      <c r="L345" s="240"/>
      <c r="M345" s="241"/>
      <c r="N345" s="242"/>
      <c r="O345" s="242"/>
      <c r="P345" s="242"/>
      <c r="Q345" s="242"/>
      <c r="R345" s="242"/>
      <c r="S345" s="242"/>
      <c r="T345" s="243"/>
      <c r="U345" s="13"/>
      <c r="V345" s="13"/>
      <c r="W345" s="13"/>
      <c r="X345" s="13"/>
      <c r="Y345" s="13"/>
      <c r="Z345" s="13"/>
      <c r="AA345" s="13"/>
      <c r="AB345" s="13"/>
      <c r="AC345" s="13"/>
      <c r="AD345" s="13"/>
      <c r="AE345" s="13"/>
      <c r="AT345" s="244" t="s">
        <v>206</v>
      </c>
      <c r="AU345" s="244" t="s">
        <v>78</v>
      </c>
      <c r="AV345" s="13" t="s">
        <v>76</v>
      </c>
      <c r="AW345" s="13" t="s">
        <v>31</v>
      </c>
      <c r="AX345" s="13" t="s">
        <v>69</v>
      </c>
      <c r="AY345" s="244" t="s">
        <v>193</v>
      </c>
    </row>
    <row r="346" s="14" customFormat="1">
      <c r="A346" s="14"/>
      <c r="B346" s="245"/>
      <c r="C346" s="246"/>
      <c r="D346" s="228" t="s">
        <v>206</v>
      </c>
      <c r="E346" s="247" t="s">
        <v>19</v>
      </c>
      <c r="F346" s="248" t="s">
        <v>2893</v>
      </c>
      <c r="G346" s="246"/>
      <c r="H346" s="249">
        <v>8.6999999999999993</v>
      </c>
      <c r="I346" s="250"/>
      <c r="J346" s="246"/>
      <c r="K346" s="246"/>
      <c r="L346" s="251"/>
      <c r="M346" s="252"/>
      <c r="N346" s="253"/>
      <c r="O346" s="253"/>
      <c r="P346" s="253"/>
      <c r="Q346" s="253"/>
      <c r="R346" s="253"/>
      <c r="S346" s="253"/>
      <c r="T346" s="254"/>
      <c r="U346" s="14"/>
      <c r="V346" s="14"/>
      <c r="W346" s="14"/>
      <c r="X346" s="14"/>
      <c r="Y346" s="14"/>
      <c r="Z346" s="14"/>
      <c r="AA346" s="14"/>
      <c r="AB346" s="14"/>
      <c r="AC346" s="14"/>
      <c r="AD346" s="14"/>
      <c r="AE346" s="14"/>
      <c r="AT346" s="255" t="s">
        <v>206</v>
      </c>
      <c r="AU346" s="255" t="s">
        <v>78</v>
      </c>
      <c r="AV346" s="14" t="s">
        <v>78</v>
      </c>
      <c r="AW346" s="14" t="s">
        <v>31</v>
      </c>
      <c r="AX346" s="14" t="s">
        <v>69</v>
      </c>
      <c r="AY346" s="255" t="s">
        <v>193</v>
      </c>
    </row>
    <row r="347" s="13" customFormat="1">
      <c r="A347" s="13"/>
      <c r="B347" s="235"/>
      <c r="C347" s="236"/>
      <c r="D347" s="228" t="s">
        <v>206</v>
      </c>
      <c r="E347" s="237" t="s">
        <v>19</v>
      </c>
      <c r="F347" s="238" t="s">
        <v>1650</v>
      </c>
      <c r="G347" s="236"/>
      <c r="H347" s="237" t="s">
        <v>19</v>
      </c>
      <c r="I347" s="239"/>
      <c r="J347" s="236"/>
      <c r="K347" s="236"/>
      <c r="L347" s="240"/>
      <c r="M347" s="241"/>
      <c r="N347" s="242"/>
      <c r="O347" s="242"/>
      <c r="P347" s="242"/>
      <c r="Q347" s="242"/>
      <c r="R347" s="242"/>
      <c r="S347" s="242"/>
      <c r="T347" s="243"/>
      <c r="U347" s="13"/>
      <c r="V347" s="13"/>
      <c r="W347" s="13"/>
      <c r="X347" s="13"/>
      <c r="Y347" s="13"/>
      <c r="Z347" s="13"/>
      <c r="AA347" s="13"/>
      <c r="AB347" s="13"/>
      <c r="AC347" s="13"/>
      <c r="AD347" s="13"/>
      <c r="AE347" s="13"/>
      <c r="AT347" s="244" t="s">
        <v>206</v>
      </c>
      <c r="AU347" s="244" t="s">
        <v>78</v>
      </c>
      <c r="AV347" s="13" t="s">
        <v>76</v>
      </c>
      <c r="AW347" s="13" t="s">
        <v>31</v>
      </c>
      <c r="AX347" s="13" t="s">
        <v>69</v>
      </c>
      <c r="AY347" s="244" t="s">
        <v>193</v>
      </c>
    </row>
    <row r="348" s="14" customFormat="1">
      <c r="A348" s="14"/>
      <c r="B348" s="245"/>
      <c r="C348" s="246"/>
      <c r="D348" s="228" t="s">
        <v>206</v>
      </c>
      <c r="E348" s="247" t="s">
        <v>19</v>
      </c>
      <c r="F348" s="248" t="s">
        <v>2894</v>
      </c>
      <c r="G348" s="246"/>
      <c r="H348" s="249">
        <v>61.5</v>
      </c>
      <c r="I348" s="250"/>
      <c r="J348" s="246"/>
      <c r="K348" s="246"/>
      <c r="L348" s="251"/>
      <c r="M348" s="252"/>
      <c r="N348" s="253"/>
      <c r="O348" s="253"/>
      <c r="P348" s="253"/>
      <c r="Q348" s="253"/>
      <c r="R348" s="253"/>
      <c r="S348" s="253"/>
      <c r="T348" s="254"/>
      <c r="U348" s="14"/>
      <c r="V348" s="14"/>
      <c r="W348" s="14"/>
      <c r="X348" s="14"/>
      <c r="Y348" s="14"/>
      <c r="Z348" s="14"/>
      <c r="AA348" s="14"/>
      <c r="AB348" s="14"/>
      <c r="AC348" s="14"/>
      <c r="AD348" s="14"/>
      <c r="AE348" s="14"/>
      <c r="AT348" s="255" t="s">
        <v>206</v>
      </c>
      <c r="AU348" s="255" t="s">
        <v>78</v>
      </c>
      <c r="AV348" s="14" t="s">
        <v>78</v>
      </c>
      <c r="AW348" s="14" t="s">
        <v>31</v>
      </c>
      <c r="AX348" s="14" t="s">
        <v>69</v>
      </c>
      <c r="AY348" s="255" t="s">
        <v>193</v>
      </c>
    </row>
    <row r="349" s="15" customFormat="1">
      <c r="A349" s="15"/>
      <c r="B349" s="256"/>
      <c r="C349" s="257"/>
      <c r="D349" s="228" t="s">
        <v>206</v>
      </c>
      <c r="E349" s="258" t="s">
        <v>19</v>
      </c>
      <c r="F349" s="259" t="s">
        <v>218</v>
      </c>
      <c r="G349" s="257"/>
      <c r="H349" s="260">
        <v>716.27999999999997</v>
      </c>
      <c r="I349" s="261"/>
      <c r="J349" s="257"/>
      <c r="K349" s="257"/>
      <c r="L349" s="262"/>
      <c r="M349" s="263"/>
      <c r="N349" s="264"/>
      <c r="O349" s="264"/>
      <c r="P349" s="264"/>
      <c r="Q349" s="264"/>
      <c r="R349" s="264"/>
      <c r="S349" s="264"/>
      <c r="T349" s="265"/>
      <c r="U349" s="15"/>
      <c r="V349" s="15"/>
      <c r="W349" s="15"/>
      <c r="X349" s="15"/>
      <c r="Y349" s="15"/>
      <c r="Z349" s="15"/>
      <c r="AA349" s="15"/>
      <c r="AB349" s="15"/>
      <c r="AC349" s="15"/>
      <c r="AD349" s="15"/>
      <c r="AE349" s="15"/>
      <c r="AT349" s="266" t="s">
        <v>206</v>
      </c>
      <c r="AU349" s="266" t="s">
        <v>78</v>
      </c>
      <c r="AV349" s="15" t="s">
        <v>200</v>
      </c>
      <c r="AW349" s="15" t="s">
        <v>31</v>
      </c>
      <c r="AX349" s="15" t="s">
        <v>76</v>
      </c>
      <c r="AY349" s="266" t="s">
        <v>193</v>
      </c>
    </row>
    <row r="350" s="2" customFormat="1" ht="16.5" customHeight="1">
      <c r="A350" s="41"/>
      <c r="B350" s="42"/>
      <c r="C350" s="215" t="s">
        <v>390</v>
      </c>
      <c r="D350" s="215" t="s">
        <v>195</v>
      </c>
      <c r="E350" s="216" t="s">
        <v>2895</v>
      </c>
      <c r="F350" s="217" t="s">
        <v>2896</v>
      </c>
      <c r="G350" s="218" t="s">
        <v>258</v>
      </c>
      <c r="H350" s="219">
        <v>716.27999999999997</v>
      </c>
      <c r="I350" s="220"/>
      <c r="J350" s="221">
        <f>ROUND(I350*H350,2)</f>
        <v>0</v>
      </c>
      <c r="K350" s="217" t="s">
        <v>199</v>
      </c>
      <c r="L350" s="47"/>
      <c r="M350" s="222" t="s">
        <v>19</v>
      </c>
      <c r="N350" s="223" t="s">
        <v>40</v>
      </c>
      <c r="O350" s="87"/>
      <c r="P350" s="224">
        <f>O350*H350</f>
        <v>0</v>
      </c>
      <c r="Q350" s="224">
        <v>0</v>
      </c>
      <c r="R350" s="224">
        <f>Q350*H350</f>
        <v>0</v>
      </c>
      <c r="S350" s="224">
        <v>0</v>
      </c>
      <c r="T350" s="225">
        <f>S350*H350</f>
        <v>0</v>
      </c>
      <c r="U350" s="41"/>
      <c r="V350" s="41"/>
      <c r="W350" s="41"/>
      <c r="X350" s="41"/>
      <c r="Y350" s="41"/>
      <c r="Z350" s="41"/>
      <c r="AA350" s="41"/>
      <c r="AB350" s="41"/>
      <c r="AC350" s="41"/>
      <c r="AD350" s="41"/>
      <c r="AE350" s="41"/>
      <c r="AR350" s="226" t="s">
        <v>200</v>
      </c>
      <c r="AT350" s="226" t="s">
        <v>195</v>
      </c>
      <c r="AU350" s="226" t="s">
        <v>78</v>
      </c>
      <c r="AY350" s="20" t="s">
        <v>193</v>
      </c>
      <c r="BE350" s="227">
        <f>IF(N350="základní",J350,0)</f>
        <v>0</v>
      </c>
      <c r="BF350" s="227">
        <f>IF(N350="snížená",J350,0)</f>
        <v>0</v>
      </c>
      <c r="BG350" s="227">
        <f>IF(N350="zákl. přenesená",J350,0)</f>
        <v>0</v>
      </c>
      <c r="BH350" s="227">
        <f>IF(N350="sníž. přenesená",J350,0)</f>
        <v>0</v>
      </c>
      <c r="BI350" s="227">
        <f>IF(N350="nulová",J350,0)</f>
        <v>0</v>
      </c>
      <c r="BJ350" s="20" t="s">
        <v>76</v>
      </c>
      <c r="BK350" s="227">
        <f>ROUND(I350*H350,2)</f>
        <v>0</v>
      </c>
      <c r="BL350" s="20" t="s">
        <v>200</v>
      </c>
      <c r="BM350" s="226" t="s">
        <v>2897</v>
      </c>
    </row>
    <row r="351" s="2" customFormat="1">
      <c r="A351" s="41"/>
      <c r="B351" s="42"/>
      <c r="C351" s="43"/>
      <c r="D351" s="228" t="s">
        <v>202</v>
      </c>
      <c r="E351" s="43"/>
      <c r="F351" s="229" t="s">
        <v>2898</v>
      </c>
      <c r="G351" s="43"/>
      <c r="H351" s="43"/>
      <c r="I351" s="230"/>
      <c r="J351" s="43"/>
      <c r="K351" s="43"/>
      <c r="L351" s="47"/>
      <c r="M351" s="231"/>
      <c r="N351" s="232"/>
      <c r="O351" s="87"/>
      <c r="P351" s="87"/>
      <c r="Q351" s="87"/>
      <c r="R351" s="87"/>
      <c r="S351" s="87"/>
      <c r="T351" s="88"/>
      <c r="U351" s="41"/>
      <c r="V351" s="41"/>
      <c r="W351" s="41"/>
      <c r="X351" s="41"/>
      <c r="Y351" s="41"/>
      <c r="Z351" s="41"/>
      <c r="AA351" s="41"/>
      <c r="AB351" s="41"/>
      <c r="AC351" s="41"/>
      <c r="AD351" s="41"/>
      <c r="AE351" s="41"/>
      <c r="AT351" s="20" t="s">
        <v>202</v>
      </c>
      <c r="AU351" s="20" t="s">
        <v>78</v>
      </c>
    </row>
    <row r="352" s="2" customFormat="1">
      <c r="A352" s="41"/>
      <c r="B352" s="42"/>
      <c r="C352" s="43"/>
      <c r="D352" s="233" t="s">
        <v>204</v>
      </c>
      <c r="E352" s="43"/>
      <c r="F352" s="234" t="s">
        <v>2899</v>
      </c>
      <c r="G352" s="43"/>
      <c r="H352" s="43"/>
      <c r="I352" s="230"/>
      <c r="J352" s="43"/>
      <c r="K352" s="43"/>
      <c r="L352" s="47"/>
      <c r="M352" s="231"/>
      <c r="N352" s="232"/>
      <c r="O352" s="87"/>
      <c r="P352" s="87"/>
      <c r="Q352" s="87"/>
      <c r="R352" s="87"/>
      <c r="S352" s="87"/>
      <c r="T352" s="88"/>
      <c r="U352" s="41"/>
      <c r="V352" s="41"/>
      <c r="W352" s="41"/>
      <c r="X352" s="41"/>
      <c r="Y352" s="41"/>
      <c r="Z352" s="41"/>
      <c r="AA352" s="41"/>
      <c r="AB352" s="41"/>
      <c r="AC352" s="41"/>
      <c r="AD352" s="41"/>
      <c r="AE352" s="41"/>
      <c r="AT352" s="20" t="s">
        <v>204</v>
      </c>
      <c r="AU352" s="20" t="s">
        <v>78</v>
      </c>
    </row>
    <row r="353" s="2" customFormat="1" ht="16.5" customHeight="1">
      <c r="A353" s="41"/>
      <c r="B353" s="42"/>
      <c r="C353" s="215" t="s">
        <v>397</v>
      </c>
      <c r="D353" s="215" t="s">
        <v>195</v>
      </c>
      <c r="E353" s="216" t="s">
        <v>2900</v>
      </c>
      <c r="F353" s="217" t="s">
        <v>2901</v>
      </c>
      <c r="G353" s="218" t="s">
        <v>248</v>
      </c>
      <c r="H353" s="219">
        <v>33.298999999999999</v>
      </c>
      <c r="I353" s="220"/>
      <c r="J353" s="221">
        <f>ROUND(I353*H353,2)</f>
        <v>0</v>
      </c>
      <c r="K353" s="217" t="s">
        <v>199</v>
      </c>
      <c r="L353" s="47"/>
      <c r="M353" s="222" t="s">
        <v>19</v>
      </c>
      <c r="N353" s="223" t="s">
        <v>40</v>
      </c>
      <c r="O353" s="87"/>
      <c r="P353" s="224">
        <f>O353*H353</f>
        <v>0</v>
      </c>
      <c r="Q353" s="224">
        <v>1.0606207999999999</v>
      </c>
      <c r="R353" s="224">
        <f>Q353*H353</f>
        <v>35.317612019199998</v>
      </c>
      <c r="S353" s="224">
        <v>0</v>
      </c>
      <c r="T353" s="225">
        <f>S353*H353</f>
        <v>0</v>
      </c>
      <c r="U353" s="41"/>
      <c r="V353" s="41"/>
      <c r="W353" s="41"/>
      <c r="X353" s="41"/>
      <c r="Y353" s="41"/>
      <c r="Z353" s="41"/>
      <c r="AA353" s="41"/>
      <c r="AB353" s="41"/>
      <c r="AC353" s="41"/>
      <c r="AD353" s="41"/>
      <c r="AE353" s="41"/>
      <c r="AR353" s="226" t="s">
        <v>200</v>
      </c>
      <c r="AT353" s="226" t="s">
        <v>195</v>
      </c>
      <c r="AU353" s="226" t="s">
        <v>78</v>
      </c>
      <c r="AY353" s="20" t="s">
        <v>193</v>
      </c>
      <c r="BE353" s="227">
        <f>IF(N353="základní",J353,0)</f>
        <v>0</v>
      </c>
      <c r="BF353" s="227">
        <f>IF(N353="snížená",J353,0)</f>
        <v>0</v>
      </c>
      <c r="BG353" s="227">
        <f>IF(N353="zákl. přenesená",J353,0)</f>
        <v>0</v>
      </c>
      <c r="BH353" s="227">
        <f>IF(N353="sníž. přenesená",J353,0)</f>
        <v>0</v>
      </c>
      <c r="BI353" s="227">
        <f>IF(N353="nulová",J353,0)</f>
        <v>0</v>
      </c>
      <c r="BJ353" s="20" t="s">
        <v>76</v>
      </c>
      <c r="BK353" s="227">
        <f>ROUND(I353*H353,2)</f>
        <v>0</v>
      </c>
      <c r="BL353" s="20" t="s">
        <v>200</v>
      </c>
      <c r="BM353" s="226" t="s">
        <v>2902</v>
      </c>
    </row>
    <row r="354" s="2" customFormat="1">
      <c r="A354" s="41"/>
      <c r="B354" s="42"/>
      <c r="C354" s="43"/>
      <c r="D354" s="228" t="s">
        <v>202</v>
      </c>
      <c r="E354" s="43"/>
      <c r="F354" s="229" t="s">
        <v>2903</v>
      </c>
      <c r="G354" s="43"/>
      <c r="H354" s="43"/>
      <c r="I354" s="230"/>
      <c r="J354" s="43"/>
      <c r="K354" s="43"/>
      <c r="L354" s="47"/>
      <c r="M354" s="231"/>
      <c r="N354" s="232"/>
      <c r="O354" s="87"/>
      <c r="P354" s="87"/>
      <c r="Q354" s="87"/>
      <c r="R354" s="87"/>
      <c r="S354" s="87"/>
      <c r="T354" s="88"/>
      <c r="U354" s="41"/>
      <c r="V354" s="41"/>
      <c r="W354" s="41"/>
      <c r="X354" s="41"/>
      <c r="Y354" s="41"/>
      <c r="Z354" s="41"/>
      <c r="AA354" s="41"/>
      <c r="AB354" s="41"/>
      <c r="AC354" s="41"/>
      <c r="AD354" s="41"/>
      <c r="AE354" s="41"/>
      <c r="AT354" s="20" t="s">
        <v>202</v>
      </c>
      <c r="AU354" s="20" t="s">
        <v>78</v>
      </c>
    </row>
    <row r="355" s="2" customFormat="1">
      <c r="A355" s="41"/>
      <c r="B355" s="42"/>
      <c r="C355" s="43"/>
      <c r="D355" s="233" t="s">
        <v>204</v>
      </c>
      <c r="E355" s="43"/>
      <c r="F355" s="234" t="s">
        <v>2904</v>
      </c>
      <c r="G355" s="43"/>
      <c r="H355" s="43"/>
      <c r="I355" s="230"/>
      <c r="J355" s="43"/>
      <c r="K355" s="43"/>
      <c r="L355" s="47"/>
      <c r="M355" s="231"/>
      <c r="N355" s="232"/>
      <c r="O355" s="87"/>
      <c r="P355" s="87"/>
      <c r="Q355" s="87"/>
      <c r="R355" s="87"/>
      <c r="S355" s="87"/>
      <c r="T355" s="88"/>
      <c r="U355" s="41"/>
      <c r="V355" s="41"/>
      <c r="W355" s="41"/>
      <c r="X355" s="41"/>
      <c r="Y355" s="41"/>
      <c r="Z355" s="41"/>
      <c r="AA355" s="41"/>
      <c r="AB355" s="41"/>
      <c r="AC355" s="41"/>
      <c r="AD355" s="41"/>
      <c r="AE355" s="41"/>
      <c r="AT355" s="20" t="s">
        <v>204</v>
      </c>
      <c r="AU355" s="20" t="s">
        <v>78</v>
      </c>
    </row>
    <row r="356" s="13" customFormat="1">
      <c r="A356" s="13"/>
      <c r="B356" s="235"/>
      <c r="C356" s="236"/>
      <c r="D356" s="228" t="s">
        <v>206</v>
      </c>
      <c r="E356" s="237" t="s">
        <v>19</v>
      </c>
      <c r="F356" s="238" t="s">
        <v>279</v>
      </c>
      <c r="G356" s="236"/>
      <c r="H356" s="237" t="s">
        <v>19</v>
      </c>
      <c r="I356" s="239"/>
      <c r="J356" s="236"/>
      <c r="K356" s="236"/>
      <c r="L356" s="240"/>
      <c r="M356" s="241"/>
      <c r="N356" s="242"/>
      <c r="O356" s="242"/>
      <c r="P356" s="242"/>
      <c r="Q356" s="242"/>
      <c r="R356" s="242"/>
      <c r="S356" s="242"/>
      <c r="T356" s="243"/>
      <c r="U356" s="13"/>
      <c r="V356" s="13"/>
      <c r="W356" s="13"/>
      <c r="X356" s="13"/>
      <c r="Y356" s="13"/>
      <c r="Z356" s="13"/>
      <c r="AA356" s="13"/>
      <c r="AB356" s="13"/>
      <c r="AC356" s="13"/>
      <c r="AD356" s="13"/>
      <c r="AE356" s="13"/>
      <c r="AT356" s="244" t="s">
        <v>206</v>
      </c>
      <c r="AU356" s="244" t="s">
        <v>78</v>
      </c>
      <c r="AV356" s="13" t="s">
        <v>76</v>
      </c>
      <c r="AW356" s="13" t="s">
        <v>31</v>
      </c>
      <c r="AX356" s="13" t="s">
        <v>69</v>
      </c>
      <c r="AY356" s="244" t="s">
        <v>193</v>
      </c>
    </row>
    <row r="357" s="13" customFormat="1">
      <c r="A357" s="13"/>
      <c r="B357" s="235"/>
      <c r="C357" s="236"/>
      <c r="D357" s="228" t="s">
        <v>206</v>
      </c>
      <c r="E357" s="237" t="s">
        <v>19</v>
      </c>
      <c r="F357" s="238" t="s">
        <v>2848</v>
      </c>
      <c r="G357" s="236"/>
      <c r="H357" s="237" t="s">
        <v>19</v>
      </c>
      <c r="I357" s="239"/>
      <c r="J357" s="236"/>
      <c r="K357" s="236"/>
      <c r="L357" s="240"/>
      <c r="M357" s="241"/>
      <c r="N357" s="242"/>
      <c r="O357" s="242"/>
      <c r="P357" s="242"/>
      <c r="Q357" s="242"/>
      <c r="R357" s="242"/>
      <c r="S357" s="242"/>
      <c r="T357" s="243"/>
      <c r="U357" s="13"/>
      <c r="V357" s="13"/>
      <c r="W357" s="13"/>
      <c r="X357" s="13"/>
      <c r="Y357" s="13"/>
      <c r="Z357" s="13"/>
      <c r="AA357" s="13"/>
      <c r="AB357" s="13"/>
      <c r="AC357" s="13"/>
      <c r="AD357" s="13"/>
      <c r="AE357" s="13"/>
      <c r="AT357" s="244" t="s">
        <v>206</v>
      </c>
      <c r="AU357" s="244" t="s">
        <v>78</v>
      </c>
      <c r="AV357" s="13" t="s">
        <v>76</v>
      </c>
      <c r="AW357" s="13" t="s">
        <v>31</v>
      </c>
      <c r="AX357" s="13" t="s">
        <v>69</v>
      </c>
      <c r="AY357" s="244" t="s">
        <v>193</v>
      </c>
    </row>
    <row r="358" s="14" customFormat="1">
      <c r="A358" s="14"/>
      <c r="B358" s="245"/>
      <c r="C358" s="246"/>
      <c r="D358" s="228" t="s">
        <v>206</v>
      </c>
      <c r="E358" s="247" t="s">
        <v>19</v>
      </c>
      <c r="F358" s="248" t="s">
        <v>2905</v>
      </c>
      <c r="G358" s="246"/>
      <c r="H358" s="249">
        <v>30.920999999999999</v>
      </c>
      <c r="I358" s="250"/>
      <c r="J358" s="246"/>
      <c r="K358" s="246"/>
      <c r="L358" s="251"/>
      <c r="M358" s="252"/>
      <c r="N358" s="253"/>
      <c r="O358" s="253"/>
      <c r="P358" s="253"/>
      <c r="Q358" s="253"/>
      <c r="R358" s="253"/>
      <c r="S358" s="253"/>
      <c r="T358" s="254"/>
      <c r="U358" s="14"/>
      <c r="V358" s="14"/>
      <c r="W358" s="14"/>
      <c r="X358" s="14"/>
      <c r="Y358" s="14"/>
      <c r="Z358" s="14"/>
      <c r="AA358" s="14"/>
      <c r="AB358" s="14"/>
      <c r="AC358" s="14"/>
      <c r="AD358" s="14"/>
      <c r="AE358" s="14"/>
      <c r="AT358" s="255" t="s">
        <v>206</v>
      </c>
      <c r="AU358" s="255" t="s">
        <v>78</v>
      </c>
      <c r="AV358" s="14" t="s">
        <v>78</v>
      </c>
      <c r="AW358" s="14" t="s">
        <v>31</v>
      </c>
      <c r="AX358" s="14" t="s">
        <v>69</v>
      </c>
      <c r="AY358" s="255" t="s">
        <v>193</v>
      </c>
    </row>
    <row r="359" s="13" customFormat="1">
      <c r="A359" s="13"/>
      <c r="B359" s="235"/>
      <c r="C359" s="236"/>
      <c r="D359" s="228" t="s">
        <v>206</v>
      </c>
      <c r="E359" s="237" t="s">
        <v>19</v>
      </c>
      <c r="F359" s="238" t="s">
        <v>2705</v>
      </c>
      <c r="G359" s="236"/>
      <c r="H359" s="237" t="s">
        <v>19</v>
      </c>
      <c r="I359" s="239"/>
      <c r="J359" s="236"/>
      <c r="K359" s="236"/>
      <c r="L359" s="240"/>
      <c r="M359" s="241"/>
      <c r="N359" s="242"/>
      <c r="O359" s="242"/>
      <c r="P359" s="242"/>
      <c r="Q359" s="242"/>
      <c r="R359" s="242"/>
      <c r="S359" s="242"/>
      <c r="T359" s="243"/>
      <c r="U359" s="13"/>
      <c r="V359" s="13"/>
      <c r="W359" s="13"/>
      <c r="X359" s="13"/>
      <c r="Y359" s="13"/>
      <c r="Z359" s="13"/>
      <c r="AA359" s="13"/>
      <c r="AB359" s="13"/>
      <c r="AC359" s="13"/>
      <c r="AD359" s="13"/>
      <c r="AE359" s="13"/>
      <c r="AT359" s="244" t="s">
        <v>206</v>
      </c>
      <c r="AU359" s="244" t="s">
        <v>78</v>
      </c>
      <c r="AV359" s="13" t="s">
        <v>76</v>
      </c>
      <c r="AW359" s="13" t="s">
        <v>31</v>
      </c>
      <c r="AX359" s="13" t="s">
        <v>69</v>
      </c>
      <c r="AY359" s="244" t="s">
        <v>193</v>
      </c>
    </row>
    <row r="360" s="14" customFormat="1">
      <c r="A360" s="14"/>
      <c r="B360" s="245"/>
      <c r="C360" s="246"/>
      <c r="D360" s="228" t="s">
        <v>206</v>
      </c>
      <c r="E360" s="247" t="s">
        <v>19</v>
      </c>
      <c r="F360" s="248" t="s">
        <v>2906</v>
      </c>
      <c r="G360" s="246"/>
      <c r="H360" s="249">
        <v>0.34799999999999998</v>
      </c>
      <c r="I360" s="250"/>
      <c r="J360" s="246"/>
      <c r="K360" s="246"/>
      <c r="L360" s="251"/>
      <c r="M360" s="252"/>
      <c r="N360" s="253"/>
      <c r="O360" s="253"/>
      <c r="P360" s="253"/>
      <c r="Q360" s="253"/>
      <c r="R360" s="253"/>
      <c r="S360" s="253"/>
      <c r="T360" s="254"/>
      <c r="U360" s="14"/>
      <c r="V360" s="14"/>
      <c r="W360" s="14"/>
      <c r="X360" s="14"/>
      <c r="Y360" s="14"/>
      <c r="Z360" s="14"/>
      <c r="AA360" s="14"/>
      <c r="AB360" s="14"/>
      <c r="AC360" s="14"/>
      <c r="AD360" s="14"/>
      <c r="AE360" s="14"/>
      <c r="AT360" s="255" t="s">
        <v>206</v>
      </c>
      <c r="AU360" s="255" t="s">
        <v>78</v>
      </c>
      <c r="AV360" s="14" t="s">
        <v>78</v>
      </c>
      <c r="AW360" s="14" t="s">
        <v>31</v>
      </c>
      <c r="AX360" s="14" t="s">
        <v>69</v>
      </c>
      <c r="AY360" s="255" t="s">
        <v>193</v>
      </c>
    </row>
    <row r="361" s="13" customFormat="1">
      <c r="A361" s="13"/>
      <c r="B361" s="235"/>
      <c r="C361" s="236"/>
      <c r="D361" s="228" t="s">
        <v>206</v>
      </c>
      <c r="E361" s="237" t="s">
        <v>19</v>
      </c>
      <c r="F361" s="238" t="s">
        <v>1650</v>
      </c>
      <c r="G361" s="236"/>
      <c r="H361" s="237" t="s">
        <v>19</v>
      </c>
      <c r="I361" s="239"/>
      <c r="J361" s="236"/>
      <c r="K361" s="236"/>
      <c r="L361" s="240"/>
      <c r="M361" s="241"/>
      <c r="N361" s="242"/>
      <c r="O361" s="242"/>
      <c r="P361" s="242"/>
      <c r="Q361" s="242"/>
      <c r="R361" s="242"/>
      <c r="S361" s="242"/>
      <c r="T361" s="243"/>
      <c r="U361" s="13"/>
      <c r="V361" s="13"/>
      <c r="W361" s="13"/>
      <c r="X361" s="13"/>
      <c r="Y361" s="13"/>
      <c r="Z361" s="13"/>
      <c r="AA361" s="13"/>
      <c r="AB361" s="13"/>
      <c r="AC361" s="13"/>
      <c r="AD361" s="13"/>
      <c r="AE361" s="13"/>
      <c r="AT361" s="244" t="s">
        <v>206</v>
      </c>
      <c r="AU361" s="244" t="s">
        <v>78</v>
      </c>
      <c r="AV361" s="13" t="s">
        <v>76</v>
      </c>
      <c r="AW361" s="13" t="s">
        <v>31</v>
      </c>
      <c r="AX361" s="13" t="s">
        <v>69</v>
      </c>
      <c r="AY361" s="244" t="s">
        <v>193</v>
      </c>
    </row>
    <row r="362" s="14" customFormat="1">
      <c r="A362" s="14"/>
      <c r="B362" s="245"/>
      <c r="C362" s="246"/>
      <c r="D362" s="228" t="s">
        <v>206</v>
      </c>
      <c r="E362" s="247" t="s">
        <v>19</v>
      </c>
      <c r="F362" s="248" t="s">
        <v>2907</v>
      </c>
      <c r="G362" s="246"/>
      <c r="H362" s="249">
        <v>2.0299999999999998</v>
      </c>
      <c r="I362" s="250"/>
      <c r="J362" s="246"/>
      <c r="K362" s="246"/>
      <c r="L362" s="251"/>
      <c r="M362" s="252"/>
      <c r="N362" s="253"/>
      <c r="O362" s="253"/>
      <c r="P362" s="253"/>
      <c r="Q362" s="253"/>
      <c r="R362" s="253"/>
      <c r="S362" s="253"/>
      <c r="T362" s="254"/>
      <c r="U362" s="14"/>
      <c r="V362" s="14"/>
      <c r="W362" s="14"/>
      <c r="X362" s="14"/>
      <c r="Y362" s="14"/>
      <c r="Z362" s="14"/>
      <c r="AA362" s="14"/>
      <c r="AB362" s="14"/>
      <c r="AC362" s="14"/>
      <c r="AD362" s="14"/>
      <c r="AE362" s="14"/>
      <c r="AT362" s="255" t="s">
        <v>206</v>
      </c>
      <c r="AU362" s="255" t="s">
        <v>78</v>
      </c>
      <c r="AV362" s="14" t="s">
        <v>78</v>
      </c>
      <c r="AW362" s="14" t="s">
        <v>31</v>
      </c>
      <c r="AX362" s="14" t="s">
        <v>69</v>
      </c>
      <c r="AY362" s="255" t="s">
        <v>193</v>
      </c>
    </row>
    <row r="363" s="15" customFormat="1">
      <c r="A363" s="15"/>
      <c r="B363" s="256"/>
      <c r="C363" s="257"/>
      <c r="D363" s="228" t="s">
        <v>206</v>
      </c>
      <c r="E363" s="258" t="s">
        <v>19</v>
      </c>
      <c r="F363" s="259" t="s">
        <v>218</v>
      </c>
      <c r="G363" s="257"/>
      <c r="H363" s="260">
        <v>33.298999999999999</v>
      </c>
      <c r="I363" s="261"/>
      <c r="J363" s="257"/>
      <c r="K363" s="257"/>
      <c r="L363" s="262"/>
      <c r="M363" s="263"/>
      <c r="N363" s="264"/>
      <c r="O363" s="264"/>
      <c r="P363" s="264"/>
      <c r="Q363" s="264"/>
      <c r="R363" s="264"/>
      <c r="S363" s="264"/>
      <c r="T363" s="265"/>
      <c r="U363" s="15"/>
      <c r="V363" s="15"/>
      <c r="W363" s="15"/>
      <c r="X363" s="15"/>
      <c r="Y363" s="15"/>
      <c r="Z363" s="15"/>
      <c r="AA363" s="15"/>
      <c r="AB363" s="15"/>
      <c r="AC363" s="15"/>
      <c r="AD363" s="15"/>
      <c r="AE363" s="15"/>
      <c r="AT363" s="266" t="s">
        <v>206</v>
      </c>
      <c r="AU363" s="266" t="s">
        <v>78</v>
      </c>
      <c r="AV363" s="15" t="s">
        <v>200</v>
      </c>
      <c r="AW363" s="15" t="s">
        <v>31</v>
      </c>
      <c r="AX363" s="15" t="s">
        <v>76</v>
      </c>
      <c r="AY363" s="266" t="s">
        <v>193</v>
      </c>
    </row>
    <row r="364" s="2" customFormat="1" ht="16.5" customHeight="1">
      <c r="A364" s="41"/>
      <c r="B364" s="42"/>
      <c r="C364" s="215" t="s">
        <v>405</v>
      </c>
      <c r="D364" s="215" t="s">
        <v>195</v>
      </c>
      <c r="E364" s="216" t="s">
        <v>2908</v>
      </c>
      <c r="F364" s="217" t="s">
        <v>2909</v>
      </c>
      <c r="G364" s="218" t="s">
        <v>198</v>
      </c>
      <c r="H364" s="219">
        <v>0.81499999999999995</v>
      </c>
      <c r="I364" s="220"/>
      <c r="J364" s="221">
        <f>ROUND(I364*H364,2)</f>
        <v>0</v>
      </c>
      <c r="K364" s="217" t="s">
        <v>199</v>
      </c>
      <c r="L364" s="47"/>
      <c r="M364" s="222" t="s">
        <v>19</v>
      </c>
      <c r="N364" s="223" t="s">
        <v>40</v>
      </c>
      <c r="O364" s="87"/>
      <c r="P364" s="224">
        <f>O364*H364</f>
        <v>0</v>
      </c>
      <c r="Q364" s="224">
        <v>2.5018699999999998</v>
      </c>
      <c r="R364" s="224">
        <f>Q364*H364</f>
        <v>2.0390240499999996</v>
      </c>
      <c r="S364" s="224">
        <v>0</v>
      </c>
      <c r="T364" s="225">
        <f>S364*H364</f>
        <v>0</v>
      </c>
      <c r="U364" s="41"/>
      <c r="V364" s="41"/>
      <c r="W364" s="41"/>
      <c r="X364" s="41"/>
      <c r="Y364" s="41"/>
      <c r="Z364" s="41"/>
      <c r="AA364" s="41"/>
      <c r="AB364" s="41"/>
      <c r="AC364" s="41"/>
      <c r="AD364" s="41"/>
      <c r="AE364" s="41"/>
      <c r="AR364" s="226" t="s">
        <v>200</v>
      </c>
      <c r="AT364" s="226" t="s">
        <v>195</v>
      </c>
      <c r="AU364" s="226" t="s">
        <v>78</v>
      </c>
      <c r="AY364" s="20" t="s">
        <v>193</v>
      </c>
      <c r="BE364" s="227">
        <f>IF(N364="základní",J364,0)</f>
        <v>0</v>
      </c>
      <c r="BF364" s="227">
        <f>IF(N364="snížená",J364,0)</f>
        <v>0</v>
      </c>
      <c r="BG364" s="227">
        <f>IF(N364="zákl. přenesená",J364,0)</f>
        <v>0</v>
      </c>
      <c r="BH364" s="227">
        <f>IF(N364="sníž. přenesená",J364,0)</f>
        <v>0</v>
      </c>
      <c r="BI364" s="227">
        <f>IF(N364="nulová",J364,0)</f>
        <v>0</v>
      </c>
      <c r="BJ364" s="20" t="s">
        <v>76</v>
      </c>
      <c r="BK364" s="227">
        <f>ROUND(I364*H364,2)</f>
        <v>0</v>
      </c>
      <c r="BL364" s="20" t="s">
        <v>200</v>
      </c>
      <c r="BM364" s="226" t="s">
        <v>2910</v>
      </c>
    </row>
    <row r="365" s="2" customFormat="1">
      <c r="A365" s="41"/>
      <c r="B365" s="42"/>
      <c r="C365" s="43"/>
      <c r="D365" s="228" t="s">
        <v>202</v>
      </c>
      <c r="E365" s="43"/>
      <c r="F365" s="229" t="s">
        <v>2911</v>
      </c>
      <c r="G365" s="43"/>
      <c r="H365" s="43"/>
      <c r="I365" s="230"/>
      <c r="J365" s="43"/>
      <c r="K365" s="43"/>
      <c r="L365" s="47"/>
      <c r="M365" s="231"/>
      <c r="N365" s="232"/>
      <c r="O365" s="87"/>
      <c r="P365" s="87"/>
      <c r="Q365" s="87"/>
      <c r="R365" s="87"/>
      <c r="S365" s="87"/>
      <c r="T365" s="88"/>
      <c r="U365" s="41"/>
      <c r="V365" s="41"/>
      <c r="W365" s="41"/>
      <c r="X365" s="41"/>
      <c r="Y365" s="41"/>
      <c r="Z365" s="41"/>
      <c r="AA365" s="41"/>
      <c r="AB365" s="41"/>
      <c r="AC365" s="41"/>
      <c r="AD365" s="41"/>
      <c r="AE365" s="41"/>
      <c r="AT365" s="20" t="s">
        <v>202</v>
      </c>
      <c r="AU365" s="20" t="s">
        <v>78</v>
      </c>
    </row>
    <row r="366" s="2" customFormat="1">
      <c r="A366" s="41"/>
      <c r="B366" s="42"/>
      <c r="C366" s="43"/>
      <c r="D366" s="233" t="s">
        <v>204</v>
      </c>
      <c r="E366" s="43"/>
      <c r="F366" s="234" t="s">
        <v>2912</v>
      </c>
      <c r="G366" s="43"/>
      <c r="H366" s="43"/>
      <c r="I366" s="230"/>
      <c r="J366" s="43"/>
      <c r="K366" s="43"/>
      <c r="L366" s="47"/>
      <c r="M366" s="231"/>
      <c r="N366" s="232"/>
      <c r="O366" s="87"/>
      <c r="P366" s="87"/>
      <c r="Q366" s="87"/>
      <c r="R366" s="87"/>
      <c r="S366" s="87"/>
      <c r="T366" s="88"/>
      <c r="U366" s="41"/>
      <c r="V366" s="41"/>
      <c r="W366" s="41"/>
      <c r="X366" s="41"/>
      <c r="Y366" s="41"/>
      <c r="Z366" s="41"/>
      <c r="AA366" s="41"/>
      <c r="AB366" s="41"/>
      <c r="AC366" s="41"/>
      <c r="AD366" s="41"/>
      <c r="AE366" s="41"/>
      <c r="AT366" s="20" t="s">
        <v>204</v>
      </c>
      <c r="AU366" s="20" t="s">
        <v>78</v>
      </c>
    </row>
    <row r="367" s="13" customFormat="1">
      <c r="A367" s="13"/>
      <c r="B367" s="235"/>
      <c r="C367" s="236"/>
      <c r="D367" s="228" t="s">
        <v>206</v>
      </c>
      <c r="E367" s="237" t="s">
        <v>19</v>
      </c>
      <c r="F367" s="238" t="s">
        <v>279</v>
      </c>
      <c r="G367" s="236"/>
      <c r="H367" s="237" t="s">
        <v>19</v>
      </c>
      <c r="I367" s="239"/>
      <c r="J367" s="236"/>
      <c r="K367" s="236"/>
      <c r="L367" s="240"/>
      <c r="M367" s="241"/>
      <c r="N367" s="242"/>
      <c r="O367" s="242"/>
      <c r="P367" s="242"/>
      <c r="Q367" s="242"/>
      <c r="R367" s="242"/>
      <c r="S367" s="242"/>
      <c r="T367" s="243"/>
      <c r="U367" s="13"/>
      <c r="V367" s="13"/>
      <c r="W367" s="13"/>
      <c r="X367" s="13"/>
      <c r="Y367" s="13"/>
      <c r="Z367" s="13"/>
      <c r="AA367" s="13"/>
      <c r="AB367" s="13"/>
      <c r="AC367" s="13"/>
      <c r="AD367" s="13"/>
      <c r="AE367" s="13"/>
      <c r="AT367" s="244" t="s">
        <v>206</v>
      </c>
      <c r="AU367" s="244" t="s">
        <v>78</v>
      </c>
      <c r="AV367" s="13" t="s">
        <v>76</v>
      </c>
      <c r="AW367" s="13" t="s">
        <v>31</v>
      </c>
      <c r="AX367" s="13" t="s">
        <v>69</v>
      </c>
      <c r="AY367" s="244" t="s">
        <v>193</v>
      </c>
    </row>
    <row r="368" s="13" customFormat="1">
      <c r="A368" s="13"/>
      <c r="B368" s="235"/>
      <c r="C368" s="236"/>
      <c r="D368" s="228" t="s">
        <v>206</v>
      </c>
      <c r="E368" s="237" t="s">
        <v>19</v>
      </c>
      <c r="F368" s="238" t="s">
        <v>1650</v>
      </c>
      <c r="G368" s="236"/>
      <c r="H368" s="237" t="s">
        <v>19</v>
      </c>
      <c r="I368" s="239"/>
      <c r="J368" s="236"/>
      <c r="K368" s="236"/>
      <c r="L368" s="240"/>
      <c r="M368" s="241"/>
      <c r="N368" s="242"/>
      <c r="O368" s="242"/>
      <c r="P368" s="242"/>
      <c r="Q368" s="242"/>
      <c r="R368" s="242"/>
      <c r="S368" s="242"/>
      <c r="T368" s="243"/>
      <c r="U368" s="13"/>
      <c r="V368" s="13"/>
      <c r="W368" s="13"/>
      <c r="X368" s="13"/>
      <c r="Y368" s="13"/>
      <c r="Z368" s="13"/>
      <c r="AA368" s="13"/>
      <c r="AB368" s="13"/>
      <c r="AC368" s="13"/>
      <c r="AD368" s="13"/>
      <c r="AE368" s="13"/>
      <c r="AT368" s="244" t="s">
        <v>206</v>
      </c>
      <c r="AU368" s="244" t="s">
        <v>78</v>
      </c>
      <c r="AV368" s="13" t="s">
        <v>76</v>
      </c>
      <c r="AW368" s="13" t="s">
        <v>31</v>
      </c>
      <c r="AX368" s="13" t="s">
        <v>69</v>
      </c>
      <c r="AY368" s="244" t="s">
        <v>193</v>
      </c>
    </row>
    <row r="369" s="14" customFormat="1">
      <c r="A369" s="14"/>
      <c r="B369" s="245"/>
      <c r="C369" s="246"/>
      <c r="D369" s="228" t="s">
        <v>206</v>
      </c>
      <c r="E369" s="247" t="s">
        <v>19</v>
      </c>
      <c r="F369" s="248" t="s">
        <v>2913</v>
      </c>
      <c r="G369" s="246"/>
      <c r="H369" s="249">
        <v>0.40000000000000002</v>
      </c>
      <c r="I369" s="250"/>
      <c r="J369" s="246"/>
      <c r="K369" s="246"/>
      <c r="L369" s="251"/>
      <c r="M369" s="252"/>
      <c r="N369" s="253"/>
      <c r="O369" s="253"/>
      <c r="P369" s="253"/>
      <c r="Q369" s="253"/>
      <c r="R369" s="253"/>
      <c r="S369" s="253"/>
      <c r="T369" s="254"/>
      <c r="U369" s="14"/>
      <c r="V369" s="14"/>
      <c r="W369" s="14"/>
      <c r="X369" s="14"/>
      <c r="Y369" s="14"/>
      <c r="Z369" s="14"/>
      <c r="AA369" s="14"/>
      <c r="AB369" s="14"/>
      <c r="AC369" s="14"/>
      <c r="AD369" s="14"/>
      <c r="AE369" s="14"/>
      <c r="AT369" s="255" t="s">
        <v>206</v>
      </c>
      <c r="AU369" s="255" t="s">
        <v>78</v>
      </c>
      <c r="AV369" s="14" t="s">
        <v>78</v>
      </c>
      <c r="AW369" s="14" t="s">
        <v>31</v>
      </c>
      <c r="AX369" s="14" t="s">
        <v>69</v>
      </c>
      <c r="AY369" s="255" t="s">
        <v>193</v>
      </c>
    </row>
    <row r="370" s="13" customFormat="1">
      <c r="A370" s="13"/>
      <c r="B370" s="235"/>
      <c r="C370" s="236"/>
      <c r="D370" s="228" t="s">
        <v>206</v>
      </c>
      <c r="E370" s="237" t="s">
        <v>19</v>
      </c>
      <c r="F370" s="238" t="s">
        <v>2705</v>
      </c>
      <c r="G370" s="236"/>
      <c r="H370" s="237" t="s">
        <v>19</v>
      </c>
      <c r="I370" s="239"/>
      <c r="J370" s="236"/>
      <c r="K370" s="236"/>
      <c r="L370" s="240"/>
      <c r="M370" s="241"/>
      <c r="N370" s="242"/>
      <c r="O370" s="242"/>
      <c r="P370" s="242"/>
      <c r="Q370" s="242"/>
      <c r="R370" s="242"/>
      <c r="S370" s="242"/>
      <c r="T370" s="243"/>
      <c r="U370" s="13"/>
      <c r="V370" s="13"/>
      <c r="W370" s="13"/>
      <c r="X370" s="13"/>
      <c r="Y370" s="13"/>
      <c r="Z370" s="13"/>
      <c r="AA370" s="13"/>
      <c r="AB370" s="13"/>
      <c r="AC370" s="13"/>
      <c r="AD370" s="13"/>
      <c r="AE370" s="13"/>
      <c r="AT370" s="244" t="s">
        <v>206</v>
      </c>
      <c r="AU370" s="244" t="s">
        <v>78</v>
      </c>
      <c r="AV370" s="13" t="s">
        <v>76</v>
      </c>
      <c r="AW370" s="13" t="s">
        <v>31</v>
      </c>
      <c r="AX370" s="13" t="s">
        <v>69</v>
      </c>
      <c r="AY370" s="244" t="s">
        <v>193</v>
      </c>
    </row>
    <row r="371" s="14" customFormat="1">
      <c r="A371" s="14"/>
      <c r="B371" s="245"/>
      <c r="C371" s="246"/>
      <c r="D371" s="228" t="s">
        <v>206</v>
      </c>
      <c r="E371" s="247" t="s">
        <v>19</v>
      </c>
      <c r="F371" s="248" t="s">
        <v>2914</v>
      </c>
      <c r="G371" s="246"/>
      <c r="H371" s="249">
        <v>0.41499999999999998</v>
      </c>
      <c r="I371" s="250"/>
      <c r="J371" s="246"/>
      <c r="K371" s="246"/>
      <c r="L371" s="251"/>
      <c r="M371" s="252"/>
      <c r="N371" s="253"/>
      <c r="O371" s="253"/>
      <c r="P371" s="253"/>
      <c r="Q371" s="253"/>
      <c r="R371" s="253"/>
      <c r="S371" s="253"/>
      <c r="T371" s="254"/>
      <c r="U371" s="14"/>
      <c r="V371" s="14"/>
      <c r="W371" s="14"/>
      <c r="X371" s="14"/>
      <c r="Y371" s="14"/>
      <c r="Z371" s="14"/>
      <c r="AA371" s="14"/>
      <c r="AB371" s="14"/>
      <c r="AC371" s="14"/>
      <c r="AD371" s="14"/>
      <c r="AE371" s="14"/>
      <c r="AT371" s="255" t="s">
        <v>206</v>
      </c>
      <c r="AU371" s="255" t="s">
        <v>78</v>
      </c>
      <c r="AV371" s="14" t="s">
        <v>78</v>
      </c>
      <c r="AW371" s="14" t="s">
        <v>31</v>
      </c>
      <c r="AX371" s="14" t="s">
        <v>69</v>
      </c>
      <c r="AY371" s="255" t="s">
        <v>193</v>
      </c>
    </row>
    <row r="372" s="15" customFormat="1">
      <c r="A372" s="15"/>
      <c r="B372" s="256"/>
      <c r="C372" s="257"/>
      <c r="D372" s="228" t="s">
        <v>206</v>
      </c>
      <c r="E372" s="258" t="s">
        <v>19</v>
      </c>
      <c r="F372" s="259" t="s">
        <v>218</v>
      </c>
      <c r="G372" s="257"/>
      <c r="H372" s="260">
        <v>0.81499999999999995</v>
      </c>
      <c r="I372" s="261"/>
      <c r="J372" s="257"/>
      <c r="K372" s="257"/>
      <c r="L372" s="262"/>
      <c r="M372" s="263"/>
      <c r="N372" s="264"/>
      <c r="O372" s="264"/>
      <c r="P372" s="264"/>
      <c r="Q372" s="264"/>
      <c r="R372" s="264"/>
      <c r="S372" s="264"/>
      <c r="T372" s="265"/>
      <c r="U372" s="15"/>
      <c r="V372" s="15"/>
      <c r="W372" s="15"/>
      <c r="X372" s="15"/>
      <c r="Y372" s="15"/>
      <c r="Z372" s="15"/>
      <c r="AA372" s="15"/>
      <c r="AB372" s="15"/>
      <c r="AC372" s="15"/>
      <c r="AD372" s="15"/>
      <c r="AE372" s="15"/>
      <c r="AT372" s="266" t="s">
        <v>206</v>
      </c>
      <c r="AU372" s="266" t="s">
        <v>78</v>
      </c>
      <c r="AV372" s="15" t="s">
        <v>200</v>
      </c>
      <c r="AW372" s="15" t="s">
        <v>31</v>
      </c>
      <c r="AX372" s="15" t="s">
        <v>76</v>
      </c>
      <c r="AY372" s="266" t="s">
        <v>193</v>
      </c>
    </row>
    <row r="373" s="2" customFormat="1" ht="16.5" customHeight="1">
      <c r="A373" s="41"/>
      <c r="B373" s="42"/>
      <c r="C373" s="215" t="s">
        <v>413</v>
      </c>
      <c r="D373" s="215" t="s">
        <v>195</v>
      </c>
      <c r="E373" s="216" t="s">
        <v>2915</v>
      </c>
      <c r="F373" s="217" t="s">
        <v>2916</v>
      </c>
      <c r="G373" s="218" t="s">
        <v>198</v>
      </c>
      <c r="H373" s="219">
        <v>3.2400000000000002</v>
      </c>
      <c r="I373" s="220"/>
      <c r="J373" s="221">
        <f>ROUND(I373*H373,2)</f>
        <v>0</v>
      </c>
      <c r="K373" s="217" t="s">
        <v>19</v>
      </c>
      <c r="L373" s="47"/>
      <c r="M373" s="222" t="s">
        <v>19</v>
      </c>
      <c r="N373" s="223" t="s">
        <v>40</v>
      </c>
      <c r="O373" s="87"/>
      <c r="P373" s="224">
        <f>O373*H373</f>
        <v>0</v>
      </c>
      <c r="Q373" s="224">
        <v>0</v>
      </c>
      <c r="R373" s="224">
        <f>Q373*H373</f>
        <v>0</v>
      </c>
      <c r="S373" s="224">
        <v>0</v>
      </c>
      <c r="T373" s="225">
        <f>S373*H373</f>
        <v>0</v>
      </c>
      <c r="U373" s="41"/>
      <c r="V373" s="41"/>
      <c r="W373" s="41"/>
      <c r="X373" s="41"/>
      <c r="Y373" s="41"/>
      <c r="Z373" s="41"/>
      <c r="AA373" s="41"/>
      <c r="AB373" s="41"/>
      <c r="AC373" s="41"/>
      <c r="AD373" s="41"/>
      <c r="AE373" s="41"/>
      <c r="AR373" s="226" t="s">
        <v>200</v>
      </c>
      <c r="AT373" s="226" t="s">
        <v>195</v>
      </c>
      <c r="AU373" s="226" t="s">
        <v>78</v>
      </c>
      <c r="AY373" s="20" t="s">
        <v>193</v>
      </c>
      <c r="BE373" s="227">
        <f>IF(N373="základní",J373,0)</f>
        <v>0</v>
      </c>
      <c r="BF373" s="227">
        <f>IF(N373="snížená",J373,0)</f>
        <v>0</v>
      </c>
      <c r="BG373" s="227">
        <f>IF(N373="zákl. přenesená",J373,0)</f>
        <v>0</v>
      </c>
      <c r="BH373" s="227">
        <f>IF(N373="sníž. přenesená",J373,0)</f>
        <v>0</v>
      </c>
      <c r="BI373" s="227">
        <f>IF(N373="nulová",J373,0)</f>
        <v>0</v>
      </c>
      <c r="BJ373" s="20" t="s">
        <v>76</v>
      </c>
      <c r="BK373" s="227">
        <f>ROUND(I373*H373,2)</f>
        <v>0</v>
      </c>
      <c r="BL373" s="20" t="s">
        <v>200</v>
      </c>
      <c r="BM373" s="226" t="s">
        <v>2917</v>
      </c>
    </row>
    <row r="374" s="2" customFormat="1">
      <c r="A374" s="41"/>
      <c r="B374" s="42"/>
      <c r="C374" s="43"/>
      <c r="D374" s="228" t="s">
        <v>202</v>
      </c>
      <c r="E374" s="43"/>
      <c r="F374" s="229" t="s">
        <v>2916</v>
      </c>
      <c r="G374" s="43"/>
      <c r="H374" s="43"/>
      <c r="I374" s="230"/>
      <c r="J374" s="43"/>
      <c r="K374" s="43"/>
      <c r="L374" s="47"/>
      <c r="M374" s="231"/>
      <c r="N374" s="232"/>
      <c r="O374" s="87"/>
      <c r="P374" s="87"/>
      <c r="Q374" s="87"/>
      <c r="R374" s="87"/>
      <c r="S374" s="87"/>
      <c r="T374" s="88"/>
      <c r="U374" s="41"/>
      <c r="V374" s="41"/>
      <c r="W374" s="41"/>
      <c r="X374" s="41"/>
      <c r="Y374" s="41"/>
      <c r="Z374" s="41"/>
      <c r="AA374" s="41"/>
      <c r="AB374" s="41"/>
      <c r="AC374" s="41"/>
      <c r="AD374" s="41"/>
      <c r="AE374" s="41"/>
      <c r="AT374" s="20" t="s">
        <v>202</v>
      </c>
      <c r="AU374" s="20" t="s">
        <v>78</v>
      </c>
    </row>
    <row r="375" s="13" customFormat="1">
      <c r="A375" s="13"/>
      <c r="B375" s="235"/>
      <c r="C375" s="236"/>
      <c r="D375" s="228" t="s">
        <v>206</v>
      </c>
      <c r="E375" s="237" t="s">
        <v>19</v>
      </c>
      <c r="F375" s="238" t="s">
        <v>279</v>
      </c>
      <c r="G375" s="236"/>
      <c r="H375" s="237" t="s">
        <v>19</v>
      </c>
      <c r="I375" s="239"/>
      <c r="J375" s="236"/>
      <c r="K375" s="236"/>
      <c r="L375" s="240"/>
      <c r="M375" s="241"/>
      <c r="N375" s="242"/>
      <c r="O375" s="242"/>
      <c r="P375" s="242"/>
      <c r="Q375" s="242"/>
      <c r="R375" s="242"/>
      <c r="S375" s="242"/>
      <c r="T375" s="243"/>
      <c r="U375" s="13"/>
      <c r="V375" s="13"/>
      <c r="W375" s="13"/>
      <c r="X375" s="13"/>
      <c r="Y375" s="13"/>
      <c r="Z375" s="13"/>
      <c r="AA375" s="13"/>
      <c r="AB375" s="13"/>
      <c r="AC375" s="13"/>
      <c r="AD375" s="13"/>
      <c r="AE375" s="13"/>
      <c r="AT375" s="244" t="s">
        <v>206</v>
      </c>
      <c r="AU375" s="244" t="s">
        <v>78</v>
      </c>
      <c r="AV375" s="13" t="s">
        <v>76</v>
      </c>
      <c r="AW375" s="13" t="s">
        <v>31</v>
      </c>
      <c r="AX375" s="13" t="s">
        <v>69</v>
      </c>
      <c r="AY375" s="244" t="s">
        <v>193</v>
      </c>
    </row>
    <row r="376" s="14" customFormat="1">
      <c r="A376" s="14"/>
      <c r="B376" s="245"/>
      <c r="C376" s="246"/>
      <c r="D376" s="228" t="s">
        <v>206</v>
      </c>
      <c r="E376" s="247" t="s">
        <v>19</v>
      </c>
      <c r="F376" s="248" t="s">
        <v>2918</v>
      </c>
      <c r="G376" s="246"/>
      <c r="H376" s="249">
        <v>3.2400000000000002</v>
      </c>
      <c r="I376" s="250"/>
      <c r="J376" s="246"/>
      <c r="K376" s="246"/>
      <c r="L376" s="251"/>
      <c r="M376" s="252"/>
      <c r="N376" s="253"/>
      <c r="O376" s="253"/>
      <c r="P376" s="253"/>
      <c r="Q376" s="253"/>
      <c r="R376" s="253"/>
      <c r="S376" s="253"/>
      <c r="T376" s="254"/>
      <c r="U376" s="14"/>
      <c r="V376" s="14"/>
      <c r="W376" s="14"/>
      <c r="X376" s="14"/>
      <c r="Y376" s="14"/>
      <c r="Z376" s="14"/>
      <c r="AA376" s="14"/>
      <c r="AB376" s="14"/>
      <c r="AC376" s="14"/>
      <c r="AD376" s="14"/>
      <c r="AE376" s="14"/>
      <c r="AT376" s="255" t="s">
        <v>206</v>
      </c>
      <c r="AU376" s="255" t="s">
        <v>78</v>
      </c>
      <c r="AV376" s="14" t="s">
        <v>78</v>
      </c>
      <c r="AW376" s="14" t="s">
        <v>31</v>
      </c>
      <c r="AX376" s="14" t="s">
        <v>76</v>
      </c>
      <c r="AY376" s="255" t="s">
        <v>193</v>
      </c>
    </row>
    <row r="377" s="2" customFormat="1" ht="16.5" customHeight="1">
      <c r="A377" s="41"/>
      <c r="B377" s="42"/>
      <c r="C377" s="215" t="s">
        <v>424</v>
      </c>
      <c r="D377" s="215" t="s">
        <v>195</v>
      </c>
      <c r="E377" s="216" t="s">
        <v>2919</v>
      </c>
      <c r="F377" s="217" t="s">
        <v>2920</v>
      </c>
      <c r="G377" s="218" t="s">
        <v>258</v>
      </c>
      <c r="H377" s="219">
        <v>35.899999999999999</v>
      </c>
      <c r="I377" s="220"/>
      <c r="J377" s="221">
        <f>ROUND(I377*H377,2)</f>
        <v>0</v>
      </c>
      <c r="K377" s="217" t="s">
        <v>199</v>
      </c>
      <c r="L377" s="47"/>
      <c r="M377" s="222" t="s">
        <v>19</v>
      </c>
      <c r="N377" s="223" t="s">
        <v>40</v>
      </c>
      <c r="O377" s="87"/>
      <c r="P377" s="224">
        <f>O377*H377</f>
        <v>0</v>
      </c>
      <c r="Q377" s="224">
        <v>0.0026369000000000002</v>
      </c>
      <c r="R377" s="224">
        <f>Q377*H377</f>
        <v>0.094664709999999999</v>
      </c>
      <c r="S377" s="224">
        <v>0</v>
      </c>
      <c r="T377" s="225">
        <f>S377*H377</f>
        <v>0</v>
      </c>
      <c r="U377" s="41"/>
      <c r="V377" s="41"/>
      <c r="W377" s="41"/>
      <c r="X377" s="41"/>
      <c r="Y377" s="41"/>
      <c r="Z377" s="41"/>
      <c r="AA377" s="41"/>
      <c r="AB377" s="41"/>
      <c r="AC377" s="41"/>
      <c r="AD377" s="41"/>
      <c r="AE377" s="41"/>
      <c r="AR377" s="226" t="s">
        <v>200</v>
      </c>
      <c r="AT377" s="226" t="s">
        <v>195</v>
      </c>
      <c r="AU377" s="226" t="s">
        <v>78</v>
      </c>
      <c r="AY377" s="20" t="s">
        <v>193</v>
      </c>
      <c r="BE377" s="227">
        <f>IF(N377="základní",J377,0)</f>
        <v>0</v>
      </c>
      <c r="BF377" s="227">
        <f>IF(N377="snížená",J377,0)</f>
        <v>0</v>
      </c>
      <c r="BG377" s="227">
        <f>IF(N377="zákl. přenesená",J377,0)</f>
        <v>0</v>
      </c>
      <c r="BH377" s="227">
        <f>IF(N377="sníž. přenesená",J377,0)</f>
        <v>0</v>
      </c>
      <c r="BI377" s="227">
        <f>IF(N377="nulová",J377,0)</f>
        <v>0</v>
      </c>
      <c r="BJ377" s="20" t="s">
        <v>76</v>
      </c>
      <c r="BK377" s="227">
        <f>ROUND(I377*H377,2)</f>
        <v>0</v>
      </c>
      <c r="BL377" s="20" t="s">
        <v>200</v>
      </c>
      <c r="BM377" s="226" t="s">
        <v>2921</v>
      </c>
    </row>
    <row r="378" s="2" customFormat="1">
      <c r="A378" s="41"/>
      <c r="B378" s="42"/>
      <c r="C378" s="43"/>
      <c r="D378" s="228" t="s">
        <v>202</v>
      </c>
      <c r="E378" s="43"/>
      <c r="F378" s="229" t="s">
        <v>2922</v>
      </c>
      <c r="G378" s="43"/>
      <c r="H378" s="43"/>
      <c r="I378" s="230"/>
      <c r="J378" s="43"/>
      <c r="K378" s="43"/>
      <c r="L378" s="47"/>
      <c r="M378" s="231"/>
      <c r="N378" s="232"/>
      <c r="O378" s="87"/>
      <c r="P378" s="87"/>
      <c r="Q378" s="87"/>
      <c r="R378" s="87"/>
      <c r="S378" s="87"/>
      <c r="T378" s="88"/>
      <c r="U378" s="41"/>
      <c r="V378" s="41"/>
      <c r="W378" s="41"/>
      <c r="X378" s="41"/>
      <c r="Y378" s="41"/>
      <c r="Z378" s="41"/>
      <c r="AA378" s="41"/>
      <c r="AB378" s="41"/>
      <c r="AC378" s="41"/>
      <c r="AD378" s="41"/>
      <c r="AE378" s="41"/>
      <c r="AT378" s="20" t="s">
        <v>202</v>
      </c>
      <c r="AU378" s="20" t="s">
        <v>78</v>
      </c>
    </row>
    <row r="379" s="2" customFormat="1">
      <c r="A379" s="41"/>
      <c r="B379" s="42"/>
      <c r="C379" s="43"/>
      <c r="D379" s="233" t="s">
        <v>204</v>
      </c>
      <c r="E379" s="43"/>
      <c r="F379" s="234" t="s">
        <v>2923</v>
      </c>
      <c r="G379" s="43"/>
      <c r="H379" s="43"/>
      <c r="I379" s="230"/>
      <c r="J379" s="43"/>
      <c r="K379" s="43"/>
      <c r="L379" s="47"/>
      <c r="M379" s="231"/>
      <c r="N379" s="232"/>
      <c r="O379" s="87"/>
      <c r="P379" s="87"/>
      <c r="Q379" s="87"/>
      <c r="R379" s="87"/>
      <c r="S379" s="87"/>
      <c r="T379" s="88"/>
      <c r="U379" s="41"/>
      <c r="V379" s="41"/>
      <c r="W379" s="41"/>
      <c r="X379" s="41"/>
      <c r="Y379" s="41"/>
      <c r="Z379" s="41"/>
      <c r="AA379" s="41"/>
      <c r="AB379" s="41"/>
      <c r="AC379" s="41"/>
      <c r="AD379" s="41"/>
      <c r="AE379" s="41"/>
      <c r="AT379" s="20" t="s">
        <v>204</v>
      </c>
      <c r="AU379" s="20" t="s">
        <v>78</v>
      </c>
    </row>
    <row r="380" s="13" customFormat="1">
      <c r="A380" s="13"/>
      <c r="B380" s="235"/>
      <c r="C380" s="236"/>
      <c r="D380" s="228" t="s">
        <v>206</v>
      </c>
      <c r="E380" s="237" t="s">
        <v>19</v>
      </c>
      <c r="F380" s="238" t="s">
        <v>279</v>
      </c>
      <c r="G380" s="236"/>
      <c r="H380" s="237" t="s">
        <v>19</v>
      </c>
      <c r="I380" s="239"/>
      <c r="J380" s="236"/>
      <c r="K380" s="236"/>
      <c r="L380" s="240"/>
      <c r="M380" s="241"/>
      <c r="N380" s="242"/>
      <c r="O380" s="242"/>
      <c r="P380" s="242"/>
      <c r="Q380" s="242"/>
      <c r="R380" s="242"/>
      <c r="S380" s="242"/>
      <c r="T380" s="243"/>
      <c r="U380" s="13"/>
      <c r="V380" s="13"/>
      <c r="W380" s="13"/>
      <c r="X380" s="13"/>
      <c r="Y380" s="13"/>
      <c r="Z380" s="13"/>
      <c r="AA380" s="13"/>
      <c r="AB380" s="13"/>
      <c r="AC380" s="13"/>
      <c r="AD380" s="13"/>
      <c r="AE380" s="13"/>
      <c r="AT380" s="244" t="s">
        <v>206</v>
      </c>
      <c r="AU380" s="244" t="s">
        <v>78</v>
      </c>
      <c r="AV380" s="13" t="s">
        <v>76</v>
      </c>
      <c r="AW380" s="13" t="s">
        <v>31</v>
      </c>
      <c r="AX380" s="13" t="s">
        <v>69</v>
      </c>
      <c r="AY380" s="244" t="s">
        <v>193</v>
      </c>
    </row>
    <row r="381" s="14" customFormat="1">
      <c r="A381" s="14"/>
      <c r="B381" s="245"/>
      <c r="C381" s="246"/>
      <c r="D381" s="228" t="s">
        <v>206</v>
      </c>
      <c r="E381" s="247" t="s">
        <v>19</v>
      </c>
      <c r="F381" s="248" t="s">
        <v>2924</v>
      </c>
      <c r="G381" s="246"/>
      <c r="H381" s="249">
        <v>28.800000000000001</v>
      </c>
      <c r="I381" s="250"/>
      <c r="J381" s="246"/>
      <c r="K381" s="246"/>
      <c r="L381" s="251"/>
      <c r="M381" s="252"/>
      <c r="N381" s="253"/>
      <c r="O381" s="253"/>
      <c r="P381" s="253"/>
      <c r="Q381" s="253"/>
      <c r="R381" s="253"/>
      <c r="S381" s="253"/>
      <c r="T381" s="254"/>
      <c r="U381" s="14"/>
      <c r="V381" s="14"/>
      <c r="W381" s="14"/>
      <c r="X381" s="14"/>
      <c r="Y381" s="14"/>
      <c r="Z381" s="14"/>
      <c r="AA381" s="14"/>
      <c r="AB381" s="14"/>
      <c r="AC381" s="14"/>
      <c r="AD381" s="14"/>
      <c r="AE381" s="14"/>
      <c r="AT381" s="255" t="s">
        <v>206</v>
      </c>
      <c r="AU381" s="255" t="s">
        <v>78</v>
      </c>
      <c r="AV381" s="14" t="s">
        <v>78</v>
      </c>
      <c r="AW381" s="14" t="s">
        <v>31</v>
      </c>
      <c r="AX381" s="14" t="s">
        <v>69</v>
      </c>
      <c r="AY381" s="255" t="s">
        <v>193</v>
      </c>
    </row>
    <row r="382" s="14" customFormat="1">
      <c r="A382" s="14"/>
      <c r="B382" s="245"/>
      <c r="C382" s="246"/>
      <c r="D382" s="228" t="s">
        <v>206</v>
      </c>
      <c r="E382" s="247" t="s">
        <v>19</v>
      </c>
      <c r="F382" s="248" t="s">
        <v>2925</v>
      </c>
      <c r="G382" s="246"/>
      <c r="H382" s="249">
        <v>3.2000000000000002</v>
      </c>
      <c r="I382" s="250"/>
      <c r="J382" s="246"/>
      <c r="K382" s="246"/>
      <c r="L382" s="251"/>
      <c r="M382" s="252"/>
      <c r="N382" s="253"/>
      <c r="O382" s="253"/>
      <c r="P382" s="253"/>
      <c r="Q382" s="253"/>
      <c r="R382" s="253"/>
      <c r="S382" s="253"/>
      <c r="T382" s="254"/>
      <c r="U382" s="14"/>
      <c r="V382" s="14"/>
      <c r="W382" s="14"/>
      <c r="X382" s="14"/>
      <c r="Y382" s="14"/>
      <c r="Z382" s="14"/>
      <c r="AA382" s="14"/>
      <c r="AB382" s="14"/>
      <c r="AC382" s="14"/>
      <c r="AD382" s="14"/>
      <c r="AE382" s="14"/>
      <c r="AT382" s="255" t="s">
        <v>206</v>
      </c>
      <c r="AU382" s="255" t="s">
        <v>78</v>
      </c>
      <c r="AV382" s="14" t="s">
        <v>78</v>
      </c>
      <c r="AW382" s="14" t="s">
        <v>31</v>
      </c>
      <c r="AX382" s="14" t="s">
        <v>69</v>
      </c>
      <c r="AY382" s="255" t="s">
        <v>193</v>
      </c>
    </row>
    <row r="383" s="13" customFormat="1">
      <c r="A383" s="13"/>
      <c r="B383" s="235"/>
      <c r="C383" s="236"/>
      <c r="D383" s="228" t="s">
        <v>206</v>
      </c>
      <c r="E383" s="237" t="s">
        <v>19</v>
      </c>
      <c r="F383" s="238" t="s">
        <v>2705</v>
      </c>
      <c r="G383" s="236"/>
      <c r="H383" s="237" t="s">
        <v>19</v>
      </c>
      <c r="I383" s="239"/>
      <c r="J383" s="236"/>
      <c r="K383" s="236"/>
      <c r="L383" s="240"/>
      <c r="M383" s="241"/>
      <c r="N383" s="242"/>
      <c r="O383" s="242"/>
      <c r="P383" s="242"/>
      <c r="Q383" s="242"/>
      <c r="R383" s="242"/>
      <c r="S383" s="242"/>
      <c r="T383" s="243"/>
      <c r="U383" s="13"/>
      <c r="V383" s="13"/>
      <c r="W383" s="13"/>
      <c r="X383" s="13"/>
      <c r="Y383" s="13"/>
      <c r="Z383" s="13"/>
      <c r="AA383" s="13"/>
      <c r="AB383" s="13"/>
      <c r="AC383" s="13"/>
      <c r="AD383" s="13"/>
      <c r="AE383" s="13"/>
      <c r="AT383" s="244" t="s">
        <v>206</v>
      </c>
      <c r="AU383" s="244" t="s">
        <v>78</v>
      </c>
      <c r="AV383" s="13" t="s">
        <v>76</v>
      </c>
      <c r="AW383" s="13" t="s">
        <v>31</v>
      </c>
      <c r="AX383" s="13" t="s">
        <v>69</v>
      </c>
      <c r="AY383" s="244" t="s">
        <v>193</v>
      </c>
    </row>
    <row r="384" s="14" customFormat="1">
      <c r="A384" s="14"/>
      <c r="B384" s="245"/>
      <c r="C384" s="246"/>
      <c r="D384" s="228" t="s">
        <v>206</v>
      </c>
      <c r="E384" s="247" t="s">
        <v>19</v>
      </c>
      <c r="F384" s="248" t="s">
        <v>2926</v>
      </c>
      <c r="G384" s="246"/>
      <c r="H384" s="249">
        <v>3.8999999999999999</v>
      </c>
      <c r="I384" s="250"/>
      <c r="J384" s="246"/>
      <c r="K384" s="246"/>
      <c r="L384" s="251"/>
      <c r="M384" s="252"/>
      <c r="N384" s="253"/>
      <c r="O384" s="253"/>
      <c r="P384" s="253"/>
      <c r="Q384" s="253"/>
      <c r="R384" s="253"/>
      <c r="S384" s="253"/>
      <c r="T384" s="254"/>
      <c r="U384" s="14"/>
      <c r="V384" s="14"/>
      <c r="W384" s="14"/>
      <c r="X384" s="14"/>
      <c r="Y384" s="14"/>
      <c r="Z384" s="14"/>
      <c r="AA384" s="14"/>
      <c r="AB384" s="14"/>
      <c r="AC384" s="14"/>
      <c r="AD384" s="14"/>
      <c r="AE384" s="14"/>
      <c r="AT384" s="255" t="s">
        <v>206</v>
      </c>
      <c r="AU384" s="255" t="s">
        <v>78</v>
      </c>
      <c r="AV384" s="14" t="s">
        <v>78</v>
      </c>
      <c r="AW384" s="14" t="s">
        <v>31</v>
      </c>
      <c r="AX384" s="14" t="s">
        <v>69</v>
      </c>
      <c r="AY384" s="255" t="s">
        <v>193</v>
      </c>
    </row>
    <row r="385" s="15" customFormat="1">
      <c r="A385" s="15"/>
      <c r="B385" s="256"/>
      <c r="C385" s="257"/>
      <c r="D385" s="228" t="s">
        <v>206</v>
      </c>
      <c r="E385" s="258" t="s">
        <v>19</v>
      </c>
      <c r="F385" s="259" t="s">
        <v>218</v>
      </c>
      <c r="G385" s="257"/>
      <c r="H385" s="260">
        <v>35.899999999999999</v>
      </c>
      <c r="I385" s="261"/>
      <c r="J385" s="257"/>
      <c r="K385" s="257"/>
      <c r="L385" s="262"/>
      <c r="M385" s="263"/>
      <c r="N385" s="264"/>
      <c r="O385" s="264"/>
      <c r="P385" s="264"/>
      <c r="Q385" s="264"/>
      <c r="R385" s="264"/>
      <c r="S385" s="264"/>
      <c r="T385" s="265"/>
      <c r="U385" s="15"/>
      <c r="V385" s="15"/>
      <c r="W385" s="15"/>
      <c r="X385" s="15"/>
      <c r="Y385" s="15"/>
      <c r="Z385" s="15"/>
      <c r="AA385" s="15"/>
      <c r="AB385" s="15"/>
      <c r="AC385" s="15"/>
      <c r="AD385" s="15"/>
      <c r="AE385" s="15"/>
      <c r="AT385" s="266" t="s">
        <v>206</v>
      </c>
      <c r="AU385" s="266" t="s">
        <v>78</v>
      </c>
      <c r="AV385" s="15" t="s">
        <v>200</v>
      </c>
      <c r="AW385" s="15" t="s">
        <v>31</v>
      </c>
      <c r="AX385" s="15" t="s">
        <v>76</v>
      </c>
      <c r="AY385" s="266" t="s">
        <v>193</v>
      </c>
    </row>
    <row r="386" s="2" customFormat="1" ht="16.5" customHeight="1">
      <c r="A386" s="41"/>
      <c r="B386" s="42"/>
      <c r="C386" s="215" t="s">
        <v>434</v>
      </c>
      <c r="D386" s="215" t="s">
        <v>195</v>
      </c>
      <c r="E386" s="216" t="s">
        <v>2927</v>
      </c>
      <c r="F386" s="217" t="s">
        <v>2928</v>
      </c>
      <c r="G386" s="218" t="s">
        <v>258</v>
      </c>
      <c r="H386" s="219">
        <v>35.899999999999999</v>
      </c>
      <c r="I386" s="220"/>
      <c r="J386" s="221">
        <f>ROUND(I386*H386,2)</f>
        <v>0</v>
      </c>
      <c r="K386" s="217" t="s">
        <v>199</v>
      </c>
      <c r="L386" s="47"/>
      <c r="M386" s="222" t="s">
        <v>19</v>
      </c>
      <c r="N386" s="223" t="s">
        <v>40</v>
      </c>
      <c r="O386" s="87"/>
      <c r="P386" s="224">
        <f>O386*H386</f>
        <v>0</v>
      </c>
      <c r="Q386" s="224">
        <v>0</v>
      </c>
      <c r="R386" s="224">
        <f>Q386*H386</f>
        <v>0</v>
      </c>
      <c r="S386" s="224">
        <v>0</v>
      </c>
      <c r="T386" s="225">
        <f>S386*H386</f>
        <v>0</v>
      </c>
      <c r="U386" s="41"/>
      <c r="V386" s="41"/>
      <c r="W386" s="41"/>
      <c r="X386" s="41"/>
      <c r="Y386" s="41"/>
      <c r="Z386" s="41"/>
      <c r="AA386" s="41"/>
      <c r="AB386" s="41"/>
      <c r="AC386" s="41"/>
      <c r="AD386" s="41"/>
      <c r="AE386" s="41"/>
      <c r="AR386" s="226" t="s">
        <v>200</v>
      </c>
      <c r="AT386" s="226" t="s">
        <v>195</v>
      </c>
      <c r="AU386" s="226" t="s">
        <v>78</v>
      </c>
      <c r="AY386" s="20" t="s">
        <v>193</v>
      </c>
      <c r="BE386" s="227">
        <f>IF(N386="základní",J386,0)</f>
        <v>0</v>
      </c>
      <c r="BF386" s="227">
        <f>IF(N386="snížená",J386,0)</f>
        <v>0</v>
      </c>
      <c r="BG386" s="227">
        <f>IF(N386="zákl. přenesená",J386,0)</f>
        <v>0</v>
      </c>
      <c r="BH386" s="227">
        <f>IF(N386="sníž. přenesená",J386,0)</f>
        <v>0</v>
      </c>
      <c r="BI386" s="227">
        <f>IF(N386="nulová",J386,0)</f>
        <v>0</v>
      </c>
      <c r="BJ386" s="20" t="s">
        <v>76</v>
      </c>
      <c r="BK386" s="227">
        <f>ROUND(I386*H386,2)</f>
        <v>0</v>
      </c>
      <c r="BL386" s="20" t="s">
        <v>200</v>
      </c>
      <c r="BM386" s="226" t="s">
        <v>2929</v>
      </c>
    </row>
    <row r="387" s="2" customFormat="1">
      <c r="A387" s="41"/>
      <c r="B387" s="42"/>
      <c r="C387" s="43"/>
      <c r="D387" s="228" t="s">
        <v>202</v>
      </c>
      <c r="E387" s="43"/>
      <c r="F387" s="229" t="s">
        <v>2930</v>
      </c>
      <c r="G387" s="43"/>
      <c r="H387" s="43"/>
      <c r="I387" s="230"/>
      <c r="J387" s="43"/>
      <c r="K387" s="43"/>
      <c r="L387" s="47"/>
      <c r="M387" s="231"/>
      <c r="N387" s="232"/>
      <c r="O387" s="87"/>
      <c r="P387" s="87"/>
      <c r="Q387" s="87"/>
      <c r="R387" s="87"/>
      <c r="S387" s="87"/>
      <c r="T387" s="88"/>
      <c r="U387" s="41"/>
      <c r="V387" s="41"/>
      <c r="W387" s="41"/>
      <c r="X387" s="41"/>
      <c r="Y387" s="41"/>
      <c r="Z387" s="41"/>
      <c r="AA387" s="41"/>
      <c r="AB387" s="41"/>
      <c r="AC387" s="41"/>
      <c r="AD387" s="41"/>
      <c r="AE387" s="41"/>
      <c r="AT387" s="20" t="s">
        <v>202</v>
      </c>
      <c r="AU387" s="20" t="s">
        <v>78</v>
      </c>
    </row>
    <row r="388" s="2" customFormat="1">
      <c r="A388" s="41"/>
      <c r="B388" s="42"/>
      <c r="C388" s="43"/>
      <c r="D388" s="233" t="s">
        <v>204</v>
      </c>
      <c r="E388" s="43"/>
      <c r="F388" s="234" t="s">
        <v>2931</v>
      </c>
      <c r="G388" s="43"/>
      <c r="H388" s="43"/>
      <c r="I388" s="230"/>
      <c r="J388" s="43"/>
      <c r="K388" s="43"/>
      <c r="L388" s="47"/>
      <c r="M388" s="231"/>
      <c r="N388" s="232"/>
      <c r="O388" s="87"/>
      <c r="P388" s="87"/>
      <c r="Q388" s="87"/>
      <c r="R388" s="87"/>
      <c r="S388" s="87"/>
      <c r="T388" s="88"/>
      <c r="U388" s="41"/>
      <c r="V388" s="41"/>
      <c r="W388" s="41"/>
      <c r="X388" s="41"/>
      <c r="Y388" s="41"/>
      <c r="Z388" s="41"/>
      <c r="AA388" s="41"/>
      <c r="AB388" s="41"/>
      <c r="AC388" s="41"/>
      <c r="AD388" s="41"/>
      <c r="AE388" s="41"/>
      <c r="AT388" s="20" t="s">
        <v>204</v>
      </c>
      <c r="AU388" s="20" t="s">
        <v>78</v>
      </c>
    </row>
    <row r="389" s="2" customFormat="1" ht="16.5" customHeight="1">
      <c r="A389" s="41"/>
      <c r="B389" s="42"/>
      <c r="C389" s="215" t="s">
        <v>442</v>
      </c>
      <c r="D389" s="215" t="s">
        <v>195</v>
      </c>
      <c r="E389" s="216" t="s">
        <v>2932</v>
      </c>
      <c r="F389" s="217" t="s">
        <v>2933</v>
      </c>
      <c r="G389" s="218" t="s">
        <v>248</v>
      </c>
      <c r="H389" s="219">
        <v>0.089999999999999997</v>
      </c>
      <c r="I389" s="220"/>
      <c r="J389" s="221">
        <f>ROUND(I389*H389,2)</f>
        <v>0</v>
      </c>
      <c r="K389" s="217" t="s">
        <v>199</v>
      </c>
      <c r="L389" s="47"/>
      <c r="M389" s="222" t="s">
        <v>19</v>
      </c>
      <c r="N389" s="223" t="s">
        <v>40</v>
      </c>
      <c r="O389" s="87"/>
      <c r="P389" s="224">
        <f>O389*H389</f>
        <v>0</v>
      </c>
      <c r="Q389" s="224">
        <v>1.0606199999999999</v>
      </c>
      <c r="R389" s="224">
        <f>Q389*H389</f>
        <v>0.095455799999999993</v>
      </c>
      <c r="S389" s="224">
        <v>0</v>
      </c>
      <c r="T389" s="225">
        <f>S389*H389</f>
        <v>0</v>
      </c>
      <c r="U389" s="41"/>
      <c r="V389" s="41"/>
      <c r="W389" s="41"/>
      <c r="X389" s="41"/>
      <c r="Y389" s="41"/>
      <c r="Z389" s="41"/>
      <c r="AA389" s="41"/>
      <c r="AB389" s="41"/>
      <c r="AC389" s="41"/>
      <c r="AD389" s="41"/>
      <c r="AE389" s="41"/>
      <c r="AR389" s="226" t="s">
        <v>200</v>
      </c>
      <c r="AT389" s="226" t="s">
        <v>195</v>
      </c>
      <c r="AU389" s="226" t="s">
        <v>78</v>
      </c>
      <c r="AY389" s="20" t="s">
        <v>193</v>
      </c>
      <c r="BE389" s="227">
        <f>IF(N389="základní",J389,0)</f>
        <v>0</v>
      </c>
      <c r="BF389" s="227">
        <f>IF(N389="snížená",J389,0)</f>
        <v>0</v>
      </c>
      <c r="BG389" s="227">
        <f>IF(N389="zákl. přenesená",J389,0)</f>
        <v>0</v>
      </c>
      <c r="BH389" s="227">
        <f>IF(N389="sníž. přenesená",J389,0)</f>
        <v>0</v>
      </c>
      <c r="BI389" s="227">
        <f>IF(N389="nulová",J389,0)</f>
        <v>0</v>
      </c>
      <c r="BJ389" s="20" t="s">
        <v>76</v>
      </c>
      <c r="BK389" s="227">
        <f>ROUND(I389*H389,2)</f>
        <v>0</v>
      </c>
      <c r="BL389" s="20" t="s">
        <v>200</v>
      </c>
      <c r="BM389" s="226" t="s">
        <v>2934</v>
      </c>
    </row>
    <row r="390" s="2" customFormat="1">
      <c r="A390" s="41"/>
      <c r="B390" s="42"/>
      <c r="C390" s="43"/>
      <c r="D390" s="228" t="s">
        <v>202</v>
      </c>
      <c r="E390" s="43"/>
      <c r="F390" s="229" t="s">
        <v>2935</v>
      </c>
      <c r="G390" s="43"/>
      <c r="H390" s="43"/>
      <c r="I390" s="230"/>
      <c r="J390" s="43"/>
      <c r="K390" s="43"/>
      <c r="L390" s="47"/>
      <c r="M390" s="231"/>
      <c r="N390" s="232"/>
      <c r="O390" s="87"/>
      <c r="P390" s="87"/>
      <c r="Q390" s="87"/>
      <c r="R390" s="87"/>
      <c r="S390" s="87"/>
      <c r="T390" s="88"/>
      <c r="U390" s="41"/>
      <c r="V390" s="41"/>
      <c r="W390" s="41"/>
      <c r="X390" s="41"/>
      <c r="Y390" s="41"/>
      <c r="Z390" s="41"/>
      <c r="AA390" s="41"/>
      <c r="AB390" s="41"/>
      <c r="AC390" s="41"/>
      <c r="AD390" s="41"/>
      <c r="AE390" s="41"/>
      <c r="AT390" s="20" t="s">
        <v>202</v>
      </c>
      <c r="AU390" s="20" t="s">
        <v>78</v>
      </c>
    </row>
    <row r="391" s="2" customFormat="1">
      <c r="A391" s="41"/>
      <c r="B391" s="42"/>
      <c r="C391" s="43"/>
      <c r="D391" s="233" t="s">
        <v>204</v>
      </c>
      <c r="E391" s="43"/>
      <c r="F391" s="234" t="s">
        <v>2936</v>
      </c>
      <c r="G391" s="43"/>
      <c r="H391" s="43"/>
      <c r="I391" s="230"/>
      <c r="J391" s="43"/>
      <c r="K391" s="43"/>
      <c r="L391" s="47"/>
      <c r="M391" s="231"/>
      <c r="N391" s="232"/>
      <c r="O391" s="87"/>
      <c r="P391" s="87"/>
      <c r="Q391" s="87"/>
      <c r="R391" s="87"/>
      <c r="S391" s="87"/>
      <c r="T391" s="88"/>
      <c r="U391" s="41"/>
      <c r="V391" s="41"/>
      <c r="W391" s="41"/>
      <c r="X391" s="41"/>
      <c r="Y391" s="41"/>
      <c r="Z391" s="41"/>
      <c r="AA391" s="41"/>
      <c r="AB391" s="41"/>
      <c r="AC391" s="41"/>
      <c r="AD391" s="41"/>
      <c r="AE391" s="41"/>
      <c r="AT391" s="20" t="s">
        <v>204</v>
      </c>
      <c r="AU391" s="20" t="s">
        <v>78</v>
      </c>
    </row>
    <row r="392" s="13" customFormat="1">
      <c r="A392" s="13"/>
      <c r="B392" s="235"/>
      <c r="C392" s="236"/>
      <c r="D392" s="228" t="s">
        <v>206</v>
      </c>
      <c r="E392" s="237" t="s">
        <v>19</v>
      </c>
      <c r="F392" s="238" t="s">
        <v>279</v>
      </c>
      <c r="G392" s="236"/>
      <c r="H392" s="237" t="s">
        <v>19</v>
      </c>
      <c r="I392" s="239"/>
      <c r="J392" s="236"/>
      <c r="K392" s="236"/>
      <c r="L392" s="240"/>
      <c r="M392" s="241"/>
      <c r="N392" s="242"/>
      <c r="O392" s="242"/>
      <c r="P392" s="242"/>
      <c r="Q392" s="242"/>
      <c r="R392" s="242"/>
      <c r="S392" s="242"/>
      <c r="T392" s="243"/>
      <c r="U392" s="13"/>
      <c r="V392" s="13"/>
      <c r="W392" s="13"/>
      <c r="X392" s="13"/>
      <c r="Y392" s="13"/>
      <c r="Z392" s="13"/>
      <c r="AA392" s="13"/>
      <c r="AB392" s="13"/>
      <c r="AC392" s="13"/>
      <c r="AD392" s="13"/>
      <c r="AE392" s="13"/>
      <c r="AT392" s="244" t="s">
        <v>206</v>
      </c>
      <c r="AU392" s="244" t="s">
        <v>78</v>
      </c>
      <c r="AV392" s="13" t="s">
        <v>76</v>
      </c>
      <c r="AW392" s="13" t="s">
        <v>31</v>
      </c>
      <c r="AX392" s="13" t="s">
        <v>69</v>
      </c>
      <c r="AY392" s="244" t="s">
        <v>193</v>
      </c>
    </row>
    <row r="393" s="13" customFormat="1">
      <c r="A393" s="13"/>
      <c r="B393" s="235"/>
      <c r="C393" s="236"/>
      <c r="D393" s="228" t="s">
        <v>206</v>
      </c>
      <c r="E393" s="237" t="s">
        <v>19</v>
      </c>
      <c r="F393" s="238" t="s">
        <v>1650</v>
      </c>
      <c r="G393" s="236"/>
      <c r="H393" s="237" t="s">
        <v>19</v>
      </c>
      <c r="I393" s="239"/>
      <c r="J393" s="236"/>
      <c r="K393" s="236"/>
      <c r="L393" s="240"/>
      <c r="M393" s="241"/>
      <c r="N393" s="242"/>
      <c r="O393" s="242"/>
      <c r="P393" s="242"/>
      <c r="Q393" s="242"/>
      <c r="R393" s="242"/>
      <c r="S393" s="242"/>
      <c r="T393" s="243"/>
      <c r="U393" s="13"/>
      <c r="V393" s="13"/>
      <c r="W393" s="13"/>
      <c r="X393" s="13"/>
      <c r="Y393" s="13"/>
      <c r="Z393" s="13"/>
      <c r="AA393" s="13"/>
      <c r="AB393" s="13"/>
      <c r="AC393" s="13"/>
      <c r="AD393" s="13"/>
      <c r="AE393" s="13"/>
      <c r="AT393" s="244" t="s">
        <v>206</v>
      </c>
      <c r="AU393" s="244" t="s">
        <v>78</v>
      </c>
      <c r="AV393" s="13" t="s">
        <v>76</v>
      </c>
      <c r="AW393" s="13" t="s">
        <v>31</v>
      </c>
      <c r="AX393" s="13" t="s">
        <v>69</v>
      </c>
      <c r="AY393" s="244" t="s">
        <v>193</v>
      </c>
    </row>
    <row r="394" s="14" customFormat="1">
      <c r="A394" s="14"/>
      <c r="B394" s="245"/>
      <c r="C394" s="246"/>
      <c r="D394" s="228" t="s">
        <v>206</v>
      </c>
      <c r="E394" s="247" t="s">
        <v>19</v>
      </c>
      <c r="F394" s="248" t="s">
        <v>2937</v>
      </c>
      <c r="G394" s="246"/>
      <c r="H394" s="249">
        <v>0.043999999999999997</v>
      </c>
      <c r="I394" s="250"/>
      <c r="J394" s="246"/>
      <c r="K394" s="246"/>
      <c r="L394" s="251"/>
      <c r="M394" s="252"/>
      <c r="N394" s="253"/>
      <c r="O394" s="253"/>
      <c r="P394" s="253"/>
      <c r="Q394" s="253"/>
      <c r="R394" s="253"/>
      <c r="S394" s="253"/>
      <c r="T394" s="254"/>
      <c r="U394" s="14"/>
      <c r="V394" s="14"/>
      <c r="W394" s="14"/>
      <c r="X394" s="14"/>
      <c r="Y394" s="14"/>
      <c r="Z394" s="14"/>
      <c r="AA394" s="14"/>
      <c r="AB394" s="14"/>
      <c r="AC394" s="14"/>
      <c r="AD394" s="14"/>
      <c r="AE394" s="14"/>
      <c r="AT394" s="255" t="s">
        <v>206</v>
      </c>
      <c r="AU394" s="255" t="s">
        <v>78</v>
      </c>
      <c r="AV394" s="14" t="s">
        <v>78</v>
      </c>
      <c r="AW394" s="14" t="s">
        <v>31</v>
      </c>
      <c r="AX394" s="14" t="s">
        <v>69</v>
      </c>
      <c r="AY394" s="255" t="s">
        <v>193</v>
      </c>
    </row>
    <row r="395" s="13" customFormat="1">
      <c r="A395" s="13"/>
      <c r="B395" s="235"/>
      <c r="C395" s="236"/>
      <c r="D395" s="228" t="s">
        <v>206</v>
      </c>
      <c r="E395" s="237" t="s">
        <v>19</v>
      </c>
      <c r="F395" s="238" t="s">
        <v>2705</v>
      </c>
      <c r="G395" s="236"/>
      <c r="H395" s="237" t="s">
        <v>19</v>
      </c>
      <c r="I395" s="239"/>
      <c r="J395" s="236"/>
      <c r="K395" s="236"/>
      <c r="L395" s="240"/>
      <c r="M395" s="241"/>
      <c r="N395" s="242"/>
      <c r="O395" s="242"/>
      <c r="P395" s="242"/>
      <c r="Q395" s="242"/>
      <c r="R395" s="242"/>
      <c r="S395" s="242"/>
      <c r="T395" s="243"/>
      <c r="U395" s="13"/>
      <c r="V395" s="13"/>
      <c r="W395" s="13"/>
      <c r="X395" s="13"/>
      <c r="Y395" s="13"/>
      <c r="Z395" s="13"/>
      <c r="AA395" s="13"/>
      <c r="AB395" s="13"/>
      <c r="AC395" s="13"/>
      <c r="AD395" s="13"/>
      <c r="AE395" s="13"/>
      <c r="AT395" s="244" t="s">
        <v>206</v>
      </c>
      <c r="AU395" s="244" t="s">
        <v>78</v>
      </c>
      <c r="AV395" s="13" t="s">
        <v>76</v>
      </c>
      <c r="AW395" s="13" t="s">
        <v>31</v>
      </c>
      <c r="AX395" s="13" t="s">
        <v>69</v>
      </c>
      <c r="AY395" s="244" t="s">
        <v>193</v>
      </c>
    </row>
    <row r="396" s="14" customFormat="1">
      <c r="A396" s="14"/>
      <c r="B396" s="245"/>
      <c r="C396" s="246"/>
      <c r="D396" s="228" t="s">
        <v>206</v>
      </c>
      <c r="E396" s="247" t="s">
        <v>19</v>
      </c>
      <c r="F396" s="248" t="s">
        <v>2938</v>
      </c>
      <c r="G396" s="246"/>
      <c r="H396" s="249">
        <v>0.045999999999999999</v>
      </c>
      <c r="I396" s="250"/>
      <c r="J396" s="246"/>
      <c r="K396" s="246"/>
      <c r="L396" s="251"/>
      <c r="M396" s="252"/>
      <c r="N396" s="253"/>
      <c r="O396" s="253"/>
      <c r="P396" s="253"/>
      <c r="Q396" s="253"/>
      <c r="R396" s="253"/>
      <c r="S396" s="253"/>
      <c r="T396" s="254"/>
      <c r="U396" s="14"/>
      <c r="V396" s="14"/>
      <c r="W396" s="14"/>
      <c r="X396" s="14"/>
      <c r="Y396" s="14"/>
      <c r="Z396" s="14"/>
      <c r="AA396" s="14"/>
      <c r="AB396" s="14"/>
      <c r="AC396" s="14"/>
      <c r="AD396" s="14"/>
      <c r="AE396" s="14"/>
      <c r="AT396" s="255" t="s">
        <v>206</v>
      </c>
      <c r="AU396" s="255" t="s">
        <v>78</v>
      </c>
      <c r="AV396" s="14" t="s">
        <v>78</v>
      </c>
      <c r="AW396" s="14" t="s">
        <v>31</v>
      </c>
      <c r="AX396" s="14" t="s">
        <v>69</v>
      </c>
      <c r="AY396" s="255" t="s">
        <v>193</v>
      </c>
    </row>
    <row r="397" s="15" customFormat="1">
      <c r="A397" s="15"/>
      <c r="B397" s="256"/>
      <c r="C397" s="257"/>
      <c r="D397" s="228" t="s">
        <v>206</v>
      </c>
      <c r="E397" s="258" t="s">
        <v>19</v>
      </c>
      <c r="F397" s="259" t="s">
        <v>218</v>
      </c>
      <c r="G397" s="257"/>
      <c r="H397" s="260">
        <v>0.089999999999999997</v>
      </c>
      <c r="I397" s="261"/>
      <c r="J397" s="257"/>
      <c r="K397" s="257"/>
      <c r="L397" s="262"/>
      <c r="M397" s="263"/>
      <c r="N397" s="264"/>
      <c r="O397" s="264"/>
      <c r="P397" s="264"/>
      <c r="Q397" s="264"/>
      <c r="R397" s="264"/>
      <c r="S397" s="264"/>
      <c r="T397" s="265"/>
      <c r="U397" s="15"/>
      <c r="V397" s="15"/>
      <c r="W397" s="15"/>
      <c r="X397" s="15"/>
      <c r="Y397" s="15"/>
      <c r="Z397" s="15"/>
      <c r="AA397" s="15"/>
      <c r="AB397" s="15"/>
      <c r="AC397" s="15"/>
      <c r="AD397" s="15"/>
      <c r="AE397" s="15"/>
      <c r="AT397" s="266" t="s">
        <v>206</v>
      </c>
      <c r="AU397" s="266" t="s">
        <v>78</v>
      </c>
      <c r="AV397" s="15" t="s">
        <v>200</v>
      </c>
      <c r="AW397" s="15" t="s">
        <v>31</v>
      </c>
      <c r="AX397" s="15" t="s">
        <v>76</v>
      </c>
      <c r="AY397" s="266" t="s">
        <v>193</v>
      </c>
    </row>
    <row r="398" s="2" customFormat="1" ht="16.5" customHeight="1">
      <c r="A398" s="41"/>
      <c r="B398" s="42"/>
      <c r="C398" s="215" t="s">
        <v>449</v>
      </c>
      <c r="D398" s="215" t="s">
        <v>195</v>
      </c>
      <c r="E398" s="216" t="s">
        <v>2939</v>
      </c>
      <c r="F398" s="217" t="s">
        <v>2940</v>
      </c>
      <c r="G398" s="218" t="s">
        <v>408</v>
      </c>
      <c r="H398" s="219">
        <v>490</v>
      </c>
      <c r="I398" s="220"/>
      <c r="J398" s="221">
        <f>ROUND(I398*H398,2)</f>
        <v>0</v>
      </c>
      <c r="K398" s="217" t="s">
        <v>199</v>
      </c>
      <c r="L398" s="47"/>
      <c r="M398" s="222" t="s">
        <v>19</v>
      </c>
      <c r="N398" s="223" t="s">
        <v>40</v>
      </c>
      <c r="O398" s="87"/>
      <c r="P398" s="224">
        <f>O398*H398</f>
        <v>0</v>
      </c>
      <c r="Q398" s="224">
        <v>0.03739</v>
      </c>
      <c r="R398" s="224">
        <f>Q398*H398</f>
        <v>18.321100000000001</v>
      </c>
      <c r="S398" s="224">
        <v>0</v>
      </c>
      <c r="T398" s="225">
        <f>S398*H398</f>
        <v>0</v>
      </c>
      <c r="U398" s="41"/>
      <c r="V398" s="41"/>
      <c r="W398" s="41"/>
      <c r="X398" s="41"/>
      <c r="Y398" s="41"/>
      <c r="Z398" s="41"/>
      <c r="AA398" s="41"/>
      <c r="AB398" s="41"/>
      <c r="AC398" s="41"/>
      <c r="AD398" s="41"/>
      <c r="AE398" s="41"/>
      <c r="AR398" s="226" t="s">
        <v>200</v>
      </c>
      <c r="AT398" s="226" t="s">
        <v>195</v>
      </c>
      <c r="AU398" s="226" t="s">
        <v>78</v>
      </c>
      <c r="AY398" s="20" t="s">
        <v>193</v>
      </c>
      <c r="BE398" s="227">
        <f>IF(N398="základní",J398,0)</f>
        <v>0</v>
      </c>
      <c r="BF398" s="227">
        <f>IF(N398="snížená",J398,0)</f>
        <v>0</v>
      </c>
      <c r="BG398" s="227">
        <f>IF(N398="zákl. přenesená",J398,0)</f>
        <v>0</v>
      </c>
      <c r="BH398" s="227">
        <f>IF(N398="sníž. přenesená",J398,0)</f>
        <v>0</v>
      </c>
      <c r="BI398" s="227">
        <f>IF(N398="nulová",J398,0)</f>
        <v>0</v>
      </c>
      <c r="BJ398" s="20" t="s">
        <v>76</v>
      </c>
      <c r="BK398" s="227">
        <f>ROUND(I398*H398,2)</f>
        <v>0</v>
      </c>
      <c r="BL398" s="20" t="s">
        <v>200</v>
      </c>
      <c r="BM398" s="226" t="s">
        <v>2941</v>
      </c>
    </row>
    <row r="399" s="2" customFormat="1">
      <c r="A399" s="41"/>
      <c r="B399" s="42"/>
      <c r="C399" s="43"/>
      <c r="D399" s="228" t="s">
        <v>202</v>
      </c>
      <c r="E399" s="43"/>
      <c r="F399" s="229" t="s">
        <v>2942</v>
      </c>
      <c r="G399" s="43"/>
      <c r="H399" s="43"/>
      <c r="I399" s="230"/>
      <c r="J399" s="43"/>
      <c r="K399" s="43"/>
      <c r="L399" s="47"/>
      <c r="M399" s="231"/>
      <c r="N399" s="232"/>
      <c r="O399" s="87"/>
      <c r="P399" s="87"/>
      <c r="Q399" s="87"/>
      <c r="R399" s="87"/>
      <c r="S399" s="87"/>
      <c r="T399" s="88"/>
      <c r="U399" s="41"/>
      <c r="V399" s="41"/>
      <c r="W399" s="41"/>
      <c r="X399" s="41"/>
      <c r="Y399" s="41"/>
      <c r="Z399" s="41"/>
      <c r="AA399" s="41"/>
      <c r="AB399" s="41"/>
      <c r="AC399" s="41"/>
      <c r="AD399" s="41"/>
      <c r="AE399" s="41"/>
      <c r="AT399" s="20" t="s">
        <v>202</v>
      </c>
      <c r="AU399" s="20" t="s">
        <v>78</v>
      </c>
    </row>
    <row r="400" s="2" customFormat="1">
      <c r="A400" s="41"/>
      <c r="B400" s="42"/>
      <c r="C400" s="43"/>
      <c r="D400" s="233" t="s">
        <v>204</v>
      </c>
      <c r="E400" s="43"/>
      <c r="F400" s="234" t="s">
        <v>2943</v>
      </c>
      <c r="G400" s="43"/>
      <c r="H400" s="43"/>
      <c r="I400" s="230"/>
      <c r="J400" s="43"/>
      <c r="K400" s="43"/>
      <c r="L400" s="47"/>
      <c r="M400" s="231"/>
      <c r="N400" s="232"/>
      <c r="O400" s="87"/>
      <c r="P400" s="87"/>
      <c r="Q400" s="87"/>
      <c r="R400" s="87"/>
      <c r="S400" s="87"/>
      <c r="T400" s="88"/>
      <c r="U400" s="41"/>
      <c r="V400" s="41"/>
      <c r="W400" s="41"/>
      <c r="X400" s="41"/>
      <c r="Y400" s="41"/>
      <c r="Z400" s="41"/>
      <c r="AA400" s="41"/>
      <c r="AB400" s="41"/>
      <c r="AC400" s="41"/>
      <c r="AD400" s="41"/>
      <c r="AE400" s="41"/>
      <c r="AT400" s="20" t="s">
        <v>204</v>
      </c>
      <c r="AU400" s="20" t="s">
        <v>78</v>
      </c>
    </row>
    <row r="401" s="13" customFormat="1">
      <c r="A401" s="13"/>
      <c r="B401" s="235"/>
      <c r="C401" s="236"/>
      <c r="D401" s="228" t="s">
        <v>206</v>
      </c>
      <c r="E401" s="237" t="s">
        <v>19</v>
      </c>
      <c r="F401" s="238" t="s">
        <v>279</v>
      </c>
      <c r="G401" s="236"/>
      <c r="H401" s="237" t="s">
        <v>19</v>
      </c>
      <c r="I401" s="239"/>
      <c r="J401" s="236"/>
      <c r="K401" s="236"/>
      <c r="L401" s="240"/>
      <c r="M401" s="241"/>
      <c r="N401" s="242"/>
      <c r="O401" s="242"/>
      <c r="P401" s="242"/>
      <c r="Q401" s="242"/>
      <c r="R401" s="242"/>
      <c r="S401" s="242"/>
      <c r="T401" s="243"/>
      <c r="U401" s="13"/>
      <c r="V401" s="13"/>
      <c r="W401" s="13"/>
      <c r="X401" s="13"/>
      <c r="Y401" s="13"/>
      <c r="Z401" s="13"/>
      <c r="AA401" s="13"/>
      <c r="AB401" s="13"/>
      <c r="AC401" s="13"/>
      <c r="AD401" s="13"/>
      <c r="AE401" s="13"/>
      <c r="AT401" s="244" t="s">
        <v>206</v>
      </c>
      <c r="AU401" s="244" t="s">
        <v>78</v>
      </c>
      <c r="AV401" s="13" t="s">
        <v>76</v>
      </c>
      <c r="AW401" s="13" t="s">
        <v>31</v>
      </c>
      <c r="AX401" s="13" t="s">
        <v>69</v>
      </c>
      <c r="AY401" s="244" t="s">
        <v>193</v>
      </c>
    </row>
    <row r="402" s="14" customFormat="1">
      <c r="A402" s="14"/>
      <c r="B402" s="245"/>
      <c r="C402" s="246"/>
      <c r="D402" s="228" t="s">
        <v>206</v>
      </c>
      <c r="E402" s="247" t="s">
        <v>19</v>
      </c>
      <c r="F402" s="248" t="s">
        <v>2944</v>
      </c>
      <c r="G402" s="246"/>
      <c r="H402" s="249">
        <v>490</v>
      </c>
      <c r="I402" s="250"/>
      <c r="J402" s="246"/>
      <c r="K402" s="246"/>
      <c r="L402" s="251"/>
      <c r="M402" s="252"/>
      <c r="N402" s="253"/>
      <c r="O402" s="253"/>
      <c r="P402" s="253"/>
      <c r="Q402" s="253"/>
      <c r="R402" s="253"/>
      <c r="S402" s="253"/>
      <c r="T402" s="254"/>
      <c r="U402" s="14"/>
      <c r="V402" s="14"/>
      <c r="W402" s="14"/>
      <c r="X402" s="14"/>
      <c r="Y402" s="14"/>
      <c r="Z402" s="14"/>
      <c r="AA402" s="14"/>
      <c r="AB402" s="14"/>
      <c r="AC402" s="14"/>
      <c r="AD402" s="14"/>
      <c r="AE402" s="14"/>
      <c r="AT402" s="255" t="s">
        <v>206</v>
      </c>
      <c r="AU402" s="255" t="s">
        <v>78</v>
      </c>
      <c r="AV402" s="14" t="s">
        <v>78</v>
      </c>
      <c r="AW402" s="14" t="s">
        <v>31</v>
      </c>
      <c r="AX402" s="14" t="s">
        <v>76</v>
      </c>
      <c r="AY402" s="255" t="s">
        <v>193</v>
      </c>
    </row>
    <row r="403" s="2" customFormat="1" ht="16.5" customHeight="1">
      <c r="A403" s="41"/>
      <c r="B403" s="42"/>
      <c r="C403" s="274" t="s">
        <v>456</v>
      </c>
      <c r="D403" s="274" t="s">
        <v>1765</v>
      </c>
      <c r="E403" s="275" t="s">
        <v>2945</v>
      </c>
      <c r="F403" s="276" t="s">
        <v>2946</v>
      </c>
      <c r="G403" s="277" t="s">
        <v>408</v>
      </c>
      <c r="H403" s="278">
        <v>441</v>
      </c>
      <c r="I403" s="279"/>
      <c r="J403" s="280">
        <f>ROUND(I403*H403,2)</f>
        <v>0</v>
      </c>
      <c r="K403" s="276" t="s">
        <v>19</v>
      </c>
      <c r="L403" s="281"/>
      <c r="M403" s="282" t="s">
        <v>19</v>
      </c>
      <c r="N403" s="283" t="s">
        <v>40</v>
      </c>
      <c r="O403" s="87"/>
      <c r="P403" s="224">
        <f>O403*H403</f>
        <v>0</v>
      </c>
      <c r="Q403" s="224">
        <v>0.047</v>
      </c>
      <c r="R403" s="224">
        <f>Q403*H403</f>
        <v>20.727</v>
      </c>
      <c r="S403" s="224">
        <v>0</v>
      </c>
      <c r="T403" s="225">
        <f>S403*H403</f>
        <v>0</v>
      </c>
      <c r="U403" s="41"/>
      <c r="V403" s="41"/>
      <c r="W403" s="41"/>
      <c r="X403" s="41"/>
      <c r="Y403" s="41"/>
      <c r="Z403" s="41"/>
      <c r="AA403" s="41"/>
      <c r="AB403" s="41"/>
      <c r="AC403" s="41"/>
      <c r="AD403" s="41"/>
      <c r="AE403" s="41"/>
      <c r="AR403" s="226" t="s">
        <v>265</v>
      </c>
      <c r="AT403" s="226" t="s">
        <v>1765</v>
      </c>
      <c r="AU403" s="226" t="s">
        <v>78</v>
      </c>
      <c r="AY403" s="20" t="s">
        <v>193</v>
      </c>
      <c r="BE403" s="227">
        <f>IF(N403="základní",J403,0)</f>
        <v>0</v>
      </c>
      <c r="BF403" s="227">
        <f>IF(N403="snížená",J403,0)</f>
        <v>0</v>
      </c>
      <c r="BG403" s="227">
        <f>IF(N403="zákl. přenesená",J403,0)</f>
        <v>0</v>
      </c>
      <c r="BH403" s="227">
        <f>IF(N403="sníž. přenesená",J403,0)</f>
        <v>0</v>
      </c>
      <c r="BI403" s="227">
        <f>IF(N403="nulová",J403,0)</f>
        <v>0</v>
      </c>
      <c r="BJ403" s="20" t="s">
        <v>76</v>
      </c>
      <c r="BK403" s="227">
        <f>ROUND(I403*H403,2)</f>
        <v>0</v>
      </c>
      <c r="BL403" s="20" t="s">
        <v>200</v>
      </c>
      <c r="BM403" s="226" t="s">
        <v>2947</v>
      </c>
    </row>
    <row r="404" s="2" customFormat="1">
      <c r="A404" s="41"/>
      <c r="B404" s="42"/>
      <c r="C404" s="43"/>
      <c r="D404" s="228" t="s">
        <v>202</v>
      </c>
      <c r="E404" s="43"/>
      <c r="F404" s="229" t="s">
        <v>2946</v>
      </c>
      <c r="G404" s="43"/>
      <c r="H404" s="43"/>
      <c r="I404" s="230"/>
      <c r="J404" s="43"/>
      <c r="K404" s="43"/>
      <c r="L404" s="47"/>
      <c r="M404" s="231"/>
      <c r="N404" s="232"/>
      <c r="O404" s="87"/>
      <c r="P404" s="87"/>
      <c r="Q404" s="87"/>
      <c r="R404" s="87"/>
      <c r="S404" s="87"/>
      <c r="T404" s="88"/>
      <c r="U404" s="41"/>
      <c r="V404" s="41"/>
      <c r="W404" s="41"/>
      <c r="X404" s="41"/>
      <c r="Y404" s="41"/>
      <c r="Z404" s="41"/>
      <c r="AA404" s="41"/>
      <c r="AB404" s="41"/>
      <c r="AC404" s="41"/>
      <c r="AD404" s="41"/>
      <c r="AE404" s="41"/>
      <c r="AT404" s="20" t="s">
        <v>202</v>
      </c>
      <c r="AU404" s="20" t="s">
        <v>78</v>
      </c>
    </row>
    <row r="405" s="13" customFormat="1">
      <c r="A405" s="13"/>
      <c r="B405" s="235"/>
      <c r="C405" s="236"/>
      <c r="D405" s="228" t="s">
        <v>206</v>
      </c>
      <c r="E405" s="237" t="s">
        <v>19</v>
      </c>
      <c r="F405" s="238" t="s">
        <v>279</v>
      </c>
      <c r="G405" s="236"/>
      <c r="H405" s="237" t="s">
        <v>19</v>
      </c>
      <c r="I405" s="239"/>
      <c r="J405" s="236"/>
      <c r="K405" s="236"/>
      <c r="L405" s="240"/>
      <c r="M405" s="241"/>
      <c r="N405" s="242"/>
      <c r="O405" s="242"/>
      <c r="P405" s="242"/>
      <c r="Q405" s="242"/>
      <c r="R405" s="242"/>
      <c r="S405" s="242"/>
      <c r="T405" s="243"/>
      <c r="U405" s="13"/>
      <c r="V405" s="13"/>
      <c r="W405" s="13"/>
      <c r="X405" s="13"/>
      <c r="Y405" s="13"/>
      <c r="Z405" s="13"/>
      <c r="AA405" s="13"/>
      <c r="AB405" s="13"/>
      <c r="AC405" s="13"/>
      <c r="AD405" s="13"/>
      <c r="AE405" s="13"/>
      <c r="AT405" s="244" t="s">
        <v>206</v>
      </c>
      <c r="AU405" s="244" t="s">
        <v>78</v>
      </c>
      <c r="AV405" s="13" t="s">
        <v>76</v>
      </c>
      <c r="AW405" s="13" t="s">
        <v>31</v>
      </c>
      <c r="AX405" s="13" t="s">
        <v>69</v>
      </c>
      <c r="AY405" s="244" t="s">
        <v>193</v>
      </c>
    </row>
    <row r="406" s="14" customFormat="1">
      <c r="A406" s="14"/>
      <c r="B406" s="245"/>
      <c r="C406" s="246"/>
      <c r="D406" s="228" t="s">
        <v>206</v>
      </c>
      <c r="E406" s="247" t="s">
        <v>19</v>
      </c>
      <c r="F406" s="248" t="s">
        <v>2948</v>
      </c>
      <c r="G406" s="246"/>
      <c r="H406" s="249">
        <v>420</v>
      </c>
      <c r="I406" s="250"/>
      <c r="J406" s="246"/>
      <c r="K406" s="246"/>
      <c r="L406" s="251"/>
      <c r="M406" s="252"/>
      <c r="N406" s="253"/>
      <c r="O406" s="253"/>
      <c r="P406" s="253"/>
      <c r="Q406" s="253"/>
      <c r="R406" s="253"/>
      <c r="S406" s="253"/>
      <c r="T406" s="254"/>
      <c r="U406" s="14"/>
      <c r="V406" s="14"/>
      <c r="W406" s="14"/>
      <c r="X406" s="14"/>
      <c r="Y406" s="14"/>
      <c r="Z406" s="14"/>
      <c r="AA406" s="14"/>
      <c r="AB406" s="14"/>
      <c r="AC406" s="14"/>
      <c r="AD406" s="14"/>
      <c r="AE406" s="14"/>
      <c r="AT406" s="255" t="s">
        <v>206</v>
      </c>
      <c r="AU406" s="255" t="s">
        <v>78</v>
      </c>
      <c r="AV406" s="14" t="s">
        <v>78</v>
      </c>
      <c r="AW406" s="14" t="s">
        <v>31</v>
      </c>
      <c r="AX406" s="14" t="s">
        <v>76</v>
      </c>
      <c r="AY406" s="255" t="s">
        <v>193</v>
      </c>
    </row>
    <row r="407" s="14" customFormat="1">
      <c r="A407" s="14"/>
      <c r="B407" s="245"/>
      <c r="C407" s="246"/>
      <c r="D407" s="228" t="s">
        <v>206</v>
      </c>
      <c r="E407" s="246"/>
      <c r="F407" s="248" t="s">
        <v>2949</v>
      </c>
      <c r="G407" s="246"/>
      <c r="H407" s="249">
        <v>441</v>
      </c>
      <c r="I407" s="250"/>
      <c r="J407" s="246"/>
      <c r="K407" s="246"/>
      <c r="L407" s="251"/>
      <c r="M407" s="252"/>
      <c r="N407" s="253"/>
      <c r="O407" s="253"/>
      <c r="P407" s="253"/>
      <c r="Q407" s="253"/>
      <c r="R407" s="253"/>
      <c r="S407" s="253"/>
      <c r="T407" s="254"/>
      <c r="U407" s="14"/>
      <c r="V407" s="14"/>
      <c r="W407" s="14"/>
      <c r="X407" s="14"/>
      <c r="Y407" s="14"/>
      <c r="Z407" s="14"/>
      <c r="AA407" s="14"/>
      <c r="AB407" s="14"/>
      <c r="AC407" s="14"/>
      <c r="AD407" s="14"/>
      <c r="AE407" s="14"/>
      <c r="AT407" s="255" t="s">
        <v>206</v>
      </c>
      <c r="AU407" s="255" t="s">
        <v>78</v>
      </c>
      <c r="AV407" s="14" t="s">
        <v>78</v>
      </c>
      <c r="AW407" s="14" t="s">
        <v>4</v>
      </c>
      <c r="AX407" s="14" t="s">
        <v>76</v>
      </c>
      <c r="AY407" s="255" t="s">
        <v>193</v>
      </c>
    </row>
    <row r="408" s="2" customFormat="1" ht="16.5" customHeight="1">
      <c r="A408" s="41"/>
      <c r="B408" s="42"/>
      <c r="C408" s="215" t="s">
        <v>467</v>
      </c>
      <c r="D408" s="215" t="s">
        <v>195</v>
      </c>
      <c r="E408" s="216" t="s">
        <v>2950</v>
      </c>
      <c r="F408" s="217" t="s">
        <v>2951</v>
      </c>
      <c r="G408" s="218" t="s">
        <v>343</v>
      </c>
      <c r="H408" s="219">
        <v>70</v>
      </c>
      <c r="I408" s="220"/>
      <c r="J408" s="221">
        <f>ROUND(I408*H408,2)</f>
        <v>0</v>
      </c>
      <c r="K408" s="217" t="s">
        <v>19</v>
      </c>
      <c r="L408" s="47"/>
      <c r="M408" s="222" t="s">
        <v>19</v>
      </c>
      <c r="N408" s="223" t="s">
        <v>40</v>
      </c>
      <c r="O408" s="87"/>
      <c r="P408" s="224">
        <f>O408*H408</f>
        <v>0</v>
      </c>
      <c r="Q408" s="224">
        <v>0.00014999999999999999</v>
      </c>
      <c r="R408" s="224">
        <f>Q408*H408</f>
        <v>0.010499999999999999</v>
      </c>
      <c r="S408" s="224">
        <v>0</v>
      </c>
      <c r="T408" s="225">
        <f>S408*H408</f>
        <v>0</v>
      </c>
      <c r="U408" s="41"/>
      <c r="V408" s="41"/>
      <c r="W408" s="41"/>
      <c r="X408" s="41"/>
      <c r="Y408" s="41"/>
      <c r="Z408" s="41"/>
      <c r="AA408" s="41"/>
      <c r="AB408" s="41"/>
      <c r="AC408" s="41"/>
      <c r="AD408" s="41"/>
      <c r="AE408" s="41"/>
      <c r="AR408" s="226" t="s">
        <v>200</v>
      </c>
      <c r="AT408" s="226" t="s">
        <v>195</v>
      </c>
      <c r="AU408" s="226" t="s">
        <v>78</v>
      </c>
      <c r="AY408" s="20" t="s">
        <v>193</v>
      </c>
      <c r="BE408" s="227">
        <f>IF(N408="základní",J408,0)</f>
        <v>0</v>
      </c>
      <c r="BF408" s="227">
        <f>IF(N408="snížená",J408,0)</f>
        <v>0</v>
      </c>
      <c r="BG408" s="227">
        <f>IF(N408="zákl. přenesená",J408,0)</f>
        <v>0</v>
      </c>
      <c r="BH408" s="227">
        <f>IF(N408="sníž. přenesená",J408,0)</f>
        <v>0</v>
      </c>
      <c r="BI408" s="227">
        <f>IF(N408="nulová",J408,0)</f>
        <v>0</v>
      </c>
      <c r="BJ408" s="20" t="s">
        <v>76</v>
      </c>
      <c r="BK408" s="227">
        <f>ROUND(I408*H408,2)</f>
        <v>0</v>
      </c>
      <c r="BL408" s="20" t="s">
        <v>200</v>
      </c>
      <c r="BM408" s="226" t="s">
        <v>2952</v>
      </c>
    </row>
    <row r="409" s="2" customFormat="1">
      <c r="A409" s="41"/>
      <c r="B409" s="42"/>
      <c r="C409" s="43"/>
      <c r="D409" s="228" t="s">
        <v>202</v>
      </c>
      <c r="E409" s="43"/>
      <c r="F409" s="229" t="s">
        <v>2951</v>
      </c>
      <c r="G409" s="43"/>
      <c r="H409" s="43"/>
      <c r="I409" s="230"/>
      <c r="J409" s="43"/>
      <c r="K409" s="43"/>
      <c r="L409" s="47"/>
      <c r="M409" s="231"/>
      <c r="N409" s="232"/>
      <c r="O409" s="87"/>
      <c r="P409" s="87"/>
      <c r="Q409" s="87"/>
      <c r="R409" s="87"/>
      <c r="S409" s="87"/>
      <c r="T409" s="88"/>
      <c r="U409" s="41"/>
      <c r="V409" s="41"/>
      <c r="W409" s="41"/>
      <c r="X409" s="41"/>
      <c r="Y409" s="41"/>
      <c r="Z409" s="41"/>
      <c r="AA409" s="41"/>
      <c r="AB409" s="41"/>
      <c r="AC409" s="41"/>
      <c r="AD409" s="41"/>
      <c r="AE409" s="41"/>
      <c r="AT409" s="20" t="s">
        <v>202</v>
      </c>
      <c r="AU409" s="20" t="s">
        <v>78</v>
      </c>
    </row>
    <row r="410" s="2" customFormat="1">
      <c r="A410" s="41"/>
      <c r="B410" s="42"/>
      <c r="C410" s="43"/>
      <c r="D410" s="228" t="s">
        <v>1221</v>
      </c>
      <c r="E410" s="43"/>
      <c r="F410" s="270" t="s">
        <v>2953</v>
      </c>
      <c r="G410" s="43"/>
      <c r="H410" s="43"/>
      <c r="I410" s="230"/>
      <c r="J410" s="43"/>
      <c r="K410" s="43"/>
      <c r="L410" s="47"/>
      <c r="M410" s="231"/>
      <c r="N410" s="232"/>
      <c r="O410" s="87"/>
      <c r="P410" s="87"/>
      <c r="Q410" s="87"/>
      <c r="R410" s="87"/>
      <c r="S410" s="87"/>
      <c r="T410" s="88"/>
      <c r="U410" s="41"/>
      <c r="V410" s="41"/>
      <c r="W410" s="41"/>
      <c r="X410" s="41"/>
      <c r="Y410" s="41"/>
      <c r="Z410" s="41"/>
      <c r="AA410" s="41"/>
      <c r="AB410" s="41"/>
      <c r="AC410" s="41"/>
      <c r="AD410" s="41"/>
      <c r="AE410" s="41"/>
      <c r="AT410" s="20" t="s">
        <v>1221</v>
      </c>
      <c r="AU410" s="20" t="s">
        <v>78</v>
      </c>
    </row>
    <row r="411" s="13" customFormat="1">
      <c r="A411" s="13"/>
      <c r="B411" s="235"/>
      <c r="C411" s="236"/>
      <c r="D411" s="228" t="s">
        <v>206</v>
      </c>
      <c r="E411" s="237" t="s">
        <v>19</v>
      </c>
      <c r="F411" s="238" t="s">
        <v>279</v>
      </c>
      <c r="G411" s="236"/>
      <c r="H411" s="237" t="s">
        <v>19</v>
      </c>
      <c r="I411" s="239"/>
      <c r="J411" s="236"/>
      <c r="K411" s="236"/>
      <c r="L411" s="240"/>
      <c r="M411" s="241"/>
      <c r="N411" s="242"/>
      <c r="O411" s="242"/>
      <c r="P411" s="242"/>
      <c r="Q411" s="242"/>
      <c r="R411" s="242"/>
      <c r="S411" s="242"/>
      <c r="T411" s="243"/>
      <c r="U411" s="13"/>
      <c r="V411" s="13"/>
      <c r="W411" s="13"/>
      <c r="X411" s="13"/>
      <c r="Y411" s="13"/>
      <c r="Z411" s="13"/>
      <c r="AA411" s="13"/>
      <c r="AB411" s="13"/>
      <c r="AC411" s="13"/>
      <c r="AD411" s="13"/>
      <c r="AE411" s="13"/>
      <c r="AT411" s="244" t="s">
        <v>206</v>
      </c>
      <c r="AU411" s="244" t="s">
        <v>78</v>
      </c>
      <c r="AV411" s="13" t="s">
        <v>76</v>
      </c>
      <c r="AW411" s="13" t="s">
        <v>31</v>
      </c>
      <c r="AX411" s="13" t="s">
        <v>69</v>
      </c>
      <c r="AY411" s="244" t="s">
        <v>193</v>
      </c>
    </row>
    <row r="412" s="14" customFormat="1">
      <c r="A412" s="14"/>
      <c r="B412" s="245"/>
      <c r="C412" s="246"/>
      <c r="D412" s="228" t="s">
        <v>206</v>
      </c>
      <c r="E412" s="247" t="s">
        <v>19</v>
      </c>
      <c r="F412" s="248" t="s">
        <v>724</v>
      </c>
      <c r="G412" s="246"/>
      <c r="H412" s="249">
        <v>70</v>
      </c>
      <c r="I412" s="250"/>
      <c r="J412" s="246"/>
      <c r="K412" s="246"/>
      <c r="L412" s="251"/>
      <c r="M412" s="252"/>
      <c r="N412" s="253"/>
      <c r="O412" s="253"/>
      <c r="P412" s="253"/>
      <c r="Q412" s="253"/>
      <c r="R412" s="253"/>
      <c r="S412" s="253"/>
      <c r="T412" s="254"/>
      <c r="U412" s="14"/>
      <c r="V412" s="14"/>
      <c r="W412" s="14"/>
      <c r="X412" s="14"/>
      <c r="Y412" s="14"/>
      <c r="Z412" s="14"/>
      <c r="AA412" s="14"/>
      <c r="AB412" s="14"/>
      <c r="AC412" s="14"/>
      <c r="AD412" s="14"/>
      <c r="AE412" s="14"/>
      <c r="AT412" s="255" t="s">
        <v>206</v>
      </c>
      <c r="AU412" s="255" t="s">
        <v>78</v>
      </c>
      <c r="AV412" s="14" t="s">
        <v>78</v>
      </c>
      <c r="AW412" s="14" t="s">
        <v>31</v>
      </c>
      <c r="AX412" s="14" t="s">
        <v>76</v>
      </c>
      <c r="AY412" s="255" t="s">
        <v>193</v>
      </c>
    </row>
    <row r="413" s="2" customFormat="1" ht="16.5" customHeight="1">
      <c r="A413" s="41"/>
      <c r="B413" s="42"/>
      <c r="C413" s="215" t="s">
        <v>475</v>
      </c>
      <c r="D413" s="215" t="s">
        <v>195</v>
      </c>
      <c r="E413" s="216" t="s">
        <v>2954</v>
      </c>
      <c r="F413" s="217" t="s">
        <v>2955</v>
      </c>
      <c r="G413" s="218" t="s">
        <v>343</v>
      </c>
      <c r="H413" s="219">
        <v>70</v>
      </c>
      <c r="I413" s="220"/>
      <c r="J413" s="221">
        <f>ROUND(I413*H413,2)</f>
        <v>0</v>
      </c>
      <c r="K413" s="217" t="s">
        <v>19</v>
      </c>
      <c r="L413" s="47"/>
      <c r="M413" s="222" t="s">
        <v>19</v>
      </c>
      <c r="N413" s="223" t="s">
        <v>40</v>
      </c>
      <c r="O413" s="87"/>
      <c r="P413" s="224">
        <f>O413*H413</f>
        <v>0</v>
      </c>
      <c r="Q413" s="224">
        <v>0.00071000000000000002</v>
      </c>
      <c r="R413" s="224">
        <f>Q413*H413</f>
        <v>0.049700000000000001</v>
      </c>
      <c r="S413" s="224">
        <v>0</v>
      </c>
      <c r="T413" s="225">
        <f>S413*H413</f>
        <v>0</v>
      </c>
      <c r="U413" s="41"/>
      <c r="V413" s="41"/>
      <c r="W413" s="41"/>
      <c r="X413" s="41"/>
      <c r="Y413" s="41"/>
      <c r="Z413" s="41"/>
      <c r="AA413" s="41"/>
      <c r="AB413" s="41"/>
      <c r="AC413" s="41"/>
      <c r="AD413" s="41"/>
      <c r="AE413" s="41"/>
      <c r="AR413" s="226" t="s">
        <v>200</v>
      </c>
      <c r="AT413" s="226" t="s">
        <v>195</v>
      </c>
      <c r="AU413" s="226" t="s">
        <v>78</v>
      </c>
      <c r="AY413" s="20" t="s">
        <v>193</v>
      </c>
      <c r="BE413" s="227">
        <f>IF(N413="základní",J413,0)</f>
        <v>0</v>
      </c>
      <c r="BF413" s="227">
        <f>IF(N413="snížená",J413,0)</f>
        <v>0</v>
      </c>
      <c r="BG413" s="227">
        <f>IF(N413="zákl. přenesená",J413,0)</f>
        <v>0</v>
      </c>
      <c r="BH413" s="227">
        <f>IF(N413="sníž. přenesená",J413,0)</f>
        <v>0</v>
      </c>
      <c r="BI413" s="227">
        <f>IF(N413="nulová",J413,0)</f>
        <v>0</v>
      </c>
      <c r="BJ413" s="20" t="s">
        <v>76</v>
      </c>
      <c r="BK413" s="227">
        <f>ROUND(I413*H413,2)</f>
        <v>0</v>
      </c>
      <c r="BL413" s="20" t="s">
        <v>200</v>
      </c>
      <c r="BM413" s="226" t="s">
        <v>2956</v>
      </c>
    </row>
    <row r="414" s="2" customFormat="1">
      <c r="A414" s="41"/>
      <c r="B414" s="42"/>
      <c r="C414" s="43"/>
      <c r="D414" s="228" t="s">
        <v>202</v>
      </c>
      <c r="E414" s="43"/>
      <c r="F414" s="229" t="s">
        <v>2955</v>
      </c>
      <c r="G414" s="43"/>
      <c r="H414" s="43"/>
      <c r="I414" s="230"/>
      <c r="J414" s="43"/>
      <c r="K414" s="43"/>
      <c r="L414" s="47"/>
      <c r="M414" s="231"/>
      <c r="N414" s="232"/>
      <c r="O414" s="87"/>
      <c r="P414" s="87"/>
      <c r="Q414" s="87"/>
      <c r="R414" s="87"/>
      <c r="S414" s="87"/>
      <c r="T414" s="88"/>
      <c r="U414" s="41"/>
      <c r="V414" s="41"/>
      <c r="W414" s="41"/>
      <c r="X414" s="41"/>
      <c r="Y414" s="41"/>
      <c r="Z414" s="41"/>
      <c r="AA414" s="41"/>
      <c r="AB414" s="41"/>
      <c r="AC414" s="41"/>
      <c r="AD414" s="41"/>
      <c r="AE414" s="41"/>
      <c r="AT414" s="20" t="s">
        <v>202</v>
      </c>
      <c r="AU414" s="20" t="s">
        <v>78</v>
      </c>
    </row>
    <row r="415" s="13" customFormat="1">
      <c r="A415" s="13"/>
      <c r="B415" s="235"/>
      <c r="C415" s="236"/>
      <c r="D415" s="228" t="s">
        <v>206</v>
      </c>
      <c r="E415" s="237" t="s">
        <v>19</v>
      </c>
      <c r="F415" s="238" t="s">
        <v>279</v>
      </c>
      <c r="G415" s="236"/>
      <c r="H415" s="237" t="s">
        <v>19</v>
      </c>
      <c r="I415" s="239"/>
      <c r="J415" s="236"/>
      <c r="K415" s="236"/>
      <c r="L415" s="240"/>
      <c r="M415" s="241"/>
      <c r="N415" s="242"/>
      <c r="O415" s="242"/>
      <c r="P415" s="242"/>
      <c r="Q415" s="242"/>
      <c r="R415" s="242"/>
      <c r="S415" s="242"/>
      <c r="T415" s="243"/>
      <c r="U415" s="13"/>
      <c r="V415" s="13"/>
      <c r="W415" s="13"/>
      <c r="X415" s="13"/>
      <c r="Y415" s="13"/>
      <c r="Z415" s="13"/>
      <c r="AA415" s="13"/>
      <c r="AB415" s="13"/>
      <c r="AC415" s="13"/>
      <c r="AD415" s="13"/>
      <c r="AE415" s="13"/>
      <c r="AT415" s="244" t="s">
        <v>206</v>
      </c>
      <c r="AU415" s="244" t="s">
        <v>78</v>
      </c>
      <c r="AV415" s="13" t="s">
        <v>76</v>
      </c>
      <c r="AW415" s="13" t="s">
        <v>31</v>
      </c>
      <c r="AX415" s="13" t="s">
        <v>69</v>
      </c>
      <c r="AY415" s="244" t="s">
        <v>193</v>
      </c>
    </row>
    <row r="416" s="14" customFormat="1">
      <c r="A416" s="14"/>
      <c r="B416" s="245"/>
      <c r="C416" s="246"/>
      <c r="D416" s="228" t="s">
        <v>206</v>
      </c>
      <c r="E416" s="247" t="s">
        <v>19</v>
      </c>
      <c r="F416" s="248" t="s">
        <v>724</v>
      </c>
      <c r="G416" s="246"/>
      <c r="H416" s="249">
        <v>70</v>
      </c>
      <c r="I416" s="250"/>
      <c r="J416" s="246"/>
      <c r="K416" s="246"/>
      <c r="L416" s="251"/>
      <c r="M416" s="252"/>
      <c r="N416" s="253"/>
      <c r="O416" s="253"/>
      <c r="P416" s="253"/>
      <c r="Q416" s="253"/>
      <c r="R416" s="253"/>
      <c r="S416" s="253"/>
      <c r="T416" s="254"/>
      <c r="U416" s="14"/>
      <c r="V416" s="14"/>
      <c r="W416" s="14"/>
      <c r="X416" s="14"/>
      <c r="Y416" s="14"/>
      <c r="Z416" s="14"/>
      <c r="AA416" s="14"/>
      <c r="AB416" s="14"/>
      <c r="AC416" s="14"/>
      <c r="AD416" s="14"/>
      <c r="AE416" s="14"/>
      <c r="AT416" s="255" t="s">
        <v>206</v>
      </c>
      <c r="AU416" s="255" t="s">
        <v>78</v>
      </c>
      <c r="AV416" s="14" t="s">
        <v>78</v>
      </c>
      <c r="AW416" s="14" t="s">
        <v>31</v>
      </c>
      <c r="AX416" s="14" t="s">
        <v>76</v>
      </c>
      <c r="AY416" s="255" t="s">
        <v>193</v>
      </c>
    </row>
    <row r="417" s="12" customFormat="1" ht="22.8" customHeight="1">
      <c r="A417" s="12"/>
      <c r="B417" s="199"/>
      <c r="C417" s="200"/>
      <c r="D417" s="201" t="s">
        <v>68</v>
      </c>
      <c r="E417" s="213" t="s">
        <v>219</v>
      </c>
      <c r="F417" s="213" t="s">
        <v>254</v>
      </c>
      <c r="G417" s="200"/>
      <c r="H417" s="200"/>
      <c r="I417" s="203"/>
      <c r="J417" s="214">
        <f>BK417</f>
        <v>0</v>
      </c>
      <c r="K417" s="200"/>
      <c r="L417" s="205"/>
      <c r="M417" s="206"/>
      <c r="N417" s="207"/>
      <c r="O417" s="207"/>
      <c r="P417" s="208">
        <f>SUM(P418:P880)</f>
        <v>0</v>
      </c>
      <c r="Q417" s="207"/>
      <c r="R417" s="208">
        <f>SUM(R418:R880)</f>
        <v>1053.147310757364</v>
      </c>
      <c r="S417" s="207"/>
      <c r="T417" s="209">
        <f>SUM(T418:T880)</f>
        <v>0</v>
      </c>
      <c r="U417" s="12"/>
      <c r="V417" s="12"/>
      <c r="W417" s="12"/>
      <c r="X417" s="12"/>
      <c r="Y417" s="12"/>
      <c r="Z417" s="12"/>
      <c r="AA417" s="12"/>
      <c r="AB417" s="12"/>
      <c r="AC417" s="12"/>
      <c r="AD417" s="12"/>
      <c r="AE417" s="12"/>
      <c r="AR417" s="210" t="s">
        <v>76</v>
      </c>
      <c r="AT417" s="211" t="s">
        <v>68</v>
      </c>
      <c r="AU417" s="211" t="s">
        <v>76</v>
      </c>
      <c r="AY417" s="210" t="s">
        <v>193</v>
      </c>
      <c r="BK417" s="212">
        <f>SUM(BK418:BK880)</f>
        <v>0</v>
      </c>
    </row>
    <row r="418" s="2" customFormat="1" ht="24.15" customHeight="1">
      <c r="A418" s="41"/>
      <c r="B418" s="42"/>
      <c r="C418" s="215" t="s">
        <v>482</v>
      </c>
      <c r="D418" s="215" t="s">
        <v>195</v>
      </c>
      <c r="E418" s="216" t="s">
        <v>2957</v>
      </c>
      <c r="F418" s="217" t="s">
        <v>2958</v>
      </c>
      <c r="G418" s="218" t="s">
        <v>258</v>
      </c>
      <c r="H418" s="219">
        <v>8.5630000000000006</v>
      </c>
      <c r="I418" s="220"/>
      <c r="J418" s="221">
        <f>ROUND(I418*H418,2)</f>
        <v>0</v>
      </c>
      <c r="K418" s="217" t="s">
        <v>199</v>
      </c>
      <c r="L418" s="47"/>
      <c r="M418" s="222" t="s">
        <v>19</v>
      </c>
      <c r="N418" s="223" t="s">
        <v>40</v>
      </c>
      <c r="O418" s="87"/>
      <c r="P418" s="224">
        <f>O418*H418</f>
        <v>0</v>
      </c>
      <c r="Q418" s="224">
        <v>0.37678477999999999</v>
      </c>
      <c r="R418" s="224">
        <f>Q418*H418</f>
        <v>3.2264080711400003</v>
      </c>
      <c r="S418" s="224">
        <v>0</v>
      </c>
      <c r="T418" s="225">
        <f>S418*H418</f>
        <v>0</v>
      </c>
      <c r="U418" s="41"/>
      <c r="V418" s="41"/>
      <c r="W418" s="41"/>
      <c r="X418" s="41"/>
      <c r="Y418" s="41"/>
      <c r="Z418" s="41"/>
      <c r="AA418" s="41"/>
      <c r="AB418" s="41"/>
      <c r="AC418" s="41"/>
      <c r="AD418" s="41"/>
      <c r="AE418" s="41"/>
      <c r="AR418" s="226" t="s">
        <v>200</v>
      </c>
      <c r="AT418" s="226" t="s">
        <v>195</v>
      </c>
      <c r="AU418" s="226" t="s">
        <v>78</v>
      </c>
      <c r="AY418" s="20" t="s">
        <v>193</v>
      </c>
      <c r="BE418" s="227">
        <f>IF(N418="základní",J418,0)</f>
        <v>0</v>
      </c>
      <c r="BF418" s="227">
        <f>IF(N418="snížená",J418,0)</f>
        <v>0</v>
      </c>
      <c r="BG418" s="227">
        <f>IF(N418="zákl. přenesená",J418,0)</f>
        <v>0</v>
      </c>
      <c r="BH418" s="227">
        <f>IF(N418="sníž. přenesená",J418,0)</f>
        <v>0</v>
      </c>
      <c r="BI418" s="227">
        <f>IF(N418="nulová",J418,0)</f>
        <v>0</v>
      </c>
      <c r="BJ418" s="20" t="s">
        <v>76</v>
      </c>
      <c r="BK418" s="227">
        <f>ROUND(I418*H418,2)</f>
        <v>0</v>
      </c>
      <c r="BL418" s="20" t="s">
        <v>200</v>
      </c>
      <c r="BM418" s="226" t="s">
        <v>2959</v>
      </c>
    </row>
    <row r="419" s="2" customFormat="1">
      <c r="A419" s="41"/>
      <c r="B419" s="42"/>
      <c r="C419" s="43"/>
      <c r="D419" s="228" t="s">
        <v>202</v>
      </c>
      <c r="E419" s="43"/>
      <c r="F419" s="229" t="s">
        <v>2960</v>
      </c>
      <c r="G419" s="43"/>
      <c r="H419" s="43"/>
      <c r="I419" s="230"/>
      <c r="J419" s="43"/>
      <c r="K419" s="43"/>
      <c r="L419" s="47"/>
      <c r="M419" s="231"/>
      <c r="N419" s="232"/>
      <c r="O419" s="87"/>
      <c r="P419" s="87"/>
      <c r="Q419" s="87"/>
      <c r="R419" s="87"/>
      <c r="S419" s="87"/>
      <c r="T419" s="88"/>
      <c r="U419" s="41"/>
      <c r="V419" s="41"/>
      <c r="W419" s="41"/>
      <c r="X419" s="41"/>
      <c r="Y419" s="41"/>
      <c r="Z419" s="41"/>
      <c r="AA419" s="41"/>
      <c r="AB419" s="41"/>
      <c r="AC419" s="41"/>
      <c r="AD419" s="41"/>
      <c r="AE419" s="41"/>
      <c r="AT419" s="20" t="s">
        <v>202</v>
      </c>
      <c r="AU419" s="20" t="s">
        <v>78</v>
      </c>
    </row>
    <row r="420" s="2" customFormat="1">
      <c r="A420" s="41"/>
      <c r="B420" s="42"/>
      <c r="C420" s="43"/>
      <c r="D420" s="233" t="s">
        <v>204</v>
      </c>
      <c r="E420" s="43"/>
      <c r="F420" s="234" t="s">
        <v>2961</v>
      </c>
      <c r="G420" s="43"/>
      <c r="H420" s="43"/>
      <c r="I420" s="230"/>
      <c r="J420" s="43"/>
      <c r="K420" s="43"/>
      <c r="L420" s="47"/>
      <c r="M420" s="231"/>
      <c r="N420" s="232"/>
      <c r="O420" s="87"/>
      <c r="P420" s="87"/>
      <c r="Q420" s="87"/>
      <c r="R420" s="87"/>
      <c r="S420" s="87"/>
      <c r="T420" s="88"/>
      <c r="U420" s="41"/>
      <c r="V420" s="41"/>
      <c r="W420" s="41"/>
      <c r="X420" s="41"/>
      <c r="Y420" s="41"/>
      <c r="Z420" s="41"/>
      <c r="AA420" s="41"/>
      <c r="AB420" s="41"/>
      <c r="AC420" s="41"/>
      <c r="AD420" s="41"/>
      <c r="AE420" s="41"/>
      <c r="AT420" s="20" t="s">
        <v>204</v>
      </c>
      <c r="AU420" s="20" t="s">
        <v>78</v>
      </c>
    </row>
    <row r="421" s="13" customFormat="1">
      <c r="A421" s="13"/>
      <c r="B421" s="235"/>
      <c r="C421" s="236"/>
      <c r="D421" s="228" t="s">
        <v>206</v>
      </c>
      <c r="E421" s="237" t="s">
        <v>19</v>
      </c>
      <c r="F421" s="238" t="s">
        <v>279</v>
      </c>
      <c r="G421" s="236"/>
      <c r="H421" s="237" t="s">
        <v>19</v>
      </c>
      <c r="I421" s="239"/>
      <c r="J421" s="236"/>
      <c r="K421" s="236"/>
      <c r="L421" s="240"/>
      <c r="M421" s="241"/>
      <c r="N421" s="242"/>
      <c r="O421" s="242"/>
      <c r="P421" s="242"/>
      <c r="Q421" s="242"/>
      <c r="R421" s="242"/>
      <c r="S421" s="242"/>
      <c r="T421" s="243"/>
      <c r="U421" s="13"/>
      <c r="V421" s="13"/>
      <c r="W421" s="13"/>
      <c r="X421" s="13"/>
      <c r="Y421" s="13"/>
      <c r="Z421" s="13"/>
      <c r="AA421" s="13"/>
      <c r="AB421" s="13"/>
      <c r="AC421" s="13"/>
      <c r="AD421" s="13"/>
      <c r="AE421" s="13"/>
      <c r="AT421" s="244" t="s">
        <v>206</v>
      </c>
      <c r="AU421" s="244" t="s">
        <v>78</v>
      </c>
      <c r="AV421" s="13" t="s">
        <v>76</v>
      </c>
      <c r="AW421" s="13" t="s">
        <v>31</v>
      </c>
      <c r="AX421" s="13" t="s">
        <v>69</v>
      </c>
      <c r="AY421" s="244" t="s">
        <v>193</v>
      </c>
    </row>
    <row r="422" s="13" customFormat="1">
      <c r="A422" s="13"/>
      <c r="B422" s="235"/>
      <c r="C422" s="236"/>
      <c r="D422" s="228" t="s">
        <v>206</v>
      </c>
      <c r="E422" s="237" t="s">
        <v>19</v>
      </c>
      <c r="F422" s="238" t="s">
        <v>2962</v>
      </c>
      <c r="G422" s="236"/>
      <c r="H422" s="237" t="s">
        <v>19</v>
      </c>
      <c r="I422" s="239"/>
      <c r="J422" s="236"/>
      <c r="K422" s="236"/>
      <c r="L422" s="240"/>
      <c r="M422" s="241"/>
      <c r="N422" s="242"/>
      <c r="O422" s="242"/>
      <c r="P422" s="242"/>
      <c r="Q422" s="242"/>
      <c r="R422" s="242"/>
      <c r="S422" s="242"/>
      <c r="T422" s="243"/>
      <c r="U422" s="13"/>
      <c r="V422" s="13"/>
      <c r="W422" s="13"/>
      <c r="X422" s="13"/>
      <c r="Y422" s="13"/>
      <c r="Z422" s="13"/>
      <c r="AA422" s="13"/>
      <c r="AB422" s="13"/>
      <c r="AC422" s="13"/>
      <c r="AD422" s="13"/>
      <c r="AE422" s="13"/>
      <c r="AT422" s="244" t="s">
        <v>206</v>
      </c>
      <c r="AU422" s="244" t="s">
        <v>78</v>
      </c>
      <c r="AV422" s="13" t="s">
        <v>76</v>
      </c>
      <c r="AW422" s="13" t="s">
        <v>31</v>
      </c>
      <c r="AX422" s="13" t="s">
        <v>69</v>
      </c>
      <c r="AY422" s="244" t="s">
        <v>193</v>
      </c>
    </row>
    <row r="423" s="14" customFormat="1">
      <c r="A423" s="14"/>
      <c r="B423" s="245"/>
      <c r="C423" s="246"/>
      <c r="D423" s="228" t="s">
        <v>206</v>
      </c>
      <c r="E423" s="247" t="s">
        <v>19</v>
      </c>
      <c r="F423" s="248" t="s">
        <v>2963</v>
      </c>
      <c r="G423" s="246"/>
      <c r="H423" s="249">
        <v>2.4380000000000002</v>
      </c>
      <c r="I423" s="250"/>
      <c r="J423" s="246"/>
      <c r="K423" s="246"/>
      <c r="L423" s="251"/>
      <c r="M423" s="252"/>
      <c r="N423" s="253"/>
      <c r="O423" s="253"/>
      <c r="P423" s="253"/>
      <c r="Q423" s="253"/>
      <c r="R423" s="253"/>
      <c r="S423" s="253"/>
      <c r="T423" s="254"/>
      <c r="U423" s="14"/>
      <c r="V423" s="14"/>
      <c r="W423" s="14"/>
      <c r="X423" s="14"/>
      <c r="Y423" s="14"/>
      <c r="Z423" s="14"/>
      <c r="AA423" s="14"/>
      <c r="AB423" s="14"/>
      <c r="AC423" s="14"/>
      <c r="AD423" s="14"/>
      <c r="AE423" s="14"/>
      <c r="AT423" s="255" t="s">
        <v>206</v>
      </c>
      <c r="AU423" s="255" t="s">
        <v>78</v>
      </c>
      <c r="AV423" s="14" t="s">
        <v>78</v>
      </c>
      <c r="AW423" s="14" t="s">
        <v>31</v>
      </c>
      <c r="AX423" s="14" t="s">
        <v>69</v>
      </c>
      <c r="AY423" s="255" t="s">
        <v>193</v>
      </c>
    </row>
    <row r="424" s="13" customFormat="1">
      <c r="A424" s="13"/>
      <c r="B424" s="235"/>
      <c r="C424" s="236"/>
      <c r="D424" s="228" t="s">
        <v>206</v>
      </c>
      <c r="E424" s="237" t="s">
        <v>19</v>
      </c>
      <c r="F424" s="238" t="s">
        <v>2964</v>
      </c>
      <c r="G424" s="236"/>
      <c r="H424" s="237" t="s">
        <v>19</v>
      </c>
      <c r="I424" s="239"/>
      <c r="J424" s="236"/>
      <c r="K424" s="236"/>
      <c r="L424" s="240"/>
      <c r="M424" s="241"/>
      <c r="N424" s="242"/>
      <c r="O424" s="242"/>
      <c r="P424" s="242"/>
      <c r="Q424" s="242"/>
      <c r="R424" s="242"/>
      <c r="S424" s="242"/>
      <c r="T424" s="243"/>
      <c r="U424" s="13"/>
      <c r="V424" s="13"/>
      <c r="W424" s="13"/>
      <c r="X424" s="13"/>
      <c r="Y424" s="13"/>
      <c r="Z424" s="13"/>
      <c r="AA424" s="13"/>
      <c r="AB424" s="13"/>
      <c r="AC424" s="13"/>
      <c r="AD424" s="13"/>
      <c r="AE424" s="13"/>
      <c r="AT424" s="244" t="s">
        <v>206</v>
      </c>
      <c r="AU424" s="244" t="s">
        <v>78</v>
      </c>
      <c r="AV424" s="13" t="s">
        <v>76</v>
      </c>
      <c r="AW424" s="13" t="s">
        <v>31</v>
      </c>
      <c r="AX424" s="13" t="s">
        <v>69</v>
      </c>
      <c r="AY424" s="244" t="s">
        <v>193</v>
      </c>
    </row>
    <row r="425" s="14" customFormat="1">
      <c r="A425" s="14"/>
      <c r="B425" s="245"/>
      <c r="C425" s="246"/>
      <c r="D425" s="228" t="s">
        <v>206</v>
      </c>
      <c r="E425" s="247" t="s">
        <v>19</v>
      </c>
      <c r="F425" s="248" t="s">
        <v>2965</v>
      </c>
      <c r="G425" s="246"/>
      <c r="H425" s="249">
        <v>6.125</v>
      </c>
      <c r="I425" s="250"/>
      <c r="J425" s="246"/>
      <c r="K425" s="246"/>
      <c r="L425" s="251"/>
      <c r="M425" s="252"/>
      <c r="N425" s="253"/>
      <c r="O425" s="253"/>
      <c r="P425" s="253"/>
      <c r="Q425" s="253"/>
      <c r="R425" s="253"/>
      <c r="S425" s="253"/>
      <c r="T425" s="254"/>
      <c r="U425" s="14"/>
      <c r="V425" s="14"/>
      <c r="W425" s="14"/>
      <c r="X425" s="14"/>
      <c r="Y425" s="14"/>
      <c r="Z425" s="14"/>
      <c r="AA425" s="14"/>
      <c r="AB425" s="14"/>
      <c r="AC425" s="14"/>
      <c r="AD425" s="14"/>
      <c r="AE425" s="14"/>
      <c r="AT425" s="255" t="s">
        <v>206</v>
      </c>
      <c r="AU425" s="255" t="s">
        <v>78</v>
      </c>
      <c r="AV425" s="14" t="s">
        <v>78</v>
      </c>
      <c r="AW425" s="14" t="s">
        <v>31</v>
      </c>
      <c r="AX425" s="14" t="s">
        <v>69</v>
      </c>
      <c r="AY425" s="255" t="s">
        <v>193</v>
      </c>
    </row>
    <row r="426" s="15" customFormat="1">
      <c r="A426" s="15"/>
      <c r="B426" s="256"/>
      <c r="C426" s="257"/>
      <c r="D426" s="228" t="s">
        <v>206</v>
      </c>
      <c r="E426" s="258" t="s">
        <v>19</v>
      </c>
      <c r="F426" s="259" t="s">
        <v>218</v>
      </c>
      <c r="G426" s="257"/>
      <c r="H426" s="260">
        <v>8.5630000000000006</v>
      </c>
      <c r="I426" s="261"/>
      <c r="J426" s="257"/>
      <c r="K426" s="257"/>
      <c r="L426" s="262"/>
      <c r="M426" s="263"/>
      <c r="N426" s="264"/>
      <c r="O426" s="264"/>
      <c r="P426" s="264"/>
      <c r="Q426" s="264"/>
      <c r="R426" s="264"/>
      <c r="S426" s="264"/>
      <c r="T426" s="265"/>
      <c r="U426" s="15"/>
      <c r="V426" s="15"/>
      <c r="W426" s="15"/>
      <c r="X426" s="15"/>
      <c r="Y426" s="15"/>
      <c r="Z426" s="15"/>
      <c r="AA426" s="15"/>
      <c r="AB426" s="15"/>
      <c r="AC426" s="15"/>
      <c r="AD426" s="15"/>
      <c r="AE426" s="15"/>
      <c r="AT426" s="266" t="s">
        <v>206</v>
      </c>
      <c r="AU426" s="266" t="s">
        <v>78</v>
      </c>
      <c r="AV426" s="15" t="s">
        <v>200</v>
      </c>
      <c r="AW426" s="15" t="s">
        <v>31</v>
      </c>
      <c r="AX426" s="15" t="s">
        <v>76</v>
      </c>
      <c r="AY426" s="266" t="s">
        <v>193</v>
      </c>
    </row>
    <row r="427" s="2" customFormat="1" ht="24.15" customHeight="1">
      <c r="A427" s="41"/>
      <c r="B427" s="42"/>
      <c r="C427" s="215" t="s">
        <v>488</v>
      </c>
      <c r="D427" s="215" t="s">
        <v>195</v>
      </c>
      <c r="E427" s="216" t="s">
        <v>2966</v>
      </c>
      <c r="F427" s="217" t="s">
        <v>2967</v>
      </c>
      <c r="G427" s="218" t="s">
        <v>258</v>
      </c>
      <c r="H427" s="219">
        <v>5.25</v>
      </c>
      <c r="I427" s="220"/>
      <c r="J427" s="221">
        <f>ROUND(I427*H427,2)</f>
        <v>0</v>
      </c>
      <c r="K427" s="217" t="s">
        <v>199</v>
      </c>
      <c r="L427" s="47"/>
      <c r="M427" s="222" t="s">
        <v>19</v>
      </c>
      <c r="N427" s="223" t="s">
        <v>40</v>
      </c>
      <c r="O427" s="87"/>
      <c r="P427" s="224">
        <f>O427*H427</f>
        <v>0</v>
      </c>
      <c r="Q427" s="224">
        <v>0.99007999999999996</v>
      </c>
      <c r="R427" s="224">
        <f>Q427*H427</f>
        <v>5.1979199999999999</v>
      </c>
      <c r="S427" s="224">
        <v>0</v>
      </c>
      <c r="T427" s="225">
        <f>S427*H427</f>
        <v>0</v>
      </c>
      <c r="U427" s="41"/>
      <c r="V427" s="41"/>
      <c r="W427" s="41"/>
      <c r="X427" s="41"/>
      <c r="Y427" s="41"/>
      <c r="Z427" s="41"/>
      <c r="AA427" s="41"/>
      <c r="AB427" s="41"/>
      <c r="AC427" s="41"/>
      <c r="AD427" s="41"/>
      <c r="AE427" s="41"/>
      <c r="AR427" s="226" t="s">
        <v>200</v>
      </c>
      <c r="AT427" s="226" t="s">
        <v>195</v>
      </c>
      <c r="AU427" s="226" t="s">
        <v>78</v>
      </c>
      <c r="AY427" s="20" t="s">
        <v>193</v>
      </c>
      <c r="BE427" s="227">
        <f>IF(N427="základní",J427,0)</f>
        <v>0</v>
      </c>
      <c r="BF427" s="227">
        <f>IF(N427="snížená",J427,0)</f>
        <v>0</v>
      </c>
      <c r="BG427" s="227">
        <f>IF(N427="zákl. přenesená",J427,0)</f>
        <v>0</v>
      </c>
      <c r="BH427" s="227">
        <f>IF(N427="sníž. přenesená",J427,0)</f>
        <v>0</v>
      </c>
      <c r="BI427" s="227">
        <f>IF(N427="nulová",J427,0)</f>
        <v>0</v>
      </c>
      <c r="BJ427" s="20" t="s">
        <v>76</v>
      </c>
      <c r="BK427" s="227">
        <f>ROUND(I427*H427,2)</f>
        <v>0</v>
      </c>
      <c r="BL427" s="20" t="s">
        <v>200</v>
      </c>
      <c r="BM427" s="226" t="s">
        <v>2968</v>
      </c>
    </row>
    <row r="428" s="2" customFormat="1">
      <c r="A428" s="41"/>
      <c r="B428" s="42"/>
      <c r="C428" s="43"/>
      <c r="D428" s="228" t="s">
        <v>202</v>
      </c>
      <c r="E428" s="43"/>
      <c r="F428" s="229" t="s">
        <v>2969</v>
      </c>
      <c r="G428" s="43"/>
      <c r="H428" s="43"/>
      <c r="I428" s="230"/>
      <c r="J428" s="43"/>
      <c r="K428" s="43"/>
      <c r="L428" s="47"/>
      <c r="M428" s="231"/>
      <c r="N428" s="232"/>
      <c r="O428" s="87"/>
      <c r="P428" s="87"/>
      <c r="Q428" s="87"/>
      <c r="R428" s="87"/>
      <c r="S428" s="87"/>
      <c r="T428" s="88"/>
      <c r="U428" s="41"/>
      <c r="V428" s="41"/>
      <c r="W428" s="41"/>
      <c r="X428" s="41"/>
      <c r="Y428" s="41"/>
      <c r="Z428" s="41"/>
      <c r="AA428" s="41"/>
      <c r="AB428" s="41"/>
      <c r="AC428" s="41"/>
      <c r="AD428" s="41"/>
      <c r="AE428" s="41"/>
      <c r="AT428" s="20" t="s">
        <v>202</v>
      </c>
      <c r="AU428" s="20" t="s">
        <v>78</v>
      </c>
    </row>
    <row r="429" s="2" customFormat="1">
      <c r="A429" s="41"/>
      <c r="B429" s="42"/>
      <c r="C429" s="43"/>
      <c r="D429" s="233" t="s">
        <v>204</v>
      </c>
      <c r="E429" s="43"/>
      <c r="F429" s="234" t="s">
        <v>2970</v>
      </c>
      <c r="G429" s="43"/>
      <c r="H429" s="43"/>
      <c r="I429" s="230"/>
      <c r="J429" s="43"/>
      <c r="K429" s="43"/>
      <c r="L429" s="47"/>
      <c r="M429" s="231"/>
      <c r="N429" s="232"/>
      <c r="O429" s="87"/>
      <c r="P429" s="87"/>
      <c r="Q429" s="87"/>
      <c r="R429" s="87"/>
      <c r="S429" s="87"/>
      <c r="T429" s="88"/>
      <c r="U429" s="41"/>
      <c r="V429" s="41"/>
      <c r="W429" s="41"/>
      <c r="X429" s="41"/>
      <c r="Y429" s="41"/>
      <c r="Z429" s="41"/>
      <c r="AA429" s="41"/>
      <c r="AB429" s="41"/>
      <c r="AC429" s="41"/>
      <c r="AD429" s="41"/>
      <c r="AE429" s="41"/>
      <c r="AT429" s="20" t="s">
        <v>204</v>
      </c>
      <c r="AU429" s="20" t="s">
        <v>78</v>
      </c>
    </row>
    <row r="430" s="13" customFormat="1">
      <c r="A430" s="13"/>
      <c r="B430" s="235"/>
      <c r="C430" s="236"/>
      <c r="D430" s="228" t="s">
        <v>206</v>
      </c>
      <c r="E430" s="237" t="s">
        <v>19</v>
      </c>
      <c r="F430" s="238" t="s">
        <v>279</v>
      </c>
      <c r="G430" s="236"/>
      <c r="H430" s="237" t="s">
        <v>19</v>
      </c>
      <c r="I430" s="239"/>
      <c r="J430" s="236"/>
      <c r="K430" s="236"/>
      <c r="L430" s="240"/>
      <c r="M430" s="241"/>
      <c r="N430" s="242"/>
      <c r="O430" s="242"/>
      <c r="P430" s="242"/>
      <c r="Q430" s="242"/>
      <c r="R430" s="242"/>
      <c r="S430" s="242"/>
      <c r="T430" s="243"/>
      <c r="U430" s="13"/>
      <c r="V430" s="13"/>
      <c r="W430" s="13"/>
      <c r="X430" s="13"/>
      <c r="Y430" s="13"/>
      <c r="Z430" s="13"/>
      <c r="AA430" s="13"/>
      <c r="AB430" s="13"/>
      <c r="AC430" s="13"/>
      <c r="AD430" s="13"/>
      <c r="AE430" s="13"/>
      <c r="AT430" s="244" t="s">
        <v>206</v>
      </c>
      <c r="AU430" s="244" t="s">
        <v>78</v>
      </c>
      <c r="AV430" s="13" t="s">
        <v>76</v>
      </c>
      <c r="AW430" s="13" t="s">
        <v>31</v>
      </c>
      <c r="AX430" s="13" t="s">
        <v>69</v>
      </c>
      <c r="AY430" s="244" t="s">
        <v>193</v>
      </c>
    </row>
    <row r="431" s="13" customFormat="1">
      <c r="A431" s="13"/>
      <c r="B431" s="235"/>
      <c r="C431" s="236"/>
      <c r="D431" s="228" t="s">
        <v>206</v>
      </c>
      <c r="E431" s="237" t="s">
        <v>19</v>
      </c>
      <c r="F431" s="238" t="s">
        <v>2705</v>
      </c>
      <c r="G431" s="236"/>
      <c r="H431" s="237" t="s">
        <v>19</v>
      </c>
      <c r="I431" s="239"/>
      <c r="J431" s="236"/>
      <c r="K431" s="236"/>
      <c r="L431" s="240"/>
      <c r="M431" s="241"/>
      <c r="N431" s="242"/>
      <c r="O431" s="242"/>
      <c r="P431" s="242"/>
      <c r="Q431" s="242"/>
      <c r="R431" s="242"/>
      <c r="S431" s="242"/>
      <c r="T431" s="243"/>
      <c r="U431" s="13"/>
      <c r="V431" s="13"/>
      <c r="W431" s="13"/>
      <c r="X431" s="13"/>
      <c r="Y431" s="13"/>
      <c r="Z431" s="13"/>
      <c r="AA431" s="13"/>
      <c r="AB431" s="13"/>
      <c r="AC431" s="13"/>
      <c r="AD431" s="13"/>
      <c r="AE431" s="13"/>
      <c r="AT431" s="244" t="s">
        <v>206</v>
      </c>
      <c r="AU431" s="244" t="s">
        <v>78</v>
      </c>
      <c r="AV431" s="13" t="s">
        <v>76</v>
      </c>
      <c r="AW431" s="13" t="s">
        <v>31</v>
      </c>
      <c r="AX431" s="13" t="s">
        <v>69</v>
      </c>
      <c r="AY431" s="244" t="s">
        <v>193</v>
      </c>
    </row>
    <row r="432" s="14" customFormat="1">
      <c r="A432" s="14"/>
      <c r="B432" s="245"/>
      <c r="C432" s="246"/>
      <c r="D432" s="228" t="s">
        <v>206</v>
      </c>
      <c r="E432" s="247" t="s">
        <v>19</v>
      </c>
      <c r="F432" s="248" t="s">
        <v>2971</v>
      </c>
      <c r="G432" s="246"/>
      <c r="H432" s="249">
        <v>5.25</v>
      </c>
      <c r="I432" s="250"/>
      <c r="J432" s="246"/>
      <c r="K432" s="246"/>
      <c r="L432" s="251"/>
      <c r="M432" s="252"/>
      <c r="N432" s="253"/>
      <c r="O432" s="253"/>
      <c r="P432" s="253"/>
      <c r="Q432" s="253"/>
      <c r="R432" s="253"/>
      <c r="S432" s="253"/>
      <c r="T432" s="254"/>
      <c r="U432" s="14"/>
      <c r="V432" s="14"/>
      <c r="W432" s="14"/>
      <c r="X432" s="14"/>
      <c r="Y432" s="14"/>
      <c r="Z432" s="14"/>
      <c r="AA432" s="14"/>
      <c r="AB432" s="14"/>
      <c r="AC432" s="14"/>
      <c r="AD432" s="14"/>
      <c r="AE432" s="14"/>
      <c r="AT432" s="255" t="s">
        <v>206</v>
      </c>
      <c r="AU432" s="255" t="s">
        <v>78</v>
      </c>
      <c r="AV432" s="14" t="s">
        <v>78</v>
      </c>
      <c r="AW432" s="14" t="s">
        <v>31</v>
      </c>
      <c r="AX432" s="14" t="s">
        <v>76</v>
      </c>
      <c r="AY432" s="255" t="s">
        <v>193</v>
      </c>
    </row>
    <row r="433" s="2" customFormat="1" ht="16.5" customHeight="1">
      <c r="A433" s="41"/>
      <c r="B433" s="42"/>
      <c r="C433" s="215" t="s">
        <v>494</v>
      </c>
      <c r="D433" s="215" t="s">
        <v>195</v>
      </c>
      <c r="E433" s="216" t="s">
        <v>2972</v>
      </c>
      <c r="F433" s="217" t="s">
        <v>2973</v>
      </c>
      <c r="G433" s="218" t="s">
        <v>258</v>
      </c>
      <c r="H433" s="219">
        <v>460.286</v>
      </c>
      <c r="I433" s="220"/>
      <c r="J433" s="221">
        <f>ROUND(I433*H433,2)</f>
        <v>0</v>
      </c>
      <c r="K433" s="217" t="s">
        <v>199</v>
      </c>
      <c r="L433" s="47"/>
      <c r="M433" s="222" t="s">
        <v>19</v>
      </c>
      <c r="N433" s="223" t="s">
        <v>40</v>
      </c>
      <c r="O433" s="87"/>
      <c r="P433" s="224">
        <f>O433*H433</f>
        <v>0</v>
      </c>
      <c r="Q433" s="224">
        <v>0.23625599999999999</v>
      </c>
      <c r="R433" s="224">
        <f>Q433*H433</f>
        <v>108.745329216</v>
      </c>
      <c r="S433" s="224">
        <v>0</v>
      </c>
      <c r="T433" s="225">
        <f>S433*H433</f>
        <v>0</v>
      </c>
      <c r="U433" s="41"/>
      <c r="V433" s="41"/>
      <c r="W433" s="41"/>
      <c r="X433" s="41"/>
      <c r="Y433" s="41"/>
      <c r="Z433" s="41"/>
      <c r="AA433" s="41"/>
      <c r="AB433" s="41"/>
      <c r="AC433" s="41"/>
      <c r="AD433" s="41"/>
      <c r="AE433" s="41"/>
      <c r="AR433" s="226" t="s">
        <v>200</v>
      </c>
      <c r="AT433" s="226" t="s">
        <v>195</v>
      </c>
      <c r="AU433" s="226" t="s">
        <v>78</v>
      </c>
      <c r="AY433" s="20" t="s">
        <v>193</v>
      </c>
      <c r="BE433" s="227">
        <f>IF(N433="základní",J433,0)</f>
        <v>0</v>
      </c>
      <c r="BF433" s="227">
        <f>IF(N433="snížená",J433,0)</f>
        <v>0</v>
      </c>
      <c r="BG433" s="227">
        <f>IF(N433="zákl. přenesená",J433,0)</f>
        <v>0</v>
      </c>
      <c r="BH433" s="227">
        <f>IF(N433="sníž. přenesená",J433,0)</f>
        <v>0</v>
      </c>
      <c r="BI433" s="227">
        <f>IF(N433="nulová",J433,0)</f>
        <v>0</v>
      </c>
      <c r="BJ433" s="20" t="s">
        <v>76</v>
      </c>
      <c r="BK433" s="227">
        <f>ROUND(I433*H433,2)</f>
        <v>0</v>
      </c>
      <c r="BL433" s="20" t="s">
        <v>200</v>
      </c>
      <c r="BM433" s="226" t="s">
        <v>2974</v>
      </c>
    </row>
    <row r="434" s="2" customFormat="1">
      <c r="A434" s="41"/>
      <c r="B434" s="42"/>
      <c r="C434" s="43"/>
      <c r="D434" s="228" t="s">
        <v>202</v>
      </c>
      <c r="E434" s="43"/>
      <c r="F434" s="229" t="s">
        <v>2975</v>
      </c>
      <c r="G434" s="43"/>
      <c r="H434" s="43"/>
      <c r="I434" s="230"/>
      <c r="J434" s="43"/>
      <c r="K434" s="43"/>
      <c r="L434" s="47"/>
      <c r="M434" s="231"/>
      <c r="N434" s="232"/>
      <c r="O434" s="87"/>
      <c r="P434" s="87"/>
      <c r="Q434" s="87"/>
      <c r="R434" s="87"/>
      <c r="S434" s="87"/>
      <c r="T434" s="88"/>
      <c r="U434" s="41"/>
      <c r="V434" s="41"/>
      <c r="W434" s="41"/>
      <c r="X434" s="41"/>
      <c r="Y434" s="41"/>
      <c r="Z434" s="41"/>
      <c r="AA434" s="41"/>
      <c r="AB434" s="41"/>
      <c r="AC434" s="41"/>
      <c r="AD434" s="41"/>
      <c r="AE434" s="41"/>
      <c r="AT434" s="20" t="s">
        <v>202</v>
      </c>
      <c r="AU434" s="20" t="s">
        <v>78</v>
      </c>
    </row>
    <row r="435" s="2" customFormat="1">
      <c r="A435" s="41"/>
      <c r="B435" s="42"/>
      <c r="C435" s="43"/>
      <c r="D435" s="233" t="s">
        <v>204</v>
      </c>
      <c r="E435" s="43"/>
      <c r="F435" s="234" t="s">
        <v>2976</v>
      </c>
      <c r="G435" s="43"/>
      <c r="H435" s="43"/>
      <c r="I435" s="230"/>
      <c r="J435" s="43"/>
      <c r="K435" s="43"/>
      <c r="L435" s="47"/>
      <c r="M435" s="231"/>
      <c r="N435" s="232"/>
      <c r="O435" s="87"/>
      <c r="P435" s="87"/>
      <c r="Q435" s="87"/>
      <c r="R435" s="87"/>
      <c r="S435" s="87"/>
      <c r="T435" s="88"/>
      <c r="U435" s="41"/>
      <c r="V435" s="41"/>
      <c r="W435" s="41"/>
      <c r="X435" s="41"/>
      <c r="Y435" s="41"/>
      <c r="Z435" s="41"/>
      <c r="AA435" s="41"/>
      <c r="AB435" s="41"/>
      <c r="AC435" s="41"/>
      <c r="AD435" s="41"/>
      <c r="AE435" s="41"/>
      <c r="AT435" s="20" t="s">
        <v>204</v>
      </c>
      <c r="AU435" s="20" t="s">
        <v>78</v>
      </c>
    </row>
    <row r="436" s="13" customFormat="1">
      <c r="A436" s="13"/>
      <c r="B436" s="235"/>
      <c r="C436" s="236"/>
      <c r="D436" s="228" t="s">
        <v>206</v>
      </c>
      <c r="E436" s="237" t="s">
        <v>19</v>
      </c>
      <c r="F436" s="238" t="s">
        <v>279</v>
      </c>
      <c r="G436" s="236"/>
      <c r="H436" s="237" t="s">
        <v>19</v>
      </c>
      <c r="I436" s="239"/>
      <c r="J436" s="236"/>
      <c r="K436" s="236"/>
      <c r="L436" s="240"/>
      <c r="M436" s="241"/>
      <c r="N436" s="242"/>
      <c r="O436" s="242"/>
      <c r="P436" s="242"/>
      <c r="Q436" s="242"/>
      <c r="R436" s="242"/>
      <c r="S436" s="242"/>
      <c r="T436" s="243"/>
      <c r="U436" s="13"/>
      <c r="V436" s="13"/>
      <c r="W436" s="13"/>
      <c r="X436" s="13"/>
      <c r="Y436" s="13"/>
      <c r="Z436" s="13"/>
      <c r="AA436" s="13"/>
      <c r="AB436" s="13"/>
      <c r="AC436" s="13"/>
      <c r="AD436" s="13"/>
      <c r="AE436" s="13"/>
      <c r="AT436" s="244" t="s">
        <v>206</v>
      </c>
      <c r="AU436" s="244" t="s">
        <v>78</v>
      </c>
      <c r="AV436" s="13" t="s">
        <v>76</v>
      </c>
      <c r="AW436" s="13" t="s">
        <v>31</v>
      </c>
      <c r="AX436" s="13" t="s">
        <v>69</v>
      </c>
      <c r="AY436" s="244" t="s">
        <v>193</v>
      </c>
    </row>
    <row r="437" s="13" customFormat="1">
      <c r="A437" s="13"/>
      <c r="B437" s="235"/>
      <c r="C437" s="236"/>
      <c r="D437" s="228" t="s">
        <v>206</v>
      </c>
      <c r="E437" s="237" t="s">
        <v>19</v>
      </c>
      <c r="F437" s="238" t="s">
        <v>1713</v>
      </c>
      <c r="G437" s="236"/>
      <c r="H437" s="237" t="s">
        <v>19</v>
      </c>
      <c r="I437" s="239"/>
      <c r="J437" s="236"/>
      <c r="K437" s="236"/>
      <c r="L437" s="240"/>
      <c r="M437" s="241"/>
      <c r="N437" s="242"/>
      <c r="O437" s="242"/>
      <c r="P437" s="242"/>
      <c r="Q437" s="242"/>
      <c r="R437" s="242"/>
      <c r="S437" s="242"/>
      <c r="T437" s="243"/>
      <c r="U437" s="13"/>
      <c r="V437" s="13"/>
      <c r="W437" s="13"/>
      <c r="X437" s="13"/>
      <c r="Y437" s="13"/>
      <c r="Z437" s="13"/>
      <c r="AA437" s="13"/>
      <c r="AB437" s="13"/>
      <c r="AC437" s="13"/>
      <c r="AD437" s="13"/>
      <c r="AE437" s="13"/>
      <c r="AT437" s="244" t="s">
        <v>206</v>
      </c>
      <c r="AU437" s="244" t="s">
        <v>78</v>
      </c>
      <c r="AV437" s="13" t="s">
        <v>76</v>
      </c>
      <c r="AW437" s="13" t="s">
        <v>31</v>
      </c>
      <c r="AX437" s="13" t="s">
        <v>69</v>
      </c>
      <c r="AY437" s="244" t="s">
        <v>193</v>
      </c>
    </row>
    <row r="438" s="13" customFormat="1">
      <c r="A438" s="13"/>
      <c r="B438" s="235"/>
      <c r="C438" s="236"/>
      <c r="D438" s="228" t="s">
        <v>206</v>
      </c>
      <c r="E438" s="237" t="s">
        <v>19</v>
      </c>
      <c r="F438" s="238" t="s">
        <v>2977</v>
      </c>
      <c r="G438" s="236"/>
      <c r="H438" s="237" t="s">
        <v>19</v>
      </c>
      <c r="I438" s="239"/>
      <c r="J438" s="236"/>
      <c r="K438" s="236"/>
      <c r="L438" s="240"/>
      <c r="M438" s="241"/>
      <c r="N438" s="242"/>
      <c r="O438" s="242"/>
      <c r="P438" s="242"/>
      <c r="Q438" s="242"/>
      <c r="R438" s="242"/>
      <c r="S438" s="242"/>
      <c r="T438" s="243"/>
      <c r="U438" s="13"/>
      <c r="V438" s="13"/>
      <c r="W438" s="13"/>
      <c r="X438" s="13"/>
      <c r="Y438" s="13"/>
      <c r="Z438" s="13"/>
      <c r="AA438" s="13"/>
      <c r="AB438" s="13"/>
      <c r="AC438" s="13"/>
      <c r="AD438" s="13"/>
      <c r="AE438" s="13"/>
      <c r="AT438" s="244" t="s">
        <v>206</v>
      </c>
      <c r="AU438" s="244" t="s">
        <v>78</v>
      </c>
      <c r="AV438" s="13" t="s">
        <v>76</v>
      </c>
      <c r="AW438" s="13" t="s">
        <v>31</v>
      </c>
      <c r="AX438" s="13" t="s">
        <v>69</v>
      </c>
      <c r="AY438" s="244" t="s">
        <v>193</v>
      </c>
    </row>
    <row r="439" s="14" customFormat="1">
      <c r="A439" s="14"/>
      <c r="B439" s="245"/>
      <c r="C439" s="246"/>
      <c r="D439" s="228" t="s">
        <v>206</v>
      </c>
      <c r="E439" s="247" t="s">
        <v>19</v>
      </c>
      <c r="F439" s="248" t="s">
        <v>2978</v>
      </c>
      <c r="G439" s="246"/>
      <c r="H439" s="249">
        <v>8.6530000000000005</v>
      </c>
      <c r="I439" s="250"/>
      <c r="J439" s="246"/>
      <c r="K439" s="246"/>
      <c r="L439" s="251"/>
      <c r="M439" s="252"/>
      <c r="N439" s="253"/>
      <c r="O439" s="253"/>
      <c r="P439" s="253"/>
      <c r="Q439" s="253"/>
      <c r="R439" s="253"/>
      <c r="S439" s="253"/>
      <c r="T439" s="254"/>
      <c r="U439" s="14"/>
      <c r="V439" s="14"/>
      <c r="W439" s="14"/>
      <c r="X439" s="14"/>
      <c r="Y439" s="14"/>
      <c r="Z439" s="14"/>
      <c r="AA439" s="14"/>
      <c r="AB439" s="14"/>
      <c r="AC439" s="14"/>
      <c r="AD439" s="14"/>
      <c r="AE439" s="14"/>
      <c r="AT439" s="255" t="s">
        <v>206</v>
      </c>
      <c r="AU439" s="255" t="s">
        <v>78</v>
      </c>
      <c r="AV439" s="14" t="s">
        <v>78</v>
      </c>
      <c r="AW439" s="14" t="s">
        <v>31</v>
      </c>
      <c r="AX439" s="14" t="s">
        <v>69</v>
      </c>
      <c r="AY439" s="255" t="s">
        <v>193</v>
      </c>
    </row>
    <row r="440" s="13" customFormat="1">
      <c r="A440" s="13"/>
      <c r="B440" s="235"/>
      <c r="C440" s="236"/>
      <c r="D440" s="228" t="s">
        <v>206</v>
      </c>
      <c r="E440" s="237" t="s">
        <v>19</v>
      </c>
      <c r="F440" s="238" t="s">
        <v>2979</v>
      </c>
      <c r="G440" s="236"/>
      <c r="H440" s="237" t="s">
        <v>19</v>
      </c>
      <c r="I440" s="239"/>
      <c r="J440" s="236"/>
      <c r="K440" s="236"/>
      <c r="L440" s="240"/>
      <c r="M440" s="241"/>
      <c r="N440" s="242"/>
      <c r="O440" s="242"/>
      <c r="P440" s="242"/>
      <c r="Q440" s="242"/>
      <c r="R440" s="242"/>
      <c r="S440" s="242"/>
      <c r="T440" s="243"/>
      <c r="U440" s="13"/>
      <c r="V440" s="13"/>
      <c r="W440" s="13"/>
      <c r="X440" s="13"/>
      <c r="Y440" s="13"/>
      <c r="Z440" s="13"/>
      <c r="AA440" s="13"/>
      <c r="AB440" s="13"/>
      <c r="AC440" s="13"/>
      <c r="AD440" s="13"/>
      <c r="AE440" s="13"/>
      <c r="AT440" s="244" t="s">
        <v>206</v>
      </c>
      <c r="AU440" s="244" t="s">
        <v>78</v>
      </c>
      <c r="AV440" s="13" t="s">
        <v>76</v>
      </c>
      <c r="AW440" s="13" t="s">
        <v>31</v>
      </c>
      <c r="AX440" s="13" t="s">
        <v>69</v>
      </c>
      <c r="AY440" s="244" t="s">
        <v>193</v>
      </c>
    </row>
    <row r="441" s="14" customFormat="1">
      <c r="A441" s="14"/>
      <c r="B441" s="245"/>
      <c r="C441" s="246"/>
      <c r="D441" s="228" t="s">
        <v>206</v>
      </c>
      <c r="E441" s="247" t="s">
        <v>19</v>
      </c>
      <c r="F441" s="248" t="s">
        <v>2980</v>
      </c>
      <c r="G441" s="246"/>
      <c r="H441" s="249">
        <v>75.108000000000004</v>
      </c>
      <c r="I441" s="250"/>
      <c r="J441" s="246"/>
      <c r="K441" s="246"/>
      <c r="L441" s="251"/>
      <c r="M441" s="252"/>
      <c r="N441" s="253"/>
      <c r="O441" s="253"/>
      <c r="P441" s="253"/>
      <c r="Q441" s="253"/>
      <c r="R441" s="253"/>
      <c r="S441" s="253"/>
      <c r="T441" s="254"/>
      <c r="U441" s="14"/>
      <c r="V441" s="14"/>
      <c r="W441" s="14"/>
      <c r="X441" s="14"/>
      <c r="Y441" s="14"/>
      <c r="Z441" s="14"/>
      <c r="AA441" s="14"/>
      <c r="AB441" s="14"/>
      <c r="AC441" s="14"/>
      <c r="AD441" s="14"/>
      <c r="AE441" s="14"/>
      <c r="AT441" s="255" t="s">
        <v>206</v>
      </c>
      <c r="AU441" s="255" t="s">
        <v>78</v>
      </c>
      <c r="AV441" s="14" t="s">
        <v>78</v>
      </c>
      <c r="AW441" s="14" t="s">
        <v>31</v>
      </c>
      <c r="AX441" s="14" t="s">
        <v>69</v>
      </c>
      <c r="AY441" s="255" t="s">
        <v>193</v>
      </c>
    </row>
    <row r="442" s="13" customFormat="1">
      <c r="A442" s="13"/>
      <c r="B442" s="235"/>
      <c r="C442" s="236"/>
      <c r="D442" s="228" t="s">
        <v>206</v>
      </c>
      <c r="E442" s="237" t="s">
        <v>19</v>
      </c>
      <c r="F442" s="238" t="s">
        <v>2981</v>
      </c>
      <c r="G442" s="236"/>
      <c r="H442" s="237" t="s">
        <v>19</v>
      </c>
      <c r="I442" s="239"/>
      <c r="J442" s="236"/>
      <c r="K442" s="236"/>
      <c r="L442" s="240"/>
      <c r="M442" s="241"/>
      <c r="N442" s="242"/>
      <c r="O442" s="242"/>
      <c r="P442" s="242"/>
      <c r="Q442" s="242"/>
      <c r="R442" s="242"/>
      <c r="S442" s="242"/>
      <c r="T442" s="243"/>
      <c r="U442" s="13"/>
      <c r="V442" s="13"/>
      <c r="W442" s="13"/>
      <c r="X442" s="13"/>
      <c r="Y442" s="13"/>
      <c r="Z442" s="13"/>
      <c r="AA442" s="13"/>
      <c r="AB442" s="13"/>
      <c r="AC442" s="13"/>
      <c r="AD442" s="13"/>
      <c r="AE442" s="13"/>
      <c r="AT442" s="244" t="s">
        <v>206</v>
      </c>
      <c r="AU442" s="244" t="s">
        <v>78</v>
      </c>
      <c r="AV442" s="13" t="s">
        <v>76</v>
      </c>
      <c r="AW442" s="13" t="s">
        <v>31</v>
      </c>
      <c r="AX442" s="13" t="s">
        <v>69</v>
      </c>
      <c r="AY442" s="244" t="s">
        <v>193</v>
      </c>
    </row>
    <row r="443" s="14" customFormat="1">
      <c r="A443" s="14"/>
      <c r="B443" s="245"/>
      <c r="C443" s="246"/>
      <c r="D443" s="228" t="s">
        <v>206</v>
      </c>
      <c r="E443" s="247" t="s">
        <v>19</v>
      </c>
      <c r="F443" s="248" t="s">
        <v>2982</v>
      </c>
      <c r="G443" s="246"/>
      <c r="H443" s="249">
        <v>12.188000000000001</v>
      </c>
      <c r="I443" s="250"/>
      <c r="J443" s="246"/>
      <c r="K443" s="246"/>
      <c r="L443" s="251"/>
      <c r="M443" s="252"/>
      <c r="N443" s="253"/>
      <c r="O443" s="253"/>
      <c r="P443" s="253"/>
      <c r="Q443" s="253"/>
      <c r="R443" s="253"/>
      <c r="S443" s="253"/>
      <c r="T443" s="254"/>
      <c r="U443" s="14"/>
      <c r="V443" s="14"/>
      <c r="W443" s="14"/>
      <c r="X443" s="14"/>
      <c r="Y443" s="14"/>
      <c r="Z443" s="14"/>
      <c r="AA443" s="14"/>
      <c r="AB443" s="14"/>
      <c r="AC443" s="14"/>
      <c r="AD443" s="14"/>
      <c r="AE443" s="14"/>
      <c r="AT443" s="255" t="s">
        <v>206</v>
      </c>
      <c r="AU443" s="255" t="s">
        <v>78</v>
      </c>
      <c r="AV443" s="14" t="s">
        <v>78</v>
      </c>
      <c r="AW443" s="14" t="s">
        <v>31</v>
      </c>
      <c r="AX443" s="14" t="s">
        <v>69</v>
      </c>
      <c r="AY443" s="255" t="s">
        <v>193</v>
      </c>
    </row>
    <row r="444" s="13" customFormat="1">
      <c r="A444" s="13"/>
      <c r="B444" s="235"/>
      <c r="C444" s="236"/>
      <c r="D444" s="228" t="s">
        <v>206</v>
      </c>
      <c r="E444" s="237" t="s">
        <v>19</v>
      </c>
      <c r="F444" s="238" t="s">
        <v>2983</v>
      </c>
      <c r="G444" s="236"/>
      <c r="H444" s="237" t="s">
        <v>19</v>
      </c>
      <c r="I444" s="239"/>
      <c r="J444" s="236"/>
      <c r="K444" s="236"/>
      <c r="L444" s="240"/>
      <c r="M444" s="241"/>
      <c r="N444" s="242"/>
      <c r="O444" s="242"/>
      <c r="P444" s="242"/>
      <c r="Q444" s="242"/>
      <c r="R444" s="242"/>
      <c r="S444" s="242"/>
      <c r="T444" s="243"/>
      <c r="U444" s="13"/>
      <c r="V444" s="13"/>
      <c r="W444" s="13"/>
      <c r="X444" s="13"/>
      <c r="Y444" s="13"/>
      <c r="Z444" s="13"/>
      <c r="AA444" s="13"/>
      <c r="AB444" s="13"/>
      <c r="AC444" s="13"/>
      <c r="AD444" s="13"/>
      <c r="AE444" s="13"/>
      <c r="AT444" s="244" t="s">
        <v>206</v>
      </c>
      <c r="AU444" s="244" t="s">
        <v>78</v>
      </c>
      <c r="AV444" s="13" t="s">
        <v>76</v>
      </c>
      <c r="AW444" s="13" t="s">
        <v>31</v>
      </c>
      <c r="AX444" s="13" t="s">
        <v>69</v>
      </c>
      <c r="AY444" s="244" t="s">
        <v>193</v>
      </c>
    </row>
    <row r="445" s="14" customFormat="1">
      <c r="A445" s="14"/>
      <c r="B445" s="245"/>
      <c r="C445" s="246"/>
      <c r="D445" s="228" t="s">
        <v>206</v>
      </c>
      <c r="E445" s="247" t="s">
        <v>19</v>
      </c>
      <c r="F445" s="248" t="s">
        <v>2982</v>
      </c>
      <c r="G445" s="246"/>
      <c r="H445" s="249">
        <v>12.188000000000001</v>
      </c>
      <c r="I445" s="250"/>
      <c r="J445" s="246"/>
      <c r="K445" s="246"/>
      <c r="L445" s="251"/>
      <c r="M445" s="252"/>
      <c r="N445" s="253"/>
      <c r="O445" s="253"/>
      <c r="P445" s="253"/>
      <c r="Q445" s="253"/>
      <c r="R445" s="253"/>
      <c r="S445" s="253"/>
      <c r="T445" s="254"/>
      <c r="U445" s="14"/>
      <c r="V445" s="14"/>
      <c r="W445" s="14"/>
      <c r="X445" s="14"/>
      <c r="Y445" s="14"/>
      <c r="Z445" s="14"/>
      <c r="AA445" s="14"/>
      <c r="AB445" s="14"/>
      <c r="AC445" s="14"/>
      <c r="AD445" s="14"/>
      <c r="AE445" s="14"/>
      <c r="AT445" s="255" t="s">
        <v>206</v>
      </c>
      <c r="AU445" s="255" t="s">
        <v>78</v>
      </c>
      <c r="AV445" s="14" t="s">
        <v>78</v>
      </c>
      <c r="AW445" s="14" t="s">
        <v>31</v>
      </c>
      <c r="AX445" s="14" t="s">
        <v>69</v>
      </c>
      <c r="AY445" s="255" t="s">
        <v>193</v>
      </c>
    </row>
    <row r="446" s="13" customFormat="1">
      <c r="A446" s="13"/>
      <c r="B446" s="235"/>
      <c r="C446" s="236"/>
      <c r="D446" s="228" t="s">
        <v>206</v>
      </c>
      <c r="E446" s="237" t="s">
        <v>19</v>
      </c>
      <c r="F446" s="238" t="s">
        <v>1702</v>
      </c>
      <c r="G446" s="236"/>
      <c r="H446" s="237" t="s">
        <v>19</v>
      </c>
      <c r="I446" s="239"/>
      <c r="J446" s="236"/>
      <c r="K446" s="236"/>
      <c r="L446" s="240"/>
      <c r="M446" s="241"/>
      <c r="N446" s="242"/>
      <c r="O446" s="242"/>
      <c r="P446" s="242"/>
      <c r="Q446" s="242"/>
      <c r="R446" s="242"/>
      <c r="S446" s="242"/>
      <c r="T446" s="243"/>
      <c r="U446" s="13"/>
      <c r="V446" s="13"/>
      <c r="W446" s="13"/>
      <c r="X446" s="13"/>
      <c r="Y446" s="13"/>
      <c r="Z446" s="13"/>
      <c r="AA446" s="13"/>
      <c r="AB446" s="13"/>
      <c r="AC446" s="13"/>
      <c r="AD446" s="13"/>
      <c r="AE446" s="13"/>
      <c r="AT446" s="244" t="s">
        <v>206</v>
      </c>
      <c r="AU446" s="244" t="s">
        <v>78</v>
      </c>
      <c r="AV446" s="13" t="s">
        <v>76</v>
      </c>
      <c r="AW446" s="13" t="s">
        <v>31</v>
      </c>
      <c r="AX446" s="13" t="s">
        <v>69</v>
      </c>
      <c r="AY446" s="244" t="s">
        <v>193</v>
      </c>
    </row>
    <row r="447" s="13" customFormat="1">
      <c r="A447" s="13"/>
      <c r="B447" s="235"/>
      <c r="C447" s="236"/>
      <c r="D447" s="228" t="s">
        <v>206</v>
      </c>
      <c r="E447" s="237" t="s">
        <v>19</v>
      </c>
      <c r="F447" s="238" t="s">
        <v>2984</v>
      </c>
      <c r="G447" s="236"/>
      <c r="H447" s="237" t="s">
        <v>19</v>
      </c>
      <c r="I447" s="239"/>
      <c r="J447" s="236"/>
      <c r="K447" s="236"/>
      <c r="L447" s="240"/>
      <c r="M447" s="241"/>
      <c r="N447" s="242"/>
      <c r="O447" s="242"/>
      <c r="P447" s="242"/>
      <c r="Q447" s="242"/>
      <c r="R447" s="242"/>
      <c r="S447" s="242"/>
      <c r="T447" s="243"/>
      <c r="U447" s="13"/>
      <c r="V447" s="13"/>
      <c r="W447" s="13"/>
      <c r="X447" s="13"/>
      <c r="Y447" s="13"/>
      <c r="Z447" s="13"/>
      <c r="AA447" s="13"/>
      <c r="AB447" s="13"/>
      <c r="AC447" s="13"/>
      <c r="AD447" s="13"/>
      <c r="AE447" s="13"/>
      <c r="AT447" s="244" t="s">
        <v>206</v>
      </c>
      <c r="AU447" s="244" t="s">
        <v>78</v>
      </c>
      <c r="AV447" s="13" t="s">
        <v>76</v>
      </c>
      <c r="AW447" s="13" t="s">
        <v>31</v>
      </c>
      <c r="AX447" s="13" t="s">
        <v>69</v>
      </c>
      <c r="AY447" s="244" t="s">
        <v>193</v>
      </c>
    </row>
    <row r="448" s="14" customFormat="1">
      <c r="A448" s="14"/>
      <c r="B448" s="245"/>
      <c r="C448" s="246"/>
      <c r="D448" s="228" t="s">
        <v>206</v>
      </c>
      <c r="E448" s="247" t="s">
        <v>19</v>
      </c>
      <c r="F448" s="248" t="s">
        <v>2985</v>
      </c>
      <c r="G448" s="246"/>
      <c r="H448" s="249">
        <v>61.109999999999999</v>
      </c>
      <c r="I448" s="250"/>
      <c r="J448" s="246"/>
      <c r="K448" s="246"/>
      <c r="L448" s="251"/>
      <c r="M448" s="252"/>
      <c r="N448" s="253"/>
      <c r="O448" s="253"/>
      <c r="P448" s="253"/>
      <c r="Q448" s="253"/>
      <c r="R448" s="253"/>
      <c r="S448" s="253"/>
      <c r="T448" s="254"/>
      <c r="U448" s="14"/>
      <c r="V448" s="14"/>
      <c r="W448" s="14"/>
      <c r="X448" s="14"/>
      <c r="Y448" s="14"/>
      <c r="Z448" s="14"/>
      <c r="AA448" s="14"/>
      <c r="AB448" s="14"/>
      <c r="AC448" s="14"/>
      <c r="AD448" s="14"/>
      <c r="AE448" s="14"/>
      <c r="AT448" s="255" t="s">
        <v>206</v>
      </c>
      <c r="AU448" s="255" t="s">
        <v>78</v>
      </c>
      <c r="AV448" s="14" t="s">
        <v>78</v>
      </c>
      <c r="AW448" s="14" t="s">
        <v>31</v>
      </c>
      <c r="AX448" s="14" t="s">
        <v>69</v>
      </c>
      <c r="AY448" s="255" t="s">
        <v>193</v>
      </c>
    </row>
    <row r="449" s="13" customFormat="1">
      <c r="A449" s="13"/>
      <c r="B449" s="235"/>
      <c r="C449" s="236"/>
      <c r="D449" s="228" t="s">
        <v>206</v>
      </c>
      <c r="E449" s="237" t="s">
        <v>19</v>
      </c>
      <c r="F449" s="238" t="s">
        <v>2986</v>
      </c>
      <c r="G449" s="236"/>
      <c r="H449" s="237" t="s">
        <v>19</v>
      </c>
      <c r="I449" s="239"/>
      <c r="J449" s="236"/>
      <c r="K449" s="236"/>
      <c r="L449" s="240"/>
      <c r="M449" s="241"/>
      <c r="N449" s="242"/>
      <c r="O449" s="242"/>
      <c r="P449" s="242"/>
      <c r="Q449" s="242"/>
      <c r="R449" s="242"/>
      <c r="S449" s="242"/>
      <c r="T449" s="243"/>
      <c r="U449" s="13"/>
      <c r="V449" s="13"/>
      <c r="W449" s="13"/>
      <c r="X449" s="13"/>
      <c r="Y449" s="13"/>
      <c r="Z449" s="13"/>
      <c r="AA449" s="13"/>
      <c r="AB449" s="13"/>
      <c r="AC449" s="13"/>
      <c r="AD449" s="13"/>
      <c r="AE449" s="13"/>
      <c r="AT449" s="244" t="s">
        <v>206</v>
      </c>
      <c r="AU449" s="244" t="s">
        <v>78</v>
      </c>
      <c r="AV449" s="13" t="s">
        <v>76</v>
      </c>
      <c r="AW449" s="13" t="s">
        <v>31</v>
      </c>
      <c r="AX449" s="13" t="s">
        <v>69</v>
      </c>
      <c r="AY449" s="244" t="s">
        <v>193</v>
      </c>
    </row>
    <row r="450" s="14" customFormat="1">
      <c r="A450" s="14"/>
      <c r="B450" s="245"/>
      <c r="C450" s="246"/>
      <c r="D450" s="228" t="s">
        <v>206</v>
      </c>
      <c r="E450" s="247" t="s">
        <v>19</v>
      </c>
      <c r="F450" s="248" t="s">
        <v>2982</v>
      </c>
      <c r="G450" s="246"/>
      <c r="H450" s="249">
        <v>12.188000000000001</v>
      </c>
      <c r="I450" s="250"/>
      <c r="J450" s="246"/>
      <c r="K450" s="246"/>
      <c r="L450" s="251"/>
      <c r="M450" s="252"/>
      <c r="N450" s="253"/>
      <c r="O450" s="253"/>
      <c r="P450" s="253"/>
      <c r="Q450" s="253"/>
      <c r="R450" s="253"/>
      <c r="S450" s="253"/>
      <c r="T450" s="254"/>
      <c r="U450" s="14"/>
      <c r="V450" s="14"/>
      <c r="W450" s="14"/>
      <c r="X450" s="14"/>
      <c r="Y450" s="14"/>
      <c r="Z450" s="14"/>
      <c r="AA450" s="14"/>
      <c r="AB450" s="14"/>
      <c r="AC450" s="14"/>
      <c r="AD450" s="14"/>
      <c r="AE450" s="14"/>
      <c r="AT450" s="255" t="s">
        <v>206</v>
      </c>
      <c r="AU450" s="255" t="s">
        <v>78</v>
      </c>
      <c r="AV450" s="14" t="s">
        <v>78</v>
      </c>
      <c r="AW450" s="14" t="s">
        <v>31</v>
      </c>
      <c r="AX450" s="14" t="s">
        <v>69</v>
      </c>
      <c r="AY450" s="255" t="s">
        <v>193</v>
      </c>
    </row>
    <row r="451" s="13" customFormat="1">
      <c r="A451" s="13"/>
      <c r="B451" s="235"/>
      <c r="C451" s="236"/>
      <c r="D451" s="228" t="s">
        <v>206</v>
      </c>
      <c r="E451" s="237" t="s">
        <v>19</v>
      </c>
      <c r="F451" s="238" t="s">
        <v>2987</v>
      </c>
      <c r="G451" s="236"/>
      <c r="H451" s="237" t="s">
        <v>19</v>
      </c>
      <c r="I451" s="239"/>
      <c r="J451" s="236"/>
      <c r="K451" s="236"/>
      <c r="L451" s="240"/>
      <c r="M451" s="241"/>
      <c r="N451" s="242"/>
      <c r="O451" s="242"/>
      <c r="P451" s="242"/>
      <c r="Q451" s="242"/>
      <c r="R451" s="242"/>
      <c r="S451" s="242"/>
      <c r="T451" s="243"/>
      <c r="U451" s="13"/>
      <c r="V451" s="13"/>
      <c r="W451" s="13"/>
      <c r="X451" s="13"/>
      <c r="Y451" s="13"/>
      <c r="Z451" s="13"/>
      <c r="AA451" s="13"/>
      <c r="AB451" s="13"/>
      <c r="AC451" s="13"/>
      <c r="AD451" s="13"/>
      <c r="AE451" s="13"/>
      <c r="AT451" s="244" t="s">
        <v>206</v>
      </c>
      <c r="AU451" s="244" t="s">
        <v>78</v>
      </c>
      <c r="AV451" s="13" t="s">
        <v>76</v>
      </c>
      <c r="AW451" s="13" t="s">
        <v>31</v>
      </c>
      <c r="AX451" s="13" t="s">
        <v>69</v>
      </c>
      <c r="AY451" s="244" t="s">
        <v>193</v>
      </c>
    </row>
    <row r="452" s="14" customFormat="1">
      <c r="A452" s="14"/>
      <c r="B452" s="245"/>
      <c r="C452" s="246"/>
      <c r="D452" s="228" t="s">
        <v>206</v>
      </c>
      <c r="E452" s="247" t="s">
        <v>19</v>
      </c>
      <c r="F452" s="248" t="s">
        <v>2982</v>
      </c>
      <c r="G452" s="246"/>
      <c r="H452" s="249">
        <v>12.188000000000001</v>
      </c>
      <c r="I452" s="250"/>
      <c r="J452" s="246"/>
      <c r="K452" s="246"/>
      <c r="L452" s="251"/>
      <c r="M452" s="252"/>
      <c r="N452" s="253"/>
      <c r="O452" s="253"/>
      <c r="P452" s="253"/>
      <c r="Q452" s="253"/>
      <c r="R452" s="253"/>
      <c r="S452" s="253"/>
      <c r="T452" s="254"/>
      <c r="U452" s="14"/>
      <c r="V452" s="14"/>
      <c r="W452" s="14"/>
      <c r="X452" s="14"/>
      <c r="Y452" s="14"/>
      <c r="Z452" s="14"/>
      <c r="AA452" s="14"/>
      <c r="AB452" s="14"/>
      <c r="AC452" s="14"/>
      <c r="AD452" s="14"/>
      <c r="AE452" s="14"/>
      <c r="AT452" s="255" t="s">
        <v>206</v>
      </c>
      <c r="AU452" s="255" t="s">
        <v>78</v>
      </c>
      <c r="AV452" s="14" t="s">
        <v>78</v>
      </c>
      <c r="AW452" s="14" t="s">
        <v>31</v>
      </c>
      <c r="AX452" s="14" t="s">
        <v>69</v>
      </c>
      <c r="AY452" s="255" t="s">
        <v>193</v>
      </c>
    </row>
    <row r="453" s="13" customFormat="1">
      <c r="A453" s="13"/>
      <c r="B453" s="235"/>
      <c r="C453" s="236"/>
      <c r="D453" s="228" t="s">
        <v>206</v>
      </c>
      <c r="E453" s="237" t="s">
        <v>19</v>
      </c>
      <c r="F453" s="238" t="s">
        <v>1704</v>
      </c>
      <c r="G453" s="236"/>
      <c r="H453" s="237" t="s">
        <v>19</v>
      </c>
      <c r="I453" s="239"/>
      <c r="J453" s="236"/>
      <c r="K453" s="236"/>
      <c r="L453" s="240"/>
      <c r="M453" s="241"/>
      <c r="N453" s="242"/>
      <c r="O453" s="242"/>
      <c r="P453" s="242"/>
      <c r="Q453" s="242"/>
      <c r="R453" s="242"/>
      <c r="S453" s="242"/>
      <c r="T453" s="243"/>
      <c r="U453" s="13"/>
      <c r="V453" s="13"/>
      <c r="W453" s="13"/>
      <c r="X453" s="13"/>
      <c r="Y453" s="13"/>
      <c r="Z453" s="13"/>
      <c r="AA453" s="13"/>
      <c r="AB453" s="13"/>
      <c r="AC453" s="13"/>
      <c r="AD453" s="13"/>
      <c r="AE453" s="13"/>
      <c r="AT453" s="244" t="s">
        <v>206</v>
      </c>
      <c r="AU453" s="244" t="s">
        <v>78</v>
      </c>
      <c r="AV453" s="13" t="s">
        <v>76</v>
      </c>
      <c r="AW453" s="13" t="s">
        <v>31</v>
      </c>
      <c r="AX453" s="13" t="s">
        <v>69</v>
      </c>
      <c r="AY453" s="244" t="s">
        <v>193</v>
      </c>
    </row>
    <row r="454" s="13" customFormat="1">
      <c r="A454" s="13"/>
      <c r="B454" s="235"/>
      <c r="C454" s="236"/>
      <c r="D454" s="228" t="s">
        <v>206</v>
      </c>
      <c r="E454" s="237" t="s">
        <v>19</v>
      </c>
      <c r="F454" s="238" t="s">
        <v>2988</v>
      </c>
      <c r="G454" s="236"/>
      <c r="H454" s="237" t="s">
        <v>19</v>
      </c>
      <c r="I454" s="239"/>
      <c r="J454" s="236"/>
      <c r="K454" s="236"/>
      <c r="L454" s="240"/>
      <c r="M454" s="241"/>
      <c r="N454" s="242"/>
      <c r="O454" s="242"/>
      <c r="P454" s="242"/>
      <c r="Q454" s="242"/>
      <c r="R454" s="242"/>
      <c r="S454" s="242"/>
      <c r="T454" s="243"/>
      <c r="U454" s="13"/>
      <c r="V454" s="13"/>
      <c r="W454" s="13"/>
      <c r="X454" s="13"/>
      <c r="Y454" s="13"/>
      <c r="Z454" s="13"/>
      <c r="AA454" s="13"/>
      <c r="AB454" s="13"/>
      <c r="AC454" s="13"/>
      <c r="AD454" s="13"/>
      <c r="AE454" s="13"/>
      <c r="AT454" s="244" t="s">
        <v>206</v>
      </c>
      <c r="AU454" s="244" t="s">
        <v>78</v>
      </c>
      <c r="AV454" s="13" t="s">
        <v>76</v>
      </c>
      <c r="AW454" s="13" t="s">
        <v>31</v>
      </c>
      <c r="AX454" s="13" t="s">
        <v>69</v>
      </c>
      <c r="AY454" s="244" t="s">
        <v>193</v>
      </c>
    </row>
    <row r="455" s="14" customFormat="1">
      <c r="A455" s="14"/>
      <c r="B455" s="245"/>
      <c r="C455" s="246"/>
      <c r="D455" s="228" t="s">
        <v>206</v>
      </c>
      <c r="E455" s="247" t="s">
        <v>19</v>
      </c>
      <c r="F455" s="248" t="s">
        <v>2989</v>
      </c>
      <c r="G455" s="246"/>
      <c r="H455" s="249">
        <v>45.5</v>
      </c>
      <c r="I455" s="250"/>
      <c r="J455" s="246"/>
      <c r="K455" s="246"/>
      <c r="L455" s="251"/>
      <c r="M455" s="252"/>
      <c r="N455" s="253"/>
      <c r="O455" s="253"/>
      <c r="P455" s="253"/>
      <c r="Q455" s="253"/>
      <c r="R455" s="253"/>
      <c r="S455" s="253"/>
      <c r="T455" s="254"/>
      <c r="U455" s="14"/>
      <c r="V455" s="14"/>
      <c r="W455" s="14"/>
      <c r="X455" s="14"/>
      <c r="Y455" s="14"/>
      <c r="Z455" s="14"/>
      <c r="AA455" s="14"/>
      <c r="AB455" s="14"/>
      <c r="AC455" s="14"/>
      <c r="AD455" s="14"/>
      <c r="AE455" s="14"/>
      <c r="AT455" s="255" t="s">
        <v>206</v>
      </c>
      <c r="AU455" s="255" t="s">
        <v>78</v>
      </c>
      <c r="AV455" s="14" t="s">
        <v>78</v>
      </c>
      <c r="AW455" s="14" t="s">
        <v>31</v>
      </c>
      <c r="AX455" s="14" t="s">
        <v>69</v>
      </c>
      <c r="AY455" s="255" t="s">
        <v>193</v>
      </c>
    </row>
    <row r="456" s="13" customFormat="1">
      <c r="A456" s="13"/>
      <c r="B456" s="235"/>
      <c r="C456" s="236"/>
      <c r="D456" s="228" t="s">
        <v>206</v>
      </c>
      <c r="E456" s="237" t="s">
        <v>19</v>
      </c>
      <c r="F456" s="238" t="s">
        <v>2990</v>
      </c>
      <c r="G456" s="236"/>
      <c r="H456" s="237" t="s">
        <v>19</v>
      </c>
      <c r="I456" s="239"/>
      <c r="J456" s="236"/>
      <c r="K456" s="236"/>
      <c r="L456" s="240"/>
      <c r="M456" s="241"/>
      <c r="N456" s="242"/>
      <c r="O456" s="242"/>
      <c r="P456" s="242"/>
      <c r="Q456" s="242"/>
      <c r="R456" s="242"/>
      <c r="S456" s="242"/>
      <c r="T456" s="243"/>
      <c r="U456" s="13"/>
      <c r="V456" s="13"/>
      <c r="W456" s="13"/>
      <c r="X456" s="13"/>
      <c r="Y456" s="13"/>
      <c r="Z456" s="13"/>
      <c r="AA456" s="13"/>
      <c r="AB456" s="13"/>
      <c r="AC456" s="13"/>
      <c r="AD456" s="13"/>
      <c r="AE456" s="13"/>
      <c r="AT456" s="244" t="s">
        <v>206</v>
      </c>
      <c r="AU456" s="244" t="s">
        <v>78</v>
      </c>
      <c r="AV456" s="13" t="s">
        <v>76</v>
      </c>
      <c r="AW456" s="13" t="s">
        <v>31</v>
      </c>
      <c r="AX456" s="13" t="s">
        <v>69</v>
      </c>
      <c r="AY456" s="244" t="s">
        <v>193</v>
      </c>
    </row>
    <row r="457" s="14" customFormat="1">
      <c r="A457" s="14"/>
      <c r="B457" s="245"/>
      <c r="C457" s="246"/>
      <c r="D457" s="228" t="s">
        <v>206</v>
      </c>
      <c r="E457" s="247" t="s">
        <v>19</v>
      </c>
      <c r="F457" s="248" t="s">
        <v>2991</v>
      </c>
      <c r="G457" s="246"/>
      <c r="H457" s="249">
        <v>15.438000000000001</v>
      </c>
      <c r="I457" s="250"/>
      <c r="J457" s="246"/>
      <c r="K457" s="246"/>
      <c r="L457" s="251"/>
      <c r="M457" s="252"/>
      <c r="N457" s="253"/>
      <c r="O457" s="253"/>
      <c r="P457" s="253"/>
      <c r="Q457" s="253"/>
      <c r="R457" s="253"/>
      <c r="S457" s="253"/>
      <c r="T457" s="254"/>
      <c r="U457" s="14"/>
      <c r="V457" s="14"/>
      <c r="W457" s="14"/>
      <c r="X457" s="14"/>
      <c r="Y457" s="14"/>
      <c r="Z457" s="14"/>
      <c r="AA457" s="14"/>
      <c r="AB457" s="14"/>
      <c r="AC457" s="14"/>
      <c r="AD457" s="14"/>
      <c r="AE457" s="14"/>
      <c r="AT457" s="255" t="s">
        <v>206</v>
      </c>
      <c r="AU457" s="255" t="s">
        <v>78</v>
      </c>
      <c r="AV457" s="14" t="s">
        <v>78</v>
      </c>
      <c r="AW457" s="14" t="s">
        <v>31</v>
      </c>
      <c r="AX457" s="14" t="s">
        <v>69</v>
      </c>
      <c r="AY457" s="255" t="s">
        <v>193</v>
      </c>
    </row>
    <row r="458" s="13" customFormat="1">
      <c r="A458" s="13"/>
      <c r="B458" s="235"/>
      <c r="C458" s="236"/>
      <c r="D458" s="228" t="s">
        <v>206</v>
      </c>
      <c r="E458" s="237" t="s">
        <v>19</v>
      </c>
      <c r="F458" s="238" t="s">
        <v>2992</v>
      </c>
      <c r="G458" s="236"/>
      <c r="H458" s="237" t="s">
        <v>19</v>
      </c>
      <c r="I458" s="239"/>
      <c r="J458" s="236"/>
      <c r="K458" s="236"/>
      <c r="L458" s="240"/>
      <c r="M458" s="241"/>
      <c r="N458" s="242"/>
      <c r="O458" s="242"/>
      <c r="P458" s="242"/>
      <c r="Q458" s="242"/>
      <c r="R458" s="242"/>
      <c r="S458" s="242"/>
      <c r="T458" s="243"/>
      <c r="U458" s="13"/>
      <c r="V458" s="13"/>
      <c r="W458" s="13"/>
      <c r="X458" s="13"/>
      <c r="Y458" s="13"/>
      <c r="Z458" s="13"/>
      <c r="AA458" s="13"/>
      <c r="AB458" s="13"/>
      <c r="AC458" s="13"/>
      <c r="AD458" s="13"/>
      <c r="AE458" s="13"/>
      <c r="AT458" s="244" t="s">
        <v>206</v>
      </c>
      <c r="AU458" s="244" t="s">
        <v>78</v>
      </c>
      <c r="AV458" s="13" t="s">
        <v>76</v>
      </c>
      <c r="AW458" s="13" t="s">
        <v>31</v>
      </c>
      <c r="AX458" s="13" t="s">
        <v>69</v>
      </c>
      <c r="AY458" s="244" t="s">
        <v>193</v>
      </c>
    </row>
    <row r="459" s="14" customFormat="1">
      <c r="A459" s="14"/>
      <c r="B459" s="245"/>
      <c r="C459" s="246"/>
      <c r="D459" s="228" t="s">
        <v>206</v>
      </c>
      <c r="E459" s="247" t="s">
        <v>19</v>
      </c>
      <c r="F459" s="248" t="s">
        <v>2991</v>
      </c>
      <c r="G459" s="246"/>
      <c r="H459" s="249">
        <v>15.438000000000001</v>
      </c>
      <c r="I459" s="250"/>
      <c r="J459" s="246"/>
      <c r="K459" s="246"/>
      <c r="L459" s="251"/>
      <c r="M459" s="252"/>
      <c r="N459" s="253"/>
      <c r="O459" s="253"/>
      <c r="P459" s="253"/>
      <c r="Q459" s="253"/>
      <c r="R459" s="253"/>
      <c r="S459" s="253"/>
      <c r="T459" s="254"/>
      <c r="U459" s="14"/>
      <c r="V459" s="14"/>
      <c r="W459" s="14"/>
      <c r="X459" s="14"/>
      <c r="Y459" s="14"/>
      <c r="Z459" s="14"/>
      <c r="AA459" s="14"/>
      <c r="AB459" s="14"/>
      <c r="AC459" s="14"/>
      <c r="AD459" s="14"/>
      <c r="AE459" s="14"/>
      <c r="AT459" s="255" t="s">
        <v>206</v>
      </c>
      <c r="AU459" s="255" t="s">
        <v>78</v>
      </c>
      <c r="AV459" s="14" t="s">
        <v>78</v>
      </c>
      <c r="AW459" s="14" t="s">
        <v>31</v>
      </c>
      <c r="AX459" s="14" t="s">
        <v>69</v>
      </c>
      <c r="AY459" s="255" t="s">
        <v>193</v>
      </c>
    </row>
    <row r="460" s="13" customFormat="1">
      <c r="A460" s="13"/>
      <c r="B460" s="235"/>
      <c r="C460" s="236"/>
      <c r="D460" s="228" t="s">
        <v>206</v>
      </c>
      <c r="E460" s="237" t="s">
        <v>19</v>
      </c>
      <c r="F460" s="238" t="s">
        <v>1724</v>
      </c>
      <c r="G460" s="236"/>
      <c r="H460" s="237" t="s">
        <v>19</v>
      </c>
      <c r="I460" s="239"/>
      <c r="J460" s="236"/>
      <c r="K460" s="236"/>
      <c r="L460" s="240"/>
      <c r="M460" s="241"/>
      <c r="N460" s="242"/>
      <c r="O460" s="242"/>
      <c r="P460" s="242"/>
      <c r="Q460" s="242"/>
      <c r="R460" s="242"/>
      <c r="S460" s="242"/>
      <c r="T460" s="243"/>
      <c r="U460" s="13"/>
      <c r="V460" s="13"/>
      <c r="W460" s="13"/>
      <c r="X460" s="13"/>
      <c r="Y460" s="13"/>
      <c r="Z460" s="13"/>
      <c r="AA460" s="13"/>
      <c r="AB460" s="13"/>
      <c r="AC460" s="13"/>
      <c r="AD460" s="13"/>
      <c r="AE460" s="13"/>
      <c r="AT460" s="244" t="s">
        <v>206</v>
      </c>
      <c r="AU460" s="244" t="s">
        <v>78</v>
      </c>
      <c r="AV460" s="13" t="s">
        <v>76</v>
      </c>
      <c r="AW460" s="13" t="s">
        <v>31</v>
      </c>
      <c r="AX460" s="13" t="s">
        <v>69</v>
      </c>
      <c r="AY460" s="244" t="s">
        <v>193</v>
      </c>
    </row>
    <row r="461" s="13" customFormat="1">
      <c r="A461" s="13"/>
      <c r="B461" s="235"/>
      <c r="C461" s="236"/>
      <c r="D461" s="228" t="s">
        <v>206</v>
      </c>
      <c r="E461" s="237" t="s">
        <v>19</v>
      </c>
      <c r="F461" s="238" t="s">
        <v>2993</v>
      </c>
      <c r="G461" s="236"/>
      <c r="H461" s="237" t="s">
        <v>19</v>
      </c>
      <c r="I461" s="239"/>
      <c r="J461" s="236"/>
      <c r="K461" s="236"/>
      <c r="L461" s="240"/>
      <c r="M461" s="241"/>
      <c r="N461" s="242"/>
      <c r="O461" s="242"/>
      <c r="P461" s="242"/>
      <c r="Q461" s="242"/>
      <c r="R461" s="242"/>
      <c r="S461" s="242"/>
      <c r="T461" s="243"/>
      <c r="U461" s="13"/>
      <c r="V461" s="13"/>
      <c r="W461" s="13"/>
      <c r="X461" s="13"/>
      <c r="Y461" s="13"/>
      <c r="Z461" s="13"/>
      <c r="AA461" s="13"/>
      <c r="AB461" s="13"/>
      <c r="AC461" s="13"/>
      <c r="AD461" s="13"/>
      <c r="AE461" s="13"/>
      <c r="AT461" s="244" t="s">
        <v>206</v>
      </c>
      <c r="AU461" s="244" t="s">
        <v>78</v>
      </c>
      <c r="AV461" s="13" t="s">
        <v>76</v>
      </c>
      <c r="AW461" s="13" t="s">
        <v>31</v>
      </c>
      <c r="AX461" s="13" t="s">
        <v>69</v>
      </c>
      <c r="AY461" s="244" t="s">
        <v>193</v>
      </c>
    </row>
    <row r="462" s="14" customFormat="1">
      <c r="A462" s="14"/>
      <c r="B462" s="245"/>
      <c r="C462" s="246"/>
      <c r="D462" s="228" t="s">
        <v>206</v>
      </c>
      <c r="E462" s="247" t="s">
        <v>19</v>
      </c>
      <c r="F462" s="248" t="s">
        <v>2994</v>
      </c>
      <c r="G462" s="246"/>
      <c r="H462" s="249">
        <v>55.868000000000002</v>
      </c>
      <c r="I462" s="250"/>
      <c r="J462" s="246"/>
      <c r="K462" s="246"/>
      <c r="L462" s="251"/>
      <c r="M462" s="252"/>
      <c r="N462" s="253"/>
      <c r="O462" s="253"/>
      <c r="P462" s="253"/>
      <c r="Q462" s="253"/>
      <c r="R462" s="253"/>
      <c r="S462" s="253"/>
      <c r="T462" s="254"/>
      <c r="U462" s="14"/>
      <c r="V462" s="14"/>
      <c r="W462" s="14"/>
      <c r="X462" s="14"/>
      <c r="Y462" s="14"/>
      <c r="Z462" s="14"/>
      <c r="AA462" s="14"/>
      <c r="AB462" s="14"/>
      <c r="AC462" s="14"/>
      <c r="AD462" s="14"/>
      <c r="AE462" s="14"/>
      <c r="AT462" s="255" t="s">
        <v>206</v>
      </c>
      <c r="AU462" s="255" t="s">
        <v>78</v>
      </c>
      <c r="AV462" s="14" t="s">
        <v>78</v>
      </c>
      <c r="AW462" s="14" t="s">
        <v>31</v>
      </c>
      <c r="AX462" s="14" t="s">
        <v>69</v>
      </c>
      <c r="AY462" s="255" t="s">
        <v>193</v>
      </c>
    </row>
    <row r="463" s="13" customFormat="1">
      <c r="A463" s="13"/>
      <c r="B463" s="235"/>
      <c r="C463" s="236"/>
      <c r="D463" s="228" t="s">
        <v>206</v>
      </c>
      <c r="E463" s="237" t="s">
        <v>19</v>
      </c>
      <c r="F463" s="238" t="s">
        <v>2995</v>
      </c>
      <c r="G463" s="236"/>
      <c r="H463" s="237" t="s">
        <v>19</v>
      </c>
      <c r="I463" s="239"/>
      <c r="J463" s="236"/>
      <c r="K463" s="236"/>
      <c r="L463" s="240"/>
      <c r="M463" s="241"/>
      <c r="N463" s="242"/>
      <c r="O463" s="242"/>
      <c r="P463" s="242"/>
      <c r="Q463" s="242"/>
      <c r="R463" s="242"/>
      <c r="S463" s="242"/>
      <c r="T463" s="243"/>
      <c r="U463" s="13"/>
      <c r="V463" s="13"/>
      <c r="W463" s="13"/>
      <c r="X463" s="13"/>
      <c r="Y463" s="13"/>
      <c r="Z463" s="13"/>
      <c r="AA463" s="13"/>
      <c r="AB463" s="13"/>
      <c r="AC463" s="13"/>
      <c r="AD463" s="13"/>
      <c r="AE463" s="13"/>
      <c r="AT463" s="244" t="s">
        <v>206</v>
      </c>
      <c r="AU463" s="244" t="s">
        <v>78</v>
      </c>
      <c r="AV463" s="13" t="s">
        <v>76</v>
      </c>
      <c r="AW463" s="13" t="s">
        <v>31</v>
      </c>
      <c r="AX463" s="13" t="s">
        <v>69</v>
      </c>
      <c r="AY463" s="244" t="s">
        <v>193</v>
      </c>
    </row>
    <row r="464" s="14" customFormat="1">
      <c r="A464" s="14"/>
      <c r="B464" s="245"/>
      <c r="C464" s="246"/>
      <c r="D464" s="228" t="s">
        <v>206</v>
      </c>
      <c r="E464" s="247" t="s">
        <v>19</v>
      </c>
      <c r="F464" s="248" t="s">
        <v>2982</v>
      </c>
      <c r="G464" s="246"/>
      <c r="H464" s="249">
        <v>12.188000000000001</v>
      </c>
      <c r="I464" s="250"/>
      <c r="J464" s="246"/>
      <c r="K464" s="246"/>
      <c r="L464" s="251"/>
      <c r="M464" s="252"/>
      <c r="N464" s="253"/>
      <c r="O464" s="253"/>
      <c r="P464" s="253"/>
      <c r="Q464" s="253"/>
      <c r="R464" s="253"/>
      <c r="S464" s="253"/>
      <c r="T464" s="254"/>
      <c r="U464" s="14"/>
      <c r="V464" s="14"/>
      <c r="W464" s="14"/>
      <c r="X464" s="14"/>
      <c r="Y464" s="14"/>
      <c r="Z464" s="14"/>
      <c r="AA464" s="14"/>
      <c r="AB464" s="14"/>
      <c r="AC464" s="14"/>
      <c r="AD464" s="14"/>
      <c r="AE464" s="14"/>
      <c r="AT464" s="255" t="s">
        <v>206</v>
      </c>
      <c r="AU464" s="255" t="s">
        <v>78</v>
      </c>
      <c r="AV464" s="14" t="s">
        <v>78</v>
      </c>
      <c r="AW464" s="14" t="s">
        <v>31</v>
      </c>
      <c r="AX464" s="14" t="s">
        <v>69</v>
      </c>
      <c r="AY464" s="255" t="s">
        <v>193</v>
      </c>
    </row>
    <row r="465" s="13" customFormat="1">
      <c r="A465" s="13"/>
      <c r="B465" s="235"/>
      <c r="C465" s="236"/>
      <c r="D465" s="228" t="s">
        <v>206</v>
      </c>
      <c r="E465" s="237" t="s">
        <v>19</v>
      </c>
      <c r="F465" s="238" t="s">
        <v>2996</v>
      </c>
      <c r="G465" s="236"/>
      <c r="H465" s="237" t="s">
        <v>19</v>
      </c>
      <c r="I465" s="239"/>
      <c r="J465" s="236"/>
      <c r="K465" s="236"/>
      <c r="L465" s="240"/>
      <c r="M465" s="241"/>
      <c r="N465" s="242"/>
      <c r="O465" s="242"/>
      <c r="P465" s="242"/>
      <c r="Q465" s="242"/>
      <c r="R465" s="242"/>
      <c r="S465" s="242"/>
      <c r="T465" s="243"/>
      <c r="U465" s="13"/>
      <c r="V465" s="13"/>
      <c r="W465" s="13"/>
      <c r="X465" s="13"/>
      <c r="Y465" s="13"/>
      <c r="Z465" s="13"/>
      <c r="AA465" s="13"/>
      <c r="AB465" s="13"/>
      <c r="AC465" s="13"/>
      <c r="AD465" s="13"/>
      <c r="AE465" s="13"/>
      <c r="AT465" s="244" t="s">
        <v>206</v>
      </c>
      <c r="AU465" s="244" t="s">
        <v>78</v>
      </c>
      <c r="AV465" s="13" t="s">
        <v>76</v>
      </c>
      <c r="AW465" s="13" t="s">
        <v>31</v>
      </c>
      <c r="AX465" s="13" t="s">
        <v>69</v>
      </c>
      <c r="AY465" s="244" t="s">
        <v>193</v>
      </c>
    </row>
    <row r="466" s="14" customFormat="1">
      <c r="A466" s="14"/>
      <c r="B466" s="245"/>
      <c r="C466" s="246"/>
      <c r="D466" s="228" t="s">
        <v>206</v>
      </c>
      <c r="E466" s="247" t="s">
        <v>19</v>
      </c>
      <c r="F466" s="248" t="s">
        <v>2982</v>
      </c>
      <c r="G466" s="246"/>
      <c r="H466" s="249">
        <v>12.188000000000001</v>
      </c>
      <c r="I466" s="250"/>
      <c r="J466" s="246"/>
      <c r="K466" s="246"/>
      <c r="L466" s="251"/>
      <c r="M466" s="252"/>
      <c r="N466" s="253"/>
      <c r="O466" s="253"/>
      <c r="P466" s="253"/>
      <c r="Q466" s="253"/>
      <c r="R466" s="253"/>
      <c r="S466" s="253"/>
      <c r="T466" s="254"/>
      <c r="U466" s="14"/>
      <c r="V466" s="14"/>
      <c r="W466" s="14"/>
      <c r="X466" s="14"/>
      <c r="Y466" s="14"/>
      <c r="Z466" s="14"/>
      <c r="AA466" s="14"/>
      <c r="AB466" s="14"/>
      <c r="AC466" s="14"/>
      <c r="AD466" s="14"/>
      <c r="AE466" s="14"/>
      <c r="AT466" s="255" t="s">
        <v>206</v>
      </c>
      <c r="AU466" s="255" t="s">
        <v>78</v>
      </c>
      <c r="AV466" s="14" t="s">
        <v>78</v>
      </c>
      <c r="AW466" s="14" t="s">
        <v>31</v>
      </c>
      <c r="AX466" s="14" t="s">
        <v>69</v>
      </c>
      <c r="AY466" s="255" t="s">
        <v>193</v>
      </c>
    </row>
    <row r="467" s="13" customFormat="1">
      <c r="A467" s="13"/>
      <c r="B467" s="235"/>
      <c r="C467" s="236"/>
      <c r="D467" s="228" t="s">
        <v>206</v>
      </c>
      <c r="E467" s="237" t="s">
        <v>19</v>
      </c>
      <c r="F467" s="238" t="s">
        <v>2997</v>
      </c>
      <c r="G467" s="236"/>
      <c r="H467" s="237" t="s">
        <v>19</v>
      </c>
      <c r="I467" s="239"/>
      <c r="J467" s="236"/>
      <c r="K467" s="236"/>
      <c r="L467" s="240"/>
      <c r="M467" s="241"/>
      <c r="N467" s="242"/>
      <c r="O467" s="242"/>
      <c r="P467" s="242"/>
      <c r="Q467" s="242"/>
      <c r="R467" s="242"/>
      <c r="S467" s="242"/>
      <c r="T467" s="243"/>
      <c r="U467" s="13"/>
      <c r="V467" s="13"/>
      <c r="W467" s="13"/>
      <c r="X467" s="13"/>
      <c r="Y467" s="13"/>
      <c r="Z467" s="13"/>
      <c r="AA467" s="13"/>
      <c r="AB467" s="13"/>
      <c r="AC467" s="13"/>
      <c r="AD467" s="13"/>
      <c r="AE467" s="13"/>
      <c r="AT467" s="244" t="s">
        <v>206</v>
      </c>
      <c r="AU467" s="244" t="s">
        <v>78</v>
      </c>
      <c r="AV467" s="13" t="s">
        <v>76</v>
      </c>
      <c r="AW467" s="13" t="s">
        <v>31</v>
      </c>
      <c r="AX467" s="13" t="s">
        <v>69</v>
      </c>
      <c r="AY467" s="244" t="s">
        <v>193</v>
      </c>
    </row>
    <row r="468" s="14" customFormat="1">
      <c r="A468" s="14"/>
      <c r="B468" s="245"/>
      <c r="C468" s="246"/>
      <c r="D468" s="228" t="s">
        <v>206</v>
      </c>
      <c r="E468" s="247" t="s">
        <v>19</v>
      </c>
      <c r="F468" s="248" t="s">
        <v>2998</v>
      </c>
      <c r="G468" s="246"/>
      <c r="H468" s="249">
        <v>8.3000000000000007</v>
      </c>
      <c r="I468" s="250"/>
      <c r="J468" s="246"/>
      <c r="K468" s="246"/>
      <c r="L468" s="251"/>
      <c r="M468" s="252"/>
      <c r="N468" s="253"/>
      <c r="O468" s="253"/>
      <c r="P468" s="253"/>
      <c r="Q468" s="253"/>
      <c r="R468" s="253"/>
      <c r="S468" s="253"/>
      <c r="T468" s="254"/>
      <c r="U468" s="14"/>
      <c r="V468" s="14"/>
      <c r="W468" s="14"/>
      <c r="X468" s="14"/>
      <c r="Y468" s="14"/>
      <c r="Z468" s="14"/>
      <c r="AA468" s="14"/>
      <c r="AB468" s="14"/>
      <c r="AC468" s="14"/>
      <c r="AD468" s="14"/>
      <c r="AE468" s="14"/>
      <c r="AT468" s="255" t="s">
        <v>206</v>
      </c>
      <c r="AU468" s="255" t="s">
        <v>78</v>
      </c>
      <c r="AV468" s="14" t="s">
        <v>78</v>
      </c>
      <c r="AW468" s="14" t="s">
        <v>31</v>
      </c>
      <c r="AX468" s="14" t="s">
        <v>69</v>
      </c>
      <c r="AY468" s="255" t="s">
        <v>193</v>
      </c>
    </row>
    <row r="469" s="13" customFormat="1">
      <c r="A469" s="13"/>
      <c r="B469" s="235"/>
      <c r="C469" s="236"/>
      <c r="D469" s="228" t="s">
        <v>206</v>
      </c>
      <c r="E469" s="237" t="s">
        <v>19</v>
      </c>
      <c r="F469" s="238" t="s">
        <v>2999</v>
      </c>
      <c r="G469" s="236"/>
      <c r="H469" s="237" t="s">
        <v>19</v>
      </c>
      <c r="I469" s="239"/>
      <c r="J469" s="236"/>
      <c r="K469" s="236"/>
      <c r="L469" s="240"/>
      <c r="M469" s="241"/>
      <c r="N469" s="242"/>
      <c r="O469" s="242"/>
      <c r="P469" s="242"/>
      <c r="Q469" s="242"/>
      <c r="R469" s="242"/>
      <c r="S469" s="242"/>
      <c r="T469" s="243"/>
      <c r="U469" s="13"/>
      <c r="V469" s="13"/>
      <c r="W469" s="13"/>
      <c r="X469" s="13"/>
      <c r="Y469" s="13"/>
      <c r="Z469" s="13"/>
      <c r="AA469" s="13"/>
      <c r="AB469" s="13"/>
      <c r="AC469" s="13"/>
      <c r="AD469" s="13"/>
      <c r="AE469" s="13"/>
      <c r="AT469" s="244" t="s">
        <v>206</v>
      </c>
      <c r="AU469" s="244" t="s">
        <v>78</v>
      </c>
      <c r="AV469" s="13" t="s">
        <v>76</v>
      </c>
      <c r="AW469" s="13" t="s">
        <v>31</v>
      </c>
      <c r="AX469" s="13" t="s">
        <v>69</v>
      </c>
      <c r="AY469" s="244" t="s">
        <v>193</v>
      </c>
    </row>
    <row r="470" s="14" customFormat="1">
      <c r="A470" s="14"/>
      <c r="B470" s="245"/>
      <c r="C470" s="246"/>
      <c r="D470" s="228" t="s">
        <v>206</v>
      </c>
      <c r="E470" s="247" t="s">
        <v>19</v>
      </c>
      <c r="F470" s="248" t="s">
        <v>3000</v>
      </c>
      <c r="G470" s="246"/>
      <c r="H470" s="249">
        <v>17.242999999999999</v>
      </c>
      <c r="I470" s="250"/>
      <c r="J470" s="246"/>
      <c r="K470" s="246"/>
      <c r="L470" s="251"/>
      <c r="M470" s="252"/>
      <c r="N470" s="253"/>
      <c r="O470" s="253"/>
      <c r="P470" s="253"/>
      <c r="Q470" s="253"/>
      <c r="R470" s="253"/>
      <c r="S470" s="253"/>
      <c r="T470" s="254"/>
      <c r="U470" s="14"/>
      <c r="V470" s="14"/>
      <c r="W470" s="14"/>
      <c r="X470" s="14"/>
      <c r="Y470" s="14"/>
      <c r="Z470" s="14"/>
      <c r="AA470" s="14"/>
      <c r="AB470" s="14"/>
      <c r="AC470" s="14"/>
      <c r="AD470" s="14"/>
      <c r="AE470" s="14"/>
      <c r="AT470" s="255" t="s">
        <v>206</v>
      </c>
      <c r="AU470" s="255" t="s">
        <v>78</v>
      </c>
      <c r="AV470" s="14" t="s">
        <v>78</v>
      </c>
      <c r="AW470" s="14" t="s">
        <v>31</v>
      </c>
      <c r="AX470" s="14" t="s">
        <v>69</v>
      </c>
      <c r="AY470" s="255" t="s">
        <v>193</v>
      </c>
    </row>
    <row r="471" s="13" customFormat="1">
      <c r="A471" s="13"/>
      <c r="B471" s="235"/>
      <c r="C471" s="236"/>
      <c r="D471" s="228" t="s">
        <v>206</v>
      </c>
      <c r="E471" s="237" t="s">
        <v>19</v>
      </c>
      <c r="F471" s="238" t="s">
        <v>3001</v>
      </c>
      <c r="G471" s="236"/>
      <c r="H471" s="237" t="s">
        <v>19</v>
      </c>
      <c r="I471" s="239"/>
      <c r="J471" s="236"/>
      <c r="K471" s="236"/>
      <c r="L471" s="240"/>
      <c r="M471" s="241"/>
      <c r="N471" s="242"/>
      <c r="O471" s="242"/>
      <c r="P471" s="242"/>
      <c r="Q471" s="242"/>
      <c r="R471" s="242"/>
      <c r="S471" s="242"/>
      <c r="T471" s="243"/>
      <c r="U471" s="13"/>
      <c r="V471" s="13"/>
      <c r="W471" s="13"/>
      <c r="X471" s="13"/>
      <c r="Y471" s="13"/>
      <c r="Z471" s="13"/>
      <c r="AA471" s="13"/>
      <c r="AB471" s="13"/>
      <c r="AC471" s="13"/>
      <c r="AD471" s="13"/>
      <c r="AE471" s="13"/>
      <c r="AT471" s="244" t="s">
        <v>206</v>
      </c>
      <c r="AU471" s="244" t="s">
        <v>78</v>
      </c>
      <c r="AV471" s="13" t="s">
        <v>76</v>
      </c>
      <c r="AW471" s="13" t="s">
        <v>31</v>
      </c>
      <c r="AX471" s="13" t="s">
        <v>69</v>
      </c>
      <c r="AY471" s="244" t="s">
        <v>193</v>
      </c>
    </row>
    <row r="472" s="14" customFormat="1">
      <c r="A472" s="14"/>
      <c r="B472" s="245"/>
      <c r="C472" s="246"/>
      <c r="D472" s="228" t="s">
        <v>206</v>
      </c>
      <c r="E472" s="247" t="s">
        <v>19</v>
      </c>
      <c r="F472" s="248" t="s">
        <v>3002</v>
      </c>
      <c r="G472" s="246"/>
      <c r="H472" s="249">
        <v>36.5</v>
      </c>
      <c r="I472" s="250"/>
      <c r="J472" s="246"/>
      <c r="K472" s="246"/>
      <c r="L472" s="251"/>
      <c r="M472" s="252"/>
      <c r="N472" s="253"/>
      <c r="O472" s="253"/>
      <c r="P472" s="253"/>
      <c r="Q472" s="253"/>
      <c r="R472" s="253"/>
      <c r="S472" s="253"/>
      <c r="T472" s="254"/>
      <c r="U472" s="14"/>
      <c r="V472" s="14"/>
      <c r="W472" s="14"/>
      <c r="X472" s="14"/>
      <c r="Y472" s="14"/>
      <c r="Z472" s="14"/>
      <c r="AA472" s="14"/>
      <c r="AB472" s="14"/>
      <c r="AC472" s="14"/>
      <c r="AD472" s="14"/>
      <c r="AE472" s="14"/>
      <c r="AT472" s="255" t="s">
        <v>206</v>
      </c>
      <c r="AU472" s="255" t="s">
        <v>78</v>
      </c>
      <c r="AV472" s="14" t="s">
        <v>78</v>
      </c>
      <c r="AW472" s="14" t="s">
        <v>31</v>
      </c>
      <c r="AX472" s="14" t="s">
        <v>69</v>
      </c>
      <c r="AY472" s="255" t="s">
        <v>193</v>
      </c>
    </row>
    <row r="473" s="14" customFormat="1">
      <c r="A473" s="14"/>
      <c r="B473" s="245"/>
      <c r="C473" s="246"/>
      <c r="D473" s="228" t="s">
        <v>206</v>
      </c>
      <c r="E473" s="247" t="s">
        <v>19</v>
      </c>
      <c r="F473" s="248" t="s">
        <v>3003</v>
      </c>
      <c r="G473" s="246"/>
      <c r="H473" s="249">
        <v>48</v>
      </c>
      <c r="I473" s="250"/>
      <c r="J473" s="246"/>
      <c r="K473" s="246"/>
      <c r="L473" s="251"/>
      <c r="M473" s="252"/>
      <c r="N473" s="253"/>
      <c r="O473" s="253"/>
      <c r="P473" s="253"/>
      <c r="Q473" s="253"/>
      <c r="R473" s="253"/>
      <c r="S473" s="253"/>
      <c r="T473" s="254"/>
      <c r="U473" s="14"/>
      <c r="V473" s="14"/>
      <c r="W473" s="14"/>
      <c r="X473" s="14"/>
      <c r="Y473" s="14"/>
      <c r="Z473" s="14"/>
      <c r="AA473" s="14"/>
      <c r="AB473" s="14"/>
      <c r="AC473" s="14"/>
      <c r="AD473" s="14"/>
      <c r="AE473" s="14"/>
      <c r="AT473" s="255" t="s">
        <v>206</v>
      </c>
      <c r="AU473" s="255" t="s">
        <v>78</v>
      </c>
      <c r="AV473" s="14" t="s">
        <v>78</v>
      </c>
      <c r="AW473" s="14" t="s">
        <v>31</v>
      </c>
      <c r="AX473" s="14" t="s">
        <v>69</v>
      </c>
      <c r="AY473" s="255" t="s">
        <v>193</v>
      </c>
    </row>
    <row r="474" s="15" customFormat="1">
      <c r="A474" s="15"/>
      <c r="B474" s="256"/>
      <c r="C474" s="257"/>
      <c r="D474" s="228" t="s">
        <v>206</v>
      </c>
      <c r="E474" s="258" t="s">
        <v>19</v>
      </c>
      <c r="F474" s="259" t="s">
        <v>218</v>
      </c>
      <c r="G474" s="257"/>
      <c r="H474" s="260">
        <v>460.286</v>
      </c>
      <c r="I474" s="261"/>
      <c r="J474" s="257"/>
      <c r="K474" s="257"/>
      <c r="L474" s="262"/>
      <c r="M474" s="263"/>
      <c r="N474" s="264"/>
      <c r="O474" s="264"/>
      <c r="P474" s="264"/>
      <c r="Q474" s="264"/>
      <c r="R474" s="264"/>
      <c r="S474" s="264"/>
      <c r="T474" s="265"/>
      <c r="U474" s="15"/>
      <c r="V474" s="15"/>
      <c r="W474" s="15"/>
      <c r="X474" s="15"/>
      <c r="Y474" s="15"/>
      <c r="Z474" s="15"/>
      <c r="AA474" s="15"/>
      <c r="AB474" s="15"/>
      <c r="AC474" s="15"/>
      <c r="AD474" s="15"/>
      <c r="AE474" s="15"/>
      <c r="AT474" s="266" t="s">
        <v>206</v>
      </c>
      <c r="AU474" s="266" t="s">
        <v>78</v>
      </c>
      <c r="AV474" s="15" t="s">
        <v>200</v>
      </c>
      <c r="AW474" s="15" t="s">
        <v>31</v>
      </c>
      <c r="AX474" s="15" t="s">
        <v>76</v>
      </c>
      <c r="AY474" s="266" t="s">
        <v>193</v>
      </c>
    </row>
    <row r="475" s="2" customFormat="1" ht="16.5" customHeight="1">
      <c r="A475" s="41"/>
      <c r="B475" s="42"/>
      <c r="C475" s="215" t="s">
        <v>501</v>
      </c>
      <c r="D475" s="215" t="s">
        <v>195</v>
      </c>
      <c r="E475" s="216" t="s">
        <v>3004</v>
      </c>
      <c r="F475" s="217" t="s">
        <v>3005</v>
      </c>
      <c r="G475" s="218" t="s">
        <v>258</v>
      </c>
      <c r="H475" s="219">
        <v>1104.48</v>
      </c>
      <c r="I475" s="220"/>
      <c r="J475" s="221">
        <f>ROUND(I475*H475,2)</f>
        <v>0</v>
      </c>
      <c r="K475" s="217" t="s">
        <v>199</v>
      </c>
      <c r="L475" s="47"/>
      <c r="M475" s="222" t="s">
        <v>19</v>
      </c>
      <c r="N475" s="223" t="s">
        <v>40</v>
      </c>
      <c r="O475" s="87"/>
      <c r="P475" s="224">
        <f>O475*H475</f>
        <v>0</v>
      </c>
      <c r="Q475" s="224">
        <v>0.26878400000000002</v>
      </c>
      <c r="R475" s="224">
        <f>Q475*H475</f>
        <v>296.86655232000004</v>
      </c>
      <c r="S475" s="224">
        <v>0</v>
      </c>
      <c r="T475" s="225">
        <f>S475*H475</f>
        <v>0</v>
      </c>
      <c r="U475" s="41"/>
      <c r="V475" s="41"/>
      <c r="W475" s="41"/>
      <c r="X475" s="41"/>
      <c r="Y475" s="41"/>
      <c r="Z475" s="41"/>
      <c r="AA475" s="41"/>
      <c r="AB475" s="41"/>
      <c r="AC475" s="41"/>
      <c r="AD475" s="41"/>
      <c r="AE475" s="41"/>
      <c r="AR475" s="226" t="s">
        <v>200</v>
      </c>
      <c r="AT475" s="226" t="s">
        <v>195</v>
      </c>
      <c r="AU475" s="226" t="s">
        <v>78</v>
      </c>
      <c r="AY475" s="20" t="s">
        <v>193</v>
      </c>
      <c r="BE475" s="227">
        <f>IF(N475="základní",J475,0)</f>
        <v>0</v>
      </c>
      <c r="BF475" s="227">
        <f>IF(N475="snížená",J475,0)</f>
        <v>0</v>
      </c>
      <c r="BG475" s="227">
        <f>IF(N475="zákl. přenesená",J475,0)</f>
        <v>0</v>
      </c>
      <c r="BH475" s="227">
        <f>IF(N475="sníž. přenesená",J475,0)</f>
        <v>0</v>
      </c>
      <c r="BI475" s="227">
        <f>IF(N475="nulová",J475,0)</f>
        <v>0</v>
      </c>
      <c r="BJ475" s="20" t="s">
        <v>76</v>
      </c>
      <c r="BK475" s="227">
        <f>ROUND(I475*H475,2)</f>
        <v>0</v>
      </c>
      <c r="BL475" s="20" t="s">
        <v>200</v>
      </c>
      <c r="BM475" s="226" t="s">
        <v>3006</v>
      </c>
    </row>
    <row r="476" s="2" customFormat="1">
      <c r="A476" s="41"/>
      <c r="B476" s="42"/>
      <c r="C476" s="43"/>
      <c r="D476" s="228" t="s">
        <v>202</v>
      </c>
      <c r="E476" s="43"/>
      <c r="F476" s="229" t="s">
        <v>3007</v>
      </c>
      <c r="G476" s="43"/>
      <c r="H476" s="43"/>
      <c r="I476" s="230"/>
      <c r="J476" s="43"/>
      <c r="K476" s="43"/>
      <c r="L476" s="47"/>
      <c r="M476" s="231"/>
      <c r="N476" s="232"/>
      <c r="O476" s="87"/>
      <c r="P476" s="87"/>
      <c r="Q476" s="87"/>
      <c r="R476" s="87"/>
      <c r="S476" s="87"/>
      <c r="T476" s="88"/>
      <c r="U476" s="41"/>
      <c r="V476" s="41"/>
      <c r="W476" s="41"/>
      <c r="X476" s="41"/>
      <c r="Y476" s="41"/>
      <c r="Z476" s="41"/>
      <c r="AA476" s="41"/>
      <c r="AB476" s="41"/>
      <c r="AC476" s="41"/>
      <c r="AD476" s="41"/>
      <c r="AE476" s="41"/>
      <c r="AT476" s="20" t="s">
        <v>202</v>
      </c>
      <c r="AU476" s="20" t="s">
        <v>78</v>
      </c>
    </row>
    <row r="477" s="2" customFormat="1">
      <c r="A477" s="41"/>
      <c r="B477" s="42"/>
      <c r="C477" s="43"/>
      <c r="D477" s="233" t="s">
        <v>204</v>
      </c>
      <c r="E477" s="43"/>
      <c r="F477" s="234" t="s">
        <v>3008</v>
      </c>
      <c r="G477" s="43"/>
      <c r="H477" s="43"/>
      <c r="I477" s="230"/>
      <c r="J477" s="43"/>
      <c r="K477" s="43"/>
      <c r="L477" s="47"/>
      <c r="M477" s="231"/>
      <c r="N477" s="232"/>
      <c r="O477" s="87"/>
      <c r="P477" s="87"/>
      <c r="Q477" s="87"/>
      <c r="R477" s="87"/>
      <c r="S477" s="87"/>
      <c r="T477" s="88"/>
      <c r="U477" s="41"/>
      <c r="V477" s="41"/>
      <c r="W477" s="41"/>
      <c r="X477" s="41"/>
      <c r="Y477" s="41"/>
      <c r="Z477" s="41"/>
      <c r="AA477" s="41"/>
      <c r="AB477" s="41"/>
      <c r="AC477" s="41"/>
      <c r="AD477" s="41"/>
      <c r="AE477" s="41"/>
      <c r="AT477" s="20" t="s">
        <v>204</v>
      </c>
      <c r="AU477" s="20" t="s">
        <v>78</v>
      </c>
    </row>
    <row r="478" s="13" customFormat="1">
      <c r="A478" s="13"/>
      <c r="B478" s="235"/>
      <c r="C478" s="236"/>
      <c r="D478" s="228" t="s">
        <v>206</v>
      </c>
      <c r="E478" s="237" t="s">
        <v>19</v>
      </c>
      <c r="F478" s="238" t="s">
        <v>279</v>
      </c>
      <c r="G478" s="236"/>
      <c r="H478" s="237" t="s">
        <v>19</v>
      </c>
      <c r="I478" s="239"/>
      <c r="J478" s="236"/>
      <c r="K478" s="236"/>
      <c r="L478" s="240"/>
      <c r="M478" s="241"/>
      <c r="N478" s="242"/>
      <c r="O478" s="242"/>
      <c r="P478" s="242"/>
      <c r="Q478" s="242"/>
      <c r="R478" s="242"/>
      <c r="S478" s="242"/>
      <c r="T478" s="243"/>
      <c r="U478" s="13"/>
      <c r="V478" s="13"/>
      <c r="W478" s="13"/>
      <c r="X478" s="13"/>
      <c r="Y478" s="13"/>
      <c r="Z478" s="13"/>
      <c r="AA478" s="13"/>
      <c r="AB478" s="13"/>
      <c r="AC478" s="13"/>
      <c r="AD478" s="13"/>
      <c r="AE478" s="13"/>
      <c r="AT478" s="244" t="s">
        <v>206</v>
      </c>
      <c r="AU478" s="244" t="s">
        <v>78</v>
      </c>
      <c r="AV478" s="13" t="s">
        <v>76</v>
      </c>
      <c r="AW478" s="13" t="s">
        <v>31</v>
      </c>
      <c r="AX478" s="13" t="s">
        <v>69</v>
      </c>
      <c r="AY478" s="244" t="s">
        <v>193</v>
      </c>
    </row>
    <row r="479" s="13" customFormat="1">
      <c r="A479" s="13"/>
      <c r="B479" s="235"/>
      <c r="C479" s="236"/>
      <c r="D479" s="228" t="s">
        <v>206</v>
      </c>
      <c r="E479" s="237" t="s">
        <v>19</v>
      </c>
      <c r="F479" s="238" t="s">
        <v>1713</v>
      </c>
      <c r="G479" s="236"/>
      <c r="H479" s="237" t="s">
        <v>19</v>
      </c>
      <c r="I479" s="239"/>
      <c r="J479" s="236"/>
      <c r="K479" s="236"/>
      <c r="L479" s="240"/>
      <c r="M479" s="241"/>
      <c r="N479" s="242"/>
      <c r="O479" s="242"/>
      <c r="P479" s="242"/>
      <c r="Q479" s="242"/>
      <c r="R479" s="242"/>
      <c r="S479" s="242"/>
      <c r="T479" s="243"/>
      <c r="U479" s="13"/>
      <c r="V479" s="13"/>
      <c r="W479" s="13"/>
      <c r="X479" s="13"/>
      <c r="Y479" s="13"/>
      <c r="Z479" s="13"/>
      <c r="AA479" s="13"/>
      <c r="AB479" s="13"/>
      <c r="AC479" s="13"/>
      <c r="AD479" s="13"/>
      <c r="AE479" s="13"/>
      <c r="AT479" s="244" t="s">
        <v>206</v>
      </c>
      <c r="AU479" s="244" t="s">
        <v>78</v>
      </c>
      <c r="AV479" s="13" t="s">
        <v>76</v>
      </c>
      <c r="AW479" s="13" t="s">
        <v>31</v>
      </c>
      <c r="AX479" s="13" t="s">
        <v>69</v>
      </c>
      <c r="AY479" s="244" t="s">
        <v>193</v>
      </c>
    </row>
    <row r="480" s="14" customFormat="1">
      <c r="A480" s="14"/>
      <c r="B480" s="245"/>
      <c r="C480" s="246"/>
      <c r="D480" s="228" t="s">
        <v>206</v>
      </c>
      <c r="E480" s="247" t="s">
        <v>19</v>
      </c>
      <c r="F480" s="248" t="s">
        <v>3009</v>
      </c>
      <c r="G480" s="246"/>
      <c r="H480" s="249">
        <v>195</v>
      </c>
      <c r="I480" s="250"/>
      <c r="J480" s="246"/>
      <c r="K480" s="246"/>
      <c r="L480" s="251"/>
      <c r="M480" s="252"/>
      <c r="N480" s="253"/>
      <c r="O480" s="253"/>
      <c r="P480" s="253"/>
      <c r="Q480" s="253"/>
      <c r="R480" s="253"/>
      <c r="S480" s="253"/>
      <c r="T480" s="254"/>
      <c r="U480" s="14"/>
      <c r="V480" s="14"/>
      <c r="W480" s="14"/>
      <c r="X480" s="14"/>
      <c r="Y480" s="14"/>
      <c r="Z480" s="14"/>
      <c r="AA480" s="14"/>
      <c r="AB480" s="14"/>
      <c r="AC480" s="14"/>
      <c r="AD480" s="14"/>
      <c r="AE480" s="14"/>
      <c r="AT480" s="255" t="s">
        <v>206</v>
      </c>
      <c r="AU480" s="255" t="s">
        <v>78</v>
      </c>
      <c r="AV480" s="14" t="s">
        <v>78</v>
      </c>
      <c r="AW480" s="14" t="s">
        <v>31</v>
      </c>
      <c r="AX480" s="14" t="s">
        <v>69</v>
      </c>
      <c r="AY480" s="255" t="s">
        <v>193</v>
      </c>
    </row>
    <row r="481" s="14" customFormat="1">
      <c r="A481" s="14"/>
      <c r="B481" s="245"/>
      <c r="C481" s="246"/>
      <c r="D481" s="228" t="s">
        <v>206</v>
      </c>
      <c r="E481" s="247" t="s">
        <v>19</v>
      </c>
      <c r="F481" s="248" t="s">
        <v>3010</v>
      </c>
      <c r="G481" s="246"/>
      <c r="H481" s="249">
        <v>-43.649999999999999</v>
      </c>
      <c r="I481" s="250"/>
      <c r="J481" s="246"/>
      <c r="K481" s="246"/>
      <c r="L481" s="251"/>
      <c r="M481" s="252"/>
      <c r="N481" s="253"/>
      <c r="O481" s="253"/>
      <c r="P481" s="253"/>
      <c r="Q481" s="253"/>
      <c r="R481" s="253"/>
      <c r="S481" s="253"/>
      <c r="T481" s="254"/>
      <c r="U481" s="14"/>
      <c r="V481" s="14"/>
      <c r="W481" s="14"/>
      <c r="X481" s="14"/>
      <c r="Y481" s="14"/>
      <c r="Z481" s="14"/>
      <c r="AA481" s="14"/>
      <c r="AB481" s="14"/>
      <c r="AC481" s="14"/>
      <c r="AD481" s="14"/>
      <c r="AE481" s="14"/>
      <c r="AT481" s="255" t="s">
        <v>206</v>
      </c>
      <c r="AU481" s="255" t="s">
        <v>78</v>
      </c>
      <c r="AV481" s="14" t="s">
        <v>78</v>
      </c>
      <c r="AW481" s="14" t="s">
        <v>31</v>
      </c>
      <c r="AX481" s="14" t="s">
        <v>69</v>
      </c>
      <c r="AY481" s="255" t="s">
        <v>193</v>
      </c>
    </row>
    <row r="482" s="14" customFormat="1">
      <c r="A482" s="14"/>
      <c r="B482" s="245"/>
      <c r="C482" s="246"/>
      <c r="D482" s="228" t="s">
        <v>206</v>
      </c>
      <c r="E482" s="247" t="s">
        <v>19</v>
      </c>
      <c r="F482" s="248" t="s">
        <v>3011</v>
      </c>
      <c r="G482" s="246"/>
      <c r="H482" s="249">
        <v>-5.75</v>
      </c>
      <c r="I482" s="250"/>
      <c r="J482" s="246"/>
      <c r="K482" s="246"/>
      <c r="L482" s="251"/>
      <c r="M482" s="252"/>
      <c r="N482" s="253"/>
      <c r="O482" s="253"/>
      <c r="P482" s="253"/>
      <c r="Q482" s="253"/>
      <c r="R482" s="253"/>
      <c r="S482" s="253"/>
      <c r="T482" s="254"/>
      <c r="U482" s="14"/>
      <c r="V482" s="14"/>
      <c r="W482" s="14"/>
      <c r="X482" s="14"/>
      <c r="Y482" s="14"/>
      <c r="Z482" s="14"/>
      <c r="AA482" s="14"/>
      <c r="AB482" s="14"/>
      <c r="AC482" s="14"/>
      <c r="AD482" s="14"/>
      <c r="AE482" s="14"/>
      <c r="AT482" s="255" t="s">
        <v>206</v>
      </c>
      <c r="AU482" s="255" t="s">
        <v>78</v>
      </c>
      <c r="AV482" s="14" t="s">
        <v>78</v>
      </c>
      <c r="AW482" s="14" t="s">
        <v>31</v>
      </c>
      <c r="AX482" s="14" t="s">
        <v>69</v>
      </c>
      <c r="AY482" s="255" t="s">
        <v>193</v>
      </c>
    </row>
    <row r="483" s="13" customFormat="1">
      <c r="A483" s="13"/>
      <c r="B483" s="235"/>
      <c r="C483" s="236"/>
      <c r="D483" s="228" t="s">
        <v>206</v>
      </c>
      <c r="E483" s="237" t="s">
        <v>19</v>
      </c>
      <c r="F483" s="238" t="s">
        <v>1702</v>
      </c>
      <c r="G483" s="236"/>
      <c r="H483" s="237" t="s">
        <v>19</v>
      </c>
      <c r="I483" s="239"/>
      <c r="J483" s="236"/>
      <c r="K483" s="236"/>
      <c r="L483" s="240"/>
      <c r="M483" s="241"/>
      <c r="N483" s="242"/>
      <c r="O483" s="242"/>
      <c r="P483" s="242"/>
      <c r="Q483" s="242"/>
      <c r="R483" s="242"/>
      <c r="S483" s="242"/>
      <c r="T483" s="243"/>
      <c r="U483" s="13"/>
      <c r="V483" s="13"/>
      <c r="W483" s="13"/>
      <c r="X483" s="13"/>
      <c r="Y483" s="13"/>
      <c r="Z483" s="13"/>
      <c r="AA483" s="13"/>
      <c r="AB483" s="13"/>
      <c r="AC483" s="13"/>
      <c r="AD483" s="13"/>
      <c r="AE483" s="13"/>
      <c r="AT483" s="244" t="s">
        <v>206</v>
      </c>
      <c r="AU483" s="244" t="s">
        <v>78</v>
      </c>
      <c r="AV483" s="13" t="s">
        <v>76</v>
      </c>
      <c r="AW483" s="13" t="s">
        <v>31</v>
      </c>
      <c r="AX483" s="13" t="s">
        <v>69</v>
      </c>
      <c r="AY483" s="244" t="s">
        <v>193</v>
      </c>
    </row>
    <row r="484" s="14" customFormat="1">
      <c r="A484" s="14"/>
      <c r="B484" s="245"/>
      <c r="C484" s="246"/>
      <c r="D484" s="228" t="s">
        <v>206</v>
      </c>
      <c r="E484" s="247" t="s">
        <v>19</v>
      </c>
      <c r="F484" s="248" t="s">
        <v>3012</v>
      </c>
      <c r="G484" s="246"/>
      <c r="H484" s="249">
        <v>65.625</v>
      </c>
      <c r="I484" s="250"/>
      <c r="J484" s="246"/>
      <c r="K484" s="246"/>
      <c r="L484" s="251"/>
      <c r="M484" s="252"/>
      <c r="N484" s="253"/>
      <c r="O484" s="253"/>
      <c r="P484" s="253"/>
      <c r="Q484" s="253"/>
      <c r="R484" s="253"/>
      <c r="S484" s="253"/>
      <c r="T484" s="254"/>
      <c r="U484" s="14"/>
      <c r="V484" s="14"/>
      <c r="W484" s="14"/>
      <c r="X484" s="14"/>
      <c r="Y484" s="14"/>
      <c r="Z484" s="14"/>
      <c r="AA484" s="14"/>
      <c r="AB484" s="14"/>
      <c r="AC484" s="14"/>
      <c r="AD484" s="14"/>
      <c r="AE484" s="14"/>
      <c r="AT484" s="255" t="s">
        <v>206</v>
      </c>
      <c r="AU484" s="255" t="s">
        <v>78</v>
      </c>
      <c r="AV484" s="14" t="s">
        <v>78</v>
      </c>
      <c r="AW484" s="14" t="s">
        <v>31</v>
      </c>
      <c r="AX484" s="14" t="s">
        <v>69</v>
      </c>
      <c r="AY484" s="255" t="s">
        <v>193</v>
      </c>
    </row>
    <row r="485" s="14" customFormat="1">
      <c r="A485" s="14"/>
      <c r="B485" s="245"/>
      <c r="C485" s="246"/>
      <c r="D485" s="228" t="s">
        <v>206</v>
      </c>
      <c r="E485" s="247" t="s">
        <v>19</v>
      </c>
      <c r="F485" s="248" t="s">
        <v>3013</v>
      </c>
      <c r="G485" s="246"/>
      <c r="H485" s="249">
        <v>-5.1749999999999998</v>
      </c>
      <c r="I485" s="250"/>
      <c r="J485" s="246"/>
      <c r="K485" s="246"/>
      <c r="L485" s="251"/>
      <c r="M485" s="252"/>
      <c r="N485" s="253"/>
      <c r="O485" s="253"/>
      <c r="P485" s="253"/>
      <c r="Q485" s="253"/>
      <c r="R485" s="253"/>
      <c r="S485" s="253"/>
      <c r="T485" s="254"/>
      <c r="U485" s="14"/>
      <c r="V485" s="14"/>
      <c r="W485" s="14"/>
      <c r="X485" s="14"/>
      <c r="Y485" s="14"/>
      <c r="Z485" s="14"/>
      <c r="AA485" s="14"/>
      <c r="AB485" s="14"/>
      <c r="AC485" s="14"/>
      <c r="AD485" s="14"/>
      <c r="AE485" s="14"/>
      <c r="AT485" s="255" t="s">
        <v>206</v>
      </c>
      <c r="AU485" s="255" t="s">
        <v>78</v>
      </c>
      <c r="AV485" s="14" t="s">
        <v>78</v>
      </c>
      <c r="AW485" s="14" t="s">
        <v>31</v>
      </c>
      <c r="AX485" s="14" t="s">
        <v>69</v>
      </c>
      <c r="AY485" s="255" t="s">
        <v>193</v>
      </c>
    </row>
    <row r="486" s="14" customFormat="1">
      <c r="A486" s="14"/>
      <c r="B486" s="245"/>
      <c r="C486" s="246"/>
      <c r="D486" s="228" t="s">
        <v>206</v>
      </c>
      <c r="E486" s="247" t="s">
        <v>19</v>
      </c>
      <c r="F486" s="248" t="s">
        <v>3014</v>
      </c>
      <c r="G486" s="246"/>
      <c r="H486" s="249">
        <v>-0.75</v>
      </c>
      <c r="I486" s="250"/>
      <c r="J486" s="246"/>
      <c r="K486" s="246"/>
      <c r="L486" s="251"/>
      <c r="M486" s="252"/>
      <c r="N486" s="253"/>
      <c r="O486" s="253"/>
      <c r="P486" s="253"/>
      <c r="Q486" s="253"/>
      <c r="R486" s="253"/>
      <c r="S486" s="253"/>
      <c r="T486" s="254"/>
      <c r="U486" s="14"/>
      <c r="V486" s="14"/>
      <c r="W486" s="14"/>
      <c r="X486" s="14"/>
      <c r="Y486" s="14"/>
      <c r="Z486" s="14"/>
      <c r="AA486" s="14"/>
      <c r="AB486" s="14"/>
      <c r="AC486" s="14"/>
      <c r="AD486" s="14"/>
      <c r="AE486" s="14"/>
      <c r="AT486" s="255" t="s">
        <v>206</v>
      </c>
      <c r="AU486" s="255" t="s">
        <v>78</v>
      </c>
      <c r="AV486" s="14" t="s">
        <v>78</v>
      </c>
      <c r="AW486" s="14" t="s">
        <v>31</v>
      </c>
      <c r="AX486" s="14" t="s">
        <v>69</v>
      </c>
      <c r="AY486" s="255" t="s">
        <v>193</v>
      </c>
    </row>
    <row r="487" s="13" customFormat="1">
      <c r="A487" s="13"/>
      <c r="B487" s="235"/>
      <c r="C487" s="236"/>
      <c r="D487" s="228" t="s">
        <v>206</v>
      </c>
      <c r="E487" s="237" t="s">
        <v>19</v>
      </c>
      <c r="F487" s="238" t="s">
        <v>3015</v>
      </c>
      <c r="G487" s="236"/>
      <c r="H487" s="237" t="s">
        <v>19</v>
      </c>
      <c r="I487" s="239"/>
      <c r="J487" s="236"/>
      <c r="K487" s="236"/>
      <c r="L487" s="240"/>
      <c r="M487" s="241"/>
      <c r="N487" s="242"/>
      <c r="O487" s="242"/>
      <c r="P487" s="242"/>
      <c r="Q487" s="242"/>
      <c r="R487" s="242"/>
      <c r="S487" s="242"/>
      <c r="T487" s="243"/>
      <c r="U487" s="13"/>
      <c r="V487" s="13"/>
      <c r="W487" s="13"/>
      <c r="X487" s="13"/>
      <c r="Y487" s="13"/>
      <c r="Z487" s="13"/>
      <c r="AA487" s="13"/>
      <c r="AB487" s="13"/>
      <c r="AC487" s="13"/>
      <c r="AD487" s="13"/>
      <c r="AE487" s="13"/>
      <c r="AT487" s="244" t="s">
        <v>206</v>
      </c>
      <c r="AU487" s="244" t="s">
        <v>78</v>
      </c>
      <c r="AV487" s="13" t="s">
        <v>76</v>
      </c>
      <c r="AW487" s="13" t="s">
        <v>31</v>
      </c>
      <c r="AX487" s="13" t="s">
        <v>69</v>
      </c>
      <c r="AY487" s="244" t="s">
        <v>193</v>
      </c>
    </row>
    <row r="488" s="14" customFormat="1">
      <c r="A488" s="14"/>
      <c r="B488" s="245"/>
      <c r="C488" s="246"/>
      <c r="D488" s="228" t="s">
        <v>206</v>
      </c>
      <c r="E488" s="247" t="s">
        <v>19</v>
      </c>
      <c r="F488" s="248" t="s">
        <v>3016</v>
      </c>
      <c r="G488" s="246"/>
      <c r="H488" s="249">
        <v>263.5</v>
      </c>
      <c r="I488" s="250"/>
      <c r="J488" s="246"/>
      <c r="K488" s="246"/>
      <c r="L488" s="251"/>
      <c r="M488" s="252"/>
      <c r="N488" s="253"/>
      <c r="O488" s="253"/>
      <c r="P488" s="253"/>
      <c r="Q488" s="253"/>
      <c r="R488" s="253"/>
      <c r="S488" s="253"/>
      <c r="T488" s="254"/>
      <c r="U488" s="14"/>
      <c r="V488" s="14"/>
      <c r="W488" s="14"/>
      <c r="X488" s="14"/>
      <c r="Y488" s="14"/>
      <c r="Z488" s="14"/>
      <c r="AA488" s="14"/>
      <c r="AB488" s="14"/>
      <c r="AC488" s="14"/>
      <c r="AD488" s="14"/>
      <c r="AE488" s="14"/>
      <c r="AT488" s="255" t="s">
        <v>206</v>
      </c>
      <c r="AU488" s="255" t="s">
        <v>78</v>
      </c>
      <c r="AV488" s="14" t="s">
        <v>78</v>
      </c>
      <c r="AW488" s="14" t="s">
        <v>31</v>
      </c>
      <c r="AX488" s="14" t="s">
        <v>69</v>
      </c>
      <c r="AY488" s="255" t="s">
        <v>193</v>
      </c>
    </row>
    <row r="489" s="14" customFormat="1">
      <c r="A489" s="14"/>
      <c r="B489" s="245"/>
      <c r="C489" s="246"/>
      <c r="D489" s="228" t="s">
        <v>206</v>
      </c>
      <c r="E489" s="247" t="s">
        <v>19</v>
      </c>
      <c r="F489" s="248" t="s">
        <v>3017</v>
      </c>
      <c r="G489" s="246"/>
      <c r="H489" s="249">
        <v>-3.5099999999999998</v>
      </c>
      <c r="I489" s="250"/>
      <c r="J489" s="246"/>
      <c r="K489" s="246"/>
      <c r="L489" s="251"/>
      <c r="M489" s="252"/>
      <c r="N489" s="253"/>
      <c r="O489" s="253"/>
      <c r="P489" s="253"/>
      <c r="Q489" s="253"/>
      <c r="R489" s="253"/>
      <c r="S489" s="253"/>
      <c r="T489" s="254"/>
      <c r="U489" s="14"/>
      <c r="V489" s="14"/>
      <c r="W489" s="14"/>
      <c r="X489" s="14"/>
      <c r="Y489" s="14"/>
      <c r="Z489" s="14"/>
      <c r="AA489" s="14"/>
      <c r="AB489" s="14"/>
      <c r="AC489" s="14"/>
      <c r="AD489" s="14"/>
      <c r="AE489" s="14"/>
      <c r="AT489" s="255" t="s">
        <v>206</v>
      </c>
      <c r="AU489" s="255" t="s">
        <v>78</v>
      </c>
      <c r="AV489" s="14" t="s">
        <v>78</v>
      </c>
      <c r="AW489" s="14" t="s">
        <v>31</v>
      </c>
      <c r="AX489" s="14" t="s">
        <v>69</v>
      </c>
      <c r="AY489" s="255" t="s">
        <v>193</v>
      </c>
    </row>
    <row r="490" s="14" customFormat="1">
      <c r="A490" s="14"/>
      <c r="B490" s="245"/>
      <c r="C490" s="246"/>
      <c r="D490" s="228" t="s">
        <v>206</v>
      </c>
      <c r="E490" s="247" t="s">
        <v>19</v>
      </c>
      <c r="F490" s="248" t="s">
        <v>3018</v>
      </c>
      <c r="G490" s="246"/>
      <c r="H490" s="249">
        <v>-0.438</v>
      </c>
      <c r="I490" s="250"/>
      <c r="J490" s="246"/>
      <c r="K490" s="246"/>
      <c r="L490" s="251"/>
      <c r="M490" s="252"/>
      <c r="N490" s="253"/>
      <c r="O490" s="253"/>
      <c r="P490" s="253"/>
      <c r="Q490" s="253"/>
      <c r="R490" s="253"/>
      <c r="S490" s="253"/>
      <c r="T490" s="254"/>
      <c r="U490" s="14"/>
      <c r="V490" s="14"/>
      <c r="W490" s="14"/>
      <c r="X490" s="14"/>
      <c r="Y490" s="14"/>
      <c r="Z490" s="14"/>
      <c r="AA490" s="14"/>
      <c r="AB490" s="14"/>
      <c r="AC490" s="14"/>
      <c r="AD490" s="14"/>
      <c r="AE490" s="14"/>
      <c r="AT490" s="255" t="s">
        <v>206</v>
      </c>
      <c r="AU490" s="255" t="s">
        <v>78</v>
      </c>
      <c r="AV490" s="14" t="s">
        <v>78</v>
      </c>
      <c r="AW490" s="14" t="s">
        <v>31</v>
      </c>
      <c r="AX490" s="14" t="s">
        <v>69</v>
      </c>
      <c r="AY490" s="255" t="s">
        <v>193</v>
      </c>
    </row>
    <row r="491" s="14" customFormat="1">
      <c r="A491" s="14"/>
      <c r="B491" s="245"/>
      <c r="C491" s="246"/>
      <c r="D491" s="228" t="s">
        <v>206</v>
      </c>
      <c r="E491" s="247" t="s">
        <v>19</v>
      </c>
      <c r="F491" s="248" t="s">
        <v>3019</v>
      </c>
      <c r="G491" s="246"/>
      <c r="H491" s="249">
        <v>125.938</v>
      </c>
      <c r="I491" s="250"/>
      <c r="J491" s="246"/>
      <c r="K491" s="246"/>
      <c r="L491" s="251"/>
      <c r="M491" s="252"/>
      <c r="N491" s="253"/>
      <c r="O491" s="253"/>
      <c r="P491" s="253"/>
      <c r="Q491" s="253"/>
      <c r="R491" s="253"/>
      <c r="S491" s="253"/>
      <c r="T491" s="254"/>
      <c r="U491" s="14"/>
      <c r="V491" s="14"/>
      <c r="W491" s="14"/>
      <c r="X491" s="14"/>
      <c r="Y491" s="14"/>
      <c r="Z491" s="14"/>
      <c r="AA491" s="14"/>
      <c r="AB491" s="14"/>
      <c r="AC491" s="14"/>
      <c r="AD491" s="14"/>
      <c r="AE491" s="14"/>
      <c r="AT491" s="255" t="s">
        <v>206</v>
      </c>
      <c r="AU491" s="255" t="s">
        <v>78</v>
      </c>
      <c r="AV491" s="14" t="s">
        <v>78</v>
      </c>
      <c r="AW491" s="14" t="s">
        <v>31</v>
      </c>
      <c r="AX491" s="14" t="s">
        <v>69</v>
      </c>
      <c r="AY491" s="255" t="s">
        <v>193</v>
      </c>
    </row>
    <row r="492" s="14" customFormat="1">
      <c r="A492" s="14"/>
      <c r="B492" s="245"/>
      <c r="C492" s="246"/>
      <c r="D492" s="228" t="s">
        <v>206</v>
      </c>
      <c r="E492" s="247" t="s">
        <v>19</v>
      </c>
      <c r="F492" s="248" t="s">
        <v>3020</v>
      </c>
      <c r="G492" s="246"/>
      <c r="H492" s="249">
        <v>75.563000000000002</v>
      </c>
      <c r="I492" s="250"/>
      <c r="J492" s="246"/>
      <c r="K492" s="246"/>
      <c r="L492" s="251"/>
      <c r="M492" s="252"/>
      <c r="N492" s="253"/>
      <c r="O492" s="253"/>
      <c r="P492" s="253"/>
      <c r="Q492" s="253"/>
      <c r="R492" s="253"/>
      <c r="S492" s="253"/>
      <c r="T492" s="254"/>
      <c r="U492" s="14"/>
      <c r="V492" s="14"/>
      <c r="W492" s="14"/>
      <c r="X492" s="14"/>
      <c r="Y492" s="14"/>
      <c r="Z492" s="14"/>
      <c r="AA492" s="14"/>
      <c r="AB492" s="14"/>
      <c r="AC492" s="14"/>
      <c r="AD492" s="14"/>
      <c r="AE492" s="14"/>
      <c r="AT492" s="255" t="s">
        <v>206</v>
      </c>
      <c r="AU492" s="255" t="s">
        <v>78</v>
      </c>
      <c r="AV492" s="14" t="s">
        <v>78</v>
      </c>
      <c r="AW492" s="14" t="s">
        <v>31</v>
      </c>
      <c r="AX492" s="14" t="s">
        <v>69</v>
      </c>
      <c r="AY492" s="255" t="s">
        <v>193</v>
      </c>
    </row>
    <row r="493" s="14" customFormat="1">
      <c r="A493" s="14"/>
      <c r="B493" s="245"/>
      <c r="C493" s="246"/>
      <c r="D493" s="228" t="s">
        <v>206</v>
      </c>
      <c r="E493" s="247" t="s">
        <v>19</v>
      </c>
      <c r="F493" s="248" t="s">
        <v>3021</v>
      </c>
      <c r="G493" s="246"/>
      <c r="H493" s="249">
        <v>69.063000000000002</v>
      </c>
      <c r="I493" s="250"/>
      <c r="J493" s="246"/>
      <c r="K493" s="246"/>
      <c r="L493" s="251"/>
      <c r="M493" s="252"/>
      <c r="N493" s="253"/>
      <c r="O493" s="253"/>
      <c r="P493" s="253"/>
      <c r="Q493" s="253"/>
      <c r="R493" s="253"/>
      <c r="S493" s="253"/>
      <c r="T493" s="254"/>
      <c r="U493" s="14"/>
      <c r="V493" s="14"/>
      <c r="W493" s="14"/>
      <c r="X493" s="14"/>
      <c r="Y493" s="14"/>
      <c r="Z493" s="14"/>
      <c r="AA493" s="14"/>
      <c r="AB493" s="14"/>
      <c r="AC493" s="14"/>
      <c r="AD493" s="14"/>
      <c r="AE493" s="14"/>
      <c r="AT493" s="255" t="s">
        <v>206</v>
      </c>
      <c r="AU493" s="255" t="s">
        <v>78</v>
      </c>
      <c r="AV493" s="14" t="s">
        <v>78</v>
      </c>
      <c r="AW493" s="14" t="s">
        <v>31</v>
      </c>
      <c r="AX493" s="14" t="s">
        <v>69</v>
      </c>
      <c r="AY493" s="255" t="s">
        <v>193</v>
      </c>
    </row>
    <row r="494" s="13" customFormat="1">
      <c r="A494" s="13"/>
      <c r="B494" s="235"/>
      <c r="C494" s="236"/>
      <c r="D494" s="228" t="s">
        <v>206</v>
      </c>
      <c r="E494" s="237" t="s">
        <v>19</v>
      </c>
      <c r="F494" s="238" t="s">
        <v>1704</v>
      </c>
      <c r="G494" s="236"/>
      <c r="H494" s="237" t="s">
        <v>19</v>
      </c>
      <c r="I494" s="239"/>
      <c r="J494" s="236"/>
      <c r="K494" s="236"/>
      <c r="L494" s="240"/>
      <c r="M494" s="241"/>
      <c r="N494" s="242"/>
      <c r="O494" s="242"/>
      <c r="P494" s="242"/>
      <c r="Q494" s="242"/>
      <c r="R494" s="242"/>
      <c r="S494" s="242"/>
      <c r="T494" s="243"/>
      <c r="U494" s="13"/>
      <c r="V494" s="13"/>
      <c r="W494" s="13"/>
      <c r="X494" s="13"/>
      <c r="Y494" s="13"/>
      <c r="Z494" s="13"/>
      <c r="AA494" s="13"/>
      <c r="AB494" s="13"/>
      <c r="AC494" s="13"/>
      <c r="AD494" s="13"/>
      <c r="AE494" s="13"/>
      <c r="AT494" s="244" t="s">
        <v>206</v>
      </c>
      <c r="AU494" s="244" t="s">
        <v>78</v>
      </c>
      <c r="AV494" s="13" t="s">
        <v>76</v>
      </c>
      <c r="AW494" s="13" t="s">
        <v>31</v>
      </c>
      <c r="AX494" s="13" t="s">
        <v>69</v>
      </c>
      <c r="AY494" s="244" t="s">
        <v>193</v>
      </c>
    </row>
    <row r="495" s="14" customFormat="1">
      <c r="A495" s="14"/>
      <c r="B495" s="245"/>
      <c r="C495" s="246"/>
      <c r="D495" s="228" t="s">
        <v>206</v>
      </c>
      <c r="E495" s="247" t="s">
        <v>19</v>
      </c>
      <c r="F495" s="248" t="s">
        <v>3022</v>
      </c>
      <c r="G495" s="246"/>
      <c r="H495" s="249">
        <v>64.125</v>
      </c>
      <c r="I495" s="250"/>
      <c r="J495" s="246"/>
      <c r="K495" s="246"/>
      <c r="L495" s="251"/>
      <c r="M495" s="252"/>
      <c r="N495" s="253"/>
      <c r="O495" s="253"/>
      <c r="P495" s="253"/>
      <c r="Q495" s="253"/>
      <c r="R495" s="253"/>
      <c r="S495" s="253"/>
      <c r="T495" s="254"/>
      <c r="U495" s="14"/>
      <c r="V495" s="14"/>
      <c r="W495" s="14"/>
      <c r="X495" s="14"/>
      <c r="Y495" s="14"/>
      <c r="Z495" s="14"/>
      <c r="AA495" s="14"/>
      <c r="AB495" s="14"/>
      <c r="AC495" s="14"/>
      <c r="AD495" s="14"/>
      <c r="AE495" s="14"/>
      <c r="AT495" s="255" t="s">
        <v>206</v>
      </c>
      <c r="AU495" s="255" t="s">
        <v>78</v>
      </c>
      <c r="AV495" s="14" t="s">
        <v>78</v>
      </c>
      <c r="AW495" s="14" t="s">
        <v>31</v>
      </c>
      <c r="AX495" s="14" t="s">
        <v>69</v>
      </c>
      <c r="AY495" s="255" t="s">
        <v>193</v>
      </c>
    </row>
    <row r="496" s="14" customFormat="1">
      <c r="A496" s="14"/>
      <c r="B496" s="245"/>
      <c r="C496" s="246"/>
      <c r="D496" s="228" t="s">
        <v>206</v>
      </c>
      <c r="E496" s="247" t="s">
        <v>19</v>
      </c>
      <c r="F496" s="248" t="s">
        <v>3013</v>
      </c>
      <c r="G496" s="246"/>
      <c r="H496" s="249">
        <v>-5.1749999999999998</v>
      </c>
      <c r="I496" s="250"/>
      <c r="J496" s="246"/>
      <c r="K496" s="246"/>
      <c r="L496" s="251"/>
      <c r="M496" s="252"/>
      <c r="N496" s="253"/>
      <c r="O496" s="253"/>
      <c r="P496" s="253"/>
      <c r="Q496" s="253"/>
      <c r="R496" s="253"/>
      <c r="S496" s="253"/>
      <c r="T496" s="254"/>
      <c r="U496" s="14"/>
      <c r="V496" s="14"/>
      <c r="W496" s="14"/>
      <c r="X496" s="14"/>
      <c r="Y496" s="14"/>
      <c r="Z496" s="14"/>
      <c r="AA496" s="14"/>
      <c r="AB496" s="14"/>
      <c r="AC496" s="14"/>
      <c r="AD496" s="14"/>
      <c r="AE496" s="14"/>
      <c r="AT496" s="255" t="s">
        <v>206</v>
      </c>
      <c r="AU496" s="255" t="s">
        <v>78</v>
      </c>
      <c r="AV496" s="14" t="s">
        <v>78</v>
      </c>
      <c r="AW496" s="14" t="s">
        <v>31</v>
      </c>
      <c r="AX496" s="14" t="s">
        <v>69</v>
      </c>
      <c r="AY496" s="255" t="s">
        <v>193</v>
      </c>
    </row>
    <row r="497" s="14" customFormat="1">
      <c r="A497" s="14"/>
      <c r="B497" s="245"/>
      <c r="C497" s="246"/>
      <c r="D497" s="228" t="s">
        <v>206</v>
      </c>
      <c r="E497" s="247" t="s">
        <v>19</v>
      </c>
      <c r="F497" s="248" t="s">
        <v>3014</v>
      </c>
      <c r="G497" s="246"/>
      <c r="H497" s="249">
        <v>-0.75</v>
      </c>
      <c r="I497" s="250"/>
      <c r="J497" s="246"/>
      <c r="K497" s="246"/>
      <c r="L497" s="251"/>
      <c r="M497" s="252"/>
      <c r="N497" s="253"/>
      <c r="O497" s="253"/>
      <c r="P497" s="253"/>
      <c r="Q497" s="253"/>
      <c r="R497" s="253"/>
      <c r="S497" s="253"/>
      <c r="T497" s="254"/>
      <c r="U497" s="14"/>
      <c r="V497" s="14"/>
      <c r="W497" s="14"/>
      <c r="X497" s="14"/>
      <c r="Y497" s="14"/>
      <c r="Z497" s="14"/>
      <c r="AA497" s="14"/>
      <c r="AB497" s="14"/>
      <c r="AC497" s="14"/>
      <c r="AD497" s="14"/>
      <c r="AE497" s="14"/>
      <c r="AT497" s="255" t="s">
        <v>206</v>
      </c>
      <c r="AU497" s="255" t="s">
        <v>78</v>
      </c>
      <c r="AV497" s="14" t="s">
        <v>78</v>
      </c>
      <c r="AW497" s="14" t="s">
        <v>31</v>
      </c>
      <c r="AX497" s="14" t="s">
        <v>69</v>
      </c>
      <c r="AY497" s="255" t="s">
        <v>193</v>
      </c>
    </row>
    <row r="498" s="13" customFormat="1">
      <c r="A498" s="13"/>
      <c r="B498" s="235"/>
      <c r="C498" s="236"/>
      <c r="D498" s="228" t="s">
        <v>206</v>
      </c>
      <c r="E498" s="237" t="s">
        <v>19</v>
      </c>
      <c r="F498" s="238" t="s">
        <v>1724</v>
      </c>
      <c r="G498" s="236"/>
      <c r="H498" s="237" t="s">
        <v>19</v>
      </c>
      <c r="I498" s="239"/>
      <c r="J498" s="236"/>
      <c r="K498" s="236"/>
      <c r="L498" s="240"/>
      <c r="M498" s="241"/>
      <c r="N498" s="242"/>
      <c r="O498" s="242"/>
      <c r="P498" s="242"/>
      <c r="Q498" s="242"/>
      <c r="R498" s="242"/>
      <c r="S498" s="242"/>
      <c r="T498" s="243"/>
      <c r="U498" s="13"/>
      <c r="V498" s="13"/>
      <c r="W498" s="13"/>
      <c r="X498" s="13"/>
      <c r="Y498" s="13"/>
      <c r="Z498" s="13"/>
      <c r="AA498" s="13"/>
      <c r="AB498" s="13"/>
      <c r="AC498" s="13"/>
      <c r="AD498" s="13"/>
      <c r="AE498" s="13"/>
      <c r="AT498" s="244" t="s">
        <v>206</v>
      </c>
      <c r="AU498" s="244" t="s">
        <v>78</v>
      </c>
      <c r="AV498" s="13" t="s">
        <v>76</v>
      </c>
      <c r="AW498" s="13" t="s">
        <v>31</v>
      </c>
      <c r="AX498" s="13" t="s">
        <v>69</v>
      </c>
      <c r="AY498" s="244" t="s">
        <v>193</v>
      </c>
    </row>
    <row r="499" s="14" customFormat="1">
      <c r="A499" s="14"/>
      <c r="B499" s="245"/>
      <c r="C499" s="246"/>
      <c r="D499" s="228" t="s">
        <v>206</v>
      </c>
      <c r="E499" s="247" t="s">
        <v>19</v>
      </c>
      <c r="F499" s="248" t="s">
        <v>3023</v>
      </c>
      <c r="G499" s="246"/>
      <c r="H499" s="249">
        <v>44.375</v>
      </c>
      <c r="I499" s="250"/>
      <c r="J499" s="246"/>
      <c r="K499" s="246"/>
      <c r="L499" s="251"/>
      <c r="M499" s="252"/>
      <c r="N499" s="253"/>
      <c r="O499" s="253"/>
      <c r="P499" s="253"/>
      <c r="Q499" s="253"/>
      <c r="R499" s="253"/>
      <c r="S499" s="253"/>
      <c r="T499" s="254"/>
      <c r="U499" s="14"/>
      <c r="V499" s="14"/>
      <c r="W499" s="14"/>
      <c r="X499" s="14"/>
      <c r="Y499" s="14"/>
      <c r="Z499" s="14"/>
      <c r="AA499" s="14"/>
      <c r="AB499" s="14"/>
      <c r="AC499" s="14"/>
      <c r="AD499" s="14"/>
      <c r="AE499" s="14"/>
      <c r="AT499" s="255" t="s">
        <v>206</v>
      </c>
      <c r="AU499" s="255" t="s">
        <v>78</v>
      </c>
      <c r="AV499" s="14" t="s">
        <v>78</v>
      </c>
      <c r="AW499" s="14" t="s">
        <v>31</v>
      </c>
      <c r="AX499" s="14" t="s">
        <v>69</v>
      </c>
      <c r="AY499" s="255" t="s">
        <v>193</v>
      </c>
    </row>
    <row r="500" s="14" customFormat="1">
      <c r="A500" s="14"/>
      <c r="B500" s="245"/>
      <c r="C500" s="246"/>
      <c r="D500" s="228" t="s">
        <v>206</v>
      </c>
      <c r="E500" s="247" t="s">
        <v>19</v>
      </c>
      <c r="F500" s="248" t="s">
        <v>3024</v>
      </c>
      <c r="G500" s="246"/>
      <c r="H500" s="249">
        <v>13.813000000000001</v>
      </c>
      <c r="I500" s="250"/>
      <c r="J500" s="246"/>
      <c r="K500" s="246"/>
      <c r="L500" s="251"/>
      <c r="M500" s="252"/>
      <c r="N500" s="253"/>
      <c r="O500" s="253"/>
      <c r="P500" s="253"/>
      <c r="Q500" s="253"/>
      <c r="R500" s="253"/>
      <c r="S500" s="253"/>
      <c r="T500" s="254"/>
      <c r="U500" s="14"/>
      <c r="V500" s="14"/>
      <c r="W500" s="14"/>
      <c r="X500" s="14"/>
      <c r="Y500" s="14"/>
      <c r="Z500" s="14"/>
      <c r="AA500" s="14"/>
      <c r="AB500" s="14"/>
      <c r="AC500" s="14"/>
      <c r="AD500" s="14"/>
      <c r="AE500" s="14"/>
      <c r="AT500" s="255" t="s">
        <v>206</v>
      </c>
      <c r="AU500" s="255" t="s">
        <v>78</v>
      </c>
      <c r="AV500" s="14" t="s">
        <v>78</v>
      </c>
      <c r="AW500" s="14" t="s">
        <v>31</v>
      </c>
      <c r="AX500" s="14" t="s">
        <v>69</v>
      </c>
      <c r="AY500" s="255" t="s">
        <v>193</v>
      </c>
    </row>
    <row r="501" s="14" customFormat="1">
      <c r="A501" s="14"/>
      <c r="B501" s="245"/>
      <c r="C501" s="246"/>
      <c r="D501" s="228" t="s">
        <v>206</v>
      </c>
      <c r="E501" s="247" t="s">
        <v>19</v>
      </c>
      <c r="F501" s="248" t="s">
        <v>3025</v>
      </c>
      <c r="G501" s="246"/>
      <c r="H501" s="249">
        <v>-4.4000000000000004</v>
      </c>
      <c r="I501" s="250"/>
      <c r="J501" s="246"/>
      <c r="K501" s="246"/>
      <c r="L501" s="251"/>
      <c r="M501" s="252"/>
      <c r="N501" s="253"/>
      <c r="O501" s="253"/>
      <c r="P501" s="253"/>
      <c r="Q501" s="253"/>
      <c r="R501" s="253"/>
      <c r="S501" s="253"/>
      <c r="T501" s="254"/>
      <c r="U501" s="14"/>
      <c r="V501" s="14"/>
      <c r="W501" s="14"/>
      <c r="X501" s="14"/>
      <c r="Y501" s="14"/>
      <c r="Z501" s="14"/>
      <c r="AA501" s="14"/>
      <c r="AB501" s="14"/>
      <c r="AC501" s="14"/>
      <c r="AD501" s="14"/>
      <c r="AE501" s="14"/>
      <c r="AT501" s="255" t="s">
        <v>206</v>
      </c>
      <c r="AU501" s="255" t="s">
        <v>78</v>
      </c>
      <c r="AV501" s="14" t="s">
        <v>78</v>
      </c>
      <c r="AW501" s="14" t="s">
        <v>31</v>
      </c>
      <c r="AX501" s="14" t="s">
        <v>69</v>
      </c>
      <c r="AY501" s="255" t="s">
        <v>193</v>
      </c>
    </row>
    <row r="502" s="14" customFormat="1">
      <c r="A502" s="14"/>
      <c r="B502" s="245"/>
      <c r="C502" s="246"/>
      <c r="D502" s="228" t="s">
        <v>206</v>
      </c>
      <c r="E502" s="247" t="s">
        <v>19</v>
      </c>
      <c r="F502" s="248" t="s">
        <v>3026</v>
      </c>
      <c r="G502" s="246"/>
      <c r="H502" s="249">
        <v>-0.625</v>
      </c>
      <c r="I502" s="250"/>
      <c r="J502" s="246"/>
      <c r="K502" s="246"/>
      <c r="L502" s="251"/>
      <c r="M502" s="252"/>
      <c r="N502" s="253"/>
      <c r="O502" s="253"/>
      <c r="P502" s="253"/>
      <c r="Q502" s="253"/>
      <c r="R502" s="253"/>
      <c r="S502" s="253"/>
      <c r="T502" s="254"/>
      <c r="U502" s="14"/>
      <c r="V502" s="14"/>
      <c r="W502" s="14"/>
      <c r="X502" s="14"/>
      <c r="Y502" s="14"/>
      <c r="Z502" s="14"/>
      <c r="AA502" s="14"/>
      <c r="AB502" s="14"/>
      <c r="AC502" s="14"/>
      <c r="AD502" s="14"/>
      <c r="AE502" s="14"/>
      <c r="AT502" s="255" t="s">
        <v>206</v>
      </c>
      <c r="AU502" s="255" t="s">
        <v>78</v>
      </c>
      <c r="AV502" s="14" t="s">
        <v>78</v>
      </c>
      <c r="AW502" s="14" t="s">
        <v>31</v>
      </c>
      <c r="AX502" s="14" t="s">
        <v>69</v>
      </c>
      <c r="AY502" s="255" t="s">
        <v>193</v>
      </c>
    </row>
    <row r="503" s="14" customFormat="1">
      <c r="A503" s="14"/>
      <c r="B503" s="245"/>
      <c r="C503" s="246"/>
      <c r="D503" s="228" t="s">
        <v>206</v>
      </c>
      <c r="E503" s="247" t="s">
        <v>19</v>
      </c>
      <c r="F503" s="248" t="s">
        <v>3027</v>
      </c>
      <c r="G503" s="246"/>
      <c r="H503" s="249">
        <v>43.125</v>
      </c>
      <c r="I503" s="250"/>
      <c r="J503" s="246"/>
      <c r="K503" s="246"/>
      <c r="L503" s="251"/>
      <c r="M503" s="252"/>
      <c r="N503" s="253"/>
      <c r="O503" s="253"/>
      <c r="P503" s="253"/>
      <c r="Q503" s="253"/>
      <c r="R503" s="253"/>
      <c r="S503" s="253"/>
      <c r="T503" s="254"/>
      <c r="U503" s="14"/>
      <c r="V503" s="14"/>
      <c r="W503" s="14"/>
      <c r="X503" s="14"/>
      <c r="Y503" s="14"/>
      <c r="Z503" s="14"/>
      <c r="AA503" s="14"/>
      <c r="AB503" s="14"/>
      <c r="AC503" s="14"/>
      <c r="AD503" s="14"/>
      <c r="AE503" s="14"/>
      <c r="AT503" s="255" t="s">
        <v>206</v>
      </c>
      <c r="AU503" s="255" t="s">
        <v>78</v>
      </c>
      <c r="AV503" s="14" t="s">
        <v>78</v>
      </c>
      <c r="AW503" s="14" t="s">
        <v>31</v>
      </c>
      <c r="AX503" s="14" t="s">
        <v>69</v>
      </c>
      <c r="AY503" s="255" t="s">
        <v>193</v>
      </c>
    </row>
    <row r="504" s="14" customFormat="1">
      <c r="A504" s="14"/>
      <c r="B504" s="245"/>
      <c r="C504" s="246"/>
      <c r="D504" s="228" t="s">
        <v>206</v>
      </c>
      <c r="E504" s="247" t="s">
        <v>19</v>
      </c>
      <c r="F504" s="248" t="s">
        <v>3028</v>
      </c>
      <c r="G504" s="246"/>
      <c r="H504" s="249">
        <v>-21</v>
      </c>
      <c r="I504" s="250"/>
      <c r="J504" s="246"/>
      <c r="K504" s="246"/>
      <c r="L504" s="251"/>
      <c r="M504" s="252"/>
      <c r="N504" s="253"/>
      <c r="O504" s="253"/>
      <c r="P504" s="253"/>
      <c r="Q504" s="253"/>
      <c r="R504" s="253"/>
      <c r="S504" s="253"/>
      <c r="T504" s="254"/>
      <c r="U504" s="14"/>
      <c r="V504" s="14"/>
      <c r="W504" s="14"/>
      <c r="X504" s="14"/>
      <c r="Y504" s="14"/>
      <c r="Z504" s="14"/>
      <c r="AA504" s="14"/>
      <c r="AB504" s="14"/>
      <c r="AC504" s="14"/>
      <c r="AD504" s="14"/>
      <c r="AE504" s="14"/>
      <c r="AT504" s="255" t="s">
        <v>206</v>
      </c>
      <c r="AU504" s="255" t="s">
        <v>78</v>
      </c>
      <c r="AV504" s="14" t="s">
        <v>78</v>
      </c>
      <c r="AW504" s="14" t="s">
        <v>31</v>
      </c>
      <c r="AX504" s="14" t="s">
        <v>69</v>
      </c>
      <c r="AY504" s="255" t="s">
        <v>193</v>
      </c>
    </row>
    <row r="505" s="14" customFormat="1">
      <c r="A505" s="14"/>
      <c r="B505" s="245"/>
      <c r="C505" s="246"/>
      <c r="D505" s="228" t="s">
        <v>206</v>
      </c>
      <c r="E505" s="247" t="s">
        <v>19</v>
      </c>
      <c r="F505" s="248" t="s">
        <v>3029</v>
      </c>
      <c r="G505" s="246"/>
      <c r="H505" s="249">
        <v>41.25</v>
      </c>
      <c r="I505" s="250"/>
      <c r="J505" s="246"/>
      <c r="K505" s="246"/>
      <c r="L505" s="251"/>
      <c r="M505" s="252"/>
      <c r="N505" s="253"/>
      <c r="O505" s="253"/>
      <c r="P505" s="253"/>
      <c r="Q505" s="253"/>
      <c r="R505" s="253"/>
      <c r="S505" s="253"/>
      <c r="T505" s="254"/>
      <c r="U505" s="14"/>
      <c r="V505" s="14"/>
      <c r="W505" s="14"/>
      <c r="X505" s="14"/>
      <c r="Y505" s="14"/>
      <c r="Z505" s="14"/>
      <c r="AA505" s="14"/>
      <c r="AB505" s="14"/>
      <c r="AC505" s="14"/>
      <c r="AD505" s="14"/>
      <c r="AE505" s="14"/>
      <c r="AT505" s="255" t="s">
        <v>206</v>
      </c>
      <c r="AU505" s="255" t="s">
        <v>78</v>
      </c>
      <c r="AV505" s="14" t="s">
        <v>78</v>
      </c>
      <c r="AW505" s="14" t="s">
        <v>31</v>
      </c>
      <c r="AX505" s="14" t="s">
        <v>69</v>
      </c>
      <c r="AY505" s="255" t="s">
        <v>193</v>
      </c>
    </row>
    <row r="506" s="14" customFormat="1">
      <c r="A506" s="14"/>
      <c r="B506" s="245"/>
      <c r="C506" s="246"/>
      <c r="D506" s="228" t="s">
        <v>206</v>
      </c>
      <c r="E506" s="247" t="s">
        <v>19</v>
      </c>
      <c r="F506" s="248" t="s">
        <v>3030</v>
      </c>
      <c r="G506" s="246"/>
      <c r="H506" s="249">
        <v>-22.5</v>
      </c>
      <c r="I506" s="250"/>
      <c r="J506" s="246"/>
      <c r="K506" s="246"/>
      <c r="L506" s="251"/>
      <c r="M506" s="252"/>
      <c r="N506" s="253"/>
      <c r="O506" s="253"/>
      <c r="P506" s="253"/>
      <c r="Q506" s="253"/>
      <c r="R506" s="253"/>
      <c r="S506" s="253"/>
      <c r="T506" s="254"/>
      <c r="U506" s="14"/>
      <c r="V506" s="14"/>
      <c r="W506" s="14"/>
      <c r="X506" s="14"/>
      <c r="Y506" s="14"/>
      <c r="Z506" s="14"/>
      <c r="AA506" s="14"/>
      <c r="AB506" s="14"/>
      <c r="AC506" s="14"/>
      <c r="AD506" s="14"/>
      <c r="AE506" s="14"/>
      <c r="AT506" s="255" t="s">
        <v>206</v>
      </c>
      <c r="AU506" s="255" t="s">
        <v>78</v>
      </c>
      <c r="AV506" s="14" t="s">
        <v>78</v>
      </c>
      <c r="AW506" s="14" t="s">
        <v>31</v>
      </c>
      <c r="AX506" s="14" t="s">
        <v>69</v>
      </c>
      <c r="AY506" s="255" t="s">
        <v>193</v>
      </c>
    </row>
    <row r="507" s="14" customFormat="1">
      <c r="A507" s="14"/>
      <c r="B507" s="245"/>
      <c r="C507" s="246"/>
      <c r="D507" s="228" t="s">
        <v>206</v>
      </c>
      <c r="E507" s="247" t="s">
        <v>19</v>
      </c>
      <c r="F507" s="248" t="s">
        <v>3031</v>
      </c>
      <c r="G507" s="246"/>
      <c r="H507" s="249">
        <v>4.5</v>
      </c>
      <c r="I507" s="250"/>
      <c r="J507" s="246"/>
      <c r="K507" s="246"/>
      <c r="L507" s="251"/>
      <c r="M507" s="252"/>
      <c r="N507" s="253"/>
      <c r="O507" s="253"/>
      <c r="P507" s="253"/>
      <c r="Q507" s="253"/>
      <c r="R507" s="253"/>
      <c r="S507" s="253"/>
      <c r="T507" s="254"/>
      <c r="U507" s="14"/>
      <c r="V507" s="14"/>
      <c r="W507" s="14"/>
      <c r="X507" s="14"/>
      <c r="Y507" s="14"/>
      <c r="Z507" s="14"/>
      <c r="AA507" s="14"/>
      <c r="AB507" s="14"/>
      <c r="AC507" s="14"/>
      <c r="AD507" s="14"/>
      <c r="AE507" s="14"/>
      <c r="AT507" s="255" t="s">
        <v>206</v>
      </c>
      <c r="AU507" s="255" t="s">
        <v>78</v>
      </c>
      <c r="AV507" s="14" t="s">
        <v>78</v>
      </c>
      <c r="AW507" s="14" t="s">
        <v>31</v>
      </c>
      <c r="AX507" s="14" t="s">
        <v>69</v>
      </c>
      <c r="AY507" s="255" t="s">
        <v>193</v>
      </c>
    </row>
    <row r="508" s="14" customFormat="1">
      <c r="A508" s="14"/>
      <c r="B508" s="245"/>
      <c r="C508" s="246"/>
      <c r="D508" s="228" t="s">
        <v>206</v>
      </c>
      <c r="E508" s="247" t="s">
        <v>19</v>
      </c>
      <c r="F508" s="248" t="s">
        <v>3032</v>
      </c>
      <c r="G508" s="246"/>
      <c r="H508" s="249">
        <v>56.313000000000002</v>
      </c>
      <c r="I508" s="250"/>
      <c r="J508" s="246"/>
      <c r="K508" s="246"/>
      <c r="L508" s="251"/>
      <c r="M508" s="252"/>
      <c r="N508" s="253"/>
      <c r="O508" s="253"/>
      <c r="P508" s="253"/>
      <c r="Q508" s="253"/>
      <c r="R508" s="253"/>
      <c r="S508" s="253"/>
      <c r="T508" s="254"/>
      <c r="U508" s="14"/>
      <c r="V508" s="14"/>
      <c r="W508" s="14"/>
      <c r="X508" s="14"/>
      <c r="Y508" s="14"/>
      <c r="Z508" s="14"/>
      <c r="AA508" s="14"/>
      <c r="AB508" s="14"/>
      <c r="AC508" s="14"/>
      <c r="AD508" s="14"/>
      <c r="AE508" s="14"/>
      <c r="AT508" s="255" t="s">
        <v>206</v>
      </c>
      <c r="AU508" s="255" t="s">
        <v>78</v>
      </c>
      <c r="AV508" s="14" t="s">
        <v>78</v>
      </c>
      <c r="AW508" s="14" t="s">
        <v>31</v>
      </c>
      <c r="AX508" s="14" t="s">
        <v>69</v>
      </c>
      <c r="AY508" s="255" t="s">
        <v>193</v>
      </c>
    </row>
    <row r="509" s="14" customFormat="1">
      <c r="A509" s="14"/>
      <c r="B509" s="245"/>
      <c r="C509" s="246"/>
      <c r="D509" s="228" t="s">
        <v>206</v>
      </c>
      <c r="E509" s="247" t="s">
        <v>19</v>
      </c>
      <c r="F509" s="248" t="s">
        <v>3033</v>
      </c>
      <c r="G509" s="246"/>
      <c r="H509" s="249">
        <v>19.25</v>
      </c>
      <c r="I509" s="250"/>
      <c r="J509" s="246"/>
      <c r="K509" s="246"/>
      <c r="L509" s="251"/>
      <c r="M509" s="252"/>
      <c r="N509" s="253"/>
      <c r="O509" s="253"/>
      <c r="P509" s="253"/>
      <c r="Q509" s="253"/>
      <c r="R509" s="253"/>
      <c r="S509" s="253"/>
      <c r="T509" s="254"/>
      <c r="U509" s="14"/>
      <c r="V509" s="14"/>
      <c r="W509" s="14"/>
      <c r="X509" s="14"/>
      <c r="Y509" s="14"/>
      <c r="Z509" s="14"/>
      <c r="AA509" s="14"/>
      <c r="AB509" s="14"/>
      <c r="AC509" s="14"/>
      <c r="AD509" s="14"/>
      <c r="AE509" s="14"/>
      <c r="AT509" s="255" t="s">
        <v>206</v>
      </c>
      <c r="AU509" s="255" t="s">
        <v>78</v>
      </c>
      <c r="AV509" s="14" t="s">
        <v>78</v>
      </c>
      <c r="AW509" s="14" t="s">
        <v>31</v>
      </c>
      <c r="AX509" s="14" t="s">
        <v>69</v>
      </c>
      <c r="AY509" s="255" t="s">
        <v>193</v>
      </c>
    </row>
    <row r="510" s="14" customFormat="1">
      <c r="A510" s="14"/>
      <c r="B510" s="245"/>
      <c r="C510" s="246"/>
      <c r="D510" s="228" t="s">
        <v>206</v>
      </c>
      <c r="E510" s="247" t="s">
        <v>19</v>
      </c>
      <c r="F510" s="248" t="s">
        <v>3034</v>
      </c>
      <c r="G510" s="246"/>
      <c r="H510" s="249">
        <v>25.312999999999999</v>
      </c>
      <c r="I510" s="250"/>
      <c r="J510" s="246"/>
      <c r="K510" s="246"/>
      <c r="L510" s="251"/>
      <c r="M510" s="252"/>
      <c r="N510" s="253"/>
      <c r="O510" s="253"/>
      <c r="P510" s="253"/>
      <c r="Q510" s="253"/>
      <c r="R510" s="253"/>
      <c r="S510" s="253"/>
      <c r="T510" s="254"/>
      <c r="U510" s="14"/>
      <c r="V510" s="14"/>
      <c r="W510" s="14"/>
      <c r="X510" s="14"/>
      <c r="Y510" s="14"/>
      <c r="Z510" s="14"/>
      <c r="AA510" s="14"/>
      <c r="AB510" s="14"/>
      <c r="AC510" s="14"/>
      <c r="AD510" s="14"/>
      <c r="AE510" s="14"/>
      <c r="AT510" s="255" t="s">
        <v>206</v>
      </c>
      <c r="AU510" s="255" t="s">
        <v>78</v>
      </c>
      <c r="AV510" s="14" t="s">
        <v>78</v>
      </c>
      <c r="AW510" s="14" t="s">
        <v>31</v>
      </c>
      <c r="AX510" s="14" t="s">
        <v>69</v>
      </c>
      <c r="AY510" s="255" t="s">
        <v>193</v>
      </c>
    </row>
    <row r="511" s="14" customFormat="1">
      <c r="A511" s="14"/>
      <c r="B511" s="245"/>
      <c r="C511" s="246"/>
      <c r="D511" s="228" t="s">
        <v>206</v>
      </c>
      <c r="E511" s="247" t="s">
        <v>19</v>
      </c>
      <c r="F511" s="248" t="s">
        <v>3013</v>
      </c>
      <c r="G511" s="246"/>
      <c r="H511" s="249">
        <v>-5.1749999999999998</v>
      </c>
      <c r="I511" s="250"/>
      <c r="J511" s="246"/>
      <c r="K511" s="246"/>
      <c r="L511" s="251"/>
      <c r="M511" s="252"/>
      <c r="N511" s="253"/>
      <c r="O511" s="253"/>
      <c r="P511" s="253"/>
      <c r="Q511" s="253"/>
      <c r="R511" s="253"/>
      <c r="S511" s="253"/>
      <c r="T511" s="254"/>
      <c r="U511" s="14"/>
      <c r="V511" s="14"/>
      <c r="W511" s="14"/>
      <c r="X511" s="14"/>
      <c r="Y511" s="14"/>
      <c r="Z511" s="14"/>
      <c r="AA511" s="14"/>
      <c r="AB511" s="14"/>
      <c r="AC511" s="14"/>
      <c r="AD511" s="14"/>
      <c r="AE511" s="14"/>
      <c r="AT511" s="255" t="s">
        <v>206</v>
      </c>
      <c r="AU511" s="255" t="s">
        <v>78</v>
      </c>
      <c r="AV511" s="14" t="s">
        <v>78</v>
      </c>
      <c r="AW511" s="14" t="s">
        <v>31</v>
      </c>
      <c r="AX511" s="14" t="s">
        <v>69</v>
      </c>
      <c r="AY511" s="255" t="s">
        <v>193</v>
      </c>
    </row>
    <row r="512" s="14" customFormat="1">
      <c r="A512" s="14"/>
      <c r="B512" s="245"/>
      <c r="C512" s="246"/>
      <c r="D512" s="228" t="s">
        <v>206</v>
      </c>
      <c r="E512" s="247" t="s">
        <v>19</v>
      </c>
      <c r="F512" s="248" t="s">
        <v>3014</v>
      </c>
      <c r="G512" s="246"/>
      <c r="H512" s="249">
        <v>-0.75</v>
      </c>
      <c r="I512" s="250"/>
      <c r="J512" s="246"/>
      <c r="K512" s="246"/>
      <c r="L512" s="251"/>
      <c r="M512" s="252"/>
      <c r="N512" s="253"/>
      <c r="O512" s="253"/>
      <c r="P512" s="253"/>
      <c r="Q512" s="253"/>
      <c r="R512" s="253"/>
      <c r="S512" s="253"/>
      <c r="T512" s="254"/>
      <c r="U512" s="14"/>
      <c r="V512" s="14"/>
      <c r="W512" s="14"/>
      <c r="X512" s="14"/>
      <c r="Y512" s="14"/>
      <c r="Z512" s="14"/>
      <c r="AA512" s="14"/>
      <c r="AB512" s="14"/>
      <c r="AC512" s="14"/>
      <c r="AD512" s="14"/>
      <c r="AE512" s="14"/>
      <c r="AT512" s="255" t="s">
        <v>206</v>
      </c>
      <c r="AU512" s="255" t="s">
        <v>78</v>
      </c>
      <c r="AV512" s="14" t="s">
        <v>78</v>
      </c>
      <c r="AW512" s="14" t="s">
        <v>31</v>
      </c>
      <c r="AX512" s="14" t="s">
        <v>69</v>
      </c>
      <c r="AY512" s="255" t="s">
        <v>193</v>
      </c>
    </row>
    <row r="513" s="13" customFormat="1">
      <c r="A513" s="13"/>
      <c r="B513" s="235"/>
      <c r="C513" s="236"/>
      <c r="D513" s="228" t="s">
        <v>206</v>
      </c>
      <c r="E513" s="237" t="s">
        <v>19</v>
      </c>
      <c r="F513" s="238" t="s">
        <v>3001</v>
      </c>
      <c r="G513" s="236"/>
      <c r="H513" s="237" t="s">
        <v>19</v>
      </c>
      <c r="I513" s="239"/>
      <c r="J513" s="236"/>
      <c r="K513" s="236"/>
      <c r="L513" s="240"/>
      <c r="M513" s="241"/>
      <c r="N513" s="242"/>
      <c r="O513" s="242"/>
      <c r="P513" s="242"/>
      <c r="Q513" s="242"/>
      <c r="R513" s="242"/>
      <c r="S513" s="242"/>
      <c r="T513" s="243"/>
      <c r="U513" s="13"/>
      <c r="V513" s="13"/>
      <c r="W513" s="13"/>
      <c r="X513" s="13"/>
      <c r="Y513" s="13"/>
      <c r="Z513" s="13"/>
      <c r="AA513" s="13"/>
      <c r="AB513" s="13"/>
      <c r="AC513" s="13"/>
      <c r="AD513" s="13"/>
      <c r="AE513" s="13"/>
      <c r="AT513" s="244" t="s">
        <v>206</v>
      </c>
      <c r="AU513" s="244" t="s">
        <v>78</v>
      </c>
      <c r="AV513" s="13" t="s">
        <v>76</v>
      </c>
      <c r="AW513" s="13" t="s">
        <v>31</v>
      </c>
      <c r="AX513" s="13" t="s">
        <v>69</v>
      </c>
      <c r="AY513" s="244" t="s">
        <v>193</v>
      </c>
    </row>
    <row r="514" s="14" customFormat="1">
      <c r="A514" s="14"/>
      <c r="B514" s="245"/>
      <c r="C514" s="246"/>
      <c r="D514" s="228" t="s">
        <v>206</v>
      </c>
      <c r="E514" s="247" t="s">
        <v>19</v>
      </c>
      <c r="F514" s="248" t="s">
        <v>3035</v>
      </c>
      <c r="G514" s="246"/>
      <c r="H514" s="249">
        <v>117.375</v>
      </c>
      <c r="I514" s="250"/>
      <c r="J514" s="246"/>
      <c r="K514" s="246"/>
      <c r="L514" s="251"/>
      <c r="M514" s="252"/>
      <c r="N514" s="253"/>
      <c r="O514" s="253"/>
      <c r="P514" s="253"/>
      <c r="Q514" s="253"/>
      <c r="R514" s="253"/>
      <c r="S514" s="253"/>
      <c r="T514" s="254"/>
      <c r="U514" s="14"/>
      <c r="V514" s="14"/>
      <c r="W514" s="14"/>
      <c r="X514" s="14"/>
      <c r="Y514" s="14"/>
      <c r="Z514" s="14"/>
      <c r="AA514" s="14"/>
      <c r="AB514" s="14"/>
      <c r="AC514" s="14"/>
      <c r="AD514" s="14"/>
      <c r="AE514" s="14"/>
      <c r="AT514" s="255" t="s">
        <v>206</v>
      </c>
      <c r="AU514" s="255" t="s">
        <v>78</v>
      </c>
      <c r="AV514" s="14" t="s">
        <v>78</v>
      </c>
      <c r="AW514" s="14" t="s">
        <v>31</v>
      </c>
      <c r="AX514" s="14" t="s">
        <v>69</v>
      </c>
      <c r="AY514" s="255" t="s">
        <v>193</v>
      </c>
    </row>
    <row r="515" s="15" customFormat="1">
      <c r="A515" s="15"/>
      <c r="B515" s="256"/>
      <c r="C515" s="257"/>
      <c r="D515" s="228" t="s">
        <v>206</v>
      </c>
      <c r="E515" s="258" t="s">
        <v>19</v>
      </c>
      <c r="F515" s="259" t="s">
        <v>218</v>
      </c>
      <c r="G515" s="257"/>
      <c r="H515" s="260">
        <v>1104.48</v>
      </c>
      <c r="I515" s="261"/>
      <c r="J515" s="257"/>
      <c r="K515" s="257"/>
      <c r="L515" s="262"/>
      <c r="M515" s="263"/>
      <c r="N515" s="264"/>
      <c r="O515" s="264"/>
      <c r="P515" s="264"/>
      <c r="Q515" s="264"/>
      <c r="R515" s="264"/>
      <c r="S515" s="264"/>
      <c r="T515" s="265"/>
      <c r="U515" s="15"/>
      <c r="V515" s="15"/>
      <c r="W515" s="15"/>
      <c r="X515" s="15"/>
      <c r="Y515" s="15"/>
      <c r="Z515" s="15"/>
      <c r="AA515" s="15"/>
      <c r="AB515" s="15"/>
      <c r="AC515" s="15"/>
      <c r="AD515" s="15"/>
      <c r="AE515" s="15"/>
      <c r="AT515" s="266" t="s">
        <v>206</v>
      </c>
      <c r="AU515" s="266" t="s">
        <v>78</v>
      </c>
      <c r="AV515" s="15" t="s">
        <v>200</v>
      </c>
      <c r="AW515" s="15" t="s">
        <v>31</v>
      </c>
      <c r="AX515" s="15" t="s">
        <v>76</v>
      </c>
      <c r="AY515" s="266" t="s">
        <v>193</v>
      </c>
    </row>
    <row r="516" s="2" customFormat="1" ht="21.75" customHeight="1">
      <c r="A516" s="41"/>
      <c r="B516" s="42"/>
      <c r="C516" s="215" t="s">
        <v>321</v>
      </c>
      <c r="D516" s="215" t="s">
        <v>195</v>
      </c>
      <c r="E516" s="216" t="s">
        <v>1727</v>
      </c>
      <c r="F516" s="217" t="s">
        <v>1728</v>
      </c>
      <c r="G516" s="218" t="s">
        <v>258</v>
      </c>
      <c r="H516" s="219">
        <v>278.65199999999999</v>
      </c>
      <c r="I516" s="220"/>
      <c r="J516" s="221">
        <f>ROUND(I516*H516,2)</f>
        <v>0</v>
      </c>
      <c r="K516" s="217" t="s">
        <v>199</v>
      </c>
      <c r="L516" s="47"/>
      <c r="M516" s="222" t="s">
        <v>19</v>
      </c>
      <c r="N516" s="223" t="s">
        <v>40</v>
      </c>
      <c r="O516" s="87"/>
      <c r="P516" s="224">
        <f>O516*H516</f>
        <v>0</v>
      </c>
      <c r="Q516" s="224">
        <v>0.19692280000000001</v>
      </c>
      <c r="R516" s="224">
        <f>Q516*H516</f>
        <v>54.872932065599997</v>
      </c>
      <c r="S516" s="224">
        <v>0</v>
      </c>
      <c r="T516" s="225">
        <f>S516*H516</f>
        <v>0</v>
      </c>
      <c r="U516" s="41"/>
      <c r="V516" s="41"/>
      <c r="W516" s="41"/>
      <c r="X516" s="41"/>
      <c r="Y516" s="41"/>
      <c r="Z516" s="41"/>
      <c r="AA516" s="41"/>
      <c r="AB516" s="41"/>
      <c r="AC516" s="41"/>
      <c r="AD516" s="41"/>
      <c r="AE516" s="41"/>
      <c r="AR516" s="226" t="s">
        <v>200</v>
      </c>
      <c r="AT516" s="226" t="s">
        <v>195</v>
      </c>
      <c r="AU516" s="226" t="s">
        <v>78</v>
      </c>
      <c r="AY516" s="20" t="s">
        <v>193</v>
      </c>
      <c r="BE516" s="227">
        <f>IF(N516="základní",J516,0)</f>
        <v>0</v>
      </c>
      <c r="BF516" s="227">
        <f>IF(N516="snížená",J516,0)</f>
        <v>0</v>
      </c>
      <c r="BG516" s="227">
        <f>IF(N516="zákl. přenesená",J516,0)</f>
        <v>0</v>
      </c>
      <c r="BH516" s="227">
        <f>IF(N516="sníž. přenesená",J516,0)</f>
        <v>0</v>
      </c>
      <c r="BI516" s="227">
        <f>IF(N516="nulová",J516,0)</f>
        <v>0</v>
      </c>
      <c r="BJ516" s="20" t="s">
        <v>76</v>
      </c>
      <c r="BK516" s="227">
        <f>ROUND(I516*H516,2)</f>
        <v>0</v>
      </c>
      <c r="BL516" s="20" t="s">
        <v>200</v>
      </c>
      <c r="BM516" s="226" t="s">
        <v>3036</v>
      </c>
    </row>
    <row r="517" s="2" customFormat="1">
      <c r="A517" s="41"/>
      <c r="B517" s="42"/>
      <c r="C517" s="43"/>
      <c r="D517" s="228" t="s">
        <v>202</v>
      </c>
      <c r="E517" s="43"/>
      <c r="F517" s="229" t="s">
        <v>1730</v>
      </c>
      <c r="G517" s="43"/>
      <c r="H517" s="43"/>
      <c r="I517" s="230"/>
      <c r="J517" s="43"/>
      <c r="K517" s="43"/>
      <c r="L517" s="47"/>
      <c r="M517" s="231"/>
      <c r="N517" s="232"/>
      <c r="O517" s="87"/>
      <c r="P517" s="87"/>
      <c r="Q517" s="87"/>
      <c r="R517" s="87"/>
      <c r="S517" s="87"/>
      <c r="T517" s="88"/>
      <c r="U517" s="41"/>
      <c r="V517" s="41"/>
      <c r="W517" s="41"/>
      <c r="X517" s="41"/>
      <c r="Y517" s="41"/>
      <c r="Z517" s="41"/>
      <c r="AA517" s="41"/>
      <c r="AB517" s="41"/>
      <c r="AC517" s="41"/>
      <c r="AD517" s="41"/>
      <c r="AE517" s="41"/>
      <c r="AT517" s="20" t="s">
        <v>202</v>
      </c>
      <c r="AU517" s="20" t="s">
        <v>78</v>
      </c>
    </row>
    <row r="518" s="2" customFormat="1">
      <c r="A518" s="41"/>
      <c r="B518" s="42"/>
      <c r="C518" s="43"/>
      <c r="D518" s="233" t="s">
        <v>204</v>
      </c>
      <c r="E518" s="43"/>
      <c r="F518" s="234" t="s">
        <v>1731</v>
      </c>
      <c r="G518" s="43"/>
      <c r="H518" s="43"/>
      <c r="I518" s="230"/>
      <c r="J518" s="43"/>
      <c r="K518" s="43"/>
      <c r="L518" s="47"/>
      <c r="M518" s="231"/>
      <c r="N518" s="232"/>
      <c r="O518" s="87"/>
      <c r="P518" s="87"/>
      <c r="Q518" s="87"/>
      <c r="R518" s="87"/>
      <c r="S518" s="87"/>
      <c r="T518" s="88"/>
      <c r="U518" s="41"/>
      <c r="V518" s="41"/>
      <c r="W518" s="41"/>
      <c r="X518" s="41"/>
      <c r="Y518" s="41"/>
      <c r="Z518" s="41"/>
      <c r="AA518" s="41"/>
      <c r="AB518" s="41"/>
      <c r="AC518" s="41"/>
      <c r="AD518" s="41"/>
      <c r="AE518" s="41"/>
      <c r="AT518" s="20" t="s">
        <v>204</v>
      </c>
      <c r="AU518" s="20" t="s">
        <v>78</v>
      </c>
    </row>
    <row r="519" s="13" customFormat="1">
      <c r="A519" s="13"/>
      <c r="B519" s="235"/>
      <c r="C519" s="236"/>
      <c r="D519" s="228" t="s">
        <v>206</v>
      </c>
      <c r="E519" s="237" t="s">
        <v>19</v>
      </c>
      <c r="F519" s="238" t="s">
        <v>279</v>
      </c>
      <c r="G519" s="236"/>
      <c r="H519" s="237" t="s">
        <v>19</v>
      </c>
      <c r="I519" s="239"/>
      <c r="J519" s="236"/>
      <c r="K519" s="236"/>
      <c r="L519" s="240"/>
      <c r="M519" s="241"/>
      <c r="N519" s="242"/>
      <c r="O519" s="242"/>
      <c r="P519" s="242"/>
      <c r="Q519" s="242"/>
      <c r="R519" s="242"/>
      <c r="S519" s="242"/>
      <c r="T519" s="243"/>
      <c r="U519" s="13"/>
      <c r="V519" s="13"/>
      <c r="W519" s="13"/>
      <c r="X519" s="13"/>
      <c r="Y519" s="13"/>
      <c r="Z519" s="13"/>
      <c r="AA519" s="13"/>
      <c r="AB519" s="13"/>
      <c r="AC519" s="13"/>
      <c r="AD519" s="13"/>
      <c r="AE519" s="13"/>
      <c r="AT519" s="244" t="s">
        <v>206</v>
      </c>
      <c r="AU519" s="244" t="s">
        <v>78</v>
      </c>
      <c r="AV519" s="13" t="s">
        <v>76</v>
      </c>
      <c r="AW519" s="13" t="s">
        <v>31</v>
      </c>
      <c r="AX519" s="13" t="s">
        <v>69</v>
      </c>
      <c r="AY519" s="244" t="s">
        <v>193</v>
      </c>
    </row>
    <row r="520" s="13" customFormat="1">
      <c r="A520" s="13"/>
      <c r="B520" s="235"/>
      <c r="C520" s="236"/>
      <c r="D520" s="228" t="s">
        <v>206</v>
      </c>
      <c r="E520" s="237" t="s">
        <v>19</v>
      </c>
      <c r="F520" s="238" t="s">
        <v>1713</v>
      </c>
      <c r="G520" s="236"/>
      <c r="H520" s="237" t="s">
        <v>19</v>
      </c>
      <c r="I520" s="239"/>
      <c r="J520" s="236"/>
      <c r="K520" s="236"/>
      <c r="L520" s="240"/>
      <c r="M520" s="241"/>
      <c r="N520" s="242"/>
      <c r="O520" s="242"/>
      <c r="P520" s="242"/>
      <c r="Q520" s="242"/>
      <c r="R520" s="242"/>
      <c r="S520" s="242"/>
      <c r="T520" s="243"/>
      <c r="U520" s="13"/>
      <c r="V520" s="13"/>
      <c r="W520" s="13"/>
      <c r="X520" s="13"/>
      <c r="Y520" s="13"/>
      <c r="Z520" s="13"/>
      <c r="AA520" s="13"/>
      <c r="AB520" s="13"/>
      <c r="AC520" s="13"/>
      <c r="AD520" s="13"/>
      <c r="AE520" s="13"/>
      <c r="AT520" s="244" t="s">
        <v>206</v>
      </c>
      <c r="AU520" s="244" t="s">
        <v>78</v>
      </c>
      <c r="AV520" s="13" t="s">
        <v>76</v>
      </c>
      <c r="AW520" s="13" t="s">
        <v>31</v>
      </c>
      <c r="AX520" s="13" t="s">
        <v>69</v>
      </c>
      <c r="AY520" s="244" t="s">
        <v>193</v>
      </c>
    </row>
    <row r="521" s="13" customFormat="1">
      <c r="A521" s="13"/>
      <c r="B521" s="235"/>
      <c r="C521" s="236"/>
      <c r="D521" s="228" t="s">
        <v>206</v>
      </c>
      <c r="E521" s="237" t="s">
        <v>19</v>
      </c>
      <c r="F521" s="238" t="s">
        <v>3037</v>
      </c>
      <c r="G521" s="236"/>
      <c r="H521" s="237" t="s">
        <v>19</v>
      </c>
      <c r="I521" s="239"/>
      <c r="J521" s="236"/>
      <c r="K521" s="236"/>
      <c r="L521" s="240"/>
      <c r="M521" s="241"/>
      <c r="N521" s="242"/>
      <c r="O521" s="242"/>
      <c r="P521" s="242"/>
      <c r="Q521" s="242"/>
      <c r="R521" s="242"/>
      <c r="S521" s="242"/>
      <c r="T521" s="243"/>
      <c r="U521" s="13"/>
      <c r="V521" s="13"/>
      <c r="W521" s="13"/>
      <c r="X521" s="13"/>
      <c r="Y521" s="13"/>
      <c r="Z521" s="13"/>
      <c r="AA521" s="13"/>
      <c r="AB521" s="13"/>
      <c r="AC521" s="13"/>
      <c r="AD521" s="13"/>
      <c r="AE521" s="13"/>
      <c r="AT521" s="244" t="s">
        <v>206</v>
      </c>
      <c r="AU521" s="244" t="s">
        <v>78</v>
      </c>
      <c r="AV521" s="13" t="s">
        <v>76</v>
      </c>
      <c r="AW521" s="13" t="s">
        <v>31</v>
      </c>
      <c r="AX521" s="13" t="s">
        <v>69</v>
      </c>
      <c r="AY521" s="244" t="s">
        <v>193</v>
      </c>
    </row>
    <row r="522" s="14" customFormat="1">
      <c r="A522" s="14"/>
      <c r="B522" s="245"/>
      <c r="C522" s="246"/>
      <c r="D522" s="228" t="s">
        <v>206</v>
      </c>
      <c r="E522" s="247" t="s">
        <v>19</v>
      </c>
      <c r="F522" s="248" t="s">
        <v>3038</v>
      </c>
      <c r="G522" s="246"/>
      <c r="H522" s="249">
        <v>47.274999999999999</v>
      </c>
      <c r="I522" s="250"/>
      <c r="J522" s="246"/>
      <c r="K522" s="246"/>
      <c r="L522" s="251"/>
      <c r="M522" s="252"/>
      <c r="N522" s="253"/>
      <c r="O522" s="253"/>
      <c r="P522" s="253"/>
      <c r="Q522" s="253"/>
      <c r="R522" s="253"/>
      <c r="S522" s="253"/>
      <c r="T522" s="254"/>
      <c r="U522" s="14"/>
      <c r="V522" s="14"/>
      <c r="W522" s="14"/>
      <c r="X522" s="14"/>
      <c r="Y522" s="14"/>
      <c r="Z522" s="14"/>
      <c r="AA522" s="14"/>
      <c r="AB522" s="14"/>
      <c r="AC522" s="14"/>
      <c r="AD522" s="14"/>
      <c r="AE522" s="14"/>
      <c r="AT522" s="255" t="s">
        <v>206</v>
      </c>
      <c r="AU522" s="255" t="s">
        <v>78</v>
      </c>
      <c r="AV522" s="14" t="s">
        <v>78</v>
      </c>
      <c r="AW522" s="14" t="s">
        <v>31</v>
      </c>
      <c r="AX522" s="14" t="s">
        <v>69</v>
      </c>
      <c r="AY522" s="255" t="s">
        <v>193</v>
      </c>
    </row>
    <row r="523" s="13" customFormat="1">
      <c r="A523" s="13"/>
      <c r="B523" s="235"/>
      <c r="C523" s="236"/>
      <c r="D523" s="228" t="s">
        <v>206</v>
      </c>
      <c r="E523" s="237" t="s">
        <v>19</v>
      </c>
      <c r="F523" s="238" t="s">
        <v>3039</v>
      </c>
      <c r="G523" s="236"/>
      <c r="H523" s="237" t="s">
        <v>19</v>
      </c>
      <c r="I523" s="239"/>
      <c r="J523" s="236"/>
      <c r="K523" s="236"/>
      <c r="L523" s="240"/>
      <c r="M523" s="241"/>
      <c r="N523" s="242"/>
      <c r="O523" s="242"/>
      <c r="P523" s="242"/>
      <c r="Q523" s="242"/>
      <c r="R523" s="242"/>
      <c r="S523" s="242"/>
      <c r="T523" s="243"/>
      <c r="U523" s="13"/>
      <c r="V523" s="13"/>
      <c r="W523" s="13"/>
      <c r="X523" s="13"/>
      <c r="Y523" s="13"/>
      <c r="Z523" s="13"/>
      <c r="AA523" s="13"/>
      <c r="AB523" s="13"/>
      <c r="AC523" s="13"/>
      <c r="AD523" s="13"/>
      <c r="AE523" s="13"/>
      <c r="AT523" s="244" t="s">
        <v>206</v>
      </c>
      <c r="AU523" s="244" t="s">
        <v>78</v>
      </c>
      <c r="AV523" s="13" t="s">
        <v>76</v>
      </c>
      <c r="AW523" s="13" t="s">
        <v>31</v>
      </c>
      <c r="AX523" s="13" t="s">
        <v>69</v>
      </c>
      <c r="AY523" s="244" t="s">
        <v>193</v>
      </c>
    </row>
    <row r="524" s="14" customFormat="1">
      <c r="A524" s="14"/>
      <c r="B524" s="245"/>
      <c r="C524" s="246"/>
      <c r="D524" s="228" t="s">
        <v>206</v>
      </c>
      <c r="E524" s="247" t="s">
        <v>19</v>
      </c>
      <c r="F524" s="248" t="s">
        <v>3040</v>
      </c>
      <c r="G524" s="246"/>
      <c r="H524" s="249">
        <v>51.563000000000002</v>
      </c>
      <c r="I524" s="250"/>
      <c r="J524" s="246"/>
      <c r="K524" s="246"/>
      <c r="L524" s="251"/>
      <c r="M524" s="252"/>
      <c r="N524" s="253"/>
      <c r="O524" s="253"/>
      <c r="P524" s="253"/>
      <c r="Q524" s="253"/>
      <c r="R524" s="253"/>
      <c r="S524" s="253"/>
      <c r="T524" s="254"/>
      <c r="U524" s="14"/>
      <c r="V524" s="14"/>
      <c r="W524" s="14"/>
      <c r="X524" s="14"/>
      <c r="Y524" s="14"/>
      <c r="Z524" s="14"/>
      <c r="AA524" s="14"/>
      <c r="AB524" s="14"/>
      <c r="AC524" s="14"/>
      <c r="AD524" s="14"/>
      <c r="AE524" s="14"/>
      <c r="AT524" s="255" t="s">
        <v>206</v>
      </c>
      <c r="AU524" s="255" t="s">
        <v>78</v>
      </c>
      <c r="AV524" s="14" t="s">
        <v>78</v>
      </c>
      <c r="AW524" s="14" t="s">
        <v>31</v>
      </c>
      <c r="AX524" s="14" t="s">
        <v>69</v>
      </c>
      <c r="AY524" s="255" t="s">
        <v>193</v>
      </c>
    </row>
    <row r="525" s="13" customFormat="1">
      <c r="A525" s="13"/>
      <c r="B525" s="235"/>
      <c r="C525" s="236"/>
      <c r="D525" s="228" t="s">
        <v>206</v>
      </c>
      <c r="E525" s="237" t="s">
        <v>19</v>
      </c>
      <c r="F525" s="238" t="s">
        <v>3041</v>
      </c>
      <c r="G525" s="236"/>
      <c r="H525" s="237" t="s">
        <v>19</v>
      </c>
      <c r="I525" s="239"/>
      <c r="J525" s="236"/>
      <c r="K525" s="236"/>
      <c r="L525" s="240"/>
      <c r="M525" s="241"/>
      <c r="N525" s="242"/>
      <c r="O525" s="242"/>
      <c r="P525" s="242"/>
      <c r="Q525" s="242"/>
      <c r="R525" s="242"/>
      <c r="S525" s="242"/>
      <c r="T525" s="243"/>
      <c r="U525" s="13"/>
      <c r="V525" s="13"/>
      <c r="W525" s="13"/>
      <c r="X525" s="13"/>
      <c r="Y525" s="13"/>
      <c r="Z525" s="13"/>
      <c r="AA525" s="13"/>
      <c r="AB525" s="13"/>
      <c r="AC525" s="13"/>
      <c r="AD525" s="13"/>
      <c r="AE525" s="13"/>
      <c r="AT525" s="244" t="s">
        <v>206</v>
      </c>
      <c r="AU525" s="244" t="s">
        <v>78</v>
      </c>
      <c r="AV525" s="13" t="s">
        <v>76</v>
      </c>
      <c r="AW525" s="13" t="s">
        <v>31</v>
      </c>
      <c r="AX525" s="13" t="s">
        <v>69</v>
      </c>
      <c r="AY525" s="244" t="s">
        <v>193</v>
      </c>
    </row>
    <row r="526" s="14" customFormat="1">
      <c r="A526" s="14"/>
      <c r="B526" s="245"/>
      <c r="C526" s="246"/>
      <c r="D526" s="228" t="s">
        <v>206</v>
      </c>
      <c r="E526" s="247" t="s">
        <v>19</v>
      </c>
      <c r="F526" s="248" t="s">
        <v>3042</v>
      </c>
      <c r="G526" s="246"/>
      <c r="H526" s="249">
        <v>42.033000000000001</v>
      </c>
      <c r="I526" s="250"/>
      <c r="J526" s="246"/>
      <c r="K526" s="246"/>
      <c r="L526" s="251"/>
      <c r="M526" s="252"/>
      <c r="N526" s="253"/>
      <c r="O526" s="253"/>
      <c r="P526" s="253"/>
      <c r="Q526" s="253"/>
      <c r="R526" s="253"/>
      <c r="S526" s="253"/>
      <c r="T526" s="254"/>
      <c r="U526" s="14"/>
      <c r="V526" s="14"/>
      <c r="W526" s="14"/>
      <c r="X526" s="14"/>
      <c r="Y526" s="14"/>
      <c r="Z526" s="14"/>
      <c r="AA526" s="14"/>
      <c r="AB526" s="14"/>
      <c r="AC526" s="14"/>
      <c r="AD526" s="14"/>
      <c r="AE526" s="14"/>
      <c r="AT526" s="255" t="s">
        <v>206</v>
      </c>
      <c r="AU526" s="255" t="s">
        <v>78</v>
      </c>
      <c r="AV526" s="14" t="s">
        <v>78</v>
      </c>
      <c r="AW526" s="14" t="s">
        <v>31</v>
      </c>
      <c r="AX526" s="14" t="s">
        <v>69</v>
      </c>
      <c r="AY526" s="255" t="s">
        <v>193</v>
      </c>
    </row>
    <row r="527" s="13" customFormat="1">
      <c r="A527" s="13"/>
      <c r="B527" s="235"/>
      <c r="C527" s="236"/>
      <c r="D527" s="228" t="s">
        <v>206</v>
      </c>
      <c r="E527" s="237" t="s">
        <v>19</v>
      </c>
      <c r="F527" s="238" t="s">
        <v>3043</v>
      </c>
      <c r="G527" s="236"/>
      <c r="H527" s="237" t="s">
        <v>19</v>
      </c>
      <c r="I527" s="239"/>
      <c r="J527" s="236"/>
      <c r="K527" s="236"/>
      <c r="L527" s="240"/>
      <c r="M527" s="241"/>
      <c r="N527" s="242"/>
      <c r="O527" s="242"/>
      <c r="P527" s="242"/>
      <c r="Q527" s="242"/>
      <c r="R527" s="242"/>
      <c r="S527" s="242"/>
      <c r="T527" s="243"/>
      <c r="U527" s="13"/>
      <c r="V527" s="13"/>
      <c r="W527" s="13"/>
      <c r="X527" s="13"/>
      <c r="Y527" s="13"/>
      <c r="Z527" s="13"/>
      <c r="AA527" s="13"/>
      <c r="AB527" s="13"/>
      <c r="AC527" s="13"/>
      <c r="AD527" s="13"/>
      <c r="AE527" s="13"/>
      <c r="AT527" s="244" t="s">
        <v>206</v>
      </c>
      <c r="AU527" s="244" t="s">
        <v>78</v>
      </c>
      <c r="AV527" s="13" t="s">
        <v>76</v>
      </c>
      <c r="AW527" s="13" t="s">
        <v>31</v>
      </c>
      <c r="AX527" s="13" t="s">
        <v>69</v>
      </c>
      <c r="AY527" s="244" t="s">
        <v>193</v>
      </c>
    </row>
    <row r="528" s="14" customFormat="1">
      <c r="A528" s="14"/>
      <c r="B528" s="245"/>
      <c r="C528" s="246"/>
      <c r="D528" s="228" t="s">
        <v>206</v>
      </c>
      <c r="E528" s="247" t="s">
        <v>19</v>
      </c>
      <c r="F528" s="248" t="s">
        <v>3042</v>
      </c>
      <c r="G528" s="246"/>
      <c r="H528" s="249">
        <v>42.033000000000001</v>
      </c>
      <c r="I528" s="250"/>
      <c r="J528" s="246"/>
      <c r="K528" s="246"/>
      <c r="L528" s="251"/>
      <c r="M528" s="252"/>
      <c r="N528" s="253"/>
      <c r="O528" s="253"/>
      <c r="P528" s="253"/>
      <c r="Q528" s="253"/>
      <c r="R528" s="253"/>
      <c r="S528" s="253"/>
      <c r="T528" s="254"/>
      <c r="U528" s="14"/>
      <c r="V528" s="14"/>
      <c r="W528" s="14"/>
      <c r="X528" s="14"/>
      <c r="Y528" s="14"/>
      <c r="Z528" s="14"/>
      <c r="AA528" s="14"/>
      <c r="AB528" s="14"/>
      <c r="AC528" s="14"/>
      <c r="AD528" s="14"/>
      <c r="AE528" s="14"/>
      <c r="AT528" s="255" t="s">
        <v>206</v>
      </c>
      <c r="AU528" s="255" t="s">
        <v>78</v>
      </c>
      <c r="AV528" s="14" t="s">
        <v>78</v>
      </c>
      <c r="AW528" s="14" t="s">
        <v>31</v>
      </c>
      <c r="AX528" s="14" t="s">
        <v>69</v>
      </c>
      <c r="AY528" s="255" t="s">
        <v>193</v>
      </c>
    </row>
    <row r="529" s="13" customFormat="1">
      <c r="A529" s="13"/>
      <c r="B529" s="235"/>
      <c r="C529" s="236"/>
      <c r="D529" s="228" t="s">
        <v>206</v>
      </c>
      <c r="E529" s="237" t="s">
        <v>19</v>
      </c>
      <c r="F529" s="238" t="s">
        <v>3044</v>
      </c>
      <c r="G529" s="236"/>
      <c r="H529" s="237" t="s">
        <v>19</v>
      </c>
      <c r="I529" s="239"/>
      <c r="J529" s="236"/>
      <c r="K529" s="236"/>
      <c r="L529" s="240"/>
      <c r="M529" s="241"/>
      <c r="N529" s="242"/>
      <c r="O529" s="242"/>
      <c r="P529" s="242"/>
      <c r="Q529" s="242"/>
      <c r="R529" s="242"/>
      <c r="S529" s="242"/>
      <c r="T529" s="243"/>
      <c r="U529" s="13"/>
      <c r="V529" s="13"/>
      <c r="W529" s="13"/>
      <c r="X529" s="13"/>
      <c r="Y529" s="13"/>
      <c r="Z529" s="13"/>
      <c r="AA529" s="13"/>
      <c r="AB529" s="13"/>
      <c r="AC529" s="13"/>
      <c r="AD529" s="13"/>
      <c r="AE529" s="13"/>
      <c r="AT529" s="244" t="s">
        <v>206</v>
      </c>
      <c r="AU529" s="244" t="s">
        <v>78</v>
      </c>
      <c r="AV529" s="13" t="s">
        <v>76</v>
      </c>
      <c r="AW529" s="13" t="s">
        <v>31</v>
      </c>
      <c r="AX529" s="13" t="s">
        <v>69</v>
      </c>
      <c r="AY529" s="244" t="s">
        <v>193</v>
      </c>
    </row>
    <row r="530" s="14" customFormat="1">
      <c r="A530" s="14"/>
      <c r="B530" s="245"/>
      <c r="C530" s="246"/>
      <c r="D530" s="228" t="s">
        <v>206</v>
      </c>
      <c r="E530" s="247" t="s">
        <v>19</v>
      </c>
      <c r="F530" s="248" t="s">
        <v>3045</v>
      </c>
      <c r="G530" s="246"/>
      <c r="H530" s="249">
        <v>44.185000000000002</v>
      </c>
      <c r="I530" s="250"/>
      <c r="J530" s="246"/>
      <c r="K530" s="246"/>
      <c r="L530" s="251"/>
      <c r="M530" s="252"/>
      <c r="N530" s="253"/>
      <c r="O530" s="253"/>
      <c r="P530" s="253"/>
      <c r="Q530" s="253"/>
      <c r="R530" s="253"/>
      <c r="S530" s="253"/>
      <c r="T530" s="254"/>
      <c r="U530" s="14"/>
      <c r="V530" s="14"/>
      <c r="W530" s="14"/>
      <c r="X530" s="14"/>
      <c r="Y530" s="14"/>
      <c r="Z530" s="14"/>
      <c r="AA530" s="14"/>
      <c r="AB530" s="14"/>
      <c r="AC530" s="14"/>
      <c r="AD530" s="14"/>
      <c r="AE530" s="14"/>
      <c r="AT530" s="255" t="s">
        <v>206</v>
      </c>
      <c r="AU530" s="255" t="s">
        <v>78</v>
      </c>
      <c r="AV530" s="14" t="s">
        <v>78</v>
      </c>
      <c r="AW530" s="14" t="s">
        <v>31</v>
      </c>
      <c r="AX530" s="14" t="s">
        <v>69</v>
      </c>
      <c r="AY530" s="255" t="s">
        <v>193</v>
      </c>
    </row>
    <row r="531" s="13" customFormat="1">
      <c r="A531" s="13"/>
      <c r="B531" s="235"/>
      <c r="C531" s="236"/>
      <c r="D531" s="228" t="s">
        <v>206</v>
      </c>
      <c r="E531" s="237" t="s">
        <v>19</v>
      </c>
      <c r="F531" s="238" t="s">
        <v>3046</v>
      </c>
      <c r="G531" s="236"/>
      <c r="H531" s="237" t="s">
        <v>19</v>
      </c>
      <c r="I531" s="239"/>
      <c r="J531" s="236"/>
      <c r="K531" s="236"/>
      <c r="L531" s="240"/>
      <c r="M531" s="241"/>
      <c r="N531" s="242"/>
      <c r="O531" s="242"/>
      <c r="P531" s="242"/>
      <c r="Q531" s="242"/>
      <c r="R531" s="242"/>
      <c r="S531" s="242"/>
      <c r="T531" s="243"/>
      <c r="U531" s="13"/>
      <c r="V531" s="13"/>
      <c r="W531" s="13"/>
      <c r="X531" s="13"/>
      <c r="Y531" s="13"/>
      <c r="Z531" s="13"/>
      <c r="AA531" s="13"/>
      <c r="AB531" s="13"/>
      <c r="AC531" s="13"/>
      <c r="AD531" s="13"/>
      <c r="AE531" s="13"/>
      <c r="AT531" s="244" t="s">
        <v>206</v>
      </c>
      <c r="AU531" s="244" t="s">
        <v>78</v>
      </c>
      <c r="AV531" s="13" t="s">
        <v>76</v>
      </c>
      <c r="AW531" s="13" t="s">
        <v>31</v>
      </c>
      <c r="AX531" s="13" t="s">
        <v>69</v>
      </c>
      <c r="AY531" s="244" t="s">
        <v>193</v>
      </c>
    </row>
    <row r="532" s="14" customFormat="1">
      <c r="A532" s="14"/>
      <c r="B532" s="245"/>
      <c r="C532" s="246"/>
      <c r="D532" s="228" t="s">
        <v>206</v>
      </c>
      <c r="E532" s="247" t="s">
        <v>19</v>
      </c>
      <c r="F532" s="248" t="s">
        <v>3040</v>
      </c>
      <c r="G532" s="246"/>
      <c r="H532" s="249">
        <v>51.563000000000002</v>
      </c>
      <c r="I532" s="250"/>
      <c r="J532" s="246"/>
      <c r="K532" s="246"/>
      <c r="L532" s="251"/>
      <c r="M532" s="252"/>
      <c r="N532" s="253"/>
      <c r="O532" s="253"/>
      <c r="P532" s="253"/>
      <c r="Q532" s="253"/>
      <c r="R532" s="253"/>
      <c r="S532" s="253"/>
      <c r="T532" s="254"/>
      <c r="U532" s="14"/>
      <c r="V532" s="14"/>
      <c r="W532" s="14"/>
      <c r="X532" s="14"/>
      <c r="Y532" s="14"/>
      <c r="Z532" s="14"/>
      <c r="AA532" s="14"/>
      <c r="AB532" s="14"/>
      <c r="AC532" s="14"/>
      <c r="AD532" s="14"/>
      <c r="AE532" s="14"/>
      <c r="AT532" s="255" t="s">
        <v>206</v>
      </c>
      <c r="AU532" s="255" t="s">
        <v>78</v>
      </c>
      <c r="AV532" s="14" t="s">
        <v>78</v>
      </c>
      <c r="AW532" s="14" t="s">
        <v>31</v>
      </c>
      <c r="AX532" s="14" t="s">
        <v>69</v>
      </c>
      <c r="AY532" s="255" t="s">
        <v>193</v>
      </c>
    </row>
    <row r="533" s="15" customFormat="1">
      <c r="A533" s="15"/>
      <c r="B533" s="256"/>
      <c r="C533" s="257"/>
      <c r="D533" s="228" t="s">
        <v>206</v>
      </c>
      <c r="E533" s="258" t="s">
        <v>19</v>
      </c>
      <c r="F533" s="259" t="s">
        <v>218</v>
      </c>
      <c r="G533" s="257"/>
      <c r="H533" s="260">
        <v>278.65199999999999</v>
      </c>
      <c r="I533" s="261"/>
      <c r="J533" s="257"/>
      <c r="K533" s="257"/>
      <c r="L533" s="262"/>
      <c r="M533" s="263"/>
      <c r="N533" s="264"/>
      <c r="O533" s="264"/>
      <c r="P533" s="264"/>
      <c r="Q533" s="264"/>
      <c r="R533" s="264"/>
      <c r="S533" s="264"/>
      <c r="T533" s="265"/>
      <c r="U533" s="15"/>
      <c r="V533" s="15"/>
      <c r="W533" s="15"/>
      <c r="X533" s="15"/>
      <c r="Y533" s="15"/>
      <c r="Z533" s="15"/>
      <c r="AA533" s="15"/>
      <c r="AB533" s="15"/>
      <c r="AC533" s="15"/>
      <c r="AD533" s="15"/>
      <c r="AE533" s="15"/>
      <c r="AT533" s="266" t="s">
        <v>206</v>
      </c>
      <c r="AU533" s="266" t="s">
        <v>78</v>
      </c>
      <c r="AV533" s="15" t="s">
        <v>200</v>
      </c>
      <c r="AW533" s="15" t="s">
        <v>31</v>
      </c>
      <c r="AX533" s="15" t="s">
        <v>76</v>
      </c>
      <c r="AY533" s="266" t="s">
        <v>193</v>
      </c>
    </row>
    <row r="534" s="2" customFormat="1" ht="21.75" customHeight="1">
      <c r="A534" s="41"/>
      <c r="B534" s="42"/>
      <c r="C534" s="215" t="s">
        <v>514</v>
      </c>
      <c r="D534" s="215" t="s">
        <v>195</v>
      </c>
      <c r="E534" s="216" t="s">
        <v>3047</v>
      </c>
      <c r="F534" s="217" t="s">
        <v>3048</v>
      </c>
      <c r="G534" s="218" t="s">
        <v>258</v>
      </c>
      <c r="H534" s="219">
        <v>12</v>
      </c>
      <c r="I534" s="220"/>
      <c r="J534" s="221">
        <f>ROUND(I534*H534,2)</f>
        <v>0</v>
      </c>
      <c r="K534" s="217" t="s">
        <v>199</v>
      </c>
      <c r="L534" s="47"/>
      <c r="M534" s="222" t="s">
        <v>19</v>
      </c>
      <c r="N534" s="223" t="s">
        <v>40</v>
      </c>
      <c r="O534" s="87"/>
      <c r="P534" s="224">
        <f>O534*H534</f>
        <v>0</v>
      </c>
      <c r="Q534" s="224">
        <v>0.18861</v>
      </c>
      <c r="R534" s="224">
        <f>Q534*H534</f>
        <v>2.2633200000000002</v>
      </c>
      <c r="S534" s="224">
        <v>0</v>
      </c>
      <c r="T534" s="225">
        <f>S534*H534</f>
        <v>0</v>
      </c>
      <c r="U534" s="41"/>
      <c r="V534" s="41"/>
      <c r="W534" s="41"/>
      <c r="X534" s="41"/>
      <c r="Y534" s="41"/>
      <c r="Z534" s="41"/>
      <c r="AA534" s="41"/>
      <c r="AB534" s="41"/>
      <c r="AC534" s="41"/>
      <c r="AD534" s="41"/>
      <c r="AE534" s="41"/>
      <c r="AR534" s="226" t="s">
        <v>200</v>
      </c>
      <c r="AT534" s="226" t="s">
        <v>195</v>
      </c>
      <c r="AU534" s="226" t="s">
        <v>78</v>
      </c>
      <c r="AY534" s="20" t="s">
        <v>193</v>
      </c>
      <c r="BE534" s="227">
        <f>IF(N534="základní",J534,0)</f>
        <v>0</v>
      </c>
      <c r="BF534" s="227">
        <f>IF(N534="snížená",J534,0)</f>
        <v>0</v>
      </c>
      <c r="BG534" s="227">
        <f>IF(N534="zákl. přenesená",J534,0)</f>
        <v>0</v>
      </c>
      <c r="BH534" s="227">
        <f>IF(N534="sníž. přenesená",J534,0)</f>
        <v>0</v>
      </c>
      <c r="BI534" s="227">
        <f>IF(N534="nulová",J534,0)</f>
        <v>0</v>
      </c>
      <c r="BJ534" s="20" t="s">
        <v>76</v>
      </c>
      <c r="BK534" s="227">
        <f>ROUND(I534*H534,2)</f>
        <v>0</v>
      </c>
      <c r="BL534" s="20" t="s">
        <v>200</v>
      </c>
      <c r="BM534" s="226" t="s">
        <v>3049</v>
      </c>
    </row>
    <row r="535" s="2" customFormat="1">
      <c r="A535" s="41"/>
      <c r="B535" s="42"/>
      <c r="C535" s="43"/>
      <c r="D535" s="228" t="s">
        <v>202</v>
      </c>
      <c r="E535" s="43"/>
      <c r="F535" s="229" t="s">
        <v>3050</v>
      </c>
      <c r="G535" s="43"/>
      <c r="H535" s="43"/>
      <c r="I535" s="230"/>
      <c r="J535" s="43"/>
      <c r="K535" s="43"/>
      <c r="L535" s="47"/>
      <c r="M535" s="231"/>
      <c r="N535" s="232"/>
      <c r="O535" s="87"/>
      <c r="P535" s="87"/>
      <c r="Q535" s="87"/>
      <c r="R535" s="87"/>
      <c r="S535" s="87"/>
      <c r="T535" s="88"/>
      <c r="U535" s="41"/>
      <c r="V535" s="41"/>
      <c r="W535" s="41"/>
      <c r="X535" s="41"/>
      <c r="Y535" s="41"/>
      <c r="Z535" s="41"/>
      <c r="AA535" s="41"/>
      <c r="AB535" s="41"/>
      <c r="AC535" s="41"/>
      <c r="AD535" s="41"/>
      <c r="AE535" s="41"/>
      <c r="AT535" s="20" t="s">
        <v>202</v>
      </c>
      <c r="AU535" s="20" t="s">
        <v>78</v>
      </c>
    </row>
    <row r="536" s="2" customFormat="1">
      <c r="A536" s="41"/>
      <c r="B536" s="42"/>
      <c r="C536" s="43"/>
      <c r="D536" s="233" t="s">
        <v>204</v>
      </c>
      <c r="E536" s="43"/>
      <c r="F536" s="234" t="s">
        <v>3051</v>
      </c>
      <c r="G536" s="43"/>
      <c r="H536" s="43"/>
      <c r="I536" s="230"/>
      <c r="J536" s="43"/>
      <c r="K536" s="43"/>
      <c r="L536" s="47"/>
      <c r="M536" s="231"/>
      <c r="N536" s="232"/>
      <c r="O536" s="87"/>
      <c r="P536" s="87"/>
      <c r="Q536" s="87"/>
      <c r="R536" s="87"/>
      <c r="S536" s="87"/>
      <c r="T536" s="88"/>
      <c r="U536" s="41"/>
      <c r="V536" s="41"/>
      <c r="W536" s="41"/>
      <c r="X536" s="41"/>
      <c r="Y536" s="41"/>
      <c r="Z536" s="41"/>
      <c r="AA536" s="41"/>
      <c r="AB536" s="41"/>
      <c r="AC536" s="41"/>
      <c r="AD536" s="41"/>
      <c r="AE536" s="41"/>
      <c r="AT536" s="20" t="s">
        <v>204</v>
      </c>
      <c r="AU536" s="20" t="s">
        <v>78</v>
      </c>
    </row>
    <row r="537" s="13" customFormat="1">
      <c r="A537" s="13"/>
      <c r="B537" s="235"/>
      <c r="C537" s="236"/>
      <c r="D537" s="228" t="s">
        <v>206</v>
      </c>
      <c r="E537" s="237" t="s">
        <v>19</v>
      </c>
      <c r="F537" s="238" t="s">
        <v>279</v>
      </c>
      <c r="G537" s="236"/>
      <c r="H537" s="237" t="s">
        <v>19</v>
      </c>
      <c r="I537" s="239"/>
      <c r="J537" s="236"/>
      <c r="K537" s="236"/>
      <c r="L537" s="240"/>
      <c r="M537" s="241"/>
      <c r="N537" s="242"/>
      <c r="O537" s="242"/>
      <c r="P537" s="242"/>
      <c r="Q537" s="242"/>
      <c r="R537" s="242"/>
      <c r="S537" s="242"/>
      <c r="T537" s="243"/>
      <c r="U537" s="13"/>
      <c r="V537" s="13"/>
      <c r="W537" s="13"/>
      <c r="X537" s="13"/>
      <c r="Y537" s="13"/>
      <c r="Z537" s="13"/>
      <c r="AA537" s="13"/>
      <c r="AB537" s="13"/>
      <c r="AC537" s="13"/>
      <c r="AD537" s="13"/>
      <c r="AE537" s="13"/>
      <c r="AT537" s="244" t="s">
        <v>206</v>
      </c>
      <c r="AU537" s="244" t="s">
        <v>78</v>
      </c>
      <c r="AV537" s="13" t="s">
        <v>76</v>
      </c>
      <c r="AW537" s="13" t="s">
        <v>31</v>
      </c>
      <c r="AX537" s="13" t="s">
        <v>69</v>
      </c>
      <c r="AY537" s="244" t="s">
        <v>193</v>
      </c>
    </row>
    <row r="538" s="13" customFormat="1">
      <c r="A538" s="13"/>
      <c r="B538" s="235"/>
      <c r="C538" s="236"/>
      <c r="D538" s="228" t="s">
        <v>206</v>
      </c>
      <c r="E538" s="237" t="s">
        <v>19</v>
      </c>
      <c r="F538" s="238" t="s">
        <v>3001</v>
      </c>
      <c r="G538" s="236"/>
      <c r="H538" s="237" t="s">
        <v>19</v>
      </c>
      <c r="I538" s="239"/>
      <c r="J538" s="236"/>
      <c r="K538" s="236"/>
      <c r="L538" s="240"/>
      <c r="M538" s="241"/>
      <c r="N538" s="242"/>
      <c r="O538" s="242"/>
      <c r="P538" s="242"/>
      <c r="Q538" s="242"/>
      <c r="R538" s="242"/>
      <c r="S538" s="242"/>
      <c r="T538" s="243"/>
      <c r="U538" s="13"/>
      <c r="V538" s="13"/>
      <c r="W538" s="13"/>
      <c r="X538" s="13"/>
      <c r="Y538" s="13"/>
      <c r="Z538" s="13"/>
      <c r="AA538" s="13"/>
      <c r="AB538" s="13"/>
      <c r="AC538" s="13"/>
      <c r="AD538" s="13"/>
      <c r="AE538" s="13"/>
      <c r="AT538" s="244" t="s">
        <v>206</v>
      </c>
      <c r="AU538" s="244" t="s">
        <v>78</v>
      </c>
      <c r="AV538" s="13" t="s">
        <v>76</v>
      </c>
      <c r="AW538" s="13" t="s">
        <v>31</v>
      </c>
      <c r="AX538" s="13" t="s">
        <v>69</v>
      </c>
      <c r="AY538" s="244" t="s">
        <v>193</v>
      </c>
    </row>
    <row r="539" s="14" customFormat="1">
      <c r="A539" s="14"/>
      <c r="B539" s="245"/>
      <c r="C539" s="246"/>
      <c r="D539" s="228" t="s">
        <v>206</v>
      </c>
      <c r="E539" s="247" t="s">
        <v>19</v>
      </c>
      <c r="F539" s="248" t="s">
        <v>3052</v>
      </c>
      <c r="G539" s="246"/>
      <c r="H539" s="249">
        <v>3</v>
      </c>
      <c r="I539" s="250"/>
      <c r="J539" s="246"/>
      <c r="K539" s="246"/>
      <c r="L539" s="251"/>
      <c r="M539" s="252"/>
      <c r="N539" s="253"/>
      <c r="O539" s="253"/>
      <c r="P539" s="253"/>
      <c r="Q539" s="253"/>
      <c r="R539" s="253"/>
      <c r="S539" s="253"/>
      <c r="T539" s="254"/>
      <c r="U539" s="14"/>
      <c r="V539" s="14"/>
      <c r="W539" s="14"/>
      <c r="X539" s="14"/>
      <c r="Y539" s="14"/>
      <c r="Z539" s="14"/>
      <c r="AA539" s="14"/>
      <c r="AB539" s="14"/>
      <c r="AC539" s="14"/>
      <c r="AD539" s="14"/>
      <c r="AE539" s="14"/>
      <c r="AT539" s="255" t="s">
        <v>206</v>
      </c>
      <c r="AU539" s="255" t="s">
        <v>78</v>
      </c>
      <c r="AV539" s="14" t="s">
        <v>78</v>
      </c>
      <c r="AW539" s="14" t="s">
        <v>31</v>
      </c>
      <c r="AX539" s="14" t="s">
        <v>69</v>
      </c>
      <c r="AY539" s="255" t="s">
        <v>193</v>
      </c>
    </row>
    <row r="540" s="14" customFormat="1">
      <c r="A540" s="14"/>
      <c r="B540" s="245"/>
      <c r="C540" s="246"/>
      <c r="D540" s="228" t="s">
        <v>206</v>
      </c>
      <c r="E540" s="247" t="s">
        <v>19</v>
      </c>
      <c r="F540" s="248" t="s">
        <v>3053</v>
      </c>
      <c r="G540" s="246"/>
      <c r="H540" s="249">
        <v>9</v>
      </c>
      <c r="I540" s="250"/>
      <c r="J540" s="246"/>
      <c r="K540" s="246"/>
      <c r="L540" s="251"/>
      <c r="M540" s="252"/>
      <c r="N540" s="253"/>
      <c r="O540" s="253"/>
      <c r="P540" s="253"/>
      <c r="Q540" s="253"/>
      <c r="R540" s="253"/>
      <c r="S540" s="253"/>
      <c r="T540" s="254"/>
      <c r="U540" s="14"/>
      <c r="V540" s="14"/>
      <c r="W540" s="14"/>
      <c r="X540" s="14"/>
      <c r="Y540" s="14"/>
      <c r="Z540" s="14"/>
      <c r="AA540" s="14"/>
      <c r="AB540" s="14"/>
      <c r="AC540" s="14"/>
      <c r="AD540" s="14"/>
      <c r="AE540" s="14"/>
      <c r="AT540" s="255" t="s">
        <v>206</v>
      </c>
      <c r="AU540" s="255" t="s">
        <v>78</v>
      </c>
      <c r="AV540" s="14" t="s">
        <v>78</v>
      </c>
      <c r="AW540" s="14" t="s">
        <v>31</v>
      </c>
      <c r="AX540" s="14" t="s">
        <v>69</v>
      </c>
      <c r="AY540" s="255" t="s">
        <v>193</v>
      </c>
    </row>
    <row r="541" s="15" customFormat="1">
      <c r="A541" s="15"/>
      <c r="B541" s="256"/>
      <c r="C541" s="257"/>
      <c r="D541" s="228" t="s">
        <v>206</v>
      </c>
      <c r="E541" s="258" t="s">
        <v>19</v>
      </c>
      <c r="F541" s="259" t="s">
        <v>218</v>
      </c>
      <c r="G541" s="257"/>
      <c r="H541" s="260">
        <v>12</v>
      </c>
      <c r="I541" s="261"/>
      <c r="J541" s="257"/>
      <c r="K541" s="257"/>
      <c r="L541" s="262"/>
      <c r="M541" s="263"/>
      <c r="N541" s="264"/>
      <c r="O541" s="264"/>
      <c r="P541" s="264"/>
      <c r="Q541" s="264"/>
      <c r="R541" s="264"/>
      <c r="S541" s="264"/>
      <c r="T541" s="265"/>
      <c r="U541" s="15"/>
      <c r="V541" s="15"/>
      <c r="W541" s="15"/>
      <c r="X541" s="15"/>
      <c r="Y541" s="15"/>
      <c r="Z541" s="15"/>
      <c r="AA541" s="15"/>
      <c r="AB541" s="15"/>
      <c r="AC541" s="15"/>
      <c r="AD541" s="15"/>
      <c r="AE541" s="15"/>
      <c r="AT541" s="266" t="s">
        <v>206</v>
      </c>
      <c r="AU541" s="266" t="s">
        <v>78</v>
      </c>
      <c r="AV541" s="15" t="s">
        <v>200</v>
      </c>
      <c r="AW541" s="15" t="s">
        <v>31</v>
      </c>
      <c r="AX541" s="15" t="s">
        <v>76</v>
      </c>
      <c r="AY541" s="266" t="s">
        <v>193</v>
      </c>
    </row>
    <row r="542" s="2" customFormat="1" ht="21.75" customHeight="1">
      <c r="A542" s="41"/>
      <c r="B542" s="42"/>
      <c r="C542" s="215" t="s">
        <v>523</v>
      </c>
      <c r="D542" s="215" t="s">
        <v>195</v>
      </c>
      <c r="E542" s="216" t="s">
        <v>3054</v>
      </c>
      <c r="F542" s="217" t="s">
        <v>3055</v>
      </c>
      <c r="G542" s="218" t="s">
        <v>258</v>
      </c>
      <c r="H542" s="219">
        <v>116.431</v>
      </c>
      <c r="I542" s="220"/>
      <c r="J542" s="221">
        <f>ROUND(I542*H542,2)</f>
        <v>0</v>
      </c>
      <c r="K542" s="217" t="s">
        <v>199</v>
      </c>
      <c r="L542" s="47"/>
      <c r="M542" s="222" t="s">
        <v>19</v>
      </c>
      <c r="N542" s="223" t="s">
        <v>40</v>
      </c>
      <c r="O542" s="87"/>
      <c r="P542" s="224">
        <f>O542*H542</f>
        <v>0</v>
      </c>
      <c r="Q542" s="224">
        <v>0.29447000000000001</v>
      </c>
      <c r="R542" s="224">
        <f>Q542*H542</f>
        <v>34.285436570000002</v>
      </c>
      <c r="S542" s="224">
        <v>0</v>
      </c>
      <c r="T542" s="225">
        <f>S542*H542</f>
        <v>0</v>
      </c>
      <c r="U542" s="41"/>
      <c r="V542" s="41"/>
      <c r="W542" s="41"/>
      <c r="X542" s="41"/>
      <c r="Y542" s="41"/>
      <c r="Z542" s="41"/>
      <c r="AA542" s="41"/>
      <c r="AB542" s="41"/>
      <c r="AC542" s="41"/>
      <c r="AD542" s="41"/>
      <c r="AE542" s="41"/>
      <c r="AR542" s="226" t="s">
        <v>200</v>
      </c>
      <c r="AT542" s="226" t="s">
        <v>195</v>
      </c>
      <c r="AU542" s="226" t="s">
        <v>78</v>
      </c>
      <c r="AY542" s="20" t="s">
        <v>193</v>
      </c>
      <c r="BE542" s="227">
        <f>IF(N542="základní",J542,0)</f>
        <v>0</v>
      </c>
      <c r="BF542" s="227">
        <f>IF(N542="snížená",J542,0)</f>
        <v>0</v>
      </c>
      <c r="BG542" s="227">
        <f>IF(N542="zákl. přenesená",J542,0)</f>
        <v>0</v>
      </c>
      <c r="BH542" s="227">
        <f>IF(N542="sníž. přenesená",J542,0)</f>
        <v>0</v>
      </c>
      <c r="BI542" s="227">
        <f>IF(N542="nulová",J542,0)</f>
        <v>0</v>
      </c>
      <c r="BJ542" s="20" t="s">
        <v>76</v>
      </c>
      <c r="BK542" s="227">
        <f>ROUND(I542*H542,2)</f>
        <v>0</v>
      </c>
      <c r="BL542" s="20" t="s">
        <v>200</v>
      </c>
      <c r="BM542" s="226" t="s">
        <v>3056</v>
      </c>
    </row>
    <row r="543" s="2" customFormat="1">
      <c r="A543" s="41"/>
      <c r="B543" s="42"/>
      <c r="C543" s="43"/>
      <c r="D543" s="228" t="s">
        <v>202</v>
      </c>
      <c r="E543" s="43"/>
      <c r="F543" s="229" t="s">
        <v>3057</v>
      </c>
      <c r="G543" s="43"/>
      <c r="H543" s="43"/>
      <c r="I543" s="230"/>
      <c r="J543" s="43"/>
      <c r="K543" s="43"/>
      <c r="L543" s="47"/>
      <c r="M543" s="231"/>
      <c r="N543" s="232"/>
      <c r="O543" s="87"/>
      <c r="P543" s="87"/>
      <c r="Q543" s="87"/>
      <c r="R543" s="87"/>
      <c r="S543" s="87"/>
      <c r="T543" s="88"/>
      <c r="U543" s="41"/>
      <c r="V543" s="41"/>
      <c r="W543" s="41"/>
      <c r="X543" s="41"/>
      <c r="Y543" s="41"/>
      <c r="Z543" s="41"/>
      <c r="AA543" s="41"/>
      <c r="AB543" s="41"/>
      <c r="AC543" s="41"/>
      <c r="AD543" s="41"/>
      <c r="AE543" s="41"/>
      <c r="AT543" s="20" t="s">
        <v>202</v>
      </c>
      <c r="AU543" s="20" t="s">
        <v>78</v>
      </c>
    </row>
    <row r="544" s="2" customFormat="1">
      <c r="A544" s="41"/>
      <c r="B544" s="42"/>
      <c r="C544" s="43"/>
      <c r="D544" s="233" t="s">
        <v>204</v>
      </c>
      <c r="E544" s="43"/>
      <c r="F544" s="234" t="s">
        <v>3058</v>
      </c>
      <c r="G544" s="43"/>
      <c r="H544" s="43"/>
      <c r="I544" s="230"/>
      <c r="J544" s="43"/>
      <c r="K544" s="43"/>
      <c r="L544" s="47"/>
      <c r="M544" s="231"/>
      <c r="N544" s="232"/>
      <c r="O544" s="87"/>
      <c r="P544" s="87"/>
      <c r="Q544" s="87"/>
      <c r="R544" s="87"/>
      <c r="S544" s="87"/>
      <c r="T544" s="88"/>
      <c r="U544" s="41"/>
      <c r="V544" s="41"/>
      <c r="W544" s="41"/>
      <c r="X544" s="41"/>
      <c r="Y544" s="41"/>
      <c r="Z544" s="41"/>
      <c r="AA544" s="41"/>
      <c r="AB544" s="41"/>
      <c r="AC544" s="41"/>
      <c r="AD544" s="41"/>
      <c r="AE544" s="41"/>
      <c r="AT544" s="20" t="s">
        <v>204</v>
      </c>
      <c r="AU544" s="20" t="s">
        <v>78</v>
      </c>
    </row>
    <row r="545" s="13" customFormat="1">
      <c r="A545" s="13"/>
      <c r="B545" s="235"/>
      <c r="C545" s="236"/>
      <c r="D545" s="228" t="s">
        <v>206</v>
      </c>
      <c r="E545" s="237" t="s">
        <v>19</v>
      </c>
      <c r="F545" s="238" t="s">
        <v>279</v>
      </c>
      <c r="G545" s="236"/>
      <c r="H545" s="237" t="s">
        <v>19</v>
      </c>
      <c r="I545" s="239"/>
      <c r="J545" s="236"/>
      <c r="K545" s="236"/>
      <c r="L545" s="240"/>
      <c r="M545" s="241"/>
      <c r="N545" s="242"/>
      <c r="O545" s="242"/>
      <c r="P545" s="242"/>
      <c r="Q545" s="242"/>
      <c r="R545" s="242"/>
      <c r="S545" s="242"/>
      <c r="T545" s="243"/>
      <c r="U545" s="13"/>
      <c r="V545" s="13"/>
      <c r="W545" s="13"/>
      <c r="X545" s="13"/>
      <c r="Y545" s="13"/>
      <c r="Z545" s="13"/>
      <c r="AA545" s="13"/>
      <c r="AB545" s="13"/>
      <c r="AC545" s="13"/>
      <c r="AD545" s="13"/>
      <c r="AE545" s="13"/>
      <c r="AT545" s="244" t="s">
        <v>206</v>
      </c>
      <c r="AU545" s="244" t="s">
        <v>78</v>
      </c>
      <c r="AV545" s="13" t="s">
        <v>76</v>
      </c>
      <c r="AW545" s="13" t="s">
        <v>31</v>
      </c>
      <c r="AX545" s="13" t="s">
        <v>69</v>
      </c>
      <c r="AY545" s="244" t="s">
        <v>193</v>
      </c>
    </row>
    <row r="546" s="13" customFormat="1">
      <c r="A546" s="13"/>
      <c r="B546" s="235"/>
      <c r="C546" s="236"/>
      <c r="D546" s="228" t="s">
        <v>206</v>
      </c>
      <c r="E546" s="237" t="s">
        <v>19</v>
      </c>
      <c r="F546" s="238" t="s">
        <v>3059</v>
      </c>
      <c r="G546" s="236"/>
      <c r="H546" s="237" t="s">
        <v>19</v>
      </c>
      <c r="I546" s="239"/>
      <c r="J546" s="236"/>
      <c r="K546" s="236"/>
      <c r="L546" s="240"/>
      <c r="M546" s="241"/>
      <c r="N546" s="242"/>
      <c r="O546" s="242"/>
      <c r="P546" s="242"/>
      <c r="Q546" s="242"/>
      <c r="R546" s="242"/>
      <c r="S546" s="242"/>
      <c r="T546" s="243"/>
      <c r="U546" s="13"/>
      <c r="V546" s="13"/>
      <c r="W546" s="13"/>
      <c r="X546" s="13"/>
      <c r="Y546" s="13"/>
      <c r="Z546" s="13"/>
      <c r="AA546" s="13"/>
      <c r="AB546" s="13"/>
      <c r="AC546" s="13"/>
      <c r="AD546" s="13"/>
      <c r="AE546" s="13"/>
      <c r="AT546" s="244" t="s">
        <v>206</v>
      </c>
      <c r="AU546" s="244" t="s">
        <v>78</v>
      </c>
      <c r="AV546" s="13" t="s">
        <v>76</v>
      </c>
      <c r="AW546" s="13" t="s">
        <v>31</v>
      </c>
      <c r="AX546" s="13" t="s">
        <v>69</v>
      </c>
      <c r="AY546" s="244" t="s">
        <v>193</v>
      </c>
    </row>
    <row r="547" s="14" customFormat="1">
      <c r="A547" s="14"/>
      <c r="B547" s="245"/>
      <c r="C547" s="246"/>
      <c r="D547" s="228" t="s">
        <v>206</v>
      </c>
      <c r="E547" s="247" t="s">
        <v>19</v>
      </c>
      <c r="F547" s="248" t="s">
        <v>3060</v>
      </c>
      <c r="G547" s="246"/>
      <c r="H547" s="249">
        <v>28.690000000000001</v>
      </c>
      <c r="I547" s="250"/>
      <c r="J547" s="246"/>
      <c r="K547" s="246"/>
      <c r="L547" s="251"/>
      <c r="M547" s="252"/>
      <c r="N547" s="253"/>
      <c r="O547" s="253"/>
      <c r="P547" s="253"/>
      <c r="Q547" s="253"/>
      <c r="R547" s="253"/>
      <c r="S547" s="253"/>
      <c r="T547" s="254"/>
      <c r="U547" s="14"/>
      <c r="V547" s="14"/>
      <c r="W547" s="14"/>
      <c r="X547" s="14"/>
      <c r="Y547" s="14"/>
      <c r="Z547" s="14"/>
      <c r="AA547" s="14"/>
      <c r="AB547" s="14"/>
      <c r="AC547" s="14"/>
      <c r="AD547" s="14"/>
      <c r="AE547" s="14"/>
      <c r="AT547" s="255" t="s">
        <v>206</v>
      </c>
      <c r="AU547" s="255" t="s">
        <v>78</v>
      </c>
      <c r="AV547" s="14" t="s">
        <v>78</v>
      </c>
      <c r="AW547" s="14" t="s">
        <v>31</v>
      </c>
      <c r="AX547" s="14" t="s">
        <v>69</v>
      </c>
      <c r="AY547" s="255" t="s">
        <v>193</v>
      </c>
    </row>
    <row r="548" s="14" customFormat="1">
      <c r="A548" s="14"/>
      <c r="B548" s="245"/>
      <c r="C548" s="246"/>
      <c r="D548" s="228" t="s">
        <v>206</v>
      </c>
      <c r="E548" s="247" t="s">
        <v>19</v>
      </c>
      <c r="F548" s="248" t="s">
        <v>3061</v>
      </c>
      <c r="G548" s="246"/>
      <c r="H548" s="249">
        <v>36.740000000000002</v>
      </c>
      <c r="I548" s="250"/>
      <c r="J548" s="246"/>
      <c r="K548" s="246"/>
      <c r="L548" s="251"/>
      <c r="M548" s="252"/>
      <c r="N548" s="253"/>
      <c r="O548" s="253"/>
      <c r="P548" s="253"/>
      <c r="Q548" s="253"/>
      <c r="R548" s="253"/>
      <c r="S548" s="253"/>
      <c r="T548" s="254"/>
      <c r="U548" s="14"/>
      <c r="V548" s="14"/>
      <c r="W548" s="14"/>
      <c r="X548" s="14"/>
      <c r="Y548" s="14"/>
      <c r="Z548" s="14"/>
      <c r="AA548" s="14"/>
      <c r="AB548" s="14"/>
      <c r="AC548" s="14"/>
      <c r="AD548" s="14"/>
      <c r="AE548" s="14"/>
      <c r="AT548" s="255" t="s">
        <v>206</v>
      </c>
      <c r="AU548" s="255" t="s">
        <v>78</v>
      </c>
      <c r="AV548" s="14" t="s">
        <v>78</v>
      </c>
      <c r="AW548" s="14" t="s">
        <v>31</v>
      </c>
      <c r="AX548" s="14" t="s">
        <v>69</v>
      </c>
      <c r="AY548" s="255" t="s">
        <v>193</v>
      </c>
    </row>
    <row r="549" s="13" customFormat="1">
      <c r="A549" s="13"/>
      <c r="B549" s="235"/>
      <c r="C549" s="236"/>
      <c r="D549" s="228" t="s">
        <v>206</v>
      </c>
      <c r="E549" s="237" t="s">
        <v>19</v>
      </c>
      <c r="F549" s="238" t="s">
        <v>1724</v>
      </c>
      <c r="G549" s="236"/>
      <c r="H549" s="237" t="s">
        <v>19</v>
      </c>
      <c r="I549" s="239"/>
      <c r="J549" s="236"/>
      <c r="K549" s="236"/>
      <c r="L549" s="240"/>
      <c r="M549" s="241"/>
      <c r="N549" s="242"/>
      <c r="O549" s="242"/>
      <c r="P549" s="242"/>
      <c r="Q549" s="242"/>
      <c r="R549" s="242"/>
      <c r="S549" s="242"/>
      <c r="T549" s="243"/>
      <c r="U549" s="13"/>
      <c r="V549" s="13"/>
      <c r="W549" s="13"/>
      <c r="X549" s="13"/>
      <c r="Y549" s="13"/>
      <c r="Z549" s="13"/>
      <c r="AA549" s="13"/>
      <c r="AB549" s="13"/>
      <c r="AC549" s="13"/>
      <c r="AD549" s="13"/>
      <c r="AE549" s="13"/>
      <c r="AT549" s="244" t="s">
        <v>206</v>
      </c>
      <c r="AU549" s="244" t="s">
        <v>78</v>
      </c>
      <c r="AV549" s="13" t="s">
        <v>76</v>
      </c>
      <c r="AW549" s="13" t="s">
        <v>31</v>
      </c>
      <c r="AX549" s="13" t="s">
        <v>69</v>
      </c>
      <c r="AY549" s="244" t="s">
        <v>193</v>
      </c>
    </row>
    <row r="550" s="14" customFormat="1">
      <c r="A550" s="14"/>
      <c r="B550" s="245"/>
      <c r="C550" s="246"/>
      <c r="D550" s="228" t="s">
        <v>206</v>
      </c>
      <c r="E550" s="247" t="s">
        <v>19</v>
      </c>
      <c r="F550" s="248" t="s">
        <v>3062</v>
      </c>
      <c r="G550" s="246"/>
      <c r="H550" s="249">
        <v>6.5629999999999997</v>
      </c>
      <c r="I550" s="250"/>
      <c r="J550" s="246"/>
      <c r="K550" s="246"/>
      <c r="L550" s="251"/>
      <c r="M550" s="252"/>
      <c r="N550" s="253"/>
      <c r="O550" s="253"/>
      <c r="P550" s="253"/>
      <c r="Q550" s="253"/>
      <c r="R550" s="253"/>
      <c r="S550" s="253"/>
      <c r="T550" s="254"/>
      <c r="U550" s="14"/>
      <c r="V550" s="14"/>
      <c r="W550" s="14"/>
      <c r="X550" s="14"/>
      <c r="Y550" s="14"/>
      <c r="Z550" s="14"/>
      <c r="AA550" s="14"/>
      <c r="AB550" s="14"/>
      <c r="AC550" s="14"/>
      <c r="AD550" s="14"/>
      <c r="AE550" s="14"/>
      <c r="AT550" s="255" t="s">
        <v>206</v>
      </c>
      <c r="AU550" s="255" t="s">
        <v>78</v>
      </c>
      <c r="AV550" s="14" t="s">
        <v>78</v>
      </c>
      <c r="AW550" s="14" t="s">
        <v>31</v>
      </c>
      <c r="AX550" s="14" t="s">
        <v>69</v>
      </c>
      <c r="AY550" s="255" t="s">
        <v>193</v>
      </c>
    </row>
    <row r="551" s="14" customFormat="1">
      <c r="A551" s="14"/>
      <c r="B551" s="245"/>
      <c r="C551" s="246"/>
      <c r="D551" s="228" t="s">
        <v>206</v>
      </c>
      <c r="E551" s="247" t="s">
        <v>19</v>
      </c>
      <c r="F551" s="248" t="s">
        <v>3063</v>
      </c>
      <c r="G551" s="246"/>
      <c r="H551" s="249">
        <v>12.375</v>
      </c>
      <c r="I551" s="250"/>
      <c r="J551" s="246"/>
      <c r="K551" s="246"/>
      <c r="L551" s="251"/>
      <c r="M551" s="252"/>
      <c r="N551" s="253"/>
      <c r="O551" s="253"/>
      <c r="P551" s="253"/>
      <c r="Q551" s="253"/>
      <c r="R551" s="253"/>
      <c r="S551" s="253"/>
      <c r="T551" s="254"/>
      <c r="U551" s="14"/>
      <c r="V551" s="14"/>
      <c r="W551" s="14"/>
      <c r="X551" s="14"/>
      <c r="Y551" s="14"/>
      <c r="Z551" s="14"/>
      <c r="AA551" s="14"/>
      <c r="AB551" s="14"/>
      <c r="AC551" s="14"/>
      <c r="AD551" s="14"/>
      <c r="AE551" s="14"/>
      <c r="AT551" s="255" t="s">
        <v>206</v>
      </c>
      <c r="AU551" s="255" t="s">
        <v>78</v>
      </c>
      <c r="AV551" s="14" t="s">
        <v>78</v>
      </c>
      <c r="AW551" s="14" t="s">
        <v>31</v>
      </c>
      <c r="AX551" s="14" t="s">
        <v>69</v>
      </c>
      <c r="AY551" s="255" t="s">
        <v>193</v>
      </c>
    </row>
    <row r="552" s="14" customFormat="1">
      <c r="A552" s="14"/>
      <c r="B552" s="245"/>
      <c r="C552" s="246"/>
      <c r="D552" s="228" t="s">
        <v>206</v>
      </c>
      <c r="E552" s="247" t="s">
        <v>19</v>
      </c>
      <c r="F552" s="248" t="s">
        <v>3064</v>
      </c>
      <c r="G552" s="246"/>
      <c r="H552" s="249">
        <v>17.812999999999999</v>
      </c>
      <c r="I552" s="250"/>
      <c r="J552" s="246"/>
      <c r="K552" s="246"/>
      <c r="L552" s="251"/>
      <c r="M552" s="252"/>
      <c r="N552" s="253"/>
      <c r="O552" s="253"/>
      <c r="P552" s="253"/>
      <c r="Q552" s="253"/>
      <c r="R552" s="253"/>
      <c r="S552" s="253"/>
      <c r="T552" s="254"/>
      <c r="U552" s="14"/>
      <c r="V552" s="14"/>
      <c r="W552" s="14"/>
      <c r="X552" s="14"/>
      <c r="Y552" s="14"/>
      <c r="Z552" s="14"/>
      <c r="AA552" s="14"/>
      <c r="AB552" s="14"/>
      <c r="AC552" s="14"/>
      <c r="AD552" s="14"/>
      <c r="AE552" s="14"/>
      <c r="AT552" s="255" t="s">
        <v>206</v>
      </c>
      <c r="AU552" s="255" t="s">
        <v>78</v>
      </c>
      <c r="AV552" s="14" t="s">
        <v>78</v>
      </c>
      <c r="AW552" s="14" t="s">
        <v>31</v>
      </c>
      <c r="AX552" s="14" t="s">
        <v>69</v>
      </c>
      <c r="AY552" s="255" t="s">
        <v>193</v>
      </c>
    </row>
    <row r="553" s="13" customFormat="1">
      <c r="A553" s="13"/>
      <c r="B553" s="235"/>
      <c r="C553" s="236"/>
      <c r="D553" s="228" t="s">
        <v>206</v>
      </c>
      <c r="E553" s="237" t="s">
        <v>19</v>
      </c>
      <c r="F553" s="238" t="s">
        <v>3001</v>
      </c>
      <c r="G553" s="236"/>
      <c r="H553" s="237" t="s">
        <v>19</v>
      </c>
      <c r="I553" s="239"/>
      <c r="J553" s="236"/>
      <c r="K553" s="236"/>
      <c r="L553" s="240"/>
      <c r="M553" s="241"/>
      <c r="N553" s="242"/>
      <c r="O553" s="242"/>
      <c r="P553" s="242"/>
      <c r="Q553" s="242"/>
      <c r="R553" s="242"/>
      <c r="S553" s="242"/>
      <c r="T553" s="243"/>
      <c r="U553" s="13"/>
      <c r="V553" s="13"/>
      <c r="W553" s="13"/>
      <c r="X553" s="13"/>
      <c r="Y553" s="13"/>
      <c r="Z553" s="13"/>
      <c r="AA553" s="13"/>
      <c r="AB553" s="13"/>
      <c r="AC553" s="13"/>
      <c r="AD553" s="13"/>
      <c r="AE553" s="13"/>
      <c r="AT553" s="244" t="s">
        <v>206</v>
      </c>
      <c r="AU553" s="244" t="s">
        <v>78</v>
      </c>
      <c r="AV553" s="13" t="s">
        <v>76</v>
      </c>
      <c r="AW553" s="13" t="s">
        <v>31</v>
      </c>
      <c r="AX553" s="13" t="s">
        <v>69</v>
      </c>
      <c r="AY553" s="244" t="s">
        <v>193</v>
      </c>
    </row>
    <row r="554" s="14" customFormat="1">
      <c r="A554" s="14"/>
      <c r="B554" s="245"/>
      <c r="C554" s="246"/>
      <c r="D554" s="228" t="s">
        <v>206</v>
      </c>
      <c r="E554" s="247" t="s">
        <v>19</v>
      </c>
      <c r="F554" s="248" t="s">
        <v>3065</v>
      </c>
      <c r="G554" s="246"/>
      <c r="H554" s="249">
        <v>14.25</v>
      </c>
      <c r="I554" s="250"/>
      <c r="J554" s="246"/>
      <c r="K554" s="246"/>
      <c r="L554" s="251"/>
      <c r="M554" s="252"/>
      <c r="N554" s="253"/>
      <c r="O554" s="253"/>
      <c r="P554" s="253"/>
      <c r="Q554" s="253"/>
      <c r="R554" s="253"/>
      <c r="S554" s="253"/>
      <c r="T554" s="254"/>
      <c r="U554" s="14"/>
      <c r="V554" s="14"/>
      <c r="W554" s="14"/>
      <c r="X554" s="14"/>
      <c r="Y554" s="14"/>
      <c r="Z554" s="14"/>
      <c r="AA554" s="14"/>
      <c r="AB554" s="14"/>
      <c r="AC554" s="14"/>
      <c r="AD554" s="14"/>
      <c r="AE554" s="14"/>
      <c r="AT554" s="255" t="s">
        <v>206</v>
      </c>
      <c r="AU554" s="255" t="s">
        <v>78</v>
      </c>
      <c r="AV554" s="14" t="s">
        <v>78</v>
      </c>
      <c r="AW554" s="14" t="s">
        <v>31</v>
      </c>
      <c r="AX554" s="14" t="s">
        <v>69</v>
      </c>
      <c r="AY554" s="255" t="s">
        <v>193</v>
      </c>
    </row>
    <row r="555" s="15" customFormat="1">
      <c r="A555" s="15"/>
      <c r="B555" s="256"/>
      <c r="C555" s="257"/>
      <c r="D555" s="228" t="s">
        <v>206</v>
      </c>
      <c r="E555" s="258" t="s">
        <v>19</v>
      </c>
      <c r="F555" s="259" t="s">
        <v>218</v>
      </c>
      <c r="G555" s="257"/>
      <c r="H555" s="260">
        <v>116.431</v>
      </c>
      <c r="I555" s="261"/>
      <c r="J555" s="257"/>
      <c r="K555" s="257"/>
      <c r="L555" s="262"/>
      <c r="M555" s="263"/>
      <c r="N555" s="264"/>
      <c r="O555" s="264"/>
      <c r="P555" s="264"/>
      <c r="Q555" s="264"/>
      <c r="R555" s="264"/>
      <c r="S555" s="264"/>
      <c r="T555" s="265"/>
      <c r="U555" s="15"/>
      <c r="V555" s="15"/>
      <c r="W555" s="15"/>
      <c r="X555" s="15"/>
      <c r="Y555" s="15"/>
      <c r="Z555" s="15"/>
      <c r="AA555" s="15"/>
      <c r="AB555" s="15"/>
      <c r="AC555" s="15"/>
      <c r="AD555" s="15"/>
      <c r="AE555" s="15"/>
      <c r="AT555" s="266" t="s">
        <v>206</v>
      </c>
      <c r="AU555" s="266" t="s">
        <v>78</v>
      </c>
      <c r="AV555" s="15" t="s">
        <v>200</v>
      </c>
      <c r="AW555" s="15" t="s">
        <v>31</v>
      </c>
      <c r="AX555" s="15" t="s">
        <v>76</v>
      </c>
      <c r="AY555" s="266" t="s">
        <v>193</v>
      </c>
    </row>
    <row r="556" s="2" customFormat="1" ht="16.5" customHeight="1">
      <c r="A556" s="41"/>
      <c r="B556" s="42"/>
      <c r="C556" s="215" t="s">
        <v>530</v>
      </c>
      <c r="D556" s="215" t="s">
        <v>195</v>
      </c>
      <c r="E556" s="216" t="s">
        <v>3066</v>
      </c>
      <c r="F556" s="217" t="s">
        <v>3067</v>
      </c>
      <c r="G556" s="218" t="s">
        <v>258</v>
      </c>
      <c r="H556" s="219">
        <v>128.43100000000001</v>
      </c>
      <c r="I556" s="220"/>
      <c r="J556" s="221">
        <f>ROUND(I556*H556,2)</f>
        <v>0</v>
      </c>
      <c r="K556" s="217" t="s">
        <v>19</v>
      </c>
      <c r="L556" s="47"/>
      <c r="M556" s="222" t="s">
        <v>19</v>
      </c>
      <c r="N556" s="223" t="s">
        <v>40</v>
      </c>
      <c r="O556" s="87"/>
      <c r="P556" s="224">
        <f>O556*H556</f>
        <v>0</v>
      </c>
      <c r="Q556" s="224">
        <v>0</v>
      </c>
      <c r="R556" s="224">
        <f>Q556*H556</f>
        <v>0</v>
      </c>
      <c r="S556" s="224">
        <v>0</v>
      </c>
      <c r="T556" s="225">
        <f>S556*H556</f>
        <v>0</v>
      </c>
      <c r="U556" s="41"/>
      <c r="V556" s="41"/>
      <c r="W556" s="41"/>
      <c r="X556" s="41"/>
      <c r="Y556" s="41"/>
      <c r="Z556" s="41"/>
      <c r="AA556" s="41"/>
      <c r="AB556" s="41"/>
      <c r="AC556" s="41"/>
      <c r="AD556" s="41"/>
      <c r="AE556" s="41"/>
      <c r="AR556" s="226" t="s">
        <v>200</v>
      </c>
      <c r="AT556" s="226" t="s">
        <v>195</v>
      </c>
      <c r="AU556" s="226" t="s">
        <v>78</v>
      </c>
      <c r="AY556" s="20" t="s">
        <v>193</v>
      </c>
      <c r="BE556" s="227">
        <f>IF(N556="základní",J556,0)</f>
        <v>0</v>
      </c>
      <c r="BF556" s="227">
        <f>IF(N556="snížená",J556,0)</f>
        <v>0</v>
      </c>
      <c r="BG556" s="227">
        <f>IF(N556="zákl. přenesená",J556,0)</f>
        <v>0</v>
      </c>
      <c r="BH556" s="227">
        <f>IF(N556="sníž. přenesená",J556,0)</f>
        <v>0</v>
      </c>
      <c r="BI556" s="227">
        <f>IF(N556="nulová",J556,0)</f>
        <v>0</v>
      </c>
      <c r="BJ556" s="20" t="s">
        <v>76</v>
      </c>
      <c r="BK556" s="227">
        <f>ROUND(I556*H556,2)</f>
        <v>0</v>
      </c>
      <c r="BL556" s="20" t="s">
        <v>200</v>
      </c>
      <c r="BM556" s="226" t="s">
        <v>3068</v>
      </c>
    </row>
    <row r="557" s="2" customFormat="1">
      <c r="A557" s="41"/>
      <c r="B557" s="42"/>
      <c r="C557" s="43"/>
      <c r="D557" s="228" t="s">
        <v>202</v>
      </c>
      <c r="E557" s="43"/>
      <c r="F557" s="229" t="s">
        <v>3067</v>
      </c>
      <c r="G557" s="43"/>
      <c r="H557" s="43"/>
      <c r="I557" s="230"/>
      <c r="J557" s="43"/>
      <c r="K557" s="43"/>
      <c r="L557" s="47"/>
      <c r="M557" s="231"/>
      <c r="N557" s="232"/>
      <c r="O557" s="87"/>
      <c r="P557" s="87"/>
      <c r="Q557" s="87"/>
      <c r="R557" s="87"/>
      <c r="S557" s="87"/>
      <c r="T557" s="88"/>
      <c r="U557" s="41"/>
      <c r="V557" s="41"/>
      <c r="W557" s="41"/>
      <c r="X557" s="41"/>
      <c r="Y557" s="41"/>
      <c r="Z557" s="41"/>
      <c r="AA557" s="41"/>
      <c r="AB557" s="41"/>
      <c r="AC557" s="41"/>
      <c r="AD557" s="41"/>
      <c r="AE557" s="41"/>
      <c r="AT557" s="20" t="s">
        <v>202</v>
      </c>
      <c r="AU557" s="20" t="s">
        <v>78</v>
      </c>
    </row>
    <row r="558" s="14" customFormat="1">
      <c r="A558" s="14"/>
      <c r="B558" s="245"/>
      <c r="C558" s="246"/>
      <c r="D558" s="228" t="s">
        <v>206</v>
      </c>
      <c r="E558" s="247" t="s">
        <v>19</v>
      </c>
      <c r="F558" s="248" t="s">
        <v>8</v>
      </c>
      <c r="G558" s="246"/>
      <c r="H558" s="249">
        <v>12</v>
      </c>
      <c r="I558" s="250"/>
      <c r="J558" s="246"/>
      <c r="K558" s="246"/>
      <c r="L558" s="251"/>
      <c r="M558" s="252"/>
      <c r="N558" s="253"/>
      <c r="O558" s="253"/>
      <c r="P558" s="253"/>
      <c r="Q558" s="253"/>
      <c r="R558" s="253"/>
      <c r="S558" s="253"/>
      <c r="T558" s="254"/>
      <c r="U558" s="14"/>
      <c r="V558" s="14"/>
      <c r="W558" s="14"/>
      <c r="X558" s="14"/>
      <c r="Y558" s="14"/>
      <c r="Z558" s="14"/>
      <c r="AA558" s="14"/>
      <c r="AB558" s="14"/>
      <c r="AC558" s="14"/>
      <c r="AD558" s="14"/>
      <c r="AE558" s="14"/>
      <c r="AT558" s="255" t="s">
        <v>206</v>
      </c>
      <c r="AU558" s="255" t="s">
        <v>78</v>
      </c>
      <c r="AV558" s="14" t="s">
        <v>78</v>
      </c>
      <c r="AW558" s="14" t="s">
        <v>31</v>
      </c>
      <c r="AX558" s="14" t="s">
        <v>69</v>
      </c>
      <c r="AY558" s="255" t="s">
        <v>193</v>
      </c>
    </row>
    <row r="559" s="14" customFormat="1">
      <c r="A559" s="14"/>
      <c r="B559" s="245"/>
      <c r="C559" s="246"/>
      <c r="D559" s="228" t="s">
        <v>206</v>
      </c>
      <c r="E559" s="247" t="s">
        <v>19</v>
      </c>
      <c r="F559" s="248" t="s">
        <v>3069</v>
      </c>
      <c r="G559" s="246"/>
      <c r="H559" s="249">
        <v>116.431</v>
      </c>
      <c r="I559" s="250"/>
      <c r="J559" s="246"/>
      <c r="K559" s="246"/>
      <c r="L559" s="251"/>
      <c r="M559" s="252"/>
      <c r="N559" s="253"/>
      <c r="O559" s="253"/>
      <c r="P559" s="253"/>
      <c r="Q559" s="253"/>
      <c r="R559" s="253"/>
      <c r="S559" s="253"/>
      <c r="T559" s="254"/>
      <c r="U559" s="14"/>
      <c r="V559" s="14"/>
      <c r="W559" s="14"/>
      <c r="X559" s="14"/>
      <c r="Y559" s="14"/>
      <c r="Z559" s="14"/>
      <c r="AA559" s="14"/>
      <c r="AB559" s="14"/>
      <c r="AC559" s="14"/>
      <c r="AD559" s="14"/>
      <c r="AE559" s="14"/>
      <c r="AT559" s="255" t="s">
        <v>206</v>
      </c>
      <c r="AU559" s="255" t="s">
        <v>78</v>
      </c>
      <c r="AV559" s="14" t="s">
        <v>78</v>
      </c>
      <c r="AW559" s="14" t="s">
        <v>31</v>
      </c>
      <c r="AX559" s="14" t="s">
        <v>69</v>
      </c>
      <c r="AY559" s="255" t="s">
        <v>193</v>
      </c>
    </row>
    <row r="560" s="15" customFormat="1">
      <c r="A560" s="15"/>
      <c r="B560" s="256"/>
      <c r="C560" s="257"/>
      <c r="D560" s="228" t="s">
        <v>206</v>
      </c>
      <c r="E560" s="258" t="s">
        <v>19</v>
      </c>
      <c r="F560" s="259" t="s">
        <v>218</v>
      </c>
      <c r="G560" s="257"/>
      <c r="H560" s="260">
        <v>128.43100000000001</v>
      </c>
      <c r="I560" s="261"/>
      <c r="J560" s="257"/>
      <c r="K560" s="257"/>
      <c r="L560" s="262"/>
      <c r="M560" s="263"/>
      <c r="N560" s="264"/>
      <c r="O560" s="264"/>
      <c r="P560" s="264"/>
      <c r="Q560" s="264"/>
      <c r="R560" s="264"/>
      <c r="S560" s="264"/>
      <c r="T560" s="265"/>
      <c r="U560" s="15"/>
      <c r="V560" s="15"/>
      <c r="W560" s="15"/>
      <c r="X560" s="15"/>
      <c r="Y560" s="15"/>
      <c r="Z560" s="15"/>
      <c r="AA560" s="15"/>
      <c r="AB560" s="15"/>
      <c r="AC560" s="15"/>
      <c r="AD560" s="15"/>
      <c r="AE560" s="15"/>
      <c r="AT560" s="266" t="s">
        <v>206</v>
      </c>
      <c r="AU560" s="266" t="s">
        <v>78</v>
      </c>
      <c r="AV560" s="15" t="s">
        <v>200</v>
      </c>
      <c r="AW560" s="15" t="s">
        <v>31</v>
      </c>
      <c r="AX560" s="15" t="s">
        <v>76</v>
      </c>
      <c r="AY560" s="266" t="s">
        <v>193</v>
      </c>
    </row>
    <row r="561" s="2" customFormat="1" ht="16.5" customHeight="1">
      <c r="A561" s="41"/>
      <c r="B561" s="42"/>
      <c r="C561" s="215" t="s">
        <v>537</v>
      </c>
      <c r="D561" s="215" t="s">
        <v>195</v>
      </c>
      <c r="E561" s="216" t="s">
        <v>3070</v>
      </c>
      <c r="F561" s="217" t="s">
        <v>3071</v>
      </c>
      <c r="G561" s="218" t="s">
        <v>198</v>
      </c>
      <c r="H561" s="219">
        <v>115.356</v>
      </c>
      <c r="I561" s="220"/>
      <c r="J561" s="221">
        <f>ROUND(I561*H561,2)</f>
        <v>0</v>
      </c>
      <c r="K561" s="217" t="s">
        <v>199</v>
      </c>
      <c r="L561" s="47"/>
      <c r="M561" s="222" t="s">
        <v>19</v>
      </c>
      <c r="N561" s="223" t="s">
        <v>40</v>
      </c>
      <c r="O561" s="87"/>
      <c r="P561" s="224">
        <f>O561*H561</f>
        <v>0</v>
      </c>
      <c r="Q561" s="224">
        <v>2.5018722040000001</v>
      </c>
      <c r="R561" s="224">
        <f>Q561*H561</f>
        <v>288.60596996462402</v>
      </c>
      <c r="S561" s="224">
        <v>0</v>
      </c>
      <c r="T561" s="225">
        <f>S561*H561</f>
        <v>0</v>
      </c>
      <c r="U561" s="41"/>
      <c r="V561" s="41"/>
      <c r="W561" s="41"/>
      <c r="X561" s="41"/>
      <c r="Y561" s="41"/>
      <c r="Z561" s="41"/>
      <c r="AA561" s="41"/>
      <c r="AB561" s="41"/>
      <c r="AC561" s="41"/>
      <c r="AD561" s="41"/>
      <c r="AE561" s="41"/>
      <c r="AR561" s="226" t="s">
        <v>200</v>
      </c>
      <c r="AT561" s="226" t="s">
        <v>195</v>
      </c>
      <c r="AU561" s="226" t="s">
        <v>78</v>
      </c>
      <c r="AY561" s="20" t="s">
        <v>193</v>
      </c>
      <c r="BE561" s="227">
        <f>IF(N561="základní",J561,0)</f>
        <v>0</v>
      </c>
      <c r="BF561" s="227">
        <f>IF(N561="snížená",J561,0)</f>
        <v>0</v>
      </c>
      <c r="BG561" s="227">
        <f>IF(N561="zákl. přenesená",J561,0)</f>
        <v>0</v>
      </c>
      <c r="BH561" s="227">
        <f>IF(N561="sníž. přenesená",J561,0)</f>
        <v>0</v>
      </c>
      <c r="BI561" s="227">
        <f>IF(N561="nulová",J561,0)</f>
        <v>0</v>
      </c>
      <c r="BJ561" s="20" t="s">
        <v>76</v>
      </c>
      <c r="BK561" s="227">
        <f>ROUND(I561*H561,2)</f>
        <v>0</v>
      </c>
      <c r="BL561" s="20" t="s">
        <v>200</v>
      </c>
      <c r="BM561" s="226" t="s">
        <v>3072</v>
      </c>
    </row>
    <row r="562" s="2" customFormat="1">
      <c r="A562" s="41"/>
      <c r="B562" s="42"/>
      <c r="C562" s="43"/>
      <c r="D562" s="228" t="s">
        <v>202</v>
      </c>
      <c r="E562" s="43"/>
      <c r="F562" s="229" t="s">
        <v>3073</v>
      </c>
      <c r="G562" s="43"/>
      <c r="H562" s="43"/>
      <c r="I562" s="230"/>
      <c r="J562" s="43"/>
      <c r="K562" s="43"/>
      <c r="L562" s="47"/>
      <c r="M562" s="231"/>
      <c r="N562" s="232"/>
      <c r="O562" s="87"/>
      <c r="P562" s="87"/>
      <c r="Q562" s="87"/>
      <c r="R562" s="87"/>
      <c r="S562" s="87"/>
      <c r="T562" s="88"/>
      <c r="U562" s="41"/>
      <c r="V562" s="41"/>
      <c r="W562" s="41"/>
      <c r="X562" s="41"/>
      <c r="Y562" s="41"/>
      <c r="Z562" s="41"/>
      <c r="AA562" s="41"/>
      <c r="AB562" s="41"/>
      <c r="AC562" s="41"/>
      <c r="AD562" s="41"/>
      <c r="AE562" s="41"/>
      <c r="AT562" s="20" t="s">
        <v>202</v>
      </c>
      <c r="AU562" s="20" t="s">
        <v>78</v>
      </c>
    </row>
    <row r="563" s="2" customFormat="1">
      <c r="A563" s="41"/>
      <c r="B563" s="42"/>
      <c r="C563" s="43"/>
      <c r="D563" s="233" t="s">
        <v>204</v>
      </c>
      <c r="E563" s="43"/>
      <c r="F563" s="234" t="s">
        <v>3074</v>
      </c>
      <c r="G563" s="43"/>
      <c r="H563" s="43"/>
      <c r="I563" s="230"/>
      <c r="J563" s="43"/>
      <c r="K563" s="43"/>
      <c r="L563" s="47"/>
      <c r="M563" s="231"/>
      <c r="N563" s="232"/>
      <c r="O563" s="87"/>
      <c r="P563" s="87"/>
      <c r="Q563" s="87"/>
      <c r="R563" s="87"/>
      <c r="S563" s="87"/>
      <c r="T563" s="88"/>
      <c r="U563" s="41"/>
      <c r="V563" s="41"/>
      <c r="W563" s="41"/>
      <c r="X563" s="41"/>
      <c r="Y563" s="41"/>
      <c r="Z563" s="41"/>
      <c r="AA563" s="41"/>
      <c r="AB563" s="41"/>
      <c r="AC563" s="41"/>
      <c r="AD563" s="41"/>
      <c r="AE563" s="41"/>
      <c r="AT563" s="20" t="s">
        <v>204</v>
      </c>
      <c r="AU563" s="20" t="s">
        <v>78</v>
      </c>
    </row>
    <row r="564" s="13" customFormat="1">
      <c r="A564" s="13"/>
      <c r="B564" s="235"/>
      <c r="C564" s="236"/>
      <c r="D564" s="228" t="s">
        <v>206</v>
      </c>
      <c r="E564" s="237" t="s">
        <v>19</v>
      </c>
      <c r="F564" s="238" t="s">
        <v>279</v>
      </c>
      <c r="G564" s="236"/>
      <c r="H564" s="237" t="s">
        <v>19</v>
      </c>
      <c r="I564" s="239"/>
      <c r="J564" s="236"/>
      <c r="K564" s="236"/>
      <c r="L564" s="240"/>
      <c r="M564" s="241"/>
      <c r="N564" s="242"/>
      <c r="O564" s="242"/>
      <c r="P564" s="242"/>
      <c r="Q564" s="242"/>
      <c r="R564" s="242"/>
      <c r="S564" s="242"/>
      <c r="T564" s="243"/>
      <c r="U564" s="13"/>
      <c r="V564" s="13"/>
      <c r="W564" s="13"/>
      <c r="X564" s="13"/>
      <c r="Y564" s="13"/>
      <c r="Z564" s="13"/>
      <c r="AA564" s="13"/>
      <c r="AB564" s="13"/>
      <c r="AC564" s="13"/>
      <c r="AD564" s="13"/>
      <c r="AE564" s="13"/>
      <c r="AT564" s="244" t="s">
        <v>206</v>
      </c>
      <c r="AU564" s="244" t="s">
        <v>78</v>
      </c>
      <c r="AV564" s="13" t="s">
        <v>76</v>
      </c>
      <c r="AW564" s="13" t="s">
        <v>31</v>
      </c>
      <c r="AX564" s="13" t="s">
        <v>69</v>
      </c>
      <c r="AY564" s="244" t="s">
        <v>193</v>
      </c>
    </row>
    <row r="565" s="13" customFormat="1">
      <c r="A565" s="13"/>
      <c r="B565" s="235"/>
      <c r="C565" s="236"/>
      <c r="D565" s="228" t="s">
        <v>206</v>
      </c>
      <c r="E565" s="237" t="s">
        <v>19</v>
      </c>
      <c r="F565" s="238" t="s">
        <v>3075</v>
      </c>
      <c r="G565" s="236"/>
      <c r="H565" s="237" t="s">
        <v>19</v>
      </c>
      <c r="I565" s="239"/>
      <c r="J565" s="236"/>
      <c r="K565" s="236"/>
      <c r="L565" s="240"/>
      <c r="M565" s="241"/>
      <c r="N565" s="242"/>
      <c r="O565" s="242"/>
      <c r="P565" s="242"/>
      <c r="Q565" s="242"/>
      <c r="R565" s="242"/>
      <c r="S565" s="242"/>
      <c r="T565" s="243"/>
      <c r="U565" s="13"/>
      <c r="V565" s="13"/>
      <c r="W565" s="13"/>
      <c r="X565" s="13"/>
      <c r="Y565" s="13"/>
      <c r="Z565" s="13"/>
      <c r="AA565" s="13"/>
      <c r="AB565" s="13"/>
      <c r="AC565" s="13"/>
      <c r="AD565" s="13"/>
      <c r="AE565" s="13"/>
      <c r="AT565" s="244" t="s">
        <v>206</v>
      </c>
      <c r="AU565" s="244" t="s">
        <v>78</v>
      </c>
      <c r="AV565" s="13" t="s">
        <v>76</v>
      </c>
      <c r="AW565" s="13" t="s">
        <v>31</v>
      </c>
      <c r="AX565" s="13" t="s">
        <v>69</v>
      </c>
      <c r="AY565" s="244" t="s">
        <v>193</v>
      </c>
    </row>
    <row r="566" s="14" customFormat="1">
      <c r="A566" s="14"/>
      <c r="B566" s="245"/>
      <c r="C566" s="246"/>
      <c r="D566" s="228" t="s">
        <v>206</v>
      </c>
      <c r="E566" s="247" t="s">
        <v>19</v>
      </c>
      <c r="F566" s="248" t="s">
        <v>3076</v>
      </c>
      <c r="G566" s="246"/>
      <c r="H566" s="249">
        <v>26.744</v>
      </c>
      <c r="I566" s="250"/>
      <c r="J566" s="246"/>
      <c r="K566" s="246"/>
      <c r="L566" s="251"/>
      <c r="M566" s="252"/>
      <c r="N566" s="253"/>
      <c r="O566" s="253"/>
      <c r="P566" s="253"/>
      <c r="Q566" s="253"/>
      <c r="R566" s="253"/>
      <c r="S566" s="253"/>
      <c r="T566" s="254"/>
      <c r="U566" s="14"/>
      <c r="V566" s="14"/>
      <c r="W566" s="14"/>
      <c r="X566" s="14"/>
      <c r="Y566" s="14"/>
      <c r="Z566" s="14"/>
      <c r="AA566" s="14"/>
      <c r="AB566" s="14"/>
      <c r="AC566" s="14"/>
      <c r="AD566" s="14"/>
      <c r="AE566" s="14"/>
      <c r="AT566" s="255" t="s">
        <v>206</v>
      </c>
      <c r="AU566" s="255" t="s">
        <v>78</v>
      </c>
      <c r="AV566" s="14" t="s">
        <v>78</v>
      </c>
      <c r="AW566" s="14" t="s">
        <v>31</v>
      </c>
      <c r="AX566" s="14" t="s">
        <v>69</v>
      </c>
      <c r="AY566" s="255" t="s">
        <v>193</v>
      </c>
    </row>
    <row r="567" s="13" customFormat="1">
      <c r="A567" s="13"/>
      <c r="B567" s="235"/>
      <c r="C567" s="236"/>
      <c r="D567" s="228" t="s">
        <v>206</v>
      </c>
      <c r="E567" s="237" t="s">
        <v>19</v>
      </c>
      <c r="F567" s="238" t="s">
        <v>3077</v>
      </c>
      <c r="G567" s="236"/>
      <c r="H567" s="237" t="s">
        <v>19</v>
      </c>
      <c r="I567" s="239"/>
      <c r="J567" s="236"/>
      <c r="K567" s="236"/>
      <c r="L567" s="240"/>
      <c r="M567" s="241"/>
      <c r="N567" s="242"/>
      <c r="O567" s="242"/>
      <c r="P567" s="242"/>
      <c r="Q567" s="242"/>
      <c r="R567" s="242"/>
      <c r="S567" s="242"/>
      <c r="T567" s="243"/>
      <c r="U567" s="13"/>
      <c r="V567" s="13"/>
      <c r="W567" s="13"/>
      <c r="X567" s="13"/>
      <c r="Y567" s="13"/>
      <c r="Z567" s="13"/>
      <c r="AA567" s="13"/>
      <c r="AB567" s="13"/>
      <c r="AC567" s="13"/>
      <c r="AD567" s="13"/>
      <c r="AE567" s="13"/>
      <c r="AT567" s="244" t="s">
        <v>206</v>
      </c>
      <c r="AU567" s="244" t="s">
        <v>78</v>
      </c>
      <c r="AV567" s="13" t="s">
        <v>76</v>
      </c>
      <c r="AW567" s="13" t="s">
        <v>31</v>
      </c>
      <c r="AX567" s="13" t="s">
        <v>69</v>
      </c>
      <c r="AY567" s="244" t="s">
        <v>193</v>
      </c>
    </row>
    <row r="568" s="14" customFormat="1">
      <c r="A568" s="14"/>
      <c r="B568" s="245"/>
      <c r="C568" s="246"/>
      <c r="D568" s="228" t="s">
        <v>206</v>
      </c>
      <c r="E568" s="247" t="s">
        <v>19</v>
      </c>
      <c r="F568" s="248" t="s">
        <v>3078</v>
      </c>
      <c r="G568" s="246"/>
      <c r="H568" s="249">
        <v>33.057000000000002</v>
      </c>
      <c r="I568" s="250"/>
      <c r="J568" s="246"/>
      <c r="K568" s="246"/>
      <c r="L568" s="251"/>
      <c r="M568" s="252"/>
      <c r="N568" s="253"/>
      <c r="O568" s="253"/>
      <c r="P568" s="253"/>
      <c r="Q568" s="253"/>
      <c r="R568" s="253"/>
      <c r="S568" s="253"/>
      <c r="T568" s="254"/>
      <c r="U568" s="14"/>
      <c r="V568" s="14"/>
      <c r="W568" s="14"/>
      <c r="X568" s="14"/>
      <c r="Y568" s="14"/>
      <c r="Z568" s="14"/>
      <c r="AA568" s="14"/>
      <c r="AB568" s="14"/>
      <c r="AC568" s="14"/>
      <c r="AD568" s="14"/>
      <c r="AE568" s="14"/>
      <c r="AT568" s="255" t="s">
        <v>206</v>
      </c>
      <c r="AU568" s="255" t="s">
        <v>78</v>
      </c>
      <c r="AV568" s="14" t="s">
        <v>78</v>
      </c>
      <c r="AW568" s="14" t="s">
        <v>31</v>
      </c>
      <c r="AX568" s="14" t="s">
        <v>69</v>
      </c>
      <c r="AY568" s="255" t="s">
        <v>193</v>
      </c>
    </row>
    <row r="569" s="14" customFormat="1">
      <c r="A569" s="14"/>
      <c r="B569" s="245"/>
      <c r="C569" s="246"/>
      <c r="D569" s="228" t="s">
        <v>206</v>
      </c>
      <c r="E569" s="247" t="s">
        <v>19</v>
      </c>
      <c r="F569" s="248" t="s">
        <v>3079</v>
      </c>
      <c r="G569" s="246"/>
      <c r="H569" s="249">
        <v>12.528000000000001</v>
      </c>
      <c r="I569" s="250"/>
      <c r="J569" s="246"/>
      <c r="K569" s="246"/>
      <c r="L569" s="251"/>
      <c r="M569" s="252"/>
      <c r="N569" s="253"/>
      <c r="O569" s="253"/>
      <c r="P569" s="253"/>
      <c r="Q569" s="253"/>
      <c r="R569" s="253"/>
      <c r="S569" s="253"/>
      <c r="T569" s="254"/>
      <c r="U569" s="14"/>
      <c r="V569" s="14"/>
      <c r="W569" s="14"/>
      <c r="X569" s="14"/>
      <c r="Y569" s="14"/>
      <c r="Z569" s="14"/>
      <c r="AA569" s="14"/>
      <c r="AB569" s="14"/>
      <c r="AC569" s="14"/>
      <c r="AD569" s="14"/>
      <c r="AE569" s="14"/>
      <c r="AT569" s="255" t="s">
        <v>206</v>
      </c>
      <c r="AU569" s="255" t="s">
        <v>78</v>
      </c>
      <c r="AV569" s="14" t="s">
        <v>78</v>
      </c>
      <c r="AW569" s="14" t="s">
        <v>31</v>
      </c>
      <c r="AX569" s="14" t="s">
        <v>69</v>
      </c>
      <c r="AY569" s="255" t="s">
        <v>193</v>
      </c>
    </row>
    <row r="570" s="14" customFormat="1">
      <c r="A570" s="14"/>
      <c r="B570" s="245"/>
      <c r="C570" s="246"/>
      <c r="D570" s="228" t="s">
        <v>206</v>
      </c>
      <c r="E570" s="247" t="s">
        <v>19</v>
      </c>
      <c r="F570" s="248" t="s">
        <v>3080</v>
      </c>
      <c r="G570" s="246"/>
      <c r="H570" s="249">
        <v>14.666</v>
      </c>
      <c r="I570" s="250"/>
      <c r="J570" s="246"/>
      <c r="K570" s="246"/>
      <c r="L570" s="251"/>
      <c r="M570" s="252"/>
      <c r="N570" s="253"/>
      <c r="O570" s="253"/>
      <c r="P570" s="253"/>
      <c r="Q570" s="253"/>
      <c r="R570" s="253"/>
      <c r="S570" s="253"/>
      <c r="T570" s="254"/>
      <c r="U570" s="14"/>
      <c r="V570" s="14"/>
      <c r="W570" s="14"/>
      <c r="X570" s="14"/>
      <c r="Y570" s="14"/>
      <c r="Z570" s="14"/>
      <c r="AA570" s="14"/>
      <c r="AB570" s="14"/>
      <c r="AC570" s="14"/>
      <c r="AD570" s="14"/>
      <c r="AE570" s="14"/>
      <c r="AT570" s="255" t="s">
        <v>206</v>
      </c>
      <c r="AU570" s="255" t="s">
        <v>78</v>
      </c>
      <c r="AV570" s="14" t="s">
        <v>78</v>
      </c>
      <c r="AW570" s="14" t="s">
        <v>31</v>
      </c>
      <c r="AX570" s="14" t="s">
        <v>69</v>
      </c>
      <c r="AY570" s="255" t="s">
        <v>193</v>
      </c>
    </row>
    <row r="571" s="13" customFormat="1">
      <c r="A571" s="13"/>
      <c r="B571" s="235"/>
      <c r="C571" s="236"/>
      <c r="D571" s="228" t="s">
        <v>206</v>
      </c>
      <c r="E571" s="237" t="s">
        <v>19</v>
      </c>
      <c r="F571" s="238" t="s">
        <v>383</v>
      </c>
      <c r="G571" s="236"/>
      <c r="H571" s="237" t="s">
        <v>19</v>
      </c>
      <c r="I571" s="239"/>
      <c r="J571" s="236"/>
      <c r="K571" s="236"/>
      <c r="L571" s="240"/>
      <c r="M571" s="241"/>
      <c r="N571" s="242"/>
      <c r="O571" s="242"/>
      <c r="P571" s="242"/>
      <c r="Q571" s="242"/>
      <c r="R571" s="242"/>
      <c r="S571" s="242"/>
      <c r="T571" s="243"/>
      <c r="U571" s="13"/>
      <c r="V571" s="13"/>
      <c r="W571" s="13"/>
      <c r="X571" s="13"/>
      <c r="Y571" s="13"/>
      <c r="Z571" s="13"/>
      <c r="AA571" s="13"/>
      <c r="AB571" s="13"/>
      <c r="AC571" s="13"/>
      <c r="AD571" s="13"/>
      <c r="AE571" s="13"/>
      <c r="AT571" s="244" t="s">
        <v>206</v>
      </c>
      <c r="AU571" s="244" t="s">
        <v>78</v>
      </c>
      <c r="AV571" s="13" t="s">
        <v>76</v>
      </c>
      <c r="AW571" s="13" t="s">
        <v>31</v>
      </c>
      <c r="AX571" s="13" t="s">
        <v>69</v>
      </c>
      <c r="AY571" s="244" t="s">
        <v>193</v>
      </c>
    </row>
    <row r="572" s="14" customFormat="1">
      <c r="A572" s="14"/>
      <c r="B572" s="245"/>
      <c r="C572" s="246"/>
      <c r="D572" s="228" t="s">
        <v>206</v>
      </c>
      <c r="E572" s="247" t="s">
        <v>19</v>
      </c>
      <c r="F572" s="248" t="s">
        <v>3081</v>
      </c>
      <c r="G572" s="246"/>
      <c r="H572" s="249">
        <v>4.1639999999999997</v>
      </c>
      <c r="I572" s="250"/>
      <c r="J572" s="246"/>
      <c r="K572" s="246"/>
      <c r="L572" s="251"/>
      <c r="M572" s="252"/>
      <c r="N572" s="253"/>
      <c r="O572" s="253"/>
      <c r="P572" s="253"/>
      <c r="Q572" s="253"/>
      <c r="R572" s="253"/>
      <c r="S572" s="253"/>
      <c r="T572" s="254"/>
      <c r="U572" s="14"/>
      <c r="V572" s="14"/>
      <c r="W572" s="14"/>
      <c r="X572" s="14"/>
      <c r="Y572" s="14"/>
      <c r="Z572" s="14"/>
      <c r="AA572" s="14"/>
      <c r="AB572" s="14"/>
      <c r="AC572" s="14"/>
      <c r="AD572" s="14"/>
      <c r="AE572" s="14"/>
      <c r="AT572" s="255" t="s">
        <v>206</v>
      </c>
      <c r="AU572" s="255" t="s">
        <v>78</v>
      </c>
      <c r="AV572" s="14" t="s">
        <v>78</v>
      </c>
      <c r="AW572" s="14" t="s">
        <v>31</v>
      </c>
      <c r="AX572" s="14" t="s">
        <v>69</v>
      </c>
      <c r="AY572" s="255" t="s">
        <v>193</v>
      </c>
    </row>
    <row r="573" s="13" customFormat="1">
      <c r="A573" s="13"/>
      <c r="B573" s="235"/>
      <c r="C573" s="236"/>
      <c r="D573" s="228" t="s">
        <v>206</v>
      </c>
      <c r="E573" s="237" t="s">
        <v>19</v>
      </c>
      <c r="F573" s="238" t="s">
        <v>3082</v>
      </c>
      <c r="G573" s="236"/>
      <c r="H573" s="237" t="s">
        <v>19</v>
      </c>
      <c r="I573" s="239"/>
      <c r="J573" s="236"/>
      <c r="K573" s="236"/>
      <c r="L573" s="240"/>
      <c r="M573" s="241"/>
      <c r="N573" s="242"/>
      <c r="O573" s="242"/>
      <c r="P573" s="242"/>
      <c r="Q573" s="242"/>
      <c r="R573" s="242"/>
      <c r="S573" s="242"/>
      <c r="T573" s="243"/>
      <c r="U573" s="13"/>
      <c r="V573" s="13"/>
      <c r="W573" s="13"/>
      <c r="X573" s="13"/>
      <c r="Y573" s="13"/>
      <c r="Z573" s="13"/>
      <c r="AA573" s="13"/>
      <c r="AB573" s="13"/>
      <c r="AC573" s="13"/>
      <c r="AD573" s="13"/>
      <c r="AE573" s="13"/>
      <c r="AT573" s="244" t="s">
        <v>206</v>
      </c>
      <c r="AU573" s="244" t="s">
        <v>78</v>
      </c>
      <c r="AV573" s="13" t="s">
        <v>76</v>
      </c>
      <c r="AW573" s="13" t="s">
        <v>31</v>
      </c>
      <c r="AX573" s="13" t="s">
        <v>69</v>
      </c>
      <c r="AY573" s="244" t="s">
        <v>193</v>
      </c>
    </row>
    <row r="574" s="14" customFormat="1">
      <c r="A574" s="14"/>
      <c r="B574" s="245"/>
      <c r="C574" s="246"/>
      <c r="D574" s="228" t="s">
        <v>206</v>
      </c>
      <c r="E574" s="247" t="s">
        <v>19</v>
      </c>
      <c r="F574" s="248" t="s">
        <v>3083</v>
      </c>
      <c r="G574" s="246"/>
      <c r="H574" s="249">
        <v>5.9880000000000004</v>
      </c>
      <c r="I574" s="250"/>
      <c r="J574" s="246"/>
      <c r="K574" s="246"/>
      <c r="L574" s="251"/>
      <c r="M574" s="252"/>
      <c r="N574" s="253"/>
      <c r="O574" s="253"/>
      <c r="P574" s="253"/>
      <c r="Q574" s="253"/>
      <c r="R574" s="253"/>
      <c r="S574" s="253"/>
      <c r="T574" s="254"/>
      <c r="U574" s="14"/>
      <c r="V574" s="14"/>
      <c r="W574" s="14"/>
      <c r="X574" s="14"/>
      <c r="Y574" s="14"/>
      <c r="Z574" s="14"/>
      <c r="AA574" s="14"/>
      <c r="AB574" s="14"/>
      <c r="AC574" s="14"/>
      <c r="AD574" s="14"/>
      <c r="AE574" s="14"/>
      <c r="AT574" s="255" t="s">
        <v>206</v>
      </c>
      <c r="AU574" s="255" t="s">
        <v>78</v>
      </c>
      <c r="AV574" s="14" t="s">
        <v>78</v>
      </c>
      <c r="AW574" s="14" t="s">
        <v>31</v>
      </c>
      <c r="AX574" s="14" t="s">
        <v>69</v>
      </c>
      <c r="AY574" s="255" t="s">
        <v>193</v>
      </c>
    </row>
    <row r="575" s="13" customFormat="1">
      <c r="A575" s="13"/>
      <c r="B575" s="235"/>
      <c r="C575" s="236"/>
      <c r="D575" s="228" t="s">
        <v>206</v>
      </c>
      <c r="E575" s="237" t="s">
        <v>19</v>
      </c>
      <c r="F575" s="238" t="s">
        <v>3084</v>
      </c>
      <c r="G575" s="236"/>
      <c r="H575" s="237" t="s">
        <v>19</v>
      </c>
      <c r="I575" s="239"/>
      <c r="J575" s="236"/>
      <c r="K575" s="236"/>
      <c r="L575" s="240"/>
      <c r="M575" s="241"/>
      <c r="N575" s="242"/>
      <c r="O575" s="242"/>
      <c r="P575" s="242"/>
      <c r="Q575" s="242"/>
      <c r="R575" s="242"/>
      <c r="S575" s="242"/>
      <c r="T575" s="243"/>
      <c r="U575" s="13"/>
      <c r="V575" s="13"/>
      <c r="W575" s="13"/>
      <c r="X575" s="13"/>
      <c r="Y575" s="13"/>
      <c r="Z575" s="13"/>
      <c r="AA575" s="13"/>
      <c r="AB575" s="13"/>
      <c r="AC575" s="13"/>
      <c r="AD575" s="13"/>
      <c r="AE575" s="13"/>
      <c r="AT575" s="244" t="s">
        <v>206</v>
      </c>
      <c r="AU575" s="244" t="s">
        <v>78</v>
      </c>
      <c r="AV575" s="13" t="s">
        <v>76</v>
      </c>
      <c r="AW575" s="13" t="s">
        <v>31</v>
      </c>
      <c r="AX575" s="13" t="s">
        <v>69</v>
      </c>
      <c r="AY575" s="244" t="s">
        <v>193</v>
      </c>
    </row>
    <row r="576" s="14" customFormat="1">
      <c r="A576" s="14"/>
      <c r="B576" s="245"/>
      <c r="C576" s="246"/>
      <c r="D576" s="228" t="s">
        <v>206</v>
      </c>
      <c r="E576" s="247" t="s">
        <v>19</v>
      </c>
      <c r="F576" s="248" t="s">
        <v>3085</v>
      </c>
      <c r="G576" s="246"/>
      <c r="H576" s="249">
        <v>4.1580000000000004</v>
      </c>
      <c r="I576" s="250"/>
      <c r="J576" s="246"/>
      <c r="K576" s="246"/>
      <c r="L576" s="251"/>
      <c r="M576" s="252"/>
      <c r="N576" s="253"/>
      <c r="O576" s="253"/>
      <c r="P576" s="253"/>
      <c r="Q576" s="253"/>
      <c r="R576" s="253"/>
      <c r="S576" s="253"/>
      <c r="T576" s="254"/>
      <c r="U576" s="14"/>
      <c r="V576" s="14"/>
      <c r="W576" s="14"/>
      <c r="X576" s="14"/>
      <c r="Y576" s="14"/>
      <c r="Z576" s="14"/>
      <c r="AA576" s="14"/>
      <c r="AB576" s="14"/>
      <c r="AC576" s="14"/>
      <c r="AD576" s="14"/>
      <c r="AE576" s="14"/>
      <c r="AT576" s="255" t="s">
        <v>206</v>
      </c>
      <c r="AU576" s="255" t="s">
        <v>78</v>
      </c>
      <c r="AV576" s="14" t="s">
        <v>78</v>
      </c>
      <c r="AW576" s="14" t="s">
        <v>31</v>
      </c>
      <c r="AX576" s="14" t="s">
        <v>69</v>
      </c>
      <c r="AY576" s="255" t="s">
        <v>193</v>
      </c>
    </row>
    <row r="577" s="14" customFormat="1">
      <c r="A577" s="14"/>
      <c r="B577" s="245"/>
      <c r="C577" s="246"/>
      <c r="D577" s="228" t="s">
        <v>206</v>
      </c>
      <c r="E577" s="247" t="s">
        <v>19</v>
      </c>
      <c r="F577" s="248" t="s">
        <v>3086</v>
      </c>
      <c r="G577" s="246"/>
      <c r="H577" s="249">
        <v>11.859999999999999</v>
      </c>
      <c r="I577" s="250"/>
      <c r="J577" s="246"/>
      <c r="K577" s="246"/>
      <c r="L577" s="251"/>
      <c r="M577" s="252"/>
      <c r="N577" s="253"/>
      <c r="O577" s="253"/>
      <c r="P577" s="253"/>
      <c r="Q577" s="253"/>
      <c r="R577" s="253"/>
      <c r="S577" s="253"/>
      <c r="T577" s="254"/>
      <c r="U577" s="14"/>
      <c r="V577" s="14"/>
      <c r="W577" s="14"/>
      <c r="X577" s="14"/>
      <c r="Y577" s="14"/>
      <c r="Z577" s="14"/>
      <c r="AA577" s="14"/>
      <c r="AB577" s="14"/>
      <c r="AC577" s="14"/>
      <c r="AD577" s="14"/>
      <c r="AE577" s="14"/>
      <c r="AT577" s="255" t="s">
        <v>206</v>
      </c>
      <c r="AU577" s="255" t="s">
        <v>78</v>
      </c>
      <c r="AV577" s="14" t="s">
        <v>78</v>
      </c>
      <c r="AW577" s="14" t="s">
        <v>31</v>
      </c>
      <c r="AX577" s="14" t="s">
        <v>69</v>
      </c>
      <c r="AY577" s="255" t="s">
        <v>193</v>
      </c>
    </row>
    <row r="578" s="13" customFormat="1">
      <c r="A578" s="13"/>
      <c r="B578" s="235"/>
      <c r="C578" s="236"/>
      <c r="D578" s="228" t="s">
        <v>206</v>
      </c>
      <c r="E578" s="237" t="s">
        <v>19</v>
      </c>
      <c r="F578" s="238" t="s">
        <v>3087</v>
      </c>
      <c r="G578" s="236"/>
      <c r="H578" s="237" t="s">
        <v>19</v>
      </c>
      <c r="I578" s="239"/>
      <c r="J578" s="236"/>
      <c r="K578" s="236"/>
      <c r="L578" s="240"/>
      <c r="M578" s="241"/>
      <c r="N578" s="242"/>
      <c r="O578" s="242"/>
      <c r="P578" s="242"/>
      <c r="Q578" s="242"/>
      <c r="R578" s="242"/>
      <c r="S578" s="242"/>
      <c r="T578" s="243"/>
      <c r="U578" s="13"/>
      <c r="V578" s="13"/>
      <c r="W578" s="13"/>
      <c r="X578" s="13"/>
      <c r="Y578" s="13"/>
      <c r="Z578" s="13"/>
      <c r="AA578" s="13"/>
      <c r="AB578" s="13"/>
      <c r="AC578" s="13"/>
      <c r="AD578" s="13"/>
      <c r="AE578" s="13"/>
      <c r="AT578" s="244" t="s">
        <v>206</v>
      </c>
      <c r="AU578" s="244" t="s">
        <v>78</v>
      </c>
      <c r="AV578" s="13" t="s">
        <v>76</v>
      </c>
      <c r="AW578" s="13" t="s">
        <v>31</v>
      </c>
      <c r="AX578" s="13" t="s">
        <v>69</v>
      </c>
      <c r="AY578" s="244" t="s">
        <v>193</v>
      </c>
    </row>
    <row r="579" s="14" customFormat="1">
      <c r="A579" s="14"/>
      <c r="B579" s="245"/>
      <c r="C579" s="246"/>
      <c r="D579" s="228" t="s">
        <v>206</v>
      </c>
      <c r="E579" s="247" t="s">
        <v>19</v>
      </c>
      <c r="F579" s="248" t="s">
        <v>3088</v>
      </c>
      <c r="G579" s="246"/>
      <c r="H579" s="249">
        <v>1.6579999999999999</v>
      </c>
      <c r="I579" s="250"/>
      <c r="J579" s="246"/>
      <c r="K579" s="246"/>
      <c r="L579" s="251"/>
      <c r="M579" s="252"/>
      <c r="N579" s="253"/>
      <c r="O579" s="253"/>
      <c r="P579" s="253"/>
      <c r="Q579" s="253"/>
      <c r="R579" s="253"/>
      <c r="S579" s="253"/>
      <c r="T579" s="254"/>
      <c r="U579" s="14"/>
      <c r="V579" s="14"/>
      <c r="W579" s="14"/>
      <c r="X579" s="14"/>
      <c r="Y579" s="14"/>
      <c r="Z579" s="14"/>
      <c r="AA579" s="14"/>
      <c r="AB579" s="14"/>
      <c r="AC579" s="14"/>
      <c r="AD579" s="14"/>
      <c r="AE579" s="14"/>
      <c r="AT579" s="255" t="s">
        <v>206</v>
      </c>
      <c r="AU579" s="255" t="s">
        <v>78</v>
      </c>
      <c r="AV579" s="14" t="s">
        <v>78</v>
      </c>
      <c r="AW579" s="14" t="s">
        <v>31</v>
      </c>
      <c r="AX579" s="14" t="s">
        <v>69</v>
      </c>
      <c r="AY579" s="255" t="s">
        <v>193</v>
      </c>
    </row>
    <row r="580" s="14" customFormat="1">
      <c r="A580" s="14"/>
      <c r="B580" s="245"/>
      <c r="C580" s="246"/>
      <c r="D580" s="228" t="s">
        <v>206</v>
      </c>
      <c r="E580" s="247" t="s">
        <v>19</v>
      </c>
      <c r="F580" s="248" t="s">
        <v>3089</v>
      </c>
      <c r="G580" s="246"/>
      <c r="H580" s="249">
        <v>0.53300000000000003</v>
      </c>
      <c r="I580" s="250"/>
      <c r="J580" s="246"/>
      <c r="K580" s="246"/>
      <c r="L580" s="251"/>
      <c r="M580" s="252"/>
      <c r="N580" s="253"/>
      <c r="O580" s="253"/>
      <c r="P580" s="253"/>
      <c r="Q580" s="253"/>
      <c r="R580" s="253"/>
      <c r="S580" s="253"/>
      <c r="T580" s="254"/>
      <c r="U580" s="14"/>
      <c r="V580" s="14"/>
      <c r="W580" s="14"/>
      <c r="X580" s="14"/>
      <c r="Y580" s="14"/>
      <c r="Z580" s="14"/>
      <c r="AA580" s="14"/>
      <c r="AB580" s="14"/>
      <c r="AC580" s="14"/>
      <c r="AD580" s="14"/>
      <c r="AE580" s="14"/>
      <c r="AT580" s="255" t="s">
        <v>206</v>
      </c>
      <c r="AU580" s="255" t="s">
        <v>78</v>
      </c>
      <c r="AV580" s="14" t="s">
        <v>78</v>
      </c>
      <c r="AW580" s="14" t="s">
        <v>31</v>
      </c>
      <c r="AX580" s="14" t="s">
        <v>69</v>
      </c>
      <c r="AY580" s="255" t="s">
        <v>193</v>
      </c>
    </row>
    <row r="581" s="15" customFormat="1">
      <c r="A581" s="15"/>
      <c r="B581" s="256"/>
      <c r="C581" s="257"/>
      <c r="D581" s="228" t="s">
        <v>206</v>
      </c>
      <c r="E581" s="258" t="s">
        <v>19</v>
      </c>
      <c r="F581" s="259" t="s">
        <v>218</v>
      </c>
      <c r="G581" s="257"/>
      <c r="H581" s="260">
        <v>115.356</v>
      </c>
      <c r="I581" s="261"/>
      <c r="J581" s="257"/>
      <c r="K581" s="257"/>
      <c r="L581" s="262"/>
      <c r="M581" s="263"/>
      <c r="N581" s="264"/>
      <c r="O581" s="264"/>
      <c r="P581" s="264"/>
      <c r="Q581" s="264"/>
      <c r="R581" s="264"/>
      <c r="S581" s="264"/>
      <c r="T581" s="265"/>
      <c r="U581" s="15"/>
      <c r="V581" s="15"/>
      <c r="W581" s="15"/>
      <c r="X581" s="15"/>
      <c r="Y581" s="15"/>
      <c r="Z581" s="15"/>
      <c r="AA581" s="15"/>
      <c r="AB581" s="15"/>
      <c r="AC581" s="15"/>
      <c r="AD581" s="15"/>
      <c r="AE581" s="15"/>
      <c r="AT581" s="266" t="s">
        <v>206</v>
      </c>
      <c r="AU581" s="266" t="s">
        <v>78</v>
      </c>
      <c r="AV581" s="15" t="s">
        <v>200</v>
      </c>
      <c r="AW581" s="15" t="s">
        <v>31</v>
      </c>
      <c r="AX581" s="15" t="s">
        <v>76</v>
      </c>
      <c r="AY581" s="266" t="s">
        <v>193</v>
      </c>
    </row>
    <row r="582" s="2" customFormat="1" ht="16.5" customHeight="1">
      <c r="A582" s="41"/>
      <c r="B582" s="42"/>
      <c r="C582" s="215" t="s">
        <v>545</v>
      </c>
      <c r="D582" s="215" t="s">
        <v>195</v>
      </c>
      <c r="E582" s="216" t="s">
        <v>3090</v>
      </c>
      <c r="F582" s="217" t="s">
        <v>3091</v>
      </c>
      <c r="G582" s="218" t="s">
        <v>258</v>
      </c>
      <c r="H582" s="219">
        <v>1139.0060000000001</v>
      </c>
      <c r="I582" s="220"/>
      <c r="J582" s="221">
        <f>ROUND(I582*H582,2)</f>
        <v>0</v>
      </c>
      <c r="K582" s="217" t="s">
        <v>199</v>
      </c>
      <c r="L582" s="47"/>
      <c r="M582" s="222" t="s">
        <v>19</v>
      </c>
      <c r="N582" s="223" t="s">
        <v>40</v>
      </c>
      <c r="O582" s="87"/>
      <c r="P582" s="224">
        <f>O582*H582</f>
        <v>0</v>
      </c>
      <c r="Q582" s="224">
        <v>0.0027469</v>
      </c>
      <c r="R582" s="224">
        <f>Q582*H582</f>
        <v>3.1287355814000004</v>
      </c>
      <c r="S582" s="224">
        <v>0</v>
      </c>
      <c r="T582" s="225">
        <f>S582*H582</f>
        <v>0</v>
      </c>
      <c r="U582" s="41"/>
      <c r="V582" s="41"/>
      <c r="W582" s="41"/>
      <c r="X582" s="41"/>
      <c r="Y582" s="41"/>
      <c r="Z582" s="41"/>
      <c r="AA582" s="41"/>
      <c r="AB582" s="41"/>
      <c r="AC582" s="41"/>
      <c r="AD582" s="41"/>
      <c r="AE582" s="41"/>
      <c r="AR582" s="226" t="s">
        <v>200</v>
      </c>
      <c r="AT582" s="226" t="s">
        <v>195</v>
      </c>
      <c r="AU582" s="226" t="s">
        <v>78</v>
      </c>
      <c r="AY582" s="20" t="s">
        <v>193</v>
      </c>
      <c r="BE582" s="227">
        <f>IF(N582="základní",J582,0)</f>
        <v>0</v>
      </c>
      <c r="BF582" s="227">
        <f>IF(N582="snížená",J582,0)</f>
        <v>0</v>
      </c>
      <c r="BG582" s="227">
        <f>IF(N582="zákl. přenesená",J582,0)</f>
        <v>0</v>
      </c>
      <c r="BH582" s="227">
        <f>IF(N582="sníž. přenesená",J582,0)</f>
        <v>0</v>
      </c>
      <c r="BI582" s="227">
        <f>IF(N582="nulová",J582,0)</f>
        <v>0</v>
      </c>
      <c r="BJ582" s="20" t="s">
        <v>76</v>
      </c>
      <c r="BK582" s="227">
        <f>ROUND(I582*H582,2)</f>
        <v>0</v>
      </c>
      <c r="BL582" s="20" t="s">
        <v>200</v>
      </c>
      <c r="BM582" s="226" t="s">
        <v>3092</v>
      </c>
    </row>
    <row r="583" s="2" customFormat="1">
      <c r="A583" s="41"/>
      <c r="B583" s="42"/>
      <c r="C583" s="43"/>
      <c r="D583" s="228" t="s">
        <v>202</v>
      </c>
      <c r="E583" s="43"/>
      <c r="F583" s="229" t="s">
        <v>3093</v>
      </c>
      <c r="G583" s="43"/>
      <c r="H583" s="43"/>
      <c r="I583" s="230"/>
      <c r="J583" s="43"/>
      <c r="K583" s="43"/>
      <c r="L583" s="47"/>
      <c r="M583" s="231"/>
      <c r="N583" s="232"/>
      <c r="O583" s="87"/>
      <c r="P583" s="87"/>
      <c r="Q583" s="87"/>
      <c r="R583" s="87"/>
      <c r="S583" s="87"/>
      <c r="T583" s="88"/>
      <c r="U583" s="41"/>
      <c r="V583" s="41"/>
      <c r="W583" s="41"/>
      <c r="X583" s="41"/>
      <c r="Y583" s="41"/>
      <c r="Z583" s="41"/>
      <c r="AA583" s="41"/>
      <c r="AB583" s="41"/>
      <c r="AC583" s="41"/>
      <c r="AD583" s="41"/>
      <c r="AE583" s="41"/>
      <c r="AT583" s="20" t="s">
        <v>202</v>
      </c>
      <c r="AU583" s="20" t="s">
        <v>78</v>
      </c>
    </row>
    <row r="584" s="2" customFormat="1">
      <c r="A584" s="41"/>
      <c r="B584" s="42"/>
      <c r="C584" s="43"/>
      <c r="D584" s="233" t="s">
        <v>204</v>
      </c>
      <c r="E584" s="43"/>
      <c r="F584" s="234" t="s">
        <v>3094</v>
      </c>
      <c r="G584" s="43"/>
      <c r="H584" s="43"/>
      <c r="I584" s="230"/>
      <c r="J584" s="43"/>
      <c r="K584" s="43"/>
      <c r="L584" s="47"/>
      <c r="M584" s="231"/>
      <c r="N584" s="232"/>
      <c r="O584" s="87"/>
      <c r="P584" s="87"/>
      <c r="Q584" s="87"/>
      <c r="R584" s="87"/>
      <c r="S584" s="87"/>
      <c r="T584" s="88"/>
      <c r="U584" s="41"/>
      <c r="V584" s="41"/>
      <c r="W584" s="41"/>
      <c r="X584" s="41"/>
      <c r="Y584" s="41"/>
      <c r="Z584" s="41"/>
      <c r="AA584" s="41"/>
      <c r="AB584" s="41"/>
      <c r="AC584" s="41"/>
      <c r="AD584" s="41"/>
      <c r="AE584" s="41"/>
      <c r="AT584" s="20" t="s">
        <v>204</v>
      </c>
      <c r="AU584" s="20" t="s">
        <v>78</v>
      </c>
    </row>
    <row r="585" s="13" customFormat="1">
      <c r="A585" s="13"/>
      <c r="B585" s="235"/>
      <c r="C585" s="236"/>
      <c r="D585" s="228" t="s">
        <v>206</v>
      </c>
      <c r="E585" s="237" t="s">
        <v>19</v>
      </c>
      <c r="F585" s="238" t="s">
        <v>279</v>
      </c>
      <c r="G585" s="236"/>
      <c r="H585" s="237" t="s">
        <v>19</v>
      </c>
      <c r="I585" s="239"/>
      <c r="J585" s="236"/>
      <c r="K585" s="236"/>
      <c r="L585" s="240"/>
      <c r="M585" s="241"/>
      <c r="N585" s="242"/>
      <c r="O585" s="242"/>
      <c r="P585" s="242"/>
      <c r="Q585" s="242"/>
      <c r="R585" s="242"/>
      <c r="S585" s="242"/>
      <c r="T585" s="243"/>
      <c r="U585" s="13"/>
      <c r="V585" s="13"/>
      <c r="W585" s="13"/>
      <c r="X585" s="13"/>
      <c r="Y585" s="13"/>
      <c r="Z585" s="13"/>
      <c r="AA585" s="13"/>
      <c r="AB585" s="13"/>
      <c r="AC585" s="13"/>
      <c r="AD585" s="13"/>
      <c r="AE585" s="13"/>
      <c r="AT585" s="244" t="s">
        <v>206</v>
      </c>
      <c r="AU585" s="244" t="s">
        <v>78</v>
      </c>
      <c r="AV585" s="13" t="s">
        <v>76</v>
      </c>
      <c r="AW585" s="13" t="s">
        <v>31</v>
      </c>
      <c r="AX585" s="13" t="s">
        <v>69</v>
      </c>
      <c r="AY585" s="244" t="s">
        <v>193</v>
      </c>
    </row>
    <row r="586" s="13" customFormat="1">
      <c r="A586" s="13"/>
      <c r="B586" s="235"/>
      <c r="C586" s="236"/>
      <c r="D586" s="228" t="s">
        <v>206</v>
      </c>
      <c r="E586" s="237" t="s">
        <v>19</v>
      </c>
      <c r="F586" s="238" t="s">
        <v>3075</v>
      </c>
      <c r="G586" s="236"/>
      <c r="H586" s="237" t="s">
        <v>19</v>
      </c>
      <c r="I586" s="239"/>
      <c r="J586" s="236"/>
      <c r="K586" s="236"/>
      <c r="L586" s="240"/>
      <c r="M586" s="241"/>
      <c r="N586" s="242"/>
      <c r="O586" s="242"/>
      <c r="P586" s="242"/>
      <c r="Q586" s="242"/>
      <c r="R586" s="242"/>
      <c r="S586" s="242"/>
      <c r="T586" s="243"/>
      <c r="U586" s="13"/>
      <c r="V586" s="13"/>
      <c r="W586" s="13"/>
      <c r="X586" s="13"/>
      <c r="Y586" s="13"/>
      <c r="Z586" s="13"/>
      <c r="AA586" s="13"/>
      <c r="AB586" s="13"/>
      <c r="AC586" s="13"/>
      <c r="AD586" s="13"/>
      <c r="AE586" s="13"/>
      <c r="AT586" s="244" t="s">
        <v>206</v>
      </c>
      <c r="AU586" s="244" t="s">
        <v>78</v>
      </c>
      <c r="AV586" s="13" t="s">
        <v>76</v>
      </c>
      <c r="AW586" s="13" t="s">
        <v>31</v>
      </c>
      <c r="AX586" s="13" t="s">
        <v>69</v>
      </c>
      <c r="AY586" s="244" t="s">
        <v>193</v>
      </c>
    </row>
    <row r="587" s="14" customFormat="1">
      <c r="A587" s="14"/>
      <c r="B587" s="245"/>
      <c r="C587" s="246"/>
      <c r="D587" s="228" t="s">
        <v>206</v>
      </c>
      <c r="E587" s="247" t="s">
        <v>19</v>
      </c>
      <c r="F587" s="248" t="s">
        <v>3095</v>
      </c>
      <c r="G587" s="246"/>
      <c r="H587" s="249">
        <v>292.39999999999998</v>
      </c>
      <c r="I587" s="250"/>
      <c r="J587" s="246"/>
      <c r="K587" s="246"/>
      <c r="L587" s="251"/>
      <c r="M587" s="252"/>
      <c r="N587" s="253"/>
      <c r="O587" s="253"/>
      <c r="P587" s="253"/>
      <c r="Q587" s="253"/>
      <c r="R587" s="253"/>
      <c r="S587" s="253"/>
      <c r="T587" s="254"/>
      <c r="U587" s="14"/>
      <c r="V587" s="14"/>
      <c r="W587" s="14"/>
      <c r="X587" s="14"/>
      <c r="Y587" s="14"/>
      <c r="Z587" s="14"/>
      <c r="AA587" s="14"/>
      <c r="AB587" s="14"/>
      <c r="AC587" s="14"/>
      <c r="AD587" s="14"/>
      <c r="AE587" s="14"/>
      <c r="AT587" s="255" t="s">
        <v>206</v>
      </c>
      <c r="AU587" s="255" t="s">
        <v>78</v>
      </c>
      <c r="AV587" s="14" t="s">
        <v>78</v>
      </c>
      <c r="AW587" s="14" t="s">
        <v>31</v>
      </c>
      <c r="AX587" s="14" t="s">
        <v>69</v>
      </c>
      <c r="AY587" s="255" t="s">
        <v>193</v>
      </c>
    </row>
    <row r="588" s="14" customFormat="1">
      <c r="A588" s="14"/>
      <c r="B588" s="245"/>
      <c r="C588" s="246"/>
      <c r="D588" s="228" t="s">
        <v>206</v>
      </c>
      <c r="E588" s="247" t="s">
        <v>19</v>
      </c>
      <c r="F588" s="248" t="s">
        <v>3096</v>
      </c>
      <c r="G588" s="246"/>
      <c r="H588" s="249">
        <v>5.1200000000000001</v>
      </c>
      <c r="I588" s="250"/>
      <c r="J588" s="246"/>
      <c r="K588" s="246"/>
      <c r="L588" s="251"/>
      <c r="M588" s="252"/>
      <c r="N588" s="253"/>
      <c r="O588" s="253"/>
      <c r="P588" s="253"/>
      <c r="Q588" s="253"/>
      <c r="R588" s="253"/>
      <c r="S588" s="253"/>
      <c r="T588" s="254"/>
      <c r="U588" s="14"/>
      <c r="V588" s="14"/>
      <c r="W588" s="14"/>
      <c r="X588" s="14"/>
      <c r="Y588" s="14"/>
      <c r="Z588" s="14"/>
      <c r="AA588" s="14"/>
      <c r="AB588" s="14"/>
      <c r="AC588" s="14"/>
      <c r="AD588" s="14"/>
      <c r="AE588" s="14"/>
      <c r="AT588" s="255" t="s">
        <v>206</v>
      </c>
      <c r="AU588" s="255" t="s">
        <v>78</v>
      </c>
      <c r="AV588" s="14" t="s">
        <v>78</v>
      </c>
      <c r="AW588" s="14" t="s">
        <v>31</v>
      </c>
      <c r="AX588" s="14" t="s">
        <v>69</v>
      </c>
      <c r="AY588" s="255" t="s">
        <v>193</v>
      </c>
    </row>
    <row r="589" s="13" customFormat="1">
      <c r="A589" s="13"/>
      <c r="B589" s="235"/>
      <c r="C589" s="236"/>
      <c r="D589" s="228" t="s">
        <v>206</v>
      </c>
      <c r="E589" s="237" t="s">
        <v>19</v>
      </c>
      <c r="F589" s="238" t="s">
        <v>3077</v>
      </c>
      <c r="G589" s="236"/>
      <c r="H589" s="237" t="s">
        <v>19</v>
      </c>
      <c r="I589" s="239"/>
      <c r="J589" s="236"/>
      <c r="K589" s="236"/>
      <c r="L589" s="240"/>
      <c r="M589" s="241"/>
      <c r="N589" s="242"/>
      <c r="O589" s="242"/>
      <c r="P589" s="242"/>
      <c r="Q589" s="242"/>
      <c r="R589" s="242"/>
      <c r="S589" s="242"/>
      <c r="T589" s="243"/>
      <c r="U589" s="13"/>
      <c r="V589" s="13"/>
      <c r="W589" s="13"/>
      <c r="X589" s="13"/>
      <c r="Y589" s="13"/>
      <c r="Z589" s="13"/>
      <c r="AA589" s="13"/>
      <c r="AB589" s="13"/>
      <c r="AC589" s="13"/>
      <c r="AD589" s="13"/>
      <c r="AE589" s="13"/>
      <c r="AT589" s="244" t="s">
        <v>206</v>
      </c>
      <c r="AU589" s="244" t="s">
        <v>78</v>
      </c>
      <c r="AV589" s="13" t="s">
        <v>76</v>
      </c>
      <c r="AW589" s="13" t="s">
        <v>31</v>
      </c>
      <c r="AX589" s="13" t="s">
        <v>69</v>
      </c>
      <c r="AY589" s="244" t="s">
        <v>193</v>
      </c>
    </row>
    <row r="590" s="14" customFormat="1">
      <c r="A590" s="14"/>
      <c r="B590" s="245"/>
      <c r="C590" s="246"/>
      <c r="D590" s="228" t="s">
        <v>206</v>
      </c>
      <c r="E590" s="247" t="s">
        <v>19</v>
      </c>
      <c r="F590" s="248" t="s">
        <v>3097</v>
      </c>
      <c r="G590" s="246"/>
      <c r="H590" s="249">
        <v>239.03999999999999</v>
      </c>
      <c r="I590" s="250"/>
      <c r="J590" s="246"/>
      <c r="K590" s="246"/>
      <c r="L590" s="251"/>
      <c r="M590" s="252"/>
      <c r="N590" s="253"/>
      <c r="O590" s="253"/>
      <c r="P590" s="253"/>
      <c r="Q590" s="253"/>
      <c r="R590" s="253"/>
      <c r="S590" s="253"/>
      <c r="T590" s="254"/>
      <c r="U590" s="14"/>
      <c r="V590" s="14"/>
      <c r="W590" s="14"/>
      <c r="X590" s="14"/>
      <c r="Y590" s="14"/>
      <c r="Z590" s="14"/>
      <c r="AA590" s="14"/>
      <c r="AB590" s="14"/>
      <c r="AC590" s="14"/>
      <c r="AD590" s="14"/>
      <c r="AE590" s="14"/>
      <c r="AT590" s="255" t="s">
        <v>206</v>
      </c>
      <c r="AU590" s="255" t="s">
        <v>78</v>
      </c>
      <c r="AV590" s="14" t="s">
        <v>78</v>
      </c>
      <c r="AW590" s="14" t="s">
        <v>31</v>
      </c>
      <c r="AX590" s="14" t="s">
        <v>69</v>
      </c>
      <c r="AY590" s="255" t="s">
        <v>193</v>
      </c>
    </row>
    <row r="591" s="14" customFormat="1">
      <c r="A591" s="14"/>
      <c r="B591" s="245"/>
      <c r="C591" s="246"/>
      <c r="D591" s="228" t="s">
        <v>206</v>
      </c>
      <c r="E591" s="247" t="s">
        <v>19</v>
      </c>
      <c r="F591" s="248" t="s">
        <v>3098</v>
      </c>
      <c r="G591" s="246"/>
      <c r="H591" s="249">
        <v>5.0999999999999996</v>
      </c>
      <c r="I591" s="250"/>
      <c r="J591" s="246"/>
      <c r="K591" s="246"/>
      <c r="L591" s="251"/>
      <c r="M591" s="252"/>
      <c r="N591" s="253"/>
      <c r="O591" s="253"/>
      <c r="P591" s="253"/>
      <c r="Q591" s="253"/>
      <c r="R591" s="253"/>
      <c r="S591" s="253"/>
      <c r="T591" s="254"/>
      <c r="U591" s="14"/>
      <c r="V591" s="14"/>
      <c r="W591" s="14"/>
      <c r="X591" s="14"/>
      <c r="Y591" s="14"/>
      <c r="Z591" s="14"/>
      <c r="AA591" s="14"/>
      <c r="AB591" s="14"/>
      <c r="AC591" s="14"/>
      <c r="AD591" s="14"/>
      <c r="AE591" s="14"/>
      <c r="AT591" s="255" t="s">
        <v>206</v>
      </c>
      <c r="AU591" s="255" t="s">
        <v>78</v>
      </c>
      <c r="AV591" s="14" t="s">
        <v>78</v>
      </c>
      <c r="AW591" s="14" t="s">
        <v>31</v>
      </c>
      <c r="AX591" s="14" t="s">
        <v>69</v>
      </c>
      <c r="AY591" s="255" t="s">
        <v>193</v>
      </c>
    </row>
    <row r="592" s="14" customFormat="1">
      <c r="A592" s="14"/>
      <c r="B592" s="245"/>
      <c r="C592" s="246"/>
      <c r="D592" s="228" t="s">
        <v>206</v>
      </c>
      <c r="E592" s="247" t="s">
        <v>19</v>
      </c>
      <c r="F592" s="248" t="s">
        <v>3099</v>
      </c>
      <c r="G592" s="246"/>
      <c r="H592" s="249">
        <v>131.75999999999999</v>
      </c>
      <c r="I592" s="250"/>
      <c r="J592" s="246"/>
      <c r="K592" s="246"/>
      <c r="L592" s="251"/>
      <c r="M592" s="252"/>
      <c r="N592" s="253"/>
      <c r="O592" s="253"/>
      <c r="P592" s="253"/>
      <c r="Q592" s="253"/>
      <c r="R592" s="253"/>
      <c r="S592" s="253"/>
      <c r="T592" s="254"/>
      <c r="U592" s="14"/>
      <c r="V592" s="14"/>
      <c r="W592" s="14"/>
      <c r="X592" s="14"/>
      <c r="Y592" s="14"/>
      <c r="Z592" s="14"/>
      <c r="AA592" s="14"/>
      <c r="AB592" s="14"/>
      <c r="AC592" s="14"/>
      <c r="AD592" s="14"/>
      <c r="AE592" s="14"/>
      <c r="AT592" s="255" t="s">
        <v>206</v>
      </c>
      <c r="AU592" s="255" t="s">
        <v>78</v>
      </c>
      <c r="AV592" s="14" t="s">
        <v>78</v>
      </c>
      <c r="AW592" s="14" t="s">
        <v>31</v>
      </c>
      <c r="AX592" s="14" t="s">
        <v>69</v>
      </c>
      <c r="AY592" s="255" t="s">
        <v>193</v>
      </c>
    </row>
    <row r="593" s="14" customFormat="1">
      <c r="A593" s="14"/>
      <c r="B593" s="245"/>
      <c r="C593" s="246"/>
      <c r="D593" s="228" t="s">
        <v>206</v>
      </c>
      <c r="E593" s="247" t="s">
        <v>19</v>
      </c>
      <c r="F593" s="248" t="s">
        <v>3100</v>
      </c>
      <c r="G593" s="246"/>
      <c r="H593" s="249">
        <v>10.896000000000001</v>
      </c>
      <c r="I593" s="250"/>
      <c r="J593" s="246"/>
      <c r="K593" s="246"/>
      <c r="L593" s="251"/>
      <c r="M593" s="252"/>
      <c r="N593" s="253"/>
      <c r="O593" s="253"/>
      <c r="P593" s="253"/>
      <c r="Q593" s="253"/>
      <c r="R593" s="253"/>
      <c r="S593" s="253"/>
      <c r="T593" s="254"/>
      <c r="U593" s="14"/>
      <c r="V593" s="14"/>
      <c r="W593" s="14"/>
      <c r="X593" s="14"/>
      <c r="Y593" s="14"/>
      <c r="Z593" s="14"/>
      <c r="AA593" s="14"/>
      <c r="AB593" s="14"/>
      <c r="AC593" s="14"/>
      <c r="AD593" s="14"/>
      <c r="AE593" s="14"/>
      <c r="AT593" s="255" t="s">
        <v>206</v>
      </c>
      <c r="AU593" s="255" t="s">
        <v>78</v>
      </c>
      <c r="AV593" s="14" t="s">
        <v>78</v>
      </c>
      <c r="AW593" s="14" t="s">
        <v>31</v>
      </c>
      <c r="AX593" s="14" t="s">
        <v>69</v>
      </c>
      <c r="AY593" s="255" t="s">
        <v>193</v>
      </c>
    </row>
    <row r="594" s="14" customFormat="1">
      <c r="A594" s="14"/>
      <c r="B594" s="245"/>
      <c r="C594" s="246"/>
      <c r="D594" s="228" t="s">
        <v>206</v>
      </c>
      <c r="E594" s="247" t="s">
        <v>19</v>
      </c>
      <c r="F594" s="248" t="s">
        <v>3101</v>
      </c>
      <c r="G594" s="246"/>
      <c r="H594" s="249">
        <v>127.08</v>
      </c>
      <c r="I594" s="250"/>
      <c r="J594" s="246"/>
      <c r="K594" s="246"/>
      <c r="L594" s="251"/>
      <c r="M594" s="252"/>
      <c r="N594" s="253"/>
      <c r="O594" s="253"/>
      <c r="P594" s="253"/>
      <c r="Q594" s="253"/>
      <c r="R594" s="253"/>
      <c r="S594" s="253"/>
      <c r="T594" s="254"/>
      <c r="U594" s="14"/>
      <c r="V594" s="14"/>
      <c r="W594" s="14"/>
      <c r="X594" s="14"/>
      <c r="Y594" s="14"/>
      <c r="Z594" s="14"/>
      <c r="AA594" s="14"/>
      <c r="AB594" s="14"/>
      <c r="AC594" s="14"/>
      <c r="AD594" s="14"/>
      <c r="AE594" s="14"/>
      <c r="AT594" s="255" t="s">
        <v>206</v>
      </c>
      <c r="AU594" s="255" t="s">
        <v>78</v>
      </c>
      <c r="AV594" s="14" t="s">
        <v>78</v>
      </c>
      <c r="AW594" s="14" t="s">
        <v>31</v>
      </c>
      <c r="AX594" s="14" t="s">
        <v>69</v>
      </c>
      <c r="AY594" s="255" t="s">
        <v>193</v>
      </c>
    </row>
    <row r="595" s="14" customFormat="1">
      <c r="A595" s="14"/>
      <c r="B595" s="245"/>
      <c r="C595" s="246"/>
      <c r="D595" s="228" t="s">
        <v>206</v>
      </c>
      <c r="E595" s="247" t="s">
        <v>19</v>
      </c>
      <c r="F595" s="248" t="s">
        <v>3102</v>
      </c>
      <c r="G595" s="246"/>
      <c r="H595" s="249">
        <v>2.02</v>
      </c>
      <c r="I595" s="250"/>
      <c r="J595" s="246"/>
      <c r="K595" s="246"/>
      <c r="L595" s="251"/>
      <c r="M595" s="252"/>
      <c r="N595" s="253"/>
      <c r="O595" s="253"/>
      <c r="P595" s="253"/>
      <c r="Q595" s="253"/>
      <c r="R595" s="253"/>
      <c r="S595" s="253"/>
      <c r="T595" s="254"/>
      <c r="U595" s="14"/>
      <c r="V595" s="14"/>
      <c r="W595" s="14"/>
      <c r="X595" s="14"/>
      <c r="Y595" s="14"/>
      <c r="Z595" s="14"/>
      <c r="AA595" s="14"/>
      <c r="AB595" s="14"/>
      <c r="AC595" s="14"/>
      <c r="AD595" s="14"/>
      <c r="AE595" s="14"/>
      <c r="AT595" s="255" t="s">
        <v>206</v>
      </c>
      <c r="AU595" s="255" t="s">
        <v>78</v>
      </c>
      <c r="AV595" s="14" t="s">
        <v>78</v>
      </c>
      <c r="AW595" s="14" t="s">
        <v>31</v>
      </c>
      <c r="AX595" s="14" t="s">
        <v>69</v>
      </c>
      <c r="AY595" s="255" t="s">
        <v>193</v>
      </c>
    </row>
    <row r="596" s="13" customFormat="1">
      <c r="A596" s="13"/>
      <c r="B596" s="235"/>
      <c r="C596" s="236"/>
      <c r="D596" s="228" t="s">
        <v>206</v>
      </c>
      <c r="E596" s="237" t="s">
        <v>19</v>
      </c>
      <c r="F596" s="238" t="s">
        <v>383</v>
      </c>
      <c r="G596" s="236"/>
      <c r="H596" s="237" t="s">
        <v>19</v>
      </c>
      <c r="I596" s="239"/>
      <c r="J596" s="236"/>
      <c r="K596" s="236"/>
      <c r="L596" s="240"/>
      <c r="M596" s="241"/>
      <c r="N596" s="242"/>
      <c r="O596" s="242"/>
      <c r="P596" s="242"/>
      <c r="Q596" s="242"/>
      <c r="R596" s="242"/>
      <c r="S596" s="242"/>
      <c r="T596" s="243"/>
      <c r="U596" s="13"/>
      <c r="V596" s="13"/>
      <c r="W596" s="13"/>
      <c r="X596" s="13"/>
      <c r="Y596" s="13"/>
      <c r="Z596" s="13"/>
      <c r="AA596" s="13"/>
      <c r="AB596" s="13"/>
      <c r="AC596" s="13"/>
      <c r="AD596" s="13"/>
      <c r="AE596" s="13"/>
      <c r="AT596" s="244" t="s">
        <v>206</v>
      </c>
      <c r="AU596" s="244" t="s">
        <v>78</v>
      </c>
      <c r="AV596" s="13" t="s">
        <v>76</v>
      </c>
      <c r="AW596" s="13" t="s">
        <v>31</v>
      </c>
      <c r="AX596" s="13" t="s">
        <v>69</v>
      </c>
      <c r="AY596" s="244" t="s">
        <v>193</v>
      </c>
    </row>
    <row r="597" s="14" customFormat="1">
      <c r="A597" s="14"/>
      <c r="B597" s="245"/>
      <c r="C597" s="246"/>
      <c r="D597" s="228" t="s">
        <v>206</v>
      </c>
      <c r="E597" s="247" t="s">
        <v>19</v>
      </c>
      <c r="F597" s="248" t="s">
        <v>3103</v>
      </c>
      <c r="G597" s="246"/>
      <c r="H597" s="249">
        <v>60.039999999999999</v>
      </c>
      <c r="I597" s="250"/>
      <c r="J597" s="246"/>
      <c r="K597" s="246"/>
      <c r="L597" s="251"/>
      <c r="M597" s="252"/>
      <c r="N597" s="253"/>
      <c r="O597" s="253"/>
      <c r="P597" s="253"/>
      <c r="Q597" s="253"/>
      <c r="R597" s="253"/>
      <c r="S597" s="253"/>
      <c r="T597" s="254"/>
      <c r="U597" s="14"/>
      <c r="V597" s="14"/>
      <c r="W597" s="14"/>
      <c r="X597" s="14"/>
      <c r="Y597" s="14"/>
      <c r="Z597" s="14"/>
      <c r="AA597" s="14"/>
      <c r="AB597" s="14"/>
      <c r="AC597" s="14"/>
      <c r="AD597" s="14"/>
      <c r="AE597" s="14"/>
      <c r="AT597" s="255" t="s">
        <v>206</v>
      </c>
      <c r="AU597" s="255" t="s">
        <v>78</v>
      </c>
      <c r="AV597" s="14" t="s">
        <v>78</v>
      </c>
      <c r="AW597" s="14" t="s">
        <v>31</v>
      </c>
      <c r="AX597" s="14" t="s">
        <v>69</v>
      </c>
      <c r="AY597" s="255" t="s">
        <v>193</v>
      </c>
    </row>
    <row r="598" s="14" customFormat="1">
      <c r="A598" s="14"/>
      <c r="B598" s="245"/>
      <c r="C598" s="246"/>
      <c r="D598" s="228" t="s">
        <v>206</v>
      </c>
      <c r="E598" s="247" t="s">
        <v>19</v>
      </c>
      <c r="F598" s="248" t="s">
        <v>3104</v>
      </c>
      <c r="G598" s="246"/>
      <c r="H598" s="249">
        <v>5.0999999999999996</v>
      </c>
      <c r="I598" s="250"/>
      <c r="J598" s="246"/>
      <c r="K598" s="246"/>
      <c r="L598" s="251"/>
      <c r="M598" s="252"/>
      <c r="N598" s="253"/>
      <c r="O598" s="253"/>
      <c r="P598" s="253"/>
      <c r="Q598" s="253"/>
      <c r="R598" s="253"/>
      <c r="S598" s="253"/>
      <c r="T598" s="254"/>
      <c r="U598" s="14"/>
      <c r="V598" s="14"/>
      <c r="W598" s="14"/>
      <c r="X598" s="14"/>
      <c r="Y598" s="14"/>
      <c r="Z598" s="14"/>
      <c r="AA598" s="14"/>
      <c r="AB598" s="14"/>
      <c r="AC598" s="14"/>
      <c r="AD598" s="14"/>
      <c r="AE598" s="14"/>
      <c r="AT598" s="255" t="s">
        <v>206</v>
      </c>
      <c r="AU598" s="255" t="s">
        <v>78</v>
      </c>
      <c r="AV598" s="14" t="s">
        <v>78</v>
      </c>
      <c r="AW598" s="14" t="s">
        <v>31</v>
      </c>
      <c r="AX598" s="14" t="s">
        <v>69</v>
      </c>
      <c r="AY598" s="255" t="s">
        <v>193</v>
      </c>
    </row>
    <row r="599" s="13" customFormat="1">
      <c r="A599" s="13"/>
      <c r="B599" s="235"/>
      <c r="C599" s="236"/>
      <c r="D599" s="228" t="s">
        <v>206</v>
      </c>
      <c r="E599" s="237" t="s">
        <v>19</v>
      </c>
      <c r="F599" s="238" t="s">
        <v>3082</v>
      </c>
      <c r="G599" s="236"/>
      <c r="H599" s="237" t="s">
        <v>19</v>
      </c>
      <c r="I599" s="239"/>
      <c r="J599" s="236"/>
      <c r="K599" s="236"/>
      <c r="L599" s="240"/>
      <c r="M599" s="241"/>
      <c r="N599" s="242"/>
      <c r="O599" s="242"/>
      <c r="P599" s="242"/>
      <c r="Q599" s="242"/>
      <c r="R599" s="242"/>
      <c r="S599" s="242"/>
      <c r="T599" s="243"/>
      <c r="U599" s="13"/>
      <c r="V599" s="13"/>
      <c r="W599" s="13"/>
      <c r="X599" s="13"/>
      <c r="Y599" s="13"/>
      <c r="Z599" s="13"/>
      <c r="AA599" s="13"/>
      <c r="AB599" s="13"/>
      <c r="AC599" s="13"/>
      <c r="AD599" s="13"/>
      <c r="AE599" s="13"/>
      <c r="AT599" s="244" t="s">
        <v>206</v>
      </c>
      <c r="AU599" s="244" t="s">
        <v>78</v>
      </c>
      <c r="AV599" s="13" t="s">
        <v>76</v>
      </c>
      <c r="AW599" s="13" t="s">
        <v>31</v>
      </c>
      <c r="AX599" s="13" t="s">
        <v>69</v>
      </c>
      <c r="AY599" s="244" t="s">
        <v>193</v>
      </c>
    </row>
    <row r="600" s="14" customFormat="1">
      <c r="A600" s="14"/>
      <c r="B600" s="245"/>
      <c r="C600" s="246"/>
      <c r="D600" s="228" t="s">
        <v>206</v>
      </c>
      <c r="E600" s="247" t="s">
        <v>19</v>
      </c>
      <c r="F600" s="248" t="s">
        <v>3105</v>
      </c>
      <c r="G600" s="246"/>
      <c r="H600" s="249">
        <v>72.680000000000007</v>
      </c>
      <c r="I600" s="250"/>
      <c r="J600" s="246"/>
      <c r="K600" s="246"/>
      <c r="L600" s="251"/>
      <c r="M600" s="252"/>
      <c r="N600" s="253"/>
      <c r="O600" s="253"/>
      <c r="P600" s="253"/>
      <c r="Q600" s="253"/>
      <c r="R600" s="253"/>
      <c r="S600" s="253"/>
      <c r="T600" s="254"/>
      <c r="U600" s="14"/>
      <c r="V600" s="14"/>
      <c r="W600" s="14"/>
      <c r="X600" s="14"/>
      <c r="Y600" s="14"/>
      <c r="Z600" s="14"/>
      <c r="AA600" s="14"/>
      <c r="AB600" s="14"/>
      <c r="AC600" s="14"/>
      <c r="AD600" s="14"/>
      <c r="AE600" s="14"/>
      <c r="AT600" s="255" t="s">
        <v>206</v>
      </c>
      <c r="AU600" s="255" t="s">
        <v>78</v>
      </c>
      <c r="AV600" s="14" t="s">
        <v>78</v>
      </c>
      <c r="AW600" s="14" t="s">
        <v>31</v>
      </c>
      <c r="AX600" s="14" t="s">
        <v>69</v>
      </c>
      <c r="AY600" s="255" t="s">
        <v>193</v>
      </c>
    </row>
    <row r="601" s="14" customFormat="1">
      <c r="A601" s="14"/>
      <c r="B601" s="245"/>
      <c r="C601" s="246"/>
      <c r="D601" s="228" t="s">
        <v>206</v>
      </c>
      <c r="E601" s="247" t="s">
        <v>19</v>
      </c>
      <c r="F601" s="248" t="s">
        <v>3104</v>
      </c>
      <c r="G601" s="246"/>
      <c r="H601" s="249">
        <v>5.0999999999999996</v>
      </c>
      <c r="I601" s="250"/>
      <c r="J601" s="246"/>
      <c r="K601" s="246"/>
      <c r="L601" s="251"/>
      <c r="M601" s="252"/>
      <c r="N601" s="253"/>
      <c r="O601" s="253"/>
      <c r="P601" s="253"/>
      <c r="Q601" s="253"/>
      <c r="R601" s="253"/>
      <c r="S601" s="253"/>
      <c r="T601" s="254"/>
      <c r="U601" s="14"/>
      <c r="V601" s="14"/>
      <c r="W601" s="14"/>
      <c r="X601" s="14"/>
      <c r="Y601" s="14"/>
      <c r="Z601" s="14"/>
      <c r="AA601" s="14"/>
      <c r="AB601" s="14"/>
      <c r="AC601" s="14"/>
      <c r="AD601" s="14"/>
      <c r="AE601" s="14"/>
      <c r="AT601" s="255" t="s">
        <v>206</v>
      </c>
      <c r="AU601" s="255" t="s">
        <v>78</v>
      </c>
      <c r="AV601" s="14" t="s">
        <v>78</v>
      </c>
      <c r="AW601" s="14" t="s">
        <v>31</v>
      </c>
      <c r="AX601" s="14" t="s">
        <v>69</v>
      </c>
      <c r="AY601" s="255" t="s">
        <v>193</v>
      </c>
    </row>
    <row r="602" s="13" customFormat="1">
      <c r="A602" s="13"/>
      <c r="B602" s="235"/>
      <c r="C602" s="236"/>
      <c r="D602" s="228" t="s">
        <v>206</v>
      </c>
      <c r="E602" s="237" t="s">
        <v>19</v>
      </c>
      <c r="F602" s="238" t="s">
        <v>3084</v>
      </c>
      <c r="G602" s="236"/>
      <c r="H602" s="237" t="s">
        <v>19</v>
      </c>
      <c r="I602" s="239"/>
      <c r="J602" s="236"/>
      <c r="K602" s="236"/>
      <c r="L602" s="240"/>
      <c r="M602" s="241"/>
      <c r="N602" s="242"/>
      <c r="O602" s="242"/>
      <c r="P602" s="242"/>
      <c r="Q602" s="242"/>
      <c r="R602" s="242"/>
      <c r="S602" s="242"/>
      <c r="T602" s="243"/>
      <c r="U602" s="13"/>
      <c r="V602" s="13"/>
      <c r="W602" s="13"/>
      <c r="X602" s="13"/>
      <c r="Y602" s="13"/>
      <c r="Z602" s="13"/>
      <c r="AA602" s="13"/>
      <c r="AB602" s="13"/>
      <c r="AC602" s="13"/>
      <c r="AD602" s="13"/>
      <c r="AE602" s="13"/>
      <c r="AT602" s="244" t="s">
        <v>206</v>
      </c>
      <c r="AU602" s="244" t="s">
        <v>78</v>
      </c>
      <c r="AV602" s="13" t="s">
        <v>76</v>
      </c>
      <c r="AW602" s="13" t="s">
        <v>31</v>
      </c>
      <c r="AX602" s="13" t="s">
        <v>69</v>
      </c>
      <c r="AY602" s="244" t="s">
        <v>193</v>
      </c>
    </row>
    <row r="603" s="14" customFormat="1">
      <c r="A603" s="14"/>
      <c r="B603" s="245"/>
      <c r="C603" s="246"/>
      <c r="D603" s="228" t="s">
        <v>206</v>
      </c>
      <c r="E603" s="247" t="s">
        <v>19</v>
      </c>
      <c r="F603" s="248" t="s">
        <v>3106</v>
      </c>
      <c r="G603" s="246"/>
      <c r="H603" s="249">
        <v>59.939999999999998</v>
      </c>
      <c r="I603" s="250"/>
      <c r="J603" s="246"/>
      <c r="K603" s="246"/>
      <c r="L603" s="251"/>
      <c r="M603" s="252"/>
      <c r="N603" s="253"/>
      <c r="O603" s="253"/>
      <c r="P603" s="253"/>
      <c r="Q603" s="253"/>
      <c r="R603" s="253"/>
      <c r="S603" s="253"/>
      <c r="T603" s="254"/>
      <c r="U603" s="14"/>
      <c r="V603" s="14"/>
      <c r="W603" s="14"/>
      <c r="X603" s="14"/>
      <c r="Y603" s="14"/>
      <c r="Z603" s="14"/>
      <c r="AA603" s="14"/>
      <c r="AB603" s="14"/>
      <c r="AC603" s="14"/>
      <c r="AD603" s="14"/>
      <c r="AE603" s="14"/>
      <c r="AT603" s="255" t="s">
        <v>206</v>
      </c>
      <c r="AU603" s="255" t="s">
        <v>78</v>
      </c>
      <c r="AV603" s="14" t="s">
        <v>78</v>
      </c>
      <c r="AW603" s="14" t="s">
        <v>31</v>
      </c>
      <c r="AX603" s="14" t="s">
        <v>69</v>
      </c>
      <c r="AY603" s="255" t="s">
        <v>193</v>
      </c>
    </row>
    <row r="604" s="14" customFormat="1">
      <c r="A604" s="14"/>
      <c r="B604" s="245"/>
      <c r="C604" s="246"/>
      <c r="D604" s="228" t="s">
        <v>206</v>
      </c>
      <c r="E604" s="247" t="s">
        <v>19</v>
      </c>
      <c r="F604" s="248" t="s">
        <v>3104</v>
      </c>
      <c r="G604" s="246"/>
      <c r="H604" s="249">
        <v>5.0999999999999996</v>
      </c>
      <c r="I604" s="250"/>
      <c r="J604" s="246"/>
      <c r="K604" s="246"/>
      <c r="L604" s="251"/>
      <c r="M604" s="252"/>
      <c r="N604" s="253"/>
      <c r="O604" s="253"/>
      <c r="P604" s="253"/>
      <c r="Q604" s="253"/>
      <c r="R604" s="253"/>
      <c r="S604" s="253"/>
      <c r="T604" s="254"/>
      <c r="U604" s="14"/>
      <c r="V604" s="14"/>
      <c r="W604" s="14"/>
      <c r="X604" s="14"/>
      <c r="Y604" s="14"/>
      <c r="Z604" s="14"/>
      <c r="AA604" s="14"/>
      <c r="AB604" s="14"/>
      <c r="AC604" s="14"/>
      <c r="AD604" s="14"/>
      <c r="AE604" s="14"/>
      <c r="AT604" s="255" t="s">
        <v>206</v>
      </c>
      <c r="AU604" s="255" t="s">
        <v>78</v>
      </c>
      <c r="AV604" s="14" t="s">
        <v>78</v>
      </c>
      <c r="AW604" s="14" t="s">
        <v>31</v>
      </c>
      <c r="AX604" s="14" t="s">
        <v>69</v>
      </c>
      <c r="AY604" s="255" t="s">
        <v>193</v>
      </c>
    </row>
    <row r="605" s="14" customFormat="1">
      <c r="A605" s="14"/>
      <c r="B605" s="245"/>
      <c r="C605" s="246"/>
      <c r="D605" s="228" t="s">
        <v>206</v>
      </c>
      <c r="E605" s="247" t="s">
        <v>19</v>
      </c>
      <c r="F605" s="248" t="s">
        <v>3107</v>
      </c>
      <c r="G605" s="246"/>
      <c r="H605" s="249">
        <v>101.01000000000001</v>
      </c>
      <c r="I605" s="250"/>
      <c r="J605" s="246"/>
      <c r="K605" s="246"/>
      <c r="L605" s="251"/>
      <c r="M605" s="252"/>
      <c r="N605" s="253"/>
      <c r="O605" s="253"/>
      <c r="P605" s="253"/>
      <c r="Q605" s="253"/>
      <c r="R605" s="253"/>
      <c r="S605" s="253"/>
      <c r="T605" s="254"/>
      <c r="U605" s="14"/>
      <c r="V605" s="14"/>
      <c r="W605" s="14"/>
      <c r="X605" s="14"/>
      <c r="Y605" s="14"/>
      <c r="Z605" s="14"/>
      <c r="AA605" s="14"/>
      <c r="AB605" s="14"/>
      <c r="AC605" s="14"/>
      <c r="AD605" s="14"/>
      <c r="AE605" s="14"/>
      <c r="AT605" s="255" t="s">
        <v>206</v>
      </c>
      <c r="AU605" s="255" t="s">
        <v>78</v>
      </c>
      <c r="AV605" s="14" t="s">
        <v>78</v>
      </c>
      <c r="AW605" s="14" t="s">
        <v>31</v>
      </c>
      <c r="AX605" s="14" t="s">
        <v>69</v>
      </c>
      <c r="AY605" s="255" t="s">
        <v>193</v>
      </c>
    </row>
    <row r="606" s="14" customFormat="1">
      <c r="A606" s="14"/>
      <c r="B606" s="245"/>
      <c r="C606" s="246"/>
      <c r="D606" s="228" t="s">
        <v>206</v>
      </c>
      <c r="E606" s="247" t="s">
        <v>19</v>
      </c>
      <c r="F606" s="248" t="s">
        <v>3108</v>
      </c>
      <c r="G606" s="246"/>
      <c r="H606" s="249">
        <v>1.5700000000000001</v>
      </c>
      <c r="I606" s="250"/>
      <c r="J606" s="246"/>
      <c r="K606" s="246"/>
      <c r="L606" s="251"/>
      <c r="M606" s="252"/>
      <c r="N606" s="253"/>
      <c r="O606" s="253"/>
      <c r="P606" s="253"/>
      <c r="Q606" s="253"/>
      <c r="R606" s="253"/>
      <c r="S606" s="253"/>
      <c r="T606" s="254"/>
      <c r="U606" s="14"/>
      <c r="V606" s="14"/>
      <c r="W606" s="14"/>
      <c r="X606" s="14"/>
      <c r="Y606" s="14"/>
      <c r="Z606" s="14"/>
      <c r="AA606" s="14"/>
      <c r="AB606" s="14"/>
      <c r="AC606" s="14"/>
      <c r="AD606" s="14"/>
      <c r="AE606" s="14"/>
      <c r="AT606" s="255" t="s">
        <v>206</v>
      </c>
      <c r="AU606" s="255" t="s">
        <v>78</v>
      </c>
      <c r="AV606" s="14" t="s">
        <v>78</v>
      </c>
      <c r="AW606" s="14" t="s">
        <v>31</v>
      </c>
      <c r="AX606" s="14" t="s">
        <v>69</v>
      </c>
      <c r="AY606" s="255" t="s">
        <v>193</v>
      </c>
    </row>
    <row r="607" s="13" customFormat="1">
      <c r="A607" s="13"/>
      <c r="B607" s="235"/>
      <c r="C607" s="236"/>
      <c r="D607" s="228" t="s">
        <v>206</v>
      </c>
      <c r="E607" s="237" t="s">
        <v>19</v>
      </c>
      <c r="F607" s="238" t="s">
        <v>3087</v>
      </c>
      <c r="G607" s="236"/>
      <c r="H607" s="237" t="s">
        <v>19</v>
      </c>
      <c r="I607" s="239"/>
      <c r="J607" s="236"/>
      <c r="K607" s="236"/>
      <c r="L607" s="240"/>
      <c r="M607" s="241"/>
      <c r="N607" s="242"/>
      <c r="O607" s="242"/>
      <c r="P607" s="242"/>
      <c r="Q607" s="242"/>
      <c r="R607" s="242"/>
      <c r="S607" s="242"/>
      <c r="T607" s="243"/>
      <c r="U607" s="13"/>
      <c r="V607" s="13"/>
      <c r="W607" s="13"/>
      <c r="X607" s="13"/>
      <c r="Y607" s="13"/>
      <c r="Z607" s="13"/>
      <c r="AA607" s="13"/>
      <c r="AB607" s="13"/>
      <c r="AC607" s="13"/>
      <c r="AD607" s="13"/>
      <c r="AE607" s="13"/>
      <c r="AT607" s="244" t="s">
        <v>206</v>
      </c>
      <c r="AU607" s="244" t="s">
        <v>78</v>
      </c>
      <c r="AV607" s="13" t="s">
        <v>76</v>
      </c>
      <c r="AW607" s="13" t="s">
        <v>31</v>
      </c>
      <c r="AX607" s="13" t="s">
        <v>69</v>
      </c>
      <c r="AY607" s="244" t="s">
        <v>193</v>
      </c>
    </row>
    <row r="608" s="14" customFormat="1">
      <c r="A608" s="14"/>
      <c r="B608" s="245"/>
      <c r="C608" s="246"/>
      <c r="D608" s="228" t="s">
        <v>206</v>
      </c>
      <c r="E608" s="247" t="s">
        <v>19</v>
      </c>
      <c r="F608" s="248" t="s">
        <v>3109</v>
      </c>
      <c r="G608" s="246"/>
      <c r="H608" s="249">
        <v>11.199999999999999</v>
      </c>
      <c r="I608" s="250"/>
      <c r="J608" s="246"/>
      <c r="K608" s="246"/>
      <c r="L608" s="251"/>
      <c r="M608" s="252"/>
      <c r="N608" s="253"/>
      <c r="O608" s="253"/>
      <c r="P608" s="253"/>
      <c r="Q608" s="253"/>
      <c r="R608" s="253"/>
      <c r="S608" s="253"/>
      <c r="T608" s="254"/>
      <c r="U608" s="14"/>
      <c r="V608" s="14"/>
      <c r="W608" s="14"/>
      <c r="X608" s="14"/>
      <c r="Y608" s="14"/>
      <c r="Z608" s="14"/>
      <c r="AA608" s="14"/>
      <c r="AB608" s="14"/>
      <c r="AC608" s="14"/>
      <c r="AD608" s="14"/>
      <c r="AE608" s="14"/>
      <c r="AT608" s="255" t="s">
        <v>206</v>
      </c>
      <c r="AU608" s="255" t="s">
        <v>78</v>
      </c>
      <c r="AV608" s="14" t="s">
        <v>78</v>
      </c>
      <c r="AW608" s="14" t="s">
        <v>31</v>
      </c>
      <c r="AX608" s="14" t="s">
        <v>69</v>
      </c>
      <c r="AY608" s="255" t="s">
        <v>193</v>
      </c>
    </row>
    <row r="609" s="14" customFormat="1">
      <c r="A609" s="14"/>
      <c r="B609" s="245"/>
      <c r="C609" s="246"/>
      <c r="D609" s="228" t="s">
        <v>206</v>
      </c>
      <c r="E609" s="247" t="s">
        <v>19</v>
      </c>
      <c r="F609" s="248" t="s">
        <v>3110</v>
      </c>
      <c r="G609" s="246"/>
      <c r="H609" s="249">
        <v>3.8500000000000001</v>
      </c>
      <c r="I609" s="250"/>
      <c r="J609" s="246"/>
      <c r="K609" s="246"/>
      <c r="L609" s="251"/>
      <c r="M609" s="252"/>
      <c r="N609" s="253"/>
      <c r="O609" s="253"/>
      <c r="P609" s="253"/>
      <c r="Q609" s="253"/>
      <c r="R609" s="253"/>
      <c r="S609" s="253"/>
      <c r="T609" s="254"/>
      <c r="U609" s="14"/>
      <c r="V609" s="14"/>
      <c r="W609" s="14"/>
      <c r="X609" s="14"/>
      <c r="Y609" s="14"/>
      <c r="Z609" s="14"/>
      <c r="AA609" s="14"/>
      <c r="AB609" s="14"/>
      <c r="AC609" s="14"/>
      <c r="AD609" s="14"/>
      <c r="AE609" s="14"/>
      <c r="AT609" s="255" t="s">
        <v>206</v>
      </c>
      <c r="AU609" s="255" t="s">
        <v>78</v>
      </c>
      <c r="AV609" s="14" t="s">
        <v>78</v>
      </c>
      <c r="AW609" s="14" t="s">
        <v>31</v>
      </c>
      <c r="AX609" s="14" t="s">
        <v>69</v>
      </c>
      <c r="AY609" s="255" t="s">
        <v>193</v>
      </c>
    </row>
    <row r="610" s="15" customFormat="1">
      <c r="A610" s="15"/>
      <c r="B610" s="256"/>
      <c r="C610" s="257"/>
      <c r="D610" s="228" t="s">
        <v>206</v>
      </c>
      <c r="E610" s="258" t="s">
        <v>19</v>
      </c>
      <c r="F610" s="259" t="s">
        <v>218</v>
      </c>
      <c r="G610" s="257"/>
      <c r="H610" s="260">
        <v>1139.0060000000001</v>
      </c>
      <c r="I610" s="261"/>
      <c r="J610" s="257"/>
      <c r="K610" s="257"/>
      <c r="L610" s="262"/>
      <c r="M610" s="263"/>
      <c r="N610" s="264"/>
      <c r="O610" s="264"/>
      <c r="P610" s="264"/>
      <c r="Q610" s="264"/>
      <c r="R610" s="264"/>
      <c r="S610" s="264"/>
      <c r="T610" s="265"/>
      <c r="U610" s="15"/>
      <c r="V610" s="15"/>
      <c r="W610" s="15"/>
      <c r="X610" s="15"/>
      <c r="Y610" s="15"/>
      <c r="Z610" s="15"/>
      <c r="AA610" s="15"/>
      <c r="AB610" s="15"/>
      <c r="AC610" s="15"/>
      <c r="AD610" s="15"/>
      <c r="AE610" s="15"/>
      <c r="AT610" s="266" t="s">
        <v>206</v>
      </c>
      <c r="AU610" s="266" t="s">
        <v>78</v>
      </c>
      <c r="AV610" s="15" t="s">
        <v>200</v>
      </c>
      <c r="AW610" s="15" t="s">
        <v>31</v>
      </c>
      <c r="AX610" s="15" t="s">
        <v>76</v>
      </c>
      <c r="AY610" s="266" t="s">
        <v>193</v>
      </c>
    </row>
    <row r="611" s="2" customFormat="1" ht="16.5" customHeight="1">
      <c r="A611" s="41"/>
      <c r="B611" s="42"/>
      <c r="C611" s="215" t="s">
        <v>554</v>
      </c>
      <c r="D611" s="215" t="s">
        <v>195</v>
      </c>
      <c r="E611" s="216" t="s">
        <v>3111</v>
      </c>
      <c r="F611" s="217" t="s">
        <v>3112</v>
      </c>
      <c r="G611" s="218" t="s">
        <v>258</v>
      </c>
      <c r="H611" s="219">
        <v>1139.0060000000001</v>
      </c>
      <c r="I611" s="220"/>
      <c r="J611" s="221">
        <f>ROUND(I611*H611,2)</f>
        <v>0</v>
      </c>
      <c r="K611" s="217" t="s">
        <v>199</v>
      </c>
      <c r="L611" s="47"/>
      <c r="M611" s="222" t="s">
        <v>19</v>
      </c>
      <c r="N611" s="223" t="s">
        <v>40</v>
      </c>
      <c r="O611" s="87"/>
      <c r="P611" s="224">
        <f>O611*H611</f>
        <v>0</v>
      </c>
      <c r="Q611" s="224">
        <v>0</v>
      </c>
      <c r="R611" s="224">
        <f>Q611*H611</f>
        <v>0</v>
      </c>
      <c r="S611" s="224">
        <v>0</v>
      </c>
      <c r="T611" s="225">
        <f>S611*H611</f>
        <v>0</v>
      </c>
      <c r="U611" s="41"/>
      <c r="V611" s="41"/>
      <c r="W611" s="41"/>
      <c r="X611" s="41"/>
      <c r="Y611" s="41"/>
      <c r="Z611" s="41"/>
      <c r="AA611" s="41"/>
      <c r="AB611" s="41"/>
      <c r="AC611" s="41"/>
      <c r="AD611" s="41"/>
      <c r="AE611" s="41"/>
      <c r="AR611" s="226" t="s">
        <v>200</v>
      </c>
      <c r="AT611" s="226" t="s">
        <v>195</v>
      </c>
      <c r="AU611" s="226" t="s">
        <v>78</v>
      </c>
      <c r="AY611" s="20" t="s">
        <v>193</v>
      </c>
      <c r="BE611" s="227">
        <f>IF(N611="základní",J611,0)</f>
        <v>0</v>
      </c>
      <c r="BF611" s="227">
        <f>IF(N611="snížená",J611,0)</f>
        <v>0</v>
      </c>
      <c r="BG611" s="227">
        <f>IF(N611="zákl. přenesená",J611,0)</f>
        <v>0</v>
      </c>
      <c r="BH611" s="227">
        <f>IF(N611="sníž. přenesená",J611,0)</f>
        <v>0</v>
      </c>
      <c r="BI611" s="227">
        <f>IF(N611="nulová",J611,0)</f>
        <v>0</v>
      </c>
      <c r="BJ611" s="20" t="s">
        <v>76</v>
      </c>
      <c r="BK611" s="227">
        <f>ROUND(I611*H611,2)</f>
        <v>0</v>
      </c>
      <c r="BL611" s="20" t="s">
        <v>200</v>
      </c>
      <c r="BM611" s="226" t="s">
        <v>3113</v>
      </c>
    </row>
    <row r="612" s="2" customFormat="1">
      <c r="A612" s="41"/>
      <c r="B612" s="42"/>
      <c r="C612" s="43"/>
      <c r="D612" s="228" t="s">
        <v>202</v>
      </c>
      <c r="E612" s="43"/>
      <c r="F612" s="229" t="s">
        <v>3114</v>
      </c>
      <c r="G612" s="43"/>
      <c r="H612" s="43"/>
      <c r="I612" s="230"/>
      <c r="J612" s="43"/>
      <c r="K612" s="43"/>
      <c r="L612" s="47"/>
      <c r="M612" s="231"/>
      <c r="N612" s="232"/>
      <c r="O612" s="87"/>
      <c r="P612" s="87"/>
      <c r="Q612" s="87"/>
      <c r="R612" s="87"/>
      <c r="S612" s="87"/>
      <c r="T612" s="88"/>
      <c r="U612" s="41"/>
      <c r="V612" s="41"/>
      <c r="W612" s="41"/>
      <c r="X612" s="41"/>
      <c r="Y612" s="41"/>
      <c r="Z612" s="41"/>
      <c r="AA612" s="41"/>
      <c r="AB612" s="41"/>
      <c r="AC612" s="41"/>
      <c r="AD612" s="41"/>
      <c r="AE612" s="41"/>
      <c r="AT612" s="20" t="s">
        <v>202</v>
      </c>
      <c r="AU612" s="20" t="s">
        <v>78</v>
      </c>
    </row>
    <row r="613" s="2" customFormat="1">
      <c r="A613" s="41"/>
      <c r="B613" s="42"/>
      <c r="C613" s="43"/>
      <c r="D613" s="233" t="s">
        <v>204</v>
      </c>
      <c r="E613" s="43"/>
      <c r="F613" s="234" t="s">
        <v>3115</v>
      </c>
      <c r="G613" s="43"/>
      <c r="H613" s="43"/>
      <c r="I613" s="230"/>
      <c r="J613" s="43"/>
      <c r="K613" s="43"/>
      <c r="L613" s="47"/>
      <c r="M613" s="231"/>
      <c r="N613" s="232"/>
      <c r="O613" s="87"/>
      <c r="P613" s="87"/>
      <c r="Q613" s="87"/>
      <c r="R613" s="87"/>
      <c r="S613" s="87"/>
      <c r="T613" s="88"/>
      <c r="U613" s="41"/>
      <c r="V613" s="41"/>
      <c r="W613" s="41"/>
      <c r="X613" s="41"/>
      <c r="Y613" s="41"/>
      <c r="Z613" s="41"/>
      <c r="AA613" s="41"/>
      <c r="AB613" s="41"/>
      <c r="AC613" s="41"/>
      <c r="AD613" s="41"/>
      <c r="AE613" s="41"/>
      <c r="AT613" s="20" t="s">
        <v>204</v>
      </c>
      <c r="AU613" s="20" t="s">
        <v>78</v>
      </c>
    </row>
    <row r="614" s="2" customFormat="1" ht="16.5" customHeight="1">
      <c r="A614" s="41"/>
      <c r="B614" s="42"/>
      <c r="C614" s="215" t="s">
        <v>561</v>
      </c>
      <c r="D614" s="215" t="s">
        <v>195</v>
      </c>
      <c r="E614" s="216" t="s">
        <v>3116</v>
      </c>
      <c r="F614" s="217" t="s">
        <v>3117</v>
      </c>
      <c r="G614" s="218" t="s">
        <v>258</v>
      </c>
      <c r="H614" s="219">
        <v>7.4000000000000004</v>
      </c>
      <c r="I614" s="220"/>
      <c r="J614" s="221">
        <f>ROUND(I614*H614,2)</f>
        <v>0</v>
      </c>
      <c r="K614" s="217" t="s">
        <v>19</v>
      </c>
      <c r="L614" s="47"/>
      <c r="M614" s="222" t="s">
        <v>19</v>
      </c>
      <c r="N614" s="223" t="s">
        <v>40</v>
      </c>
      <c r="O614" s="87"/>
      <c r="P614" s="224">
        <f>O614*H614</f>
        <v>0</v>
      </c>
      <c r="Q614" s="224">
        <v>0</v>
      </c>
      <c r="R614" s="224">
        <f>Q614*H614</f>
        <v>0</v>
      </c>
      <c r="S614" s="224">
        <v>0</v>
      </c>
      <c r="T614" s="225">
        <f>S614*H614</f>
        <v>0</v>
      </c>
      <c r="U614" s="41"/>
      <c r="V614" s="41"/>
      <c r="W614" s="41"/>
      <c r="X614" s="41"/>
      <c r="Y614" s="41"/>
      <c r="Z614" s="41"/>
      <c r="AA614" s="41"/>
      <c r="AB614" s="41"/>
      <c r="AC614" s="41"/>
      <c r="AD614" s="41"/>
      <c r="AE614" s="41"/>
      <c r="AR614" s="226" t="s">
        <v>200</v>
      </c>
      <c r="AT614" s="226" t="s">
        <v>195</v>
      </c>
      <c r="AU614" s="226" t="s">
        <v>78</v>
      </c>
      <c r="AY614" s="20" t="s">
        <v>193</v>
      </c>
      <c r="BE614" s="227">
        <f>IF(N614="základní",J614,0)</f>
        <v>0</v>
      </c>
      <c r="BF614" s="227">
        <f>IF(N614="snížená",J614,0)</f>
        <v>0</v>
      </c>
      <c r="BG614" s="227">
        <f>IF(N614="zákl. přenesená",J614,0)</f>
        <v>0</v>
      </c>
      <c r="BH614" s="227">
        <f>IF(N614="sníž. přenesená",J614,0)</f>
        <v>0</v>
      </c>
      <c r="BI614" s="227">
        <f>IF(N614="nulová",J614,0)</f>
        <v>0</v>
      </c>
      <c r="BJ614" s="20" t="s">
        <v>76</v>
      </c>
      <c r="BK614" s="227">
        <f>ROUND(I614*H614,2)</f>
        <v>0</v>
      </c>
      <c r="BL614" s="20" t="s">
        <v>200</v>
      </c>
      <c r="BM614" s="226" t="s">
        <v>3118</v>
      </c>
    </row>
    <row r="615" s="2" customFormat="1">
      <c r="A615" s="41"/>
      <c r="B615" s="42"/>
      <c r="C615" s="43"/>
      <c r="D615" s="228" t="s">
        <v>202</v>
      </c>
      <c r="E615" s="43"/>
      <c r="F615" s="229" t="s">
        <v>3119</v>
      </c>
      <c r="G615" s="43"/>
      <c r="H615" s="43"/>
      <c r="I615" s="230"/>
      <c r="J615" s="43"/>
      <c r="K615" s="43"/>
      <c r="L615" s="47"/>
      <c r="M615" s="231"/>
      <c r="N615" s="232"/>
      <c r="O615" s="87"/>
      <c r="P615" s="87"/>
      <c r="Q615" s="87"/>
      <c r="R615" s="87"/>
      <c r="S615" s="87"/>
      <c r="T615" s="88"/>
      <c r="U615" s="41"/>
      <c r="V615" s="41"/>
      <c r="W615" s="41"/>
      <c r="X615" s="41"/>
      <c r="Y615" s="41"/>
      <c r="Z615" s="41"/>
      <c r="AA615" s="41"/>
      <c r="AB615" s="41"/>
      <c r="AC615" s="41"/>
      <c r="AD615" s="41"/>
      <c r="AE615" s="41"/>
      <c r="AT615" s="20" t="s">
        <v>202</v>
      </c>
      <c r="AU615" s="20" t="s">
        <v>78</v>
      </c>
    </row>
    <row r="616" s="13" customFormat="1">
      <c r="A616" s="13"/>
      <c r="B616" s="235"/>
      <c r="C616" s="236"/>
      <c r="D616" s="228" t="s">
        <v>206</v>
      </c>
      <c r="E616" s="237" t="s">
        <v>19</v>
      </c>
      <c r="F616" s="238" t="s">
        <v>279</v>
      </c>
      <c r="G616" s="236"/>
      <c r="H616" s="237" t="s">
        <v>19</v>
      </c>
      <c r="I616" s="239"/>
      <c r="J616" s="236"/>
      <c r="K616" s="236"/>
      <c r="L616" s="240"/>
      <c r="M616" s="241"/>
      <c r="N616" s="242"/>
      <c r="O616" s="242"/>
      <c r="P616" s="242"/>
      <c r="Q616" s="242"/>
      <c r="R616" s="242"/>
      <c r="S616" s="242"/>
      <c r="T616" s="243"/>
      <c r="U616" s="13"/>
      <c r="V616" s="13"/>
      <c r="W616" s="13"/>
      <c r="X616" s="13"/>
      <c r="Y616" s="13"/>
      <c r="Z616" s="13"/>
      <c r="AA616" s="13"/>
      <c r="AB616" s="13"/>
      <c r="AC616" s="13"/>
      <c r="AD616" s="13"/>
      <c r="AE616" s="13"/>
      <c r="AT616" s="244" t="s">
        <v>206</v>
      </c>
      <c r="AU616" s="244" t="s">
        <v>78</v>
      </c>
      <c r="AV616" s="13" t="s">
        <v>76</v>
      </c>
      <c r="AW616" s="13" t="s">
        <v>31</v>
      </c>
      <c r="AX616" s="13" t="s">
        <v>69</v>
      </c>
      <c r="AY616" s="244" t="s">
        <v>193</v>
      </c>
    </row>
    <row r="617" s="13" customFormat="1">
      <c r="A617" s="13"/>
      <c r="B617" s="235"/>
      <c r="C617" s="236"/>
      <c r="D617" s="228" t="s">
        <v>206</v>
      </c>
      <c r="E617" s="237" t="s">
        <v>19</v>
      </c>
      <c r="F617" s="238" t="s">
        <v>3084</v>
      </c>
      <c r="G617" s="236"/>
      <c r="H617" s="237" t="s">
        <v>19</v>
      </c>
      <c r="I617" s="239"/>
      <c r="J617" s="236"/>
      <c r="K617" s="236"/>
      <c r="L617" s="240"/>
      <c r="M617" s="241"/>
      <c r="N617" s="242"/>
      <c r="O617" s="242"/>
      <c r="P617" s="242"/>
      <c r="Q617" s="242"/>
      <c r="R617" s="242"/>
      <c r="S617" s="242"/>
      <c r="T617" s="243"/>
      <c r="U617" s="13"/>
      <c r="V617" s="13"/>
      <c r="W617" s="13"/>
      <c r="X617" s="13"/>
      <c r="Y617" s="13"/>
      <c r="Z617" s="13"/>
      <c r="AA617" s="13"/>
      <c r="AB617" s="13"/>
      <c r="AC617" s="13"/>
      <c r="AD617" s="13"/>
      <c r="AE617" s="13"/>
      <c r="AT617" s="244" t="s">
        <v>206</v>
      </c>
      <c r="AU617" s="244" t="s">
        <v>78</v>
      </c>
      <c r="AV617" s="13" t="s">
        <v>76</v>
      </c>
      <c r="AW617" s="13" t="s">
        <v>31</v>
      </c>
      <c r="AX617" s="13" t="s">
        <v>69</v>
      </c>
      <c r="AY617" s="244" t="s">
        <v>193</v>
      </c>
    </row>
    <row r="618" s="14" customFormat="1">
      <c r="A618" s="14"/>
      <c r="B618" s="245"/>
      <c r="C618" s="246"/>
      <c r="D618" s="228" t="s">
        <v>206</v>
      </c>
      <c r="E618" s="247" t="s">
        <v>19</v>
      </c>
      <c r="F618" s="248" t="s">
        <v>3120</v>
      </c>
      <c r="G618" s="246"/>
      <c r="H618" s="249">
        <v>7.4000000000000004</v>
      </c>
      <c r="I618" s="250"/>
      <c r="J618" s="246"/>
      <c r="K618" s="246"/>
      <c r="L618" s="251"/>
      <c r="M618" s="252"/>
      <c r="N618" s="253"/>
      <c r="O618" s="253"/>
      <c r="P618" s="253"/>
      <c r="Q618" s="253"/>
      <c r="R618" s="253"/>
      <c r="S618" s="253"/>
      <c r="T618" s="254"/>
      <c r="U618" s="14"/>
      <c r="V618" s="14"/>
      <c r="W618" s="14"/>
      <c r="X618" s="14"/>
      <c r="Y618" s="14"/>
      <c r="Z618" s="14"/>
      <c r="AA618" s="14"/>
      <c r="AB618" s="14"/>
      <c r="AC618" s="14"/>
      <c r="AD618" s="14"/>
      <c r="AE618" s="14"/>
      <c r="AT618" s="255" t="s">
        <v>206</v>
      </c>
      <c r="AU618" s="255" t="s">
        <v>78</v>
      </c>
      <c r="AV618" s="14" t="s">
        <v>78</v>
      </c>
      <c r="AW618" s="14" t="s">
        <v>31</v>
      </c>
      <c r="AX618" s="14" t="s">
        <v>76</v>
      </c>
      <c r="AY618" s="255" t="s">
        <v>193</v>
      </c>
    </row>
    <row r="619" s="2" customFormat="1" ht="16.5" customHeight="1">
      <c r="A619" s="41"/>
      <c r="B619" s="42"/>
      <c r="C619" s="215" t="s">
        <v>568</v>
      </c>
      <c r="D619" s="215" t="s">
        <v>195</v>
      </c>
      <c r="E619" s="216" t="s">
        <v>3121</v>
      </c>
      <c r="F619" s="217" t="s">
        <v>3122</v>
      </c>
      <c r="G619" s="218" t="s">
        <v>326</v>
      </c>
      <c r="H619" s="219">
        <v>4</v>
      </c>
      <c r="I619" s="220"/>
      <c r="J619" s="221">
        <f>ROUND(I619*H619,2)</f>
        <v>0</v>
      </c>
      <c r="K619" s="217" t="s">
        <v>19</v>
      </c>
      <c r="L619" s="47"/>
      <c r="M619" s="222" t="s">
        <v>19</v>
      </c>
      <c r="N619" s="223" t="s">
        <v>40</v>
      </c>
      <c r="O619" s="87"/>
      <c r="P619" s="224">
        <f>O619*H619</f>
        <v>0</v>
      </c>
      <c r="Q619" s="224">
        <v>0</v>
      </c>
      <c r="R619" s="224">
        <f>Q619*H619</f>
        <v>0</v>
      </c>
      <c r="S619" s="224">
        <v>0</v>
      </c>
      <c r="T619" s="225">
        <f>S619*H619</f>
        <v>0</v>
      </c>
      <c r="U619" s="41"/>
      <c r="V619" s="41"/>
      <c r="W619" s="41"/>
      <c r="X619" s="41"/>
      <c r="Y619" s="41"/>
      <c r="Z619" s="41"/>
      <c r="AA619" s="41"/>
      <c r="AB619" s="41"/>
      <c r="AC619" s="41"/>
      <c r="AD619" s="41"/>
      <c r="AE619" s="41"/>
      <c r="AR619" s="226" t="s">
        <v>200</v>
      </c>
      <c r="AT619" s="226" t="s">
        <v>195</v>
      </c>
      <c r="AU619" s="226" t="s">
        <v>78</v>
      </c>
      <c r="AY619" s="20" t="s">
        <v>193</v>
      </c>
      <c r="BE619" s="227">
        <f>IF(N619="základní",J619,0)</f>
        <v>0</v>
      </c>
      <c r="BF619" s="227">
        <f>IF(N619="snížená",J619,0)</f>
        <v>0</v>
      </c>
      <c r="BG619" s="227">
        <f>IF(N619="zákl. přenesená",J619,0)</f>
        <v>0</v>
      </c>
      <c r="BH619" s="227">
        <f>IF(N619="sníž. přenesená",J619,0)</f>
        <v>0</v>
      </c>
      <c r="BI619" s="227">
        <f>IF(N619="nulová",J619,0)</f>
        <v>0</v>
      </c>
      <c r="BJ619" s="20" t="s">
        <v>76</v>
      </c>
      <c r="BK619" s="227">
        <f>ROUND(I619*H619,2)</f>
        <v>0</v>
      </c>
      <c r="BL619" s="20" t="s">
        <v>200</v>
      </c>
      <c r="BM619" s="226" t="s">
        <v>3123</v>
      </c>
    </row>
    <row r="620" s="2" customFormat="1">
      <c r="A620" s="41"/>
      <c r="B620" s="42"/>
      <c r="C620" s="43"/>
      <c r="D620" s="228" t="s">
        <v>202</v>
      </c>
      <c r="E620" s="43"/>
      <c r="F620" s="229" t="s">
        <v>3122</v>
      </c>
      <c r="G620" s="43"/>
      <c r="H620" s="43"/>
      <c r="I620" s="230"/>
      <c r="J620" s="43"/>
      <c r="K620" s="43"/>
      <c r="L620" s="47"/>
      <c r="M620" s="231"/>
      <c r="N620" s="232"/>
      <c r="O620" s="87"/>
      <c r="P620" s="87"/>
      <c r="Q620" s="87"/>
      <c r="R620" s="87"/>
      <c r="S620" s="87"/>
      <c r="T620" s="88"/>
      <c r="U620" s="41"/>
      <c r="V620" s="41"/>
      <c r="W620" s="41"/>
      <c r="X620" s="41"/>
      <c r="Y620" s="41"/>
      <c r="Z620" s="41"/>
      <c r="AA620" s="41"/>
      <c r="AB620" s="41"/>
      <c r="AC620" s="41"/>
      <c r="AD620" s="41"/>
      <c r="AE620" s="41"/>
      <c r="AT620" s="20" t="s">
        <v>202</v>
      </c>
      <c r="AU620" s="20" t="s">
        <v>78</v>
      </c>
    </row>
    <row r="621" s="13" customFormat="1">
      <c r="A621" s="13"/>
      <c r="B621" s="235"/>
      <c r="C621" s="236"/>
      <c r="D621" s="228" t="s">
        <v>206</v>
      </c>
      <c r="E621" s="237" t="s">
        <v>19</v>
      </c>
      <c r="F621" s="238" t="s">
        <v>279</v>
      </c>
      <c r="G621" s="236"/>
      <c r="H621" s="237" t="s">
        <v>19</v>
      </c>
      <c r="I621" s="239"/>
      <c r="J621" s="236"/>
      <c r="K621" s="236"/>
      <c r="L621" s="240"/>
      <c r="M621" s="241"/>
      <c r="N621" s="242"/>
      <c r="O621" s="242"/>
      <c r="P621" s="242"/>
      <c r="Q621" s="242"/>
      <c r="R621" s="242"/>
      <c r="S621" s="242"/>
      <c r="T621" s="243"/>
      <c r="U621" s="13"/>
      <c r="V621" s="13"/>
      <c r="W621" s="13"/>
      <c r="X621" s="13"/>
      <c r="Y621" s="13"/>
      <c r="Z621" s="13"/>
      <c r="AA621" s="13"/>
      <c r="AB621" s="13"/>
      <c r="AC621" s="13"/>
      <c r="AD621" s="13"/>
      <c r="AE621" s="13"/>
      <c r="AT621" s="244" t="s">
        <v>206</v>
      </c>
      <c r="AU621" s="244" t="s">
        <v>78</v>
      </c>
      <c r="AV621" s="13" t="s">
        <v>76</v>
      </c>
      <c r="AW621" s="13" t="s">
        <v>31</v>
      </c>
      <c r="AX621" s="13" t="s">
        <v>69</v>
      </c>
      <c r="AY621" s="244" t="s">
        <v>193</v>
      </c>
    </row>
    <row r="622" s="14" customFormat="1">
      <c r="A622" s="14"/>
      <c r="B622" s="245"/>
      <c r="C622" s="246"/>
      <c r="D622" s="228" t="s">
        <v>206</v>
      </c>
      <c r="E622" s="247" t="s">
        <v>19</v>
      </c>
      <c r="F622" s="248" t="s">
        <v>200</v>
      </c>
      <c r="G622" s="246"/>
      <c r="H622" s="249">
        <v>4</v>
      </c>
      <c r="I622" s="250"/>
      <c r="J622" s="246"/>
      <c r="K622" s="246"/>
      <c r="L622" s="251"/>
      <c r="M622" s="252"/>
      <c r="N622" s="253"/>
      <c r="O622" s="253"/>
      <c r="P622" s="253"/>
      <c r="Q622" s="253"/>
      <c r="R622" s="253"/>
      <c r="S622" s="253"/>
      <c r="T622" s="254"/>
      <c r="U622" s="14"/>
      <c r="V622" s="14"/>
      <c r="W622" s="14"/>
      <c r="X622" s="14"/>
      <c r="Y622" s="14"/>
      <c r="Z622" s="14"/>
      <c r="AA622" s="14"/>
      <c r="AB622" s="14"/>
      <c r="AC622" s="14"/>
      <c r="AD622" s="14"/>
      <c r="AE622" s="14"/>
      <c r="AT622" s="255" t="s">
        <v>206</v>
      </c>
      <c r="AU622" s="255" t="s">
        <v>78</v>
      </c>
      <c r="AV622" s="14" t="s">
        <v>78</v>
      </c>
      <c r="AW622" s="14" t="s">
        <v>31</v>
      </c>
      <c r="AX622" s="14" t="s">
        <v>76</v>
      </c>
      <c r="AY622" s="255" t="s">
        <v>193</v>
      </c>
    </row>
    <row r="623" s="2" customFormat="1" ht="16.5" customHeight="1">
      <c r="A623" s="41"/>
      <c r="B623" s="42"/>
      <c r="C623" s="215" t="s">
        <v>577</v>
      </c>
      <c r="D623" s="215" t="s">
        <v>195</v>
      </c>
      <c r="E623" s="216" t="s">
        <v>3124</v>
      </c>
      <c r="F623" s="217" t="s">
        <v>3125</v>
      </c>
      <c r="G623" s="218" t="s">
        <v>326</v>
      </c>
      <c r="H623" s="219">
        <v>3</v>
      </c>
      <c r="I623" s="220"/>
      <c r="J623" s="221">
        <f>ROUND(I623*H623,2)</f>
        <v>0</v>
      </c>
      <c r="K623" s="217" t="s">
        <v>19</v>
      </c>
      <c r="L623" s="47"/>
      <c r="M623" s="222" t="s">
        <v>19</v>
      </c>
      <c r="N623" s="223" t="s">
        <v>40</v>
      </c>
      <c r="O623" s="87"/>
      <c r="P623" s="224">
        <f>O623*H623</f>
        <v>0</v>
      </c>
      <c r="Q623" s="224">
        <v>0</v>
      </c>
      <c r="R623" s="224">
        <f>Q623*H623</f>
        <v>0</v>
      </c>
      <c r="S623" s="224">
        <v>0</v>
      </c>
      <c r="T623" s="225">
        <f>S623*H623</f>
        <v>0</v>
      </c>
      <c r="U623" s="41"/>
      <c r="V623" s="41"/>
      <c r="W623" s="41"/>
      <c r="X623" s="41"/>
      <c r="Y623" s="41"/>
      <c r="Z623" s="41"/>
      <c r="AA623" s="41"/>
      <c r="AB623" s="41"/>
      <c r="AC623" s="41"/>
      <c r="AD623" s="41"/>
      <c r="AE623" s="41"/>
      <c r="AR623" s="226" t="s">
        <v>200</v>
      </c>
      <c r="AT623" s="226" t="s">
        <v>195</v>
      </c>
      <c r="AU623" s="226" t="s">
        <v>78</v>
      </c>
      <c r="AY623" s="20" t="s">
        <v>193</v>
      </c>
      <c r="BE623" s="227">
        <f>IF(N623="základní",J623,0)</f>
        <v>0</v>
      </c>
      <c r="BF623" s="227">
        <f>IF(N623="snížená",J623,0)</f>
        <v>0</v>
      </c>
      <c r="BG623" s="227">
        <f>IF(N623="zákl. přenesená",J623,0)</f>
        <v>0</v>
      </c>
      <c r="BH623" s="227">
        <f>IF(N623="sníž. přenesená",J623,0)</f>
        <v>0</v>
      </c>
      <c r="BI623" s="227">
        <f>IF(N623="nulová",J623,0)</f>
        <v>0</v>
      </c>
      <c r="BJ623" s="20" t="s">
        <v>76</v>
      </c>
      <c r="BK623" s="227">
        <f>ROUND(I623*H623,2)</f>
        <v>0</v>
      </c>
      <c r="BL623" s="20" t="s">
        <v>200</v>
      </c>
      <c r="BM623" s="226" t="s">
        <v>3126</v>
      </c>
    </row>
    <row r="624" s="2" customFormat="1">
      <c r="A624" s="41"/>
      <c r="B624" s="42"/>
      <c r="C624" s="43"/>
      <c r="D624" s="228" t="s">
        <v>202</v>
      </c>
      <c r="E624" s="43"/>
      <c r="F624" s="229" t="s">
        <v>3125</v>
      </c>
      <c r="G624" s="43"/>
      <c r="H624" s="43"/>
      <c r="I624" s="230"/>
      <c r="J624" s="43"/>
      <c r="K624" s="43"/>
      <c r="L624" s="47"/>
      <c r="M624" s="231"/>
      <c r="N624" s="232"/>
      <c r="O624" s="87"/>
      <c r="P624" s="87"/>
      <c r="Q624" s="87"/>
      <c r="R624" s="87"/>
      <c r="S624" s="87"/>
      <c r="T624" s="88"/>
      <c r="U624" s="41"/>
      <c r="V624" s="41"/>
      <c r="W624" s="41"/>
      <c r="X624" s="41"/>
      <c r="Y624" s="41"/>
      <c r="Z624" s="41"/>
      <c r="AA624" s="41"/>
      <c r="AB624" s="41"/>
      <c r="AC624" s="41"/>
      <c r="AD624" s="41"/>
      <c r="AE624" s="41"/>
      <c r="AT624" s="20" t="s">
        <v>202</v>
      </c>
      <c r="AU624" s="20" t="s">
        <v>78</v>
      </c>
    </row>
    <row r="625" s="13" customFormat="1">
      <c r="A625" s="13"/>
      <c r="B625" s="235"/>
      <c r="C625" s="236"/>
      <c r="D625" s="228" t="s">
        <v>206</v>
      </c>
      <c r="E625" s="237" t="s">
        <v>19</v>
      </c>
      <c r="F625" s="238" t="s">
        <v>279</v>
      </c>
      <c r="G625" s="236"/>
      <c r="H625" s="237" t="s">
        <v>19</v>
      </c>
      <c r="I625" s="239"/>
      <c r="J625" s="236"/>
      <c r="K625" s="236"/>
      <c r="L625" s="240"/>
      <c r="M625" s="241"/>
      <c r="N625" s="242"/>
      <c r="O625" s="242"/>
      <c r="P625" s="242"/>
      <c r="Q625" s="242"/>
      <c r="R625" s="242"/>
      <c r="S625" s="242"/>
      <c r="T625" s="243"/>
      <c r="U625" s="13"/>
      <c r="V625" s="13"/>
      <c r="W625" s="13"/>
      <c r="X625" s="13"/>
      <c r="Y625" s="13"/>
      <c r="Z625" s="13"/>
      <c r="AA625" s="13"/>
      <c r="AB625" s="13"/>
      <c r="AC625" s="13"/>
      <c r="AD625" s="13"/>
      <c r="AE625" s="13"/>
      <c r="AT625" s="244" t="s">
        <v>206</v>
      </c>
      <c r="AU625" s="244" t="s">
        <v>78</v>
      </c>
      <c r="AV625" s="13" t="s">
        <v>76</v>
      </c>
      <c r="AW625" s="13" t="s">
        <v>31</v>
      </c>
      <c r="AX625" s="13" t="s">
        <v>69</v>
      </c>
      <c r="AY625" s="244" t="s">
        <v>193</v>
      </c>
    </row>
    <row r="626" s="14" customFormat="1">
      <c r="A626" s="14"/>
      <c r="B626" s="245"/>
      <c r="C626" s="246"/>
      <c r="D626" s="228" t="s">
        <v>206</v>
      </c>
      <c r="E626" s="247" t="s">
        <v>19</v>
      </c>
      <c r="F626" s="248" t="s">
        <v>219</v>
      </c>
      <c r="G626" s="246"/>
      <c r="H626" s="249">
        <v>3</v>
      </c>
      <c r="I626" s="250"/>
      <c r="J626" s="246"/>
      <c r="K626" s="246"/>
      <c r="L626" s="251"/>
      <c r="M626" s="252"/>
      <c r="N626" s="253"/>
      <c r="O626" s="253"/>
      <c r="P626" s="253"/>
      <c r="Q626" s="253"/>
      <c r="R626" s="253"/>
      <c r="S626" s="253"/>
      <c r="T626" s="254"/>
      <c r="U626" s="14"/>
      <c r="V626" s="14"/>
      <c r="W626" s="14"/>
      <c r="X626" s="14"/>
      <c r="Y626" s="14"/>
      <c r="Z626" s="14"/>
      <c r="AA626" s="14"/>
      <c r="AB626" s="14"/>
      <c r="AC626" s="14"/>
      <c r="AD626" s="14"/>
      <c r="AE626" s="14"/>
      <c r="AT626" s="255" t="s">
        <v>206</v>
      </c>
      <c r="AU626" s="255" t="s">
        <v>78</v>
      </c>
      <c r="AV626" s="14" t="s">
        <v>78</v>
      </c>
      <c r="AW626" s="14" t="s">
        <v>31</v>
      </c>
      <c r="AX626" s="14" t="s">
        <v>76</v>
      </c>
      <c r="AY626" s="255" t="s">
        <v>193</v>
      </c>
    </row>
    <row r="627" s="2" customFormat="1" ht="16.5" customHeight="1">
      <c r="A627" s="41"/>
      <c r="B627" s="42"/>
      <c r="C627" s="215" t="s">
        <v>584</v>
      </c>
      <c r="D627" s="215" t="s">
        <v>195</v>
      </c>
      <c r="E627" s="216" t="s">
        <v>3127</v>
      </c>
      <c r="F627" s="217" t="s">
        <v>3128</v>
      </c>
      <c r="G627" s="218" t="s">
        <v>326</v>
      </c>
      <c r="H627" s="219">
        <v>1</v>
      </c>
      <c r="I627" s="220"/>
      <c r="J627" s="221">
        <f>ROUND(I627*H627,2)</f>
        <v>0</v>
      </c>
      <c r="K627" s="217" t="s">
        <v>19</v>
      </c>
      <c r="L627" s="47"/>
      <c r="M627" s="222" t="s">
        <v>19</v>
      </c>
      <c r="N627" s="223" t="s">
        <v>40</v>
      </c>
      <c r="O627" s="87"/>
      <c r="P627" s="224">
        <f>O627*H627</f>
        <v>0</v>
      </c>
      <c r="Q627" s="224">
        <v>0</v>
      </c>
      <c r="R627" s="224">
        <f>Q627*H627</f>
        <v>0</v>
      </c>
      <c r="S627" s="224">
        <v>0</v>
      </c>
      <c r="T627" s="225">
        <f>S627*H627</f>
        <v>0</v>
      </c>
      <c r="U627" s="41"/>
      <c r="V627" s="41"/>
      <c r="W627" s="41"/>
      <c r="X627" s="41"/>
      <c r="Y627" s="41"/>
      <c r="Z627" s="41"/>
      <c r="AA627" s="41"/>
      <c r="AB627" s="41"/>
      <c r="AC627" s="41"/>
      <c r="AD627" s="41"/>
      <c r="AE627" s="41"/>
      <c r="AR627" s="226" t="s">
        <v>200</v>
      </c>
      <c r="AT627" s="226" t="s">
        <v>195</v>
      </c>
      <c r="AU627" s="226" t="s">
        <v>78</v>
      </c>
      <c r="AY627" s="20" t="s">
        <v>193</v>
      </c>
      <c r="BE627" s="227">
        <f>IF(N627="základní",J627,0)</f>
        <v>0</v>
      </c>
      <c r="BF627" s="227">
        <f>IF(N627="snížená",J627,0)</f>
        <v>0</v>
      </c>
      <c r="BG627" s="227">
        <f>IF(N627="zákl. přenesená",J627,0)</f>
        <v>0</v>
      </c>
      <c r="BH627" s="227">
        <f>IF(N627="sníž. přenesená",J627,0)</f>
        <v>0</v>
      </c>
      <c r="BI627" s="227">
        <f>IF(N627="nulová",J627,0)</f>
        <v>0</v>
      </c>
      <c r="BJ627" s="20" t="s">
        <v>76</v>
      </c>
      <c r="BK627" s="227">
        <f>ROUND(I627*H627,2)</f>
        <v>0</v>
      </c>
      <c r="BL627" s="20" t="s">
        <v>200</v>
      </c>
      <c r="BM627" s="226" t="s">
        <v>3129</v>
      </c>
    </row>
    <row r="628" s="2" customFormat="1">
      <c r="A628" s="41"/>
      <c r="B628" s="42"/>
      <c r="C628" s="43"/>
      <c r="D628" s="228" t="s">
        <v>202</v>
      </c>
      <c r="E628" s="43"/>
      <c r="F628" s="229" t="s">
        <v>3128</v>
      </c>
      <c r="G628" s="43"/>
      <c r="H628" s="43"/>
      <c r="I628" s="230"/>
      <c r="J628" s="43"/>
      <c r="K628" s="43"/>
      <c r="L628" s="47"/>
      <c r="M628" s="231"/>
      <c r="N628" s="232"/>
      <c r="O628" s="87"/>
      <c r="P628" s="87"/>
      <c r="Q628" s="87"/>
      <c r="R628" s="87"/>
      <c r="S628" s="87"/>
      <c r="T628" s="88"/>
      <c r="U628" s="41"/>
      <c r="V628" s="41"/>
      <c r="W628" s="41"/>
      <c r="X628" s="41"/>
      <c r="Y628" s="41"/>
      <c r="Z628" s="41"/>
      <c r="AA628" s="41"/>
      <c r="AB628" s="41"/>
      <c r="AC628" s="41"/>
      <c r="AD628" s="41"/>
      <c r="AE628" s="41"/>
      <c r="AT628" s="20" t="s">
        <v>202</v>
      </c>
      <c r="AU628" s="20" t="s">
        <v>78</v>
      </c>
    </row>
    <row r="629" s="13" customFormat="1">
      <c r="A629" s="13"/>
      <c r="B629" s="235"/>
      <c r="C629" s="236"/>
      <c r="D629" s="228" t="s">
        <v>206</v>
      </c>
      <c r="E629" s="237" t="s">
        <v>19</v>
      </c>
      <c r="F629" s="238" t="s">
        <v>279</v>
      </c>
      <c r="G629" s="236"/>
      <c r="H629" s="237" t="s">
        <v>19</v>
      </c>
      <c r="I629" s="239"/>
      <c r="J629" s="236"/>
      <c r="K629" s="236"/>
      <c r="L629" s="240"/>
      <c r="M629" s="241"/>
      <c r="N629" s="242"/>
      <c r="O629" s="242"/>
      <c r="P629" s="242"/>
      <c r="Q629" s="242"/>
      <c r="R629" s="242"/>
      <c r="S629" s="242"/>
      <c r="T629" s="243"/>
      <c r="U629" s="13"/>
      <c r="V629" s="13"/>
      <c r="W629" s="13"/>
      <c r="X629" s="13"/>
      <c r="Y629" s="13"/>
      <c r="Z629" s="13"/>
      <c r="AA629" s="13"/>
      <c r="AB629" s="13"/>
      <c r="AC629" s="13"/>
      <c r="AD629" s="13"/>
      <c r="AE629" s="13"/>
      <c r="AT629" s="244" t="s">
        <v>206</v>
      </c>
      <c r="AU629" s="244" t="s">
        <v>78</v>
      </c>
      <c r="AV629" s="13" t="s">
        <v>76</v>
      </c>
      <c r="AW629" s="13" t="s">
        <v>31</v>
      </c>
      <c r="AX629" s="13" t="s">
        <v>69</v>
      </c>
      <c r="AY629" s="244" t="s">
        <v>193</v>
      </c>
    </row>
    <row r="630" s="14" customFormat="1">
      <c r="A630" s="14"/>
      <c r="B630" s="245"/>
      <c r="C630" s="246"/>
      <c r="D630" s="228" t="s">
        <v>206</v>
      </c>
      <c r="E630" s="247" t="s">
        <v>19</v>
      </c>
      <c r="F630" s="248" t="s">
        <v>76</v>
      </c>
      <c r="G630" s="246"/>
      <c r="H630" s="249">
        <v>1</v>
      </c>
      <c r="I630" s="250"/>
      <c r="J630" s="246"/>
      <c r="K630" s="246"/>
      <c r="L630" s="251"/>
      <c r="M630" s="252"/>
      <c r="N630" s="253"/>
      <c r="O630" s="253"/>
      <c r="P630" s="253"/>
      <c r="Q630" s="253"/>
      <c r="R630" s="253"/>
      <c r="S630" s="253"/>
      <c r="T630" s="254"/>
      <c r="U630" s="14"/>
      <c r="V630" s="14"/>
      <c r="W630" s="14"/>
      <c r="X630" s="14"/>
      <c r="Y630" s="14"/>
      <c r="Z630" s="14"/>
      <c r="AA630" s="14"/>
      <c r="AB630" s="14"/>
      <c r="AC630" s="14"/>
      <c r="AD630" s="14"/>
      <c r="AE630" s="14"/>
      <c r="AT630" s="255" t="s">
        <v>206</v>
      </c>
      <c r="AU630" s="255" t="s">
        <v>78</v>
      </c>
      <c r="AV630" s="14" t="s">
        <v>78</v>
      </c>
      <c r="AW630" s="14" t="s">
        <v>31</v>
      </c>
      <c r="AX630" s="14" t="s">
        <v>76</v>
      </c>
      <c r="AY630" s="255" t="s">
        <v>193</v>
      </c>
    </row>
    <row r="631" s="2" customFormat="1" ht="16.5" customHeight="1">
      <c r="A631" s="41"/>
      <c r="B631" s="42"/>
      <c r="C631" s="215" t="s">
        <v>591</v>
      </c>
      <c r="D631" s="215" t="s">
        <v>195</v>
      </c>
      <c r="E631" s="216" t="s">
        <v>3130</v>
      </c>
      <c r="F631" s="217" t="s">
        <v>3131</v>
      </c>
      <c r="G631" s="218" t="s">
        <v>248</v>
      </c>
      <c r="H631" s="219">
        <v>12.882</v>
      </c>
      <c r="I631" s="220"/>
      <c r="J631" s="221">
        <f>ROUND(I631*H631,2)</f>
        <v>0</v>
      </c>
      <c r="K631" s="217" t="s">
        <v>199</v>
      </c>
      <c r="L631" s="47"/>
      <c r="M631" s="222" t="s">
        <v>19</v>
      </c>
      <c r="N631" s="223" t="s">
        <v>40</v>
      </c>
      <c r="O631" s="87"/>
      <c r="P631" s="224">
        <f>O631*H631</f>
        <v>0</v>
      </c>
      <c r="Q631" s="224">
        <v>1.0492218</v>
      </c>
      <c r="R631" s="224">
        <f>Q631*H631</f>
        <v>13.5160752276</v>
      </c>
      <c r="S631" s="224">
        <v>0</v>
      </c>
      <c r="T631" s="225">
        <f>S631*H631</f>
        <v>0</v>
      </c>
      <c r="U631" s="41"/>
      <c r="V631" s="41"/>
      <c r="W631" s="41"/>
      <c r="X631" s="41"/>
      <c r="Y631" s="41"/>
      <c r="Z631" s="41"/>
      <c r="AA631" s="41"/>
      <c r="AB631" s="41"/>
      <c r="AC631" s="41"/>
      <c r="AD631" s="41"/>
      <c r="AE631" s="41"/>
      <c r="AR631" s="226" t="s">
        <v>200</v>
      </c>
      <c r="AT631" s="226" t="s">
        <v>195</v>
      </c>
      <c r="AU631" s="226" t="s">
        <v>78</v>
      </c>
      <c r="AY631" s="20" t="s">
        <v>193</v>
      </c>
      <c r="BE631" s="227">
        <f>IF(N631="základní",J631,0)</f>
        <v>0</v>
      </c>
      <c r="BF631" s="227">
        <f>IF(N631="snížená",J631,0)</f>
        <v>0</v>
      </c>
      <c r="BG631" s="227">
        <f>IF(N631="zákl. přenesená",J631,0)</f>
        <v>0</v>
      </c>
      <c r="BH631" s="227">
        <f>IF(N631="sníž. přenesená",J631,0)</f>
        <v>0</v>
      </c>
      <c r="BI631" s="227">
        <f>IF(N631="nulová",J631,0)</f>
        <v>0</v>
      </c>
      <c r="BJ631" s="20" t="s">
        <v>76</v>
      </c>
      <c r="BK631" s="227">
        <f>ROUND(I631*H631,2)</f>
        <v>0</v>
      </c>
      <c r="BL631" s="20" t="s">
        <v>200</v>
      </c>
      <c r="BM631" s="226" t="s">
        <v>3132</v>
      </c>
    </row>
    <row r="632" s="2" customFormat="1">
      <c r="A632" s="41"/>
      <c r="B632" s="42"/>
      <c r="C632" s="43"/>
      <c r="D632" s="228" t="s">
        <v>202</v>
      </c>
      <c r="E632" s="43"/>
      <c r="F632" s="229" t="s">
        <v>3133</v>
      </c>
      <c r="G632" s="43"/>
      <c r="H632" s="43"/>
      <c r="I632" s="230"/>
      <c r="J632" s="43"/>
      <c r="K632" s="43"/>
      <c r="L632" s="47"/>
      <c r="M632" s="231"/>
      <c r="N632" s="232"/>
      <c r="O632" s="87"/>
      <c r="P632" s="87"/>
      <c r="Q632" s="87"/>
      <c r="R632" s="87"/>
      <c r="S632" s="87"/>
      <c r="T632" s="88"/>
      <c r="U632" s="41"/>
      <c r="V632" s="41"/>
      <c r="W632" s="41"/>
      <c r="X632" s="41"/>
      <c r="Y632" s="41"/>
      <c r="Z632" s="41"/>
      <c r="AA632" s="41"/>
      <c r="AB632" s="41"/>
      <c r="AC632" s="41"/>
      <c r="AD632" s="41"/>
      <c r="AE632" s="41"/>
      <c r="AT632" s="20" t="s">
        <v>202</v>
      </c>
      <c r="AU632" s="20" t="s">
        <v>78</v>
      </c>
    </row>
    <row r="633" s="2" customFormat="1">
      <c r="A633" s="41"/>
      <c r="B633" s="42"/>
      <c r="C633" s="43"/>
      <c r="D633" s="233" t="s">
        <v>204</v>
      </c>
      <c r="E633" s="43"/>
      <c r="F633" s="234" t="s">
        <v>3134</v>
      </c>
      <c r="G633" s="43"/>
      <c r="H633" s="43"/>
      <c r="I633" s="230"/>
      <c r="J633" s="43"/>
      <c r="K633" s="43"/>
      <c r="L633" s="47"/>
      <c r="M633" s="231"/>
      <c r="N633" s="232"/>
      <c r="O633" s="87"/>
      <c r="P633" s="87"/>
      <c r="Q633" s="87"/>
      <c r="R633" s="87"/>
      <c r="S633" s="87"/>
      <c r="T633" s="88"/>
      <c r="U633" s="41"/>
      <c r="V633" s="41"/>
      <c r="W633" s="41"/>
      <c r="X633" s="41"/>
      <c r="Y633" s="41"/>
      <c r="Z633" s="41"/>
      <c r="AA633" s="41"/>
      <c r="AB633" s="41"/>
      <c r="AC633" s="41"/>
      <c r="AD633" s="41"/>
      <c r="AE633" s="41"/>
      <c r="AT633" s="20" t="s">
        <v>204</v>
      </c>
      <c r="AU633" s="20" t="s">
        <v>78</v>
      </c>
    </row>
    <row r="634" s="13" customFormat="1">
      <c r="A634" s="13"/>
      <c r="B634" s="235"/>
      <c r="C634" s="236"/>
      <c r="D634" s="228" t="s">
        <v>206</v>
      </c>
      <c r="E634" s="237" t="s">
        <v>19</v>
      </c>
      <c r="F634" s="238" t="s">
        <v>279</v>
      </c>
      <c r="G634" s="236"/>
      <c r="H634" s="237" t="s">
        <v>19</v>
      </c>
      <c r="I634" s="239"/>
      <c r="J634" s="236"/>
      <c r="K634" s="236"/>
      <c r="L634" s="240"/>
      <c r="M634" s="241"/>
      <c r="N634" s="242"/>
      <c r="O634" s="242"/>
      <c r="P634" s="242"/>
      <c r="Q634" s="242"/>
      <c r="R634" s="242"/>
      <c r="S634" s="242"/>
      <c r="T634" s="243"/>
      <c r="U634" s="13"/>
      <c r="V634" s="13"/>
      <c r="W634" s="13"/>
      <c r="X634" s="13"/>
      <c r="Y634" s="13"/>
      <c r="Z634" s="13"/>
      <c r="AA634" s="13"/>
      <c r="AB634" s="13"/>
      <c r="AC634" s="13"/>
      <c r="AD634" s="13"/>
      <c r="AE634" s="13"/>
      <c r="AT634" s="244" t="s">
        <v>206</v>
      </c>
      <c r="AU634" s="244" t="s">
        <v>78</v>
      </c>
      <c r="AV634" s="13" t="s">
        <v>76</v>
      </c>
      <c r="AW634" s="13" t="s">
        <v>31</v>
      </c>
      <c r="AX634" s="13" t="s">
        <v>69</v>
      </c>
      <c r="AY634" s="244" t="s">
        <v>193</v>
      </c>
    </row>
    <row r="635" s="13" customFormat="1">
      <c r="A635" s="13"/>
      <c r="B635" s="235"/>
      <c r="C635" s="236"/>
      <c r="D635" s="228" t="s">
        <v>206</v>
      </c>
      <c r="E635" s="237" t="s">
        <v>19</v>
      </c>
      <c r="F635" s="238" t="s">
        <v>2848</v>
      </c>
      <c r="G635" s="236"/>
      <c r="H635" s="237" t="s">
        <v>19</v>
      </c>
      <c r="I635" s="239"/>
      <c r="J635" s="236"/>
      <c r="K635" s="236"/>
      <c r="L635" s="240"/>
      <c r="M635" s="241"/>
      <c r="N635" s="242"/>
      <c r="O635" s="242"/>
      <c r="P635" s="242"/>
      <c r="Q635" s="242"/>
      <c r="R635" s="242"/>
      <c r="S635" s="242"/>
      <c r="T635" s="243"/>
      <c r="U635" s="13"/>
      <c r="V635" s="13"/>
      <c r="W635" s="13"/>
      <c r="X635" s="13"/>
      <c r="Y635" s="13"/>
      <c r="Z635" s="13"/>
      <c r="AA635" s="13"/>
      <c r="AB635" s="13"/>
      <c r="AC635" s="13"/>
      <c r="AD635" s="13"/>
      <c r="AE635" s="13"/>
      <c r="AT635" s="244" t="s">
        <v>206</v>
      </c>
      <c r="AU635" s="244" t="s">
        <v>78</v>
      </c>
      <c r="AV635" s="13" t="s">
        <v>76</v>
      </c>
      <c r="AW635" s="13" t="s">
        <v>31</v>
      </c>
      <c r="AX635" s="13" t="s">
        <v>69</v>
      </c>
      <c r="AY635" s="244" t="s">
        <v>193</v>
      </c>
    </row>
    <row r="636" s="14" customFormat="1">
      <c r="A636" s="14"/>
      <c r="B636" s="245"/>
      <c r="C636" s="246"/>
      <c r="D636" s="228" t="s">
        <v>206</v>
      </c>
      <c r="E636" s="247" t="s">
        <v>19</v>
      </c>
      <c r="F636" s="248" t="s">
        <v>3135</v>
      </c>
      <c r="G636" s="246"/>
      <c r="H636" s="249">
        <v>5.5</v>
      </c>
      <c r="I636" s="250"/>
      <c r="J636" s="246"/>
      <c r="K636" s="246"/>
      <c r="L636" s="251"/>
      <c r="M636" s="252"/>
      <c r="N636" s="253"/>
      <c r="O636" s="253"/>
      <c r="P636" s="253"/>
      <c r="Q636" s="253"/>
      <c r="R636" s="253"/>
      <c r="S636" s="253"/>
      <c r="T636" s="254"/>
      <c r="U636" s="14"/>
      <c r="V636" s="14"/>
      <c r="W636" s="14"/>
      <c r="X636" s="14"/>
      <c r="Y636" s="14"/>
      <c r="Z636" s="14"/>
      <c r="AA636" s="14"/>
      <c r="AB636" s="14"/>
      <c r="AC636" s="14"/>
      <c r="AD636" s="14"/>
      <c r="AE636" s="14"/>
      <c r="AT636" s="255" t="s">
        <v>206</v>
      </c>
      <c r="AU636" s="255" t="s">
        <v>78</v>
      </c>
      <c r="AV636" s="14" t="s">
        <v>78</v>
      </c>
      <c r="AW636" s="14" t="s">
        <v>31</v>
      </c>
      <c r="AX636" s="14" t="s">
        <v>69</v>
      </c>
      <c r="AY636" s="255" t="s">
        <v>193</v>
      </c>
    </row>
    <row r="637" s="14" customFormat="1">
      <c r="A637" s="14"/>
      <c r="B637" s="245"/>
      <c r="C637" s="246"/>
      <c r="D637" s="228" t="s">
        <v>206</v>
      </c>
      <c r="E637" s="247" t="s">
        <v>19</v>
      </c>
      <c r="F637" s="248" t="s">
        <v>3136</v>
      </c>
      <c r="G637" s="246"/>
      <c r="H637" s="249">
        <v>0.5</v>
      </c>
      <c r="I637" s="250"/>
      <c r="J637" s="246"/>
      <c r="K637" s="246"/>
      <c r="L637" s="251"/>
      <c r="M637" s="252"/>
      <c r="N637" s="253"/>
      <c r="O637" s="253"/>
      <c r="P637" s="253"/>
      <c r="Q637" s="253"/>
      <c r="R637" s="253"/>
      <c r="S637" s="253"/>
      <c r="T637" s="254"/>
      <c r="U637" s="14"/>
      <c r="V637" s="14"/>
      <c r="W637" s="14"/>
      <c r="X637" s="14"/>
      <c r="Y637" s="14"/>
      <c r="Z637" s="14"/>
      <c r="AA637" s="14"/>
      <c r="AB637" s="14"/>
      <c r="AC637" s="14"/>
      <c r="AD637" s="14"/>
      <c r="AE637" s="14"/>
      <c r="AT637" s="255" t="s">
        <v>206</v>
      </c>
      <c r="AU637" s="255" t="s">
        <v>78</v>
      </c>
      <c r="AV637" s="14" t="s">
        <v>78</v>
      </c>
      <c r="AW637" s="14" t="s">
        <v>31</v>
      </c>
      <c r="AX637" s="14" t="s">
        <v>69</v>
      </c>
      <c r="AY637" s="255" t="s">
        <v>193</v>
      </c>
    </row>
    <row r="638" s="14" customFormat="1">
      <c r="A638" s="14"/>
      <c r="B638" s="245"/>
      <c r="C638" s="246"/>
      <c r="D638" s="228" t="s">
        <v>206</v>
      </c>
      <c r="E638" s="247" t="s">
        <v>19</v>
      </c>
      <c r="F638" s="248" t="s">
        <v>3137</v>
      </c>
      <c r="G638" s="246"/>
      <c r="H638" s="249">
        <v>0.65000000000000002</v>
      </c>
      <c r="I638" s="250"/>
      <c r="J638" s="246"/>
      <c r="K638" s="246"/>
      <c r="L638" s="251"/>
      <c r="M638" s="252"/>
      <c r="N638" s="253"/>
      <c r="O638" s="253"/>
      <c r="P638" s="253"/>
      <c r="Q638" s="253"/>
      <c r="R638" s="253"/>
      <c r="S638" s="253"/>
      <c r="T638" s="254"/>
      <c r="U638" s="14"/>
      <c r="V638" s="14"/>
      <c r="W638" s="14"/>
      <c r="X638" s="14"/>
      <c r="Y638" s="14"/>
      <c r="Z638" s="14"/>
      <c r="AA638" s="14"/>
      <c r="AB638" s="14"/>
      <c r="AC638" s="14"/>
      <c r="AD638" s="14"/>
      <c r="AE638" s="14"/>
      <c r="AT638" s="255" t="s">
        <v>206</v>
      </c>
      <c r="AU638" s="255" t="s">
        <v>78</v>
      </c>
      <c r="AV638" s="14" t="s">
        <v>78</v>
      </c>
      <c r="AW638" s="14" t="s">
        <v>31</v>
      </c>
      <c r="AX638" s="14" t="s">
        <v>69</v>
      </c>
      <c r="AY638" s="255" t="s">
        <v>193</v>
      </c>
    </row>
    <row r="639" s="14" customFormat="1">
      <c r="A639" s="14"/>
      <c r="B639" s="245"/>
      <c r="C639" s="246"/>
      <c r="D639" s="228" t="s">
        <v>206</v>
      </c>
      <c r="E639" s="247" t="s">
        <v>19</v>
      </c>
      <c r="F639" s="248" t="s">
        <v>3138</v>
      </c>
      <c r="G639" s="246"/>
      <c r="H639" s="249">
        <v>3.3999999999999999</v>
      </c>
      <c r="I639" s="250"/>
      <c r="J639" s="246"/>
      <c r="K639" s="246"/>
      <c r="L639" s="251"/>
      <c r="M639" s="252"/>
      <c r="N639" s="253"/>
      <c r="O639" s="253"/>
      <c r="P639" s="253"/>
      <c r="Q639" s="253"/>
      <c r="R639" s="253"/>
      <c r="S639" s="253"/>
      <c r="T639" s="254"/>
      <c r="U639" s="14"/>
      <c r="V639" s="14"/>
      <c r="W639" s="14"/>
      <c r="X639" s="14"/>
      <c r="Y639" s="14"/>
      <c r="Z639" s="14"/>
      <c r="AA639" s="14"/>
      <c r="AB639" s="14"/>
      <c r="AC639" s="14"/>
      <c r="AD639" s="14"/>
      <c r="AE639" s="14"/>
      <c r="AT639" s="255" t="s">
        <v>206</v>
      </c>
      <c r="AU639" s="255" t="s">
        <v>78</v>
      </c>
      <c r="AV639" s="14" t="s">
        <v>78</v>
      </c>
      <c r="AW639" s="14" t="s">
        <v>31</v>
      </c>
      <c r="AX639" s="14" t="s">
        <v>69</v>
      </c>
      <c r="AY639" s="255" t="s">
        <v>193</v>
      </c>
    </row>
    <row r="640" s="14" customFormat="1">
      <c r="A640" s="14"/>
      <c r="B640" s="245"/>
      <c r="C640" s="246"/>
      <c r="D640" s="228" t="s">
        <v>206</v>
      </c>
      <c r="E640" s="247" t="s">
        <v>19</v>
      </c>
      <c r="F640" s="248" t="s">
        <v>3139</v>
      </c>
      <c r="G640" s="246"/>
      <c r="H640" s="249">
        <v>2.7000000000000002</v>
      </c>
      <c r="I640" s="250"/>
      <c r="J640" s="246"/>
      <c r="K640" s="246"/>
      <c r="L640" s="251"/>
      <c r="M640" s="252"/>
      <c r="N640" s="253"/>
      <c r="O640" s="253"/>
      <c r="P640" s="253"/>
      <c r="Q640" s="253"/>
      <c r="R640" s="253"/>
      <c r="S640" s="253"/>
      <c r="T640" s="254"/>
      <c r="U640" s="14"/>
      <c r="V640" s="14"/>
      <c r="W640" s="14"/>
      <c r="X640" s="14"/>
      <c r="Y640" s="14"/>
      <c r="Z640" s="14"/>
      <c r="AA640" s="14"/>
      <c r="AB640" s="14"/>
      <c r="AC640" s="14"/>
      <c r="AD640" s="14"/>
      <c r="AE640" s="14"/>
      <c r="AT640" s="255" t="s">
        <v>206</v>
      </c>
      <c r="AU640" s="255" t="s">
        <v>78</v>
      </c>
      <c r="AV640" s="14" t="s">
        <v>78</v>
      </c>
      <c r="AW640" s="14" t="s">
        <v>31</v>
      </c>
      <c r="AX640" s="14" t="s">
        <v>69</v>
      </c>
      <c r="AY640" s="255" t="s">
        <v>193</v>
      </c>
    </row>
    <row r="641" s="14" customFormat="1">
      <c r="A641" s="14"/>
      <c r="B641" s="245"/>
      <c r="C641" s="246"/>
      <c r="D641" s="228" t="s">
        <v>206</v>
      </c>
      <c r="E641" s="247" t="s">
        <v>19</v>
      </c>
      <c r="F641" s="248" t="s">
        <v>3140</v>
      </c>
      <c r="G641" s="246"/>
      <c r="H641" s="249">
        <v>0.02</v>
      </c>
      <c r="I641" s="250"/>
      <c r="J641" s="246"/>
      <c r="K641" s="246"/>
      <c r="L641" s="251"/>
      <c r="M641" s="252"/>
      <c r="N641" s="253"/>
      <c r="O641" s="253"/>
      <c r="P641" s="253"/>
      <c r="Q641" s="253"/>
      <c r="R641" s="253"/>
      <c r="S641" s="253"/>
      <c r="T641" s="254"/>
      <c r="U641" s="14"/>
      <c r="V641" s="14"/>
      <c r="W641" s="14"/>
      <c r="X641" s="14"/>
      <c r="Y641" s="14"/>
      <c r="Z641" s="14"/>
      <c r="AA641" s="14"/>
      <c r="AB641" s="14"/>
      <c r="AC641" s="14"/>
      <c r="AD641" s="14"/>
      <c r="AE641" s="14"/>
      <c r="AT641" s="255" t="s">
        <v>206</v>
      </c>
      <c r="AU641" s="255" t="s">
        <v>78</v>
      </c>
      <c r="AV641" s="14" t="s">
        <v>78</v>
      </c>
      <c r="AW641" s="14" t="s">
        <v>31</v>
      </c>
      <c r="AX641" s="14" t="s">
        <v>69</v>
      </c>
      <c r="AY641" s="255" t="s">
        <v>193</v>
      </c>
    </row>
    <row r="642" s="14" customFormat="1">
      <c r="A642" s="14"/>
      <c r="B642" s="245"/>
      <c r="C642" s="246"/>
      <c r="D642" s="228" t="s">
        <v>206</v>
      </c>
      <c r="E642" s="247" t="s">
        <v>19</v>
      </c>
      <c r="F642" s="248" t="s">
        <v>3141</v>
      </c>
      <c r="G642" s="246"/>
      <c r="H642" s="249">
        <v>0.049000000000000002</v>
      </c>
      <c r="I642" s="250"/>
      <c r="J642" s="246"/>
      <c r="K642" s="246"/>
      <c r="L642" s="251"/>
      <c r="M642" s="252"/>
      <c r="N642" s="253"/>
      <c r="O642" s="253"/>
      <c r="P642" s="253"/>
      <c r="Q642" s="253"/>
      <c r="R642" s="253"/>
      <c r="S642" s="253"/>
      <c r="T642" s="254"/>
      <c r="U642" s="14"/>
      <c r="V642" s="14"/>
      <c r="W642" s="14"/>
      <c r="X642" s="14"/>
      <c r="Y642" s="14"/>
      <c r="Z642" s="14"/>
      <c r="AA642" s="14"/>
      <c r="AB642" s="14"/>
      <c r="AC642" s="14"/>
      <c r="AD642" s="14"/>
      <c r="AE642" s="14"/>
      <c r="AT642" s="255" t="s">
        <v>206</v>
      </c>
      <c r="AU642" s="255" t="s">
        <v>78</v>
      </c>
      <c r="AV642" s="14" t="s">
        <v>78</v>
      </c>
      <c r="AW642" s="14" t="s">
        <v>31</v>
      </c>
      <c r="AX642" s="14" t="s">
        <v>69</v>
      </c>
      <c r="AY642" s="255" t="s">
        <v>193</v>
      </c>
    </row>
    <row r="643" s="14" customFormat="1">
      <c r="A643" s="14"/>
      <c r="B643" s="245"/>
      <c r="C643" s="246"/>
      <c r="D643" s="228" t="s">
        <v>206</v>
      </c>
      <c r="E643" s="247" t="s">
        <v>19</v>
      </c>
      <c r="F643" s="248" t="s">
        <v>3142</v>
      </c>
      <c r="G643" s="246"/>
      <c r="H643" s="249">
        <v>0.063</v>
      </c>
      <c r="I643" s="250"/>
      <c r="J643" s="246"/>
      <c r="K643" s="246"/>
      <c r="L643" s="251"/>
      <c r="M643" s="252"/>
      <c r="N643" s="253"/>
      <c r="O643" s="253"/>
      <c r="P643" s="253"/>
      <c r="Q643" s="253"/>
      <c r="R643" s="253"/>
      <c r="S643" s="253"/>
      <c r="T643" s="254"/>
      <c r="U643" s="14"/>
      <c r="V643" s="14"/>
      <c r="W643" s="14"/>
      <c r="X643" s="14"/>
      <c r="Y643" s="14"/>
      <c r="Z643" s="14"/>
      <c r="AA643" s="14"/>
      <c r="AB643" s="14"/>
      <c r="AC643" s="14"/>
      <c r="AD643" s="14"/>
      <c r="AE643" s="14"/>
      <c r="AT643" s="255" t="s">
        <v>206</v>
      </c>
      <c r="AU643" s="255" t="s">
        <v>78</v>
      </c>
      <c r="AV643" s="14" t="s">
        <v>78</v>
      </c>
      <c r="AW643" s="14" t="s">
        <v>31</v>
      </c>
      <c r="AX643" s="14" t="s">
        <v>69</v>
      </c>
      <c r="AY643" s="255" t="s">
        <v>193</v>
      </c>
    </row>
    <row r="644" s="15" customFormat="1">
      <c r="A644" s="15"/>
      <c r="B644" s="256"/>
      <c r="C644" s="257"/>
      <c r="D644" s="228" t="s">
        <v>206</v>
      </c>
      <c r="E644" s="258" t="s">
        <v>19</v>
      </c>
      <c r="F644" s="259" t="s">
        <v>218</v>
      </c>
      <c r="G644" s="257"/>
      <c r="H644" s="260">
        <v>12.882</v>
      </c>
      <c r="I644" s="261"/>
      <c r="J644" s="257"/>
      <c r="K644" s="257"/>
      <c r="L644" s="262"/>
      <c r="M644" s="263"/>
      <c r="N644" s="264"/>
      <c r="O644" s="264"/>
      <c r="P644" s="264"/>
      <c r="Q644" s="264"/>
      <c r="R644" s="264"/>
      <c r="S644" s="264"/>
      <c r="T644" s="265"/>
      <c r="U644" s="15"/>
      <c r="V644" s="15"/>
      <c r="W644" s="15"/>
      <c r="X644" s="15"/>
      <c r="Y644" s="15"/>
      <c r="Z644" s="15"/>
      <c r="AA644" s="15"/>
      <c r="AB644" s="15"/>
      <c r="AC644" s="15"/>
      <c r="AD644" s="15"/>
      <c r="AE644" s="15"/>
      <c r="AT644" s="266" t="s">
        <v>206</v>
      </c>
      <c r="AU644" s="266" t="s">
        <v>78</v>
      </c>
      <c r="AV644" s="15" t="s">
        <v>200</v>
      </c>
      <c r="AW644" s="15" t="s">
        <v>31</v>
      </c>
      <c r="AX644" s="15" t="s">
        <v>76</v>
      </c>
      <c r="AY644" s="266" t="s">
        <v>193</v>
      </c>
    </row>
    <row r="645" s="2" customFormat="1" ht="16.5" customHeight="1">
      <c r="A645" s="41"/>
      <c r="B645" s="42"/>
      <c r="C645" s="215" t="s">
        <v>598</v>
      </c>
      <c r="D645" s="215" t="s">
        <v>195</v>
      </c>
      <c r="E645" s="216" t="s">
        <v>1741</v>
      </c>
      <c r="F645" s="217" t="s">
        <v>1742</v>
      </c>
      <c r="G645" s="218" t="s">
        <v>343</v>
      </c>
      <c r="H645" s="219">
        <v>9</v>
      </c>
      <c r="I645" s="220"/>
      <c r="J645" s="221">
        <f>ROUND(I645*H645,2)</f>
        <v>0</v>
      </c>
      <c r="K645" s="217" t="s">
        <v>199</v>
      </c>
      <c r="L645" s="47"/>
      <c r="M645" s="222" t="s">
        <v>19</v>
      </c>
      <c r="N645" s="223" t="s">
        <v>40</v>
      </c>
      <c r="O645" s="87"/>
      <c r="P645" s="224">
        <f>O645*H645</f>
        <v>0</v>
      </c>
      <c r="Q645" s="224">
        <v>0.022783500000000002</v>
      </c>
      <c r="R645" s="224">
        <f>Q645*H645</f>
        <v>0.20505150000000003</v>
      </c>
      <c r="S645" s="224">
        <v>0</v>
      </c>
      <c r="T645" s="225">
        <f>S645*H645</f>
        <v>0</v>
      </c>
      <c r="U645" s="41"/>
      <c r="V645" s="41"/>
      <c r="W645" s="41"/>
      <c r="X645" s="41"/>
      <c r="Y645" s="41"/>
      <c r="Z645" s="41"/>
      <c r="AA645" s="41"/>
      <c r="AB645" s="41"/>
      <c r="AC645" s="41"/>
      <c r="AD645" s="41"/>
      <c r="AE645" s="41"/>
      <c r="AR645" s="226" t="s">
        <v>200</v>
      </c>
      <c r="AT645" s="226" t="s">
        <v>195</v>
      </c>
      <c r="AU645" s="226" t="s">
        <v>78</v>
      </c>
      <c r="AY645" s="20" t="s">
        <v>193</v>
      </c>
      <c r="BE645" s="227">
        <f>IF(N645="základní",J645,0)</f>
        <v>0</v>
      </c>
      <c r="BF645" s="227">
        <f>IF(N645="snížená",J645,0)</f>
        <v>0</v>
      </c>
      <c r="BG645" s="227">
        <f>IF(N645="zákl. přenesená",J645,0)</f>
        <v>0</v>
      </c>
      <c r="BH645" s="227">
        <f>IF(N645="sníž. přenesená",J645,0)</f>
        <v>0</v>
      </c>
      <c r="BI645" s="227">
        <f>IF(N645="nulová",J645,0)</f>
        <v>0</v>
      </c>
      <c r="BJ645" s="20" t="s">
        <v>76</v>
      </c>
      <c r="BK645" s="227">
        <f>ROUND(I645*H645,2)</f>
        <v>0</v>
      </c>
      <c r="BL645" s="20" t="s">
        <v>200</v>
      </c>
      <c r="BM645" s="226" t="s">
        <v>3143</v>
      </c>
    </row>
    <row r="646" s="2" customFormat="1">
      <c r="A646" s="41"/>
      <c r="B646" s="42"/>
      <c r="C646" s="43"/>
      <c r="D646" s="228" t="s">
        <v>202</v>
      </c>
      <c r="E646" s="43"/>
      <c r="F646" s="229" t="s">
        <v>1744</v>
      </c>
      <c r="G646" s="43"/>
      <c r="H646" s="43"/>
      <c r="I646" s="230"/>
      <c r="J646" s="43"/>
      <c r="K646" s="43"/>
      <c r="L646" s="47"/>
      <c r="M646" s="231"/>
      <c r="N646" s="232"/>
      <c r="O646" s="87"/>
      <c r="P646" s="87"/>
      <c r="Q646" s="87"/>
      <c r="R646" s="87"/>
      <c r="S646" s="87"/>
      <c r="T646" s="88"/>
      <c r="U646" s="41"/>
      <c r="V646" s="41"/>
      <c r="W646" s="41"/>
      <c r="X646" s="41"/>
      <c r="Y646" s="41"/>
      <c r="Z646" s="41"/>
      <c r="AA646" s="41"/>
      <c r="AB646" s="41"/>
      <c r="AC646" s="41"/>
      <c r="AD646" s="41"/>
      <c r="AE646" s="41"/>
      <c r="AT646" s="20" t="s">
        <v>202</v>
      </c>
      <c r="AU646" s="20" t="s">
        <v>78</v>
      </c>
    </row>
    <row r="647" s="2" customFormat="1">
      <c r="A647" s="41"/>
      <c r="B647" s="42"/>
      <c r="C647" s="43"/>
      <c r="D647" s="233" t="s">
        <v>204</v>
      </c>
      <c r="E647" s="43"/>
      <c r="F647" s="234" t="s">
        <v>1745</v>
      </c>
      <c r="G647" s="43"/>
      <c r="H647" s="43"/>
      <c r="I647" s="230"/>
      <c r="J647" s="43"/>
      <c r="K647" s="43"/>
      <c r="L647" s="47"/>
      <c r="M647" s="231"/>
      <c r="N647" s="232"/>
      <c r="O647" s="87"/>
      <c r="P647" s="87"/>
      <c r="Q647" s="87"/>
      <c r="R647" s="87"/>
      <c r="S647" s="87"/>
      <c r="T647" s="88"/>
      <c r="U647" s="41"/>
      <c r="V647" s="41"/>
      <c r="W647" s="41"/>
      <c r="X647" s="41"/>
      <c r="Y647" s="41"/>
      <c r="Z647" s="41"/>
      <c r="AA647" s="41"/>
      <c r="AB647" s="41"/>
      <c r="AC647" s="41"/>
      <c r="AD647" s="41"/>
      <c r="AE647" s="41"/>
      <c r="AT647" s="20" t="s">
        <v>204</v>
      </c>
      <c r="AU647" s="20" t="s">
        <v>78</v>
      </c>
    </row>
    <row r="648" s="13" customFormat="1">
      <c r="A648" s="13"/>
      <c r="B648" s="235"/>
      <c r="C648" s="236"/>
      <c r="D648" s="228" t="s">
        <v>206</v>
      </c>
      <c r="E648" s="237" t="s">
        <v>19</v>
      </c>
      <c r="F648" s="238" t="s">
        <v>279</v>
      </c>
      <c r="G648" s="236"/>
      <c r="H648" s="237" t="s">
        <v>19</v>
      </c>
      <c r="I648" s="239"/>
      <c r="J648" s="236"/>
      <c r="K648" s="236"/>
      <c r="L648" s="240"/>
      <c r="M648" s="241"/>
      <c r="N648" s="242"/>
      <c r="O648" s="242"/>
      <c r="P648" s="242"/>
      <c r="Q648" s="242"/>
      <c r="R648" s="242"/>
      <c r="S648" s="242"/>
      <c r="T648" s="243"/>
      <c r="U648" s="13"/>
      <c r="V648" s="13"/>
      <c r="W648" s="13"/>
      <c r="X648" s="13"/>
      <c r="Y648" s="13"/>
      <c r="Z648" s="13"/>
      <c r="AA648" s="13"/>
      <c r="AB648" s="13"/>
      <c r="AC648" s="13"/>
      <c r="AD648" s="13"/>
      <c r="AE648" s="13"/>
      <c r="AT648" s="244" t="s">
        <v>206</v>
      </c>
      <c r="AU648" s="244" t="s">
        <v>78</v>
      </c>
      <c r="AV648" s="13" t="s">
        <v>76</v>
      </c>
      <c r="AW648" s="13" t="s">
        <v>31</v>
      </c>
      <c r="AX648" s="13" t="s">
        <v>69</v>
      </c>
      <c r="AY648" s="244" t="s">
        <v>193</v>
      </c>
    </row>
    <row r="649" s="13" customFormat="1">
      <c r="A649" s="13"/>
      <c r="B649" s="235"/>
      <c r="C649" s="236"/>
      <c r="D649" s="228" t="s">
        <v>206</v>
      </c>
      <c r="E649" s="237" t="s">
        <v>19</v>
      </c>
      <c r="F649" s="238" t="s">
        <v>1746</v>
      </c>
      <c r="G649" s="236"/>
      <c r="H649" s="237" t="s">
        <v>19</v>
      </c>
      <c r="I649" s="239"/>
      <c r="J649" s="236"/>
      <c r="K649" s="236"/>
      <c r="L649" s="240"/>
      <c r="M649" s="241"/>
      <c r="N649" s="242"/>
      <c r="O649" s="242"/>
      <c r="P649" s="242"/>
      <c r="Q649" s="242"/>
      <c r="R649" s="242"/>
      <c r="S649" s="242"/>
      <c r="T649" s="243"/>
      <c r="U649" s="13"/>
      <c r="V649" s="13"/>
      <c r="W649" s="13"/>
      <c r="X649" s="13"/>
      <c r="Y649" s="13"/>
      <c r="Z649" s="13"/>
      <c r="AA649" s="13"/>
      <c r="AB649" s="13"/>
      <c r="AC649" s="13"/>
      <c r="AD649" s="13"/>
      <c r="AE649" s="13"/>
      <c r="AT649" s="244" t="s">
        <v>206</v>
      </c>
      <c r="AU649" s="244" t="s">
        <v>78</v>
      </c>
      <c r="AV649" s="13" t="s">
        <v>76</v>
      </c>
      <c r="AW649" s="13" t="s">
        <v>31</v>
      </c>
      <c r="AX649" s="13" t="s">
        <v>69</v>
      </c>
      <c r="AY649" s="244" t="s">
        <v>193</v>
      </c>
    </row>
    <row r="650" s="14" customFormat="1">
      <c r="A650" s="14"/>
      <c r="B650" s="245"/>
      <c r="C650" s="246"/>
      <c r="D650" s="228" t="s">
        <v>206</v>
      </c>
      <c r="E650" s="247" t="s">
        <v>19</v>
      </c>
      <c r="F650" s="248" t="s">
        <v>3144</v>
      </c>
      <c r="G650" s="246"/>
      <c r="H650" s="249">
        <v>6</v>
      </c>
      <c r="I650" s="250"/>
      <c r="J650" s="246"/>
      <c r="K650" s="246"/>
      <c r="L650" s="251"/>
      <c r="M650" s="252"/>
      <c r="N650" s="253"/>
      <c r="O650" s="253"/>
      <c r="P650" s="253"/>
      <c r="Q650" s="253"/>
      <c r="R650" s="253"/>
      <c r="S650" s="253"/>
      <c r="T650" s="254"/>
      <c r="U650" s="14"/>
      <c r="V650" s="14"/>
      <c r="W650" s="14"/>
      <c r="X650" s="14"/>
      <c r="Y650" s="14"/>
      <c r="Z650" s="14"/>
      <c r="AA650" s="14"/>
      <c r="AB650" s="14"/>
      <c r="AC650" s="14"/>
      <c r="AD650" s="14"/>
      <c r="AE650" s="14"/>
      <c r="AT650" s="255" t="s">
        <v>206</v>
      </c>
      <c r="AU650" s="255" t="s">
        <v>78</v>
      </c>
      <c r="AV650" s="14" t="s">
        <v>78</v>
      </c>
      <c r="AW650" s="14" t="s">
        <v>31</v>
      </c>
      <c r="AX650" s="14" t="s">
        <v>69</v>
      </c>
      <c r="AY650" s="255" t="s">
        <v>193</v>
      </c>
    </row>
    <row r="651" s="14" customFormat="1">
      <c r="A651" s="14"/>
      <c r="B651" s="245"/>
      <c r="C651" s="246"/>
      <c r="D651" s="228" t="s">
        <v>206</v>
      </c>
      <c r="E651" s="247" t="s">
        <v>19</v>
      </c>
      <c r="F651" s="248" t="s">
        <v>3145</v>
      </c>
      <c r="G651" s="246"/>
      <c r="H651" s="249">
        <v>3</v>
      </c>
      <c r="I651" s="250"/>
      <c r="J651" s="246"/>
      <c r="K651" s="246"/>
      <c r="L651" s="251"/>
      <c r="M651" s="252"/>
      <c r="N651" s="253"/>
      <c r="O651" s="253"/>
      <c r="P651" s="253"/>
      <c r="Q651" s="253"/>
      <c r="R651" s="253"/>
      <c r="S651" s="253"/>
      <c r="T651" s="254"/>
      <c r="U651" s="14"/>
      <c r="V651" s="14"/>
      <c r="W651" s="14"/>
      <c r="X651" s="14"/>
      <c r="Y651" s="14"/>
      <c r="Z651" s="14"/>
      <c r="AA651" s="14"/>
      <c r="AB651" s="14"/>
      <c r="AC651" s="14"/>
      <c r="AD651" s="14"/>
      <c r="AE651" s="14"/>
      <c r="AT651" s="255" t="s">
        <v>206</v>
      </c>
      <c r="AU651" s="255" t="s">
        <v>78</v>
      </c>
      <c r="AV651" s="14" t="s">
        <v>78</v>
      </c>
      <c r="AW651" s="14" t="s">
        <v>31</v>
      </c>
      <c r="AX651" s="14" t="s">
        <v>69</v>
      </c>
      <c r="AY651" s="255" t="s">
        <v>193</v>
      </c>
    </row>
    <row r="652" s="15" customFormat="1">
      <c r="A652" s="15"/>
      <c r="B652" s="256"/>
      <c r="C652" s="257"/>
      <c r="D652" s="228" t="s">
        <v>206</v>
      </c>
      <c r="E652" s="258" t="s">
        <v>19</v>
      </c>
      <c r="F652" s="259" t="s">
        <v>218</v>
      </c>
      <c r="G652" s="257"/>
      <c r="H652" s="260">
        <v>9</v>
      </c>
      <c r="I652" s="261"/>
      <c r="J652" s="257"/>
      <c r="K652" s="257"/>
      <c r="L652" s="262"/>
      <c r="M652" s="263"/>
      <c r="N652" s="264"/>
      <c r="O652" s="264"/>
      <c r="P652" s="264"/>
      <c r="Q652" s="264"/>
      <c r="R652" s="264"/>
      <c r="S652" s="264"/>
      <c r="T652" s="265"/>
      <c r="U652" s="15"/>
      <c r="V652" s="15"/>
      <c r="W652" s="15"/>
      <c r="X652" s="15"/>
      <c r="Y652" s="15"/>
      <c r="Z652" s="15"/>
      <c r="AA652" s="15"/>
      <c r="AB652" s="15"/>
      <c r="AC652" s="15"/>
      <c r="AD652" s="15"/>
      <c r="AE652" s="15"/>
      <c r="AT652" s="266" t="s">
        <v>206</v>
      </c>
      <c r="AU652" s="266" t="s">
        <v>78</v>
      </c>
      <c r="AV652" s="15" t="s">
        <v>200</v>
      </c>
      <c r="AW652" s="15" t="s">
        <v>31</v>
      </c>
      <c r="AX652" s="15" t="s">
        <v>76</v>
      </c>
      <c r="AY652" s="266" t="s">
        <v>193</v>
      </c>
    </row>
    <row r="653" s="2" customFormat="1" ht="16.5" customHeight="1">
      <c r="A653" s="41"/>
      <c r="B653" s="42"/>
      <c r="C653" s="215" t="s">
        <v>607</v>
      </c>
      <c r="D653" s="215" t="s">
        <v>195</v>
      </c>
      <c r="E653" s="216" t="s">
        <v>3146</v>
      </c>
      <c r="F653" s="217" t="s">
        <v>3147</v>
      </c>
      <c r="G653" s="218" t="s">
        <v>343</v>
      </c>
      <c r="H653" s="219">
        <v>41</v>
      </c>
      <c r="I653" s="220"/>
      <c r="J653" s="221">
        <f>ROUND(I653*H653,2)</f>
        <v>0</v>
      </c>
      <c r="K653" s="217" t="s">
        <v>199</v>
      </c>
      <c r="L653" s="47"/>
      <c r="M653" s="222" t="s">
        <v>19</v>
      </c>
      <c r="N653" s="223" t="s">
        <v>40</v>
      </c>
      <c r="O653" s="87"/>
      <c r="P653" s="224">
        <f>O653*H653</f>
        <v>0</v>
      </c>
      <c r="Q653" s="224">
        <v>0.045547999999999998</v>
      </c>
      <c r="R653" s="224">
        <f>Q653*H653</f>
        <v>1.8674679999999999</v>
      </c>
      <c r="S653" s="224">
        <v>0</v>
      </c>
      <c r="T653" s="225">
        <f>S653*H653</f>
        <v>0</v>
      </c>
      <c r="U653" s="41"/>
      <c r="V653" s="41"/>
      <c r="W653" s="41"/>
      <c r="X653" s="41"/>
      <c r="Y653" s="41"/>
      <c r="Z653" s="41"/>
      <c r="AA653" s="41"/>
      <c r="AB653" s="41"/>
      <c r="AC653" s="41"/>
      <c r="AD653" s="41"/>
      <c r="AE653" s="41"/>
      <c r="AR653" s="226" t="s">
        <v>200</v>
      </c>
      <c r="AT653" s="226" t="s">
        <v>195</v>
      </c>
      <c r="AU653" s="226" t="s">
        <v>78</v>
      </c>
      <c r="AY653" s="20" t="s">
        <v>193</v>
      </c>
      <c r="BE653" s="227">
        <f>IF(N653="základní",J653,0)</f>
        <v>0</v>
      </c>
      <c r="BF653" s="227">
        <f>IF(N653="snížená",J653,0)</f>
        <v>0</v>
      </c>
      <c r="BG653" s="227">
        <f>IF(N653="zákl. přenesená",J653,0)</f>
        <v>0</v>
      </c>
      <c r="BH653" s="227">
        <f>IF(N653="sníž. přenesená",J653,0)</f>
        <v>0</v>
      </c>
      <c r="BI653" s="227">
        <f>IF(N653="nulová",J653,0)</f>
        <v>0</v>
      </c>
      <c r="BJ653" s="20" t="s">
        <v>76</v>
      </c>
      <c r="BK653" s="227">
        <f>ROUND(I653*H653,2)</f>
        <v>0</v>
      </c>
      <c r="BL653" s="20" t="s">
        <v>200</v>
      </c>
      <c r="BM653" s="226" t="s">
        <v>3148</v>
      </c>
    </row>
    <row r="654" s="2" customFormat="1">
      <c r="A654" s="41"/>
      <c r="B654" s="42"/>
      <c r="C654" s="43"/>
      <c r="D654" s="228" t="s">
        <v>202</v>
      </c>
      <c r="E654" s="43"/>
      <c r="F654" s="229" t="s">
        <v>3149</v>
      </c>
      <c r="G654" s="43"/>
      <c r="H654" s="43"/>
      <c r="I654" s="230"/>
      <c r="J654" s="43"/>
      <c r="K654" s="43"/>
      <c r="L654" s="47"/>
      <c r="M654" s="231"/>
      <c r="N654" s="232"/>
      <c r="O654" s="87"/>
      <c r="P654" s="87"/>
      <c r="Q654" s="87"/>
      <c r="R654" s="87"/>
      <c r="S654" s="87"/>
      <c r="T654" s="88"/>
      <c r="U654" s="41"/>
      <c r="V654" s="41"/>
      <c r="W654" s="41"/>
      <c r="X654" s="41"/>
      <c r="Y654" s="41"/>
      <c r="Z654" s="41"/>
      <c r="AA654" s="41"/>
      <c r="AB654" s="41"/>
      <c r="AC654" s="41"/>
      <c r="AD654" s="41"/>
      <c r="AE654" s="41"/>
      <c r="AT654" s="20" t="s">
        <v>202</v>
      </c>
      <c r="AU654" s="20" t="s">
        <v>78</v>
      </c>
    </row>
    <row r="655" s="2" customFormat="1">
      <c r="A655" s="41"/>
      <c r="B655" s="42"/>
      <c r="C655" s="43"/>
      <c r="D655" s="233" t="s">
        <v>204</v>
      </c>
      <c r="E655" s="43"/>
      <c r="F655" s="234" t="s">
        <v>3150</v>
      </c>
      <c r="G655" s="43"/>
      <c r="H655" s="43"/>
      <c r="I655" s="230"/>
      <c r="J655" s="43"/>
      <c r="K655" s="43"/>
      <c r="L655" s="47"/>
      <c r="M655" s="231"/>
      <c r="N655" s="232"/>
      <c r="O655" s="87"/>
      <c r="P655" s="87"/>
      <c r="Q655" s="87"/>
      <c r="R655" s="87"/>
      <c r="S655" s="87"/>
      <c r="T655" s="88"/>
      <c r="U655" s="41"/>
      <c r="V655" s="41"/>
      <c r="W655" s="41"/>
      <c r="X655" s="41"/>
      <c r="Y655" s="41"/>
      <c r="Z655" s="41"/>
      <c r="AA655" s="41"/>
      <c r="AB655" s="41"/>
      <c r="AC655" s="41"/>
      <c r="AD655" s="41"/>
      <c r="AE655" s="41"/>
      <c r="AT655" s="20" t="s">
        <v>204</v>
      </c>
      <c r="AU655" s="20" t="s">
        <v>78</v>
      </c>
    </row>
    <row r="656" s="13" customFormat="1">
      <c r="A656" s="13"/>
      <c r="B656" s="235"/>
      <c r="C656" s="236"/>
      <c r="D656" s="228" t="s">
        <v>206</v>
      </c>
      <c r="E656" s="237" t="s">
        <v>19</v>
      </c>
      <c r="F656" s="238" t="s">
        <v>279</v>
      </c>
      <c r="G656" s="236"/>
      <c r="H656" s="237" t="s">
        <v>19</v>
      </c>
      <c r="I656" s="239"/>
      <c r="J656" s="236"/>
      <c r="K656" s="236"/>
      <c r="L656" s="240"/>
      <c r="M656" s="241"/>
      <c r="N656" s="242"/>
      <c r="O656" s="242"/>
      <c r="P656" s="242"/>
      <c r="Q656" s="242"/>
      <c r="R656" s="242"/>
      <c r="S656" s="242"/>
      <c r="T656" s="243"/>
      <c r="U656" s="13"/>
      <c r="V656" s="13"/>
      <c r="W656" s="13"/>
      <c r="X656" s="13"/>
      <c r="Y656" s="13"/>
      <c r="Z656" s="13"/>
      <c r="AA656" s="13"/>
      <c r="AB656" s="13"/>
      <c r="AC656" s="13"/>
      <c r="AD656" s="13"/>
      <c r="AE656" s="13"/>
      <c r="AT656" s="244" t="s">
        <v>206</v>
      </c>
      <c r="AU656" s="244" t="s">
        <v>78</v>
      </c>
      <c r="AV656" s="13" t="s">
        <v>76</v>
      </c>
      <c r="AW656" s="13" t="s">
        <v>31</v>
      </c>
      <c r="AX656" s="13" t="s">
        <v>69</v>
      </c>
      <c r="AY656" s="244" t="s">
        <v>193</v>
      </c>
    </row>
    <row r="657" s="13" customFormat="1">
      <c r="A657" s="13"/>
      <c r="B657" s="235"/>
      <c r="C657" s="236"/>
      <c r="D657" s="228" t="s">
        <v>206</v>
      </c>
      <c r="E657" s="237" t="s">
        <v>19</v>
      </c>
      <c r="F657" s="238" t="s">
        <v>3151</v>
      </c>
      <c r="G657" s="236"/>
      <c r="H657" s="237" t="s">
        <v>19</v>
      </c>
      <c r="I657" s="239"/>
      <c r="J657" s="236"/>
      <c r="K657" s="236"/>
      <c r="L657" s="240"/>
      <c r="M657" s="241"/>
      <c r="N657" s="242"/>
      <c r="O657" s="242"/>
      <c r="P657" s="242"/>
      <c r="Q657" s="242"/>
      <c r="R657" s="242"/>
      <c r="S657" s="242"/>
      <c r="T657" s="243"/>
      <c r="U657" s="13"/>
      <c r="V657" s="13"/>
      <c r="W657" s="13"/>
      <c r="X657" s="13"/>
      <c r="Y657" s="13"/>
      <c r="Z657" s="13"/>
      <c r="AA657" s="13"/>
      <c r="AB657" s="13"/>
      <c r="AC657" s="13"/>
      <c r="AD657" s="13"/>
      <c r="AE657" s="13"/>
      <c r="AT657" s="244" t="s">
        <v>206</v>
      </c>
      <c r="AU657" s="244" t="s">
        <v>78</v>
      </c>
      <c r="AV657" s="13" t="s">
        <v>76</v>
      </c>
      <c r="AW657" s="13" t="s">
        <v>31</v>
      </c>
      <c r="AX657" s="13" t="s">
        <v>69</v>
      </c>
      <c r="AY657" s="244" t="s">
        <v>193</v>
      </c>
    </row>
    <row r="658" s="14" customFormat="1">
      <c r="A658" s="14"/>
      <c r="B658" s="245"/>
      <c r="C658" s="246"/>
      <c r="D658" s="228" t="s">
        <v>206</v>
      </c>
      <c r="E658" s="247" t="s">
        <v>19</v>
      </c>
      <c r="F658" s="248" t="s">
        <v>3152</v>
      </c>
      <c r="G658" s="246"/>
      <c r="H658" s="249">
        <v>26</v>
      </c>
      <c r="I658" s="250"/>
      <c r="J658" s="246"/>
      <c r="K658" s="246"/>
      <c r="L658" s="251"/>
      <c r="M658" s="252"/>
      <c r="N658" s="253"/>
      <c r="O658" s="253"/>
      <c r="P658" s="253"/>
      <c r="Q658" s="253"/>
      <c r="R658" s="253"/>
      <c r="S658" s="253"/>
      <c r="T658" s="254"/>
      <c r="U658" s="14"/>
      <c r="V658" s="14"/>
      <c r="W658" s="14"/>
      <c r="X658" s="14"/>
      <c r="Y658" s="14"/>
      <c r="Z658" s="14"/>
      <c r="AA658" s="14"/>
      <c r="AB658" s="14"/>
      <c r="AC658" s="14"/>
      <c r="AD658" s="14"/>
      <c r="AE658" s="14"/>
      <c r="AT658" s="255" t="s">
        <v>206</v>
      </c>
      <c r="AU658" s="255" t="s">
        <v>78</v>
      </c>
      <c r="AV658" s="14" t="s">
        <v>78</v>
      </c>
      <c r="AW658" s="14" t="s">
        <v>31</v>
      </c>
      <c r="AX658" s="14" t="s">
        <v>69</v>
      </c>
      <c r="AY658" s="255" t="s">
        <v>193</v>
      </c>
    </row>
    <row r="659" s="13" customFormat="1">
      <c r="A659" s="13"/>
      <c r="B659" s="235"/>
      <c r="C659" s="236"/>
      <c r="D659" s="228" t="s">
        <v>206</v>
      </c>
      <c r="E659" s="237" t="s">
        <v>19</v>
      </c>
      <c r="F659" s="238" t="s">
        <v>3153</v>
      </c>
      <c r="G659" s="236"/>
      <c r="H659" s="237" t="s">
        <v>19</v>
      </c>
      <c r="I659" s="239"/>
      <c r="J659" s="236"/>
      <c r="K659" s="236"/>
      <c r="L659" s="240"/>
      <c r="M659" s="241"/>
      <c r="N659" s="242"/>
      <c r="O659" s="242"/>
      <c r="P659" s="242"/>
      <c r="Q659" s="242"/>
      <c r="R659" s="242"/>
      <c r="S659" s="242"/>
      <c r="T659" s="243"/>
      <c r="U659" s="13"/>
      <c r="V659" s="13"/>
      <c r="W659" s="13"/>
      <c r="X659" s="13"/>
      <c r="Y659" s="13"/>
      <c r="Z659" s="13"/>
      <c r="AA659" s="13"/>
      <c r="AB659" s="13"/>
      <c r="AC659" s="13"/>
      <c r="AD659" s="13"/>
      <c r="AE659" s="13"/>
      <c r="AT659" s="244" t="s">
        <v>206</v>
      </c>
      <c r="AU659" s="244" t="s">
        <v>78</v>
      </c>
      <c r="AV659" s="13" t="s">
        <v>76</v>
      </c>
      <c r="AW659" s="13" t="s">
        <v>31</v>
      </c>
      <c r="AX659" s="13" t="s">
        <v>69</v>
      </c>
      <c r="AY659" s="244" t="s">
        <v>193</v>
      </c>
    </row>
    <row r="660" s="14" customFormat="1">
      <c r="A660" s="14"/>
      <c r="B660" s="245"/>
      <c r="C660" s="246"/>
      <c r="D660" s="228" t="s">
        <v>206</v>
      </c>
      <c r="E660" s="247" t="s">
        <v>19</v>
      </c>
      <c r="F660" s="248" t="s">
        <v>3154</v>
      </c>
      <c r="G660" s="246"/>
      <c r="H660" s="249">
        <v>9</v>
      </c>
      <c r="I660" s="250"/>
      <c r="J660" s="246"/>
      <c r="K660" s="246"/>
      <c r="L660" s="251"/>
      <c r="M660" s="252"/>
      <c r="N660" s="253"/>
      <c r="O660" s="253"/>
      <c r="P660" s="253"/>
      <c r="Q660" s="253"/>
      <c r="R660" s="253"/>
      <c r="S660" s="253"/>
      <c r="T660" s="254"/>
      <c r="U660" s="14"/>
      <c r="V660" s="14"/>
      <c r="W660" s="14"/>
      <c r="X660" s="14"/>
      <c r="Y660" s="14"/>
      <c r="Z660" s="14"/>
      <c r="AA660" s="14"/>
      <c r="AB660" s="14"/>
      <c r="AC660" s="14"/>
      <c r="AD660" s="14"/>
      <c r="AE660" s="14"/>
      <c r="AT660" s="255" t="s">
        <v>206</v>
      </c>
      <c r="AU660" s="255" t="s">
        <v>78</v>
      </c>
      <c r="AV660" s="14" t="s">
        <v>78</v>
      </c>
      <c r="AW660" s="14" t="s">
        <v>31</v>
      </c>
      <c r="AX660" s="14" t="s">
        <v>69</v>
      </c>
      <c r="AY660" s="255" t="s">
        <v>193</v>
      </c>
    </row>
    <row r="661" s="14" customFormat="1">
      <c r="A661" s="14"/>
      <c r="B661" s="245"/>
      <c r="C661" s="246"/>
      <c r="D661" s="228" t="s">
        <v>206</v>
      </c>
      <c r="E661" s="247" t="s">
        <v>19</v>
      </c>
      <c r="F661" s="248" t="s">
        <v>3155</v>
      </c>
      <c r="G661" s="246"/>
      <c r="H661" s="249">
        <v>6</v>
      </c>
      <c r="I661" s="250"/>
      <c r="J661" s="246"/>
      <c r="K661" s="246"/>
      <c r="L661" s="251"/>
      <c r="M661" s="252"/>
      <c r="N661" s="253"/>
      <c r="O661" s="253"/>
      <c r="P661" s="253"/>
      <c r="Q661" s="253"/>
      <c r="R661" s="253"/>
      <c r="S661" s="253"/>
      <c r="T661" s="254"/>
      <c r="U661" s="14"/>
      <c r="V661" s="14"/>
      <c r="W661" s="14"/>
      <c r="X661" s="14"/>
      <c r="Y661" s="14"/>
      <c r="Z661" s="14"/>
      <c r="AA661" s="14"/>
      <c r="AB661" s="14"/>
      <c r="AC661" s="14"/>
      <c r="AD661" s="14"/>
      <c r="AE661" s="14"/>
      <c r="AT661" s="255" t="s">
        <v>206</v>
      </c>
      <c r="AU661" s="255" t="s">
        <v>78</v>
      </c>
      <c r="AV661" s="14" t="s">
        <v>78</v>
      </c>
      <c r="AW661" s="14" t="s">
        <v>31</v>
      </c>
      <c r="AX661" s="14" t="s">
        <v>69</v>
      </c>
      <c r="AY661" s="255" t="s">
        <v>193</v>
      </c>
    </row>
    <row r="662" s="15" customFormat="1">
      <c r="A662" s="15"/>
      <c r="B662" s="256"/>
      <c r="C662" s="257"/>
      <c r="D662" s="228" t="s">
        <v>206</v>
      </c>
      <c r="E662" s="258" t="s">
        <v>19</v>
      </c>
      <c r="F662" s="259" t="s">
        <v>218</v>
      </c>
      <c r="G662" s="257"/>
      <c r="H662" s="260">
        <v>41</v>
      </c>
      <c r="I662" s="261"/>
      <c r="J662" s="257"/>
      <c r="K662" s="257"/>
      <c r="L662" s="262"/>
      <c r="M662" s="263"/>
      <c r="N662" s="264"/>
      <c r="O662" s="264"/>
      <c r="P662" s="264"/>
      <c r="Q662" s="264"/>
      <c r="R662" s="264"/>
      <c r="S662" s="264"/>
      <c r="T662" s="265"/>
      <c r="U662" s="15"/>
      <c r="V662" s="15"/>
      <c r="W662" s="15"/>
      <c r="X662" s="15"/>
      <c r="Y662" s="15"/>
      <c r="Z662" s="15"/>
      <c r="AA662" s="15"/>
      <c r="AB662" s="15"/>
      <c r="AC662" s="15"/>
      <c r="AD662" s="15"/>
      <c r="AE662" s="15"/>
      <c r="AT662" s="266" t="s">
        <v>206</v>
      </c>
      <c r="AU662" s="266" t="s">
        <v>78</v>
      </c>
      <c r="AV662" s="15" t="s">
        <v>200</v>
      </c>
      <c r="AW662" s="15" t="s">
        <v>31</v>
      </c>
      <c r="AX662" s="15" t="s">
        <v>76</v>
      </c>
      <c r="AY662" s="266" t="s">
        <v>193</v>
      </c>
    </row>
    <row r="663" s="2" customFormat="1" ht="16.5" customHeight="1">
      <c r="A663" s="41"/>
      <c r="B663" s="42"/>
      <c r="C663" s="215" t="s">
        <v>614</v>
      </c>
      <c r="D663" s="215" t="s">
        <v>195</v>
      </c>
      <c r="E663" s="216" t="s">
        <v>3156</v>
      </c>
      <c r="F663" s="217" t="s">
        <v>3157</v>
      </c>
      <c r="G663" s="218" t="s">
        <v>343</v>
      </c>
      <c r="H663" s="219">
        <v>24</v>
      </c>
      <c r="I663" s="220"/>
      <c r="J663" s="221">
        <f>ROUND(I663*H663,2)</f>
        <v>0</v>
      </c>
      <c r="K663" s="217" t="s">
        <v>199</v>
      </c>
      <c r="L663" s="47"/>
      <c r="M663" s="222" t="s">
        <v>19</v>
      </c>
      <c r="N663" s="223" t="s">
        <v>40</v>
      </c>
      <c r="O663" s="87"/>
      <c r="P663" s="224">
        <f>O663*H663</f>
        <v>0</v>
      </c>
      <c r="Q663" s="224">
        <v>0.054547999999999999</v>
      </c>
      <c r="R663" s="224">
        <f>Q663*H663</f>
        <v>1.3091520000000001</v>
      </c>
      <c r="S663" s="224">
        <v>0</v>
      </c>
      <c r="T663" s="225">
        <f>S663*H663</f>
        <v>0</v>
      </c>
      <c r="U663" s="41"/>
      <c r="V663" s="41"/>
      <c r="W663" s="41"/>
      <c r="X663" s="41"/>
      <c r="Y663" s="41"/>
      <c r="Z663" s="41"/>
      <c r="AA663" s="41"/>
      <c r="AB663" s="41"/>
      <c r="AC663" s="41"/>
      <c r="AD663" s="41"/>
      <c r="AE663" s="41"/>
      <c r="AR663" s="226" t="s">
        <v>200</v>
      </c>
      <c r="AT663" s="226" t="s">
        <v>195</v>
      </c>
      <c r="AU663" s="226" t="s">
        <v>78</v>
      </c>
      <c r="AY663" s="20" t="s">
        <v>193</v>
      </c>
      <c r="BE663" s="227">
        <f>IF(N663="základní",J663,0)</f>
        <v>0</v>
      </c>
      <c r="BF663" s="227">
        <f>IF(N663="snížená",J663,0)</f>
        <v>0</v>
      </c>
      <c r="BG663" s="227">
        <f>IF(N663="zákl. přenesená",J663,0)</f>
        <v>0</v>
      </c>
      <c r="BH663" s="227">
        <f>IF(N663="sníž. přenesená",J663,0)</f>
        <v>0</v>
      </c>
      <c r="BI663" s="227">
        <f>IF(N663="nulová",J663,0)</f>
        <v>0</v>
      </c>
      <c r="BJ663" s="20" t="s">
        <v>76</v>
      </c>
      <c r="BK663" s="227">
        <f>ROUND(I663*H663,2)</f>
        <v>0</v>
      </c>
      <c r="BL663" s="20" t="s">
        <v>200</v>
      </c>
      <c r="BM663" s="226" t="s">
        <v>3158</v>
      </c>
    </row>
    <row r="664" s="2" customFormat="1">
      <c r="A664" s="41"/>
      <c r="B664" s="42"/>
      <c r="C664" s="43"/>
      <c r="D664" s="228" t="s">
        <v>202</v>
      </c>
      <c r="E664" s="43"/>
      <c r="F664" s="229" t="s">
        <v>3159</v>
      </c>
      <c r="G664" s="43"/>
      <c r="H664" s="43"/>
      <c r="I664" s="230"/>
      <c r="J664" s="43"/>
      <c r="K664" s="43"/>
      <c r="L664" s="47"/>
      <c r="M664" s="231"/>
      <c r="N664" s="232"/>
      <c r="O664" s="87"/>
      <c r="P664" s="87"/>
      <c r="Q664" s="87"/>
      <c r="R664" s="87"/>
      <c r="S664" s="87"/>
      <c r="T664" s="88"/>
      <c r="U664" s="41"/>
      <c r="V664" s="41"/>
      <c r="W664" s="41"/>
      <c r="X664" s="41"/>
      <c r="Y664" s="41"/>
      <c r="Z664" s="41"/>
      <c r="AA664" s="41"/>
      <c r="AB664" s="41"/>
      <c r="AC664" s="41"/>
      <c r="AD664" s="41"/>
      <c r="AE664" s="41"/>
      <c r="AT664" s="20" t="s">
        <v>202</v>
      </c>
      <c r="AU664" s="20" t="s">
        <v>78</v>
      </c>
    </row>
    <row r="665" s="2" customFormat="1">
      <c r="A665" s="41"/>
      <c r="B665" s="42"/>
      <c r="C665" s="43"/>
      <c r="D665" s="233" t="s">
        <v>204</v>
      </c>
      <c r="E665" s="43"/>
      <c r="F665" s="234" t="s">
        <v>3160</v>
      </c>
      <c r="G665" s="43"/>
      <c r="H665" s="43"/>
      <c r="I665" s="230"/>
      <c r="J665" s="43"/>
      <c r="K665" s="43"/>
      <c r="L665" s="47"/>
      <c r="M665" s="231"/>
      <c r="N665" s="232"/>
      <c r="O665" s="87"/>
      <c r="P665" s="87"/>
      <c r="Q665" s="87"/>
      <c r="R665" s="87"/>
      <c r="S665" s="87"/>
      <c r="T665" s="88"/>
      <c r="U665" s="41"/>
      <c r="V665" s="41"/>
      <c r="W665" s="41"/>
      <c r="X665" s="41"/>
      <c r="Y665" s="41"/>
      <c r="Z665" s="41"/>
      <c r="AA665" s="41"/>
      <c r="AB665" s="41"/>
      <c r="AC665" s="41"/>
      <c r="AD665" s="41"/>
      <c r="AE665" s="41"/>
      <c r="AT665" s="20" t="s">
        <v>204</v>
      </c>
      <c r="AU665" s="20" t="s">
        <v>78</v>
      </c>
    </row>
    <row r="666" s="13" customFormat="1">
      <c r="A666" s="13"/>
      <c r="B666" s="235"/>
      <c r="C666" s="236"/>
      <c r="D666" s="228" t="s">
        <v>206</v>
      </c>
      <c r="E666" s="237" t="s">
        <v>19</v>
      </c>
      <c r="F666" s="238" t="s">
        <v>279</v>
      </c>
      <c r="G666" s="236"/>
      <c r="H666" s="237" t="s">
        <v>19</v>
      </c>
      <c r="I666" s="239"/>
      <c r="J666" s="236"/>
      <c r="K666" s="236"/>
      <c r="L666" s="240"/>
      <c r="M666" s="241"/>
      <c r="N666" s="242"/>
      <c r="O666" s="242"/>
      <c r="P666" s="242"/>
      <c r="Q666" s="242"/>
      <c r="R666" s="242"/>
      <c r="S666" s="242"/>
      <c r="T666" s="243"/>
      <c r="U666" s="13"/>
      <c r="V666" s="13"/>
      <c r="W666" s="13"/>
      <c r="X666" s="13"/>
      <c r="Y666" s="13"/>
      <c r="Z666" s="13"/>
      <c r="AA666" s="13"/>
      <c r="AB666" s="13"/>
      <c r="AC666" s="13"/>
      <c r="AD666" s="13"/>
      <c r="AE666" s="13"/>
      <c r="AT666" s="244" t="s">
        <v>206</v>
      </c>
      <c r="AU666" s="244" t="s">
        <v>78</v>
      </c>
      <c r="AV666" s="13" t="s">
        <v>76</v>
      </c>
      <c r="AW666" s="13" t="s">
        <v>31</v>
      </c>
      <c r="AX666" s="13" t="s">
        <v>69</v>
      </c>
      <c r="AY666" s="244" t="s">
        <v>193</v>
      </c>
    </row>
    <row r="667" s="13" customFormat="1">
      <c r="A667" s="13"/>
      <c r="B667" s="235"/>
      <c r="C667" s="236"/>
      <c r="D667" s="228" t="s">
        <v>206</v>
      </c>
      <c r="E667" s="237" t="s">
        <v>19</v>
      </c>
      <c r="F667" s="238" t="s">
        <v>3161</v>
      </c>
      <c r="G667" s="236"/>
      <c r="H667" s="237" t="s">
        <v>19</v>
      </c>
      <c r="I667" s="239"/>
      <c r="J667" s="236"/>
      <c r="K667" s="236"/>
      <c r="L667" s="240"/>
      <c r="M667" s="241"/>
      <c r="N667" s="242"/>
      <c r="O667" s="242"/>
      <c r="P667" s="242"/>
      <c r="Q667" s="242"/>
      <c r="R667" s="242"/>
      <c r="S667" s="242"/>
      <c r="T667" s="243"/>
      <c r="U667" s="13"/>
      <c r="V667" s="13"/>
      <c r="W667" s="13"/>
      <c r="X667" s="13"/>
      <c r="Y667" s="13"/>
      <c r="Z667" s="13"/>
      <c r="AA667" s="13"/>
      <c r="AB667" s="13"/>
      <c r="AC667" s="13"/>
      <c r="AD667" s="13"/>
      <c r="AE667" s="13"/>
      <c r="AT667" s="244" t="s">
        <v>206</v>
      </c>
      <c r="AU667" s="244" t="s">
        <v>78</v>
      </c>
      <c r="AV667" s="13" t="s">
        <v>76</v>
      </c>
      <c r="AW667" s="13" t="s">
        <v>31</v>
      </c>
      <c r="AX667" s="13" t="s">
        <v>69</v>
      </c>
      <c r="AY667" s="244" t="s">
        <v>193</v>
      </c>
    </row>
    <row r="668" s="14" customFormat="1">
      <c r="A668" s="14"/>
      <c r="B668" s="245"/>
      <c r="C668" s="246"/>
      <c r="D668" s="228" t="s">
        <v>206</v>
      </c>
      <c r="E668" s="247" t="s">
        <v>19</v>
      </c>
      <c r="F668" s="248" t="s">
        <v>3162</v>
      </c>
      <c r="G668" s="246"/>
      <c r="H668" s="249">
        <v>8</v>
      </c>
      <c r="I668" s="250"/>
      <c r="J668" s="246"/>
      <c r="K668" s="246"/>
      <c r="L668" s="251"/>
      <c r="M668" s="252"/>
      <c r="N668" s="253"/>
      <c r="O668" s="253"/>
      <c r="P668" s="253"/>
      <c r="Q668" s="253"/>
      <c r="R668" s="253"/>
      <c r="S668" s="253"/>
      <c r="T668" s="254"/>
      <c r="U668" s="14"/>
      <c r="V668" s="14"/>
      <c r="W668" s="14"/>
      <c r="X668" s="14"/>
      <c r="Y668" s="14"/>
      <c r="Z668" s="14"/>
      <c r="AA668" s="14"/>
      <c r="AB668" s="14"/>
      <c r="AC668" s="14"/>
      <c r="AD668" s="14"/>
      <c r="AE668" s="14"/>
      <c r="AT668" s="255" t="s">
        <v>206</v>
      </c>
      <c r="AU668" s="255" t="s">
        <v>78</v>
      </c>
      <c r="AV668" s="14" t="s">
        <v>78</v>
      </c>
      <c r="AW668" s="14" t="s">
        <v>31</v>
      </c>
      <c r="AX668" s="14" t="s">
        <v>69</v>
      </c>
      <c r="AY668" s="255" t="s">
        <v>193</v>
      </c>
    </row>
    <row r="669" s="14" customFormat="1">
      <c r="A669" s="14"/>
      <c r="B669" s="245"/>
      <c r="C669" s="246"/>
      <c r="D669" s="228" t="s">
        <v>206</v>
      </c>
      <c r="E669" s="247" t="s">
        <v>19</v>
      </c>
      <c r="F669" s="248" t="s">
        <v>3163</v>
      </c>
      <c r="G669" s="246"/>
      <c r="H669" s="249">
        <v>8</v>
      </c>
      <c r="I669" s="250"/>
      <c r="J669" s="246"/>
      <c r="K669" s="246"/>
      <c r="L669" s="251"/>
      <c r="M669" s="252"/>
      <c r="N669" s="253"/>
      <c r="O669" s="253"/>
      <c r="P669" s="253"/>
      <c r="Q669" s="253"/>
      <c r="R669" s="253"/>
      <c r="S669" s="253"/>
      <c r="T669" s="254"/>
      <c r="U669" s="14"/>
      <c r="V669" s="14"/>
      <c r="W669" s="14"/>
      <c r="X669" s="14"/>
      <c r="Y669" s="14"/>
      <c r="Z669" s="14"/>
      <c r="AA669" s="14"/>
      <c r="AB669" s="14"/>
      <c r="AC669" s="14"/>
      <c r="AD669" s="14"/>
      <c r="AE669" s="14"/>
      <c r="AT669" s="255" t="s">
        <v>206</v>
      </c>
      <c r="AU669" s="255" t="s">
        <v>78</v>
      </c>
      <c r="AV669" s="14" t="s">
        <v>78</v>
      </c>
      <c r="AW669" s="14" t="s">
        <v>31</v>
      </c>
      <c r="AX669" s="14" t="s">
        <v>69</v>
      </c>
      <c r="AY669" s="255" t="s">
        <v>193</v>
      </c>
    </row>
    <row r="670" s="14" customFormat="1">
      <c r="A670" s="14"/>
      <c r="B670" s="245"/>
      <c r="C670" s="246"/>
      <c r="D670" s="228" t="s">
        <v>206</v>
      </c>
      <c r="E670" s="247" t="s">
        <v>19</v>
      </c>
      <c r="F670" s="248" t="s">
        <v>3164</v>
      </c>
      <c r="G670" s="246"/>
      <c r="H670" s="249">
        <v>8</v>
      </c>
      <c r="I670" s="250"/>
      <c r="J670" s="246"/>
      <c r="K670" s="246"/>
      <c r="L670" s="251"/>
      <c r="M670" s="252"/>
      <c r="N670" s="253"/>
      <c r="O670" s="253"/>
      <c r="P670" s="253"/>
      <c r="Q670" s="253"/>
      <c r="R670" s="253"/>
      <c r="S670" s="253"/>
      <c r="T670" s="254"/>
      <c r="U670" s="14"/>
      <c r="V670" s="14"/>
      <c r="W670" s="14"/>
      <c r="X670" s="14"/>
      <c r="Y670" s="14"/>
      <c r="Z670" s="14"/>
      <c r="AA670" s="14"/>
      <c r="AB670" s="14"/>
      <c r="AC670" s="14"/>
      <c r="AD670" s="14"/>
      <c r="AE670" s="14"/>
      <c r="AT670" s="255" t="s">
        <v>206</v>
      </c>
      <c r="AU670" s="255" t="s">
        <v>78</v>
      </c>
      <c r="AV670" s="14" t="s">
        <v>78</v>
      </c>
      <c r="AW670" s="14" t="s">
        <v>31</v>
      </c>
      <c r="AX670" s="14" t="s">
        <v>69</v>
      </c>
      <c r="AY670" s="255" t="s">
        <v>193</v>
      </c>
    </row>
    <row r="671" s="15" customFormat="1">
      <c r="A671" s="15"/>
      <c r="B671" s="256"/>
      <c r="C671" s="257"/>
      <c r="D671" s="228" t="s">
        <v>206</v>
      </c>
      <c r="E671" s="258" t="s">
        <v>19</v>
      </c>
      <c r="F671" s="259" t="s">
        <v>218</v>
      </c>
      <c r="G671" s="257"/>
      <c r="H671" s="260">
        <v>24</v>
      </c>
      <c r="I671" s="261"/>
      <c r="J671" s="257"/>
      <c r="K671" s="257"/>
      <c r="L671" s="262"/>
      <c r="M671" s="263"/>
      <c r="N671" s="264"/>
      <c r="O671" s="264"/>
      <c r="P671" s="264"/>
      <c r="Q671" s="264"/>
      <c r="R671" s="264"/>
      <c r="S671" s="264"/>
      <c r="T671" s="265"/>
      <c r="U671" s="15"/>
      <c r="V671" s="15"/>
      <c r="W671" s="15"/>
      <c r="X671" s="15"/>
      <c r="Y671" s="15"/>
      <c r="Z671" s="15"/>
      <c r="AA671" s="15"/>
      <c r="AB671" s="15"/>
      <c r="AC671" s="15"/>
      <c r="AD671" s="15"/>
      <c r="AE671" s="15"/>
      <c r="AT671" s="266" t="s">
        <v>206</v>
      </c>
      <c r="AU671" s="266" t="s">
        <v>78</v>
      </c>
      <c r="AV671" s="15" t="s">
        <v>200</v>
      </c>
      <c r="AW671" s="15" t="s">
        <v>31</v>
      </c>
      <c r="AX671" s="15" t="s">
        <v>76</v>
      </c>
      <c r="AY671" s="266" t="s">
        <v>193</v>
      </c>
    </row>
    <row r="672" s="2" customFormat="1" ht="16.5" customHeight="1">
      <c r="A672" s="41"/>
      <c r="B672" s="42"/>
      <c r="C672" s="215" t="s">
        <v>621</v>
      </c>
      <c r="D672" s="215" t="s">
        <v>195</v>
      </c>
      <c r="E672" s="216" t="s">
        <v>3165</v>
      </c>
      <c r="F672" s="217" t="s">
        <v>3166</v>
      </c>
      <c r="G672" s="218" t="s">
        <v>343</v>
      </c>
      <c r="H672" s="219">
        <v>12</v>
      </c>
      <c r="I672" s="220"/>
      <c r="J672" s="221">
        <f>ROUND(I672*H672,2)</f>
        <v>0</v>
      </c>
      <c r="K672" s="217" t="s">
        <v>199</v>
      </c>
      <c r="L672" s="47"/>
      <c r="M672" s="222" t="s">
        <v>19</v>
      </c>
      <c r="N672" s="223" t="s">
        <v>40</v>
      </c>
      <c r="O672" s="87"/>
      <c r="P672" s="224">
        <f>O672*H672</f>
        <v>0</v>
      </c>
      <c r="Q672" s="224">
        <v>0.063547999999999993</v>
      </c>
      <c r="R672" s="224">
        <f>Q672*H672</f>
        <v>0.76257599999999992</v>
      </c>
      <c r="S672" s="224">
        <v>0</v>
      </c>
      <c r="T672" s="225">
        <f>S672*H672</f>
        <v>0</v>
      </c>
      <c r="U672" s="41"/>
      <c r="V672" s="41"/>
      <c r="W672" s="41"/>
      <c r="X672" s="41"/>
      <c r="Y672" s="41"/>
      <c r="Z672" s="41"/>
      <c r="AA672" s="41"/>
      <c r="AB672" s="41"/>
      <c r="AC672" s="41"/>
      <c r="AD672" s="41"/>
      <c r="AE672" s="41"/>
      <c r="AR672" s="226" t="s">
        <v>200</v>
      </c>
      <c r="AT672" s="226" t="s">
        <v>195</v>
      </c>
      <c r="AU672" s="226" t="s">
        <v>78</v>
      </c>
      <c r="AY672" s="20" t="s">
        <v>193</v>
      </c>
      <c r="BE672" s="227">
        <f>IF(N672="základní",J672,0)</f>
        <v>0</v>
      </c>
      <c r="BF672" s="227">
        <f>IF(N672="snížená",J672,0)</f>
        <v>0</v>
      </c>
      <c r="BG672" s="227">
        <f>IF(N672="zákl. přenesená",J672,0)</f>
        <v>0</v>
      </c>
      <c r="BH672" s="227">
        <f>IF(N672="sníž. přenesená",J672,0)</f>
        <v>0</v>
      </c>
      <c r="BI672" s="227">
        <f>IF(N672="nulová",J672,0)</f>
        <v>0</v>
      </c>
      <c r="BJ672" s="20" t="s">
        <v>76</v>
      </c>
      <c r="BK672" s="227">
        <f>ROUND(I672*H672,2)</f>
        <v>0</v>
      </c>
      <c r="BL672" s="20" t="s">
        <v>200</v>
      </c>
      <c r="BM672" s="226" t="s">
        <v>3167</v>
      </c>
    </row>
    <row r="673" s="2" customFormat="1">
      <c r="A673" s="41"/>
      <c r="B673" s="42"/>
      <c r="C673" s="43"/>
      <c r="D673" s="228" t="s">
        <v>202</v>
      </c>
      <c r="E673" s="43"/>
      <c r="F673" s="229" t="s">
        <v>3168</v>
      </c>
      <c r="G673" s="43"/>
      <c r="H673" s="43"/>
      <c r="I673" s="230"/>
      <c r="J673" s="43"/>
      <c r="K673" s="43"/>
      <c r="L673" s="47"/>
      <c r="M673" s="231"/>
      <c r="N673" s="232"/>
      <c r="O673" s="87"/>
      <c r="P673" s="87"/>
      <c r="Q673" s="87"/>
      <c r="R673" s="87"/>
      <c r="S673" s="87"/>
      <c r="T673" s="88"/>
      <c r="U673" s="41"/>
      <c r="V673" s="41"/>
      <c r="W673" s="41"/>
      <c r="X673" s="41"/>
      <c r="Y673" s="41"/>
      <c r="Z673" s="41"/>
      <c r="AA673" s="41"/>
      <c r="AB673" s="41"/>
      <c r="AC673" s="41"/>
      <c r="AD673" s="41"/>
      <c r="AE673" s="41"/>
      <c r="AT673" s="20" t="s">
        <v>202</v>
      </c>
      <c r="AU673" s="20" t="s">
        <v>78</v>
      </c>
    </row>
    <row r="674" s="2" customFormat="1">
      <c r="A674" s="41"/>
      <c r="B674" s="42"/>
      <c r="C674" s="43"/>
      <c r="D674" s="233" t="s">
        <v>204</v>
      </c>
      <c r="E674" s="43"/>
      <c r="F674" s="234" t="s">
        <v>3169</v>
      </c>
      <c r="G674" s="43"/>
      <c r="H674" s="43"/>
      <c r="I674" s="230"/>
      <c r="J674" s="43"/>
      <c r="K674" s="43"/>
      <c r="L674" s="47"/>
      <c r="M674" s="231"/>
      <c r="N674" s="232"/>
      <c r="O674" s="87"/>
      <c r="P674" s="87"/>
      <c r="Q674" s="87"/>
      <c r="R674" s="87"/>
      <c r="S674" s="87"/>
      <c r="T674" s="88"/>
      <c r="U674" s="41"/>
      <c r="V674" s="41"/>
      <c r="W674" s="41"/>
      <c r="X674" s="41"/>
      <c r="Y674" s="41"/>
      <c r="Z674" s="41"/>
      <c r="AA674" s="41"/>
      <c r="AB674" s="41"/>
      <c r="AC674" s="41"/>
      <c r="AD674" s="41"/>
      <c r="AE674" s="41"/>
      <c r="AT674" s="20" t="s">
        <v>204</v>
      </c>
      <c r="AU674" s="20" t="s">
        <v>78</v>
      </c>
    </row>
    <row r="675" s="13" customFormat="1">
      <c r="A675" s="13"/>
      <c r="B675" s="235"/>
      <c r="C675" s="236"/>
      <c r="D675" s="228" t="s">
        <v>206</v>
      </c>
      <c r="E675" s="237" t="s">
        <v>19</v>
      </c>
      <c r="F675" s="238" t="s">
        <v>279</v>
      </c>
      <c r="G675" s="236"/>
      <c r="H675" s="237" t="s">
        <v>19</v>
      </c>
      <c r="I675" s="239"/>
      <c r="J675" s="236"/>
      <c r="K675" s="236"/>
      <c r="L675" s="240"/>
      <c r="M675" s="241"/>
      <c r="N675" s="242"/>
      <c r="O675" s="242"/>
      <c r="P675" s="242"/>
      <c r="Q675" s="242"/>
      <c r="R675" s="242"/>
      <c r="S675" s="242"/>
      <c r="T675" s="243"/>
      <c r="U675" s="13"/>
      <c r="V675" s="13"/>
      <c r="W675" s="13"/>
      <c r="X675" s="13"/>
      <c r="Y675" s="13"/>
      <c r="Z675" s="13"/>
      <c r="AA675" s="13"/>
      <c r="AB675" s="13"/>
      <c r="AC675" s="13"/>
      <c r="AD675" s="13"/>
      <c r="AE675" s="13"/>
      <c r="AT675" s="244" t="s">
        <v>206</v>
      </c>
      <c r="AU675" s="244" t="s">
        <v>78</v>
      </c>
      <c r="AV675" s="13" t="s">
        <v>76</v>
      </c>
      <c r="AW675" s="13" t="s">
        <v>31</v>
      </c>
      <c r="AX675" s="13" t="s">
        <v>69</v>
      </c>
      <c r="AY675" s="244" t="s">
        <v>193</v>
      </c>
    </row>
    <row r="676" s="13" customFormat="1">
      <c r="A676" s="13"/>
      <c r="B676" s="235"/>
      <c r="C676" s="236"/>
      <c r="D676" s="228" t="s">
        <v>206</v>
      </c>
      <c r="E676" s="237" t="s">
        <v>19</v>
      </c>
      <c r="F676" s="238" t="s">
        <v>3170</v>
      </c>
      <c r="G676" s="236"/>
      <c r="H676" s="237" t="s">
        <v>19</v>
      </c>
      <c r="I676" s="239"/>
      <c r="J676" s="236"/>
      <c r="K676" s="236"/>
      <c r="L676" s="240"/>
      <c r="M676" s="241"/>
      <c r="N676" s="242"/>
      <c r="O676" s="242"/>
      <c r="P676" s="242"/>
      <c r="Q676" s="242"/>
      <c r="R676" s="242"/>
      <c r="S676" s="242"/>
      <c r="T676" s="243"/>
      <c r="U676" s="13"/>
      <c r="V676" s="13"/>
      <c r="W676" s="13"/>
      <c r="X676" s="13"/>
      <c r="Y676" s="13"/>
      <c r="Z676" s="13"/>
      <c r="AA676" s="13"/>
      <c r="AB676" s="13"/>
      <c r="AC676" s="13"/>
      <c r="AD676" s="13"/>
      <c r="AE676" s="13"/>
      <c r="AT676" s="244" t="s">
        <v>206</v>
      </c>
      <c r="AU676" s="244" t="s">
        <v>78</v>
      </c>
      <c r="AV676" s="13" t="s">
        <v>76</v>
      </c>
      <c r="AW676" s="13" t="s">
        <v>31</v>
      </c>
      <c r="AX676" s="13" t="s">
        <v>69</v>
      </c>
      <c r="AY676" s="244" t="s">
        <v>193</v>
      </c>
    </row>
    <row r="677" s="14" customFormat="1">
      <c r="A677" s="14"/>
      <c r="B677" s="245"/>
      <c r="C677" s="246"/>
      <c r="D677" s="228" t="s">
        <v>206</v>
      </c>
      <c r="E677" s="247" t="s">
        <v>19</v>
      </c>
      <c r="F677" s="248" t="s">
        <v>3171</v>
      </c>
      <c r="G677" s="246"/>
      <c r="H677" s="249">
        <v>4</v>
      </c>
      <c r="I677" s="250"/>
      <c r="J677" s="246"/>
      <c r="K677" s="246"/>
      <c r="L677" s="251"/>
      <c r="M677" s="252"/>
      <c r="N677" s="253"/>
      <c r="O677" s="253"/>
      <c r="P677" s="253"/>
      <c r="Q677" s="253"/>
      <c r="R677" s="253"/>
      <c r="S677" s="253"/>
      <c r="T677" s="254"/>
      <c r="U677" s="14"/>
      <c r="V677" s="14"/>
      <c r="W677" s="14"/>
      <c r="X677" s="14"/>
      <c r="Y677" s="14"/>
      <c r="Z677" s="14"/>
      <c r="AA677" s="14"/>
      <c r="AB677" s="14"/>
      <c r="AC677" s="14"/>
      <c r="AD677" s="14"/>
      <c r="AE677" s="14"/>
      <c r="AT677" s="255" t="s">
        <v>206</v>
      </c>
      <c r="AU677" s="255" t="s">
        <v>78</v>
      </c>
      <c r="AV677" s="14" t="s">
        <v>78</v>
      </c>
      <c r="AW677" s="14" t="s">
        <v>31</v>
      </c>
      <c r="AX677" s="14" t="s">
        <v>69</v>
      </c>
      <c r="AY677" s="255" t="s">
        <v>193</v>
      </c>
    </row>
    <row r="678" s="14" customFormat="1">
      <c r="A678" s="14"/>
      <c r="B678" s="245"/>
      <c r="C678" s="246"/>
      <c r="D678" s="228" t="s">
        <v>206</v>
      </c>
      <c r="E678" s="247" t="s">
        <v>19</v>
      </c>
      <c r="F678" s="248" t="s">
        <v>3172</v>
      </c>
      <c r="G678" s="246"/>
      <c r="H678" s="249">
        <v>4</v>
      </c>
      <c r="I678" s="250"/>
      <c r="J678" s="246"/>
      <c r="K678" s="246"/>
      <c r="L678" s="251"/>
      <c r="M678" s="252"/>
      <c r="N678" s="253"/>
      <c r="O678" s="253"/>
      <c r="P678" s="253"/>
      <c r="Q678" s="253"/>
      <c r="R678" s="253"/>
      <c r="S678" s="253"/>
      <c r="T678" s="254"/>
      <c r="U678" s="14"/>
      <c r="V678" s="14"/>
      <c r="W678" s="14"/>
      <c r="X678" s="14"/>
      <c r="Y678" s="14"/>
      <c r="Z678" s="14"/>
      <c r="AA678" s="14"/>
      <c r="AB678" s="14"/>
      <c r="AC678" s="14"/>
      <c r="AD678" s="14"/>
      <c r="AE678" s="14"/>
      <c r="AT678" s="255" t="s">
        <v>206</v>
      </c>
      <c r="AU678" s="255" t="s">
        <v>78</v>
      </c>
      <c r="AV678" s="14" t="s">
        <v>78</v>
      </c>
      <c r="AW678" s="14" t="s">
        <v>31</v>
      </c>
      <c r="AX678" s="14" t="s">
        <v>69</v>
      </c>
      <c r="AY678" s="255" t="s">
        <v>193</v>
      </c>
    </row>
    <row r="679" s="14" customFormat="1">
      <c r="A679" s="14"/>
      <c r="B679" s="245"/>
      <c r="C679" s="246"/>
      <c r="D679" s="228" t="s">
        <v>206</v>
      </c>
      <c r="E679" s="247" t="s">
        <v>19</v>
      </c>
      <c r="F679" s="248" t="s">
        <v>3173</v>
      </c>
      <c r="G679" s="246"/>
      <c r="H679" s="249">
        <v>4</v>
      </c>
      <c r="I679" s="250"/>
      <c r="J679" s="246"/>
      <c r="K679" s="246"/>
      <c r="L679" s="251"/>
      <c r="M679" s="252"/>
      <c r="N679" s="253"/>
      <c r="O679" s="253"/>
      <c r="P679" s="253"/>
      <c r="Q679" s="253"/>
      <c r="R679" s="253"/>
      <c r="S679" s="253"/>
      <c r="T679" s="254"/>
      <c r="U679" s="14"/>
      <c r="V679" s="14"/>
      <c r="W679" s="14"/>
      <c r="X679" s="14"/>
      <c r="Y679" s="14"/>
      <c r="Z679" s="14"/>
      <c r="AA679" s="14"/>
      <c r="AB679" s="14"/>
      <c r="AC679" s="14"/>
      <c r="AD679" s="14"/>
      <c r="AE679" s="14"/>
      <c r="AT679" s="255" t="s">
        <v>206</v>
      </c>
      <c r="AU679" s="255" t="s">
        <v>78</v>
      </c>
      <c r="AV679" s="14" t="s">
        <v>78</v>
      </c>
      <c r="AW679" s="14" t="s">
        <v>31</v>
      </c>
      <c r="AX679" s="14" t="s">
        <v>69</v>
      </c>
      <c r="AY679" s="255" t="s">
        <v>193</v>
      </c>
    </row>
    <row r="680" s="15" customFormat="1">
      <c r="A680" s="15"/>
      <c r="B680" s="256"/>
      <c r="C680" s="257"/>
      <c r="D680" s="228" t="s">
        <v>206</v>
      </c>
      <c r="E680" s="258" t="s">
        <v>19</v>
      </c>
      <c r="F680" s="259" t="s">
        <v>218</v>
      </c>
      <c r="G680" s="257"/>
      <c r="H680" s="260">
        <v>12</v>
      </c>
      <c r="I680" s="261"/>
      <c r="J680" s="257"/>
      <c r="K680" s="257"/>
      <c r="L680" s="262"/>
      <c r="M680" s="263"/>
      <c r="N680" s="264"/>
      <c r="O680" s="264"/>
      <c r="P680" s="264"/>
      <c r="Q680" s="264"/>
      <c r="R680" s="264"/>
      <c r="S680" s="264"/>
      <c r="T680" s="265"/>
      <c r="U680" s="15"/>
      <c r="V680" s="15"/>
      <c r="W680" s="15"/>
      <c r="X680" s="15"/>
      <c r="Y680" s="15"/>
      <c r="Z680" s="15"/>
      <c r="AA680" s="15"/>
      <c r="AB680" s="15"/>
      <c r="AC680" s="15"/>
      <c r="AD680" s="15"/>
      <c r="AE680" s="15"/>
      <c r="AT680" s="266" t="s">
        <v>206</v>
      </c>
      <c r="AU680" s="266" t="s">
        <v>78</v>
      </c>
      <c r="AV680" s="15" t="s">
        <v>200</v>
      </c>
      <c r="AW680" s="15" t="s">
        <v>31</v>
      </c>
      <c r="AX680" s="15" t="s">
        <v>76</v>
      </c>
      <c r="AY680" s="266" t="s">
        <v>193</v>
      </c>
    </row>
    <row r="681" s="2" customFormat="1" ht="16.5" customHeight="1">
      <c r="A681" s="41"/>
      <c r="B681" s="42"/>
      <c r="C681" s="215" t="s">
        <v>627</v>
      </c>
      <c r="D681" s="215" t="s">
        <v>195</v>
      </c>
      <c r="E681" s="216" t="s">
        <v>3174</v>
      </c>
      <c r="F681" s="217" t="s">
        <v>3175</v>
      </c>
      <c r="G681" s="218" t="s">
        <v>343</v>
      </c>
      <c r="H681" s="219">
        <v>28</v>
      </c>
      <c r="I681" s="220"/>
      <c r="J681" s="221">
        <f>ROUND(I681*H681,2)</f>
        <v>0</v>
      </c>
      <c r="K681" s="217" t="s">
        <v>199</v>
      </c>
      <c r="L681" s="47"/>
      <c r="M681" s="222" t="s">
        <v>19</v>
      </c>
      <c r="N681" s="223" t="s">
        <v>40</v>
      </c>
      <c r="O681" s="87"/>
      <c r="P681" s="224">
        <f>O681*H681</f>
        <v>0</v>
      </c>
      <c r="Q681" s="224">
        <v>0.081848000000000004</v>
      </c>
      <c r="R681" s="224">
        <f>Q681*H681</f>
        <v>2.291744</v>
      </c>
      <c r="S681" s="224">
        <v>0</v>
      </c>
      <c r="T681" s="225">
        <f>S681*H681</f>
        <v>0</v>
      </c>
      <c r="U681" s="41"/>
      <c r="V681" s="41"/>
      <c r="W681" s="41"/>
      <c r="X681" s="41"/>
      <c r="Y681" s="41"/>
      <c r="Z681" s="41"/>
      <c r="AA681" s="41"/>
      <c r="AB681" s="41"/>
      <c r="AC681" s="41"/>
      <c r="AD681" s="41"/>
      <c r="AE681" s="41"/>
      <c r="AR681" s="226" t="s">
        <v>200</v>
      </c>
      <c r="AT681" s="226" t="s">
        <v>195</v>
      </c>
      <c r="AU681" s="226" t="s">
        <v>78</v>
      </c>
      <c r="AY681" s="20" t="s">
        <v>193</v>
      </c>
      <c r="BE681" s="227">
        <f>IF(N681="základní",J681,0)</f>
        <v>0</v>
      </c>
      <c r="BF681" s="227">
        <f>IF(N681="snížená",J681,0)</f>
        <v>0</v>
      </c>
      <c r="BG681" s="227">
        <f>IF(N681="zákl. přenesená",J681,0)</f>
        <v>0</v>
      </c>
      <c r="BH681" s="227">
        <f>IF(N681="sníž. přenesená",J681,0)</f>
        <v>0</v>
      </c>
      <c r="BI681" s="227">
        <f>IF(N681="nulová",J681,0)</f>
        <v>0</v>
      </c>
      <c r="BJ681" s="20" t="s">
        <v>76</v>
      </c>
      <c r="BK681" s="227">
        <f>ROUND(I681*H681,2)</f>
        <v>0</v>
      </c>
      <c r="BL681" s="20" t="s">
        <v>200</v>
      </c>
      <c r="BM681" s="226" t="s">
        <v>3176</v>
      </c>
    </row>
    <row r="682" s="2" customFormat="1">
      <c r="A682" s="41"/>
      <c r="B682" s="42"/>
      <c r="C682" s="43"/>
      <c r="D682" s="228" t="s">
        <v>202</v>
      </c>
      <c r="E682" s="43"/>
      <c r="F682" s="229" t="s">
        <v>3177</v>
      </c>
      <c r="G682" s="43"/>
      <c r="H682" s="43"/>
      <c r="I682" s="230"/>
      <c r="J682" s="43"/>
      <c r="K682" s="43"/>
      <c r="L682" s="47"/>
      <c r="M682" s="231"/>
      <c r="N682" s="232"/>
      <c r="O682" s="87"/>
      <c r="P682" s="87"/>
      <c r="Q682" s="87"/>
      <c r="R682" s="87"/>
      <c r="S682" s="87"/>
      <c r="T682" s="88"/>
      <c r="U682" s="41"/>
      <c r="V682" s="41"/>
      <c r="W682" s="41"/>
      <c r="X682" s="41"/>
      <c r="Y682" s="41"/>
      <c r="Z682" s="41"/>
      <c r="AA682" s="41"/>
      <c r="AB682" s="41"/>
      <c r="AC682" s="41"/>
      <c r="AD682" s="41"/>
      <c r="AE682" s="41"/>
      <c r="AT682" s="20" t="s">
        <v>202</v>
      </c>
      <c r="AU682" s="20" t="s">
        <v>78</v>
      </c>
    </row>
    <row r="683" s="2" customFormat="1">
      <c r="A683" s="41"/>
      <c r="B683" s="42"/>
      <c r="C683" s="43"/>
      <c r="D683" s="233" t="s">
        <v>204</v>
      </c>
      <c r="E683" s="43"/>
      <c r="F683" s="234" t="s">
        <v>3178</v>
      </c>
      <c r="G683" s="43"/>
      <c r="H683" s="43"/>
      <c r="I683" s="230"/>
      <c r="J683" s="43"/>
      <c r="K683" s="43"/>
      <c r="L683" s="47"/>
      <c r="M683" s="231"/>
      <c r="N683" s="232"/>
      <c r="O683" s="87"/>
      <c r="P683" s="87"/>
      <c r="Q683" s="87"/>
      <c r="R683" s="87"/>
      <c r="S683" s="87"/>
      <c r="T683" s="88"/>
      <c r="U683" s="41"/>
      <c r="V683" s="41"/>
      <c r="W683" s="41"/>
      <c r="X683" s="41"/>
      <c r="Y683" s="41"/>
      <c r="Z683" s="41"/>
      <c r="AA683" s="41"/>
      <c r="AB683" s="41"/>
      <c r="AC683" s="41"/>
      <c r="AD683" s="41"/>
      <c r="AE683" s="41"/>
      <c r="AT683" s="20" t="s">
        <v>204</v>
      </c>
      <c r="AU683" s="20" t="s">
        <v>78</v>
      </c>
    </row>
    <row r="684" s="13" customFormat="1">
      <c r="A684" s="13"/>
      <c r="B684" s="235"/>
      <c r="C684" s="236"/>
      <c r="D684" s="228" t="s">
        <v>206</v>
      </c>
      <c r="E684" s="237" t="s">
        <v>19</v>
      </c>
      <c r="F684" s="238" t="s">
        <v>279</v>
      </c>
      <c r="G684" s="236"/>
      <c r="H684" s="237" t="s">
        <v>19</v>
      </c>
      <c r="I684" s="239"/>
      <c r="J684" s="236"/>
      <c r="K684" s="236"/>
      <c r="L684" s="240"/>
      <c r="M684" s="241"/>
      <c r="N684" s="242"/>
      <c r="O684" s="242"/>
      <c r="P684" s="242"/>
      <c r="Q684" s="242"/>
      <c r="R684" s="242"/>
      <c r="S684" s="242"/>
      <c r="T684" s="243"/>
      <c r="U684" s="13"/>
      <c r="V684" s="13"/>
      <c r="W684" s="13"/>
      <c r="X684" s="13"/>
      <c r="Y684" s="13"/>
      <c r="Z684" s="13"/>
      <c r="AA684" s="13"/>
      <c r="AB684" s="13"/>
      <c r="AC684" s="13"/>
      <c r="AD684" s="13"/>
      <c r="AE684" s="13"/>
      <c r="AT684" s="244" t="s">
        <v>206</v>
      </c>
      <c r="AU684" s="244" t="s">
        <v>78</v>
      </c>
      <c r="AV684" s="13" t="s">
        <v>76</v>
      </c>
      <c r="AW684" s="13" t="s">
        <v>31</v>
      </c>
      <c r="AX684" s="13" t="s">
        <v>69</v>
      </c>
      <c r="AY684" s="244" t="s">
        <v>193</v>
      </c>
    </row>
    <row r="685" s="13" customFormat="1">
      <c r="A685" s="13"/>
      <c r="B685" s="235"/>
      <c r="C685" s="236"/>
      <c r="D685" s="228" t="s">
        <v>206</v>
      </c>
      <c r="E685" s="237" t="s">
        <v>19</v>
      </c>
      <c r="F685" s="238" t="s">
        <v>3179</v>
      </c>
      <c r="G685" s="236"/>
      <c r="H685" s="237" t="s">
        <v>19</v>
      </c>
      <c r="I685" s="239"/>
      <c r="J685" s="236"/>
      <c r="K685" s="236"/>
      <c r="L685" s="240"/>
      <c r="M685" s="241"/>
      <c r="N685" s="242"/>
      <c r="O685" s="242"/>
      <c r="P685" s="242"/>
      <c r="Q685" s="242"/>
      <c r="R685" s="242"/>
      <c r="S685" s="242"/>
      <c r="T685" s="243"/>
      <c r="U685" s="13"/>
      <c r="V685" s="13"/>
      <c r="W685" s="13"/>
      <c r="X685" s="13"/>
      <c r="Y685" s="13"/>
      <c r="Z685" s="13"/>
      <c r="AA685" s="13"/>
      <c r="AB685" s="13"/>
      <c r="AC685" s="13"/>
      <c r="AD685" s="13"/>
      <c r="AE685" s="13"/>
      <c r="AT685" s="244" t="s">
        <v>206</v>
      </c>
      <c r="AU685" s="244" t="s">
        <v>78</v>
      </c>
      <c r="AV685" s="13" t="s">
        <v>76</v>
      </c>
      <c r="AW685" s="13" t="s">
        <v>31</v>
      </c>
      <c r="AX685" s="13" t="s">
        <v>69</v>
      </c>
      <c r="AY685" s="244" t="s">
        <v>193</v>
      </c>
    </row>
    <row r="686" s="14" customFormat="1">
      <c r="A686" s="14"/>
      <c r="B686" s="245"/>
      <c r="C686" s="246"/>
      <c r="D686" s="228" t="s">
        <v>206</v>
      </c>
      <c r="E686" s="247" t="s">
        <v>19</v>
      </c>
      <c r="F686" s="248" t="s">
        <v>3180</v>
      </c>
      <c r="G686" s="246"/>
      <c r="H686" s="249">
        <v>6</v>
      </c>
      <c r="I686" s="250"/>
      <c r="J686" s="246"/>
      <c r="K686" s="246"/>
      <c r="L686" s="251"/>
      <c r="M686" s="252"/>
      <c r="N686" s="253"/>
      <c r="O686" s="253"/>
      <c r="P686" s="253"/>
      <c r="Q686" s="253"/>
      <c r="R686" s="253"/>
      <c r="S686" s="253"/>
      <c r="T686" s="254"/>
      <c r="U686" s="14"/>
      <c r="V686" s="14"/>
      <c r="W686" s="14"/>
      <c r="X686" s="14"/>
      <c r="Y686" s="14"/>
      <c r="Z686" s="14"/>
      <c r="AA686" s="14"/>
      <c r="AB686" s="14"/>
      <c r="AC686" s="14"/>
      <c r="AD686" s="14"/>
      <c r="AE686" s="14"/>
      <c r="AT686" s="255" t="s">
        <v>206</v>
      </c>
      <c r="AU686" s="255" t="s">
        <v>78</v>
      </c>
      <c r="AV686" s="14" t="s">
        <v>78</v>
      </c>
      <c r="AW686" s="14" t="s">
        <v>31</v>
      </c>
      <c r="AX686" s="14" t="s">
        <v>69</v>
      </c>
      <c r="AY686" s="255" t="s">
        <v>193</v>
      </c>
    </row>
    <row r="687" s="14" customFormat="1">
      <c r="A687" s="14"/>
      <c r="B687" s="245"/>
      <c r="C687" s="246"/>
      <c r="D687" s="228" t="s">
        <v>206</v>
      </c>
      <c r="E687" s="247" t="s">
        <v>19</v>
      </c>
      <c r="F687" s="248" t="s">
        <v>3181</v>
      </c>
      <c r="G687" s="246"/>
      <c r="H687" s="249">
        <v>6</v>
      </c>
      <c r="I687" s="250"/>
      <c r="J687" s="246"/>
      <c r="K687" s="246"/>
      <c r="L687" s="251"/>
      <c r="M687" s="252"/>
      <c r="N687" s="253"/>
      <c r="O687" s="253"/>
      <c r="P687" s="253"/>
      <c r="Q687" s="253"/>
      <c r="R687" s="253"/>
      <c r="S687" s="253"/>
      <c r="T687" s="254"/>
      <c r="U687" s="14"/>
      <c r="V687" s="14"/>
      <c r="W687" s="14"/>
      <c r="X687" s="14"/>
      <c r="Y687" s="14"/>
      <c r="Z687" s="14"/>
      <c r="AA687" s="14"/>
      <c r="AB687" s="14"/>
      <c r="AC687" s="14"/>
      <c r="AD687" s="14"/>
      <c r="AE687" s="14"/>
      <c r="AT687" s="255" t="s">
        <v>206</v>
      </c>
      <c r="AU687" s="255" t="s">
        <v>78</v>
      </c>
      <c r="AV687" s="14" t="s">
        <v>78</v>
      </c>
      <c r="AW687" s="14" t="s">
        <v>31</v>
      </c>
      <c r="AX687" s="14" t="s">
        <v>69</v>
      </c>
      <c r="AY687" s="255" t="s">
        <v>193</v>
      </c>
    </row>
    <row r="688" s="14" customFormat="1">
      <c r="A688" s="14"/>
      <c r="B688" s="245"/>
      <c r="C688" s="246"/>
      <c r="D688" s="228" t="s">
        <v>206</v>
      </c>
      <c r="E688" s="247" t="s">
        <v>19</v>
      </c>
      <c r="F688" s="248" t="s">
        <v>3182</v>
      </c>
      <c r="G688" s="246"/>
      <c r="H688" s="249">
        <v>6</v>
      </c>
      <c r="I688" s="250"/>
      <c r="J688" s="246"/>
      <c r="K688" s="246"/>
      <c r="L688" s="251"/>
      <c r="M688" s="252"/>
      <c r="N688" s="253"/>
      <c r="O688" s="253"/>
      <c r="P688" s="253"/>
      <c r="Q688" s="253"/>
      <c r="R688" s="253"/>
      <c r="S688" s="253"/>
      <c r="T688" s="254"/>
      <c r="U688" s="14"/>
      <c r="V688" s="14"/>
      <c r="W688" s="14"/>
      <c r="X688" s="14"/>
      <c r="Y688" s="14"/>
      <c r="Z688" s="14"/>
      <c r="AA688" s="14"/>
      <c r="AB688" s="14"/>
      <c r="AC688" s="14"/>
      <c r="AD688" s="14"/>
      <c r="AE688" s="14"/>
      <c r="AT688" s="255" t="s">
        <v>206</v>
      </c>
      <c r="AU688" s="255" t="s">
        <v>78</v>
      </c>
      <c r="AV688" s="14" t="s">
        <v>78</v>
      </c>
      <c r="AW688" s="14" t="s">
        <v>31</v>
      </c>
      <c r="AX688" s="14" t="s">
        <v>69</v>
      </c>
      <c r="AY688" s="255" t="s">
        <v>193</v>
      </c>
    </row>
    <row r="689" s="14" customFormat="1">
      <c r="A689" s="14"/>
      <c r="B689" s="245"/>
      <c r="C689" s="246"/>
      <c r="D689" s="228" t="s">
        <v>206</v>
      </c>
      <c r="E689" s="247" t="s">
        <v>19</v>
      </c>
      <c r="F689" s="248" t="s">
        <v>3183</v>
      </c>
      <c r="G689" s="246"/>
      <c r="H689" s="249">
        <v>6</v>
      </c>
      <c r="I689" s="250"/>
      <c r="J689" s="246"/>
      <c r="K689" s="246"/>
      <c r="L689" s="251"/>
      <c r="M689" s="252"/>
      <c r="N689" s="253"/>
      <c r="O689" s="253"/>
      <c r="P689" s="253"/>
      <c r="Q689" s="253"/>
      <c r="R689" s="253"/>
      <c r="S689" s="253"/>
      <c r="T689" s="254"/>
      <c r="U689" s="14"/>
      <c r="V689" s="14"/>
      <c r="W689" s="14"/>
      <c r="X689" s="14"/>
      <c r="Y689" s="14"/>
      <c r="Z689" s="14"/>
      <c r="AA689" s="14"/>
      <c r="AB689" s="14"/>
      <c r="AC689" s="14"/>
      <c r="AD689" s="14"/>
      <c r="AE689" s="14"/>
      <c r="AT689" s="255" t="s">
        <v>206</v>
      </c>
      <c r="AU689" s="255" t="s">
        <v>78</v>
      </c>
      <c r="AV689" s="14" t="s">
        <v>78</v>
      </c>
      <c r="AW689" s="14" t="s">
        <v>31</v>
      </c>
      <c r="AX689" s="14" t="s">
        <v>69</v>
      </c>
      <c r="AY689" s="255" t="s">
        <v>193</v>
      </c>
    </row>
    <row r="690" s="13" customFormat="1">
      <c r="A690" s="13"/>
      <c r="B690" s="235"/>
      <c r="C690" s="236"/>
      <c r="D690" s="228" t="s">
        <v>206</v>
      </c>
      <c r="E690" s="237" t="s">
        <v>19</v>
      </c>
      <c r="F690" s="238" t="s">
        <v>3184</v>
      </c>
      <c r="G690" s="236"/>
      <c r="H690" s="237" t="s">
        <v>19</v>
      </c>
      <c r="I690" s="239"/>
      <c r="J690" s="236"/>
      <c r="K690" s="236"/>
      <c r="L690" s="240"/>
      <c r="M690" s="241"/>
      <c r="N690" s="242"/>
      <c r="O690" s="242"/>
      <c r="P690" s="242"/>
      <c r="Q690" s="242"/>
      <c r="R690" s="242"/>
      <c r="S690" s="242"/>
      <c r="T690" s="243"/>
      <c r="U690" s="13"/>
      <c r="V690" s="13"/>
      <c r="W690" s="13"/>
      <c r="X690" s="13"/>
      <c r="Y690" s="13"/>
      <c r="Z690" s="13"/>
      <c r="AA690" s="13"/>
      <c r="AB690" s="13"/>
      <c r="AC690" s="13"/>
      <c r="AD690" s="13"/>
      <c r="AE690" s="13"/>
      <c r="AT690" s="244" t="s">
        <v>206</v>
      </c>
      <c r="AU690" s="244" t="s">
        <v>78</v>
      </c>
      <c r="AV690" s="13" t="s">
        <v>76</v>
      </c>
      <c r="AW690" s="13" t="s">
        <v>31</v>
      </c>
      <c r="AX690" s="13" t="s">
        <v>69</v>
      </c>
      <c r="AY690" s="244" t="s">
        <v>193</v>
      </c>
    </row>
    <row r="691" s="14" customFormat="1">
      <c r="A691" s="14"/>
      <c r="B691" s="245"/>
      <c r="C691" s="246"/>
      <c r="D691" s="228" t="s">
        <v>206</v>
      </c>
      <c r="E691" s="247" t="s">
        <v>19</v>
      </c>
      <c r="F691" s="248" t="s">
        <v>3171</v>
      </c>
      <c r="G691" s="246"/>
      <c r="H691" s="249">
        <v>4</v>
      </c>
      <c r="I691" s="250"/>
      <c r="J691" s="246"/>
      <c r="K691" s="246"/>
      <c r="L691" s="251"/>
      <c r="M691" s="252"/>
      <c r="N691" s="253"/>
      <c r="O691" s="253"/>
      <c r="P691" s="253"/>
      <c r="Q691" s="253"/>
      <c r="R691" s="253"/>
      <c r="S691" s="253"/>
      <c r="T691" s="254"/>
      <c r="U691" s="14"/>
      <c r="V691" s="14"/>
      <c r="W691" s="14"/>
      <c r="X691" s="14"/>
      <c r="Y691" s="14"/>
      <c r="Z691" s="14"/>
      <c r="AA691" s="14"/>
      <c r="AB691" s="14"/>
      <c r="AC691" s="14"/>
      <c r="AD691" s="14"/>
      <c r="AE691" s="14"/>
      <c r="AT691" s="255" t="s">
        <v>206</v>
      </c>
      <c r="AU691" s="255" t="s">
        <v>78</v>
      </c>
      <c r="AV691" s="14" t="s">
        <v>78</v>
      </c>
      <c r="AW691" s="14" t="s">
        <v>31</v>
      </c>
      <c r="AX691" s="14" t="s">
        <v>69</v>
      </c>
      <c r="AY691" s="255" t="s">
        <v>193</v>
      </c>
    </row>
    <row r="692" s="15" customFormat="1">
      <c r="A692" s="15"/>
      <c r="B692" s="256"/>
      <c r="C692" s="257"/>
      <c r="D692" s="228" t="s">
        <v>206</v>
      </c>
      <c r="E692" s="258" t="s">
        <v>19</v>
      </c>
      <c r="F692" s="259" t="s">
        <v>218</v>
      </c>
      <c r="G692" s="257"/>
      <c r="H692" s="260">
        <v>28</v>
      </c>
      <c r="I692" s="261"/>
      <c r="J692" s="257"/>
      <c r="K692" s="257"/>
      <c r="L692" s="262"/>
      <c r="M692" s="263"/>
      <c r="N692" s="264"/>
      <c r="O692" s="264"/>
      <c r="P692" s="264"/>
      <c r="Q692" s="264"/>
      <c r="R692" s="264"/>
      <c r="S692" s="264"/>
      <c r="T692" s="265"/>
      <c r="U692" s="15"/>
      <c r="V692" s="15"/>
      <c r="W692" s="15"/>
      <c r="X692" s="15"/>
      <c r="Y692" s="15"/>
      <c r="Z692" s="15"/>
      <c r="AA692" s="15"/>
      <c r="AB692" s="15"/>
      <c r="AC692" s="15"/>
      <c r="AD692" s="15"/>
      <c r="AE692" s="15"/>
      <c r="AT692" s="266" t="s">
        <v>206</v>
      </c>
      <c r="AU692" s="266" t="s">
        <v>78</v>
      </c>
      <c r="AV692" s="15" t="s">
        <v>200</v>
      </c>
      <c r="AW692" s="15" t="s">
        <v>31</v>
      </c>
      <c r="AX692" s="15" t="s">
        <v>76</v>
      </c>
      <c r="AY692" s="266" t="s">
        <v>193</v>
      </c>
    </row>
    <row r="693" s="2" customFormat="1" ht="16.5" customHeight="1">
      <c r="A693" s="41"/>
      <c r="B693" s="42"/>
      <c r="C693" s="215" t="s">
        <v>634</v>
      </c>
      <c r="D693" s="215" t="s">
        <v>195</v>
      </c>
      <c r="E693" s="216" t="s">
        <v>3185</v>
      </c>
      <c r="F693" s="217" t="s">
        <v>3186</v>
      </c>
      <c r="G693" s="218" t="s">
        <v>343</v>
      </c>
      <c r="H693" s="219">
        <v>4</v>
      </c>
      <c r="I693" s="220"/>
      <c r="J693" s="221">
        <f>ROUND(I693*H693,2)</f>
        <v>0</v>
      </c>
      <c r="K693" s="217" t="s">
        <v>199</v>
      </c>
      <c r="L693" s="47"/>
      <c r="M693" s="222" t="s">
        <v>19</v>
      </c>
      <c r="N693" s="223" t="s">
        <v>40</v>
      </c>
      <c r="O693" s="87"/>
      <c r="P693" s="224">
        <f>O693*H693</f>
        <v>0</v>
      </c>
      <c r="Q693" s="224">
        <v>0.091048000000000004</v>
      </c>
      <c r="R693" s="224">
        <f>Q693*H693</f>
        <v>0.36419200000000002</v>
      </c>
      <c r="S693" s="224">
        <v>0</v>
      </c>
      <c r="T693" s="225">
        <f>S693*H693</f>
        <v>0</v>
      </c>
      <c r="U693" s="41"/>
      <c r="V693" s="41"/>
      <c r="W693" s="41"/>
      <c r="X693" s="41"/>
      <c r="Y693" s="41"/>
      <c r="Z693" s="41"/>
      <c r="AA693" s="41"/>
      <c r="AB693" s="41"/>
      <c r="AC693" s="41"/>
      <c r="AD693" s="41"/>
      <c r="AE693" s="41"/>
      <c r="AR693" s="226" t="s">
        <v>200</v>
      </c>
      <c r="AT693" s="226" t="s">
        <v>195</v>
      </c>
      <c r="AU693" s="226" t="s">
        <v>78</v>
      </c>
      <c r="AY693" s="20" t="s">
        <v>193</v>
      </c>
      <c r="BE693" s="227">
        <f>IF(N693="základní",J693,0)</f>
        <v>0</v>
      </c>
      <c r="BF693" s="227">
        <f>IF(N693="snížená",J693,0)</f>
        <v>0</v>
      </c>
      <c r="BG693" s="227">
        <f>IF(N693="zákl. přenesená",J693,0)</f>
        <v>0</v>
      </c>
      <c r="BH693" s="227">
        <f>IF(N693="sníž. přenesená",J693,0)</f>
        <v>0</v>
      </c>
      <c r="BI693" s="227">
        <f>IF(N693="nulová",J693,0)</f>
        <v>0</v>
      </c>
      <c r="BJ693" s="20" t="s">
        <v>76</v>
      </c>
      <c r="BK693" s="227">
        <f>ROUND(I693*H693,2)</f>
        <v>0</v>
      </c>
      <c r="BL693" s="20" t="s">
        <v>200</v>
      </c>
      <c r="BM693" s="226" t="s">
        <v>3187</v>
      </c>
    </row>
    <row r="694" s="2" customFormat="1">
      <c r="A694" s="41"/>
      <c r="B694" s="42"/>
      <c r="C694" s="43"/>
      <c r="D694" s="228" t="s">
        <v>202</v>
      </c>
      <c r="E694" s="43"/>
      <c r="F694" s="229" t="s">
        <v>3188</v>
      </c>
      <c r="G694" s="43"/>
      <c r="H694" s="43"/>
      <c r="I694" s="230"/>
      <c r="J694" s="43"/>
      <c r="K694" s="43"/>
      <c r="L694" s="47"/>
      <c r="M694" s="231"/>
      <c r="N694" s="232"/>
      <c r="O694" s="87"/>
      <c r="P694" s="87"/>
      <c r="Q694" s="87"/>
      <c r="R694" s="87"/>
      <c r="S694" s="87"/>
      <c r="T694" s="88"/>
      <c r="U694" s="41"/>
      <c r="V694" s="41"/>
      <c r="W694" s="41"/>
      <c r="X694" s="41"/>
      <c r="Y694" s="41"/>
      <c r="Z694" s="41"/>
      <c r="AA694" s="41"/>
      <c r="AB694" s="41"/>
      <c r="AC694" s="41"/>
      <c r="AD694" s="41"/>
      <c r="AE694" s="41"/>
      <c r="AT694" s="20" t="s">
        <v>202</v>
      </c>
      <c r="AU694" s="20" t="s">
        <v>78</v>
      </c>
    </row>
    <row r="695" s="2" customFormat="1">
      <c r="A695" s="41"/>
      <c r="B695" s="42"/>
      <c r="C695" s="43"/>
      <c r="D695" s="233" t="s">
        <v>204</v>
      </c>
      <c r="E695" s="43"/>
      <c r="F695" s="234" t="s">
        <v>3189</v>
      </c>
      <c r="G695" s="43"/>
      <c r="H695" s="43"/>
      <c r="I695" s="230"/>
      <c r="J695" s="43"/>
      <c r="K695" s="43"/>
      <c r="L695" s="47"/>
      <c r="M695" s="231"/>
      <c r="N695" s="232"/>
      <c r="O695" s="87"/>
      <c r="P695" s="87"/>
      <c r="Q695" s="87"/>
      <c r="R695" s="87"/>
      <c r="S695" s="87"/>
      <c r="T695" s="88"/>
      <c r="U695" s="41"/>
      <c r="V695" s="41"/>
      <c r="W695" s="41"/>
      <c r="X695" s="41"/>
      <c r="Y695" s="41"/>
      <c r="Z695" s="41"/>
      <c r="AA695" s="41"/>
      <c r="AB695" s="41"/>
      <c r="AC695" s="41"/>
      <c r="AD695" s="41"/>
      <c r="AE695" s="41"/>
      <c r="AT695" s="20" t="s">
        <v>204</v>
      </c>
      <c r="AU695" s="20" t="s">
        <v>78</v>
      </c>
    </row>
    <row r="696" s="13" customFormat="1">
      <c r="A696" s="13"/>
      <c r="B696" s="235"/>
      <c r="C696" s="236"/>
      <c r="D696" s="228" t="s">
        <v>206</v>
      </c>
      <c r="E696" s="237" t="s">
        <v>19</v>
      </c>
      <c r="F696" s="238" t="s">
        <v>279</v>
      </c>
      <c r="G696" s="236"/>
      <c r="H696" s="237" t="s">
        <v>19</v>
      </c>
      <c r="I696" s="239"/>
      <c r="J696" s="236"/>
      <c r="K696" s="236"/>
      <c r="L696" s="240"/>
      <c r="M696" s="241"/>
      <c r="N696" s="242"/>
      <c r="O696" s="242"/>
      <c r="P696" s="242"/>
      <c r="Q696" s="242"/>
      <c r="R696" s="242"/>
      <c r="S696" s="242"/>
      <c r="T696" s="243"/>
      <c r="U696" s="13"/>
      <c r="V696" s="13"/>
      <c r="W696" s="13"/>
      <c r="X696" s="13"/>
      <c r="Y696" s="13"/>
      <c r="Z696" s="13"/>
      <c r="AA696" s="13"/>
      <c r="AB696" s="13"/>
      <c r="AC696" s="13"/>
      <c r="AD696" s="13"/>
      <c r="AE696" s="13"/>
      <c r="AT696" s="244" t="s">
        <v>206</v>
      </c>
      <c r="AU696" s="244" t="s">
        <v>78</v>
      </c>
      <c r="AV696" s="13" t="s">
        <v>76</v>
      </c>
      <c r="AW696" s="13" t="s">
        <v>31</v>
      </c>
      <c r="AX696" s="13" t="s">
        <v>69</v>
      </c>
      <c r="AY696" s="244" t="s">
        <v>193</v>
      </c>
    </row>
    <row r="697" s="13" customFormat="1">
      <c r="A697" s="13"/>
      <c r="B697" s="235"/>
      <c r="C697" s="236"/>
      <c r="D697" s="228" t="s">
        <v>206</v>
      </c>
      <c r="E697" s="237" t="s">
        <v>19</v>
      </c>
      <c r="F697" s="238" t="s">
        <v>3190</v>
      </c>
      <c r="G697" s="236"/>
      <c r="H697" s="237" t="s">
        <v>19</v>
      </c>
      <c r="I697" s="239"/>
      <c r="J697" s="236"/>
      <c r="K697" s="236"/>
      <c r="L697" s="240"/>
      <c r="M697" s="241"/>
      <c r="N697" s="242"/>
      <c r="O697" s="242"/>
      <c r="P697" s="242"/>
      <c r="Q697" s="242"/>
      <c r="R697" s="242"/>
      <c r="S697" s="242"/>
      <c r="T697" s="243"/>
      <c r="U697" s="13"/>
      <c r="V697" s="13"/>
      <c r="W697" s="13"/>
      <c r="X697" s="13"/>
      <c r="Y697" s="13"/>
      <c r="Z697" s="13"/>
      <c r="AA697" s="13"/>
      <c r="AB697" s="13"/>
      <c r="AC697" s="13"/>
      <c r="AD697" s="13"/>
      <c r="AE697" s="13"/>
      <c r="AT697" s="244" t="s">
        <v>206</v>
      </c>
      <c r="AU697" s="244" t="s">
        <v>78</v>
      </c>
      <c r="AV697" s="13" t="s">
        <v>76</v>
      </c>
      <c r="AW697" s="13" t="s">
        <v>31</v>
      </c>
      <c r="AX697" s="13" t="s">
        <v>69</v>
      </c>
      <c r="AY697" s="244" t="s">
        <v>193</v>
      </c>
    </row>
    <row r="698" s="14" customFormat="1">
      <c r="A698" s="14"/>
      <c r="B698" s="245"/>
      <c r="C698" s="246"/>
      <c r="D698" s="228" t="s">
        <v>206</v>
      </c>
      <c r="E698" s="247" t="s">
        <v>19</v>
      </c>
      <c r="F698" s="248" t="s">
        <v>3191</v>
      </c>
      <c r="G698" s="246"/>
      <c r="H698" s="249">
        <v>4</v>
      </c>
      <c r="I698" s="250"/>
      <c r="J698" s="246"/>
      <c r="K698" s="246"/>
      <c r="L698" s="251"/>
      <c r="M698" s="252"/>
      <c r="N698" s="253"/>
      <c r="O698" s="253"/>
      <c r="P698" s="253"/>
      <c r="Q698" s="253"/>
      <c r="R698" s="253"/>
      <c r="S698" s="253"/>
      <c r="T698" s="254"/>
      <c r="U698" s="14"/>
      <c r="V698" s="14"/>
      <c r="W698" s="14"/>
      <c r="X698" s="14"/>
      <c r="Y698" s="14"/>
      <c r="Z698" s="14"/>
      <c r="AA698" s="14"/>
      <c r="AB698" s="14"/>
      <c r="AC698" s="14"/>
      <c r="AD698" s="14"/>
      <c r="AE698" s="14"/>
      <c r="AT698" s="255" t="s">
        <v>206</v>
      </c>
      <c r="AU698" s="255" t="s">
        <v>78</v>
      </c>
      <c r="AV698" s="14" t="s">
        <v>78</v>
      </c>
      <c r="AW698" s="14" t="s">
        <v>31</v>
      </c>
      <c r="AX698" s="14" t="s">
        <v>76</v>
      </c>
      <c r="AY698" s="255" t="s">
        <v>193</v>
      </c>
    </row>
    <row r="699" s="2" customFormat="1" ht="16.5" customHeight="1">
      <c r="A699" s="41"/>
      <c r="B699" s="42"/>
      <c r="C699" s="215" t="s">
        <v>640</v>
      </c>
      <c r="D699" s="215" t="s">
        <v>195</v>
      </c>
      <c r="E699" s="216" t="s">
        <v>3192</v>
      </c>
      <c r="F699" s="217" t="s">
        <v>3193</v>
      </c>
      <c r="G699" s="218" t="s">
        <v>343</v>
      </c>
      <c r="H699" s="219">
        <v>4</v>
      </c>
      <c r="I699" s="220"/>
      <c r="J699" s="221">
        <f>ROUND(I699*H699,2)</f>
        <v>0</v>
      </c>
      <c r="K699" s="217" t="s">
        <v>199</v>
      </c>
      <c r="L699" s="47"/>
      <c r="M699" s="222" t="s">
        <v>19</v>
      </c>
      <c r="N699" s="223" t="s">
        <v>40</v>
      </c>
      <c r="O699" s="87"/>
      <c r="P699" s="224">
        <f>O699*H699</f>
        <v>0</v>
      </c>
      <c r="Q699" s="224">
        <v>0.118048</v>
      </c>
      <c r="R699" s="224">
        <f>Q699*H699</f>
        <v>0.472192</v>
      </c>
      <c r="S699" s="224">
        <v>0</v>
      </c>
      <c r="T699" s="225">
        <f>S699*H699</f>
        <v>0</v>
      </c>
      <c r="U699" s="41"/>
      <c r="V699" s="41"/>
      <c r="W699" s="41"/>
      <c r="X699" s="41"/>
      <c r="Y699" s="41"/>
      <c r="Z699" s="41"/>
      <c r="AA699" s="41"/>
      <c r="AB699" s="41"/>
      <c r="AC699" s="41"/>
      <c r="AD699" s="41"/>
      <c r="AE699" s="41"/>
      <c r="AR699" s="226" t="s">
        <v>200</v>
      </c>
      <c r="AT699" s="226" t="s">
        <v>195</v>
      </c>
      <c r="AU699" s="226" t="s">
        <v>78</v>
      </c>
      <c r="AY699" s="20" t="s">
        <v>193</v>
      </c>
      <c r="BE699" s="227">
        <f>IF(N699="základní",J699,0)</f>
        <v>0</v>
      </c>
      <c r="BF699" s="227">
        <f>IF(N699="snížená",J699,0)</f>
        <v>0</v>
      </c>
      <c r="BG699" s="227">
        <f>IF(N699="zákl. přenesená",J699,0)</f>
        <v>0</v>
      </c>
      <c r="BH699" s="227">
        <f>IF(N699="sníž. přenesená",J699,0)</f>
        <v>0</v>
      </c>
      <c r="BI699" s="227">
        <f>IF(N699="nulová",J699,0)</f>
        <v>0</v>
      </c>
      <c r="BJ699" s="20" t="s">
        <v>76</v>
      </c>
      <c r="BK699" s="227">
        <f>ROUND(I699*H699,2)</f>
        <v>0</v>
      </c>
      <c r="BL699" s="20" t="s">
        <v>200</v>
      </c>
      <c r="BM699" s="226" t="s">
        <v>3194</v>
      </c>
    </row>
    <row r="700" s="2" customFormat="1">
      <c r="A700" s="41"/>
      <c r="B700" s="42"/>
      <c r="C700" s="43"/>
      <c r="D700" s="228" t="s">
        <v>202</v>
      </c>
      <c r="E700" s="43"/>
      <c r="F700" s="229" t="s">
        <v>3195</v>
      </c>
      <c r="G700" s="43"/>
      <c r="H700" s="43"/>
      <c r="I700" s="230"/>
      <c r="J700" s="43"/>
      <c r="K700" s="43"/>
      <c r="L700" s="47"/>
      <c r="M700" s="231"/>
      <c r="N700" s="232"/>
      <c r="O700" s="87"/>
      <c r="P700" s="87"/>
      <c r="Q700" s="87"/>
      <c r="R700" s="87"/>
      <c r="S700" s="87"/>
      <c r="T700" s="88"/>
      <c r="U700" s="41"/>
      <c r="V700" s="41"/>
      <c r="W700" s="41"/>
      <c r="X700" s="41"/>
      <c r="Y700" s="41"/>
      <c r="Z700" s="41"/>
      <c r="AA700" s="41"/>
      <c r="AB700" s="41"/>
      <c r="AC700" s="41"/>
      <c r="AD700" s="41"/>
      <c r="AE700" s="41"/>
      <c r="AT700" s="20" t="s">
        <v>202</v>
      </c>
      <c r="AU700" s="20" t="s">
        <v>78</v>
      </c>
    </row>
    <row r="701" s="2" customFormat="1">
      <c r="A701" s="41"/>
      <c r="B701" s="42"/>
      <c r="C701" s="43"/>
      <c r="D701" s="233" t="s">
        <v>204</v>
      </c>
      <c r="E701" s="43"/>
      <c r="F701" s="234" t="s">
        <v>3196</v>
      </c>
      <c r="G701" s="43"/>
      <c r="H701" s="43"/>
      <c r="I701" s="230"/>
      <c r="J701" s="43"/>
      <c r="K701" s="43"/>
      <c r="L701" s="47"/>
      <c r="M701" s="231"/>
      <c r="N701" s="232"/>
      <c r="O701" s="87"/>
      <c r="P701" s="87"/>
      <c r="Q701" s="87"/>
      <c r="R701" s="87"/>
      <c r="S701" s="87"/>
      <c r="T701" s="88"/>
      <c r="U701" s="41"/>
      <c r="V701" s="41"/>
      <c r="W701" s="41"/>
      <c r="X701" s="41"/>
      <c r="Y701" s="41"/>
      <c r="Z701" s="41"/>
      <c r="AA701" s="41"/>
      <c r="AB701" s="41"/>
      <c r="AC701" s="41"/>
      <c r="AD701" s="41"/>
      <c r="AE701" s="41"/>
      <c r="AT701" s="20" t="s">
        <v>204</v>
      </c>
      <c r="AU701" s="20" t="s">
        <v>78</v>
      </c>
    </row>
    <row r="702" s="13" customFormat="1">
      <c r="A702" s="13"/>
      <c r="B702" s="235"/>
      <c r="C702" s="236"/>
      <c r="D702" s="228" t="s">
        <v>206</v>
      </c>
      <c r="E702" s="237" t="s">
        <v>19</v>
      </c>
      <c r="F702" s="238" t="s">
        <v>279</v>
      </c>
      <c r="G702" s="236"/>
      <c r="H702" s="237" t="s">
        <v>19</v>
      </c>
      <c r="I702" s="239"/>
      <c r="J702" s="236"/>
      <c r="K702" s="236"/>
      <c r="L702" s="240"/>
      <c r="M702" s="241"/>
      <c r="N702" s="242"/>
      <c r="O702" s="242"/>
      <c r="P702" s="242"/>
      <c r="Q702" s="242"/>
      <c r="R702" s="242"/>
      <c r="S702" s="242"/>
      <c r="T702" s="243"/>
      <c r="U702" s="13"/>
      <c r="V702" s="13"/>
      <c r="W702" s="13"/>
      <c r="X702" s="13"/>
      <c r="Y702" s="13"/>
      <c r="Z702" s="13"/>
      <c r="AA702" s="13"/>
      <c r="AB702" s="13"/>
      <c r="AC702" s="13"/>
      <c r="AD702" s="13"/>
      <c r="AE702" s="13"/>
      <c r="AT702" s="244" t="s">
        <v>206</v>
      </c>
      <c r="AU702" s="244" t="s">
        <v>78</v>
      </c>
      <c r="AV702" s="13" t="s">
        <v>76</v>
      </c>
      <c r="AW702" s="13" t="s">
        <v>31</v>
      </c>
      <c r="AX702" s="13" t="s">
        <v>69</v>
      </c>
      <c r="AY702" s="244" t="s">
        <v>193</v>
      </c>
    </row>
    <row r="703" s="13" customFormat="1">
      <c r="A703" s="13"/>
      <c r="B703" s="235"/>
      <c r="C703" s="236"/>
      <c r="D703" s="228" t="s">
        <v>206</v>
      </c>
      <c r="E703" s="237" t="s">
        <v>19</v>
      </c>
      <c r="F703" s="238" t="s">
        <v>3197</v>
      </c>
      <c r="G703" s="236"/>
      <c r="H703" s="237" t="s">
        <v>19</v>
      </c>
      <c r="I703" s="239"/>
      <c r="J703" s="236"/>
      <c r="K703" s="236"/>
      <c r="L703" s="240"/>
      <c r="M703" s="241"/>
      <c r="N703" s="242"/>
      <c r="O703" s="242"/>
      <c r="P703" s="242"/>
      <c r="Q703" s="242"/>
      <c r="R703" s="242"/>
      <c r="S703" s="242"/>
      <c r="T703" s="243"/>
      <c r="U703" s="13"/>
      <c r="V703" s="13"/>
      <c r="W703" s="13"/>
      <c r="X703" s="13"/>
      <c r="Y703" s="13"/>
      <c r="Z703" s="13"/>
      <c r="AA703" s="13"/>
      <c r="AB703" s="13"/>
      <c r="AC703" s="13"/>
      <c r="AD703" s="13"/>
      <c r="AE703" s="13"/>
      <c r="AT703" s="244" t="s">
        <v>206</v>
      </c>
      <c r="AU703" s="244" t="s">
        <v>78</v>
      </c>
      <c r="AV703" s="13" t="s">
        <v>76</v>
      </c>
      <c r="AW703" s="13" t="s">
        <v>31</v>
      </c>
      <c r="AX703" s="13" t="s">
        <v>69</v>
      </c>
      <c r="AY703" s="244" t="s">
        <v>193</v>
      </c>
    </row>
    <row r="704" s="14" customFormat="1">
      <c r="A704" s="14"/>
      <c r="B704" s="245"/>
      <c r="C704" s="246"/>
      <c r="D704" s="228" t="s">
        <v>206</v>
      </c>
      <c r="E704" s="247" t="s">
        <v>19</v>
      </c>
      <c r="F704" s="248" t="s">
        <v>3198</v>
      </c>
      <c r="G704" s="246"/>
      <c r="H704" s="249">
        <v>4</v>
      </c>
      <c r="I704" s="250"/>
      <c r="J704" s="246"/>
      <c r="K704" s="246"/>
      <c r="L704" s="251"/>
      <c r="M704" s="252"/>
      <c r="N704" s="253"/>
      <c r="O704" s="253"/>
      <c r="P704" s="253"/>
      <c r="Q704" s="253"/>
      <c r="R704" s="253"/>
      <c r="S704" s="253"/>
      <c r="T704" s="254"/>
      <c r="U704" s="14"/>
      <c r="V704" s="14"/>
      <c r="W704" s="14"/>
      <c r="X704" s="14"/>
      <c r="Y704" s="14"/>
      <c r="Z704" s="14"/>
      <c r="AA704" s="14"/>
      <c r="AB704" s="14"/>
      <c r="AC704" s="14"/>
      <c r="AD704" s="14"/>
      <c r="AE704" s="14"/>
      <c r="AT704" s="255" t="s">
        <v>206</v>
      </c>
      <c r="AU704" s="255" t="s">
        <v>78</v>
      </c>
      <c r="AV704" s="14" t="s">
        <v>78</v>
      </c>
      <c r="AW704" s="14" t="s">
        <v>31</v>
      </c>
      <c r="AX704" s="14" t="s">
        <v>76</v>
      </c>
      <c r="AY704" s="255" t="s">
        <v>193</v>
      </c>
    </row>
    <row r="705" s="2" customFormat="1" ht="16.5" customHeight="1">
      <c r="A705" s="41"/>
      <c r="B705" s="42"/>
      <c r="C705" s="215" t="s">
        <v>647</v>
      </c>
      <c r="D705" s="215" t="s">
        <v>195</v>
      </c>
      <c r="E705" s="216" t="s">
        <v>3199</v>
      </c>
      <c r="F705" s="217" t="s">
        <v>3200</v>
      </c>
      <c r="G705" s="218" t="s">
        <v>343</v>
      </c>
      <c r="H705" s="219">
        <v>20</v>
      </c>
      <c r="I705" s="220"/>
      <c r="J705" s="221">
        <f>ROUND(I705*H705,2)</f>
        <v>0</v>
      </c>
      <c r="K705" s="217" t="s">
        <v>199</v>
      </c>
      <c r="L705" s="47"/>
      <c r="M705" s="222" t="s">
        <v>19</v>
      </c>
      <c r="N705" s="223" t="s">
        <v>40</v>
      </c>
      <c r="O705" s="87"/>
      <c r="P705" s="224">
        <f>O705*H705</f>
        <v>0</v>
      </c>
      <c r="Q705" s="224">
        <v>0.12704799999999999</v>
      </c>
      <c r="R705" s="224">
        <f>Q705*H705</f>
        <v>2.5409600000000001</v>
      </c>
      <c r="S705" s="224">
        <v>0</v>
      </c>
      <c r="T705" s="225">
        <f>S705*H705</f>
        <v>0</v>
      </c>
      <c r="U705" s="41"/>
      <c r="V705" s="41"/>
      <c r="W705" s="41"/>
      <c r="X705" s="41"/>
      <c r="Y705" s="41"/>
      <c r="Z705" s="41"/>
      <c r="AA705" s="41"/>
      <c r="AB705" s="41"/>
      <c r="AC705" s="41"/>
      <c r="AD705" s="41"/>
      <c r="AE705" s="41"/>
      <c r="AR705" s="226" t="s">
        <v>200</v>
      </c>
      <c r="AT705" s="226" t="s">
        <v>195</v>
      </c>
      <c r="AU705" s="226" t="s">
        <v>78</v>
      </c>
      <c r="AY705" s="20" t="s">
        <v>193</v>
      </c>
      <c r="BE705" s="227">
        <f>IF(N705="základní",J705,0)</f>
        <v>0</v>
      </c>
      <c r="BF705" s="227">
        <f>IF(N705="snížená",J705,0)</f>
        <v>0</v>
      </c>
      <c r="BG705" s="227">
        <f>IF(N705="zákl. přenesená",J705,0)</f>
        <v>0</v>
      </c>
      <c r="BH705" s="227">
        <f>IF(N705="sníž. přenesená",J705,0)</f>
        <v>0</v>
      </c>
      <c r="BI705" s="227">
        <f>IF(N705="nulová",J705,0)</f>
        <v>0</v>
      </c>
      <c r="BJ705" s="20" t="s">
        <v>76</v>
      </c>
      <c r="BK705" s="227">
        <f>ROUND(I705*H705,2)</f>
        <v>0</v>
      </c>
      <c r="BL705" s="20" t="s">
        <v>200</v>
      </c>
      <c r="BM705" s="226" t="s">
        <v>3201</v>
      </c>
    </row>
    <row r="706" s="2" customFormat="1">
      <c r="A706" s="41"/>
      <c r="B706" s="42"/>
      <c r="C706" s="43"/>
      <c r="D706" s="228" t="s">
        <v>202</v>
      </c>
      <c r="E706" s="43"/>
      <c r="F706" s="229" t="s">
        <v>3202</v>
      </c>
      <c r="G706" s="43"/>
      <c r="H706" s="43"/>
      <c r="I706" s="230"/>
      <c r="J706" s="43"/>
      <c r="K706" s="43"/>
      <c r="L706" s="47"/>
      <c r="M706" s="231"/>
      <c r="N706" s="232"/>
      <c r="O706" s="87"/>
      <c r="P706" s="87"/>
      <c r="Q706" s="87"/>
      <c r="R706" s="87"/>
      <c r="S706" s="87"/>
      <c r="T706" s="88"/>
      <c r="U706" s="41"/>
      <c r="V706" s="41"/>
      <c r="W706" s="41"/>
      <c r="X706" s="41"/>
      <c r="Y706" s="41"/>
      <c r="Z706" s="41"/>
      <c r="AA706" s="41"/>
      <c r="AB706" s="41"/>
      <c r="AC706" s="41"/>
      <c r="AD706" s="41"/>
      <c r="AE706" s="41"/>
      <c r="AT706" s="20" t="s">
        <v>202</v>
      </c>
      <c r="AU706" s="20" t="s">
        <v>78</v>
      </c>
    </row>
    <row r="707" s="2" customFormat="1">
      <c r="A707" s="41"/>
      <c r="B707" s="42"/>
      <c r="C707" s="43"/>
      <c r="D707" s="233" t="s">
        <v>204</v>
      </c>
      <c r="E707" s="43"/>
      <c r="F707" s="234" t="s">
        <v>3203</v>
      </c>
      <c r="G707" s="43"/>
      <c r="H707" s="43"/>
      <c r="I707" s="230"/>
      <c r="J707" s="43"/>
      <c r="K707" s="43"/>
      <c r="L707" s="47"/>
      <c r="M707" s="231"/>
      <c r="N707" s="232"/>
      <c r="O707" s="87"/>
      <c r="P707" s="87"/>
      <c r="Q707" s="87"/>
      <c r="R707" s="87"/>
      <c r="S707" s="87"/>
      <c r="T707" s="88"/>
      <c r="U707" s="41"/>
      <c r="V707" s="41"/>
      <c r="W707" s="41"/>
      <c r="X707" s="41"/>
      <c r="Y707" s="41"/>
      <c r="Z707" s="41"/>
      <c r="AA707" s="41"/>
      <c r="AB707" s="41"/>
      <c r="AC707" s="41"/>
      <c r="AD707" s="41"/>
      <c r="AE707" s="41"/>
      <c r="AT707" s="20" t="s">
        <v>204</v>
      </c>
      <c r="AU707" s="20" t="s">
        <v>78</v>
      </c>
    </row>
    <row r="708" s="13" customFormat="1">
      <c r="A708" s="13"/>
      <c r="B708" s="235"/>
      <c r="C708" s="236"/>
      <c r="D708" s="228" t="s">
        <v>206</v>
      </c>
      <c r="E708" s="237" t="s">
        <v>19</v>
      </c>
      <c r="F708" s="238" t="s">
        <v>279</v>
      </c>
      <c r="G708" s="236"/>
      <c r="H708" s="237" t="s">
        <v>19</v>
      </c>
      <c r="I708" s="239"/>
      <c r="J708" s="236"/>
      <c r="K708" s="236"/>
      <c r="L708" s="240"/>
      <c r="M708" s="241"/>
      <c r="N708" s="242"/>
      <c r="O708" s="242"/>
      <c r="P708" s="242"/>
      <c r="Q708" s="242"/>
      <c r="R708" s="242"/>
      <c r="S708" s="242"/>
      <c r="T708" s="243"/>
      <c r="U708" s="13"/>
      <c r="V708" s="13"/>
      <c r="W708" s="13"/>
      <c r="X708" s="13"/>
      <c r="Y708" s="13"/>
      <c r="Z708" s="13"/>
      <c r="AA708" s="13"/>
      <c r="AB708" s="13"/>
      <c r="AC708" s="13"/>
      <c r="AD708" s="13"/>
      <c r="AE708" s="13"/>
      <c r="AT708" s="244" t="s">
        <v>206</v>
      </c>
      <c r="AU708" s="244" t="s">
        <v>78</v>
      </c>
      <c r="AV708" s="13" t="s">
        <v>76</v>
      </c>
      <c r="AW708" s="13" t="s">
        <v>31</v>
      </c>
      <c r="AX708" s="13" t="s">
        <v>69</v>
      </c>
      <c r="AY708" s="244" t="s">
        <v>193</v>
      </c>
    </row>
    <row r="709" s="13" customFormat="1">
      <c r="A709" s="13"/>
      <c r="B709" s="235"/>
      <c r="C709" s="236"/>
      <c r="D709" s="228" t="s">
        <v>206</v>
      </c>
      <c r="E709" s="237" t="s">
        <v>19</v>
      </c>
      <c r="F709" s="238" t="s">
        <v>3204</v>
      </c>
      <c r="G709" s="236"/>
      <c r="H709" s="237" t="s">
        <v>19</v>
      </c>
      <c r="I709" s="239"/>
      <c r="J709" s="236"/>
      <c r="K709" s="236"/>
      <c r="L709" s="240"/>
      <c r="M709" s="241"/>
      <c r="N709" s="242"/>
      <c r="O709" s="242"/>
      <c r="P709" s="242"/>
      <c r="Q709" s="242"/>
      <c r="R709" s="242"/>
      <c r="S709" s="242"/>
      <c r="T709" s="243"/>
      <c r="U709" s="13"/>
      <c r="V709" s="13"/>
      <c r="W709" s="13"/>
      <c r="X709" s="13"/>
      <c r="Y709" s="13"/>
      <c r="Z709" s="13"/>
      <c r="AA709" s="13"/>
      <c r="AB709" s="13"/>
      <c r="AC709" s="13"/>
      <c r="AD709" s="13"/>
      <c r="AE709" s="13"/>
      <c r="AT709" s="244" t="s">
        <v>206</v>
      </c>
      <c r="AU709" s="244" t="s">
        <v>78</v>
      </c>
      <c r="AV709" s="13" t="s">
        <v>76</v>
      </c>
      <c r="AW709" s="13" t="s">
        <v>31</v>
      </c>
      <c r="AX709" s="13" t="s">
        <v>69</v>
      </c>
      <c r="AY709" s="244" t="s">
        <v>193</v>
      </c>
    </row>
    <row r="710" s="14" customFormat="1">
      <c r="A710" s="14"/>
      <c r="B710" s="245"/>
      <c r="C710" s="246"/>
      <c r="D710" s="228" t="s">
        <v>206</v>
      </c>
      <c r="E710" s="247" t="s">
        <v>19</v>
      </c>
      <c r="F710" s="248" t="s">
        <v>3198</v>
      </c>
      <c r="G710" s="246"/>
      <c r="H710" s="249">
        <v>4</v>
      </c>
      <c r="I710" s="250"/>
      <c r="J710" s="246"/>
      <c r="K710" s="246"/>
      <c r="L710" s="251"/>
      <c r="M710" s="252"/>
      <c r="N710" s="253"/>
      <c r="O710" s="253"/>
      <c r="P710" s="253"/>
      <c r="Q710" s="253"/>
      <c r="R710" s="253"/>
      <c r="S710" s="253"/>
      <c r="T710" s="254"/>
      <c r="U710" s="14"/>
      <c r="V710" s="14"/>
      <c r="W710" s="14"/>
      <c r="X710" s="14"/>
      <c r="Y710" s="14"/>
      <c r="Z710" s="14"/>
      <c r="AA710" s="14"/>
      <c r="AB710" s="14"/>
      <c r="AC710" s="14"/>
      <c r="AD710" s="14"/>
      <c r="AE710" s="14"/>
      <c r="AT710" s="255" t="s">
        <v>206</v>
      </c>
      <c r="AU710" s="255" t="s">
        <v>78</v>
      </c>
      <c r="AV710" s="14" t="s">
        <v>78</v>
      </c>
      <c r="AW710" s="14" t="s">
        <v>31</v>
      </c>
      <c r="AX710" s="14" t="s">
        <v>69</v>
      </c>
      <c r="AY710" s="255" t="s">
        <v>193</v>
      </c>
    </row>
    <row r="711" s="13" customFormat="1">
      <c r="A711" s="13"/>
      <c r="B711" s="235"/>
      <c r="C711" s="236"/>
      <c r="D711" s="228" t="s">
        <v>206</v>
      </c>
      <c r="E711" s="237" t="s">
        <v>19</v>
      </c>
      <c r="F711" s="238" t="s">
        <v>3205</v>
      </c>
      <c r="G711" s="236"/>
      <c r="H711" s="237" t="s">
        <v>19</v>
      </c>
      <c r="I711" s="239"/>
      <c r="J711" s="236"/>
      <c r="K711" s="236"/>
      <c r="L711" s="240"/>
      <c r="M711" s="241"/>
      <c r="N711" s="242"/>
      <c r="O711" s="242"/>
      <c r="P711" s="242"/>
      <c r="Q711" s="242"/>
      <c r="R711" s="242"/>
      <c r="S711" s="242"/>
      <c r="T711" s="243"/>
      <c r="U711" s="13"/>
      <c r="V711" s="13"/>
      <c r="W711" s="13"/>
      <c r="X711" s="13"/>
      <c r="Y711" s="13"/>
      <c r="Z711" s="13"/>
      <c r="AA711" s="13"/>
      <c r="AB711" s="13"/>
      <c r="AC711" s="13"/>
      <c r="AD711" s="13"/>
      <c r="AE711" s="13"/>
      <c r="AT711" s="244" t="s">
        <v>206</v>
      </c>
      <c r="AU711" s="244" t="s">
        <v>78</v>
      </c>
      <c r="AV711" s="13" t="s">
        <v>76</v>
      </c>
      <c r="AW711" s="13" t="s">
        <v>31</v>
      </c>
      <c r="AX711" s="13" t="s">
        <v>69</v>
      </c>
      <c r="AY711" s="244" t="s">
        <v>193</v>
      </c>
    </row>
    <row r="712" s="14" customFormat="1">
      <c r="A712" s="14"/>
      <c r="B712" s="245"/>
      <c r="C712" s="246"/>
      <c r="D712" s="228" t="s">
        <v>206</v>
      </c>
      <c r="E712" s="247" t="s">
        <v>19</v>
      </c>
      <c r="F712" s="248" t="s">
        <v>3206</v>
      </c>
      <c r="G712" s="246"/>
      <c r="H712" s="249">
        <v>16</v>
      </c>
      <c r="I712" s="250"/>
      <c r="J712" s="246"/>
      <c r="K712" s="246"/>
      <c r="L712" s="251"/>
      <c r="M712" s="252"/>
      <c r="N712" s="253"/>
      <c r="O712" s="253"/>
      <c r="P712" s="253"/>
      <c r="Q712" s="253"/>
      <c r="R712" s="253"/>
      <c r="S712" s="253"/>
      <c r="T712" s="254"/>
      <c r="U712" s="14"/>
      <c r="V712" s="14"/>
      <c r="W712" s="14"/>
      <c r="X712" s="14"/>
      <c r="Y712" s="14"/>
      <c r="Z712" s="14"/>
      <c r="AA712" s="14"/>
      <c r="AB712" s="14"/>
      <c r="AC712" s="14"/>
      <c r="AD712" s="14"/>
      <c r="AE712" s="14"/>
      <c r="AT712" s="255" t="s">
        <v>206</v>
      </c>
      <c r="AU712" s="255" t="s">
        <v>78</v>
      </c>
      <c r="AV712" s="14" t="s">
        <v>78</v>
      </c>
      <c r="AW712" s="14" t="s">
        <v>31</v>
      </c>
      <c r="AX712" s="14" t="s">
        <v>69</v>
      </c>
      <c r="AY712" s="255" t="s">
        <v>193</v>
      </c>
    </row>
    <row r="713" s="15" customFormat="1">
      <c r="A713" s="15"/>
      <c r="B713" s="256"/>
      <c r="C713" s="257"/>
      <c r="D713" s="228" t="s">
        <v>206</v>
      </c>
      <c r="E713" s="258" t="s">
        <v>19</v>
      </c>
      <c r="F713" s="259" t="s">
        <v>218</v>
      </c>
      <c r="G713" s="257"/>
      <c r="H713" s="260">
        <v>20</v>
      </c>
      <c r="I713" s="261"/>
      <c r="J713" s="257"/>
      <c r="K713" s="257"/>
      <c r="L713" s="262"/>
      <c r="M713" s="263"/>
      <c r="N713" s="264"/>
      <c r="O713" s="264"/>
      <c r="P713" s="264"/>
      <c r="Q713" s="264"/>
      <c r="R713" s="264"/>
      <c r="S713" s="264"/>
      <c r="T713" s="265"/>
      <c r="U713" s="15"/>
      <c r="V713" s="15"/>
      <c r="W713" s="15"/>
      <c r="X713" s="15"/>
      <c r="Y713" s="15"/>
      <c r="Z713" s="15"/>
      <c r="AA713" s="15"/>
      <c r="AB713" s="15"/>
      <c r="AC713" s="15"/>
      <c r="AD713" s="15"/>
      <c r="AE713" s="15"/>
      <c r="AT713" s="266" t="s">
        <v>206</v>
      </c>
      <c r="AU713" s="266" t="s">
        <v>78</v>
      </c>
      <c r="AV713" s="15" t="s">
        <v>200</v>
      </c>
      <c r="AW713" s="15" t="s">
        <v>31</v>
      </c>
      <c r="AX713" s="15" t="s">
        <v>76</v>
      </c>
      <c r="AY713" s="266" t="s">
        <v>193</v>
      </c>
    </row>
    <row r="714" s="2" customFormat="1" ht="16.5" customHeight="1">
      <c r="A714" s="41"/>
      <c r="B714" s="42"/>
      <c r="C714" s="215" t="s">
        <v>653</v>
      </c>
      <c r="D714" s="215" t="s">
        <v>195</v>
      </c>
      <c r="E714" s="216" t="s">
        <v>3207</v>
      </c>
      <c r="F714" s="217" t="s">
        <v>3208</v>
      </c>
      <c r="G714" s="218" t="s">
        <v>408</v>
      </c>
      <c r="H714" s="219">
        <v>16.25</v>
      </c>
      <c r="I714" s="220"/>
      <c r="J714" s="221">
        <f>ROUND(I714*H714,2)</f>
        <v>0</v>
      </c>
      <c r="K714" s="217" t="s">
        <v>199</v>
      </c>
      <c r="L714" s="47"/>
      <c r="M714" s="222" t="s">
        <v>19</v>
      </c>
      <c r="N714" s="223" t="s">
        <v>40</v>
      </c>
      <c r="O714" s="87"/>
      <c r="P714" s="224">
        <f>O714*H714</f>
        <v>0</v>
      </c>
      <c r="Q714" s="224">
        <v>0.00026249999999999998</v>
      </c>
      <c r="R714" s="224">
        <f>Q714*H714</f>
        <v>0.0042656249999999995</v>
      </c>
      <c r="S714" s="224">
        <v>0</v>
      </c>
      <c r="T714" s="225">
        <f>S714*H714</f>
        <v>0</v>
      </c>
      <c r="U714" s="41"/>
      <c r="V714" s="41"/>
      <c r="W714" s="41"/>
      <c r="X714" s="41"/>
      <c r="Y714" s="41"/>
      <c r="Z714" s="41"/>
      <c r="AA714" s="41"/>
      <c r="AB714" s="41"/>
      <c r="AC714" s="41"/>
      <c r="AD714" s="41"/>
      <c r="AE714" s="41"/>
      <c r="AR714" s="226" t="s">
        <v>200</v>
      </c>
      <c r="AT714" s="226" t="s">
        <v>195</v>
      </c>
      <c r="AU714" s="226" t="s">
        <v>78</v>
      </c>
      <c r="AY714" s="20" t="s">
        <v>193</v>
      </c>
      <c r="BE714" s="227">
        <f>IF(N714="základní",J714,0)</f>
        <v>0</v>
      </c>
      <c r="BF714" s="227">
        <f>IF(N714="snížená",J714,0)</f>
        <v>0</v>
      </c>
      <c r="BG714" s="227">
        <f>IF(N714="zákl. přenesená",J714,0)</f>
        <v>0</v>
      </c>
      <c r="BH714" s="227">
        <f>IF(N714="sníž. přenesená",J714,0)</f>
        <v>0</v>
      </c>
      <c r="BI714" s="227">
        <f>IF(N714="nulová",J714,0)</f>
        <v>0</v>
      </c>
      <c r="BJ714" s="20" t="s">
        <v>76</v>
      </c>
      <c r="BK714" s="227">
        <f>ROUND(I714*H714,2)</f>
        <v>0</v>
      </c>
      <c r="BL714" s="20" t="s">
        <v>200</v>
      </c>
      <c r="BM714" s="226" t="s">
        <v>3209</v>
      </c>
    </row>
    <row r="715" s="2" customFormat="1">
      <c r="A715" s="41"/>
      <c r="B715" s="42"/>
      <c r="C715" s="43"/>
      <c r="D715" s="228" t="s">
        <v>202</v>
      </c>
      <c r="E715" s="43"/>
      <c r="F715" s="229" t="s">
        <v>3210</v>
      </c>
      <c r="G715" s="43"/>
      <c r="H715" s="43"/>
      <c r="I715" s="230"/>
      <c r="J715" s="43"/>
      <c r="K715" s="43"/>
      <c r="L715" s="47"/>
      <c r="M715" s="231"/>
      <c r="N715" s="232"/>
      <c r="O715" s="87"/>
      <c r="P715" s="87"/>
      <c r="Q715" s="87"/>
      <c r="R715" s="87"/>
      <c r="S715" s="87"/>
      <c r="T715" s="88"/>
      <c r="U715" s="41"/>
      <c r="V715" s="41"/>
      <c r="W715" s="41"/>
      <c r="X715" s="41"/>
      <c r="Y715" s="41"/>
      <c r="Z715" s="41"/>
      <c r="AA715" s="41"/>
      <c r="AB715" s="41"/>
      <c r="AC715" s="41"/>
      <c r="AD715" s="41"/>
      <c r="AE715" s="41"/>
      <c r="AT715" s="20" t="s">
        <v>202</v>
      </c>
      <c r="AU715" s="20" t="s">
        <v>78</v>
      </c>
    </row>
    <row r="716" s="2" customFormat="1">
      <c r="A716" s="41"/>
      <c r="B716" s="42"/>
      <c r="C716" s="43"/>
      <c r="D716" s="233" t="s">
        <v>204</v>
      </c>
      <c r="E716" s="43"/>
      <c r="F716" s="234" t="s">
        <v>3211</v>
      </c>
      <c r="G716" s="43"/>
      <c r="H716" s="43"/>
      <c r="I716" s="230"/>
      <c r="J716" s="43"/>
      <c r="K716" s="43"/>
      <c r="L716" s="47"/>
      <c r="M716" s="231"/>
      <c r="N716" s="232"/>
      <c r="O716" s="87"/>
      <c r="P716" s="87"/>
      <c r="Q716" s="87"/>
      <c r="R716" s="87"/>
      <c r="S716" s="87"/>
      <c r="T716" s="88"/>
      <c r="U716" s="41"/>
      <c r="V716" s="41"/>
      <c r="W716" s="41"/>
      <c r="X716" s="41"/>
      <c r="Y716" s="41"/>
      <c r="Z716" s="41"/>
      <c r="AA716" s="41"/>
      <c r="AB716" s="41"/>
      <c r="AC716" s="41"/>
      <c r="AD716" s="41"/>
      <c r="AE716" s="41"/>
      <c r="AT716" s="20" t="s">
        <v>204</v>
      </c>
      <c r="AU716" s="20" t="s">
        <v>78</v>
      </c>
    </row>
    <row r="717" s="13" customFormat="1">
      <c r="A717" s="13"/>
      <c r="B717" s="235"/>
      <c r="C717" s="236"/>
      <c r="D717" s="228" t="s">
        <v>206</v>
      </c>
      <c r="E717" s="237" t="s">
        <v>19</v>
      </c>
      <c r="F717" s="238" t="s">
        <v>279</v>
      </c>
      <c r="G717" s="236"/>
      <c r="H717" s="237" t="s">
        <v>19</v>
      </c>
      <c r="I717" s="239"/>
      <c r="J717" s="236"/>
      <c r="K717" s="236"/>
      <c r="L717" s="240"/>
      <c r="M717" s="241"/>
      <c r="N717" s="242"/>
      <c r="O717" s="242"/>
      <c r="P717" s="242"/>
      <c r="Q717" s="242"/>
      <c r="R717" s="242"/>
      <c r="S717" s="242"/>
      <c r="T717" s="243"/>
      <c r="U717" s="13"/>
      <c r="V717" s="13"/>
      <c r="W717" s="13"/>
      <c r="X717" s="13"/>
      <c r="Y717" s="13"/>
      <c r="Z717" s="13"/>
      <c r="AA717" s="13"/>
      <c r="AB717" s="13"/>
      <c r="AC717" s="13"/>
      <c r="AD717" s="13"/>
      <c r="AE717" s="13"/>
      <c r="AT717" s="244" t="s">
        <v>206</v>
      </c>
      <c r="AU717" s="244" t="s">
        <v>78</v>
      </c>
      <c r="AV717" s="13" t="s">
        <v>76</v>
      </c>
      <c r="AW717" s="13" t="s">
        <v>31</v>
      </c>
      <c r="AX717" s="13" t="s">
        <v>69</v>
      </c>
      <c r="AY717" s="244" t="s">
        <v>193</v>
      </c>
    </row>
    <row r="718" s="13" customFormat="1">
      <c r="A718" s="13"/>
      <c r="B718" s="235"/>
      <c r="C718" s="236"/>
      <c r="D718" s="228" t="s">
        <v>206</v>
      </c>
      <c r="E718" s="237" t="s">
        <v>19</v>
      </c>
      <c r="F718" s="238" t="s">
        <v>3151</v>
      </c>
      <c r="G718" s="236"/>
      <c r="H718" s="237" t="s">
        <v>19</v>
      </c>
      <c r="I718" s="239"/>
      <c r="J718" s="236"/>
      <c r="K718" s="236"/>
      <c r="L718" s="240"/>
      <c r="M718" s="241"/>
      <c r="N718" s="242"/>
      <c r="O718" s="242"/>
      <c r="P718" s="242"/>
      <c r="Q718" s="242"/>
      <c r="R718" s="242"/>
      <c r="S718" s="242"/>
      <c r="T718" s="243"/>
      <c r="U718" s="13"/>
      <c r="V718" s="13"/>
      <c r="W718" s="13"/>
      <c r="X718" s="13"/>
      <c r="Y718" s="13"/>
      <c r="Z718" s="13"/>
      <c r="AA718" s="13"/>
      <c r="AB718" s="13"/>
      <c r="AC718" s="13"/>
      <c r="AD718" s="13"/>
      <c r="AE718" s="13"/>
      <c r="AT718" s="244" t="s">
        <v>206</v>
      </c>
      <c r="AU718" s="244" t="s">
        <v>78</v>
      </c>
      <c r="AV718" s="13" t="s">
        <v>76</v>
      </c>
      <c r="AW718" s="13" t="s">
        <v>31</v>
      </c>
      <c r="AX718" s="13" t="s">
        <v>69</v>
      </c>
      <c r="AY718" s="244" t="s">
        <v>193</v>
      </c>
    </row>
    <row r="719" s="14" customFormat="1">
      <c r="A719" s="14"/>
      <c r="B719" s="245"/>
      <c r="C719" s="246"/>
      <c r="D719" s="228" t="s">
        <v>206</v>
      </c>
      <c r="E719" s="247" t="s">
        <v>19</v>
      </c>
      <c r="F719" s="248" t="s">
        <v>3212</v>
      </c>
      <c r="G719" s="246"/>
      <c r="H719" s="249">
        <v>16.25</v>
      </c>
      <c r="I719" s="250"/>
      <c r="J719" s="246"/>
      <c r="K719" s="246"/>
      <c r="L719" s="251"/>
      <c r="M719" s="252"/>
      <c r="N719" s="253"/>
      <c r="O719" s="253"/>
      <c r="P719" s="253"/>
      <c r="Q719" s="253"/>
      <c r="R719" s="253"/>
      <c r="S719" s="253"/>
      <c r="T719" s="254"/>
      <c r="U719" s="14"/>
      <c r="V719" s="14"/>
      <c r="W719" s="14"/>
      <c r="X719" s="14"/>
      <c r="Y719" s="14"/>
      <c r="Z719" s="14"/>
      <c r="AA719" s="14"/>
      <c r="AB719" s="14"/>
      <c r="AC719" s="14"/>
      <c r="AD719" s="14"/>
      <c r="AE719" s="14"/>
      <c r="AT719" s="255" t="s">
        <v>206</v>
      </c>
      <c r="AU719" s="255" t="s">
        <v>78</v>
      </c>
      <c r="AV719" s="14" t="s">
        <v>78</v>
      </c>
      <c r="AW719" s="14" t="s">
        <v>31</v>
      </c>
      <c r="AX719" s="14" t="s">
        <v>76</v>
      </c>
      <c r="AY719" s="255" t="s">
        <v>193</v>
      </c>
    </row>
    <row r="720" s="2" customFormat="1" ht="16.5" customHeight="1">
      <c r="A720" s="41"/>
      <c r="B720" s="42"/>
      <c r="C720" s="215" t="s">
        <v>659</v>
      </c>
      <c r="D720" s="215" t="s">
        <v>195</v>
      </c>
      <c r="E720" s="216" t="s">
        <v>3213</v>
      </c>
      <c r="F720" s="217" t="s">
        <v>3214</v>
      </c>
      <c r="G720" s="218" t="s">
        <v>258</v>
      </c>
      <c r="H720" s="219">
        <v>149.65299999999999</v>
      </c>
      <c r="I720" s="220"/>
      <c r="J720" s="221">
        <f>ROUND(I720*H720,2)</f>
        <v>0</v>
      </c>
      <c r="K720" s="217" t="s">
        <v>199</v>
      </c>
      <c r="L720" s="47"/>
      <c r="M720" s="222" t="s">
        <v>19</v>
      </c>
      <c r="N720" s="223" t="s">
        <v>40</v>
      </c>
      <c r="O720" s="87"/>
      <c r="P720" s="224">
        <f>O720*H720</f>
        <v>0</v>
      </c>
      <c r="Q720" s="224">
        <v>0.083409999999999998</v>
      </c>
      <c r="R720" s="224">
        <f>Q720*H720</f>
        <v>12.482556729999999</v>
      </c>
      <c r="S720" s="224">
        <v>0</v>
      </c>
      <c r="T720" s="225">
        <f>S720*H720</f>
        <v>0</v>
      </c>
      <c r="U720" s="41"/>
      <c r="V720" s="41"/>
      <c r="W720" s="41"/>
      <c r="X720" s="41"/>
      <c r="Y720" s="41"/>
      <c r="Z720" s="41"/>
      <c r="AA720" s="41"/>
      <c r="AB720" s="41"/>
      <c r="AC720" s="41"/>
      <c r="AD720" s="41"/>
      <c r="AE720" s="41"/>
      <c r="AR720" s="226" t="s">
        <v>200</v>
      </c>
      <c r="AT720" s="226" t="s">
        <v>195</v>
      </c>
      <c r="AU720" s="226" t="s">
        <v>78</v>
      </c>
      <c r="AY720" s="20" t="s">
        <v>193</v>
      </c>
      <c r="BE720" s="227">
        <f>IF(N720="základní",J720,0)</f>
        <v>0</v>
      </c>
      <c r="BF720" s="227">
        <f>IF(N720="snížená",J720,0)</f>
        <v>0</v>
      </c>
      <c r="BG720" s="227">
        <f>IF(N720="zákl. přenesená",J720,0)</f>
        <v>0</v>
      </c>
      <c r="BH720" s="227">
        <f>IF(N720="sníž. přenesená",J720,0)</f>
        <v>0</v>
      </c>
      <c r="BI720" s="227">
        <f>IF(N720="nulová",J720,0)</f>
        <v>0</v>
      </c>
      <c r="BJ720" s="20" t="s">
        <v>76</v>
      </c>
      <c r="BK720" s="227">
        <f>ROUND(I720*H720,2)</f>
        <v>0</v>
      </c>
      <c r="BL720" s="20" t="s">
        <v>200</v>
      </c>
      <c r="BM720" s="226" t="s">
        <v>3215</v>
      </c>
    </row>
    <row r="721" s="2" customFormat="1">
      <c r="A721" s="41"/>
      <c r="B721" s="42"/>
      <c r="C721" s="43"/>
      <c r="D721" s="228" t="s">
        <v>202</v>
      </c>
      <c r="E721" s="43"/>
      <c r="F721" s="229" t="s">
        <v>3216</v>
      </c>
      <c r="G721" s="43"/>
      <c r="H721" s="43"/>
      <c r="I721" s="230"/>
      <c r="J721" s="43"/>
      <c r="K721" s="43"/>
      <c r="L721" s="47"/>
      <c r="M721" s="231"/>
      <c r="N721" s="232"/>
      <c r="O721" s="87"/>
      <c r="P721" s="87"/>
      <c r="Q721" s="87"/>
      <c r="R721" s="87"/>
      <c r="S721" s="87"/>
      <c r="T721" s="88"/>
      <c r="U721" s="41"/>
      <c r="V721" s="41"/>
      <c r="W721" s="41"/>
      <c r="X721" s="41"/>
      <c r="Y721" s="41"/>
      <c r="Z721" s="41"/>
      <c r="AA721" s="41"/>
      <c r="AB721" s="41"/>
      <c r="AC721" s="41"/>
      <c r="AD721" s="41"/>
      <c r="AE721" s="41"/>
      <c r="AT721" s="20" t="s">
        <v>202</v>
      </c>
      <c r="AU721" s="20" t="s">
        <v>78</v>
      </c>
    </row>
    <row r="722" s="2" customFormat="1">
      <c r="A722" s="41"/>
      <c r="B722" s="42"/>
      <c r="C722" s="43"/>
      <c r="D722" s="233" t="s">
        <v>204</v>
      </c>
      <c r="E722" s="43"/>
      <c r="F722" s="234" t="s">
        <v>3217</v>
      </c>
      <c r="G722" s="43"/>
      <c r="H722" s="43"/>
      <c r="I722" s="230"/>
      <c r="J722" s="43"/>
      <c r="K722" s="43"/>
      <c r="L722" s="47"/>
      <c r="M722" s="231"/>
      <c r="N722" s="232"/>
      <c r="O722" s="87"/>
      <c r="P722" s="87"/>
      <c r="Q722" s="87"/>
      <c r="R722" s="87"/>
      <c r="S722" s="87"/>
      <c r="T722" s="88"/>
      <c r="U722" s="41"/>
      <c r="V722" s="41"/>
      <c r="W722" s="41"/>
      <c r="X722" s="41"/>
      <c r="Y722" s="41"/>
      <c r="Z722" s="41"/>
      <c r="AA722" s="41"/>
      <c r="AB722" s="41"/>
      <c r="AC722" s="41"/>
      <c r="AD722" s="41"/>
      <c r="AE722" s="41"/>
      <c r="AT722" s="20" t="s">
        <v>204</v>
      </c>
      <c r="AU722" s="20" t="s">
        <v>78</v>
      </c>
    </row>
    <row r="723" s="13" customFormat="1">
      <c r="A723" s="13"/>
      <c r="B723" s="235"/>
      <c r="C723" s="236"/>
      <c r="D723" s="228" t="s">
        <v>206</v>
      </c>
      <c r="E723" s="237" t="s">
        <v>19</v>
      </c>
      <c r="F723" s="238" t="s">
        <v>279</v>
      </c>
      <c r="G723" s="236"/>
      <c r="H723" s="237" t="s">
        <v>19</v>
      </c>
      <c r="I723" s="239"/>
      <c r="J723" s="236"/>
      <c r="K723" s="236"/>
      <c r="L723" s="240"/>
      <c r="M723" s="241"/>
      <c r="N723" s="242"/>
      <c r="O723" s="242"/>
      <c r="P723" s="242"/>
      <c r="Q723" s="242"/>
      <c r="R723" s="242"/>
      <c r="S723" s="242"/>
      <c r="T723" s="243"/>
      <c r="U723" s="13"/>
      <c r="V723" s="13"/>
      <c r="W723" s="13"/>
      <c r="X723" s="13"/>
      <c r="Y723" s="13"/>
      <c r="Z723" s="13"/>
      <c r="AA723" s="13"/>
      <c r="AB723" s="13"/>
      <c r="AC723" s="13"/>
      <c r="AD723" s="13"/>
      <c r="AE723" s="13"/>
      <c r="AT723" s="244" t="s">
        <v>206</v>
      </c>
      <c r="AU723" s="244" t="s">
        <v>78</v>
      </c>
      <c r="AV723" s="13" t="s">
        <v>76</v>
      </c>
      <c r="AW723" s="13" t="s">
        <v>31</v>
      </c>
      <c r="AX723" s="13" t="s">
        <v>69</v>
      </c>
      <c r="AY723" s="244" t="s">
        <v>193</v>
      </c>
    </row>
    <row r="724" s="13" customFormat="1">
      <c r="A724" s="13"/>
      <c r="B724" s="235"/>
      <c r="C724" s="236"/>
      <c r="D724" s="228" t="s">
        <v>206</v>
      </c>
      <c r="E724" s="237" t="s">
        <v>19</v>
      </c>
      <c r="F724" s="238" t="s">
        <v>1713</v>
      </c>
      <c r="G724" s="236"/>
      <c r="H724" s="237" t="s">
        <v>19</v>
      </c>
      <c r="I724" s="239"/>
      <c r="J724" s="236"/>
      <c r="K724" s="236"/>
      <c r="L724" s="240"/>
      <c r="M724" s="241"/>
      <c r="N724" s="242"/>
      <c r="O724" s="242"/>
      <c r="P724" s="242"/>
      <c r="Q724" s="242"/>
      <c r="R724" s="242"/>
      <c r="S724" s="242"/>
      <c r="T724" s="243"/>
      <c r="U724" s="13"/>
      <c r="V724" s="13"/>
      <c r="W724" s="13"/>
      <c r="X724" s="13"/>
      <c r="Y724" s="13"/>
      <c r="Z724" s="13"/>
      <c r="AA724" s="13"/>
      <c r="AB724" s="13"/>
      <c r="AC724" s="13"/>
      <c r="AD724" s="13"/>
      <c r="AE724" s="13"/>
      <c r="AT724" s="244" t="s">
        <v>206</v>
      </c>
      <c r="AU724" s="244" t="s">
        <v>78</v>
      </c>
      <c r="AV724" s="13" t="s">
        <v>76</v>
      </c>
      <c r="AW724" s="13" t="s">
        <v>31</v>
      </c>
      <c r="AX724" s="13" t="s">
        <v>69</v>
      </c>
      <c r="AY724" s="244" t="s">
        <v>193</v>
      </c>
    </row>
    <row r="725" s="14" customFormat="1">
      <c r="A725" s="14"/>
      <c r="B725" s="245"/>
      <c r="C725" s="246"/>
      <c r="D725" s="228" t="s">
        <v>206</v>
      </c>
      <c r="E725" s="247" t="s">
        <v>19</v>
      </c>
      <c r="F725" s="248" t="s">
        <v>3218</v>
      </c>
      <c r="G725" s="246"/>
      <c r="H725" s="249">
        <v>3.25</v>
      </c>
      <c r="I725" s="250"/>
      <c r="J725" s="246"/>
      <c r="K725" s="246"/>
      <c r="L725" s="251"/>
      <c r="M725" s="252"/>
      <c r="N725" s="253"/>
      <c r="O725" s="253"/>
      <c r="P725" s="253"/>
      <c r="Q725" s="253"/>
      <c r="R725" s="253"/>
      <c r="S725" s="253"/>
      <c r="T725" s="254"/>
      <c r="U725" s="14"/>
      <c r="V725" s="14"/>
      <c r="W725" s="14"/>
      <c r="X725" s="14"/>
      <c r="Y725" s="14"/>
      <c r="Z725" s="14"/>
      <c r="AA725" s="14"/>
      <c r="AB725" s="14"/>
      <c r="AC725" s="14"/>
      <c r="AD725" s="14"/>
      <c r="AE725" s="14"/>
      <c r="AT725" s="255" t="s">
        <v>206</v>
      </c>
      <c r="AU725" s="255" t="s">
        <v>78</v>
      </c>
      <c r="AV725" s="14" t="s">
        <v>78</v>
      </c>
      <c r="AW725" s="14" t="s">
        <v>31</v>
      </c>
      <c r="AX725" s="14" t="s">
        <v>69</v>
      </c>
      <c r="AY725" s="255" t="s">
        <v>193</v>
      </c>
    </row>
    <row r="726" s="14" customFormat="1">
      <c r="A726" s="14"/>
      <c r="B726" s="245"/>
      <c r="C726" s="246"/>
      <c r="D726" s="228" t="s">
        <v>206</v>
      </c>
      <c r="E726" s="247" t="s">
        <v>19</v>
      </c>
      <c r="F726" s="248" t="s">
        <v>3219</v>
      </c>
      <c r="G726" s="246"/>
      <c r="H726" s="249">
        <v>4.7130000000000001</v>
      </c>
      <c r="I726" s="250"/>
      <c r="J726" s="246"/>
      <c r="K726" s="246"/>
      <c r="L726" s="251"/>
      <c r="M726" s="252"/>
      <c r="N726" s="253"/>
      <c r="O726" s="253"/>
      <c r="P726" s="253"/>
      <c r="Q726" s="253"/>
      <c r="R726" s="253"/>
      <c r="S726" s="253"/>
      <c r="T726" s="254"/>
      <c r="U726" s="14"/>
      <c r="V726" s="14"/>
      <c r="W726" s="14"/>
      <c r="X726" s="14"/>
      <c r="Y726" s="14"/>
      <c r="Z726" s="14"/>
      <c r="AA726" s="14"/>
      <c r="AB726" s="14"/>
      <c r="AC726" s="14"/>
      <c r="AD726" s="14"/>
      <c r="AE726" s="14"/>
      <c r="AT726" s="255" t="s">
        <v>206</v>
      </c>
      <c r="AU726" s="255" t="s">
        <v>78</v>
      </c>
      <c r="AV726" s="14" t="s">
        <v>78</v>
      </c>
      <c r="AW726" s="14" t="s">
        <v>31</v>
      </c>
      <c r="AX726" s="14" t="s">
        <v>69</v>
      </c>
      <c r="AY726" s="255" t="s">
        <v>193</v>
      </c>
    </row>
    <row r="727" s="14" customFormat="1">
      <c r="A727" s="14"/>
      <c r="B727" s="245"/>
      <c r="C727" s="246"/>
      <c r="D727" s="228" t="s">
        <v>206</v>
      </c>
      <c r="E727" s="247" t="s">
        <v>19</v>
      </c>
      <c r="F727" s="248" t="s">
        <v>3220</v>
      </c>
      <c r="G727" s="246"/>
      <c r="H727" s="249">
        <v>8.7750000000000004</v>
      </c>
      <c r="I727" s="250"/>
      <c r="J727" s="246"/>
      <c r="K727" s="246"/>
      <c r="L727" s="251"/>
      <c r="M727" s="252"/>
      <c r="N727" s="253"/>
      <c r="O727" s="253"/>
      <c r="P727" s="253"/>
      <c r="Q727" s="253"/>
      <c r="R727" s="253"/>
      <c r="S727" s="253"/>
      <c r="T727" s="254"/>
      <c r="U727" s="14"/>
      <c r="V727" s="14"/>
      <c r="W727" s="14"/>
      <c r="X727" s="14"/>
      <c r="Y727" s="14"/>
      <c r="Z727" s="14"/>
      <c r="AA727" s="14"/>
      <c r="AB727" s="14"/>
      <c r="AC727" s="14"/>
      <c r="AD727" s="14"/>
      <c r="AE727" s="14"/>
      <c r="AT727" s="255" t="s">
        <v>206</v>
      </c>
      <c r="AU727" s="255" t="s">
        <v>78</v>
      </c>
      <c r="AV727" s="14" t="s">
        <v>78</v>
      </c>
      <c r="AW727" s="14" t="s">
        <v>31</v>
      </c>
      <c r="AX727" s="14" t="s">
        <v>69</v>
      </c>
      <c r="AY727" s="255" t="s">
        <v>193</v>
      </c>
    </row>
    <row r="728" s="14" customFormat="1">
      <c r="A728" s="14"/>
      <c r="B728" s="245"/>
      <c r="C728" s="246"/>
      <c r="D728" s="228" t="s">
        <v>206</v>
      </c>
      <c r="E728" s="247" t="s">
        <v>19</v>
      </c>
      <c r="F728" s="248" t="s">
        <v>3221</v>
      </c>
      <c r="G728" s="246"/>
      <c r="H728" s="249">
        <v>6.8250000000000002</v>
      </c>
      <c r="I728" s="250"/>
      <c r="J728" s="246"/>
      <c r="K728" s="246"/>
      <c r="L728" s="251"/>
      <c r="M728" s="252"/>
      <c r="N728" s="253"/>
      <c r="O728" s="253"/>
      <c r="P728" s="253"/>
      <c r="Q728" s="253"/>
      <c r="R728" s="253"/>
      <c r="S728" s="253"/>
      <c r="T728" s="254"/>
      <c r="U728" s="14"/>
      <c r="V728" s="14"/>
      <c r="W728" s="14"/>
      <c r="X728" s="14"/>
      <c r="Y728" s="14"/>
      <c r="Z728" s="14"/>
      <c r="AA728" s="14"/>
      <c r="AB728" s="14"/>
      <c r="AC728" s="14"/>
      <c r="AD728" s="14"/>
      <c r="AE728" s="14"/>
      <c r="AT728" s="255" t="s">
        <v>206</v>
      </c>
      <c r="AU728" s="255" t="s">
        <v>78</v>
      </c>
      <c r="AV728" s="14" t="s">
        <v>78</v>
      </c>
      <c r="AW728" s="14" t="s">
        <v>31</v>
      </c>
      <c r="AX728" s="14" t="s">
        <v>69</v>
      </c>
      <c r="AY728" s="255" t="s">
        <v>193</v>
      </c>
    </row>
    <row r="729" s="14" customFormat="1">
      <c r="A729" s="14"/>
      <c r="B729" s="245"/>
      <c r="C729" s="246"/>
      <c r="D729" s="228" t="s">
        <v>206</v>
      </c>
      <c r="E729" s="247" t="s">
        <v>19</v>
      </c>
      <c r="F729" s="248" t="s">
        <v>3222</v>
      </c>
      <c r="G729" s="246"/>
      <c r="H729" s="249">
        <v>12.675000000000001</v>
      </c>
      <c r="I729" s="250"/>
      <c r="J729" s="246"/>
      <c r="K729" s="246"/>
      <c r="L729" s="251"/>
      <c r="M729" s="252"/>
      <c r="N729" s="253"/>
      <c r="O729" s="253"/>
      <c r="P729" s="253"/>
      <c r="Q729" s="253"/>
      <c r="R729" s="253"/>
      <c r="S729" s="253"/>
      <c r="T729" s="254"/>
      <c r="U729" s="14"/>
      <c r="V729" s="14"/>
      <c r="W729" s="14"/>
      <c r="X729" s="14"/>
      <c r="Y729" s="14"/>
      <c r="Z729" s="14"/>
      <c r="AA729" s="14"/>
      <c r="AB729" s="14"/>
      <c r="AC729" s="14"/>
      <c r="AD729" s="14"/>
      <c r="AE729" s="14"/>
      <c r="AT729" s="255" t="s">
        <v>206</v>
      </c>
      <c r="AU729" s="255" t="s">
        <v>78</v>
      </c>
      <c r="AV729" s="14" t="s">
        <v>78</v>
      </c>
      <c r="AW729" s="14" t="s">
        <v>31</v>
      </c>
      <c r="AX729" s="14" t="s">
        <v>69</v>
      </c>
      <c r="AY729" s="255" t="s">
        <v>193</v>
      </c>
    </row>
    <row r="730" s="14" customFormat="1">
      <c r="A730" s="14"/>
      <c r="B730" s="245"/>
      <c r="C730" s="246"/>
      <c r="D730" s="228" t="s">
        <v>206</v>
      </c>
      <c r="E730" s="247" t="s">
        <v>19</v>
      </c>
      <c r="F730" s="248" t="s">
        <v>3223</v>
      </c>
      <c r="G730" s="246"/>
      <c r="H730" s="249">
        <v>12.675000000000001</v>
      </c>
      <c r="I730" s="250"/>
      <c r="J730" s="246"/>
      <c r="K730" s="246"/>
      <c r="L730" s="251"/>
      <c r="M730" s="252"/>
      <c r="N730" s="253"/>
      <c r="O730" s="253"/>
      <c r="P730" s="253"/>
      <c r="Q730" s="253"/>
      <c r="R730" s="253"/>
      <c r="S730" s="253"/>
      <c r="T730" s="254"/>
      <c r="U730" s="14"/>
      <c r="V730" s="14"/>
      <c r="W730" s="14"/>
      <c r="X730" s="14"/>
      <c r="Y730" s="14"/>
      <c r="Z730" s="14"/>
      <c r="AA730" s="14"/>
      <c r="AB730" s="14"/>
      <c r="AC730" s="14"/>
      <c r="AD730" s="14"/>
      <c r="AE730" s="14"/>
      <c r="AT730" s="255" t="s">
        <v>206</v>
      </c>
      <c r="AU730" s="255" t="s">
        <v>78</v>
      </c>
      <c r="AV730" s="14" t="s">
        <v>78</v>
      </c>
      <c r="AW730" s="14" t="s">
        <v>31</v>
      </c>
      <c r="AX730" s="14" t="s">
        <v>69</v>
      </c>
      <c r="AY730" s="255" t="s">
        <v>193</v>
      </c>
    </row>
    <row r="731" s="14" customFormat="1">
      <c r="A731" s="14"/>
      <c r="B731" s="245"/>
      <c r="C731" s="246"/>
      <c r="D731" s="228" t="s">
        <v>206</v>
      </c>
      <c r="E731" s="247" t="s">
        <v>19</v>
      </c>
      <c r="F731" s="248" t="s">
        <v>3224</v>
      </c>
      <c r="G731" s="246"/>
      <c r="H731" s="249">
        <v>12.675000000000001</v>
      </c>
      <c r="I731" s="250"/>
      <c r="J731" s="246"/>
      <c r="K731" s="246"/>
      <c r="L731" s="251"/>
      <c r="M731" s="252"/>
      <c r="N731" s="253"/>
      <c r="O731" s="253"/>
      <c r="P731" s="253"/>
      <c r="Q731" s="253"/>
      <c r="R731" s="253"/>
      <c r="S731" s="253"/>
      <c r="T731" s="254"/>
      <c r="U731" s="14"/>
      <c r="V731" s="14"/>
      <c r="W731" s="14"/>
      <c r="X731" s="14"/>
      <c r="Y731" s="14"/>
      <c r="Z731" s="14"/>
      <c r="AA731" s="14"/>
      <c r="AB731" s="14"/>
      <c r="AC731" s="14"/>
      <c r="AD731" s="14"/>
      <c r="AE731" s="14"/>
      <c r="AT731" s="255" t="s">
        <v>206</v>
      </c>
      <c r="AU731" s="255" t="s">
        <v>78</v>
      </c>
      <c r="AV731" s="14" t="s">
        <v>78</v>
      </c>
      <c r="AW731" s="14" t="s">
        <v>31</v>
      </c>
      <c r="AX731" s="14" t="s">
        <v>69</v>
      </c>
      <c r="AY731" s="255" t="s">
        <v>193</v>
      </c>
    </row>
    <row r="732" s="14" customFormat="1">
      <c r="A732" s="14"/>
      <c r="B732" s="245"/>
      <c r="C732" s="246"/>
      <c r="D732" s="228" t="s">
        <v>206</v>
      </c>
      <c r="E732" s="247" t="s">
        <v>19</v>
      </c>
      <c r="F732" s="248" t="s">
        <v>3225</v>
      </c>
      <c r="G732" s="246"/>
      <c r="H732" s="249">
        <v>8.7750000000000004</v>
      </c>
      <c r="I732" s="250"/>
      <c r="J732" s="246"/>
      <c r="K732" s="246"/>
      <c r="L732" s="251"/>
      <c r="M732" s="252"/>
      <c r="N732" s="253"/>
      <c r="O732" s="253"/>
      <c r="P732" s="253"/>
      <c r="Q732" s="253"/>
      <c r="R732" s="253"/>
      <c r="S732" s="253"/>
      <c r="T732" s="254"/>
      <c r="U732" s="14"/>
      <c r="V732" s="14"/>
      <c r="W732" s="14"/>
      <c r="X732" s="14"/>
      <c r="Y732" s="14"/>
      <c r="Z732" s="14"/>
      <c r="AA732" s="14"/>
      <c r="AB732" s="14"/>
      <c r="AC732" s="14"/>
      <c r="AD732" s="14"/>
      <c r="AE732" s="14"/>
      <c r="AT732" s="255" t="s">
        <v>206</v>
      </c>
      <c r="AU732" s="255" t="s">
        <v>78</v>
      </c>
      <c r="AV732" s="14" t="s">
        <v>78</v>
      </c>
      <c r="AW732" s="14" t="s">
        <v>31</v>
      </c>
      <c r="AX732" s="14" t="s">
        <v>69</v>
      </c>
      <c r="AY732" s="255" t="s">
        <v>193</v>
      </c>
    </row>
    <row r="733" s="14" customFormat="1">
      <c r="A733" s="14"/>
      <c r="B733" s="245"/>
      <c r="C733" s="246"/>
      <c r="D733" s="228" t="s">
        <v>206</v>
      </c>
      <c r="E733" s="247" t="s">
        <v>19</v>
      </c>
      <c r="F733" s="248" t="s">
        <v>3226</v>
      </c>
      <c r="G733" s="246"/>
      <c r="H733" s="249">
        <v>8.7750000000000004</v>
      </c>
      <c r="I733" s="250"/>
      <c r="J733" s="246"/>
      <c r="K733" s="246"/>
      <c r="L733" s="251"/>
      <c r="M733" s="252"/>
      <c r="N733" s="253"/>
      <c r="O733" s="253"/>
      <c r="P733" s="253"/>
      <c r="Q733" s="253"/>
      <c r="R733" s="253"/>
      <c r="S733" s="253"/>
      <c r="T733" s="254"/>
      <c r="U733" s="14"/>
      <c r="V733" s="14"/>
      <c r="W733" s="14"/>
      <c r="X733" s="14"/>
      <c r="Y733" s="14"/>
      <c r="Z733" s="14"/>
      <c r="AA733" s="14"/>
      <c r="AB733" s="14"/>
      <c r="AC733" s="14"/>
      <c r="AD733" s="14"/>
      <c r="AE733" s="14"/>
      <c r="AT733" s="255" t="s">
        <v>206</v>
      </c>
      <c r="AU733" s="255" t="s">
        <v>78</v>
      </c>
      <c r="AV733" s="14" t="s">
        <v>78</v>
      </c>
      <c r="AW733" s="14" t="s">
        <v>31</v>
      </c>
      <c r="AX733" s="14" t="s">
        <v>69</v>
      </c>
      <c r="AY733" s="255" t="s">
        <v>193</v>
      </c>
    </row>
    <row r="734" s="14" customFormat="1">
      <c r="A734" s="14"/>
      <c r="B734" s="245"/>
      <c r="C734" s="246"/>
      <c r="D734" s="228" t="s">
        <v>206</v>
      </c>
      <c r="E734" s="247" t="s">
        <v>19</v>
      </c>
      <c r="F734" s="248" t="s">
        <v>3227</v>
      </c>
      <c r="G734" s="246"/>
      <c r="H734" s="249">
        <v>17.550000000000001</v>
      </c>
      <c r="I734" s="250"/>
      <c r="J734" s="246"/>
      <c r="K734" s="246"/>
      <c r="L734" s="251"/>
      <c r="M734" s="252"/>
      <c r="N734" s="253"/>
      <c r="O734" s="253"/>
      <c r="P734" s="253"/>
      <c r="Q734" s="253"/>
      <c r="R734" s="253"/>
      <c r="S734" s="253"/>
      <c r="T734" s="254"/>
      <c r="U734" s="14"/>
      <c r="V734" s="14"/>
      <c r="W734" s="14"/>
      <c r="X734" s="14"/>
      <c r="Y734" s="14"/>
      <c r="Z734" s="14"/>
      <c r="AA734" s="14"/>
      <c r="AB734" s="14"/>
      <c r="AC734" s="14"/>
      <c r="AD734" s="14"/>
      <c r="AE734" s="14"/>
      <c r="AT734" s="255" t="s">
        <v>206</v>
      </c>
      <c r="AU734" s="255" t="s">
        <v>78</v>
      </c>
      <c r="AV734" s="14" t="s">
        <v>78</v>
      </c>
      <c r="AW734" s="14" t="s">
        <v>31</v>
      </c>
      <c r="AX734" s="14" t="s">
        <v>69</v>
      </c>
      <c r="AY734" s="255" t="s">
        <v>193</v>
      </c>
    </row>
    <row r="735" s="14" customFormat="1">
      <c r="A735" s="14"/>
      <c r="B735" s="245"/>
      <c r="C735" s="246"/>
      <c r="D735" s="228" t="s">
        <v>206</v>
      </c>
      <c r="E735" s="247" t="s">
        <v>19</v>
      </c>
      <c r="F735" s="248" t="s">
        <v>3228</v>
      </c>
      <c r="G735" s="246"/>
      <c r="H735" s="249">
        <v>17.550000000000001</v>
      </c>
      <c r="I735" s="250"/>
      <c r="J735" s="246"/>
      <c r="K735" s="246"/>
      <c r="L735" s="251"/>
      <c r="M735" s="252"/>
      <c r="N735" s="253"/>
      <c r="O735" s="253"/>
      <c r="P735" s="253"/>
      <c r="Q735" s="253"/>
      <c r="R735" s="253"/>
      <c r="S735" s="253"/>
      <c r="T735" s="254"/>
      <c r="U735" s="14"/>
      <c r="V735" s="14"/>
      <c r="W735" s="14"/>
      <c r="X735" s="14"/>
      <c r="Y735" s="14"/>
      <c r="Z735" s="14"/>
      <c r="AA735" s="14"/>
      <c r="AB735" s="14"/>
      <c r="AC735" s="14"/>
      <c r="AD735" s="14"/>
      <c r="AE735" s="14"/>
      <c r="AT735" s="255" t="s">
        <v>206</v>
      </c>
      <c r="AU735" s="255" t="s">
        <v>78</v>
      </c>
      <c r="AV735" s="14" t="s">
        <v>78</v>
      </c>
      <c r="AW735" s="14" t="s">
        <v>31</v>
      </c>
      <c r="AX735" s="14" t="s">
        <v>69</v>
      </c>
      <c r="AY735" s="255" t="s">
        <v>193</v>
      </c>
    </row>
    <row r="736" s="14" customFormat="1">
      <c r="A736" s="14"/>
      <c r="B736" s="245"/>
      <c r="C736" s="246"/>
      <c r="D736" s="228" t="s">
        <v>206</v>
      </c>
      <c r="E736" s="247" t="s">
        <v>19</v>
      </c>
      <c r="F736" s="248" t="s">
        <v>3229</v>
      </c>
      <c r="G736" s="246"/>
      <c r="H736" s="249">
        <v>8.7750000000000004</v>
      </c>
      <c r="I736" s="250"/>
      <c r="J736" s="246"/>
      <c r="K736" s="246"/>
      <c r="L736" s="251"/>
      <c r="M736" s="252"/>
      <c r="N736" s="253"/>
      <c r="O736" s="253"/>
      <c r="P736" s="253"/>
      <c r="Q736" s="253"/>
      <c r="R736" s="253"/>
      <c r="S736" s="253"/>
      <c r="T736" s="254"/>
      <c r="U736" s="14"/>
      <c r="V736" s="14"/>
      <c r="W736" s="14"/>
      <c r="X736" s="14"/>
      <c r="Y736" s="14"/>
      <c r="Z736" s="14"/>
      <c r="AA736" s="14"/>
      <c r="AB736" s="14"/>
      <c r="AC736" s="14"/>
      <c r="AD736" s="14"/>
      <c r="AE736" s="14"/>
      <c r="AT736" s="255" t="s">
        <v>206</v>
      </c>
      <c r="AU736" s="255" t="s">
        <v>78</v>
      </c>
      <c r="AV736" s="14" t="s">
        <v>78</v>
      </c>
      <c r="AW736" s="14" t="s">
        <v>31</v>
      </c>
      <c r="AX736" s="14" t="s">
        <v>69</v>
      </c>
      <c r="AY736" s="255" t="s">
        <v>193</v>
      </c>
    </row>
    <row r="737" s="13" customFormat="1">
      <c r="A737" s="13"/>
      <c r="B737" s="235"/>
      <c r="C737" s="236"/>
      <c r="D737" s="228" t="s">
        <v>206</v>
      </c>
      <c r="E737" s="237" t="s">
        <v>19</v>
      </c>
      <c r="F737" s="238" t="s">
        <v>1724</v>
      </c>
      <c r="G737" s="236"/>
      <c r="H737" s="237" t="s">
        <v>19</v>
      </c>
      <c r="I737" s="239"/>
      <c r="J737" s="236"/>
      <c r="K737" s="236"/>
      <c r="L737" s="240"/>
      <c r="M737" s="241"/>
      <c r="N737" s="242"/>
      <c r="O737" s="242"/>
      <c r="P737" s="242"/>
      <c r="Q737" s="242"/>
      <c r="R737" s="242"/>
      <c r="S737" s="242"/>
      <c r="T737" s="243"/>
      <c r="U737" s="13"/>
      <c r="V737" s="13"/>
      <c r="W737" s="13"/>
      <c r="X737" s="13"/>
      <c r="Y737" s="13"/>
      <c r="Z737" s="13"/>
      <c r="AA737" s="13"/>
      <c r="AB737" s="13"/>
      <c r="AC737" s="13"/>
      <c r="AD737" s="13"/>
      <c r="AE737" s="13"/>
      <c r="AT737" s="244" t="s">
        <v>206</v>
      </c>
      <c r="AU737" s="244" t="s">
        <v>78</v>
      </c>
      <c r="AV737" s="13" t="s">
        <v>76</v>
      </c>
      <c r="AW737" s="13" t="s">
        <v>31</v>
      </c>
      <c r="AX737" s="13" t="s">
        <v>69</v>
      </c>
      <c r="AY737" s="244" t="s">
        <v>193</v>
      </c>
    </row>
    <row r="738" s="14" customFormat="1">
      <c r="A738" s="14"/>
      <c r="B738" s="245"/>
      <c r="C738" s="246"/>
      <c r="D738" s="228" t="s">
        <v>206</v>
      </c>
      <c r="E738" s="247" t="s">
        <v>19</v>
      </c>
      <c r="F738" s="248" t="s">
        <v>3230</v>
      </c>
      <c r="G738" s="246"/>
      <c r="H738" s="249">
        <v>7.2000000000000002</v>
      </c>
      <c r="I738" s="250"/>
      <c r="J738" s="246"/>
      <c r="K738" s="246"/>
      <c r="L738" s="251"/>
      <c r="M738" s="252"/>
      <c r="N738" s="253"/>
      <c r="O738" s="253"/>
      <c r="P738" s="253"/>
      <c r="Q738" s="253"/>
      <c r="R738" s="253"/>
      <c r="S738" s="253"/>
      <c r="T738" s="254"/>
      <c r="U738" s="14"/>
      <c r="V738" s="14"/>
      <c r="W738" s="14"/>
      <c r="X738" s="14"/>
      <c r="Y738" s="14"/>
      <c r="Z738" s="14"/>
      <c r="AA738" s="14"/>
      <c r="AB738" s="14"/>
      <c r="AC738" s="14"/>
      <c r="AD738" s="14"/>
      <c r="AE738" s="14"/>
      <c r="AT738" s="255" t="s">
        <v>206</v>
      </c>
      <c r="AU738" s="255" t="s">
        <v>78</v>
      </c>
      <c r="AV738" s="14" t="s">
        <v>78</v>
      </c>
      <c r="AW738" s="14" t="s">
        <v>31</v>
      </c>
      <c r="AX738" s="14" t="s">
        <v>69</v>
      </c>
      <c r="AY738" s="255" t="s">
        <v>193</v>
      </c>
    </row>
    <row r="739" s="14" customFormat="1">
      <c r="A739" s="14"/>
      <c r="B739" s="245"/>
      <c r="C739" s="246"/>
      <c r="D739" s="228" t="s">
        <v>206</v>
      </c>
      <c r="E739" s="247" t="s">
        <v>19</v>
      </c>
      <c r="F739" s="248" t="s">
        <v>3231</v>
      </c>
      <c r="G739" s="246"/>
      <c r="H739" s="249">
        <v>7.2000000000000002</v>
      </c>
      <c r="I739" s="250"/>
      <c r="J739" s="246"/>
      <c r="K739" s="246"/>
      <c r="L739" s="251"/>
      <c r="M739" s="252"/>
      <c r="N739" s="253"/>
      <c r="O739" s="253"/>
      <c r="P739" s="253"/>
      <c r="Q739" s="253"/>
      <c r="R739" s="253"/>
      <c r="S739" s="253"/>
      <c r="T739" s="254"/>
      <c r="U739" s="14"/>
      <c r="V739" s="14"/>
      <c r="W739" s="14"/>
      <c r="X739" s="14"/>
      <c r="Y739" s="14"/>
      <c r="Z739" s="14"/>
      <c r="AA739" s="14"/>
      <c r="AB739" s="14"/>
      <c r="AC739" s="14"/>
      <c r="AD739" s="14"/>
      <c r="AE739" s="14"/>
      <c r="AT739" s="255" t="s">
        <v>206</v>
      </c>
      <c r="AU739" s="255" t="s">
        <v>78</v>
      </c>
      <c r="AV739" s="14" t="s">
        <v>78</v>
      </c>
      <c r="AW739" s="14" t="s">
        <v>31</v>
      </c>
      <c r="AX739" s="14" t="s">
        <v>69</v>
      </c>
      <c r="AY739" s="255" t="s">
        <v>193</v>
      </c>
    </row>
    <row r="740" s="14" customFormat="1">
      <c r="A740" s="14"/>
      <c r="B740" s="245"/>
      <c r="C740" s="246"/>
      <c r="D740" s="228" t="s">
        <v>206</v>
      </c>
      <c r="E740" s="247" t="s">
        <v>19</v>
      </c>
      <c r="F740" s="248" t="s">
        <v>3232</v>
      </c>
      <c r="G740" s="246"/>
      <c r="H740" s="249">
        <v>7.2000000000000002</v>
      </c>
      <c r="I740" s="250"/>
      <c r="J740" s="246"/>
      <c r="K740" s="246"/>
      <c r="L740" s="251"/>
      <c r="M740" s="252"/>
      <c r="N740" s="253"/>
      <c r="O740" s="253"/>
      <c r="P740" s="253"/>
      <c r="Q740" s="253"/>
      <c r="R740" s="253"/>
      <c r="S740" s="253"/>
      <c r="T740" s="254"/>
      <c r="U740" s="14"/>
      <c r="V740" s="14"/>
      <c r="W740" s="14"/>
      <c r="X740" s="14"/>
      <c r="Y740" s="14"/>
      <c r="Z740" s="14"/>
      <c r="AA740" s="14"/>
      <c r="AB740" s="14"/>
      <c r="AC740" s="14"/>
      <c r="AD740" s="14"/>
      <c r="AE740" s="14"/>
      <c r="AT740" s="255" t="s">
        <v>206</v>
      </c>
      <c r="AU740" s="255" t="s">
        <v>78</v>
      </c>
      <c r="AV740" s="14" t="s">
        <v>78</v>
      </c>
      <c r="AW740" s="14" t="s">
        <v>31</v>
      </c>
      <c r="AX740" s="14" t="s">
        <v>69</v>
      </c>
      <c r="AY740" s="255" t="s">
        <v>193</v>
      </c>
    </row>
    <row r="741" s="14" customFormat="1">
      <c r="A741" s="14"/>
      <c r="B741" s="245"/>
      <c r="C741" s="246"/>
      <c r="D741" s="228" t="s">
        <v>206</v>
      </c>
      <c r="E741" s="247" t="s">
        <v>19</v>
      </c>
      <c r="F741" s="248" t="s">
        <v>3233</v>
      </c>
      <c r="G741" s="246"/>
      <c r="H741" s="249">
        <v>5.04</v>
      </c>
      <c r="I741" s="250"/>
      <c r="J741" s="246"/>
      <c r="K741" s="246"/>
      <c r="L741" s="251"/>
      <c r="M741" s="252"/>
      <c r="N741" s="253"/>
      <c r="O741" s="253"/>
      <c r="P741" s="253"/>
      <c r="Q741" s="253"/>
      <c r="R741" s="253"/>
      <c r="S741" s="253"/>
      <c r="T741" s="254"/>
      <c r="U741" s="14"/>
      <c r="V741" s="14"/>
      <c r="W741" s="14"/>
      <c r="X741" s="14"/>
      <c r="Y741" s="14"/>
      <c r="Z741" s="14"/>
      <c r="AA741" s="14"/>
      <c r="AB741" s="14"/>
      <c r="AC741" s="14"/>
      <c r="AD741" s="14"/>
      <c r="AE741" s="14"/>
      <c r="AT741" s="255" t="s">
        <v>206</v>
      </c>
      <c r="AU741" s="255" t="s">
        <v>78</v>
      </c>
      <c r="AV741" s="14" t="s">
        <v>78</v>
      </c>
      <c r="AW741" s="14" t="s">
        <v>31</v>
      </c>
      <c r="AX741" s="14" t="s">
        <v>69</v>
      </c>
      <c r="AY741" s="255" t="s">
        <v>193</v>
      </c>
    </row>
    <row r="742" s="15" customFormat="1">
      <c r="A742" s="15"/>
      <c r="B742" s="256"/>
      <c r="C742" s="257"/>
      <c r="D742" s="228" t="s">
        <v>206</v>
      </c>
      <c r="E742" s="258" t="s">
        <v>19</v>
      </c>
      <c r="F742" s="259" t="s">
        <v>218</v>
      </c>
      <c r="G742" s="257"/>
      <c r="H742" s="260">
        <v>149.65299999999999</v>
      </c>
      <c r="I742" s="261"/>
      <c r="J742" s="257"/>
      <c r="K742" s="257"/>
      <c r="L742" s="262"/>
      <c r="M742" s="263"/>
      <c r="N742" s="264"/>
      <c r="O742" s="264"/>
      <c r="P742" s="264"/>
      <c r="Q742" s="264"/>
      <c r="R742" s="264"/>
      <c r="S742" s="264"/>
      <c r="T742" s="265"/>
      <c r="U742" s="15"/>
      <c r="V742" s="15"/>
      <c r="W742" s="15"/>
      <c r="X742" s="15"/>
      <c r="Y742" s="15"/>
      <c r="Z742" s="15"/>
      <c r="AA742" s="15"/>
      <c r="AB742" s="15"/>
      <c r="AC742" s="15"/>
      <c r="AD742" s="15"/>
      <c r="AE742" s="15"/>
      <c r="AT742" s="266" t="s">
        <v>206</v>
      </c>
      <c r="AU742" s="266" t="s">
        <v>78</v>
      </c>
      <c r="AV742" s="15" t="s">
        <v>200</v>
      </c>
      <c r="AW742" s="15" t="s">
        <v>31</v>
      </c>
      <c r="AX742" s="15" t="s">
        <v>76</v>
      </c>
      <c r="AY742" s="266" t="s">
        <v>193</v>
      </c>
    </row>
    <row r="743" s="2" customFormat="1" ht="16.5" customHeight="1">
      <c r="A743" s="41"/>
      <c r="B743" s="42"/>
      <c r="C743" s="215" t="s">
        <v>665</v>
      </c>
      <c r="D743" s="215" t="s">
        <v>195</v>
      </c>
      <c r="E743" s="216" t="s">
        <v>3234</v>
      </c>
      <c r="F743" s="217" t="s">
        <v>3235</v>
      </c>
      <c r="G743" s="218" t="s">
        <v>326</v>
      </c>
      <c r="H743" s="219">
        <v>5</v>
      </c>
      <c r="I743" s="220"/>
      <c r="J743" s="221">
        <f>ROUND(I743*H743,2)</f>
        <v>0</v>
      </c>
      <c r="K743" s="217" t="s">
        <v>19</v>
      </c>
      <c r="L743" s="47"/>
      <c r="M743" s="222" t="s">
        <v>19</v>
      </c>
      <c r="N743" s="223" t="s">
        <v>40</v>
      </c>
      <c r="O743" s="87"/>
      <c r="P743" s="224">
        <f>O743*H743</f>
        <v>0</v>
      </c>
      <c r="Q743" s="224">
        <v>0</v>
      </c>
      <c r="R743" s="224">
        <f>Q743*H743</f>
        <v>0</v>
      </c>
      <c r="S743" s="224">
        <v>0</v>
      </c>
      <c r="T743" s="225">
        <f>S743*H743</f>
        <v>0</v>
      </c>
      <c r="U743" s="41"/>
      <c r="V743" s="41"/>
      <c r="W743" s="41"/>
      <c r="X743" s="41"/>
      <c r="Y743" s="41"/>
      <c r="Z743" s="41"/>
      <c r="AA743" s="41"/>
      <c r="AB743" s="41"/>
      <c r="AC743" s="41"/>
      <c r="AD743" s="41"/>
      <c r="AE743" s="41"/>
      <c r="AR743" s="226" t="s">
        <v>200</v>
      </c>
      <c r="AT743" s="226" t="s">
        <v>195</v>
      </c>
      <c r="AU743" s="226" t="s">
        <v>78</v>
      </c>
      <c r="AY743" s="20" t="s">
        <v>193</v>
      </c>
      <c r="BE743" s="227">
        <f>IF(N743="základní",J743,0)</f>
        <v>0</v>
      </c>
      <c r="BF743" s="227">
        <f>IF(N743="snížená",J743,0)</f>
        <v>0</v>
      </c>
      <c r="BG743" s="227">
        <f>IF(N743="zákl. přenesená",J743,0)</f>
        <v>0</v>
      </c>
      <c r="BH743" s="227">
        <f>IF(N743="sníž. přenesená",J743,0)</f>
        <v>0</v>
      </c>
      <c r="BI743" s="227">
        <f>IF(N743="nulová",J743,0)</f>
        <v>0</v>
      </c>
      <c r="BJ743" s="20" t="s">
        <v>76</v>
      </c>
      <c r="BK743" s="227">
        <f>ROUND(I743*H743,2)</f>
        <v>0</v>
      </c>
      <c r="BL743" s="20" t="s">
        <v>200</v>
      </c>
      <c r="BM743" s="226" t="s">
        <v>3236</v>
      </c>
    </row>
    <row r="744" s="2" customFormat="1">
      <c r="A744" s="41"/>
      <c r="B744" s="42"/>
      <c r="C744" s="43"/>
      <c r="D744" s="228" t="s">
        <v>202</v>
      </c>
      <c r="E744" s="43"/>
      <c r="F744" s="229" t="s">
        <v>3237</v>
      </c>
      <c r="G744" s="43"/>
      <c r="H744" s="43"/>
      <c r="I744" s="230"/>
      <c r="J744" s="43"/>
      <c r="K744" s="43"/>
      <c r="L744" s="47"/>
      <c r="M744" s="231"/>
      <c r="N744" s="232"/>
      <c r="O744" s="87"/>
      <c r="P744" s="87"/>
      <c r="Q744" s="87"/>
      <c r="R744" s="87"/>
      <c r="S744" s="87"/>
      <c r="T744" s="88"/>
      <c r="U744" s="41"/>
      <c r="V744" s="41"/>
      <c r="W744" s="41"/>
      <c r="X744" s="41"/>
      <c r="Y744" s="41"/>
      <c r="Z744" s="41"/>
      <c r="AA744" s="41"/>
      <c r="AB744" s="41"/>
      <c r="AC744" s="41"/>
      <c r="AD744" s="41"/>
      <c r="AE744" s="41"/>
      <c r="AT744" s="20" t="s">
        <v>202</v>
      </c>
      <c r="AU744" s="20" t="s">
        <v>78</v>
      </c>
    </row>
    <row r="745" s="13" customFormat="1">
      <c r="A745" s="13"/>
      <c r="B745" s="235"/>
      <c r="C745" s="236"/>
      <c r="D745" s="228" t="s">
        <v>206</v>
      </c>
      <c r="E745" s="237" t="s">
        <v>19</v>
      </c>
      <c r="F745" s="238" t="s">
        <v>279</v>
      </c>
      <c r="G745" s="236"/>
      <c r="H745" s="237" t="s">
        <v>19</v>
      </c>
      <c r="I745" s="239"/>
      <c r="J745" s="236"/>
      <c r="K745" s="236"/>
      <c r="L745" s="240"/>
      <c r="M745" s="241"/>
      <c r="N745" s="242"/>
      <c r="O745" s="242"/>
      <c r="P745" s="242"/>
      <c r="Q745" s="242"/>
      <c r="R745" s="242"/>
      <c r="S745" s="242"/>
      <c r="T745" s="243"/>
      <c r="U745" s="13"/>
      <c r="V745" s="13"/>
      <c r="W745" s="13"/>
      <c r="X745" s="13"/>
      <c r="Y745" s="13"/>
      <c r="Z745" s="13"/>
      <c r="AA745" s="13"/>
      <c r="AB745" s="13"/>
      <c r="AC745" s="13"/>
      <c r="AD745" s="13"/>
      <c r="AE745" s="13"/>
      <c r="AT745" s="244" t="s">
        <v>206</v>
      </c>
      <c r="AU745" s="244" t="s">
        <v>78</v>
      </c>
      <c r="AV745" s="13" t="s">
        <v>76</v>
      </c>
      <c r="AW745" s="13" t="s">
        <v>31</v>
      </c>
      <c r="AX745" s="13" t="s">
        <v>69</v>
      </c>
      <c r="AY745" s="244" t="s">
        <v>193</v>
      </c>
    </row>
    <row r="746" s="13" customFormat="1">
      <c r="A746" s="13"/>
      <c r="B746" s="235"/>
      <c r="C746" s="236"/>
      <c r="D746" s="228" t="s">
        <v>206</v>
      </c>
      <c r="E746" s="237" t="s">
        <v>19</v>
      </c>
      <c r="F746" s="238" t="s">
        <v>3238</v>
      </c>
      <c r="G746" s="236"/>
      <c r="H746" s="237" t="s">
        <v>19</v>
      </c>
      <c r="I746" s="239"/>
      <c r="J746" s="236"/>
      <c r="K746" s="236"/>
      <c r="L746" s="240"/>
      <c r="M746" s="241"/>
      <c r="N746" s="242"/>
      <c r="O746" s="242"/>
      <c r="P746" s="242"/>
      <c r="Q746" s="242"/>
      <c r="R746" s="242"/>
      <c r="S746" s="242"/>
      <c r="T746" s="243"/>
      <c r="U746" s="13"/>
      <c r="V746" s="13"/>
      <c r="W746" s="13"/>
      <c r="X746" s="13"/>
      <c r="Y746" s="13"/>
      <c r="Z746" s="13"/>
      <c r="AA746" s="13"/>
      <c r="AB746" s="13"/>
      <c r="AC746" s="13"/>
      <c r="AD746" s="13"/>
      <c r="AE746" s="13"/>
      <c r="AT746" s="244" t="s">
        <v>206</v>
      </c>
      <c r="AU746" s="244" t="s">
        <v>78</v>
      </c>
      <c r="AV746" s="13" t="s">
        <v>76</v>
      </c>
      <c r="AW746" s="13" t="s">
        <v>31</v>
      </c>
      <c r="AX746" s="13" t="s">
        <v>69</v>
      </c>
      <c r="AY746" s="244" t="s">
        <v>193</v>
      </c>
    </row>
    <row r="747" s="14" customFormat="1">
      <c r="A747" s="14"/>
      <c r="B747" s="245"/>
      <c r="C747" s="246"/>
      <c r="D747" s="228" t="s">
        <v>206</v>
      </c>
      <c r="E747" s="247" t="s">
        <v>19</v>
      </c>
      <c r="F747" s="248" t="s">
        <v>3239</v>
      </c>
      <c r="G747" s="246"/>
      <c r="H747" s="249">
        <v>4</v>
      </c>
      <c r="I747" s="250"/>
      <c r="J747" s="246"/>
      <c r="K747" s="246"/>
      <c r="L747" s="251"/>
      <c r="M747" s="252"/>
      <c r="N747" s="253"/>
      <c r="O747" s="253"/>
      <c r="P747" s="253"/>
      <c r="Q747" s="253"/>
      <c r="R747" s="253"/>
      <c r="S747" s="253"/>
      <c r="T747" s="254"/>
      <c r="U747" s="14"/>
      <c r="V747" s="14"/>
      <c r="W747" s="14"/>
      <c r="X747" s="14"/>
      <c r="Y747" s="14"/>
      <c r="Z747" s="14"/>
      <c r="AA747" s="14"/>
      <c r="AB747" s="14"/>
      <c r="AC747" s="14"/>
      <c r="AD747" s="14"/>
      <c r="AE747" s="14"/>
      <c r="AT747" s="255" t="s">
        <v>206</v>
      </c>
      <c r="AU747" s="255" t="s">
        <v>78</v>
      </c>
      <c r="AV747" s="14" t="s">
        <v>78</v>
      </c>
      <c r="AW747" s="14" t="s">
        <v>31</v>
      </c>
      <c r="AX747" s="14" t="s">
        <v>69</v>
      </c>
      <c r="AY747" s="255" t="s">
        <v>193</v>
      </c>
    </row>
    <row r="748" s="14" customFormat="1">
      <c r="A748" s="14"/>
      <c r="B748" s="245"/>
      <c r="C748" s="246"/>
      <c r="D748" s="228" t="s">
        <v>206</v>
      </c>
      <c r="E748" s="247" t="s">
        <v>19</v>
      </c>
      <c r="F748" s="248" t="s">
        <v>3240</v>
      </c>
      <c r="G748" s="246"/>
      <c r="H748" s="249">
        <v>1</v>
      </c>
      <c r="I748" s="250"/>
      <c r="J748" s="246"/>
      <c r="K748" s="246"/>
      <c r="L748" s="251"/>
      <c r="M748" s="252"/>
      <c r="N748" s="253"/>
      <c r="O748" s="253"/>
      <c r="P748" s="253"/>
      <c r="Q748" s="253"/>
      <c r="R748" s="253"/>
      <c r="S748" s="253"/>
      <c r="T748" s="254"/>
      <c r="U748" s="14"/>
      <c r="V748" s="14"/>
      <c r="W748" s="14"/>
      <c r="X748" s="14"/>
      <c r="Y748" s="14"/>
      <c r="Z748" s="14"/>
      <c r="AA748" s="14"/>
      <c r="AB748" s="14"/>
      <c r="AC748" s="14"/>
      <c r="AD748" s="14"/>
      <c r="AE748" s="14"/>
      <c r="AT748" s="255" t="s">
        <v>206</v>
      </c>
      <c r="AU748" s="255" t="s">
        <v>78</v>
      </c>
      <c r="AV748" s="14" t="s">
        <v>78</v>
      </c>
      <c r="AW748" s="14" t="s">
        <v>31</v>
      </c>
      <c r="AX748" s="14" t="s">
        <v>69</v>
      </c>
      <c r="AY748" s="255" t="s">
        <v>193</v>
      </c>
    </row>
    <row r="749" s="15" customFormat="1">
      <c r="A749" s="15"/>
      <c r="B749" s="256"/>
      <c r="C749" s="257"/>
      <c r="D749" s="228" t="s">
        <v>206</v>
      </c>
      <c r="E749" s="258" t="s">
        <v>19</v>
      </c>
      <c r="F749" s="259" t="s">
        <v>218</v>
      </c>
      <c r="G749" s="257"/>
      <c r="H749" s="260">
        <v>5</v>
      </c>
      <c r="I749" s="261"/>
      <c r="J749" s="257"/>
      <c r="K749" s="257"/>
      <c r="L749" s="262"/>
      <c r="M749" s="263"/>
      <c r="N749" s="264"/>
      <c r="O749" s="264"/>
      <c r="P749" s="264"/>
      <c r="Q749" s="264"/>
      <c r="R749" s="264"/>
      <c r="S749" s="264"/>
      <c r="T749" s="265"/>
      <c r="U749" s="15"/>
      <c r="V749" s="15"/>
      <c r="W749" s="15"/>
      <c r="X749" s="15"/>
      <c r="Y749" s="15"/>
      <c r="Z749" s="15"/>
      <c r="AA749" s="15"/>
      <c r="AB749" s="15"/>
      <c r="AC749" s="15"/>
      <c r="AD749" s="15"/>
      <c r="AE749" s="15"/>
      <c r="AT749" s="266" t="s">
        <v>206</v>
      </c>
      <c r="AU749" s="266" t="s">
        <v>78</v>
      </c>
      <c r="AV749" s="15" t="s">
        <v>200</v>
      </c>
      <c r="AW749" s="15" t="s">
        <v>31</v>
      </c>
      <c r="AX749" s="15" t="s">
        <v>76</v>
      </c>
      <c r="AY749" s="266" t="s">
        <v>193</v>
      </c>
    </row>
    <row r="750" s="2" customFormat="1" ht="16.5" customHeight="1">
      <c r="A750" s="41"/>
      <c r="B750" s="42"/>
      <c r="C750" s="215" t="s">
        <v>667</v>
      </c>
      <c r="D750" s="215" t="s">
        <v>195</v>
      </c>
      <c r="E750" s="216" t="s">
        <v>3241</v>
      </c>
      <c r="F750" s="217" t="s">
        <v>3242</v>
      </c>
      <c r="G750" s="218" t="s">
        <v>326</v>
      </c>
      <c r="H750" s="219">
        <v>4</v>
      </c>
      <c r="I750" s="220"/>
      <c r="J750" s="221">
        <f>ROUND(I750*H750,2)</f>
        <v>0</v>
      </c>
      <c r="K750" s="217" t="s">
        <v>19</v>
      </c>
      <c r="L750" s="47"/>
      <c r="M750" s="222" t="s">
        <v>19</v>
      </c>
      <c r="N750" s="223" t="s">
        <v>40</v>
      </c>
      <c r="O750" s="87"/>
      <c r="P750" s="224">
        <f>O750*H750</f>
        <v>0</v>
      </c>
      <c r="Q750" s="224">
        <v>0</v>
      </c>
      <c r="R750" s="224">
        <f>Q750*H750</f>
        <v>0</v>
      </c>
      <c r="S750" s="224">
        <v>0</v>
      </c>
      <c r="T750" s="225">
        <f>S750*H750</f>
        <v>0</v>
      </c>
      <c r="U750" s="41"/>
      <c r="V750" s="41"/>
      <c r="W750" s="41"/>
      <c r="X750" s="41"/>
      <c r="Y750" s="41"/>
      <c r="Z750" s="41"/>
      <c r="AA750" s="41"/>
      <c r="AB750" s="41"/>
      <c r="AC750" s="41"/>
      <c r="AD750" s="41"/>
      <c r="AE750" s="41"/>
      <c r="AR750" s="226" t="s">
        <v>200</v>
      </c>
      <c r="AT750" s="226" t="s">
        <v>195</v>
      </c>
      <c r="AU750" s="226" t="s">
        <v>78</v>
      </c>
      <c r="AY750" s="20" t="s">
        <v>193</v>
      </c>
      <c r="BE750" s="227">
        <f>IF(N750="základní",J750,0)</f>
        <v>0</v>
      </c>
      <c r="BF750" s="227">
        <f>IF(N750="snížená",J750,0)</f>
        <v>0</v>
      </c>
      <c r="BG750" s="227">
        <f>IF(N750="zákl. přenesená",J750,0)</f>
        <v>0</v>
      </c>
      <c r="BH750" s="227">
        <f>IF(N750="sníž. přenesená",J750,0)</f>
        <v>0</v>
      </c>
      <c r="BI750" s="227">
        <f>IF(N750="nulová",J750,0)</f>
        <v>0</v>
      </c>
      <c r="BJ750" s="20" t="s">
        <v>76</v>
      </c>
      <c r="BK750" s="227">
        <f>ROUND(I750*H750,2)</f>
        <v>0</v>
      </c>
      <c r="BL750" s="20" t="s">
        <v>200</v>
      </c>
      <c r="BM750" s="226" t="s">
        <v>3243</v>
      </c>
    </row>
    <row r="751" s="2" customFormat="1">
      <c r="A751" s="41"/>
      <c r="B751" s="42"/>
      <c r="C751" s="43"/>
      <c r="D751" s="228" t="s">
        <v>202</v>
      </c>
      <c r="E751" s="43"/>
      <c r="F751" s="229" t="s">
        <v>3244</v>
      </c>
      <c r="G751" s="43"/>
      <c r="H751" s="43"/>
      <c r="I751" s="230"/>
      <c r="J751" s="43"/>
      <c r="K751" s="43"/>
      <c r="L751" s="47"/>
      <c r="M751" s="231"/>
      <c r="N751" s="232"/>
      <c r="O751" s="87"/>
      <c r="P751" s="87"/>
      <c r="Q751" s="87"/>
      <c r="R751" s="87"/>
      <c r="S751" s="87"/>
      <c r="T751" s="88"/>
      <c r="U751" s="41"/>
      <c r="V751" s="41"/>
      <c r="W751" s="41"/>
      <c r="X751" s="41"/>
      <c r="Y751" s="41"/>
      <c r="Z751" s="41"/>
      <c r="AA751" s="41"/>
      <c r="AB751" s="41"/>
      <c r="AC751" s="41"/>
      <c r="AD751" s="41"/>
      <c r="AE751" s="41"/>
      <c r="AT751" s="20" t="s">
        <v>202</v>
      </c>
      <c r="AU751" s="20" t="s">
        <v>78</v>
      </c>
    </row>
    <row r="752" s="13" customFormat="1">
      <c r="A752" s="13"/>
      <c r="B752" s="235"/>
      <c r="C752" s="236"/>
      <c r="D752" s="228" t="s">
        <v>206</v>
      </c>
      <c r="E752" s="237" t="s">
        <v>19</v>
      </c>
      <c r="F752" s="238" t="s">
        <v>279</v>
      </c>
      <c r="G752" s="236"/>
      <c r="H752" s="237" t="s">
        <v>19</v>
      </c>
      <c r="I752" s="239"/>
      <c r="J752" s="236"/>
      <c r="K752" s="236"/>
      <c r="L752" s="240"/>
      <c r="M752" s="241"/>
      <c r="N752" s="242"/>
      <c r="O752" s="242"/>
      <c r="P752" s="242"/>
      <c r="Q752" s="242"/>
      <c r="R752" s="242"/>
      <c r="S752" s="242"/>
      <c r="T752" s="243"/>
      <c r="U752" s="13"/>
      <c r="V752" s="13"/>
      <c r="W752" s="13"/>
      <c r="X752" s="13"/>
      <c r="Y752" s="13"/>
      <c r="Z752" s="13"/>
      <c r="AA752" s="13"/>
      <c r="AB752" s="13"/>
      <c r="AC752" s="13"/>
      <c r="AD752" s="13"/>
      <c r="AE752" s="13"/>
      <c r="AT752" s="244" t="s">
        <v>206</v>
      </c>
      <c r="AU752" s="244" t="s">
        <v>78</v>
      </c>
      <c r="AV752" s="13" t="s">
        <v>76</v>
      </c>
      <c r="AW752" s="13" t="s">
        <v>31</v>
      </c>
      <c r="AX752" s="13" t="s">
        <v>69</v>
      </c>
      <c r="AY752" s="244" t="s">
        <v>193</v>
      </c>
    </row>
    <row r="753" s="13" customFormat="1">
      <c r="A753" s="13"/>
      <c r="B753" s="235"/>
      <c r="C753" s="236"/>
      <c r="D753" s="228" t="s">
        <v>206</v>
      </c>
      <c r="E753" s="237" t="s">
        <v>19</v>
      </c>
      <c r="F753" s="238" t="s">
        <v>3238</v>
      </c>
      <c r="G753" s="236"/>
      <c r="H753" s="237" t="s">
        <v>19</v>
      </c>
      <c r="I753" s="239"/>
      <c r="J753" s="236"/>
      <c r="K753" s="236"/>
      <c r="L753" s="240"/>
      <c r="M753" s="241"/>
      <c r="N753" s="242"/>
      <c r="O753" s="242"/>
      <c r="P753" s="242"/>
      <c r="Q753" s="242"/>
      <c r="R753" s="242"/>
      <c r="S753" s="242"/>
      <c r="T753" s="243"/>
      <c r="U753" s="13"/>
      <c r="V753" s="13"/>
      <c r="W753" s="13"/>
      <c r="X753" s="13"/>
      <c r="Y753" s="13"/>
      <c r="Z753" s="13"/>
      <c r="AA753" s="13"/>
      <c r="AB753" s="13"/>
      <c r="AC753" s="13"/>
      <c r="AD753" s="13"/>
      <c r="AE753" s="13"/>
      <c r="AT753" s="244" t="s">
        <v>206</v>
      </c>
      <c r="AU753" s="244" t="s">
        <v>78</v>
      </c>
      <c r="AV753" s="13" t="s">
        <v>76</v>
      </c>
      <c r="AW753" s="13" t="s">
        <v>31</v>
      </c>
      <c r="AX753" s="13" t="s">
        <v>69</v>
      </c>
      <c r="AY753" s="244" t="s">
        <v>193</v>
      </c>
    </row>
    <row r="754" s="14" customFormat="1">
      <c r="A754" s="14"/>
      <c r="B754" s="245"/>
      <c r="C754" s="246"/>
      <c r="D754" s="228" t="s">
        <v>206</v>
      </c>
      <c r="E754" s="247" t="s">
        <v>19</v>
      </c>
      <c r="F754" s="248" t="s">
        <v>3239</v>
      </c>
      <c r="G754" s="246"/>
      <c r="H754" s="249">
        <v>4</v>
      </c>
      <c r="I754" s="250"/>
      <c r="J754" s="246"/>
      <c r="K754" s="246"/>
      <c r="L754" s="251"/>
      <c r="M754" s="252"/>
      <c r="N754" s="253"/>
      <c r="O754" s="253"/>
      <c r="P754" s="253"/>
      <c r="Q754" s="253"/>
      <c r="R754" s="253"/>
      <c r="S754" s="253"/>
      <c r="T754" s="254"/>
      <c r="U754" s="14"/>
      <c r="V754" s="14"/>
      <c r="W754" s="14"/>
      <c r="X754" s="14"/>
      <c r="Y754" s="14"/>
      <c r="Z754" s="14"/>
      <c r="AA754" s="14"/>
      <c r="AB754" s="14"/>
      <c r="AC754" s="14"/>
      <c r="AD754" s="14"/>
      <c r="AE754" s="14"/>
      <c r="AT754" s="255" t="s">
        <v>206</v>
      </c>
      <c r="AU754" s="255" t="s">
        <v>78</v>
      </c>
      <c r="AV754" s="14" t="s">
        <v>78</v>
      </c>
      <c r="AW754" s="14" t="s">
        <v>31</v>
      </c>
      <c r="AX754" s="14" t="s">
        <v>76</v>
      </c>
      <c r="AY754" s="255" t="s">
        <v>193</v>
      </c>
    </row>
    <row r="755" s="2" customFormat="1" ht="16.5" customHeight="1">
      <c r="A755" s="41"/>
      <c r="B755" s="42"/>
      <c r="C755" s="215" t="s">
        <v>673</v>
      </c>
      <c r="D755" s="215" t="s">
        <v>195</v>
      </c>
      <c r="E755" s="216" t="s">
        <v>3245</v>
      </c>
      <c r="F755" s="217" t="s">
        <v>3246</v>
      </c>
      <c r="G755" s="218" t="s">
        <v>326</v>
      </c>
      <c r="H755" s="219">
        <v>1</v>
      </c>
      <c r="I755" s="220"/>
      <c r="J755" s="221">
        <f>ROUND(I755*H755,2)</f>
        <v>0</v>
      </c>
      <c r="K755" s="217" t="s">
        <v>19</v>
      </c>
      <c r="L755" s="47"/>
      <c r="M755" s="222" t="s">
        <v>19</v>
      </c>
      <c r="N755" s="223" t="s">
        <v>40</v>
      </c>
      <c r="O755" s="87"/>
      <c r="P755" s="224">
        <f>O755*H755</f>
        <v>0</v>
      </c>
      <c r="Q755" s="224">
        <v>0</v>
      </c>
      <c r="R755" s="224">
        <f>Q755*H755</f>
        <v>0</v>
      </c>
      <c r="S755" s="224">
        <v>0</v>
      </c>
      <c r="T755" s="225">
        <f>S755*H755</f>
        <v>0</v>
      </c>
      <c r="U755" s="41"/>
      <c r="V755" s="41"/>
      <c r="W755" s="41"/>
      <c r="X755" s="41"/>
      <c r="Y755" s="41"/>
      <c r="Z755" s="41"/>
      <c r="AA755" s="41"/>
      <c r="AB755" s="41"/>
      <c r="AC755" s="41"/>
      <c r="AD755" s="41"/>
      <c r="AE755" s="41"/>
      <c r="AR755" s="226" t="s">
        <v>200</v>
      </c>
      <c r="AT755" s="226" t="s">
        <v>195</v>
      </c>
      <c r="AU755" s="226" t="s">
        <v>78</v>
      </c>
      <c r="AY755" s="20" t="s">
        <v>193</v>
      </c>
      <c r="BE755" s="227">
        <f>IF(N755="základní",J755,0)</f>
        <v>0</v>
      </c>
      <c r="BF755" s="227">
        <f>IF(N755="snížená",J755,0)</f>
        <v>0</v>
      </c>
      <c r="BG755" s="227">
        <f>IF(N755="zákl. přenesená",J755,0)</f>
        <v>0</v>
      </c>
      <c r="BH755" s="227">
        <f>IF(N755="sníž. přenesená",J755,0)</f>
        <v>0</v>
      </c>
      <c r="BI755" s="227">
        <f>IF(N755="nulová",J755,0)</f>
        <v>0</v>
      </c>
      <c r="BJ755" s="20" t="s">
        <v>76</v>
      </c>
      <c r="BK755" s="227">
        <f>ROUND(I755*H755,2)</f>
        <v>0</v>
      </c>
      <c r="BL755" s="20" t="s">
        <v>200</v>
      </c>
      <c r="BM755" s="226" t="s">
        <v>3247</v>
      </c>
    </row>
    <row r="756" s="2" customFormat="1">
      <c r="A756" s="41"/>
      <c r="B756" s="42"/>
      <c r="C756" s="43"/>
      <c r="D756" s="228" t="s">
        <v>202</v>
      </c>
      <c r="E756" s="43"/>
      <c r="F756" s="229" t="s">
        <v>3248</v>
      </c>
      <c r="G756" s="43"/>
      <c r="H756" s="43"/>
      <c r="I756" s="230"/>
      <c r="J756" s="43"/>
      <c r="K756" s="43"/>
      <c r="L756" s="47"/>
      <c r="M756" s="231"/>
      <c r="N756" s="232"/>
      <c r="O756" s="87"/>
      <c r="P756" s="87"/>
      <c r="Q756" s="87"/>
      <c r="R756" s="87"/>
      <c r="S756" s="87"/>
      <c r="T756" s="88"/>
      <c r="U756" s="41"/>
      <c r="V756" s="41"/>
      <c r="W756" s="41"/>
      <c r="X756" s="41"/>
      <c r="Y756" s="41"/>
      <c r="Z756" s="41"/>
      <c r="AA756" s="41"/>
      <c r="AB756" s="41"/>
      <c r="AC756" s="41"/>
      <c r="AD756" s="41"/>
      <c r="AE756" s="41"/>
      <c r="AT756" s="20" t="s">
        <v>202</v>
      </c>
      <c r="AU756" s="20" t="s">
        <v>78</v>
      </c>
    </row>
    <row r="757" s="13" customFormat="1">
      <c r="A757" s="13"/>
      <c r="B757" s="235"/>
      <c r="C757" s="236"/>
      <c r="D757" s="228" t="s">
        <v>206</v>
      </c>
      <c r="E757" s="237" t="s">
        <v>19</v>
      </c>
      <c r="F757" s="238" t="s">
        <v>279</v>
      </c>
      <c r="G757" s="236"/>
      <c r="H757" s="237" t="s">
        <v>19</v>
      </c>
      <c r="I757" s="239"/>
      <c r="J757" s="236"/>
      <c r="K757" s="236"/>
      <c r="L757" s="240"/>
      <c r="M757" s="241"/>
      <c r="N757" s="242"/>
      <c r="O757" s="242"/>
      <c r="P757" s="242"/>
      <c r="Q757" s="242"/>
      <c r="R757" s="242"/>
      <c r="S757" s="242"/>
      <c r="T757" s="243"/>
      <c r="U757" s="13"/>
      <c r="V757" s="13"/>
      <c r="W757" s="13"/>
      <c r="X757" s="13"/>
      <c r="Y757" s="13"/>
      <c r="Z757" s="13"/>
      <c r="AA757" s="13"/>
      <c r="AB757" s="13"/>
      <c r="AC757" s="13"/>
      <c r="AD757" s="13"/>
      <c r="AE757" s="13"/>
      <c r="AT757" s="244" t="s">
        <v>206</v>
      </c>
      <c r="AU757" s="244" t="s">
        <v>78</v>
      </c>
      <c r="AV757" s="13" t="s">
        <v>76</v>
      </c>
      <c r="AW757" s="13" t="s">
        <v>31</v>
      </c>
      <c r="AX757" s="13" t="s">
        <v>69</v>
      </c>
      <c r="AY757" s="244" t="s">
        <v>193</v>
      </c>
    </row>
    <row r="758" s="13" customFormat="1">
      <c r="A758" s="13"/>
      <c r="B758" s="235"/>
      <c r="C758" s="236"/>
      <c r="D758" s="228" t="s">
        <v>206</v>
      </c>
      <c r="E758" s="237" t="s">
        <v>19</v>
      </c>
      <c r="F758" s="238" t="s">
        <v>3238</v>
      </c>
      <c r="G758" s="236"/>
      <c r="H758" s="237" t="s">
        <v>19</v>
      </c>
      <c r="I758" s="239"/>
      <c r="J758" s="236"/>
      <c r="K758" s="236"/>
      <c r="L758" s="240"/>
      <c r="M758" s="241"/>
      <c r="N758" s="242"/>
      <c r="O758" s="242"/>
      <c r="P758" s="242"/>
      <c r="Q758" s="242"/>
      <c r="R758" s="242"/>
      <c r="S758" s="242"/>
      <c r="T758" s="243"/>
      <c r="U758" s="13"/>
      <c r="V758" s="13"/>
      <c r="W758" s="13"/>
      <c r="X758" s="13"/>
      <c r="Y758" s="13"/>
      <c r="Z758" s="13"/>
      <c r="AA758" s="13"/>
      <c r="AB758" s="13"/>
      <c r="AC758" s="13"/>
      <c r="AD758" s="13"/>
      <c r="AE758" s="13"/>
      <c r="AT758" s="244" t="s">
        <v>206</v>
      </c>
      <c r="AU758" s="244" t="s">
        <v>78</v>
      </c>
      <c r="AV758" s="13" t="s">
        <v>76</v>
      </c>
      <c r="AW758" s="13" t="s">
        <v>31</v>
      </c>
      <c r="AX758" s="13" t="s">
        <v>69</v>
      </c>
      <c r="AY758" s="244" t="s">
        <v>193</v>
      </c>
    </row>
    <row r="759" s="14" customFormat="1">
      <c r="A759" s="14"/>
      <c r="B759" s="245"/>
      <c r="C759" s="246"/>
      <c r="D759" s="228" t="s">
        <v>206</v>
      </c>
      <c r="E759" s="247" t="s">
        <v>19</v>
      </c>
      <c r="F759" s="248" t="s">
        <v>3249</v>
      </c>
      <c r="G759" s="246"/>
      <c r="H759" s="249">
        <v>1</v>
      </c>
      <c r="I759" s="250"/>
      <c r="J759" s="246"/>
      <c r="K759" s="246"/>
      <c r="L759" s="251"/>
      <c r="M759" s="252"/>
      <c r="N759" s="253"/>
      <c r="O759" s="253"/>
      <c r="P759" s="253"/>
      <c r="Q759" s="253"/>
      <c r="R759" s="253"/>
      <c r="S759" s="253"/>
      <c r="T759" s="254"/>
      <c r="U759" s="14"/>
      <c r="V759" s="14"/>
      <c r="W759" s="14"/>
      <c r="X759" s="14"/>
      <c r="Y759" s="14"/>
      <c r="Z759" s="14"/>
      <c r="AA759" s="14"/>
      <c r="AB759" s="14"/>
      <c r="AC759" s="14"/>
      <c r="AD759" s="14"/>
      <c r="AE759" s="14"/>
      <c r="AT759" s="255" t="s">
        <v>206</v>
      </c>
      <c r="AU759" s="255" t="s">
        <v>78</v>
      </c>
      <c r="AV759" s="14" t="s">
        <v>78</v>
      </c>
      <c r="AW759" s="14" t="s">
        <v>31</v>
      </c>
      <c r="AX759" s="14" t="s">
        <v>76</v>
      </c>
      <c r="AY759" s="255" t="s">
        <v>193</v>
      </c>
    </row>
    <row r="760" s="2" customFormat="1" ht="16.5" customHeight="1">
      <c r="A760" s="41"/>
      <c r="B760" s="42"/>
      <c r="C760" s="215" t="s">
        <v>681</v>
      </c>
      <c r="D760" s="215" t="s">
        <v>195</v>
      </c>
      <c r="E760" s="216" t="s">
        <v>3250</v>
      </c>
      <c r="F760" s="217" t="s">
        <v>3251</v>
      </c>
      <c r="G760" s="218" t="s">
        <v>198</v>
      </c>
      <c r="H760" s="219">
        <v>2.2400000000000002</v>
      </c>
      <c r="I760" s="220"/>
      <c r="J760" s="221">
        <f>ROUND(I760*H760,2)</f>
        <v>0</v>
      </c>
      <c r="K760" s="217" t="s">
        <v>199</v>
      </c>
      <c r="L760" s="47"/>
      <c r="M760" s="222" t="s">
        <v>19</v>
      </c>
      <c r="N760" s="223" t="s">
        <v>40</v>
      </c>
      <c r="O760" s="87"/>
      <c r="P760" s="224">
        <f>O760*H760</f>
        <v>0</v>
      </c>
      <c r="Q760" s="224">
        <v>2.5018699999999998</v>
      </c>
      <c r="R760" s="224">
        <f>Q760*H760</f>
        <v>5.6041888000000002</v>
      </c>
      <c r="S760" s="224">
        <v>0</v>
      </c>
      <c r="T760" s="225">
        <f>S760*H760</f>
        <v>0</v>
      </c>
      <c r="U760" s="41"/>
      <c r="V760" s="41"/>
      <c r="W760" s="41"/>
      <c r="X760" s="41"/>
      <c r="Y760" s="41"/>
      <c r="Z760" s="41"/>
      <c r="AA760" s="41"/>
      <c r="AB760" s="41"/>
      <c r="AC760" s="41"/>
      <c r="AD760" s="41"/>
      <c r="AE760" s="41"/>
      <c r="AR760" s="226" t="s">
        <v>200</v>
      </c>
      <c r="AT760" s="226" t="s">
        <v>195</v>
      </c>
      <c r="AU760" s="226" t="s">
        <v>78</v>
      </c>
      <c r="AY760" s="20" t="s">
        <v>193</v>
      </c>
      <c r="BE760" s="227">
        <f>IF(N760="základní",J760,0)</f>
        <v>0</v>
      </c>
      <c r="BF760" s="227">
        <f>IF(N760="snížená",J760,0)</f>
        <v>0</v>
      </c>
      <c r="BG760" s="227">
        <f>IF(N760="zákl. přenesená",J760,0)</f>
        <v>0</v>
      </c>
      <c r="BH760" s="227">
        <f>IF(N760="sníž. přenesená",J760,0)</f>
        <v>0</v>
      </c>
      <c r="BI760" s="227">
        <f>IF(N760="nulová",J760,0)</f>
        <v>0</v>
      </c>
      <c r="BJ760" s="20" t="s">
        <v>76</v>
      </c>
      <c r="BK760" s="227">
        <f>ROUND(I760*H760,2)</f>
        <v>0</v>
      </c>
      <c r="BL760" s="20" t="s">
        <v>200</v>
      </c>
      <c r="BM760" s="226" t="s">
        <v>3252</v>
      </c>
    </row>
    <row r="761" s="2" customFormat="1">
      <c r="A761" s="41"/>
      <c r="B761" s="42"/>
      <c r="C761" s="43"/>
      <c r="D761" s="228" t="s">
        <v>202</v>
      </c>
      <c r="E761" s="43"/>
      <c r="F761" s="229" t="s">
        <v>3253</v>
      </c>
      <c r="G761" s="43"/>
      <c r="H761" s="43"/>
      <c r="I761" s="230"/>
      <c r="J761" s="43"/>
      <c r="K761" s="43"/>
      <c r="L761" s="47"/>
      <c r="M761" s="231"/>
      <c r="N761" s="232"/>
      <c r="O761" s="87"/>
      <c r="P761" s="87"/>
      <c r="Q761" s="87"/>
      <c r="R761" s="87"/>
      <c r="S761" s="87"/>
      <c r="T761" s="88"/>
      <c r="U761" s="41"/>
      <c r="V761" s="41"/>
      <c r="W761" s="41"/>
      <c r="X761" s="41"/>
      <c r="Y761" s="41"/>
      <c r="Z761" s="41"/>
      <c r="AA761" s="41"/>
      <c r="AB761" s="41"/>
      <c r="AC761" s="41"/>
      <c r="AD761" s="41"/>
      <c r="AE761" s="41"/>
      <c r="AT761" s="20" t="s">
        <v>202</v>
      </c>
      <c r="AU761" s="20" t="s">
        <v>78</v>
      </c>
    </row>
    <row r="762" s="2" customFormat="1">
      <c r="A762" s="41"/>
      <c r="B762" s="42"/>
      <c r="C762" s="43"/>
      <c r="D762" s="233" t="s">
        <v>204</v>
      </c>
      <c r="E762" s="43"/>
      <c r="F762" s="234" t="s">
        <v>3254</v>
      </c>
      <c r="G762" s="43"/>
      <c r="H762" s="43"/>
      <c r="I762" s="230"/>
      <c r="J762" s="43"/>
      <c r="K762" s="43"/>
      <c r="L762" s="47"/>
      <c r="M762" s="231"/>
      <c r="N762" s="232"/>
      <c r="O762" s="87"/>
      <c r="P762" s="87"/>
      <c r="Q762" s="87"/>
      <c r="R762" s="87"/>
      <c r="S762" s="87"/>
      <c r="T762" s="88"/>
      <c r="U762" s="41"/>
      <c r="V762" s="41"/>
      <c r="W762" s="41"/>
      <c r="X762" s="41"/>
      <c r="Y762" s="41"/>
      <c r="Z762" s="41"/>
      <c r="AA762" s="41"/>
      <c r="AB762" s="41"/>
      <c r="AC762" s="41"/>
      <c r="AD762" s="41"/>
      <c r="AE762" s="41"/>
      <c r="AT762" s="20" t="s">
        <v>204</v>
      </c>
      <c r="AU762" s="20" t="s">
        <v>78</v>
      </c>
    </row>
    <row r="763" s="13" customFormat="1">
      <c r="A763" s="13"/>
      <c r="B763" s="235"/>
      <c r="C763" s="236"/>
      <c r="D763" s="228" t="s">
        <v>206</v>
      </c>
      <c r="E763" s="237" t="s">
        <v>19</v>
      </c>
      <c r="F763" s="238" t="s">
        <v>279</v>
      </c>
      <c r="G763" s="236"/>
      <c r="H763" s="237" t="s">
        <v>19</v>
      </c>
      <c r="I763" s="239"/>
      <c r="J763" s="236"/>
      <c r="K763" s="236"/>
      <c r="L763" s="240"/>
      <c r="M763" s="241"/>
      <c r="N763" s="242"/>
      <c r="O763" s="242"/>
      <c r="P763" s="242"/>
      <c r="Q763" s="242"/>
      <c r="R763" s="242"/>
      <c r="S763" s="242"/>
      <c r="T763" s="243"/>
      <c r="U763" s="13"/>
      <c r="V763" s="13"/>
      <c r="W763" s="13"/>
      <c r="X763" s="13"/>
      <c r="Y763" s="13"/>
      <c r="Z763" s="13"/>
      <c r="AA763" s="13"/>
      <c r="AB763" s="13"/>
      <c r="AC763" s="13"/>
      <c r="AD763" s="13"/>
      <c r="AE763" s="13"/>
      <c r="AT763" s="244" t="s">
        <v>206</v>
      </c>
      <c r="AU763" s="244" t="s">
        <v>78</v>
      </c>
      <c r="AV763" s="13" t="s">
        <v>76</v>
      </c>
      <c r="AW763" s="13" t="s">
        <v>31</v>
      </c>
      <c r="AX763" s="13" t="s">
        <v>69</v>
      </c>
      <c r="AY763" s="244" t="s">
        <v>193</v>
      </c>
    </row>
    <row r="764" s="13" customFormat="1">
      <c r="A764" s="13"/>
      <c r="B764" s="235"/>
      <c r="C764" s="236"/>
      <c r="D764" s="228" t="s">
        <v>206</v>
      </c>
      <c r="E764" s="237" t="s">
        <v>19</v>
      </c>
      <c r="F764" s="238" t="s">
        <v>3255</v>
      </c>
      <c r="G764" s="236"/>
      <c r="H764" s="237" t="s">
        <v>19</v>
      </c>
      <c r="I764" s="239"/>
      <c r="J764" s="236"/>
      <c r="K764" s="236"/>
      <c r="L764" s="240"/>
      <c r="M764" s="241"/>
      <c r="N764" s="242"/>
      <c r="O764" s="242"/>
      <c r="P764" s="242"/>
      <c r="Q764" s="242"/>
      <c r="R764" s="242"/>
      <c r="S764" s="242"/>
      <c r="T764" s="243"/>
      <c r="U764" s="13"/>
      <c r="V764" s="13"/>
      <c r="W764" s="13"/>
      <c r="X764" s="13"/>
      <c r="Y764" s="13"/>
      <c r="Z764" s="13"/>
      <c r="AA764" s="13"/>
      <c r="AB764" s="13"/>
      <c r="AC764" s="13"/>
      <c r="AD764" s="13"/>
      <c r="AE764" s="13"/>
      <c r="AT764" s="244" t="s">
        <v>206</v>
      </c>
      <c r="AU764" s="244" t="s">
        <v>78</v>
      </c>
      <c r="AV764" s="13" t="s">
        <v>76</v>
      </c>
      <c r="AW764" s="13" t="s">
        <v>31</v>
      </c>
      <c r="AX764" s="13" t="s">
        <v>69</v>
      </c>
      <c r="AY764" s="244" t="s">
        <v>193</v>
      </c>
    </row>
    <row r="765" s="14" customFormat="1">
      <c r="A765" s="14"/>
      <c r="B765" s="245"/>
      <c r="C765" s="246"/>
      <c r="D765" s="228" t="s">
        <v>206</v>
      </c>
      <c r="E765" s="247" t="s">
        <v>19</v>
      </c>
      <c r="F765" s="248" t="s">
        <v>3256</v>
      </c>
      <c r="G765" s="246"/>
      <c r="H765" s="249">
        <v>2.2400000000000002</v>
      </c>
      <c r="I765" s="250"/>
      <c r="J765" s="246"/>
      <c r="K765" s="246"/>
      <c r="L765" s="251"/>
      <c r="M765" s="252"/>
      <c r="N765" s="253"/>
      <c r="O765" s="253"/>
      <c r="P765" s="253"/>
      <c r="Q765" s="253"/>
      <c r="R765" s="253"/>
      <c r="S765" s="253"/>
      <c r="T765" s="254"/>
      <c r="U765" s="14"/>
      <c r="V765" s="14"/>
      <c r="W765" s="14"/>
      <c r="X765" s="14"/>
      <c r="Y765" s="14"/>
      <c r="Z765" s="14"/>
      <c r="AA765" s="14"/>
      <c r="AB765" s="14"/>
      <c r="AC765" s="14"/>
      <c r="AD765" s="14"/>
      <c r="AE765" s="14"/>
      <c r="AT765" s="255" t="s">
        <v>206</v>
      </c>
      <c r="AU765" s="255" t="s">
        <v>78</v>
      </c>
      <c r="AV765" s="14" t="s">
        <v>78</v>
      </c>
      <c r="AW765" s="14" t="s">
        <v>31</v>
      </c>
      <c r="AX765" s="14" t="s">
        <v>76</v>
      </c>
      <c r="AY765" s="255" t="s">
        <v>193</v>
      </c>
    </row>
    <row r="766" s="2" customFormat="1" ht="16.5" customHeight="1">
      <c r="A766" s="41"/>
      <c r="B766" s="42"/>
      <c r="C766" s="215" t="s">
        <v>691</v>
      </c>
      <c r="D766" s="215" t="s">
        <v>195</v>
      </c>
      <c r="E766" s="216" t="s">
        <v>3257</v>
      </c>
      <c r="F766" s="217" t="s">
        <v>3258</v>
      </c>
      <c r="G766" s="218" t="s">
        <v>198</v>
      </c>
      <c r="H766" s="219">
        <v>65.695999999999998</v>
      </c>
      <c r="I766" s="220"/>
      <c r="J766" s="221">
        <f>ROUND(I766*H766,2)</f>
        <v>0</v>
      </c>
      <c r="K766" s="217" t="s">
        <v>199</v>
      </c>
      <c r="L766" s="47"/>
      <c r="M766" s="222" t="s">
        <v>19</v>
      </c>
      <c r="N766" s="223" t="s">
        <v>40</v>
      </c>
      <c r="O766" s="87"/>
      <c r="P766" s="224">
        <f>O766*H766</f>
        <v>0</v>
      </c>
      <c r="Q766" s="224">
        <v>2.5018699999999998</v>
      </c>
      <c r="R766" s="224">
        <f>Q766*H766</f>
        <v>164.36285151999999</v>
      </c>
      <c r="S766" s="224">
        <v>0</v>
      </c>
      <c r="T766" s="225">
        <f>S766*H766</f>
        <v>0</v>
      </c>
      <c r="U766" s="41"/>
      <c r="V766" s="41"/>
      <c r="W766" s="41"/>
      <c r="X766" s="41"/>
      <c r="Y766" s="41"/>
      <c r="Z766" s="41"/>
      <c r="AA766" s="41"/>
      <c r="AB766" s="41"/>
      <c r="AC766" s="41"/>
      <c r="AD766" s="41"/>
      <c r="AE766" s="41"/>
      <c r="AR766" s="226" t="s">
        <v>200</v>
      </c>
      <c r="AT766" s="226" t="s">
        <v>195</v>
      </c>
      <c r="AU766" s="226" t="s">
        <v>78</v>
      </c>
      <c r="AY766" s="20" t="s">
        <v>193</v>
      </c>
      <c r="BE766" s="227">
        <f>IF(N766="základní",J766,0)</f>
        <v>0</v>
      </c>
      <c r="BF766" s="227">
        <f>IF(N766="snížená",J766,0)</f>
        <v>0</v>
      </c>
      <c r="BG766" s="227">
        <f>IF(N766="zákl. přenesená",J766,0)</f>
        <v>0</v>
      </c>
      <c r="BH766" s="227">
        <f>IF(N766="sníž. přenesená",J766,0)</f>
        <v>0</v>
      </c>
      <c r="BI766" s="227">
        <f>IF(N766="nulová",J766,0)</f>
        <v>0</v>
      </c>
      <c r="BJ766" s="20" t="s">
        <v>76</v>
      </c>
      <c r="BK766" s="227">
        <f>ROUND(I766*H766,2)</f>
        <v>0</v>
      </c>
      <c r="BL766" s="20" t="s">
        <v>200</v>
      </c>
      <c r="BM766" s="226" t="s">
        <v>3259</v>
      </c>
    </row>
    <row r="767" s="2" customFormat="1">
      <c r="A767" s="41"/>
      <c r="B767" s="42"/>
      <c r="C767" s="43"/>
      <c r="D767" s="228" t="s">
        <v>202</v>
      </c>
      <c r="E767" s="43"/>
      <c r="F767" s="229" t="s">
        <v>3260</v>
      </c>
      <c r="G767" s="43"/>
      <c r="H767" s="43"/>
      <c r="I767" s="230"/>
      <c r="J767" s="43"/>
      <c r="K767" s="43"/>
      <c r="L767" s="47"/>
      <c r="M767" s="231"/>
      <c r="N767" s="232"/>
      <c r="O767" s="87"/>
      <c r="P767" s="87"/>
      <c r="Q767" s="87"/>
      <c r="R767" s="87"/>
      <c r="S767" s="87"/>
      <c r="T767" s="88"/>
      <c r="U767" s="41"/>
      <c r="V767" s="41"/>
      <c r="W767" s="41"/>
      <c r="X767" s="41"/>
      <c r="Y767" s="41"/>
      <c r="Z767" s="41"/>
      <c r="AA767" s="41"/>
      <c r="AB767" s="41"/>
      <c r="AC767" s="41"/>
      <c r="AD767" s="41"/>
      <c r="AE767" s="41"/>
      <c r="AT767" s="20" t="s">
        <v>202</v>
      </c>
      <c r="AU767" s="20" t="s">
        <v>78</v>
      </c>
    </row>
    <row r="768" s="2" customFormat="1">
      <c r="A768" s="41"/>
      <c r="B768" s="42"/>
      <c r="C768" s="43"/>
      <c r="D768" s="233" t="s">
        <v>204</v>
      </c>
      <c r="E768" s="43"/>
      <c r="F768" s="234" t="s">
        <v>3261</v>
      </c>
      <c r="G768" s="43"/>
      <c r="H768" s="43"/>
      <c r="I768" s="230"/>
      <c r="J768" s="43"/>
      <c r="K768" s="43"/>
      <c r="L768" s="47"/>
      <c r="M768" s="231"/>
      <c r="N768" s="232"/>
      <c r="O768" s="87"/>
      <c r="P768" s="87"/>
      <c r="Q768" s="87"/>
      <c r="R768" s="87"/>
      <c r="S768" s="87"/>
      <c r="T768" s="88"/>
      <c r="U768" s="41"/>
      <c r="V768" s="41"/>
      <c r="W768" s="41"/>
      <c r="X768" s="41"/>
      <c r="Y768" s="41"/>
      <c r="Z768" s="41"/>
      <c r="AA768" s="41"/>
      <c r="AB768" s="41"/>
      <c r="AC768" s="41"/>
      <c r="AD768" s="41"/>
      <c r="AE768" s="41"/>
      <c r="AT768" s="20" t="s">
        <v>204</v>
      </c>
      <c r="AU768" s="20" t="s">
        <v>78</v>
      </c>
    </row>
    <row r="769" s="13" customFormat="1">
      <c r="A769" s="13"/>
      <c r="B769" s="235"/>
      <c r="C769" s="236"/>
      <c r="D769" s="228" t="s">
        <v>206</v>
      </c>
      <c r="E769" s="237" t="s">
        <v>19</v>
      </c>
      <c r="F769" s="238" t="s">
        <v>279</v>
      </c>
      <c r="G769" s="236"/>
      <c r="H769" s="237" t="s">
        <v>19</v>
      </c>
      <c r="I769" s="239"/>
      <c r="J769" s="236"/>
      <c r="K769" s="236"/>
      <c r="L769" s="240"/>
      <c r="M769" s="241"/>
      <c r="N769" s="242"/>
      <c r="O769" s="242"/>
      <c r="P769" s="242"/>
      <c r="Q769" s="242"/>
      <c r="R769" s="242"/>
      <c r="S769" s="242"/>
      <c r="T769" s="243"/>
      <c r="U769" s="13"/>
      <c r="V769" s="13"/>
      <c r="W769" s="13"/>
      <c r="X769" s="13"/>
      <c r="Y769" s="13"/>
      <c r="Z769" s="13"/>
      <c r="AA769" s="13"/>
      <c r="AB769" s="13"/>
      <c r="AC769" s="13"/>
      <c r="AD769" s="13"/>
      <c r="AE769" s="13"/>
      <c r="AT769" s="244" t="s">
        <v>206</v>
      </c>
      <c r="AU769" s="244" t="s">
        <v>78</v>
      </c>
      <c r="AV769" s="13" t="s">
        <v>76</v>
      </c>
      <c r="AW769" s="13" t="s">
        <v>31</v>
      </c>
      <c r="AX769" s="13" t="s">
        <v>69</v>
      </c>
      <c r="AY769" s="244" t="s">
        <v>193</v>
      </c>
    </row>
    <row r="770" s="13" customFormat="1">
      <c r="A770" s="13"/>
      <c r="B770" s="235"/>
      <c r="C770" s="236"/>
      <c r="D770" s="228" t="s">
        <v>206</v>
      </c>
      <c r="E770" s="237" t="s">
        <v>19</v>
      </c>
      <c r="F770" s="238" t="s">
        <v>3262</v>
      </c>
      <c r="G770" s="236"/>
      <c r="H770" s="237" t="s">
        <v>19</v>
      </c>
      <c r="I770" s="239"/>
      <c r="J770" s="236"/>
      <c r="K770" s="236"/>
      <c r="L770" s="240"/>
      <c r="M770" s="241"/>
      <c r="N770" s="242"/>
      <c r="O770" s="242"/>
      <c r="P770" s="242"/>
      <c r="Q770" s="242"/>
      <c r="R770" s="242"/>
      <c r="S770" s="242"/>
      <c r="T770" s="243"/>
      <c r="U770" s="13"/>
      <c r="V770" s="13"/>
      <c r="W770" s="13"/>
      <c r="X770" s="13"/>
      <c r="Y770" s="13"/>
      <c r="Z770" s="13"/>
      <c r="AA770" s="13"/>
      <c r="AB770" s="13"/>
      <c r="AC770" s="13"/>
      <c r="AD770" s="13"/>
      <c r="AE770" s="13"/>
      <c r="AT770" s="244" t="s">
        <v>206</v>
      </c>
      <c r="AU770" s="244" t="s">
        <v>78</v>
      </c>
      <c r="AV770" s="13" t="s">
        <v>76</v>
      </c>
      <c r="AW770" s="13" t="s">
        <v>31</v>
      </c>
      <c r="AX770" s="13" t="s">
        <v>69</v>
      </c>
      <c r="AY770" s="244" t="s">
        <v>193</v>
      </c>
    </row>
    <row r="771" s="14" customFormat="1">
      <c r="A771" s="14"/>
      <c r="B771" s="245"/>
      <c r="C771" s="246"/>
      <c r="D771" s="228" t="s">
        <v>206</v>
      </c>
      <c r="E771" s="247" t="s">
        <v>19</v>
      </c>
      <c r="F771" s="248" t="s">
        <v>3263</v>
      </c>
      <c r="G771" s="246"/>
      <c r="H771" s="249">
        <v>2.1120000000000001</v>
      </c>
      <c r="I771" s="250"/>
      <c r="J771" s="246"/>
      <c r="K771" s="246"/>
      <c r="L771" s="251"/>
      <c r="M771" s="252"/>
      <c r="N771" s="253"/>
      <c r="O771" s="253"/>
      <c r="P771" s="253"/>
      <c r="Q771" s="253"/>
      <c r="R771" s="253"/>
      <c r="S771" s="253"/>
      <c r="T771" s="254"/>
      <c r="U771" s="14"/>
      <c r="V771" s="14"/>
      <c r="W771" s="14"/>
      <c r="X771" s="14"/>
      <c r="Y771" s="14"/>
      <c r="Z771" s="14"/>
      <c r="AA771" s="14"/>
      <c r="AB771" s="14"/>
      <c r="AC771" s="14"/>
      <c r="AD771" s="14"/>
      <c r="AE771" s="14"/>
      <c r="AT771" s="255" t="s">
        <v>206</v>
      </c>
      <c r="AU771" s="255" t="s">
        <v>78</v>
      </c>
      <c r="AV771" s="14" t="s">
        <v>78</v>
      </c>
      <c r="AW771" s="14" t="s">
        <v>31</v>
      </c>
      <c r="AX771" s="14" t="s">
        <v>69</v>
      </c>
      <c r="AY771" s="255" t="s">
        <v>193</v>
      </c>
    </row>
    <row r="772" s="13" customFormat="1">
      <c r="A772" s="13"/>
      <c r="B772" s="235"/>
      <c r="C772" s="236"/>
      <c r="D772" s="228" t="s">
        <v>206</v>
      </c>
      <c r="E772" s="237" t="s">
        <v>19</v>
      </c>
      <c r="F772" s="238" t="s">
        <v>3264</v>
      </c>
      <c r="G772" s="236"/>
      <c r="H772" s="237" t="s">
        <v>19</v>
      </c>
      <c r="I772" s="239"/>
      <c r="J772" s="236"/>
      <c r="K772" s="236"/>
      <c r="L772" s="240"/>
      <c r="M772" s="241"/>
      <c r="N772" s="242"/>
      <c r="O772" s="242"/>
      <c r="P772" s="242"/>
      <c r="Q772" s="242"/>
      <c r="R772" s="242"/>
      <c r="S772" s="242"/>
      <c r="T772" s="243"/>
      <c r="U772" s="13"/>
      <c r="V772" s="13"/>
      <c r="W772" s="13"/>
      <c r="X772" s="13"/>
      <c r="Y772" s="13"/>
      <c r="Z772" s="13"/>
      <c r="AA772" s="13"/>
      <c r="AB772" s="13"/>
      <c r="AC772" s="13"/>
      <c r="AD772" s="13"/>
      <c r="AE772" s="13"/>
      <c r="AT772" s="244" t="s">
        <v>206</v>
      </c>
      <c r="AU772" s="244" t="s">
        <v>78</v>
      </c>
      <c r="AV772" s="13" t="s">
        <v>76</v>
      </c>
      <c r="AW772" s="13" t="s">
        <v>31</v>
      </c>
      <c r="AX772" s="13" t="s">
        <v>69</v>
      </c>
      <c r="AY772" s="244" t="s">
        <v>193</v>
      </c>
    </row>
    <row r="773" s="14" customFormat="1">
      <c r="A773" s="14"/>
      <c r="B773" s="245"/>
      <c r="C773" s="246"/>
      <c r="D773" s="228" t="s">
        <v>206</v>
      </c>
      <c r="E773" s="247" t="s">
        <v>19</v>
      </c>
      <c r="F773" s="248" t="s">
        <v>3265</v>
      </c>
      <c r="G773" s="246"/>
      <c r="H773" s="249">
        <v>2.3039999999999998</v>
      </c>
      <c r="I773" s="250"/>
      <c r="J773" s="246"/>
      <c r="K773" s="246"/>
      <c r="L773" s="251"/>
      <c r="M773" s="252"/>
      <c r="N773" s="253"/>
      <c r="O773" s="253"/>
      <c r="P773" s="253"/>
      <c r="Q773" s="253"/>
      <c r="R773" s="253"/>
      <c r="S773" s="253"/>
      <c r="T773" s="254"/>
      <c r="U773" s="14"/>
      <c r="V773" s="14"/>
      <c r="W773" s="14"/>
      <c r="X773" s="14"/>
      <c r="Y773" s="14"/>
      <c r="Z773" s="14"/>
      <c r="AA773" s="14"/>
      <c r="AB773" s="14"/>
      <c r="AC773" s="14"/>
      <c r="AD773" s="14"/>
      <c r="AE773" s="14"/>
      <c r="AT773" s="255" t="s">
        <v>206</v>
      </c>
      <c r="AU773" s="255" t="s">
        <v>78</v>
      </c>
      <c r="AV773" s="14" t="s">
        <v>78</v>
      </c>
      <c r="AW773" s="14" t="s">
        <v>31</v>
      </c>
      <c r="AX773" s="14" t="s">
        <v>69</v>
      </c>
      <c r="AY773" s="255" t="s">
        <v>193</v>
      </c>
    </row>
    <row r="774" s="13" customFormat="1">
      <c r="A774" s="13"/>
      <c r="B774" s="235"/>
      <c r="C774" s="236"/>
      <c r="D774" s="228" t="s">
        <v>206</v>
      </c>
      <c r="E774" s="237" t="s">
        <v>19</v>
      </c>
      <c r="F774" s="238" t="s">
        <v>3266</v>
      </c>
      <c r="G774" s="236"/>
      <c r="H774" s="237" t="s">
        <v>19</v>
      </c>
      <c r="I774" s="239"/>
      <c r="J774" s="236"/>
      <c r="K774" s="236"/>
      <c r="L774" s="240"/>
      <c r="M774" s="241"/>
      <c r="N774" s="242"/>
      <c r="O774" s="242"/>
      <c r="P774" s="242"/>
      <c r="Q774" s="242"/>
      <c r="R774" s="242"/>
      <c r="S774" s="242"/>
      <c r="T774" s="243"/>
      <c r="U774" s="13"/>
      <c r="V774" s="13"/>
      <c r="W774" s="13"/>
      <c r="X774" s="13"/>
      <c r="Y774" s="13"/>
      <c r="Z774" s="13"/>
      <c r="AA774" s="13"/>
      <c r="AB774" s="13"/>
      <c r="AC774" s="13"/>
      <c r="AD774" s="13"/>
      <c r="AE774" s="13"/>
      <c r="AT774" s="244" t="s">
        <v>206</v>
      </c>
      <c r="AU774" s="244" t="s">
        <v>78</v>
      </c>
      <c r="AV774" s="13" t="s">
        <v>76</v>
      </c>
      <c r="AW774" s="13" t="s">
        <v>31</v>
      </c>
      <c r="AX774" s="13" t="s">
        <v>69</v>
      </c>
      <c r="AY774" s="244" t="s">
        <v>193</v>
      </c>
    </row>
    <row r="775" s="14" customFormat="1">
      <c r="A775" s="14"/>
      <c r="B775" s="245"/>
      <c r="C775" s="246"/>
      <c r="D775" s="228" t="s">
        <v>206</v>
      </c>
      <c r="E775" s="247" t="s">
        <v>19</v>
      </c>
      <c r="F775" s="248" t="s">
        <v>3267</v>
      </c>
      <c r="G775" s="246"/>
      <c r="H775" s="249">
        <v>2.8159999999999998</v>
      </c>
      <c r="I775" s="250"/>
      <c r="J775" s="246"/>
      <c r="K775" s="246"/>
      <c r="L775" s="251"/>
      <c r="M775" s="252"/>
      <c r="N775" s="253"/>
      <c r="O775" s="253"/>
      <c r="P775" s="253"/>
      <c r="Q775" s="253"/>
      <c r="R775" s="253"/>
      <c r="S775" s="253"/>
      <c r="T775" s="254"/>
      <c r="U775" s="14"/>
      <c r="V775" s="14"/>
      <c r="W775" s="14"/>
      <c r="X775" s="14"/>
      <c r="Y775" s="14"/>
      <c r="Z775" s="14"/>
      <c r="AA775" s="14"/>
      <c r="AB775" s="14"/>
      <c r="AC775" s="14"/>
      <c r="AD775" s="14"/>
      <c r="AE775" s="14"/>
      <c r="AT775" s="255" t="s">
        <v>206</v>
      </c>
      <c r="AU775" s="255" t="s">
        <v>78</v>
      </c>
      <c r="AV775" s="14" t="s">
        <v>78</v>
      </c>
      <c r="AW775" s="14" t="s">
        <v>31</v>
      </c>
      <c r="AX775" s="14" t="s">
        <v>69</v>
      </c>
      <c r="AY775" s="255" t="s">
        <v>193</v>
      </c>
    </row>
    <row r="776" s="13" customFormat="1">
      <c r="A776" s="13"/>
      <c r="B776" s="235"/>
      <c r="C776" s="236"/>
      <c r="D776" s="228" t="s">
        <v>206</v>
      </c>
      <c r="E776" s="237" t="s">
        <v>19</v>
      </c>
      <c r="F776" s="238" t="s">
        <v>3268</v>
      </c>
      <c r="G776" s="236"/>
      <c r="H776" s="237" t="s">
        <v>19</v>
      </c>
      <c r="I776" s="239"/>
      <c r="J776" s="236"/>
      <c r="K776" s="236"/>
      <c r="L776" s="240"/>
      <c r="M776" s="241"/>
      <c r="N776" s="242"/>
      <c r="O776" s="242"/>
      <c r="P776" s="242"/>
      <c r="Q776" s="242"/>
      <c r="R776" s="242"/>
      <c r="S776" s="242"/>
      <c r="T776" s="243"/>
      <c r="U776" s="13"/>
      <c r="V776" s="13"/>
      <c r="W776" s="13"/>
      <c r="X776" s="13"/>
      <c r="Y776" s="13"/>
      <c r="Z776" s="13"/>
      <c r="AA776" s="13"/>
      <c r="AB776" s="13"/>
      <c r="AC776" s="13"/>
      <c r="AD776" s="13"/>
      <c r="AE776" s="13"/>
      <c r="AT776" s="244" t="s">
        <v>206</v>
      </c>
      <c r="AU776" s="244" t="s">
        <v>78</v>
      </c>
      <c r="AV776" s="13" t="s">
        <v>76</v>
      </c>
      <c r="AW776" s="13" t="s">
        <v>31</v>
      </c>
      <c r="AX776" s="13" t="s">
        <v>69</v>
      </c>
      <c r="AY776" s="244" t="s">
        <v>193</v>
      </c>
    </row>
    <row r="777" s="14" customFormat="1">
      <c r="A777" s="14"/>
      <c r="B777" s="245"/>
      <c r="C777" s="246"/>
      <c r="D777" s="228" t="s">
        <v>206</v>
      </c>
      <c r="E777" s="247" t="s">
        <v>19</v>
      </c>
      <c r="F777" s="248" t="s">
        <v>3269</v>
      </c>
      <c r="G777" s="246"/>
      <c r="H777" s="249">
        <v>54.432000000000002</v>
      </c>
      <c r="I777" s="250"/>
      <c r="J777" s="246"/>
      <c r="K777" s="246"/>
      <c r="L777" s="251"/>
      <c r="M777" s="252"/>
      <c r="N777" s="253"/>
      <c r="O777" s="253"/>
      <c r="P777" s="253"/>
      <c r="Q777" s="253"/>
      <c r="R777" s="253"/>
      <c r="S777" s="253"/>
      <c r="T777" s="254"/>
      <c r="U777" s="14"/>
      <c r="V777" s="14"/>
      <c r="W777" s="14"/>
      <c r="X777" s="14"/>
      <c r="Y777" s="14"/>
      <c r="Z777" s="14"/>
      <c r="AA777" s="14"/>
      <c r="AB777" s="14"/>
      <c r="AC777" s="14"/>
      <c r="AD777" s="14"/>
      <c r="AE777" s="14"/>
      <c r="AT777" s="255" t="s">
        <v>206</v>
      </c>
      <c r="AU777" s="255" t="s">
        <v>78</v>
      </c>
      <c r="AV777" s="14" t="s">
        <v>78</v>
      </c>
      <c r="AW777" s="14" t="s">
        <v>31</v>
      </c>
      <c r="AX777" s="14" t="s">
        <v>69</v>
      </c>
      <c r="AY777" s="255" t="s">
        <v>193</v>
      </c>
    </row>
    <row r="778" s="14" customFormat="1">
      <c r="A778" s="14"/>
      <c r="B778" s="245"/>
      <c r="C778" s="246"/>
      <c r="D778" s="228" t="s">
        <v>206</v>
      </c>
      <c r="E778" s="247" t="s">
        <v>19</v>
      </c>
      <c r="F778" s="248" t="s">
        <v>3270</v>
      </c>
      <c r="G778" s="246"/>
      <c r="H778" s="249">
        <v>4.032</v>
      </c>
      <c r="I778" s="250"/>
      <c r="J778" s="246"/>
      <c r="K778" s="246"/>
      <c r="L778" s="251"/>
      <c r="M778" s="252"/>
      <c r="N778" s="253"/>
      <c r="O778" s="253"/>
      <c r="P778" s="253"/>
      <c r="Q778" s="253"/>
      <c r="R778" s="253"/>
      <c r="S778" s="253"/>
      <c r="T778" s="254"/>
      <c r="U778" s="14"/>
      <c r="V778" s="14"/>
      <c r="W778" s="14"/>
      <c r="X778" s="14"/>
      <c r="Y778" s="14"/>
      <c r="Z778" s="14"/>
      <c r="AA778" s="14"/>
      <c r="AB778" s="14"/>
      <c r="AC778" s="14"/>
      <c r="AD778" s="14"/>
      <c r="AE778" s="14"/>
      <c r="AT778" s="255" t="s">
        <v>206</v>
      </c>
      <c r="AU778" s="255" t="s">
        <v>78</v>
      </c>
      <c r="AV778" s="14" t="s">
        <v>78</v>
      </c>
      <c r="AW778" s="14" t="s">
        <v>31</v>
      </c>
      <c r="AX778" s="14" t="s">
        <v>69</v>
      </c>
      <c r="AY778" s="255" t="s">
        <v>193</v>
      </c>
    </row>
    <row r="779" s="15" customFormat="1">
      <c r="A779" s="15"/>
      <c r="B779" s="256"/>
      <c r="C779" s="257"/>
      <c r="D779" s="228" t="s">
        <v>206</v>
      </c>
      <c r="E779" s="258" t="s">
        <v>19</v>
      </c>
      <c r="F779" s="259" t="s">
        <v>218</v>
      </c>
      <c r="G779" s="257"/>
      <c r="H779" s="260">
        <v>65.695999999999998</v>
      </c>
      <c r="I779" s="261"/>
      <c r="J779" s="257"/>
      <c r="K779" s="257"/>
      <c r="L779" s="262"/>
      <c r="M779" s="263"/>
      <c r="N779" s="264"/>
      <c r="O779" s="264"/>
      <c r="P779" s="264"/>
      <c r="Q779" s="264"/>
      <c r="R779" s="264"/>
      <c r="S779" s="264"/>
      <c r="T779" s="265"/>
      <c r="U779" s="15"/>
      <c r="V779" s="15"/>
      <c r="W779" s="15"/>
      <c r="X779" s="15"/>
      <c r="Y779" s="15"/>
      <c r="Z779" s="15"/>
      <c r="AA779" s="15"/>
      <c r="AB779" s="15"/>
      <c r="AC779" s="15"/>
      <c r="AD779" s="15"/>
      <c r="AE779" s="15"/>
      <c r="AT779" s="266" t="s">
        <v>206</v>
      </c>
      <c r="AU779" s="266" t="s">
        <v>78</v>
      </c>
      <c r="AV779" s="15" t="s">
        <v>200</v>
      </c>
      <c r="AW779" s="15" t="s">
        <v>31</v>
      </c>
      <c r="AX779" s="15" t="s">
        <v>76</v>
      </c>
      <c r="AY779" s="266" t="s">
        <v>193</v>
      </c>
    </row>
    <row r="780" s="2" customFormat="1" ht="16.5" customHeight="1">
      <c r="A780" s="41"/>
      <c r="B780" s="42"/>
      <c r="C780" s="215" t="s">
        <v>701</v>
      </c>
      <c r="D780" s="215" t="s">
        <v>195</v>
      </c>
      <c r="E780" s="216" t="s">
        <v>3271</v>
      </c>
      <c r="F780" s="217" t="s">
        <v>3272</v>
      </c>
      <c r="G780" s="218" t="s">
        <v>258</v>
      </c>
      <c r="H780" s="219">
        <v>66.560000000000002</v>
      </c>
      <c r="I780" s="220"/>
      <c r="J780" s="221">
        <f>ROUND(I780*H780,2)</f>
        <v>0</v>
      </c>
      <c r="K780" s="217" t="s">
        <v>199</v>
      </c>
      <c r="L780" s="47"/>
      <c r="M780" s="222" t="s">
        <v>19</v>
      </c>
      <c r="N780" s="223" t="s">
        <v>40</v>
      </c>
      <c r="O780" s="87"/>
      <c r="P780" s="224">
        <f>O780*H780</f>
        <v>0</v>
      </c>
      <c r="Q780" s="224">
        <v>0.0021970499999999999</v>
      </c>
      <c r="R780" s="224">
        <f>Q780*H780</f>
        <v>0.146235648</v>
      </c>
      <c r="S780" s="224">
        <v>0</v>
      </c>
      <c r="T780" s="225">
        <f>S780*H780</f>
        <v>0</v>
      </c>
      <c r="U780" s="41"/>
      <c r="V780" s="41"/>
      <c r="W780" s="41"/>
      <c r="X780" s="41"/>
      <c r="Y780" s="41"/>
      <c r="Z780" s="41"/>
      <c r="AA780" s="41"/>
      <c r="AB780" s="41"/>
      <c r="AC780" s="41"/>
      <c r="AD780" s="41"/>
      <c r="AE780" s="41"/>
      <c r="AR780" s="226" t="s">
        <v>200</v>
      </c>
      <c r="AT780" s="226" t="s">
        <v>195</v>
      </c>
      <c r="AU780" s="226" t="s">
        <v>78</v>
      </c>
      <c r="AY780" s="20" t="s">
        <v>193</v>
      </c>
      <c r="BE780" s="227">
        <f>IF(N780="základní",J780,0)</f>
        <v>0</v>
      </c>
      <c r="BF780" s="227">
        <f>IF(N780="snížená",J780,0)</f>
        <v>0</v>
      </c>
      <c r="BG780" s="227">
        <f>IF(N780="zákl. přenesená",J780,0)</f>
        <v>0</v>
      </c>
      <c r="BH780" s="227">
        <f>IF(N780="sníž. přenesená",J780,0)</f>
        <v>0</v>
      </c>
      <c r="BI780" s="227">
        <f>IF(N780="nulová",J780,0)</f>
        <v>0</v>
      </c>
      <c r="BJ780" s="20" t="s">
        <v>76</v>
      </c>
      <c r="BK780" s="227">
        <f>ROUND(I780*H780,2)</f>
        <v>0</v>
      </c>
      <c r="BL780" s="20" t="s">
        <v>200</v>
      </c>
      <c r="BM780" s="226" t="s">
        <v>3273</v>
      </c>
    </row>
    <row r="781" s="2" customFormat="1">
      <c r="A781" s="41"/>
      <c r="B781" s="42"/>
      <c r="C781" s="43"/>
      <c r="D781" s="228" t="s">
        <v>202</v>
      </c>
      <c r="E781" s="43"/>
      <c r="F781" s="229" t="s">
        <v>3274</v>
      </c>
      <c r="G781" s="43"/>
      <c r="H781" s="43"/>
      <c r="I781" s="230"/>
      <c r="J781" s="43"/>
      <c r="K781" s="43"/>
      <c r="L781" s="47"/>
      <c r="M781" s="231"/>
      <c r="N781" s="232"/>
      <c r="O781" s="87"/>
      <c r="P781" s="87"/>
      <c r="Q781" s="87"/>
      <c r="R781" s="87"/>
      <c r="S781" s="87"/>
      <c r="T781" s="88"/>
      <c r="U781" s="41"/>
      <c r="V781" s="41"/>
      <c r="W781" s="41"/>
      <c r="X781" s="41"/>
      <c r="Y781" s="41"/>
      <c r="Z781" s="41"/>
      <c r="AA781" s="41"/>
      <c r="AB781" s="41"/>
      <c r="AC781" s="41"/>
      <c r="AD781" s="41"/>
      <c r="AE781" s="41"/>
      <c r="AT781" s="20" t="s">
        <v>202</v>
      </c>
      <c r="AU781" s="20" t="s">
        <v>78</v>
      </c>
    </row>
    <row r="782" s="2" customFormat="1">
      <c r="A782" s="41"/>
      <c r="B782" s="42"/>
      <c r="C782" s="43"/>
      <c r="D782" s="233" t="s">
        <v>204</v>
      </c>
      <c r="E782" s="43"/>
      <c r="F782" s="234" t="s">
        <v>3275</v>
      </c>
      <c r="G782" s="43"/>
      <c r="H782" s="43"/>
      <c r="I782" s="230"/>
      <c r="J782" s="43"/>
      <c r="K782" s="43"/>
      <c r="L782" s="47"/>
      <c r="M782" s="231"/>
      <c r="N782" s="232"/>
      <c r="O782" s="87"/>
      <c r="P782" s="87"/>
      <c r="Q782" s="87"/>
      <c r="R782" s="87"/>
      <c r="S782" s="87"/>
      <c r="T782" s="88"/>
      <c r="U782" s="41"/>
      <c r="V782" s="41"/>
      <c r="W782" s="41"/>
      <c r="X782" s="41"/>
      <c r="Y782" s="41"/>
      <c r="Z782" s="41"/>
      <c r="AA782" s="41"/>
      <c r="AB782" s="41"/>
      <c r="AC782" s="41"/>
      <c r="AD782" s="41"/>
      <c r="AE782" s="41"/>
      <c r="AT782" s="20" t="s">
        <v>204</v>
      </c>
      <c r="AU782" s="20" t="s">
        <v>78</v>
      </c>
    </row>
    <row r="783" s="13" customFormat="1">
      <c r="A783" s="13"/>
      <c r="B783" s="235"/>
      <c r="C783" s="236"/>
      <c r="D783" s="228" t="s">
        <v>206</v>
      </c>
      <c r="E783" s="237" t="s">
        <v>19</v>
      </c>
      <c r="F783" s="238" t="s">
        <v>279</v>
      </c>
      <c r="G783" s="236"/>
      <c r="H783" s="237" t="s">
        <v>19</v>
      </c>
      <c r="I783" s="239"/>
      <c r="J783" s="236"/>
      <c r="K783" s="236"/>
      <c r="L783" s="240"/>
      <c r="M783" s="241"/>
      <c r="N783" s="242"/>
      <c r="O783" s="242"/>
      <c r="P783" s="242"/>
      <c r="Q783" s="242"/>
      <c r="R783" s="242"/>
      <c r="S783" s="242"/>
      <c r="T783" s="243"/>
      <c r="U783" s="13"/>
      <c r="V783" s="13"/>
      <c r="W783" s="13"/>
      <c r="X783" s="13"/>
      <c r="Y783" s="13"/>
      <c r="Z783" s="13"/>
      <c r="AA783" s="13"/>
      <c r="AB783" s="13"/>
      <c r="AC783" s="13"/>
      <c r="AD783" s="13"/>
      <c r="AE783" s="13"/>
      <c r="AT783" s="244" t="s">
        <v>206</v>
      </c>
      <c r="AU783" s="244" t="s">
        <v>78</v>
      </c>
      <c r="AV783" s="13" t="s">
        <v>76</v>
      </c>
      <c r="AW783" s="13" t="s">
        <v>31</v>
      </c>
      <c r="AX783" s="13" t="s">
        <v>69</v>
      </c>
      <c r="AY783" s="244" t="s">
        <v>193</v>
      </c>
    </row>
    <row r="784" s="13" customFormat="1">
      <c r="A784" s="13"/>
      <c r="B784" s="235"/>
      <c r="C784" s="236"/>
      <c r="D784" s="228" t="s">
        <v>206</v>
      </c>
      <c r="E784" s="237" t="s">
        <v>19</v>
      </c>
      <c r="F784" s="238" t="s">
        <v>3262</v>
      </c>
      <c r="G784" s="236"/>
      <c r="H784" s="237" t="s">
        <v>19</v>
      </c>
      <c r="I784" s="239"/>
      <c r="J784" s="236"/>
      <c r="K784" s="236"/>
      <c r="L784" s="240"/>
      <c r="M784" s="241"/>
      <c r="N784" s="242"/>
      <c r="O784" s="242"/>
      <c r="P784" s="242"/>
      <c r="Q784" s="242"/>
      <c r="R784" s="242"/>
      <c r="S784" s="242"/>
      <c r="T784" s="243"/>
      <c r="U784" s="13"/>
      <c r="V784" s="13"/>
      <c r="W784" s="13"/>
      <c r="X784" s="13"/>
      <c r="Y784" s="13"/>
      <c r="Z784" s="13"/>
      <c r="AA784" s="13"/>
      <c r="AB784" s="13"/>
      <c r="AC784" s="13"/>
      <c r="AD784" s="13"/>
      <c r="AE784" s="13"/>
      <c r="AT784" s="244" t="s">
        <v>206</v>
      </c>
      <c r="AU784" s="244" t="s">
        <v>78</v>
      </c>
      <c r="AV784" s="13" t="s">
        <v>76</v>
      </c>
      <c r="AW784" s="13" t="s">
        <v>31</v>
      </c>
      <c r="AX784" s="13" t="s">
        <v>69</v>
      </c>
      <c r="AY784" s="244" t="s">
        <v>193</v>
      </c>
    </row>
    <row r="785" s="14" customFormat="1">
      <c r="A785" s="14"/>
      <c r="B785" s="245"/>
      <c r="C785" s="246"/>
      <c r="D785" s="228" t="s">
        <v>206</v>
      </c>
      <c r="E785" s="247" t="s">
        <v>19</v>
      </c>
      <c r="F785" s="248" t="s">
        <v>3276</v>
      </c>
      <c r="G785" s="246"/>
      <c r="H785" s="249">
        <v>21.120000000000001</v>
      </c>
      <c r="I785" s="250"/>
      <c r="J785" s="246"/>
      <c r="K785" s="246"/>
      <c r="L785" s="251"/>
      <c r="M785" s="252"/>
      <c r="N785" s="253"/>
      <c r="O785" s="253"/>
      <c r="P785" s="253"/>
      <c r="Q785" s="253"/>
      <c r="R785" s="253"/>
      <c r="S785" s="253"/>
      <c r="T785" s="254"/>
      <c r="U785" s="14"/>
      <c r="V785" s="14"/>
      <c r="W785" s="14"/>
      <c r="X785" s="14"/>
      <c r="Y785" s="14"/>
      <c r="Z785" s="14"/>
      <c r="AA785" s="14"/>
      <c r="AB785" s="14"/>
      <c r="AC785" s="14"/>
      <c r="AD785" s="14"/>
      <c r="AE785" s="14"/>
      <c r="AT785" s="255" t="s">
        <v>206</v>
      </c>
      <c r="AU785" s="255" t="s">
        <v>78</v>
      </c>
      <c r="AV785" s="14" t="s">
        <v>78</v>
      </c>
      <c r="AW785" s="14" t="s">
        <v>31</v>
      </c>
      <c r="AX785" s="14" t="s">
        <v>69</v>
      </c>
      <c r="AY785" s="255" t="s">
        <v>193</v>
      </c>
    </row>
    <row r="786" s="13" customFormat="1">
      <c r="A786" s="13"/>
      <c r="B786" s="235"/>
      <c r="C786" s="236"/>
      <c r="D786" s="228" t="s">
        <v>206</v>
      </c>
      <c r="E786" s="237" t="s">
        <v>19</v>
      </c>
      <c r="F786" s="238" t="s">
        <v>3264</v>
      </c>
      <c r="G786" s="236"/>
      <c r="H786" s="237" t="s">
        <v>19</v>
      </c>
      <c r="I786" s="239"/>
      <c r="J786" s="236"/>
      <c r="K786" s="236"/>
      <c r="L786" s="240"/>
      <c r="M786" s="241"/>
      <c r="N786" s="242"/>
      <c r="O786" s="242"/>
      <c r="P786" s="242"/>
      <c r="Q786" s="242"/>
      <c r="R786" s="242"/>
      <c r="S786" s="242"/>
      <c r="T786" s="243"/>
      <c r="U786" s="13"/>
      <c r="V786" s="13"/>
      <c r="W786" s="13"/>
      <c r="X786" s="13"/>
      <c r="Y786" s="13"/>
      <c r="Z786" s="13"/>
      <c r="AA786" s="13"/>
      <c r="AB786" s="13"/>
      <c r="AC786" s="13"/>
      <c r="AD786" s="13"/>
      <c r="AE786" s="13"/>
      <c r="AT786" s="244" t="s">
        <v>206</v>
      </c>
      <c r="AU786" s="244" t="s">
        <v>78</v>
      </c>
      <c r="AV786" s="13" t="s">
        <v>76</v>
      </c>
      <c r="AW786" s="13" t="s">
        <v>31</v>
      </c>
      <c r="AX786" s="13" t="s">
        <v>69</v>
      </c>
      <c r="AY786" s="244" t="s">
        <v>193</v>
      </c>
    </row>
    <row r="787" s="14" customFormat="1">
      <c r="A787" s="14"/>
      <c r="B787" s="245"/>
      <c r="C787" s="246"/>
      <c r="D787" s="228" t="s">
        <v>206</v>
      </c>
      <c r="E787" s="247" t="s">
        <v>19</v>
      </c>
      <c r="F787" s="248" t="s">
        <v>3277</v>
      </c>
      <c r="G787" s="246"/>
      <c r="H787" s="249">
        <v>23.039999999999999</v>
      </c>
      <c r="I787" s="250"/>
      <c r="J787" s="246"/>
      <c r="K787" s="246"/>
      <c r="L787" s="251"/>
      <c r="M787" s="252"/>
      <c r="N787" s="253"/>
      <c r="O787" s="253"/>
      <c r="P787" s="253"/>
      <c r="Q787" s="253"/>
      <c r="R787" s="253"/>
      <c r="S787" s="253"/>
      <c r="T787" s="254"/>
      <c r="U787" s="14"/>
      <c r="V787" s="14"/>
      <c r="W787" s="14"/>
      <c r="X787" s="14"/>
      <c r="Y787" s="14"/>
      <c r="Z787" s="14"/>
      <c r="AA787" s="14"/>
      <c r="AB787" s="14"/>
      <c r="AC787" s="14"/>
      <c r="AD787" s="14"/>
      <c r="AE787" s="14"/>
      <c r="AT787" s="255" t="s">
        <v>206</v>
      </c>
      <c r="AU787" s="255" t="s">
        <v>78</v>
      </c>
      <c r="AV787" s="14" t="s">
        <v>78</v>
      </c>
      <c r="AW787" s="14" t="s">
        <v>31</v>
      </c>
      <c r="AX787" s="14" t="s">
        <v>69</v>
      </c>
      <c r="AY787" s="255" t="s">
        <v>193</v>
      </c>
    </row>
    <row r="788" s="13" customFormat="1">
      <c r="A788" s="13"/>
      <c r="B788" s="235"/>
      <c r="C788" s="236"/>
      <c r="D788" s="228" t="s">
        <v>206</v>
      </c>
      <c r="E788" s="237" t="s">
        <v>19</v>
      </c>
      <c r="F788" s="238" t="s">
        <v>3255</v>
      </c>
      <c r="G788" s="236"/>
      <c r="H788" s="237" t="s">
        <v>19</v>
      </c>
      <c r="I788" s="239"/>
      <c r="J788" s="236"/>
      <c r="K788" s="236"/>
      <c r="L788" s="240"/>
      <c r="M788" s="241"/>
      <c r="N788" s="242"/>
      <c r="O788" s="242"/>
      <c r="P788" s="242"/>
      <c r="Q788" s="242"/>
      <c r="R788" s="242"/>
      <c r="S788" s="242"/>
      <c r="T788" s="243"/>
      <c r="U788" s="13"/>
      <c r="V788" s="13"/>
      <c r="W788" s="13"/>
      <c r="X788" s="13"/>
      <c r="Y788" s="13"/>
      <c r="Z788" s="13"/>
      <c r="AA788" s="13"/>
      <c r="AB788" s="13"/>
      <c r="AC788" s="13"/>
      <c r="AD788" s="13"/>
      <c r="AE788" s="13"/>
      <c r="AT788" s="244" t="s">
        <v>206</v>
      </c>
      <c r="AU788" s="244" t="s">
        <v>78</v>
      </c>
      <c r="AV788" s="13" t="s">
        <v>76</v>
      </c>
      <c r="AW788" s="13" t="s">
        <v>31</v>
      </c>
      <c r="AX788" s="13" t="s">
        <v>69</v>
      </c>
      <c r="AY788" s="244" t="s">
        <v>193</v>
      </c>
    </row>
    <row r="789" s="14" customFormat="1">
      <c r="A789" s="14"/>
      <c r="B789" s="245"/>
      <c r="C789" s="246"/>
      <c r="D789" s="228" t="s">
        <v>206</v>
      </c>
      <c r="E789" s="247" t="s">
        <v>19</v>
      </c>
      <c r="F789" s="248" t="s">
        <v>3278</v>
      </c>
      <c r="G789" s="246"/>
      <c r="H789" s="249">
        <v>22.399999999999999</v>
      </c>
      <c r="I789" s="250"/>
      <c r="J789" s="246"/>
      <c r="K789" s="246"/>
      <c r="L789" s="251"/>
      <c r="M789" s="252"/>
      <c r="N789" s="253"/>
      <c r="O789" s="253"/>
      <c r="P789" s="253"/>
      <c r="Q789" s="253"/>
      <c r="R789" s="253"/>
      <c r="S789" s="253"/>
      <c r="T789" s="254"/>
      <c r="U789" s="14"/>
      <c r="V789" s="14"/>
      <c r="W789" s="14"/>
      <c r="X789" s="14"/>
      <c r="Y789" s="14"/>
      <c r="Z789" s="14"/>
      <c r="AA789" s="14"/>
      <c r="AB789" s="14"/>
      <c r="AC789" s="14"/>
      <c r="AD789" s="14"/>
      <c r="AE789" s="14"/>
      <c r="AT789" s="255" t="s">
        <v>206</v>
      </c>
      <c r="AU789" s="255" t="s">
        <v>78</v>
      </c>
      <c r="AV789" s="14" t="s">
        <v>78</v>
      </c>
      <c r="AW789" s="14" t="s">
        <v>31</v>
      </c>
      <c r="AX789" s="14" t="s">
        <v>69</v>
      </c>
      <c r="AY789" s="255" t="s">
        <v>193</v>
      </c>
    </row>
    <row r="790" s="15" customFormat="1">
      <c r="A790" s="15"/>
      <c r="B790" s="256"/>
      <c r="C790" s="257"/>
      <c r="D790" s="228" t="s">
        <v>206</v>
      </c>
      <c r="E790" s="258" t="s">
        <v>19</v>
      </c>
      <c r="F790" s="259" t="s">
        <v>218</v>
      </c>
      <c r="G790" s="257"/>
      <c r="H790" s="260">
        <v>66.560000000000002</v>
      </c>
      <c r="I790" s="261"/>
      <c r="J790" s="257"/>
      <c r="K790" s="257"/>
      <c r="L790" s="262"/>
      <c r="M790" s="263"/>
      <c r="N790" s="264"/>
      <c r="O790" s="264"/>
      <c r="P790" s="264"/>
      <c r="Q790" s="264"/>
      <c r="R790" s="264"/>
      <c r="S790" s="264"/>
      <c r="T790" s="265"/>
      <c r="U790" s="15"/>
      <c r="V790" s="15"/>
      <c r="W790" s="15"/>
      <c r="X790" s="15"/>
      <c r="Y790" s="15"/>
      <c r="Z790" s="15"/>
      <c r="AA790" s="15"/>
      <c r="AB790" s="15"/>
      <c r="AC790" s="15"/>
      <c r="AD790" s="15"/>
      <c r="AE790" s="15"/>
      <c r="AT790" s="266" t="s">
        <v>206</v>
      </c>
      <c r="AU790" s="266" t="s">
        <v>78</v>
      </c>
      <c r="AV790" s="15" t="s">
        <v>200</v>
      </c>
      <c r="AW790" s="15" t="s">
        <v>31</v>
      </c>
      <c r="AX790" s="15" t="s">
        <v>76</v>
      </c>
      <c r="AY790" s="266" t="s">
        <v>193</v>
      </c>
    </row>
    <row r="791" s="2" customFormat="1" ht="16.5" customHeight="1">
      <c r="A791" s="41"/>
      <c r="B791" s="42"/>
      <c r="C791" s="215" t="s">
        <v>710</v>
      </c>
      <c r="D791" s="215" t="s">
        <v>195</v>
      </c>
      <c r="E791" s="216" t="s">
        <v>3279</v>
      </c>
      <c r="F791" s="217" t="s">
        <v>3280</v>
      </c>
      <c r="G791" s="218" t="s">
        <v>258</v>
      </c>
      <c r="H791" s="219">
        <v>66.560000000000002</v>
      </c>
      <c r="I791" s="220"/>
      <c r="J791" s="221">
        <f>ROUND(I791*H791,2)</f>
        <v>0</v>
      </c>
      <c r="K791" s="217" t="s">
        <v>199</v>
      </c>
      <c r="L791" s="47"/>
      <c r="M791" s="222" t="s">
        <v>19</v>
      </c>
      <c r="N791" s="223" t="s">
        <v>40</v>
      </c>
      <c r="O791" s="87"/>
      <c r="P791" s="224">
        <f>O791*H791</f>
        <v>0</v>
      </c>
      <c r="Q791" s="224">
        <v>0</v>
      </c>
      <c r="R791" s="224">
        <f>Q791*H791</f>
        <v>0</v>
      </c>
      <c r="S791" s="224">
        <v>0</v>
      </c>
      <c r="T791" s="225">
        <f>S791*H791</f>
        <v>0</v>
      </c>
      <c r="U791" s="41"/>
      <c r="V791" s="41"/>
      <c r="W791" s="41"/>
      <c r="X791" s="41"/>
      <c r="Y791" s="41"/>
      <c r="Z791" s="41"/>
      <c r="AA791" s="41"/>
      <c r="AB791" s="41"/>
      <c r="AC791" s="41"/>
      <c r="AD791" s="41"/>
      <c r="AE791" s="41"/>
      <c r="AR791" s="226" t="s">
        <v>200</v>
      </c>
      <c r="AT791" s="226" t="s">
        <v>195</v>
      </c>
      <c r="AU791" s="226" t="s">
        <v>78</v>
      </c>
      <c r="AY791" s="20" t="s">
        <v>193</v>
      </c>
      <c r="BE791" s="227">
        <f>IF(N791="základní",J791,0)</f>
        <v>0</v>
      </c>
      <c r="BF791" s="227">
        <f>IF(N791="snížená",J791,0)</f>
        <v>0</v>
      </c>
      <c r="BG791" s="227">
        <f>IF(N791="zákl. přenesená",J791,0)</f>
        <v>0</v>
      </c>
      <c r="BH791" s="227">
        <f>IF(N791="sníž. přenesená",J791,0)</f>
        <v>0</v>
      </c>
      <c r="BI791" s="227">
        <f>IF(N791="nulová",J791,0)</f>
        <v>0</v>
      </c>
      <c r="BJ791" s="20" t="s">
        <v>76</v>
      </c>
      <c r="BK791" s="227">
        <f>ROUND(I791*H791,2)</f>
        <v>0</v>
      </c>
      <c r="BL791" s="20" t="s">
        <v>200</v>
      </c>
      <c r="BM791" s="226" t="s">
        <v>3281</v>
      </c>
    </row>
    <row r="792" s="2" customFormat="1">
      <c r="A792" s="41"/>
      <c r="B792" s="42"/>
      <c r="C792" s="43"/>
      <c r="D792" s="228" t="s">
        <v>202</v>
      </c>
      <c r="E792" s="43"/>
      <c r="F792" s="229" t="s">
        <v>3282</v>
      </c>
      <c r="G792" s="43"/>
      <c r="H792" s="43"/>
      <c r="I792" s="230"/>
      <c r="J792" s="43"/>
      <c r="K792" s="43"/>
      <c r="L792" s="47"/>
      <c r="M792" s="231"/>
      <c r="N792" s="232"/>
      <c r="O792" s="87"/>
      <c r="P792" s="87"/>
      <c r="Q792" s="87"/>
      <c r="R792" s="87"/>
      <c r="S792" s="87"/>
      <c r="T792" s="88"/>
      <c r="U792" s="41"/>
      <c r="V792" s="41"/>
      <c r="W792" s="41"/>
      <c r="X792" s="41"/>
      <c r="Y792" s="41"/>
      <c r="Z792" s="41"/>
      <c r="AA792" s="41"/>
      <c r="AB792" s="41"/>
      <c r="AC792" s="41"/>
      <c r="AD792" s="41"/>
      <c r="AE792" s="41"/>
      <c r="AT792" s="20" t="s">
        <v>202</v>
      </c>
      <c r="AU792" s="20" t="s">
        <v>78</v>
      </c>
    </row>
    <row r="793" s="2" customFormat="1">
      <c r="A793" s="41"/>
      <c r="B793" s="42"/>
      <c r="C793" s="43"/>
      <c r="D793" s="233" t="s">
        <v>204</v>
      </c>
      <c r="E793" s="43"/>
      <c r="F793" s="234" t="s">
        <v>3283</v>
      </c>
      <c r="G793" s="43"/>
      <c r="H793" s="43"/>
      <c r="I793" s="230"/>
      <c r="J793" s="43"/>
      <c r="K793" s="43"/>
      <c r="L793" s="47"/>
      <c r="M793" s="231"/>
      <c r="N793" s="232"/>
      <c r="O793" s="87"/>
      <c r="P793" s="87"/>
      <c r="Q793" s="87"/>
      <c r="R793" s="87"/>
      <c r="S793" s="87"/>
      <c r="T793" s="88"/>
      <c r="U793" s="41"/>
      <c r="V793" s="41"/>
      <c r="W793" s="41"/>
      <c r="X793" s="41"/>
      <c r="Y793" s="41"/>
      <c r="Z793" s="41"/>
      <c r="AA793" s="41"/>
      <c r="AB793" s="41"/>
      <c r="AC793" s="41"/>
      <c r="AD793" s="41"/>
      <c r="AE793" s="41"/>
      <c r="AT793" s="20" t="s">
        <v>204</v>
      </c>
      <c r="AU793" s="20" t="s">
        <v>78</v>
      </c>
    </row>
    <row r="794" s="2" customFormat="1" ht="16.5" customHeight="1">
      <c r="A794" s="41"/>
      <c r="B794" s="42"/>
      <c r="C794" s="215" t="s">
        <v>719</v>
      </c>
      <c r="D794" s="215" t="s">
        <v>195</v>
      </c>
      <c r="E794" s="216" t="s">
        <v>3284</v>
      </c>
      <c r="F794" s="217" t="s">
        <v>3285</v>
      </c>
      <c r="G794" s="218" t="s">
        <v>258</v>
      </c>
      <c r="H794" s="219">
        <v>28.16</v>
      </c>
      <c r="I794" s="220"/>
      <c r="J794" s="221">
        <f>ROUND(I794*H794,2)</f>
        <v>0</v>
      </c>
      <c r="K794" s="217" t="s">
        <v>199</v>
      </c>
      <c r="L794" s="47"/>
      <c r="M794" s="222" t="s">
        <v>19</v>
      </c>
      <c r="N794" s="223" t="s">
        <v>40</v>
      </c>
      <c r="O794" s="87"/>
      <c r="P794" s="224">
        <f>O794*H794</f>
        <v>0</v>
      </c>
      <c r="Q794" s="224">
        <v>0.0021286500000000002</v>
      </c>
      <c r="R794" s="224">
        <f>Q794*H794</f>
        <v>0.059942784000000006</v>
      </c>
      <c r="S794" s="224">
        <v>0</v>
      </c>
      <c r="T794" s="225">
        <f>S794*H794</f>
        <v>0</v>
      </c>
      <c r="U794" s="41"/>
      <c r="V794" s="41"/>
      <c r="W794" s="41"/>
      <c r="X794" s="41"/>
      <c r="Y794" s="41"/>
      <c r="Z794" s="41"/>
      <c r="AA794" s="41"/>
      <c r="AB794" s="41"/>
      <c r="AC794" s="41"/>
      <c r="AD794" s="41"/>
      <c r="AE794" s="41"/>
      <c r="AR794" s="226" t="s">
        <v>200</v>
      </c>
      <c r="AT794" s="226" t="s">
        <v>195</v>
      </c>
      <c r="AU794" s="226" t="s">
        <v>78</v>
      </c>
      <c r="AY794" s="20" t="s">
        <v>193</v>
      </c>
      <c r="BE794" s="227">
        <f>IF(N794="základní",J794,0)</f>
        <v>0</v>
      </c>
      <c r="BF794" s="227">
        <f>IF(N794="snížená",J794,0)</f>
        <v>0</v>
      </c>
      <c r="BG794" s="227">
        <f>IF(N794="zákl. přenesená",J794,0)</f>
        <v>0</v>
      </c>
      <c r="BH794" s="227">
        <f>IF(N794="sníž. přenesená",J794,0)</f>
        <v>0</v>
      </c>
      <c r="BI794" s="227">
        <f>IF(N794="nulová",J794,0)</f>
        <v>0</v>
      </c>
      <c r="BJ794" s="20" t="s">
        <v>76</v>
      </c>
      <c r="BK794" s="227">
        <f>ROUND(I794*H794,2)</f>
        <v>0</v>
      </c>
      <c r="BL794" s="20" t="s">
        <v>200</v>
      </c>
      <c r="BM794" s="226" t="s">
        <v>3286</v>
      </c>
    </row>
    <row r="795" s="2" customFormat="1">
      <c r="A795" s="41"/>
      <c r="B795" s="42"/>
      <c r="C795" s="43"/>
      <c r="D795" s="228" t="s">
        <v>202</v>
      </c>
      <c r="E795" s="43"/>
      <c r="F795" s="229" t="s">
        <v>3287</v>
      </c>
      <c r="G795" s="43"/>
      <c r="H795" s="43"/>
      <c r="I795" s="230"/>
      <c r="J795" s="43"/>
      <c r="K795" s="43"/>
      <c r="L795" s="47"/>
      <c r="M795" s="231"/>
      <c r="N795" s="232"/>
      <c r="O795" s="87"/>
      <c r="P795" s="87"/>
      <c r="Q795" s="87"/>
      <c r="R795" s="87"/>
      <c r="S795" s="87"/>
      <c r="T795" s="88"/>
      <c r="U795" s="41"/>
      <c r="V795" s="41"/>
      <c r="W795" s="41"/>
      <c r="X795" s="41"/>
      <c r="Y795" s="41"/>
      <c r="Z795" s="41"/>
      <c r="AA795" s="41"/>
      <c r="AB795" s="41"/>
      <c r="AC795" s="41"/>
      <c r="AD795" s="41"/>
      <c r="AE795" s="41"/>
      <c r="AT795" s="20" t="s">
        <v>202</v>
      </c>
      <c r="AU795" s="20" t="s">
        <v>78</v>
      </c>
    </row>
    <row r="796" s="2" customFormat="1">
      <c r="A796" s="41"/>
      <c r="B796" s="42"/>
      <c r="C796" s="43"/>
      <c r="D796" s="233" t="s">
        <v>204</v>
      </c>
      <c r="E796" s="43"/>
      <c r="F796" s="234" t="s">
        <v>3288</v>
      </c>
      <c r="G796" s="43"/>
      <c r="H796" s="43"/>
      <c r="I796" s="230"/>
      <c r="J796" s="43"/>
      <c r="K796" s="43"/>
      <c r="L796" s="47"/>
      <c r="M796" s="231"/>
      <c r="N796" s="232"/>
      <c r="O796" s="87"/>
      <c r="P796" s="87"/>
      <c r="Q796" s="87"/>
      <c r="R796" s="87"/>
      <c r="S796" s="87"/>
      <c r="T796" s="88"/>
      <c r="U796" s="41"/>
      <c r="V796" s="41"/>
      <c r="W796" s="41"/>
      <c r="X796" s="41"/>
      <c r="Y796" s="41"/>
      <c r="Z796" s="41"/>
      <c r="AA796" s="41"/>
      <c r="AB796" s="41"/>
      <c r="AC796" s="41"/>
      <c r="AD796" s="41"/>
      <c r="AE796" s="41"/>
      <c r="AT796" s="20" t="s">
        <v>204</v>
      </c>
      <c r="AU796" s="20" t="s">
        <v>78</v>
      </c>
    </row>
    <row r="797" s="13" customFormat="1">
      <c r="A797" s="13"/>
      <c r="B797" s="235"/>
      <c r="C797" s="236"/>
      <c r="D797" s="228" t="s">
        <v>206</v>
      </c>
      <c r="E797" s="237" t="s">
        <v>19</v>
      </c>
      <c r="F797" s="238" t="s">
        <v>279</v>
      </c>
      <c r="G797" s="236"/>
      <c r="H797" s="237" t="s">
        <v>19</v>
      </c>
      <c r="I797" s="239"/>
      <c r="J797" s="236"/>
      <c r="K797" s="236"/>
      <c r="L797" s="240"/>
      <c r="M797" s="241"/>
      <c r="N797" s="242"/>
      <c r="O797" s="242"/>
      <c r="P797" s="242"/>
      <c r="Q797" s="242"/>
      <c r="R797" s="242"/>
      <c r="S797" s="242"/>
      <c r="T797" s="243"/>
      <c r="U797" s="13"/>
      <c r="V797" s="13"/>
      <c r="W797" s="13"/>
      <c r="X797" s="13"/>
      <c r="Y797" s="13"/>
      <c r="Z797" s="13"/>
      <c r="AA797" s="13"/>
      <c r="AB797" s="13"/>
      <c r="AC797" s="13"/>
      <c r="AD797" s="13"/>
      <c r="AE797" s="13"/>
      <c r="AT797" s="244" t="s">
        <v>206</v>
      </c>
      <c r="AU797" s="244" t="s">
        <v>78</v>
      </c>
      <c r="AV797" s="13" t="s">
        <v>76</v>
      </c>
      <c r="AW797" s="13" t="s">
        <v>31</v>
      </c>
      <c r="AX797" s="13" t="s">
        <v>69</v>
      </c>
      <c r="AY797" s="244" t="s">
        <v>193</v>
      </c>
    </row>
    <row r="798" s="13" customFormat="1">
      <c r="A798" s="13"/>
      <c r="B798" s="235"/>
      <c r="C798" s="236"/>
      <c r="D798" s="228" t="s">
        <v>206</v>
      </c>
      <c r="E798" s="237" t="s">
        <v>19</v>
      </c>
      <c r="F798" s="238" t="s">
        <v>3266</v>
      </c>
      <c r="G798" s="236"/>
      <c r="H798" s="237" t="s">
        <v>19</v>
      </c>
      <c r="I798" s="239"/>
      <c r="J798" s="236"/>
      <c r="K798" s="236"/>
      <c r="L798" s="240"/>
      <c r="M798" s="241"/>
      <c r="N798" s="242"/>
      <c r="O798" s="242"/>
      <c r="P798" s="242"/>
      <c r="Q798" s="242"/>
      <c r="R798" s="242"/>
      <c r="S798" s="242"/>
      <c r="T798" s="243"/>
      <c r="U798" s="13"/>
      <c r="V798" s="13"/>
      <c r="W798" s="13"/>
      <c r="X798" s="13"/>
      <c r="Y798" s="13"/>
      <c r="Z798" s="13"/>
      <c r="AA798" s="13"/>
      <c r="AB798" s="13"/>
      <c r="AC798" s="13"/>
      <c r="AD798" s="13"/>
      <c r="AE798" s="13"/>
      <c r="AT798" s="244" t="s">
        <v>206</v>
      </c>
      <c r="AU798" s="244" t="s">
        <v>78</v>
      </c>
      <c r="AV798" s="13" t="s">
        <v>76</v>
      </c>
      <c r="AW798" s="13" t="s">
        <v>31</v>
      </c>
      <c r="AX798" s="13" t="s">
        <v>69</v>
      </c>
      <c r="AY798" s="244" t="s">
        <v>193</v>
      </c>
    </row>
    <row r="799" s="14" customFormat="1">
      <c r="A799" s="14"/>
      <c r="B799" s="245"/>
      <c r="C799" s="246"/>
      <c r="D799" s="228" t="s">
        <v>206</v>
      </c>
      <c r="E799" s="247" t="s">
        <v>19</v>
      </c>
      <c r="F799" s="248" t="s">
        <v>3289</v>
      </c>
      <c r="G799" s="246"/>
      <c r="H799" s="249">
        <v>28.16</v>
      </c>
      <c r="I799" s="250"/>
      <c r="J799" s="246"/>
      <c r="K799" s="246"/>
      <c r="L799" s="251"/>
      <c r="M799" s="252"/>
      <c r="N799" s="253"/>
      <c r="O799" s="253"/>
      <c r="P799" s="253"/>
      <c r="Q799" s="253"/>
      <c r="R799" s="253"/>
      <c r="S799" s="253"/>
      <c r="T799" s="254"/>
      <c r="U799" s="14"/>
      <c r="V799" s="14"/>
      <c r="W799" s="14"/>
      <c r="X799" s="14"/>
      <c r="Y799" s="14"/>
      <c r="Z799" s="14"/>
      <c r="AA799" s="14"/>
      <c r="AB799" s="14"/>
      <c r="AC799" s="14"/>
      <c r="AD799" s="14"/>
      <c r="AE799" s="14"/>
      <c r="AT799" s="255" t="s">
        <v>206</v>
      </c>
      <c r="AU799" s="255" t="s">
        <v>78</v>
      </c>
      <c r="AV799" s="14" t="s">
        <v>78</v>
      </c>
      <c r="AW799" s="14" t="s">
        <v>31</v>
      </c>
      <c r="AX799" s="14" t="s">
        <v>76</v>
      </c>
      <c r="AY799" s="255" t="s">
        <v>193</v>
      </c>
    </row>
    <row r="800" s="2" customFormat="1" ht="16.5" customHeight="1">
      <c r="A800" s="41"/>
      <c r="B800" s="42"/>
      <c r="C800" s="215" t="s">
        <v>724</v>
      </c>
      <c r="D800" s="215" t="s">
        <v>195</v>
      </c>
      <c r="E800" s="216" t="s">
        <v>3290</v>
      </c>
      <c r="F800" s="217" t="s">
        <v>3291</v>
      </c>
      <c r="G800" s="218" t="s">
        <v>258</v>
      </c>
      <c r="H800" s="219">
        <v>28.16</v>
      </c>
      <c r="I800" s="220"/>
      <c r="J800" s="221">
        <f>ROUND(I800*H800,2)</f>
        <v>0</v>
      </c>
      <c r="K800" s="217" t="s">
        <v>199</v>
      </c>
      <c r="L800" s="47"/>
      <c r="M800" s="222" t="s">
        <v>19</v>
      </c>
      <c r="N800" s="223" t="s">
        <v>40</v>
      </c>
      <c r="O800" s="87"/>
      <c r="P800" s="224">
        <f>O800*H800</f>
        <v>0</v>
      </c>
      <c r="Q800" s="224">
        <v>0</v>
      </c>
      <c r="R800" s="224">
        <f>Q800*H800</f>
        <v>0</v>
      </c>
      <c r="S800" s="224">
        <v>0</v>
      </c>
      <c r="T800" s="225">
        <f>S800*H800</f>
        <v>0</v>
      </c>
      <c r="U800" s="41"/>
      <c r="V800" s="41"/>
      <c r="W800" s="41"/>
      <c r="X800" s="41"/>
      <c r="Y800" s="41"/>
      <c r="Z800" s="41"/>
      <c r="AA800" s="41"/>
      <c r="AB800" s="41"/>
      <c r="AC800" s="41"/>
      <c r="AD800" s="41"/>
      <c r="AE800" s="41"/>
      <c r="AR800" s="226" t="s">
        <v>200</v>
      </c>
      <c r="AT800" s="226" t="s">
        <v>195</v>
      </c>
      <c r="AU800" s="226" t="s">
        <v>78</v>
      </c>
      <c r="AY800" s="20" t="s">
        <v>193</v>
      </c>
      <c r="BE800" s="227">
        <f>IF(N800="základní",J800,0)</f>
        <v>0</v>
      </c>
      <c r="BF800" s="227">
        <f>IF(N800="snížená",J800,0)</f>
        <v>0</v>
      </c>
      <c r="BG800" s="227">
        <f>IF(N800="zákl. přenesená",J800,0)</f>
        <v>0</v>
      </c>
      <c r="BH800" s="227">
        <f>IF(N800="sníž. přenesená",J800,0)</f>
        <v>0</v>
      </c>
      <c r="BI800" s="227">
        <f>IF(N800="nulová",J800,0)</f>
        <v>0</v>
      </c>
      <c r="BJ800" s="20" t="s">
        <v>76</v>
      </c>
      <c r="BK800" s="227">
        <f>ROUND(I800*H800,2)</f>
        <v>0</v>
      </c>
      <c r="BL800" s="20" t="s">
        <v>200</v>
      </c>
      <c r="BM800" s="226" t="s">
        <v>3292</v>
      </c>
    </row>
    <row r="801" s="2" customFormat="1">
      <c r="A801" s="41"/>
      <c r="B801" s="42"/>
      <c r="C801" s="43"/>
      <c r="D801" s="228" t="s">
        <v>202</v>
      </c>
      <c r="E801" s="43"/>
      <c r="F801" s="229" t="s">
        <v>3293</v>
      </c>
      <c r="G801" s="43"/>
      <c r="H801" s="43"/>
      <c r="I801" s="230"/>
      <c r="J801" s="43"/>
      <c r="K801" s="43"/>
      <c r="L801" s="47"/>
      <c r="M801" s="231"/>
      <c r="N801" s="232"/>
      <c r="O801" s="87"/>
      <c r="P801" s="87"/>
      <c r="Q801" s="87"/>
      <c r="R801" s="87"/>
      <c r="S801" s="87"/>
      <c r="T801" s="88"/>
      <c r="U801" s="41"/>
      <c r="V801" s="41"/>
      <c r="W801" s="41"/>
      <c r="X801" s="41"/>
      <c r="Y801" s="41"/>
      <c r="Z801" s="41"/>
      <c r="AA801" s="41"/>
      <c r="AB801" s="41"/>
      <c r="AC801" s="41"/>
      <c r="AD801" s="41"/>
      <c r="AE801" s="41"/>
      <c r="AT801" s="20" t="s">
        <v>202</v>
      </c>
      <c r="AU801" s="20" t="s">
        <v>78</v>
      </c>
    </row>
    <row r="802" s="2" customFormat="1">
      <c r="A802" s="41"/>
      <c r="B802" s="42"/>
      <c r="C802" s="43"/>
      <c r="D802" s="233" t="s">
        <v>204</v>
      </c>
      <c r="E802" s="43"/>
      <c r="F802" s="234" t="s">
        <v>3294</v>
      </c>
      <c r="G802" s="43"/>
      <c r="H802" s="43"/>
      <c r="I802" s="230"/>
      <c r="J802" s="43"/>
      <c r="K802" s="43"/>
      <c r="L802" s="47"/>
      <c r="M802" s="231"/>
      <c r="N802" s="232"/>
      <c r="O802" s="87"/>
      <c r="P802" s="87"/>
      <c r="Q802" s="87"/>
      <c r="R802" s="87"/>
      <c r="S802" s="87"/>
      <c r="T802" s="88"/>
      <c r="U802" s="41"/>
      <c r="V802" s="41"/>
      <c r="W802" s="41"/>
      <c r="X802" s="41"/>
      <c r="Y802" s="41"/>
      <c r="Z802" s="41"/>
      <c r="AA802" s="41"/>
      <c r="AB802" s="41"/>
      <c r="AC802" s="41"/>
      <c r="AD802" s="41"/>
      <c r="AE802" s="41"/>
      <c r="AT802" s="20" t="s">
        <v>204</v>
      </c>
      <c r="AU802" s="20" t="s">
        <v>78</v>
      </c>
    </row>
    <row r="803" s="2" customFormat="1" ht="16.5" customHeight="1">
      <c r="A803" s="41"/>
      <c r="B803" s="42"/>
      <c r="C803" s="215" t="s">
        <v>731</v>
      </c>
      <c r="D803" s="215" t="s">
        <v>195</v>
      </c>
      <c r="E803" s="216" t="s">
        <v>3295</v>
      </c>
      <c r="F803" s="217" t="s">
        <v>3296</v>
      </c>
      <c r="G803" s="218" t="s">
        <v>258</v>
      </c>
      <c r="H803" s="219">
        <v>534.24000000000001</v>
      </c>
      <c r="I803" s="220"/>
      <c r="J803" s="221">
        <f>ROUND(I803*H803,2)</f>
        <v>0</v>
      </c>
      <c r="K803" s="217" t="s">
        <v>19</v>
      </c>
      <c r="L803" s="47"/>
      <c r="M803" s="222" t="s">
        <v>19</v>
      </c>
      <c r="N803" s="223" t="s">
        <v>40</v>
      </c>
      <c r="O803" s="87"/>
      <c r="P803" s="224">
        <f>O803*H803</f>
        <v>0</v>
      </c>
      <c r="Q803" s="224">
        <v>0</v>
      </c>
      <c r="R803" s="224">
        <f>Q803*H803</f>
        <v>0</v>
      </c>
      <c r="S803" s="224">
        <v>0</v>
      </c>
      <c r="T803" s="225">
        <f>S803*H803</f>
        <v>0</v>
      </c>
      <c r="U803" s="41"/>
      <c r="V803" s="41"/>
      <c r="W803" s="41"/>
      <c r="X803" s="41"/>
      <c r="Y803" s="41"/>
      <c r="Z803" s="41"/>
      <c r="AA803" s="41"/>
      <c r="AB803" s="41"/>
      <c r="AC803" s="41"/>
      <c r="AD803" s="41"/>
      <c r="AE803" s="41"/>
      <c r="AR803" s="226" t="s">
        <v>200</v>
      </c>
      <c r="AT803" s="226" t="s">
        <v>195</v>
      </c>
      <c r="AU803" s="226" t="s">
        <v>78</v>
      </c>
      <c r="AY803" s="20" t="s">
        <v>193</v>
      </c>
      <c r="BE803" s="227">
        <f>IF(N803="základní",J803,0)</f>
        <v>0</v>
      </c>
      <c r="BF803" s="227">
        <f>IF(N803="snížená",J803,0)</f>
        <v>0</v>
      </c>
      <c r="BG803" s="227">
        <f>IF(N803="zákl. přenesená",J803,0)</f>
        <v>0</v>
      </c>
      <c r="BH803" s="227">
        <f>IF(N803="sníž. přenesená",J803,0)</f>
        <v>0</v>
      </c>
      <c r="BI803" s="227">
        <f>IF(N803="nulová",J803,0)</f>
        <v>0</v>
      </c>
      <c r="BJ803" s="20" t="s">
        <v>76</v>
      </c>
      <c r="BK803" s="227">
        <f>ROUND(I803*H803,2)</f>
        <v>0</v>
      </c>
      <c r="BL803" s="20" t="s">
        <v>200</v>
      </c>
      <c r="BM803" s="226" t="s">
        <v>3297</v>
      </c>
    </row>
    <row r="804" s="2" customFormat="1">
      <c r="A804" s="41"/>
      <c r="B804" s="42"/>
      <c r="C804" s="43"/>
      <c r="D804" s="228" t="s">
        <v>202</v>
      </c>
      <c r="E804" s="43"/>
      <c r="F804" s="229" t="s">
        <v>3298</v>
      </c>
      <c r="G804" s="43"/>
      <c r="H804" s="43"/>
      <c r="I804" s="230"/>
      <c r="J804" s="43"/>
      <c r="K804" s="43"/>
      <c r="L804" s="47"/>
      <c r="M804" s="231"/>
      <c r="N804" s="232"/>
      <c r="O804" s="87"/>
      <c r="P804" s="87"/>
      <c r="Q804" s="87"/>
      <c r="R804" s="87"/>
      <c r="S804" s="87"/>
      <c r="T804" s="88"/>
      <c r="U804" s="41"/>
      <c r="V804" s="41"/>
      <c r="W804" s="41"/>
      <c r="X804" s="41"/>
      <c r="Y804" s="41"/>
      <c r="Z804" s="41"/>
      <c r="AA804" s="41"/>
      <c r="AB804" s="41"/>
      <c r="AC804" s="41"/>
      <c r="AD804" s="41"/>
      <c r="AE804" s="41"/>
      <c r="AT804" s="20" t="s">
        <v>202</v>
      </c>
      <c r="AU804" s="20" t="s">
        <v>78</v>
      </c>
    </row>
    <row r="805" s="13" customFormat="1">
      <c r="A805" s="13"/>
      <c r="B805" s="235"/>
      <c r="C805" s="236"/>
      <c r="D805" s="228" t="s">
        <v>206</v>
      </c>
      <c r="E805" s="237" t="s">
        <v>19</v>
      </c>
      <c r="F805" s="238" t="s">
        <v>279</v>
      </c>
      <c r="G805" s="236"/>
      <c r="H805" s="237" t="s">
        <v>19</v>
      </c>
      <c r="I805" s="239"/>
      <c r="J805" s="236"/>
      <c r="K805" s="236"/>
      <c r="L805" s="240"/>
      <c r="M805" s="241"/>
      <c r="N805" s="242"/>
      <c r="O805" s="242"/>
      <c r="P805" s="242"/>
      <c r="Q805" s="242"/>
      <c r="R805" s="242"/>
      <c r="S805" s="242"/>
      <c r="T805" s="243"/>
      <c r="U805" s="13"/>
      <c r="V805" s="13"/>
      <c r="W805" s="13"/>
      <c r="X805" s="13"/>
      <c r="Y805" s="13"/>
      <c r="Z805" s="13"/>
      <c r="AA805" s="13"/>
      <c r="AB805" s="13"/>
      <c r="AC805" s="13"/>
      <c r="AD805" s="13"/>
      <c r="AE805" s="13"/>
      <c r="AT805" s="244" t="s">
        <v>206</v>
      </c>
      <c r="AU805" s="244" t="s">
        <v>78</v>
      </c>
      <c r="AV805" s="13" t="s">
        <v>76</v>
      </c>
      <c r="AW805" s="13" t="s">
        <v>31</v>
      </c>
      <c r="AX805" s="13" t="s">
        <v>69</v>
      </c>
      <c r="AY805" s="244" t="s">
        <v>193</v>
      </c>
    </row>
    <row r="806" s="13" customFormat="1">
      <c r="A806" s="13"/>
      <c r="B806" s="235"/>
      <c r="C806" s="236"/>
      <c r="D806" s="228" t="s">
        <v>206</v>
      </c>
      <c r="E806" s="237" t="s">
        <v>19</v>
      </c>
      <c r="F806" s="238" t="s">
        <v>3268</v>
      </c>
      <c r="G806" s="236"/>
      <c r="H806" s="237" t="s">
        <v>19</v>
      </c>
      <c r="I806" s="239"/>
      <c r="J806" s="236"/>
      <c r="K806" s="236"/>
      <c r="L806" s="240"/>
      <c r="M806" s="241"/>
      <c r="N806" s="242"/>
      <c r="O806" s="242"/>
      <c r="P806" s="242"/>
      <c r="Q806" s="242"/>
      <c r="R806" s="242"/>
      <c r="S806" s="242"/>
      <c r="T806" s="243"/>
      <c r="U806" s="13"/>
      <c r="V806" s="13"/>
      <c r="W806" s="13"/>
      <c r="X806" s="13"/>
      <c r="Y806" s="13"/>
      <c r="Z806" s="13"/>
      <c r="AA806" s="13"/>
      <c r="AB806" s="13"/>
      <c r="AC806" s="13"/>
      <c r="AD806" s="13"/>
      <c r="AE806" s="13"/>
      <c r="AT806" s="244" t="s">
        <v>206</v>
      </c>
      <c r="AU806" s="244" t="s">
        <v>78</v>
      </c>
      <c r="AV806" s="13" t="s">
        <v>76</v>
      </c>
      <c r="AW806" s="13" t="s">
        <v>31</v>
      </c>
      <c r="AX806" s="13" t="s">
        <v>69</v>
      </c>
      <c r="AY806" s="244" t="s">
        <v>193</v>
      </c>
    </row>
    <row r="807" s="14" customFormat="1">
      <c r="A807" s="14"/>
      <c r="B807" s="245"/>
      <c r="C807" s="246"/>
      <c r="D807" s="228" t="s">
        <v>206</v>
      </c>
      <c r="E807" s="247" t="s">
        <v>19</v>
      </c>
      <c r="F807" s="248" t="s">
        <v>3299</v>
      </c>
      <c r="G807" s="246"/>
      <c r="H807" s="249">
        <v>453.60000000000002</v>
      </c>
      <c r="I807" s="250"/>
      <c r="J807" s="246"/>
      <c r="K807" s="246"/>
      <c r="L807" s="251"/>
      <c r="M807" s="252"/>
      <c r="N807" s="253"/>
      <c r="O807" s="253"/>
      <c r="P807" s="253"/>
      <c r="Q807" s="253"/>
      <c r="R807" s="253"/>
      <c r="S807" s="253"/>
      <c r="T807" s="254"/>
      <c r="U807" s="14"/>
      <c r="V807" s="14"/>
      <c r="W807" s="14"/>
      <c r="X807" s="14"/>
      <c r="Y807" s="14"/>
      <c r="Z807" s="14"/>
      <c r="AA807" s="14"/>
      <c r="AB807" s="14"/>
      <c r="AC807" s="14"/>
      <c r="AD807" s="14"/>
      <c r="AE807" s="14"/>
      <c r="AT807" s="255" t="s">
        <v>206</v>
      </c>
      <c r="AU807" s="255" t="s">
        <v>78</v>
      </c>
      <c r="AV807" s="14" t="s">
        <v>78</v>
      </c>
      <c r="AW807" s="14" t="s">
        <v>31</v>
      </c>
      <c r="AX807" s="14" t="s">
        <v>69</v>
      </c>
      <c r="AY807" s="255" t="s">
        <v>193</v>
      </c>
    </row>
    <row r="808" s="14" customFormat="1">
      <c r="A808" s="14"/>
      <c r="B808" s="245"/>
      <c r="C808" s="246"/>
      <c r="D808" s="228" t="s">
        <v>206</v>
      </c>
      <c r="E808" s="247" t="s">
        <v>19</v>
      </c>
      <c r="F808" s="248" t="s">
        <v>3300</v>
      </c>
      <c r="G808" s="246"/>
      <c r="H808" s="249">
        <v>80.640000000000001</v>
      </c>
      <c r="I808" s="250"/>
      <c r="J808" s="246"/>
      <c r="K808" s="246"/>
      <c r="L808" s="251"/>
      <c r="M808" s="252"/>
      <c r="N808" s="253"/>
      <c r="O808" s="253"/>
      <c r="P808" s="253"/>
      <c r="Q808" s="253"/>
      <c r="R808" s="253"/>
      <c r="S808" s="253"/>
      <c r="T808" s="254"/>
      <c r="U808" s="14"/>
      <c r="V808" s="14"/>
      <c r="W808" s="14"/>
      <c r="X808" s="14"/>
      <c r="Y808" s="14"/>
      <c r="Z808" s="14"/>
      <c r="AA808" s="14"/>
      <c r="AB808" s="14"/>
      <c r="AC808" s="14"/>
      <c r="AD808" s="14"/>
      <c r="AE808" s="14"/>
      <c r="AT808" s="255" t="s">
        <v>206</v>
      </c>
      <c r="AU808" s="255" t="s">
        <v>78</v>
      </c>
      <c r="AV808" s="14" t="s">
        <v>78</v>
      </c>
      <c r="AW808" s="14" t="s">
        <v>31</v>
      </c>
      <c r="AX808" s="14" t="s">
        <v>69</v>
      </c>
      <c r="AY808" s="255" t="s">
        <v>193</v>
      </c>
    </row>
    <row r="809" s="15" customFormat="1">
      <c r="A809" s="15"/>
      <c r="B809" s="256"/>
      <c r="C809" s="257"/>
      <c r="D809" s="228" t="s">
        <v>206</v>
      </c>
      <c r="E809" s="258" t="s">
        <v>19</v>
      </c>
      <c r="F809" s="259" t="s">
        <v>218</v>
      </c>
      <c r="G809" s="257"/>
      <c r="H809" s="260">
        <v>534.24000000000001</v>
      </c>
      <c r="I809" s="261"/>
      <c r="J809" s="257"/>
      <c r="K809" s="257"/>
      <c r="L809" s="262"/>
      <c r="M809" s="263"/>
      <c r="N809" s="264"/>
      <c r="O809" s="264"/>
      <c r="P809" s="264"/>
      <c r="Q809" s="264"/>
      <c r="R809" s="264"/>
      <c r="S809" s="264"/>
      <c r="T809" s="265"/>
      <c r="U809" s="15"/>
      <c r="V809" s="15"/>
      <c r="W809" s="15"/>
      <c r="X809" s="15"/>
      <c r="Y809" s="15"/>
      <c r="Z809" s="15"/>
      <c r="AA809" s="15"/>
      <c r="AB809" s="15"/>
      <c r="AC809" s="15"/>
      <c r="AD809" s="15"/>
      <c r="AE809" s="15"/>
      <c r="AT809" s="266" t="s">
        <v>206</v>
      </c>
      <c r="AU809" s="266" t="s">
        <v>78</v>
      </c>
      <c r="AV809" s="15" t="s">
        <v>200</v>
      </c>
      <c r="AW809" s="15" t="s">
        <v>31</v>
      </c>
      <c r="AX809" s="15" t="s">
        <v>76</v>
      </c>
      <c r="AY809" s="266" t="s">
        <v>193</v>
      </c>
    </row>
    <row r="810" s="2" customFormat="1" ht="16.5" customHeight="1">
      <c r="A810" s="41"/>
      <c r="B810" s="42"/>
      <c r="C810" s="215" t="s">
        <v>739</v>
      </c>
      <c r="D810" s="215" t="s">
        <v>195</v>
      </c>
      <c r="E810" s="216" t="s">
        <v>3301</v>
      </c>
      <c r="F810" s="217" t="s">
        <v>3302</v>
      </c>
      <c r="G810" s="218" t="s">
        <v>258</v>
      </c>
      <c r="H810" s="219">
        <v>534.24000000000001</v>
      </c>
      <c r="I810" s="220"/>
      <c r="J810" s="221">
        <f>ROUND(I810*H810,2)</f>
        <v>0</v>
      </c>
      <c r="K810" s="217" t="s">
        <v>19</v>
      </c>
      <c r="L810" s="47"/>
      <c r="M810" s="222" t="s">
        <v>19</v>
      </c>
      <c r="N810" s="223" t="s">
        <v>40</v>
      </c>
      <c r="O810" s="87"/>
      <c r="P810" s="224">
        <f>O810*H810</f>
        <v>0</v>
      </c>
      <c r="Q810" s="224">
        <v>0</v>
      </c>
      <c r="R810" s="224">
        <f>Q810*H810</f>
        <v>0</v>
      </c>
      <c r="S810" s="224">
        <v>0</v>
      </c>
      <c r="T810" s="225">
        <f>S810*H810</f>
        <v>0</v>
      </c>
      <c r="U810" s="41"/>
      <c r="V810" s="41"/>
      <c r="W810" s="41"/>
      <c r="X810" s="41"/>
      <c r="Y810" s="41"/>
      <c r="Z810" s="41"/>
      <c r="AA810" s="41"/>
      <c r="AB810" s="41"/>
      <c r="AC810" s="41"/>
      <c r="AD810" s="41"/>
      <c r="AE810" s="41"/>
      <c r="AR810" s="226" t="s">
        <v>200</v>
      </c>
      <c r="AT810" s="226" t="s">
        <v>195</v>
      </c>
      <c r="AU810" s="226" t="s">
        <v>78</v>
      </c>
      <c r="AY810" s="20" t="s">
        <v>193</v>
      </c>
      <c r="BE810" s="227">
        <f>IF(N810="základní",J810,0)</f>
        <v>0</v>
      </c>
      <c r="BF810" s="227">
        <f>IF(N810="snížená",J810,0)</f>
        <v>0</v>
      </c>
      <c r="BG810" s="227">
        <f>IF(N810="zákl. přenesená",J810,0)</f>
        <v>0</v>
      </c>
      <c r="BH810" s="227">
        <f>IF(N810="sníž. přenesená",J810,0)</f>
        <v>0</v>
      </c>
      <c r="BI810" s="227">
        <f>IF(N810="nulová",J810,0)</f>
        <v>0</v>
      </c>
      <c r="BJ810" s="20" t="s">
        <v>76</v>
      </c>
      <c r="BK810" s="227">
        <f>ROUND(I810*H810,2)</f>
        <v>0</v>
      </c>
      <c r="BL810" s="20" t="s">
        <v>200</v>
      </c>
      <c r="BM810" s="226" t="s">
        <v>3303</v>
      </c>
    </row>
    <row r="811" s="2" customFormat="1">
      <c r="A811" s="41"/>
      <c r="B811" s="42"/>
      <c r="C811" s="43"/>
      <c r="D811" s="228" t="s">
        <v>202</v>
      </c>
      <c r="E811" s="43"/>
      <c r="F811" s="229" t="s">
        <v>3304</v>
      </c>
      <c r="G811" s="43"/>
      <c r="H811" s="43"/>
      <c r="I811" s="230"/>
      <c r="J811" s="43"/>
      <c r="K811" s="43"/>
      <c r="L811" s="47"/>
      <c r="M811" s="231"/>
      <c r="N811" s="232"/>
      <c r="O811" s="87"/>
      <c r="P811" s="87"/>
      <c r="Q811" s="87"/>
      <c r="R811" s="87"/>
      <c r="S811" s="87"/>
      <c r="T811" s="88"/>
      <c r="U811" s="41"/>
      <c r="V811" s="41"/>
      <c r="W811" s="41"/>
      <c r="X811" s="41"/>
      <c r="Y811" s="41"/>
      <c r="Z811" s="41"/>
      <c r="AA811" s="41"/>
      <c r="AB811" s="41"/>
      <c r="AC811" s="41"/>
      <c r="AD811" s="41"/>
      <c r="AE811" s="41"/>
      <c r="AT811" s="20" t="s">
        <v>202</v>
      </c>
      <c r="AU811" s="20" t="s">
        <v>78</v>
      </c>
    </row>
    <row r="812" s="2" customFormat="1" ht="16.5" customHeight="1">
      <c r="A812" s="41"/>
      <c r="B812" s="42"/>
      <c r="C812" s="215" t="s">
        <v>747</v>
      </c>
      <c r="D812" s="215" t="s">
        <v>195</v>
      </c>
      <c r="E812" s="216" t="s">
        <v>3305</v>
      </c>
      <c r="F812" s="217" t="s">
        <v>3306</v>
      </c>
      <c r="G812" s="218" t="s">
        <v>248</v>
      </c>
      <c r="H812" s="219">
        <v>17.300000000000001</v>
      </c>
      <c r="I812" s="220"/>
      <c r="J812" s="221">
        <f>ROUND(I812*H812,2)</f>
        <v>0</v>
      </c>
      <c r="K812" s="217" t="s">
        <v>199</v>
      </c>
      <c r="L812" s="47"/>
      <c r="M812" s="222" t="s">
        <v>19</v>
      </c>
      <c r="N812" s="223" t="s">
        <v>40</v>
      </c>
      <c r="O812" s="87"/>
      <c r="P812" s="224">
        <f>O812*H812</f>
        <v>0</v>
      </c>
      <c r="Q812" s="224">
        <v>1.0523719</v>
      </c>
      <c r="R812" s="224">
        <f>Q812*H812</f>
        <v>18.206033870000002</v>
      </c>
      <c r="S812" s="224">
        <v>0</v>
      </c>
      <c r="T812" s="225">
        <f>S812*H812</f>
        <v>0</v>
      </c>
      <c r="U812" s="41"/>
      <c r="V812" s="41"/>
      <c r="W812" s="41"/>
      <c r="X812" s="41"/>
      <c r="Y812" s="41"/>
      <c r="Z812" s="41"/>
      <c r="AA812" s="41"/>
      <c r="AB812" s="41"/>
      <c r="AC812" s="41"/>
      <c r="AD812" s="41"/>
      <c r="AE812" s="41"/>
      <c r="AR812" s="226" t="s">
        <v>200</v>
      </c>
      <c r="AT812" s="226" t="s">
        <v>195</v>
      </c>
      <c r="AU812" s="226" t="s">
        <v>78</v>
      </c>
      <c r="AY812" s="20" t="s">
        <v>193</v>
      </c>
      <c r="BE812" s="227">
        <f>IF(N812="základní",J812,0)</f>
        <v>0</v>
      </c>
      <c r="BF812" s="227">
        <f>IF(N812="snížená",J812,0)</f>
        <v>0</v>
      </c>
      <c r="BG812" s="227">
        <f>IF(N812="zákl. přenesená",J812,0)</f>
        <v>0</v>
      </c>
      <c r="BH812" s="227">
        <f>IF(N812="sníž. přenesená",J812,0)</f>
        <v>0</v>
      </c>
      <c r="BI812" s="227">
        <f>IF(N812="nulová",J812,0)</f>
        <v>0</v>
      </c>
      <c r="BJ812" s="20" t="s">
        <v>76</v>
      </c>
      <c r="BK812" s="227">
        <f>ROUND(I812*H812,2)</f>
        <v>0</v>
      </c>
      <c r="BL812" s="20" t="s">
        <v>200</v>
      </c>
      <c r="BM812" s="226" t="s">
        <v>3307</v>
      </c>
    </row>
    <row r="813" s="2" customFormat="1">
      <c r="A813" s="41"/>
      <c r="B813" s="42"/>
      <c r="C813" s="43"/>
      <c r="D813" s="228" t="s">
        <v>202</v>
      </c>
      <c r="E813" s="43"/>
      <c r="F813" s="229" t="s">
        <v>3308</v>
      </c>
      <c r="G813" s="43"/>
      <c r="H813" s="43"/>
      <c r="I813" s="230"/>
      <c r="J813" s="43"/>
      <c r="K813" s="43"/>
      <c r="L813" s="47"/>
      <c r="M813" s="231"/>
      <c r="N813" s="232"/>
      <c r="O813" s="87"/>
      <c r="P813" s="87"/>
      <c r="Q813" s="87"/>
      <c r="R813" s="87"/>
      <c r="S813" s="87"/>
      <c r="T813" s="88"/>
      <c r="U813" s="41"/>
      <c r="V813" s="41"/>
      <c r="W813" s="41"/>
      <c r="X813" s="41"/>
      <c r="Y813" s="41"/>
      <c r="Z813" s="41"/>
      <c r="AA813" s="41"/>
      <c r="AB813" s="41"/>
      <c r="AC813" s="41"/>
      <c r="AD813" s="41"/>
      <c r="AE813" s="41"/>
      <c r="AT813" s="20" t="s">
        <v>202</v>
      </c>
      <c r="AU813" s="20" t="s">
        <v>78</v>
      </c>
    </row>
    <row r="814" s="2" customFormat="1">
      <c r="A814" s="41"/>
      <c r="B814" s="42"/>
      <c r="C814" s="43"/>
      <c r="D814" s="233" t="s">
        <v>204</v>
      </c>
      <c r="E814" s="43"/>
      <c r="F814" s="234" t="s">
        <v>3309</v>
      </c>
      <c r="G814" s="43"/>
      <c r="H814" s="43"/>
      <c r="I814" s="230"/>
      <c r="J814" s="43"/>
      <c r="K814" s="43"/>
      <c r="L814" s="47"/>
      <c r="M814" s="231"/>
      <c r="N814" s="232"/>
      <c r="O814" s="87"/>
      <c r="P814" s="87"/>
      <c r="Q814" s="87"/>
      <c r="R814" s="87"/>
      <c r="S814" s="87"/>
      <c r="T814" s="88"/>
      <c r="U814" s="41"/>
      <c r="V814" s="41"/>
      <c r="W814" s="41"/>
      <c r="X814" s="41"/>
      <c r="Y814" s="41"/>
      <c r="Z814" s="41"/>
      <c r="AA814" s="41"/>
      <c r="AB814" s="41"/>
      <c r="AC814" s="41"/>
      <c r="AD814" s="41"/>
      <c r="AE814" s="41"/>
      <c r="AT814" s="20" t="s">
        <v>204</v>
      </c>
      <c r="AU814" s="20" t="s">
        <v>78</v>
      </c>
    </row>
    <row r="815" s="13" customFormat="1">
      <c r="A815" s="13"/>
      <c r="B815" s="235"/>
      <c r="C815" s="236"/>
      <c r="D815" s="228" t="s">
        <v>206</v>
      </c>
      <c r="E815" s="237" t="s">
        <v>19</v>
      </c>
      <c r="F815" s="238" t="s">
        <v>279</v>
      </c>
      <c r="G815" s="236"/>
      <c r="H815" s="237" t="s">
        <v>19</v>
      </c>
      <c r="I815" s="239"/>
      <c r="J815" s="236"/>
      <c r="K815" s="236"/>
      <c r="L815" s="240"/>
      <c r="M815" s="241"/>
      <c r="N815" s="242"/>
      <c r="O815" s="242"/>
      <c r="P815" s="242"/>
      <c r="Q815" s="242"/>
      <c r="R815" s="242"/>
      <c r="S815" s="242"/>
      <c r="T815" s="243"/>
      <c r="U815" s="13"/>
      <c r="V815" s="13"/>
      <c r="W815" s="13"/>
      <c r="X815" s="13"/>
      <c r="Y815" s="13"/>
      <c r="Z815" s="13"/>
      <c r="AA815" s="13"/>
      <c r="AB815" s="13"/>
      <c r="AC815" s="13"/>
      <c r="AD815" s="13"/>
      <c r="AE815" s="13"/>
      <c r="AT815" s="244" t="s">
        <v>206</v>
      </c>
      <c r="AU815" s="244" t="s">
        <v>78</v>
      </c>
      <c r="AV815" s="13" t="s">
        <v>76</v>
      </c>
      <c r="AW815" s="13" t="s">
        <v>31</v>
      </c>
      <c r="AX815" s="13" t="s">
        <v>69</v>
      </c>
      <c r="AY815" s="244" t="s">
        <v>193</v>
      </c>
    </row>
    <row r="816" s="13" customFormat="1">
      <c r="A816" s="13"/>
      <c r="B816" s="235"/>
      <c r="C816" s="236"/>
      <c r="D816" s="228" t="s">
        <v>206</v>
      </c>
      <c r="E816" s="237" t="s">
        <v>19</v>
      </c>
      <c r="F816" s="238" t="s">
        <v>2848</v>
      </c>
      <c r="G816" s="236"/>
      <c r="H816" s="237" t="s">
        <v>19</v>
      </c>
      <c r="I816" s="239"/>
      <c r="J816" s="236"/>
      <c r="K816" s="236"/>
      <c r="L816" s="240"/>
      <c r="M816" s="241"/>
      <c r="N816" s="242"/>
      <c r="O816" s="242"/>
      <c r="P816" s="242"/>
      <c r="Q816" s="242"/>
      <c r="R816" s="242"/>
      <c r="S816" s="242"/>
      <c r="T816" s="243"/>
      <c r="U816" s="13"/>
      <c r="V816" s="13"/>
      <c r="W816" s="13"/>
      <c r="X816" s="13"/>
      <c r="Y816" s="13"/>
      <c r="Z816" s="13"/>
      <c r="AA816" s="13"/>
      <c r="AB816" s="13"/>
      <c r="AC816" s="13"/>
      <c r="AD816" s="13"/>
      <c r="AE816" s="13"/>
      <c r="AT816" s="244" t="s">
        <v>206</v>
      </c>
      <c r="AU816" s="244" t="s">
        <v>78</v>
      </c>
      <c r="AV816" s="13" t="s">
        <v>76</v>
      </c>
      <c r="AW816" s="13" t="s">
        <v>31</v>
      </c>
      <c r="AX816" s="13" t="s">
        <v>69</v>
      </c>
      <c r="AY816" s="244" t="s">
        <v>193</v>
      </c>
    </row>
    <row r="817" s="14" customFormat="1">
      <c r="A817" s="14"/>
      <c r="B817" s="245"/>
      <c r="C817" s="246"/>
      <c r="D817" s="228" t="s">
        <v>206</v>
      </c>
      <c r="E817" s="247" t="s">
        <v>19</v>
      </c>
      <c r="F817" s="248" t="s">
        <v>3310</v>
      </c>
      <c r="G817" s="246"/>
      <c r="H817" s="249">
        <v>17.300000000000001</v>
      </c>
      <c r="I817" s="250"/>
      <c r="J817" s="246"/>
      <c r="K817" s="246"/>
      <c r="L817" s="251"/>
      <c r="M817" s="252"/>
      <c r="N817" s="253"/>
      <c r="O817" s="253"/>
      <c r="P817" s="253"/>
      <c r="Q817" s="253"/>
      <c r="R817" s="253"/>
      <c r="S817" s="253"/>
      <c r="T817" s="254"/>
      <c r="U817" s="14"/>
      <c r="V817" s="14"/>
      <c r="W817" s="14"/>
      <c r="X817" s="14"/>
      <c r="Y817" s="14"/>
      <c r="Z817" s="14"/>
      <c r="AA817" s="14"/>
      <c r="AB817" s="14"/>
      <c r="AC817" s="14"/>
      <c r="AD817" s="14"/>
      <c r="AE817" s="14"/>
      <c r="AT817" s="255" t="s">
        <v>206</v>
      </c>
      <c r="AU817" s="255" t="s">
        <v>78</v>
      </c>
      <c r="AV817" s="14" t="s">
        <v>78</v>
      </c>
      <c r="AW817" s="14" t="s">
        <v>31</v>
      </c>
      <c r="AX817" s="14" t="s">
        <v>76</v>
      </c>
      <c r="AY817" s="255" t="s">
        <v>193</v>
      </c>
    </row>
    <row r="818" s="2" customFormat="1" ht="16.5" customHeight="1">
      <c r="A818" s="41"/>
      <c r="B818" s="42"/>
      <c r="C818" s="215" t="s">
        <v>758</v>
      </c>
      <c r="D818" s="215" t="s">
        <v>195</v>
      </c>
      <c r="E818" s="216" t="s">
        <v>1776</v>
      </c>
      <c r="F818" s="217" t="s">
        <v>1777</v>
      </c>
      <c r="G818" s="218" t="s">
        <v>258</v>
      </c>
      <c r="H818" s="219">
        <v>336.14400000000001</v>
      </c>
      <c r="I818" s="220"/>
      <c r="J818" s="221">
        <f>ROUND(I818*H818,2)</f>
        <v>0</v>
      </c>
      <c r="K818" s="217" t="s">
        <v>199</v>
      </c>
      <c r="L818" s="47"/>
      <c r="M818" s="222" t="s">
        <v>19</v>
      </c>
      <c r="N818" s="223" t="s">
        <v>40</v>
      </c>
      <c r="O818" s="87"/>
      <c r="P818" s="224">
        <f>O818*H818</f>
        <v>0</v>
      </c>
      <c r="Q818" s="224">
        <v>0.094480999999999996</v>
      </c>
      <c r="R818" s="224">
        <f>Q818*H818</f>
        <v>31.759221264000001</v>
      </c>
      <c r="S818" s="224">
        <v>0</v>
      </c>
      <c r="T818" s="225">
        <f>S818*H818</f>
        <v>0</v>
      </c>
      <c r="U818" s="41"/>
      <c r="V818" s="41"/>
      <c r="W818" s="41"/>
      <c r="X818" s="41"/>
      <c r="Y818" s="41"/>
      <c r="Z818" s="41"/>
      <c r="AA818" s="41"/>
      <c r="AB818" s="41"/>
      <c r="AC818" s="41"/>
      <c r="AD818" s="41"/>
      <c r="AE818" s="41"/>
      <c r="AR818" s="226" t="s">
        <v>200</v>
      </c>
      <c r="AT818" s="226" t="s">
        <v>195</v>
      </c>
      <c r="AU818" s="226" t="s">
        <v>78</v>
      </c>
      <c r="AY818" s="20" t="s">
        <v>193</v>
      </c>
      <c r="BE818" s="227">
        <f>IF(N818="základní",J818,0)</f>
        <v>0</v>
      </c>
      <c r="BF818" s="227">
        <f>IF(N818="snížená",J818,0)</f>
        <v>0</v>
      </c>
      <c r="BG818" s="227">
        <f>IF(N818="zákl. přenesená",J818,0)</f>
        <v>0</v>
      </c>
      <c r="BH818" s="227">
        <f>IF(N818="sníž. přenesená",J818,0)</f>
        <v>0</v>
      </c>
      <c r="BI818" s="227">
        <f>IF(N818="nulová",J818,0)</f>
        <v>0</v>
      </c>
      <c r="BJ818" s="20" t="s">
        <v>76</v>
      </c>
      <c r="BK818" s="227">
        <f>ROUND(I818*H818,2)</f>
        <v>0</v>
      </c>
      <c r="BL818" s="20" t="s">
        <v>200</v>
      </c>
      <c r="BM818" s="226" t="s">
        <v>3311</v>
      </c>
    </row>
    <row r="819" s="2" customFormat="1">
      <c r="A819" s="41"/>
      <c r="B819" s="42"/>
      <c r="C819" s="43"/>
      <c r="D819" s="228" t="s">
        <v>202</v>
      </c>
      <c r="E819" s="43"/>
      <c r="F819" s="229" t="s">
        <v>1779</v>
      </c>
      <c r="G819" s="43"/>
      <c r="H819" s="43"/>
      <c r="I819" s="230"/>
      <c r="J819" s="43"/>
      <c r="K819" s="43"/>
      <c r="L819" s="47"/>
      <c r="M819" s="231"/>
      <c r="N819" s="232"/>
      <c r="O819" s="87"/>
      <c r="P819" s="87"/>
      <c r="Q819" s="87"/>
      <c r="R819" s="87"/>
      <c r="S819" s="87"/>
      <c r="T819" s="88"/>
      <c r="U819" s="41"/>
      <c r="V819" s="41"/>
      <c r="W819" s="41"/>
      <c r="X819" s="41"/>
      <c r="Y819" s="41"/>
      <c r="Z819" s="41"/>
      <c r="AA819" s="41"/>
      <c r="AB819" s="41"/>
      <c r="AC819" s="41"/>
      <c r="AD819" s="41"/>
      <c r="AE819" s="41"/>
      <c r="AT819" s="20" t="s">
        <v>202</v>
      </c>
      <c r="AU819" s="20" t="s">
        <v>78</v>
      </c>
    </row>
    <row r="820" s="2" customFormat="1">
      <c r="A820" s="41"/>
      <c r="B820" s="42"/>
      <c r="C820" s="43"/>
      <c r="D820" s="233" t="s">
        <v>204</v>
      </c>
      <c r="E820" s="43"/>
      <c r="F820" s="234" t="s">
        <v>1780</v>
      </c>
      <c r="G820" s="43"/>
      <c r="H820" s="43"/>
      <c r="I820" s="230"/>
      <c r="J820" s="43"/>
      <c r="K820" s="43"/>
      <c r="L820" s="47"/>
      <c r="M820" s="231"/>
      <c r="N820" s="232"/>
      <c r="O820" s="87"/>
      <c r="P820" s="87"/>
      <c r="Q820" s="87"/>
      <c r="R820" s="87"/>
      <c r="S820" s="87"/>
      <c r="T820" s="88"/>
      <c r="U820" s="41"/>
      <c r="V820" s="41"/>
      <c r="W820" s="41"/>
      <c r="X820" s="41"/>
      <c r="Y820" s="41"/>
      <c r="Z820" s="41"/>
      <c r="AA820" s="41"/>
      <c r="AB820" s="41"/>
      <c r="AC820" s="41"/>
      <c r="AD820" s="41"/>
      <c r="AE820" s="41"/>
      <c r="AT820" s="20" t="s">
        <v>204</v>
      </c>
      <c r="AU820" s="20" t="s">
        <v>78</v>
      </c>
    </row>
    <row r="821" s="13" customFormat="1">
      <c r="A821" s="13"/>
      <c r="B821" s="235"/>
      <c r="C821" s="236"/>
      <c r="D821" s="228" t="s">
        <v>206</v>
      </c>
      <c r="E821" s="237" t="s">
        <v>19</v>
      </c>
      <c r="F821" s="238" t="s">
        <v>279</v>
      </c>
      <c r="G821" s="236"/>
      <c r="H821" s="237" t="s">
        <v>19</v>
      </c>
      <c r="I821" s="239"/>
      <c r="J821" s="236"/>
      <c r="K821" s="236"/>
      <c r="L821" s="240"/>
      <c r="M821" s="241"/>
      <c r="N821" s="242"/>
      <c r="O821" s="242"/>
      <c r="P821" s="242"/>
      <c r="Q821" s="242"/>
      <c r="R821" s="242"/>
      <c r="S821" s="242"/>
      <c r="T821" s="243"/>
      <c r="U821" s="13"/>
      <c r="V821" s="13"/>
      <c r="W821" s="13"/>
      <c r="X821" s="13"/>
      <c r="Y821" s="13"/>
      <c r="Z821" s="13"/>
      <c r="AA821" s="13"/>
      <c r="AB821" s="13"/>
      <c r="AC821" s="13"/>
      <c r="AD821" s="13"/>
      <c r="AE821" s="13"/>
      <c r="AT821" s="244" t="s">
        <v>206</v>
      </c>
      <c r="AU821" s="244" t="s">
        <v>78</v>
      </c>
      <c r="AV821" s="13" t="s">
        <v>76</v>
      </c>
      <c r="AW821" s="13" t="s">
        <v>31</v>
      </c>
      <c r="AX821" s="13" t="s">
        <v>69</v>
      </c>
      <c r="AY821" s="244" t="s">
        <v>193</v>
      </c>
    </row>
    <row r="822" s="13" customFormat="1">
      <c r="A822" s="13"/>
      <c r="B822" s="235"/>
      <c r="C822" s="236"/>
      <c r="D822" s="228" t="s">
        <v>206</v>
      </c>
      <c r="E822" s="237" t="s">
        <v>19</v>
      </c>
      <c r="F822" s="238" t="s">
        <v>1713</v>
      </c>
      <c r="G822" s="236"/>
      <c r="H822" s="237" t="s">
        <v>19</v>
      </c>
      <c r="I822" s="239"/>
      <c r="J822" s="236"/>
      <c r="K822" s="236"/>
      <c r="L822" s="240"/>
      <c r="M822" s="241"/>
      <c r="N822" s="242"/>
      <c r="O822" s="242"/>
      <c r="P822" s="242"/>
      <c r="Q822" s="242"/>
      <c r="R822" s="242"/>
      <c r="S822" s="242"/>
      <c r="T822" s="243"/>
      <c r="U822" s="13"/>
      <c r="V822" s="13"/>
      <c r="W822" s="13"/>
      <c r="X822" s="13"/>
      <c r="Y822" s="13"/>
      <c r="Z822" s="13"/>
      <c r="AA822" s="13"/>
      <c r="AB822" s="13"/>
      <c r="AC822" s="13"/>
      <c r="AD822" s="13"/>
      <c r="AE822" s="13"/>
      <c r="AT822" s="244" t="s">
        <v>206</v>
      </c>
      <c r="AU822" s="244" t="s">
        <v>78</v>
      </c>
      <c r="AV822" s="13" t="s">
        <v>76</v>
      </c>
      <c r="AW822" s="13" t="s">
        <v>31</v>
      </c>
      <c r="AX822" s="13" t="s">
        <v>69</v>
      </c>
      <c r="AY822" s="244" t="s">
        <v>193</v>
      </c>
    </row>
    <row r="823" s="13" customFormat="1">
      <c r="A823" s="13"/>
      <c r="B823" s="235"/>
      <c r="C823" s="236"/>
      <c r="D823" s="228" t="s">
        <v>206</v>
      </c>
      <c r="E823" s="237" t="s">
        <v>19</v>
      </c>
      <c r="F823" s="238" t="s">
        <v>3312</v>
      </c>
      <c r="G823" s="236"/>
      <c r="H823" s="237" t="s">
        <v>19</v>
      </c>
      <c r="I823" s="239"/>
      <c r="J823" s="236"/>
      <c r="K823" s="236"/>
      <c r="L823" s="240"/>
      <c r="M823" s="241"/>
      <c r="N823" s="242"/>
      <c r="O823" s="242"/>
      <c r="P823" s="242"/>
      <c r="Q823" s="242"/>
      <c r="R823" s="242"/>
      <c r="S823" s="242"/>
      <c r="T823" s="243"/>
      <c r="U823" s="13"/>
      <c r="V823" s="13"/>
      <c r="W823" s="13"/>
      <c r="X823" s="13"/>
      <c r="Y823" s="13"/>
      <c r="Z823" s="13"/>
      <c r="AA823" s="13"/>
      <c r="AB823" s="13"/>
      <c r="AC823" s="13"/>
      <c r="AD823" s="13"/>
      <c r="AE823" s="13"/>
      <c r="AT823" s="244" t="s">
        <v>206</v>
      </c>
      <c r="AU823" s="244" t="s">
        <v>78</v>
      </c>
      <c r="AV823" s="13" t="s">
        <v>76</v>
      </c>
      <c r="AW823" s="13" t="s">
        <v>31</v>
      </c>
      <c r="AX823" s="13" t="s">
        <v>69</v>
      </c>
      <c r="AY823" s="244" t="s">
        <v>193</v>
      </c>
    </row>
    <row r="824" s="14" customFormat="1">
      <c r="A824" s="14"/>
      <c r="B824" s="245"/>
      <c r="C824" s="246"/>
      <c r="D824" s="228" t="s">
        <v>206</v>
      </c>
      <c r="E824" s="247" t="s">
        <v>19</v>
      </c>
      <c r="F824" s="248" t="s">
        <v>3313</v>
      </c>
      <c r="G824" s="246"/>
      <c r="H824" s="249">
        <v>12.699999999999999</v>
      </c>
      <c r="I824" s="250"/>
      <c r="J824" s="246"/>
      <c r="K824" s="246"/>
      <c r="L824" s="251"/>
      <c r="M824" s="252"/>
      <c r="N824" s="253"/>
      <c r="O824" s="253"/>
      <c r="P824" s="253"/>
      <c r="Q824" s="253"/>
      <c r="R824" s="253"/>
      <c r="S824" s="253"/>
      <c r="T824" s="254"/>
      <c r="U824" s="14"/>
      <c r="V824" s="14"/>
      <c r="W824" s="14"/>
      <c r="X824" s="14"/>
      <c r="Y824" s="14"/>
      <c r="Z824" s="14"/>
      <c r="AA824" s="14"/>
      <c r="AB824" s="14"/>
      <c r="AC824" s="14"/>
      <c r="AD824" s="14"/>
      <c r="AE824" s="14"/>
      <c r="AT824" s="255" t="s">
        <v>206</v>
      </c>
      <c r="AU824" s="255" t="s">
        <v>78</v>
      </c>
      <c r="AV824" s="14" t="s">
        <v>78</v>
      </c>
      <c r="AW824" s="14" t="s">
        <v>31</v>
      </c>
      <c r="AX824" s="14" t="s">
        <v>69</v>
      </c>
      <c r="AY824" s="255" t="s">
        <v>193</v>
      </c>
    </row>
    <row r="825" s="13" customFormat="1">
      <c r="A825" s="13"/>
      <c r="B825" s="235"/>
      <c r="C825" s="236"/>
      <c r="D825" s="228" t="s">
        <v>206</v>
      </c>
      <c r="E825" s="237" t="s">
        <v>19</v>
      </c>
      <c r="F825" s="238" t="s">
        <v>3314</v>
      </c>
      <c r="G825" s="236"/>
      <c r="H825" s="237" t="s">
        <v>19</v>
      </c>
      <c r="I825" s="239"/>
      <c r="J825" s="236"/>
      <c r="K825" s="236"/>
      <c r="L825" s="240"/>
      <c r="M825" s="241"/>
      <c r="N825" s="242"/>
      <c r="O825" s="242"/>
      <c r="P825" s="242"/>
      <c r="Q825" s="242"/>
      <c r="R825" s="242"/>
      <c r="S825" s="242"/>
      <c r="T825" s="243"/>
      <c r="U825" s="13"/>
      <c r="V825" s="13"/>
      <c r="W825" s="13"/>
      <c r="X825" s="13"/>
      <c r="Y825" s="13"/>
      <c r="Z825" s="13"/>
      <c r="AA825" s="13"/>
      <c r="AB825" s="13"/>
      <c r="AC825" s="13"/>
      <c r="AD825" s="13"/>
      <c r="AE825" s="13"/>
      <c r="AT825" s="244" t="s">
        <v>206</v>
      </c>
      <c r="AU825" s="244" t="s">
        <v>78</v>
      </c>
      <c r="AV825" s="13" t="s">
        <v>76</v>
      </c>
      <c r="AW825" s="13" t="s">
        <v>31</v>
      </c>
      <c r="AX825" s="13" t="s">
        <v>69</v>
      </c>
      <c r="AY825" s="244" t="s">
        <v>193</v>
      </c>
    </row>
    <row r="826" s="14" customFormat="1">
      <c r="A826" s="14"/>
      <c r="B826" s="245"/>
      <c r="C826" s="246"/>
      <c r="D826" s="228" t="s">
        <v>206</v>
      </c>
      <c r="E826" s="247" t="s">
        <v>19</v>
      </c>
      <c r="F826" s="248" t="s">
        <v>3315</v>
      </c>
      <c r="G826" s="246"/>
      <c r="H826" s="249">
        <v>8.4730000000000008</v>
      </c>
      <c r="I826" s="250"/>
      <c r="J826" s="246"/>
      <c r="K826" s="246"/>
      <c r="L826" s="251"/>
      <c r="M826" s="252"/>
      <c r="N826" s="253"/>
      <c r="O826" s="253"/>
      <c r="P826" s="253"/>
      <c r="Q826" s="253"/>
      <c r="R826" s="253"/>
      <c r="S826" s="253"/>
      <c r="T826" s="254"/>
      <c r="U826" s="14"/>
      <c r="V826" s="14"/>
      <c r="W826" s="14"/>
      <c r="X826" s="14"/>
      <c r="Y826" s="14"/>
      <c r="Z826" s="14"/>
      <c r="AA826" s="14"/>
      <c r="AB826" s="14"/>
      <c r="AC826" s="14"/>
      <c r="AD826" s="14"/>
      <c r="AE826" s="14"/>
      <c r="AT826" s="255" t="s">
        <v>206</v>
      </c>
      <c r="AU826" s="255" t="s">
        <v>78</v>
      </c>
      <c r="AV826" s="14" t="s">
        <v>78</v>
      </c>
      <c r="AW826" s="14" t="s">
        <v>31</v>
      </c>
      <c r="AX826" s="14" t="s">
        <v>69</v>
      </c>
      <c r="AY826" s="255" t="s">
        <v>193</v>
      </c>
    </row>
    <row r="827" s="13" customFormat="1">
      <c r="A827" s="13"/>
      <c r="B827" s="235"/>
      <c r="C827" s="236"/>
      <c r="D827" s="228" t="s">
        <v>206</v>
      </c>
      <c r="E827" s="237" t="s">
        <v>19</v>
      </c>
      <c r="F827" s="238" t="s">
        <v>3316</v>
      </c>
      <c r="G827" s="236"/>
      <c r="H827" s="237" t="s">
        <v>19</v>
      </c>
      <c r="I827" s="239"/>
      <c r="J827" s="236"/>
      <c r="K827" s="236"/>
      <c r="L827" s="240"/>
      <c r="M827" s="241"/>
      <c r="N827" s="242"/>
      <c r="O827" s="242"/>
      <c r="P827" s="242"/>
      <c r="Q827" s="242"/>
      <c r="R827" s="242"/>
      <c r="S827" s="242"/>
      <c r="T827" s="243"/>
      <c r="U827" s="13"/>
      <c r="V827" s="13"/>
      <c r="W827" s="13"/>
      <c r="X827" s="13"/>
      <c r="Y827" s="13"/>
      <c r="Z827" s="13"/>
      <c r="AA827" s="13"/>
      <c r="AB827" s="13"/>
      <c r="AC827" s="13"/>
      <c r="AD827" s="13"/>
      <c r="AE827" s="13"/>
      <c r="AT827" s="244" t="s">
        <v>206</v>
      </c>
      <c r="AU827" s="244" t="s">
        <v>78</v>
      </c>
      <c r="AV827" s="13" t="s">
        <v>76</v>
      </c>
      <c r="AW827" s="13" t="s">
        <v>31</v>
      </c>
      <c r="AX827" s="13" t="s">
        <v>69</v>
      </c>
      <c r="AY827" s="244" t="s">
        <v>193</v>
      </c>
    </row>
    <row r="828" s="14" customFormat="1">
      <c r="A828" s="14"/>
      <c r="B828" s="245"/>
      <c r="C828" s="246"/>
      <c r="D828" s="228" t="s">
        <v>206</v>
      </c>
      <c r="E828" s="247" t="s">
        <v>19</v>
      </c>
      <c r="F828" s="248" t="s">
        <v>3315</v>
      </c>
      <c r="G828" s="246"/>
      <c r="H828" s="249">
        <v>8.4730000000000008</v>
      </c>
      <c r="I828" s="250"/>
      <c r="J828" s="246"/>
      <c r="K828" s="246"/>
      <c r="L828" s="251"/>
      <c r="M828" s="252"/>
      <c r="N828" s="253"/>
      <c r="O828" s="253"/>
      <c r="P828" s="253"/>
      <c r="Q828" s="253"/>
      <c r="R828" s="253"/>
      <c r="S828" s="253"/>
      <c r="T828" s="254"/>
      <c r="U828" s="14"/>
      <c r="V828" s="14"/>
      <c r="W828" s="14"/>
      <c r="X828" s="14"/>
      <c r="Y828" s="14"/>
      <c r="Z828" s="14"/>
      <c r="AA828" s="14"/>
      <c r="AB828" s="14"/>
      <c r="AC828" s="14"/>
      <c r="AD828" s="14"/>
      <c r="AE828" s="14"/>
      <c r="AT828" s="255" t="s">
        <v>206</v>
      </c>
      <c r="AU828" s="255" t="s">
        <v>78</v>
      </c>
      <c r="AV828" s="14" t="s">
        <v>78</v>
      </c>
      <c r="AW828" s="14" t="s">
        <v>31</v>
      </c>
      <c r="AX828" s="14" t="s">
        <v>69</v>
      </c>
      <c r="AY828" s="255" t="s">
        <v>193</v>
      </c>
    </row>
    <row r="829" s="13" customFormat="1">
      <c r="A829" s="13"/>
      <c r="B829" s="235"/>
      <c r="C829" s="236"/>
      <c r="D829" s="228" t="s">
        <v>206</v>
      </c>
      <c r="E829" s="237" t="s">
        <v>19</v>
      </c>
      <c r="F829" s="238" t="s">
        <v>3317</v>
      </c>
      <c r="G829" s="236"/>
      <c r="H829" s="237" t="s">
        <v>19</v>
      </c>
      <c r="I829" s="239"/>
      <c r="J829" s="236"/>
      <c r="K829" s="236"/>
      <c r="L829" s="240"/>
      <c r="M829" s="241"/>
      <c r="N829" s="242"/>
      <c r="O829" s="242"/>
      <c r="P829" s="242"/>
      <c r="Q829" s="242"/>
      <c r="R829" s="242"/>
      <c r="S829" s="242"/>
      <c r="T829" s="243"/>
      <c r="U829" s="13"/>
      <c r="V829" s="13"/>
      <c r="W829" s="13"/>
      <c r="X829" s="13"/>
      <c r="Y829" s="13"/>
      <c r="Z829" s="13"/>
      <c r="AA829" s="13"/>
      <c r="AB829" s="13"/>
      <c r="AC829" s="13"/>
      <c r="AD829" s="13"/>
      <c r="AE829" s="13"/>
      <c r="AT829" s="244" t="s">
        <v>206</v>
      </c>
      <c r="AU829" s="244" t="s">
        <v>78</v>
      </c>
      <c r="AV829" s="13" t="s">
        <v>76</v>
      </c>
      <c r="AW829" s="13" t="s">
        <v>31</v>
      </c>
      <c r="AX829" s="13" t="s">
        <v>69</v>
      </c>
      <c r="AY829" s="244" t="s">
        <v>193</v>
      </c>
    </row>
    <row r="830" s="14" customFormat="1">
      <c r="A830" s="14"/>
      <c r="B830" s="245"/>
      <c r="C830" s="246"/>
      <c r="D830" s="228" t="s">
        <v>206</v>
      </c>
      <c r="E830" s="247" t="s">
        <v>19</v>
      </c>
      <c r="F830" s="248" t="s">
        <v>3318</v>
      </c>
      <c r="G830" s="246"/>
      <c r="H830" s="249">
        <v>10.313000000000001</v>
      </c>
      <c r="I830" s="250"/>
      <c r="J830" s="246"/>
      <c r="K830" s="246"/>
      <c r="L830" s="251"/>
      <c r="M830" s="252"/>
      <c r="N830" s="253"/>
      <c r="O830" s="253"/>
      <c r="P830" s="253"/>
      <c r="Q830" s="253"/>
      <c r="R830" s="253"/>
      <c r="S830" s="253"/>
      <c r="T830" s="254"/>
      <c r="U830" s="14"/>
      <c r="V830" s="14"/>
      <c r="W830" s="14"/>
      <c r="X830" s="14"/>
      <c r="Y830" s="14"/>
      <c r="Z830" s="14"/>
      <c r="AA830" s="14"/>
      <c r="AB830" s="14"/>
      <c r="AC830" s="14"/>
      <c r="AD830" s="14"/>
      <c r="AE830" s="14"/>
      <c r="AT830" s="255" t="s">
        <v>206</v>
      </c>
      <c r="AU830" s="255" t="s">
        <v>78</v>
      </c>
      <c r="AV830" s="14" t="s">
        <v>78</v>
      </c>
      <c r="AW830" s="14" t="s">
        <v>31</v>
      </c>
      <c r="AX830" s="14" t="s">
        <v>69</v>
      </c>
      <c r="AY830" s="255" t="s">
        <v>193</v>
      </c>
    </row>
    <row r="831" s="13" customFormat="1">
      <c r="A831" s="13"/>
      <c r="B831" s="235"/>
      <c r="C831" s="236"/>
      <c r="D831" s="228" t="s">
        <v>206</v>
      </c>
      <c r="E831" s="237" t="s">
        <v>19</v>
      </c>
      <c r="F831" s="238" t="s">
        <v>3319</v>
      </c>
      <c r="G831" s="236"/>
      <c r="H831" s="237" t="s">
        <v>19</v>
      </c>
      <c r="I831" s="239"/>
      <c r="J831" s="236"/>
      <c r="K831" s="236"/>
      <c r="L831" s="240"/>
      <c r="M831" s="241"/>
      <c r="N831" s="242"/>
      <c r="O831" s="242"/>
      <c r="P831" s="242"/>
      <c r="Q831" s="242"/>
      <c r="R831" s="242"/>
      <c r="S831" s="242"/>
      <c r="T831" s="243"/>
      <c r="U831" s="13"/>
      <c r="V831" s="13"/>
      <c r="W831" s="13"/>
      <c r="X831" s="13"/>
      <c r="Y831" s="13"/>
      <c r="Z831" s="13"/>
      <c r="AA831" s="13"/>
      <c r="AB831" s="13"/>
      <c r="AC831" s="13"/>
      <c r="AD831" s="13"/>
      <c r="AE831" s="13"/>
      <c r="AT831" s="244" t="s">
        <v>206</v>
      </c>
      <c r="AU831" s="244" t="s">
        <v>78</v>
      </c>
      <c r="AV831" s="13" t="s">
        <v>76</v>
      </c>
      <c r="AW831" s="13" t="s">
        <v>31</v>
      </c>
      <c r="AX831" s="13" t="s">
        <v>69</v>
      </c>
      <c r="AY831" s="244" t="s">
        <v>193</v>
      </c>
    </row>
    <row r="832" s="14" customFormat="1">
      <c r="A832" s="14"/>
      <c r="B832" s="245"/>
      <c r="C832" s="246"/>
      <c r="D832" s="228" t="s">
        <v>206</v>
      </c>
      <c r="E832" s="247" t="s">
        <v>19</v>
      </c>
      <c r="F832" s="248" t="s">
        <v>3320</v>
      </c>
      <c r="G832" s="246"/>
      <c r="H832" s="249">
        <v>22.305</v>
      </c>
      <c r="I832" s="250"/>
      <c r="J832" s="246"/>
      <c r="K832" s="246"/>
      <c r="L832" s="251"/>
      <c r="M832" s="252"/>
      <c r="N832" s="253"/>
      <c r="O832" s="253"/>
      <c r="P832" s="253"/>
      <c r="Q832" s="253"/>
      <c r="R832" s="253"/>
      <c r="S832" s="253"/>
      <c r="T832" s="254"/>
      <c r="U832" s="14"/>
      <c r="V832" s="14"/>
      <c r="W832" s="14"/>
      <c r="X832" s="14"/>
      <c r="Y832" s="14"/>
      <c r="Z832" s="14"/>
      <c r="AA832" s="14"/>
      <c r="AB832" s="14"/>
      <c r="AC832" s="14"/>
      <c r="AD832" s="14"/>
      <c r="AE832" s="14"/>
      <c r="AT832" s="255" t="s">
        <v>206</v>
      </c>
      <c r="AU832" s="255" t="s">
        <v>78</v>
      </c>
      <c r="AV832" s="14" t="s">
        <v>78</v>
      </c>
      <c r="AW832" s="14" t="s">
        <v>31</v>
      </c>
      <c r="AX832" s="14" t="s">
        <v>69</v>
      </c>
      <c r="AY832" s="255" t="s">
        <v>193</v>
      </c>
    </row>
    <row r="833" s="13" customFormat="1">
      <c r="A833" s="13"/>
      <c r="B833" s="235"/>
      <c r="C833" s="236"/>
      <c r="D833" s="228" t="s">
        <v>206</v>
      </c>
      <c r="E833" s="237" t="s">
        <v>19</v>
      </c>
      <c r="F833" s="238" t="s">
        <v>3321</v>
      </c>
      <c r="G833" s="236"/>
      <c r="H833" s="237" t="s">
        <v>19</v>
      </c>
      <c r="I833" s="239"/>
      <c r="J833" s="236"/>
      <c r="K833" s="236"/>
      <c r="L833" s="240"/>
      <c r="M833" s="241"/>
      <c r="N833" s="242"/>
      <c r="O833" s="242"/>
      <c r="P833" s="242"/>
      <c r="Q833" s="242"/>
      <c r="R833" s="242"/>
      <c r="S833" s="242"/>
      <c r="T833" s="243"/>
      <c r="U833" s="13"/>
      <c r="V833" s="13"/>
      <c r="W833" s="13"/>
      <c r="X833" s="13"/>
      <c r="Y833" s="13"/>
      <c r="Z833" s="13"/>
      <c r="AA833" s="13"/>
      <c r="AB833" s="13"/>
      <c r="AC833" s="13"/>
      <c r="AD833" s="13"/>
      <c r="AE833" s="13"/>
      <c r="AT833" s="244" t="s">
        <v>206</v>
      </c>
      <c r="AU833" s="244" t="s">
        <v>78</v>
      </c>
      <c r="AV833" s="13" t="s">
        <v>76</v>
      </c>
      <c r="AW833" s="13" t="s">
        <v>31</v>
      </c>
      <c r="AX833" s="13" t="s">
        <v>69</v>
      </c>
      <c r="AY833" s="244" t="s">
        <v>193</v>
      </c>
    </row>
    <row r="834" s="14" customFormat="1">
      <c r="A834" s="14"/>
      <c r="B834" s="245"/>
      <c r="C834" s="246"/>
      <c r="D834" s="228" t="s">
        <v>206</v>
      </c>
      <c r="E834" s="247" t="s">
        <v>19</v>
      </c>
      <c r="F834" s="248" t="s">
        <v>3322</v>
      </c>
      <c r="G834" s="246"/>
      <c r="H834" s="249">
        <v>5.625</v>
      </c>
      <c r="I834" s="250"/>
      <c r="J834" s="246"/>
      <c r="K834" s="246"/>
      <c r="L834" s="251"/>
      <c r="M834" s="252"/>
      <c r="N834" s="253"/>
      <c r="O834" s="253"/>
      <c r="P834" s="253"/>
      <c r="Q834" s="253"/>
      <c r="R834" s="253"/>
      <c r="S834" s="253"/>
      <c r="T834" s="254"/>
      <c r="U834" s="14"/>
      <c r="V834" s="14"/>
      <c r="W834" s="14"/>
      <c r="X834" s="14"/>
      <c r="Y834" s="14"/>
      <c r="Z834" s="14"/>
      <c r="AA834" s="14"/>
      <c r="AB834" s="14"/>
      <c r="AC834" s="14"/>
      <c r="AD834" s="14"/>
      <c r="AE834" s="14"/>
      <c r="AT834" s="255" t="s">
        <v>206</v>
      </c>
      <c r="AU834" s="255" t="s">
        <v>78</v>
      </c>
      <c r="AV834" s="14" t="s">
        <v>78</v>
      </c>
      <c r="AW834" s="14" t="s">
        <v>31</v>
      </c>
      <c r="AX834" s="14" t="s">
        <v>69</v>
      </c>
      <c r="AY834" s="255" t="s">
        <v>193</v>
      </c>
    </row>
    <row r="835" s="13" customFormat="1">
      <c r="A835" s="13"/>
      <c r="B835" s="235"/>
      <c r="C835" s="236"/>
      <c r="D835" s="228" t="s">
        <v>206</v>
      </c>
      <c r="E835" s="237" t="s">
        <v>19</v>
      </c>
      <c r="F835" s="238" t="s">
        <v>3323</v>
      </c>
      <c r="G835" s="236"/>
      <c r="H835" s="237" t="s">
        <v>19</v>
      </c>
      <c r="I835" s="239"/>
      <c r="J835" s="236"/>
      <c r="K835" s="236"/>
      <c r="L835" s="240"/>
      <c r="M835" s="241"/>
      <c r="N835" s="242"/>
      <c r="O835" s="242"/>
      <c r="P835" s="242"/>
      <c r="Q835" s="242"/>
      <c r="R835" s="242"/>
      <c r="S835" s="242"/>
      <c r="T835" s="243"/>
      <c r="U835" s="13"/>
      <c r="V835" s="13"/>
      <c r="W835" s="13"/>
      <c r="X835" s="13"/>
      <c r="Y835" s="13"/>
      <c r="Z835" s="13"/>
      <c r="AA835" s="13"/>
      <c r="AB835" s="13"/>
      <c r="AC835" s="13"/>
      <c r="AD835" s="13"/>
      <c r="AE835" s="13"/>
      <c r="AT835" s="244" t="s">
        <v>206</v>
      </c>
      <c r="AU835" s="244" t="s">
        <v>78</v>
      </c>
      <c r="AV835" s="13" t="s">
        <v>76</v>
      </c>
      <c r="AW835" s="13" t="s">
        <v>31</v>
      </c>
      <c r="AX835" s="13" t="s">
        <v>69</v>
      </c>
      <c r="AY835" s="244" t="s">
        <v>193</v>
      </c>
    </row>
    <row r="836" s="14" customFormat="1">
      <c r="A836" s="14"/>
      <c r="B836" s="245"/>
      <c r="C836" s="246"/>
      <c r="D836" s="228" t="s">
        <v>206</v>
      </c>
      <c r="E836" s="247" t="s">
        <v>19</v>
      </c>
      <c r="F836" s="248" t="s">
        <v>3324</v>
      </c>
      <c r="G836" s="246"/>
      <c r="H836" s="249">
        <v>8.4380000000000006</v>
      </c>
      <c r="I836" s="250"/>
      <c r="J836" s="246"/>
      <c r="K836" s="246"/>
      <c r="L836" s="251"/>
      <c r="M836" s="252"/>
      <c r="N836" s="253"/>
      <c r="O836" s="253"/>
      <c r="P836" s="253"/>
      <c r="Q836" s="253"/>
      <c r="R836" s="253"/>
      <c r="S836" s="253"/>
      <c r="T836" s="254"/>
      <c r="U836" s="14"/>
      <c r="V836" s="14"/>
      <c r="W836" s="14"/>
      <c r="X836" s="14"/>
      <c r="Y836" s="14"/>
      <c r="Z836" s="14"/>
      <c r="AA836" s="14"/>
      <c r="AB836" s="14"/>
      <c r="AC836" s="14"/>
      <c r="AD836" s="14"/>
      <c r="AE836" s="14"/>
      <c r="AT836" s="255" t="s">
        <v>206</v>
      </c>
      <c r="AU836" s="255" t="s">
        <v>78</v>
      </c>
      <c r="AV836" s="14" t="s">
        <v>78</v>
      </c>
      <c r="AW836" s="14" t="s">
        <v>31</v>
      </c>
      <c r="AX836" s="14" t="s">
        <v>69</v>
      </c>
      <c r="AY836" s="255" t="s">
        <v>193</v>
      </c>
    </row>
    <row r="837" s="13" customFormat="1">
      <c r="A837" s="13"/>
      <c r="B837" s="235"/>
      <c r="C837" s="236"/>
      <c r="D837" s="228" t="s">
        <v>206</v>
      </c>
      <c r="E837" s="237" t="s">
        <v>19</v>
      </c>
      <c r="F837" s="238" t="s">
        <v>3325</v>
      </c>
      <c r="G837" s="236"/>
      <c r="H837" s="237" t="s">
        <v>19</v>
      </c>
      <c r="I837" s="239"/>
      <c r="J837" s="236"/>
      <c r="K837" s="236"/>
      <c r="L837" s="240"/>
      <c r="M837" s="241"/>
      <c r="N837" s="242"/>
      <c r="O837" s="242"/>
      <c r="P837" s="242"/>
      <c r="Q837" s="242"/>
      <c r="R837" s="242"/>
      <c r="S837" s="242"/>
      <c r="T837" s="243"/>
      <c r="U837" s="13"/>
      <c r="V837" s="13"/>
      <c r="W837" s="13"/>
      <c r="X837" s="13"/>
      <c r="Y837" s="13"/>
      <c r="Z837" s="13"/>
      <c r="AA837" s="13"/>
      <c r="AB837" s="13"/>
      <c r="AC837" s="13"/>
      <c r="AD837" s="13"/>
      <c r="AE837" s="13"/>
      <c r="AT837" s="244" t="s">
        <v>206</v>
      </c>
      <c r="AU837" s="244" t="s">
        <v>78</v>
      </c>
      <c r="AV837" s="13" t="s">
        <v>76</v>
      </c>
      <c r="AW837" s="13" t="s">
        <v>31</v>
      </c>
      <c r="AX837" s="13" t="s">
        <v>69</v>
      </c>
      <c r="AY837" s="244" t="s">
        <v>193</v>
      </c>
    </row>
    <row r="838" s="14" customFormat="1">
      <c r="A838" s="14"/>
      <c r="B838" s="245"/>
      <c r="C838" s="246"/>
      <c r="D838" s="228" t="s">
        <v>206</v>
      </c>
      <c r="E838" s="247" t="s">
        <v>19</v>
      </c>
      <c r="F838" s="248" t="s">
        <v>3326</v>
      </c>
      <c r="G838" s="246"/>
      <c r="H838" s="249">
        <v>16.875</v>
      </c>
      <c r="I838" s="250"/>
      <c r="J838" s="246"/>
      <c r="K838" s="246"/>
      <c r="L838" s="251"/>
      <c r="M838" s="252"/>
      <c r="N838" s="253"/>
      <c r="O838" s="253"/>
      <c r="P838" s="253"/>
      <c r="Q838" s="253"/>
      <c r="R838" s="253"/>
      <c r="S838" s="253"/>
      <c r="T838" s="254"/>
      <c r="U838" s="14"/>
      <c r="V838" s="14"/>
      <c r="W838" s="14"/>
      <c r="X838" s="14"/>
      <c r="Y838" s="14"/>
      <c r="Z838" s="14"/>
      <c r="AA838" s="14"/>
      <c r="AB838" s="14"/>
      <c r="AC838" s="14"/>
      <c r="AD838" s="14"/>
      <c r="AE838" s="14"/>
      <c r="AT838" s="255" t="s">
        <v>206</v>
      </c>
      <c r="AU838" s="255" t="s">
        <v>78</v>
      </c>
      <c r="AV838" s="14" t="s">
        <v>78</v>
      </c>
      <c r="AW838" s="14" t="s">
        <v>31</v>
      </c>
      <c r="AX838" s="14" t="s">
        <v>69</v>
      </c>
      <c r="AY838" s="255" t="s">
        <v>193</v>
      </c>
    </row>
    <row r="839" s="13" customFormat="1">
      <c r="A839" s="13"/>
      <c r="B839" s="235"/>
      <c r="C839" s="236"/>
      <c r="D839" s="228" t="s">
        <v>206</v>
      </c>
      <c r="E839" s="237" t="s">
        <v>19</v>
      </c>
      <c r="F839" s="238" t="s">
        <v>3327</v>
      </c>
      <c r="G839" s="236"/>
      <c r="H839" s="237" t="s">
        <v>19</v>
      </c>
      <c r="I839" s="239"/>
      <c r="J839" s="236"/>
      <c r="K839" s="236"/>
      <c r="L839" s="240"/>
      <c r="M839" s="241"/>
      <c r="N839" s="242"/>
      <c r="O839" s="242"/>
      <c r="P839" s="242"/>
      <c r="Q839" s="242"/>
      <c r="R839" s="242"/>
      <c r="S839" s="242"/>
      <c r="T839" s="243"/>
      <c r="U839" s="13"/>
      <c r="V839" s="13"/>
      <c r="W839" s="13"/>
      <c r="X839" s="13"/>
      <c r="Y839" s="13"/>
      <c r="Z839" s="13"/>
      <c r="AA839" s="13"/>
      <c r="AB839" s="13"/>
      <c r="AC839" s="13"/>
      <c r="AD839" s="13"/>
      <c r="AE839" s="13"/>
      <c r="AT839" s="244" t="s">
        <v>206</v>
      </c>
      <c r="AU839" s="244" t="s">
        <v>78</v>
      </c>
      <c r="AV839" s="13" t="s">
        <v>76</v>
      </c>
      <c r="AW839" s="13" t="s">
        <v>31</v>
      </c>
      <c r="AX839" s="13" t="s">
        <v>69</v>
      </c>
      <c r="AY839" s="244" t="s">
        <v>193</v>
      </c>
    </row>
    <row r="840" s="14" customFormat="1">
      <c r="A840" s="14"/>
      <c r="B840" s="245"/>
      <c r="C840" s="246"/>
      <c r="D840" s="228" t="s">
        <v>206</v>
      </c>
      <c r="E840" s="247" t="s">
        <v>19</v>
      </c>
      <c r="F840" s="248" t="s">
        <v>3328</v>
      </c>
      <c r="G840" s="246"/>
      <c r="H840" s="249">
        <v>14.805</v>
      </c>
      <c r="I840" s="250"/>
      <c r="J840" s="246"/>
      <c r="K840" s="246"/>
      <c r="L840" s="251"/>
      <c r="M840" s="252"/>
      <c r="N840" s="253"/>
      <c r="O840" s="253"/>
      <c r="P840" s="253"/>
      <c r="Q840" s="253"/>
      <c r="R840" s="253"/>
      <c r="S840" s="253"/>
      <c r="T840" s="254"/>
      <c r="U840" s="14"/>
      <c r="V840" s="14"/>
      <c r="W840" s="14"/>
      <c r="X840" s="14"/>
      <c r="Y840" s="14"/>
      <c r="Z840" s="14"/>
      <c r="AA840" s="14"/>
      <c r="AB840" s="14"/>
      <c r="AC840" s="14"/>
      <c r="AD840" s="14"/>
      <c r="AE840" s="14"/>
      <c r="AT840" s="255" t="s">
        <v>206</v>
      </c>
      <c r="AU840" s="255" t="s">
        <v>78</v>
      </c>
      <c r="AV840" s="14" t="s">
        <v>78</v>
      </c>
      <c r="AW840" s="14" t="s">
        <v>31</v>
      </c>
      <c r="AX840" s="14" t="s">
        <v>69</v>
      </c>
      <c r="AY840" s="255" t="s">
        <v>193</v>
      </c>
    </row>
    <row r="841" s="13" customFormat="1">
      <c r="A841" s="13"/>
      <c r="B841" s="235"/>
      <c r="C841" s="236"/>
      <c r="D841" s="228" t="s">
        <v>206</v>
      </c>
      <c r="E841" s="237" t="s">
        <v>19</v>
      </c>
      <c r="F841" s="238" t="s">
        <v>3329</v>
      </c>
      <c r="G841" s="236"/>
      <c r="H841" s="237" t="s">
        <v>19</v>
      </c>
      <c r="I841" s="239"/>
      <c r="J841" s="236"/>
      <c r="K841" s="236"/>
      <c r="L841" s="240"/>
      <c r="M841" s="241"/>
      <c r="N841" s="242"/>
      <c r="O841" s="242"/>
      <c r="P841" s="242"/>
      <c r="Q841" s="242"/>
      <c r="R841" s="242"/>
      <c r="S841" s="242"/>
      <c r="T841" s="243"/>
      <c r="U841" s="13"/>
      <c r="V841" s="13"/>
      <c r="W841" s="13"/>
      <c r="X841" s="13"/>
      <c r="Y841" s="13"/>
      <c r="Z841" s="13"/>
      <c r="AA841" s="13"/>
      <c r="AB841" s="13"/>
      <c r="AC841" s="13"/>
      <c r="AD841" s="13"/>
      <c r="AE841" s="13"/>
      <c r="AT841" s="244" t="s">
        <v>206</v>
      </c>
      <c r="AU841" s="244" t="s">
        <v>78</v>
      </c>
      <c r="AV841" s="13" t="s">
        <v>76</v>
      </c>
      <c r="AW841" s="13" t="s">
        <v>31</v>
      </c>
      <c r="AX841" s="13" t="s">
        <v>69</v>
      </c>
      <c r="AY841" s="244" t="s">
        <v>193</v>
      </c>
    </row>
    <row r="842" s="14" customFormat="1">
      <c r="A842" s="14"/>
      <c r="B842" s="245"/>
      <c r="C842" s="246"/>
      <c r="D842" s="228" t="s">
        <v>206</v>
      </c>
      <c r="E842" s="247" t="s">
        <v>19</v>
      </c>
      <c r="F842" s="248" t="s">
        <v>3326</v>
      </c>
      <c r="G842" s="246"/>
      <c r="H842" s="249">
        <v>16.875</v>
      </c>
      <c r="I842" s="250"/>
      <c r="J842" s="246"/>
      <c r="K842" s="246"/>
      <c r="L842" s="251"/>
      <c r="M842" s="252"/>
      <c r="N842" s="253"/>
      <c r="O842" s="253"/>
      <c r="P842" s="253"/>
      <c r="Q842" s="253"/>
      <c r="R842" s="253"/>
      <c r="S842" s="253"/>
      <c r="T842" s="254"/>
      <c r="U842" s="14"/>
      <c r="V842" s="14"/>
      <c r="W842" s="14"/>
      <c r="X842" s="14"/>
      <c r="Y842" s="14"/>
      <c r="Z842" s="14"/>
      <c r="AA842" s="14"/>
      <c r="AB842" s="14"/>
      <c r="AC842" s="14"/>
      <c r="AD842" s="14"/>
      <c r="AE842" s="14"/>
      <c r="AT842" s="255" t="s">
        <v>206</v>
      </c>
      <c r="AU842" s="255" t="s">
        <v>78</v>
      </c>
      <c r="AV842" s="14" t="s">
        <v>78</v>
      </c>
      <c r="AW842" s="14" t="s">
        <v>31</v>
      </c>
      <c r="AX842" s="14" t="s">
        <v>69</v>
      </c>
      <c r="AY842" s="255" t="s">
        <v>193</v>
      </c>
    </row>
    <row r="843" s="13" customFormat="1">
      <c r="A843" s="13"/>
      <c r="B843" s="235"/>
      <c r="C843" s="236"/>
      <c r="D843" s="228" t="s">
        <v>206</v>
      </c>
      <c r="E843" s="237" t="s">
        <v>19</v>
      </c>
      <c r="F843" s="238" t="s">
        <v>3330</v>
      </c>
      <c r="G843" s="236"/>
      <c r="H843" s="237" t="s">
        <v>19</v>
      </c>
      <c r="I843" s="239"/>
      <c r="J843" s="236"/>
      <c r="K843" s="236"/>
      <c r="L843" s="240"/>
      <c r="M843" s="241"/>
      <c r="N843" s="242"/>
      <c r="O843" s="242"/>
      <c r="P843" s="242"/>
      <c r="Q843" s="242"/>
      <c r="R843" s="242"/>
      <c r="S843" s="242"/>
      <c r="T843" s="243"/>
      <c r="U843" s="13"/>
      <c r="V843" s="13"/>
      <c r="W843" s="13"/>
      <c r="X843" s="13"/>
      <c r="Y843" s="13"/>
      <c r="Z843" s="13"/>
      <c r="AA843" s="13"/>
      <c r="AB843" s="13"/>
      <c r="AC843" s="13"/>
      <c r="AD843" s="13"/>
      <c r="AE843" s="13"/>
      <c r="AT843" s="244" t="s">
        <v>206</v>
      </c>
      <c r="AU843" s="244" t="s">
        <v>78</v>
      </c>
      <c r="AV843" s="13" t="s">
        <v>76</v>
      </c>
      <c r="AW843" s="13" t="s">
        <v>31</v>
      </c>
      <c r="AX843" s="13" t="s">
        <v>69</v>
      </c>
      <c r="AY843" s="244" t="s">
        <v>193</v>
      </c>
    </row>
    <row r="844" s="14" customFormat="1">
      <c r="A844" s="14"/>
      <c r="B844" s="245"/>
      <c r="C844" s="246"/>
      <c r="D844" s="228" t="s">
        <v>206</v>
      </c>
      <c r="E844" s="247" t="s">
        <v>19</v>
      </c>
      <c r="F844" s="248" t="s">
        <v>3328</v>
      </c>
      <c r="G844" s="246"/>
      <c r="H844" s="249">
        <v>14.805</v>
      </c>
      <c r="I844" s="250"/>
      <c r="J844" s="246"/>
      <c r="K844" s="246"/>
      <c r="L844" s="251"/>
      <c r="M844" s="252"/>
      <c r="N844" s="253"/>
      <c r="O844" s="253"/>
      <c r="P844" s="253"/>
      <c r="Q844" s="253"/>
      <c r="R844" s="253"/>
      <c r="S844" s="253"/>
      <c r="T844" s="254"/>
      <c r="U844" s="14"/>
      <c r="V844" s="14"/>
      <c r="W844" s="14"/>
      <c r="X844" s="14"/>
      <c r="Y844" s="14"/>
      <c r="Z844" s="14"/>
      <c r="AA844" s="14"/>
      <c r="AB844" s="14"/>
      <c r="AC844" s="14"/>
      <c r="AD844" s="14"/>
      <c r="AE844" s="14"/>
      <c r="AT844" s="255" t="s">
        <v>206</v>
      </c>
      <c r="AU844" s="255" t="s">
        <v>78</v>
      </c>
      <c r="AV844" s="14" t="s">
        <v>78</v>
      </c>
      <c r="AW844" s="14" t="s">
        <v>31</v>
      </c>
      <c r="AX844" s="14" t="s">
        <v>69</v>
      </c>
      <c r="AY844" s="255" t="s">
        <v>193</v>
      </c>
    </row>
    <row r="845" s="13" customFormat="1">
      <c r="A845" s="13"/>
      <c r="B845" s="235"/>
      <c r="C845" s="236"/>
      <c r="D845" s="228" t="s">
        <v>206</v>
      </c>
      <c r="E845" s="237" t="s">
        <v>19</v>
      </c>
      <c r="F845" s="238" t="s">
        <v>3331</v>
      </c>
      <c r="G845" s="236"/>
      <c r="H845" s="237" t="s">
        <v>19</v>
      </c>
      <c r="I845" s="239"/>
      <c r="J845" s="236"/>
      <c r="K845" s="236"/>
      <c r="L845" s="240"/>
      <c r="M845" s="241"/>
      <c r="N845" s="242"/>
      <c r="O845" s="242"/>
      <c r="P845" s="242"/>
      <c r="Q845" s="242"/>
      <c r="R845" s="242"/>
      <c r="S845" s="242"/>
      <c r="T845" s="243"/>
      <c r="U845" s="13"/>
      <c r="V845" s="13"/>
      <c r="W845" s="13"/>
      <c r="X845" s="13"/>
      <c r="Y845" s="13"/>
      <c r="Z845" s="13"/>
      <c r="AA845" s="13"/>
      <c r="AB845" s="13"/>
      <c r="AC845" s="13"/>
      <c r="AD845" s="13"/>
      <c r="AE845" s="13"/>
      <c r="AT845" s="244" t="s">
        <v>206</v>
      </c>
      <c r="AU845" s="244" t="s">
        <v>78</v>
      </c>
      <c r="AV845" s="13" t="s">
        <v>76</v>
      </c>
      <c r="AW845" s="13" t="s">
        <v>31</v>
      </c>
      <c r="AX845" s="13" t="s">
        <v>69</v>
      </c>
      <c r="AY845" s="244" t="s">
        <v>193</v>
      </c>
    </row>
    <row r="846" s="14" customFormat="1">
      <c r="A846" s="14"/>
      <c r="B846" s="245"/>
      <c r="C846" s="246"/>
      <c r="D846" s="228" t="s">
        <v>206</v>
      </c>
      <c r="E846" s="247" t="s">
        <v>19</v>
      </c>
      <c r="F846" s="248" t="s">
        <v>3332</v>
      </c>
      <c r="G846" s="246"/>
      <c r="H846" s="249">
        <v>4.6879999999999997</v>
      </c>
      <c r="I846" s="250"/>
      <c r="J846" s="246"/>
      <c r="K846" s="246"/>
      <c r="L846" s="251"/>
      <c r="M846" s="252"/>
      <c r="N846" s="253"/>
      <c r="O846" s="253"/>
      <c r="P846" s="253"/>
      <c r="Q846" s="253"/>
      <c r="R846" s="253"/>
      <c r="S846" s="253"/>
      <c r="T846" s="254"/>
      <c r="U846" s="14"/>
      <c r="V846" s="14"/>
      <c r="W846" s="14"/>
      <c r="X846" s="14"/>
      <c r="Y846" s="14"/>
      <c r="Z846" s="14"/>
      <c r="AA846" s="14"/>
      <c r="AB846" s="14"/>
      <c r="AC846" s="14"/>
      <c r="AD846" s="14"/>
      <c r="AE846" s="14"/>
      <c r="AT846" s="255" t="s">
        <v>206</v>
      </c>
      <c r="AU846" s="255" t="s">
        <v>78</v>
      </c>
      <c r="AV846" s="14" t="s">
        <v>78</v>
      </c>
      <c r="AW846" s="14" t="s">
        <v>31</v>
      </c>
      <c r="AX846" s="14" t="s">
        <v>69</v>
      </c>
      <c r="AY846" s="255" t="s">
        <v>193</v>
      </c>
    </row>
    <row r="847" s="13" customFormat="1">
      <c r="A847" s="13"/>
      <c r="B847" s="235"/>
      <c r="C847" s="236"/>
      <c r="D847" s="228" t="s">
        <v>206</v>
      </c>
      <c r="E847" s="237" t="s">
        <v>19</v>
      </c>
      <c r="F847" s="238" t="s">
        <v>3333</v>
      </c>
      <c r="G847" s="236"/>
      <c r="H847" s="237" t="s">
        <v>19</v>
      </c>
      <c r="I847" s="239"/>
      <c r="J847" s="236"/>
      <c r="K847" s="236"/>
      <c r="L847" s="240"/>
      <c r="M847" s="241"/>
      <c r="N847" s="242"/>
      <c r="O847" s="242"/>
      <c r="P847" s="242"/>
      <c r="Q847" s="242"/>
      <c r="R847" s="242"/>
      <c r="S847" s="242"/>
      <c r="T847" s="243"/>
      <c r="U847" s="13"/>
      <c r="V847" s="13"/>
      <c r="W847" s="13"/>
      <c r="X847" s="13"/>
      <c r="Y847" s="13"/>
      <c r="Z847" s="13"/>
      <c r="AA847" s="13"/>
      <c r="AB847" s="13"/>
      <c r="AC847" s="13"/>
      <c r="AD847" s="13"/>
      <c r="AE847" s="13"/>
      <c r="AT847" s="244" t="s">
        <v>206</v>
      </c>
      <c r="AU847" s="244" t="s">
        <v>78</v>
      </c>
      <c r="AV847" s="13" t="s">
        <v>76</v>
      </c>
      <c r="AW847" s="13" t="s">
        <v>31</v>
      </c>
      <c r="AX847" s="13" t="s">
        <v>69</v>
      </c>
      <c r="AY847" s="244" t="s">
        <v>193</v>
      </c>
    </row>
    <row r="848" s="14" customFormat="1">
      <c r="A848" s="14"/>
      <c r="B848" s="245"/>
      <c r="C848" s="246"/>
      <c r="D848" s="228" t="s">
        <v>206</v>
      </c>
      <c r="E848" s="247" t="s">
        <v>19</v>
      </c>
      <c r="F848" s="248" t="s">
        <v>3334</v>
      </c>
      <c r="G848" s="246"/>
      <c r="H848" s="249">
        <v>18.75</v>
      </c>
      <c r="I848" s="250"/>
      <c r="J848" s="246"/>
      <c r="K848" s="246"/>
      <c r="L848" s="251"/>
      <c r="M848" s="252"/>
      <c r="N848" s="253"/>
      <c r="O848" s="253"/>
      <c r="P848" s="253"/>
      <c r="Q848" s="253"/>
      <c r="R848" s="253"/>
      <c r="S848" s="253"/>
      <c r="T848" s="254"/>
      <c r="U848" s="14"/>
      <c r="V848" s="14"/>
      <c r="W848" s="14"/>
      <c r="X848" s="14"/>
      <c r="Y848" s="14"/>
      <c r="Z848" s="14"/>
      <c r="AA848" s="14"/>
      <c r="AB848" s="14"/>
      <c r="AC848" s="14"/>
      <c r="AD848" s="14"/>
      <c r="AE848" s="14"/>
      <c r="AT848" s="255" t="s">
        <v>206</v>
      </c>
      <c r="AU848" s="255" t="s">
        <v>78</v>
      </c>
      <c r="AV848" s="14" t="s">
        <v>78</v>
      </c>
      <c r="AW848" s="14" t="s">
        <v>31</v>
      </c>
      <c r="AX848" s="14" t="s">
        <v>69</v>
      </c>
      <c r="AY848" s="255" t="s">
        <v>193</v>
      </c>
    </row>
    <row r="849" s="13" customFormat="1">
      <c r="A849" s="13"/>
      <c r="B849" s="235"/>
      <c r="C849" s="236"/>
      <c r="D849" s="228" t="s">
        <v>206</v>
      </c>
      <c r="E849" s="237" t="s">
        <v>19</v>
      </c>
      <c r="F849" s="238" t="s">
        <v>3335</v>
      </c>
      <c r="G849" s="236"/>
      <c r="H849" s="237" t="s">
        <v>19</v>
      </c>
      <c r="I849" s="239"/>
      <c r="J849" s="236"/>
      <c r="K849" s="236"/>
      <c r="L849" s="240"/>
      <c r="M849" s="241"/>
      <c r="N849" s="242"/>
      <c r="O849" s="242"/>
      <c r="P849" s="242"/>
      <c r="Q849" s="242"/>
      <c r="R849" s="242"/>
      <c r="S849" s="242"/>
      <c r="T849" s="243"/>
      <c r="U849" s="13"/>
      <c r="V849" s="13"/>
      <c r="W849" s="13"/>
      <c r="X849" s="13"/>
      <c r="Y849" s="13"/>
      <c r="Z849" s="13"/>
      <c r="AA849" s="13"/>
      <c r="AB849" s="13"/>
      <c r="AC849" s="13"/>
      <c r="AD849" s="13"/>
      <c r="AE849" s="13"/>
      <c r="AT849" s="244" t="s">
        <v>206</v>
      </c>
      <c r="AU849" s="244" t="s">
        <v>78</v>
      </c>
      <c r="AV849" s="13" t="s">
        <v>76</v>
      </c>
      <c r="AW849" s="13" t="s">
        <v>31</v>
      </c>
      <c r="AX849" s="13" t="s">
        <v>69</v>
      </c>
      <c r="AY849" s="244" t="s">
        <v>193</v>
      </c>
    </row>
    <row r="850" s="14" customFormat="1">
      <c r="A850" s="14"/>
      <c r="B850" s="245"/>
      <c r="C850" s="246"/>
      <c r="D850" s="228" t="s">
        <v>206</v>
      </c>
      <c r="E850" s="247" t="s">
        <v>19</v>
      </c>
      <c r="F850" s="248" t="s">
        <v>3334</v>
      </c>
      <c r="G850" s="246"/>
      <c r="H850" s="249">
        <v>18.75</v>
      </c>
      <c r="I850" s="250"/>
      <c r="J850" s="246"/>
      <c r="K850" s="246"/>
      <c r="L850" s="251"/>
      <c r="M850" s="252"/>
      <c r="N850" s="253"/>
      <c r="O850" s="253"/>
      <c r="P850" s="253"/>
      <c r="Q850" s="253"/>
      <c r="R850" s="253"/>
      <c r="S850" s="253"/>
      <c r="T850" s="254"/>
      <c r="U850" s="14"/>
      <c r="V850" s="14"/>
      <c r="W850" s="14"/>
      <c r="X850" s="14"/>
      <c r="Y850" s="14"/>
      <c r="Z850" s="14"/>
      <c r="AA850" s="14"/>
      <c r="AB850" s="14"/>
      <c r="AC850" s="14"/>
      <c r="AD850" s="14"/>
      <c r="AE850" s="14"/>
      <c r="AT850" s="255" t="s">
        <v>206</v>
      </c>
      <c r="AU850" s="255" t="s">
        <v>78</v>
      </c>
      <c r="AV850" s="14" t="s">
        <v>78</v>
      </c>
      <c r="AW850" s="14" t="s">
        <v>31</v>
      </c>
      <c r="AX850" s="14" t="s">
        <v>69</v>
      </c>
      <c r="AY850" s="255" t="s">
        <v>193</v>
      </c>
    </row>
    <row r="851" s="13" customFormat="1">
      <c r="A851" s="13"/>
      <c r="B851" s="235"/>
      <c r="C851" s="236"/>
      <c r="D851" s="228" t="s">
        <v>206</v>
      </c>
      <c r="E851" s="237" t="s">
        <v>19</v>
      </c>
      <c r="F851" s="238" t="s">
        <v>3336</v>
      </c>
      <c r="G851" s="236"/>
      <c r="H851" s="237" t="s">
        <v>19</v>
      </c>
      <c r="I851" s="239"/>
      <c r="J851" s="236"/>
      <c r="K851" s="236"/>
      <c r="L851" s="240"/>
      <c r="M851" s="241"/>
      <c r="N851" s="242"/>
      <c r="O851" s="242"/>
      <c r="P851" s="242"/>
      <c r="Q851" s="242"/>
      <c r="R851" s="242"/>
      <c r="S851" s="242"/>
      <c r="T851" s="243"/>
      <c r="U851" s="13"/>
      <c r="V851" s="13"/>
      <c r="W851" s="13"/>
      <c r="X851" s="13"/>
      <c r="Y851" s="13"/>
      <c r="Z851" s="13"/>
      <c r="AA851" s="13"/>
      <c r="AB851" s="13"/>
      <c r="AC851" s="13"/>
      <c r="AD851" s="13"/>
      <c r="AE851" s="13"/>
      <c r="AT851" s="244" t="s">
        <v>206</v>
      </c>
      <c r="AU851" s="244" t="s">
        <v>78</v>
      </c>
      <c r="AV851" s="13" t="s">
        <v>76</v>
      </c>
      <c r="AW851" s="13" t="s">
        <v>31</v>
      </c>
      <c r="AX851" s="13" t="s">
        <v>69</v>
      </c>
      <c r="AY851" s="244" t="s">
        <v>193</v>
      </c>
    </row>
    <row r="852" s="14" customFormat="1">
      <c r="A852" s="14"/>
      <c r="B852" s="245"/>
      <c r="C852" s="246"/>
      <c r="D852" s="228" t="s">
        <v>206</v>
      </c>
      <c r="E852" s="247" t="s">
        <v>19</v>
      </c>
      <c r="F852" s="248" t="s">
        <v>3334</v>
      </c>
      <c r="G852" s="246"/>
      <c r="H852" s="249">
        <v>18.75</v>
      </c>
      <c r="I852" s="250"/>
      <c r="J852" s="246"/>
      <c r="K852" s="246"/>
      <c r="L852" s="251"/>
      <c r="M852" s="252"/>
      <c r="N852" s="253"/>
      <c r="O852" s="253"/>
      <c r="P852" s="253"/>
      <c r="Q852" s="253"/>
      <c r="R852" s="253"/>
      <c r="S852" s="253"/>
      <c r="T852" s="254"/>
      <c r="U852" s="14"/>
      <c r="V852" s="14"/>
      <c r="W852" s="14"/>
      <c r="X852" s="14"/>
      <c r="Y852" s="14"/>
      <c r="Z852" s="14"/>
      <c r="AA852" s="14"/>
      <c r="AB852" s="14"/>
      <c r="AC852" s="14"/>
      <c r="AD852" s="14"/>
      <c r="AE852" s="14"/>
      <c r="AT852" s="255" t="s">
        <v>206</v>
      </c>
      <c r="AU852" s="255" t="s">
        <v>78</v>
      </c>
      <c r="AV852" s="14" t="s">
        <v>78</v>
      </c>
      <c r="AW852" s="14" t="s">
        <v>31</v>
      </c>
      <c r="AX852" s="14" t="s">
        <v>69</v>
      </c>
      <c r="AY852" s="255" t="s">
        <v>193</v>
      </c>
    </row>
    <row r="853" s="13" customFormat="1">
      <c r="A853" s="13"/>
      <c r="B853" s="235"/>
      <c r="C853" s="236"/>
      <c r="D853" s="228" t="s">
        <v>206</v>
      </c>
      <c r="E853" s="237" t="s">
        <v>19</v>
      </c>
      <c r="F853" s="238" t="s">
        <v>3337</v>
      </c>
      <c r="G853" s="236"/>
      <c r="H853" s="237" t="s">
        <v>19</v>
      </c>
      <c r="I853" s="239"/>
      <c r="J853" s="236"/>
      <c r="K853" s="236"/>
      <c r="L853" s="240"/>
      <c r="M853" s="241"/>
      <c r="N853" s="242"/>
      <c r="O853" s="242"/>
      <c r="P853" s="242"/>
      <c r="Q853" s="242"/>
      <c r="R853" s="242"/>
      <c r="S853" s="242"/>
      <c r="T853" s="243"/>
      <c r="U853" s="13"/>
      <c r="V853" s="13"/>
      <c r="W853" s="13"/>
      <c r="X853" s="13"/>
      <c r="Y853" s="13"/>
      <c r="Z853" s="13"/>
      <c r="AA853" s="13"/>
      <c r="AB853" s="13"/>
      <c r="AC853" s="13"/>
      <c r="AD853" s="13"/>
      <c r="AE853" s="13"/>
      <c r="AT853" s="244" t="s">
        <v>206</v>
      </c>
      <c r="AU853" s="244" t="s">
        <v>78</v>
      </c>
      <c r="AV853" s="13" t="s">
        <v>76</v>
      </c>
      <c r="AW853" s="13" t="s">
        <v>31</v>
      </c>
      <c r="AX853" s="13" t="s">
        <v>69</v>
      </c>
      <c r="AY853" s="244" t="s">
        <v>193</v>
      </c>
    </row>
    <row r="854" s="14" customFormat="1">
      <c r="A854" s="14"/>
      <c r="B854" s="245"/>
      <c r="C854" s="246"/>
      <c r="D854" s="228" t="s">
        <v>206</v>
      </c>
      <c r="E854" s="247" t="s">
        <v>19</v>
      </c>
      <c r="F854" s="248" t="s">
        <v>3318</v>
      </c>
      <c r="G854" s="246"/>
      <c r="H854" s="249">
        <v>10.313000000000001</v>
      </c>
      <c r="I854" s="250"/>
      <c r="J854" s="246"/>
      <c r="K854" s="246"/>
      <c r="L854" s="251"/>
      <c r="M854" s="252"/>
      <c r="N854" s="253"/>
      <c r="O854" s="253"/>
      <c r="P854" s="253"/>
      <c r="Q854" s="253"/>
      <c r="R854" s="253"/>
      <c r="S854" s="253"/>
      <c r="T854" s="254"/>
      <c r="U854" s="14"/>
      <c r="V854" s="14"/>
      <c r="W854" s="14"/>
      <c r="X854" s="14"/>
      <c r="Y854" s="14"/>
      <c r="Z854" s="14"/>
      <c r="AA854" s="14"/>
      <c r="AB854" s="14"/>
      <c r="AC854" s="14"/>
      <c r="AD854" s="14"/>
      <c r="AE854" s="14"/>
      <c r="AT854" s="255" t="s">
        <v>206</v>
      </c>
      <c r="AU854" s="255" t="s">
        <v>78</v>
      </c>
      <c r="AV854" s="14" t="s">
        <v>78</v>
      </c>
      <c r="AW854" s="14" t="s">
        <v>31</v>
      </c>
      <c r="AX854" s="14" t="s">
        <v>69</v>
      </c>
      <c r="AY854" s="255" t="s">
        <v>193</v>
      </c>
    </row>
    <row r="855" s="13" customFormat="1">
      <c r="A855" s="13"/>
      <c r="B855" s="235"/>
      <c r="C855" s="236"/>
      <c r="D855" s="228" t="s">
        <v>206</v>
      </c>
      <c r="E855" s="237" t="s">
        <v>19</v>
      </c>
      <c r="F855" s="238" t="s">
        <v>3338</v>
      </c>
      <c r="G855" s="236"/>
      <c r="H855" s="237" t="s">
        <v>19</v>
      </c>
      <c r="I855" s="239"/>
      <c r="J855" s="236"/>
      <c r="K855" s="236"/>
      <c r="L855" s="240"/>
      <c r="M855" s="241"/>
      <c r="N855" s="242"/>
      <c r="O855" s="242"/>
      <c r="P855" s="242"/>
      <c r="Q855" s="242"/>
      <c r="R855" s="242"/>
      <c r="S855" s="242"/>
      <c r="T855" s="243"/>
      <c r="U855" s="13"/>
      <c r="V855" s="13"/>
      <c r="W855" s="13"/>
      <c r="X855" s="13"/>
      <c r="Y855" s="13"/>
      <c r="Z855" s="13"/>
      <c r="AA855" s="13"/>
      <c r="AB855" s="13"/>
      <c r="AC855" s="13"/>
      <c r="AD855" s="13"/>
      <c r="AE855" s="13"/>
      <c r="AT855" s="244" t="s">
        <v>206</v>
      </c>
      <c r="AU855" s="244" t="s">
        <v>78</v>
      </c>
      <c r="AV855" s="13" t="s">
        <v>76</v>
      </c>
      <c r="AW855" s="13" t="s">
        <v>31</v>
      </c>
      <c r="AX855" s="13" t="s">
        <v>69</v>
      </c>
      <c r="AY855" s="244" t="s">
        <v>193</v>
      </c>
    </row>
    <row r="856" s="14" customFormat="1">
      <c r="A856" s="14"/>
      <c r="B856" s="245"/>
      <c r="C856" s="246"/>
      <c r="D856" s="228" t="s">
        <v>206</v>
      </c>
      <c r="E856" s="247" t="s">
        <v>19</v>
      </c>
      <c r="F856" s="248" t="s">
        <v>3318</v>
      </c>
      <c r="G856" s="246"/>
      <c r="H856" s="249">
        <v>10.313000000000001</v>
      </c>
      <c r="I856" s="250"/>
      <c r="J856" s="246"/>
      <c r="K856" s="246"/>
      <c r="L856" s="251"/>
      <c r="M856" s="252"/>
      <c r="N856" s="253"/>
      <c r="O856" s="253"/>
      <c r="P856" s="253"/>
      <c r="Q856" s="253"/>
      <c r="R856" s="253"/>
      <c r="S856" s="253"/>
      <c r="T856" s="254"/>
      <c r="U856" s="14"/>
      <c r="V856" s="14"/>
      <c r="W856" s="14"/>
      <c r="X856" s="14"/>
      <c r="Y856" s="14"/>
      <c r="Z856" s="14"/>
      <c r="AA856" s="14"/>
      <c r="AB856" s="14"/>
      <c r="AC856" s="14"/>
      <c r="AD856" s="14"/>
      <c r="AE856" s="14"/>
      <c r="AT856" s="255" t="s">
        <v>206</v>
      </c>
      <c r="AU856" s="255" t="s">
        <v>78</v>
      </c>
      <c r="AV856" s="14" t="s">
        <v>78</v>
      </c>
      <c r="AW856" s="14" t="s">
        <v>31</v>
      </c>
      <c r="AX856" s="14" t="s">
        <v>69</v>
      </c>
      <c r="AY856" s="255" t="s">
        <v>193</v>
      </c>
    </row>
    <row r="857" s="13" customFormat="1">
      <c r="A857" s="13"/>
      <c r="B857" s="235"/>
      <c r="C857" s="236"/>
      <c r="D857" s="228" t="s">
        <v>206</v>
      </c>
      <c r="E857" s="237" t="s">
        <v>19</v>
      </c>
      <c r="F857" s="238" t="s">
        <v>3339</v>
      </c>
      <c r="G857" s="236"/>
      <c r="H857" s="237" t="s">
        <v>19</v>
      </c>
      <c r="I857" s="239"/>
      <c r="J857" s="236"/>
      <c r="K857" s="236"/>
      <c r="L857" s="240"/>
      <c r="M857" s="241"/>
      <c r="N857" s="242"/>
      <c r="O857" s="242"/>
      <c r="P857" s="242"/>
      <c r="Q857" s="242"/>
      <c r="R857" s="242"/>
      <c r="S857" s="242"/>
      <c r="T857" s="243"/>
      <c r="U857" s="13"/>
      <c r="V857" s="13"/>
      <c r="W857" s="13"/>
      <c r="X857" s="13"/>
      <c r="Y857" s="13"/>
      <c r="Z857" s="13"/>
      <c r="AA857" s="13"/>
      <c r="AB857" s="13"/>
      <c r="AC857" s="13"/>
      <c r="AD857" s="13"/>
      <c r="AE857" s="13"/>
      <c r="AT857" s="244" t="s">
        <v>206</v>
      </c>
      <c r="AU857" s="244" t="s">
        <v>78</v>
      </c>
      <c r="AV857" s="13" t="s">
        <v>76</v>
      </c>
      <c r="AW857" s="13" t="s">
        <v>31</v>
      </c>
      <c r="AX857" s="13" t="s">
        <v>69</v>
      </c>
      <c r="AY857" s="244" t="s">
        <v>193</v>
      </c>
    </row>
    <row r="858" s="14" customFormat="1">
      <c r="A858" s="14"/>
      <c r="B858" s="245"/>
      <c r="C858" s="246"/>
      <c r="D858" s="228" t="s">
        <v>206</v>
      </c>
      <c r="E858" s="247" t="s">
        <v>19</v>
      </c>
      <c r="F858" s="248" t="s">
        <v>3318</v>
      </c>
      <c r="G858" s="246"/>
      <c r="H858" s="249">
        <v>10.313000000000001</v>
      </c>
      <c r="I858" s="250"/>
      <c r="J858" s="246"/>
      <c r="K858" s="246"/>
      <c r="L858" s="251"/>
      <c r="M858" s="252"/>
      <c r="N858" s="253"/>
      <c r="O858" s="253"/>
      <c r="P858" s="253"/>
      <c r="Q858" s="253"/>
      <c r="R858" s="253"/>
      <c r="S858" s="253"/>
      <c r="T858" s="254"/>
      <c r="U858" s="14"/>
      <c r="V858" s="14"/>
      <c r="W858" s="14"/>
      <c r="X858" s="14"/>
      <c r="Y858" s="14"/>
      <c r="Z858" s="14"/>
      <c r="AA858" s="14"/>
      <c r="AB858" s="14"/>
      <c r="AC858" s="14"/>
      <c r="AD858" s="14"/>
      <c r="AE858" s="14"/>
      <c r="AT858" s="255" t="s">
        <v>206</v>
      </c>
      <c r="AU858" s="255" t="s">
        <v>78</v>
      </c>
      <c r="AV858" s="14" t="s">
        <v>78</v>
      </c>
      <c r="AW858" s="14" t="s">
        <v>31</v>
      </c>
      <c r="AX858" s="14" t="s">
        <v>69</v>
      </c>
      <c r="AY858" s="255" t="s">
        <v>193</v>
      </c>
    </row>
    <row r="859" s="13" customFormat="1">
      <c r="A859" s="13"/>
      <c r="B859" s="235"/>
      <c r="C859" s="236"/>
      <c r="D859" s="228" t="s">
        <v>206</v>
      </c>
      <c r="E859" s="237" t="s">
        <v>19</v>
      </c>
      <c r="F859" s="238" t="s">
        <v>3340</v>
      </c>
      <c r="G859" s="236"/>
      <c r="H859" s="237" t="s">
        <v>19</v>
      </c>
      <c r="I859" s="239"/>
      <c r="J859" s="236"/>
      <c r="K859" s="236"/>
      <c r="L859" s="240"/>
      <c r="M859" s="241"/>
      <c r="N859" s="242"/>
      <c r="O859" s="242"/>
      <c r="P859" s="242"/>
      <c r="Q859" s="242"/>
      <c r="R859" s="242"/>
      <c r="S859" s="242"/>
      <c r="T859" s="243"/>
      <c r="U859" s="13"/>
      <c r="V859" s="13"/>
      <c r="W859" s="13"/>
      <c r="X859" s="13"/>
      <c r="Y859" s="13"/>
      <c r="Z859" s="13"/>
      <c r="AA859" s="13"/>
      <c r="AB859" s="13"/>
      <c r="AC859" s="13"/>
      <c r="AD859" s="13"/>
      <c r="AE859" s="13"/>
      <c r="AT859" s="244" t="s">
        <v>206</v>
      </c>
      <c r="AU859" s="244" t="s">
        <v>78</v>
      </c>
      <c r="AV859" s="13" t="s">
        <v>76</v>
      </c>
      <c r="AW859" s="13" t="s">
        <v>31</v>
      </c>
      <c r="AX859" s="13" t="s">
        <v>69</v>
      </c>
      <c r="AY859" s="244" t="s">
        <v>193</v>
      </c>
    </row>
    <row r="860" s="14" customFormat="1">
      <c r="A860" s="14"/>
      <c r="B860" s="245"/>
      <c r="C860" s="246"/>
      <c r="D860" s="228" t="s">
        <v>206</v>
      </c>
      <c r="E860" s="247" t="s">
        <v>19</v>
      </c>
      <c r="F860" s="248" t="s">
        <v>3341</v>
      </c>
      <c r="G860" s="246"/>
      <c r="H860" s="249">
        <v>11.25</v>
      </c>
      <c r="I860" s="250"/>
      <c r="J860" s="246"/>
      <c r="K860" s="246"/>
      <c r="L860" s="251"/>
      <c r="M860" s="252"/>
      <c r="N860" s="253"/>
      <c r="O860" s="253"/>
      <c r="P860" s="253"/>
      <c r="Q860" s="253"/>
      <c r="R860" s="253"/>
      <c r="S860" s="253"/>
      <c r="T860" s="254"/>
      <c r="U860" s="14"/>
      <c r="V860" s="14"/>
      <c r="W860" s="14"/>
      <c r="X860" s="14"/>
      <c r="Y860" s="14"/>
      <c r="Z860" s="14"/>
      <c r="AA860" s="14"/>
      <c r="AB860" s="14"/>
      <c r="AC860" s="14"/>
      <c r="AD860" s="14"/>
      <c r="AE860" s="14"/>
      <c r="AT860" s="255" t="s">
        <v>206</v>
      </c>
      <c r="AU860" s="255" t="s">
        <v>78</v>
      </c>
      <c r="AV860" s="14" t="s">
        <v>78</v>
      </c>
      <c r="AW860" s="14" t="s">
        <v>31</v>
      </c>
      <c r="AX860" s="14" t="s">
        <v>69</v>
      </c>
      <c r="AY860" s="255" t="s">
        <v>193</v>
      </c>
    </row>
    <row r="861" s="13" customFormat="1">
      <c r="A861" s="13"/>
      <c r="B861" s="235"/>
      <c r="C861" s="236"/>
      <c r="D861" s="228" t="s">
        <v>206</v>
      </c>
      <c r="E861" s="237" t="s">
        <v>19</v>
      </c>
      <c r="F861" s="238" t="s">
        <v>1702</v>
      </c>
      <c r="G861" s="236"/>
      <c r="H861" s="237" t="s">
        <v>19</v>
      </c>
      <c r="I861" s="239"/>
      <c r="J861" s="236"/>
      <c r="K861" s="236"/>
      <c r="L861" s="240"/>
      <c r="M861" s="241"/>
      <c r="N861" s="242"/>
      <c r="O861" s="242"/>
      <c r="P861" s="242"/>
      <c r="Q861" s="242"/>
      <c r="R861" s="242"/>
      <c r="S861" s="242"/>
      <c r="T861" s="243"/>
      <c r="U861" s="13"/>
      <c r="V861" s="13"/>
      <c r="W861" s="13"/>
      <c r="X861" s="13"/>
      <c r="Y861" s="13"/>
      <c r="Z861" s="13"/>
      <c r="AA861" s="13"/>
      <c r="AB861" s="13"/>
      <c r="AC861" s="13"/>
      <c r="AD861" s="13"/>
      <c r="AE861" s="13"/>
      <c r="AT861" s="244" t="s">
        <v>206</v>
      </c>
      <c r="AU861" s="244" t="s">
        <v>78</v>
      </c>
      <c r="AV861" s="13" t="s">
        <v>76</v>
      </c>
      <c r="AW861" s="13" t="s">
        <v>31</v>
      </c>
      <c r="AX861" s="13" t="s">
        <v>69</v>
      </c>
      <c r="AY861" s="244" t="s">
        <v>193</v>
      </c>
    </row>
    <row r="862" s="13" customFormat="1">
      <c r="A862" s="13"/>
      <c r="B862" s="235"/>
      <c r="C862" s="236"/>
      <c r="D862" s="228" t="s">
        <v>206</v>
      </c>
      <c r="E862" s="237" t="s">
        <v>19</v>
      </c>
      <c r="F862" s="238" t="s">
        <v>3342</v>
      </c>
      <c r="G862" s="236"/>
      <c r="H862" s="237" t="s">
        <v>19</v>
      </c>
      <c r="I862" s="239"/>
      <c r="J862" s="236"/>
      <c r="K862" s="236"/>
      <c r="L862" s="240"/>
      <c r="M862" s="241"/>
      <c r="N862" s="242"/>
      <c r="O862" s="242"/>
      <c r="P862" s="242"/>
      <c r="Q862" s="242"/>
      <c r="R862" s="242"/>
      <c r="S862" s="242"/>
      <c r="T862" s="243"/>
      <c r="U862" s="13"/>
      <c r="V862" s="13"/>
      <c r="W862" s="13"/>
      <c r="X862" s="13"/>
      <c r="Y862" s="13"/>
      <c r="Z862" s="13"/>
      <c r="AA862" s="13"/>
      <c r="AB862" s="13"/>
      <c r="AC862" s="13"/>
      <c r="AD862" s="13"/>
      <c r="AE862" s="13"/>
      <c r="AT862" s="244" t="s">
        <v>206</v>
      </c>
      <c r="AU862" s="244" t="s">
        <v>78</v>
      </c>
      <c r="AV862" s="13" t="s">
        <v>76</v>
      </c>
      <c r="AW862" s="13" t="s">
        <v>31</v>
      </c>
      <c r="AX862" s="13" t="s">
        <v>69</v>
      </c>
      <c r="AY862" s="244" t="s">
        <v>193</v>
      </c>
    </row>
    <row r="863" s="14" customFormat="1">
      <c r="A863" s="14"/>
      <c r="B863" s="245"/>
      <c r="C863" s="246"/>
      <c r="D863" s="228" t="s">
        <v>206</v>
      </c>
      <c r="E863" s="247" t="s">
        <v>19</v>
      </c>
      <c r="F863" s="248" t="s">
        <v>3322</v>
      </c>
      <c r="G863" s="246"/>
      <c r="H863" s="249">
        <v>5.625</v>
      </c>
      <c r="I863" s="250"/>
      <c r="J863" s="246"/>
      <c r="K863" s="246"/>
      <c r="L863" s="251"/>
      <c r="M863" s="252"/>
      <c r="N863" s="253"/>
      <c r="O863" s="253"/>
      <c r="P863" s="253"/>
      <c r="Q863" s="253"/>
      <c r="R863" s="253"/>
      <c r="S863" s="253"/>
      <c r="T863" s="254"/>
      <c r="U863" s="14"/>
      <c r="V863" s="14"/>
      <c r="W863" s="14"/>
      <c r="X863" s="14"/>
      <c r="Y863" s="14"/>
      <c r="Z863" s="14"/>
      <c r="AA863" s="14"/>
      <c r="AB863" s="14"/>
      <c r="AC863" s="14"/>
      <c r="AD863" s="14"/>
      <c r="AE863" s="14"/>
      <c r="AT863" s="255" t="s">
        <v>206</v>
      </c>
      <c r="AU863" s="255" t="s">
        <v>78</v>
      </c>
      <c r="AV863" s="14" t="s">
        <v>78</v>
      </c>
      <c r="AW863" s="14" t="s">
        <v>31</v>
      </c>
      <c r="AX863" s="14" t="s">
        <v>69</v>
      </c>
      <c r="AY863" s="255" t="s">
        <v>193</v>
      </c>
    </row>
    <row r="864" s="13" customFormat="1">
      <c r="A864" s="13"/>
      <c r="B864" s="235"/>
      <c r="C864" s="236"/>
      <c r="D864" s="228" t="s">
        <v>206</v>
      </c>
      <c r="E864" s="237" t="s">
        <v>19</v>
      </c>
      <c r="F864" s="238" t="s">
        <v>1704</v>
      </c>
      <c r="G864" s="236"/>
      <c r="H864" s="237" t="s">
        <v>19</v>
      </c>
      <c r="I864" s="239"/>
      <c r="J864" s="236"/>
      <c r="K864" s="236"/>
      <c r="L864" s="240"/>
      <c r="M864" s="241"/>
      <c r="N864" s="242"/>
      <c r="O864" s="242"/>
      <c r="P864" s="242"/>
      <c r="Q864" s="242"/>
      <c r="R864" s="242"/>
      <c r="S864" s="242"/>
      <c r="T864" s="243"/>
      <c r="U864" s="13"/>
      <c r="V864" s="13"/>
      <c r="W864" s="13"/>
      <c r="X864" s="13"/>
      <c r="Y864" s="13"/>
      <c r="Z864" s="13"/>
      <c r="AA864" s="13"/>
      <c r="AB864" s="13"/>
      <c r="AC864" s="13"/>
      <c r="AD864" s="13"/>
      <c r="AE864" s="13"/>
      <c r="AT864" s="244" t="s">
        <v>206</v>
      </c>
      <c r="AU864" s="244" t="s">
        <v>78</v>
      </c>
      <c r="AV864" s="13" t="s">
        <v>76</v>
      </c>
      <c r="AW864" s="13" t="s">
        <v>31</v>
      </c>
      <c r="AX864" s="13" t="s">
        <v>69</v>
      </c>
      <c r="AY864" s="244" t="s">
        <v>193</v>
      </c>
    </row>
    <row r="865" s="13" customFormat="1">
      <c r="A865" s="13"/>
      <c r="B865" s="235"/>
      <c r="C865" s="236"/>
      <c r="D865" s="228" t="s">
        <v>206</v>
      </c>
      <c r="E865" s="237" t="s">
        <v>19</v>
      </c>
      <c r="F865" s="238" t="s">
        <v>3343</v>
      </c>
      <c r="G865" s="236"/>
      <c r="H865" s="237" t="s">
        <v>19</v>
      </c>
      <c r="I865" s="239"/>
      <c r="J865" s="236"/>
      <c r="K865" s="236"/>
      <c r="L865" s="240"/>
      <c r="M865" s="241"/>
      <c r="N865" s="242"/>
      <c r="O865" s="242"/>
      <c r="P865" s="242"/>
      <c r="Q865" s="242"/>
      <c r="R865" s="242"/>
      <c r="S865" s="242"/>
      <c r="T865" s="243"/>
      <c r="U865" s="13"/>
      <c r="V865" s="13"/>
      <c r="W865" s="13"/>
      <c r="X865" s="13"/>
      <c r="Y865" s="13"/>
      <c r="Z865" s="13"/>
      <c r="AA865" s="13"/>
      <c r="AB865" s="13"/>
      <c r="AC865" s="13"/>
      <c r="AD865" s="13"/>
      <c r="AE865" s="13"/>
      <c r="AT865" s="244" t="s">
        <v>206</v>
      </c>
      <c r="AU865" s="244" t="s">
        <v>78</v>
      </c>
      <c r="AV865" s="13" t="s">
        <v>76</v>
      </c>
      <c r="AW865" s="13" t="s">
        <v>31</v>
      </c>
      <c r="AX865" s="13" t="s">
        <v>69</v>
      </c>
      <c r="AY865" s="244" t="s">
        <v>193</v>
      </c>
    </row>
    <row r="866" s="14" customFormat="1">
      <c r="A866" s="14"/>
      <c r="B866" s="245"/>
      <c r="C866" s="246"/>
      <c r="D866" s="228" t="s">
        <v>206</v>
      </c>
      <c r="E866" s="247" t="s">
        <v>19</v>
      </c>
      <c r="F866" s="248" t="s">
        <v>3344</v>
      </c>
      <c r="G866" s="246"/>
      <c r="H866" s="249">
        <v>7.125</v>
      </c>
      <c r="I866" s="250"/>
      <c r="J866" s="246"/>
      <c r="K866" s="246"/>
      <c r="L866" s="251"/>
      <c r="M866" s="252"/>
      <c r="N866" s="253"/>
      <c r="O866" s="253"/>
      <c r="P866" s="253"/>
      <c r="Q866" s="253"/>
      <c r="R866" s="253"/>
      <c r="S866" s="253"/>
      <c r="T866" s="254"/>
      <c r="U866" s="14"/>
      <c r="V866" s="14"/>
      <c r="W866" s="14"/>
      <c r="X866" s="14"/>
      <c r="Y866" s="14"/>
      <c r="Z866" s="14"/>
      <c r="AA866" s="14"/>
      <c r="AB866" s="14"/>
      <c r="AC866" s="14"/>
      <c r="AD866" s="14"/>
      <c r="AE866" s="14"/>
      <c r="AT866" s="255" t="s">
        <v>206</v>
      </c>
      <c r="AU866" s="255" t="s">
        <v>78</v>
      </c>
      <c r="AV866" s="14" t="s">
        <v>78</v>
      </c>
      <c r="AW866" s="14" t="s">
        <v>31</v>
      </c>
      <c r="AX866" s="14" t="s">
        <v>69</v>
      </c>
      <c r="AY866" s="255" t="s">
        <v>193</v>
      </c>
    </row>
    <row r="867" s="13" customFormat="1">
      <c r="A867" s="13"/>
      <c r="B867" s="235"/>
      <c r="C867" s="236"/>
      <c r="D867" s="228" t="s">
        <v>206</v>
      </c>
      <c r="E867" s="237" t="s">
        <v>19</v>
      </c>
      <c r="F867" s="238" t="s">
        <v>1724</v>
      </c>
      <c r="G867" s="236"/>
      <c r="H867" s="237" t="s">
        <v>19</v>
      </c>
      <c r="I867" s="239"/>
      <c r="J867" s="236"/>
      <c r="K867" s="236"/>
      <c r="L867" s="240"/>
      <c r="M867" s="241"/>
      <c r="N867" s="242"/>
      <c r="O867" s="242"/>
      <c r="P867" s="242"/>
      <c r="Q867" s="242"/>
      <c r="R867" s="242"/>
      <c r="S867" s="242"/>
      <c r="T867" s="243"/>
      <c r="U867" s="13"/>
      <c r="V867" s="13"/>
      <c r="W867" s="13"/>
      <c r="X867" s="13"/>
      <c r="Y867" s="13"/>
      <c r="Z867" s="13"/>
      <c r="AA867" s="13"/>
      <c r="AB867" s="13"/>
      <c r="AC867" s="13"/>
      <c r="AD867" s="13"/>
      <c r="AE867" s="13"/>
      <c r="AT867" s="244" t="s">
        <v>206</v>
      </c>
      <c r="AU867" s="244" t="s">
        <v>78</v>
      </c>
      <c r="AV867" s="13" t="s">
        <v>76</v>
      </c>
      <c r="AW867" s="13" t="s">
        <v>31</v>
      </c>
      <c r="AX867" s="13" t="s">
        <v>69</v>
      </c>
      <c r="AY867" s="244" t="s">
        <v>193</v>
      </c>
    </row>
    <row r="868" s="13" customFormat="1">
      <c r="A868" s="13"/>
      <c r="B868" s="235"/>
      <c r="C868" s="236"/>
      <c r="D868" s="228" t="s">
        <v>206</v>
      </c>
      <c r="E868" s="237" t="s">
        <v>19</v>
      </c>
      <c r="F868" s="238" t="s">
        <v>3345</v>
      </c>
      <c r="G868" s="236"/>
      <c r="H868" s="237" t="s">
        <v>19</v>
      </c>
      <c r="I868" s="239"/>
      <c r="J868" s="236"/>
      <c r="K868" s="236"/>
      <c r="L868" s="240"/>
      <c r="M868" s="241"/>
      <c r="N868" s="242"/>
      <c r="O868" s="242"/>
      <c r="P868" s="242"/>
      <c r="Q868" s="242"/>
      <c r="R868" s="242"/>
      <c r="S868" s="242"/>
      <c r="T868" s="243"/>
      <c r="U868" s="13"/>
      <c r="V868" s="13"/>
      <c r="W868" s="13"/>
      <c r="X868" s="13"/>
      <c r="Y868" s="13"/>
      <c r="Z868" s="13"/>
      <c r="AA868" s="13"/>
      <c r="AB868" s="13"/>
      <c r="AC868" s="13"/>
      <c r="AD868" s="13"/>
      <c r="AE868" s="13"/>
      <c r="AT868" s="244" t="s">
        <v>206</v>
      </c>
      <c r="AU868" s="244" t="s">
        <v>78</v>
      </c>
      <c r="AV868" s="13" t="s">
        <v>76</v>
      </c>
      <c r="AW868" s="13" t="s">
        <v>31</v>
      </c>
      <c r="AX868" s="13" t="s">
        <v>69</v>
      </c>
      <c r="AY868" s="244" t="s">
        <v>193</v>
      </c>
    </row>
    <row r="869" s="14" customFormat="1">
      <c r="A869" s="14"/>
      <c r="B869" s="245"/>
      <c r="C869" s="246"/>
      <c r="D869" s="228" t="s">
        <v>206</v>
      </c>
      <c r="E869" s="247" t="s">
        <v>19</v>
      </c>
      <c r="F869" s="248" t="s">
        <v>3322</v>
      </c>
      <c r="G869" s="246"/>
      <c r="H869" s="249">
        <v>5.625</v>
      </c>
      <c r="I869" s="250"/>
      <c r="J869" s="246"/>
      <c r="K869" s="246"/>
      <c r="L869" s="251"/>
      <c r="M869" s="252"/>
      <c r="N869" s="253"/>
      <c r="O869" s="253"/>
      <c r="P869" s="253"/>
      <c r="Q869" s="253"/>
      <c r="R869" s="253"/>
      <c r="S869" s="253"/>
      <c r="T869" s="254"/>
      <c r="U869" s="14"/>
      <c r="V869" s="14"/>
      <c r="W869" s="14"/>
      <c r="X869" s="14"/>
      <c r="Y869" s="14"/>
      <c r="Z869" s="14"/>
      <c r="AA869" s="14"/>
      <c r="AB869" s="14"/>
      <c r="AC869" s="14"/>
      <c r="AD869" s="14"/>
      <c r="AE869" s="14"/>
      <c r="AT869" s="255" t="s">
        <v>206</v>
      </c>
      <c r="AU869" s="255" t="s">
        <v>78</v>
      </c>
      <c r="AV869" s="14" t="s">
        <v>78</v>
      </c>
      <c r="AW869" s="14" t="s">
        <v>31</v>
      </c>
      <c r="AX869" s="14" t="s">
        <v>69</v>
      </c>
      <c r="AY869" s="255" t="s">
        <v>193</v>
      </c>
    </row>
    <row r="870" s="13" customFormat="1">
      <c r="A870" s="13"/>
      <c r="B870" s="235"/>
      <c r="C870" s="236"/>
      <c r="D870" s="228" t="s">
        <v>206</v>
      </c>
      <c r="E870" s="237" t="s">
        <v>19</v>
      </c>
      <c r="F870" s="238" t="s">
        <v>3346</v>
      </c>
      <c r="G870" s="236"/>
      <c r="H870" s="237" t="s">
        <v>19</v>
      </c>
      <c r="I870" s="239"/>
      <c r="J870" s="236"/>
      <c r="K870" s="236"/>
      <c r="L870" s="240"/>
      <c r="M870" s="241"/>
      <c r="N870" s="242"/>
      <c r="O870" s="242"/>
      <c r="P870" s="242"/>
      <c r="Q870" s="242"/>
      <c r="R870" s="242"/>
      <c r="S870" s="242"/>
      <c r="T870" s="243"/>
      <c r="U870" s="13"/>
      <c r="V870" s="13"/>
      <c r="W870" s="13"/>
      <c r="X870" s="13"/>
      <c r="Y870" s="13"/>
      <c r="Z870" s="13"/>
      <c r="AA870" s="13"/>
      <c r="AB870" s="13"/>
      <c r="AC870" s="13"/>
      <c r="AD870" s="13"/>
      <c r="AE870" s="13"/>
      <c r="AT870" s="244" t="s">
        <v>206</v>
      </c>
      <c r="AU870" s="244" t="s">
        <v>78</v>
      </c>
      <c r="AV870" s="13" t="s">
        <v>76</v>
      </c>
      <c r="AW870" s="13" t="s">
        <v>31</v>
      </c>
      <c r="AX870" s="13" t="s">
        <v>69</v>
      </c>
      <c r="AY870" s="244" t="s">
        <v>193</v>
      </c>
    </row>
    <row r="871" s="14" customFormat="1">
      <c r="A871" s="14"/>
      <c r="B871" s="245"/>
      <c r="C871" s="246"/>
      <c r="D871" s="228" t="s">
        <v>206</v>
      </c>
      <c r="E871" s="247" t="s">
        <v>19</v>
      </c>
      <c r="F871" s="248" t="s">
        <v>3347</v>
      </c>
      <c r="G871" s="246"/>
      <c r="H871" s="249">
        <v>15</v>
      </c>
      <c r="I871" s="250"/>
      <c r="J871" s="246"/>
      <c r="K871" s="246"/>
      <c r="L871" s="251"/>
      <c r="M871" s="252"/>
      <c r="N871" s="253"/>
      <c r="O871" s="253"/>
      <c r="P871" s="253"/>
      <c r="Q871" s="253"/>
      <c r="R871" s="253"/>
      <c r="S871" s="253"/>
      <c r="T871" s="254"/>
      <c r="U871" s="14"/>
      <c r="V871" s="14"/>
      <c r="W871" s="14"/>
      <c r="X871" s="14"/>
      <c r="Y871" s="14"/>
      <c r="Z871" s="14"/>
      <c r="AA871" s="14"/>
      <c r="AB871" s="14"/>
      <c r="AC871" s="14"/>
      <c r="AD871" s="14"/>
      <c r="AE871" s="14"/>
      <c r="AT871" s="255" t="s">
        <v>206</v>
      </c>
      <c r="AU871" s="255" t="s">
        <v>78</v>
      </c>
      <c r="AV871" s="14" t="s">
        <v>78</v>
      </c>
      <c r="AW871" s="14" t="s">
        <v>31</v>
      </c>
      <c r="AX871" s="14" t="s">
        <v>69</v>
      </c>
      <c r="AY871" s="255" t="s">
        <v>193</v>
      </c>
    </row>
    <row r="872" s="13" customFormat="1">
      <c r="A872" s="13"/>
      <c r="B872" s="235"/>
      <c r="C872" s="236"/>
      <c r="D872" s="228" t="s">
        <v>206</v>
      </c>
      <c r="E872" s="237" t="s">
        <v>19</v>
      </c>
      <c r="F872" s="238" t="s">
        <v>3348</v>
      </c>
      <c r="G872" s="236"/>
      <c r="H872" s="237" t="s">
        <v>19</v>
      </c>
      <c r="I872" s="239"/>
      <c r="J872" s="236"/>
      <c r="K872" s="236"/>
      <c r="L872" s="240"/>
      <c r="M872" s="241"/>
      <c r="N872" s="242"/>
      <c r="O872" s="242"/>
      <c r="P872" s="242"/>
      <c r="Q872" s="242"/>
      <c r="R872" s="242"/>
      <c r="S872" s="242"/>
      <c r="T872" s="243"/>
      <c r="U872" s="13"/>
      <c r="V872" s="13"/>
      <c r="W872" s="13"/>
      <c r="X872" s="13"/>
      <c r="Y872" s="13"/>
      <c r="Z872" s="13"/>
      <c r="AA872" s="13"/>
      <c r="AB872" s="13"/>
      <c r="AC872" s="13"/>
      <c r="AD872" s="13"/>
      <c r="AE872" s="13"/>
      <c r="AT872" s="244" t="s">
        <v>206</v>
      </c>
      <c r="AU872" s="244" t="s">
        <v>78</v>
      </c>
      <c r="AV872" s="13" t="s">
        <v>76</v>
      </c>
      <c r="AW872" s="13" t="s">
        <v>31</v>
      </c>
      <c r="AX872" s="13" t="s">
        <v>69</v>
      </c>
      <c r="AY872" s="244" t="s">
        <v>193</v>
      </c>
    </row>
    <row r="873" s="14" customFormat="1">
      <c r="A873" s="14"/>
      <c r="B873" s="245"/>
      <c r="C873" s="246"/>
      <c r="D873" s="228" t="s">
        <v>206</v>
      </c>
      <c r="E873" s="247" t="s">
        <v>19</v>
      </c>
      <c r="F873" s="248" t="s">
        <v>3349</v>
      </c>
      <c r="G873" s="246"/>
      <c r="H873" s="249">
        <v>3.7349999999999999</v>
      </c>
      <c r="I873" s="250"/>
      <c r="J873" s="246"/>
      <c r="K873" s="246"/>
      <c r="L873" s="251"/>
      <c r="M873" s="252"/>
      <c r="N873" s="253"/>
      <c r="O873" s="253"/>
      <c r="P873" s="253"/>
      <c r="Q873" s="253"/>
      <c r="R873" s="253"/>
      <c r="S873" s="253"/>
      <c r="T873" s="254"/>
      <c r="U873" s="14"/>
      <c r="V873" s="14"/>
      <c r="W873" s="14"/>
      <c r="X873" s="14"/>
      <c r="Y873" s="14"/>
      <c r="Z873" s="14"/>
      <c r="AA873" s="14"/>
      <c r="AB873" s="14"/>
      <c r="AC873" s="14"/>
      <c r="AD873" s="14"/>
      <c r="AE873" s="14"/>
      <c r="AT873" s="255" t="s">
        <v>206</v>
      </c>
      <c r="AU873" s="255" t="s">
        <v>78</v>
      </c>
      <c r="AV873" s="14" t="s">
        <v>78</v>
      </c>
      <c r="AW873" s="14" t="s">
        <v>31</v>
      </c>
      <c r="AX873" s="14" t="s">
        <v>69</v>
      </c>
      <c r="AY873" s="255" t="s">
        <v>193</v>
      </c>
    </row>
    <row r="874" s="13" customFormat="1">
      <c r="A874" s="13"/>
      <c r="B874" s="235"/>
      <c r="C874" s="236"/>
      <c r="D874" s="228" t="s">
        <v>206</v>
      </c>
      <c r="E874" s="237" t="s">
        <v>19</v>
      </c>
      <c r="F874" s="238" t="s">
        <v>3350</v>
      </c>
      <c r="G874" s="236"/>
      <c r="H874" s="237" t="s">
        <v>19</v>
      </c>
      <c r="I874" s="239"/>
      <c r="J874" s="236"/>
      <c r="K874" s="236"/>
      <c r="L874" s="240"/>
      <c r="M874" s="241"/>
      <c r="N874" s="242"/>
      <c r="O874" s="242"/>
      <c r="P874" s="242"/>
      <c r="Q874" s="242"/>
      <c r="R874" s="242"/>
      <c r="S874" s="242"/>
      <c r="T874" s="243"/>
      <c r="U874" s="13"/>
      <c r="V874" s="13"/>
      <c r="W874" s="13"/>
      <c r="X874" s="13"/>
      <c r="Y874" s="13"/>
      <c r="Z874" s="13"/>
      <c r="AA874" s="13"/>
      <c r="AB874" s="13"/>
      <c r="AC874" s="13"/>
      <c r="AD874" s="13"/>
      <c r="AE874" s="13"/>
      <c r="AT874" s="244" t="s">
        <v>206</v>
      </c>
      <c r="AU874" s="244" t="s">
        <v>78</v>
      </c>
      <c r="AV874" s="13" t="s">
        <v>76</v>
      </c>
      <c r="AW874" s="13" t="s">
        <v>31</v>
      </c>
      <c r="AX874" s="13" t="s">
        <v>69</v>
      </c>
      <c r="AY874" s="244" t="s">
        <v>193</v>
      </c>
    </row>
    <row r="875" s="14" customFormat="1">
      <c r="A875" s="14"/>
      <c r="B875" s="245"/>
      <c r="C875" s="246"/>
      <c r="D875" s="228" t="s">
        <v>206</v>
      </c>
      <c r="E875" s="247" t="s">
        <v>19</v>
      </c>
      <c r="F875" s="248" t="s">
        <v>3347</v>
      </c>
      <c r="G875" s="246"/>
      <c r="H875" s="249">
        <v>15</v>
      </c>
      <c r="I875" s="250"/>
      <c r="J875" s="246"/>
      <c r="K875" s="246"/>
      <c r="L875" s="251"/>
      <c r="M875" s="252"/>
      <c r="N875" s="253"/>
      <c r="O875" s="253"/>
      <c r="P875" s="253"/>
      <c r="Q875" s="253"/>
      <c r="R875" s="253"/>
      <c r="S875" s="253"/>
      <c r="T875" s="254"/>
      <c r="U875" s="14"/>
      <c r="V875" s="14"/>
      <c r="W875" s="14"/>
      <c r="X875" s="14"/>
      <c r="Y875" s="14"/>
      <c r="Z875" s="14"/>
      <c r="AA875" s="14"/>
      <c r="AB875" s="14"/>
      <c r="AC875" s="14"/>
      <c r="AD875" s="14"/>
      <c r="AE875" s="14"/>
      <c r="AT875" s="255" t="s">
        <v>206</v>
      </c>
      <c r="AU875" s="255" t="s">
        <v>78</v>
      </c>
      <c r="AV875" s="14" t="s">
        <v>78</v>
      </c>
      <c r="AW875" s="14" t="s">
        <v>31</v>
      </c>
      <c r="AX875" s="14" t="s">
        <v>69</v>
      </c>
      <c r="AY875" s="255" t="s">
        <v>193</v>
      </c>
    </row>
    <row r="876" s="13" customFormat="1">
      <c r="A876" s="13"/>
      <c r="B876" s="235"/>
      <c r="C876" s="236"/>
      <c r="D876" s="228" t="s">
        <v>206</v>
      </c>
      <c r="E876" s="237" t="s">
        <v>19</v>
      </c>
      <c r="F876" s="238" t="s">
        <v>3351</v>
      </c>
      <c r="G876" s="236"/>
      <c r="H876" s="237" t="s">
        <v>19</v>
      </c>
      <c r="I876" s="239"/>
      <c r="J876" s="236"/>
      <c r="K876" s="236"/>
      <c r="L876" s="240"/>
      <c r="M876" s="241"/>
      <c r="N876" s="242"/>
      <c r="O876" s="242"/>
      <c r="P876" s="242"/>
      <c r="Q876" s="242"/>
      <c r="R876" s="242"/>
      <c r="S876" s="242"/>
      <c r="T876" s="243"/>
      <c r="U876" s="13"/>
      <c r="V876" s="13"/>
      <c r="W876" s="13"/>
      <c r="X876" s="13"/>
      <c r="Y876" s="13"/>
      <c r="Z876" s="13"/>
      <c r="AA876" s="13"/>
      <c r="AB876" s="13"/>
      <c r="AC876" s="13"/>
      <c r="AD876" s="13"/>
      <c r="AE876" s="13"/>
      <c r="AT876" s="244" t="s">
        <v>206</v>
      </c>
      <c r="AU876" s="244" t="s">
        <v>78</v>
      </c>
      <c r="AV876" s="13" t="s">
        <v>76</v>
      </c>
      <c r="AW876" s="13" t="s">
        <v>31</v>
      </c>
      <c r="AX876" s="13" t="s">
        <v>69</v>
      </c>
      <c r="AY876" s="244" t="s">
        <v>193</v>
      </c>
    </row>
    <row r="877" s="14" customFormat="1">
      <c r="A877" s="14"/>
      <c r="B877" s="245"/>
      <c r="C877" s="246"/>
      <c r="D877" s="228" t="s">
        <v>206</v>
      </c>
      <c r="E877" s="247" t="s">
        <v>19</v>
      </c>
      <c r="F877" s="248" t="s">
        <v>3352</v>
      </c>
      <c r="G877" s="246"/>
      <c r="H877" s="249">
        <v>7.5</v>
      </c>
      <c r="I877" s="250"/>
      <c r="J877" s="246"/>
      <c r="K877" s="246"/>
      <c r="L877" s="251"/>
      <c r="M877" s="252"/>
      <c r="N877" s="253"/>
      <c r="O877" s="253"/>
      <c r="P877" s="253"/>
      <c r="Q877" s="253"/>
      <c r="R877" s="253"/>
      <c r="S877" s="253"/>
      <c r="T877" s="254"/>
      <c r="U877" s="14"/>
      <c r="V877" s="14"/>
      <c r="W877" s="14"/>
      <c r="X877" s="14"/>
      <c r="Y877" s="14"/>
      <c r="Z877" s="14"/>
      <c r="AA877" s="14"/>
      <c r="AB877" s="14"/>
      <c r="AC877" s="14"/>
      <c r="AD877" s="14"/>
      <c r="AE877" s="14"/>
      <c r="AT877" s="255" t="s">
        <v>206</v>
      </c>
      <c r="AU877" s="255" t="s">
        <v>78</v>
      </c>
      <c r="AV877" s="14" t="s">
        <v>78</v>
      </c>
      <c r="AW877" s="14" t="s">
        <v>31</v>
      </c>
      <c r="AX877" s="14" t="s">
        <v>69</v>
      </c>
      <c r="AY877" s="255" t="s">
        <v>193</v>
      </c>
    </row>
    <row r="878" s="13" customFormat="1">
      <c r="A878" s="13"/>
      <c r="B878" s="235"/>
      <c r="C878" s="236"/>
      <c r="D878" s="228" t="s">
        <v>206</v>
      </c>
      <c r="E878" s="237" t="s">
        <v>19</v>
      </c>
      <c r="F878" s="238" t="s">
        <v>3353</v>
      </c>
      <c r="G878" s="236"/>
      <c r="H878" s="237" t="s">
        <v>19</v>
      </c>
      <c r="I878" s="239"/>
      <c r="J878" s="236"/>
      <c r="K878" s="236"/>
      <c r="L878" s="240"/>
      <c r="M878" s="241"/>
      <c r="N878" s="242"/>
      <c r="O878" s="242"/>
      <c r="P878" s="242"/>
      <c r="Q878" s="242"/>
      <c r="R878" s="242"/>
      <c r="S878" s="242"/>
      <c r="T878" s="243"/>
      <c r="U878" s="13"/>
      <c r="V878" s="13"/>
      <c r="W878" s="13"/>
      <c r="X878" s="13"/>
      <c r="Y878" s="13"/>
      <c r="Z878" s="13"/>
      <c r="AA878" s="13"/>
      <c r="AB878" s="13"/>
      <c r="AC878" s="13"/>
      <c r="AD878" s="13"/>
      <c r="AE878" s="13"/>
      <c r="AT878" s="244" t="s">
        <v>206</v>
      </c>
      <c r="AU878" s="244" t="s">
        <v>78</v>
      </c>
      <c r="AV878" s="13" t="s">
        <v>76</v>
      </c>
      <c r="AW878" s="13" t="s">
        <v>31</v>
      </c>
      <c r="AX878" s="13" t="s">
        <v>69</v>
      </c>
      <c r="AY878" s="244" t="s">
        <v>193</v>
      </c>
    </row>
    <row r="879" s="14" customFormat="1">
      <c r="A879" s="14"/>
      <c r="B879" s="245"/>
      <c r="C879" s="246"/>
      <c r="D879" s="228" t="s">
        <v>206</v>
      </c>
      <c r="E879" s="247" t="s">
        <v>19</v>
      </c>
      <c r="F879" s="248" t="s">
        <v>3354</v>
      </c>
      <c r="G879" s="246"/>
      <c r="H879" s="249">
        <v>33.719999999999999</v>
      </c>
      <c r="I879" s="250"/>
      <c r="J879" s="246"/>
      <c r="K879" s="246"/>
      <c r="L879" s="251"/>
      <c r="M879" s="252"/>
      <c r="N879" s="253"/>
      <c r="O879" s="253"/>
      <c r="P879" s="253"/>
      <c r="Q879" s="253"/>
      <c r="R879" s="253"/>
      <c r="S879" s="253"/>
      <c r="T879" s="254"/>
      <c r="U879" s="14"/>
      <c r="V879" s="14"/>
      <c r="W879" s="14"/>
      <c r="X879" s="14"/>
      <c r="Y879" s="14"/>
      <c r="Z879" s="14"/>
      <c r="AA879" s="14"/>
      <c r="AB879" s="14"/>
      <c r="AC879" s="14"/>
      <c r="AD879" s="14"/>
      <c r="AE879" s="14"/>
      <c r="AT879" s="255" t="s">
        <v>206</v>
      </c>
      <c r="AU879" s="255" t="s">
        <v>78</v>
      </c>
      <c r="AV879" s="14" t="s">
        <v>78</v>
      </c>
      <c r="AW879" s="14" t="s">
        <v>31</v>
      </c>
      <c r="AX879" s="14" t="s">
        <v>69</v>
      </c>
      <c r="AY879" s="255" t="s">
        <v>193</v>
      </c>
    </row>
    <row r="880" s="15" customFormat="1">
      <c r="A880" s="15"/>
      <c r="B880" s="256"/>
      <c r="C880" s="257"/>
      <c r="D880" s="228" t="s">
        <v>206</v>
      </c>
      <c r="E880" s="258" t="s">
        <v>19</v>
      </c>
      <c r="F880" s="259" t="s">
        <v>218</v>
      </c>
      <c r="G880" s="257"/>
      <c r="H880" s="260">
        <v>336.14400000000001</v>
      </c>
      <c r="I880" s="261"/>
      <c r="J880" s="257"/>
      <c r="K880" s="257"/>
      <c r="L880" s="262"/>
      <c r="M880" s="263"/>
      <c r="N880" s="264"/>
      <c r="O880" s="264"/>
      <c r="P880" s="264"/>
      <c r="Q880" s="264"/>
      <c r="R880" s="264"/>
      <c r="S880" s="264"/>
      <c r="T880" s="265"/>
      <c r="U880" s="15"/>
      <c r="V880" s="15"/>
      <c r="W880" s="15"/>
      <c r="X880" s="15"/>
      <c r="Y880" s="15"/>
      <c r="Z880" s="15"/>
      <c r="AA880" s="15"/>
      <c r="AB880" s="15"/>
      <c r="AC880" s="15"/>
      <c r="AD880" s="15"/>
      <c r="AE880" s="15"/>
      <c r="AT880" s="266" t="s">
        <v>206</v>
      </c>
      <c r="AU880" s="266" t="s">
        <v>78</v>
      </c>
      <c r="AV880" s="15" t="s">
        <v>200</v>
      </c>
      <c r="AW880" s="15" t="s">
        <v>31</v>
      </c>
      <c r="AX880" s="15" t="s">
        <v>76</v>
      </c>
      <c r="AY880" s="266" t="s">
        <v>193</v>
      </c>
    </row>
    <row r="881" s="12" customFormat="1" ht="22.8" customHeight="1">
      <c r="A881" s="12"/>
      <c r="B881" s="199"/>
      <c r="C881" s="200"/>
      <c r="D881" s="201" t="s">
        <v>68</v>
      </c>
      <c r="E881" s="213" t="s">
        <v>200</v>
      </c>
      <c r="F881" s="213" t="s">
        <v>1805</v>
      </c>
      <c r="G881" s="200"/>
      <c r="H881" s="200"/>
      <c r="I881" s="203"/>
      <c r="J881" s="214">
        <f>BK881</f>
        <v>0</v>
      </c>
      <c r="K881" s="200"/>
      <c r="L881" s="205"/>
      <c r="M881" s="206"/>
      <c r="N881" s="207"/>
      <c r="O881" s="207"/>
      <c r="P881" s="208">
        <f>SUM(P882:P1222)</f>
        <v>0</v>
      </c>
      <c r="Q881" s="207"/>
      <c r="R881" s="208">
        <f>SUM(R882:R1222)</f>
        <v>1561.67563042552</v>
      </c>
      <c r="S881" s="207"/>
      <c r="T881" s="209">
        <f>SUM(T882:T1222)</f>
        <v>0</v>
      </c>
      <c r="U881" s="12"/>
      <c r="V881" s="12"/>
      <c r="W881" s="12"/>
      <c r="X881" s="12"/>
      <c r="Y881" s="12"/>
      <c r="Z881" s="12"/>
      <c r="AA881" s="12"/>
      <c r="AB881" s="12"/>
      <c r="AC881" s="12"/>
      <c r="AD881" s="12"/>
      <c r="AE881" s="12"/>
      <c r="AR881" s="210" t="s">
        <v>76</v>
      </c>
      <c r="AT881" s="211" t="s">
        <v>68</v>
      </c>
      <c r="AU881" s="211" t="s">
        <v>76</v>
      </c>
      <c r="AY881" s="210" t="s">
        <v>193</v>
      </c>
      <c r="BK881" s="212">
        <f>SUM(BK882:BK1222)</f>
        <v>0</v>
      </c>
    </row>
    <row r="882" s="2" customFormat="1" ht="16.5" customHeight="1">
      <c r="A882" s="41"/>
      <c r="B882" s="42"/>
      <c r="C882" s="215" t="s">
        <v>765</v>
      </c>
      <c r="D882" s="215" t="s">
        <v>195</v>
      </c>
      <c r="E882" s="216" t="s">
        <v>3355</v>
      </c>
      <c r="F882" s="217" t="s">
        <v>3356</v>
      </c>
      <c r="G882" s="218" t="s">
        <v>198</v>
      </c>
      <c r="H882" s="219">
        <v>390.60000000000002</v>
      </c>
      <c r="I882" s="220"/>
      <c r="J882" s="221">
        <f>ROUND(I882*H882,2)</f>
        <v>0</v>
      </c>
      <c r="K882" s="217" t="s">
        <v>199</v>
      </c>
      <c r="L882" s="47"/>
      <c r="M882" s="222" t="s">
        <v>19</v>
      </c>
      <c r="N882" s="223" t="s">
        <v>40</v>
      </c>
      <c r="O882" s="87"/>
      <c r="P882" s="224">
        <f>O882*H882</f>
        <v>0</v>
      </c>
      <c r="Q882" s="224">
        <v>2.5020099999999998</v>
      </c>
      <c r="R882" s="224">
        <f>Q882*H882</f>
        <v>977.28510600000004</v>
      </c>
      <c r="S882" s="224">
        <v>0</v>
      </c>
      <c r="T882" s="225">
        <f>S882*H882</f>
        <v>0</v>
      </c>
      <c r="U882" s="41"/>
      <c r="V882" s="41"/>
      <c r="W882" s="41"/>
      <c r="X882" s="41"/>
      <c r="Y882" s="41"/>
      <c r="Z882" s="41"/>
      <c r="AA882" s="41"/>
      <c r="AB882" s="41"/>
      <c r="AC882" s="41"/>
      <c r="AD882" s="41"/>
      <c r="AE882" s="41"/>
      <c r="AR882" s="226" t="s">
        <v>200</v>
      </c>
      <c r="AT882" s="226" t="s">
        <v>195</v>
      </c>
      <c r="AU882" s="226" t="s">
        <v>78</v>
      </c>
      <c r="AY882" s="20" t="s">
        <v>193</v>
      </c>
      <c r="BE882" s="227">
        <f>IF(N882="základní",J882,0)</f>
        <v>0</v>
      </c>
      <c r="BF882" s="227">
        <f>IF(N882="snížená",J882,0)</f>
        <v>0</v>
      </c>
      <c r="BG882" s="227">
        <f>IF(N882="zákl. přenesená",J882,0)</f>
        <v>0</v>
      </c>
      <c r="BH882" s="227">
        <f>IF(N882="sníž. přenesená",J882,0)</f>
        <v>0</v>
      </c>
      <c r="BI882" s="227">
        <f>IF(N882="nulová",J882,0)</f>
        <v>0</v>
      </c>
      <c r="BJ882" s="20" t="s">
        <v>76</v>
      </c>
      <c r="BK882" s="227">
        <f>ROUND(I882*H882,2)</f>
        <v>0</v>
      </c>
      <c r="BL882" s="20" t="s">
        <v>200</v>
      </c>
      <c r="BM882" s="226" t="s">
        <v>3357</v>
      </c>
    </row>
    <row r="883" s="2" customFormat="1">
      <c r="A883" s="41"/>
      <c r="B883" s="42"/>
      <c r="C883" s="43"/>
      <c r="D883" s="228" t="s">
        <v>202</v>
      </c>
      <c r="E883" s="43"/>
      <c r="F883" s="229" t="s">
        <v>3358</v>
      </c>
      <c r="G883" s="43"/>
      <c r="H883" s="43"/>
      <c r="I883" s="230"/>
      <c r="J883" s="43"/>
      <c r="K883" s="43"/>
      <c r="L883" s="47"/>
      <c r="M883" s="231"/>
      <c r="N883" s="232"/>
      <c r="O883" s="87"/>
      <c r="P883" s="87"/>
      <c r="Q883" s="87"/>
      <c r="R883" s="87"/>
      <c r="S883" s="87"/>
      <c r="T883" s="88"/>
      <c r="U883" s="41"/>
      <c r="V883" s="41"/>
      <c r="W883" s="41"/>
      <c r="X883" s="41"/>
      <c r="Y883" s="41"/>
      <c r="Z883" s="41"/>
      <c r="AA883" s="41"/>
      <c r="AB883" s="41"/>
      <c r="AC883" s="41"/>
      <c r="AD883" s="41"/>
      <c r="AE883" s="41"/>
      <c r="AT883" s="20" t="s">
        <v>202</v>
      </c>
      <c r="AU883" s="20" t="s">
        <v>78</v>
      </c>
    </row>
    <row r="884" s="2" customFormat="1">
      <c r="A884" s="41"/>
      <c r="B884" s="42"/>
      <c r="C884" s="43"/>
      <c r="D884" s="233" t="s">
        <v>204</v>
      </c>
      <c r="E884" s="43"/>
      <c r="F884" s="234" t="s">
        <v>3359</v>
      </c>
      <c r="G884" s="43"/>
      <c r="H884" s="43"/>
      <c r="I884" s="230"/>
      <c r="J884" s="43"/>
      <c r="K884" s="43"/>
      <c r="L884" s="47"/>
      <c r="M884" s="231"/>
      <c r="N884" s="232"/>
      <c r="O884" s="87"/>
      <c r="P884" s="87"/>
      <c r="Q884" s="87"/>
      <c r="R884" s="87"/>
      <c r="S884" s="87"/>
      <c r="T884" s="88"/>
      <c r="U884" s="41"/>
      <c r="V884" s="41"/>
      <c r="W884" s="41"/>
      <c r="X884" s="41"/>
      <c r="Y884" s="41"/>
      <c r="Z884" s="41"/>
      <c r="AA884" s="41"/>
      <c r="AB884" s="41"/>
      <c r="AC884" s="41"/>
      <c r="AD884" s="41"/>
      <c r="AE884" s="41"/>
      <c r="AT884" s="20" t="s">
        <v>204</v>
      </c>
      <c r="AU884" s="20" t="s">
        <v>78</v>
      </c>
    </row>
    <row r="885" s="13" customFormat="1">
      <c r="A885" s="13"/>
      <c r="B885" s="235"/>
      <c r="C885" s="236"/>
      <c r="D885" s="228" t="s">
        <v>206</v>
      </c>
      <c r="E885" s="237" t="s">
        <v>19</v>
      </c>
      <c r="F885" s="238" t="s">
        <v>279</v>
      </c>
      <c r="G885" s="236"/>
      <c r="H885" s="237" t="s">
        <v>19</v>
      </c>
      <c r="I885" s="239"/>
      <c r="J885" s="236"/>
      <c r="K885" s="236"/>
      <c r="L885" s="240"/>
      <c r="M885" s="241"/>
      <c r="N885" s="242"/>
      <c r="O885" s="242"/>
      <c r="P885" s="242"/>
      <c r="Q885" s="242"/>
      <c r="R885" s="242"/>
      <c r="S885" s="242"/>
      <c r="T885" s="243"/>
      <c r="U885" s="13"/>
      <c r="V885" s="13"/>
      <c r="W885" s="13"/>
      <c r="X885" s="13"/>
      <c r="Y885" s="13"/>
      <c r="Z885" s="13"/>
      <c r="AA885" s="13"/>
      <c r="AB885" s="13"/>
      <c r="AC885" s="13"/>
      <c r="AD885" s="13"/>
      <c r="AE885" s="13"/>
      <c r="AT885" s="244" t="s">
        <v>206</v>
      </c>
      <c r="AU885" s="244" t="s">
        <v>78</v>
      </c>
      <c r="AV885" s="13" t="s">
        <v>76</v>
      </c>
      <c r="AW885" s="13" t="s">
        <v>31</v>
      </c>
      <c r="AX885" s="13" t="s">
        <v>69</v>
      </c>
      <c r="AY885" s="244" t="s">
        <v>193</v>
      </c>
    </row>
    <row r="886" s="13" customFormat="1">
      <c r="A886" s="13"/>
      <c r="B886" s="235"/>
      <c r="C886" s="236"/>
      <c r="D886" s="228" t="s">
        <v>206</v>
      </c>
      <c r="E886" s="237" t="s">
        <v>19</v>
      </c>
      <c r="F886" s="238" t="s">
        <v>1713</v>
      </c>
      <c r="G886" s="236"/>
      <c r="H886" s="237" t="s">
        <v>19</v>
      </c>
      <c r="I886" s="239"/>
      <c r="J886" s="236"/>
      <c r="K886" s="236"/>
      <c r="L886" s="240"/>
      <c r="M886" s="241"/>
      <c r="N886" s="242"/>
      <c r="O886" s="242"/>
      <c r="P886" s="242"/>
      <c r="Q886" s="242"/>
      <c r="R886" s="242"/>
      <c r="S886" s="242"/>
      <c r="T886" s="243"/>
      <c r="U886" s="13"/>
      <c r="V886" s="13"/>
      <c r="W886" s="13"/>
      <c r="X886" s="13"/>
      <c r="Y886" s="13"/>
      <c r="Z886" s="13"/>
      <c r="AA886" s="13"/>
      <c r="AB886" s="13"/>
      <c r="AC886" s="13"/>
      <c r="AD886" s="13"/>
      <c r="AE886" s="13"/>
      <c r="AT886" s="244" t="s">
        <v>206</v>
      </c>
      <c r="AU886" s="244" t="s">
        <v>78</v>
      </c>
      <c r="AV886" s="13" t="s">
        <v>76</v>
      </c>
      <c r="AW886" s="13" t="s">
        <v>31</v>
      </c>
      <c r="AX886" s="13" t="s">
        <v>69</v>
      </c>
      <c r="AY886" s="244" t="s">
        <v>193</v>
      </c>
    </row>
    <row r="887" s="14" customFormat="1">
      <c r="A887" s="14"/>
      <c r="B887" s="245"/>
      <c r="C887" s="246"/>
      <c r="D887" s="228" t="s">
        <v>206</v>
      </c>
      <c r="E887" s="247" t="s">
        <v>19</v>
      </c>
      <c r="F887" s="248" t="s">
        <v>3360</v>
      </c>
      <c r="G887" s="246"/>
      <c r="H887" s="249">
        <v>173.625</v>
      </c>
      <c r="I887" s="250"/>
      <c r="J887" s="246"/>
      <c r="K887" s="246"/>
      <c r="L887" s="251"/>
      <c r="M887" s="252"/>
      <c r="N887" s="253"/>
      <c r="O887" s="253"/>
      <c r="P887" s="253"/>
      <c r="Q887" s="253"/>
      <c r="R887" s="253"/>
      <c r="S887" s="253"/>
      <c r="T887" s="254"/>
      <c r="U887" s="14"/>
      <c r="V887" s="14"/>
      <c r="W887" s="14"/>
      <c r="X887" s="14"/>
      <c r="Y887" s="14"/>
      <c r="Z887" s="14"/>
      <c r="AA887" s="14"/>
      <c r="AB887" s="14"/>
      <c r="AC887" s="14"/>
      <c r="AD887" s="14"/>
      <c r="AE887" s="14"/>
      <c r="AT887" s="255" t="s">
        <v>206</v>
      </c>
      <c r="AU887" s="255" t="s">
        <v>78</v>
      </c>
      <c r="AV887" s="14" t="s">
        <v>78</v>
      </c>
      <c r="AW887" s="14" t="s">
        <v>31</v>
      </c>
      <c r="AX887" s="14" t="s">
        <v>69</v>
      </c>
      <c r="AY887" s="255" t="s">
        <v>193</v>
      </c>
    </row>
    <row r="888" s="13" customFormat="1">
      <c r="A888" s="13"/>
      <c r="B888" s="235"/>
      <c r="C888" s="236"/>
      <c r="D888" s="228" t="s">
        <v>206</v>
      </c>
      <c r="E888" s="237" t="s">
        <v>19</v>
      </c>
      <c r="F888" s="238" t="s">
        <v>1702</v>
      </c>
      <c r="G888" s="236"/>
      <c r="H888" s="237" t="s">
        <v>19</v>
      </c>
      <c r="I888" s="239"/>
      <c r="J888" s="236"/>
      <c r="K888" s="236"/>
      <c r="L888" s="240"/>
      <c r="M888" s="241"/>
      <c r="N888" s="242"/>
      <c r="O888" s="242"/>
      <c r="P888" s="242"/>
      <c r="Q888" s="242"/>
      <c r="R888" s="242"/>
      <c r="S888" s="242"/>
      <c r="T888" s="243"/>
      <c r="U888" s="13"/>
      <c r="V888" s="13"/>
      <c r="W888" s="13"/>
      <c r="X888" s="13"/>
      <c r="Y888" s="13"/>
      <c r="Z888" s="13"/>
      <c r="AA888" s="13"/>
      <c r="AB888" s="13"/>
      <c r="AC888" s="13"/>
      <c r="AD888" s="13"/>
      <c r="AE888" s="13"/>
      <c r="AT888" s="244" t="s">
        <v>206</v>
      </c>
      <c r="AU888" s="244" t="s">
        <v>78</v>
      </c>
      <c r="AV888" s="13" t="s">
        <v>76</v>
      </c>
      <c r="AW888" s="13" t="s">
        <v>31</v>
      </c>
      <c r="AX888" s="13" t="s">
        <v>69</v>
      </c>
      <c r="AY888" s="244" t="s">
        <v>193</v>
      </c>
    </row>
    <row r="889" s="14" customFormat="1">
      <c r="A889" s="14"/>
      <c r="B889" s="245"/>
      <c r="C889" s="246"/>
      <c r="D889" s="228" t="s">
        <v>206</v>
      </c>
      <c r="E889" s="247" t="s">
        <v>19</v>
      </c>
      <c r="F889" s="248" t="s">
        <v>3361</v>
      </c>
      <c r="G889" s="246"/>
      <c r="H889" s="249">
        <v>24.625</v>
      </c>
      <c r="I889" s="250"/>
      <c r="J889" s="246"/>
      <c r="K889" s="246"/>
      <c r="L889" s="251"/>
      <c r="M889" s="252"/>
      <c r="N889" s="253"/>
      <c r="O889" s="253"/>
      <c r="P889" s="253"/>
      <c r="Q889" s="253"/>
      <c r="R889" s="253"/>
      <c r="S889" s="253"/>
      <c r="T889" s="254"/>
      <c r="U889" s="14"/>
      <c r="V889" s="14"/>
      <c r="W889" s="14"/>
      <c r="X889" s="14"/>
      <c r="Y889" s="14"/>
      <c r="Z889" s="14"/>
      <c r="AA889" s="14"/>
      <c r="AB889" s="14"/>
      <c r="AC889" s="14"/>
      <c r="AD889" s="14"/>
      <c r="AE889" s="14"/>
      <c r="AT889" s="255" t="s">
        <v>206</v>
      </c>
      <c r="AU889" s="255" t="s">
        <v>78</v>
      </c>
      <c r="AV889" s="14" t="s">
        <v>78</v>
      </c>
      <c r="AW889" s="14" t="s">
        <v>31</v>
      </c>
      <c r="AX889" s="14" t="s">
        <v>69</v>
      </c>
      <c r="AY889" s="255" t="s">
        <v>193</v>
      </c>
    </row>
    <row r="890" s="13" customFormat="1">
      <c r="A890" s="13"/>
      <c r="B890" s="235"/>
      <c r="C890" s="236"/>
      <c r="D890" s="228" t="s">
        <v>206</v>
      </c>
      <c r="E890" s="237" t="s">
        <v>19</v>
      </c>
      <c r="F890" s="238" t="s">
        <v>1704</v>
      </c>
      <c r="G890" s="236"/>
      <c r="H890" s="237" t="s">
        <v>19</v>
      </c>
      <c r="I890" s="239"/>
      <c r="J890" s="236"/>
      <c r="K890" s="236"/>
      <c r="L890" s="240"/>
      <c r="M890" s="241"/>
      <c r="N890" s="242"/>
      <c r="O890" s="242"/>
      <c r="P890" s="242"/>
      <c r="Q890" s="242"/>
      <c r="R890" s="242"/>
      <c r="S890" s="242"/>
      <c r="T890" s="243"/>
      <c r="U890" s="13"/>
      <c r="V890" s="13"/>
      <c r="W890" s="13"/>
      <c r="X890" s="13"/>
      <c r="Y890" s="13"/>
      <c r="Z890" s="13"/>
      <c r="AA890" s="13"/>
      <c r="AB890" s="13"/>
      <c r="AC890" s="13"/>
      <c r="AD890" s="13"/>
      <c r="AE890" s="13"/>
      <c r="AT890" s="244" t="s">
        <v>206</v>
      </c>
      <c r="AU890" s="244" t="s">
        <v>78</v>
      </c>
      <c r="AV890" s="13" t="s">
        <v>76</v>
      </c>
      <c r="AW890" s="13" t="s">
        <v>31</v>
      </c>
      <c r="AX890" s="13" t="s">
        <v>69</v>
      </c>
      <c r="AY890" s="244" t="s">
        <v>193</v>
      </c>
    </row>
    <row r="891" s="14" customFormat="1">
      <c r="A891" s="14"/>
      <c r="B891" s="245"/>
      <c r="C891" s="246"/>
      <c r="D891" s="228" t="s">
        <v>206</v>
      </c>
      <c r="E891" s="247" t="s">
        <v>19</v>
      </c>
      <c r="F891" s="248" t="s">
        <v>3362</v>
      </c>
      <c r="G891" s="246"/>
      <c r="H891" s="249">
        <v>138.5</v>
      </c>
      <c r="I891" s="250"/>
      <c r="J891" s="246"/>
      <c r="K891" s="246"/>
      <c r="L891" s="251"/>
      <c r="M891" s="252"/>
      <c r="N891" s="253"/>
      <c r="O891" s="253"/>
      <c r="P891" s="253"/>
      <c r="Q891" s="253"/>
      <c r="R891" s="253"/>
      <c r="S891" s="253"/>
      <c r="T891" s="254"/>
      <c r="U891" s="14"/>
      <c r="V891" s="14"/>
      <c r="W891" s="14"/>
      <c r="X891" s="14"/>
      <c r="Y891" s="14"/>
      <c r="Z891" s="14"/>
      <c r="AA891" s="14"/>
      <c r="AB891" s="14"/>
      <c r="AC891" s="14"/>
      <c r="AD891" s="14"/>
      <c r="AE891" s="14"/>
      <c r="AT891" s="255" t="s">
        <v>206</v>
      </c>
      <c r="AU891" s="255" t="s">
        <v>78</v>
      </c>
      <c r="AV891" s="14" t="s">
        <v>78</v>
      </c>
      <c r="AW891" s="14" t="s">
        <v>31</v>
      </c>
      <c r="AX891" s="14" t="s">
        <v>69</v>
      </c>
      <c r="AY891" s="255" t="s">
        <v>193</v>
      </c>
    </row>
    <row r="892" s="13" customFormat="1">
      <c r="A892" s="13"/>
      <c r="B892" s="235"/>
      <c r="C892" s="236"/>
      <c r="D892" s="228" t="s">
        <v>206</v>
      </c>
      <c r="E892" s="237" t="s">
        <v>19</v>
      </c>
      <c r="F892" s="238" t="s">
        <v>1724</v>
      </c>
      <c r="G892" s="236"/>
      <c r="H892" s="237" t="s">
        <v>19</v>
      </c>
      <c r="I892" s="239"/>
      <c r="J892" s="236"/>
      <c r="K892" s="236"/>
      <c r="L892" s="240"/>
      <c r="M892" s="241"/>
      <c r="N892" s="242"/>
      <c r="O892" s="242"/>
      <c r="P892" s="242"/>
      <c r="Q892" s="242"/>
      <c r="R892" s="242"/>
      <c r="S892" s="242"/>
      <c r="T892" s="243"/>
      <c r="U892" s="13"/>
      <c r="V892" s="13"/>
      <c r="W892" s="13"/>
      <c r="X892" s="13"/>
      <c r="Y892" s="13"/>
      <c r="Z892" s="13"/>
      <c r="AA892" s="13"/>
      <c r="AB892" s="13"/>
      <c r="AC892" s="13"/>
      <c r="AD892" s="13"/>
      <c r="AE892" s="13"/>
      <c r="AT892" s="244" t="s">
        <v>206</v>
      </c>
      <c r="AU892" s="244" t="s">
        <v>78</v>
      </c>
      <c r="AV892" s="13" t="s">
        <v>76</v>
      </c>
      <c r="AW892" s="13" t="s">
        <v>31</v>
      </c>
      <c r="AX892" s="13" t="s">
        <v>69</v>
      </c>
      <c r="AY892" s="244" t="s">
        <v>193</v>
      </c>
    </row>
    <row r="893" s="14" customFormat="1">
      <c r="A893" s="14"/>
      <c r="B893" s="245"/>
      <c r="C893" s="246"/>
      <c r="D893" s="228" t="s">
        <v>206</v>
      </c>
      <c r="E893" s="247" t="s">
        <v>19</v>
      </c>
      <c r="F893" s="248" t="s">
        <v>3363</v>
      </c>
      <c r="G893" s="246"/>
      <c r="H893" s="249">
        <v>43.25</v>
      </c>
      <c r="I893" s="250"/>
      <c r="J893" s="246"/>
      <c r="K893" s="246"/>
      <c r="L893" s="251"/>
      <c r="M893" s="252"/>
      <c r="N893" s="253"/>
      <c r="O893" s="253"/>
      <c r="P893" s="253"/>
      <c r="Q893" s="253"/>
      <c r="R893" s="253"/>
      <c r="S893" s="253"/>
      <c r="T893" s="254"/>
      <c r="U893" s="14"/>
      <c r="V893" s="14"/>
      <c r="W893" s="14"/>
      <c r="X893" s="14"/>
      <c r="Y893" s="14"/>
      <c r="Z893" s="14"/>
      <c r="AA893" s="14"/>
      <c r="AB893" s="14"/>
      <c r="AC893" s="14"/>
      <c r="AD893" s="14"/>
      <c r="AE893" s="14"/>
      <c r="AT893" s="255" t="s">
        <v>206</v>
      </c>
      <c r="AU893" s="255" t="s">
        <v>78</v>
      </c>
      <c r="AV893" s="14" t="s">
        <v>78</v>
      </c>
      <c r="AW893" s="14" t="s">
        <v>31</v>
      </c>
      <c r="AX893" s="14" t="s">
        <v>69</v>
      </c>
      <c r="AY893" s="255" t="s">
        <v>193</v>
      </c>
    </row>
    <row r="894" s="14" customFormat="1">
      <c r="A894" s="14"/>
      <c r="B894" s="245"/>
      <c r="C894" s="246"/>
      <c r="D894" s="228" t="s">
        <v>206</v>
      </c>
      <c r="E894" s="247" t="s">
        <v>19</v>
      </c>
      <c r="F894" s="248" t="s">
        <v>3364</v>
      </c>
      <c r="G894" s="246"/>
      <c r="H894" s="249">
        <v>10.6</v>
      </c>
      <c r="I894" s="250"/>
      <c r="J894" s="246"/>
      <c r="K894" s="246"/>
      <c r="L894" s="251"/>
      <c r="M894" s="252"/>
      <c r="N894" s="253"/>
      <c r="O894" s="253"/>
      <c r="P894" s="253"/>
      <c r="Q894" s="253"/>
      <c r="R894" s="253"/>
      <c r="S894" s="253"/>
      <c r="T894" s="254"/>
      <c r="U894" s="14"/>
      <c r="V894" s="14"/>
      <c r="W894" s="14"/>
      <c r="X894" s="14"/>
      <c r="Y894" s="14"/>
      <c r="Z894" s="14"/>
      <c r="AA894" s="14"/>
      <c r="AB894" s="14"/>
      <c r="AC894" s="14"/>
      <c r="AD894" s="14"/>
      <c r="AE894" s="14"/>
      <c r="AT894" s="255" t="s">
        <v>206</v>
      </c>
      <c r="AU894" s="255" t="s">
        <v>78</v>
      </c>
      <c r="AV894" s="14" t="s">
        <v>78</v>
      </c>
      <c r="AW894" s="14" t="s">
        <v>31</v>
      </c>
      <c r="AX894" s="14" t="s">
        <v>69</v>
      </c>
      <c r="AY894" s="255" t="s">
        <v>193</v>
      </c>
    </row>
    <row r="895" s="15" customFormat="1">
      <c r="A895" s="15"/>
      <c r="B895" s="256"/>
      <c r="C895" s="257"/>
      <c r="D895" s="228" t="s">
        <v>206</v>
      </c>
      <c r="E895" s="258" t="s">
        <v>19</v>
      </c>
      <c r="F895" s="259" t="s">
        <v>218</v>
      </c>
      <c r="G895" s="257"/>
      <c r="H895" s="260">
        <v>390.60000000000002</v>
      </c>
      <c r="I895" s="261"/>
      <c r="J895" s="257"/>
      <c r="K895" s="257"/>
      <c r="L895" s="262"/>
      <c r="M895" s="263"/>
      <c r="N895" s="264"/>
      <c r="O895" s="264"/>
      <c r="P895" s="264"/>
      <c r="Q895" s="264"/>
      <c r="R895" s="264"/>
      <c r="S895" s="264"/>
      <c r="T895" s="265"/>
      <c r="U895" s="15"/>
      <c r="V895" s="15"/>
      <c r="W895" s="15"/>
      <c r="X895" s="15"/>
      <c r="Y895" s="15"/>
      <c r="Z895" s="15"/>
      <c r="AA895" s="15"/>
      <c r="AB895" s="15"/>
      <c r="AC895" s="15"/>
      <c r="AD895" s="15"/>
      <c r="AE895" s="15"/>
      <c r="AT895" s="266" t="s">
        <v>206</v>
      </c>
      <c r="AU895" s="266" t="s">
        <v>78</v>
      </c>
      <c r="AV895" s="15" t="s">
        <v>200</v>
      </c>
      <c r="AW895" s="15" t="s">
        <v>31</v>
      </c>
      <c r="AX895" s="15" t="s">
        <v>76</v>
      </c>
      <c r="AY895" s="266" t="s">
        <v>193</v>
      </c>
    </row>
    <row r="896" s="2" customFormat="1" ht="16.5" customHeight="1">
      <c r="A896" s="41"/>
      <c r="B896" s="42"/>
      <c r="C896" s="215" t="s">
        <v>772</v>
      </c>
      <c r="D896" s="215" t="s">
        <v>195</v>
      </c>
      <c r="E896" s="216" t="s">
        <v>3365</v>
      </c>
      <c r="F896" s="217" t="s">
        <v>3366</v>
      </c>
      <c r="G896" s="218" t="s">
        <v>258</v>
      </c>
      <c r="H896" s="219">
        <v>1902</v>
      </c>
      <c r="I896" s="220"/>
      <c r="J896" s="221">
        <f>ROUND(I896*H896,2)</f>
        <v>0</v>
      </c>
      <c r="K896" s="217" t="s">
        <v>199</v>
      </c>
      <c r="L896" s="47"/>
      <c r="M896" s="222" t="s">
        <v>19</v>
      </c>
      <c r="N896" s="223" t="s">
        <v>40</v>
      </c>
      <c r="O896" s="87"/>
      <c r="P896" s="224">
        <f>O896*H896</f>
        <v>0</v>
      </c>
      <c r="Q896" s="224">
        <v>0.0053261999999999997</v>
      </c>
      <c r="R896" s="224">
        <f>Q896*H896</f>
        <v>10.1304324</v>
      </c>
      <c r="S896" s="224">
        <v>0</v>
      </c>
      <c r="T896" s="225">
        <f>S896*H896</f>
        <v>0</v>
      </c>
      <c r="U896" s="41"/>
      <c r="V896" s="41"/>
      <c r="W896" s="41"/>
      <c r="X896" s="41"/>
      <c r="Y896" s="41"/>
      <c r="Z896" s="41"/>
      <c r="AA896" s="41"/>
      <c r="AB896" s="41"/>
      <c r="AC896" s="41"/>
      <c r="AD896" s="41"/>
      <c r="AE896" s="41"/>
      <c r="AR896" s="226" t="s">
        <v>200</v>
      </c>
      <c r="AT896" s="226" t="s">
        <v>195</v>
      </c>
      <c r="AU896" s="226" t="s">
        <v>78</v>
      </c>
      <c r="AY896" s="20" t="s">
        <v>193</v>
      </c>
      <c r="BE896" s="227">
        <f>IF(N896="základní",J896,0)</f>
        <v>0</v>
      </c>
      <c r="BF896" s="227">
        <f>IF(N896="snížená",J896,0)</f>
        <v>0</v>
      </c>
      <c r="BG896" s="227">
        <f>IF(N896="zákl. přenesená",J896,0)</f>
        <v>0</v>
      </c>
      <c r="BH896" s="227">
        <f>IF(N896="sníž. přenesená",J896,0)</f>
        <v>0</v>
      </c>
      <c r="BI896" s="227">
        <f>IF(N896="nulová",J896,0)</f>
        <v>0</v>
      </c>
      <c r="BJ896" s="20" t="s">
        <v>76</v>
      </c>
      <c r="BK896" s="227">
        <f>ROUND(I896*H896,2)</f>
        <v>0</v>
      </c>
      <c r="BL896" s="20" t="s">
        <v>200</v>
      </c>
      <c r="BM896" s="226" t="s">
        <v>3367</v>
      </c>
    </row>
    <row r="897" s="2" customFormat="1">
      <c r="A897" s="41"/>
      <c r="B897" s="42"/>
      <c r="C897" s="43"/>
      <c r="D897" s="228" t="s">
        <v>202</v>
      </c>
      <c r="E897" s="43"/>
      <c r="F897" s="229" t="s">
        <v>3368</v>
      </c>
      <c r="G897" s="43"/>
      <c r="H897" s="43"/>
      <c r="I897" s="230"/>
      <c r="J897" s="43"/>
      <c r="K897" s="43"/>
      <c r="L897" s="47"/>
      <c r="M897" s="231"/>
      <c r="N897" s="232"/>
      <c r="O897" s="87"/>
      <c r="P897" s="87"/>
      <c r="Q897" s="87"/>
      <c r="R897" s="87"/>
      <c r="S897" s="87"/>
      <c r="T897" s="88"/>
      <c r="U897" s="41"/>
      <c r="V897" s="41"/>
      <c r="W897" s="41"/>
      <c r="X897" s="41"/>
      <c r="Y897" s="41"/>
      <c r="Z897" s="41"/>
      <c r="AA897" s="41"/>
      <c r="AB897" s="41"/>
      <c r="AC897" s="41"/>
      <c r="AD897" s="41"/>
      <c r="AE897" s="41"/>
      <c r="AT897" s="20" t="s">
        <v>202</v>
      </c>
      <c r="AU897" s="20" t="s">
        <v>78</v>
      </c>
    </row>
    <row r="898" s="2" customFormat="1">
      <c r="A898" s="41"/>
      <c r="B898" s="42"/>
      <c r="C898" s="43"/>
      <c r="D898" s="233" t="s">
        <v>204</v>
      </c>
      <c r="E898" s="43"/>
      <c r="F898" s="234" t="s">
        <v>3369</v>
      </c>
      <c r="G898" s="43"/>
      <c r="H898" s="43"/>
      <c r="I898" s="230"/>
      <c r="J898" s="43"/>
      <c r="K898" s="43"/>
      <c r="L898" s="47"/>
      <c r="M898" s="231"/>
      <c r="N898" s="232"/>
      <c r="O898" s="87"/>
      <c r="P898" s="87"/>
      <c r="Q898" s="87"/>
      <c r="R898" s="87"/>
      <c r="S898" s="87"/>
      <c r="T898" s="88"/>
      <c r="U898" s="41"/>
      <c r="V898" s="41"/>
      <c r="W898" s="41"/>
      <c r="X898" s="41"/>
      <c r="Y898" s="41"/>
      <c r="Z898" s="41"/>
      <c r="AA898" s="41"/>
      <c r="AB898" s="41"/>
      <c r="AC898" s="41"/>
      <c r="AD898" s="41"/>
      <c r="AE898" s="41"/>
      <c r="AT898" s="20" t="s">
        <v>204</v>
      </c>
      <c r="AU898" s="20" t="s">
        <v>78</v>
      </c>
    </row>
    <row r="899" s="13" customFormat="1">
      <c r="A899" s="13"/>
      <c r="B899" s="235"/>
      <c r="C899" s="236"/>
      <c r="D899" s="228" t="s">
        <v>206</v>
      </c>
      <c r="E899" s="237" t="s">
        <v>19</v>
      </c>
      <c r="F899" s="238" t="s">
        <v>279</v>
      </c>
      <c r="G899" s="236"/>
      <c r="H899" s="237" t="s">
        <v>19</v>
      </c>
      <c r="I899" s="239"/>
      <c r="J899" s="236"/>
      <c r="K899" s="236"/>
      <c r="L899" s="240"/>
      <c r="M899" s="241"/>
      <c r="N899" s="242"/>
      <c r="O899" s="242"/>
      <c r="P899" s="242"/>
      <c r="Q899" s="242"/>
      <c r="R899" s="242"/>
      <c r="S899" s="242"/>
      <c r="T899" s="243"/>
      <c r="U899" s="13"/>
      <c r="V899" s="13"/>
      <c r="W899" s="13"/>
      <c r="X899" s="13"/>
      <c r="Y899" s="13"/>
      <c r="Z899" s="13"/>
      <c r="AA899" s="13"/>
      <c r="AB899" s="13"/>
      <c r="AC899" s="13"/>
      <c r="AD899" s="13"/>
      <c r="AE899" s="13"/>
      <c r="AT899" s="244" t="s">
        <v>206</v>
      </c>
      <c r="AU899" s="244" t="s">
        <v>78</v>
      </c>
      <c r="AV899" s="13" t="s">
        <v>76</v>
      </c>
      <c r="AW899" s="13" t="s">
        <v>31</v>
      </c>
      <c r="AX899" s="13" t="s">
        <v>69</v>
      </c>
      <c r="AY899" s="244" t="s">
        <v>193</v>
      </c>
    </row>
    <row r="900" s="13" customFormat="1">
      <c r="A900" s="13"/>
      <c r="B900" s="235"/>
      <c r="C900" s="236"/>
      <c r="D900" s="228" t="s">
        <v>206</v>
      </c>
      <c r="E900" s="237" t="s">
        <v>19</v>
      </c>
      <c r="F900" s="238" t="s">
        <v>1713</v>
      </c>
      <c r="G900" s="236"/>
      <c r="H900" s="237" t="s">
        <v>19</v>
      </c>
      <c r="I900" s="239"/>
      <c r="J900" s="236"/>
      <c r="K900" s="236"/>
      <c r="L900" s="240"/>
      <c r="M900" s="241"/>
      <c r="N900" s="242"/>
      <c r="O900" s="242"/>
      <c r="P900" s="242"/>
      <c r="Q900" s="242"/>
      <c r="R900" s="242"/>
      <c r="S900" s="242"/>
      <c r="T900" s="243"/>
      <c r="U900" s="13"/>
      <c r="V900" s="13"/>
      <c r="W900" s="13"/>
      <c r="X900" s="13"/>
      <c r="Y900" s="13"/>
      <c r="Z900" s="13"/>
      <c r="AA900" s="13"/>
      <c r="AB900" s="13"/>
      <c r="AC900" s="13"/>
      <c r="AD900" s="13"/>
      <c r="AE900" s="13"/>
      <c r="AT900" s="244" t="s">
        <v>206</v>
      </c>
      <c r="AU900" s="244" t="s">
        <v>78</v>
      </c>
      <c r="AV900" s="13" t="s">
        <v>76</v>
      </c>
      <c r="AW900" s="13" t="s">
        <v>31</v>
      </c>
      <c r="AX900" s="13" t="s">
        <v>69</v>
      </c>
      <c r="AY900" s="244" t="s">
        <v>193</v>
      </c>
    </row>
    <row r="901" s="14" customFormat="1">
      <c r="A901" s="14"/>
      <c r="B901" s="245"/>
      <c r="C901" s="246"/>
      <c r="D901" s="228" t="s">
        <v>206</v>
      </c>
      <c r="E901" s="247" t="s">
        <v>19</v>
      </c>
      <c r="F901" s="248" t="s">
        <v>3370</v>
      </c>
      <c r="G901" s="246"/>
      <c r="H901" s="249">
        <v>694.5</v>
      </c>
      <c r="I901" s="250"/>
      <c r="J901" s="246"/>
      <c r="K901" s="246"/>
      <c r="L901" s="251"/>
      <c r="M901" s="252"/>
      <c r="N901" s="253"/>
      <c r="O901" s="253"/>
      <c r="P901" s="253"/>
      <c r="Q901" s="253"/>
      <c r="R901" s="253"/>
      <c r="S901" s="253"/>
      <c r="T901" s="254"/>
      <c r="U901" s="14"/>
      <c r="V901" s="14"/>
      <c r="W901" s="14"/>
      <c r="X901" s="14"/>
      <c r="Y901" s="14"/>
      <c r="Z901" s="14"/>
      <c r="AA901" s="14"/>
      <c r="AB901" s="14"/>
      <c r="AC901" s="14"/>
      <c r="AD901" s="14"/>
      <c r="AE901" s="14"/>
      <c r="AT901" s="255" t="s">
        <v>206</v>
      </c>
      <c r="AU901" s="255" t="s">
        <v>78</v>
      </c>
      <c r="AV901" s="14" t="s">
        <v>78</v>
      </c>
      <c r="AW901" s="14" t="s">
        <v>31</v>
      </c>
      <c r="AX901" s="14" t="s">
        <v>69</v>
      </c>
      <c r="AY901" s="255" t="s">
        <v>193</v>
      </c>
    </row>
    <row r="902" s="14" customFormat="1">
      <c r="A902" s="14"/>
      <c r="B902" s="245"/>
      <c r="C902" s="246"/>
      <c r="D902" s="228" t="s">
        <v>206</v>
      </c>
      <c r="E902" s="247" t="s">
        <v>19</v>
      </c>
      <c r="F902" s="248" t="s">
        <v>3371</v>
      </c>
      <c r="G902" s="246"/>
      <c r="H902" s="249">
        <v>58</v>
      </c>
      <c r="I902" s="250"/>
      <c r="J902" s="246"/>
      <c r="K902" s="246"/>
      <c r="L902" s="251"/>
      <c r="M902" s="252"/>
      <c r="N902" s="253"/>
      <c r="O902" s="253"/>
      <c r="P902" s="253"/>
      <c r="Q902" s="253"/>
      <c r="R902" s="253"/>
      <c r="S902" s="253"/>
      <c r="T902" s="254"/>
      <c r="U902" s="14"/>
      <c r="V902" s="14"/>
      <c r="W902" s="14"/>
      <c r="X902" s="14"/>
      <c r="Y902" s="14"/>
      <c r="Z902" s="14"/>
      <c r="AA902" s="14"/>
      <c r="AB902" s="14"/>
      <c r="AC902" s="14"/>
      <c r="AD902" s="14"/>
      <c r="AE902" s="14"/>
      <c r="AT902" s="255" t="s">
        <v>206</v>
      </c>
      <c r="AU902" s="255" t="s">
        <v>78</v>
      </c>
      <c r="AV902" s="14" t="s">
        <v>78</v>
      </c>
      <c r="AW902" s="14" t="s">
        <v>31</v>
      </c>
      <c r="AX902" s="14" t="s">
        <v>69</v>
      </c>
      <c r="AY902" s="255" t="s">
        <v>193</v>
      </c>
    </row>
    <row r="903" s="13" customFormat="1">
      <c r="A903" s="13"/>
      <c r="B903" s="235"/>
      <c r="C903" s="236"/>
      <c r="D903" s="228" t="s">
        <v>206</v>
      </c>
      <c r="E903" s="237" t="s">
        <v>19</v>
      </c>
      <c r="F903" s="238" t="s">
        <v>1702</v>
      </c>
      <c r="G903" s="236"/>
      <c r="H903" s="237" t="s">
        <v>19</v>
      </c>
      <c r="I903" s="239"/>
      <c r="J903" s="236"/>
      <c r="K903" s="236"/>
      <c r="L903" s="240"/>
      <c r="M903" s="241"/>
      <c r="N903" s="242"/>
      <c r="O903" s="242"/>
      <c r="P903" s="242"/>
      <c r="Q903" s="242"/>
      <c r="R903" s="242"/>
      <c r="S903" s="242"/>
      <c r="T903" s="243"/>
      <c r="U903" s="13"/>
      <c r="V903" s="13"/>
      <c r="W903" s="13"/>
      <c r="X903" s="13"/>
      <c r="Y903" s="13"/>
      <c r="Z903" s="13"/>
      <c r="AA903" s="13"/>
      <c r="AB903" s="13"/>
      <c r="AC903" s="13"/>
      <c r="AD903" s="13"/>
      <c r="AE903" s="13"/>
      <c r="AT903" s="244" t="s">
        <v>206</v>
      </c>
      <c r="AU903" s="244" t="s">
        <v>78</v>
      </c>
      <c r="AV903" s="13" t="s">
        <v>76</v>
      </c>
      <c r="AW903" s="13" t="s">
        <v>31</v>
      </c>
      <c r="AX903" s="13" t="s">
        <v>69</v>
      </c>
      <c r="AY903" s="244" t="s">
        <v>193</v>
      </c>
    </row>
    <row r="904" s="14" customFormat="1">
      <c r="A904" s="14"/>
      <c r="B904" s="245"/>
      <c r="C904" s="246"/>
      <c r="D904" s="228" t="s">
        <v>206</v>
      </c>
      <c r="E904" s="247" t="s">
        <v>19</v>
      </c>
      <c r="F904" s="248" t="s">
        <v>3372</v>
      </c>
      <c r="G904" s="246"/>
      <c r="H904" s="249">
        <v>98.5</v>
      </c>
      <c r="I904" s="250"/>
      <c r="J904" s="246"/>
      <c r="K904" s="246"/>
      <c r="L904" s="251"/>
      <c r="M904" s="252"/>
      <c r="N904" s="253"/>
      <c r="O904" s="253"/>
      <c r="P904" s="253"/>
      <c r="Q904" s="253"/>
      <c r="R904" s="253"/>
      <c r="S904" s="253"/>
      <c r="T904" s="254"/>
      <c r="U904" s="14"/>
      <c r="V904" s="14"/>
      <c r="W904" s="14"/>
      <c r="X904" s="14"/>
      <c r="Y904" s="14"/>
      <c r="Z904" s="14"/>
      <c r="AA904" s="14"/>
      <c r="AB904" s="14"/>
      <c r="AC904" s="14"/>
      <c r="AD904" s="14"/>
      <c r="AE904" s="14"/>
      <c r="AT904" s="255" t="s">
        <v>206</v>
      </c>
      <c r="AU904" s="255" t="s">
        <v>78</v>
      </c>
      <c r="AV904" s="14" t="s">
        <v>78</v>
      </c>
      <c r="AW904" s="14" t="s">
        <v>31</v>
      </c>
      <c r="AX904" s="14" t="s">
        <v>69</v>
      </c>
      <c r="AY904" s="255" t="s">
        <v>193</v>
      </c>
    </row>
    <row r="905" s="14" customFormat="1">
      <c r="A905" s="14"/>
      <c r="B905" s="245"/>
      <c r="C905" s="246"/>
      <c r="D905" s="228" t="s">
        <v>206</v>
      </c>
      <c r="E905" s="247" t="s">
        <v>19</v>
      </c>
      <c r="F905" s="248" t="s">
        <v>3373</v>
      </c>
      <c r="G905" s="246"/>
      <c r="H905" s="249">
        <v>27.75</v>
      </c>
      <c r="I905" s="250"/>
      <c r="J905" s="246"/>
      <c r="K905" s="246"/>
      <c r="L905" s="251"/>
      <c r="M905" s="252"/>
      <c r="N905" s="253"/>
      <c r="O905" s="253"/>
      <c r="P905" s="253"/>
      <c r="Q905" s="253"/>
      <c r="R905" s="253"/>
      <c r="S905" s="253"/>
      <c r="T905" s="254"/>
      <c r="U905" s="14"/>
      <c r="V905" s="14"/>
      <c r="W905" s="14"/>
      <c r="X905" s="14"/>
      <c r="Y905" s="14"/>
      <c r="Z905" s="14"/>
      <c r="AA905" s="14"/>
      <c r="AB905" s="14"/>
      <c r="AC905" s="14"/>
      <c r="AD905" s="14"/>
      <c r="AE905" s="14"/>
      <c r="AT905" s="255" t="s">
        <v>206</v>
      </c>
      <c r="AU905" s="255" t="s">
        <v>78</v>
      </c>
      <c r="AV905" s="14" t="s">
        <v>78</v>
      </c>
      <c r="AW905" s="14" t="s">
        <v>31</v>
      </c>
      <c r="AX905" s="14" t="s">
        <v>69</v>
      </c>
      <c r="AY905" s="255" t="s">
        <v>193</v>
      </c>
    </row>
    <row r="906" s="13" customFormat="1">
      <c r="A906" s="13"/>
      <c r="B906" s="235"/>
      <c r="C906" s="236"/>
      <c r="D906" s="228" t="s">
        <v>206</v>
      </c>
      <c r="E906" s="237" t="s">
        <v>19</v>
      </c>
      <c r="F906" s="238" t="s">
        <v>1704</v>
      </c>
      <c r="G906" s="236"/>
      <c r="H906" s="237" t="s">
        <v>19</v>
      </c>
      <c r="I906" s="239"/>
      <c r="J906" s="236"/>
      <c r="K906" s="236"/>
      <c r="L906" s="240"/>
      <c r="M906" s="241"/>
      <c r="N906" s="242"/>
      <c r="O906" s="242"/>
      <c r="P906" s="242"/>
      <c r="Q906" s="242"/>
      <c r="R906" s="242"/>
      <c r="S906" s="242"/>
      <c r="T906" s="243"/>
      <c r="U906" s="13"/>
      <c r="V906" s="13"/>
      <c r="W906" s="13"/>
      <c r="X906" s="13"/>
      <c r="Y906" s="13"/>
      <c r="Z906" s="13"/>
      <c r="AA906" s="13"/>
      <c r="AB906" s="13"/>
      <c r="AC906" s="13"/>
      <c r="AD906" s="13"/>
      <c r="AE906" s="13"/>
      <c r="AT906" s="244" t="s">
        <v>206</v>
      </c>
      <c r="AU906" s="244" t="s">
        <v>78</v>
      </c>
      <c r="AV906" s="13" t="s">
        <v>76</v>
      </c>
      <c r="AW906" s="13" t="s">
        <v>31</v>
      </c>
      <c r="AX906" s="13" t="s">
        <v>69</v>
      </c>
      <c r="AY906" s="244" t="s">
        <v>193</v>
      </c>
    </row>
    <row r="907" s="14" customFormat="1">
      <c r="A907" s="14"/>
      <c r="B907" s="245"/>
      <c r="C907" s="246"/>
      <c r="D907" s="228" t="s">
        <v>206</v>
      </c>
      <c r="E907" s="247" t="s">
        <v>19</v>
      </c>
      <c r="F907" s="248" t="s">
        <v>3374</v>
      </c>
      <c r="G907" s="246"/>
      <c r="H907" s="249">
        <v>692.5</v>
      </c>
      <c r="I907" s="250"/>
      <c r="J907" s="246"/>
      <c r="K907" s="246"/>
      <c r="L907" s="251"/>
      <c r="M907" s="252"/>
      <c r="N907" s="253"/>
      <c r="O907" s="253"/>
      <c r="P907" s="253"/>
      <c r="Q907" s="253"/>
      <c r="R907" s="253"/>
      <c r="S907" s="253"/>
      <c r="T907" s="254"/>
      <c r="U907" s="14"/>
      <c r="V907" s="14"/>
      <c r="W907" s="14"/>
      <c r="X907" s="14"/>
      <c r="Y907" s="14"/>
      <c r="Z907" s="14"/>
      <c r="AA907" s="14"/>
      <c r="AB907" s="14"/>
      <c r="AC907" s="14"/>
      <c r="AD907" s="14"/>
      <c r="AE907" s="14"/>
      <c r="AT907" s="255" t="s">
        <v>206</v>
      </c>
      <c r="AU907" s="255" t="s">
        <v>78</v>
      </c>
      <c r="AV907" s="14" t="s">
        <v>78</v>
      </c>
      <c r="AW907" s="14" t="s">
        <v>31</v>
      </c>
      <c r="AX907" s="14" t="s">
        <v>69</v>
      </c>
      <c r="AY907" s="255" t="s">
        <v>193</v>
      </c>
    </row>
    <row r="908" s="14" customFormat="1">
      <c r="A908" s="14"/>
      <c r="B908" s="245"/>
      <c r="C908" s="246"/>
      <c r="D908" s="228" t="s">
        <v>206</v>
      </c>
      <c r="E908" s="247" t="s">
        <v>19</v>
      </c>
      <c r="F908" s="248" t="s">
        <v>3371</v>
      </c>
      <c r="G908" s="246"/>
      <c r="H908" s="249">
        <v>58</v>
      </c>
      <c r="I908" s="250"/>
      <c r="J908" s="246"/>
      <c r="K908" s="246"/>
      <c r="L908" s="251"/>
      <c r="M908" s="252"/>
      <c r="N908" s="253"/>
      <c r="O908" s="253"/>
      <c r="P908" s="253"/>
      <c r="Q908" s="253"/>
      <c r="R908" s="253"/>
      <c r="S908" s="253"/>
      <c r="T908" s="254"/>
      <c r="U908" s="14"/>
      <c r="V908" s="14"/>
      <c r="W908" s="14"/>
      <c r="X908" s="14"/>
      <c r="Y908" s="14"/>
      <c r="Z908" s="14"/>
      <c r="AA908" s="14"/>
      <c r="AB908" s="14"/>
      <c r="AC908" s="14"/>
      <c r="AD908" s="14"/>
      <c r="AE908" s="14"/>
      <c r="AT908" s="255" t="s">
        <v>206</v>
      </c>
      <c r="AU908" s="255" t="s">
        <v>78</v>
      </c>
      <c r="AV908" s="14" t="s">
        <v>78</v>
      </c>
      <c r="AW908" s="14" t="s">
        <v>31</v>
      </c>
      <c r="AX908" s="14" t="s">
        <v>69</v>
      </c>
      <c r="AY908" s="255" t="s">
        <v>193</v>
      </c>
    </row>
    <row r="909" s="13" customFormat="1">
      <c r="A909" s="13"/>
      <c r="B909" s="235"/>
      <c r="C909" s="236"/>
      <c r="D909" s="228" t="s">
        <v>206</v>
      </c>
      <c r="E909" s="237" t="s">
        <v>19</v>
      </c>
      <c r="F909" s="238" t="s">
        <v>1724</v>
      </c>
      <c r="G909" s="236"/>
      <c r="H909" s="237" t="s">
        <v>19</v>
      </c>
      <c r="I909" s="239"/>
      <c r="J909" s="236"/>
      <c r="K909" s="236"/>
      <c r="L909" s="240"/>
      <c r="M909" s="241"/>
      <c r="N909" s="242"/>
      <c r="O909" s="242"/>
      <c r="P909" s="242"/>
      <c r="Q909" s="242"/>
      <c r="R909" s="242"/>
      <c r="S909" s="242"/>
      <c r="T909" s="243"/>
      <c r="U909" s="13"/>
      <c r="V909" s="13"/>
      <c r="W909" s="13"/>
      <c r="X909" s="13"/>
      <c r="Y909" s="13"/>
      <c r="Z909" s="13"/>
      <c r="AA909" s="13"/>
      <c r="AB909" s="13"/>
      <c r="AC909" s="13"/>
      <c r="AD909" s="13"/>
      <c r="AE909" s="13"/>
      <c r="AT909" s="244" t="s">
        <v>206</v>
      </c>
      <c r="AU909" s="244" t="s">
        <v>78</v>
      </c>
      <c r="AV909" s="13" t="s">
        <v>76</v>
      </c>
      <c r="AW909" s="13" t="s">
        <v>31</v>
      </c>
      <c r="AX909" s="13" t="s">
        <v>69</v>
      </c>
      <c r="AY909" s="244" t="s">
        <v>193</v>
      </c>
    </row>
    <row r="910" s="14" customFormat="1">
      <c r="A910" s="14"/>
      <c r="B910" s="245"/>
      <c r="C910" s="246"/>
      <c r="D910" s="228" t="s">
        <v>206</v>
      </c>
      <c r="E910" s="247" t="s">
        <v>19</v>
      </c>
      <c r="F910" s="248" t="s">
        <v>3375</v>
      </c>
      <c r="G910" s="246"/>
      <c r="H910" s="249">
        <v>173</v>
      </c>
      <c r="I910" s="250"/>
      <c r="J910" s="246"/>
      <c r="K910" s="246"/>
      <c r="L910" s="251"/>
      <c r="M910" s="252"/>
      <c r="N910" s="253"/>
      <c r="O910" s="253"/>
      <c r="P910" s="253"/>
      <c r="Q910" s="253"/>
      <c r="R910" s="253"/>
      <c r="S910" s="253"/>
      <c r="T910" s="254"/>
      <c r="U910" s="14"/>
      <c r="V910" s="14"/>
      <c r="W910" s="14"/>
      <c r="X910" s="14"/>
      <c r="Y910" s="14"/>
      <c r="Z910" s="14"/>
      <c r="AA910" s="14"/>
      <c r="AB910" s="14"/>
      <c r="AC910" s="14"/>
      <c r="AD910" s="14"/>
      <c r="AE910" s="14"/>
      <c r="AT910" s="255" t="s">
        <v>206</v>
      </c>
      <c r="AU910" s="255" t="s">
        <v>78</v>
      </c>
      <c r="AV910" s="14" t="s">
        <v>78</v>
      </c>
      <c r="AW910" s="14" t="s">
        <v>31</v>
      </c>
      <c r="AX910" s="14" t="s">
        <v>69</v>
      </c>
      <c r="AY910" s="255" t="s">
        <v>193</v>
      </c>
    </row>
    <row r="911" s="14" customFormat="1">
      <c r="A911" s="14"/>
      <c r="B911" s="245"/>
      <c r="C911" s="246"/>
      <c r="D911" s="228" t="s">
        <v>206</v>
      </c>
      <c r="E911" s="247" t="s">
        <v>19</v>
      </c>
      <c r="F911" s="248" t="s">
        <v>607</v>
      </c>
      <c r="G911" s="246"/>
      <c r="H911" s="249">
        <v>53</v>
      </c>
      <c r="I911" s="250"/>
      <c r="J911" s="246"/>
      <c r="K911" s="246"/>
      <c r="L911" s="251"/>
      <c r="M911" s="252"/>
      <c r="N911" s="253"/>
      <c r="O911" s="253"/>
      <c r="P911" s="253"/>
      <c r="Q911" s="253"/>
      <c r="R911" s="253"/>
      <c r="S911" s="253"/>
      <c r="T911" s="254"/>
      <c r="U911" s="14"/>
      <c r="V911" s="14"/>
      <c r="W911" s="14"/>
      <c r="X911" s="14"/>
      <c r="Y911" s="14"/>
      <c r="Z911" s="14"/>
      <c r="AA911" s="14"/>
      <c r="AB911" s="14"/>
      <c r="AC911" s="14"/>
      <c r="AD911" s="14"/>
      <c r="AE911" s="14"/>
      <c r="AT911" s="255" t="s">
        <v>206</v>
      </c>
      <c r="AU911" s="255" t="s">
        <v>78</v>
      </c>
      <c r="AV911" s="14" t="s">
        <v>78</v>
      </c>
      <c r="AW911" s="14" t="s">
        <v>31</v>
      </c>
      <c r="AX911" s="14" t="s">
        <v>69</v>
      </c>
      <c r="AY911" s="255" t="s">
        <v>193</v>
      </c>
    </row>
    <row r="912" s="14" customFormat="1">
      <c r="A912" s="14"/>
      <c r="B912" s="245"/>
      <c r="C912" s="246"/>
      <c r="D912" s="228" t="s">
        <v>206</v>
      </c>
      <c r="E912" s="247" t="s">
        <v>19</v>
      </c>
      <c r="F912" s="248" t="s">
        <v>3376</v>
      </c>
      <c r="G912" s="246"/>
      <c r="H912" s="249">
        <v>46.75</v>
      </c>
      <c r="I912" s="250"/>
      <c r="J912" s="246"/>
      <c r="K912" s="246"/>
      <c r="L912" s="251"/>
      <c r="M912" s="252"/>
      <c r="N912" s="253"/>
      <c r="O912" s="253"/>
      <c r="P912" s="253"/>
      <c r="Q912" s="253"/>
      <c r="R912" s="253"/>
      <c r="S912" s="253"/>
      <c r="T912" s="254"/>
      <c r="U912" s="14"/>
      <c r="V912" s="14"/>
      <c r="W912" s="14"/>
      <c r="X912" s="14"/>
      <c r="Y912" s="14"/>
      <c r="Z912" s="14"/>
      <c r="AA912" s="14"/>
      <c r="AB912" s="14"/>
      <c r="AC912" s="14"/>
      <c r="AD912" s="14"/>
      <c r="AE912" s="14"/>
      <c r="AT912" s="255" t="s">
        <v>206</v>
      </c>
      <c r="AU912" s="255" t="s">
        <v>78</v>
      </c>
      <c r="AV912" s="14" t="s">
        <v>78</v>
      </c>
      <c r="AW912" s="14" t="s">
        <v>31</v>
      </c>
      <c r="AX912" s="14" t="s">
        <v>69</v>
      </c>
      <c r="AY912" s="255" t="s">
        <v>193</v>
      </c>
    </row>
    <row r="913" s="15" customFormat="1">
      <c r="A913" s="15"/>
      <c r="B913" s="256"/>
      <c r="C913" s="257"/>
      <c r="D913" s="228" t="s">
        <v>206</v>
      </c>
      <c r="E913" s="258" t="s">
        <v>19</v>
      </c>
      <c r="F913" s="259" t="s">
        <v>218</v>
      </c>
      <c r="G913" s="257"/>
      <c r="H913" s="260">
        <v>1902</v>
      </c>
      <c r="I913" s="261"/>
      <c r="J913" s="257"/>
      <c r="K913" s="257"/>
      <c r="L913" s="262"/>
      <c r="M913" s="263"/>
      <c r="N913" s="264"/>
      <c r="O913" s="264"/>
      <c r="P913" s="264"/>
      <c r="Q913" s="264"/>
      <c r="R913" s="264"/>
      <c r="S913" s="264"/>
      <c r="T913" s="265"/>
      <c r="U913" s="15"/>
      <c r="V913" s="15"/>
      <c r="W913" s="15"/>
      <c r="X913" s="15"/>
      <c r="Y913" s="15"/>
      <c r="Z913" s="15"/>
      <c r="AA913" s="15"/>
      <c r="AB913" s="15"/>
      <c r="AC913" s="15"/>
      <c r="AD913" s="15"/>
      <c r="AE913" s="15"/>
      <c r="AT913" s="266" t="s">
        <v>206</v>
      </c>
      <c r="AU913" s="266" t="s">
        <v>78</v>
      </c>
      <c r="AV913" s="15" t="s">
        <v>200</v>
      </c>
      <c r="AW913" s="15" t="s">
        <v>31</v>
      </c>
      <c r="AX913" s="15" t="s">
        <v>76</v>
      </c>
      <c r="AY913" s="266" t="s">
        <v>193</v>
      </c>
    </row>
    <row r="914" s="2" customFormat="1" ht="16.5" customHeight="1">
      <c r="A914" s="41"/>
      <c r="B914" s="42"/>
      <c r="C914" s="215" t="s">
        <v>781</v>
      </c>
      <c r="D914" s="215" t="s">
        <v>195</v>
      </c>
      <c r="E914" s="216" t="s">
        <v>3377</v>
      </c>
      <c r="F914" s="217" t="s">
        <v>3378</v>
      </c>
      <c r="G914" s="218" t="s">
        <v>258</v>
      </c>
      <c r="H914" s="219">
        <v>1902</v>
      </c>
      <c r="I914" s="220"/>
      <c r="J914" s="221">
        <f>ROUND(I914*H914,2)</f>
        <v>0</v>
      </c>
      <c r="K914" s="217" t="s">
        <v>199</v>
      </c>
      <c r="L914" s="47"/>
      <c r="M914" s="222" t="s">
        <v>19</v>
      </c>
      <c r="N914" s="223" t="s">
        <v>40</v>
      </c>
      <c r="O914" s="87"/>
      <c r="P914" s="224">
        <f>O914*H914</f>
        <v>0</v>
      </c>
      <c r="Q914" s="224">
        <v>0</v>
      </c>
      <c r="R914" s="224">
        <f>Q914*H914</f>
        <v>0</v>
      </c>
      <c r="S914" s="224">
        <v>0</v>
      </c>
      <c r="T914" s="225">
        <f>S914*H914</f>
        <v>0</v>
      </c>
      <c r="U914" s="41"/>
      <c r="V914" s="41"/>
      <c r="W914" s="41"/>
      <c r="X914" s="41"/>
      <c r="Y914" s="41"/>
      <c r="Z914" s="41"/>
      <c r="AA914" s="41"/>
      <c r="AB914" s="41"/>
      <c r="AC914" s="41"/>
      <c r="AD914" s="41"/>
      <c r="AE914" s="41"/>
      <c r="AR914" s="226" t="s">
        <v>200</v>
      </c>
      <c r="AT914" s="226" t="s">
        <v>195</v>
      </c>
      <c r="AU914" s="226" t="s">
        <v>78</v>
      </c>
      <c r="AY914" s="20" t="s">
        <v>193</v>
      </c>
      <c r="BE914" s="227">
        <f>IF(N914="základní",J914,0)</f>
        <v>0</v>
      </c>
      <c r="BF914" s="227">
        <f>IF(N914="snížená",J914,0)</f>
        <v>0</v>
      </c>
      <c r="BG914" s="227">
        <f>IF(N914="zákl. přenesená",J914,0)</f>
        <v>0</v>
      </c>
      <c r="BH914" s="227">
        <f>IF(N914="sníž. přenesená",J914,0)</f>
        <v>0</v>
      </c>
      <c r="BI914" s="227">
        <f>IF(N914="nulová",J914,0)</f>
        <v>0</v>
      </c>
      <c r="BJ914" s="20" t="s">
        <v>76</v>
      </c>
      <c r="BK914" s="227">
        <f>ROUND(I914*H914,2)</f>
        <v>0</v>
      </c>
      <c r="BL914" s="20" t="s">
        <v>200</v>
      </c>
      <c r="BM914" s="226" t="s">
        <v>3379</v>
      </c>
    </row>
    <row r="915" s="2" customFormat="1">
      <c r="A915" s="41"/>
      <c r="B915" s="42"/>
      <c r="C915" s="43"/>
      <c r="D915" s="228" t="s">
        <v>202</v>
      </c>
      <c r="E915" s="43"/>
      <c r="F915" s="229" t="s">
        <v>3380</v>
      </c>
      <c r="G915" s="43"/>
      <c r="H915" s="43"/>
      <c r="I915" s="230"/>
      <c r="J915" s="43"/>
      <c r="K915" s="43"/>
      <c r="L915" s="47"/>
      <c r="M915" s="231"/>
      <c r="N915" s="232"/>
      <c r="O915" s="87"/>
      <c r="P915" s="87"/>
      <c r="Q915" s="87"/>
      <c r="R915" s="87"/>
      <c r="S915" s="87"/>
      <c r="T915" s="88"/>
      <c r="U915" s="41"/>
      <c r="V915" s="41"/>
      <c r="W915" s="41"/>
      <c r="X915" s="41"/>
      <c r="Y915" s="41"/>
      <c r="Z915" s="41"/>
      <c r="AA915" s="41"/>
      <c r="AB915" s="41"/>
      <c r="AC915" s="41"/>
      <c r="AD915" s="41"/>
      <c r="AE915" s="41"/>
      <c r="AT915" s="20" t="s">
        <v>202</v>
      </c>
      <c r="AU915" s="20" t="s">
        <v>78</v>
      </c>
    </row>
    <row r="916" s="2" customFormat="1">
      <c r="A916" s="41"/>
      <c r="B916" s="42"/>
      <c r="C916" s="43"/>
      <c r="D916" s="233" t="s">
        <v>204</v>
      </c>
      <c r="E916" s="43"/>
      <c r="F916" s="234" t="s">
        <v>3381</v>
      </c>
      <c r="G916" s="43"/>
      <c r="H916" s="43"/>
      <c r="I916" s="230"/>
      <c r="J916" s="43"/>
      <c r="K916" s="43"/>
      <c r="L916" s="47"/>
      <c r="M916" s="231"/>
      <c r="N916" s="232"/>
      <c r="O916" s="87"/>
      <c r="P916" s="87"/>
      <c r="Q916" s="87"/>
      <c r="R916" s="87"/>
      <c r="S916" s="87"/>
      <c r="T916" s="88"/>
      <c r="U916" s="41"/>
      <c r="V916" s="41"/>
      <c r="W916" s="41"/>
      <c r="X916" s="41"/>
      <c r="Y916" s="41"/>
      <c r="Z916" s="41"/>
      <c r="AA916" s="41"/>
      <c r="AB916" s="41"/>
      <c r="AC916" s="41"/>
      <c r="AD916" s="41"/>
      <c r="AE916" s="41"/>
      <c r="AT916" s="20" t="s">
        <v>204</v>
      </c>
      <c r="AU916" s="20" t="s">
        <v>78</v>
      </c>
    </row>
    <row r="917" s="2" customFormat="1" ht="16.5" customHeight="1">
      <c r="A917" s="41"/>
      <c r="B917" s="42"/>
      <c r="C917" s="215" t="s">
        <v>790</v>
      </c>
      <c r="D917" s="215" t="s">
        <v>195</v>
      </c>
      <c r="E917" s="216" t="s">
        <v>3382</v>
      </c>
      <c r="F917" s="217" t="s">
        <v>3383</v>
      </c>
      <c r="G917" s="218" t="s">
        <v>408</v>
      </c>
      <c r="H917" s="219">
        <v>509.10000000000002</v>
      </c>
      <c r="I917" s="220"/>
      <c r="J917" s="221">
        <f>ROUND(I917*H917,2)</f>
        <v>0</v>
      </c>
      <c r="K917" s="217" t="s">
        <v>19</v>
      </c>
      <c r="L917" s="47"/>
      <c r="M917" s="222" t="s">
        <v>19</v>
      </c>
      <c r="N917" s="223" t="s">
        <v>40</v>
      </c>
      <c r="O917" s="87"/>
      <c r="P917" s="224">
        <f>O917*H917</f>
        <v>0</v>
      </c>
      <c r="Q917" s="224">
        <v>0</v>
      </c>
      <c r="R917" s="224">
        <f>Q917*H917</f>
        <v>0</v>
      </c>
      <c r="S917" s="224">
        <v>0</v>
      </c>
      <c r="T917" s="225">
        <f>S917*H917</f>
        <v>0</v>
      </c>
      <c r="U917" s="41"/>
      <c r="V917" s="41"/>
      <c r="W917" s="41"/>
      <c r="X917" s="41"/>
      <c r="Y917" s="41"/>
      <c r="Z917" s="41"/>
      <c r="AA917" s="41"/>
      <c r="AB917" s="41"/>
      <c r="AC917" s="41"/>
      <c r="AD917" s="41"/>
      <c r="AE917" s="41"/>
      <c r="AR917" s="226" t="s">
        <v>200</v>
      </c>
      <c r="AT917" s="226" t="s">
        <v>195</v>
      </c>
      <c r="AU917" s="226" t="s">
        <v>78</v>
      </c>
      <c r="AY917" s="20" t="s">
        <v>193</v>
      </c>
      <c r="BE917" s="227">
        <f>IF(N917="základní",J917,0)</f>
        <v>0</v>
      </c>
      <c r="BF917" s="227">
        <f>IF(N917="snížená",J917,0)</f>
        <v>0</v>
      </c>
      <c r="BG917" s="227">
        <f>IF(N917="zákl. přenesená",J917,0)</f>
        <v>0</v>
      </c>
      <c r="BH917" s="227">
        <f>IF(N917="sníž. přenesená",J917,0)</f>
        <v>0</v>
      </c>
      <c r="BI917" s="227">
        <f>IF(N917="nulová",J917,0)</f>
        <v>0</v>
      </c>
      <c r="BJ917" s="20" t="s">
        <v>76</v>
      </c>
      <c r="BK917" s="227">
        <f>ROUND(I917*H917,2)</f>
        <v>0</v>
      </c>
      <c r="BL917" s="20" t="s">
        <v>200</v>
      </c>
      <c r="BM917" s="226" t="s">
        <v>3384</v>
      </c>
    </row>
    <row r="918" s="2" customFormat="1">
      <c r="A918" s="41"/>
      <c r="B918" s="42"/>
      <c r="C918" s="43"/>
      <c r="D918" s="228" t="s">
        <v>202</v>
      </c>
      <c r="E918" s="43"/>
      <c r="F918" s="229" t="s">
        <v>3383</v>
      </c>
      <c r="G918" s="43"/>
      <c r="H918" s="43"/>
      <c r="I918" s="230"/>
      <c r="J918" s="43"/>
      <c r="K918" s="43"/>
      <c r="L918" s="47"/>
      <c r="M918" s="231"/>
      <c r="N918" s="232"/>
      <c r="O918" s="87"/>
      <c r="P918" s="87"/>
      <c r="Q918" s="87"/>
      <c r="R918" s="87"/>
      <c r="S918" s="87"/>
      <c r="T918" s="88"/>
      <c r="U918" s="41"/>
      <c r="V918" s="41"/>
      <c r="W918" s="41"/>
      <c r="X918" s="41"/>
      <c r="Y918" s="41"/>
      <c r="Z918" s="41"/>
      <c r="AA918" s="41"/>
      <c r="AB918" s="41"/>
      <c r="AC918" s="41"/>
      <c r="AD918" s="41"/>
      <c r="AE918" s="41"/>
      <c r="AT918" s="20" t="s">
        <v>202</v>
      </c>
      <c r="AU918" s="20" t="s">
        <v>78</v>
      </c>
    </row>
    <row r="919" s="13" customFormat="1">
      <c r="A919" s="13"/>
      <c r="B919" s="235"/>
      <c r="C919" s="236"/>
      <c r="D919" s="228" t="s">
        <v>206</v>
      </c>
      <c r="E919" s="237" t="s">
        <v>19</v>
      </c>
      <c r="F919" s="238" t="s">
        <v>279</v>
      </c>
      <c r="G919" s="236"/>
      <c r="H919" s="237" t="s">
        <v>19</v>
      </c>
      <c r="I919" s="239"/>
      <c r="J919" s="236"/>
      <c r="K919" s="236"/>
      <c r="L919" s="240"/>
      <c r="M919" s="241"/>
      <c r="N919" s="242"/>
      <c r="O919" s="242"/>
      <c r="P919" s="242"/>
      <c r="Q919" s="242"/>
      <c r="R919" s="242"/>
      <c r="S919" s="242"/>
      <c r="T919" s="243"/>
      <c r="U919" s="13"/>
      <c r="V919" s="13"/>
      <c r="W919" s="13"/>
      <c r="X919" s="13"/>
      <c r="Y919" s="13"/>
      <c r="Z919" s="13"/>
      <c r="AA919" s="13"/>
      <c r="AB919" s="13"/>
      <c r="AC919" s="13"/>
      <c r="AD919" s="13"/>
      <c r="AE919" s="13"/>
      <c r="AT919" s="244" t="s">
        <v>206</v>
      </c>
      <c r="AU919" s="244" t="s">
        <v>78</v>
      </c>
      <c r="AV919" s="13" t="s">
        <v>76</v>
      </c>
      <c r="AW919" s="13" t="s">
        <v>31</v>
      </c>
      <c r="AX919" s="13" t="s">
        <v>69</v>
      </c>
      <c r="AY919" s="244" t="s">
        <v>193</v>
      </c>
    </row>
    <row r="920" s="13" customFormat="1">
      <c r="A920" s="13"/>
      <c r="B920" s="235"/>
      <c r="C920" s="236"/>
      <c r="D920" s="228" t="s">
        <v>206</v>
      </c>
      <c r="E920" s="237" t="s">
        <v>19</v>
      </c>
      <c r="F920" s="238" t="s">
        <v>1713</v>
      </c>
      <c r="G920" s="236"/>
      <c r="H920" s="237" t="s">
        <v>19</v>
      </c>
      <c r="I920" s="239"/>
      <c r="J920" s="236"/>
      <c r="K920" s="236"/>
      <c r="L920" s="240"/>
      <c r="M920" s="241"/>
      <c r="N920" s="242"/>
      <c r="O920" s="242"/>
      <c r="P920" s="242"/>
      <c r="Q920" s="242"/>
      <c r="R920" s="242"/>
      <c r="S920" s="242"/>
      <c r="T920" s="243"/>
      <c r="U920" s="13"/>
      <c r="V920" s="13"/>
      <c r="W920" s="13"/>
      <c r="X920" s="13"/>
      <c r="Y920" s="13"/>
      <c r="Z920" s="13"/>
      <c r="AA920" s="13"/>
      <c r="AB920" s="13"/>
      <c r="AC920" s="13"/>
      <c r="AD920" s="13"/>
      <c r="AE920" s="13"/>
      <c r="AT920" s="244" t="s">
        <v>206</v>
      </c>
      <c r="AU920" s="244" t="s">
        <v>78</v>
      </c>
      <c r="AV920" s="13" t="s">
        <v>76</v>
      </c>
      <c r="AW920" s="13" t="s">
        <v>31</v>
      </c>
      <c r="AX920" s="13" t="s">
        <v>69</v>
      </c>
      <c r="AY920" s="244" t="s">
        <v>193</v>
      </c>
    </row>
    <row r="921" s="14" customFormat="1">
      <c r="A921" s="14"/>
      <c r="B921" s="245"/>
      <c r="C921" s="246"/>
      <c r="D921" s="228" t="s">
        <v>206</v>
      </c>
      <c r="E921" s="247" t="s">
        <v>19</v>
      </c>
      <c r="F921" s="248" t="s">
        <v>3385</v>
      </c>
      <c r="G921" s="246"/>
      <c r="H921" s="249">
        <v>149.30000000000001</v>
      </c>
      <c r="I921" s="250"/>
      <c r="J921" s="246"/>
      <c r="K921" s="246"/>
      <c r="L921" s="251"/>
      <c r="M921" s="252"/>
      <c r="N921" s="253"/>
      <c r="O921" s="253"/>
      <c r="P921" s="253"/>
      <c r="Q921" s="253"/>
      <c r="R921" s="253"/>
      <c r="S921" s="253"/>
      <c r="T921" s="254"/>
      <c r="U921" s="14"/>
      <c r="V921" s="14"/>
      <c r="W921" s="14"/>
      <c r="X921" s="14"/>
      <c r="Y921" s="14"/>
      <c r="Z921" s="14"/>
      <c r="AA921" s="14"/>
      <c r="AB921" s="14"/>
      <c r="AC921" s="14"/>
      <c r="AD921" s="14"/>
      <c r="AE921" s="14"/>
      <c r="AT921" s="255" t="s">
        <v>206</v>
      </c>
      <c r="AU921" s="255" t="s">
        <v>78</v>
      </c>
      <c r="AV921" s="14" t="s">
        <v>78</v>
      </c>
      <c r="AW921" s="14" t="s">
        <v>31</v>
      </c>
      <c r="AX921" s="14" t="s">
        <v>69</v>
      </c>
      <c r="AY921" s="255" t="s">
        <v>193</v>
      </c>
    </row>
    <row r="922" s="13" customFormat="1">
      <c r="A922" s="13"/>
      <c r="B922" s="235"/>
      <c r="C922" s="236"/>
      <c r="D922" s="228" t="s">
        <v>206</v>
      </c>
      <c r="E922" s="237" t="s">
        <v>19</v>
      </c>
      <c r="F922" s="238" t="s">
        <v>1702</v>
      </c>
      <c r="G922" s="236"/>
      <c r="H922" s="237" t="s">
        <v>19</v>
      </c>
      <c r="I922" s="239"/>
      <c r="J922" s="236"/>
      <c r="K922" s="236"/>
      <c r="L922" s="240"/>
      <c r="M922" s="241"/>
      <c r="N922" s="242"/>
      <c r="O922" s="242"/>
      <c r="P922" s="242"/>
      <c r="Q922" s="242"/>
      <c r="R922" s="242"/>
      <c r="S922" s="242"/>
      <c r="T922" s="243"/>
      <c r="U922" s="13"/>
      <c r="V922" s="13"/>
      <c r="W922" s="13"/>
      <c r="X922" s="13"/>
      <c r="Y922" s="13"/>
      <c r="Z922" s="13"/>
      <c r="AA922" s="13"/>
      <c r="AB922" s="13"/>
      <c r="AC922" s="13"/>
      <c r="AD922" s="13"/>
      <c r="AE922" s="13"/>
      <c r="AT922" s="244" t="s">
        <v>206</v>
      </c>
      <c r="AU922" s="244" t="s">
        <v>78</v>
      </c>
      <c r="AV922" s="13" t="s">
        <v>76</v>
      </c>
      <c r="AW922" s="13" t="s">
        <v>31</v>
      </c>
      <c r="AX922" s="13" t="s">
        <v>69</v>
      </c>
      <c r="AY922" s="244" t="s">
        <v>193</v>
      </c>
    </row>
    <row r="923" s="14" customFormat="1">
      <c r="A923" s="14"/>
      <c r="B923" s="245"/>
      <c r="C923" s="246"/>
      <c r="D923" s="228" t="s">
        <v>206</v>
      </c>
      <c r="E923" s="247" t="s">
        <v>19</v>
      </c>
      <c r="F923" s="248" t="s">
        <v>3386</v>
      </c>
      <c r="G923" s="246"/>
      <c r="H923" s="249">
        <v>89.299999999999997</v>
      </c>
      <c r="I923" s="250"/>
      <c r="J923" s="246"/>
      <c r="K923" s="246"/>
      <c r="L923" s="251"/>
      <c r="M923" s="252"/>
      <c r="N923" s="253"/>
      <c r="O923" s="253"/>
      <c r="P923" s="253"/>
      <c r="Q923" s="253"/>
      <c r="R923" s="253"/>
      <c r="S923" s="253"/>
      <c r="T923" s="254"/>
      <c r="U923" s="14"/>
      <c r="V923" s="14"/>
      <c r="W923" s="14"/>
      <c r="X923" s="14"/>
      <c r="Y923" s="14"/>
      <c r="Z923" s="14"/>
      <c r="AA923" s="14"/>
      <c r="AB923" s="14"/>
      <c r="AC923" s="14"/>
      <c r="AD923" s="14"/>
      <c r="AE923" s="14"/>
      <c r="AT923" s="255" t="s">
        <v>206</v>
      </c>
      <c r="AU923" s="255" t="s">
        <v>78</v>
      </c>
      <c r="AV923" s="14" t="s">
        <v>78</v>
      </c>
      <c r="AW923" s="14" t="s">
        <v>31</v>
      </c>
      <c r="AX923" s="14" t="s">
        <v>69</v>
      </c>
      <c r="AY923" s="255" t="s">
        <v>193</v>
      </c>
    </row>
    <row r="924" s="13" customFormat="1">
      <c r="A924" s="13"/>
      <c r="B924" s="235"/>
      <c r="C924" s="236"/>
      <c r="D924" s="228" t="s">
        <v>206</v>
      </c>
      <c r="E924" s="237" t="s">
        <v>19</v>
      </c>
      <c r="F924" s="238" t="s">
        <v>1704</v>
      </c>
      <c r="G924" s="236"/>
      <c r="H924" s="237" t="s">
        <v>19</v>
      </c>
      <c r="I924" s="239"/>
      <c r="J924" s="236"/>
      <c r="K924" s="236"/>
      <c r="L924" s="240"/>
      <c r="M924" s="241"/>
      <c r="N924" s="242"/>
      <c r="O924" s="242"/>
      <c r="P924" s="242"/>
      <c r="Q924" s="242"/>
      <c r="R924" s="242"/>
      <c r="S924" s="242"/>
      <c r="T924" s="243"/>
      <c r="U924" s="13"/>
      <c r="V924" s="13"/>
      <c r="W924" s="13"/>
      <c r="X924" s="13"/>
      <c r="Y924" s="13"/>
      <c r="Z924" s="13"/>
      <c r="AA924" s="13"/>
      <c r="AB924" s="13"/>
      <c r="AC924" s="13"/>
      <c r="AD924" s="13"/>
      <c r="AE924" s="13"/>
      <c r="AT924" s="244" t="s">
        <v>206</v>
      </c>
      <c r="AU924" s="244" t="s">
        <v>78</v>
      </c>
      <c r="AV924" s="13" t="s">
        <v>76</v>
      </c>
      <c r="AW924" s="13" t="s">
        <v>31</v>
      </c>
      <c r="AX924" s="13" t="s">
        <v>69</v>
      </c>
      <c r="AY924" s="244" t="s">
        <v>193</v>
      </c>
    </row>
    <row r="925" s="14" customFormat="1">
      <c r="A925" s="14"/>
      <c r="B925" s="245"/>
      <c r="C925" s="246"/>
      <c r="D925" s="228" t="s">
        <v>206</v>
      </c>
      <c r="E925" s="247" t="s">
        <v>19</v>
      </c>
      <c r="F925" s="248" t="s">
        <v>3387</v>
      </c>
      <c r="G925" s="246"/>
      <c r="H925" s="249">
        <v>150.80000000000001</v>
      </c>
      <c r="I925" s="250"/>
      <c r="J925" s="246"/>
      <c r="K925" s="246"/>
      <c r="L925" s="251"/>
      <c r="M925" s="252"/>
      <c r="N925" s="253"/>
      <c r="O925" s="253"/>
      <c r="P925" s="253"/>
      <c r="Q925" s="253"/>
      <c r="R925" s="253"/>
      <c r="S925" s="253"/>
      <c r="T925" s="254"/>
      <c r="U925" s="14"/>
      <c r="V925" s="14"/>
      <c r="W925" s="14"/>
      <c r="X925" s="14"/>
      <c r="Y925" s="14"/>
      <c r="Z925" s="14"/>
      <c r="AA925" s="14"/>
      <c r="AB925" s="14"/>
      <c r="AC925" s="14"/>
      <c r="AD925" s="14"/>
      <c r="AE925" s="14"/>
      <c r="AT925" s="255" t="s">
        <v>206</v>
      </c>
      <c r="AU925" s="255" t="s">
        <v>78</v>
      </c>
      <c r="AV925" s="14" t="s">
        <v>78</v>
      </c>
      <c r="AW925" s="14" t="s">
        <v>31</v>
      </c>
      <c r="AX925" s="14" t="s">
        <v>69</v>
      </c>
      <c r="AY925" s="255" t="s">
        <v>193</v>
      </c>
    </row>
    <row r="926" s="13" customFormat="1">
      <c r="A926" s="13"/>
      <c r="B926" s="235"/>
      <c r="C926" s="236"/>
      <c r="D926" s="228" t="s">
        <v>206</v>
      </c>
      <c r="E926" s="237" t="s">
        <v>19</v>
      </c>
      <c r="F926" s="238" t="s">
        <v>1724</v>
      </c>
      <c r="G926" s="236"/>
      <c r="H926" s="237" t="s">
        <v>19</v>
      </c>
      <c r="I926" s="239"/>
      <c r="J926" s="236"/>
      <c r="K926" s="236"/>
      <c r="L926" s="240"/>
      <c r="M926" s="241"/>
      <c r="N926" s="242"/>
      <c r="O926" s="242"/>
      <c r="P926" s="242"/>
      <c r="Q926" s="242"/>
      <c r="R926" s="242"/>
      <c r="S926" s="242"/>
      <c r="T926" s="243"/>
      <c r="U926" s="13"/>
      <c r="V926" s="13"/>
      <c r="W926" s="13"/>
      <c r="X926" s="13"/>
      <c r="Y926" s="13"/>
      <c r="Z926" s="13"/>
      <c r="AA926" s="13"/>
      <c r="AB926" s="13"/>
      <c r="AC926" s="13"/>
      <c r="AD926" s="13"/>
      <c r="AE926" s="13"/>
      <c r="AT926" s="244" t="s">
        <v>206</v>
      </c>
      <c r="AU926" s="244" t="s">
        <v>78</v>
      </c>
      <c r="AV926" s="13" t="s">
        <v>76</v>
      </c>
      <c r="AW926" s="13" t="s">
        <v>31</v>
      </c>
      <c r="AX926" s="13" t="s">
        <v>69</v>
      </c>
      <c r="AY926" s="244" t="s">
        <v>193</v>
      </c>
    </row>
    <row r="927" s="14" customFormat="1">
      <c r="A927" s="14"/>
      <c r="B927" s="245"/>
      <c r="C927" s="246"/>
      <c r="D927" s="228" t="s">
        <v>206</v>
      </c>
      <c r="E927" s="247" t="s">
        <v>19</v>
      </c>
      <c r="F927" s="248" t="s">
        <v>3388</v>
      </c>
      <c r="G927" s="246"/>
      <c r="H927" s="249">
        <v>83.200000000000003</v>
      </c>
      <c r="I927" s="250"/>
      <c r="J927" s="246"/>
      <c r="K927" s="246"/>
      <c r="L927" s="251"/>
      <c r="M927" s="252"/>
      <c r="N927" s="253"/>
      <c r="O927" s="253"/>
      <c r="P927" s="253"/>
      <c r="Q927" s="253"/>
      <c r="R927" s="253"/>
      <c r="S927" s="253"/>
      <c r="T927" s="254"/>
      <c r="U927" s="14"/>
      <c r="V927" s="14"/>
      <c r="W927" s="14"/>
      <c r="X927" s="14"/>
      <c r="Y927" s="14"/>
      <c r="Z927" s="14"/>
      <c r="AA927" s="14"/>
      <c r="AB927" s="14"/>
      <c r="AC927" s="14"/>
      <c r="AD927" s="14"/>
      <c r="AE927" s="14"/>
      <c r="AT927" s="255" t="s">
        <v>206</v>
      </c>
      <c r="AU927" s="255" t="s">
        <v>78</v>
      </c>
      <c r="AV927" s="14" t="s">
        <v>78</v>
      </c>
      <c r="AW927" s="14" t="s">
        <v>31</v>
      </c>
      <c r="AX927" s="14" t="s">
        <v>69</v>
      </c>
      <c r="AY927" s="255" t="s">
        <v>193</v>
      </c>
    </row>
    <row r="928" s="14" customFormat="1">
      <c r="A928" s="14"/>
      <c r="B928" s="245"/>
      <c r="C928" s="246"/>
      <c r="D928" s="228" t="s">
        <v>206</v>
      </c>
      <c r="E928" s="247" t="s">
        <v>19</v>
      </c>
      <c r="F928" s="248" t="s">
        <v>1675</v>
      </c>
      <c r="G928" s="246"/>
      <c r="H928" s="249">
        <v>36.5</v>
      </c>
      <c r="I928" s="250"/>
      <c r="J928" s="246"/>
      <c r="K928" s="246"/>
      <c r="L928" s="251"/>
      <c r="M928" s="252"/>
      <c r="N928" s="253"/>
      <c r="O928" s="253"/>
      <c r="P928" s="253"/>
      <c r="Q928" s="253"/>
      <c r="R928" s="253"/>
      <c r="S928" s="253"/>
      <c r="T928" s="254"/>
      <c r="U928" s="14"/>
      <c r="V928" s="14"/>
      <c r="W928" s="14"/>
      <c r="X928" s="14"/>
      <c r="Y928" s="14"/>
      <c r="Z928" s="14"/>
      <c r="AA928" s="14"/>
      <c r="AB928" s="14"/>
      <c r="AC928" s="14"/>
      <c r="AD928" s="14"/>
      <c r="AE928" s="14"/>
      <c r="AT928" s="255" t="s">
        <v>206</v>
      </c>
      <c r="AU928" s="255" t="s">
        <v>78</v>
      </c>
      <c r="AV928" s="14" t="s">
        <v>78</v>
      </c>
      <c r="AW928" s="14" t="s">
        <v>31</v>
      </c>
      <c r="AX928" s="14" t="s">
        <v>69</v>
      </c>
      <c r="AY928" s="255" t="s">
        <v>193</v>
      </c>
    </row>
    <row r="929" s="15" customFormat="1">
      <c r="A929" s="15"/>
      <c r="B929" s="256"/>
      <c r="C929" s="257"/>
      <c r="D929" s="228" t="s">
        <v>206</v>
      </c>
      <c r="E929" s="258" t="s">
        <v>19</v>
      </c>
      <c r="F929" s="259" t="s">
        <v>218</v>
      </c>
      <c r="G929" s="257"/>
      <c r="H929" s="260">
        <v>509.10000000000002</v>
      </c>
      <c r="I929" s="261"/>
      <c r="J929" s="257"/>
      <c r="K929" s="257"/>
      <c r="L929" s="262"/>
      <c r="M929" s="263"/>
      <c r="N929" s="264"/>
      <c r="O929" s="264"/>
      <c r="P929" s="264"/>
      <c r="Q929" s="264"/>
      <c r="R929" s="264"/>
      <c r="S929" s="264"/>
      <c r="T929" s="265"/>
      <c r="U929" s="15"/>
      <c r="V929" s="15"/>
      <c r="W929" s="15"/>
      <c r="X929" s="15"/>
      <c r="Y929" s="15"/>
      <c r="Z929" s="15"/>
      <c r="AA929" s="15"/>
      <c r="AB929" s="15"/>
      <c r="AC929" s="15"/>
      <c r="AD929" s="15"/>
      <c r="AE929" s="15"/>
      <c r="AT929" s="266" t="s">
        <v>206</v>
      </c>
      <c r="AU929" s="266" t="s">
        <v>78</v>
      </c>
      <c r="AV929" s="15" t="s">
        <v>200</v>
      </c>
      <c r="AW929" s="15" t="s">
        <v>31</v>
      </c>
      <c r="AX929" s="15" t="s">
        <v>76</v>
      </c>
      <c r="AY929" s="266" t="s">
        <v>193</v>
      </c>
    </row>
    <row r="930" s="2" customFormat="1" ht="16.5" customHeight="1">
      <c r="A930" s="41"/>
      <c r="B930" s="42"/>
      <c r="C930" s="215" t="s">
        <v>797</v>
      </c>
      <c r="D930" s="215" t="s">
        <v>195</v>
      </c>
      <c r="E930" s="216" t="s">
        <v>3389</v>
      </c>
      <c r="F930" s="217" t="s">
        <v>3390</v>
      </c>
      <c r="G930" s="218" t="s">
        <v>408</v>
      </c>
      <c r="H930" s="219">
        <v>509.10000000000002</v>
      </c>
      <c r="I930" s="220"/>
      <c r="J930" s="221">
        <f>ROUND(I930*H930,2)</f>
        <v>0</v>
      </c>
      <c r="K930" s="217" t="s">
        <v>19</v>
      </c>
      <c r="L930" s="47"/>
      <c r="M930" s="222" t="s">
        <v>19</v>
      </c>
      <c r="N930" s="223" t="s">
        <v>40</v>
      </c>
      <c r="O930" s="87"/>
      <c r="P930" s="224">
        <f>O930*H930</f>
        <v>0</v>
      </c>
      <c r="Q930" s="224">
        <v>0</v>
      </c>
      <c r="R930" s="224">
        <f>Q930*H930</f>
        <v>0</v>
      </c>
      <c r="S930" s="224">
        <v>0</v>
      </c>
      <c r="T930" s="225">
        <f>S930*H930</f>
        <v>0</v>
      </c>
      <c r="U930" s="41"/>
      <c r="V930" s="41"/>
      <c r="W930" s="41"/>
      <c r="X930" s="41"/>
      <c r="Y930" s="41"/>
      <c r="Z930" s="41"/>
      <c r="AA930" s="41"/>
      <c r="AB930" s="41"/>
      <c r="AC930" s="41"/>
      <c r="AD930" s="41"/>
      <c r="AE930" s="41"/>
      <c r="AR930" s="226" t="s">
        <v>200</v>
      </c>
      <c r="AT930" s="226" t="s">
        <v>195</v>
      </c>
      <c r="AU930" s="226" t="s">
        <v>78</v>
      </c>
      <c r="AY930" s="20" t="s">
        <v>193</v>
      </c>
      <c r="BE930" s="227">
        <f>IF(N930="základní",J930,0)</f>
        <v>0</v>
      </c>
      <c r="BF930" s="227">
        <f>IF(N930="snížená",J930,0)</f>
        <v>0</v>
      </c>
      <c r="BG930" s="227">
        <f>IF(N930="zákl. přenesená",J930,0)</f>
        <v>0</v>
      </c>
      <c r="BH930" s="227">
        <f>IF(N930="sníž. přenesená",J930,0)</f>
        <v>0</v>
      </c>
      <c r="BI930" s="227">
        <f>IF(N930="nulová",J930,0)</f>
        <v>0</v>
      </c>
      <c r="BJ930" s="20" t="s">
        <v>76</v>
      </c>
      <c r="BK930" s="227">
        <f>ROUND(I930*H930,2)</f>
        <v>0</v>
      </c>
      <c r="BL930" s="20" t="s">
        <v>200</v>
      </c>
      <c r="BM930" s="226" t="s">
        <v>3391</v>
      </c>
    </row>
    <row r="931" s="2" customFormat="1">
      <c r="A931" s="41"/>
      <c r="B931" s="42"/>
      <c r="C931" s="43"/>
      <c r="D931" s="228" t="s">
        <v>202</v>
      </c>
      <c r="E931" s="43"/>
      <c r="F931" s="229" t="s">
        <v>3392</v>
      </c>
      <c r="G931" s="43"/>
      <c r="H931" s="43"/>
      <c r="I931" s="230"/>
      <c r="J931" s="43"/>
      <c r="K931" s="43"/>
      <c r="L931" s="47"/>
      <c r="M931" s="231"/>
      <c r="N931" s="232"/>
      <c r="O931" s="87"/>
      <c r="P931" s="87"/>
      <c r="Q931" s="87"/>
      <c r="R931" s="87"/>
      <c r="S931" s="87"/>
      <c r="T931" s="88"/>
      <c r="U931" s="41"/>
      <c r="V931" s="41"/>
      <c r="W931" s="41"/>
      <c r="X931" s="41"/>
      <c r="Y931" s="41"/>
      <c r="Z931" s="41"/>
      <c r="AA931" s="41"/>
      <c r="AB931" s="41"/>
      <c r="AC931" s="41"/>
      <c r="AD931" s="41"/>
      <c r="AE931" s="41"/>
      <c r="AT931" s="20" t="s">
        <v>202</v>
      </c>
      <c r="AU931" s="20" t="s">
        <v>78</v>
      </c>
    </row>
    <row r="932" s="2" customFormat="1" ht="16.5" customHeight="1">
      <c r="A932" s="41"/>
      <c r="B932" s="42"/>
      <c r="C932" s="215" t="s">
        <v>803</v>
      </c>
      <c r="D932" s="215" t="s">
        <v>195</v>
      </c>
      <c r="E932" s="216" t="s">
        <v>3393</v>
      </c>
      <c r="F932" s="217" t="s">
        <v>3394</v>
      </c>
      <c r="G932" s="218" t="s">
        <v>258</v>
      </c>
      <c r="H932" s="219">
        <v>1062.5</v>
      </c>
      <c r="I932" s="220"/>
      <c r="J932" s="221">
        <f>ROUND(I932*H932,2)</f>
        <v>0</v>
      </c>
      <c r="K932" s="217" t="s">
        <v>199</v>
      </c>
      <c r="L932" s="47"/>
      <c r="M932" s="222" t="s">
        <v>19</v>
      </c>
      <c r="N932" s="223" t="s">
        <v>40</v>
      </c>
      <c r="O932" s="87"/>
      <c r="P932" s="224">
        <f>O932*H932</f>
        <v>0</v>
      </c>
      <c r="Q932" s="224">
        <v>0.00088228000000000004</v>
      </c>
      <c r="R932" s="224">
        <f>Q932*H932</f>
        <v>0.93742250000000005</v>
      </c>
      <c r="S932" s="224">
        <v>0</v>
      </c>
      <c r="T932" s="225">
        <f>S932*H932</f>
        <v>0</v>
      </c>
      <c r="U932" s="41"/>
      <c r="V932" s="41"/>
      <c r="W932" s="41"/>
      <c r="X932" s="41"/>
      <c r="Y932" s="41"/>
      <c r="Z932" s="41"/>
      <c r="AA932" s="41"/>
      <c r="AB932" s="41"/>
      <c r="AC932" s="41"/>
      <c r="AD932" s="41"/>
      <c r="AE932" s="41"/>
      <c r="AR932" s="226" t="s">
        <v>200</v>
      </c>
      <c r="AT932" s="226" t="s">
        <v>195</v>
      </c>
      <c r="AU932" s="226" t="s">
        <v>78</v>
      </c>
      <c r="AY932" s="20" t="s">
        <v>193</v>
      </c>
      <c r="BE932" s="227">
        <f>IF(N932="základní",J932,0)</f>
        <v>0</v>
      </c>
      <c r="BF932" s="227">
        <f>IF(N932="snížená",J932,0)</f>
        <v>0</v>
      </c>
      <c r="BG932" s="227">
        <f>IF(N932="zákl. přenesená",J932,0)</f>
        <v>0</v>
      </c>
      <c r="BH932" s="227">
        <f>IF(N932="sníž. přenesená",J932,0)</f>
        <v>0</v>
      </c>
      <c r="BI932" s="227">
        <f>IF(N932="nulová",J932,0)</f>
        <v>0</v>
      </c>
      <c r="BJ932" s="20" t="s">
        <v>76</v>
      </c>
      <c r="BK932" s="227">
        <f>ROUND(I932*H932,2)</f>
        <v>0</v>
      </c>
      <c r="BL932" s="20" t="s">
        <v>200</v>
      </c>
      <c r="BM932" s="226" t="s">
        <v>3395</v>
      </c>
    </row>
    <row r="933" s="2" customFormat="1">
      <c r="A933" s="41"/>
      <c r="B933" s="42"/>
      <c r="C933" s="43"/>
      <c r="D933" s="228" t="s">
        <v>202</v>
      </c>
      <c r="E933" s="43"/>
      <c r="F933" s="229" t="s">
        <v>3396</v>
      </c>
      <c r="G933" s="43"/>
      <c r="H933" s="43"/>
      <c r="I933" s="230"/>
      <c r="J933" s="43"/>
      <c r="K933" s="43"/>
      <c r="L933" s="47"/>
      <c r="M933" s="231"/>
      <c r="N933" s="232"/>
      <c r="O933" s="87"/>
      <c r="P933" s="87"/>
      <c r="Q933" s="87"/>
      <c r="R933" s="87"/>
      <c r="S933" s="87"/>
      <c r="T933" s="88"/>
      <c r="U933" s="41"/>
      <c r="V933" s="41"/>
      <c r="W933" s="41"/>
      <c r="X933" s="41"/>
      <c r="Y933" s="41"/>
      <c r="Z933" s="41"/>
      <c r="AA933" s="41"/>
      <c r="AB933" s="41"/>
      <c r="AC933" s="41"/>
      <c r="AD933" s="41"/>
      <c r="AE933" s="41"/>
      <c r="AT933" s="20" t="s">
        <v>202</v>
      </c>
      <c r="AU933" s="20" t="s">
        <v>78</v>
      </c>
    </row>
    <row r="934" s="2" customFormat="1">
      <c r="A934" s="41"/>
      <c r="B934" s="42"/>
      <c r="C934" s="43"/>
      <c r="D934" s="233" t="s">
        <v>204</v>
      </c>
      <c r="E934" s="43"/>
      <c r="F934" s="234" t="s">
        <v>3397</v>
      </c>
      <c r="G934" s="43"/>
      <c r="H934" s="43"/>
      <c r="I934" s="230"/>
      <c r="J934" s="43"/>
      <c r="K934" s="43"/>
      <c r="L934" s="47"/>
      <c r="M934" s="231"/>
      <c r="N934" s="232"/>
      <c r="O934" s="87"/>
      <c r="P934" s="87"/>
      <c r="Q934" s="87"/>
      <c r="R934" s="87"/>
      <c r="S934" s="87"/>
      <c r="T934" s="88"/>
      <c r="U934" s="41"/>
      <c r="V934" s="41"/>
      <c r="W934" s="41"/>
      <c r="X934" s="41"/>
      <c r="Y934" s="41"/>
      <c r="Z934" s="41"/>
      <c r="AA934" s="41"/>
      <c r="AB934" s="41"/>
      <c r="AC934" s="41"/>
      <c r="AD934" s="41"/>
      <c r="AE934" s="41"/>
      <c r="AT934" s="20" t="s">
        <v>204</v>
      </c>
      <c r="AU934" s="20" t="s">
        <v>78</v>
      </c>
    </row>
    <row r="935" s="13" customFormat="1">
      <c r="A935" s="13"/>
      <c r="B935" s="235"/>
      <c r="C935" s="236"/>
      <c r="D935" s="228" t="s">
        <v>206</v>
      </c>
      <c r="E935" s="237" t="s">
        <v>19</v>
      </c>
      <c r="F935" s="238" t="s">
        <v>279</v>
      </c>
      <c r="G935" s="236"/>
      <c r="H935" s="237" t="s">
        <v>19</v>
      </c>
      <c r="I935" s="239"/>
      <c r="J935" s="236"/>
      <c r="K935" s="236"/>
      <c r="L935" s="240"/>
      <c r="M935" s="241"/>
      <c r="N935" s="242"/>
      <c r="O935" s="242"/>
      <c r="P935" s="242"/>
      <c r="Q935" s="242"/>
      <c r="R935" s="242"/>
      <c r="S935" s="242"/>
      <c r="T935" s="243"/>
      <c r="U935" s="13"/>
      <c r="V935" s="13"/>
      <c r="W935" s="13"/>
      <c r="X935" s="13"/>
      <c r="Y935" s="13"/>
      <c r="Z935" s="13"/>
      <c r="AA935" s="13"/>
      <c r="AB935" s="13"/>
      <c r="AC935" s="13"/>
      <c r="AD935" s="13"/>
      <c r="AE935" s="13"/>
      <c r="AT935" s="244" t="s">
        <v>206</v>
      </c>
      <c r="AU935" s="244" t="s">
        <v>78</v>
      </c>
      <c r="AV935" s="13" t="s">
        <v>76</v>
      </c>
      <c r="AW935" s="13" t="s">
        <v>31</v>
      </c>
      <c r="AX935" s="13" t="s">
        <v>69</v>
      </c>
      <c r="AY935" s="244" t="s">
        <v>193</v>
      </c>
    </row>
    <row r="936" s="13" customFormat="1">
      <c r="A936" s="13"/>
      <c r="B936" s="235"/>
      <c r="C936" s="236"/>
      <c r="D936" s="228" t="s">
        <v>206</v>
      </c>
      <c r="E936" s="237" t="s">
        <v>19</v>
      </c>
      <c r="F936" s="238" t="s">
        <v>1713</v>
      </c>
      <c r="G936" s="236"/>
      <c r="H936" s="237" t="s">
        <v>19</v>
      </c>
      <c r="I936" s="239"/>
      <c r="J936" s="236"/>
      <c r="K936" s="236"/>
      <c r="L936" s="240"/>
      <c r="M936" s="241"/>
      <c r="N936" s="242"/>
      <c r="O936" s="242"/>
      <c r="P936" s="242"/>
      <c r="Q936" s="242"/>
      <c r="R936" s="242"/>
      <c r="S936" s="242"/>
      <c r="T936" s="243"/>
      <c r="U936" s="13"/>
      <c r="V936" s="13"/>
      <c r="W936" s="13"/>
      <c r="X936" s="13"/>
      <c r="Y936" s="13"/>
      <c r="Z936" s="13"/>
      <c r="AA936" s="13"/>
      <c r="AB936" s="13"/>
      <c r="AC936" s="13"/>
      <c r="AD936" s="13"/>
      <c r="AE936" s="13"/>
      <c r="AT936" s="244" t="s">
        <v>206</v>
      </c>
      <c r="AU936" s="244" t="s">
        <v>78</v>
      </c>
      <c r="AV936" s="13" t="s">
        <v>76</v>
      </c>
      <c r="AW936" s="13" t="s">
        <v>31</v>
      </c>
      <c r="AX936" s="13" t="s">
        <v>69</v>
      </c>
      <c r="AY936" s="244" t="s">
        <v>193</v>
      </c>
    </row>
    <row r="937" s="14" customFormat="1">
      <c r="A937" s="14"/>
      <c r="B937" s="245"/>
      <c r="C937" s="246"/>
      <c r="D937" s="228" t="s">
        <v>206</v>
      </c>
      <c r="E937" s="247" t="s">
        <v>19</v>
      </c>
      <c r="F937" s="248" t="s">
        <v>3370</v>
      </c>
      <c r="G937" s="246"/>
      <c r="H937" s="249">
        <v>694.5</v>
      </c>
      <c r="I937" s="250"/>
      <c r="J937" s="246"/>
      <c r="K937" s="246"/>
      <c r="L937" s="251"/>
      <c r="M937" s="252"/>
      <c r="N937" s="253"/>
      <c r="O937" s="253"/>
      <c r="P937" s="253"/>
      <c r="Q937" s="253"/>
      <c r="R937" s="253"/>
      <c r="S937" s="253"/>
      <c r="T937" s="254"/>
      <c r="U937" s="14"/>
      <c r="V937" s="14"/>
      <c r="W937" s="14"/>
      <c r="X937" s="14"/>
      <c r="Y937" s="14"/>
      <c r="Z937" s="14"/>
      <c r="AA937" s="14"/>
      <c r="AB937" s="14"/>
      <c r="AC937" s="14"/>
      <c r="AD937" s="14"/>
      <c r="AE937" s="14"/>
      <c r="AT937" s="255" t="s">
        <v>206</v>
      </c>
      <c r="AU937" s="255" t="s">
        <v>78</v>
      </c>
      <c r="AV937" s="14" t="s">
        <v>78</v>
      </c>
      <c r="AW937" s="14" t="s">
        <v>31</v>
      </c>
      <c r="AX937" s="14" t="s">
        <v>69</v>
      </c>
      <c r="AY937" s="255" t="s">
        <v>193</v>
      </c>
    </row>
    <row r="938" s="13" customFormat="1">
      <c r="A938" s="13"/>
      <c r="B938" s="235"/>
      <c r="C938" s="236"/>
      <c r="D938" s="228" t="s">
        <v>206</v>
      </c>
      <c r="E938" s="237" t="s">
        <v>19</v>
      </c>
      <c r="F938" s="238" t="s">
        <v>1702</v>
      </c>
      <c r="G938" s="236"/>
      <c r="H938" s="237" t="s">
        <v>19</v>
      </c>
      <c r="I938" s="239"/>
      <c r="J938" s="236"/>
      <c r="K938" s="236"/>
      <c r="L938" s="240"/>
      <c r="M938" s="241"/>
      <c r="N938" s="242"/>
      <c r="O938" s="242"/>
      <c r="P938" s="242"/>
      <c r="Q938" s="242"/>
      <c r="R938" s="242"/>
      <c r="S938" s="242"/>
      <c r="T938" s="243"/>
      <c r="U938" s="13"/>
      <c r="V938" s="13"/>
      <c r="W938" s="13"/>
      <c r="X938" s="13"/>
      <c r="Y938" s="13"/>
      <c r="Z938" s="13"/>
      <c r="AA938" s="13"/>
      <c r="AB938" s="13"/>
      <c r="AC938" s="13"/>
      <c r="AD938" s="13"/>
      <c r="AE938" s="13"/>
      <c r="AT938" s="244" t="s">
        <v>206</v>
      </c>
      <c r="AU938" s="244" t="s">
        <v>78</v>
      </c>
      <c r="AV938" s="13" t="s">
        <v>76</v>
      </c>
      <c r="AW938" s="13" t="s">
        <v>31</v>
      </c>
      <c r="AX938" s="13" t="s">
        <v>69</v>
      </c>
      <c r="AY938" s="244" t="s">
        <v>193</v>
      </c>
    </row>
    <row r="939" s="14" customFormat="1">
      <c r="A939" s="14"/>
      <c r="B939" s="245"/>
      <c r="C939" s="246"/>
      <c r="D939" s="228" t="s">
        <v>206</v>
      </c>
      <c r="E939" s="247" t="s">
        <v>19</v>
      </c>
      <c r="F939" s="248" t="s">
        <v>3372</v>
      </c>
      <c r="G939" s="246"/>
      <c r="H939" s="249">
        <v>98.5</v>
      </c>
      <c r="I939" s="250"/>
      <c r="J939" s="246"/>
      <c r="K939" s="246"/>
      <c r="L939" s="251"/>
      <c r="M939" s="252"/>
      <c r="N939" s="253"/>
      <c r="O939" s="253"/>
      <c r="P939" s="253"/>
      <c r="Q939" s="253"/>
      <c r="R939" s="253"/>
      <c r="S939" s="253"/>
      <c r="T939" s="254"/>
      <c r="U939" s="14"/>
      <c r="V939" s="14"/>
      <c r="W939" s="14"/>
      <c r="X939" s="14"/>
      <c r="Y939" s="14"/>
      <c r="Z939" s="14"/>
      <c r="AA939" s="14"/>
      <c r="AB939" s="14"/>
      <c r="AC939" s="14"/>
      <c r="AD939" s="14"/>
      <c r="AE939" s="14"/>
      <c r="AT939" s="255" t="s">
        <v>206</v>
      </c>
      <c r="AU939" s="255" t="s">
        <v>78</v>
      </c>
      <c r="AV939" s="14" t="s">
        <v>78</v>
      </c>
      <c r="AW939" s="14" t="s">
        <v>31</v>
      </c>
      <c r="AX939" s="14" t="s">
        <v>69</v>
      </c>
      <c r="AY939" s="255" t="s">
        <v>193</v>
      </c>
    </row>
    <row r="940" s="13" customFormat="1">
      <c r="A940" s="13"/>
      <c r="B940" s="235"/>
      <c r="C940" s="236"/>
      <c r="D940" s="228" t="s">
        <v>206</v>
      </c>
      <c r="E940" s="237" t="s">
        <v>19</v>
      </c>
      <c r="F940" s="238" t="s">
        <v>1704</v>
      </c>
      <c r="G940" s="236"/>
      <c r="H940" s="237" t="s">
        <v>19</v>
      </c>
      <c r="I940" s="239"/>
      <c r="J940" s="236"/>
      <c r="K940" s="236"/>
      <c r="L940" s="240"/>
      <c r="M940" s="241"/>
      <c r="N940" s="242"/>
      <c r="O940" s="242"/>
      <c r="P940" s="242"/>
      <c r="Q940" s="242"/>
      <c r="R940" s="242"/>
      <c r="S940" s="242"/>
      <c r="T940" s="243"/>
      <c r="U940" s="13"/>
      <c r="V940" s="13"/>
      <c r="W940" s="13"/>
      <c r="X940" s="13"/>
      <c r="Y940" s="13"/>
      <c r="Z940" s="13"/>
      <c r="AA940" s="13"/>
      <c r="AB940" s="13"/>
      <c r="AC940" s="13"/>
      <c r="AD940" s="13"/>
      <c r="AE940" s="13"/>
      <c r="AT940" s="244" t="s">
        <v>206</v>
      </c>
      <c r="AU940" s="244" t="s">
        <v>78</v>
      </c>
      <c r="AV940" s="13" t="s">
        <v>76</v>
      </c>
      <c r="AW940" s="13" t="s">
        <v>31</v>
      </c>
      <c r="AX940" s="13" t="s">
        <v>69</v>
      </c>
      <c r="AY940" s="244" t="s">
        <v>193</v>
      </c>
    </row>
    <row r="941" s="14" customFormat="1">
      <c r="A941" s="14"/>
      <c r="B941" s="245"/>
      <c r="C941" s="246"/>
      <c r="D941" s="228" t="s">
        <v>206</v>
      </c>
      <c r="E941" s="247" t="s">
        <v>19</v>
      </c>
      <c r="F941" s="248" t="s">
        <v>3398</v>
      </c>
      <c r="G941" s="246"/>
      <c r="H941" s="249">
        <v>96.5</v>
      </c>
      <c r="I941" s="250"/>
      <c r="J941" s="246"/>
      <c r="K941" s="246"/>
      <c r="L941" s="251"/>
      <c r="M941" s="252"/>
      <c r="N941" s="253"/>
      <c r="O941" s="253"/>
      <c r="P941" s="253"/>
      <c r="Q941" s="253"/>
      <c r="R941" s="253"/>
      <c r="S941" s="253"/>
      <c r="T941" s="254"/>
      <c r="U941" s="14"/>
      <c r="V941" s="14"/>
      <c r="W941" s="14"/>
      <c r="X941" s="14"/>
      <c r="Y941" s="14"/>
      <c r="Z941" s="14"/>
      <c r="AA941" s="14"/>
      <c r="AB941" s="14"/>
      <c r="AC941" s="14"/>
      <c r="AD941" s="14"/>
      <c r="AE941" s="14"/>
      <c r="AT941" s="255" t="s">
        <v>206</v>
      </c>
      <c r="AU941" s="255" t="s">
        <v>78</v>
      </c>
      <c r="AV941" s="14" t="s">
        <v>78</v>
      </c>
      <c r="AW941" s="14" t="s">
        <v>31</v>
      </c>
      <c r="AX941" s="14" t="s">
        <v>69</v>
      </c>
      <c r="AY941" s="255" t="s">
        <v>193</v>
      </c>
    </row>
    <row r="942" s="13" customFormat="1">
      <c r="A942" s="13"/>
      <c r="B942" s="235"/>
      <c r="C942" s="236"/>
      <c r="D942" s="228" t="s">
        <v>206</v>
      </c>
      <c r="E942" s="237" t="s">
        <v>19</v>
      </c>
      <c r="F942" s="238" t="s">
        <v>1724</v>
      </c>
      <c r="G942" s="236"/>
      <c r="H942" s="237" t="s">
        <v>19</v>
      </c>
      <c r="I942" s="239"/>
      <c r="J942" s="236"/>
      <c r="K942" s="236"/>
      <c r="L942" s="240"/>
      <c r="M942" s="241"/>
      <c r="N942" s="242"/>
      <c r="O942" s="242"/>
      <c r="P942" s="242"/>
      <c r="Q942" s="242"/>
      <c r="R942" s="242"/>
      <c r="S942" s="242"/>
      <c r="T942" s="243"/>
      <c r="U942" s="13"/>
      <c r="V942" s="13"/>
      <c r="W942" s="13"/>
      <c r="X942" s="13"/>
      <c r="Y942" s="13"/>
      <c r="Z942" s="13"/>
      <c r="AA942" s="13"/>
      <c r="AB942" s="13"/>
      <c r="AC942" s="13"/>
      <c r="AD942" s="13"/>
      <c r="AE942" s="13"/>
      <c r="AT942" s="244" t="s">
        <v>206</v>
      </c>
      <c r="AU942" s="244" t="s">
        <v>78</v>
      </c>
      <c r="AV942" s="13" t="s">
        <v>76</v>
      </c>
      <c r="AW942" s="13" t="s">
        <v>31</v>
      </c>
      <c r="AX942" s="13" t="s">
        <v>69</v>
      </c>
      <c r="AY942" s="244" t="s">
        <v>193</v>
      </c>
    </row>
    <row r="943" s="14" customFormat="1">
      <c r="A943" s="14"/>
      <c r="B943" s="245"/>
      <c r="C943" s="246"/>
      <c r="D943" s="228" t="s">
        <v>206</v>
      </c>
      <c r="E943" s="247" t="s">
        <v>19</v>
      </c>
      <c r="F943" s="248" t="s">
        <v>3375</v>
      </c>
      <c r="G943" s="246"/>
      <c r="H943" s="249">
        <v>173</v>
      </c>
      <c r="I943" s="250"/>
      <c r="J943" s="246"/>
      <c r="K943" s="246"/>
      <c r="L943" s="251"/>
      <c r="M943" s="252"/>
      <c r="N943" s="253"/>
      <c r="O943" s="253"/>
      <c r="P943" s="253"/>
      <c r="Q943" s="253"/>
      <c r="R943" s="253"/>
      <c r="S943" s="253"/>
      <c r="T943" s="254"/>
      <c r="U943" s="14"/>
      <c r="V943" s="14"/>
      <c r="W943" s="14"/>
      <c r="X943" s="14"/>
      <c r="Y943" s="14"/>
      <c r="Z943" s="14"/>
      <c r="AA943" s="14"/>
      <c r="AB943" s="14"/>
      <c r="AC943" s="14"/>
      <c r="AD943" s="14"/>
      <c r="AE943" s="14"/>
      <c r="AT943" s="255" t="s">
        <v>206</v>
      </c>
      <c r="AU943" s="255" t="s">
        <v>78</v>
      </c>
      <c r="AV943" s="14" t="s">
        <v>78</v>
      </c>
      <c r="AW943" s="14" t="s">
        <v>31</v>
      </c>
      <c r="AX943" s="14" t="s">
        <v>69</v>
      </c>
      <c r="AY943" s="255" t="s">
        <v>193</v>
      </c>
    </row>
    <row r="944" s="15" customFormat="1">
      <c r="A944" s="15"/>
      <c r="B944" s="256"/>
      <c r="C944" s="257"/>
      <c r="D944" s="228" t="s">
        <v>206</v>
      </c>
      <c r="E944" s="258" t="s">
        <v>19</v>
      </c>
      <c r="F944" s="259" t="s">
        <v>218</v>
      </c>
      <c r="G944" s="257"/>
      <c r="H944" s="260">
        <v>1062.5</v>
      </c>
      <c r="I944" s="261"/>
      <c r="J944" s="257"/>
      <c r="K944" s="257"/>
      <c r="L944" s="262"/>
      <c r="M944" s="263"/>
      <c r="N944" s="264"/>
      <c r="O944" s="264"/>
      <c r="P944" s="264"/>
      <c r="Q944" s="264"/>
      <c r="R944" s="264"/>
      <c r="S944" s="264"/>
      <c r="T944" s="265"/>
      <c r="U944" s="15"/>
      <c r="V944" s="15"/>
      <c r="W944" s="15"/>
      <c r="X944" s="15"/>
      <c r="Y944" s="15"/>
      <c r="Z944" s="15"/>
      <c r="AA944" s="15"/>
      <c r="AB944" s="15"/>
      <c r="AC944" s="15"/>
      <c r="AD944" s="15"/>
      <c r="AE944" s="15"/>
      <c r="AT944" s="266" t="s">
        <v>206</v>
      </c>
      <c r="AU944" s="266" t="s">
        <v>78</v>
      </c>
      <c r="AV944" s="15" t="s">
        <v>200</v>
      </c>
      <c r="AW944" s="15" t="s">
        <v>31</v>
      </c>
      <c r="AX944" s="15" t="s">
        <v>76</v>
      </c>
      <c r="AY944" s="266" t="s">
        <v>193</v>
      </c>
    </row>
    <row r="945" s="2" customFormat="1" ht="16.5" customHeight="1">
      <c r="A945" s="41"/>
      <c r="B945" s="42"/>
      <c r="C945" s="215" t="s">
        <v>810</v>
      </c>
      <c r="D945" s="215" t="s">
        <v>195</v>
      </c>
      <c r="E945" s="216" t="s">
        <v>3399</v>
      </c>
      <c r="F945" s="217" t="s">
        <v>3400</v>
      </c>
      <c r="G945" s="218" t="s">
        <v>258</v>
      </c>
      <c r="H945" s="219">
        <v>1062.5</v>
      </c>
      <c r="I945" s="220"/>
      <c r="J945" s="221">
        <f>ROUND(I945*H945,2)</f>
        <v>0</v>
      </c>
      <c r="K945" s="217" t="s">
        <v>199</v>
      </c>
      <c r="L945" s="47"/>
      <c r="M945" s="222" t="s">
        <v>19</v>
      </c>
      <c r="N945" s="223" t="s">
        <v>40</v>
      </c>
      <c r="O945" s="87"/>
      <c r="P945" s="224">
        <f>O945*H945</f>
        <v>0</v>
      </c>
      <c r="Q945" s="224">
        <v>0</v>
      </c>
      <c r="R945" s="224">
        <f>Q945*H945</f>
        <v>0</v>
      </c>
      <c r="S945" s="224">
        <v>0</v>
      </c>
      <c r="T945" s="225">
        <f>S945*H945</f>
        <v>0</v>
      </c>
      <c r="U945" s="41"/>
      <c r="V945" s="41"/>
      <c r="W945" s="41"/>
      <c r="X945" s="41"/>
      <c r="Y945" s="41"/>
      <c r="Z945" s="41"/>
      <c r="AA945" s="41"/>
      <c r="AB945" s="41"/>
      <c r="AC945" s="41"/>
      <c r="AD945" s="41"/>
      <c r="AE945" s="41"/>
      <c r="AR945" s="226" t="s">
        <v>200</v>
      </c>
      <c r="AT945" s="226" t="s">
        <v>195</v>
      </c>
      <c r="AU945" s="226" t="s">
        <v>78</v>
      </c>
      <c r="AY945" s="20" t="s">
        <v>193</v>
      </c>
      <c r="BE945" s="227">
        <f>IF(N945="základní",J945,0)</f>
        <v>0</v>
      </c>
      <c r="BF945" s="227">
        <f>IF(N945="snížená",J945,0)</f>
        <v>0</v>
      </c>
      <c r="BG945" s="227">
        <f>IF(N945="zákl. přenesená",J945,0)</f>
        <v>0</v>
      </c>
      <c r="BH945" s="227">
        <f>IF(N945="sníž. přenesená",J945,0)</f>
        <v>0</v>
      </c>
      <c r="BI945" s="227">
        <f>IF(N945="nulová",J945,0)</f>
        <v>0</v>
      </c>
      <c r="BJ945" s="20" t="s">
        <v>76</v>
      </c>
      <c r="BK945" s="227">
        <f>ROUND(I945*H945,2)</f>
        <v>0</v>
      </c>
      <c r="BL945" s="20" t="s">
        <v>200</v>
      </c>
      <c r="BM945" s="226" t="s">
        <v>3401</v>
      </c>
    </row>
    <row r="946" s="2" customFormat="1">
      <c r="A946" s="41"/>
      <c r="B946" s="42"/>
      <c r="C946" s="43"/>
      <c r="D946" s="228" t="s">
        <v>202</v>
      </c>
      <c r="E946" s="43"/>
      <c r="F946" s="229" t="s">
        <v>3402</v>
      </c>
      <c r="G946" s="43"/>
      <c r="H946" s="43"/>
      <c r="I946" s="230"/>
      <c r="J946" s="43"/>
      <c r="K946" s="43"/>
      <c r="L946" s="47"/>
      <c r="M946" s="231"/>
      <c r="N946" s="232"/>
      <c r="O946" s="87"/>
      <c r="P946" s="87"/>
      <c r="Q946" s="87"/>
      <c r="R946" s="87"/>
      <c r="S946" s="87"/>
      <c r="T946" s="88"/>
      <c r="U946" s="41"/>
      <c r="V946" s="41"/>
      <c r="W946" s="41"/>
      <c r="X946" s="41"/>
      <c r="Y946" s="41"/>
      <c r="Z946" s="41"/>
      <c r="AA946" s="41"/>
      <c r="AB946" s="41"/>
      <c r="AC946" s="41"/>
      <c r="AD946" s="41"/>
      <c r="AE946" s="41"/>
      <c r="AT946" s="20" t="s">
        <v>202</v>
      </c>
      <c r="AU946" s="20" t="s">
        <v>78</v>
      </c>
    </row>
    <row r="947" s="2" customFormat="1">
      <c r="A947" s="41"/>
      <c r="B947" s="42"/>
      <c r="C947" s="43"/>
      <c r="D947" s="233" t="s">
        <v>204</v>
      </c>
      <c r="E947" s="43"/>
      <c r="F947" s="234" t="s">
        <v>3403</v>
      </c>
      <c r="G947" s="43"/>
      <c r="H947" s="43"/>
      <c r="I947" s="230"/>
      <c r="J947" s="43"/>
      <c r="K947" s="43"/>
      <c r="L947" s="47"/>
      <c r="M947" s="231"/>
      <c r="N947" s="232"/>
      <c r="O947" s="87"/>
      <c r="P947" s="87"/>
      <c r="Q947" s="87"/>
      <c r="R947" s="87"/>
      <c r="S947" s="87"/>
      <c r="T947" s="88"/>
      <c r="U947" s="41"/>
      <c r="V947" s="41"/>
      <c r="W947" s="41"/>
      <c r="X947" s="41"/>
      <c r="Y947" s="41"/>
      <c r="Z947" s="41"/>
      <c r="AA947" s="41"/>
      <c r="AB947" s="41"/>
      <c r="AC947" s="41"/>
      <c r="AD947" s="41"/>
      <c r="AE947" s="41"/>
      <c r="AT947" s="20" t="s">
        <v>204</v>
      </c>
      <c r="AU947" s="20" t="s">
        <v>78</v>
      </c>
    </row>
    <row r="948" s="2" customFormat="1" ht="16.5" customHeight="1">
      <c r="A948" s="41"/>
      <c r="B948" s="42"/>
      <c r="C948" s="215" t="s">
        <v>816</v>
      </c>
      <c r="D948" s="215" t="s">
        <v>195</v>
      </c>
      <c r="E948" s="216" t="s">
        <v>3404</v>
      </c>
      <c r="F948" s="217" t="s">
        <v>3405</v>
      </c>
      <c r="G948" s="218" t="s">
        <v>258</v>
      </c>
      <c r="H948" s="219">
        <v>247</v>
      </c>
      <c r="I948" s="220"/>
      <c r="J948" s="221">
        <f>ROUND(I948*H948,2)</f>
        <v>0</v>
      </c>
      <c r="K948" s="217" t="s">
        <v>199</v>
      </c>
      <c r="L948" s="47"/>
      <c r="M948" s="222" t="s">
        <v>19</v>
      </c>
      <c r="N948" s="223" t="s">
        <v>40</v>
      </c>
      <c r="O948" s="87"/>
      <c r="P948" s="224">
        <f>O948*H948</f>
        <v>0</v>
      </c>
      <c r="Q948" s="224">
        <v>0.00092064000000000002</v>
      </c>
      <c r="R948" s="224">
        <f>Q948*H948</f>
        <v>0.22739808</v>
      </c>
      <c r="S948" s="224">
        <v>0</v>
      </c>
      <c r="T948" s="225">
        <f>S948*H948</f>
        <v>0</v>
      </c>
      <c r="U948" s="41"/>
      <c r="V948" s="41"/>
      <c r="W948" s="41"/>
      <c r="X948" s="41"/>
      <c r="Y948" s="41"/>
      <c r="Z948" s="41"/>
      <c r="AA948" s="41"/>
      <c r="AB948" s="41"/>
      <c r="AC948" s="41"/>
      <c r="AD948" s="41"/>
      <c r="AE948" s="41"/>
      <c r="AR948" s="226" t="s">
        <v>200</v>
      </c>
      <c r="AT948" s="226" t="s">
        <v>195</v>
      </c>
      <c r="AU948" s="226" t="s">
        <v>78</v>
      </c>
      <c r="AY948" s="20" t="s">
        <v>193</v>
      </c>
      <c r="BE948" s="227">
        <f>IF(N948="základní",J948,0)</f>
        <v>0</v>
      </c>
      <c r="BF948" s="227">
        <f>IF(N948="snížená",J948,0)</f>
        <v>0</v>
      </c>
      <c r="BG948" s="227">
        <f>IF(N948="zákl. přenesená",J948,0)</f>
        <v>0</v>
      </c>
      <c r="BH948" s="227">
        <f>IF(N948="sníž. přenesená",J948,0)</f>
        <v>0</v>
      </c>
      <c r="BI948" s="227">
        <f>IF(N948="nulová",J948,0)</f>
        <v>0</v>
      </c>
      <c r="BJ948" s="20" t="s">
        <v>76</v>
      </c>
      <c r="BK948" s="227">
        <f>ROUND(I948*H948,2)</f>
        <v>0</v>
      </c>
      <c r="BL948" s="20" t="s">
        <v>200</v>
      </c>
      <c r="BM948" s="226" t="s">
        <v>3406</v>
      </c>
    </row>
    <row r="949" s="2" customFormat="1">
      <c r="A949" s="41"/>
      <c r="B949" s="42"/>
      <c r="C949" s="43"/>
      <c r="D949" s="228" t="s">
        <v>202</v>
      </c>
      <c r="E949" s="43"/>
      <c r="F949" s="229" t="s">
        <v>3407</v>
      </c>
      <c r="G949" s="43"/>
      <c r="H949" s="43"/>
      <c r="I949" s="230"/>
      <c r="J949" s="43"/>
      <c r="K949" s="43"/>
      <c r="L949" s="47"/>
      <c r="M949" s="231"/>
      <c r="N949" s="232"/>
      <c r="O949" s="87"/>
      <c r="P949" s="87"/>
      <c r="Q949" s="87"/>
      <c r="R949" s="87"/>
      <c r="S949" s="87"/>
      <c r="T949" s="88"/>
      <c r="U949" s="41"/>
      <c r="V949" s="41"/>
      <c r="W949" s="41"/>
      <c r="X949" s="41"/>
      <c r="Y949" s="41"/>
      <c r="Z949" s="41"/>
      <c r="AA949" s="41"/>
      <c r="AB949" s="41"/>
      <c r="AC949" s="41"/>
      <c r="AD949" s="41"/>
      <c r="AE949" s="41"/>
      <c r="AT949" s="20" t="s">
        <v>202</v>
      </c>
      <c r="AU949" s="20" t="s">
        <v>78</v>
      </c>
    </row>
    <row r="950" s="2" customFormat="1">
      <c r="A950" s="41"/>
      <c r="B950" s="42"/>
      <c r="C950" s="43"/>
      <c r="D950" s="233" t="s">
        <v>204</v>
      </c>
      <c r="E950" s="43"/>
      <c r="F950" s="234" t="s">
        <v>3408</v>
      </c>
      <c r="G950" s="43"/>
      <c r="H950" s="43"/>
      <c r="I950" s="230"/>
      <c r="J950" s="43"/>
      <c r="K950" s="43"/>
      <c r="L950" s="47"/>
      <c r="M950" s="231"/>
      <c r="N950" s="232"/>
      <c r="O950" s="87"/>
      <c r="P950" s="87"/>
      <c r="Q950" s="87"/>
      <c r="R950" s="87"/>
      <c r="S950" s="87"/>
      <c r="T950" s="88"/>
      <c r="U950" s="41"/>
      <c r="V950" s="41"/>
      <c r="W950" s="41"/>
      <c r="X950" s="41"/>
      <c r="Y950" s="41"/>
      <c r="Z950" s="41"/>
      <c r="AA950" s="41"/>
      <c r="AB950" s="41"/>
      <c r="AC950" s="41"/>
      <c r="AD950" s="41"/>
      <c r="AE950" s="41"/>
      <c r="AT950" s="20" t="s">
        <v>204</v>
      </c>
      <c r="AU950" s="20" t="s">
        <v>78</v>
      </c>
    </row>
    <row r="951" s="13" customFormat="1">
      <c r="A951" s="13"/>
      <c r="B951" s="235"/>
      <c r="C951" s="236"/>
      <c r="D951" s="228" t="s">
        <v>206</v>
      </c>
      <c r="E951" s="237" t="s">
        <v>19</v>
      </c>
      <c r="F951" s="238" t="s">
        <v>279</v>
      </c>
      <c r="G951" s="236"/>
      <c r="H951" s="237" t="s">
        <v>19</v>
      </c>
      <c r="I951" s="239"/>
      <c r="J951" s="236"/>
      <c r="K951" s="236"/>
      <c r="L951" s="240"/>
      <c r="M951" s="241"/>
      <c r="N951" s="242"/>
      <c r="O951" s="242"/>
      <c r="P951" s="242"/>
      <c r="Q951" s="242"/>
      <c r="R951" s="242"/>
      <c r="S951" s="242"/>
      <c r="T951" s="243"/>
      <c r="U951" s="13"/>
      <c r="V951" s="13"/>
      <c r="W951" s="13"/>
      <c r="X951" s="13"/>
      <c r="Y951" s="13"/>
      <c r="Z951" s="13"/>
      <c r="AA951" s="13"/>
      <c r="AB951" s="13"/>
      <c r="AC951" s="13"/>
      <c r="AD951" s="13"/>
      <c r="AE951" s="13"/>
      <c r="AT951" s="244" t="s">
        <v>206</v>
      </c>
      <c r="AU951" s="244" t="s">
        <v>78</v>
      </c>
      <c r="AV951" s="13" t="s">
        <v>76</v>
      </c>
      <c r="AW951" s="13" t="s">
        <v>31</v>
      </c>
      <c r="AX951" s="13" t="s">
        <v>69</v>
      </c>
      <c r="AY951" s="244" t="s">
        <v>193</v>
      </c>
    </row>
    <row r="952" s="13" customFormat="1">
      <c r="A952" s="13"/>
      <c r="B952" s="235"/>
      <c r="C952" s="236"/>
      <c r="D952" s="228" t="s">
        <v>206</v>
      </c>
      <c r="E952" s="237" t="s">
        <v>19</v>
      </c>
      <c r="F952" s="238" t="s">
        <v>1724</v>
      </c>
      <c r="G952" s="236"/>
      <c r="H952" s="237" t="s">
        <v>19</v>
      </c>
      <c r="I952" s="239"/>
      <c r="J952" s="236"/>
      <c r="K952" s="236"/>
      <c r="L952" s="240"/>
      <c r="M952" s="241"/>
      <c r="N952" s="242"/>
      <c r="O952" s="242"/>
      <c r="P952" s="242"/>
      <c r="Q952" s="242"/>
      <c r="R952" s="242"/>
      <c r="S952" s="242"/>
      <c r="T952" s="243"/>
      <c r="U952" s="13"/>
      <c r="V952" s="13"/>
      <c r="W952" s="13"/>
      <c r="X952" s="13"/>
      <c r="Y952" s="13"/>
      <c r="Z952" s="13"/>
      <c r="AA952" s="13"/>
      <c r="AB952" s="13"/>
      <c r="AC952" s="13"/>
      <c r="AD952" s="13"/>
      <c r="AE952" s="13"/>
      <c r="AT952" s="244" t="s">
        <v>206</v>
      </c>
      <c r="AU952" s="244" t="s">
        <v>78</v>
      </c>
      <c r="AV952" s="13" t="s">
        <v>76</v>
      </c>
      <c r="AW952" s="13" t="s">
        <v>31</v>
      </c>
      <c r="AX952" s="13" t="s">
        <v>69</v>
      </c>
      <c r="AY952" s="244" t="s">
        <v>193</v>
      </c>
    </row>
    <row r="953" s="14" customFormat="1">
      <c r="A953" s="14"/>
      <c r="B953" s="245"/>
      <c r="C953" s="246"/>
      <c r="D953" s="228" t="s">
        <v>206</v>
      </c>
      <c r="E953" s="247" t="s">
        <v>19</v>
      </c>
      <c r="F953" s="248" t="s">
        <v>3409</v>
      </c>
      <c r="G953" s="246"/>
      <c r="H953" s="249">
        <v>247</v>
      </c>
      <c r="I953" s="250"/>
      <c r="J953" s="246"/>
      <c r="K953" s="246"/>
      <c r="L953" s="251"/>
      <c r="M953" s="252"/>
      <c r="N953" s="253"/>
      <c r="O953" s="253"/>
      <c r="P953" s="253"/>
      <c r="Q953" s="253"/>
      <c r="R953" s="253"/>
      <c r="S953" s="253"/>
      <c r="T953" s="254"/>
      <c r="U953" s="14"/>
      <c r="V953" s="14"/>
      <c r="W953" s="14"/>
      <c r="X953" s="14"/>
      <c r="Y953" s="14"/>
      <c r="Z953" s="14"/>
      <c r="AA953" s="14"/>
      <c r="AB953" s="14"/>
      <c r="AC953" s="14"/>
      <c r="AD953" s="14"/>
      <c r="AE953" s="14"/>
      <c r="AT953" s="255" t="s">
        <v>206</v>
      </c>
      <c r="AU953" s="255" t="s">
        <v>78</v>
      </c>
      <c r="AV953" s="14" t="s">
        <v>78</v>
      </c>
      <c r="AW953" s="14" t="s">
        <v>31</v>
      </c>
      <c r="AX953" s="14" t="s">
        <v>76</v>
      </c>
      <c r="AY953" s="255" t="s">
        <v>193</v>
      </c>
    </row>
    <row r="954" s="2" customFormat="1" ht="16.5" customHeight="1">
      <c r="A954" s="41"/>
      <c r="B954" s="42"/>
      <c r="C954" s="215" t="s">
        <v>822</v>
      </c>
      <c r="D954" s="215" t="s">
        <v>195</v>
      </c>
      <c r="E954" s="216" t="s">
        <v>3410</v>
      </c>
      <c r="F954" s="217" t="s">
        <v>3411</v>
      </c>
      <c r="G954" s="218" t="s">
        <v>258</v>
      </c>
      <c r="H954" s="219">
        <v>247</v>
      </c>
      <c r="I954" s="220"/>
      <c r="J954" s="221">
        <f>ROUND(I954*H954,2)</f>
        <v>0</v>
      </c>
      <c r="K954" s="217" t="s">
        <v>199</v>
      </c>
      <c r="L954" s="47"/>
      <c r="M954" s="222" t="s">
        <v>19</v>
      </c>
      <c r="N954" s="223" t="s">
        <v>40</v>
      </c>
      <c r="O954" s="87"/>
      <c r="P954" s="224">
        <f>O954*H954</f>
        <v>0</v>
      </c>
      <c r="Q954" s="224">
        <v>0</v>
      </c>
      <c r="R954" s="224">
        <f>Q954*H954</f>
        <v>0</v>
      </c>
      <c r="S954" s="224">
        <v>0</v>
      </c>
      <c r="T954" s="225">
        <f>S954*H954</f>
        <v>0</v>
      </c>
      <c r="U954" s="41"/>
      <c r="V954" s="41"/>
      <c r="W954" s="41"/>
      <c r="X954" s="41"/>
      <c r="Y954" s="41"/>
      <c r="Z954" s="41"/>
      <c r="AA954" s="41"/>
      <c r="AB954" s="41"/>
      <c r="AC954" s="41"/>
      <c r="AD954" s="41"/>
      <c r="AE954" s="41"/>
      <c r="AR954" s="226" t="s">
        <v>200</v>
      </c>
      <c r="AT954" s="226" t="s">
        <v>195</v>
      </c>
      <c r="AU954" s="226" t="s">
        <v>78</v>
      </c>
      <c r="AY954" s="20" t="s">
        <v>193</v>
      </c>
      <c r="BE954" s="227">
        <f>IF(N954="základní",J954,0)</f>
        <v>0</v>
      </c>
      <c r="BF954" s="227">
        <f>IF(N954="snížená",J954,0)</f>
        <v>0</v>
      </c>
      <c r="BG954" s="227">
        <f>IF(N954="zákl. přenesená",J954,0)</f>
        <v>0</v>
      </c>
      <c r="BH954" s="227">
        <f>IF(N954="sníž. přenesená",J954,0)</f>
        <v>0</v>
      </c>
      <c r="BI954" s="227">
        <f>IF(N954="nulová",J954,0)</f>
        <v>0</v>
      </c>
      <c r="BJ954" s="20" t="s">
        <v>76</v>
      </c>
      <c r="BK954" s="227">
        <f>ROUND(I954*H954,2)</f>
        <v>0</v>
      </c>
      <c r="BL954" s="20" t="s">
        <v>200</v>
      </c>
      <c r="BM954" s="226" t="s">
        <v>3412</v>
      </c>
    </row>
    <row r="955" s="2" customFormat="1">
      <c r="A955" s="41"/>
      <c r="B955" s="42"/>
      <c r="C955" s="43"/>
      <c r="D955" s="228" t="s">
        <v>202</v>
      </c>
      <c r="E955" s="43"/>
      <c r="F955" s="229" t="s">
        <v>3413</v>
      </c>
      <c r="G955" s="43"/>
      <c r="H955" s="43"/>
      <c r="I955" s="230"/>
      <c r="J955" s="43"/>
      <c r="K955" s="43"/>
      <c r="L955" s="47"/>
      <c r="M955" s="231"/>
      <c r="N955" s="232"/>
      <c r="O955" s="87"/>
      <c r="P955" s="87"/>
      <c r="Q955" s="87"/>
      <c r="R955" s="87"/>
      <c r="S955" s="87"/>
      <c r="T955" s="88"/>
      <c r="U955" s="41"/>
      <c r="V955" s="41"/>
      <c r="W955" s="41"/>
      <c r="X955" s="41"/>
      <c r="Y955" s="41"/>
      <c r="Z955" s="41"/>
      <c r="AA955" s="41"/>
      <c r="AB955" s="41"/>
      <c r="AC955" s="41"/>
      <c r="AD955" s="41"/>
      <c r="AE955" s="41"/>
      <c r="AT955" s="20" t="s">
        <v>202</v>
      </c>
      <c r="AU955" s="20" t="s">
        <v>78</v>
      </c>
    </row>
    <row r="956" s="2" customFormat="1">
      <c r="A956" s="41"/>
      <c r="B956" s="42"/>
      <c r="C956" s="43"/>
      <c r="D956" s="233" t="s">
        <v>204</v>
      </c>
      <c r="E956" s="43"/>
      <c r="F956" s="234" t="s">
        <v>3414</v>
      </c>
      <c r="G956" s="43"/>
      <c r="H956" s="43"/>
      <c r="I956" s="230"/>
      <c r="J956" s="43"/>
      <c r="K956" s="43"/>
      <c r="L956" s="47"/>
      <c r="M956" s="231"/>
      <c r="N956" s="232"/>
      <c r="O956" s="87"/>
      <c r="P956" s="87"/>
      <c r="Q956" s="87"/>
      <c r="R956" s="87"/>
      <c r="S956" s="87"/>
      <c r="T956" s="88"/>
      <c r="U956" s="41"/>
      <c r="V956" s="41"/>
      <c r="W956" s="41"/>
      <c r="X956" s="41"/>
      <c r="Y956" s="41"/>
      <c r="Z956" s="41"/>
      <c r="AA956" s="41"/>
      <c r="AB956" s="41"/>
      <c r="AC956" s="41"/>
      <c r="AD956" s="41"/>
      <c r="AE956" s="41"/>
      <c r="AT956" s="20" t="s">
        <v>204</v>
      </c>
      <c r="AU956" s="20" t="s">
        <v>78</v>
      </c>
    </row>
    <row r="957" s="2" customFormat="1" ht="16.5" customHeight="1">
      <c r="A957" s="41"/>
      <c r="B957" s="42"/>
      <c r="C957" s="215" t="s">
        <v>830</v>
      </c>
      <c r="D957" s="215" t="s">
        <v>195</v>
      </c>
      <c r="E957" s="216" t="s">
        <v>3415</v>
      </c>
      <c r="F957" s="217" t="s">
        <v>3416</v>
      </c>
      <c r="G957" s="218" t="s">
        <v>258</v>
      </c>
      <c r="H957" s="219">
        <v>570</v>
      </c>
      <c r="I957" s="220"/>
      <c r="J957" s="221">
        <f>ROUND(I957*H957,2)</f>
        <v>0</v>
      </c>
      <c r="K957" s="217" t="s">
        <v>19</v>
      </c>
      <c r="L957" s="47"/>
      <c r="M957" s="222" t="s">
        <v>19</v>
      </c>
      <c r="N957" s="223" t="s">
        <v>40</v>
      </c>
      <c r="O957" s="87"/>
      <c r="P957" s="224">
        <f>O957*H957</f>
        <v>0</v>
      </c>
      <c r="Q957" s="224">
        <v>0</v>
      </c>
      <c r="R957" s="224">
        <f>Q957*H957</f>
        <v>0</v>
      </c>
      <c r="S957" s="224">
        <v>0</v>
      </c>
      <c r="T957" s="225">
        <f>S957*H957</f>
        <v>0</v>
      </c>
      <c r="U957" s="41"/>
      <c r="V957" s="41"/>
      <c r="W957" s="41"/>
      <c r="X957" s="41"/>
      <c r="Y957" s="41"/>
      <c r="Z957" s="41"/>
      <c r="AA957" s="41"/>
      <c r="AB957" s="41"/>
      <c r="AC957" s="41"/>
      <c r="AD957" s="41"/>
      <c r="AE957" s="41"/>
      <c r="AR957" s="226" t="s">
        <v>200</v>
      </c>
      <c r="AT957" s="226" t="s">
        <v>195</v>
      </c>
      <c r="AU957" s="226" t="s">
        <v>78</v>
      </c>
      <c r="AY957" s="20" t="s">
        <v>193</v>
      </c>
      <c r="BE957" s="227">
        <f>IF(N957="základní",J957,0)</f>
        <v>0</v>
      </c>
      <c r="BF957" s="227">
        <f>IF(N957="snížená",J957,0)</f>
        <v>0</v>
      </c>
      <c r="BG957" s="227">
        <f>IF(N957="zákl. přenesená",J957,0)</f>
        <v>0</v>
      </c>
      <c r="BH957" s="227">
        <f>IF(N957="sníž. přenesená",J957,0)</f>
        <v>0</v>
      </c>
      <c r="BI957" s="227">
        <f>IF(N957="nulová",J957,0)</f>
        <v>0</v>
      </c>
      <c r="BJ957" s="20" t="s">
        <v>76</v>
      </c>
      <c r="BK957" s="227">
        <f>ROUND(I957*H957,2)</f>
        <v>0</v>
      </c>
      <c r="BL957" s="20" t="s">
        <v>200</v>
      </c>
      <c r="BM957" s="226" t="s">
        <v>3417</v>
      </c>
    </row>
    <row r="958" s="2" customFormat="1">
      <c r="A958" s="41"/>
      <c r="B958" s="42"/>
      <c r="C958" s="43"/>
      <c r="D958" s="228" t="s">
        <v>202</v>
      </c>
      <c r="E958" s="43"/>
      <c r="F958" s="229" t="s">
        <v>3418</v>
      </c>
      <c r="G958" s="43"/>
      <c r="H958" s="43"/>
      <c r="I958" s="230"/>
      <c r="J958" s="43"/>
      <c r="K958" s="43"/>
      <c r="L958" s="47"/>
      <c r="M958" s="231"/>
      <c r="N958" s="232"/>
      <c r="O958" s="87"/>
      <c r="P958" s="87"/>
      <c r="Q958" s="87"/>
      <c r="R958" s="87"/>
      <c r="S958" s="87"/>
      <c r="T958" s="88"/>
      <c r="U958" s="41"/>
      <c r="V958" s="41"/>
      <c r="W958" s="41"/>
      <c r="X958" s="41"/>
      <c r="Y958" s="41"/>
      <c r="Z958" s="41"/>
      <c r="AA958" s="41"/>
      <c r="AB958" s="41"/>
      <c r="AC958" s="41"/>
      <c r="AD958" s="41"/>
      <c r="AE958" s="41"/>
      <c r="AT958" s="20" t="s">
        <v>202</v>
      </c>
      <c r="AU958" s="20" t="s">
        <v>78</v>
      </c>
    </row>
    <row r="959" s="2" customFormat="1">
      <c r="A959" s="41"/>
      <c r="B959" s="42"/>
      <c r="C959" s="43"/>
      <c r="D959" s="228" t="s">
        <v>1221</v>
      </c>
      <c r="E959" s="43"/>
      <c r="F959" s="270" t="s">
        <v>3419</v>
      </c>
      <c r="G959" s="43"/>
      <c r="H959" s="43"/>
      <c r="I959" s="230"/>
      <c r="J959" s="43"/>
      <c r="K959" s="43"/>
      <c r="L959" s="47"/>
      <c r="M959" s="231"/>
      <c r="N959" s="232"/>
      <c r="O959" s="87"/>
      <c r="P959" s="87"/>
      <c r="Q959" s="87"/>
      <c r="R959" s="87"/>
      <c r="S959" s="87"/>
      <c r="T959" s="88"/>
      <c r="U959" s="41"/>
      <c r="V959" s="41"/>
      <c r="W959" s="41"/>
      <c r="X959" s="41"/>
      <c r="Y959" s="41"/>
      <c r="Z959" s="41"/>
      <c r="AA959" s="41"/>
      <c r="AB959" s="41"/>
      <c r="AC959" s="41"/>
      <c r="AD959" s="41"/>
      <c r="AE959" s="41"/>
      <c r="AT959" s="20" t="s">
        <v>1221</v>
      </c>
      <c r="AU959" s="20" t="s">
        <v>78</v>
      </c>
    </row>
    <row r="960" s="13" customFormat="1">
      <c r="A960" s="13"/>
      <c r="B960" s="235"/>
      <c r="C960" s="236"/>
      <c r="D960" s="228" t="s">
        <v>206</v>
      </c>
      <c r="E960" s="237" t="s">
        <v>19</v>
      </c>
      <c r="F960" s="238" t="s">
        <v>279</v>
      </c>
      <c r="G960" s="236"/>
      <c r="H960" s="237" t="s">
        <v>19</v>
      </c>
      <c r="I960" s="239"/>
      <c r="J960" s="236"/>
      <c r="K960" s="236"/>
      <c r="L960" s="240"/>
      <c r="M960" s="241"/>
      <c r="N960" s="242"/>
      <c r="O960" s="242"/>
      <c r="P960" s="242"/>
      <c r="Q960" s="242"/>
      <c r="R960" s="242"/>
      <c r="S960" s="242"/>
      <c r="T960" s="243"/>
      <c r="U960" s="13"/>
      <c r="V960" s="13"/>
      <c r="W960" s="13"/>
      <c r="X960" s="13"/>
      <c r="Y960" s="13"/>
      <c r="Z960" s="13"/>
      <c r="AA960" s="13"/>
      <c r="AB960" s="13"/>
      <c r="AC960" s="13"/>
      <c r="AD960" s="13"/>
      <c r="AE960" s="13"/>
      <c r="AT960" s="244" t="s">
        <v>206</v>
      </c>
      <c r="AU960" s="244" t="s">
        <v>78</v>
      </c>
      <c r="AV960" s="13" t="s">
        <v>76</v>
      </c>
      <c r="AW960" s="13" t="s">
        <v>31</v>
      </c>
      <c r="AX960" s="13" t="s">
        <v>69</v>
      </c>
      <c r="AY960" s="244" t="s">
        <v>193</v>
      </c>
    </row>
    <row r="961" s="13" customFormat="1">
      <c r="A961" s="13"/>
      <c r="B961" s="235"/>
      <c r="C961" s="236"/>
      <c r="D961" s="228" t="s">
        <v>206</v>
      </c>
      <c r="E961" s="237" t="s">
        <v>19</v>
      </c>
      <c r="F961" s="238" t="s">
        <v>1704</v>
      </c>
      <c r="G961" s="236"/>
      <c r="H961" s="237" t="s">
        <v>19</v>
      </c>
      <c r="I961" s="239"/>
      <c r="J961" s="236"/>
      <c r="K961" s="236"/>
      <c r="L961" s="240"/>
      <c r="M961" s="241"/>
      <c r="N961" s="242"/>
      <c r="O961" s="242"/>
      <c r="P961" s="242"/>
      <c r="Q961" s="242"/>
      <c r="R961" s="242"/>
      <c r="S961" s="242"/>
      <c r="T961" s="243"/>
      <c r="U961" s="13"/>
      <c r="V961" s="13"/>
      <c r="W961" s="13"/>
      <c r="X961" s="13"/>
      <c r="Y961" s="13"/>
      <c r="Z961" s="13"/>
      <c r="AA961" s="13"/>
      <c r="AB961" s="13"/>
      <c r="AC961" s="13"/>
      <c r="AD961" s="13"/>
      <c r="AE961" s="13"/>
      <c r="AT961" s="244" t="s">
        <v>206</v>
      </c>
      <c r="AU961" s="244" t="s">
        <v>78</v>
      </c>
      <c r="AV961" s="13" t="s">
        <v>76</v>
      </c>
      <c r="AW961" s="13" t="s">
        <v>31</v>
      </c>
      <c r="AX961" s="13" t="s">
        <v>69</v>
      </c>
      <c r="AY961" s="244" t="s">
        <v>193</v>
      </c>
    </row>
    <row r="962" s="14" customFormat="1">
      <c r="A962" s="14"/>
      <c r="B962" s="245"/>
      <c r="C962" s="246"/>
      <c r="D962" s="228" t="s">
        <v>206</v>
      </c>
      <c r="E962" s="247" t="s">
        <v>19</v>
      </c>
      <c r="F962" s="248" t="s">
        <v>2737</v>
      </c>
      <c r="G962" s="246"/>
      <c r="H962" s="249">
        <v>570</v>
      </c>
      <c r="I962" s="250"/>
      <c r="J962" s="246"/>
      <c r="K962" s="246"/>
      <c r="L962" s="251"/>
      <c r="M962" s="252"/>
      <c r="N962" s="253"/>
      <c r="O962" s="253"/>
      <c r="P962" s="253"/>
      <c r="Q962" s="253"/>
      <c r="R962" s="253"/>
      <c r="S962" s="253"/>
      <c r="T962" s="254"/>
      <c r="U962" s="14"/>
      <c r="V962" s="14"/>
      <c r="W962" s="14"/>
      <c r="X962" s="14"/>
      <c r="Y962" s="14"/>
      <c r="Z962" s="14"/>
      <c r="AA962" s="14"/>
      <c r="AB962" s="14"/>
      <c r="AC962" s="14"/>
      <c r="AD962" s="14"/>
      <c r="AE962" s="14"/>
      <c r="AT962" s="255" t="s">
        <v>206</v>
      </c>
      <c r="AU962" s="255" t="s">
        <v>78</v>
      </c>
      <c r="AV962" s="14" t="s">
        <v>78</v>
      </c>
      <c r="AW962" s="14" t="s">
        <v>31</v>
      </c>
      <c r="AX962" s="14" t="s">
        <v>76</v>
      </c>
      <c r="AY962" s="255" t="s">
        <v>193</v>
      </c>
    </row>
    <row r="963" s="2" customFormat="1" ht="16.5" customHeight="1">
      <c r="A963" s="41"/>
      <c r="B963" s="42"/>
      <c r="C963" s="215" t="s">
        <v>837</v>
      </c>
      <c r="D963" s="215" t="s">
        <v>195</v>
      </c>
      <c r="E963" s="216" t="s">
        <v>3420</v>
      </c>
      <c r="F963" s="217" t="s">
        <v>3421</v>
      </c>
      <c r="G963" s="218" t="s">
        <v>258</v>
      </c>
      <c r="H963" s="219">
        <v>570</v>
      </c>
      <c r="I963" s="220"/>
      <c r="J963" s="221">
        <f>ROUND(I963*H963,2)</f>
        <v>0</v>
      </c>
      <c r="K963" s="217" t="s">
        <v>19</v>
      </c>
      <c r="L963" s="47"/>
      <c r="M963" s="222" t="s">
        <v>19</v>
      </c>
      <c r="N963" s="223" t="s">
        <v>40</v>
      </c>
      <c r="O963" s="87"/>
      <c r="P963" s="224">
        <f>O963*H963</f>
        <v>0</v>
      </c>
      <c r="Q963" s="224">
        <v>0</v>
      </c>
      <c r="R963" s="224">
        <f>Q963*H963</f>
        <v>0</v>
      </c>
      <c r="S963" s="224">
        <v>0</v>
      </c>
      <c r="T963" s="225">
        <f>S963*H963</f>
        <v>0</v>
      </c>
      <c r="U963" s="41"/>
      <c r="V963" s="41"/>
      <c r="W963" s="41"/>
      <c r="X963" s="41"/>
      <c r="Y963" s="41"/>
      <c r="Z963" s="41"/>
      <c r="AA963" s="41"/>
      <c r="AB963" s="41"/>
      <c r="AC963" s="41"/>
      <c r="AD963" s="41"/>
      <c r="AE963" s="41"/>
      <c r="AR963" s="226" t="s">
        <v>200</v>
      </c>
      <c r="AT963" s="226" t="s">
        <v>195</v>
      </c>
      <c r="AU963" s="226" t="s">
        <v>78</v>
      </c>
      <c r="AY963" s="20" t="s">
        <v>193</v>
      </c>
      <c r="BE963" s="227">
        <f>IF(N963="základní",J963,0)</f>
        <v>0</v>
      </c>
      <c r="BF963" s="227">
        <f>IF(N963="snížená",J963,0)</f>
        <v>0</v>
      </c>
      <c r="BG963" s="227">
        <f>IF(N963="zákl. přenesená",J963,0)</f>
        <v>0</v>
      </c>
      <c r="BH963" s="227">
        <f>IF(N963="sníž. přenesená",J963,0)</f>
        <v>0</v>
      </c>
      <c r="BI963" s="227">
        <f>IF(N963="nulová",J963,0)</f>
        <v>0</v>
      </c>
      <c r="BJ963" s="20" t="s">
        <v>76</v>
      </c>
      <c r="BK963" s="227">
        <f>ROUND(I963*H963,2)</f>
        <v>0</v>
      </c>
      <c r="BL963" s="20" t="s">
        <v>200</v>
      </c>
      <c r="BM963" s="226" t="s">
        <v>3422</v>
      </c>
    </row>
    <row r="964" s="2" customFormat="1">
      <c r="A964" s="41"/>
      <c r="B964" s="42"/>
      <c r="C964" s="43"/>
      <c r="D964" s="228" t="s">
        <v>202</v>
      </c>
      <c r="E964" s="43"/>
      <c r="F964" s="229" t="s">
        <v>3423</v>
      </c>
      <c r="G964" s="43"/>
      <c r="H964" s="43"/>
      <c r="I964" s="230"/>
      <c r="J964" s="43"/>
      <c r="K964" s="43"/>
      <c r="L964" s="47"/>
      <c r="M964" s="231"/>
      <c r="N964" s="232"/>
      <c r="O964" s="87"/>
      <c r="P964" s="87"/>
      <c r="Q964" s="87"/>
      <c r="R964" s="87"/>
      <c r="S964" s="87"/>
      <c r="T964" s="88"/>
      <c r="U964" s="41"/>
      <c r="V964" s="41"/>
      <c r="W964" s="41"/>
      <c r="X964" s="41"/>
      <c r="Y964" s="41"/>
      <c r="Z964" s="41"/>
      <c r="AA964" s="41"/>
      <c r="AB964" s="41"/>
      <c r="AC964" s="41"/>
      <c r="AD964" s="41"/>
      <c r="AE964" s="41"/>
      <c r="AT964" s="20" t="s">
        <v>202</v>
      </c>
      <c r="AU964" s="20" t="s">
        <v>78</v>
      </c>
    </row>
    <row r="965" s="2" customFormat="1" ht="24.15" customHeight="1">
      <c r="A965" s="41"/>
      <c r="B965" s="42"/>
      <c r="C965" s="215" t="s">
        <v>846</v>
      </c>
      <c r="D965" s="215" t="s">
        <v>195</v>
      </c>
      <c r="E965" s="216" t="s">
        <v>3424</v>
      </c>
      <c r="F965" s="217" t="s">
        <v>3425</v>
      </c>
      <c r="G965" s="218" t="s">
        <v>258</v>
      </c>
      <c r="H965" s="219">
        <v>1879.5</v>
      </c>
      <c r="I965" s="220"/>
      <c r="J965" s="221">
        <f>ROUND(I965*H965,2)</f>
        <v>0</v>
      </c>
      <c r="K965" s="217" t="s">
        <v>19</v>
      </c>
      <c r="L965" s="47"/>
      <c r="M965" s="222" t="s">
        <v>19</v>
      </c>
      <c r="N965" s="223" t="s">
        <v>40</v>
      </c>
      <c r="O965" s="87"/>
      <c r="P965" s="224">
        <f>O965*H965</f>
        <v>0</v>
      </c>
      <c r="Q965" s="224">
        <v>0</v>
      </c>
      <c r="R965" s="224">
        <f>Q965*H965</f>
        <v>0</v>
      </c>
      <c r="S965" s="224">
        <v>0</v>
      </c>
      <c r="T965" s="225">
        <f>S965*H965</f>
        <v>0</v>
      </c>
      <c r="U965" s="41"/>
      <c r="V965" s="41"/>
      <c r="W965" s="41"/>
      <c r="X965" s="41"/>
      <c r="Y965" s="41"/>
      <c r="Z965" s="41"/>
      <c r="AA965" s="41"/>
      <c r="AB965" s="41"/>
      <c r="AC965" s="41"/>
      <c r="AD965" s="41"/>
      <c r="AE965" s="41"/>
      <c r="AR965" s="226" t="s">
        <v>200</v>
      </c>
      <c r="AT965" s="226" t="s">
        <v>195</v>
      </c>
      <c r="AU965" s="226" t="s">
        <v>78</v>
      </c>
      <c r="AY965" s="20" t="s">
        <v>193</v>
      </c>
      <c r="BE965" s="227">
        <f>IF(N965="základní",J965,0)</f>
        <v>0</v>
      </c>
      <c r="BF965" s="227">
        <f>IF(N965="snížená",J965,0)</f>
        <v>0</v>
      </c>
      <c r="BG965" s="227">
        <f>IF(N965="zákl. přenesená",J965,0)</f>
        <v>0</v>
      </c>
      <c r="BH965" s="227">
        <f>IF(N965="sníž. přenesená",J965,0)</f>
        <v>0</v>
      </c>
      <c r="BI965" s="227">
        <f>IF(N965="nulová",J965,0)</f>
        <v>0</v>
      </c>
      <c r="BJ965" s="20" t="s">
        <v>76</v>
      </c>
      <c r="BK965" s="227">
        <f>ROUND(I965*H965,2)</f>
        <v>0</v>
      </c>
      <c r="BL965" s="20" t="s">
        <v>200</v>
      </c>
      <c r="BM965" s="226" t="s">
        <v>3426</v>
      </c>
    </row>
    <row r="966" s="2" customFormat="1">
      <c r="A966" s="41"/>
      <c r="B966" s="42"/>
      <c r="C966" s="43"/>
      <c r="D966" s="228" t="s">
        <v>202</v>
      </c>
      <c r="E966" s="43"/>
      <c r="F966" s="229" t="s">
        <v>3425</v>
      </c>
      <c r="G966" s="43"/>
      <c r="H966" s="43"/>
      <c r="I966" s="230"/>
      <c r="J966" s="43"/>
      <c r="K966" s="43"/>
      <c r="L966" s="47"/>
      <c r="M966" s="231"/>
      <c r="N966" s="232"/>
      <c r="O966" s="87"/>
      <c r="P966" s="87"/>
      <c r="Q966" s="87"/>
      <c r="R966" s="87"/>
      <c r="S966" s="87"/>
      <c r="T966" s="88"/>
      <c r="U966" s="41"/>
      <c r="V966" s="41"/>
      <c r="W966" s="41"/>
      <c r="X966" s="41"/>
      <c r="Y966" s="41"/>
      <c r="Z966" s="41"/>
      <c r="AA966" s="41"/>
      <c r="AB966" s="41"/>
      <c r="AC966" s="41"/>
      <c r="AD966" s="41"/>
      <c r="AE966" s="41"/>
      <c r="AT966" s="20" t="s">
        <v>202</v>
      </c>
      <c r="AU966" s="20" t="s">
        <v>78</v>
      </c>
    </row>
    <row r="967" s="14" customFormat="1">
      <c r="A967" s="14"/>
      <c r="B967" s="245"/>
      <c r="C967" s="246"/>
      <c r="D967" s="228" t="s">
        <v>206</v>
      </c>
      <c r="E967" s="247" t="s">
        <v>19</v>
      </c>
      <c r="F967" s="248" t="s">
        <v>3427</v>
      </c>
      <c r="G967" s="246"/>
      <c r="H967" s="249">
        <v>1062.5</v>
      </c>
      <c r="I967" s="250"/>
      <c r="J967" s="246"/>
      <c r="K967" s="246"/>
      <c r="L967" s="251"/>
      <c r="M967" s="252"/>
      <c r="N967" s="253"/>
      <c r="O967" s="253"/>
      <c r="P967" s="253"/>
      <c r="Q967" s="253"/>
      <c r="R967" s="253"/>
      <c r="S967" s="253"/>
      <c r="T967" s="254"/>
      <c r="U967" s="14"/>
      <c r="V967" s="14"/>
      <c r="W967" s="14"/>
      <c r="X967" s="14"/>
      <c r="Y967" s="14"/>
      <c r="Z967" s="14"/>
      <c r="AA967" s="14"/>
      <c r="AB967" s="14"/>
      <c r="AC967" s="14"/>
      <c r="AD967" s="14"/>
      <c r="AE967" s="14"/>
      <c r="AT967" s="255" t="s">
        <v>206</v>
      </c>
      <c r="AU967" s="255" t="s">
        <v>78</v>
      </c>
      <c r="AV967" s="14" t="s">
        <v>78</v>
      </c>
      <c r="AW967" s="14" t="s">
        <v>31</v>
      </c>
      <c r="AX967" s="14" t="s">
        <v>69</v>
      </c>
      <c r="AY967" s="255" t="s">
        <v>193</v>
      </c>
    </row>
    <row r="968" s="14" customFormat="1">
      <c r="A968" s="14"/>
      <c r="B968" s="245"/>
      <c r="C968" s="246"/>
      <c r="D968" s="228" t="s">
        <v>206</v>
      </c>
      <c r="E968" s="247" t="s">
        <v>19</v>
      </c>
      <c r="F968" s="248" t="s">
        <v>3428</v>
      </c>
      <c r="G968" s="246"/>
      <c r="H968" s="249">
        <v>247</v>
      </c>
      <c r="I968" s="250"/>
      <c r="J968" s="246"/>
      <c r="K968" s="246"/>
      <c r="L968" s="251"/>
      <c r="M968" s="252"/>
      <c r="N968" s="253"/>
      <c r="O968" s="253"/>
      <c r="P968" s="253"/>
      <c r="Q968" s="253"/>
      <c r="R968" s="253"/>
      <c r="S968" s="253"/>
      <c r="T968" s="254"/>
      <c r="U968" s="14"/>
      <c r="V968" s="14"/>
      <c r="W968" s="14"/>
      <c r="X968" s="14"/>
      <c r="Y968" s="14"/>
      <c r="Z968" s="14"/>
      <c r="AA968" s="14"/>
      <c r="AB968" s="14"/>
      <c r="AC968" s="14"/>
      <c r="AD968" s="14"/>
      <c r="AE968" s="14"/>
      <c r="AT968" s="255" t="s">
        <v>206</v>
      </c>
      <c r="AU968" s="255" t="s">
        <v>78</v>
      </c>
      <c r="AV968" s="14" t="s">
        <v>78</v>
      </c>
      <c r="AW968" s="14" t="s">
        <v>31</v>
      </c>
      <c r="AX968" s="14" t="s">
        <v>69</v>
      </c>
      <c r="AY968" s="255" t="s">
        <v>193</v>
      </c>
    </row>
    <row r="969" s="14" customFormat="1">
      <c r="A969" s="14"/>
      <c r="B969" s="245"/>
      <c r="C969" s="246"/>
      <c r="D969" s="228" t="s">
        <v>206</v>
      </c>
      <c r="E969" s="247" t="s">
        <v>19</v>
      </c>
      <c r="F969" s="248" t="s">
        <v>2737</v>
      </c>
      <c r="G969" s="246"/>
      <c r="H969" s="249">
        <v>570</v>
      </c>
      <c r="I969" s="250"/>
      <c r="J969" s="246"/>
      <c r="K969" s="246"/>
      <c r="L969" s="251"/>
      <c r="M969" s="252"/>
      <c r="N969" s="253"/>
      <c r="O969" s="253"/>
      <c r="P969" s="253"/>
      <c r="Q969" s="253"/>
      <c r="R969" s="253"/>
      <c r="S969" s="253"/>
      <c r="T969" s="254"/>
      <c r="U969" s="14"/>
      <c r="V969" s="14"/>
      <c r="W969" s="14"/>
      <c r="X969" s="14"/>
      <c r="Y969" s="14"/>
      <c r="Z969" s="14"/>
      <c r="AA969" s="14"/>
      <c r="AB969" s="14"/>
      <c r="AC969" s="14"/>
      <c r="AD969" s="14"/>
      <c r="AE969" s="14"/>
      <c r="AT969" s="255" t="s">
        <v>206</v>
      </c>
      <c r="AU969" s="255" t="s">
        <v>78</v>
      </c>
      <c r="AV969" s="14" t="s">
        <v>78</v>
      </c>
      <c r="AW969" s="14" t="s">
        <v>31</v>
      </c>
      <c r="AX969" s="14" t="s">
        <v>69</v>
      </c>
      <c r="AY969" s="255" t="s">
        <v>193</v>
      </c>
    </row>
    <row r="970" s="15" customFormat="1">
      <c r="A970" s="15"/>
      <c r="B970" s="256"/>
      <c r="C970" s="257"/>
      <c r="D970" s="228" t="s">
        <v>206</v>
      </c>
      <c r="E970" s="258" t="s">
        <v>19</v>
      </c>
      <c r="F970" s="259" t="s">
        <v>218</v>
      </c>
      <c r="G970" s="257"/>
      <c r="H970" s="260">
        <v>1879.5</v>
      </c>
      <c r="I970" s="261"/>
      <c r="J970" s="257"/>
      <c r="K970" s="257"/>
      <c r="L970" s="262"/>
      <c r="M970" s="263"/>
      <c r="N970" s="264"/>
      <c r="O970" s="264"/>
      <c r="P970" s="264"/>
      <c r="Q970" s="264"/>
      <c r="R970" s="264"/>
      <c r="S970" s="264"/>
      <c r="T970" s="265"/>
      <c r="U970" s="15"/>
      <c r="V970" s="15"/>
      <c r="W970" s="15"/>
      <c r="X970" s="15"/>
      <c r="Y970" s="15"/>
      <c r="Z970" s="15"/>
      <c r="AA970" s="15"/>
      <c r="AB970" s="15"/>
      <c r="AC970" s="15"/>
      <c r="AD970" s="15"/>
      <c r="AE970" s="15"/>
      <c r="AT970" s="266" t="s">
        <v>206</v>
      </c>
      <c r="AU970" s="266" t="s">
        <v>78</v>
      </c>
      <c r="AV970" s="15" t="s">
        <v>200</v>
      </c>
      <c r="AW970" s="15" t="s">
        <v>31</v>
      </c>
      <c r="AX970" s="15" t="s">
        <v>76</v>
      </c>
      <c r="AY970" s="266" t="s">
        <v>193</v>
      </c>
    </row>
    <row r="971" s="2" customFormat="1" ht="16.5" customHeight="1">
      <c r="A971" s="41"/>
      <c r="B971" s="42"/>
      <c r="C971" s="215" t="s">
        <v>855</v>
      </c>
      <c r="D971" s="215" t="s">
        <v>195</v>
      </c>
      <c r="E971" s="216" t="s">
        <v>3429</v>
      </c>
      <c r="F971" s="217" t="s">
        <v>3430</v>
      </c>
      <c r="G971" s="218" t="s">
        <v>248</v>
      </c>
      <c r="H971" s="219">
        <v>85.825999999999993</v>
      </c>
      <c r="I971" s="220"/>
      <c r="J971" s="221">
        <f>ROUND(I971*H971,2)</f>
        <v>0</v>
      </c>
      <c r="K971" s="217" t="s">
        <v>199</v>
      </c>
      <c r="L971" s="47"/>
      <c r="M971" s="222" t="s">
        <v>19</v>
      </c>
      <c r="N971" s="223" t="s">
        <v>40</v>
      </c>
      <c r="O971" s="87"/>
      <c r="P971" s="224">
        <f>O971*H971</f>
        <v>0</v>
      </c>
      <c r="Q971" s="224">
        <v>1.0555522399999999</v>
      </c>
      <c r="R971" s="224">
        <f>Q971*H971</f>
        <v>90.593826550239982</v>
      </c>
      <c r="S971" s="224">
        <v>0</v>
      </c>
      <c r="T971" s="225">
        <f>S971*H971</f>
        <v>0</v>
      </c>
      <c r="U971" s="41"/>
      <c r="V971" s="41"/>
      <c r="W971" s="41"/>
      <c r="X971" s="41"/>
      <c r="Y971" s="41"/>
      <c r="Z971" s="41"/>
      <c r="AA971" s="41"/>
      <c r="AB971" s="41"/>
      <c r="AC971" s="41"/>
      <c r="AD971" s="41"/>
      <c r="AE971" s="41"/>
      <c r="AR971" s="226" t="s">
        <v>200</v>
      </c>
      <c r="AT971" s="226" t="s">
        <v>195</v>
      </c>
      <c r="AU971" s="226" t="s">
        <v>78</v>
      </c>
      <c r="AY971" s="20" t="s">
        <v>193</v>
      </c>
      <c r="BE971" s="227">
        <f>IF(N971="základní",J971,0)</f>
        <v>0</v>
      </c>
      <c r="BF971" s="227">
        <f>IF(N971="snížená",J971,0)</f>
        <v>0</v>
      </c>
      <c r="BG971" s="227">
        <f>IF(N971="zákl. přenesená",J971,0)</f>
        <v>0</v>
      </c>
      <c r="BH971" s="227">
        <f>IF(N971="sníž. přenesená",J971,0)</f>
        <v>0</v>
      </c>
      <c r="BI971" s="227">
        <f>IF(N971="nulová",J971,0)</f>
        <v>0</v>
      </c>
      <c r="BJ971" s="20" t="s">
        <v>76</v>
      </c>
      <c r="BK971" s="227">
        <f>ROUND(I971*H971,2)</f>
        <v>0</v>
      </c>
      <c r="BL971" s="20" t="s">
        <v>200</v>
      </c>
      <c r="BM971" s="226" t="s">
        <v>3431</v>
      </c>
    </row>
    <row r="972" s="2" customFormat="1">
      <c r="A972" s="41"/>
      <c r="B972" s="42"/>
      <c r="C972" s="43"/>
      <c r="D972" s="228" t="s">
        <v>202</v>
      </c>
      <c r="E972" s="43"/>
      <c r="F972" s="229" t="s">
        <v>3432</v>
      </c>
      <c r="G972" s="43"/>
      <c r="H972" s="43"/>
      <c r="I972" s="230"/>
      <c r="J972" s="43"/>
      <c r="K972" s="43"/>
      <c r="L972" s="47"/>
      <c r="M972" s="231"/>
      <c r="N972" s="232"/>
      <c r="O972" s="87"/>
      <c r="P972" s="87"/>
      <c r="Q972" s="87"/>
      <c r="R972" s="87"/>
      <c r="S972" s="87"/>
      <c r="T972" s="88"/>
      <c r="U972" s="41"/>
      <c r="V972" s="41"/>
      <c r="W972" s="41"/>
      <c r="X972" s="41"/>
      <c r="Y972" s="41"/>
      <c r="Z972" s="41"/>
      <c r="AA972" s="41"/>
      <c r="AB972" s="41"/>
      <c r="AC972" s="41"/>
      <c r="AD972" s="41"/>
      <c r="AE972" s="41"/>
      <c r="AT972" s="20" t="s">
        <v>202</v>
      </c>
      <c r="AU972" s="20" t="s">
        <v>78</v>
      </c>
    </row>
    <row r="973" s="2" customFormat="1">
      <c r="A973" s="41"/>
      <c r="B973" s="42"/>
      <c r="C973" s="43"/>
      <c r="D973" s="233" t="s">
        <v>204</v>
      </c>
      <c r="E973" s="43"/>
      <c r="F973" s="234" t="s">
        <v>3433</v>
      </c>
      <c r="G973" s="43"/>
      <c r="H973" s="43"/>
      <c r="I973" s="230"/>
      <c r="J973" s="43"/>
      <c r="K973" s="43"/>
      <c r="L973" s="47"/>
      <c r="M973" s="231"/>
      <c r="N973" s="232"/>
      <c r="O973" s="87"/>
      <c r="P973" s="87"/>
      <c r="Q973" s="87"/>
      <c r="R973" s="87"/>
      <c r="S973" s="87"/>
      <c r="T973" s="88"/>
      <c r="U973" s="41"/>
      <c r="V973" s="41"/>
      <c r="W973" s="41"/>
      <c r="X973" s="41"/>
      <c r="Y973" s="41"/>
      <c r="Z973" s="41"/>
      <c r="AA973" s="41"/>
      <c r="AB973" s="41"/>
      <c r="AC973" s="41"/>
      <c r="AD973" s="41"/>
      <c r="AE973" s="41"/>
      <c r="AT973" s="20" t="s">
        <v>204</v>
      </c>
      <c r="AU973" s="20" t="s">
        <v>78</v>
      </c>
    </row>
    <row r="974" s="13" customFormat="1">
      <c r="A974" s="13"/>
      <c r="B974" s="235"/>
      <c r="C974" s="236"/>
      <c r="D974" s="228" t="s">
        <v>206</v>
      </c>
      <c r="E974" s="237" t="s">
        <v>19</v>
      </c>
      <c r="F974" s="238" t="s">
        <v>279</v>
      </c>
      <c r="G974" s="236"/>
      <c r="H974" s="237" t="s">
        <v>19</v>
      </c>
      <c r="I974" s="239"/>
      <c r="J974" s="236"/>
      <c r="K974" s="236"/>
      <c r="L974" s="240"/>
      <c r="M974" s="241"/>
      <c r="N974" s="242"/>
      <c r="O974" s="242"/>
      <c r="P974" s="242"/>
      <c r="Q974" s="242"/>
      <c r="R974" s="242"/>
      <c r="S974" s="242"/>
      <c r="T974" s="243"/>
      <c r="U974" s="13"/>
      <c r="V974" s="13"/>
      <c r="W974" s="13"/>
      <c r="X974" s="13"/>
      <c r="Y974" s="13"/>
      <c r="Z974" s="13"/>
      <c r="AA974" s="13"/>
      <c r="AB974" s="13"/>
      <c r="AC974" s="13"/>
      <c r="AD974" s="13"/>
      <c r="AE974" s="13"/>
      <c r="AT974" s="244" t="s">
        <v>206</v>
      </c>
      <c r="AU974" s="244" t="s">
        <v>78</v>
      </c>
      <c r="AV974" s="13" t="s">
        <v>76</v>
      </c>
      <c r="AW974" s="13" t="s">
        <v>31</v>
      </c>
      <c r="AX974" s="13" t="s">
        <v>69</v>
      </c>
      <c r="AY974" s="244" t="s">
        <v>193</v>
      </c>
    </row>
    <row r="975" s="13" customFormat="1">
      <c r="A975" s="13"/>
      <c r="B975" s="235"/>
      <c r="C975" s="236"/>
      <c r="D975" s="228" t="s">
        <v>206</v>
      </c>
      <c r="E975" s="237" t="s">
        <v>19</v>
      </c>
      <c r="F975" s="238" t="s">
        <v>2848</v>
      </c>
      <c r="G975" s="236"/>
      <c r="H975" s="237" t="s">
        <v>19</v>
      </c>
      <c r="I975" s="239"/>
      <c r="J975" s="236"/>
      <c r="K975" s="236"/>
      <c r="L975" s="240"/>
      <c r="M975" s="241"/>
      <c r="N975" s="242"/>
      <c r="O975" s="242"/>
      <c r="P975" s="242"/>
      <c r="Q975" s="242"/>
      <c r="R975" s="242"/>
      <c r="S975" s="242"/>
      <c r="T975" s="243"/>
      <c r="U975" s="13"/>
      <c r="V975" s="13"/>
      <c r="W975" s="13"/>
      <c r="X975" s="13"/>
      <c r="Y975" s="13"/>
      <c r="Z975" s="13"/>
      <c r="AA975" s="13"/>
      <c r="AB975" s="13"/>
      <c r="AC975" s="13"/>
      <c r="AD975" s="13"/>
      <c r="AE975" s="13"/>
      <c r="AT975" s="244" t="s">
        <v>206</v>
      </c>
      <c r="AU975" s="244" t="s">
        <v>78</v>
      </c>
      <c r="AV975" s="13" t="s">
        <v>76</v>
      </c>
      <c r="AW975" s="13" t="s">
        <v>31</v>
      </c>
      <c r="AX975" s="13" t="s">
        <v>69</v>
      </c>
      <c r="AY975" s="244" t="s">
        <v>193</v>
      </c>
    </row>
    <row r="976" s="14" customFormat="1">
      <c r="A976" s="14"/>
      <c r="B976" s="245"/>
      <c r="C976" s="246"/>
      <c r="D976" s="228" t="s">
        <v>206</v>
      </c>
      <c r="E976" s="247" t="s">
        <v>19</v>
      </c>
      <c r="F976" s="248" t="s">
        <v>3434</v>
      </c>
      <c r="G976" s="246"/>
      <c r="H976" s="249">
        <v>19.425000000000001</v>
      </c>
      <c r="I976" s="250"/>
      <c r="J976" s="246"/>
      <c r="K976" s="246"/>
      <c r="L976" s="251"/>
      <c r="M976" s="252"/>
      <c r="N976" s="253"/>
      <c r="O976" s="253"/>
      <c r="P976" s="253"/>
      <c r="Q976" s="253"/>
      <c r="R976" s="253"/>
      <c r="S976" s="253"/>
      <c r="T976" s="254"/>
      <c r="U976" s="14"/>
      <c r="V976" s="14"/>
      <c r="W976" s="14"/>
      <c r="X976" s="14"/>
      <c r="Y976" s="14"/>
      <c r="Z976" s="14"/>
      <c r="AA976" s="14"/>
      <c r="AB976" s="14"/>
      <c r="AC976" s="14"/>
      <c r="AD976" s="14"/>
      <c r="AE976" s="14"/>
      <c r="AT976" s="255" t="s">
        <v>206</v>
      </c>
      <c r="AU976" s="255" t="s">
        <v>78</v>
      </c>
      <c r="AV976" s="14" t="s">
        <v>78</v>
      </c>
      <c r="AW976" s="14" t="s">
        <v>31</v>
      </c>
      <c r="AX976" s="14" t="s">
        <v>69</v>
      </c>
      <c r="AY976" s="255" t="s">
        <v>193</v>
      </c>
    </row>
    <row r="977" s="14" customFormat="1">
      <c r="A977" s="14"/>
      <c r="B977" s="245"/>
      <c r="C977" s="246"/>
      <c r="D977" s="228" t="s">
        <v>206</v>
      </c>
      <c r="E977" s="247" t="s">
        <v>19</v>
      </c>
      <c r="F977" s="248" t="s">
        <v>3435</v>
      </c>
      <c r="G977" s="246"/>
      <c r="H977" s="249">
        <v>2.6499999999999999</v>
      </c>
      <c r="I977" s="250"/>
      <c r="J977" s="246"/>
      <c r="K977" s="246"/>
      <c r="L977" s="251"/>
      <c r="M977" s="252"/>
      <c r="N977" s="253"/>
      <c r="O977" s="253"/>
      <c r="P977" s="253"/>
      <c r="Q977" s="253"/>
      <c r="R977" s="253"/>
      <c r="S977" s="253"/>
      <c r="T977" s="254"/>
      <c r="U977" s="14"/>
      <c r="V977" s="14"/>
      <c r="W977" s="14"/>
      <c r="X977" s="14"/>
      <c r="Y977" s="14"/>
      <c r="Z977" s="14"/>
      <c r="AA977" s="14"/>
      <c r="AB977" s="14"/>
      <c r="AC977" s="14"/>
      <c r="AD977" s="14"/>
      <c r="AE977" s="14"/>
      <c r="AT977" s="255" t="s">
        <v>206</v>
      </c>
      <c r="AU977" s="255" t="s">
        <v>78</v>
      </c>
      <c r="AV977" s="14" t="s">
        <v>78</v>
      </c>
      <c r="AW977" s="14" t="s">
        <v>31</v>
      </c>
      <c r="AX977" s="14" t="s">
        <v>69</v>
      </c>
      <c r="AY977" s="255" t="s">
        <v>193</v>
      </c>
    </row>
    <row r="978" s="14" customFormat="1">
      <c r="A978" s="14"/>
      <c r="B978" s="245"/>
      <c r="C978" s="246"/>
      <c r="D978" s="228" t="s">
        <v>206</v>
      </c>
      <c r="E978" s="247" t="s">
        <v>19</v>
      </c>
      <c r="F978" s="248" t="s">
        <v>3436</v>
      </c>
      <c r="G978" s="246"/>
      <c r="H978" s="249">
        <v>54.100999999999999</v>
      </c>
      <c r="I978" s="250"/>
      <c r="J978" s="246"/>
      <c r="K978" s="246"/>
      <c r="L978" s="251"/>
      <c r="M978" s="252"/>
      <c r="N978" s="253"/>
      <c r="O978" s="253"/>
      <c r="P978" s="253"/>
      <c r="Q978" s="253"/>
      <c r="R978" s="253"/>
      <c r="S978" s="253"/>
      <c r="T978" s="254"/>
      <c r="U978" s="14"/>
      <c r="V978" s="14"/>
      <c r="W978" s="14"/>
      <c r="X978" s="14"/>
      <c r="Y978" s="14"/>
      <c r="Z978" s="14"/>
      <c r="AA978" s="14"/>
      <c r="AB978" s="14"/>
      <c r="AC978" s="14"/>
      <c r="AD978" s="14"/>
      <c r="AE978" s="14"/>
      <c r="AT978" s="255" t="s">
        <v>206</v>
      </c>
      <c r="AU978" s="255" t="s">
        <v>78</v>
      </c>
      <c r="AV978" s="14" t="s">
        <v>78</v>
      </c>
      <c r="AW978" s="14" t="s">
        <v>31</v>
      </c>
      <c r="AX978" s="14" t="s">
        <v>69</v>
      </c>
      <c r="AY978" s="255" t="s">
        <v>193</v>
      </c>
    </row>
    <row r="979" s="14" customFormat="1">
      <c r="A979" s="14"/>
      <c r="B979" s="245"/>
      <c r="C979" s="246"/>
      <c r="D979" s="228" t="s">
        <v>206</v>
      </c>
      <c r="E979" s="247" t="s">
        <v>19</v>
      </c>
      <c r="F979" s="248" t="s">
        <v>3437</v>
      </c>
      <c r="G979" s="246"/>
      <c r="H979" s="249">
        <v>9.6500000000000004</v>
      </c>
      <c r="I979" s="250"/>
      <c r="J979" s="246"/>
      <c r="K979" s="246"/>
      <c r="L979" s="251"/>
      <c r="M979" s="252"/>
      <c r="N979" s="253"/>
      <c r="O979" s="253"/>
      <c r="P979" s="253"/>
      <c r="Q979" s="253"/>
      <c r="R979" s="253"/>
      <c r="S979" s="253"/>
      <c r="T979" s="254"/>
      <c r="U979" s="14"/>
      <c r="V979" s="14"/>
      <c r="W979" s="14"/>
      <c r="X979" s="14"/>
      <c r="Y979" s="14"/>
      <c r="Z979" s="14"/>
      <c r="AA979" s="14"/>
      <c r="AB979" s="14"/>
      <c r="AC979" s="14"/>
      <c r="AD979" s="14"/>
      <c r="AE979" s="14"/>
      <c r="AT979" s="255" t="s">
        <v>206</v>
      </c>
      <c r="AU979" s="255" t="s">
        <v>78</v>
      </c>
      <c r="AV979" s="14" t="s">
        <v>78</v>
      </c>
      <c r="AW979" s="14" t="s">
        <v>31</v>
      </c>
      <c r="AX979" s="14" t="s">
        <v>69</v>
      </c>
      <c r="AY979" s="255" t="s">
        <v>193</v>
      </c>
    </row>
    <row r="980" s="15" customFormat="1">
      <c r="A980" s="15"/>
      <c r="B980" s="256"/>
      <c r="C980" s="257"/>
      <c r="D980" s="228" t="s">
        <v>206</v>
      </c>
      <c r="E980" s="258" t="s">
        <v>19</v>
      </c>
      <c r="F980" s="259" t="s">
        <v>218</v>
      </c>
      <c r="G980" s="257"/>
      <c r="H980" s="260">
        <v>85.825999999999993</v>
      </c>
      <c r="I980" s="261"/>
      <c r="J980" s="257"/>
      <c r="K980" s="257"/>
      <c r="L980" s="262"/>
      <c r="M980" s="263"/>
      <c r="N980" s="264"/>
      <c r="O980" s="264"/>
      <c r="P980" s="264"/>
      <c r="Q980" s="264"/>
      <c r="R980" s="264"/>
      <c r="S980" s="264"/>
      <c r="T980" s="265"/>
      <c r="U980" s="15"/>
      <c r="V980" s="15"/>
      <c r="W980" s="15"/>
      <c r="X980" s="15"/>
      <c r="Y980" s="15"/>
      <c r="Z980" s="15"/>
      <c r="AA980" s="15"/>
      <c r="AB980" s="15"/>
      <c r="AC980" s="15"/>
      <c r="AD980" s="15"/>
      <c r="AE980" s="15"/>
      <c r="AT980" s="266" t="s">
        <v>206</v>
      </c>
      <c r="AU980" s="266" t="s">
        <v>78</v>
      </c>
      <c r="AV980" s="15" t="s">
        <v>200</v>
      </c>
      <c r="AW980" s="15" t="s">
        <v>31</v>
      </c>
      <c r="AX980" s="15" t="s">
        <v>76</v>
      </c>
      <c r="AY980" s="266" t="s">
        <v>193</v>
      </c>
    </row>
    <row r="981" s="2" customFormat="1" ht="16.5" customHeight="1">
      <c r="A981" s="41"/>
      <c r="B981" s="42"/>
      <c r="C981" s="215" t="s">
        <v>864</v>
      </c>
      <c r="D981" s="215" t="s">
        <v>195</v>
      </c>
      <c r="E981" s="216" t="s">
        <v>3438</v>
      </c>
      <c r="F981" s="217" t="s">
        <v>3439</v>
      </c>
      <c r="G981" s="218" t="s">
        <v>198</v>
      </c>
      <c r="H981" s="219">
        <v>147.32599999999999</v>
      </c>
      <c r="I981" s="220"/>
      <c r="J981" s="221">
        <f>ROUND(I981*H981,2)</f>
        <v>0</v>
      </c>
      <c r="K981" s="217" t="s">
        <v>199</v>
      </c>
      <c r="L981" s="47"/>
      <c r="M981" s="222" t="s">
        <v>19</v>
      </c>
      <c r="N981" s="223" t="s">
        <v>40</v>
      </c>
      <c r="O981" s="87"/>
      <c r="P981" s="224">
        <f>O981*H981</f>
        <v>0</v>
      </c>
      <c r="Q981" s="224">
        <v>2.5019399999999998</v>
      </c>
      <c r="R981" s="224">
        <f>Q981*H981</f>
        <v>368.60081243999997</v>
      </c>
      <c r="S981" s="224">
        <v>0</v>
      </c>
      <c r="T981" s="225">
        <f>S981*H981</f>
        <v>0</v>
      </c>
      <c r="U981" s="41"/>
      <c r="V981" s="41"/>
      <c r="W981" s="41"/>
      <c r="X981" s="41"/>
      <c r="Y981" s="41"/>
      <c r="Z981" s="41"/>
      <c r="AA981" s="41"/>
      <c r="AB981" s="41"/>
      <c r="AC981" s="41"/>
      <c r="AD981" s="41"/>
      <c r="AE981" s="41"/>
      <c r="AR981" s="226" t="s">
        <v>200</v>
      </c>
      <c r="AT981" s="226" t="s">
        <v>195</v>
      </c>
      <c r="AU981" s="226" t="s">
        <v>78</v>
      </c>
      <c r="AY981" s="20" t="s">
        <v>193</v>
      </c>
      <c r="BE981" s="227">
        <f>IF(N981="základní",J981,0)</f>
        <v>0</v>
      </c>
      <c r="BF981" s="227">
        <f>IF(N981="snížená",J981,0)</f>
        <v>0</v>
      </c>
      <c r="BG981" s="227">
        <f>IF(N981="zákl. přenesená",J981,0)</f>
        <v>0</v>
      </c>
      <c r="BH981" s="227">
        <f>IF(N981="sníž. přenesená",J981,0)</f>
        <v>0</v>
      </c>
      <c r="BI981" s="227">
        <f>IF(N981="nulová",J981,0)</f>
        <v>0</v>
      </c>
      <c r="BJ981" s="20" t="s">
        <v>76</v>
      </c>
      <c r="BK981" s="227">
        <f>ROUND(I981*H981,2)</f>
        <v>0</v>
      </c>
      <c r="BL981" s="20" t="s">
        <v>200</v>
      </c>
      <c r="BM981" s="226" t="s">
        <v>3440</v>
      </c>
    </row>
    <row r="982" s="2" customFormat="1">
      <c r="A982" s="41"/>
      <c r="B982" s="42"/>
      <c r="C982" s="43"/>
      <c r="D982" s="228" t="s">
        <v>202</v>
      </c>
      <c r="E982" s="43"/>
      <c r="F982" s="229" t="s">
        <v>3441</v>
      </c>
      <c r="G982" s="43"/>
      <c r="H982" s="43"/>
      <c r="I982" s="230"/>
      <c r="J982" s="43"/>
      <c r="K982" s="43"/>
      <c r="L982" s="47"/>
      <c r="M982" s="231"/>
      <c r="N982" s="232"/>
      <c r="O982" s="87"/>
      <c r="P982" s="87"/>
      <c r="Q982" s="87"/>
      <c r="R982" s="87"/>
      <c r="S982" s="87"/>
      <c r="T982" s="88"/>
      <c r="U982" s="41"/>
      <c r="V982" s="41"/>
      <c r="W982" s="41"/>
      <c r="X982" s="41"/>
      <c r="Y982" s="41"/>
      <c r="Z982" s="41"/>
      <c r="AA982" s="41"/>
      <c r="AB982" s="41"/>
      <c r="AC982" s="41"/>
      <c r="AD982" s="41"/>
      <c r="AE982" s="41"/>
      <c r="AT982" s="20" t="s">
        <v>202</v>
      </c>
      <c r="AU982" s="20" t="s">
        <v>78</v>
      </c>
    </row>
    <row r="983" s="2" customFormat="1">
      <c r="A983" s="41"/>
      <c r="B983" s="42"/>
      <c r="C983" s="43"/>
      <c r="D983" s="233" t="s">
        <v>204</v>
      </c>
      <c r="E983" s="43"/>
      <c r="F983" s="234" t="s">
        <v>3442</v>
      </c>
      <c r="G983" s="43"/>
      <c r="H983" s="43"/>
      <c r="I983" s="230"/>
      <c r="J983" s="43"/>
      <c r="K983" s="43"/>
      <c r="L983" s="47"/>
      <c r="M983" s="231"/>
      <c r="N983" s="232"/>
      <c r="O983" s="87"/>
      <c r="P983" s="87"/>
      <c r="Q983" s="87"/>
      <c r="R983" s="87"/>
      <c r="S983" s="87"/>
      <c r="T983" s="88"/>
      <c r="U983" s="41"/>
      <c r="V983" s="41"/>
      <c r="W983" s="41"/>
      <c r="X983" s="41"/>
      <c r="Y983" s="41"/>
      <c r="Z983" s="41"/>
      <c r="AA983" s="41"/>
      <c r="AB983" s="41"/>
      <c r="AC983" s="41"/>
      <c r="AD983" s="41"/>
      <c r="AE983" s="41"/>
      <c r="AT983" s="20" t="s">
        <v>204</v>
      </c>
      <c r="AU983" s="20" t="s">
        <v>78</v>
      </c>
    </row>
    <row r="984" s="13" customFormat="1">
      <c r="A984" s="13"/>
      <c r="B984" s="235"/>
      <c r="C984" s="236"/>
      <c r="D984" s="228" t="s">
        <v>206</v>
      </c>
      <c r="E984" s="237" t="s">
        <v>19</v>
      </c>
      <c r="F984" s="238" t="s">
        <v>279</v>
      </c>
      <c r="G984" s="236"/>
      <c r="H984" s="237" t="s">
        <v>19</v>
      </c>
      <c r="I984" s="239"/>
      <c r="J984" s="236"/>
      <c r="K984" s="236"/>
      <c r="L984" s="240"/>
      <c r="M984" s="241"/>
      <c r="N984" s="242"/>
      <c r="O984" s="242"/>
      <c r="P984" s="242"/>
      <c r="Q984" s="242"/>
      <c r="R984" s="242"/>
      <c r="S984" s="242"/>
      <c r="T984" s="243"/>
      <c r="U984" s="13"/>
      <c r="V984" s="13"/>
      <c r="W984" s="13"/>
      <c r="X984" s="13"/>
      <c r="Y984" s="13"/>
      <c r="Z984" s="13"/>
      <c r="AA984" s="13"/>
      <c r="AB984" s="13"/>
      <c r="AC984" s="13"/>
      <c r="AD984" s="13"/>
      <c r="AE984" s="13"/>
      <c r="AT984" s="244" t="s">
        <v>206</v>
      </c>
      <c r="AU984" s="244" t="s">
        <v>78</v>
      </c>
      <c r="AV984" s="13" t="s">
        <v>76</v>
      </c>
      <c r="AW984" s="13" t="s">
        <v>31</v>
      </c>
      <c r="AX984" s="13" t="s">
        <v>69</v>
      </c>
      <c r="AY984" s="244" t="s">
        <v>193</v>
      </c>
    </row>
    <row r="985" s="13" customFormat="1">
      <c r="A985" s="13"/>
      <c r="B985" s="235"/>
      <c r="C985" s="236"/>
      <c r="D985" s="228" t="s">
        <v>206</v>
      </c>
      <c r="E985" s="237" t="s">
        <v>19</v>
      </c>
      <c r="F985" s="238" t="s">
        <v>3443</v>
      </c>
      <c r="G985" s="236"/>
      <c r="H985" s="237" t="s">
        <v>19</v>
      </c>
      <c r="I985" s="239"/>
      <c r="J985" s="236"/>
      <c r="K985" s="236"/>
      <c r="L985" s="240"/>
      <c r="M985" s="241"/>
      <c r="N985" s="242"/>
      <c r="O985" s="242"/>
      <c r="P985" s="242"/>
      <c r="Q985" s="242"/>
      <c r="R985" s="242"/>
      <c r="S985" s="242"/>
      <c r="T985" s="243"/>
      <c r="U985" s="13"/>
      <c r="V985" s="13"/>
      <c r="W985" s="13"/>
      <c r="X985" s="13"/>
      <c r="Y985" s="13"/>
      <c r="Z985" s="13"/>
      <c r="AA985" s="13"/>
      <c r="AB985" s="13"/>
      <c r="AC985" s="13"/>
      <c r="AD985" s="13"/>
      <c r="AE985" s="13"/>
      <c r="AT985" s="244" t="s">
        <v>206</v>
      </c>
      <c r="AU985" s="244" t="s">
        <v>78</v>
      </c>
      <c r="AV985" s="13" t="s">
        <v>76</v>
      </c>
      <c r="AW985" s="13" t="s">
        <v>31</v>
      </c>
      <c r="AX985" s="13" t="s">
        <v>69</v>
      </c>
      <c r="AY985" s="244" t="s">
        <v>193</v>
      </c>
    </row>
    <row r="986" s="13" customFormat="1">
      <c r="A986" s="13"/>
      <c r="B986" s="235"/>
      <c r="C986" s="236"/>
      <c r="D986" s="228" t="s">
        <v>206</v>
      </c>
      <c r="E986" s="237" t="s">
        <v>19</v>
      </c>
      <c r="F986" s="238" t="s">
        <v>3444</v>
      </c>
      <c r="G986" s="236"/>
      <c r="H986" s="237" t="s">
        <v>19</v>
      </c>
      <c r="I986" s="239"/>
      <c r="J986" s="236"/>
      <c r="K986" s="236"/>
      <c r="L986" s="240"/>
      <c r="M986" s="241"/>
      <c r="N986" s="242"/>
      <c r="O986" s="242"/>
      <c r="P986" s="242"/>
      <c r="Q986" s="242"/>
      <c r="R986" s="242"/>
      <c r="S986" s="242"/>
      <c r="T986" s="243"/>
      <c r="U986" s="13"/>
      <c r="V986" s="13"/>
      <c r="W986" s="13"/>
      <c r="X986" s="13"/>
      <c r="Y986" s="13"/>
      <c r="Z986" s="13"/>
      <c r="AA986" s="13"/>
      <c r="AB986" s="13"/>
      <c r="AC986" s="13"/>
      <c r="AD986" s="13"/>
      <c r="AE986" s="13"/>
      <c r="AT986" s="244" t="s">
        <v>206</v>
      </c>
      <c r="AU986" s="244" t="s">
        <v>78</v>
      </c>
      <c r="AV986" s="13" t="s">
        <v>76</v>
      </c>
      <c r="AW986" s="13" t="s">
        <v>31</v>
      </c>
      <c r="AX986" s="13" t="s">
        <v>69</v>
      </c>
      <c r="AY986" s="244" t="s">
        <v>193</v>
      </c>
    </row>
    <row r="987" s="13" customFormat="1">
      <c r="A987" s="13"/>
      <c r="B987" s="235"/>
      <c r="C987" s="236"/>
      <c r="D987" s="228" t="s">
        <v>206</v>
      </c>
      <c r="E987" s="237" t="s">
        <v>19</v>
      </c>
      <c r="F987" s="238" t="s">
        <v>3445</v>
      </c>
      <c r="G987" s="236"/>
      <c r="H987" s="237" t="s">
        <v>19</v>
      </c>
      <c r="I987" s="239"/>
      <c r="J987" s="236"/>
      <c r="K987" s="236"/>
      <c r="L987" s="240"/>
      <c r="M987" s="241"/>
      <c r="N987" s="242"/>
      <c r="O987" s="242"/>
      <c r="P987" s="242"/>
      <c r="Q987" s="242"/>
      <c r="R987" s="242"/>
      <c r="S987" s="242"/>
      <c r="T987" s="243"/>
      <c r="U987" s="13"/>
      <c r="V987" s="13"/>
      <c r="W987" s="13"/>
      <c r="X987" s="13"/>
      <c r="Y987" s="13"/>
      <c r="Z987" s="13"/>
      <c r="AA987" s="13"/>
      <c r="AB987" s="13"/>
      <c r="AC987" s="13"/>
      <c r="AD987" s="13"/>
      <c r="AE987" s="13"/>
      <c r="AT987" s="244" t="s">
        <v>206</v>
      </c>
      <c r="AU987" s="244" t="s">
        <v>78</v>
      </c>
      <c r="AV987" s="13" t="s">
        <v>76</v>
      </c>
      <c r="AW987" s="13" t="s">
        <v>31</v>
      </c>
      <c r="AX987" s="13" t="s">
        <v>69</v>
      </c>
      <c r="AY987" s="244" t="s">
        <v>193</v>
      </c>
    </row>
    <row r="988" s="14" customFormat="1">
      <c r="A988" s="14"/>
      <c r="B988" s="245"/>
      <c r="C988" s="246"/>
      <c r="D988" s="228" t="s">
        <v>206</v>
      </c>
      <c r="E988" s="247" t="s">
        <v>19</v>
      </c>
      <c r="F988" s="248" t="s">
        <v>3446</v>
      </c>
      <c r="G988" s="246"/>
      <c r="H988" s="249">
        <v>102.95999999999999</v>
      </c>
      <c r="I988" s="250"/>
      <c r="J988" s="246"/>
      <c r="K988" s="246"/>
      <c r="L988" s="251"/>
      <c r="M988" s="252"/>
      <c r="N988" s="253"/>
      <c r="O988" s="253"/>
      <c r="P988" s="253"/>
      <c r="Q988" s="253"/>
      <c r="R988" s="253"/>
      <c r="S988" s="253"/>
      <c r="T988" s="254"/>
      <c r="U988" s="14"/>
      <c r="V988" s="14"/>
      <c r="W988" s="14"/>
      <c r="X988" s="14"/>
      <c r="Y988" s="14"/>
      <c r="Z988" s="14"/>
      <c r="AA988" s="14"/>
      <c r="AB988" s="14"/>
      <c r="AC988" s="14"/>
      <c r="AD988" s="14"/>
      <c r="AE988" s="14"/>
      <c r="AT988" s="255" t="s">
        <v>206</v>
      </c>
      <c r="AU988" s="255" t="s">
        <v>78</v>
      </c>
      <c r="AV988" s="14" t="s">
        <v>78</v>
      </c>
      <c r="AW988" s="14" t="s">
        <v>31</v>
      </c>
      <c r="AX988" s="14" t="s">
        <v>69</v>
      </c>
      <c r="AY988" s="255" t="s">
        <v>193</v>
      </c>
    </row>
    <row r="989" s="13" customFormat="1">
      <c r="A989" s="13"/>
      <c r="B989" s="235"/>
      <c r="C989" s="236"/>
      <c r="D989" s="228" t="s">
        <v>206</v>
      </c>
      <c r="E989" s="237" t="s">
        <v>19</v>
      </c>
      <c r="F989" s="238" t="s">
        <v>3447</v>
      </c>
      <c r="G989" s="236"/>
      <c r="H989" s="237" t="s">
        <v>19</v>
      </c>
      <c r="I989" s="239"/>
      <c r="J989" s="236"/>
      <c r="K989" s="236"/>
      <c r="L989" s="240"/>
      <c r="M989" s="241"/>
      <c r="N989" s="242"/>
      <c r="O989" s="242"/>
      <c r="P989" s="242"/>
      <c r="Q989" s="242"/>
      <c r="R989" s="242"/>
      <c r="S989" s="242"/>
      <c r="T989" s="243"/>
      <c r="U989" s="13"/>
      <c r="V989" s="13"/>
      <c r="W989" s="13"/>
      <c r="X989" s="13"/>
      <c r="Y989" s="13"/>
      <c r="Z989" s="13"/>
      <c r="AA989" s="13"/>
      <c r="AB989" s="13"/>
      <c r="AC989" s="13"/>
      <c r="AD989" s="13"/>
      <c r="AE989" s="13"/>
      <c r="AT989" s="244" t="s">
        <v>206</v>
      </c>
      <c r="AU989" s="244" t="s">
        <v>78</v>
      </c>
      <c r="AV989" s="13" t="s">
        <v>76</v>
      </c>
      <c r="AW989" s="13" t="s">
        <v>31</v>
      </c>
      <c r="AX989" s="13" t="s">
        <v>69</v>
      </c>
      <c r="AY989" s="244" t="s">
        <v>193</v>
      </c>
    </row>
    <row r="990" s="14" customFormat="1">
      <c r="A990" s="14"/>
      <c r="B990" s="245"/>
      <c r="C990" s="246"/>
      <c r="D990" s="228" t="s">
        <v>206</v>
      </c>
      <c r="E990" s="247" t="s">
        <v>19</v>
      </c>
      <c r="F990" s="248" t="s">
        <v>3448</v>
      </c>
      <c r="G990" s="246"/>
      <c r="H990" s="249">
        <v>2.1899999999999999</v>
      </c>
      <c r="I990" s="250"/>
      <c r="J990" s="246"/>
      <c r="K990" s="246"/>
      <c r="L990" s="251"/>
      <c r="M990" s="252"/>
      <c r="N990" s="253"/>
      <c r="O990" s="253"/>
      <c r="P990" s="253"/>
      <c r="Q990" s="253"/>
      <c r="R990" s="253"/>
      <c r="S990" s="253"/>
      <c r="T990" s="254"/>
      <c r="U990" s="14"/>
      <c r="V990" s="14"/>
      <c r="W990" s="14"/>
      <c r="X990" s="14"/>
      <c r="Y990" s="14"/>
      <c r="Z990" s="14"/>
      <c r="AA990" s="14"/>
      <c r="AB990" s="14"/>
      <c r="AC990" s="14"/>
      <c r="AD990" s="14"/>
      <c r="AE990" s="14"/>
      <c r="AT990" s="255" t="s">
        <v>206</v>
      </c>
      <c r="AU990" s="255" t="s">
        <v>78</v>
      </c>
      <c r="AV990" s="14" t="s">
        <v>78</v>
      </c>
      <c r="AW990" s="14" t="s">
        <v>31</v>
      </c>
      <c r="AX990" s="14" t="s">
        <v>69</v>
      </c>
      <c r="AY990" s="255" t="s">
        <v>193</v>
      </c>
    </row>
    <row r="991" s="14" customFormat="1">
      <c r="A991" s="14"/>
      <c r="B991" s="245"/>
      <c r="C991" s="246"/>
      <c r="D991" s="228" t="s">
        <v>206</v>
      </c>
      <c r="E991" s="247" t="s">
        <v>19</v>
      </c>
      <c r="F991" s="248" t="s">
        <v>3449</v>
      </c>
      <c r="G991" s="246"/>
      <c r="H991" s="249">
        <v>2.1899999999999999</v>
      </c>
      <c r="I991" s="250"/>
      <c r="J991" s="246"/>
      <c r="K991" s="246"/>
      <c r="L991" s="251"/>
      <c r="M991" s="252"/>
      <c r="N991" s="253"/>
      <c r="O991" s="253"/>
      <c r="P991" s="253"/>
      <c r="Q991" s="253"/>
      <c r="R991" s="253"/>
      <c r="S991" s="253"/>
      <c r="T991" s="254"/>
      <c r="U991" s="14"/>
      <c r="V991" s="14"/>
      <c r="W991" s="14"/>
      <c r="X991" s="14"/>
      <c r="Y991" s="14"/>
      <c r="Z991" s="14"/>
      <c r="AA991" s="14"/>
      <c r="AB991" s="14"/>
      <c r="AC991" s="14"/>
      <c r="AD991" s="14"/>
      <c r="AE991" s="14"/>
      <c r="AT991" s="255" t="s">
        <v>206</v>
      </c>
      <c r="AU991" s="255" t="s">
        <v>78</v>
      </c>
      <c r="AV991" s="14" t="s">
        <v>78</v>
      </c>
      <c r="AW991" s="14" t="s">
        <v>31</v>
      </c>
      <c r="AX991" s="14" t="s">
        <v>69</v>
      </c>
      <c r="AY991" s="255" t="s">
        <v>193</v>
      </c>
    </row>
    <row r="992" s="14" customFormat="1">
      <c r="A992" s="14"/>
      <c r="B992" s="245"/>
      <c r="C992" s="246"/>
      <c r="D992" s="228" t="s">
        <v>206</v>
      </c>
      <c r="E992" s="247" t="s">
        <v>19</v>
      </c>
      <c r="F992" s="248" t="s">
        <v>3450</v>
      </c>
      <c r="G992" s="246"/>
      <c r="H992" s="249">
        <v>2.1899999999999999</v>
      </c>
      <c r="I992" s="250"/>
      <c r="J992" s="246"/>
      <c r="K992" s="246"/>
      <c r="L992" s="251"/>
      <c r="M992" s="252"/>
      <c r="N992" s="253"/>
      <c r="O992" s="253"/>
      <c r="P992" s="253"/>
      <c r="Q992" s="253"/>
      <c r="R992" s="253"/>
      <c r="S992" s="253"/>
      <c r="T992" s="254"/>
      <c r="U992" s="14"/>
      <c r="V992" s="14"/>
      <c r="W992" s="14"/>
      <c r="X992" s="14"/>
      <c r="Y992" s="14"/>
      <c r="Z992" s="14"/>
      <c r="AA992" s="14"/>
      <c r="AB992" s="14"/>
      <c r="AC992" s="14"/>
      <c r="AD992" s="14"/>
      <c r="AE992" s="14"/>
      <c r="AT992" s="255" t="s">
        <v>206</v>
      </c>
      <c r="AU992" s="255" t="s">
        <v>78</v>
      </c>
      <c r="AV992" s="14" t="s">
        <v>78</v>
      </c>
      <c r="AW992" s="14" t="s">
        <v>31</v>
      </c>
      <c r="AX992" s="14" t="s">
        <v>69</v>
      </c>
      <c r="AY992" s="255" t="s">
        <v>193</v>
      </c>
    </row>
    <row r="993" s="14" customFormat="1">
      <c r="A993" s="14"/>
      <c r="B993" s="245"/>
      <c r="C993" s="246"/>
      <c r="D993" s="228" t="s">
        <v>206</v>
      </c>
      <c r="E993" s="247" t="s">
        <v>19</v>
      </c>
      <c r="F993" s="248" t="s">
        <v>3451</v>
      </c>
      <c r="G993" s="246"/>
      <c r="H993" s="249">
        <v>2.1899999999999999</v>
      </c>
      <c r="I993" s="250"/>
      <c r="J993" s="246"/>
      <c r="K993" s="246"/>
      <c r="L993" s="251"/>
      <c r="M993" s="252"/>
      <c r="N993" s="253"/>
      <c r="O993" s="253"/>
      <c r="P993" s="253"/>
      <c r="Q993" s="253"/>
      <c r="R993" s="253"/>
      <c r="S993" s="253"/>
      <c r="T993" s="254"/>
      <c r="U993" s="14"/>
      <c r="V993" s="14"/>
      <c r="W993" s="14"/>
      <c r="X993" s="14"/>
      <c r="Y993" s="14"/>
      <c r="Z993" s="14"/>
      <c r="AA993" s="14"/>
      <c r="AB993" s="14"/>
      <c r="AC993" s="14"/>
      <c r="AD993" s="14"/>
      <c r="AE993" s="14"/>
      <c r="AT993" s="255" t="s">
        <v>206</v>
      </c>
      <c r="AU993" s="255" t="s">
        <v>78</v>
      </c>
      <c r="AV993" s="14" t="s">
        <v>78</v>
      </c>
      <c r="AW993" s="14" t="s">
        <v>31</v>
      </c>
      <c r="AX993" s="14" t="s">
        <v>69</v>
      </c>
      <c r="AY993" s="255" t="s">
        <v>193</v>
      </c>
    </row>
    <row r="994" s="13" customFormat="1">
      <c r="A994" s="13"/>
      <c r="B994" s="235"/>
      <c r="C994" s="236"/>
      <c r="D994" s="228" t="s">
        <v>206</v>
      </c>
      <c r="E994" s="237" t="s">
        <v>19</v>
      </c>
      <c r="F994" s="238" t="s">
        <v>3452</v>
      </c>
      <c r="G994" s="236"/>
      <c r="H994" s="237" t="s">
        <v>19</v>
      </c>
      <c r="I994" s="239"/>
      <c r="J994" s="236"/>
      <c r="K994" s="236"/>
      <c r="L994" s="240"/>
      <c r="M994" s="241"/>
      <c r="N994" s="242"/>
      <c r="O994" s="242"/>
      <c r="P994" s="242"/>
      <c r="Q994" s="242"/>
      <c r="R994" s="242"/>
      <c r="S994" s="242"/>
      <c r="T994" s="243"/>
      <c r="U994" s="13"/>
      <c r="V994" s="13"/>
      <c r="W994" s="13"/>
      <c r="X994" s="13"/>
      <c r="Y994" s="13"/>
      <c r="Z994" s="13"/>
      <c r="AA994" s="13"/>
      <c r="AB994" s="13"/>
      <c r="AC994" s="13"/>
      <c r="AD994" s="13"/>
      <c r="AE994" s="13"/>
      <c r="AT994" s="244" t="s">
        <v>206</v>
      </c>
      <c r="AU994" s="244" t="s">
        <v>78</v>
      </c>
      <c r="AV994" s="13" t="s">
        <v>76</v>
      </c>
      <c r="AW994" s="13" t="s">
        <v>31</v>
      </c>
      <c r="AX994" s="13" t="s">
        <v>69</v>
      </c>
      <c r="AY994" s="244" t="s">
        <v>193</v>
      </c>
    </row>
    <row r="995" s="14" customFormat="1">
      <c r="A995" s="14"/>
      <c r="B995" s="245"/>
      <c r="C995" s="246"/>
      <c r="D995" s="228" t="s">
        <v>206</v>
      </c>
      <c r="E995" s="247" t="s">
        <v>19</v>
      </c>
      <c r="F995" s="248" t="s">
        <v>3453</v>
      </c>
      <c r="G995" s="246"/>
      <c r="H995" s="249">
        <v>1.964</v>
      </c>
      <c r="I995" s="250"/>
      <c r="J995" s="246"/>
      <c r="K995" s="246"/>
      <c r="L995" s="251"/>
      <c r="M995" s="252"/>
      <c r="N995" s="253"/>
      <c r="O995" s="253"/>
      <c r="P995" s="253"/>
      <c r="Q995" s="253"/>
      <c r="R995" s="253"/>
      <c r="S995" s="253"/>
      <c r="T995" s="254"/>
      <c r="U995" s="14"/>
      <c r="V995" s="14"/>
      <c r="W995" s="14"/>
      <c r="X995" s="14"/>
      <c r="Y995" s="14"/>
      <c r="Z995" s="14"/>
      <c r="AA995" s="14"/>
      <c r="AB995" s="14"/>
      <c r="AC995" s="14"/>
      <c r="AD995" s="14"/>
      <c r="AE995" s="14"/>
      <c r="AT995" s="255" t="s">
        <v>206</v>
      </c>
      <c r="AU995" s="255" t="s">
        <v>78</v>
      </c>
      <c r="AV995" s="14" t="s">
        <v>78</v>
      </c>
      <c r="AW995" s="14" t="s">
        <v>31</v>
      </c>
      <c r="AX995" s="14" t="s">
        <v>69</v>
      </c>
      <c r="AY995" s="255" t="s">
        <v>193</v>
      </c>
    </row>
    <row r="996" s="13" customFormat="1">
      <c r="A996" s="13"/>
      <c r="B996" s="235"/>
      <c r="C996" s="236"/>
      <c r="D996" s="228" t="s">
        <v>206</v>
      </c>
      <c r="E996" s="237" t="s">
        <v>19</v>
      </c>
      <c r="F996" s="238" t="s">
        <v>3454</v>
      </c>
      <c r="G996" s="236"/>
      <c r="H996" s="237" t="s">
        <v>19</v>
      </c>
      <c r="I996" s="239"/>
      <c r="J996" s="236"/>
      <c r="K996" s="236"/>
      <c r="L996" s="240"/>
      <c r="M996" s="241"/>
      <c r="N996" s="242"/>
      <c r="O996" s="242"/>
      <c r="P996" s="242"/>
      <c r="Q996" s="242"/>
      <c r="R996" s="242"/>
      <c r="S996" s="242"/>
      <c r="T996" s="243"/>
      <c r="U996" s="13"/>
      <c r="V996" s="13"/>
      <c r="W996" s="13"/>
      <c r="X996" s="13"/>
      <c r="Y996" s="13"/>
      <c r="Z996" s="13"/>
      <c r="AA996" s="13"/>
      <c r="AB996" s="13"/>
      <c r="AC996" s="13"/>
      <c r="AD996" s="13"/>
      <c r="AE996" s="13"/>
      <c r="AT996" s="244" t="s">
        <v>206</v>
      </c>
      <c r="AU996" s="244" t="s">
        <v>78</v>
      </c>
      <c r="AV996" s="13" t="s">
        <v>76</v>
      </c>
      <c r="AW996" s="13" t="s">
        <v>31</v>
      </c>
      <c r="AX996" s="13" t="s">
        <v>69</v>
      </c>
      <c r="AY996" s="244" t="s">
        <v>193</v>
      </c>
    </row>
    <row r="997" s="14" customFormat="1">
      <c r="A997" s="14"/>
      <c r="B997" s="245"/>
      <c r="C997" s="246"/>
      <c r="D997" s="228" t="s">
        <v>206</v>
      </c>
      <c r="E997" s="247" t="s">
        <v>19</v>
      </c>
      <c r="F997" s="248" t="s">
        <v>3455</v>
      </c>
      <c r="G997" s="246"/>
      <c r="H997" s="249">
        <v>16.199999999999999</v>
      </c>
      <c r="I997" s="250"/>
      <c r="J997" s="246"/>
      <c r="K997" s="246"/>
      <c r="L997" s="251"/>
      <c r="M997" s="252"/>
      <c r="N997" s="253"/>
      <c r="O997" s="253"/>
      <c r="P997" s="253"/>
      <c r="Q997" s="253"/>
      <c r="R997" s="253"/>
      <c r="S997" s="253"/>
      <c r="T997" s="254"/>
      <c r="U997" s="14"/>
      <c r="V997" s="14"/>
      <c r="W997" s="14"/>
      <c r="X997" s="14"/>
      <c r="Y997" s="14"/>
      <c r="Z997" s="14"/>
      <c r="AA997" s="14"/>
      <c r="AB997" s="14"/>
      <c r="AC997" s="14"/>
      <c r="AD997" s="14"/>
      <c r="AE997" s="14"/>
      <c r="AT997" s="255" t="s">
        <v>206</v>
      </c>
      <c r="AU997" s="255" t="s">
        <v>78</v>
      </c>
      <c r="AV997" s="14" t="s">
        <v>78</v>
      </c>
      <c r="AW997" s="14" t="s">
        <v>31</v>
      </c>
      <c r="AX997" s="14" t="s">
        <v>69</v>
      </c>
      <c r="AY997" s="255" t="s">
        <v>193</v>
      </c>
    </row>
    <row r="998" s="13" customFormat="1">
      <c r="A998" s="13"/>
      <c r="B998" s="235"/>
      <c r="C998" s="236"/>
      <c r="D998" s="228" t="s">
        <v>206</v>
      </c>
      <c r="E998" s="237" t="s">
        <v>19</v>
      </c>
      <c r="F998" s="238" t="s">
        <v>3456</v>
      </c>
      <c r="G998" s="236"/>
      <c r="H998" s="237" t="s">
        <v>19</v>
      </c>
      <c r="I998" s="239"/>
      <c r="J998" s="236"/>
      <c r="K998" s="236"/>
      <c r="L998" s="240"/>
      <c r="M998" s="241"/>
      <c r="N998" s="242"/>
      <c r="O998" s="242"/>
      <c r="P998" s="242"/>
      <c r="Q998" s="242"/>
      <c r="R998" s="242"/>
      <c r="S998" s="242"/>
      <c r="T998" s="243"/>
      <c r="U998" s="13"/>
      <c r="V998" s="13"/>
      <c r="W998" s="13"/>
      <c r="X998" s="13"/>
      <c r="Y998" s="13"/>
      <c r="Z998" s="13"/>
      <c r="AA998" s="13"/>
      <c r="AB998" s="13"/>
      <c r="AC998" s="13"/>
      <c r="AD998" s="13"/>
      <c r="AE998" s="13"/>
      <c r="AT998" s="244" t="s">
        <v>206</v>
      </c>
      <c r="AU998" s="244" t="s">
        <v>78</v>
      </c>
      <c r="AV998" s="13" t="s">
        <v>76</v>
      </c>
      <c r="AW998" s="13" t="s">
        <v>31</v>
      </c>
      <c r="AX998" s="13" t="s">
        <v>69</v>
      </c>
      <c r="AY998" s="244" t="s">
        <v>193</v>
      </c>
    </row>
    <row r="999" s="14" customFormat="1">
      <c r="A999" s="14"/>
      <c r="B999" s="245"/>
      <c r="C999" s="246"/>
      <c r="D999" s="228" t="s">
        <v>206</v>
      </c>
      <c r="E999" s="247" t="s">
        <v>19</v>
      </c>
      <c r="F999" s="248" t="s">
        <v>3088</v>
      </c>
      <c r="G999" s="246"/>
      <c r="H999" s="249">
        <v>1.6579999999999999</v>
      </c>
      <c r="I999" s="250"/>
      <c r="J999" s="246"/>
      <c r="K999" s="246"/>
      <c r="L999" s="251"/>
      <c r="M999" s="252"/>
      <c r="N999" s="253"/>
      <c r="O999" s="253"/>
      <c r="P999" s="253"/>
      <c r="Q999" s="253"/>
      <c r="R999" s="253"/>
      <c r="S999" s="253"/>
      <c r="T999" s="254"/>
      <c r="U999" s="14"/>
      <c r="V999" s="14"/>
      <c r="W999" s="14"/>
      <c r="X999" s="14"/>
      <c r="Y999" s="14"/>
      <c r="Z999" s="14"/>
      <c r="AA999" s="14"/>
      <c r="AB999" s="14"/>
      <c r="AC999" s="14"/>
      <c r="AD999" s="14"/>
      <c r="AE999" s="14"/>
      <c r="AT999" s="255" t="s">
        <v>206</v>
      </c>
      <c r="AU999" s="255" t="s">
        <v>78</v>
      </c>
      <c r="AV999" s="14" t="s">
        <v>78</v>
      </c>
      <c r="AW999" s="14" t="s">
        <v>31</v>
      </c>
      <c r="AX999" s="14" t="s">
        <v>69</v>
      </c>
      <c r="AY999" s="255" t="s">
        <v>193</v>
      </c>
    </row>
    <row r="1000" s="14" customFormat="1">
      <c r="A1000" s="14"/>
      <c r="B1000" s="245"/>
      <c r="C1000" s="246"/>
      <c r="D1000" s="228" t="s">
        <v>206</v>
      </c>
      <c r="E1000" s="247" t="s">
        <v>19</v>
      </c>
      <c r="F1000" s="248" t="s">
        <v>3457</v>
      </c>
      <c r="G1000" s="246"/>
      <c r="H1000" s="249">
        <v>1.343</v>
      </c>
      <c r="I1000" s="250"/>
      <c r="J1000" s="246"/>
      <c r="K1000" s="246"/>
      <c r="L1000" s="251"/>
      <c r="M1000" s="252"/>
      <c r="N1000" s="253"/>
      <c r="O1000" s="253"/>
      <c r="P1000" s="253"/>
      <c r="Q1000" s="253"/>
      <c r="R1000" s="253"/>
      <c r="S1000" s="253"/>
      <c r="T1000" s="254"/>
      <c r="U1000" s="14"/>
      <c r="V1000" s="14"/>
      <c r="W1000" s="14"/>
      <c r="X1000" s="14"/>
      <c r="Y1000" s="14"/>
      <c r="Z1000" s="14"/>
      <c r="AA1000" s="14"/>
      <c r="AB1000" s="14"/>
      <c r="AC1000" s="14"/>
      <c r="AD1000" s="14"/>
      <c r="AE1000" s="14"/>
      <c r="AT1000" s="255" t="s">
        <v>206</v>
      </c>
      <c r="AU1000" s="255" t="s">
        <v>78</v>
      </c>
      <c r="AV1000" s="14" t="s">
        <v>78</v>
      </c>
      <c r="AW1000" s="14" t="s">
        <v>31</v>
      </c>
      <c r="AX1000" s="14" t="s">
        <v>69</v>
      </c>
      <c r="AY1000" s="255" t="s">
        <v>193</v>
      </c>
    </row>
    <row r="1001" s="13" customFormat="1">
      <c r="A1001" s="13"/>
      <c r="B1001" s="235"/>
      <c r="C1001" s="236"/>
      <c r="D1001" s="228" t="s">
        <v>206</v>
      </c>
      <c r="E1001" s="237" t="s">
        <v>19</v>
      </c>
      <c r="F1001" s="238" t="s">
        <v>3458</v>
      </c>
      <c r="G1001" s="236"/>
      <c r="H1001" s="237" t="s">
        <v>19</v>
      </c>
      <c r="I1001" s="239"/>
      <c r="J1001" s="236"/>
      <c r="K1001" s="236"/>
      <c r="L1001" s="240"/>
      <c r="M1001" s="241"/>
      <c r="N1001" s="242"/>
      <c r="O1001" s="242"/>
      <c r="P1001" s="242"/>
      <c r="Q1001" s="242"/>
      <c r="R1001" s="242"/>
      <c r="S1001" s="242"/>
      <c r="T1001" s="243"/>
      <c r="U1001" s="13"/>
      <c r="V1001" s="13"/>
      <c r="W1001" s="13"/>
      <c r="X1001" s="13"/>
      <c r="Y1001" s="13"/>
      <c r="Z1001" s="13"/>
      <c r="AA1001" s="13"/>
      <c r="AB1001" s="13"/>
      <c r="AC1001" s="13"/>
      <c r="AD1001" s="13"/>
      <c r="AE1001" s="13"/>
      <c r="AT1001" s="244" t="s">
        <v>206</v>
      </c>
      <c r="AU1001" s="244" t="s">
        <v>78</v>
      </c>
      <c r="AV1001" s="13" t="s">
        <v>76</v>
      </c>
      <c r="AW1001" s="13" t="s">
        <v>31</v>
      </c>
      <c r="AX1001" s="13" t="s">
        <v>69</v>
      </c>
      <c r="AY1001" s="244" t="s">
        <v>193</v>
      </c>
    </row>
    <row r="1002" s="14" customFormat="1">
      <c r="A1002" s="14"/>
      <c r="B1002" s="245"/>
      <c r="C1002" s="246"/>
      <c r="D1002" s="228" t="s">
        <v>206</v>
      </c>
      <c r="E1002" s="247" t="s">
        <v>19</v>
      </c>
      <c r="F1002" s="248" t="s">
        <v>3459</v>
      </c>
      <c r="G1002" s="246"/>
      <c r="H1002" s="249">
        <v>3.3199999999999998</v>
      </c>
      <c r="I1002" s="250"/>
      <c r="J1002" s="246"/>
      <c r="K1002" s="246"/>
      <c r="L1002" s="251"/>
      <c r="M1002" s="252"/>
      <c r="N1002" s="253"/>
      <c r="O1002" s="253"/>
      <c r="P1002" s="253"/>
      <c r="Q1002" s="253"/>
      <c r="R1002" s="253"/>
      <c r="S1002" s="253"/>
      <c r="T1002" s="254"/>
      <c r="U1002" s="14"/>
      <c r="V1002" s="14"/>
      <c r="W1002" s="14"/>
      <c r="X1002" s="14"/>
      <c r="Y1002" s="14"/>
      <c r="Z1002" s="14"/>
      <c r="AA1002" s="14"/>
      <c r="AB1002" s="14"/>
      <c r="AC1002" s="14"/>
      <c r="AD1002" s="14"/>
      <c r="AE1002" s="14"/>
      <c r="AT1002" s="255" t="s">
        <v>206</v>
      </c>
      <c r="AU1002" s="255" t="s">
        <v>78</v>
      </c>
      <c r="AV1002" s="14" t="s">
        <v>78</v>
      </c>
      <c r="AW1002" s="14" t="s">
        <v>31</v>
      </c>
      <c r="AX1002" s="14" t="s">
        <v>69</v>
      </c>
      <c r="AY1002" s="255" t="s">
        <v>193</v>
      </c>
    </row>
    <row r="1003" s="14" customFormat="1">
      <c r="A1003" s="14"/>
      <c r="B1003" s="245"/>
      <c r="C1003" s="246"/>
      <c r="D1003" s="228" t="s">
        <v>206</v>
      </c>
      <c r="E1003" s="247" t="s">
        <v>19</v>
      </c>
      <c r="F1003" s="248" t="s">
        <v>3460</v>
      </c>
      <c r="G1003" s="246"/>
      <c r="H1003" s="249">
        <v>3.2010000000000001</v>
      </c>
      <c r="I1003" s="250"/>
      <c r="J1003" s="246"/>
      <c r="K1003" s="246"/>
      <c r="L1003" s="251"/>
      <c r="M1003" s="252"/>
      <c r="N1003" s="253"/>
      <c r="O1003" s="253"/>
      <c r="P1003" s="253"/>
      <c r="Q1003" s="253"/>
      <c r="R1003" s="253"/>
      <c r="S1003" s="253"/>
      <c r="T1003" s="254"/>
      <c r="U1003" s="14"/>
      <c r="V1003" s="14"/>
      <c r="W1003" s="14"/>
      <c r="X1003" s="14"/>
      <c r="Y1003" s="14"/>
      <c r="Z1003" s="14"/>
      <c r="AA1003" s="14"/>
      <c r="AB1003" s="14"/>
      <c r="AC1003" s="14"/>
      <c r="AD1003" s="14"/>
      <c r="AE1003" s="14"/>
      <c r="AT1003" s="255" t="s">
        <v>206</v>
      </c>
      <c r="AU1003" s="255" t="s">
        <v>78</v>
      </c>
      <c r="AV1003" s="14" t="s">
        <v>78</v>
      </c>
      <c r="AW1003" s="14" t="s">
        <v>31</v>
      </c>
      <c r="AX1003" s="14" t="s">
        <v>69</v>
      </c>
      <c r="AY1003" s="255" t="s">
        <v>193</v>
      </c>
    </row>
    <row r="1004" s="14" customFormat="1">
      <c r="A1004" s="14"/>
      <c r="B1004" s="245"/>
      <c r="C1004" s="246"/>
      <c r="D1004" s="228" t="s">
        <v>206</v>
      </c>
      <c r="E1004" s="247" t="s">
        <v>19</v>
      </c>
      <c r="F1004" s="248" t="s">
        <v>3461</v>
      </c>
      <c r="G1004" s="246"/>
      <c r="H1004" s="249">
        <v>7.9199999999999999</v>
      </c>
      <c r="I1004" s="250"/>
      <c r="J1004" s="246"/>
      <c r="K1004" s="246"/>
      <c r="L1004" s="251"/>
      <c r="M1004" s="252"/>
      <c r="N1004" s="253"/>
      <c r="O1004" s="253"/>
      <c r="P1004" s="253"/>
      <c r="Q1004" s="253"/>
      <c r="R1004" s="253"/>
      <c r="S1004" s="253"/>
      <c r="T1004" s="254"/>
      <c r="U1004" s="14"/>
      <c r="V1004" s="14"/>
      <c r="W1004" s="14"/>
      <c r="X1004" s="14"/>
      <c r="Y1004" s="14"/>
      <c r="Z1004" s="14"/>
      <c r="AA1004" s="14"/>
      <c r="AB1004" s="14"/>
      <c r="AC1004" s="14"/>
      <c r="AD1004" s="14"/>
      <c r="AE1004" s="14"/>
      <c r="AT1004" s="255" t="s">
        <v>206</v>
      </c>
      <c r="AU1004" s="255" t="s">
        <v>78</v>
      </c>
      <c r="AV1004" s="14" t="s">
        <v>78</v>
      </c>
      <c r="AW1004" s="14" t="s">
        <v>31</v>
      </c>
      <c r="AX1004" s="14" t="s">
        <v>69</v>
      </c>
      <c r="AY1004" s="255" t="s">
        <v>193</v>
      </c>
    </row>
    <row r="1005" s="15" customFormat="1">
      <c r="A1005" s="15"/>
      <c r="B1005" s="256"/>
      <c r="C1005" s="257"/>
      <c r="D1005" s="228" t="s">
        <v>206</v>
      </c>
      <c r="E1005" s="258" t="s">
        <v>19</v>
      </c>
      <c r="F1005" s="259" t="s">
        <v>218</v>
      </c>
      <c r="G1005" s="257"/>
      <c r="H1005" s="260">
        <v>147.32599999999999</v>
      </c>
      <c r="I1005" s="261"/>
      <c r="J1005" s="257"/>
      <c r="K1005" s="257"/>
      <c r="L1005" s="262"/>
      <c r="M1005" s="263"/>
      <c r="N1005" s="264"/>
      <c r="O1005" s="264"/>
      <c r="P1005" s="264"/>
      <c r="Q1005" s="264"/>
      <c r="R1005" s="264"/>
      <c r="S1005" s="264"/>
      <c r="T1005" s="265"/>
      <c r="U1005" s="15"/>
      <c r="V1005" s="15"/>
      <c r="W1005" s="15"/>
      <c r="X1005" s="15"/>
      <c r="Y1005" s="15"/>
      <c r="Z1005" s="15"/>
      <c r="AA1005" s="15"/>
      <c r="AB1005" s="15"/>
      <c r="AC1005" s="15"/>
      <c r="AD1005" s="15"/>
      <c r="AE1005" s="15"/>
      <c r="AT1005" s="266" t="s">
        <v>206</v>
      </c>
      <c r="AU1005" s="266" t="s">
        <v>78</v>
      </c>
      <c r="AV1005" s="15" t="s">
        <v>200</v>
      </c>
      <c r="AW1005" s="15" t="s">
        <v>31</v>
      </c>
      <c r="AX1005" s="15" t="s">
        <v>76</v>
      </c>
      <c r="AY1005" s="266" t="s">
        <v>193</v>
      </c>
    </row>
    <row r="1006" s="2" customFormat="1" ht="16.5" customHeight="1">
      <c r="A1006" s="41"/>
      <c r="B1006" s="42"/>
      <c r="C1006" s="215" t="s">
        <v>871</v>
      </c>
      <c r="D1006" s="215" t="s">
        <v>195</v>
      </c>
      <c r="E1006" s="216" t="s">
        <v>3462</v>
      </c>
      <c r="F1006" s="217" t="s">
        <v>3463</v>
      </c>
      <c r="G1006" s="218" t="s">
        <v>258</v>
      </c>
      <c r="H1006" s="219">
        <v>290.06</v>
      </c>
      <c r="I1006" s="220"/>
      <c r="J1006" s="221">
        <f>ROUND(I1006*H1006,2)</f>
        <v>0</v>
      </c>
      <c r="K1006" s="217" t="s">
        <v>199</v>
      </c>
      <c r="L1006" s="47"/>
      <c r="M1006" s="222" t="s">
        <v>19</v>
      </c>
      <c r="N1006" s="223" t="s">
        <v>40</v>
      </c>
      <c r="O1006" s="87"/>
      <c r="P1006" s="224">
        <f>O1006*H1006</f>
        <v>0</v>
      </c>
      <c r="Q1006" s="224">
        <v>0.00662832</v>
      </c>
      <c r="R1006" s="224">
        <f>Q1006*H1006</f>
        <v>1.9226104991999999</v>
      </c>
      <c r="S1006" s="224">
        <v>0</v>
      </c>
      <c r="T1006" s="225">
        <f>S1006*H1006</f>
        <v>0</v>
      </c>
      <c r="U1006" s="41"/>
      <c r="V1006" s="41"/>
      <c r="W1006" s="41"/>
      <c r="X1006" s="41"/>
      <c r="Y1006" s="41"/>
      <c r="Z1006" s="41"/>
      <c r="AA1006" s="41"/>
      <c r="AB1006" s="41"/>
      <c r="AC1006" s="41"/>
      <c r="AD1006" s="41"/>
      <c r="AE1006" s="41"/>
      <c r="AR1006" s="226" t="s">
        <v>200</v>
      </c>
      <c r="AT1006" s="226" t="s">
        <v>195</v>
      </c>
      <c r="AU1006" s="226" t="s">
        <v>78</v>
      </c>
      <c r="AY1006" s="20" t="s">
        <v>193</v>
      </c>
      <c r="BE1006" s="227">
        <f>IF(N1006="základní",J1006,0)</f>
        <v>0</v>
      </c>
      <c r="BF1006" s="227">
        <f>IF(N1006="snížená",J1006,0)</f>
        <v>0</v>
      </c>
      <c r="BG1006" s="227">
        <f>IF(N1006="zákl. přenesená",J1006,0)</f>
        <v>0</v>
      </c>
      <c r="BH1006" s="227">
        <f>IF(N1006="sníž. přenesená",J1006,0)</f>
        <v>0</v>
      </c>
      <c r="BI1006" s="227">
        <f>IF(N1006="nulová",J1006,0)</f>
        <v>0</v>
      </c>
      <c r="BJ1006" s="20" t="s">
        <v>76</v>
      </c>
      <c r="BK1006" s="227">
        <f>ROUND(I1006*H1006,2)</f>
        <v>0</v>
      </c>
      <c r="BL1006" s="20" t="s">
        <v>200</v>
      </c>
      <c r="BM1006" s="226" t="s">
        <v>3464</v>
      </c>
    </row>
    <row r="1007" s="2" customFormat="1">
      <c r="A1007" s="41"/>
      <c r="B1007" s="42"/>
      <c r="C1007" s="43"/>
      <c r="D1007" s="228" t="s">
        <v>202</v>
      </c>
      <c r="E1007" s="43"/>
      <c r="F1007" s="229" t="s">
        <v>3465</v>
      </c>
      <c r="G1007" s="43"/>
      <c r="H1007" s="43"/>
      <c r="I1007" s="230"/>
      <c r="J1007" s="43"/>
      <c r="K1007" s="43"/>
      <c r="L1007" s="47"/>
      <c r="M1007" s="231"/>
      <c r="N1007" s="232"/>
      <c r="O1007" s="87"/>
      <c r="P1007" s="87"/>
      <c r="Q1007" s="87"/>
      <c r="R1007" s="87"/>
      <c r="S1007" s="87"/>
      <c r="T1007" s="88"/>
      <c r="U1007" s="41"/>
      <c r="V1007" s="41"/>
      <c r="W1007" s="41"/>
      <c r="X1007" s="41"/>
      <c r="Y1007" s="41"/>
      <c r="Z1007" s="41"/>
      <c r="AA1007" s="41"/>
      <c r="AB1007" s="41"/>
      <c r="AC1007" s="41"/>
      <c r="AD1007" s="41"/>
      <c r="AE1007" s="41"/>
      <c r="AT1007" s="20" t="s">
        <v>202</v>
      </c>
      <c r="AU1007" s="20" t="s">
        <v>78</v>
      </c>
    </row>
    <row r="1008" s="2" customFormat="1">
      <c r="A1008" s="41"/>
      <c r="B1008" s="42"/>
      <c r="C1008" s="43"/>
      <c r="D1008" s="233" t="s">
        <v>204</v>
      </c>
      <c r="E1008" s="43"/>
      <c r="F1008" s="234" t="s">
        <v>3466</v>
      </c>
      <c r="G1008" s="43"/>
      <c r="H1008" s="43"/>
      <c r="I1008" s="230"/>
      <c r="J1008" s="43"/>
      <c r="K1008" s="43"/>
      <c r="L1008" s="47"/>
      <c r="M1008" s="231"/>
      <c r="N1008" s="232"/>
      <c r="O1008" s="87"/>
      <c r="P1008" s="87"/>
      <c r="Q1008" s="87"/>
      <c r="R1008" s="87"/>
      <c r="S1008" s="87"/>
      <c r="T1008" s="88"/>
      <c r="U1008" s="41"/>
      <c r="V1008" s="41"/>
      <c r="W1008" s="41"/>
      <c r="X1008" s="41"/>
      <c r="Y1008" s="41"/>
      <c r="Z1008" s="41"/>
      <c r="AA1008" s="41"/>
      <c r="AB1008" s="41"/>
      <c r="AC1008" s="41"/>
      <c r="AD1008" s="41"/>
      <c r="AE1008" s="41"/>
      <c r="AT1008" s="20" t="s">
        <v>204</v>
      </c>
      <c r="AU1008" s="20" t="s">
        <v>78</v>
      </c>
    </row>
    <row r="1009" s="13" customFormat="1">
      <c r="A1009" s="13"/>
      <c r="B1009" s="235"/>
      <c r="C1009" s="236"/>
      <c r="D1009" s="228" t="s">
        <v>206</v>
      </c>
      <c r="E1009" s="237" t="s">
        <v>19</v>
      </c>
      <c r="F1009" s="238" t="s">
        <v>279</v>
      </c>
      <c r="G1009" s="236"/>
      <c r="H1009" s="237" t="s">
        <v>19</v>
      </c>
      <c r="I1009" s="239"/>
      <c r="J1009" s="236"/>
      <c r="K1009" s="236"/>
      <c r="L1009" s="240"/>
      <c r="M1009" s="241"/>
      <c r="N1009" s="242"/>
      <c r="O1009" s="242"/>
      <c r="P1009" s="242"/>
      <c r="Q1009" s="242"/>
      <c r="R1009" s="242"/>
      <c r="S1009" s="242"/>
      <c r="T1009" s="243"/>
      <c r="U1009" s="13"/>
      <c r="V1009" s="13"/>
      <c r="W1009" s="13"/>
      <c r="X1009" s="13"/>
      <c r="Y1009" s="13"/>
      <c r="Z1009" s="13"/>
      <c r="AA1009" s="13"/>
      <c r="AB1009" s="13"/>
      <c r="AC1009" s="13"/>
      <c r="AD1009" s="13"/>
      <c r="AE1009" s="13"/>
      <c r="AT1009" s="244" t="s">
        <v>206</v>
      </c>
      <c r="AU1009" s="244" t="s">
        <v>78</v>
      </c>
      <c r="AV1009" s="13" t="s">
        <v>76</v>
      </c>
      <c r="AW1009" s="13" t="s">
        <v>31</v>
      </c>
      <c r="AX1009" s="13" t="s">
        <v>69</v>
      </c>
      <c r="AY1009" s="244" t="s">
        <v>193</v>
      </c>
    </row>
    <row r="1010" s="13" customFormat="1">
      <c r="A1010" s="13"/>
      <c r="B1010" s="235"/>
      <c r="C1010" s="236"/>
      <c r="D1010" s="228" t="s">
        <v>206</v>
      </c>
      <c r="E1010" s="237" t="s">
        <v>19</v>
      </c>
      <c r="F1010" s="238" t="s">
        <v>3447</v>
      </c>
      <c r="G1010" s="236"/>
      <c r="H1010" s="237" t="s">
        <v>19</v>
      </c>
      <c r="I1010" s="239"/>
      <c r="J1010" s="236"/>
      <c r="K1010" s="236"/>
      <c r="L1010" s="240"/>
      <c r="M1010" s="241"/>
      <c r="N1010" s="242"/>
      <c r="O1010" s="242"/>
      <c r="P1010" s="242"/>
      <c r="Q1010" s="242"/>
      <c r="R1010" s="242"/>
      <c r="S1010" s="242"/>
      <c r="T1010" s="243"/>
      <c r="U1010" s="13"/>
      <c r="V1010" s="13"/>
      <c r="W1010" s="13"/>
      <c r="X1010" s="13"/>
      <c r="Y1010" s="13"/>
      <c r="Z1010" s="13"/>
      <c r="AA1010" s="13"/>
      <c r="AB1010" s="13"/>
      <c r="AC1010" s="13"/>
      <c r="AD1010" s="13"/>
      <c r="AE1010" s="13"/>
      <c r="AT1010" s="244" t="s">
        <v>206</v>
      </c>
      <c r="AU1010" s="244" t="s">
        <v>78</v>
      </c>
      <c r="AV1010" s="13" t="s">
        <v>76</v>
      </c>
      <c r="AW1010" s="13" t="s">
        <v>31</v>
      </c>
      <c r="AX1010" s="13" t="s">
        <v>69</v>
      </c>
      <c r="AY1010" s="244" t="s">
        <v>193</v>
      </c>
    </row>
    <row r="1011" s="14" customFormat="1">
      <c r="A1011" s="14"/>
      <c r="B1011" s="245"/>
      <c r="C1011" s="246"/>
      <c r="D1011" s="228" t="s">
        <v>206</v>
      </c>
      <c r="E1011" s="247" t="s">
        <v>19</v>
      </c>
      <c r="F1011" s="248" t="s">
        <v>3467</v>
      </c>
      <c r="G1011" s="246"/>
      <c r="H1011" s="249">
        <v>19.710000000000001</v>
      </c>
      <c r="I1011" s="250"/>
      <c r="J1011" s="246"/>
      <c r="K1011" s="246"/>
      <c r="L1011" s="251"/>
      <c r="M1011" s="252"/>
      <c r="N1011" s="253"/>
      <c r="O1011" s="253"/>
      <c r="P1011" s="253"/>
      <c r="Q1011" s="253"/>
      <c r="R1011" s="253"/>
      <c r="S1011" s="253"/>
      <c r="T1011" s="254"/>
      <c r="U1011" s="14"/>
      <c r="V1011" s="14"/>
      <c r="W1011" s="14"/>
      <c r="X1011" s="14"/>
      <c r="Y1011" s="14"/>
      <c r="Z1011" s="14"/>
      <c r="AA1011" s="14"/>
      <c r="AB1011" s="14"/>
      <c r="AC1011" s="14"/>
      <c r="AD1011" s="14"/>
      <c r="AE1011" s="14"/>
      <c r="AT1011" s="255" t="s">
        <v>206</v>
      </c>
      <c r="AU1011" s="255" t="s">
        <v>78</v>
      </c>
      <c r="AV1011" s="14" t="s">
        <v>78</v>
      </c>
      <c r="AW1011" s="14" t="s">
        <v>31</v>
      </c>
      <c r="AX1011" s="14" t="s">
        <v>69</v>
      </c>
      <c r="AY1011" s="255" t="s">
        <v>193</v>
      </c>
    </row>
    <row r="1012" s="14" customFormat="1">
      <c r="A1012" s="14"/>
      <c r="B1012" s="245"/>
      <c r="C1012" s="246"/>
      <c r="D1012" s="228" t="s">
        <v>206</v>
      </c>
      <c r="E1012" s="247" t="s">
        <v>19</v>
      </c>
      <c r="F1012" s="248" t="s">
        <v>3468</v>
      </c>
      <c r="G1012" s="246"/>
      <c r="H1012" s="249">
        <v>19.710000000000001</v>
      </c>
      <c r="I1012" s="250"/>
      <c r="J1012" s="246"/>
      <c r="K1012" s="246"/>
      <c r="L1012" s="251"/>
      <c r="M1012" s="252"/>
      <c r="N1012" s="253"/>
      <c r="O1012" s="253"/>
      <c r="P1012" s="253"/>
      <c r="Q1012" s="253"/>
      <c r="R1012" s="253"/>
      <c r="S1012" s="253"/>
      <c r="T1012" s="254"/>
      <c r="U1012" s="14"/>
      <c r="V1012" s="14"/>
      <c r="W1012" s="14"/>
      <c r="X1012" s="14"/>
      <c r="Y1012" s="14"/>
      <c r="Z1012" s="14"/>
      <c r="AA1012" s="14"/>
      <c r="AB1012" s="14"/>
      <c r="AC1012" s="14"/>
      <c r="AD1012" s="14"/>
      <c r="AE1012" s="14"/>
      <c r="AT1012" s="255" t="s">
        <v>206</v>
      </c>
      <c r="AU1012" s="255" t="s">
        <v>78</v>
      </c>
      <c r="AV1012" s="14" t="s">
        <v>78</v>
      </c>
      <c r="AW1012" s="14" t="s">
        <v>31</v>
      </c>
      <c r="AX1012" s="14" t="s">
        <v>69</v>
      </c>
      <c r="AY1012" s="255" t="s">
        <v>193</v>
      </c>
    </row>
    <row r="1013" s="14" customFormat="1">
      <c r="A1013" s="14"/>
      <c r="B1013" s="245"/>
      <c r="C1013" s="246"/>
      <c r="D1013" s="228" t="s">
        <v>206</v>
      </c>
      <c r="E1013" s="247" t="s">
        <v>19</v>
      </c>
      <c r="F1013" s="248" t="s">
        <v>3469</v>
      </c>
      <c r="G1013" s="246"/>
      <c r="H1013" s="249">
        <v>19.710000000000001</v>
      </c>
      <c r="I1013" s="250"/>
      <c r="J1013" s="246"/>
      <c r="K1013" s="246"/>
      <c r="L1013" s="251"/>
      <c r="M1013" s="252"/>
      <c r="N1013" s="253"/>
      <c r="O1013" s="253"/>
      <c r="P1013" s="253"/>
      <c r="Q1013" s="253"/>
      <c r="R1013" s="253"/>
      <c r="S1013" s="253"/>
      <c r="T1013" s="254"/>
      <c r="U1013" s="14"/>
      <c r="V1013" s="14"/>
      <c r="W1013" s="14"/>
      <c r="X1013" s="14"/>
      <c r="Y1013" s="14"/>
      <c r="Z1013" s="14"/>
      <c r="AA1013" s="14"/>
      <c r="AB1013" s="14"/>
      <c r="AC1013" s="14"/>
      <c r="AD1013" s="14"/>
      <c r="AE1013" s="14"/>
      <c r="AT1013" s="255" t="s">
        <v>206</v>
      </c>
      <c r="AU1013" s="255" t="s">
        <v>78</v>
      </c>
      <c r="AV1013" s="14" t="s">
        <v>78</v>
      </c>
      <c r="AW1013" s="14" t="s">
        <v>31</v>
      </c>
      <c r="AX1013" s="14" t="s">
        <v>69</v>
      </c>
      <c r="AY1013" s="255" t="s">
        <v>193</v>
      </c>
    </row>
    <row r="1014" s="14" customFormat="1">
      <c r="A1014" s="14"/>
      <c r="B1014" s="245"/>
      <c r="C1014" s="246"/>
      <c r="D1014" s="228" t="s">
        <v>206</v>
      </c>
      <c r="E1014" s="247" t="s">
        <v>19</v>
      </c>
      <c r="F1014" s="248" t="s">
        <v>3470</v>
      </c>
      <c r="G1014" s="246"/>
      <c r="H1014" s="249">
        <v>19.710000000000001</v>
      </c>
      <c r="I1014" s="250"/>
      <c r="J1014" s="246"/>
      <c r="K1014" s="246"/>
      <c r="L1014" s="251"/>
      <c r="M1014" s="252"/>
      <c r="N1014" s="253"/>
      <c r="O1014" s="253"/>
      <c r="P1014" s="253"/>
      <c r="Q1014" s="253"/>
      <c r="R1014" s="253"/>
      <c r="S1014" s="253"/>
      <c r="T1014" s="254"/>
      <c r="U1014" s="14"/>
      <c r="V1014" s="14"/>
      <c r="W1014" s="14"/>
      <c r="X1014" s="14"/>
      <c r="Y1014" s="14"/>
      <c r="Z1014" s="14"/>
      <c r="AA1014" s="14"/>
      <c r="AB1014" s="14"/>
      <c r="AC1014" s="14"/>
      <c r="AD1014" s="14"/>
      <c r="AE1014" s="14"/>
      <c r="AT1014" s="255" t="s">
        <v>206</v>
      </c>
      <c r="AU1014" s="255" t="s">
        <v>78</v>
      </c>
      <c r="AV1014" s="14" t="s">
        <v>78</v>
      </c>
      <c r="AW1014" s="14" t="s">
        <v>31</v>
      </c>
      <c r="AX1014" s="14" t="s">
        <v>69</v>
      </c>
      <c r="AY1014" s="255" t="s">
        <v>193</v>
      </c>
    </row>
    <row r="1015" s="13" customFormat="1">
      <c r="A1015" s="13"/>
      <c r="B1015" s="235"/>
      <c r="C1015" s="236"/>
      <c r="D1015" s="228" t="s">
        <v>206</v>
      </c>
      <c r="E1015" s="237" t="s">
        <v>19</v>
      </c>
      <c r="F1015" s="238" t="s">
        <v>3452</v>
      </c>
      <c r="G1015" s="236"/>
      <c r="H1015" s="237" t="s">
        <v>19</v>
      </c>
      <c r="I1015" s="239"/>
      <c r="J1015" s="236"/>
      <c r="K1015" s="236"/>
      <c r="L1015" s="240"/>
      <c r="M1015" s="241"/>
      <c r="N1015" s="242"/>
      <c r="O1015" s="242"/>
      <c r="P1015" s="242"/>
      <c r="Q1015" s="242"/>
      <c r="R1015" s="242"/>
      <c r="S1015" s="242"/>
      <c r="T1015" s="243"/>
      <c r="U1015" s="13"/>
      <c r="V1015" s="13"/>
      <c r="W1015" s="13"/>
      <c r="X1015" s="13"/>
      <c r="Y1015" s="13"/>
      <c r="Z1015" s="13"/>
      <c r="AA1015" s="13"/>
      <c r="AB1015" s="13"/>
      <c r="AC1015" s="13"/>
      <c r="AD1015" s="13"/>
      <c r="AE1015" s="13"/>
      <c r="AT1015" s="244" t="s">
        <v>206</v>
      </c>
      <c r="AU1015" s="244" t="s">
        <v>78</v>
      </c>
      <c r="AV1015" s="13" t="s">
        <v>76</v>
      </c>
      <c r="AW1015" s="13" t="s">
        <v>31</v>
      </c>
      <c r="AX1015" s="13" t="s">
        <v>69</v>
      </c>
      <c r="AY1015" s="244" t="s">
        <v>193</v>
      </c>
    </row>
    <row r="1016" s="14" customFormat="1">
      <c r="A1016" s="14"/>
      <c r="B1016" s="245"/>
      <c r="C1016" s="246"/>
      <c r="D1016" s="228" t="s">
        <v>206</v>
      </c>
      <c r="E1016" s="247" t="s">
        <v>19</v>
      </c>
      <c r="F1016" s="248" t="s">
        <v>3471</v>
      </c>
      <c r="G1016" s="246"/>
      <c r="H1016" s="249">
        <v>18.91</v>
      </c>
      <c r="I1016" s="250"/>
      <c r="J1016" s="246"/>
      <c r="K1016" s="246"/>
      <c r="L1016" s="251"/>
      <c r="M1016" s="252"/>
      <c r="N1016" s="253"/>
      <c r="O1016" s="253"/>
      <c r="P1016" s="253"/>
      <c r="Q1016" s="253"/>
      <c r="R1016" s="253"/>
      <c r="S1016" s="253"/>
      <c r="T1016" s="254"/>
      <c r="U1016" s="14"/>
      <c r="V1016" s="14"/>
      <c r="W1016" s="14"/>
      <c r="X1016" s="14"/>
      <c r="Y1016" s="14"/>
      <c r="Z1016" s="14"/>
      <c r="AA1016" s="14"/>
      <c r="AB1016" s="14"/>
      <c r="AC1016" s="14"/>
      <c r="AD1016" s="14"/>
      <c r="AE1016" s="14"/>
      <c r="AT1016" s="255" t="s">
        <v>206</v>
      </c>
      <c r="AU1016" s="255" t="s">
        <v>78</v>
      </c>
      <c r="AV1016" s="14" t="s">
        <v>78</v>
      </c>
      <c r="AW1016" s="14" t="s">
        <v>31</v>
      </c>
      <c r="AX1016" s="14" t="s">
        <v>69</v>
      </c>
      <c r="AY1016" s="255" t="s">
        <v>193</v>
      </c>
    </row>
    <row r="1017" s="13" customFormat="1">
      <c r="A1017" s="13"/>
      <c r="B1017" s="235"/>
      <c r="C1017" s="236"/>
      <c r="D1017" s="228" t="s">
        <v>206</v>
      </c>
      <c r="E1017" s="237" t="s">
        <v>19</v>
      </c>
      <c r="F1017" s="238" t="s">
        <v>3454</v>
      </c>
      <c r="G1017" s="236"/>
      <c r="H1017" s="237" t="s">
        <v>19</v>
      </c>
      <c r="I1017" s="239"/>
      <c r="J1017" s="236"/>
      <c r="K1017" s="236"/>
      <c r="L1017" s="240"/>
      <c r="M1017" s="241"/>
      <c r="N1017" s="242"/>
      <c r="O1017" s="242"/>
      <c r="P1017" s="242"/>
      <c r="Q1017" s="242"/>
      <c r="R1017" s="242"/>
      <c r="S1017" s="242"/>
      <c r="T1017" s="243"/>
      <c r="U1017" s="13"/>
      <c r="V1017" s="13"/>
      <c r="W1017" s="13"/>
      <c r="X1017" s="13"/>
      <c r="Y1017" s="13"/>
      <c r="Z1017" s="13"/>
      <c r="AA1017" s="13"/>
      <c r="AB1017" s="13"/>
      <c r="AC1017" s="13"/>
      <c r="AD1017" s="13"/>
      <c r="AE1017" s="13"/>
      <c r="AT1017" s="244" t="s">
        <v>206</v>
      </c>
      <c r="AU1017" s="244" t="s">
        <v>78</v>
      </c>
      <c r="AV1017" s="13" t="s">
        <v>76</v>
      </c>
      <c r="AW1017" s="13" t="s">
        <v>31</v>
      </c>
      <c r="AX1017" s="13" t="s">
        <v>69</v>
      </c>
      <c r="AY1017" s="244" t="s">
        <v>193</v>
      </c>
    </row>
    <row r="1018" s="14" customFormat="1">
      <c r="A1018" s="14"/>
      <c r="B1018" s="245"/>
      <c r="C1018" s="246"/>
      <c r="D1018" s="228" t="s">
        <v>206</v>
      </c>
      <c r="E1018" s="247" t="s">
        <v>19</v>
      </c>
      <c r="F1018" s="248" t="s">
        <v>3472</v>
      </c>
      <c r="G1018" s="246"/>
      <c r="H1018" s="249">
        <v>129.59999999999999</v>
      </c>
      <c r="I1018" s="250"/>
      <c r="J1018" s="246"/>
      <c r="K1018" s="246"/>
      <c r="L1018" s="251"/>
      <c r="M1018" s="252"/>
      <c r="N1018" s="253"/>
      <c r="O1018" s="253"/>
      <c r="P1018" s="253"/>
      <c r="Q1018" s="253"/>
      <c r="R1018" s="253"/>
      <c r="S1018" s="253"/>
      <c r="T1018" s="254"/>
      <c r="U1018" s="14"/>
      <c r="V1018" s="14"/>
      <c r="W1018" s="14"/>
      <c r="X1018" s="14"/>
      <c r="Y1018" s="14"/>
      <c r="Z1018" s="14"/>
      <c r="AA1018" s="14"/>
      <c r="AB1018" s="14"/>
      <c r="AC1018" s="14"/>
      <c r="AD1018" s="14"/>
      <c r="AE1018" s="14"/>
      <c r="AT1018" s="255" t="s">
        <v>206</v>
      </c>
      <c r="AU1018" s="255" t="s">
        <v>78</v>
      </c>
      <c r="AV1018" s="14" t="s">
        <v>78</v>
      </c>
      <c r="AW1018" s="14" t="s">
        <v>31</v>
      </c>
      <c r="AX1018" s="14" t="s">
        <v>69</v>
      </c>
      <c r="AY1018" s="255" t="s">
        <v>193</v>
      </c>
    </row>
    <row r="1019" s="13" customFormat="1">
      <c r="A1019" s="13"/>
      <c r="B1019" s="235"/>
      <c r="C1019" s="236"/>
      <c r="D1019" s="228" t="s">
        <v>206</v>
      </c>
      <c r="E1019" s="237" t="s">
        <v>19</v>
      </c>
      <c r="F1019" s="238" t="s">
        <v>3456</v>
      </c>
      <c r="G1019" s="236"/>
      <c r="H1019" s="237" t="s">
        <v>19</v>
      </c>
      <c r="I1019" s="239"/>
      <c r="J1019" s="236"/>
      <c r="K1019" s="236"/>
      <c r="L1019" s="240"/>
      <c r="M1019" s="241"/>
      <c r="N1019" s="242"/>
      <c r="O1019" s="242"/>
      <c r="P1019" s="242"/>
      <c r="Q1019" s="242"/>
      <c r="R1019" s="242"/>
      <c r="S1019" s="242"/>
      <c r="T1019" s="243"/>
      <c r="U1019" s="13"/>
      <c r="V1019" s="13"/>
      <c r="W1019" s="13"/>
      <c r="X1019" s="13"/>
      <c r="Y1019" s="13"/>
      <c r="Z1019" s="13"/>
      <c r="AA1019" s="13"/>
      <c r="AB1019" s="13"/>
      <c r="AC1019" s="13"/>
      <c r="AD1019" s="13"/>
      <c r="AE1019" s="13"/>
      <c r="AT1019" s="244" t="s">
        <v>206</v>
      </c>
      <c r="AU1019" s="244" t="s">
        <v>78</v>
      </c>
      <c r="AV1019" s="13" t="s">
        <v>76</v>
      </c>
      <c r="AW1019" s="13" t="s">
        <v>31</v>
      </c>
      <c r="AX1019" s="13" t="s">
        <v>69</v>
      </c>
      <c r="AY1019" s="244" t="s">
        <v>193</v>
      </c>
    </row>
    <row r="1020" s="14" customFormat="1">
      <c r="A1020" s="14"/>
      <c r="B1020" s="245"/>
      <c r="C1020" s="246"/>
      <c r="D1020" s="228" t="s">
        <v>206</v>
      </c>
      <c r="E1020" s="247" t="s">
        <v>19</v>
      </c>
      <c r="F1020" s="248" t="s">
        <v>3473</v>
      </c>
      <c r="G1020" s="246"/>
      <c r="H1020" s="249">
        <v>17.68</v>
      </c>
      <c r="I1020" s="250"/>
      <c r="J1020" s="246"/>
      <c r="K1020" s="246"/>
      <c r="L1020" s="251"/>
      <c r="M1020" s="252"/>
      <c r="N1020" s="253"/>
      <c r="O1020" s="253"/>
      <c r="P1020" s="253"/>
      <c r="Q1020" s="253"/>
      <c r="R1020" s="253"/>
      <c r="S1020" s="253"/>
      <c r="T1020" s="254"/>
      <c r="U1020" s="14"/>
      <c r="V1020" s="14"/>
      <c r="W1020" s="14"/>
      <c r="X1020" s="14"/>
      <c r="Y1020" s="14"/>
      <c r="Z1020" s="14"/>
      <c r="AA1020" s="14"/>
      <c r="AB1020" s="14"/>
      <c r="AC1020" s="14"/>
      <c r="AD1020" s="14"/>
      <c r="AE1020" s="14"/>
      <c r="AT1020" s="255" t="s">
        <v>206</v>
      </c>
      <c r="AU1020" s="255" t="s">
        <v>78</v>
      </c>
      <c r="AV1020" s="14" t="s">
        <v>78</v>
      </c>
      <c r="AW1020" s="14" t="s">
        <v>31</v>
      </c>
      <c r="AX1020" s="14" t="s">
        <v>69</v>
      </c>
      <c r="AY1020" s="255" t="s">
        <v>193</v>
      </c>
    </row>
    <row r="1021" s="14" customFormat="1">
      <c r="A1021" s="14"/>
      <c r="B1021" s="245"/>
      <c r="C1021" s="246"/>
      <c r="D1021" s="228" t="s">
        <v>206</v>
      </c>
      <c r="E1021" s="247" t="s">
        <v>19</v>
      </c>
      <c r="F1021" s="248" t="s">
        <v>3474</v>
      </c>
      <c r="G1021" s="246"/>
      <c r="H1021" s="249">
        <v>14.32</v>
      </c>
      <c r="I1021" s="250"/>
      <c r="J1021" s="246"/>
      <c r="K1021" s="246"/>
      <c r="L1021" s="251"/>
      <c r="M1021" s="252"/>
      <c r="N1021" s="253"/>
      <c r="O1021" s="253"/>
      <c r="P1021" s="253"/>
      <c r="Q1021" s="253"/>
      <c r="R1021" s="253"/>
      <c r="S1021" s="253"/>
      <c r="T1021" s="254"/>
      <c r="U1021" s="14"/>
      <c r="V1021" s="14"/>
      <c r="W1021" s="14"/>
      <c r="X1021" s="14"/>
      <c r="Y1021" s="14"/>
      <c r="Z1021" s="14"/>
      <c r="AA1021" s="14"/>
      <c r="AB1021" s="14"/>
      <c r="AC1021" s="14"/>
      <c r="AD1021" s="14"/>
      <c r="AE1021" s="14"/>
      <c r="AT1021" s="255" t="s">
        <v>206</v>
      </c>
      <c r="AU1021" s="255" t="s">
        <v>78</v>
      </c>
      <c r="AV1021" s="14" t="s">
        <v>78</v>
      </c>
      <c r="AW1021" s="14" t="s">
        <v>31</v>
      </c>
      <c r="AX1021" s="14" t="s">
        <v>69</v>
      </c>
      <c r="AY1021" s="255" t="s">
        <v>193</v>
      </c>
    </row>
    <row r="1022" s="13" customFormat="1">
      <c r="A1022" s="13"/>
      <c r="B1022" s="235"/>
      <c r="C1022" s="236"/>
      <c r="D1022" s="228" t="s">
        <v>206</v>
      </c>
      <c r="E1022" s="237" t="s">
        <v>19</v>
      </c>
      <c r="F1022" s="238" t="s">
        <v>3458</v>
      </c>
      <c r="G1022" s="236"/>
      <c r="H1022" s="237" t="s">
        <v>19</v>
      </c>
      <c r="I1022" s="239"/>
      <c r="J1022" s="236"/>
      <c r="K1022" s="236"/>
      <c r="L1022" s="240"/>
      <c r="M1022" s="241"/>
      <c r="N1022" s="242"/>
      <c r="O1022" s="242"/>
      <c r="P1022" s="242"/>
      <c r="Q1022" s="242"/>
      <c r="R1022" s="242"/>
      <c r="S1022" s="242"/>
      <c r="T1022" s="243"/>
      <c r="U1022" s="13"/>
      <c r="V1022" s="13"/>
      <c r="W1022" s="13"/>
      <c r="X1022" s="13"/>
      <c r="Y1022" s="13"/>
      <c r="Z1022" s="13"/>
      <c r="AA1022" s="13"/>
      <c r="AB1022" s="13"/>
      <c r="AC1022" s="13"/>
      <c r="AD1022" s="13"/>
      <c r="AE1022" s="13"/>
      <c r="AT1022" s="244" t="s">
        <v>206</v>
      </c>
      <c r="AU1022" s="244" t="s">
        <v>78</v>
      </c>
      <c r="AV1022" s="13" t="s">
        <v>76</v>
      </c>
      <c r="AW1022" s="13" t="s">
        <v>31</v>
      </c>
      <c r="AX1022" s="13" t="s">
        <v>69</v>
      </c>
      <c r="AY1022" s="244" t="s">
        <v>193</v>
      </c>
    </row>
    <row r="1023" s="14" customFormat="1">
      <c r="A1023" s="14"/>
      <c r="B1023" s="245"/>
      <c r="C1023" s="246"/>
      <c r="D1023" s="228" t="s">
        <v>206</v>
      </c>
      <c r="E1023" s="247" t="s">
        <v>19</v>
      </c>
      <c r="F1023" s="248" t="s">
        <v>3475</v>
      </c>
      <c r="G1023" s="246"/>
      <c r="H1023" s="249">
        <v>30.710000000000001</v>
      </c>
      <c r="I1023" s="250"/>
      <c r="J1023" s="246"/>
      <c r="K1023" s="246"/>
      <c r="L1023" s="251"/>
      <c r="M1023" s="252"/>
      <c r="N1023" s="253"/>
      <c r="O1023" s="253"/>
      <c r="P1023" s="253"/>
      <c r="Q1023" s="253"/>
      <c r="R1023" s="253"/>
      <c r="S1023" s="253"/>
      <c r="T1023" s="254"/>
      <c r="U1023" s="14"/>
      <c r="V1023" s="14"/>
      <c r="W1023" s="14"/>
      <c r="X1023" s="14"/>
      <c r="Y1023" s="14"/>
      <c r="Z1023" s="14"/>
      <c r="AA1023" s="14"/>
      <c r="AB1023" s="14"/>
      <c r="AC1023" s="14"/>
      <c r="AD1023" s="14"/>
      <c r="AE1023" s="14"/>
      <c r="AT1023" s="255" t="s">
        <v>206</v>
      </c>
      <c r="AU1023" s="255" t="s">
        <v>78</v>
      </c>
      <c r="AV1023" s="14" t="s">
        <v>78</v>
      </c>
      <c r="AW1023" s="14" t="s">
        <v>31</v>
      </c>
      <c r="AX1023" s="14" t="s">
        <v>69</v>
      </c>
      <c r="AY1023" s="255" t="s">
        <v>193</v>
      </c>
    </row>
    <row r="1024" s="15" customFormat="1">
      <c r="A1024" s="15"/>
      <c r="B1024" s="256"/>
      <c r="C1024" s="257"/>
      <c r="D1024" s="228" t="s">
        <v>206</v>
      </c>
      <c r="E1024" s="258" t="s">
        <v>19</v>
      </c>
      <c r="F1024" s="259" t="s">
        <v>218</v>
      </c>
      <c r="G1024" s="257"/>
      <c r="H1024" s="260">
        <v>290.06</v>
      </c>
      <c r="I1024" s="261"/>
      <c r="J1024" s="257"/>
      <c r="K1024" s="257"/>
      <c r="L1024" s="262"/>
      <c r="M1024" s="263"/>
      <c r="N1024" s="264"/>
      <c r="O1024" s="264"/>
      <c r="P1024" s="264"/>
      <c r="Q1024" s="264"/>
      <c r="R1024" s="264"/>
      <c r="S1024" s="264"/>
      <c r="T1024" s="265"/>
      <c r="U1024" s="15"/>
      <c r="V1024" s="15"/>
      <c r="W1024" s="15"/>
      <c r="X1024" s="15"/>
      <c r="Y1024" s="15"/>
      <c r="Z1024" s="15"/>
      <c r="AA1024" s="15"/>
      <c r="AB1024" s="15"/>
      <c r="AC1024" s="15"/>
      <c r="AD1024" s="15"/>
      <c r="AE1024" s="15"/>
      <c r="AT1024" s="266" t="s">
        <v>206</v>
      </c>
      <c r="AU1024" s="266" t="s">
        <v>78</v>
      </c>
      <c r="AV1024" s="15" t="s">
        <v>200</v>
      </c>
      <c r="AW1024" s="15" t="s">
        <v>31</v>
      </c>
      <c r="AX1024" s="15" t="s">
        <v>76</v>
      </c>
      <c r="AY1024" s="266" t="s">
        <v>193</v>
      </c>
    </row>
    <row r="1025" s="2" customFormat="1" ht="16.5" customHeight="1">
      <c r="A1025" s="41"/>
      <c r="B1025" s="42"/>
      <c r="C1025" s="215" t="s">
        <v>880</v>
      </c>
      <c r="D1025" s="215" t="s">
        <v>195</v>
      </c>
      <c r="E1025" s="216" t="s">
        <v>3476</v>
      </c>
      <c r="F1025" s="217" t="s">
        <v>3477</v>
      </c>
      <c r="G1025" s="218" t="s">
        <v>258</v>
      </c>
      <c r="H1025" s="219">
        <v>290.06</v>
      </c>
      <c r="I1025" s="220"/>
      <c r="J1025" s="221">
        <f>ROUND(I1025*H1025,2)</f>
        <v>0</v>
      </c>
      <c r="K1025" s="217" t="s">
        <v>199</v>
      </c>
      <c r="L1025" s="47"/>
      <c r="M1025" s="222" t="s">
        <v>19</v>
      </c>
      <c r="N1025" s="223" t="s">
        <v>40</v>
      </c>
      <c r="O1025" s="87"/>
      <c r="P1025" s="224">
        <f>O1025*H1025</f>
        <v>0</v>
      </c>
      <c r="Q1025" s="224">
        <v>0</v>
      </c>
      <c r="R1025" s="224">
        <f>Q1025*H1025</f>
        <v>0</v>
      </c>
      <c r="S1025" s="224">
        <v>0</v>
      </c>
      <c r="T1025" s="225">
        <f>S1025*H1025</f>
        <v>0</v>
      </c>
      <c r="U1025" s="41"/>
      <c r="V1025" s="41"/>
      <c r="W1025" s="41"/>
      <c r="X1025" s="41"/>
      <c r="Y1025" s="41"/>
      <c r="Z1025" s="41"/>
      <c r="AA1025" s="41"/>
      <c r="AB1025" s="41"/>
      <c r="AC1025" s="41"/>
      <c r="AD1025" s="41"/>
      <c r="AE1025" s="41"/>
      <c r="AR1025" s="226" t="s">
        <v>200</v>
      </c>
      <c r="AT1025" s="226" t="s">
        <v>195</v>
      </c>
      <c r="AU1025" s="226" t="s">
        <v>78</v>
      </c>
      <c r="AY1025" s="20" t="s">
        <v>193</v>
      </c>
      <c r="BE1025" s="227">
        <f>IF(N1025="základní",J1025,0)</f>
        <v>0</v>
      </c>
      <c r="BF1025" s="227">
        <f>IF(N1025="snížená",J1025,0)</f>
        <v>0</v>
      </c>
      <c r="BG1025" s="227">
        <f>IF(N1025="zákl. přenesená",J1025,0)</f>
        <v>0</v>
      </c>
      <c r="BH1025" s="227">
        <f>IF(N1025="sníž. přenesená",J1025,0)</f>
        <v>0</v>
      </c>
      <c r="BI1025" s="227">
        <f>IF(N1025="nulová",J1025,0)</f>
        <v>0</v>
      </c>
      <c r="BJ1025" s="20" t="s">
        <v>76</v>
      </c>
      <c r="BK1025" s="227">
        <f>ROUND(I1025*H1025,2)</f>
        <v>0</v>
      </c>
      <c r="BL1025" s="20" t="s">
        <v>200</v>
      </c>
      <c r="BM1025" s="226" t="s">
        <v>3478</v>
      </c>
    </row>
    <row r="1026" s="2" customFormat="1">
      <c r="A1026" s="41"/>
      <c r="B1026" s="42"/>
      <c r="C1026" s="43"/>
      <c r="D1026" s="228" t="s">
        <v>202</v>
      </c>
      <c r="E1026" s="43"/>
      <c r="F1026" s="229" t="s">
        <v>3479</v>
      </c>
      <c r="G1026" s="43"/>
      <c r="H1026" s="43"/>
      <c r="I1026" s="230"/>
      <c r="J1026" s="43"/>
      <c r="K1026" s="43"/>
      <c r="L1026" s="47"/>
      <c r="M1026" s="231"/>
      <c r="N1026" s="232"/>
      <c r="O1026" s="87"/>
      <c r="P1026" s="87"/>
      <c r="Q1026" s="87"/>
      <c r="R1026" s="87"/>
      <c r="S1026" s="87"/>
      <c r="T1026" s="88"/>
      <c r="U1026" s="41"/>
      <c r="V1026" s="41"/>
      <c r="W1026" s="41"/>
      <c r="X1026" s="41"/>
      <c r="Y1026" s="41"/>
      <c r="Z1026" s="41"/>
      <c r="AA1026" s="41"/>
      <c r="AB1026" s="41"/>
      <c r="AC1026" s="41"/>
      <c r="AD1026" s="41"/>
      <c r="AE1026" s="41"/>
      <c r="AT1026" s="20" t="s">
        <v>202</v>
      </c>
      <c r="AU1026" s="20" t="s">
        <v>78</v>
      </c>
    </row>
    <row r="1027" s="2" customFormat="1">
      <c r="A1027" s="41"/>
      <c r="B1027" s="42"/>
      <c r="C1027" s="43"/>
      <c r="D1027" s="233" t="s">
        <v>204</v>
      </c>
      <c r="E1027" s="43"/>
      <c r="F1027" s="234" t="s">
        <v>3480</v>
      </c>
      <c r="G1027" s="43"/>
      <c r="H1027" s="43"/>
      <c r="I1027" s="230"/>
      <c r="J1027" s="43"/>
      <c r="K1027" s="43"/>
      <c r="L1027" s="47"/>
      <c r="M1027" s="231"/>
      <c r="N1027" s="232"/>
      <c r="O1027" s="87"/>
      <c r="P1027" s="87"/>
      <c r="Q1027" s="87"/>
      <c r="R1027" s="87"/>
      <c r="S1027" s="87"/>
      <c r="T1027" s="88"/>
      <c r="U1027" s="41"/>
      <c r="V1027" s="41"/>
      <c r="W1027" s="41"/>
      <c r="X1027" s="41"/>
      <c r="Y1027" s="41"/>
      <c r="Z1027" s="41"/>
      <c r="AA1027" s="41"/>
      <c r="AB1027" s="41"/>
      <c r="AC1027" s="41"/>
      <c r="AD1027" s="41"/>
      <c r="AE1027" s="41"/>
      <c r="AT1027" s="20" t="s">
        <v>204</v>
      </c>
      <c r="AU1027" s="20" t="s">
        <v>78</v>
      </c>
    </row>
    <row r="1028" s="2" customFormat="1" ht="16.5" customHeight="1">
      <c r="A1028" s="41"/>
      <c r="B1028" s="42"/>
      <c r="C1028" s="215" t="s">
        <v>888</v>
      </c>
      <c r="D1028" s="215" t="s">
        <v>195</v>
      </c>
      <c r="E1028" s="216" t="s">
        <v>3481</v>
      </c>
      <c r="F1028" s="217" t="s">
        <v>3482</v>
      </c>
      <c r="G1028" s="218" t="s">
        <v>258</v>
      </c>
      <c r="H1028" s="219">
        <v>831.10000000000002</v>
      </c>
      <c r="I1028" s="220"/>
      <c r="J1028" s="221">
        <f>ROUND(I1028*H1028,2)</f>
        <v>0</v>
      </c>
      <c r="K1028" s="217" t="s">
        <v>199</v>
      </c>
      <c r="L1028" s="47"/>
      <c r="M1028" s="222" t="s">
        <v>19</v>
      </c>
      <c r="N1028" s="223" t="s">
        <v>40</v>
      </c>
      <c r="O1028" s="87"/>
      <c r="P1028" s="224">
        <f>O1028*H1028</f>
        <v>0</v>
      </c>
      <c r="Q1028" s="224">
        <v>0.0046537200000000001</v>
      </c>
      <c r="R1028" s="224">
        <f>Q1028*H1028</f>
        <v>3.8677066920000001</v>
      </c>
      <c r="S1028" s="224">
        <v>0</v>
      </c>
      <c r="T1028" s="225">
        <f>S1028*H1028</f>
        <v>0</v>
      </c>
      <c r="U1028" s="41"/>
      <c r="V1028" s="41"/>
      <c r="W1028" s="41"/>
      <c r="X1028" s="41"/>
      <c r="Y1028" s="41"/>
      <c r="Z1028" s="41"/>
      <c r="AA1028" s="41"/>
      <c r="AB1028" s="41"/>
      <c r="AC1028" s="41"/>
      <c r="AD1028" s="41"/>
      <c r="AE1028" s="41"/>
      <c r="AR1028" s="226" t="s">
        <v>200</v>
      </c>
      <c r="AT1028" s="226" t="s">
        <v>195</v>
      </c>
      <c r="AU1028" s="226" t="s">
        <v>78</v>
      </c>
      <c r="AY1028" s="20" t="s">
        <v>193</v>
      </c>
      <c r="BE1028" s="227">
        <f>IF(N1028="základní",J1028,0)</f>
        <v>0</v>
      </c>
      <c r="BF1028" s="227">
        <f>IF(N1028="snížená",J1028,0)</f>
        <v>0</v>
      </c>
      <c r="BG1028" s="227">
        <f>IF(N1028="zákl. přenesená",J1028,0)</f>
        <v>0</v>
      </c>
      <c r="BH1028" s="227">
        <f>IF(N1028="sníž. přenesená",J1028,0)</f>
        <v>0</v>
      </c>
      <c r="BI1028" s="227">
        <f>IF(N1028="nulová",J1028,0)</f>
        <v>0</v>
      </c>
      <c r="BJ1028" s="20" t="s">
        <v>76</v>
      </c>
      <c r="BK1028" s="227">
        <f>ROUND(I1028*H1028,2)</f>
        <v>0</v>
      </c>
      <c r="BL1028" s="20" t="s">
        <v>200</v>
      </c>
      <c r="BM1028" s="226" t="s">
        <v>3483</v>
      </c>
    </row>
    <row r="1029" s="2" customFormat="1">
      <c r="A1029" s="41"/>
      <c r="B1029" s="42"/>
      <c r="C1029" s="43"/>
      <c r="D1029" s="228" t="s">
        <v>202</v>
      </c>
      <c r="E1029" s="43"/>
      <c r="F1029" s="229" t="s">
        <v>3484</v>
      </c>
      <c r="G1029" s="43"/>
      <c r="H1029" s="43"/>
      <c r="I1029" s="230"/>
      <c r="J1029" s="43"/>
      <c r="K1029" s="43"/>
      <c r="L1029" s="47"/>
      <c r="M1029" s="231"/>
      <c r="N1029" s="232"/>
      <c r="O1029" s="87"/>
      <c r="P1029" s="87"/>
      <c r="Q1029" s="87"/>
      <c r="R1029" s="87"/>
      <c r="S1029" s="87"/>
      <c r="T1029" s="88"/>
      <c r="U1029" s="41"/>
      <c r="V1029" s="41"/>
      <c r="W1029" s="41"/>
      <c r="X1029" s="41"/>
      <c r="Y1029" s="41"/>
      <c r="Z1029" s="41"/>
      <c r="AA1029" s="41"/>
      <c r="AB1029" s="41"/>
      <c r="AC1029" s="41"/>
      <c r="AD1029" s="41"/>
      <c r="AE1029" s="41"/>
      <c r="AT1029" s="20" t="s">
        <v>202</v>
      </c>
      <c r="AU1029" s="20" t="s">
        <v>78</v>
      </c>
    </row>
    <row r="1030" s="2" customFormat="1">
      <c r="A1030" s="41"/>
      <c r="B1030" s="42"/>
      <c r="C1030" s="43"/>
      <c r="D1030" s="233" t="s">
        <v>204</v>
      </c>
      <c r="E1030" s="43"/>
      <c r="F1030" s="234" t="s">
        <v>3485</v>
      </c>
      <c r="G1030" s="43"/>
      <c r="H1030" s="43"/>
      <c r="I1030" s="230"/>
      <c r="J1030" s="43"/>
      <c r="K1030" s="43"/>
      <c r="L1030" s="47"/>
      <c r="M1030" s="231"/>
      <c r="N1030" s="232"/>
      <c r="O1030" s="87"/>
      <c r="P1030" s="87"/>
      <c r="Q1030" s="87"/>
      <c r="R1030" s="87"/>
      <c r="S1030" s="87"/>
      <c r="T1030" s="88"/>
      <c r="U1030" s="41"/>
      <c r="V1030" s="41"/>
      <c r="W1030" s="41"/>
      <c r="X1030" s="41"/>
      <c r="Y1030" s="41"/>
      <c r="Z1030" s="41"/>
      <c r="AA1030" s="41"/>
      <c r="AB1030" s="41"/>
      <c r="AC1030" s="41"/>
      <c r="AD1030" s="41"/>
      <c r="AE1030" s="41"/>
      <c r="AT1030" s="20" t="s">
        <v>204</v>
      </c>
      <c r="AU1030" s="20" t="s">
        <v>78</v>
      </c>
    </row>
    <row r="1031" s="13" customFormat="1">
      <c r="A1031" s="13"/>
      <c r="B1031" s="235"/>
      <c r="C1031" s="236"/>
      <c r="D1031" s="228" t="s">
        <v>206</v>
      </c>
      <c r="E1031" s="237" t="s">
        <v>19</v>
      </c>
      <c r="F1031" s="238" t="s">
        <v>279</v>
      </c>
      <c r="G1031" s="236"/>
      <c r="H1031" s="237" t="s">
        <v>19</v>
      </c>
      <c r="I1031" s="239"/>
      <c r="J1031" s="236"/>
      <c r="K1031" s="236"/>
      <c r="L1031" s="240"/>
      <c r="M1031" s="241"/>
      <c r="N1031" s="242"/>
      <c r="O1031" s="242"/>
      <c r="P1031" s="242"/>
      <c r="Q1031" s="242"/>
      <c r="R1031" s="242"/>
      <c r="S1031" s="242"/>
      <c r="T1031" s="243"/>
      <c r="U1031" s="13"/>
      <c r="V1031" s="13"/>
      <c r="W1031" s="13"/>
      <c r="X1031" s="13"/>
      <c r="Y1031" s="13"/>
      <c r="Z1031" s="13"/>
      <c r="AA1031" s="13"/>
      <c r="AB1031" s="13"/>
      <c r="AC1031" s="13"/>
      <c r="AD1031" s="13"/>
      <c r="AE1031" s="13"/>
      <c r="AT1031" s="244" t="s">
        <v>206</v>
      </c>
      <c r="AU1031" s="244" t="s">
        <v>78</v>
      </c>
      <c r="AV1031" s="13" t="s">
        <v>76</v>
      </c>
      <c r="AW1031" s="13" t="s">
        <v>31</v>
      </c>
      <c r="AX1031" s="13" t="s">
        <v>69</v>
      </c>
      <c r="AY1031" s="244" t="s">
        <v>193</v>
      </c>
    </row>
    <row r="1032" s="13" customFormat="1">
      <c r="A1032" s="13"/>
      <c r="B1032" s="235"/>
      <c r="C1032" s="236"/>
      <c r="D1032" s="228" t="s">
        <v>206</v>
      </c>
      <c r="E1032" s="237" t="s">
        <v>19</v>
      </c>
      <c r="F1032" s="238" t="s">
        <v>3445</v>
      </c>
      <c r="G1032" s="236"/>
      <c r="H1032" s="237" t="s">
        <v>19</v>
      </c>
      <c r="I1032" s="239"/>
      <c r="J1032" s="236"/>
      <c r="K1032" s="236"/>
      <c r="L1032" s="240"/>
      <c r="M1032" s="241"/>
      <c r="N1032" s="242"/>
      <c r="O1032" s="242"/>
      <c r="P1032" s="242"/>
      <c r="Q1032" s="242"/>
      <c r="R1032" s="242"/>
      <c r="S1032" s="242"/>
      <c r="T1032" s="243"/>
      <c r="U1032" s="13"/>
      <c r="V1032" s="13"/>
      <c r="W1032" s="13"/>
      <c r="X1032" s="13"/>
      <c r="Y1032" s="13"/>
      <c r="Z1032" s="13"/>
      <c r="AA1032" s="13"/>
      <c r="AB1032" s="13"/>
      <c r="AC1032" s="13"/>
      <c r="AD1032" s="13"/>
      <c r="AE1032" s="13"/>
      <c r="AT1032" s="244" t="s">
        <v>206</v>
      </c>
      <c r="AU1032" s="244" t="s">
        <v>78</v>
      </c>
      <c r="AV1032" s="13" t="s">
        <v>76</v>
      </c>
      <c r="AW1032" s="13" t="s">
        <v>31</v>
      </c>
      <c r="AX1032" s="13" t="s">
        <v>69</v>
      </c>
      <c r="AY1032" s="244" t="s">
        <v>193</v>
      </c>
    </row>
    <row r="1033" s="14" customFormat="1">
      <c r="A1033" s="14"/>
      <c r="B1033" s="245"/>
      <c r="C1033" s="246"/>
      <c r="D1033" s="228" t="s">
        <v>206</v>
      </c>
      <c r="E1033" s="247" t="s">
        <v>19</v>
      </c>
      <c r="F1033" s="248" t="s">
        <v>3486</v>
      </c>
      <c r="G1033" s="246"/>
      <c r="H1033" s="249">
        <v>755.63999999999999</v>
      </c>
      <c r="I1033" s="250"/>
      <c r="J1033" s="246"/>
      <c r="K1033" s="246"/>
      <c r="L1033" s="251"/>
      <c r="M1033" s="252"/>
      <c r="N1033" s="253"/>
      <c r="O1033" s="253"/>
      <c r="P1033" s="253"/>
      <c r="Q1033" s="253"/>
      <c r="R1033" s="253"/>
      <c r="S1033" s="253"/>
      <c r="T1033" s="254"/>
      <c r="U1033" s="14"/>
      <c r="V1033" s="14"/>
      <c r="W1033" s="14"/>
      <c r="X1033" s="14"/>
      <c r="Y1033" s="14"/>
      <c r="Z1033" s="14"/>
      <c r="AA1033" s="14"/>
      <c r="AB1033" s="14"/>
      <c r="AC1033" s="14"/>
      <c r="AD1033" s="14"/>
      <c r="AE1033" s="14"/>
      <c r="AT1033" s="255" t="s">
        <v>206</v>
      </c>
      <c r="AU1033" s="255" t="s">
        <v>78</v>
      </c>
      <c r="AV1033" s="14" t="s">
        <v>78</v>
      </c>
      <c r="AW1033" s="14" t="s">
        <v>31</v>
      </c>
      <c r="AX1033" s="14" t="s">
        <v>69</v>
      </c>
      <c r="AY1033" s="255" t="s">
        <v>193</v>
      </c>
    </row>
    <row r="1034" s="13" customFormat="1">
      <c r="A1034" s="13"/>
      <c r="B1034" s="235"/>
      <c r="C1034" s="236"/>
      <c r="D1034" s="228" t="s">
        <v>206</v>
      </c>
      <c r="E1034" s="237" t="s">
        <v>19</v>
      </c>
      <c r="F1034" s="238" t="s">
        <v>3458</v>
      </c>
      <c r="G1034" s="236"/>
      <c r="H1034" s="237" t="s">
        <v>19</v>
      </c>
      <c r="I1034" s="239"/>
      <c r="J1034" s="236"/>
      <c r="K1034" s="236"/>
      <c r="L1034" s="240"/>
      <c r="M1034" s="241"/>
      <c r="N1034" s="242"/>
      <c r="O1034" s="242"/>
      <c r="P1034" s="242"/>
      <c r="Q1034" s="242"/>
      <c r="R1034" s="242"/>
      <c r="S1034" s="242"/>
      <c r="T1034" s="243"/>
      <c r="U1034" s="13"/>
      <c r="V1034" s="13"/>
      <c r="W1034" s="13"/>
      <c r="X1034" s="13"/>
      <c r="Y1034" s="13"/>
      <c r="Z1034" s="13"/>
      <c r="AA1034" s="13"/>
      <c r="AB1034" s="13"/>
      <c r="AC1034" s="13"/>
      <c r="AD1034" s="13"/>
      <c r="AE1034" s="13"/>
      <c r="AT1034" s="244" t="s">
        <v>206</v>
      </c>
      <c r="AU1034" s="244" t="s">
        <v>78</v>
      </c>
      <c r="AV1034" s="13" t="s">
        <v>76</v>
      </c>
      <c r="AW1034" s="13" t="s">
        <v>31</v>
      </c>
      <c r="AX1034" s="13" t="s">
        <v>69</v>
      </c>
      <c r="AY1034" s="244" t="s">
        <v>193</v>
      </c>
    </row>
    <row r="1035" s="14" customFormat="1">
      <c r="A1035" s="14"/>
      <c r="B1035" s="245"/>
      <c r="C1035" s="246"/>
      <c r="D1035" s="228" t="s">
        <v>206</v>
      </c>
      <c r="E1035" s="247" t="s">
        <v>19</v>
      </c>
      <c r="F1035" s="248" t="s">
        <v>3487</v>
      </c>
      <c r="G1035" s="246"/>
      <c r="H1035" s="249">
        <v>22</v>
      </c>
      <c r="I1035" s="250"/>
      <c r="J1035" s="246"/>
      <c r="K1035" s="246"/>
      <c r="L1035" s="251"/>
      <c r="M1035" s="252"/>
      <c r="N1035" s="253"/>
      <c r="O1035" s="253"/>
      <c r="P1035" s="253"/>
      <c r="Q1035" s="253"/>
      <c r="R1035" s="253"/>
      <c r="S1035" s="253"/>
      <c r="T1035" s="254"/>
      <c r="U1035" s="14"/>
      <c r="V1035" s="14"/>
      <c r="W1035" s="14"/>
      <c r="X1035" s="14"/>
      <c r="Y1035" s="14"/>
      <c r="Z1035" s="14"/>
      <c r="AA1035" s="14"/>
      <c r="AB1035" s="14"/>
      <c r="AC1035" s="14"/>
      <c r="AD1035" s="14"/>
      <c r="AE1035" s="14"/>
      <c r="AT1035" s="255" t="s">
        <v>206</v>
      </c>
      <c r="AU1035" s="255" t="s">
        <v>78</v>
      </c>
      <c r="AV1035" s="14" t="s">
        <v>78</v>
      </c>
      <c r="AW1035" s="14" t="s">
        <v>31</v>
      </c>
      <c r="AX1035" s="14" t="s">
        <v>69</v>
      </c>
      <c r="AY1035" s="255" t="s">
        <v>193</v>
      </c>
    </row>
    <row r="1036" s="14" customFormat="1">
      <c r="A1036" s="14"/>
      <c r="B1036" s="245"/>
      <c r="C1036" s="246"/>
      <c r="D1036" s="228" t="s">
        <v>206</v>
      </c>
      <c r="E1036" s="247" t="s">
        <v>19</v>
      </c>
      <c r="F1036" s="248" t="s">
        <v>3488</v>
      </c>
      <c r="G1036" s="246"/>
      <c r="H1036" s="249">
        <v>53.460000000000001</v>
      </c>
      <c r="I1036" s="250"/>
      <c r="J1036" s="246"/>
      <c r="K1036" s="246"/>
      <c r="L1036" s="251"/>
      <c r="M1036" s="252"/>
      <c r="N1036" s="253"/>
      <c r="O1036" s="253"/>
      <c r="P1036" s="253"/>
      <c r="Q1036" s="253"/>
      <c r="R1036" s="253"/>
      <c r="S1036" s="253"/>
      <c r="T1036" s="254"/>
      <c r="U1036" s="14"/>
      <c r="V1036" s="14"/>
      <c r="W1036" s="14"/>
      <c r="X1036" s="14"/>
      <c r="Y1036" s="14"/>
      <c r="Z1036" s="14"/>
      <c r="AA1036" s="14"/>
      <c r="AB1036" s="14"/>
      <c r="AC1036" s="14"/>
      <c r="AD1036" s="14"/>
      <c r="AE1036" s="14"/>
      <c r="AT1036" s="255" t="s">
        <v>206</v>
      </c>
      <c r="AU1036" s="255" t="s">
        <v>78</v>
      </c>
      <c r="AV1036" s="14" t="s">
        <v>78</v>
      </c>
      <c r="AW1036" s="14" t="s">
        <v>31</v>
      </c>
      <c r="AX1036" s="14" t="s">
        <v>69</v>
      </c>
      <c r="AY1036" s="255" t="s">
        <v>193</v>
      </c>
    </row>
    <row r="1037" s="15" customFormat="1">
      <c r="A1037" s="15"/>
      <c r="B1037" s="256"/>
      <c r="C1037" s="257"/>
      <c r="D1037" s="228" t="s">
        <v>206</v>
      </c>
      <c r="E1037" s="258" t="s">
        <v>19</v>
      </c>
      <c r="F1037" s="259" t="s">
        <v>218</v>
      </c>
      <c r="G1037" s="257"/>
      <c r="H1037" s="260">
        <v>831.10000000000002</v>
      </c>
      <c r="I1037" s="261"/>
      <c r="J1037" s="257"/>
      <c r="K1037" s="257"/>
      <c r="L1037" s="262"/>
      <c r="M1037" s="263"/>
      <c r="N1037" s="264"/>
      <c r="O1037" s="264"/>
      <c r="P1037" s="264"/>
      <c r="Q1037" s="264"/>
      <c r="R1037" s="264"/>
      <c r="S1037" s="264"/>
      <c r="T1037" s="265"/>
      <c r="U1037" s="15"/>
      <c r="V1037" s="15"/>
      <c r="W1037" s="15"/>
      <c r="X1037" s="15"/>
      <c r="Y1037" s="15"/>
      <c r="Z1037" s="15"/>
      <c r="AA1037" s="15"/>
      <c r="AB1037" s="15"/>
      <c r="AC1037" s="15"/>
      <c r="AD1037" s="15"/>
      <c r="AE1037" s="15"/>
      <c r="AT1037" s="266" t="s">
        <v>206</v>
      </c>
      <c r="AU1037" s="266" t="s">
        <v>78</v>
      </c>
      <c r="AV1037" s="15" t="s">
        <v>200</v>
      </c>
      <c r="AW1037" s="15" t="s">
        <v>31</v>
      </c>
      <c r="AX1037" s="15" t="s">
        <v>76</v>
      </c>
      <c r="AY1037" s="266" t="s">
        <v>193</v>
      </c>
    </row>
    <row r="1038" s="2" customFormat="1" ht="16.5" customHeight="1">
      <c r="A1038" s="41"/>
      <c r="B1038" s="42"/>
      <c r="C1038" s="215" t="s">
        <v>894</v>
      </c>
      <c r="D1038" s="215" t="s">
        <v>195</v>
      </c>
      <c r="E1038" s="216" t="s">
        <v>3489</v>
      </c>
      <c r="F1038" s="217" t="s">
        <v>3490</v>
      </c>
      <c r="G1038" s="218" t="s">
        <v>258</v>
      </c>
      <c r="H1038" s="219">
        <v>831.10000000000002</v>
      </c>
      <c r="I1038" s="220"/>
      <c r="J1038" s="221">
        <f>ROUND(I1038*H1038,2)</f>
        <v>0</v>
      </c>
      <c r="K1038" s="217" t="s">
        <v>199</v>
      </c>
      <c r="L1038" s="47"/>
      <c r="M1038" s="222" t="s">
        <v>19</v>
      </c>
      <c r="N1038" s="223" t="s">
        <v>40</v>
      </c>
      <c r="O1038" s="87"/>
      <c r="P1038" s="224">
        <f>O1038*H1038</f>
        <v>0</v>
      </c>
      <c r="Q1038" s="224">
        <v>0</v>
      </c>
      <c r="R1038" s="224">
        <f>Q1038*H1038</f>
        <v>0</v>
      </c>
      <c r="S1038" s="224">
        <v>0</v>
      </c>
      <c r="T1038" s="225">
        <f>S1038*H1038</f>
        <v>0</v>
      </c>
      <c r="U1038" s="41"/>
      <c r="V1038" s="41"/>
      <c r="W1038" s="41"/>
      <c r="X1038" s="41"/>
      <c r="Y1038" s="41"/>
      <c r="Z1038" s="41"/>
      <c r="AA1038" s="41"/>
      <c r="AB1038" s="41"/>
      <c r="AC1038" s="41"/>
      <c r="AD1038" s="41"/>
      <c r="AE1038" s="41"/>
      <c r="AR1038" s="226" t="s">
        <v>200</v>
      </c>
      <c r="AT1038" s="226" t="s">
        <v>195</v>
      </c>
      <c r="AU1038" s="226" t="s">
        <v>78</v>
      </c>
      <c r="AY1038" s="20" t="s">
        <v>193</v>
      </c>
      <c r="BE1038" s="227">
        <f>IF(N1038="základní",J1038,0)</f>
        <v>0</v>
      </c>
      <c r="BF1038" s="227">
        <f>IF(N1038="snížená",J1038,0)</f>
        <v>0</v>
      </c>
      <c r="BG1038" s="227">
        <f>IF(N1038="zákl. přenesená",J1038,0)</f>
        <v>0</v>
      </c>
      <c r="BH1038" s="227">
        <f>IF(N1038="sníž. přenesená",J1038,0)</f>
        <v>0</v>
      </c>
      <c r="BI1038" s="227">
        <f>IF(N1038="nulová",J1038,0)</f>
        <v>0</v>
      </c>
      <c r="BJ1038" s="20" t="s">
        <v>76</v>
      </c>
      <c r="BK1038" s="227">
        <f>ROUND(I1038*H1038,2)</f>
        <v>0</v>
      </c>
      <c r="BL1038" s="20" t="s">
        <v>200</v>
      </c>
      <c r="BM1038" s="226" t="s">
        <v>3491</v>
      </c>
    </row>
    <row r="1039" s="2" customFormat="1">
      <c r="A1039" s="41"/>
      <c r="B1039" s="42"/>
      <c r="C1039" s="43"/>
      <c r="D1039" s="228" t="s">
        <v>202</v>
      </c>
      <c r="E1039" s="43"/>
      <c r="F1039" s="229" t="s">
        <v>3492</v>
      </c>
      <c r="G1039" s="43"/>
      <c r="H1039" s="43"/>
      <c r="I1039" s="230"/>
      <c r="J1039" s="43"/>
      <c r="K1039" s="43"/>
      <c r="L1039" s="47"/>
      <c r="M1039" s="231"/>
      <c r="N1039" s="232"/>
      <c r="O1039" s="87"/>
      <c r="P1039" s="87"/>
      <c r="Q1039" s="87"/>
      <c r="R1039" s="87"/>
      <c r="S1039" s="87"/>
      <c r="T1039" s="88"/>
      <c r="U1039" s="41"/>
      <c r="V1039" s="41"/>
      <c r="W1039" s="41"/>
      <c r="X1039" s="41"/>
      <c r="Y1039" s="41"/>
      <c r="Z1039" s="41"/>
      <c r="AA1039" s="41"/>
      <c r="AB1039" s="41"/>
      <c r="AC1039" s="41"/>
      <c r="AD1039" s="41"/>
      <c r="AE1039" s="41"/>
      <c r="AT1039" s="20" t="s">
        <v>202</v>
      </c>
      <c r="AU1039" s="20" t="s">
        <v>78</v>
      </c>
    </row>
    <row r="1040" s="2" customFormat="1">
      <c r="A1040" s="41"/>
      <c r="B1040" s="42"/>
      <c r="C1040" s="43"/>
      <c r="D1040" s="233" t="s">
        <v>204</v>
      </c>
      <c r="E1040" s="43"/>
      <c r="F1040" s="234" t="s">
        <v>3493</v>
      </c>
      <c r="G1040" s="43"/>
      <c r="H1040" s="43"/>
      <c r="I1040" s="230"/>
      <c r="J1040" s="43"/>
      <c r="K1040" s="43"/>
      <c r="L1040" s="47"/>
      <c r="M1040" s="231"/>
      <c r="N1040" s="232"/>
      <c r="O1040" s="87"/>
      <c r="P1040" s="87"/>
      <c r="Q1040" s="87"/>
      <c r="R1040" s="87"/>
      <c r="S1040" s="87"/>
      <c r="T1040" s="88"/>
      <c r="U1040" s="41"/>
      <c r="V1040" s="41"/>
      <c r="W1040" s="41"/>
      <c r="X1040" s="41"/>
      <c r="Y1040" s="41"/>
      <c r="Z1040" s="41"/>
      <c r="AA1040" s="41"/>
      <c r="AB1040" s="41"/>
      <c r="AC1040" s="41"/>
      <c r="AD1040" s="41"/>
      <c r="AE1040" s="41"/>
      <c r="AT1040" s="20" t="s">
        <v>204</v>
      </c>
      <c r="AU1040" s="20" t="s">
        <v>78</v>
      </c>
    </row>
    <row r="1041" s="2" customFormat="1" ht="21.75" customHeight="1">
      <c r="A1041" s="41"/>
      <c r="B1041" s="42"/>
      <c r="C1041" s="215" t="s">
        <v>903</v>
      </c>
      <c r="D1041" s="215" t="s">
        <v>195</v>
      </c>
      <c r="E1041" s="216" t="s">
        <v>3494</v>
      </c>
      <c r="F1041" s="217" t="s">
        <v>3495</v>
      </c>
      <c r="G1041" s="218" t="s">
        <v>258</v>
      </c>
      <c r="H1041" s="219">
        <v>78.400000000000006</v>
      </c>
      <c r="I1041" s="220"/>
      <c r="J1041" s="221">
        <f>ROUND(I1041*H1041,2)</f>
        <v>0</v>
      </c>
      <c r="K1041" s="217" t="s">
        <v>199</v>
      </c>
      <c r="L1041" s="47"/>
      <c r="M1041" s="222" t="s">
        <v>19</v>
      </c>
      <c r="N1041" s="223" t="s">
        <v>40</v>
      </c>
      <c r="O1041" s="87"/>
      <c r="P1041" s="224">
        <f>O1041*H1041</f>
        <v>0</v>
      </c>
      <c r="Q1041" s="224">
        <v>0.0014960399999999999</v>
      </c>
      <c r="R1041" s="224">
        <f>Q1041*H1041</f>
        <v>0.117289536</v>
      </c>
      <c r="S1041" s="224">
        <v>0</v>
      </c>
      <c r="T1041" s="225">
        <f>S1041*H1041</f>
        <v>0</v>
      </c>
      <c r="U1041" s="41"/>
      <c r="V1041" s="41"/>
      <c r="W1041" s="41"/>
      <c r="X1041" s="41"/>
      <c r="Y1041" s="41"/>
      <c r="Z1041" s="41"/>
      <c r="AA1041" s="41"/>
      <c r="AB1041" s="41"/>
      <c r="AC1041" s="41"/>
      <c r="AD1041" s="41"/>
      <c r="AE1041" s="41"/>
      <c r="AR1041" s="226" t="s">
        <v>200</v>
      </c>
      <c r="AT1041" s="226" t="s">
        <v>195</v>
      </c>
      <c r="AU1041" s="226" t="s">
        <v>78</v>
      </c>
      <c r="AY1041" s="20" t="s">
        <v>193</v>
      </c>
      <c r="BE1041" s="227">
        <f>IF(N1041="základní",J1041,0)</f>
        <v>0</v>
      </c>
      <c r="BF1041" s="227">
        <f>IF(N1041="snížená",J1041,0)</f>
        <v>0</v>
      </c>
      <c r="BG1041" s="227">
        <f>IF(N1041="zákl. přenesená",J1041,0)</f>
        <v>0</v>
      </c>
      <c r="BH1041" s="227">
        <f>IF(N1041="sníž. přenesená",J1041,0)</f>
        <v>0</v>
      </c>
      <c r="BI1041" s="227">
        <f>IF(N1041="nulová",J1041,0)</f>
        <v>0</v>
      </c>
      <c r="BJ1041" s="20" t="s">
        <v>76</v>
      </c>
      <c r="BK1041" s="227">
        <f>ROUND(I1041*H1041,2)</f>
        <v>0</v>
      </c>
      <c r="BL1041" s="20" t="s">
        <v>200</v>
      </c>
      <c r="BM1041" s="226" t="s">
        <v>3496</v>
      </c>
    </row>
    <row r="1042" s="2" customFormat="1">
      <c r="A1042" s="41"/>
      <c r="B1042" s="42"/>
      <c r="C1042" s="43"/>
      <c r="D1042" s="228" t="s">
        <v>202</v>
      </c>
      <c r="E1042" s="43"/>
      <c r="F1042" s="229" t="s">
        <v>3497</v>
      </c>
      <c r="G1042" s="43"/>
      <c r="H1042" s="43"/>
      <c r="I1042" s="230"/>
      <c r="J1042" s="43"/>
      <c r="K1042" s="43"/>
      <c r="L1042" s="47"/>
      <c r="M1042" s="231"/>
      <c r="N1042" s="232"/>
      <c r="O1042" s="87"/>
      <c r="P1042" s="87"/>
      <c r="Q1042" s="87"/>
      <c r="R1042" s="87"/>
      <c r="S1042" s="87"/>
      <c r="T1042" s="88"/>
      <c r="U1042" s="41"/>
      <c r="V1042" s="41"/>
      <c r="W1042" s="41"/>
      <c r="X1042" s="41"/>
      <c r="Y1042" s="41"/>
      <c r="Z1042" s="41"/>
      <c r="AA1042" s="41"/>
      <c r="AB1042" s="41"/>
      <c r="AC1042" s="41"/>
      <c r="AD1042" s="41"/>
      <c r="AE1042" s="41"/>
      <c r="AT1042" s="20" t="s">
        <v>202</v>
      </c>
      <c r="AU1042" s="20" t="s">
        <v>78</v>
      </c>
    </row>
    <row r="1043" s="2" customFormat="1">
      <c r="A1043" s="41"/>
      <c r="B1043" s="42"/>
      <c r="C1043" s="43"/>
      <c r="D1043" s="233" t="s">
        <v>204</v>
      </c>
      <c r="E1043" s="43"/>
      <c r="F1043" s="234" t="s">
        <v>3498</v>
      </c>
      <c r="G1043" s="43"/>
      <c r="H1043" s="43"/>
      <c r="I1043" s="230"/>
      <c r="J1043" s="43"/>
      <c r="K1043" s="43"/>
      <c r="L1043" s="47"/>
      <c r="M1043" s="231"/>
      <c r="N1043" s="232"/>
      <c r="O1043" s="87"/>
      <c r="P1043" s="87"/>
      <c r="Q1043" s="87"/>
      <c r="R1043" s="87"/>
      <c r="S1043" s="87"/>
      <c r="T1043" s="88"/>
      <c r="U1043" s="41"/>
      <c r="V1043" s="41"/>
      <c r="W1043" s="41"/>
      <c r="X1043" s="41"/>
      <c r="Y1043" s="41"/>
      <c r="Z1043" s="41"/>
      <c r="AA1043" s="41"/>
      <c r="AB1043" s="41"/>
      <c r="AC1043" s="41"/>
      <c r="AD1043" s="41"/>
      <c r="AE1043" s="41"/>
      <c r="AT1043" s="20" t="s">
        <v>204</v>
      </c>
      <c r="AU1043" s="20" t="s">
        <v>78</v>
      </c>
    </row>
    <row r="1044" s="13" customFormat="1">
      <c r="A1044" s="13"/>
      <c r="B1044" s="235"/>
      <c r="C1044" s="236"/>
      <c r="D1044" s="228" t="s">
        <v>206</v>
      </c>
      <c r="E1044" s="237" t="s">
        <v>19</v>
      </c>
      <c r="F1044" s="238" t="s">
        <v>279</v>
      </c>
      <c r="G1044" s="236"/>
      <c r="H1044" s="237" t="s">
        <v>19</v>
      </c>
      <c r="I1044" s="239"/>
      <c r="J1044" s="236"/>
      <c r="K1044" s="236"/>
      <c r="L1044" s="240"/>
      <c r="M1044" s="241"/>
      <c r="N1044" s="242"/>
      <c r="O1044" s="242"/>
      <c r="P1044" s="242"/>
      <c r="Q1044" s="242"/>
      <c r="R1044" s="242"/>
      <c r="S1044" s="242"/>
      <c r="T1044" s="243"/>
      <c r="U1044" s="13"/>
      <c r="V1044" s="13"/>
      <c r="W1044" s="13"/>
      <c r="X1044" s="13"/>
      <c r="Y1044" s="13"/>
      <c r="Z1044" s="13"/>
      <c r="AA1044" s="13"/>
      <c r="AB1044" s="13"/>
      <c r="AC1044" s="13"/>
      <c r="AD1044" s="13"/>
      <c r="AE1044" s="13"/>
      <c r="AT1044" s="244" t="s">
        <v>206</v>
      </c>
      <c r="AU1044" s="244" t="s">
        <v>78</v>
      </c>
      <c r="AV1044" s="13" t="s">
        <v>76</v>
      </c>
      <c r="AW1044" s="13" t="s">
        <v>31</v>
      </c>
      <c r="AX1044" s="13" t="s">
        <v>69</v>
      </c>
      <c r="AY1044" s="244" t="s">
        <v>193</v>
      </c>
    </row>
    <row r="1045" s="13" customFormat="1">
      <c r="A1045" s="13"/>
      <c r="B1045" s="235"/>
      <c r="C1045" s="236"/>
      <c r="D1045" s="228" t="s">
        <v>206</v>
      </c>
      <c r="E1045" s="237" t="s">
        <v>19</v>
      </c>
      <c r="F1045" s="238" t="s">
        <v>3447</v>
      </c>
      <c r="G1045" s="236"/>
      <c r="H1045" s="237" t="s">
        <v>19</v>
      </c>
      <c r="I1045" s="239"/>
      <c r="J1045" s="236"/>
      <c r="K1045" s="236"/>
      <c r="L1045" s="240"/>
      <c r="M1045" s="241"/>
      <c r="N1045" s="242"/>
      <c r="O1045" s="242"/>
      <c r="P1045" s="242"/>
      <c r="Q1045" s="242"/>
      <c r="R1045" s="242"/>
      <c r="S1045" s="242"/>
      <c r="T1045" s="243"/>
      <c r="U1045" s="13"/>
      <c r="V1045" s="13"/>
      <c r="W1045" s="13"/>
      <c r="X1045" s="13"/>
      <c r="Y1045" s="13"/>
      <c r="Z1045" s="13"/>
      <c r="AA1045" s="13"/>
      <c r="AB1045" s="13"/>
      <c r="AC1045" s="13"/>
      <c r="AD1045" s="13"/>
      <c r="AE1045" s="13"/>
      <c r="AT1045" s="244" t="s">
        <v>206</v>
      </c>
      <c r="AU1045" s="244" t="s">
        <v>78</v>
      </c>
      <c r="AV1045" s="13" t="s">
        <v>76</v>
      </c>
      <c r="AW1045" s="13" t="s">
        <v>31</v>
      </c>
      <c r="AX1045" s="13" t="s">
        <v>69</v>
      </c>
      <c r="AY1045" s="244" t="s">
        <v>193</v>
      </c>
    </row>
    <row r="1046" s="14" customFormat="1">
      <c r="A1046" s="14"/>
      <c r="B1046" s="245"/>
      <c r="C1046" s="246"/>
      <c r="D1046" s="228" t="s">
        <v>206</v>
      </c>
      <c r="E1046" s="247" t="s">
        <v>19</v>
      </c>
      <c r="F1046" s="248" t="s">
        <v>3499</v>
      </c>
      <c r="G1046" s="246"/>
      <c r="H1046" s="249">
        <v>8.7599999999999998</v>
      </c>
      <c r="I1046" s="250"/>
      <c r="J1046" s="246"/>
      <c r="K1046" s="246"/>
      <c r="L1046" s="251"/>
      <c r="M1046" s="252"/>
      <c r="N1046" s="253"/>
      <c r="O1046" s="253"/>
      <c r="P1046" s="253"/>
      <c r="Q1046" s="253"/>
      <c r="R1046" s="253"/>
      <c r="S1046" s="253"/>
      <c r="T1046" s="254"/>
      <c r="U1046" s="14"/>
      <c r="V1046" s="14"/>
      <c r="W1046" s="14"/>
      <c r="X1046" s="14"/>
      <c r="Y1046" s="14"/>
      <c r="Z1046" s="14"/>
      <c r="AA1046" s="14"/>
      <c r="AB1046" s="14"/>
      <c r="AC1046" s="14"/>
      <c r="AD1046" s="14"/>
      <c r="AE1046" s="14"/>
      <c r="AT1046" s="255" t="s">
        <v>206</v>
      </c>
      <c r="AU1046" s="255" t="s">
        <v>78</v>
      </c>
      <c r="AV1046" s="14" t="s">
        <v>78</v>
      </c>
      <c r="AW1046" s="14" t="s">
        <v>31</v>
      </c>
      <c r="AX1046" s="14" t="s">
        <v>69</v>
      </c>
      <c r="AY1046" s="255" t="s">
        <v>193</v>
      </c>
    </row>
    <row r="1047" s="14" customFormat="1">
      <c r="A1047" s="14"/>
      <c r="B1047" s="245"/>
      <c r="C1047" s="246"/>
      <c r="D1047" s="228" t="s">
        <v>206</v>
      </c>
      <c r="E1047" s="247" t="s">
        <v>19</v>
      </c>
      <c r="F1047" s="248" t="s">
        <v>3500</v>
      </c>
      <c r="G1047" s="246"/>
      <c r="H1047" s="249">
        <v>8.7599999999999998</v>
      </c>
      <c r="I1047" s="250"/>
      <c r="J1047" s="246"/>
      <c r="K1047" s="246"/>
      <c r="L1047" s="251"/>
      <c r="M1047" s="252"/>
      <c r="N1047" s="253"/>
      <c r="O1047" s="253"/>
      <c r="P1047" s="253"/>
      <c r="Q1047" s="253"/>
      <c r="R1047" s="253"/>
      <c r="S1047" s="253"/>
      <c r="T1047" s="254"/>
      <c r="U1047" s="14"/>
      <c r="V1047" s="14"/>
      <c r="W1047" s="14"/>
      <c r="X1047" s="14"/>
      <c r="Y1047" s="14"/>
      <c r="Z1047" s="14"/>
      <c r="AA1047" s="14"/>
      <c r="AB1047" s="14"/>
      <c r="AC1047" s="14"/>
      <c r="AD1047" s="14"/>
      <c r="AE1047" s="14"/>
      <c r="AT1047" s="255" t="s">
        <v>206</v>
      </c>
      <c r="AU1047" s="255" t="s">
        <v>78</v>
      </c>
      <c r="AV1047" s="14" t="s">
        <v>78</v>
      </c>
      <c r="AW1047" s="14" t="s">
        <v>31</v>
      </c>
      <c r="AX1047" s="14" t="s">
        <v>69</v>
      </c>
      <c r="AY1047" s="255" t="s">
        <v>193</v>
      </c>
    </row>
    <row r="1048" s="14" customFormat="1">
      <c r="A1048" s="14"/>
      <c r="B1048" s="245"/>
      <c r="C1048" s="246"/>
      <c r="D1048" s="228" t="s">
        <v>206</v>
      </c>
      <c r="E1048" s="247" t="s">
        <v>19</v>
      </c>
      <c r="F1048" s="248" t="s">
        <v>3501</v>
      </c>
      <c r="G1048" s="246"/>
      <c r="H1048" s="249">
        <v>8.7599999999999998</v>
      </c>
      <c r="I1048" s="250"/>
      <c r="J1048" s="246"/>
      <c r="K1048" s="246"/>
      <c r="L1048" s="251"/>
      <c r="M1048" s="252"/>
      <c r="N1048" s="253"/>
      <c r="O1048" s="253"/>
      <c r="P1048" s="253"/>
      <c r="Q1048" s="253"/>
      <c r="R1048" s="253"/>
      <c r="S1048" s="253"/>
      <c r="T1048" s="254"/>
      <c r="U1048" s="14"/>
      <c r="V1048" s="14"/>
      <c r="W1048" s="14"/>
      <c r="X1048" s="14"/>
      <c r="Y1048" s="14"/>
      <c r="Z1048" s="14"/>
      <c r="AA1048" s="14"/>
      <c r="AB1048" s="14"/>
      <c r="AC1048" s="14"/>
      <c r="AD1048" s="14"/>
      <c r="AE1048" s="14"/>
      <c r="AT1048" s="255" t="s">
        <v>206</v>
      </c>
      <c r="AU1048" s="255" t="s">
        <v>78</v>
      </c>
      <c r="AV1048" s="14" t="s">
        <v>78</v>
      </c>
      <c r="AW1048" s="14" t="s">
        <v>31</v>
      </c>
      <c r="AX1048" s="14" t="s">
        <v>69</v>
      </c>
      <c r="AY1048" s="255" t="s">
        <v>193</v>
      </c>
    </row>
    <row r="1049" s="14" customFormat="1">
      <c r="A1049" s="14"/>
      <c r="B1049" s="245"/>
      <c r="C1049" s="246"/>
      <c r="D1049" s="228" t="s">
        <v>206</v>
      </c>
      <c r="E1049" s="247" t="s">
        <v>19</v>
      </c>
      <c r="F1049" s="248" t="s">
        <v>3502</v>
      </c>
      <c r="G1049" s="246"/>
      <c r="H1049" s="249">
        <v>8.7599999999999998</v>
      </c>
      <c r="I1049" s="250"/>
      <c r="J1049" s="246"/>
      <c r="K1049" s="246"/>
      <c r="L1049" s="251"/>
      <c r="M1049" s="252"/>
      <c r="N1049" s="253"/>
      <c r="O1049" s="253"/>
      <c r="P1049" s="253"/>
      <c r="Q1049" s="253"/>
      <c r="R1049" s="253"/>
      <c r="S1049" s="253"/>
      <c r="T1049" s="254"/>
      <c r="U1049" s="14"/>
      <c r="V1049" s="14"/>
      <c r="W1049" s="14"/>
      <c r="X1049" s="14"/>
      <c r="Y1049" s="14"/>
      <c r="Z1049" s="14"/>
      <c r="AA1049" s="14"/>
      <c r="AB1049" s="14"/>
      <c r="AC1049" s="14"/>
      <c r="AD1049" s="14"/>
      <c r="AE1049" s="14"/>
      <c r="AT1049" s="255" t="s">
        <v>206</v>
      </c>
      <c r="AU1049" s="255" t="s">
        <v>78</v>
      </c>
      <c r="AV1049" s="14" t="s">
        <v>78</v>
      </c>
      <c r="AW1049" s="14" t="s">
        <v>31</v>
      </c>
      <c r="AX1049" s="14" t="s">
        <v>69</v>
      </c>
      <c r="AY1049" s="255" t="s">
        <v>193</v>
      </c>
    </row>
    <row r="1050" s="13" customFormat="1">
      <c r="A1050" s="13"/>
      <c r="B1050" s="235"/>
      <c r="C1050" s="236"/>
      <c r="D1050" s="228" t="s">
        <v>206</v>
      </c>
      <c r="E1050" s="237" t="s">
        <v>19</v>
      </c>
      <c r="F1050" s="238" t="s">
        <v>3452</v>
      </c>
      <c r="G1050" s="236"/>
      <c r="H1050" s="237" t="s">
        <v>19</v>
      </c>
      <c r="I1050" s="239"/>
      <c r="J1050" s="236"/>
      <c r="K1050" s="236"/>
      <c r="L1050" s="240"/>
      <c r="M1050" s="241"/>
      <c r="N1050" s="242"/>
      <c r="O1050" s="242"/>
      <c r="P1050" s="242"/>
      <c r="Q1050" s="242"/>
      <c r="R1050" s="242"/>
      <c r="S1050" s="242"/>
      <c r="T1050" s="243"/>
      <c r="U1050" s="13"/>
      <c r="V1050" s="13"/>
      <c r="W1050" s="13"/>
      <c r="X1050" s="13"/>
      <c r="Y1050" s="13"/>
      <c r="Z1050" s="13"/>
      <c r="AA1050" s="13"/>
      <c r="AB1050" s="13"/>
      <c r="AC1050" s="13"/>
      <c r="AD1050" s="13"/>
      <c r="AE1050" s="13"/>
      <c r="AT1050" s="244" t="s">
        <v>206</v>
      </c>
      <c r="AU1050" s="244" t="s">
        <v>78</v>
      </c>
      <c r="AV1050" s="13" t="s">
        <v>76</v>
      </c>
      <c r="AW1050" s="13" t="s">
        <v>31</v>
      </c>
      <c r="AX1050" s="13" t="s">
        <v>69</v>
      </c>
      <c r="AY1050" s="244" t="s">
        <v>193</v>
      </c>
    </row>
    <row r="1051" s="14" customFormat="1">
      <c r="A1051" s="14"/>
      <c r="B1051" s="245"/>
      <c r="C1051" s="246"/>
      <c r="D1051" s="228" t="s">
        <v>206</v>
      </c>
      <c r="E1051" s="247" t="s">
        <v>19</v>
      </c>
      <c r="F1051" s="248" t="s">
        <v>3503</v>
      </c>
      <c r="G1051" s="246"/>
      <c r="H1051" s="249">
        <v>5.6100000000000003</v>
      </c>
      <c r="I1051" s="250"/>
      <c r="J1051" s="246"/>
      <c r="K1051" s="246"/>
      <c r="L1051" s="251"/>
      <c r="M1051" s="252"/>
      <c r="N1051" s="253"/>
      <c r="O1051" s="253"/>
      <c r="P1051" s="253"/>
      <c r="Q1051" s="253"/>
      <c r="R1051" s="253"/>
      <c r="S1051" s="253"/>
      <c r="T1051" s="254"/>
      <c r="U1051" s="14"/>
      <c r="V1051" s="14"/>
      <c r="W1051" s="14"/>
      <c r="X1051" s="14"/>
      <c r="Y1051" s="14"/>
      <c r="Z1051" s="14"/>
      <c r="AA1051" s="14"/>
      <c r="AB1051" s="14"/>
      <c r="AC1051" s="14"/>
      <c r="AD1051" s="14"/>
      <c r="AE1051" s="14"/>
      <c r="AT1051" s="255" t="s">
        <v>206</v>
      </c>
      <c r="AU1051" s="255" t="s">
        <v>78</v>
      </c>
      <c r="AV1051" s="14" t="s">
        <v>78</v>
      </c>
      <c r="AW1051" s="14" t="s">
        <v>31</v>
      </c>
      <c r="AX1051" s="14" t="s">
        <v>69</v>
      </c>
      <c r="AY1051" s="255" t="s">
        <v>193</v>
      </c>
    </row>
    <row r="1052" s="13" customFormat="1">
      <c r="A1052" s="13"/>
      <c r="B1052" s="235"/>
      <c r="C1052" s="236"/>
      <c r="D1052" s="228" t="s">
        <v>206</v>
      </c>
      <c r="E1052" s="237" t="s">
        <v>19</v>
      </c>
      <c r="F1052" s="238" t="s">
        <v>3454</v>
      </c>
      <c r="G1052" s="236"/>
      <c r="H1052" s="237" t="s">
        <v>19</v>
      </c>
      <c r="I1052" s="239"/>
      <c r="J1052" s="236"/>
      <c r="K1052" s="236"/>
      <c r="L1052" s="240"/>
      <c r="M1052" s="241"/>
      <c r="N1052" s="242"/>
      <c r="O1052" s="242"/>
      <c r="P1052" s="242"/>
      <c r="Q1052" s="242"/>
      <c r="R1052" s="242"/>
      <c r="S1052" s="242"/>
      <c r="T1052" s="243"/>
      <c r="U1052" s="13"/>
      <c r="V1052" s="13"/>
      <c r="W1052" s="13"/>
      <c r="X1052" s="13"/>
      <c r="Y1052" s="13"/>
      <c r="Z1052" s="13"/>
      <c r="AA1052" s="13"/>
      <c r="AB1052" s="13"/>
      <c r="AC1052" s="13"/>
      <c r="AD1052" s="13"/>
      <c r="AE1052" s="13"/>
      <c r="AT1052" s="244" t="s">
        <v>206</v>
      </c>
      <c r="AU1052" s="244" t="s">
        <v>78</v>
      </c>
      <c r="AV1052" s="13" t="s">
        <v>76</v>
      </c>
      <c r="AW1052" s="13" t="s">
        <v>31</v>
      </c>
      <c r="AX1052" s="13" t="s">
        <v>69</v>
      </c>
      <c r="AY1052" s="244" t="s">
        <v>193</v>
      </c>
    </row>
    <row r="1053" s="14" customFormat="1">
      <c r="A1053" s="14"/>
      <c r="B1053" s="245"/>
      <c r="C1053" s="246"/>
      <c r="D1053" s="228" t="s">
        <v>206</v>
      </c>
      <c r="E1053" s="247" t="s">
        <v>19</v>
      </c>
      <c r="F1053" s="248" t="s">
        <v>3504</v>
      </c>
      <c r="G1053" s="246"/>
      <c r="H1053" s="249">
        <v>21.600000000000001</v>
      </c>
      <c r="I1053" s="250"/>
      <c r="J1053" s="246"/>
      <c r="K1053" s="246"/>
      <c r="L1053" s="251"/>
      <c r="M1053" s="252"/>
      <c r="N1053" s="253"/>
      <c r="O1053" s="253"/>
      <c r="P1053" s="253"/>
      <c r="Q1053" s="253"/>
      <c r="R1053" s="253"/>
      <c r="S1053" s="253"/>
      <c r="T1053" s="254"/>
      <c r="U1053" s="14"/>
      <c r="V1053" s="14"/>
      <c r="W1053" s="14"/>
      <c r="X1053" s="14"/>
      <c r="Y1053" s="14"/>
      <c r="Z1053" s="14"/>
      <c r="AA1053" s="14"/>
      <c r="AB1053" s="14"/>
      <c r="AC1053" s="14"/>
      <c r="AD1053" s="14"/>
      <c r="AE1053" s="14"/>
      <c r="AT1053" s="255" t="s">
        <v>206</v>
      </c>
      <c r="AU1053" s="255" t="s">
        <v>78</v>
      </c>
      <c r="AV1053" s="14" t="s">
        <v>78</v>
      </c>
      <c r="AW1053" s="14" t="s">
        <v>31</v>
      </c>
      <c r="AX1053" s="14" t="s">
        <v>69</v>
      </c>
      <c r="AY1053" s="255" t="s">
        <v>193</v>
      </c>
    </row>
    <row r="1054" s="13" customFormat="1">
      <c r="A1054" s="13"/>
      <c r="B1054" s="235"/>
      <c r="C1054" s="236"/>
      <c r="D1054" s="228" t="s">
        <v>206</v>
      </c>
      <c r="E1054" s="237" t="s">
        <v>19</v>
      </c>
      <c r="F1054" s="238" t="s">
        <v>3456</v>
      </c>
      <c r="G1054" s="236"/>
      <c r="H1054" s="237" t="s">
        <v>19</v>
      </c>
      <c r="I1054" s="239"/>
      <c r="J1054" s="236"/>
      <c r="K1054" s="236"/>
      <c r="L1054" s="240"/>
      <c r="M1054" s="241"/>
      <c r="N1054" s="242"/>
      <c r="O1054" s="242"/>
      <c r="P1054" s="242"/>
      <c r="Q1054" s="242"/>
      <c r="R1054" s="242"/>
      <c r="S1054" s="242"/>
      <c r="T1054" s="243"/>
      <c r="U1054" s="13"/>
      <c r="V1054" s="13"/>
      <c r="W1054" s="13"/>
      <c r="X1054" s="13"/>
      <c r="Y1054" s="13"/>
      <c r="Z1054" s="13"/>
      <c r="AA1054" s="13"/>
      <c r="AB1054" s="13"/>
      <c r="AC1054" s="13"/>
      <c r="AD1054" s="13"/>
      <c r="AE1054" s="13"/>
      <c r="AT1054" s="244" t="s">
        <v>206</v>
      </c>
      <c r="AU1054" s="244" t="s">
        <v>78</v>
      </c>
      <c r="AV1054" s="13" t="s">
        <v>76</v>
      </c>
      <c r="AW1054" s="13" t="s">
        <v>31</v>
      </c>
      <c r="AX1054" s="13" t="s">
        <v>69</v>
      </c>
      <c r="AY1054" s="244" t="s">
        <v>193</v>
      </c>
    </row>
    <row r="1055" s="14" customFormat="1">
      <c r="A1055" s="14"/>
      <c r="B1055" s="245"/>
      <c r="C1055" s="246"/>
      <c r="D1055" s="228" t="s">
        <v>206</v>
      </c>
      <c r="E1055" s="247" t="s">
        <v>19</v>
      </c>
      <c r="F1055" s="248" t="s">
        <v>3505</v>
      </c>
      <c r="G1055" s="246"/>
      <c r="H1055" s="249">
        <v>6.6299999999999999</v>
      </c>
      <c r="I1055" s="250"/>
      <c r="J1055" s="246"/>
      <c r="K1055" s="246"/>
      <c r="L1055" s="251"/>
      <c r="M1055" s="252"/>
      <c r="N1055" s="253"/>
      <c r="O1055" s="253"/>
      <c r="P1055" s="253"/>
      <c r="Q1055" s="253"/>
      <c r="R1055" s="253"/>
      <c r="S1055" s="253"/>
      <c r="T1055" s="254"/>
      <c r="U1055" s="14"/>
      <c r="V1055" s="14"/>
      <c r="W1055" s="14"/>
      <c r="X1055" s="14"/>
      <c r="Y1055" s="14"/>
      <c r="Z1055" s="14"/>
      <c r="AA1055" s="14"/>
      <c r="AB1055" s="14"/>
      <c r="AC1055" s="14"/>
      <c r="AD1055" s="14"/>
      <c r="AE1055" s="14"/>
      <c r="AT1055" s="255" t="s">
        <v>206</v>
      </c>
      <c r="AU1055" s="255" t="s">
        <v>78</v>
      </c>
      <c r="AV1055" s="14" t="s">
        <v>78</v>
      </c>
      <c r="AW1055" s="14" t="s">
        <v>31</v>
      </c>
      <c r="AX1055" s="14" t="s">
        <v>69</v>
      </c>
      <c r="AY1055" s="255" t="s">
        <v>193</v>
      </c>
    </row>
    <row r="1056" s="14" customFormat="1">
      <c r="A1056" s="14"/>
      <c r="B1056" s="245"/>
      <c r="C1056" s="246"/>
      <c r="D1056" s="228" t="s">
        <v>206</v>
      </c>
      <c r="E1056" s="247" t="s">
        <v>19</v>
      </c>
      <c r="F1056" s="248" t="s">
        <v>3506</v>
      </c>
      <c r="G1056" s="246"/>
      <c r="H1056" s="249">
        <v>5.3700000000000001</v>
      </c>
      <c r="I1056" s="250"/>
      <c r="J1056" s="246"/>
      <c r="K1056" s="246"/>
      <c r="L1056" s="251"/>
      <c r="M1056" s="252"/>
      <c r="N1056" s="253"/>
      <c r="O1056" s="253"/>
      <c r="P1056" s="253"/>
      <c r="Q1056" s="253"/>
      <c r="R1056" s="253"/>
      <c r="S1056" s="253"/>
      <c r="T1056" s="254"/>
      <c r="U1056" s="14"/>
      <c r="V1056" s="14"/>
      <c r="W1056" s="14"/>
      <c r="X1056" s="14"/>
      <c r="Y1056" s="14"/>
      <c r="Z1056" s="14"/>
      <c r="AA1056" s="14"/>
      <c r="AB1056" s="14"/>
      <c r="AC1056" s="14"/>
      <c r="AD1056" s="14"/>
      <c r="AE1056" s="14"/>
      <c r="AT1056" s="255" t="s">
        <v>206</v>
      </c>
      <c r="AU1056" s="255" t="s">
        <v>78</v>
      </c>
      <c r="AV1056" s="14" t="s">
        <v>78</v>
      </c>
      <c r="AW1056" s="14" t="s">
        <v>31</v>
      </c>
      <c r="AX1056" s="14" t="s">
        <v>69</v>
      </c>
      <c r="AY1056" s="255" t="s">
        <v>193</v>
      </c>
    </row>
    <row r="1057" s="13" customFormat="1">
      <c r="A1057" s="13"/>
      <c r="B1057" s="235"/>
      <c r="C1057" s="236"/>
      <c r="D1057" s="228" t="s">
        <v>206</v>
      </c>
      <c r="E1057" s="237" t="s">
        <v>19</v>
      </c>
      <c r="F1057" s="238" t="s">
        <v>3458</v>
      </c>
      <c r="G1057" s="236"/>
      <c r="H1057" s="237" t="s">
        <v>19</v>
      </c>
      <c r="I1057" s="239"/>
      <c r="J1057" s="236"/>
      <c r="K1057" s="236"/>
      <c r="L1057" s="240"/>
      <c r="M1057" s="241"/>
      <c r="N1057" s="242"/>
      <c r="O1057" s="242"/>
      <c r="P1057" s="242"/>
      <c r="Q1057" s="242"/>
      <c r="R1057" s="242"/>
      <c r="S1057" s="242"/>
      <c r="T1057" s="243"/>
      <c r="U1057" s="13"/>
      <c r="V1057" s="13"/>
      <c r="W1057" s="13"/>
      <c r="X1057" s="13"/>
      <c r="Y1057" s="13"/>
      <c r="Z1057" s="13"/>
      <c r="AA1057" s="13"/>
      <c r="AB1057" s="13"/>
      <c r="AC1057" s="13"/>
      <c r="AD1057" s="13"/>
      <c r="AE1057" s="13"/>
      <c r="AT1057" s="244" t="s">
        <v>206</v>
      </c>
      <c r="AU1057" s="244" t="s">
        <v>78</v>
      </c>
      <c r="AV1057" s="13" t="s">
        <v>76</v>
      </c>
      <c r="AW1057" s="13" t="s">
        <v>31</v>
      </c>
      <c r="AX1057" s="13" t="s">
        <v>69</v>
      </c>
      <c r="AY1057" s="244" t="s">
        <v>193</v>
      </c>
    </row>
    <row r="1058" s="14" customFormat="1">
      <c r="A1058" s="14"/>
      <c r="B1058" s="245"/>
      <c r="C1058" s="246"/>
      <c r="D1058" s="228" t="s">
        <v>206</v>
      </c>
      <c r="E1058" s="247" t="s">
        <v>19</v>
      </c>
      <c r="F1058" s="248" t="s">
        <v>3507</v>
      </c>
      <c r="G1058" s="246"/>
      <c r="H1058" s="249">
        <v>4.1500000000000004</v>
      </c>
      <c r="I1058" s="250"/>
      <c r="J1058" s="246"/>
      <c r="K1058" s="246"/>
      <c r="L1058" s="251"/>
      <c r="M1058" s="252"/>
      <c r="N1058" s="253"/>
      <c r="O1058" s="253"/>
      <c r="P1058" s="253"/>
      <c r="Q1058" s="253"/>
      <c r="R1058" s="253"/>
      <c r="S1058" s="253"/>
      <c r="T1058" s="254"/>
      <c r="U1058" s="14"/>
      <c r="V1058" s="14"/>
      <c r="W1058" s="14"/>
      <c r="X1058" s="14"/>
      <c r="Y1058" s="14"/>
      <c r="Z1058" s="14"/>
      <c r="AA1058" s="14"/>
      <c r="AB1058" s="14"/>
      <c r="AC1058" s="14"/>
      <c r="AD1058" s="14"/>
      <c r="AE1058" s="14"/>
      <c r="AT1058" s="255" t="s">
        <v>206</v>
      </c>
      <c r="AU1058" s="255" t="s">
        <v>78</v>
      </c>
      <c r="AV1058" s="14" t="s">
        <v>78</v>
      </c>
      <c r="AW1058" s="14" t="s">
        <v>31</v>
      </c>
      <c r="AX1058" s="14" t="s">
        <v>69</v>
      </c>
      <c r="AY1058" s="255" t="s">
        <v>193</v>
      </c>
    </row>
    <row r="1059" s="15" customFormat="1">
      <c r="A1059" s="15"/>
      <c r="B1059" s="256"/>
      <c r="C1059" s="257"/>
      <c r="D1059" s="228" t="s">
        <v>206</v>
      </c>
      <c r="E1059" s="258" t="s">
        <v>19</v>
      </c>
      <c r="F1059" s="259" t="s">
        <v>218</v>
      </c>
      <c r="G1059" s="257"/>
      <c r="H1059" s="260">
        <v>78.400000000000006</v>
      </c>
      <c r="I1059" s="261"/>
      <c r="J1059" s="257"/>
      <c r="K1059" s="257"/>
      <c r="L1059" s="262"/>
      <c r="M1059" s="263"/>
      <c r="N1059" s="264"/>
      <c r="O1059" s="264"/>
      <c r="P1059" s="264"/>
      <c r="Q1059" s="264"/>
      <c r="R1059" s="264"/>
      <c r="S1059" s="264"/>
      <c r="T1059" s="265"/>
      <c r="U1059" s="15"/>
      <c r="V1059" s="15"/>
      <c r="W1059" s="15"/>
      <c r="X1059" s="15"/>
      <c r="Y1059" s="15"/>
      <c r="Z1059" s="15"/>
      <c r="AA1059" s="15"/>
      <c r="AB1059" s="15"/>
      <c r="AC1059" s="15"/>
      <c r="AD1059" s="15"/>
      <c r="AE1059" s="15"/>
      <c r="AT1059" s="266" t="s">
        <v>206</v>
      </c>
      <c r="AU1059" s="266" t="s">
        <v>78</v>
      </c>
      <c r="AV1059" s="15" t="s">
        <v>200</v>
      </c>
      <c r="AW1059" s="15" t="s">
        <v>31</v>
      </c>
      <c r="AX1059" s="15" t="s">
        <v>76</v>
      </c>
      <c r="AY1059" s="266" t="s">
        <v>193</v>
      </c>
    </row>
    <row r="1060" s="2" customFormat="1" ht="21.75" customHeight="1">
      <c r="A1060" s="41"/>
      <c r="B1060" s="42"/>
      <c r="C1060" s="215" t="s">
        <v>2267</v>
      </c>
      <c r="D1060" s="215" t="s">
        <v>195</v>
      </c>
      <c r="E1060" s="216" t="s">
        <v>3508</v>
      </c>
      <c r="F1060" s="217" t="s">
        <v>3509</v>
      </c>
      <c r="G1060" s="218" t="s">
        <v>258</v>
      </c>
      <c r="H1060" s="219">
        <v>78.400000000000006</v>
      </c>
      <c r="I1060" s="220"/>
      <c r="J1060" s="221">
        <f>ROUND(I1060*H1060,2)</f>
        <v>0</v>
      </c>
      <c r="K1060" s="217" t="s">
        <v>199</v>
      </c>
      <c r="L1060" s="47"/>
      <c r="M1060" s="222" t="s">
        <v>19</v>
      </c>
      <c r="N1060" s="223" t="s">
        <v>40</v>
      </c>
      <c r="O1060" s="87"/>
      <c r="P1060" s="224">
        <f>O1060*H1060</f>
        <v>0</v>
      </c>
      <c r="Q1060" s="224">
        <v>0</v>
      </c>
      <c r="R1060" s="224">
        <f>Q1060*H1060</f>
        <v>0</v>
      </c>
      <c r="S1060" s="224">
        <v>0</v>
      </c>
      <c r="T1060" s="225">
        <f>S1060*H1060</f>
        <v>0</v>
      </c>
      <c r="U1060" s="41"/>
      <c r="V1060" s="41"/>
      <c r="W1060" s="41"/>
      <c r="X1060" s="41"/>
      <c r="Y1060" s="41"/>
      <c r="Z1060" s="41"/>
      <c r="AA1060" s="41"/>
      <c r="AB1060" s="41"/>
      <c r="AC1060" s="41"/>
      <c r="AD1060" s="41"/>
      <c r="AE1060" s="41"/>
      <c r="AR1060" s="226" t="s">
        <v>200</v>
      </c>
      <c r="AT1060" s="226" t="s">
        <v>195</v>
      </c>
      <c r="AU1060" s="226" t="s">
        <v>78</v>
      </c>
      <c r="AY1060" s="20" t="s">
        <v>193</v>
      </c>
      <c r="BE1060" s="227">
        <f>IF(N1060="základní",J1060,0)</f>
        <v>0</v>
      </c>
      <c r="BF1060" s="227">
        <f>IF(N1060="snížená",J1060,0)</f>
        <v>0</v>
      </c>
      <c r="BG1060" s="227">
        <f>IF(N1060="zákl. přenesená",J1060,0)</f>
        <v>0</v>
      </c>
      <c r="BH1060" s="227">
        <f>IF(N1060="sníž. přenesená",J1060,0)</f>
        <v>0</v>
      </c>
      <c r="BI1060" s="227">
        <f>IF(N1060="nulová",J1060,0)</f>
        <v>0</v>
      </c>
      <c r="BJ1060" s="20" t="s">
        <v>76</v>
      </c>
      <c r="BK1060" s="227">
        <f>ROUND(I1060*H1060,2)</f>
        <v>0</v>
      </c>
      <c r="BL1060" s="20" t="s">
        <v>200</v>
      </c>
      <c r="BM1060" s="226" t="s">
        <v>3510</v>
      </c>
    </row>
    <row r="1061" s="2" customFormat="1">
      <c r="A1061" s="41"/>
      <c r="B1061" s="42"/>
      <c r="C1061" s="43"/>
      <c r="D1061" s="228" t="s">
        <v>202</v>
      </c>
      <c r="E1061" s="43"/>
      <c r="F1061" s="229" t="s">
        <v>3511</v>
      </c>
      <c r="G1061" s="43"/>
      <c r="H1061" s="43"/>
      <c r="I1061" s="230"/>
      <c r="J1061" s="43"/>
      <c r="K1061" s="43"/>
      <c r="L1061" s="47"/>
      <c r="M1061" s="231"/>
      <c r="N1061" s="232"/>
      <c r="O1061" s="87"/>
      <c r="P1061" s="87"/>
      <c r="Q1061" s="87"/>
      <c r="R1061" s="87"/>
      <c r="S1061" s="87"/>
      <c r="T1061" s="88"/>
      <c r="U1061" s="41"/>
      <c r="V1061" s="41"/>
      <c r="W1061" s="41"/>
      <c r="X1061" s="41"/>
      <c r="Y1061" s="41"/>
      <c r="Z1061" s="41"/>
      <c r="AA1061" s="41"/>
      <c r="AB1061" s="41"/>
      <c r="AC1061" s="41"/>
      <c r="AD1061" s="41"/>
      <c r="AE1061" s="41"/>
      <c r="AT1061" s="20" t="s">
        <v>202</v>
      </c>
      <c r="AU1061" s="20" t="s">
        <v>78</v>
      </c>
    </row>
    <row r="1062" s="2" customFormat="1">
      <c r="A1062" s="41"/>
      <c r="B1062" s="42"/>
      <c r="C1062" s="43"/>
      <c r="D1062" s="233" t="s">
        <v>204</v>
      </c>
      <c r="E1062" s="43"/>
      <c r="F1062" s="234" t="s">
        <v>3512</v>
      </c>
      <c r="G1062" s="43"/>
      <c r="H1062" s="43"/>
      <c r="I1062" s="230"/>
      <c r="J1062" s="43"/>
      <c r="K1062" s="43"/>
      <c r="L1062" s="47"/>
      <c r="M1062" s="231"/>
      <c r="N1062" s="232"/>
      <c r="O1062" s="87"/>
      <c r="P1062" s="87"/>
      <c r="Q1062" s="87"/>
      <c r="R1062" s="87"/>
      <c r="S1062" s="87"/>
      <c r="T1062" s="88"/>
      <c r="U1062" s="41"/>
      <c r="V1062" s="41"/>
      <c r="W1062" s="41"/>
      <c r="X1062" s="41"/>
      <c r="Y1062" s="41"/>
      <c r="Z1062" s="41"/>
      <c r="AA1062" s="41"/>
      <c r="AB1062" s="41"/>
      <c r="AC1062" s="41"/>
      <c r="AD1062" s="41"/>
      <c r="AE1062" s="41"/>
      <c r="AT1062" s="20" t="s">
        <v>204</v>
      </c>
      <c r="AU1062" s="20" t="s">
        <v>78</v>
      </c>
    </row>
    <row r="1063" s="2" customFormat="1" ht="21.75" customHeight="1">
      <c r="A1063" s="41"/>
      <c r="B1063" s="42"/>
      <c r="C1063" s="215" t="s">
        <v>2273</v>
      </c>
      <c r="D1063" s="215" t="s">
        <v>195</v>
      </c>
      <c r="E1063" s="216" t="s">
        <v>3513</v>
      </c>
      <c r="F1063" s="217" t="s">
        <v>3514</v>
      </c>
      <c r="G1063" s="218" t="s">
        <v>258</v>
      </c>
      <c r="H1063" s="219">
        <v>10.109999999999999</v>
      </c>
      <c r="I1063" s="220"/>
      <c r="J1063" s="221">
        <f>ROUND(I1063*H1063,2)</f>
        <v>0</v>
      </c>
      <c r="K1063" s="217" t="s">
        <v>199</v>
      </c>
      <c r="L1063" s="47"/>
      <c r="M1063" s="222" t="s">
        <v>19</v>
      </c>
      <c r="N1063" s="223" t="s">
        <v>40</v>
      </c>
      <c r="O1063" s="87"/>
      <c r="P1063" s="224">
        <f>O1063*H1063</f>
        <v>0</v>
      </c>
      <c r="Q1063" s="224">
        <v>0.0017645600000000001</v>
      </c>
      <c r="R1063" s="224">
        <f>Q1063*H1063</f>
        <v>0.017839701600000001</v>
      </c>
      <c r="S1063" s="224">
        <v>0</v>
      </c>
      <c r="T1063" s="225">
        <f>S1063*H1063</f>
        <v>0</v>
      </c>
      <c r="U1063" s="41"/>
      <c r="V1063" s="41"/>
      <c r="W1063" s="41"/>
      <c r="X1063" s="41"/>
      <c r="Y1063" s="41"/>
      <c r="Z1063" s="41"/>
      <c r="AA1063" s="41"/>
      <c r="AB1063" s="41"/>
      <c r="AC1063" s="41"/>
      <c r="AD1063" s="41"/>
      <c r="AE1063" s="41"/>
      <c r="AR1063" s="226" t="s">
        <v>200</v>
      </c>
      <c r="AT1063" s="226" t="s">
        <v>195</v>
      </c>
      <c r="AU1063" s="226" t="s">
        <v>78</v>
      </c>
      <c r="AY1063" s="20" t="s">
        <v>193</v>
      </c>
      <c r="BE1063" s="227">
        <f>IF(N1063="základní",J1063,0)</f>
        <v>0</v>
      </c>
      <c r="BF1063" s="227">
        <f>IF(N1063="snížená",J1063,0)</f>
        <v>0</v>
      </c>
      <c r="BG1063" s="227">
        <f>IF(N1063="zákl. přenesená",J1063,0)</f>
        <v>0</v>
      </c>
      <c r="BH1063" s="227">
        <f>IF(N1063="sníž. přenesená",J1063,0)</f>
        <v>0</v>
      </c>
      <c r="BI1063" s="227">
        <f>IF(N1063="nulová",J1063,0)</f>
        <v>0</v>
      </c>
      <c r="BJ1063" s="20" t="s">
        <v>76</v>
      </c>
      <c r="BK1063" s="227">
        <f>ROUND(I1063*H1063,2)</f>
        <v>0</v>
      </c>
      <c r="BL1063" s="20" t="s">
        <v>200</v>
      </c>
      <c r="BM1063" s="226" t="s">
        <v>3515</v>
      </c>
    </row>
    <row r="1064" s="2" customFormat="1">
      <c r="A1064" s="41"/>
      <c r="B1064" s="42"/>
      <c r="C1064" s="43"/>
      <c r="D1064" s="228" t="s">
        <v>202</v>
      </c>
      <c r="E1064" s="43"/>
      <c r="F1064" s="229" t="s">
        <v>3516</v>
      </c>
      <c r="G1064" s="43"/>
      <c r="H1064" s="43"/>
      <c r="I1064" s="230"/>
      <c r="J1064" s="43"/>
      <c r="K1064" s="43"/>
      <c r="L1064" s="47"/>
      <c r="M1064" s="231"/>
      <c r="N1064" s="232"/>
      <c r="O1064" s="87"/>
      <c r="P1064" s="87"/>
      <c r="Q1064" s="87"/>
      <c r="R1064" s="87"/>
      <c r="S1064" s="87"/>
      <c r="T1064" s="88"/>
      <c r="U1064" s="41"/>
      <c r="V1064" s="41"/>
      <c r="W1064" s="41"/>
      <c r="X1064" s="41"/>
      <c r="Y1064" s="41"/>
      <c r="Z1064" s="41"/>
      <c r="AA1064" s="41"/>
      <c r="AB1064" s="41"/>
      <c r="AC1064" s="41"/>
      <c r="AD1064" s="41"/>
      <c r="AE1064" s="41"/>
      <c r="AT1064" s="20" t="s">
        <v>202</v>
      </c>
      <c r="AU1064" s="20" t="s">
        <v>78</v>
      </c>
    </row>
    <row r="1065" s="2" customFormat="1">
      <c r="A1065" s="41"/>
      <c r="B1065" s="42"/>
      <c r="C1065" s="43"/>
      <c r="D1065" s="233" t="s">
        <v>204</v>
      </c>
      <c r="E1065" s="43"/>
      <c r="F1065" s="234" t="s">
        <v>3517</v>
      </c>
      <c r="G1065" s="43"/>
      <c r="H1065" s="43"/>
      <c r="I1065" s="230"/>
      <c r="J1065" s="43"/>
      <c r="K1065" s="43"/>
      <c r="L1065" s="47"/>
      <c r="M1065" s="231"/>
      <c r="N1065" s="232"/>
      <c r="O1065" s="87"/>
      <c r="P1065" s="87"/>
      <c r="Q1065" s="87"/>
      <c r="R1065" s="87"/>
      <c r="S1065" s="87"/>
      <c r="T1065" s="88"/>
      <c r="U1065" s="41"/>
      <c r="V1065" s="41"/>
      <c r="W1065" s="41"/>
      <c r="X1065" s="41"/>
      <c r="Y1065" s="41"/>
      <c r="Z1065" s="41"/>
      <c r="AA1065" s="41"/>
      <c r="AB1065" s="41"/>
      <c r="AC1065" s="41"/>
      <c r="AD1065" s="41"/>
      <c r="AE1065" s="41"/>
      <c r="AT1065" s="20" t="s">
        <v>204</v>
      </c>
      <c r="AU1065" s="20" t="s">
        <v>78</v>
      </c>
    </row>
    <row r="1066" s="13" customFormat="1">
      <c r="A1066" s="13"/>
      <c r="B1066" s="235"/>
      <c r="C1066" s="236"/>
      <c r="D1066" s="228" t="s">
        <v>206</v>
      </c>
      <c r="E1066" s="237" t="s">
        <v>19</v>
      </c>
      <c r="F1066" s="238" t="s">
        <v>279</v>
      </c>
      <c r="G1066" s="236"/>
      <c r="H1066" s="237" t="s">
        <v>19</v>
      </c>
      <c r="I1066" s="239"/>
      <c r="J1066" s="236"/>
      <c r="K1066" s="236"/>
      <c r="L1066" s="240"/>
      <c r="M1066" s="241"/>
      <c r="N1066" s="242"/>
      <c r="O1066" s="242"/>
      <c r="P1066" s="242"/>
      <c r="Q1066" s="242"/>
      <c r="R1066" s="242"/>
      <c r="S1066" s="242"/>
      <c r="T1066" s="243"/>
      <c r="U1066" s="13"/>
      <c r="V1066" s="13"/>
      <c r="W1066" s="13"/>
      <c r="X1066" s="13"/>
      <c r="Y1066" s="13"/>
      <c r="Z1066" s="13"/>
      <c r="AA1066" s="13"/>
      <c r="AB1066" s="13"/>
      <c r="AC1066" s="13"/>
      <c r="AD1066" s="13"/>
      <c r="AE1066" s="13"/>
      <c r="AT1066" s="244" t="s">
        <v>206</v>
      </c>
      <c r="AU1066" s="244" t="s">
        <v>78</v>
      </c>
      <c r="AV1066" s="13" t="s">
        <v>76</v>
      </c>
      <c r="AW1066" s="13" t="s">
        <v>31</v>
      </c>
      <c r="AX1066" s="13" t="s">
        <v>69</v>
      </c>
      <c r="AY1066" s="244" t="s">
        <v>193</v>
      </c>
    </row>
    <row r="1067" s="13" customFormat="1">
      <c r="A1067" s="13"/>
      <c r="B1067" s="235"/>
      <c r="C1067" s="236"/>
      <c r="D1067" s="228" t="s">
        <v>206</v>
      </c>
      <c r="E1067" s="237" t="s">
        <v>19</v>
      </c>
      <c r="F1067" s="238" t="s">
        <v>3458</v>
      </c>
      <c r="G1067" s="236"/>
      <c r="H1067" s="237" t="s">
        <v>19</v>
      </c>
      <c r="I1067" s="239"/>
      <c r="J1067" s="236"/>
      <c r="K1067" s="236"/>
      <c r="L1067" s="240"/>
      <c r="M1067" s="241"/>
      <c r="N1067" s="242"/>
      <c r="O1067" s="242"/>
      <c r="P1067" s="242"/>
      <c r="Q1067" s="242"/>
      <c r="R1067" s="242"/>
      <c r="S1067" s="242"/>
      <c r="T1067" s="243"/>
      <c r="U1067" s="13"/>
      <c r="V1067" s="13"/>
      <c r="W1067" s="13"/>
      <c r="X1067" s="13"/>
      <c r="Y1067" s="13"/>
      <c r="Z1067" s="13"/>
      <c r="AA1067" s="13"/>
      <c r="AB1067" s="13"/>
      <c r="AC1067" s="13"/>
      <c r="AD1067" s="13"/>
      <c r="AE1067" s="13"/>
      <c r="AT1067" s="244" t="s">
        <v>206</v>
      </c>
      <c r="AU1067" s="244" t="s">
        <v>78</v>
      </c>
      <c r="AV1067" s="13" t="s">
        <v>76</v>
      </c>
      <c r="AW1067" s="13" t="s">
        <v>31</v>
      </c>
      <c r="AX1067" s="13" t="s">
        <v>69</v>
      </c>
      <c r="AY1067" s="244" t="s">
        <v>193</v>
      </c>
    </row>
    <row r="1068" s="14" customFormat="1">
      <c r="A1068" s="14"/>
      <c r="B1068" s="245"/>
      <c r="C1068" s="246"/>
      <c r="D1068" s="228" t="s">
        <v>206</v>
      </c>
      <c r="E1068" s="247" t="s">
        <v>19</v>
      </c>
      <c r="F1068" s="248" t="s">
        <v>3518</v>
      </c>
      <c r="G1068" s="246"/>
      <c r="H1068" s="249">
        <v>2.9100000000000001</v>
      </c>
      <c r="I1068" s="250"/>
      <c r="J1068" s="246"/>
      <c r="K1068" s="246"/>
      <c r="L1068" s="251"/>
      <c r="M1068" s="252"/>
      <c r="N1068" s="253"/>
      <c r="O1068" s="253"/>
      <c r="P1068" s="253"/>
      <c r="Q1068" s="253"/>
      <c r="R1068" s="253"/>
      <c r="S1068" s="253"/>
      <c r="T1068" s="254"/>
      <c r="U1068" s="14"/>
      <c r="V1068" s="14"/>
      <c r="W1068" s="14"/>
      <c r="X1068" s="14"/>
      <c r="Y1068" s="14"/>
      <c r="Z1068" s="14"/>
      <c r="AA1068" s="14"/>
      <c r="AB1068" s="14"/>
      <c r="AC1068" s="14"/>
      <c r="AD1068" s="14"/>
      <c r="AE1068" s="14"/>
      <c r="AT1068" s="255" t="s">
        <v>206</v>
      </c>
      <c r="AU1068" s="255" t="s">
        <v>78</v>
      </c>
      <c r="AV1068" s="14" t="s">
        <v>78</v>
      </c>
      <c r="AW1068" s="14" t="s">
        <v>31</v>
      </c>
      <c r="AX1068" s="14" t="s">
        <v>69</v>
      </c>
      <c r="AY1068" s="255" t="s">
        <v>193</v>
      </c>
    </row>
    <row r="1069" s="14" customFormat="1">
      <c r="A1069" s="14"/>
      <c r="B1069" s="245"/>
      <c r="C1069" s="246"/>
      <c r="D1069" s="228" t="s">
        <v>206</v>
      </c>
      <c r="E1069" s="247" t="s">
        <v>19</v>
      </c>
      <c r="F1069" s="248" t="s">
        <v>3519</v>
      </c>
      <c r="G1069" s="246"/>
      <c r="H1069" s="249">
        <v>7.2000000000000002</v>
      </c>
      <c r="I1069" s="250"/>
      <c r="J1069" s="246"/>
      <c r="K1069" s="246"/>
      <c r="L1069" s="251"/>
      <c r="M1069" s="252"/>
      <c r="N1069" s="253"/>
      <c r="O1069" s="253"/>
      <c r="P1069" s="253"/>
      <c r="Q1069" s="253"/>
      <c r="R1069" s="253"/>
      <c r="S1069" s="253"/>
      <c r="T1069" s="254"/>
      <c r="U1069" s="14"/>
      <c r="V1069" s="14"/>
      <c r="W1069" s="14"/>
      <c r="X1069" s="14"/>
      <c r="Y1069" s="14"/>
      <c r="Z1069" s="14"/>
      <c r="AA1069" s="14"/>
      <c r="AB1069" s="14"/>
      <c r="AC1069" s="14"/>
      <c r="AD1069" s="14"/>
      <c r="AE1069" s="14"/>
      <c r="AT1069" s="255" t="s">
        <v>206</v>
      </c>
      <c r="AU1069" s="255" t="s">
        <v>78</v>
      </c>
      <c r="AV1069" s="14" t="s">
        <v>78</v>
      </c>
      <c r="AW1069" s="14" t="s">
        <v>31</v>
      </c>
      <c r="AX1069" s="14" t="s">
        <v>69</v>
      </c>
      <c r="AY1069" s="255" t="s">
        <v>193</v>
      </c>
    </row>
    <row r="1070" s="15" customFormat="1">
      <c r="A1070" s="15"/>
      <c r="B1070" s="256"/>
      <c r="C1070" s="257"/>
      <c r="D1070" s="228" t="s">
        <v>206</v>
      </c>
      <c r="E1070" s="258" t="s">
        <v>19</v>
      </c>
      <c r="F1070" s="259" t="s">
        <v>218</v>
      </c>
      <c r="G1070" s="257"/>
      <c r="H1070" s="260">
        <v>10.109999999999999</v>
      </c>
      <c r="I1070" s="261"/>
      <c r="J1070" s="257"/>
      <c r="K1070" s="257"/>
      <c r="L1070" s="262"/>
      <c r="M1070" s="263"/>
      <c r="N1070" s="264"/>
      <c r="O1070" s="264"/>
      <c r="P1070" s="264"/>
      <c r="Q1070" s="264"/>
      <c r="R1070" s="264"/>
      <c r="S1070" s="264"/>
      <c r="T1070" s="265"/>
      <c r="U1070" s="15"/>
      <c r="V1070" s="15"/>
      <c r="W1070" s="15"/>
      <c r="X1070" s="15"/>
      <c r="Y1070" s="15"/>
      <c r="Z1070" s="15"/>
      <c r="AA1070" s="15"/>
      <c r="AB1070" s="15"/>
      <c r="AC1070" s="15"/>
      <c r="AD1070" s="15"/>
      <c r="AE1070" s="15"/>
      <c r="AT1070" s="266" t="s">
        <v>206</v>
      </c>
      <c r="AU1070" s="266" t="s">
        <v>78</v>
      </c>
      <c r="AV1070" s="15" t="s">
        <v>200</v>
      </c>
      <c r="AW1070" s="15" t="s">
        <v>31</v>
      </c>
      <c r="AX1070" s="15" t="s">
        <v>76</v>
      </c>
      <c r="AY1070" s="266" t="s">
        <v>193</v>
      </c>
    </row>
    <row r="1071" s="2" customFormat="1" ht="21.75" customHeight="1">
      <c r="A1071" s="41"/>
      <c r="B1071" s="42"/>
      <c r="C1071" s="215" t="s">
        <v>2278</v>
      </c>
      <c r="D1071" s="215" t="s">
        <v>195</v>
      </c>
      <c r="E1071" s="216" t="s">
        <v>3520</v>
      </c>
      <c r="F1071" s="217" t="s">
        <v>3521</v>
      </c>
      <c r="G1071" s="218" t="s">
        <v>258</v>
      </c>
      <c r="H1071" s="219">
        <v>10.109999999999999</v>
      </c>
      <c r="I1071" s="220"/>
      <c r="J1071" s="221">
        <f>ROUND(I1071*H1071,2)</f>
        <v>0</v>
      </c>
      <c r="K1071" s="217" t="s">
        <v>199</v>
      </c>
      <c r="L1071" s="47"/>
      <c r="M1071" s="222" t="s">
        <v>19</v>
      </c>
      <c r="N1071" s="223" t="s">
        <v>40</v>
      </c>
      <c r="O1071" s="87"/>
      <c r="P1071" s="224">
        <f>O1071*H1071</f>
        <v>0</v>
      </c>
      <c r="Q1071" s="224">
        <v>0</v>
      </c>
      <c r="R1071" s="224">
        <f>Q1071*H1071</f>
        <v>0</v>
      </c>
      <c r="S1071" s="224">
        <v>0</v>
      </c>
      <c r="T1071" s="225">
        <f>S1071*H1071</f>
        <v>0</v>
      </c>
      <c r="U1071" s="41"/>
      <c r="V1071" s="41"/>
      <c r="W1071" s="41"/>
      <c r="X1071" s="41"/>
      <c r="Y1071" s="41"/>
      <c r="Z1071" s="41"/>
      <c r="AA1071" s="41"/>
      <c r="AB1071" s="41"/>
      <c r="AC1071" s="41"/>
      <c r="AD1071" s="41"/>
      <c r="AE1071" s="41"/>
      <c r="AR1071" s="226" t="s">
        <v>200</v>
      </c>
      <c r="AT1071" s="226" t="s">
        <v>195</v>
      </c>
      <c r="AU1071" s="226" t="s">
        <v>78</v>
      </c>
      <c r="AY1071" s="20" t="s">
        <v>193</v>
      </c>
      <c r="BE1071" s="227">
        <f>IF(N1071="základní",J1071,0)</f>
        <v>0</v>
      </c>
      <c r="BF1071" s="227">
        <f>IF(N1071="snížená",J1071,0)</f>
        <v>0</v>
      </c>
      <c r="BG1071" s="227">
        <f>IF(N1071="zákl. přenesená",J1071,0)</f>
        <v>0</v>
      </c>
      <c r="BH1071" s="227">
        <f>IF(N1071="sníž. přenesená",J1071,0)</f>
        <v>0</v>
      </c>
      <c r="BI1071" s="227">
        <f>IF(N1071="nulová",J1071,0)</f>
        <v>0</v>
      </c>
      <c r="BJ1071" s="20" t="s">
        <v>76</v>
      </c>
      <c r="BK1071" s="227">
        <f>ROUND(I1071*H1071,2)</f>
        <v>0</v>
      </c>
      <c r="BL1071" s="20" t="s">
        <v>200</v>
      </c>
      <c r="BM1071" s="226" t="s">
        <v>3522</v>
      </c>
    </row>
    <row r="1072" s="2" customFormat="1">
      <c r="A1072" s="41"/>
      <c r="B1072" s="42"/>
      <c r="C1072" s="43"/>
      <c r="D1072" s="228" t="s">
        <v>202</v>
      </c>
      <c r="E1072" s="43"/>
      <c r="F1072" s="229" t="s">
        <v>3523</v>
      </c>
      <c r="G1072" s="43"/>
      <c r="H1072" s="43"/>
      <c r="I1072" s="230"/>
      <c r="J1072" s="43"/>
      <c r="K1072" s="43"/>
      <c r="L1072" s="47"/>
      <c r="M1072" s="231"/>
      <c r="N1072" s="232"/>
      <c r="O1072" s="87"/>
      <c r="P1072" s="87"/>
      <c r="Q1072" s="87"/>
      <c r="R1072" s="87"/>
      <c r="S1072" s="87"/>
      <c r="T1072" s="88"/>
      <c r="U1072" s="41"/>
      <c r="V1072" s="41"/>
      <c r="W1072" s="41"/>
      <c r="X1072" s="41"/>
      <c r="Y1072" s="41"/>
      <c r="Z1072" s="41"/>
      <c r="AA1072" s="41"/>
      <c r="AB1072" s="41"/>
      <c r="AC1072" s="41"/>
      <c r="AD1072" s="41"/>
      <c r="AE1072" s="41"/>
      <c r="AT1072" s="20" t="s">
        <v>202</v>
      </c>
      <c r="AU1072" s="20" t="s">
        <v>78</v>
      </c>
    </row>
    <row r="1073" s="2" customFormat="1">
      <c r="A1073" s="41"/>
      <c r="B1073" s="42"/>
      <c r="C1073" s="43"/>
      <c r="D1073" s="233" t="s">
        <v>204</v>
      </c>
      <c r="E1073" s="43"/>
      <c r="F1073" s="234" t="s">
        <v>3524</v>
      </c>
      <c r="G1073" s="43"/>
      <c r="H1073" s="43"/>
      <c r="I1073" s="230"/>
      <c r="J1073" s="43"/>
      <c r="K1073" s="43"/>
      <c r="L1073" s="47"/>
      <c r="M1073" s="231"/>
      <c r="N1073" s="232"/>
      <c r="O1073" s="87"/>
      <c r="P1073" s="87"/>
      <c r="Q1073" s="87"/>
      <c r="R1073" s="87"/>
      <c r="S1073" s="87"/>
      <c r="T1073" s="88"/>
      <c r="U1073" s="41"/>
      <c r="V1073" s="41"/>
      <c r="W1073" s="41"/>
      <c r="X1073" s="41"/>
      <c r="Y1073" s="41"/>
      <c r="Z1073" s="41"/>
      <c r="AA1073" s="41"/>
      <c r="AB1073" s="41"/>
      <c r="AC1073" s="41"/>
      <c r="AD1073" s="41"/>
      <c r="AE1073" s="41"/>
      <c r="AT1073" s="20" t="s">
        <v>204</v>
      </c>
      <c r="AU1073" s="20" t="s">
        <v>78</v>
      </c>
    </row>
    <row r="1074" s="2" customFormat="1" ht="16.5" customHeight="1">
      <c r="A1074" s="41"/>
      <c r="B1074" s="42"/>
      <c r="C1074" s="215" t="s">
        <v>2284</v>
      </c>
      <c r="D1074" s="215" t="s">
        <v>195</v>
      </c>
      <c r="E1074" s="216" t="s">
        <v>3525</v>
      </c>
      <c r="F1074" s="217" t="s">
        <v>3526</v>
      </c>
      <c r="G1074" s="218" t="s">
        <v>258</v>
      </c>
      <c r="H1074" s="219">
        <v>547.20000000000005</v>
      </c>
      <c r="I1074" s="220"/>
      <c r="J1074" s="221">
        <f>ROUND(I1074*H1074,2)</f>
        <v>0</v>
      </c>
      <c r="K1074" s="217" t="s">
        <v>19</v>
      </c>
      <c r="L1074" s="47"/>
      <c r="M1074" s="222" t="s">
        <v>19</v>
      </c>
      <c r="N1074" s="223" t="s">
        <v>40</v>
      </c>
      <c r="O1074" s="87"/>
      <c r="P1074" s="224">
        <f>O1074*H1074</f>
        <v>0</v>
      </c>
      <c r="Q1074" s="224">
        <v>0</v>
      </c>
      <c r="R1074" s="224">
        <f>Q1074*H1074</f>
        <v>0</v>
      </c>
      <c r="S1074" s="224">
        <v>0</v>
      </c>
      <c r="T1074" s="225">
        <f>S1074*H1074</f>
        <v>0</v>
      </c>
      <c r="U1074" s="41"/>
      <c r="V1074" s="41"/>
      <c r="W1074" s="41"/>
      <c r="X1074" s="41"/>
      <c r="Y1074" s="41"/>
      <c r="Z1074" s="41"/>
      <c r="AA1074" s="41"/>
      <c r="AB1074" s="41"/>
      <c r="AC1074" s="41"/>
      <c r="AD1074" s="41"/>
      <c r="AE1074" s="41"/>
      <c r="AR1074" s="226" t="s">
        <v>200</v>
      </c>
      <c r="AT1074" s="226" t="s">
        <v>195</v>
      </c>
      <c r="AU1074" s="226" t="s">
        <v>78</v>
      </c>
      <c r="AY1074" s="20" t="s">
        <v>193</v>
      </c>
      <c r="BE1074" s="227">
        <f>IF(N1074="základní",J1074,0)</f>
        <v>0</v>
      </c>
      <c r="BF1074" s="227">
        <f>IF(N1074="snížená",J1074,0)</f>
        <v>0</v>
      </c>
      <c r="BG1074" s="227">
        <f>IF(N1074="zákl. přenesená",J1074,0)</f>
        <v>0</v>
      </c>
      <c r="BH1074" s="227">
        <f>IF(N1074="sníž. přenesená",J1074,0)</f>
        <v>0</v>
      </c>
      <c r="BI1074" s="227">
        <f>IF(N1074="nulová",J1074,0)</f>
        <v>0</v>
      </c>
      <c r="BJ1074" s="20" t="s">
        <v>76</v>
      </c>
      <c r="BK1074" s="227">
        <f>ROUND(I1074*H1074,2)</f>
        <v>0</v>
      </c>
      <c r="BL1074" s="20" t="s">
        <v>200</v>
      </c>
      <c r="BM1074" s="226" t="s">
        <v>3527</v>
      </c>
    </row>
    <row r="1075" s="2" customFormat="1">
      <c r="A1075" s="41"/>
      <c r="B1075" s="42"/>
      <c r="C1075" s="43"/>
      <c r="D1075" s="228" t="s">
        <v>202</v>
      </c>
      <c r="E1075" s="43"/>
      <c r="F1075" s="229" t="s">
        <v>3528</v>
      </c>
      <c r="G1075" s="43"/>
      <c r="H1075" s="43"/>
      <c r="I1075" s="230"/>
      <c r="J1075" s="43"/>
      <c r="K1075" s="43"/>
      <c r="L1075" s="47"/>
      <c r="M1075" s="231"/>
      <c r="N1075" s="232"/>
      <c r="O1075" s="87"/>
      <c r="P1075" s="87"/>
      <c r="Q1075" s="87"/>
      <c r="R1075" s="87"/>
      <c r="S1075" s="87"/>
      <c r="T1075" s="88"/>
      <c r="U1075" s="41"/>
      <c r="V1075" s="41"/>
      <c r="W1075" s="41"/>
      <c r="X1075" s="41"/>
      <c r="Y1075" s="41"/>
      <c r="Z1075" s="41"/>
      <c r="AA1075" s="41"/>
      <c r="AB1075" s="41"/>
      <c r="AC1075" s="41"/>
      <c r="AD1075" s="41"/>
      <c r="AE1075" s="41"/>
      <c r="AT1075" s="20" t="s">
        <v>202</v>
      </c>
      <c r="AU1075" s="20" t="s">
        <v>78</v>
      </c>
    </row>
    <row r="1076" s="2" customFormat="1">
      <c r="A1076" s="41"/>
      <c r="B1076" s="42"/>
      <c r="C1076" s="43"/>
      <c r="D1076" s="228" t="s">
        <v>1221</v>
      </c>
      <c r="E1076" s="43"/>
      <c r="F1076" s="270" t="s">
        <v>3529</v>
      </c>
      <c r="G1076" s="43"/>
      <c r="H1076" s="43"/>
      <c r="I1076" s="230"/>
      <c r="J1076" s="43"/>
      <c r="K1076" s="43"/>
      <c r="L1076" s="47"/>
      <c r="M1076" s="231"/>
      <c r="N1076" s="232"/>
      <c r="O1076" s="87"/>
      <c r="P1076" s="87"/>
      <c r="Q1076" s="87"/>
      <c r="R1076" s="87"/>
      <c r="S1076" s="87"/>
      <c r="T1076" s="88"/>
      <c r="U1076" s="41"/>
      <c r="V1076" s="41"/>
      <c r="W1076" s="41"/>
      <c r="X1076" s="41"/>
      <c r="Y1076" s="41"/>
      <c r="Z1076" s="41"/>
      <c r="AA1076" s="41"/>
      <c r="AB1076" s="41"/>
      <c r="AC1076" s="41"/>
      <c r="AD1076" s="41"/>
      <c r="AE1076" s="41"/>
      <c r="AT1076" s="20" t="s">
        <v>1221</v>
      </c>
      <c r="AU1076" s="20" t="s">
        <v>78</v>
      </c>
    </row>
    <row r="1077" s="13" customFormat="1">
      <c r="A1077" s="13"/>
      <c r="B1077" s="235"/>
      <c r="C1077" s="236"/>
      <c r="D1077" s="228" t="s">
        <v>206</v>
      </c>
      <c r="E1077" s="237" t="s">
        <v>19</v>
      </c>
      <c r="F1077" s="238" t="s">
        <v>279</v>
      </c>
      <c r="G1077" s="236"/>
      <c r="H1077" s="237" t="s">
        <v>19</v>
      </c>
      <c r="I1077" s="239"/>
      <c r="J1077" s="236"/>
      <c r="K1077" s="236"/>
      <c r="L1077" s="240"/>
      <c r="M1077" s="241"/>
      <c r="N1077" s="242"/>
      <c r="O1077" s="242"/>
      <c r="P1077" s="242"/>
      <c r="Q1077" s="242"/>
      <c r="R1077" s="242"/>
      <c r="S1077" s="242"/>
      <c r="T1077" s="243"/>
      <c r="U1077" s="13"/>
      <c r="V1077" s="13"/>
      <c r="W1077" s="13"/>
      <c r="X1077" s="13"/>
      <c r="Y1077" s="13"/>
      <c r="Z1077" s="13"/>
      <c r="AA1077" s="13"/>
      <c r="AB1077" s="13"/>
      <c r="AC1077" s="13"/>
      <c r="AD1077" s="13"/>
      <c r="AE1077" s="13"/>
      <c r="AT1077" s="244" t="s">
        <v>206</v>
      </c>
      <c r="AU1077" s="244" t="s">
        <v>78</v>
      </c>
      <c r="AV1077" s="13" t="s">
        <v>76</v>
      </c>
      <c r="AW1077" s="13" t="s">
        <v>31</v>
      </c>
      <c r="AX1077" s="13" t="s">
        <v>69</v>
      </c>
      <c r="AY1077" s="244" t="s">
        <v>193</v>
      </c>
    </row>
    <row r="1078" s="14" customFormat="1">
      <c r="A1078" s="14"/>
      <c r="B1078" s="245"/>
      <c r="C1078" s="246"/>
      <c r="D1078" s="228" t="s">
        <v>206</v>
      </c>
      <c r="E1078" s="247" t="s">
        <v>19</v>
      </c>
      <c r="F1078" s="248" t="s">
        <v>3530</v>
      </c>
      <c r="G1078" s="246"/>
      <c r="H1078" s="249">
        <v>547.20000000000005</v>
      </c>
      <c r="I1078" s="250"/>
      <c r="J1078" s="246"/>
      <c r="K1078" s="246"/>
      <c r="L1078" s="251"/>
      <c r="M1078" s="252"/>
      <c r="N1078" s="253"/>
      <c r="O1078" s="253"/>
      <c r="P1078" s="253"/>
      <c r="Q1078" s="253"/>
      <c r="R1078" s="253"/>
      <c r="S1078" s="253"/>
      <c r="T1078" s="254"/>
      <c r="U1078" s="14"/>
      <c r="V1078" s="14"/>
      <c r="W1078" s="14"/>
      <c r="X1078" s="14"/>
      <c r="Y1078" s="14"/>
      <c r="Z1078" s="14"/>
      <c r="AA1078" s="14"/>
      <c r="AB1078" s="14"/>
      <c r="AC1078" s="14"/>
      <c r="AD1078" s="14"/>
      <c r="AE1078" s="14"/>
      <c r="AT1078" s="255" t="s">
        <v>206</v>
      </c>
      <c r="AU1078" s="255" t="s">
        <v>78</v>
      </c>
      <c r="AV1078" s="14" t="s">
        <v>78</v>
      </c>
      <c r="AW1078" s="14" t="s">
        <v>31</v>
      </c>
      <c r="AX1078" s="14" t="s">
        <v>76</v>
      </c>
      <c r="AY1078" s="255" t="s">
        <v>193</v>
      </c>
    </row>
    <row r="1079" s="2" customFormat="1" ht="16.5" customHeight="1">
      <c r="A1079" s="41"/>
      <c r="B1079" s="42"/>
      <c r="C1079" s="215" t="s">
        <v>2290</v>
      </c>
      <c r="D1079" s="215" t="s">
        <v>195</v>
      </c>
      <c r="E1079" s="216" t="s">
        <v>3531</v>
      </c>
      <c r="F1079" s="217" t="s">
        <v>3532</v>
      </c>
      <c r="G1079" s="218" t="s">
        <v>258</v>
      </c>
      <c r="H1079" s="219">
        <v>547.20000000000005</v>
      </c>
      <c r="I1079" s="220"/>
      <c r="J1079" s="221">
        <f>ROUND(I1079*H1079,2)</f>
        <v>0</v>
      </c>
      <c r="K1079" s="217" t="s">
        <v>19</v>
      </c>
      <c r="L1079" s="47"/>
      <c r="M1079" s="222" t="s">
        <v>19</v>
      </c>
      <c r="N1079" s="223" t="s">
        <v>40</v>
      </c>
      <c r="O1079" s="87"/>
      <c r="P1079" s="224">
        <f>O1079*H1079</f>
        <v>0</v>
      </c>
      <c r="Q1079" s="224">
        <v>0</v>
      </c>
      <c r="R1079" s="224">
        <f>Q1079*H1079</f>
        <v>0</v>
      </c>
      <c r="S1079" s="224">
        <v>0</v>
      </c>
      <c r="T1079" s="225">
        <f>S1079*H1079</f>
        <v>0</v>
      </c>
      <c r="U1079" s="41"/>
      <c r="V1079" s="41"/>
      <c r="W1079" s="41"/>
      <c r="X1079" s="41"/>
      <c r="Y1079" s="41"/>
      <c r="Z1079" s="41"/>
      <c r="AA1079" s="41"/>
      <c r="AB1079" s="41"/>
      <c r="AC1079" s="41"/>
      <c r="AD1079" s="41"/>
      <c r="AE1079" s="41"/>
      <c r="AR1079" s="226" t="s">
        <v>200</v>
      </c>
      <c r="AT1079" s="226" t="s">
        <v>195</v>
      </c>
      <c r="AU1079" s="226" t="s">
        <v>78</v>
      </c>
      <c r="AY1079" s="20" t="s">
        <v>193</v>
      </c>
      <c r="BE1079" s="227">
        <f>IF(N1079="základní",J1079,0)</f>
        <v>0</v>
      </c>
      <c r="BF1079" s="227">
        <f>IF(N1079="snížená",J1079,0)</f>
        <v>0</v>
      </c>
      <c r="BG1079" s="227">
        <f>IF(N1079="zákl. přenesená",J1079,0)</f>
        <v>0</v>
      </c>
      <c r="BH1079" s="227">
        <f>IF(N1079="sníž. přenesená",J1079,0)</f>
        <v>0</v>
      </c>
      <c r="BI1079" s="227">
        <f>IF(N1079="nulová",J1079,0)</f>
        <v>0</v>
      </c>
      <c r="BJ1079" s="20" t="s">
        <v>76</v>
      </c>
      <c r="BK1079" s="227">
        <f>ROUND(I1079*H1079,2)</f>
        <v>0</v>
      </c>
      <c r="BL1079" s="20" t="s">
        <v>200</v>
      </c>
      <c r="BM1079" s="226" t="s">
        <v>3533</v>
      </c>
    </row>
    <row r="1080" s="2" customFormat="1">
      <c r="A1080" s="41"/>
      <c r="B1080" s="42"/>
      <c r="C1080" s="43"/>
      <c r="D1080" s="228" t="s">
        <v>202</v>
      </c>
      <c r="E1080" s="43"/>
      <c r="F1080" s="229" t="s">
        <v>3534</v>
      </c>
      <c r="G1080" s="43"/>
      <c r="H1080" s="43"/>
      <c r="I1080" s="230"/>
      <c r="J1080" s="43"/>
      <c r="K1080" s="43"/>
      <c r="L1080" s="47"/>
      <c r="M1080" s="231"/>
      <c r="N1080" s="232"/>
      <c r="O1080" s="87"/>
      <c r="P1080" s="87"/>
      <c r="Q1080" s="87"/>
      <c r="R1080" s="87"/>
      <c r="S1080" s="87"/>
      <c r="T1080" s="88"/>
      <c r="U1080" s="41"/>
      <c r="V1080" s="41"/>
      <c r="W1080" s="41"/>
      <c r="X1080" s="41"/>
      <c r="Y1080" s="41"/>
      <c r="Z1080" s="41"/>
      <c r="AA1080" s="41"/>
      <c r="AB1080" s="41"/>
      <c r="AC1080" s="41"/>
      <c r="AD1080" s="41"/>
      <c r="AE1080" s="41"/>
      <c r="AT1080" s="20" t="s">
        <v>202</v>
      </c>
      <c r="AU1080" s="20" t="s">
        <v>78</v>
      </c>
    </row>
    <row r="1081" s="2" customFormat="1" ht="16.5" customHeight="1">
      <c r="A1081" s="41"/>
      <c r="B1081" s="42"/>
      <c r="C1081" s="215" t="s">
        <v>921</v>
      </c>
      <c r="D1081" s="215" t="s">
        <v>195</v>
      </c>
      <c r="E1081" s="216" t="s">
        <v>3535</v>
      </c>
      <c r="F1081" s="217" t="s">
        <v>3536</v>
      </c>
      <c r="G1081" s="218" t="s">
        <v>248</v>
      </c>
      <c r="H1081" s="219">
        <v>9.4079999999999995</v>
      </c>
      <c r="I1081" s="220"/>
      <c r="J1081" s="221">
        <f>ROUND(I1081*H1081,2)</f>
        <v>0</v>
      </c>
      <c r="K1081" s="217" t="s">
        <v>199</v>
      </c>
      <c r="L1081" s="47"/>
      <c r="M1081" s="222" t="s">
        <v>19</v>
      </c>
      <c r="N1081" s="223" t="s">
        <v>40</v>
      </c>
      <c r="O1081" s="87"/>
      <c r="P1081" s="224">
        <f>O1081*H1081</f>
        <v>0</v>
      </c>
      <c r="Q1081" s="224">
        <v>0.0085470000000000008</v>
      </c>
      <c r="R1081" s="224">
        <f>Q1081*H1081</f>
        <v>0.080410176</v>
      </c>
      <c r="S1081" s="224">
        <v>0</v>
      </c>
      <c r="T1081" s="225">
        <f>S1081*H1081</f>
        <v>0</v>
      </c>
      <c r="U1081" s="41"/>
      <c r="V1081" s="41"/>
      <c r="W1081" s="41"/>
      <c r="X1081" s="41"/>
      <c r="Y1081" s="41"/>
      <c r="Z1081" s="41"/>
      <c r="AA1081" s="41"/>
      <c r="AB1081" s="41"/>
      <c r="AC1081" s="41"/>
      <c r="AD1081" s="41"/>
      <c r="AE1081" s="41"/>
      <c r="AR1081" s="226" t="s">
        <v>200</v>
      </c>
      <c r="AT1081" s="226" t="s">
        <v>195</v>
      </c>
      <c r="AU1081" s="226" t="s">
        <v>78</v>
      </c>
      <c r="AY1081" s="20" t="s">
        <v>193</v>
      </c>
      <c r="BE1081" s="227">
        <f>IF(N1081="základní",J1081,0)</f>
        <v>0</v>
      </c>
      <c r="BF1081" s="227">
        <f>IF(N1081="snížená",J1081,0)</f>
        <v>0</v>
      </c>
      <c r="BG1081" s="227">
        <f>IF(N1081="zákl. přenesená",J1081,0)</f>
        <v>0</v>
      </c>
      <c r="BH1081" s="227">
        <f>IF(N1081="sníž. přenesená",J1081,0)</f>
        <v>0</v>
      </c>
      <c r="BI1081" s="227">
        <f>IF(N1081="nulová",J1081,0)</f>
        <v>0</v>
      </c>
      <c r="BJ1081" s="20" t="s">
        <v>76</v>
      </c>
      <c r="BK1081" s="227">
        <f>ROUND(I1081*H1081,2)</f>
        <v>0</v>
      </c>
      <c r="BL1081" s="20" t="s">
        <v>200</v>
      </c>
      <c r="BM1081" s="226" t="s">
        <v>3537</v>
      </c>
    </row>
    <row r="1082" s="2" customFormat="1">
      <c r="A1082" s="41"/>
      <c r="B1082" s="42"/>
      <c r="C1082" s="43"/>
      <c r="D1082" s="228" t="s">
        <v>202</v>
      </c>
      <c r="E1082" s="43"/>
      <c r="F1082" s="229" t="s">
        <v>3538</v>
      </c>
      <c r="G1082" s="43"/>
      <c r="H1082" s="43"/>
      <c r="I1082" s="230"/>
      <c r="J1082" s="43"/>
      <c r="K1082" s="43"/>
      <c r="L1082" s="47"/>
      <c r="M1082" s="231"/>
      <c r="N1082" s="232"/>
      <c r="O1082" s="87"/>
      <c r="P1082" s="87"/>
      <c r="Q1082" s="87"/>
      <c r="R1082" s="87"/>
      <c r="S1082" s="87"/>
      <c r="T1082" s="88"/>
      <c r="U1082" s="41"/>
      <c r="V1082" s="41"/>
      <c r="W1082" s="41"/>
      <c r="X1082" s="41"/>
      <c r="Y1082" s="41"/>
      <c r="Z1082" s="41"/>
      <c r="AA1082" s="41"/>
      <c r="AB1082" s="41"/>
      <c r="AC1082" s="41"/>
      <c r="AD1082" s="41"/>
      <c r="AE1082" s="41"/>
      <c r="AT1082" s="20" t="s">
        <v>202</v>
      </c>
      <c r="AU1082" s="20" t="s">
        <v>78</v>
      </c>
    </row>
    <row r="1083" s="2" customFormat="1">
      <c r="A1083" s="41"/>
      <c r="B1083" s="42"/>
      <c r="C1083" s="43"/>
      <c r="D1083" s="233" t="s">
        <v>204</v>
      </c>
      <c r="E1083" s="43"/>
      <c r="F1083" s="234" t="s">
        <v>3539</v>
      </c>
      <c r="G1083" s="43"/>
      <c r="H1083" s="43"/>
      <c r="I1083" s="230"/>
      <c r="J1083" s="43"/>
      <c r="K1083" s="43"/>
      <c r="L1083" s="47"/>
      <c r="M1083" s="231"/>
      <c r="N1083" s="232"/>
      <c r="O1083" s="87"/>
      <c r="P1083" s="87"/>
      <c r="Q1083" s="87"/>
      <c r="R1083" s="87"/>
      <c r="S1083" s="87"/>
      <c r="T1083" s="88"/>
      <c r="U1083" s="41"/>
      <c r="V1083" s="41"/>
      <c r="W1083" s="41"/>
      <c r="X1083" s="41"/>
      <c r="Y1083" s="41"/>
      <c r="Z1083" s="41"/>
      <c r="AA1083" s="41"/>
      <c r="AB1083" s="41"/>
      <c r="AC1083" s="41"/>
      <c r="AD1083" s="41"/>
      <c r="AE1083" s="41"/>
      <c r="AT1083" s="20" t="s">
        <v>204</v>
      </c>
      <c r="AU1083" s="20" t="s">
        <v>78</v>
      </c>
    </row>
    <row r="1084" s="13" customFormat="1">
      <c r="A1084" s="13"/>
      <c r="B1084" s="235"/>
      <c r="C1084" s="236"/>
      <c r="D1084" s="228" t="s">
        <v>206</v>
      </c>
      <c r="E1084" s="237" t="s">
        <v>19</v>
      </c>
      <c r="F1084" s="238" t="s">
        <v>279</v>
      </c>
      <c r="G1084" s="236"/>
      <c r="H1084" s="237" t="s">
        <v>19</v>
      </c>
      <c r="I1084" s="239"/>
      <c r="J1084" s="236"/>
      <c r="K1084" s="236"/>
      <c r="L1084" s="240"/>
      <c r="M1084" s="241"/>
      <c r="N1084" s="242"/>
      <c r="O1084" s="242"/>
      <c r="P1084" s="242"/>
      <c r="Q1084" s="242"/>
      <c r="R1084" s="242"/>
      <c r="S1084" s="242"/>
      <c r="T1084" s="243"/>
      <c r="U1084" s="13"/>
      <c r="V1084" s="13"/>
      <c r="W1084" s="13"/>
      <c r="X1084" s="13"/>
      <c r="Y1084" s="13"/>
      <c r="Z1084" s="13"/>
      <c r="AA1084" s="13"/>
      <c r="AB1084" s="13"/>
      <c r="AC1084" s="13"/>
      <c r="AD1084" s="13"/>
      <c r="AE1084" s="13"/>
      <c r="AT1084" s="244" t="s">
        <v>206</v>
      </c>
      <c r="AU1084" s="244" t="s">
        <v>78</v>
      </c>
      <c r="AV1084" s="13" t="s">
        <v>76</v>
      </c>
      <c r="AW1084" s="13" t="s">
        <v>31</v>
      </c>
      <c r="AX1084" s="13" t="s">
        <v>69</v>
      </c>
      <c r="AY1084" s="244" t="s">
        <v>193</v>
      </c>
    </row>
    <row r="1085" s="13" customFormat="1">
      <c r="A1085" s="13"/>
      <c r="B1085" s="235"/>
      <c r="C1085" s="236"/>
      <c r="D1085" s="228" t="s">
        <v>206</v>
      </c>
      <c r="E1085" s="237" t="s">
        <v>19</v>
      </c>
      <c r="F1085" s="238" t="s">
        <v>3540</v>
      </c>
      <c r="G1085" s="236"/>
      <c r="H1085" s="237" t="s">
        <v>19</v>
      </c>
      <c r="I1085" s="239"/>
      <c r="J1085" s="236"/>
      <c r="K1085" s="236"/>
      <c r="L1085" s="240"/>
      <c r="M1085" s="241"/>
      <c r="N1085" s="242"/>
      <c r="O1085" s="242"/>
      <c r="P1085" s="242"/>
      <c r="Q1085" s="242"/>
      <c r="R1085" s="242"/>
      <c r="S1085" s="242"/>
      <c r="T1085" s="243"/>
      <c r="U1085" s="13"/>
      <c r="V1085" s="13"/>
      <c r="W1085" s="13"/>
      <c r="X1085" s="13"/>
      <c r="Y1085" s="13"/>
      <c r="Z1085" s="13"/>
      <c r="AA1085" s="13"/>
      <c r="AB1085" s="13"/>
      <c r="AC1085" s="13"/>
      <c r="AD1085" s="13"/>
      <c r="AE1085" s="13"/>
      <c r="AT1085" s="244" t="s">
        <v>206</v>
      </c>
      <c r="AU1085" s="244" t="s">
        <v>78</v>
      </c>
      <c r="AV1085" s="13" t="s">
        <v>76</v>
      </c>
      <c r="AW1085" s="13" t="s">
        <v>31</v>
      </c>
      <c r="AX1085" s="13" t="s">
        <v>69</v>
      </c>
      <c r="AY1085" s="244" t="s">
        <v>193</v>
      </c>
    </row>
    <row r="1086" s="14" customFormat="1">
      <c r="A1086" s="14"/>
      <c r="B1086" s="245"/>
      <c r="C1086" s="246"/>
      <c r="D1086" s="228" t="s">
        <v>206</v>
      </c>
      <c r="E1086" s="247" t="s">
        <v>19</v>
      </c>
      <c r="F1086" s="248" t="s">
        <v>3541</v>
      </c>
      <c r="G1086" s="246"/>
      <c r="H1086" s="249">
        <v>9.4079999999999995</v>
      </c>
      <c r="I1086" s="250"/>
      <c r="J1086" s="246"/>
      <c r="K1086" s="246"/>
      <c r="L1086" s="251"/>
      <c r="M1086" s="252"/>
      <c r="N1086" s="253"/>
      <c r="O1086" s="253"/>
      <c r="P1086" s="253"/>
      <c r="Q1086" s="253"/>
      <c r="R1086" s="253"/>
      <c r="S1086" s="253"/>
      <c r="T1086" s="254"/>
      <c r="U1086" s="14"/>
      <c r="V1086" s="14"/>
      <c r="W1086" s="14"/>
      <c r="X1086" s="14"/>
      <c r="Y1086" s="14"/>
      <c r="Z1086" s="14"/>
      <c r="AA1086" s="14"/>
      <c r="AB1086" s="14"/>
      <c r="AC1086" s="14"/>
      <c r="AD1086" s="14"/>
      <c r="AE1086" s="14"/>
      <c r="AT1086" s="255" t="s">
        <v>206</v>
      </c>
      <c r="AU1086" s="255" t="s">
        <v>78</v>
      </c>
      <c r="AV1086" s="14" t="s">
        <v>78</v>
      </c>
      <c r="AW1086" s="14" t="s">
        <v>31</v>
      </c>
      <c r="AX1086" s="14" t="s">
        <v>76</v>
      </c>
      <c r="AY1086" s="255" t="s">
        <v>193</v>
      </c>
    </row>
    <row r="1087" s="2" customFormat="1" ht="16.5" customHeight="1">
      <c r="A1087" s="41"/>
      <c r="B1087" s="42"/>
      <c r="C1087" s="274" t="s">
        <v>2303</v>
      </c>
      <c r="D1087" s="274" t="s">
        <v>1765</v>
      </c>
      <c r="E1087" s="275" t="s">
        <v>3542</v>
      </c>
      <c r="F1087" s="276" t="s">
        <v>3543</v>
      </c>
      <c r="G1087" s="277" t="s">
        <v>248</v>
      </c>
      <c r="H1087" s="278">
        <v>9.8780000000000001</v>
      </c>
      <c r="I1087" s="279"/>
      <c r="J1087" s="280">
        <f>ROUND(I1087*H1087,2)</f>
        <v>0</v>
      </c>
      <c r="K1087" s="276" t="s">
        <v>199</v>
      </c>
      <c r="L1087" s="281"/>
      <c r="M1087" s="282" t="s">
        <v>19</v>
      </c>
      <c r="N1087" s="283" t="s">
        <v>40</v>
      </c>
      <c r="O1087" s="87"/>
      <c r="P1087" s="224">
        <f>O1087*H1087</f>
        <v>0</v>
      </c>
      <c r="Q1087" s="224">
        <v>1</v>
      </c>
      <c r="R1087" s="224">
        <f>Q1087*H1087</f>
        <v>9.8780000000000001</v>
      </c>
      <c r="S1087" s="224">
        <v>0</v>
      </c>
      <c r="T1087" s="225">
        <f>S1087*H1087</f>
        <v>0</v>
      </c>
      <c r="U1087" s="41"/>
      <c r="V1087" s="41"/>
      <c r="W1087" s="41"/>
      <c r="X1087" s="41"/>
      <c r="Y1087" s="41"/>
      <c r="Z1087" s="41"/>
      <c r="AA1087" s="41"/>
      <c r="AB1087" s="41"/>
      <c r="AC1087" s="41"/>
      <c r="AD1087" s="41"/>
      <c r="AE1087" s="41"/>
      <c r="AR1087" s="226" t="s">
        <v>265</v>
      </c>
      <c r="AT1087" s="226" t="s">
        <v>1765</v>
      </c>
      <c r="AU1087" s="226" t="s">
        <v>78</v>
      </c>
      <c r="AY1087" s="20" t="s">
        <v>193</v>
      </c>
      <c r="BE1087" s="227">
        <f>IF(N1087="základní",J1087,0)</f>
        <v>0</v>
      </c>
      <c r="BF1087" s="227">
        <f>IF(N1087="snížená",J1087,0)</f>
        <v>0</v>
      </c>
      <c r="BG1087" s="227">
        <f>IF(N1087="zákl. přenesená",J1087,0)</f>
        <v>0</v>
      </c>
      <c r="BH1087" s="227">
        <f>IF(N1087="sníž. přenesená",J1087,0)</f>
        <v>0</v>
      </c>
      <c r="BI1087" s="227">
        <f>IF(N1087="nulová",J1087,0)</f>
        <v>0</v>
      </c>
      <c r="BJ1087" s="20" t="s">
        <v>76</v>
      </c>
      <c r="BK1087" s="227">
        <f>ROUND(I1087*H1087,2)</f>
        <v>0</v>
      </c>
      <c r="BL1087" s="20" t="s">
        <v>200</v>
      </c>
      <c r="BM1087" s="226" t="s">
        <v>3544</v>
      </c>
    </row>
    <row r="1088" s="2" customFormat="1">
      <c r="A1088" s="41"/>
      <c r="B1088" s="42"/>
      <c r="C1088" s="43"/>
      <c r="D1088" s="228" t="s">
        <v>202</v>
      </c>
      <c r="E1088" s="43"/>
      <c r="F1088" s="229" t="s">
        <v>3543</v>
      </c>
      <c r="G1088" s="43"/>
      <c r="H1088" s="43"/>
      <c r="I1088" s="230"/>
      <c r="J1088" s="43"/>
      <c r="K1088" s="43"/>
      <c r="L1088" s="47"/>
      <c r="M1088" s="231"/>
      <c r="N1088" s="232"/>
      <c r="O1088" s="87"/>
      <c r="P1088" s="87"/>
      <c r="Q1088" s="87"/>
      <c r="R1088" s="87"/>
      <c r="S1088" s="87"/>
      <c r="T1088" s="88"/>
      <c r="U1088" s="41"/>
      <c r="V1088" s="41"/>
      <c r="W1088" s="41"/>
      <c r="X1088" s="41"/>
      <c r="Y1088" s="41"/>
      <c r="Z1088" s="41"/>
      <c r="AA1088" s="41"/>
      <c r="AB1088" s="41"/>
      <c r="AC1088" s="41"/>
      <c r="AD1088" s="41"/>
      <c r="AE1088" s="41"/>
      <c r="AT1088" s="20" t="s">
        <v>202</v>
      </c>
      <c r="AU1088" s="20" t="s">
        <v>78</v>
      </c>
    </row>
    <row r="1089" s="14" customFormat="1">
      <c r="A1089" s="14"/>
      <c r="B1089" s="245"/>
      <c r="C1089" s="246"/>
      <c r="D1089" s="228" t="s">
        <v>206</v>
      </c>
      <c r="E1089" s="246"/>
      <c r="F1089" s="248" t="s">
        <v>3545</v>
      </c>
      <c r="G1089" s="246"/>
      <c r="H1089" s="249">
        <v>9.8780000000000001</v>
      </c>
      <c r="I1089" s="250"/>
      <c r="J1089" s="246"/>
      <c r="K1089" s="246"/>
      <c r="L1089" s="251"/>
      <c r="M1089" s="252"/>
      <c r="N1089" s="253"/>
      <c r="O1089" s="253"/>
      <c r="P1089" s="253"/>
      <c r="Q1089" s="253"/>
      <c r="R1089" s="253"/>
      <c r="S1089" s="253"/>
      <c r="T1089" s="254"/>
      <c r="U1089" s="14"/>
      <c r="V1089" s="14"/>
      <c r="W1089" s="14"/>
      <c r="X1089" s="14"/>
      <c r="Y1089" s="14"/>
      <c r="Z1089" s="14"/>
      <c r="AA1089" s="14"/>
      <c r="AB1089" s="14"/>
      <c r="AC1089" s="14"/>
      <c r="AD1089" s="14"/>
      <c r="AE1089" s="14"/>
      <c r="AT1089" s="255" t="s">
        <v>206</v>
      </c>
      <c r="AU1089" s="255" t="s">
        <v>78</v>
      </c>
      <c r="AV1089" s="14" t="s">
        <v>78</v>
      </c>
      <c r="AW1089" s="14" t="s">
        <v>4</v>
      </c>
      <c r="AX1089" s="14" t="s">
        <v>76</v>
      </c>
      <c r="AY1089" s="255" t="s">
        <v>193</v>
      </c>
    </row>
    <row r="1090" s="2" customFormat="1" ht="16.5" customHeight="1">
      <c r="A1090" s="41"/>
      <c r="B1090" s="42"/>
      <c r="C1090" s="215" t="s">
        <v>2309</v>
      </c>
      <c r="D1090" s="215" t="s">
        <v>195</v>
      </c>
      <c r="E1090" s="216" t="s">
        <v>3546</v>
      </c>
      <c r="F1090" s="217" t="s">
        <v>3547</v>
      </c>
      <c r="G1090" s="218" t="s">
        <v>258</v>
      </c>
      <c r="H1090" s="219">
        <v>122.563</v>
      </c>
      <c r="I1090" s="220"/>
      <c r="J1090" s="221">
        <f>ROUND(I1090*H1090,2)</f>
        <v>0</v>
      </c>
      <c r="K1090" s="217" t="s">
        <v>19</v>
      </c>
      <c r="L1090" s="47"/>
      <c r="M1090" s="222" t="s">
        <v>19</v>
      </c>
      <c r="N1090" s="223" t="s">
        <v>40</v>
      </c>
      <c r="O1090" s="87"/>
      <c r="P1090" s="224">
        <f>O1090*H1090</f>
        <v>0</v>
      </c>
      <c r="Q1090" s="224">
        <v>0</v>
      </c>
      <c r="R1090" s="224">
        <f>Q1090*H1090</f>
        <v>0</v>
      </c>
      <c r="S1090" s="224">
        <v>0</v>
      </c>
      <c r="T1090" s="225">
        <f>S1090*H1090</f>
        <v>0</v>
      </c>
      <c r="U1090" s="41"/>
      <c r="V1090" s="41"/>
      <c r="W1090" s="41"/>
      <c r="X1090" s="41"/>
      <c r="Y1090" s="41"/>
      <c r="Z1090" s="41"/>
      <c r="AA1090" s="41"/>
      <c r="AB1090" s="41"/>
      <c r="AC1090" s="41"/>
      <c r="AD1090" s="41"/>
      <c r="AE1090" s="41"/>
      <c r="AR1090" s="226" t="s">
        <v>200</v>
      </c>
      <c r="AT1090" s="226" t="s">
        <v>195</v>
      </c>
      <c r="AU1090" s="226" t="s">
        <v>78</v>
      </c>
      <c r="AY1090" s="20" t="s">
        <v>193</v>
      </c>
      <c r="BE1090" s="227">
        <f>IF(N1090="základní",J1090,0)</f>
        <v>0</v>
      </c>
      <c r="BF1090" s="227">
        <f>IF(N1090="snížená",J1090,0)</f>
        <v>0</v>
      </c>
      <c r="BG1090" s="227">
        <f>IF(N1090="zákl. přenesená",J1090,0)</f>
        <v>0</v>
      </c>
      <c r="BH1090" s="227">
        <f>IF(N1090="sníž. přenesená",J1090,0)</f>
        <v>0</v>
      </c>
      <c r="BI1090" s="227">
        <f>IF(N1090="nulová",J1090,0)</f>
        <v>0</v>
      </c>
      <c r="BJ1090" s="20" t="s">
        <v>76</v>
      </c>
      <c r="BK1090" s="227">
        <f>ROUND(I1090*H1090,2)</f>
        <v>0</v>
      </c>
      <c r="BL1090" s="20" t="s">
        <v>200</v>
      </c>
      <c r="BM1090" s="226" t="s">
        <v>3548</v>
      </c>
    </row>
    <row r="1091" s="2" customFormat="1">
      <c r="A1091" s="41"/>
      <c r="B1091" s="42"/>
      <c r="C1091" s="43"/>
      <c r="D1091" s="228" t="s">
        <v>202</v>
      </c>
      <c r="E1091" s="43"/>
      <c r="F1091" s="229" t="s">
        <v>3547</v>
      </c>
      <c r="G1091" s="43"/>
      <c r="H1091" s="43"/>
      <c r="I1091" s="230"/>
      <c r="J1091" s="43"/>
      <c r="K1091" s="43"/>
      <c r="L1091" s="47"/>
      <c r="M1091" s="231"/>
      <c r="N1091" s="232"/>
      <c r="O1091" s="87"/>
      <c r="P1091" s="87"/>
      <c r="Q1091" s="87"/>
      <c r="R1091" s="87"/>
      <c r="S1091" s="87"/>
      <c r="T1091" s="88"/>
      <c r="U1091" s="41"/>
      <c r="V1091" s="41"/>
      <c r="W1091" s="41"/>
      <c r="X1091" s="41"/>
      <c r="Y1091" s="41"/>
      <c r="Z1091" s="41"/>
      <c r="AA1091" s="41"/>
      <c r="AB1091" s="41"/>
      <c r="AC1091" s="41"/>
      <c r="AD1091" s="41"/>
      <c r="AE1091" s="41"/>
      <c r="AT1091" s="20" t="s">
        <v>202</v>
      </c>
      <c r="AU1091" s="20" t="s">
        <v>78</v>
      </c>
    </row>
    <row r="1092" s="13" customFormat="1">
      <c r="A1092" s="13"/>
      <c r="B1092" s="235"/>
      <c r="C1092" s="236"/>
      <c r="D1092" s="228" t="s">
        <v>206</v>
      </c>
      <c r="E1092" s="237" t="s">
        <v>19</v>
      </c>
      <c r="F1092" s="238" t="s">
        <v>279</v>
      </c>
      <c r="G1092" s="236"/>
      <c r="H1092" s="237" t="s">
        <v>19</v>
      </c>
      <c r="I1092" s="239"/>
      <c r="J1092" s="236"/>
      <c r="K1092" s="236"/>
      <c r="L1092" s="240"/>
      <c r="M1092" s="241"/>
      <c r="N1092" s="242"/>
      <c r="O1092" s="242"/>
      <c r="P1092" s="242"/>
      <c r="Q1092" s="242"/>
      <c r="R1092" s="242"/>
      <c r="S1092" s="242"/>
      <c r="T1092" s="243"/>
      <c r="U1092" s="13"/>
      <c r="V1092" s="13"/>
      <c r="W1092" s="13"/>
      <c r="X1092" s="13"/>
      <c r="Y1092" s="13"/>
      <c r="Z1092" s="13"/>
      <c r="AA1092" s="13"/>
      <c r="AB1092" s="13"/>
      <c r="AC1092" s="13"/>
      <c r="AD1092" s="13"/>
      <c r="AE1092" s="13"/>
      <c r="AT1092" s="244" t="s">
        <v>206</v>
      </c>
      <c r="AU1092" s="244" t="s">
        <v>78</v>
      </c>
      <c r="AV1092" s="13" t="s">
        <v>76</v>
      </c>
      <c r="AW1092" s="13" t="s">
        <v>31</v>
      </c>
      <c r="AX1092" s="13" t="s">
        <v>69</v>
      </c>
      <c r="AY1092" s="244" t="s">
        <v>193</v>
      </c>
    </row>
    <row r="1093" s="13" customFormat="1">
      <c r="A1093" s="13"/>
      <c r="B1093" s="235"/>
      <c r="C1093" s="236"/>
      <c r="D1093" s="228" t="s">
        <v>206</v>
      </c>
      <c r="E1093" s="237" t="s">
        <v>19</v>
      </c>
      <c r="F1093" s="238" t="s">
        <v>3549</v>
      </c>
      <c r="G1093" s="236"/>
      <c r="H1093" s="237" t="s">
        <v>19</v>
      </c>
      <c r="I1093" s="239"/>
      <c r="J1093" s="236"/>
      <c r="K1093" s="236"/>
      <c r="L1093" s="240"/>
      <c r="M1093" s="241"/>
      <c r="N1093" s="242"/>
      <c r="O1093" s="242"/>
      <c r="P1093" s="242"/>
      <c r="Q1093" s="242"/>
      <c r="R1093" s="242"/>
      <c r="S1093" s="242"/>
      <c r="T1093" s="243"/>
      <c r="U1093" s="13"/>
      <c r="V1093" s="13"/>
      <c r="W1093" s="13"/>
      <c r="X1093" s="13"/>
      <c r="Y1093" s="13"/>
      <c r="Z1093" s="13"/>
      <c r="AA1093" s="13"/>
      <c r="AB1093" s="13"/>
      <c r="AC1093" s="13"/>
      <c r="AD1093" s="13"/>
      <c r="AE1093" s="13"/>
      <c r="AT1093" s="244" t="s">
        <v>206</v>
      </c>
      <c r="AU1093" s="244" t="s">
        <v>78</v>
      </c>
      <c r="AV1093" s="13" t="s">
        <v>76</v>
      </c>
      <c r="AW1093" s="13" t="s">
        <v>31</v>
      </c>
      <c r="AX1093" s="13" t="s">
        <v>69</v>
      </c>
      <c r="AY1093" s="244" t="s">
        <v>193</v>
      </c>
    </row>
    <row r="1094" s="14" customFormat="1">
      <c r="A1094" s="14"/>
      <c r="B1094" s="245"/>
      <c r="C1094" s="246"/>
      <c r="D1094" s="228" t="s">
        <v>206</v>
      </c>
      <c r="E1094" s="247" t="s">
        <v>19</v>
      </c>
      <c r="F1094" s="248" t="s">
        <v>3550</v>
      </c>
      <c r="G1094" s="246"/>
      <c r="H1094" s="249">
        <v>122.563</v>
      </c>
      <c r="I1094" s="250"/>
      <c r="J1094" s="246"/>
      <c r="K1094" s="246"/>
      <c r="L1094" s="251"/>
      <c r="M1094" s="252"/>
      <c r="N1094" s="253"/>
      <c r="O1094" s="253"/>
      <c r="P1094" s="253"/>
      <c r="Q1094" s="253"/>
      <c r="R1094" s="253"/>
      <c r="S1094" s="253"/>
      <c r="T1094" s="254"/>
      <c r="U1094" s="14"/>
      <c r="V1094" s="14"/>
      <c r="W1094" s="14"/>
      <c r="X1094" s="14"/>
      <c r="Y1094" s="14"/>
      <c r="Z1094" s="14"/>
      <c r="AA1094" s="14"/>
      <c r="AB1094" s="14"/>
      <c r="AC1094" s="14"/>
      <c r="AD1094" s="14"/>
      <c r="AE1094" s="14"/>
      <c r="AT1094" s="255" t="s">
        <v>206</v>
      </c>
      <c r="AU1094" s="255" t="s">
        <v>78</v>
      </c>
      <c r="AV1094" s="14" t="s">
        <v>78</v>
      </c>
      <c r="AW1094" s="14" t="s">
        <v>31</v>
      </c>
      <c r="AX1094" s="14" t="s">
        <v>76</v>
      </c>
      <c r="AY1094" s="255" t="s">
        <v>193</v>
      </c>
    </row>
    <row r="1095" s="2" customFormat="1" ht="16.5" customHeight="1">
      <c r="A1095" s="41"/>
      <c r="B1095" s="42"/>
      <c r="C1095" s="215" t="s">
        <v>2312</v>
      </c>
      <c r="D1095" s="215" t="s">
        <v>195</v>
      </c>
      <c r="E1095" s="216" t="s">
        <v>1806</v>
      </c>
      <c r="F1095" s="217" t="s">
        <v>1807</v>
      </c>
      <c r="G1095" s="218" t="s">
        <v>198</v>
      </c>
      <c r="H1095" s="219">
        <v>30.951000000000001</v>
      </c>
      <c r="I1095" s="220"/>
      <c r="J1095" s="221">
        <f>ROUND(I1095*H1095,2)</f>
        <v>0</v>
      </c>
      <c r="K1095" s="217" t="s">
        <v>199</v>
      </c>
      <c r="L1095" s="47"/>
      <c r="M1095" s="222" t="s">
        <v>19</v>
      </c>
      <c r="N1095" s="223" t="s">
        <v>40</v>
      </c>
      <c r="O1095" s="87"/>
      <c r="P1095" s="224">
        <f>O1095*H1095</f>
        <v>0</v>
      </c>
      <c r="Q1095" s="224">
        <v>2.5019749999999998</v>
      </c>
      <c r="R1095" s="224">
        <f>Q1095*H1095</f>
        <v>77.438628225000002</v>
      </c>
      <c r="S1095" s="224">
        <v>0</v>
      </c>
      <c r="T1095" s="225">
        <f>S1095*H1095</f>
        <v>0</v>
      </c>
      <c r="U1095" s="41"/>
      <c r="V1095" s="41"/>
      <c r="W1095" s="41"/>
      <c r="X1095" s="41"/>
      <c r="Y1095" s="41"/>
      <c r="Z1095" s="41"/>
      <c r="AA1095" s="41"/>
      <c r="AB1095" s="41"/>
      <c r="AC1095" s="41"/>
      <c r="AD1095" s="41"/>
      <c r="AE1095" s="41"/>
      <c r="AR1095" s="226" t="s">
        <v>200</v>
      </c>
      <c r="AT1095" s="226" t="s">
        <v>195</v>
      </c>
      <c r="AU1095" s="226" t="s">
        <v>78</v>
      </c>
      <c r="AY1095" s="20" t="s">
        <v>193</v>
      </c>
      <c r="BE1095" s="227">
        <f>IF(N1095="základní",J1095,0)</f>
        <v>0</v>
      </c>
      <c r="BF1095" s="227">
        <f>IF(N1095="snížená",J1095,0)</f>
        <v>0</v>
      </c>
      <c r="BG1095" s="227">
        <f>IF(N1095="zákl. přenesená",J1095,0)</f>
        <v>0</v>
      </c>
      <c r="BH1095" s="227">
        <f>IF(N1095="sníž. přenesená",J1095,0)</f>
        <v>0</v>
      </c>
      <c r="BI1095" s="227">
        <f>IF(N1095="nulová",J1095,0)</f>
        <v>0</v>
      </c>
      <c r="BJ1095" s="20" t="s">
        <v>76</v>
      </c>
      <c r="BK1095" s="227">
        <f>ROUND(I1095*H1095,2)</f>
        <v>0</v>
      </c>
      <c r="BL1095" s="20" t="s">
        <v>200</v>
      </c>
      <c r="BM1095" s="226" t="s">
        <v>3551</v>
      </c>
    </row>
    <row r="1096" s="2" customFormat="1">
      <c r="A1096" s="41"/>
      <c r="B1096" s="42"/>
      <c r="C1096" s="43"/>
      <c r="D1096" s="228" t="s">
        <v>202</v>
      </c>
      <c r="E1096" s="43"/>
      <c r="F1096" s="229" t="s">
        <v>1809</v>
      </c>
      <c r="G1096" s="43"/>
      <c r="H1096" s="43"/>
      <c r="I1096" s="230"/>
      <c r="J1096" s="43"/>
      <c r="K1096" s="43"/>
      <c r="L1096" s="47"/>
      <c r="M1096" s="231"/>
      <c r="N1096" s="232"/>
      <c r="O1096" s="87"/>
      <c r="P1096" s="87"/>
      <c r="Q1096" s="87"/>
      <c r="R1096" s="87"/>
      <c r="S1096" s="87"/>
      <c r="T1096" s="88"/>
      <c r="U1096" s="41"/>
      <c r="V1096" s="41"/>
      <c r="W1096" s="41"/>
      <c r="X1096" s="41"/>
      <c r="Y1096" s="41"/>
      <c r="Z1096" s="41"/>
      <c r="AA1096" s="41"/>
      <c r="AB1096" s="41"/>
      <c r="AC1096" s="41"/>
      <c r="AD1096" s="41"/>
      <c r="AE1096" s="41"/>
      <c r="AT1096" s="20" t="s">
        <v>202</v>
      </c>
      <c r="AU1096" s="20" t="s">
        <v>78</v>
      </c>
    </row>
    <row r="1097" s="2" customFormat="1">
      <c r="A1097" s="41"/>
      <c r="B1097" s="42"/>
      <c r="C1097" s="43"/>
      <c r="D1097" s="233" t="s">
        <v>204</v>
      </c>
      <c r="E1097" s="43"/>
      <c r="F1097" s="234" t="s">
        <v>1810</v>
      </c>
      <c r="G1097" s="43"/>
      <c r="H1097" s="43"/>
      <c r="I1097" s="230"/>
      <c r="J1097" s="43"/>
      <c r="K1097" s="43"/>
      <c r="L1097" s="47"/>
      <c r="M1097" s="231"/>
      <c r="N1097" s="232"/>
      <c r="O1097" s="87"/>
      <c r="P1097" s="87"/>
      <c r="Q1097" s="87"/>
      <c r="R1097" s="87"/>
      <c r="S1097" s="87"/>
      <c r="T1097" s="88"/>
      <c r="U1097" s="41"/>
      <c r="V1097" s="41"/>
      <c r="W1097" s="41"/>
      <c r="X1097" s="41"/>
      <c r="Y1097" s="41"/>
      <c r="Z1097" s="41"/>
      <c r="AA1097" s="41"/>
      <c r="AB1097" s="41"/>
      <c r="AC1097" s="41"/>
      <c r="AD1097" s="41"/>
      <c r="AE1097" s="41"/>
      <c r="AT1097" s="20" t="s">
        <v>204</v>
      </c>
      <c r="AU1097" s="20" t="s">
        <v>78</v>
      </c>
    </row>
    <row r="1098" s="13" customFormat="1">
      <c r="A1098" s="13"/>
      <c r="B1098" s="235"/>
      <c r="C1098" s="236"/>
      <c r="D1098" s="228" t="s">
        <v>206</v>
      </c>
      <c r="E1098" s="237" t="s">
        <v>19</v>
      </c>
      <c r="F1098" s="238" t="s">
        <v>279</v>
      </c>
      <c r="G1098" s="236"/>
      <c r="H1098" s="237" t="s">
        <v>19</v>
      </c>
      <c r="I1098" s="239"/>
      <c r="J1098" s="236"/>
      <c r="K1098" s="236"/>
      <c r="L1098" s="240"/>
      <c r="M1098" s="241"/>
      <c r="N1098" s="242"/>
      <c r="O1098" s="242"/>
      <c r="P1098" s="242"/>
      <c r="Q1098" s="242"/>
      <c r="R1098" s="242"/>
      <c r="S1098" s="242"/>
      <c r="T1098" s="243"/>
      <c r="U1098" s="13"/>
      <c r="V1098" s="13"/>
      <c r="W1098" s="13"/>
      <c r="X1098" s="13"/>
      <c r="Y1098" s="13"/>
      <c r="Z1098" s="13"/>
      <c r="AA1098" s="13"/>
      <c r="AB1098" s="13"/>
      <c r="AC1098" s="13"/>
      <c r="AD1098" s="13"/>
      <c r="AE1098" s="13"/>
      <c r="AT1098" s="244" t="s">
        <v>206</v>
      </c>
      <c r="AU1098" s="244" t="s">
        <v>78</v>
      </c>
      <c r="AV1098" s="13" t="s">
        <v>76</v>
      </c>
      <c r="AW1098" s="13" t="s">
        <v>31</v>
      </c>
      <c r="AX1098" s="13" t="s">
        <v>69</v>
      </c>
      <c r="AY1098" s="244" t="s">
        <v>193</v>
      </c>
    </row>
    <row r="1099" s="13" customFormat="1">
      <c r="A1099" s="13"/>
      <c r="B1099" s="235"/>
      <c r="C1099" s="236"/>
      <c r="D1099" s="228" t="s">
        <v>206</v>
      </c>
      <c r="E1099" s="237" t="s">
        <v>19</v>
      </c>
      <c r="F1099" s="238" t="s">
        <v>3552</v>
      </c>
      <c r="G1099" s="236"/>
      <c r="H1099" s="237" t="s">
        <v>19</v>
      </c>
      <c r="I1099" s="239"/>
      <c r="J1099" s="236"/>
      <c r="K1099" s="236"/>
      <c r="L1099" s="240"/>
      <c r="M1099" s="241"/>
      <c r="N1099" s="242"/>
      <c r="O1099" s="242"/>
      <c r="P1099" s="242"/>
      <c r="Q1099" s="242"/>
      <c r="R1099" s="242"/>
      <c r="S1099" s="242"/>
      <c r="T1099" s="243"/>
      <c r="U1099" s="13"/>
      <c r="V1099" s="13"/>
      <c r="W1099" s="13"/>
      <c r="X1099" s="13"/>
      <c r="Y1099" s="13"/>
      <c r="Z1099" s="13"/>
      <c r="AA1099" s="13"/>
      <c r="AB1099" s="13"/>
      <c r="AC1099" s="13"/>
      <c r="AD1099" s="13"/>
      <c r="AE1099" s="13"/>
      <c r="AT1099" s="244" t="s">
        <v>206</v>
      </c>
      <c r="AU1099" s="244" t="s">
        <v>78</v>
      </c>
      <c r="AV1099" s="13" t="s">
        <v>76</v>
      </c>
      <c r="AW1099" s="13" t="s">
        <v>31</v>
      </c>
      <c r="AX1099" s="13" t="s">
        <v>69</v>
      </c>
      <c r="AY1099" s="244" t="s">
        <v>193</v>
      </c>
    </row>
    <row r="1100" s="14" customFormat="1">
      <c r="A1100" s="14"/>
      <c r="B1100" s="245"/>
      <c r="C1100" s="246"/>
      <c r="D1100" s="228" t="s">
        <v>206</v>
      </c>
      <c r="E1100" s="247" t="s">
        <v>19</v>
      </c>
      <c r="F1100" s="248" t="s">
        <v>3553</v>
      </c>
      <c r="G1100" s="246"/>
      <c r="H1100" s="249">
        <v>8.5050000000000008</v>
      </c>
      <c r="I1100" s="250"/>
      <c r="J1100" s="246"/>
      <c r="K1100" s="246"/>
      <c r="L1100" s="251"/>
      <c r="M1100" s="252"/>
      <c r="N1100" s="253"/>
      <c r="O1100" s="253"/>
      <c r="P1100" s="253"/>
      <c r="Q1100" s="253"/>
      <c r="R1100" s="253"/>
      <c r="S1100" s="253"/>
      <c r="T1100" s="254"/>
      <c r="U1100" s="14"/>
      <c r="V1100" s="14"/>
      <c r="W1100" s="14"/>
      <c r="X1100" s="14"/>
      <c r="Y1100" s="14"/>
      <c r="Z1100" s="14"/>
      <c r="AA1100" s="14"/>
      <c r="AB1100" s="14"/>
      <c r="AC1100" s="14"/>
      <c r="AD1100" s="14"/>
      <c r="AE1100" s="14"/>
      <c r="AT1100" s="255" t="s">
        <v>206</v>
      </c>
      <c r="AU1100" s="255" t="s">
        <v>78</v>
      </c>
      <c r="AV1100" s="14" t="s">
        <v>78</v>
      </c>
      <c r="AW1100" s="14" t="s">
        <v>31</v>
      </c>
      <c r="AX1100" s="14" t="s">
        <v>69</v>
      </c>
      <c r="AY1100" s="255" t="s">
        <v>193</v>
      </c>
    </row>
    <row r="1101" s="13" customFormat="1">
      <c r="A1101" s="13"/>
      <c r="B1101" s="235"/>
      <c r="C1101" s="236"/>
      <c r="D1101" s="228" t="s">
        <v>206</v>
      </c>
      <c r="E1101" s="237" t="s">
        <v>19</v>
      </c>
      <c r="F1101" s="238" t="s">
        <v>3554</v>
      </c>
      <c r="G1101" s="236"/>
      <c r="H1101" s="237" t="s">
        <v>19</v>
      </c>
      <c r="I1101" s="239"/>
      <c r="J1101" s="236"/>
      <c r="K1101" s="236"/>
      <c r="L1101" s="240"/>
      <c r="M1101" s="241"/>
      <c r="N1101" s="242"/>
      <c r="O1101" s="242"/>
      <c r="P1101" s="242"/>
      <c r="Q1101" s="242"/>
      <c r="R1101" s="242"/>
      <c r="S1101" s="242"/>
      <c r="T1101" s="243"/>
      <c r="U1101" s="13"/>
      <c r="V1101" s="13"/>
      <c r="W1101" s="13"/>
      <c r="X1101" s="13"/>
      <c r="Y1101" s="13"/>
      <c r="Z1101" s="13"/>
      <c r="AA1101" s="13"/>
      <c r="AB1101" s="13"/>
      <c r="AC1101" s="13"/>
      <c r="AD1101" s="13"/>
      <c r="AE1101" s="13"/>
      <c r="AT1101" s="244" t="s">
        <v>206</v>
      </c>
      <c r="AU1101" s="244" t="s">
        <v>78</v>
      </c>
      <c r="AV1101" s="13" t="s">
        <v>76</v>
      </c>
      <c r="AW1101" s="13" t="s">
        <v>31</v>
      </c>
      <c r="AX1101" s="13" t="s">
        <v>69</v>
      </c>
      <c r="AY1101" s="244" t="s">
        <v>193</v>
      </c>
    </row>
    <row r="1102" s="14" customFormat="1">
      <c r="A1102" s="14"/>
      <c r="B1102" s="245"/>
      <c r="C1102" s="246"/>
      <c r="D1102" s="228" t="s">
        <v>206</v>
      </c>
      <c r="E1102" s="247" t="s">
        <v>19</v>
      </c>
      <c r="F1102" s="248" t="s">
        <v>3555</v>
      </c>
      <c r="G1102" s="246"/>
      <c r="H1102" s="249">
        <v>1.403</v>
      </c>
      <c r="I1102" s="250"/>
      <c r="J1102" s="246"/>
      <c r="K1102" s="246"/>
      <c r="L1102" s="251"/>
      <c r="M1102" s="252"/>
      <c r="N1102" s="253"/>
      <c r="O1102" s="253"/>
      <c r="P1102" s="253"/>
      <c r="Q1102" s="253"/>
      <c r="R1102" s="253"/>
      <c r="S1102" s="253"/>
      <c r="T1102" s="254"/>
      <c r="U1102" s="14"/>
      <c r="V1102" s="14"/>
      <c r="W1102" s="14"/>
      <c r="X1102" s="14"/>
      <c r="Y1102" s="14"/>
      <c r="Z1102" s="14"/>
      <c r="AA1102" s="14"/>
      <c r="AB1102" s="14"/>
      <c r="AC1102" s="14"/>
      <c r="AD1102" s="14"/>
      <c r="AE1102" s="14"/>
      <c r="AT1102" s="255" t="s">
        <v>206</v>
      </c>
      <c r="AU1102" s="255" t="s">
        <v>78</v>
      </c>
      <c r="AV1102" s="14" t="s">
        <v>78</v>
      </c>
      <c r="AW1102" s="14" t="s">
        <v>31</v>
      </c>
      <c r="AX1102" s="14" t="s">
        <v>69</v>
      </c>
      <c r="AY1102" s="255" t="s">
        <v>193</v>
      </c>
    </row>
    <row r="1103" s="13" customFormat="1">
      <c r="A1103" s="13"/>
      <c r="B1103" s="235"/>
      <c r="C1103" s="236"/>
      <c r="D1103" s="228" t="s">
        <v>206</v>
      </c>
      <c r="E1103" s="237" t="s">
        <v>19</v>
      </c>
      <c r="F1103" s="238" t="s">
        <v>3556</v>
      </c>
      <c r="G1103" s="236"/>
      <c r="H1103" s="237" t="s">
        <v>19</v>
      </c>
      <c r="I1103" s="239"/>
      <c r="J1103" s="236"/>
      <c r="K1103" s="236"/>
      <c r="L1103" s="240"/>
      <c r="M1103" s="241"/>
      <c r="N1103" s="242"/>
      <c r="O1103" s="242"/>
      <c r="P1103" s="242"/>
      <c r="Q1103" s="242"/>
      <c r="R1103" s="242"/>
      <c r="S1103" s="242"/>
      <c r="T1103" s="243"/>
      <c r="U1103" s="13"/>
      <c r="V1103" s="13"/>
      <c r="W1103" s="13"/>
      <c r="X1103" s="13"/>
      <c r="Y1103" s="13"/>
      <c r="Z1103" s="13"/>
      <c r="AA1103" s="13"/>
      <c r="AB1103" s="13"/>
      <c r="AC1103" s="13"/>
      <c r="AD1103" s="13"/>
      <c r="AE1103" s="13"/>
      <c r="AT1103" s="244" t="s">
        <v>206</v>
      </c>
      <c r="AU1103" s="244" t="s">
        <v>78</v>
      </c>
      <c r="AV1103" s="13" t="s">
        <v>76</v>
      </c>
      <c r="AW1103" s="13" t="s">
        <v>31</v>
      </c>
      <c r="AX1103" s="13" t="s">
        <v>69</v>
      </c>
      <c r="AY1103" s="244" t="s">
        <v>193</v>
      </c>
    </row>
    <row r="1104" s="14" customFormat="1">
      <c r="A1104" s="14"/>
      <c r="B1104" s="245"/>
      <c r="C1104" s="246"/>
      <c r="D1104" s="228" t="s">
        <v>206</v>
      </c>
      <c r="E1104" s="247" t="s">
        <v>19</v>
      </c>
      <c r="F1104" s="248" t="s">
        <v>3557</v>
      </c>
      <c r="G1104" s="246"/>
      <c r="H1104" s="249">
        <v>1.081</v>
      </c>
      <c r="I1104" s="250"/>
      <c r="J1104" s="246"/>
      <c r="K1104" s="246"/>
      <c r="L1104" s="251"/>
      <c r="M1104" s="252"/>
      <c r="N1104" s="253"/>
      <c r="O1104" s="253"/>
      <c r="P1104" s="253"/>
      <c r="Q1104" s="253"/>
      <c r="R1104" s="253"/>
      <c r="S1104" s="253"/>
      <c r="T1104" s="254"/>
      <c r="U1104" s="14"/>
      <c r="V1104" s="14"/>
      <c r="W1104" s="14"/>
      <c r="X1104" s="14"/>
      <c r="Y1104" s="14"/>
      <c r="Z1104" s="14"/>
      <c r="AA1104" s="14"/>
      <c r="AB1104" s="14"/>
      <c r="AC1104" s="14"/>
      <c r="AD1104" s="14"/>
      <c r="AE1104" s="14"/>
      <c r="AT1104" s="255" t="s">
        <v>206</v>
      </c>
      <c r="AU1104" s="255" t="s">
        <v>78</v>
      </c>
      <c r="AV1104" s="14" t="s">
        <v>78</v>
      </c>
      <c r="AW1104" s="14" t="s">
        <v>31</v>
      </c>
      <c r="AX1104" s="14" t="s">
        <v>69</v>
      </c>
      <c r="AY1104" s="255" t="s">
        <v>193</v>
      </c>
    </row>
    <row r="1105" s="14" customFormat="1">
      <c r="A1105" s="14"/>
      <c r="B1105" s="245"/>
      <c r="C1105" s="246"/>
      <c r="D1105" s="228" t="s">
        <v>206</v>
      </c>
      <c r="E1105" s="247" t="s">
        <v>19</v>
      </c>
      <c r="F1105" s="248" t="s">
        <v>3558</v>
      </c>
      <c r="G1105" s="246"/>
      <c r="H1105" s="249">
        <v>2.8879999999999999</v>
      </c>
      <c r="I1105" s="250"/>
      <c r="J1105" s="246"/>
      <c r="K1105" s="246"/>
      <c r="L1105" s="251"/>
      <c r="M1105" s="252"/>
      <c r="N1105" s="253"/>
      <c r="O1105" s="253"/>
      <c r="P1105" s="253"/>
      <c r="Q1105" s="253"/>
      <c r="R1105" s="253"/>
      <c r="S1105" s="253"/>
      <c r="T1105" s="254"/>
      <c r="U1105" s="14"/>
      <c r="V1105" s="14"/>
      <c r="W1105" s="14"/>
      <c r="X1105" s="14"/>
      <c r="Y1105" s="14"/>
      <c r="Z1105" s="14"/>
      <c r="AA1105" s="14"/>
      <c r="AB1105" s="14"/>
      <c r="AC1105" s="14"/>
      <c r="AD1105" s="14"/>
      <c r="AE1105" s="14"/>
      <c r="AT1105" s="255" t="s">
        <v>206</v>
      </c>
      <c r="AU1105" s="255" t="s">
        <v>78</v>
      </c>
      <c r="AV1105" s="14" t="s">
        <v>78</v>
      </c>
      <c r="AW1105" s="14" t="s">
        <v>31</v>
      </c>
      <c r="AX1105" s="14" t="s">
        <v>69</v>
      </c>
      <c r="AY1105" s="255" t="s">
        <v>193</v>
      </c>
    </row>
    <row r="1106" s="13" customFormat="1">
      <c r="A1106" s="13"/>
      <c r="B1106" s="235"/>
      <c r="C1106" s="236"/>
      <c r="D1106" s="228" t="s">
        <v>206</v>
      </c>
      <c r="E1106" s="237" t="s">
        <v>19</v>
      </c>
      <c r="F1106" s="238" t="s">
        <v>3559</v>
      </c>
      <c r="G1106" s="236"/>
      <c r="H1106" s="237" t="s">
        <v>19</v>
      </c>
      <c r="I1106" s="239"/>
      <c r="J1106" s="236"/>
      <c r="K1106" s="236"/>
      <c r="L1106" s="240"/>
      <c r="M1106" s="241"/>
      <c r="N1106" s="242"/>
      <c r="O1106" s="242"/>
      <c r="P1106" s="242"/>
      <c r="Q1106" s="242"/>
      <c r="R1106" s="242"/>
      <c r="S1106" s="242"/>
      <c r="T1106" s="243"/>
      <c r="U1106" s="13"/>
      <c r="V1106" s="13"/>
      <c r="W1106" s="13"/>
      <c r="X1106" s="13"/>
      <c r="Y1106" s="13"/>
      <c r="Z1106" s="13"/>
      <c r="AA1106" s="13"/>
      <c r="AB1106" s="13"/>
      <c r="AC1106" s="13"/>
      <c r="AD1106" s="13"/>
      <c r="AE1106" s="13"/>
      <c r="AT1106" s="244" t="s">
        <v>206</v>
      </c>
      <c r="AU1106" s="244" t="s">
        <v>78</v>
      </c>
      <c r="AV1106" s="13" t="s">
        <v>76</v>
      </c>
      <c r="AW1106" s="13" t="s">
        <v>31</v>
      </c>
      <c r="AX1106" s="13" t="s">
        <v>69</v>
      </c>
      <c r="AY1106" s="244" t="s">
        <v>193</v>
      </c>
    </row>
    <row r="1107" s="14" customFormat="1">
      <c r="A1107" s="14"/>
      <c r="B1107" s="245"/>
      <c r="C1107" s="246"/>
      <c r="D1107" s="228" t="s">
        <v>206</v>
      </c>
      <c r="E1107" s="247" t="s">
        <v>19</v>
      </c>
      <c r="F1107" s="248" t="s">
        <v>3560</v>
      </c>
      <c r="G1107" s="246"/>
      <c r="H1107" s="249">
        <v>2.2679999999999998</v>
      </c>
      <c r="I1107" s="250"/>
      <c r="J1107" s="246"/>
      <c r="K1107" s="246"/>
      <c r="L1107" s="251"/>
      <c r="M1107" s="252"/>
      <c r="N1107" s="253"/>
      <c r="O1107" s="253"/>
      <c r="P1107" s="253"/>
      <c r="Q1107" s="253"/>
      <c r="R1107" s="253"/>
      <c r="S1107" s="253"/>
      <c r="T1107" s="254"/>
      <c r="U1107" s="14"/>
      <c r="V1107" s="14"/>
      <c r="W1107" s="14"/>
      <c r="X1107" s="14"/>
      <c r="Y1107" s="14"/>
      <c r="Z1107" s="14"/>
      <c r="AA1107" s="14"/>
      <c r="AB1107" s="14"/>
      <c r="AC1107" s="14"/>
      <c r="AD1107" s="14"/>
      <c r="AE1107" s="14"/>
      <c r="AT1107" s="255" t="s">
        <v>206</v>
      </c>
      <c r="AU1107" s="255" t="s">
        <v>78</v>
      </c>
      <c r="AV1107" s="14" t="s">
        <v>78</v>
      </c>
      <c r="AW1107" s="14" t="s">
        <v>31</v>
      </c>
      <c r="AX1107" s="14" t="s">
        <v>69</v>
      </c>
      <c r="AY1107" s="255" t="s">
        <v>193</v>
      </c>
    </row>
    <row r="1108" s="14" customFormat="1">
      <c r="A1108" s="14"/>
      <c r="B1108" s="245"/>
      <c r="C1108" s="246"/>
      <c r="D1108" s="228" t="s">
        <v>206</v>
      </c>
      <c r="E1108" s="247" t="s">
        <v>19</v>
      </c>
      <c r="F1108" s="248" t="s">
        <v>3561</v>
      </c>
      <c r="G1108" s="246"/>
      <c r="H1108" s="249">
        <v>2.4180000000000001</v>
      </c>
      <c r="I1108" s="250"/>
      <c r="J1108" s="246"/>
      <c r="K1108" s="246"/>
      <c r="L1108" s="251"/>
      <c r="M1108" s="252"/>
      <c r="N1108" s="253"/>
      <c r="O1108" s="253"/>
      <c r="P1108" s="253"/>
      <c r="Q1108" s="253"/>
      <c r="R1108" s="253"/>
      <c r="S1108" s="253"/>
      <c r="T1108" s="254"/>
      <c r="U1108" s="14"/>
      <c r="V1108" s="14"/>
      <c r="W1108" s="14"/>
      <c r="X1108" s="14"/>
      <c r="Y1108" s="14"/>
      <c r="Z1108" s="14"/>
      <c r="AA1108" s="14"/>
      <c r="AB1108" s="14"/>
      <c r="AC1108" s="14"/>
      <c r="AD1108" s="14"/>
      <c r="AE1108" s="14"/>
      <c r="AT1108" s="255" t="s">
        <v>206</v>
      </c>
      <c r="AU1108" s="255" t="s">
        <v>78</v>
      </c>
      <c r="AV1108" s="14" t="s">
        <v>78</v>
      </c>
      <c r="AW1108" s="14" t="s">
        <v>31</v>
      </c>
      <c r="AX1108" s="14" t="s">
        <v>69</v>
      </c>
      <c r="AY1108" s="255" t="s">
        <v>193</v>
      </c>
    </row>
    <row r="1109" s="13" customFormat="1">
      <c r="A1109" s="13"/>
      <c r="B1109" s="235"/>
      <c r="C1109" s="236"/>
      <c r="D1109" s="228" t="s">
        <v>206</v>
      </c>
      <c r="E1109" s="237" t="s">
        <v>19</v>
      </c>
      <c r="F1109" s="238" t="s">
        <v>3562</v>
      </c>
      <c r="G1109" s="236"/>
      <c r="H1109" s="237" t="s">
        <v>19</v>
      </c>
      <c r="I1109" s="239"/>
      <c r="J1109" s="236"/>
      <c r="K1109" s="236"/>
      <c r="L1109" s="240"/>
      <c r="M1109" s="241"/>
      <c r="N1109" s="242"/>
      <c r="O1109" s="242"/>
      <c r="P1109" s="242"/>
      <c r="Q1109" s="242"/>
      <c r="R1109" s="242"/>
      <c r="S1109" s="242"/>
      <c r="T1109" s="243"/>
      <c r="U1109" s="13"/>
      <c r="V1109" s="13"/>
      <c r="W1109" s="13"/>
      <c r="X1109" s="13"/>
      <c r="Y1109" s="13"/>
      <c r="Z1109" s="13"/>
      <c r="AA1109" s="13"/>
      <c r="AB1109" s="13"/>
      <c r="AC1109" s="13"/>
      <c r="AD1109" s="13"/>
      <c r="AE1109" s="13"/>
      <c r="AT1109" s="244" t="s">
        <v>206</v>
      </c>
      <c r="AU1109" s="244" t="s">
        <v>78</v>
      </c>
      <c r="AV1109" s="13" t="s">
        <v>76</v>
      </c>
      <c r="AW1109" s="13" t="s">
        <v>31</v>
      </c>
      <c r="AX1109" s="13" t="s">
        <v>69</v>
      </c>
      <c r="AY1109" s="244" t="s">
        <v>193</v>
      </c>
    </row>
    <row r="1110" s="14" customFormat="1">
      <c r="A1110" s="14"/>
      <c r="B1110" s="245"/>
      <c r="C1110" s="246"/>
      <c r="D1110" s="228" t="s">
        <v>206</v>
      </c>
      <c r="E1110" s="247" t="s">
        <v>19</v>
      </c>
      <c r="F1110" s="248" t="s">
        <v>3563</v>
      </c>
      <c r="G1110" s="246"/>
      <c r="H1110" s="249">
        <v>6.6749999999999998</v>
      </c>
      <c r="I1110" s="250"/>
      <c r="J1110" s="246"/>
      <c r="K1110" s="246"/>
      <c r="L1110" s="251"/>
      <c r="M1110" s="252"/>
      <c r="N1110" s="253"/>
      <c r="O1110" s="253"/>
      <c r="P1110" s="253"/>
      <c r="Q1110" s="253"/>
      <c r="R1110" s="253"/>
      <c r="S1110" s="253"/>
      <c r="T1110" s="254"/>
      <c r="U1110" s="14"/>
      <c r="V1110" s="14"/>
      <c r="W1110" s="14"/>
      <c r="X1110" s="14"/>
      <c r="Y1110" s="14"/>
      <c r="Z1110" s="14"/>
      <c r="AA1110" s="14"/>
      <c r="AB1110" s="14"/>
      <c r="AC1110" s="14"/>
      <c r="AD1110" s="14"/>
      <c r="AE1110" s="14"/>
      <c r="AT1110" s="255" t="s">
        <v>206</v>
      </c>
      <c r="AU1110" s="255" t="s">
        <v>78</v>
      </c>
      <c r="AV1110" s="14" t="s">
        <v>78</v>
      </c>
      <c r="AW1110" s="14" t="s">
        <v>31</v>
      </c>
      <c r="AX1110" s="14" t="s">
        <v>69</v>
      </c>
      <c r="AY1110" s="255" t="s">
        <v>193</v>
      </c>
    </row>
    <row r="1111" s="14" customFormat="1">
      <c r="A1111" s="14"/>
      <c r="B1111" s="245"/>
      <c r="C1111" s="246"/>
      <c r="D1111" s="228" t="s">
        <v>206</v>
      </c>
      <c r="E1111" s="247" t="s">
        <v>19</v>
      </c>
      <c r="F1111" s="248" t="s">
        <v>3564</v>
      </c>
      <c r="G1111" s="246"/>
      <c r="H1111" s="249">
        <v>4.7190000000000003</v>
      </c>
      <c r="I1111" s="250"/>
      <c r="J1111" s="246"/>
      <c r="K1111" s="246"/>
      <c r="L1111" s="251"/>
      <c r="M1111" s="252"/>
      <c r="N1111" s="253"/>
      <c r="O1111" s="253"/>
      <c r="P1111" s="253"/>
      <c r="Q1111" s="253"/>
      <c r="R1111" s="253"/>
      <c r="S1111" s="253"/>
      <c r="T1111" s="254"/>
      <c r="U1111" s="14"/>
      <c r="V1111" s="14"/>
      <c r="W1111" s="14"/>
      <c r="X1111" s="14"/>
      <c r="Y1111" s="14"/>
      <c r="Z1111" s="14"/>
      <c r="AA1111" s="14"/>
      <c r="AB1111" s="14"/>
      <c r="AC1111" s="14"/>
      <c r="AD1111" s="14"/>
      <c r="AE1111" s="14"/>
      <c r="AT1111" s="255" t="s">
        <v>206</v>
      </c>
      <c r="AU1111" s="255" t="s">
        <v>78</v>
      </c>
      <c r="AV1111" s="14" t="s">
        <v>78</v>
      </c>
      <c r="AW1111" s="14" t="s">
        <v>31</v>
      </c>
      <c r="AX1111" s="14" t="s">
        <v>69</v>
      </c>
      <c r="AY1111" s="255" t="s">
        <v>193</v>
      </c>
    </row>
    <row r="1112" s="14" customFormat="1">
      <c r="A1112" s="14"/>
      <c r="B1112" s="245"/>
      <c r="C1112" s="246"/>
      <c r="D1112" s="228" t="s">
        <v>206</v>
      </c>
      <c r="E1112" s="247" t="s">
        <v>19</v>
      </c>
      <c r="F1112" s="248" t="s">
        <v>3565</v>
      </c>
      <c r="G1112" s="246"/>
      <c r="H1112" s="249">
        <v>0.99399999999999999</v>
      </c>
      <c r="I1112" s="250"/>
      <c r="J1112" s="246"/>
      <c r="K1112" s="246"/>
      <c r="L1112" s="251"/>
      <c r="M1112" s="252"/>
      <c r="N1112" s="253"/>
      <c r="O1112" s="253"/>
      <c r="P1112" s="253"/>
      <c r="Q1112" s="253"/>
      <c r="R1112" s="253"/>
      <c r="S1112" s="253"/>
      <c r="T1112" s="254"/>
      <c r="U1112" s="14"/>
      <c r="V1112" s="14"/>
      <c r="W1112" s="14"/>
      <c r="X1112" s="14"/>
      <c r="Y1112" s="14"/>
      <c r="Z1112" s="14"/>
      <c r="AA1112" s="14"/>
      <c r="AB1112" s="14"/>
      <c r="AC1112" s="14"/>
      <c r="AD1112" s="14"/>
      <c r="AE1112" s="14"/>
      <c r="AT1112" s="255" t="s">
        <v>206</v>
      </c>
      <c r="AU1112" s="255" t="s">
        <v>78</v>
      </c>
      <c r="AV1112" s="14" t="s">
        <v>78</v>
      </c>
      <c r="AW1112" s="14" t="s">
        <v>31</v>
      </c>
      <c r="AX1112" s="14" t="s">
        <v>69</v>
      </c>
      <c r="AY1112" s="255" t="s">
        <v>193</v>
      </c>
    </row>
    <row r="1113" s="15" customFormat="1">
      <c r="A1113" s="15"/>
      <c r="B1113" s="256"/>
      <c r="C1113" s="257"/>
      <c r="D1113" s="228" t="s">
        <v>206</v>
      </c>
      <c r="E1113" s="258" t="s">
        <v>19</v>
      </c>
      <c r="F1113" s="259" t="s">
        <v>218</v>
      </c>
      <c r="G1113" s="257"/>
      <c r="H1113" s="260">
        <v>30.951000000000001</v>
      </c>
      <c r="I1113" s="261"/>
      <c r="J1113" s="257"/>
      <c r="K1113" s="257"/>
      <c r="L1113" s="262"/>
      <c r="M1113" s="263"/>
      <c r="N1113" s="264"/>
      <c r="O1113" s="264"/>
      <c r="P1113" s="264"/>
      <c r="Q1113" s="264"/>
      <c r="R1113" s="264"/>
      <c r="S1113" s="264"/>
      <c r="T1113" s="265"/>
      <c r="U1113" s="15"/>
      <c r="V1113" s="15"/>
      <c r="W1113" s="15"/>
      <c r="X1113" s="15"/>
      <c r="Y1113" s="15"/>
      <c r="Z1113" s="15"/>
      <c r="AA1113" s="15"/>
      <c r="AB1113" s="15"/>
      <c r="AC1113" s="15"/>
      <c r="AD1113" s="15"/>
      <c r="AE1113" s="15"/>
      <c r="AT1113" s="266" t="s">
        <v>206</v>
      </c>
      <c r="AU1113" s="266" t="s">
        <v>78</v>
      </c>
      <c r="AV1113" s="15" t="s">
        <v>200</v>
      </c>
      <c r="AW1113" s="15" t="s">
        <v>31</v>
      </c>
      <c r="AX1113" s="15" t="s">
        <v>76</v>
      </c>
      <c r="AY1113" s="266" t="s">
        <v>193</v>
      </c>
    </row>
    <row r="1114" s="2" customFormat="1" ht="16.5" customHeight="1">
      <c r="A1114" s="41"/>
      <c r="B1114" s="42"/>
      <c r="C1114" s="215" t="s">
        <v>2314</v>
      </c>
      <c r="D1114" s="215" t="s">
        <v>195</v>
      </c>
      <c r="E1114" s="216" t="s">
        <v>1813</v>
      </c>
      <c r="F1114" s="217" t="s">
        <v>1814</v>
      </c>
      <c r="G1114" s="218" t="s">
        <v>258</v>
      </c>
      <c r="H1114" s="219">
        <v>395.10000000000002</v>
      </c>
      <c r="I1114" s="220"/>
      <c r="J1114" s="221">
        <f>ROUND(I1114*H1114,2)</f>
        <v>0</v>
      </c>
      <c r="K1114" s="217" t="s">
        <v>199</v>
      </c>
      <c r="L1114" s="47"/>
      <c r="M1114" s="222" t="s">
        <v>19</v>
      </c>
      <c r="N1114" s="223" t="s">
        <v>40</v>
      </c>
      <c r="O1114" s="87"/>
      <c r="P1114" s="224">
        <f>O1114*H1114</f>
        <v>0</v>
      </c>
      <c r="Q1114" s="224">
        <v>0.0111725</v>
      </c>
      <c r="R1114" s="224">
        <f>Q1114*H1114</f>
        <v>4.4142547500000004</v>
      </c>
      <c r="S1114" s="224">
        <v>0</v>
      </c>
      <c r="T1114" s="225">
        <f>S1114*H1114</f>
        <v>0</v>
      </c>
      <c r="U1114" s="41"/>
      <c r="V1114" s="41"/>
      <c r="W1114" s="41"/>
      <c r="X1114" s="41"/>
      <c r="Y1114" s="41"/>
      <c r="Z1114" s="41"/>
      <c r="AA1114" s="41"/>
      <c r="AB1114" s="41"/>
      <c r="AC1114" s="41"/>
      <c r="AD1114" s="41"/>
      <c r="AE1114" s="41"/>
      <c r="AR1114" s="226" t="s">
        <v>200</v>
      </c>
      <c r="AT1114" s="226" t="s">
        <v>195</v>
      </c>
      <c r="AU1114" s="226" t="s">
        <v>78</v>
      </c>
      <c r="AY1114" s="20" t="s">
        <v>193</v>
      </c>
      <c r="BE1114" s="227">
        <f>IF(N1114="základní",J1114,0)</f>
        <v>0</v>
      </c>
      <c r="BF1114" s="227">
        <f>IF(N1114="snížená",J1114,0)</f>
        <v>0</v>
      </c>
      <c r="BG1114" s="227">
        <f>IF(N1114="zákl. přenesená",J1114,0)</f>
        <v>0</v>
      </c>
      <c r="BH1114" s="227">
        <f>IF(N1114="sníž. přenesená",J1114,0)</f>
        <v>0</v>
      </c>
      <c r="BI1114" s="227">
        <f>IF(N1114="nulová",J1114,0)</f>
        <v>0</v>
      </c>
      <c r="BJ1114" s="20" t="s">
        <v>76</v>
      </c>
      <c r="BK1114" s="227">
        <f>ROUND(I1114*H1114,2)</f>
        <v>0</v>
      </c>
      <c r="BL1114" s="20" t="s">
        <v>200</v>
      </c>
      <c r="BM1114" s="226" t="s">
        <v>3566</v>
      </c>
    </row>
    <row r="1115" s="2" customFormat="1">
      <c r="A1115" s="41"/>
      <c r="B1115" s="42"/>
      <c r="C1115" s="43"/>
      <c r="D1115" s="228" t="s">
        <v>202</v>
      </c>
      <c r="E1115" s="43"/>
      <c r="F1115" s="229" t="s">
        <v>1816</v>
      </c>
      <c r="G1115" s="43"/>
      <c r="H1115" s="43"/>
      <c r="I1115" s="230"/>
      <c r="J1115" s="43"/>
      <c r="K1115" s="43"/>
      <c r="L1115" s="47"/>
      <c r="M1115" s="231"/>
      <c r="N1115" s="232"/>
      <c r="O1115" s="87"/>
      <c r="P1115" s="87"/>
      <c r="Q1115" s="87"/>
      <c r="R1115" s="87"/>
      <c r="S1115" s="87"/>
      <c r="T1115" s="88"/>
      <c r="U1115" s="41"/>
      <c r="V1115" s="41"/>
      <c r="W1115" s="41"/>
      <c r="X1115" s="41"/>
      <c r="Y1115" s="41"/>
      <c r="Z1115" s="41"/>
      <c r="AA1115" s="41"/>
      <c r="AB1115" s="41"/>
      <c r="AC1115" s="41"/>
      <c r="AD1115" s="41"/>
      <c r="AE1115" s="41"/>
      <c r="AT1115" s="20" t="s">
        <v>202</v>
      </c>
      <c r="AU1115" s="20" t="s">
        <v>78</v>
      </c>
    </row>
    <row r="1116" s="2" customFormat="1">
      <c r="A1116" s="41"/>
      <c r="B1116" s="42"/>
      <c r="C1116" s="43"/>
      <c r="D1116" s="233" t="s">
        <v>204</v>
      </c>
      <c r="E1116" s="43"/>
      <c r="F1116" s="234" t="s">
        <v>1817</v>
      </c>
      <c r="G1116" s="43"/>
      <c r="H1116" s="43"/>
      <c r="I1116" s="230"/>
      <c r="J1116" s="43"/>
      <c r="K1116" s="43"/>
      <c r="L1116" s="47"/>
      <c r="M1116" s="231"/>
      <c r="N1116" s="232"/>
      <c r="O1116" s="87"/>
      <c r="P1116" s="87"/>
      <c r="Q1116" s="87"/>
      <c r="R1116" s="87"/>
      <c r="S1116" s="87"/>
      <c r="T1116" s="88"/>
      <c r="U1116" s="41"/>
      <c r="V1116" s="41"/>
      <c r="W1116" s="41"/>
      <c r="X1116" s="41"/>
      <c r="Y1116" s="41"/>
      <c r="Z1116" s="41"/>
      <c r="AA1116" s="41"/>
      <c r="AB1116" s="41"/>
      <c r="AC1116" s="41"/>
      <c r="AD1116" s="41"/>
      <c r="AE1116" s="41"/>
      <c r="AT1116" s="20" t="s">
        <v>204</v>
      </c>
      <c r="AU1116" s="20" t="s">
        <v>78</v>
      </c>
    </row>
    <row r="1117" s="13" customFormat="1">
      <c r="A1117" s="13"/>
      <c r="B1117" s="235"/>
      <c r="C1117" s="236"/>
      <c r="D1117" s="228" t="s">
        <v>206</v>
      </c>
      <c r="E1117" s="237" t="s">
        <v>19</v>
      </c>
      <c r="F1117" s="238" t="s">
        <v>279</v>
      </c>
      <c r="G1117" s="236"/>
      <c r="H1117" s="237" t="s">
        <v>19</v>
      </c>
      <c r="I1117" s="239"/>
      <c r="J1117" s="236"/>
      <c r="K1117" s="236"/>
      <c r="L1117" s="240"/>
      <c r="M1117" s="241"/>
      <c r="N1117" s="242"/>
      <c r="O1117" s="242"/>
      <c r="P1117" s="242"/>
      <c r="Q1117" s="242"/>
      <c r="R1117" s="242"/>
      <c r="S1117" s="242"/>
      <c r="T1117" s="243"/>
      <c r="U1117" s="13"/>
      <c r="V1117" s="13"/>
      <c r="W1117" s="13"/>
      <c r="X1117" s="13"/>
      <c r="Y1117" s="13"/>
      <c r="Z1117" s="13"/>
      <c r="AA1117" s="13"/>
      <c r="AB1117" s="13"/>
      <c r="AC1117" s="13"/>
      <c r="AD1117" s="13"/>
      <c r="AE1117" s="13"/>
      <c r="AT1117" s="244" t="s">
        <v>206</v>
      </c>
      <c r="AU1117" s="244" t="s">
        <v>78</v>
      </c>
      <c r="AV1117" s="13" t="s">
        <v>76</v>
      </c>
      <c r="AW1117" s="13" t="s">
        <v>31</v>
      </c>
      <c r="AX1117" s="13" t="s">
        <v>69</v>
      </c>
      <c r="AY1117" s="244" t="s">
        <v>193</v>
      </c>
    </row>
    <row r="1118" s="13" customFormat="1">
      <c r="A1118" s="13"/>
      <c r="B1118" s="235"/>
      <c r="C1118" s="236"/>
      <c r="D1118" s="228" t="s">
        <v>206</v>
      </c>
      <c r="E1118" s="237" t="s">
        <v>19</v>
      </c>
      <c r="F1118" s="238" t="s">
        <v>3552</v>
      </c>
      <c r="G1118" s="236"/>
      <c r="H1118" s="237" t="s">
        <v>19</v>
      </c>
      <c r="I1118" s="239"/>
      <c r="J1118" s="236"/>
      <c r="K1118" s="236"/>
      <c r="L1118" s="240"/>
      <c r="M1118" s="241"/>
      <c r="N1118" s="242"/>
      <c r="O1118" s="242"/>
      <c r="P1118" s="242"/>
      <c r="Q1118" s="242"/>
      <c r="R1118" s="242"/>
      <c r="S1118" s="242"/>
      <c r="T1118" s="243"/>
      <c r="U1118" s="13"/>
      <c r="V1118" s="13"/>
      <c r="W1118" s="13"/>
      <c r="X1118" s="13"/>
      <c r="Y1118" s="13"/>
      <c r="Z1118" s="13"/>
      <c r="AA1118" s="13"/>
      <c r="AB1118" s="13"/>
      <c r="AC1118" s="13"/>
      <c r="AD1118" s="13"/>
      <c r="AE1118" s="13"/>
      <c r="AT1118" s="244" t="s">
        <v>206</v>
      </c>
      <c r="AU1118" s="244" t="s">
        <v>78</v>
      </c>
      <c r="AV1118" s="13" t="s">
        <v>76</v>
      </c>
      <c r="AW1118" s="13" t="s">
        <v>31</v>
      </c>
      <c r="AX1118" s="13" t="s">
        <v>69</v>
      </c>
      <c r="AY1118" s="244" t="s">
        <v>193</v>
      </c>
    </row>
    <row r="1119" s="14" customFormat="1">
      <c r="A1119" s="14"/>
      <c r="B1119" s="245"/>
      <c r="C1119" s="246"/>
      <c r="D1119" s="228" t="s">
        <v>206</v>
      </c>
      <c r="E1119" s="247" t="s">
        <v>19</v>
      </c>
      <c r="F1119" s="248" t="s">
        <v>3567</v>
      </c>
      <c r="G1119" s="246"/>
      <c r="H1119" s="249">
        <v>81</v>
      </c>
      <c r="I1119" s="250"/>
      <c r="J1119" s="246"/>
      <c r="K1119" s="246"/>
      <c r="L1119" s="251"/>
      <c r="M1119" s="252"/>
      <c r="N1119" s="253"/>
      <c r="O1119" s="253"/>
      <c r="P1119" s="253"/>
      <c r="Q1119" s="253"/>
      <c r="R1119" s="253"/>
      <c r="S1119" s="253"/>
      <c r="T1119" s="254"/>
      <c r="U1119" s="14"/>
      <c r="V1119" s="14"/>
      <c r="W1119" s="14"/>
      <c r="X1119" s="14"/>
      <c r="Y1119" s="14"/>
      <c r="Z1119" s="14"/>
      <c r="AA1119" s="14"/>
      <c r="AB1119" s="14"/>
      <c r="AC1119" s="14"/>
      <c r="AD1119" s="14"/>
      <c r="AE1119" s="14"/>
      <c r="AT1119" s="255" t="s">
        <v>206</v>
      </c>
      <c r="AU1119" s="255" t="s">
        <v>78</v>
      </c>
      <c r="AV1119" s="14" t="s">
        <v>78</v>
      </c>
      <c r="AW1119" s="14" t="s">
        <v>31</v>
      </c>
      <c r="AX1119" s="14" t="s">
        <v>69</v>
      </c>
      <c r="AY1119" s="255" t="s">
        <v>193</v>
      </c>
    </row>
    <row r="1120" s="13" customFormat="1">
      <c r="A1120" s="13"/>
      <c r="B1120" s="235"/>
      <c r="C1120" s="236"/>
      <c r="D1120" s="228" t="s">
        <v>206</v>
      </c>
      <c r="E1120" s="237" t="s">
        <v>19</v>
      </c>
      <c r="F1120" s="238" t="s">
        <v>3554</v>
      </c>
      <c r="G1120" s="236"/>
      <c r="H1120" s="237" t="s">
        <v>19</v>
      </c>
      <c r="I1120" s="239"/>
      <c r="J1120" s="236"/>
      <c r="K1120" s="236"/>
      <c r="L1120" s="240"/>
      <c r="M1120" s="241"/>
      <c r="N1120" s="242"/>
      <c r="O1120" s="242"/>
      <c r="P1120" s="242"/>
      <c r="Q1120" s="242"/>
      <c r="R1120" s="242"/>
      <c r="S1120" s="242"/>
      <c r="T1120" s="243"/>
      <c r="U1120" s="13"/>
      <c r="V1120" s="13"/>
      <c r="W1120" s="13"/>
      <c r="X1120" s="13"/>
      <c r="Y1120" s="13"/>
      <c r="Z1120" s="13"/>
      <c r="AA1120" s="13"/>
      <c r="AB1120" s="13"/>
      <c r="AC1120" s="13"/>
      <c r="AD1120" s="13"/>
      <c r="AE1120" s="13"/>
      <c r="AT1120" s="244" t="s">
        <v>206</v>
      </c>
      <c r="AU1120" s="244" t="s">
        <v>78</v>
      </c>
      <c r="AV1120" s="13" t="s">
        <v>76</v>
      </c>
      <c r="AW1120" s="13" t="s">
        <v>31</v>
      </c>
      <c r="AX1120" s="13" t="s">
        <v>69</v>
      </c>
      <c r="AY1120" s="244" t="s">
        <v>193</v>
      </c>
    </row>
    <row r="1121" s="14" customFormat="1">
      <c r="A1121" s="14"/>
      <c r="B1121" s="245"/>
      <c r="C1121" s="246"/>
      <c r="D1121" s="228" t="s">
        <v>206</v>
      </c>
      <c r="E1121" s="247" t="s">
        <v>19</v>
      </c>
      <c r="F1121" s="248" t="s">
        <v>3568</v>
      </c>
      <c r="G1121" s="246"/>
      <c r="H1121" s="249">
        <v>18.699999999999999</v>
      </c>
      <c r="I1121" s="250"/>
      <c r="J1121" s="246"/>
      <c r="K1121" s="246"/>
      <c r="L1121" s="251"/>
      <c r="M1121" s="252"/>
      <c r="N1121" s="253"/>
      <c r="O1121" s="253"/>
      <c r="P1121" s="253"/>
      <c r="Q1121" s="253"/>
      <c r="R1121" s="253"/>
      <c r="S1121" s="253"/>
      <c r="T1121" s="254"/>
      <c r="U1121" s="14"/>
      <c r="V1121" s="14"/>
      <c r="W1121" s="14"/>
      <c r="X1121" s="14"/>
      <c r="Y1121" s="14"/>
      <c r="Z1121" s="14"/>
      <c r="AA1121" s="14"/>
      <c r="AB1121" s="14"/>
      <c r="AC1121" s="14"/>
      <c r="AD1121" s="14"/>
      <c r="AE1121" s="14"/>
      <c r="AT1121" s="255" t="s">
        <v>206</v>
      </c>
      <c r="AU1121" s="255" t="s">
        <v>78</v>
      </c>
      <c r="AV1121" s="14" t="s">
        <v>78</v>
      </c>
      <c r="AW1121" s="14" t="s">
        <v>31</v>
      </c>
      <c r="AX1121" s="14" t="s">
        <v>69</v>
      </c>
      <c r="AY1121" s="255" t="s">
        <v>193</v>
      </c>
    </row>
    <row r="1122" s="13" customFormat="1">
      <c r="A1122" s="13"/>
      <c r="B1122" s="235"/>
      <c r="C1122" s="236"/>
      <c r="D1122" s="228" t="s">
        <v>206</v>
      </c>
      <c r="E1122" s="237" t="s">
        <v>19</v>
      </c>
      <c r="F1122" s="238" t="s">
        <v>3556</v>
      </c>
      <c r="G1122" s="236"/>
      <c r="H1122" s="237" t="s">
        <v>19</v>
      </c>
      <c r="I1122" s="239"/>
      <c r="J1122" s="236"/>
      <c r="K1122" s="236"/>
      <c r="L1122" s="240"/>
      <c r="M1122" s="241"/>
      <c r="N1122" s="242"/>
      <c r="O1122" s="242"/>
      <c r="P1122" s="242"/>
      <c r="Q1122" s="242"/>
      <c r="R1122" s="242"/>
      <c r="S1122" s="242"/>
      <c r="T1122" s="243"/>
      <c r="U1122" s="13"/>
      <c r="V1122" s="13"/>
      <c r="W1122" s="13"/>
      <c r="X1122" s="13"/>
      <c r="Y1122" s="13"/>
      <c r="Z1122" s="13"/>
      <c r="AA1122" s="13"/>
      <c r="AB1122" s="13"/>
      <c r="AC1122" s="13"/>
      <c r="AD1122" s="13"/>
      <c r="AE1122" s="13"/>
      <c r="AT1122" s="244" t="s">
        <v>206</v>
      </c>
      <c r="AU1122" s="244" t="s">
        <v>78</v>
      </c>
      <c r="AV1122" s="13" t="s">
        <v>76</v>
      </c>
      <c r="AW1122" s="13" t="s">
        <v>31</v>
      </c>
      <c r="AX1122" s="13" t="s">
        <v>69</v>
      </c>
      <c r="AY1122" s="244" t="s">
        <v>193</v>
      </c>
    </row>
    <row r="1123" s="14" customFormat="1">
      <c r="A1123" s="14"/>
      <c r="B1123" s="245"/>
      <c r="C1123" s="246"/>
      <c r="D1123" s="228" t="s">
        <v>206</v>
      </c>
      <c r="E1123" s="247" t="s">
        <v>19</v>
      </c>
      <c r="F1123" s="248" t="s">
        <v>3569</v>
      </c>
      <c r="G1123" s="246"/>
      <c r="H1123" s="249">
        <v>17.300000000000001</v>
      </c>
      <c r="I1123" s="250"/>
      <c r="J1123" s="246"/>
      <c r="K1123" s="246"/>
      <c r="L1123" s="251"/>
      <c r="M1123" s="252"/>
      <c r="N1123" s="253"/>
      <c r="O1123" s="253"/>
      <c r="P1123" s="253"/>
      <c r="Q1123" s="253"/>
      <c r="R1123" s="253"/>
      <c r="S1123" s="253"/>
      <c r="T1123" s="254"/>
      <c r="U1123" s="14"/>
      <c r="V1123" s="14"/>
      <c r="W1123" s="14"/>
      <c r="X1123" s="14"/>
      <c r="Y1123" s="14"/>
      <c r="Z1123" s="14"/>
      <c r="AA1123" s="14"/>
      <c r="AB1123" s="14"/>
      <c r="AC1123" s="14"/>
      <c r="AD1123" s="14"/>
      <c r="AE1123" s="14"/>
      <c r="AT1123" s="255" t="s">
        <v>206</v>
      </c>
      <c r="AU1123" s="255" t="s">
        <v>78</v>
      </c>
      <c r="AV1123" s="14" t="s">
        <v>78</v>
      </c>
      <c r="AW1123" s="14" t="s">
        <v>31</v>
      </c>
      <c r="AX1123" s="14" t="s">
        <v>69</v>
      </c>
      <c r="AY1123" s="255" t="s">
        <v>193</v>
      </c>
    </row>
    <row r="1124" s="14" customFormat="1">
      <c r="A1124" s="14"/>
      <c r="B1124" s="245"/>
      <c r="C1124" s="246"/>
      <c r="D1124" s="228" t="s">
        <v>206</v>
      </c>
      <c r="E1124" s="247" t="s">
        <v>19</v>
      </c>
      <c r="F1124" s="248" t="s">
        <v>3570</v>
      </c>
      <c r="G1124" s="246"/>
      <c r="H1124" s="249">
        <v>38.5</v>
      </c>
      <c r="I1124" s="250"/>
      <c r="J1124" s="246"/>
      <c r="K1124" s="246"/>
      <c r="L1124" s="251"/>
      <c r="M1124" s="252"/>
      <c r="N1124" s="253"/>
      <c r="O1124" s="253"/>
      <c r="P1124" s="253"/>
      <c r="Q1124" s="253"/>
      <c r="R1124" s="253"/>
      <c r="S1124" s="253"/>
      <c r="T1124" s="254"/>
      <c r="U1124" s="14"/>
      <c r="V1124" s="14"/>
      <c r="W1124" s="14"/>
      <c r="X1124" s="14"/>
      <c r="Y1124" s="14"/>
      <c r="Z1124" s="14"/>
      <c r="AA1124" s="14"/>
      <c r="AB1124" s="14"/>
      <c r="AC1124" s="14"/>
      <c r="AD1124" s="14"/>
      <c r="AE1124" s="14"/>
      <c r="AT1124" s="255" t="s">
        <v>206</v>
      </c>
      <c r="AU1124" s="255" t="s">
        <v>78</v>
      </c>
      <c r="AV1124" s="14" t="s">
        <v>78</v>
      </c>
      <c r="AW1124" s="14" t="s">
        <v>31</v>
      </c>
      <c r="AX1124" s="14" t="s">
        <v>69</v>
      </c>
      <c r="AY1124" s="255" t="s">
        <v>193</v>
      </c>
    </row>
    <row r="1125" s="13" customFormat="1">
      <c r="A1125" s="13"/>
      <c r="B1125" s="235"/>
      <c r="C1125" s="236"/>
      <c r="D1125" s="228" t="s">
        <v>206</v>
      </c>
      <c r="E1125" s="237" t="s">
        <v>19</v>
      </c>
      <c r="F1125" s="238" t="s">
        <v>3559</v>
      </c>
      <c r="G1125" s="236"/>
      <c r="H1125" s="237" t="s">
        <v>19</v>
      </c>
      <c r="I1125" s="239"/>
      <c r="J1125" s="236"/>
      <c r="K1125" s="236"/>
      <c r="L1125" s="240"/>
      <c r="M1125" s="241"/>
      <c r="N1125" s="242"/>
      <c r="O1125" s="242"/>
      <c r="P1125" s="242"/>
      <c r="Q1125" s="242"/>
      <c r="R1125" s="242"/>
      <c r="S1125" s="242"/>
      <c r="T1125" s="243"/>
      <c r="U1125" s="13"/>
      <c r="V1125" s="13"/>
      <c r="W1125" s="13"/>
      <c r="X1125" s="13"/>
      <c r="Y1125" s="13"/>
      <c r="Z1125" s="13"/>
      <c r="AA1125" s="13"/>
      <c r="AB1125" s="13"/>
      <c r="AC1125" s="13"/>
      <c r="AD1125" s="13"/>
      <c r="AE1125" s="13"/>
      <c r="AT1125" s="244" t="s">
        <v>206</v>
      </c>
      <c r="AU1125" s="244" t="s">
        <v>78</v>
      </c>
      <c r="AV1125" s="13" t="s">
        <v>76</v>
      </c>
      <c r="AW1125" s="13" t="s">
        <v>31</v>
      </c>
      <c r="AX1125" s="13" t="s">
        <v>69</v>
      </c>
      <c r="AY1125" s="244" t="s">
        <v>193</v>
      </c>
    </row>
    <row r="1126" s="14" customFormat="1">
      <c r="A1126" s="14"/>
      <c r="B1126" s="245"/>
      <c r="C1126" s="246"/>
      <c r="D1126" s="228" t="s">
        <v>206</v>
      </c>
      <c r="E1126" s="247" t="s">
        <v>19</v>
      </c>
      <c r="F1126" s="248" t="s">
        <v>3571</v>
      </c>
      <c r="G1126" s="246"/>
      <c r="H1126" s="249">
        <v>18.899999999999999</v>
      </c>
      <c r="I1126" s="250"/>
      <c r="J1126" s="246"/>
      <c r="K1126" s="246"/>
      <c r="L1126" s="251"/>
      <c r="M1126" s="252"/>
      <c r="N1126" s="253"/>
      <c r="O1126" s="253"/>
      <c r="P1126" s="253"/>
      <c r="Q1126" s="253"/>
      <c r="R1126" s="253"/>
      <c r="S1126" s="253"/>
      <c r="T1126" s="254"/>
      <c r="U1126" s="14"/>
      <c r="V1126" s="14"/>
      <c r="W1126" s="14"/>
      <c r="X1126" s="14"/>
      <c r="Y1126" s="14"/>
      <c r="Z1126" s="14"/>
      <c r="AA1126" s="14"/>
      <c r="AB1126" s="14"/>
      <c r="AC1126" s="14"/>
      <c r="AD1126" s="14"/>
      <c r="AE1126" s="14"/>
      <c r="AT1126" s="255" t="s">
        <v>206</v>
      </c>
      <c r="AU1126" s="255" t="s">
        <v>78</v>
      </c>
      <c r="AV1126" s="14" t="s">
        <v>78</v>
      </c>
      <c r="AW1126" s="14" t="s">
        <v>31</v>
      </c>
      <c r="AX1126" s="14" t="s">
        <v>69</v>
      </c>
      <c r="AY1126" s="255" t="s">
        <v>193</v>
      </c>
    </row>
    <row r="1127" s="14" customFormat="1">
      <c r="A1127" s="14"/>
      <c r="B1127" s="245"/>
      <c r="C1127" s="246"/>
      <c r="D1127" s="228" t="s">
        <v>206</v>
      </c>
      <c r="E1127" s="247" t="s">
        <v>19</v>
      </c>
      <c r="F1127" s="248" t="s">
        <v>3572</v>
      </c>
      <c r="G1127" s="246"/>
      <c r="H1127" s="249">
        <v>40.299999999999997</v>
      </c>
      <c r="I1127" s="250"/>
      <c r="J1127" s="246"/>
      <c r="K1127" s="246"/>
      <c r="L1127" s="251"/>
      <c r="M1127" s="252"/>
      <c r="N1127" s="253"/>
      <c r="O1127" s="253"/>
      <c r="P1127" s="253"/>
      <c r="Q1127" s="253"/>
      <c r="R1127" s="253"/>
      <c r="S1127" s="253"/>
      <c r="T1127" s="254"/>
      <c r="U1127" s="14"/>
      <c r="V1127" s="14"/>
      <c r="W1127" s="14"/>
      <c r="X1127" s="14"/>
      <c r="Y1127" s="14"/>
      <c r="Z1127" s="14"/>
      <c r="AA1127" s="14"/>
      <c r="AB1127" s="14"/>
      <c r="AC1127" s="14"/>
      <c r="AD1127" s="14"/>
      <c r="AE1127" s="14"/>
      <c r="AT1127" s="255" t="s">
        <v>206</v>
      </c>
      <c r="AU1127" s="255" t="s">
        <v>78</v>
      </c>
      <c r="AV1127" s="14" t="s">
        <v>78</v>
      </c>
      <c r="AW1127" s="14" t="s">
        <v>31</v>
      </c>
      <c r="AX1127" s="14" t="s">
        <v>69</v>
      </c>
      <c r="AY1127" s="255" t="s">
        <v>193</v>
      </c>
    </row>
    <row r="1128" s="13" customFormat="1">
      <c r="A1128" s="13"/>
      <c r="B1128" s="235"/>
      <c r="C1128" s="236"/>
      <c r="D1128" s="228" t="s">
        <v>206</v>
      </c>
      <c r="E1128" s="237" t="s">
        <v>19</v>
      </c>
      <c r="F1128" s="238" t="s">
        <v>3562</v>
      </c>
      <c r="G1128" s="236"/>
      <c r="H1128" s="237" t="s">
        <v>19</v>
      </c>
      <c r="I1128" s="239"/>
      <c r="J1128" s="236"/>
      <c r="K1128" s="236"/>
      <c r="L1128" s="240"/>
      <c r="M1128" s="241"/>
      <c r="N1128" s="242"/>
      <c r="O1128" s="242"/>
      <c r="P1128" s="242"/>
      <c r="Q1128" s="242"/>
      <c r="R1128" s="242"/>
      <c r="S1128" s="242"/>
      <c r="T1128" s="243"/>
      <c r="U1128" s="13"/>
      <c r="V1128" s="13"/>
      <c r="W1128" s="13"/>
      <c r="X1128" s="13"/>
      <c r="Y1128" s="13"/>
      <c r="Z1128" s="13"/>
      <c r="AA1128" s="13"/>
      <c r="AB1128" s="13"/>
      <c r="AC1128" s="13"/>
      <c r="AD1128" s="13"/>
      <c r="AE1128" s="13"/>
      <c r="AT1128" s="244" t="s">
        <v>206</v>
      </c>
      <c r="AU1128" s="244" t="s">
        <v>78</v>
      </c>
      <c r="AV1128" s="13" t="s">
        <v>76</v>
      </c>
      <c r="AW1128" s="13" t="s">
        <v>31</v>
      </c>
      <c r="AX1128" s="13" t="s">
        <v>69</v>
      </c>
      <c r="AY1128" s="244" t="s">
        <v>193</v>
      </c>
    </row>
    <row r="1129" s="14" customFormat="1">
      <c r="A1129" s="14"/>
      <c r="B1129" s="245"/>
      <c r="C1129" s="246"/>
      <c r="D1129" s="228" t="s">
        <v>206</v>
      </c>
      <c r="E1129" s="247" t="s">
        <v>19</v>
      </c>
      <c r="F1129" s="248" t="s">
        <v>3573</v>
      </c>
      <c r="G1129" s="246"/>
      <c r="H1129" s="249">
        <v>89</v>
      </c>
      <c r="I1129" s="250"/>
      <c r="J1129" s="246"/>
      <c r="K1129" s="246"/>
      <c r="L1129" s="251"/>
      <c r="M1129" s="252"/>
      <c r="N1129" s="253"/>
      <c r="O1129" s="253"/>
      <c r="P1129" s="253"/>
      <c r="Q1129" s="253"/>
      <c r="R1129" s="253"/>
      <c r="S1129" s="253"/>
      <c r="T1129" s="254"/>
      <c r="U1129" s="14"/>
      <c r="V1129" s="14"/>
      <c r="W1129" s="14"/>
      <c r="X1129" s="14"/>
      <c r="Y1129" s="14"/>
      <c r="Z1129" s="14"/>
      <c r="AA1129" s="14"/>
      <c r="AB1129" s="14"/>
      <c r="AC1129" s="14"/>
      <c r="AD1129" s="14"/>
      <c r="AE1129" s="14"/>
      <c r="AT1129" s="255" t="s">
        <v>206</v>
      </c>
      <c r="AU1129" s="255" t="s">
        <v>78</v>
      </c>
      <c r="AV1129" s="14" t="s">
        <v>78</v>
      </c>
      <c r="AW1129" s="14" t="s">
        <v>31</v>
      </c>
      <c r="AX1129" s="14" t="s">
        <v>69</v>
      </c>
      <c r="AY1129" s="255" t="s">
        <v>193</v>
      </c>
    </row>
    <row r="1130" s="14" customFormat="1">
      <c r="A1130" s="14"/>
      <c r="B1130" s="245"/>
      <c r="C1130" s="246"/>
      <c r="D1130" s="228" t="s">
        <v>206</v>
      </c>
      <c r="E1130" s="247" t="s">
        <v>19</v>
      </c>
      <c r="F1130" s="248" t="s">
        <v>3574</v>
      </c>
      <c r="G1130" s="246"/>
      <c r="H1130" s="249">
        <v>75.5</v>
      </c>
      <c r="I1130" s="250"/>
      <c r="J1130" s="246"/>
      <c r="K1130" s="246"/>
      <c r="L1130" s="251"/>
      <c r="M1130" s="252"/>
      <c r="N1130" s="253"/>
      <c r="O1130" s="253"/>
      <c r="P1130" s="253"/>
      <c r="Q1130" s="253"/>
      <c r="R1130" s="253"/>
      <c r="S1130" s="253"/>
      <c r="T1130" s="254"/>
      <c r="U1130" s="14"/>
      <c r="V1130" s="14"/>
      <c r="W1130" s="14"/>
      <c r="X1130" s="14"/>
      <c r="Y1130" s="14"/>
      <c r="Z1130" s="14"/>
      <c r="AA1130" s="14"/>
      <c r="AB1130" s="14"/>
      <c r="AC1130" s="14"/>
      <c r="AD1130" s="14"/>
      <c r="AE1130" s="14"/>
      <c r="AT1130" s="255" t="s">
        <v>206</v>
      </c>
      <c r="AU1130" s="255" t="s">
        <v>78</v>
      </c>
      <c r="AV1130" s="14" t="s">
        <v>78</v>
      </c>
      <c r="AW1130" s="14" t="s">
        <v>31</v>
      </c>
      <c r="AX1130" s="14" t="s">
        <v>69</v>
      </c>
      <c r="AY1130" s="255" t="s">
        <v>193</v>
      </c>
    </row>
    <row r="1131" s="14" customFormat="1">
      <c r="A1131" s="14"/>
      <c r="B1131" s="245"/>
      <c r="C1131" s="246"/>
      <c r="D1131" s="228" t="s">
        <v>206</v>
      </c>
      <c r="E1131" s="247" t="s">
        <v>19</v>
      </c>
      <c r="F1131" s="248" t="s">
        <v>3575</v>
      </c>
      <c r="G1131" s="246"/>
      <c r="H1131" s="249">
        <v>15.9</v>
      </c>
      <c r="I1131" s="250"/>
      <c r="J1131" s="246"/>
      <c r="K1131" s="246"/>
      <c r="L1131" s="251"/>
      <c r="M1131" s="252"/>
      <c r="N1131" s="253"/>
      <c r="O1131" s="253"/>
      <c r="P1131" s="253"/>
      <c r="Q1131" s="253"/>
      <c r="R1131" s="253"/>
      <c r="S1131" s="253"/>
      <c r="T1131" s="254"/>
      <c r="U1131" s="14"/>
      <c r="V1131" s="14"/>
      <c r="W1131" s="14"/>
      <c r="X1131" s="14"/>
      <c r="Y1131" s="14"/>
      <c r="Z1131" s="14"/>
      <c r="AA1131" s="14"/>
      <c r="AB1131" s="14"/>
      <c r="AC1131" s="14"/>
      <c r="AD1131" s="14"/>
      <c r="AE1131" s="14"/>
      <c r="AT1131" s="255" t="s">
        <v>206</v>
      </c>
      <c r="AU1131" s="255" t="s">
        <v>78</v>
      </c>
      <c r="AV1131" s="14" t="s">
        <v>78</v>
      </c>
      <c r="AW1131" s="14" t="s">
        <v>31</v>
      </c>
      <c r="AX1131" s="14" t="s">
        <v>69</v>
      </c>
      <c r="AY1131" s="255" t="s">
        <v>193</v>
      </c>
    </row>
    <row r="1132" s="15" customFormat="1">
      <c r="A1132" s="15"/>
      <c r="B1132" s="256"/>
      <c r="C1132" s="257"/>
      <c r="D1132" s="228" t="s">
        <v>206</v>
      </c>
      <c r="E1132" s="258" t="s">
        <v>19</v>
      </c>
      <c r="F1132" s="259" t="s">
        <v>218</v>
      </c>
      <c r="G1132" s="257"/>
      <c r="H1132" s="260">
        <v>395.10000000000002</v>
      </c>
      <c r="I1132" s="261"/>
      <c r="J1132" s="257"/>
      <c r="K1132" s="257"/>
      <c r="L1132" s="262"/>
      <c r="M1132" s="263"/>
      <c r="N1132" s="264"/>
      <c r="O1132" s="264"/>
      <c r="P1132" s="264"/>
      <c r="Q1132" s="264"/>
      <c r="R1132" s="264"/>
      <c r="S1132" s="264"/>
      <c r="T1132" s="265"/>
      <c r="U1132" s="15"/>
      <c r="V1132" s="15"/>
      <c r="W1132" s="15"/>
      <c r="X1132" s="15"/>
      <c r="Y1132" s="15"/>
      <c r="Z1132" s="15"/>
      <c r="AA1132" s="15"/>
      <c r="AB1132" s="15"/>
      <c r="AC1132" s="15"/>
      <c r="AD1132" s="15"/>
      <c r="AE1132" s="15"/>
      <c r="AT1132" s="266" t="s">
        <v>206</v>
      </c>
      <c r="AU1132" s="266" t="s">
        <v>78</v>
      </c>
      <c r="AV1132" s="15" t="s">
        <v>200</v>
      </c>
      <c r="AW1132" s="15" t="s">
        <v>31</v>
      </c>
      <c r="AX1132" s="15" t="s">
        <v>76</v>
      </c>
      <c r="AY1132" s="266" t="s">
        <v>193</v>
      </c>
    </row>
    <row r="1133" s="2" customFormat="1" ht="16.5" customHeight="1">
      <c r="A1133" s="41"/>
      <c r="B1133" s="42"/>
      <c r="C1133" s="215" t="s">
        <v>2322</v>
      </c>
      <c r="D1133" s="215" t="s">
        <v>195</v>
      </c>
      <c r="E1133" s="216" t="s">
        <v>1820</v>
      </c>
      <c r="F1133" s="217" t="s">
        <v>1821</v>
      </c>
      <c r="G1133" s="218" t="s">
        <v>258</v>
      </c>
      <c r="H1133" s="219">
        <v>395.10000000000002</v>
      </c>
      <c r="I1133" s="220"/>
      <c r="J1133" s="221">
        <f>ROUND(I1133*H1133,2)</f>
        <v>0</v>
      </c>
      <c r="K1133" s="217" t="s">
        <v>199</v>
      </c>
      <c r="L1133" s="47"/>
      <c r="M1133" s="222" t="s">
        <v>19</v>
      </c>
      <c r="N1133" s="223" t="s">
        <v>40</v>
      </c>
      <c r="O1133" s="87"/>
      <c r="P1133" s="224">
        <f>O1133*H1133</f>
        <v>0</v>
      </c>
      <c r="Q1133" s="224">
        <v>0</v>
      </c>
      <c r="R1133" s="224">
        <f>Q1133*H1133</f>
        <v>0</v>
      </c>
      <c r="S1133" s="224">
        <v>0</v>
      </c>
      <c r="T1133" s="225">
        <f>S1133*H1133</f>
        <v>0</v>
      </c>
      <c r="U1133" s="41"/>
      <c r="V1133" s="41"/>
      <c r="W1133" s="41"/>
      <c r="X1133" s="41"/>
      <c r="Y1133" s="41"/>
      <c r="Z1133" s="41"/>
      <c r="AA1133" s="41"/>
      <c r="AB1133" s="41"/>
      <c r="AC1133" s="41"/>
      <c r="AD1133" s="41"/>
      <c r="AE1133" s="41"/>
      <c r="AR1133" s="226" t="s">
        <v>200</v>
      </c>
      <c r="AT1133" s="226" t="s">
        <v>195</v>
      </c>
      <c r="AU1133" s="226" t="s">
        <v>78</v>
      </c>
      <c r="AY1133" s="20" t="s">
        <v>193</v>
      </c>
      <c r="BE1133" s="227">
        <f>IF(N1133="základní",J1133,0)</f>
        <v>0</v>
      </c>
      <c r="BF1133" s="227">
        <f>IF(N1133="snížená",J1133,0)</f>
        <v>0</v>
      </c>
      <c r="BG1133" s="227">
        <f>IF(N1133="zákl. přenesená",J1133,0)</f>
        <v>0</v>
      </c>
      <c r="BH1133" s="227">
        <f>IF(N1133="sníž. přenesená",J1133,0)</f>
        <v>0</v>
      </c>
      <c r="BI1133" s="227">
        <f>IF(N1133="nulová",J1133,0)</f>
        <v>0</v>
      </c>
      <c r="BJ1133" s="20" t="s">
        <v>76</v>
      </c>
      <c r="BK1133" s="227">
        <f>ROUND(I1133*H1133,2)</f>
        <v>0</v>
      </c>
      <c r="BL1133" s="20" t="s">
        <v>200</v>
      </c>
      <c r="BM1133" s="226" t="s">
        <v>3576</v>
      </c>
    </row>
    <row r="1134" s="2" customFormat="1">
      <c r="A1134" s="41"/>
      <c r="B1134" s="42"/>
      <c r="C1134" s="43"/>
      <c r="D1134" s="228" t="s">
        <v>202</v>
      </c>
      <c r="E1134" s="43"/>
      <c r="F1134" s="229" t="s">
        <v>1823</v>
      </c>
      <c r="G1134" s="43"/>
      <c r="H1134" s="43"/>
      <c r="I1134" s="230"/>
      <c r="J1134" s="43"/>
      <c r="K1134" s="43"/>
      <c r="L1134" s="47"/>
      <c r="M1134" s="231"/>
      <c r="N1134" s="232"/>
      <c r="O1134" s="87"/>
      <c r="P1134" s="87"/>
      <c r="Q1134" s="87"/>
      <c r="R1134" s="87"/>
      <c r="S1134" s="87"/>
      <c r="T1134" s="88"/>
      <c r="U1134" s="41"/>
      <c r="V1134" s="41"/>
      <c r="W1134" s="41"/>
      <c r="X1134" s="41"/>
      <c r="Y1134" s="41"/>
      <c r="Z1134" s="41"/>
      <c r="AA1134" s="41"/>
      <c r="AB1134" s="41"/>
      <c r="AC1134" s="41"/>
      <c r="AD1134" s="41"/>
      <c r="AE1134" s="41"/>
      <c r="AT1134" s="20" t="s">
        <v>202</v>
      </c>
      <c r="AU1134" s="20" t="s">
        <v>78</v>
      </c>
    </row>
    <row r="1135" s="2" customFormat="1">
      <c r="A1135" s="41"/>
      <c r="B1135" s="42"/>
      <c r="C1135" s="43"/>
      <c r="D1135" s="233" t="s">
        <v>204</v>
      </c>
      <c r="E1135" s="43"/>
      <c r="F1135" s="234" t="s">
        <v>1824</v>
      </c>
      <c r="G1135" s="43"/>
      <c r="H1135" s="43"/>
      <c r="I1135" s="230"/>
      <c r="J1135" s="43"/>
      <c r="K1135" s="43"/>
      <c r="L1135" s="47"/>
      <c r="M1135" s="231"/>
      <c r="N1135" s="232"/>
      <c r="O1135" s="87"/>
      <c r="P1135" s="87"/>
      <c r="Q1135" s="87"/>
      <c r="R1135" s="87"/>
      <c r="S1135" s="87"/>
      <c r="T1135" s="88"/>
      <c r="U1135" s="41"/>
      <c r="V1135" s="41"/>
      <c r="W1135" s="41"/>
      <c r="X1135" s="41"/>
      <c r="Y1135" s="41"/>
      <c r="Z1135" s="41"/>
      <c r="AA1135" s="41"/>
      <c r="AB1135" s="41"/>
      <c r="AC1135" s="41"/>
      <c r="AD1135" s="41"/>
      <c r="AE1135" s="41"/>
      <c r="AT1135" s="20" t="s">
        <v>204</v>
      </c>
      <c r="AU1135" s="20" t="s">
        <v>78</v>
      </c>
    </row>
    <row r="1136" s="2" customFormat="1" ht="16.5" customHeight="1">
      <c r="A1136" s="41"/>
      <c r="B1136" s="42"/>
      <c r="C1136" s="215" t="s">
        <v>2327</v>
      </c>
      <c r="D1136" s="215" t="s">
        <v>195</v>
      </c>
      <c r="E1136" s="216" t="s">
        <v>1825</v>
      </c>
      <c r="F1136" s="217" t="s">
        <v>1826</v>
      </c>
      <c r="G1136" s="218" t="s">
        <v>258</v>
      </c>
      <c r="H1136" s="219">
        <v>40.299999999999997</v>
      </c>
      <c r="I1136" s="220"/>
      <c r="J1136" s="221">
        <f>ROUND(I1136*H1136,2)</f>
        <v>0</v>
      </c>
      <c r="K1136" s="217" t="s">
        <v>19</v>
      </c>
      <c r="L1136" s="47"/>
      <c r="M1136" s="222" t="s">
        <v>19</v>
      </c>
      <c r="N1136" s="223" t="s">
        <v>40</v>
      </c>
      <c r="O1136" s="87"/>
      <c r="P1136" s="224">
        <f>O1136*H1136</f>
        <v>0</v>
      </c>
      <c r="Q1136" s="224">
        <v>0</v>
      </c>
      <c r="R1136" s="224">
        <f>Q1136*H1136</f>
        <v>0</v>
      </c>
      <c r="S1136" s="224">
        <v>0</v>
      </c>
      <c r="T1136" s="225">
        <f>S1136*H1136</f>
        <v>0</v>
      </c>
      <c r="U1136" s="41"/>
      <c r="V1136" s="41"/>
      <c r="W1136" s="41"/>
      <c r="X1136" s="41"/>
      <c r="Y1136" s="41"/>
      <c r="Z1136" s="41"/>
      <c r="AA1136" s="41"/>
      <c r="AB1136" s="41"/>
      <c r="AC1136" s="41"/>
      <c r="AD1136" s="41"/>
      <c r="AE1136" s="41"/>
      <c r="AR1136" s="226" t="s">
        <v>200</v>
      </c>
      <c r="AT1136" s="226" t="s">
        <v>195</v>
      </c>
      <c r="AU1136" s="226" t="s">
        <v>78</v>
      </c>
      <c r="AY1136" s="20" t="s">
        <v>193</v>
      </c>
      <c r="BE1136" s="227">
        <f>IF(N1136="základní",J1136,0)</f>
        <v>0</v>
      </c>
      <c r="BF1136" s="227">
        <f>IF(N1136="snížená",J1136,0)</f>
        <v>0</v>
      </c>
      <c r="BG1136" s="227">
        <f>IF(N1136="zákl. přenesená",J1136,0)</f>
        <v>0</v>
      </c>
      <c r="BH1136" s="227">
        <f>IF(N1136="sníž. přenesená",J1136,0)</f>
        <v>0</v>
      </c>
      <c r="BI1136" s="227">
        <f>IF(N1136="nulová",J1136,0)</f>
        <v>0</v>
      </c>
      <c r="BJ1136" s="20" t="s">
        <v>76</v>
      </c>
      <c r="BK1136" s="227">
        <f>ROUND(I1136*H1136,2)</f>
        <v>0</v>
      </c>
      <c r="BL1136" s="20" t="s">
        <v>200</v>
      </c>
      <c r="BM1136" s="226" t="s">
        <v>3577</v>
      </c>
    </row>
    <row r="1137" s="2" customFormat="1">
      <c r="A1137" s="41"/>
      <c r="B1137" s="42"/>
      <c r="C1137" s="43"/>
      <c r="D1137" s="228" t="s">
        <v>202</v>
      </c>
      <c r="E1137" s="43"/>
      <c r="F1137" s="229" t="s">
        <v>1826</v>
      </c>
      <c r="G1137" s="43"/>
      <c r="H1137" s="43"/>
      <c r="I1137" s="230"/>
      <c r="J1137" s="43"/>
      <c r="K1137" s="43"/>
      <c r="L1137" s="47"/>
      <c r="M1137" s="231"/>
      <c r="N1137" s="232"/>
      <c r="O1137" s="87"/>
      <c r="P1137" s="87"/>
      <c r="Q1137" s="87"/>
      <c r="R1137" s="87"/>
      <c r="S1137" s="87"/>
      <c r="T1137" s="88"/>
      <c r="U1137" s="41"/>
      <c r="V1137" s="41"/>
      <c r="W1137" s="41"/>
      <c r="X1137" s="41"/>
      <c r="Y1137" s="41"/>
      <c r="Z1137" s="41"/>
      <c r="AA1137" s="41"/>
      <c r="AB1137" s="41"/>
      <c r="AC1137" s="41"/>
      <c r="AD1137" s="41"/>
      <c r="AE1137" s="41"/>
      <c r="AT1137" s="20" t="s">
        <v>202</v>
      </c>
      <c r="AU1137" s="20" t="s">
        <v>78</v>
      </c>
    </row>
    <row r="1138" s="13" customFormat="1">
      <c r="A1138" s="13"/>
      <c r="B1138" s="235"/>
      <c r="C1138" s="236"/>
      <c r="D1138" s="228" t="s">
        <v>206</v>
      </c>
      <c r="E1138" s="237" t="s">
        <v>19</v>
      </c>
      <c r="F1138" s="238" t="s">
        <v>279</v>
      </c>
      <c r="G1138" s="236"/>
      <c r="H1138" s="237" t="s">
        <v>19</v>
      </c>
      <c r="I1138" s="239"/>
      <c r="J1138" s="236"/>
      <c r="K1138" s="236"/>
      <c r="L1138" s="240"/>
      <c r="M1138" s="241"/>
      <c r="N1138" s="242"/>
      <c r="O1138" s="242"/>
      <c r="P1138" s="242"/>
      <c r="Q1138" s="242"/>
      <c r="R1138" s="242"/>
      <c r="S1138" s="242"/>
      <c r="T1138" s="243"/>
      <c r="U1138" s="13"/>
      <c r="V1138" s="13"/>
      <c r="W1138" s="13"/>
      <c r="X1138" s="13"/>
      <c r="Y1138" s="13"/>
      <c r="Z1138" s="13"/>
      <c r="AA1138" s="13"/>
      <c r="AB1138" s="13"/>
      <c r="AC1138" s="13"/>
      <c r="AD1138" s="13"/>
      <c r="AE1138" s="13"/>
      <c r="AT1138" s="244" t="s">
        <v>206</v>
      </c>
      <c r="AU1138" s="244" t="s">
        <v>78</v>
      </c>
      <c r="AV1138" s="13" t="s">
        <v>76</v>
      </c>
      <c r="AW1138" s="13" t="s">
        <v>31</v>
      </c>
      <c r="AX1138" s="13" t="s">
        <v>69</v>
      </c>
      <c r="AY1138" s="244" t="s">
        <v>193</v>
      </c>
    </row>
    <row r="1139" s="13" customFormat="1">
      <c r="A1139" s="13"/>
      <c r="B1139" s="235"/>
      <c r="C1139" s="236"/>
      <c r="D1139" s="228" t="s">
        <v>206</v>
      </c>
      <c r="E1139" s="237" t="s">
        <v>19</v>
      </c>
      <c r="F1139" s="238" t="s">
        <v>3559</v>
      </c>
      <c r="G1139" s="236"/>
      <c r="H1139" s="237" t="s">
        <v>19</v>
      </c>
      <c r="I1139" s="239"/>
      <c r="J1139" s="236"/>
      <c r="K1139" s="236"/>
      <c r="L1139" s="240"/>
      <c r="M1139" s="241"/>
      <c r="N1139" s="242"/>
      <c r="O1139" s="242"/>
      <c r="P1139" s="242"/>
      <c r="Q1139" s="242"/>
      <c r="R1139" s="242"/>
      <c r="S1139" s="242"/>
      <c r="T1139" s="243"/>
      <c r="U1139" s="13"/>
      <c r="V1139" s="13"/>
      <c r="W1139" s="13"/>
      <c r="X1139" s="13"/>
      <c r="Y1139" s="13"/>
      <c r="Z1139" s="13"/>
      <c r="AA1139" s="13"/>
      <c r="AB1139" s="13"/>
      <c r="AC1139" s="13"/>
      <c r="AD1139" s="13"/>
      <c r="AE1139" s="13"/>
      <c r="AT1139" s="244" t="s">
        <v>206</v>
      </c>
      <c r="AU1139" s="244" t="s">
        <v>78</v>
      </c>
      <c r="AV1139" s="13" t="s">
        <v>76</v>
      </c>
      <c r="AW1139" s="13" t="s">
        <v>31</v>
      </c>
      <c r="AX1139" s="13" t="s">
        <v>69</v>
      </c>
      <c r="AY1139" s="244" t="s">
        <v>193</v>
      </c>
    </row>
    <row r="1140" s="14" customFormat="1">
      <c r="A1140" s="14"/>
      <c r="B1140" s="245"/>
      <c r="C1140" s="246"/>
      <c r="D1140" s="228" t="s">
        <v>206</v>
      </c>
      <c r="E1140" s="247" t="s">
        <v>19</v>
      </c>
      <c r="F1140" s="248" t="s">
        <v>3572</v>
      </c>
      <c r="G1140" s="246"/>
      <c r="H1140" s="249">
        <v>40.299999999999997</v>
      </c>
      <c r="I1140" s="250"/>
      <c r="J1140" s="246"/>
      <c r="K1140" s="246"/>
      <c r="L1140" s="251"/>
      <c r="M1140" s="252"/>
      <c r="N1140" s="253"/>
      <c r="O1140" s="253"/>
      <c r="P1140" s="253"/>
      <c r="Q1140" s="253"/>
      <c r="R1140" s="253"/>
      <c r="S1140" s="253"/>
      <c r="T1140" s="254"/>
      <c r="U1140" s="14"/>
      <c r="V1140" s="14"/>
      <c r="W1140" s="14"/>
      <c r="X1140" s="14"/>
      <c r="Y1140" s="14"/>
      <c r="Z1140" s="14"/>
      <c r="AA1140" s="14"/>
      <c r="AB1140" s="14"/>
      <c r="AC1140" s="14"/>
      <c r="AD1140" s="14"/>
      <c r="AE1140" s="14"/>
      <c r="AT1140" s="255" t="s">
        <v>206</v>
      </c>
      <c r="AU1140" s="255" t="s">
        <v>78</v>
      </c>
      <c r="AV1140" s="14" t="s">
        <v>78</v>
      </c>
      <c r="AW1140" s="14" t="s">
        <v>31</v>
      </c>
      <c r="AX1140" s="14" t="s">
        <v>76</v>
      </c>
      <c r="AY1140" s="255" t="s">
        <v>193</v>
      </c>
    </row>
    <row r="1141" s="2" customFormat="1" ht="16.5" customHeight="1">
      <c r="A1141" s="41"/>
      <c r="B1141" s="42"/>
      <c r="C1141" s="215" t="s">
        <v>2333</v>
      </c>
      <c r="D1141" s="215" t="s">
        <v>195</v>
      </c>
      <c r="E1141" s="216" t="s">
        <v>1828</v>
      </c>
      <c r="F1141" s="217" t="s">
        <v>1829</v>
      </c>
      <c r="G1141" s="218" t="s">
        <v>248</v>
      </c>
      <c r="H1141" s="219">
        <v>4.3159999999999998</v>
      </c>
      <c r="I1141" s="220"/>
      <c r="J1141" s="221">
        <f>ROUND(I1141*H1141,2)</f>
        <v>0</v>
      </c>
      <c r="K1141" s="217" t="s">
        <v>199</v>
      </c>
      <c r="L1141" s="47"/>
      <c r="M1141" s="222" t="s">
        <v>19</v>
      </c>
      <c r="N1141" s="223" t="s">
        <v>40</v>
      </c>
      <c r="O1141" s="87"/>
      <c r="P1141" s="224">
        <f>O1141*H1141</f>
        <v>0</v>
      </c>
      <c r="Q1141" s="224">
        <v>1.0529056800000001</v>
      </c>
      <c r="R1141" s="224">
        <f>Q1141*H1141</f>
        <v>4.5443409148800002</v>
      </c>
      <c r="S1141" s="224">
        <v>0</v>
      </c>
      <c r="T1141" s="225">
        <f>S1141*H1141</f>
        <v>0</v>
      </c>
      <c r="U1141" s="41"/>
      <c r="V1141" s="41"/>
      <c r="W1141" s="41"/>
      <c r="X1141" s="41"/>
      <c r="Y1141" s="41"/>
      <c r="Z1141" s="41"/>
      <c r="AA1141" s="41"/>
      <c r="AB1141" s="41"/>
      <c r="AC1141" s="41"/>
      <c r="AD1141" s="41"/>
      <c r="AE1141" s="41"/>
      <c r="AR1141" s="226" t="s">
        <v>200</v>
      </c>
      <c r="AT1141" s="226" t="s">
        <v>195</v>
      </c>
      <c r="AU1141" s="226" t="s">
        <v>78</v>
      </c>
      <c r="AY1141" s="20" t="s">
        <v>193</v>
      </c>
      <c r="BE1141" s="227">
        <f>IF(N1141="základní",J1141,0)</f>
        <v>0</v>
      </c>
      <c r="BF1141" s="227">
        <f>IF(N1141="snížená",J1141,0)</f>
        <v>0</v>
      </c>
      <c r="BG1141" s="227">
        <f>IF(N1141="zákl. přenesená",J1141,0)</f>
        <v>0</v>
      </c>
      <c r="BH1141" s="227">
        <f>IF(N1141="sníž. přenesená",J1141,0)</f>
        <v>0</v>
      </c>
      <c r="BI1141" s="227">
        <f>IF(N1141="nulová",J1141,0)</f>
        <v>0</v>
      </c>
      <c r="BJ1141" s="20" t="s">
        <v>76</v>
      </c>
      <c r="BK1141" s="227">
        <f>ROUND(I1141*H1141,2)</f>
        <v>0</v>
      </c>
      <c r="BL1141" s="20" t="s">
        <v>200</v>
      </c>
      <c r="BM1141" s="226" t="s">
        <v>3578</v>
      </c>
    </row>
    <row r="1142" s="2" customFormat="1">
      <c r="A1142" s="41"/>
      <c r="B1142" s="42"/>
      <c r="C1142" s="43"/>
      <c r="D1142" s="228" t="s">
        <v>202</v>
      </c>
      <c r="E1142" s="43"/>
      <c r="F1142" s="229" t="s">
        <v>1831</v>
      </c>
      <c r="G1142" s="43"/>
      <c r="H1142" s="43"/>
      <c r="I1142" s="230"/>
      <c r="J1142" s="43"/>
      <c r="K1142" s="43"/>
      <c r="L1142" s="47"/>
      <c r="M1142" s="231"/>
      <c r="N1142" s="232"/>
      <c r="O1142" s="87"/>
      <c r="P1142" s="87"/>
      <c r="Q1142" s="87"/>
      <c r="R1142" s="87"/>
      <c r="S1142" s="87"/>
      <c r="T1142" s="88"/>
      <c r="U1142" s="41"/>
      <c r="V1142" s="41"/>
      <c r="W1142" s="41"/>
      <c r="X1142" s="41"/>
      <c r="Y1142" s="41"/>
      <c r="Z1142" s="41"/>
      <c r="AA1142" s="41"/>
      <c r="AB1142" s="41"/>
      <c r="AC1142" s="41"/>
      <c r="AD1142" s="41"/>
      <c r="AE1142" s="41"/>
      <c r="AT1142" s="20" t="s">
        <v>202</v>
      </c>
      <c r="AU1142" s="20" t="s">
        <v>78</v>
      </c>
    </row>
    <row r="1143" s="2" customFormat="1">
      <c r="A1143" s="41"/>
      <c r="B1143" s="42"/>
      <c r="C1143" s="43"/>
      <c r="D1143" s="233" t="s">
        <v>204</v>
      </c>
      <c r="E1143" s="43"/>
      <c r="F1143" s="234" t="s">
        <v>1832</v>
      </c>
      <c r="G1143" s="43"/>
      <c r="H1143" s="43"/>
      <c r="I1143" s="230"/>
      <c r="J1143" s="43"/>
      <c r="K1143" s="43"/>
      <c r="L1143" s="47"/>
      <c r="M1143" s="231"/>
      <c r="N1143" s="232"/>
      <c r="O1143" s="87"/>
      <c r="P1143" s="87"/>
      <c r="Q1143" s="87"/>
      <c r="R1143" s="87"/>
      <c r="S1143" s="87"/>
      <c r="T1143" s="88"/>
      <c r="U1143" s="41"/>
      <c r="V1143" s="41"/>
      <c r="W1143" s="41"/>
      <c r="X1143" s="41"/>
      <c r="Y1143" s="41"/>
      <c r="Z1143" s="41"/>
      <c r="AA1143" s="41"/>
      <c r="AB1143" s="41"/>
      <c r="AC1143" s="41"/>
      <c r="AD1143" s="41"/>
      <c r="AE1143" s="41"/>
      <c r="AT1143" s="20" t="s">
        <v>204</v>
      </c>
      <c r="AU1143" s="20" t="s">
        <v>78</v>
      </c>
    </row>
    <row r="1144" s="13" customFormat="1">
      <c r="A1144" s="13"/>
      <c r="B1144" s="235"/>
      <c r="C1144" s="236"/>
      <c r="D1144" s="228" t="s">
        <v>206</v>
      </c>
      <c r="E1144" s="237" t="s">
        <v>19</v>
      </c>
      <c r="F1144" s="238" t="s">
        <v>279</v>
      </c>
      <c r="G1144" s="236"/>
      <c r="H1144" s="237" t="s">
        <v>19</v>
      </c>
      <c r="I1144" s="239"/>
      <c r="J1144" s="236"/>
      <c r="K1144" s="236"/>
      <c r="L1144" s="240"/>
      <c r="M1144" s="241"/>
      <c r="N1144" s="242"/>
      <c r="O1144" s="242"/>
      <c r="P1144" s="242"/>
      <c r="Q1144" s="242"/>
      <c r="R1144" s="242"/>
      <c r="S1144" s="242"/>
      <c r="T1144" s="243"/>
      <c r="U1144" s="13"/>
      <c r="V1144" s="13"/>
      <c r="W1144" s="13"/>
      <c r="X1144" s="13"/>
      <c r="Y1144" s="13"/>
      <c r="Z1144" s="13"/>
      <c r="AA1144" s="13"/>
      <c r="AB1144" s="13"/>
      <c r="AC1144" s="13"/>
      <c r="AD1144" s="13"/>
      <c r="AE1144" s="13"/>
      <c r="AT1144" s="244" t="s">
        <v>206</v>
      </c>
      <c r="AU1144" s="244" t="s">
        <v>78</v>
      </c>
      <c r="AV1144" s="13" t="s">
        <v>76</v>
      </c>
      <c r="AW1144" s="13" t="s">
        <v>31</v>
      </c>
      <c r="AX1144" s="13" t="s">
        <v>69</v>
      </c>
      <c r="AY1144" s="244" t="s">
        <v>193</v>
      </c>
    </row>
    <row r="1145" s="13" customFormat="1">
      <c r="A1145" s="13"/>
      <c r="B1145" s="235"/>
      <c r="C1145" s="236"/>
      <c r="D1145" s="228" t="s">
        <v>206</v>
      </c>
      <c r="E1145" s="237" t="s">
        <v>19</v>
      </c>
      <c r="F1145" s="238" t="s">
        <v>2848</v>
      </c>
      <c r="G1145" s="236"/>
      <c r="H1145" s="237" t="s">
        <v>19</v>
      </c>
      <c r="I1145" s="239"/>
      <c r="J1145" s="236"/>
      <c r="K1145" s="236"/>
      <c r="L1145" s="240"/>
      <c r="M1145" s="241"/>
      <c r="N1145" s="242"/>
      <c r="O1145" s="242"/>
      <c r="P1145" s="242"/>
      <c r="Q1145" s="242"/>
      <c r="R1145" s="242"/>
      <c r="S1145" s="242"/>
      <c r="T1145" s="243"/>
      <c r="U1145" s="13"/>
      <c r="V1145" s="13"/>
      <c r="W1145" s="13"/>
      <c r="X1145" s="13"/>
      <c r="Y1145" s="13"/>
      <c r="Z1145" s="13"/>
      <c r="AA1145" s="13"/>
      <c r="AB1145" s="13"/>
      <c r="AC1145" s="13"/>
      <c r="AD1145" s="13"/>
      <c r="AE1145" s="13"/>
      <c r="AT1145" s="244" t="s">
        <v>206</v>
      </c>
      <c r="AU1145" s="244" t="s">
        <v>78</v>
      </c>
      <c r="AV1145" s="13" t="s">
        <v>76</v>
      </c>
      <c r="AW1145" s="13" t="s">
        <v>31</v>
      </c>
      <c r="AX1145" s="13" t="s">
        <v>69</v>
      </c>
      <c r="AY1145" s="244" t="s">
        <v>193</v>
      </c>
    </row>
    <row r="1146" s="14" customFormat="1">
      <c r="A1146" s="14"/>
      <c r="B1146" s="245"/>
      <c r="C1146" s="246"/>
      <c r="D1146" s="228" t="s">
        <v>206</v>
      </c>
      <c r="E1146" s="247" t="s">
        <v>19</v>
      </c>
      <c r="F1146" s="248" t="s">
        <v>3579</v>
      </c>
      <c r="G1146" s="246"/>
      <c r="H1146" s="249">
        <v>1.5</v>
      </c>
      <c r="I1146" s="250"/>
      <c r="J1146" s="246"/>
      <c r="K1146" s="246"/>
      <c r="L1146" s="251"/>
      <c r="M1146" s="252"/>
      <c r="N1146" s="253"/>
      <c r="O1146" s="253"/>
      <c r="P1146" s="253"/>
      <c r="Q1146" s="253"/>
      <c r="R1146" s="253"/>
      <c r="S1146" s="253"/>
      <c r="T1146" s="254"/>
      <c r="U1146" s="14"/>
      <c r="V1146" s="14"/>
      <c r="W1146" s="14"/>
      <c r="X1146" s="14"/>
      <c r="Y1146" s="14"/>
      <c r="Z1146" s="14"/>
      <c r="AA1146" s="14"/>
      <c r="AB1146" s="14"/>
      <c r="AC1146" s="14"/>
      <c r="AD1146" s="14"/>
      <c r="AE1146" s="14"/>
      <c r="AT1146" s="255" t="s">
        <v>206</v>
      </c>
      <c r="AU1146" s="255" t="s">
        <v>78</v>
      </c>
      <c r="AV1146" s="14" t="s">
        <v>78</v>
      </c>
      <c r="AW1146" s="14" t="s">
        <v>31</v>
      </c>
      <c r="AX1146" s="14" t="s">
        <v>69</v>
      </c>
      <c r="AY1146" s="255" t="s">
        <v>193</v>
      </c>
    </row>
    <row r="1147" s="13" customFormat="1">
      <c r="A1147" s="13"/>
      <c r="B1147" s="235"/>
      <c r="C1147" s="236"/>
      <c r="D1147" s="228" t="s">
        <v>206</v>
      </c>
      <c r="E1147" s="237" t="s">
        <v>19</v>
      </c>
      <c r="F1147" s="238" t="s">
        <v>3556</v>
      </c>
      <c r="G1147" s="236"/>
      <c r="H1147" s="237" t="s">
        <v>19</v>
      </c>
      <c r="I1147" s="239"/>
      <c r="J1147" s="236"/>
      <c r="K1147" s="236"/>
      <c r="L1147" s="240"/>
      <c r="M1147" s="241"/>
      <c r="N1147" s="242"/>
      <c r="O1147" s="242"/>
      <c r="P1147" s="242"/>
      <c r="Q1147" s="242"/>
      <c r="R1147" s="242"/>
      <c r="S1147" s="242"/>
      <c r="T1147" s="243"/>
      <c r="U1147" s="13"/>
      <c r="V1147" s="13"/>
      <c r="W1147" s="13"/>
      <c r="X1147" s="13"/>
      <c r="Y1147" s="13"/>
      <c r="Z1147" s="13"/>
      <c r="AA1147" s="13"/>
      <c r="AB1147" s="13"/>
      <c r="AC1147" s="13"/>
      <c r="AD1147" s="13"/>
      <c r="AE1147" s="13"/>
      <c r="AT1147" s="244" t="s">
        <v>206</v>
      </c>
      <c r="AU1147" s="244" t="s">
        <v>78</v>
      </c>
      <c r="AV1147" s="13" t="s">
        <v>76</v>
      </c>
      <c r="AW1147" s="13" t="s">
        <v>31</v>
      </c>
      <c r="AX1147" s="13" t="s">
        <v>69</v>
      </c>
      <c r="AY1147" s="244" t="s">
        <v>193</v>
      </c>
    </row>
    <row r="1148" s="14" customFormat="1">
      <c r="A1148" s="14"/>
      <c r="B1148" s="245"/>
      <c r="C1148" s="246"/>
      <c r="D1148" s="228" t="s">
        <v>206</v>
      </c>
      <c r="E1148" s="247" t="s">
        <v>19</v>
      </c>
      <c r="F1148" s="248" t="s">
        <v>3580</v>
      </c>
      <c r="G1148" s="246"/>
      <c r="H1148" s="249">
        <v>0.16200000000000001</v>
      </c>
      <c r="I1148" s="250"/>
      <c r="J1148" s="246"/>
      <c r="K1148" s="246"/>
      <c r="L1148" s="251"/>
      <c r="M1148" s="252"/>
      <c r="N1148" s="253"/>
      <c r="O1148" s="253"/>
      <c r="P1148" s="253"/>
      <c r="Q1148" s="253"/>
      <c r="R1148" s="253"/>
      <c r="S1148" s="253"/>
      <c r="T1148" s="254"/>
      <c r="U1148" s="14"/>
      <c r="V1148" s="14"/>
      <c r="W1148" s="14"/>
      <c r="X1148" s="14"/>
      <c r="Y1148" s="14"/>
      <c r="Z1148" s="14"/>
      <c r="AA1148" s="14"/>
      <c r="AB1148" s="14"/>
      <c r="AC1148" s="14"/>
      <c r="AD1148" s="14"/>
      <c r="AE1148" s="14"/>
      <c r="AT1148" s="255" t="s">
        <v>206</v>
      </c>
      <c r="AU1148" s="255" t="s">
        <v>78</v>
      </c>
      <c r="AV1148" s="14" t="s">
        <v>78</v>
      </c>
      <c r="AW1148" s="14" t="s">
        <v>31</v>
      </c>
      <c r="AX1148" s="14" t="s">
        <v>69</v>
      </c>
      <c r="AY1148" s="255" t="s">
        <v>193</v>
      </c>
    </row>
    <row r="1149" s="14" customFormat="1">
      <c r="A1149" s="14"/>
      <c r="B1149" s="245"/>
      <c r="C1149" s="246"/>
      <c r="D1149" s="228" t="s">
        <v>206</v>
      </c>
      <c r="E1149" s="247" t="s">
        <v>19</v>
      </c>
      <c r="F1149" s="248" t="s">
        <v>3581</v>
      </c>
      <c r="G1149" s="246"/>
      <c r="H1149" s="249">
        <v>0.433</v>
      </c>
      <c r="I1149" s="250"/>
      <c r="J1149" s="246"/>
      <c r="K1149" s="246"/>
      <c r="L1149" s="251"/>
      <c r="M1149" s="252"/>
      <c r="N1149" s="253"/>
      <c r="O1149" s="253"/>
      <c r="P1149" s="253"/>
      <c r="Q1149" s="253"/>
      <c r="R1149" s="253"/>
      <c r="S1149" s="253"/>
      <c r="T1149" s="254"/>
      <c r="U1149" s="14"/>
      <c r="V1149" s="14"/>
      <c r="W1149" s="14"/>
      <c r="X1149" s="14"/>
      <c r="Y1149" s="14"/>
      <c r="Z1149" s="14"/>
      <c r="AA1149" s="14"/>
      <c r="AB1149" s="14"/>
      <c r="AC1149" s="14"/>
      <c r="AD1149" s="14"/>
      <c r="AE1149" s="14"/>
      <c r="AT1149" s="255" t="s">
        <v>206</v>
      </c>
      <c r="AU1149" s="255" t="s">
        <v>78</v>
      </c>
      <c r="AV1149" s="14" t="s">
        <v>78</v>
      </c>
      <c r="AW1149" s="14" t="s">
        <v>31</v>
      </c>
      <c r="AX1149" s="14" t="s">
        <v>69</v>
      </c>
      <c r="AY1149" s="255" t="s">
        <v>193</v>
      </c>
    </row>
    <row r="1150" s="13" customFormat="1">
      <c r="A1150" s="13"/>
      <c r="B1150" s="235"/>
      <c r="C1150" s="236"/>
      <c r="D1150" s="228" t="s">
        <v>206</v>
      </c>
      <c r="E1150" s="237" t="s">
        <v>19</v>
      </c>
      <c r="F1150" s="238" t="s">
        <v>3559</v>
      </c>
      <c r="G1150" s="236"/>
      <c r="H1150" s="237" t="s">
        <v>19</v>
      </c>
      <c r="I1150" s="239"/>
      <c r="J1150" s="236"/>
      <c r="K1150" s="236"/>
      <c r="L1150" s="240"/>
      <c r="M1150" s="241"/>
      <c r="N1150" s="242"/>
      <c r="O1150" s="242"/>
      <c r="P1150" s="242"/>
      <c r="Q1150" s="242"/>
      <c r="R1150" s="242"/>
      <c r="S1150" s="242"/>
      <c r="T1150" s="243"/>
      <c r="U1150" s="13"/>
      <c r="V1150" s="13"/>
      <c r="W1150" s="13"/>
      <c r="X1150" s="13"/>
      <c r="Y1150" s="13"/>
      <c r="Z1150" s="13"/>
      <c r="AA1150" s="13"/>
      <c r="AB1150" s="13"/>
      <c r="AC1150" s="13"/>
      <c r="AD1150" s="13"/>
      <c r="AE1150" s="13"/>
      <c r="AT1150" s="244" t="s">
        <v>206</v>
      </c>
      <c r="AU1150" s="244" t="s">
        <v>78</v>
      </c>
      <c r="AV1150" s="13" t="s">
        <v>76</v>
      </c>
      <c r="AW1150" s="13" t="s">
        <v>31</v>
      </c>
      <c r="AX1150" s="13" t="s">
        <v>69</v>
      </c>
      <c r="AY1150" s="244" t="s">
        <v>193</v>
      </c>
    </row>
    <row r="1151" s="14" customFormat="1">
      <c r="A1151" s="14"/>
      <c r="B1151" s="245"/>
      <c r="C1151" s="246"/>
      <c r="D1151" s="228" t="s">
        <v>206</v>
      </c>
      <c r="E1151" s="247" t="s">
        <v>19</v>
      </c>
      <c r="F1151" s="248" t="s">
        <v>3582</v>
      </c>
      <c r="G1151" s="246"/>
      <c r="H1151" s="249">
        <v>0.36299999999999999</v>
      </c>
      <c r="I1151" s="250"/>
      <c r="J1151" s="246"/>
      <c r="K1151" s="246"/>
      <c r="L1151" s="251"/>
      <c r="M1151" s="252"/>
      <c r="N1151" s="253"/>
      <c r="O1151" s="253"/>
      <c r="P1151" s="253"/>
      <c r="Q1151" s="253"/>
      <c r="R1151" s="253"/>
      <c r="S1151" s="253"/>
      <c r="T1151" s="254"/>
      <c r="U1151" s="14"/>
      <c r="V1151" s="14"/>
      <c r="W1151" s="14"/>
      <c r="X1151" s="14"/>
      <c r="Y1151" s="14"/>
      <c r="Z1151" s="14"/>
      <c r="AA1151" s="14"/>
      <c r="AB1151" s="14"/>
      <c r="AC1151" s="14"/>
      <c r="AD1151" s="14"/>
      <c r="AE1151" s="14"/>
      <c r="AT1151" s="255" t="s">
        <v>206</v>
      </c>
      <c r="AU1151" s="255" t="s">
        <v>78</v>
      </c>
      <c r="AV1151" s="14" t="s">
        <v>78</v>
      </c>
      <c r="AW1151" s="14" t="s">
        <v>31</v>
      </c>
      <c r="AX1151" s="14" t="s">
        <v>69</v>
      </c>
      <c r="AY1151" s="255" t="s">
        <v>193</v>
      </c>
    </row>
    <row r="1152" s="13" customFormat="1">
      <c r="A1152" s="13"/>
      <c r="B1152" s="235"/>
      <c r="C1152" s="236"/>
      <c r="D1152" s="228" t="s">
        <v>206</v>
      </c>
      <c r="E1152" s="237" t="s">
        <v>19</v>
      </c>
      <c r="F1152" s="238" t="s">
        <v>3562</v>
      </c>
      <c r="G1152" s="236"/>
      <c r="H1152" s="237" t="s">
        <v>19</v>
      </c>
      <c r="I1152" s="239"/>
      <c r="J1152" s="236"/>
      <c r="K1152" s="236"/>
      <c r="L1152" s="240"/>
      <c r="M1152" s="241"/>
      <c r="N1152" s="242"/>
      <c r="O1152" s="242"/>
      <c r="P1152" s="242"/>
      <c r="Q1152" s="242"/>
      <c r="R1152" s="242"/>
      <c r="S1152" s="242"/>
      <c r="T1152" s="243"/>
      <c r="U1152" s="13"/>
      <c r="V1152" s="13"/>
      <c r="W1152" s="13"/>
      <c r="X1152" s="13"/>
      <c r="Y1152" s="13"/>
      <c r="Z1152" s="13"/>
      <c r="AA1152" s="13"/>
      <c r="AB1152" s="13"/>
      <c r="AC1152" s="13"/>
      <c r="AD1152" s="13"/>
      <c r="AE1152" s="13"/>
      <c r="AT1152" s="244" t="s">
        <v>206</v>
      </c>
      <c r="AU1152" s="244" t="s">
        <v>78</v>
      </c>
      <c r="AV1152" s="13" t="s">
        <v>76</v>
      </c>
      <c r="AW1152" s="13" t="s">
        <v>31</v>
      </c>
      <c r="AX1152" s="13" t="s">
        <v>69</v>
      </c>
      <c r="AY1152" s="244" t="s">
        <v>193</v>
      </c>
    </row>
    <row r="1153" s="14" customFormat="1">
      <c r="A1153" s="14"/>
      <c r="B1153" s="245"/>
      <c r="C1153" s="246"/>
      <c r="D1153" s="228" t="s">
        <v>206</v>
      </c>
      <c r="E1153" s="247" t="s">
        <v>19</v>
      </c>
      <c r="F1153" s="248" t="s">
        <v>3583</v>
      </c>
      <c r="G1153" s="246"/>
      <c r="H1153" s="249">
        <v>1.0009999999999999</v>
      </c>
      <c r="I1153" s="250"/>
      <c r="J1153" s="246"/>
      <c r="K1153" s="246"/>
      <c r="L1153" s="251"/>
      <c r="M1153" s="252"/>
      <c r="N1153" s="253"/>
      <c r="O1153" s="253"/>
      <c r="P1153" s="253"/>
      <c r="Q1153" s="253"/>
      <c r="R1153" s="253"/>
      <c r="S1153" s="253"/>
      <c r="T1153" s="254"/>
      <c r="U1153" s="14"/>
      <c r="V1153" s="14"/>
      <c r="W1153" s="14"/>
      <c r="X1153" s="14"/>
      <c r="Y1153" s="14"/>
      <c r="Z1153" s="14"/>
      <c r="AA1153" s="14"/>
      <c r="AB1153" s="14"/>
      <c r="AC1153" s="14"/>
      <c r="AD1153" s="14"/>
      <c r="AE1153" s="14"/>
      <c r="AT1153" s="255" t="s">
        <v>206</v>
      </c>
      <c r="AU1153" s="255" t="s">
        <v>78</v>
      </c>
      <c r="AV1153" s="14" t="s">
        <v>78</v>
      </c>
      <c r="AW1153" s="14" t="s">
        <v>31</v>
      </c>
      <c r="AX1153" s="14" t="s">
        <v>69</v>
      </c>
      <c r="AY1153" s="255" t="s">
        <v>193</v>
      </c>
    </row>
    <row r="1154" s="14" customFormat="1">
      <c r="A1154" s="14"/>
      <c r="B1154" s="245"/>
      <c r="C1154" s="246"/>
      <c r="D1154" s="228" t="s">
        <v>206</v>
      </c>
      <c r="E1154" s="247" t="s">
        <v>19</v>
      </c>
      <c r="F1154" s="248" t="s">
        <v>3584</v>
      </c>
      <c r="G1154" s="246"/>
      <c r="H1154" s="249">
        <v>0.70799999999999996</v>
      </c>
      <c r="I1154" s="250"/>
      <c r="J1154" s="246"/>
      <c r="K1154" s="246"/>
      <c r="L1154" s="251"/>
      <c r="M1154" s="252"/>
      <c r="N1154" s="253"/>
      <c r="O1154" s="253"/>
      <c r="P1154" s="253"/>
      <c r="Q1154" s="253"/>
      <c r="R1154" s="253"/>
      <c r="S1154" s="253"/>
      <c r="T1154" s="254"/>
      <c r="U1154" s="14"/>
      <c r="V1154" s="14"/>
      <c r="W1154" s="14"/>
      <c r="X1154" s="14"/>
      <c r="Y1154" s="14"/>
      <c r="Z1154" s="14"/>
      <c r="AA1154" s="14"/>
      <c r="AB1154" s="14"/>
      <c r="AC1154" s="14"/>
      <c r="AD1154" s="14"/>
      <c r="AE1154" s="14"/>
      <c r="AT1154" s="255" t="s">
        <v>206</v>
      </c>
      <c r="AU1154" s="255" t="s">
        <v>78</v>
      </c>
      <c r="AV1154" s="14" t="s">
        <v>78</v>
      </c>
      <c r="AW1154" s="14" t="s">
        <v>31</v>
      </c>
      <c r="AX1154" s="14" t="s">
        <v>69</v>
      </c>
      <c r="AY1154" s="255" t="s">
        <v>193</v>
      </c>
    </row>
    <row r="1155" s="14" customFormat="1">
      <c r="A1155" s="14"/>
      <c r="B1155" s="245"/>
      <c r="C1155" s="246"/>
      <c r="D1155" s="228" t="s">
        <v>206</v>
      </c>
      <c r="E1155" s="247" t="s">
        <v>19</v>
      </c>
      <c r="F1155" s="248" t="s">
        <v>3585</v>
      </c>
      <c r="G1155" s="246"/>
      <c r="H1155" s="249">
        <v>0.14899999999999999</v>
      </c>
      <c r="I1155" s="250"/>
      <c r="J1155" s="246"/>
      <c r="K1155" s="246"/>
      <c r="L1155" s="251"/>
      <c r="M1155" s="252"/>
      <c r="N1155" s="253"/>
      <c r="O1155" s="253"/>
      <c r="P1155" s="253"/>
      <c r="Q1155" s="253"/>
      <c r="R1155" s="253"/>
      <c r="S1155" s="253"/>
      <c r="T1155" s="254"/>
      <c r="U1155" s="14"/>
      <c r="V1155" s="14"/>
      <c r="W1155" s="14"/>
      <c r="X1155" s="14"/>
      <c r="Y1155" s="14"/>
      <c r="Z1155" s="14"/>
      <c r="AA1155" s="14"/>
      <c r="AB1155" s="14"/>
      <c r="AC1155" s="14"/>
      <c r="AD1155" s="14"/>
      <c r="AE1155" s="14"/>
      <c r="AT1155" s="255" t="s">
        <v>206</v>
      </c>
      <c r="AU1155" s="255" t="s">
        <v>78</v>
      </c>
      <c r="AV1155" s="14" t="s">
        <v>78</v>
      </c>
      <c r="AW1155" s="14" t="s">
        <v>31</v>
      </c>
      <c r="AX1155" s="14" t="s">
        <v>69</v>
      </c>
      <c r="AY1155" s="255" t="s">
        <v>193</v>
      </c>
    </row>
    <row r="1156" s="15" customFormat="1">
      <c r="A1156" s="15"/>
      <c r="B1156" s="256"/>
      <c r="C1156" s="257"/>
      <c r="D1156" s="228" t="s">
        <v>206</v>
      </c>
      <c r="E1156" s="258" t="s">
        <v>19</v>
      </c>
      <c r="F1156" s="259" t="s">
        <v>218</v>
      </c>
      <c r="G1156" s="257"/>
      <c r="H1156" s="260">
        <v>4.3159999999999998</v>
      </c>
      <c r="I1156" s="261"/>
      <c r="J1156" s="257"/>
      <c r="K1156" s="257"/>
      <c r="L1156" s="262"/>
      <c r="M1156" s="263"/>
      <c r="N1156" s="264"/>
      <c r="O1156" s="264"/>
      <c r="P1156" s="264"/>
      <c r="Q1156" s="264"/>
      <c r="R1156" s="264"/>
      <c r="S1156" s="264"/>
      <c r="T1156" s="265"/>
      <c r="U1156" s="15"/>
      <c r="V1156" s="15"/>
      <c r="W1156" s="15"/>
      <c r="X1156" s="15"/>
      <c r="Y1156" s="15"/>
      <c r="Z1156" s="15"/>
      <c r="AA1156" s="15"/>
      <c r="AB1156" s="15"/>
      <c r="AC1156" s="15"/>
      <c r="AD1156" s="15"/>
      <c r="AE1156" s="15"/>
      <c r="AT1156" s="266" t="s">
        <v>206</v>
      </c>
      <c r="AU1156" s="266" t="s">
        <v>78</v>
      </c>
      <c r="AV1156" s="15" t="s">
        <v>200</v>
      </c>
      <c r="AW1156" s="15" t="s">
        <v>31</v>
      </c>
      <c r="AX1156" s="15" t="s">
        <v>76</v>
      </c>
      <c r="AY1156" s="266" t="s">
        <v>193</v>
      </c>
    </row>
    <row r="1157" s="2" customFormat="1" ht="16.5" customHeight="1">
      <c r="A1157" s="41"/>
      <c r="B1157" s="42"/>
      <c r="C1157" s="215" t="s">
        <v>2339</v>
      </c>
      <c r="D1157" s="215" t="s">
        <v>195</v>
      </c>
      <c r="E1157" s="216" t="s">
        <v>1834</v>
      </c>
      <c r="F1157" s="217" t="s">
        <v>1835</v>
      </c>
      <c r="G1157" s="218" t="s">
        <v>198</v>
      </c>
      <c r="H1157" s="219">
        <v>4.29</v>
      </c>
      <c r="I1157" s="220"/>
      <c r="J1157" s="221">
        <f>ROUND(I1157*H1157,2)</f>
        <v>0</v>
      </c>
      <c r="K1157" s="217" t="s">
        <v>199</v>
      </c>
      <c r="L1157" s="47"/>
      <c r="M1157" s="222" t="s">
        <v>19</v>
      </c>
      <c r="N1157" s="223" t="s">
        <v>40</v>
      </c>
      <c r="O1157" s="87"/>
      <c r="P1157" s="224">
        <f>O1157*H1157</f>
        <v>0</v>
      </c>
      <c r="Q1157" s="224">
        <v>2.50194574</v>
      </c>
      <c r="R1157" s="224">
        <f>Q1157*H1157</f>
        <v>10.733347224600001</v>
      </c>
      <c r="S1157" s="224">
        <v>0</v>
      </c>
      <c r="T1157" s="225">
        <f>S1157*H1157</f>
        <v>0</v>
      </c>
      <c r="U1157" s="41"/>
      <c r="V1157" s="41"/>
      <c r="W1157" s="41"/>
      <c r="X1157" s="41"/>
      <c r="Y1157" s="41"/>
      <c r="Z1157" s="41"/>
      <c r="AA1157" s="41"/>
      <c r="AB1157" s="41"/>
      <c r="AC1157" s="41"/>
      <c r="AD1157" s="41"/>
      <c r="AE1157" s="41"/>
      <c r="AR1157" s="226" t="s">
        <v>200</v>
      </c>
      <c r="AT1157" s="226" t="s">
        <v>195</v>
      </c>
      <c r="AU1157" s="226" t="s">
        <v>78</v>
      </c>
      <c r="AY1157" s="20" t="s">
        <v>193</v>
      </c>
      <c r="BE1157" s="227">
        <f>IF(N1157="základní",J1157,0)</f>
        <v>0</v>
      </c>
      <c r="BF1157" s="227">
        <f>IF(N1157="snížená",J1157,0)</f>
        <v>0</v>
      </c>
      <c r="BG1157" s="227">
        <f>IF(N1157="zákl. přenesená",J1157,0)</f>
        <v>0</v>
      </c>
      <c r="BH1157" s="227">
        <f>IF(N1157="sníž. přenesená",J1157,0)</f>
        <v>0</v>
      </c>
      <c r="BI1157" s="227">
        <f>IF(N1157="nulová",J1157,0)</f>
        <v>0</v>
      </c>
      <c r="BJ1157" s="20" t="s">
        <v>76</v>
      </c>
      <c r="BK1157" s="227">
        <f>ROUND(I1157*H1157,2)</f>
        <v>0</v>
      </c>
      <c r="BL1157" s="20" t="s">
        <v>200</v>
      </c>
      <c r="BM1157" s="226" t="s">
        <v>3586</v>
      </c>
    </row>
    <row r="1158" s="2" customFormat="1">
      <c r="A1158" s="41"/>
      <c r="B1158" s="42"/>
      <c r="C1158" s="43"/>
      <c r="D1158" s="228" t="s">
        <v>202</v>
      </c>
      <c r="E1158" s="43"/>
      <c r="F1158" s="229" t="s">
        <v>1837</v>
      </c>
      <c r="G1158" s="43"/>
      <c r="H1158" s="43"/>
      <c r="I1158" s="230"/>
      <c r="J1158" s="43"/>
      <c r="K1158" s="43"/>
      <c r="L1158" s="47"/>
      <c r="M1158" s="231"/>
      <c r="N1158" s="232"/>
      <c r="O1158" s="87"/>
      <c r="P1158" s="87"/>
      <c r="Q1158" s="87"/>
      <c r="R1158" s="87"/>
      <c r="S1158" s="87"/>
      <c r="T1158" s="88"/>
      <c r="U1158" s="41"/>
      <c r="V1158" s="41"/>
      <c r="W1158" s="41"/>
      <c r="X1158" s="41"/>
      <c r="Y1158" s="41"/>
      <c r="Z1158" s="41"/>
      <c r="AA1158" s="41"/>
      <c r="AB1158" s="41"/>
      <c r="AC1158" s="41"/>
      <c r="AD1158" s="41"/>
      <c r="AE1158" s="41"/>
      <c r="AT1158" s="20" t="s">
        <v>202</v>
      </c>
      <c r="AU1158" s="20" t="s">
        <v>78</v>
      </c>
    </row>
    <row r="1159" s="2" customFormat="1">
      <c r="A1159" s="41"/>
      <c r="B1159" s="42"/>
      <c r="C1159" s="43"/>
      <c r="D1159" s="233" t="s">
        <v>204</v>
      </c>
      <c r="E1159" s="43"/>
      <c r="F1159" s="234" t="s">
        <v>1838</v>
      </c>
      <c r="G1159" s="43"/>
      <c r="H1159" s="43"/>
      <c r="I1159" s="230"/>
      <c r="J1159" s="43"/>
      <c r="K1159" s="43"/>
      <c r="L1159" s="47"/>
      <c r="M1159" s="231"/>
      <c r="N1159" s="232"/>
      <c r="O1159" s="87"/>
      <c r="P1159" s="87"/>
      <c r="Q1159" s="87"/>
      <c r="R1159" s="87"/>
      <c r="S1159" s="87"/>
      <c r="T1159" s="88"/>
      <c r="U1159" s="41"/>
      <c r="V1159" s="41"/>
      <c r="W1159" s="41"/>
      <c r="X1159" s="41"/>
      <c r="Y1159" s="41"/>
      <c r="Z1159" s="41"/>
      <c r="AA1159" s="41"/>
      <c r="AB1159" s="41"/>
      <c r="AC1159" s="41"/>
      <c r="AD1159" s="41"/>
      <c r="AE1159" s="41"/>
      <c r="AT1159" s="20" t="s">
        <v>204</v>
      </c>
      <c r="AU1159" s="20" t="s">
        <v>78</v>
      </c>
    </row>
    <row r="1160" s="13" customFormat="1">
      <c r="A1160" s="13"/>
      <c r="B1160" s="235"/>
      <c r="C1160" s="236"/>
      <c r="D1160" s="228" t="s">
        <v>206</v>
      </c>
      <c r="E1160" s="237" t="s">
        <v>19</v>
      </c>
      <c r="F1160" s="238" t="s">
        <v>279</v>
      </c>
      <c r="G1160" s="236"/>
      <c r="H1160" s="237" t="s">
        <v>19</v>
      </c>
      <c r="I1160" s="239"/>
      <c r="J1160" s="236"/>
      <c r="K1160" s="236"/>
      <c r="L1160" s="240"/>
      <c r="M1160" s="241"/>
      <c r="N1160" s="242"/>
      <c r="O1160" s="242"/>
      <c r="P1160" s="242"/>
      <c r="Q1160" s="242"/>
      <c r="R1160" s="242"/>
      <c r="S1160" s="242"/>
      <c r="T1160" s="243"/>
      <c r="U1160" s="13"/>
      <c r="V1160" s="13"/>
      <c r="W1160" s="13"/>
      <c r="X1160" s="13"/>
      <c r="Y1160" s="13"/>
      <c r="Z1160" s="13"/>
      <c r="AA1160" s="13"/>
      <c r="AB1160" s="13"/>
      <c r="AC1160" s="13"/>
      <c r="AD1160" s="13"/>
      <c r="AE1160" s="13"/>
      <c r="AT1160" s="244" t="s">
        <v>206</v>
      </c>
      <c r="AU1160" s="244" t="s">
        <v>78</v>
      </c>
      <c r="AV1160" s="13" t="s">
        <v>76</v>
      </c>
      <c r="AW1160" s="13" t="s">
        <v>31</v>
      </c>
      <c r="AX1160" s="13" t="s">
        <v>69</v>
      </c>
      <c r="AY1160" s="244" t="s">
        <v>193</v>
      </c>
    </row>
    <row r="1161" s="13" customFormat="1">
      <c r="A1161" s="13"/>
      <c r="B1161" s="235"/>
      <c r="C1161" s="236"/>
      <c r="D1161" s="228" t="s">
        <v>206</v>
      </c>
      <c r="E1161" s="237" t="s">
        <v>19</v>
      </c>
      <c r="F1161" s="238" t="s">
        <v>2139</v>
      </c>
      <c r="G1161" s="236"/>
      <c r="H1161" s="237" t="s">
        <v>19</v>
      </c>
      <c r="I1161" s="239"/>
      <c r="J1161" s="236"/>
      <c r="K1161" s="236"/>
      <c r="L1161" s="240"/>
      <c r="M1161" s="241"/>
      <c r="N1161" s="242"/>
      <c r="O1161" s="242"/>
      <c r="P1161" s="242"/>
      <c r="Q1161" s="242"/>
      <c r="R1161" s="242"/>
      <c r="S1161" s="242"/>
      <c r="T1161" s="243"/>
      <c r="U1161" s="13"/>
      <c r="V1161" s="13"/>
      <c r="W1161" s="13"/>
      <c r="X1161" s="13"/>
      <c r="Y1161" s="13"/>
      <c r="Z1161" s="13"/>
      <c r="AA1161" s="13"/>
      <c r="AB1161" s="13"/>
      <c r="AC1161" s="13"/>
      <c r="AD1161" s="13"/>
      <c r="AE1161" s="13"/>
      <c r="AT1161" s="244" t="s">
        <v>206</v>
      </c>
      <c r="AU1161" s="244" t="s">
        <v>78</v>
      </c>
      <c r="AV1161" s="13" t="s">
        <v>76</v>
      </c>
      <c r="AW1161" s="13" t="s">
        <v>31</v>
      </c>
      <c r="AX1161" s="13" t="s">
        <v>69</v>
      </c>
      <c r="AY1161" s="244" t="s">
        <v>193</v>
      </c>
    </row>
    <row r="1162" s="14" customFormat="1">
      <c r="A1162" s="14"/>
      <c r="B1162" s="245"/>
      <c r="C1162" s="246"/>
      <c r="D1162" s="228" t="s">
        <v>206</v>
      </c>
      <c r="E1162" s="247" t="s">
        <v>19</v>
      </c>
      <c r="F1162" s="248" t="s">
        <v>3587</v>
      </c>
      <c r="G1162" s="246"/>
      <c r="H1162" s="249">
        <v>4.29</v>
      </c>
      <c r="I1162" s="250"/>
      <c r="J1162" s="246"/>
      <c r="K1162" s="246"/>
      <c r="L1162" s="251"/>
      <c r="M1162" s="252"/>
      <c r="N1162" s="253"/>
      <c r="O1162" s="253"/>
      <c r="P1162" s="253"/>
      <c r="Q1162" s="253"/>
      <c r="R1162" s="253"/>
      <c r="S1162" s="253"/>
      <c r="T1162" s="254"/>
      <c r="U1162" s="14"/>
      <c r="V1162" s="14"/>
      <c r="W1162" s="14"/>
      <c r="X1162" s="14"/>
      <c r="Y1162" s="14"/>
      <c r="Z1162" s="14"/>
      <c r="AA1162" s="14"/>
      <c r="AB1162" s="14"/>
      <c r="AC1162" s="14"/>
      <c r="AD1162" s="14"/>
      <c r="AE1162" s="14"/>
      <c r="AT1162" s="255" t="s">
        <v>206</v>
      </c>
      <c r="AU1162" s="255" t="s">
        <v>78</v>
      </c>
      <c r="AV1162" s="14" t="s">
        <v>78</v>
      </c>
      <c r="AW1162" s="14" t="s">
        <v>31</v>
      </c>
      <c r="AX1162" s="14" t="s">
        <v>76</v>
      </c>
      <c r="AY1162" s="255" t="s">
        <v>193</v>
      </c>
    </row>
    <row r="1163" s="2" customFormat="1" ht="16.5" customHeight="1">
      <c r="A1163" s="41"/>
      <c r="B1163" s="42"/>
      <c r="C1163" s="215" t="s">
        <v>2345</v>
      </c>
      <c r="D1163" s="215" t="s">
        <v>195</v>
      </c>
      <c r="E1163" s="216" t="s">
        <v>1840</v>
      </c>
      <c r="F1163" s="217" t="s">
        <v>1841</v>
      </c>
      <c r="G1163" s="218" t="s">
        <v>248</v>
      </c>
      <c r="H1163" s="219">
        <v>0.40000000000000002</v>
      </c>
      <c r="I1163" s="220"/>
      <c r="J1163" s="221">
        <f>ROUND(I1163*H1163,2)</f>
        <v>0</v>
      </c>
      <c r="K1163" s="217" t="s">
        <v>199</v>
      </c>
      <c r="L1163" s="47"/>
      <c r="M1163" s="222" t="s">
        <v>19</v>
      </c>
      <c r="N1163" s="223" t="s">
        <v>40</v>
      </c>
      <c r="O1163" s="87"/>
      <c r="P1163" s="224">
        <f>O1163*H1163</f>
        <v>0</v>
      </c>
      <c r="Q1163" s="224">
        <v>1.0492724</v>
      </c>
      <c r="R1163" s="224">
        <f>Q1163*H1163</f>
        <v>0.41970896000000002</v>
      </c>
      <c r="S1163" s="224">
        <v>0</v>
      </c>
      <c r="T1163" s="225">
        <f>S1163*H1163</f>
        <v>0</v>
      </c>
      <c r="U1163" s="41"/>
      <c r="V1163" s="41"/>
      <c r="W1163" s="41"/>
      <c r="X1163" s="41"/>
      <c r="Y1163" s="41"/>
      <c r="Z1163" s="41"/>
      <c r="AA1163" s="41"/>
      <c r="AB1163" s="41"/>
      <c r="AC1163" s="41"/>
      <c r="AD1163" s="41"/>
      <c r="AE1163" s="41"/>
      <c r="AR1163" s="226" t="s">
        <v>200</v>
      </c>
      <c r="AT1163" s="226" t="s">
        <v>195</v>
      </c>
      <c r="AU1163" s="226" t="s">
        <v>78</v>
      </c>
      <c r="AY1163" s="20" t="s">
        <v>193</v>
      </c>
      <c r="BE1163" s="227">
        <f>IF(N1163="základní",J1163,0)</f>
        <v>0</v>
      </c>
      <c r="BF1163" s="227">
        <f>IF(N1163="snížená",J1163,0)</f>
        <v>0</v>
      </c>
      <c r="BG1163" s="227">
        <f>IF(N1163="zákl. přenesená",J1163,0)</f>
        <v>0</v>
      </c>
      <c r="BH1163" s="227">
        <f>IF(N1163="sníž. přenesená",J1163,0)</f>
        <v>0</v>
      </c>
      <c r="BI1163" s="227">
        <f>IF(N1163="nulová",J1163,0)</f>
        <v>0</v>
      </c>
      <c r="BJ1163" s="20" t="s">
        <v>76</v>
      </c>
      <c r="BK1163" s="227">
        <f>ROUND(I1163*H1163,2)</f>
        <v>0</v>
      </c>
      <c r="BL1163" s="20" t="s">
        <v>200</v>
      </c>
      <c r="BM1163" s="226" t="s">
        <v>3588</v>
      </c>
    </row>
    <row r="1164" s="2" customFormat="1">
      <c r="A1164" s="41"/>
      <c r="B1164" s="42"/>
      <c r="C1164" s="43"/>
      <c r="D1164" s="228" t="s">
        <v>202</v>
      </c>
      <c r="E1164" s="43"/>
      <c r="F1164" s="229" t="s">
        <v>1843</v>
      </c>
      <c r="G1164" s="43"/>
      <c r="H1164" s="43"/>
      <c r="I1164" s="230"/>
      <c r="J1164" s="43"/>
      <c r="K1164" s="43"/>
      <c r="L1164" s="47"/>
      <c r="M1164" s="231"/>
      <c r="N1164" s="232"/>
      <c r="O1164" s="87"/>
      <c r="P1164" s="87"/>
      <c r="Q1164" s="87"/>
      <c r="R1164" s="87"/>
      <c r="S1164" s="87"/>
      <c r="T1164" s="88"/>
      <c r="U1164" s="41"/>
      <c r="V1164" s="41"/>
      <c r="W1164" s="41"/>
      <c r="X1164" s="41"/>
      <c r="Y1164" s="41"/>
      <c r="Z1164" s="41"/>
      <c r="AA1164" s="41"/>
      <c r="AB1164" s="41"/>
      <c r="AC1164" s="41"/>
      <c r="AD1164" s="41"/>
      <c r="AE1164" s="41"/>
      <c r="AT1164" s="20" t="s">
        <v>202</v>
      </c>
      <c r="AU1164" s="20" t="s">
        <v>78</v>
      </c>
    </row>
    <row r="1165" s="2" customFormat="1">
      <c r="A1165" s="41"/>
      <c r="B1165" s="42"/>
      <c r="C1165" s="43"/>
      <c r="D1165" s="233" t="s">
        <v>204</v>
      </c>
      <c r="E1165" s="43"/>
      <c r="F1165" s="234" t="s">
        <v>1844</v>
      </c>
      <c r="G1165" s="43"/>
      <c r="H1165" s="43"/>
      <c r="I1165" s="230"/>
      <c r="J1165" s="43"/>
      <c r="K1165" s="43"/>
      <c r="L1165" s="47"/>
      <c r="M1165" s="231"/>
      <c r="N1165" s="232"/>
      <c r="O1165" s="87"/>
      <c r="P1165" s="87"/>
      <c r="Q1165" s="87"/>
      <c r="R1165" s="87"/>
      <c r="S1165" s="87"/>
      <c r="T1165" s="88"/>
      <c r="U1165" s="41"/>
      <c r="V1165" s="41"/>
      <c r="W1165" s="41"/>
      <c r="X1165" s="41"/>
      <c r="Y1165" s="41"/>
      <c r="Z1165" s="41"/>
      <c r="AA1165" s="41"/>
      <c r="AB1165" s="41"/>
      <c r="AC1165" s="41"/>
      <c r="AD1165" s="41"/>
      <c r="AE1165" s="41"/>
      <c r="AT1165" s="20" t="s">
        <v>204</v>
      </c>
      <c r="AU1165" s="20" t="s">
        <v>78</v>
      </c>
    </row>
    <row r="1166" s="13" customFormat="1">
      <c r="A1166" s="13"/>
      <c r="B1166" s="235"/>
      <c r="C1166" s="236"/>
      <c r="D1166" s="228" t="s">
        <v>206</v>
      </c>
      <c r="E1166" s="237" t="s">
        <v>19</v>
      </c>
      <c r="F1166" s="238" t="s">
        <v>279</v>
      </c>
      <c r="G1166" s="236"/>
      <c r="H1166" s="237" t="s">
        <v>19</v>
      </c>
      <c r="I1166" s="239"/>
      <c r="J1166" s="236"/>
      <c r="K1166" s="236"/>
      <c r="L1166" s="240"/>
      <c r="M1166" s="241"/>
      <c r="N1166" s="242"/>
      <c r="O1166" s="242"/>
      <c r="P1166" s="242"/>
      <c r="Q1166" s="242"/>
      <c r="R1166" s="242"/>
      <c r="S1166" s="242"/>
      <c r="T1166" s="243"/>
      <c r="U1166" s="13"/>
      <c r="V1166" s="13"/>
      <c r="W1166" s="13"/>
      <c r="X1166" s="13"/>
      <c r="Y1166" s="13"/>
      <c r="Z1166" s="13"/>
      <c r="AA1166" s="13"/>
      <c r="AB1166" s="13"/>
      <c r="AC1166" s="13"/>
      <c r="AD1166" s="13"/>
      <c r="AE1166" s="13"/>
      <c r="AT1166" s="244" t="s">
        <v>206</v>
      </c>
      <c r="AU1166" s="244" t="s">
        <v>78</v>
      </c>
      <c r="AV1166" s="13" t="s">
        <v>76</v>
      </c>
      <c r="AW1166" s="13" t="s">
        <v>31</v>
      </c>
      <c r="AX1166" s="13" t="s">
        <v>69</v>
      </c>
      <c r="AY1166" s="244" t="s">
        <v>193</v>
      </c>
    </row>
    <row r="1167" s="13" customFormat="1">
      <c r="A1167" s="13"/>
      <c r="B1167" s="235"/>
      <c r="C1167" s="236"/>
      <c r="D1167" s="228" t="s">
        <v>206</v>
      </c>
      <c r="E1167" s="237" t="s">
        <v>19</v>
      </c>
      <c r="F1167" s="238" t="s">
        <v>2848</v>
      </c>
      <c r="G1167" s="236"/>
      <c r="H1167" s="237" t="s">
        <v>19</v>
      </c>
      <c r="I1167" s="239"/>
      <c r="J1167" s="236"/>
      <c r="K1167" s="236"/>
      <c r="L1167" s="240"/>
      <c r="M1167" s="241"/>
      <c r="N1167" s="242"/>
      <c r="O1167" s="242"/>
      <c r="P1167" s="242"/>
      <c r="Q1167" s="242"/>
      <c r="R1167" s="242"/>
      <c r="S1167" s="242"/>
      <c r="T1167" s="243"/>
      <c r="U1167" s="13"/>
      <c r="V1167" s="13"/>
      <c r="W1167" s="13"/>
      <c r="X1167" s="13"/>
      <c r="Y1167" s="13"/>
      <c r="Z1167" s="13"/>
      <c r="AA1167" s="13"/>
      <c r="AB1167" s="13"/>
      <c r="AC1167" s="13"/>
      <c r="AD1167" s="13"/>
      <c r="AE1167" s="13"/>
      <c r="AT1167" s="244" t="s">
        <v>206</v>
      </c>
      <c r="AU1167" s="244" t="s">
        <v>78</v>
      </c>
      <c r="AV1167" s="13" t="s">
        <v>76</v>
      </c>
      <c r="AW1167" s="13" t="s">
        <v>31</v>
      </c>
      <c r="AX1167" s="13" t="s">
        <v>69</v>
      </c>
      <c r="AY1167" s="244" t="s">
        <v>193</v>
      </c>
    </row>
    <row r="1168" s="14" customFormat="1">
      <c r="A1168" s="14"/>
      <c r="B1168" s="245"/>
      <c r="C1168" s="246"/>
      <c r="D1168" s="228" t="s">
        <v>206</v>
      </c>
      <c r="E1168" s="247" t="s">
        <v>19</v>
      </c>
      <c r="F1168" s="248" t="s">
        <v>3589</v>
      </c>
      <c r="G1168" s="246"/>
      <c r="H1168" s="249">
        <v>0.40000000000000002</v>
      </c>
      <c r="I1168" s="250"/>
      <c r="J1168" s="246"/>
      <c r="K1168" s="246"/>
      <c r="L1168" s="251"/>
      <c r="M1168" s="252"/>
      <c r="N1168" s="253"/>
      <c r="O1168" s="253"/>
      <c r="P1168" s="253"/>
      <c r="Q1168" s="253"/>
      <c r="R1168" s="253"/>
      <c r="S1168" s="253"/>
      <c r="T1168" s="254"/>
      <c r="U1168" s="14"/>
      <c r="V1168" s="14"/>
      <c r="W1168" s="14"/>
      <c r="X1168" s="14"/>
      <c r="Y1168" s="14"/>
      <c r="Z1168" s="14"/>
      <c r="AA1168" s="14"/>
      <c r="AB1168" s="14"/>
      <c r="AC1168" s="14"/>
      <c r="AD1168" s="14"/>
      <c r="AE1168" s="14"/>
      <c r="AT1168" s="255" t="s">
        <v>206</v>
      </c>
      <c r="AU1168" s="255" t="s">
        <v>78</v>
      </c>
      <c r="AV1168" s="14" t="s">
        <v>78</v>
      </c>
      <c r="AW1168" s="14" t="s">
        <v>31</v>
      </c>
      <c r="AX1168" s="14" t="s">
        <v>76</v>
      </c>
      <c r="AY1168" s="255" t="s">
        <v>193</v>
      </c>
    </row>
    <row r="1169" s="2" customFormat="1" ht="16.5" customHeight="1">
      <c r="A1169" s="41"/>
      <c r="B1169" s="42"/>
      <c r="C1169" s="215" t="s">
        <v>2351</v>
      </c>
      <c r="D1169" s="215" t="s">
        <v>195</v>
      </c>
      <c r="E1169" s="216" t="s">
        <v>3590</v>
      </c>
      <c r="F1169" s="217" t="s">
        <v>3591</v>
      </c>
      <c r="G1169" s="218" t="s">
        <v>258</v>
      </c>
      <c r="H1169" s="219">
        <v>36</v>
      </c>
      <c r="I1169" s="220"/>
      <c r="J1169" s="221">
        <f>ROUND(I1169*H1169,2)</f>
        <v>0</v>
      </c>
      <c r="K1169" s="217" t="s">
        <v>199</v>
      </c>
      <c r="L1169" s="47"/>
      <c r="M1169" s="222" t="s">
        <v>19</v>
      </c>
      <c r="N1169" s="223" t="s">
        <v>40</v>
      </c>
      <c r="O1169" s="87"/>
      <c r="P1169" s="224">
        <f>O1169*H1169</f>
        <v>0</v>
      </c>
      <c r="Q1169" s="224">
        <v>0.012958216</v>
      </c>
      <c r="R1169" s="224">
        <f>Q1169*H1169</f>
        <v>0.46649577599999997</v>
      </c>
      <c r="S1169" s="224">
        <v>0</v>
      </c>
      <c r="T1169" s="225">
        <f>S1169*H1169</f>
        <v>0</v>
      </c>
      <c r="U1169" s="41"/>
      <c r="V1169" s="41"/>
      <c r="W1169" s="41"/>
      <c r="X1169" s="41"/>
      <c r="Y1169" s="41"/>
      <c r="Z1169" s="41"/>
      <c r="AA1169" s="41"/>
      <c r="AB1169" s="41"/>
      <c r="AC1169" s="41"/>
      <c r="AD1169" s="41"/>
      <c r="AE1169" s="41"/>
      <c r="AR1169" s="226" t="s">
        <v>200</v>
      </c>
      <c r="AT1169" s="226" t="s">
        <v>195</v>
      </c>
      <c r="AU1169" s="226" t="s">
        <v>78</v>
      </c>
      <c r="AY1169" s="20" t="s">
        <v>193</v>
      </c>
      <c r="BE1169" s="227">
        <f>IF(N1169="základní",J1169,0)</f>
        <v>0</v>
      </c>
      <c r="BF1169" s="227">
        <f>IF(N1169="snížená",J1169,0)</f>
        <v>0</v>
      </c>
      <c r="BG1169" s="227">
        <f>IF(N1169="zákl. přenesená",J1169,0)</f>
        <v>0</v>
      </c>
      <c r="BH1169" s="227">
        <f>IF(N1169="sníž. přenesená",J1169,0)</f>
        <v>0</v>
      </c>
      <c r="BI1169" s="227">
        <f>IF(N1169="nulová",J1169,0)</f>
        <v>0</v>
      </c>
      <c r="BJ1169" s="20" t="s">
        <v>76</v>
      </c>
      <c r="BK1169" s="227">
        <f>ROUND(I1169*H1169,2)</f>
        <v>0</v>
      </c>
      <c r="BL1169" s="20" t="s">
        <v>200</v>
      </c>
      <c r="BM1169" s="226" t="s">
        <v>3592</v>
      </c>
    </row>
    <row r="1170" s="2" customFormat="1">
      <c r="A1170" s="41"/>
      <c r="B1170" s="42"/>
      <c r="C1170" s="43"/>
      <c r="D1170" s="228" t="s">
        <v>202</v>
      </c>
      <c r="E1170" s="43"/>
      <c r="F1170" s="229" t="s">
        <v>3593</v>
      </c>
      <c r="G1170" s="43"/>
      <c r="H1170" s="43"/>
      <c r="I1170" s="230"/>
      <c r="J1170" s="43"/>
      <c r="K1170" s="43"/>
      <c r="L1170" s="47"/>
      <c r="M1170" s="231"/>
      <c r="N1170" s="232"/>
      <c r="O1170" s="87"/>
      <c r="P1170" s="87"/>
      <c r="Q1170" s="87"/>
      <c r="R1170" s="87"/>
      <c r="S1170" s="87"/>
      <c r="T1170" s="88"/>
      <c r="U1170" s="41"/>
      <c r="V1170" s="41"/>
      <c r="W1170" s="41"/>
      <c r="X1170" s="41"/>
      <c r="Y1170" s="41"/>
      <c r="Z1170" s="41"/>
      <c r="AA1170" s="41"/>
      <c r="AB1170" s="41"/>
      <c r="AC1170" s="41"/>
      <c r="AD1170" s="41"/>
      <c r="AE1170" s="41"/>
      <c r="AT1170" s="20" t="s">
        <v>202</v>
      </c>
      <c r="AU1170" s="20" t="s">
        <v>78</v>
      </c>
    </row>
    <row r="1171" s="2" customFormat="1">
      <c r="A1171" s="41"/>
      <c r="B1171" s="42"/>
      <c r="C1171" s="43"/>
      <c r="D1171" s="233" t="s">
        <v>204</v>
      </c>
      <c r="E1171" s="43"/>
      <c r="F1171" s="234" t="s">
        <v>3594</v>
      </c>
      <c r="G1171" s="43"/>
      <c r="H1171" s="43"/>
      <c r="I1171" s="230"/>
      <c r="J1171" s="43"/>
      <c r="K1171" s="43"/>
      <c r="L1171" s="47"/>
      <c r="M1171" s="231"/>
      <c r="N1171" s="232"/>
      <c r="O1171" s="87"/>
      <c r="P1171" s="87"/>
      <c r="Q1171" s="87"/>
      <c r="R1171" s="87"/>
      <c r="S1171" s="87"/>
      <c r="T1171" s="88"/>
      <c r="U1171" s="41"/>
      <c r="V1171" s="41"/>
      <c r="W1171" s="41"/>
      <c r="X1171" s="41"/>
      <c r="Y1171" s="41"/>
      <c r="Z1171" s="41"/>
      <c r="AA1171" s="41"/>
      <c r="AB1171" s="41"/>
      <c r="AC1171" s="41"/>
      <c r="AD1171" s="41"/>
      <c r="AE1171" s="41"/>
      <c r="AT1171" s="20" t="s">
        <v>204</v>
      </c>
      <c r="AU1171" s="20" t="s">
        <v>78</v>
      </c>
    </row>
    <row r="1172" s="13" customFormat="1">
      <c r="A1172" s="13"/>
      <c r="B1172" s="235"/>
      <c r="C1172" s="236"/>
      <c r="D1172" s="228" t="s">
        <v>206</v>
      </c>
      <c r="E1172" s="237" t="s">
        <v>19</v>
      </c>
      <c r="F1172" s="238" t="s">
        <v>279</v>
      </c>
      <c r="G1172" s="236"/>
      <c r="H1172" s="237" t="s">
        <v>19</v>
      </c>
      <c r="I1172" s="239"/>
      <c r="J1172" s="236"/>
      <c r="K1172" s="236"/>
      <c r="L1172" s="240"/>
      <c r="M1172" s="241"/>
      <c r="N1172" s="242"/>
      <c r="O1172" s="242"/>
      <c r="P1172" s="242"/>
      <c r="Q1172" s="242"/>
      <c r="R1172" s="242"/>
      <c r="S1172" s="242"/>
      <c r="T1172" s="243"/>
      <c r="U1172" s="13"/>
      <c r="V1172" s="13"/>
      <c r="W1172" s="13"/>
      <c r="X1172" s="13"/>
      <c r="Y1172" s="13"/>
      <c r="Z1172" s="13"/>
      <c r="AA1172" s="13"/>
      <c r="AB1172" s="13"/>
      <c r="AC1172" s="13"/>
      <c r="AD1172" s="13"/>
      <c r="AE1172" s="13"/>
      <c r="AT1172" s="244" t="s">
        <v>206</v>
      </c>
      <c r="AU1172" s="244" t="s">
        <v>78</v>
      </c>
      <c r="AV1172" s="13" t="s">
        <v>76</v>
      </c>
      <c r="AW1172" s="13" t="s">
        <v>31</v>
      </c>
      <c r="AX1172" s="13" t="s">
        <v>69</v>
      </c>
      <c r="AY1172" s="244" t="s">
        <v>193</v>
      </c>
    </row>
    <row r="1173" s="13" customFormat="1">
      <c r="A1173" s="13"/>
      <c r="B1173" s="235"/>
      <c r="C1173" s="236"/>
      <c r="D1173" s="228" t="s">
        <v>206</v>
      </c>
      <c r="E1173" s="237" t="s">
        <v>19</v>
      </c>
      <c r="F1173" s="238" t="s">
        <v>2139</v>
      </c>
      <c r="G1173" s="236"/>
      <c r="H1173" s="237" t="s">
        <v>19</v>
      </c>
      <c r="I1173" s="239"/>
      <c r="J1173" s="236"/>
      <c r="K1173" s="236"/>
      <c r="L1173" s="240"/>
      <c r="M1173" s="241"/>
      <c r="N1173" s="242"/>
      <c r="O1173" s="242"/>
      <c r="P1173" s="242"/>
      <c r="Q1173" s="242"/>
      <c r="R1173" s="242"/>
      <c r="S1173" s="242"/>
      <c r="T1173" s="243"/>
      <c r="U1173" s="13"/>
      <c r="V1173" s="13"/>
      <c r="W1173" s="13"/>
      <c r="X1173" s="13"/>
      <c r="Y1173" s="13"/>
      <c r="Z1173" s="13"/>
      <c r="AA1173" s="13"/>
      <c r="AB1173" s="13"/>
      <c r="AC1173" s="13"/>
      <c r="AD1173" s="13"/>
      <c r="AE1173" s="13"/>
      <c r="AT1173" s="244" t="s">
        <v>206</v>
      </c>
      <c r="AU1173" s="244" t="s">
        <v>78</v>
      </c>
      <c r="AV1173" s="13" t="s">
        <v>76</v>
      </c>
      <c r="AW1173" s="13" t="s">
        <v>31</v>
      </c>
      <c r="AX1173" s="13" t="s">
        <v>69</v>
      </c>
      <c r="AY1173" s="244" t="s">
        <v>193</v>
      </c>
    </row>
    <row r="1174" s="14" customFormat="1">
      <c r="A1174" s="14"/>
      <c r="B1174" s="245"/>
      <c r="C1174" s="246"/>
      <c r="D1174" s="228" t="s">
        <v>206</v>
      </c>
      <c r="E1174" s="247" t="s">
        <v>19</v>
      </c>
      <c r="F1174" s="248" t="s">
        <v>3595</v>
      </c>
      <c r="G1174" s="246"/>
      <c r="H1174" s="249">
        <v>36</v>
      </c>
      <c r="I1174" s="250"/>
      <c r="J1174" s="246"/>
      <c r="K1174" s="246"/>
      <c r="L1174" s="251"/>
      <c r="M1174" s="252"/>
      <c r="N1174" s="253"/>
      <c r="O1174" s="253"/>
      <c r="P1174" s="253"/>
      <c r="Q1174" s="253"/>
      <c r="R1174" s="253"/>
      <c r="S1174" s="253"/>
      <c r="T1174" s="254"/>
      <c r="U1174" s="14"/>
      <c r="V1174" s="14"/>
      <c r="W1174" s="14"/>
      <c r="X1174" s="14"/>
      <c r="Y1174" s="14"/>
      <c r="Z1174" s="14"/>
      <c r="AA1174" s="14"/>
      <c r="AB1174" s="14"/>
      <c r="AC1174" s="14"/>
      <c r="AD1174" s="14"/>
      <c r="AE1174" s="14"/>
      <c r="AT1174" s="255" t="s">
        <v>206</v>
      </c>
      <c r="AU1174" s="255" t="s">
        <v>78</v>
      </c>
      <c r="AV1174" s="14" t="s">
        <v>78</v>
      </c>
      <c r="AW1174" s="14" t="s">
        <v>31</v>
      </c>
      <c r="AX1174" s="14" t="s">
        <v>76</v>
      </c>
      <c r="AY1174" s="255" t="s">
        <v>193</v>
      </c>
    </row>
    <row r="1175" s="2" customFormat="1" ht="16.5" customHeight="1">
      <c r="A1175" s="41"/>
      <c r="B1175" s="42"/>
      <c r="C1175" s="215" t="s">
        <v>2357</v>
      </c>
      <c r="D1175" s="215" t="s">
        <v>195</v>
      </c>
      <c r="E1175" s="216" t="s">
        <v>3596</v>
      </c>
      <c r="F1175" s="217" t="s">
        <v>3597</v>
      </c>
      <c r="G1175" s="218" t="s">
        <v>258</v>
      </c>
      <c r="H1175" s="219">
        <v>36</v>
      </c>
      <c r="I1175" s="220"/>
      <c r="J1175" s="221">
        <f>ROUND(I1175*H1175,2)</f>
        <v>0</v>
      </c>
      <c r="K1175" s="217" t="s">
        <v>199</v>
      </c>
      <c r="L1175" s="47"/>
      <c r="M1175" s="222" t="s">
        <v>19</v>
      </c>
      <c r="N1175" s="223" t="s">
        <v>40</v>
      </c>
      <c r="O1175" s="87"/>
      <c r="P1175" s="224">
        <f>O1175*H1175</f>
        <v>0</v>
      </c>
      <c r="Q1175" s="224">
        <v>0</v>
      </c>
      <c r="R1175" s="224">
        <f>Q1175*H1175</f>
        <v>0</v>
      </c>
      <c r="S1175" s="224">
        <v>0</v>
      </c>
      <c r="T1175" s="225">
        <f>S1175*H1175</f>
        <v>0</v>
      </c>
      <c r="U1175" s="41"/>
      <c r="V1175" s="41"/>
      <c r="W1175" s="41"/>
      <c r="X1175" s="41"/>
      <c r="Y1175" s="41"/>
      <c r="Z1175" s="41"/>
      <c r="AA1175" s="41"/>
      <c r="AB1175" s="41"/>
      <c r="AC1175" s="41"/>
      <c r="AD1175" s="41"/>
      <c r="AE1175" s="41"/>
      <c r="AR1175" s="226" t="s">
        <v>200</v>
      </c>
      <c r="AT1175" s="226" t="s">
        <v>195</v>
      </c>
      <c r="AU1175" s="226" t="s">
        <v>78</v>
      </c>
      <c r="AY1175" s="20" t="s">
        <v>193</v>
      </c>
      <c r="BE1175" s="227">
        <f>IF(N1175="základní",J1175,0)</f>
        <v>0</v>
      </c>
      <c r="BF1175" s="227">
        <f>IF(N1175="snížená",J1175,0)</f>
        <v>0</v>
      </c>
      <c r="BG1175" s="227">
        <f>IF(N1175="zákl. přenesená",J1175,0)</f>
        <v>0</v>
      </c>
      <c r="BH1175" s="227">
        <f>IF(N1175="sníž. přenesená",J1175,0)</f>
        <v>0</v>
      </c>
      <c r="BI1175" s="227">
        <f>IF(N1175="nulová",J1175,0)</f>
        <v>0</v>
      </c>
      <c r="BJ1175" s="20" t="s">
        <v>76</v>
      </c>
      <c r="BK1175" s="227">
        <f>ROUND(I1175*H1175,2)</f>
        <v>0</v>
      </c>
      <c r="BL1175" s="20" t="s">
        <v>200</v>
      </c>
      <c r="BM1175" s="226" t="s">
        <v>3598</v>
      </c>
    </row>
    <row r="1176" s="2" customFormat="1">
      <c r="A1176" s="41"/>
      <c r="B1176" s="42"/>
      <c r="C1176" s="43"/>
      <c r="D1176" s="228" t="s">
        <v>202</v>
      </c>
      <c r="E1176" s="43"/>
      <c r="F1176" s="229" t="s">
        <v>3599</v>
      </c>
      <c r="G1176" s="43"/>
      <c r="H1176" s="43"/>
      <c r="I1176" s="230"/>
      <c r="J1176" s="43"/>
      <c r="K1176" s="43"/>
      <c r="L1176" s="47"/>
      <c r="M1176" s="231"/>
      <c r="N1176" s="232"/>
      <c r="O1176" s="87"/>
      <c r="P1176" s="87"/>
      <c r="Q1176" s="87"/>
      <c r="R1176" s="87"/>
      <c r="S1176" s="87"/>
      <c r="T1176" s="88"/>
      <c r="U1176" s="41"/>
      <c r="V1176" s="41"/>
      <c r="W1176" s="41"/>
      <c r="X1176" s="41"/>
      <c r="Y1176" s="41"/>
      <c r="Z1176" s="41"/>
      <c r="AA1176" s="41"/>
      <c r="AB1176" s="41"/>
      <c r="AC1176" s="41"/>
      <c r="AD1176" s="41"/>
      <c r="AE1176" s="41"/>
      <c r="AT1176" s="20" t="s">
        <v>202</v>
      </c>
      <c r="AU1176" s="20" t="s">
        <v>78</v>
      </c>
    </row>
    <row r="1177" s="2" customFormat="1">
      <c r="A1177" s="41"/>
      <c r="B1177" s="42"/>
      <c r="C1177" s="43"/>
      <c r="D1177" s="233" t="s">
        <v>204</v>
      </c>
      <c r="E1177" s="43"/>
      <c r="F1177" s="234" t="s">
        <v>3600</v>
      </c>
      <c r="G1177" s="43"/>
      <c r="H1177" s="43"/>
      <c r="I1177" s="230"/>
      <c r="J1177" s="43"/>
      <c r="K1177" s="43"/>
      <c r="L1177" s="47"/>
      <c r="M1177" s="231"/>
      <c r="N1177" s="232"/>
      <c r="O1177" s="87"/>
      <c r="P1177" s="87"/>
      <c r="Q1177" s="87"/>
      <c r="R1177" s="87"/>
      <c r="S1177" s="87"/>
      <c r="T1177" s="88"/>
      <c r="U1177" s="41"/>
      <c r="V1177" s="41"/>
      <c r="W1177" s="41"/>
      <c r="X1177" s="41"/>
      <c r="Y1177" s="41"/>
      <c r="Z1177" s="41"/>
      <c r="AA1177" s="41"/>
      <c r="AB1177" s="41"/>
      <c r="AC1177" s="41"/>
      <c r="AD1177" s="41"/>
      <c r="AE1177" s="41"/>
      <c r="AT1177" s="20" t="s">
        <v>204</v>
      </c>
      <c r="AU1177" s="20" t="s">
        <v>78</v>
      </c>
    </row>
    <row r="1178" s="2" customFormat="1" ht="16.5" customHeight="1">
      <c r="A1178" s="41"/>
      <c r="B1178" s="42"/>
      <c r="C1178" s="215" t="s">
        <v>2365</v>
      </c>
      <c r="D1178" s="215" t="s">
        <v>195</v>
      </c>
      <c r="E1178" s="216" t="s">
        <v>3601</v>
      </c>
      <c r="F1178" s="217" t="s">
        <v>3602</v>
      </c>
      <c r="G1178" s="218" t="s">
        <v>343</v>
      </c>
      <c r="H1178" s="219">
        <v>1</v>
      </c>
      <c r="I1178" s="220"/>
      <c r="J1178" s="221">
        <f>ROUND(I1178*H1178,2)</f>
        <v>0</v>
      </c>
      <c r="K1178" s="217" t="s">
        <v>19</v>
      </c>
      <c r="L1178" s="47"/>
      <c r="M1178" s="222" t="s">
        <v>19</v>
      </c>
      <c r="N1178" s="223" t="s">
        <v>40</v>
      </c>
      <c r="O1178" s="87"/>
      <c r="P1178" s="224">
        <f>O1178*H1178</f>
        <v>0</v>
      </c>
      <c r="Q1178" s="224">
        <v>0</v>
      </c>
      <c r="R1178" s="224">
        <f>Q1178*H1178</f>
        <v>0</v>
      </c>
      <c r="S1178" s="224">
        <v>0</v>
      </c>
      <c r="T1178" s="225">
        <f>S1178*H1178</f>
        <v>0</v>
      </c>
      <c r="U1178" s="41"/>
      <c r="V1178" s="41"/>
      <c r="W1178" s="41"/>
      <c r="X1178" s="41"/>
      <c r="Y1178" s="41"/>
      <c r="Z1178" s="41"/>
      <c r="AA1178" s="41"/>
      <c r="AB1178" s="41"/>
      <c r="AC1178" s="41"/>
      <c r="AD1178" s="41"/>
      <c r="AE1178" s="41"/>
      <c r="AR1178" s="226" t="s">
        <v>200</v>
      </c>
      <c r="AT1178" s="226" t="s">
        <v>195</v>
      </c>
      <c r="AU1178" s="226" t="s">
        <v>78</v>
      </c>
      <c r="AY1178" s="20" t="s">
        <v>193</v>
      </c>
      <c r="BE1178" s="227">
        <f>IF(N1178="základní",J1178,0)</f>
        <v>0</v>
      </c>
      <c r="BF1178" s="227">
        <f>IF(N1178="snížená",J1178,0)</f>
        <v>0</v>
      </c>
      <c r="BG1178" s="227">
        <f>IF(N1178="zákl. přenesená",J1178,0)</f>
        <v>0</v>
      </c>
      <c r="BH1178" s="227">
        <f>IF(N1178="sníž. přenesená",J1178,0)</f>
        <v>0</v>
      </c>
      <c r="BI1178" s="227">
        <f>IF(N1178="nulová",J1178,0)</f>
        <v>0</v>
      </c>
      <c r="BJ1178" s="20" t="s">
        <v>76</v>
      </c>
      <c r="BK1178" s="227">
        <f>ROUND(I1178*H1178,2)</f>
        <v>0</v>
      </c>
      <c r="BL1178" s="20" t="s">
        <v>200</v>
      </c>
      <c r="BM1178" s="226" t="s">
        <v>3603</v>
      </c>
    </row>
    <row r="1179" s="2" customFormat="1">
      <c r="A1179" s="41"/>
      <c r="B1179" s="42"/>
      <c r="C1179" s="43"/>
      <c r="D1179" s="228" t="s">
        <v>202</v>
      </c>
      <c r="E1179" s="43"/>
      <c r="F1179" s="229" t="s">
        <v>3604</v>
      </c>
      <c r="G1179" s="43"/>
      <c r="H1179" s="43"/>
      <c r="I1179" s="230"/>
      <c r="J1179" s="43"/>
      <c r="K1179" s="43"/>
      <c r="L1179" s="47"/>
      <c r="M1179" s="231"/>
      <c r="N1179" s="232"/>
      <c r="O1179" s="87"/>
      <c r="P1179" s="87"/>
      <c r="Q1179" s="87"/>
      <c r="R1179" s="87"/>
      <c r="S1179" s="87"/>
      <c r="T1179" s="88"/>
      <c r="U1179" s="41"/>
      <c r="V1179" s="41"/>
      <c r="W1179" s="41"/>
      <c r="X1179" s="41"/>
      <c r="Y1179" s="41"/>
      <c r="Z1179" s="41"/>
      <c r="AA1179" s="41"/>
      <c r="AB1179" s="41"/>
      <c r="AC1179" s="41"/>
      <c r="AD1179" s="41"/>
      <c r="AE1179" s="41"/>
      <c r="AT1179" s="20" t="s">
        <v>202</v>
      </c>
      <c r="AU1179" s="20" t="s">
        <v>78</v>
      </c>
    </row>
    <row r="1180" s="2" customFormat="1">
      <c r="A1180" s="41"/>
      <c r="B1180" s="42"/>
      <c r="C1180" s="43"/>
      <c r="D1180" s="228" t="s">
        <v>1221</v>
      </c>
      <c r="E1180" s="43"/>
      <c r="F1180" s="270" t="s">
        <v>3605</v>
      </c>
      <c r="G1180" s="43"/>
      <c r="H1180" s="43"/>
      <c r="I1180" s="230"/>
      <c r="J1180" s="43"/>
      <c r="K1180" s="43"/>
      <c r="L1180" s="47"/>
      <c r="M1180" s="231"/>
      <c r="N1180" s="232"/>
      <c r="O1180" s="87"/>
      <c r="P1180" s="87"/>
      <c r="Q1180" s="87"/>
      <c r="R1180" s="87"/>
      <c r="S1180" s="87"/>
      <c r="T1180" s="88"/>
      <c r="U1180" s="41"/>
      <c r="V1180" s="41"/>
      <c r="W1180" s="41"/>
      <c r="X1180" s="41"/>
      <c r="Y1180" s="41"/>
      <c r="Z1180" s="41"/>
      <c r="AA1180" s="41"/>
      <c r="AB1180" s="41"/>
      <c r="AC1180" s="41"/>
      <c r="AD1180" s="41"/>
      <c r="AE1180" s="41"/>
      <c r="AT1180" s="20" t="s">
        <v>1221</v>
      </c>
      <c r="AU1180" s="20" t="s">
        <v>78</v>
      </c>
    </row>
    <row r="1181" s="13" customFormat="1">
      <c r="A1181" s="13"/>
      <c r="B1181" s="235"/>
      <c r="C1181" s="236"/>
      <c r="D1181" s="228" t="s">
        <v>206</v>
      </c>
      <c r="E1181" s="237" t="s">
        <v>19</v>
      </c>
      <c r="F1181" s="238" t="s">
        <v>279</v>
      </c>
      <c r="G1181" s="236"/>
      <c r="H1181" s="237" t="s">
        <v>19</v>
      </c>
      <c r="I1181" s="239"/>
      <c r="J1181" s="236"/>
      <c r="K1181" s="236"/>
      <c r="L1181" s="240"/>
      <c r="M1181" s="241"/>
      <c r="N1181" s="242"/>
      <c r="O1181" s="242"/>
      <c r="P1181" s="242"/>
      <c r="Q1181" s="242"/>
      <c r="R1181" s="242"/>
      <c r="S1181" s="242"/>
      <c r="T1181" s="243"/>
      <c r="U1181" s="13"/>
      <c r="V1181" s="13"/>
      <c r="W1181" s="13"/>
      <c r="X1181" s="13"/>
      <c r="Y1181" s="13"/>
      <c r="Z1181" s="13"/>
      <c r="AA1181" s="13"/>
      <c r="AB1181" s="13"/>
      <c r="AC1181" s="13"/>
      <c r="AD1181" s="13"/>
      <c r="AE1181" s="13"/>
      <c r="AT1181" s="244" t="s">
        <v>206</v>
      </c>
      <c r="AU1181" s="244" t="s">
        <v>78</v>
      </c>
      <c r="AV1181" s="13" t="s">
        <v>76</v>
      </c>
      <c r="AW1181" s="13" t="s">
        <v>31</v>
      </c>
      <c r="AX1181" s="13" t="s">
        <v>69</v>
      </c>
      <c r="AY1181" s="244" t="s">
        <v>193</v>
      </c>
    </row>
    <row r="1182" s="14" customFormat="1">
      <c r="A1182" s="14"/>
      <c r="B1182" s="245"/>
      <c r="C1182" s="246"/>
      <c r="D1182" s="228" t="s">
        <v>206</v>
      </c>
      <c r="E1182" s="247" t="s">
        <v>19</v>
      </c>
      <c r="F1182" s="248" t="s">
        <v>76</v>
      </c>
      <c r="G1182" s="246"/>
      <c r="H1182" s="249">
        <v>1</v>
      </c>
      <c r="I1182" s="250"/>
      <c r="J1182" s="246"/>
      <c r="K1182" s="246"/>
      <c r="L1182" s="251"/>
      <c r="M1182" s="252"/>
      <c r="N1182" s="253"/>
      <c r="O1182" s="253"/>
      <c r="P1182" s="253"/>
      <c r="Q1182" s="253"/>
      <c r="R1182" s="253"/>
      <c r="S1182" s="253"/>
      <c r="T1182" s="254"/>
      <c r="U1182" s="14"/>
      <c r="V1182" s="14"/>
      <c r="W1182" s="14"/>
      <c r="X1182" s="14"/>
      <c r="Y1182" s="14"/>
      <c r="Z1182" s="14"/>
      <c r="AA1182" s="14"/>
      <c r="AB1182" s="14"/>
      <c r="AC1182" s="14"/>
      <c r="AD1182" s="14"/>
      <c r="AE1182" s="14"/>
      <c r="AT1182" s="255" t="s">
        <v>206</v>
      </c>
      <c r="AU1182" s="255" t="s">
        <v>78</v>
      </c>
      <c r="AV1182" s="14" t="s">
        <v>78</v>
      </c>
      <c r="AW1182" s="14" t="s">
        <v>31</v>
      </c>
      <c r="AX1182" s="14" t="s">
        <v>76</v>
      </c>
      <c r="AY1182" s="255" t="s">
        <v>193</v>
      </c>
    </row>
    <row r="1183" s="2" customFormat="1" ht="16.5" customHeight="1">
      <c r="A1183" s="41"/>
      <c r="B1183" s="42"/>
      <c r="C1183" s="215" t="s">
        <v>940</v>
      </c>
      <c r="D1183" s="215" t="s">
        <v>195</v>
      </c>
      <c r="E1183" s="216" t="s">
        <v>3606</v>
      </c>
      <c r="F1183" s="217" t="s">
        <v>3607</v>
      </c>
      <c r="G1183" s="218" t="s">
        <v>343</v>
      </c>
      <c r="H1183" s="219">
        <v>1</v>
      </c>
      <c r="I1183" s="220"/>
      <c r="J1183" s="221">
        <f>ROUND(I1183*H1183,2)</f>
        <v>0</v>
      </c>
      <c r="K1183" s="217" t="s">
        <v>19</v>
      </c>
      <c r="L1183" s="47"/>
      <c r="M1183" s="222" t="s">
        <v>19</v>
      </c>
      <c r="N1183" s="223" t="s">
        <v>40</v>
      </c>
      <c r="O1183" s="87"/>
      <c r="P1183" s="224">
        <f>O1183*H1183</f>
        <v>0</v>
      </c>
      <c r="Q1183" s="224">
        <v>0</v>
      </c>
      <c r="R1183" s="224">
        <f>Q1183*H1183</f>
        <v>0</v>
      </c>
      <c r="S1183" s="224">
        <v>0</v>
      </c>
      <c r="T1183" s="225">
        <f>S1183*H1183</f>
        <v>0</v>
      </c>
      <c r="U1183" s="41"/>
      <c r="V1183" s="41"/>
      <c r="W1183" s="41"/>
      <c r="X1183" s="41"/>
      <c r="Y1183" s="41"/>
      <c r="Z1183" s="41"/>
      <c r="AA1183" s="41"/>
      <c r="AB1183" s="41"/>
      <c r="AC1183" s="41"/>
      <c r="AD1183" s="41"/>
      <c r="AE1183" s="41"/>
      <c r="AR1183" s="226" t="s">
        <v>200</v>
      </c>
      <c r="AT1183" s="226" t="s">
        <v>195</v>
      </c>
      <c r="AU1183" s="226" t="s">
        <v>78</v>
      </c>
      <c r="AY1183" s="20" t="s">
        <v>193</v>
      </c>
      <c r="BE1183" s="227">
        <f>IF(N1183="základní",J1183,0)</f>
        <v>0</v>
      </c>
      <c r="BF1183" s="227">
        <f>IF(N1183="snížená",J1183,0)</f>
        <v>0</v>
      </c>
      <c r="BG1183" s="227">
        <f>IF(N1183="zákl. přenesená",J1183,0)</f>
        <v>0</v>
      </c>
      <c r="BH1183" s="227">
        <f>IF(N1183="sníž. přenesená",J1183,0)</f>
        <v>0</v>
      </c>
      <c r="BI1183" s="227">
        <f>IF(N1183="nulová",J1183,0)</f>
        <v>0</v>
      </c>
      <c r="BJ1183" s="20" t="s">
        <v>76</v>
      </c>
      <c r="BK1183" s="227">
        <f>ROUND(I1183*H1183,2)</f>
        <v>0</v>
      </c>
      <c r="BL1183" s="20" t="s">
        <v>200</v>
      </c>
      <c r="BM1183" s="226" t="s">
        <v>3608</v>
      </c>
    </row>
    <row r="1184" s="2" customFormat="1">
      <c r="A1184" s="41"/>
      <c r="B1184" s="42"/>
      <c r="C1184" s="43"/>
      <c r="D1184" s="228" t="s">
        <v>202</v>
      </c>
      <c r="E1184" s="43"/>
      <c r="F1184" s="229" t="s">
        <v>3609</v>
      </c>
      <c r="G1184" s="43"/>
      <c r="H1184" s="43"/>
      <c r="I1184" s="230"/>
      <c r="J1184" s="43"/>
      <c r="K1184" s="43"/>
      <c r="L1184" s="47"/>
      <c r="M1184" s="231"/>
      <c r="N1184" s="232"/>
      <c r="O1184" s="87"/>
      <c r="P1184" s="87"/>
      <c r="Q1184" s="87"/>
      <c r="R1184" s="87"/>
      <c r="S1184" s="87"/>
      <c r="T1184" s="88"/>
      <c r="U1184" s="41"/>
      <c r="V1184" s="41"/>
      <c r="W1184" s="41"/>
      <c r="X1184" s="41"/>
      <c r="Y1184" s="41"/>
      <c r="Z1184" s="41"/>
      <c r="AA1184" s="41"/>
      <c r="AB1184" s="41"/>
      <c r="AC1184" s="41"/>
      <c r="AD1184" s="41"/>
      <c r="AE1184" s="41"/>
      <c r="AT1184" s="20" t="s">
        <v>202</v>
      </c>
      <c r="AU1184" s="20" t="s">
        <v>78</v>
      </c>
    </row>
    <row r="1185" s="2" customFormat="1">
      <c r="A1185" s="41"/>
      <c r="B1185" s="42"/>
      <c r="C1185" s="43"/>
      <c r="D1185" s="228" t="s">
        <v>1221</v>
      </c>
      <c r="E1185" s="43"/>
      <c r="F1185" s="270" t="s">
        <v>3605</v>
      </c>
      <c r="G1185" s="43"/>
      <c r="H1185" s="43"/>
      <c r="I1185" s="230"/>
      <c r="J1185" s="43"/>
      <c r="K1185" s="43"/>
      <c r="L1185" s="47"/>
      <c r="M1185" s="231"/>
      <c r="N1185" s="232"/>
      <c r="O1185" s="87"/>
      <c r="P1185" s="87"/>
      <c r="Q1185" s="87"/>
      <c r="R1185" s="87"/>
      <c r="S1185" s="87"/>
      <c r="T1185" s="88"/>
      <c r="U1185" s="41"/>
      <c r="V1185" s="41"/>
      <c r="W1185" s="41"/>
      <c r="X1185" s="41"/>
      <c r="Y1185" s="41"/>
      <c r="Z1185" s="41"/>
      <c r="AA1185" s="41"/>
      <c r="AB1185" s="41"/>
      <c r="AC1185" s="41"/>
      <c r="AD1185" s="41"/>
      <c r="AE1185" s="41"/>
      <c r="AT1185" s="20" t="s">
        <v>1221</v>
      </c>
      <c r="AU1185" s="20" t="s">
        <v>78</v>
      </c>
    </row>
    <row r="1186" s="13" customFormat="1">
      <c r="A1186" s="13"/>
      <c r="B1186" s="235"/>
      <c r="C1186" s="236"/>
      <c r="D1186" s="228" t="s">
        <v>206</v>
      </c>
      <c r="E1186" s="237" t="s">
        <v>19</v>
      </c>
      <c r="F1186" s="238" t="s">
        <v>279</v>
      </c>
      <c r="G1186" s="236"/>
      <c r="H1186" s="237" t="s">
        <v>19</v>
      </c>
      <c r="I1186" s="239"/>
      <c r="J1186" s="236"/>
      <c r="K1186" s="236"/>
      <c r="L1186" s="240"/>
      <c r="M1186" s="241"/>
      <c r="N1186" s="242"/>
      <c r="O1186" s="242"/>
      <c r="P1186" s="242"/>
      <c r="Q1186" s="242"/>
      <c r="R1186" s="242"/>
      <c r="S1186" s="242"/>
      <c r="T1186" s="243"/>
      <c r="U1186" s="13"/>
      <c r="V1186" s="13"/>
      <c r="W1186" s="13"/>
      <c r="X1186" s="13"/>
      <c r="Y1186" s="13"/>
      <c r="Z1186" s="13"/>
      <c r="AA1186" s="13"/>
      <c r="AB1186" s="13"/>
      <c r="AC1186" s="13"/>
      <c r="AD1186" s="13"/>
      <c r="AE1186" s="13"/>
      <c r="AT1186" s="244" t="s">
        <v>206</v>
      </c>
      <c r="AU1186" s="244" t="s">
        <v>78</v>
      </c>
      <c r="AV1186" s="13" t="s">
        <v>76</v>
      </c>
      <c r="AW1186" s="13" t="s">
        <v>31</v>
      </c>
      <c r="AX1186" s="13" t="s">
        <v>69</v>
      </c>
      <c r="AY1186" s="244" t="s">
        <v>193</v>
      </c>
    </row>
    <row r="1187" s="14" customFormat="1">
      <c r="A1187" s="14"/>
      <c r="B1187" s="245"/>
      <c r="C1187" s="246"/>
      <c r="D1187" s="228" t="s">
        <v>206</v>
      </c>
      <c r="E1187" s="247" t="s">
        <v>19</v>
      </c>
      <c r="F1187" s="248" t="s">
        <v>76</v>
      </c>
      <c r="G1187" s="246"/>
      <c r="H1187" s="249">
        <v>1</v>
      </c>
      <c r="I1187" s="250"/>
      <c r="J1187" s="246"/>
      <c r="K1187" s="246"/>
      <c r="L1187" s="251"/>
      <c r="M1187" s="252"/>
      <c r="N1187" s="253"/>
      <c r="O1187" s="253"/>
      <c r="P1187" s="253"/>
      <c r="Q1187" s="253"/>
      <c r="R1187" s="253"/>
      <c r="S1187" s="253"/>
      <c r="T1187" s="254"/>
      <c r="U1187" s="14"/>
      <c r="V1187" s="14"/>
      <c r="W1187" s="14"/>
      <c r="X1187" s="14"/>
      <c r="Y1187" s="14"/>
      <c r="Z1187" s="14"/>
      <c r="AA1187" s="14"/>
      <c r="AB1187" s="14"/>
      <c r="AC1187" s="14"/>
      <c r="AD1187" s="14"/>
      <c r="AE1187" s="14"/>
      <c r="AT1187" s="255" t="s">
        <v>206</v>
      </c>
      <c r="AU1187" s="255" t="s">
        <v>78</v>
      </c>
      <c r="AV1187" s="14" t="s">
        <v>78</v>
      </c>
      <c r="AW1187" s="14" t="s">
        <v>31</v>
      </c>
      <c r="AX1187" s="14" t="s">
        <v>76</v>
      </c>
      <c r="AY1187" s="255" t="s">
        <v>193</v>
      </c>
    </row>
    <row r="1188" s="2" customFormat="1" ht="16.5" customHeight="1">
      <c r="A1188" s="41"/>
      <c r="B1188" s="42"/>
      <c r="C1188" s="215" t="s">
        <v>2375</v>
      </c>
      <c r="D1188" s="215" t="s">
        <v>195</v>
      </c>
      <c r="E1188" s="216" t="s">
        <v>3610</v>
      </c>
      <c r="F1188" s="217" t="s">
        <v>3611</v>
      </c>
      <c r="G1188" s="218" t="s">
        <v>343</v>
      </c>
      <c r="H1188" s="219">
        <v>1</v>
      </c>
      <c r="I1188" s="220"/>
      <c r="J1188" s="221">
        <f>ROUND(I1188*H1188,2)</f>
        <v>0</v>
      </c>
      <c r="K1188" s="217" t="s">
        <v>19</v>
      </c>
      <c r="L1188" s="47"/>
      <c r="M1188" s="222" t="s">
        <v>19</v>
      </c>
      <c r="N1188" s="223" t="s">
        <v>40</v>
      </c>
      <c r="O1188" s="87"/>
      <c r="P1188" s="224">
        <f>O1188*H1188</f>
        <v>0</v>
      </c>
      <c r="Q1188" s="224">
        <v>0</v>
      </c>
      <c r="R1188" s="224">
        <f>Q1188*H1188</f>
        <v>0</v>
      </c>
      <c r="S1188" s="224">
        <v>0</v>
      </c>
      <c r="T1188" s="225">
        <f>S1188*H1188</f>
        <v>0</v>
      </c>
      <c r="U1188" s="41"/>
      <c r="V1188" s="41"/>
      <c r="W1188" s="41"/>
      <c r="X1188" s="41"/>
      <c r="Y1188" s="41"/>
      <c r="Z1188" s="41"/>
      <c r="AA1188" s="41"/>
      <c r="AB1188" s="41"/>
      <c r="AC1188" s="41"/>
      <c r="AD1188" s="41"/>
      <c r="AE1188" s="41"/>
      <c r="AR1188" s="226" t="s">
        <v>200</v>
      </c>
      <c r="AT1188" s="226" t="s">
        <v>195</v>
      </c>
      <c r="AU1188" s="226" t="s">
        <v>78</v>
      </c>
      <c r="AY1188" s="20" t="s">
        <v>193</v>
      </c>
      <c r="BE1188" s="227">
        <f>IF(N1188="základní",J1188,0)</f>
        <v>0</v>
      </c>
      <c r="BF1188" s="227">
        <f>IF(N1188="snížená",J1188,0)</f>
        <v>0</v>
      </c>
      <c r="BG1188" s="227">
        <f>IF(N1188="zákl. přenesená",J1188,0)</f>
        <v>0</v>
      </c>
      <c r="BH1188" s="227">
        <f>IF(N1188="sníž. přenesená",J1188,0)</f>
        <v>0</v>
      </c>
      <c r="BI1188" s="227">
        <f>IF(N1188="nulová",J1188,0)</f>
        <v>0</v>
      </c>
      <c r="BJ1188" s="20" t="s">
        <v>76</v>
      </c>
      <c r="BK1188" s="227">
        <f>ROUND(I1188*H1188,2)</f>
        <v>0</v>
      </c>
      <c r="BL1188" s="20" t="s">
        <v>200</v>
      </c>
      <c r="BM1188" s="226" t="s">
        <v>3612</v>
      </c>
    </row>
    <row r="1189" s="2" customFormat="1">
      <c r="A1189" s="41"/>
      <c r="B1189" s="42"/>
      <c r="C1189" s="43"/>
      <c r="D1189" s="228" t="s">
        <v>202</v>
      </c>
      <c r="E1189" s="43"/>
      <c r="F1189" s="229" t="s">
        <v>3613</v>
      </c>
      <c r="G1189" s="43"/>
      <c r="H1189" s="43"/>
      <c r="I1189" s="230"/>
      <c r="J1189" s="43"/>
      <c r="K1189" s="43"/>
      <c r="L1189" s="47"/>
      <c r="M1189" s="231"/>
      <c r="N1189" s="232"/>
      <c r="O1189" s="87"/>
      <c r="P1189" s="87"/>
      <c r="Q1189" s="87"/>
      <c r="R1189" s="87"/>
      <c r="S1189" s="87"/>
      <c r="T1189" s="88"/>
      <c r="U1189" s="41"/>
      <c r="V1189" s="41"/>
      <c r="W1189" s="41"/>
      <c r="X1189" s="41"/>
      <c r="Y1189" s="41"/>
      <c r="Z1189" s="41"/>
      <c r="AA1189" s="41"/>
      <c r="AB1189" s="41"/>
      <c r="AC1189" s="41"/>
      <c r="AD1189" s="41"/>
      <c r="AE1189" s="41"/>
      <c r="AT1189" s="20" t="s">
        <v>202</v>
      </c>
      <c r="AU1189" s="20" t="s">
        <v>78</v>
      </c>
    </row>
    <row r="1190" s="2" customFormat="1">
      <c r="A1190" s="41"/>
      <c r="B1190" s="42"/>
      <c r="C1190" s="43"/>
      <c r="D1190" s="228" t="s">
        <v>1221</v>
      </c>
      <c r="E1190" s="43"/>
      <c r="F1190" s="270" t="s">
        <v>3605</v>
      </c>
      <c r="G1190" s="43"/>
      <c r="H1190" s="43"/>
      <c r="I1190" s="230"/>
      <c r="J1190" s="43"/>
      <c r="K1190" s="43"/>
      <c r="L1190" s="47"/>
      <c r="M1190" s="231"/>
      <c r="N1190" s="232"/>
      <c r="O1190" s="87"/>
      <c r="P1190" s="87"/>
      <c r="Q1190" s="87"/>
      <c r="R1190" s="87"/>
      <c r="S1190" s="87"/>
      <c r="T1190" s="88"/>
      <c r="U1190" s="41"/>
      <c r="V1190" s="41"/>
      <c r="W1190" s="41"/>
      <c r="X1190" s="41"/>
      <c r="Y1190" s="41"/>
      <c r="Z1190" s="41"/>
      <c r="AA1190" s="41"/>
      <c r="AB1190" s="41"/>
      <c r="AC1190" s="41"/>
      <c r="AD1190" s="41"/>
      <c r="AE1190" s="41"/>
      <c r="AT1190" s="20" t="s">
        <v>1221</v>
      </c>
      <c r="AU1190" s="20" t="s">
        <v>78</v>
      </c>
    </row>
    <row r="1191" s="13" customFormat="1">
      <c r="A1191" s="13"/>
      <c r="B1191" s="235"/>
      <c r="C1191" s="236"/>
      <c r="D1191" s="228" t="s">
        <v>206</v>
      </c>
      <c r="E1191" s="237" t="s">
        <v>19</v>
      </c>
      <c r="F1191" s="238" t="s">
        <v>279</v>
      </c>
      <c r="G1191" s="236"/>
      <c r="H1191" s="237" t="s">
        <v>19</v>
      </c>
      <c r="I1191" s="239"/>
      <c r="J1191" s="236"/>
      <c r="K1191" s="236"/>
      <c r="L1191" s="240"/>
      <c r="M1191" s="241"/>
      <c r="N1191" s="242"/>
      <c r="O1191" s="242"/>
      <c r="P1191" s="242"/>
      <c r="Q1191" s="242"/>
      <c r="R1191" s="242"/>
      <c r="S1191" s="242"/>
      <c r="T1191" s="243"/>
      <c r="U1191" s="13"/>
      <c r="V1191" s="13"/>
      <c r="W1191" s="13"/>
      <c r="X1191" s="13"/>
      <c r="Y1191" s="13"/>
      <c r="Z1191" s="13"/>
      <c r="AA1191" s="13"/>
      <c r="AB1191" s="13"/>
      <c r="AC1191" s="13"/>
      <c r="AD1191" s="13"/>
      <c r="AE1191" s="13"/>
      <c r="AT1191" s="244" t="s">
        <v>206</v>
      </c>
      <c r="AU1191" s="244" t="s">
        <v>78</v>
      </c>
      <c r="AV1191" s="13" t="s">
        <v>76</v>
      </c>
      <c r="AW1191" s="13" t="s">
        <v>31</v>
      </c>
      <c r="AX1191" s="13" t="s">
        <v>69</v>
      </c>
      <c r="AY1191" s="244" t="s">
        <v>193</v>
      </c>
    </row>
    <row r="1192" s="14" customFormat="1">
      <c r="A1192" s="14"/>
      <c r="B1192" s="245"/>
      <c r="C1192" s="246"/>
      <c r="D1192" s="228" t="s">
        <v>206</v>
      </c>
      <c r="E1192" s="247" t="s">
        <v>19</v>
      </c>
      <c r="F1192" s="248" t="s">
        <v>76</v>
      </c>
      <c r="G1192" s="246"/>
      <c r="H1192" s="249">
        <v>1</v>
      </c>
      <c r="I1192" s="250"/>
      <c r="J1192" s="246"/>
      <c r="K1192" s="246"/>
      <c r="L1192" s="251"/>
      <c r="M1192" s="252"/>
      <c r="N1192" s="253"/>
      <c r="O1192" s="253"/>
      <c r="P1192" s="253"/>
      <c r="Q1192" s="253"/>
      <c r="R1192" s="253"/>
      <c r="S1192" s="253"/>
      <c r="T1192" s="254"/>
      <c r="U1192" s="14"/>
      <c r="V1192" s="14"/>
      <c r="W1192" s="14"/>
      <c r="X1192" s="14"/>
      <c r="Y1192" s="14"/>
      <c r="Z1192" s="14"/>
      <c r="AA1192" s="14"/>
      <c r="AB1192" s="14"/>
      <c r="AC1192" s="14"/>
      <c r="AD1192" s="14"/>
      <c r="AE1192" s="14"/>
      <c r="AT1192" s="255" t="s">
        <v>206</v>
      </c>
      <c r="AU1192" s="255" t="s">
        <v>78</v>
      </c>
      <c r="AV1192" s="14" t="s">
        <v>78</v>
      </c>
      <c r="AW1192" s="14" t="s">
        <v>31</v>
      </c>
      <c r="AX1192" s="14" t="s">
        <v>76</v>
      </c>
      <c r="AY1192" s="255" t="s">
        <v>193</v>
      </c>
    </row>
    <row r="1193" s="2" customFormat="1" ht="16.5" customHeight="1">
      <c r="A1193" s="41"/>
      <c r="B1193" s="42"/>
      <c r="C1193" s="215" t="s">
        <v>2383</v>
      </c>
      <c r="D1193" s="215" t="s">
        <v>195</v>
      </c>
      <c r="E1193" s="216" t="s">
        <v>3614</v>
      </c>
      <c r="F1193" s="217" t="s">
        <v>3615</v>
      </c>
      <c r="G1193" s="218" t="s">
        <v>343</v>
      </c>
      <c r="H1193" s="219">
        <v>1</v>
      </c>
      <c r="I1193" s="220"/>
      <c r="J1193" s="221">
        <f>ROUND(I1193*H1193,2)</f>
        <v>0</v>
      </c>
      <c r="K1193" s="217" t="s">
        <v>19</v>
      </c>
      <c r="L1193" s="47"/>
      <c r="M1193" s="222" t="s">
        <v>19</v>
      </c>
      <c r="N1193" s="223" t="s">
        <v>40</v>
      </c>
      <c r="O1193" s="87"/>
      <c r="P1193" s="224">
        <f>O1193*H1193</f>
        <v>0</v>
      </c>
      <c r="Q1193" s="224">
        <v>0</v>
      </c>
      <c r="R1193" s="224">
        <f>Q1193*H1193</f>
        <v>0</v>
      </c>
      <c r="S1193" s="224">
        <v>0</v>
      </c>
      <c r="T1193" s="225">
        <f>S1193*H1193</f>
        <v>0</v>
      </c>
      <c r="U1193" s="41"/>
      <c r="V1193" s="41"/>
      <c r="W1193" s="41"/>
      <c r="X1193" s="41"/>
      <c r="Y1193" s="41"/>
      <c r="Z1193" s="41"/>
      <c r="AA1193" s="41"/>
      <c r="AB1193" s="41"/>
      <c r="AC1193" s="41"/>
      <c r="AD1193" s="41"/>
      <c r="AE1193" s="41"/>
      <c r="AR1193" s="226" t="s">
        <v>200</v>
      </c>
      <c r="AT1193" s="226" t="s">
        <v>195</v>
      </c>
      <c r="AU1193" s="226" t="s">
        <v>78</v>
      </c>
      <c r="AY1193" s="20" t="s">
        <v>193</v>
      </c>
      <c r="BE1193" s="227">
        <f>IF(N1193="základní",J1193,0)</f>
        <v>0</v>
      </c>
      <c r="BF1193" s="227">
        <f>IF(N1193="snížená",J1193,0)</f>
        <v>0</v>
      </c>
      <c r="BG1193" s="227">
        <f>IF(N1193="zákl. přenesená",J1193,0)</f>
        <v>0</v>
      </c>
      <c r="BH1193" s="227">
        <f>IF(N1193="sníž. přenesená",J1193,0)</f>
        <v>0</v>
      </c>
      <c r="BI1193" s="227">
        <f>IF(N1193="nulová",J1193,0)</f>
        <v>0</v>
      </c>
      <c r="BJ1193" s="20" t="s">
        <v>76</v>
      </c>
      <c r="BK1193" s="227">
        <f>ROUND(I1193*H1193,2)</f>
        <v>0</v>
      </c>
      <c r="BL1193" s="20" t="s">
        <v>200</v>
      </c>
      <c r="BM1193" s="226" t="s">
        <v>3616</v>
      </c>
    </row>
    <row r="1194" s="2" customFormat="1">
      <c r="A1194" s="41"/>
      <c r="B1194" s="42"/>
      <c r="C1194" s="43"/>
      <c r="D1194" s="228" t="s">
        <v>202</v>
      </c>
      <c r="E1194" s="43"/>
      <c r="F1194" s="229" t="s">
        <v>3617</v>
      </c>
      <c r="G1194" s="43"/>
      <c r="H1194" s="43"/>
      <c r="I1194" s="230"/>
      <c r="J1194" s="43"/>
      <c r="K1194" s="43"/>
      <c r="L1194" s="47"/>
      <c r="M1194" s="231"/>
      <c r="N1194" s="232"/>
      <c r="O1194" s="87"/>
      <c r="P1194" s="87"/>
      <c r="Q1194" s="87"/>
      <c r="R1194" s="87"/>
      <c r="S1194" s="87"/>
      <c r="T1194" s="88"/>
      <c r="U1194" s="41"/>
      <c r="V1194" s="41"/>
      <c r="W1194" s="41"/>
      <c r="X1194" s="41"/>
      <c r="Y1194" s="41"/>
      <c r="Z1194" s="41"/>
      <c r="AA1194" s="41"/>
      <c r="AB1194" s="41"/>
      <c r="AC1194" s="41"/>
      <c r="AD1194" s="41"/>
      <c r="AE1194" s="41"/>
      <c r="AT1194" s="20" t="s">
        <v>202</v>
      </c>
      <c r="AU1194" s="20" t="s">
        <v>78</v>
      </c>
    </row>
    <row r="1195" s="2" customFormat="1">
      <c r="A1195" s="41"/>
      <c r="B1195" s="42"/>
      <c r="C1195" s="43"/>
      <c r="D1195" s="228" t="s">
        <v>1221</v>
      </c>
      <c r="E1195" s="43"/>
      <c r="F1195" s="270" t="s">
        <v>3605</v>
      </c>
      <c r="G1195" s="43"/>
      <c r="H1195" s="43"/>
      <c r="I1195" s="230"/>
      <c r="J1195" s="43"/>
      <c r="K1195" s="43"/>
      <c r="L1195" s="47"/>
      <c r="M1195" s="231"/>
      <c r="N1195" s="232"/>
      <c r="O1195" s="87"/>
      <c r="P1195" s="87"/>
      <c r="Q1195" s="87"/>
      <c r="R1195" s="87"/>
      <c r="S1195" s="87"/>
      <c r="T1195" s="88"/>
      <c r="U1195" s="41"/>
      <c r="V1195" s="41"/>
      <c r="W1195" s="41"/>
      <c r="X1195" s="41"/>
      <c r="Y1195" s="41"/>
      <c r="Z1195" s="41"/>
      <c r="AA1195" s="41"/>
      <c r="AB1195" s="41"/>
      <c r="AC1195" s="41"/>
      <c r="AD1195" s="41"/>
      <c r="AE1195" s="41"/>
      <c r="AT1195" s="20" t="s">
        <v>1221</v>
      </c>
      <c r="AU1195" s="20" t="s">
        <v>78</v>
      </c>
    </row>
    <row r="1196" s="13" customFormat="1">
      <c r="A1196" s="13"/>
      <c r="B1196" s="235"/>
      <c r="C1196" s="236"/>
      <c r="D1196" s="228" t="s">
        <v>206</v>
      </c>
      <c r="E1196" s="237" t="s">
        <v>19</v>
      </c>
      <c r="F1196" s="238" t="s">
        <v>279</v>
      </c>
      <c r="G1196" s="236"/>
      <c r="H1196" s="237" t="s">
        <v>19</v>
      </c>
      <c r="I1196" s="239"/>
      <c r="J1196" s="236"/>
      <c r="K1196" s="236"/>
      <c r="L1196" s="240"/>
      <c r="M1196" s="241"/>
      <c r="N1196" s="242"/>
      <c r="O1196" s="242"/>
      <c r="P1196" s="242"/>
      <c r="Q1196" s="242"/>
      <c r="R1196" s="242"/>
      <c r="S1196" s="242"/>
      <c r="T1196" s="243"/>
      <c r="U1196" s="13"/>
      <c r="V1196" s="13"/>
      <c r="W1196" s="13"/>
      <c r="X1196" s="13"/>
      <c r="Y1196" s="13"/>
      <c r="Z1196" s="13"/>
      <c r="AA1196" s="13"/>
      <c r="AB1196" s="13"/>
      <c r="AC1196" s="13"/>
      <c r="AD1196" s="13"/>
      <c r="AE1196" s="13"/>
      <c r="AT1196" s="244" t="s">
        <v>206</v>
      </c>
      <c r="AU1196" s="244" t="s">
        <v>78</v>
      </c>
      <c r="AV1196" s="13" t="s">
        <v>76</v>
      </c>
      <c r="AW1196" s="13" t="s">
        <v>31</v>
      </c>
      <c r="AX1196" s="13" t="s">
        <v>69</v>
      </c>
      <c r="AY1196" s="244" t="s">
        <v>193</v>
      </c>
    </row>
    <row r="1197" s="14" customFormat="1">
      <c r="A1197" s="14"/>
      <c r="B1197" s="245"/>
      <c r="C1197" s="246"/>
      <c r="D1197" s="228" t="s">
        <v>206</v>
      </c>
      <c r="E1197" s="247" t="s">
        <v>19</v>
      </c>
      <c r="F1197" s="248" t="s">
        <v>76</v>
      </c>
      <c r="G1197" s="246"/>
      <c r="H1197" s="249">
        <v>1</v>
      </c>
      <c r="I1197" s="250"/>
      <c r="J1197" s="246"/>
      <c r="K1197" s="246"/>
      <c r="L1197" s="251"/>
      <c r="M1197" s="252"/>
      <c r="N1197" s="253"/>
      <c r="O1197" s="253"/>
      <c r="P1197" s="253"/>
      <c r="Q1197" s="253"/>
      <c r="R1197" s="253"/>
      <c r="S1197" s="253"/>
      <c r="T1197" s="254"/>
      <c r="U1197" s="14"/>
      <c r="V1197" s="14"/>
      <c r="W1197" s="14"/>
      <c r="X1197" s="14"/>
      <c r="Y1197" s="14"/>
      <c r="Z1197" s="14"/>
      <c r="AA1197" s="14"/>
      <c r="AB1197" s="14"/>
      <c r="AC1197" s="14"/>
      <c r="AD1197" s="14"/>
      <c r="AE1197" s="14"/>
      <c r="AT1197" s="255" t="s">
        <v>206</v>
      </c>
      <c r="AU1197" s="255" t="s">
        <v>78</v>
      </c>
      <c r="AV1197" s="14" t="s">
        <v>78</v>
      </c>
      <c r="AW1197" s="14" t="s">
        <v>31</v>
      </c>
      <c r="AX1197" s="14" t="s">
        <v>76</v>
      </c>
      <c r="AY1197" s="255" t="s">
        <v>193</v>
      </c>
    </row>
    <row r="1198" s="2" customFormat="1" ht="16.5" customHeight="1">
      <c r="A1198" s="41"/>
      <c r="B1198" s="42"/>
      <c r="C1198" s="215" t="s">
        <v>2387</v>
      </c>
      <c r="D1198" s="215" t="s">
        <v>195</v>
      </c>
      <c r="E1198" s="216" t="s">
        <v>3618</v>
      </c>
      <c r="F1198" s="217" t="s">
        <v>3619</v>
      </c>
      <c r="G1198" s="218" t="s">
        <v>343</v>
      </c>
      <c r="H1198" s="219">
        <v>1</v>
      </c>
      <c r="I1198" s="220"/>
      <c r="J1198" s="221">
        <f>ROUND(I1198*H1198,2)</f>
        <v>0</v>
      </c>
      <c r="K1198" s="217" t="s">
        <v>19</v>
      </c>
      <c r="L1198" s="47"/>
      <c r="M1198" s="222" t="s">
        <v>19</v>
      </c>
      <c r="N1198" s="223" t="s">
        <v>40</v>
      </c>
      <c r="O1198" s="87"/>
      <c r="P1198" s="224">
        <f>O1198*H1198</f>
        <v>0</v>
      </c>
      <c r="Q1198" s="224">
        <v>0</v>
      </c>
      <c r="R1198" s="224">
        <f>Q1198*H1198</f>
        <v>0</v>
      </c>
      <c r="S1198" s="224">
        <v>0</v>
      </c>
      <c r="T1198" s="225">
        <f>S1198*H1198</f>
        <v>0</v>
      </c>
      <c r="U1198" s="41"/>
      <c r="V1198" s="41"/>
      <c r="W1198" s="41"/>
      <c r="X1198" s="41"/>
      <c r="Y1198" s="41"/>
      <c r="Z1198" s="41"/>
      <c r="AA1198" s="41"/>
      <c r="AB1198" s="41"/>
      <c r="AC1198" s="41"/>
      <c r="AD1198" s="41"/>
      <c r="AE1198" s="41"/>
      <c r="AR1198" s="226" t="s">
        <v>200</v>
      </c>
      <c r="AT1198" s="226" t="s">
        <v>195</v>
      </c>
      <c r="AU1198" s="226" t="s">
        <v>78</v>
      </c>
      <c r="AY1198" s="20" t="s">
        <v>193</v>
      </c>
      <c r="BE1198" s="227">
        <f>IF(N1198="základní",J1198,0)</f>
        <v>0</v>
      </c>
      <c r="BF1198" s="227">
        <f>IF(N1198="snížená",J1198,0)</f>
        <v>0</v>
      </c>
      <c r="BG1198" s="227">
        <f>IF(N1198="zákl. přenesená",J1198,0)</f>
        <v>0</v>
      </c>
      <c r="BH1198" s="227">
        <f>IF(N1198="sníž. přenesená",J1198,0)</f>
        <v>0</v>
      </c>
      <c r="BI1198" s="227">
        <f>IF(N1198="nulová",J1198,0)</f>
        <v>0</v>
      </c>
      <c r="BJ1198" s="20" t="s">
        <v>76</v>
      </c>
      <c r="BK1198" s="227">
        <f>ROUND(I1198*H1198,2)</f>
        <v>0</v>
      </c>
      <c r="BL1198" s="20" t="s">
        <v>200</v>
      </c>
      <c r="BM1198" s="226" t="s">
        <v>3620</v>
      </c>
    </row>
    <row r="1199" s="2" customFormat="1">
      <c r="A1199" s="41"/>
      <c r="B1199" s="42"/>
      <c r="C1199" s="43"/>
      <c r="D1199" s="228" t="s">
        <v>202</v>
      </c>
      <c r="E1199" s="43"/>
      <c r="F1199" s="229" t="s">
        <v>3621</v>
      </c>
      <c r="G1199" s="43"/>
      <c r="H1199" s="43"/>
      <c r="I1199" s="230"/>
      <c r="J1199" s="43"/>
      <c r="K1199" s="43"/>
      <c r="L1199" s="47"/>
      <c r="M1199" s="231"/>
      <c r="N1199" s="232"/>
      <c r="O1199" s="87"/>
      <c r="P1199" s="87"/>
      <c r="Q1199" s="87"/>
      <c r="R1199" s="87"/>
      <c r="S1199" s="87"/>
      <c r="T1199" s="88"/>
      <c r="U1199" s="41"/>
      <c r="V1199" s="41"/>
      <c r="W1199" s="41"/>
      <c r="X1199" s="41"/>
      <c r="Y1199" s="41"/>
      <c r="Z1199" s="41"/>
      <c r="AA1199" s="41"/>
      <c r="AB1199" s="41"/>
      <c r="AC1199" s="41"/>
      <c r="AD1199" s="41"/>
      <c r="AE1199" s="41"/>
      <c r="AT1199" s="20" t="s">
        <v>202</v>
      </c>
      <c r="AU1199" s="20" t="s">
        <v>78</v>
      </c>
    </row>
    <row r="1200" s="2" customFormat="1">
      <c r="A1200" s="41"/>
      <c r="B1200" s="42"/>
      <c r="C1200" s="43"/>
      <c r="D1200" s="228" t="s">
        <v>1221</v>
      </c>
      <c r="E1200" s="43"/>
      <c r="F1200" s="270" t="s">
        <v>3605</v>
      </c>
      <c r="G1200" s="43"/>
      <c r="H1200" s="43"/>
      <c r="I1200" s="230"/>
      <c r="J1200" s="43"/>
      <c r="K1200" s="43"/>
      <c r="L1200" s="47"/>
      <c r="M1200" s="231"/>
      <c r="N1200" s="232"/>
      <c r="O1200" s="87"/>
      <c r="P1200" s="87"/>
      <c r="Q1200" s="87"/>
      <c r="R1200" s="87"/>
      <c r="S1200" s="87"/>
      <c r="T1200" s="88"/>
      <c r="U1200" s="41"/>
      <c r="V1200" s="41"/>
      <c r="W1200" s="41"/>
      <c r="X1200" s="41"/>
      <c r="Y1200" s="41"/>
      <c r="Z1200" s="41"/>
      <c r="AA1200" s="41"/>
      <c r="AB1200" s="41"/>
      <c r="AC1200" s="41"/>
      <c r="AD1200" s="41"/>
      <c r="AE1200" s="41"/>
      <c r="AT1200" s="20" t="s">
        <v>1221</v>
      </c>
      <c r="AU1200" s="20" t="s">
        <v>78</v>
      </c>
    </row>
    <row r="1201" s="13" customFormat="1">
      <c r="A1201" s="13"/>
      <c r="B1201" s="235"/>
      <c r="C1201" s="236"/>
      <c r="D1201" s="228" t="s">
        <v>206</v>
      </c>
      <c r="E1201" s="237" t="s">
        <v>19</v>
      </c>
      <c r="F1201" s="238" t="s">
        <v>279</v>
      </c>
      <c r="G1201" s="236"/>
      <c r="H1201" s="237" t="s">
        <v>19</v>
      </c>
      <c r="I1201" s="239"/>
      <c r="J1201" s="236"/>
      <c r="K1201" s="236"/>
      <c r="L1201" s="240"/>
      <c r="M1201" s="241"/>
      <c r="N1201" s="242"/>
      <c r="O1201" s="242"/>
      <c r="P1201" s="242"/>
      <c r="Q1201" s="242"/>
      <c r="R1201" s="242"/>
      <c r="S1201" s="242"/>
      <c r="T1201" s="243"/>
      <c r="U1201" s="13"/>
      <c r="V1201" s="13"/>
      <c r="W1201" s="13"/>
      <c r="X1201" s="13"/>
      <c r="Y1201" s="13"/>
      <c r="Z1201" s="13"/>
      <c r="AA1201" s="13"/>
      <c r="AB1201" s="13"/>
      <c r="AC1201" s="13"/>
      <c r="AD1201" s="13"/>
      <c r="AE1201" s="13"/>
      <c r="AT1201" s="244" t="s">
        <v>206</v>
      </c>
      <c r="AU1201" s="244" t="s">
        <v>78</v>
      </c>
      <c r="AV1201" s="13" t="s">
        <v>76</v>
      </c>
      <c r="AW1201" s="13" t="s">
        <v>31</v>
      </c>
      <c r="AX1201" s="13" t="s">
        <v>69</v>
      </c>
      <c r="AY1201" s="244" t="s">
        <v>193</v>
      </c>
    </row>
    <row r="1202" s="14" customFormat="1">
      <c r="A1202" s="14"/>
      <c r="B1202" s="245"/>
      <c r="C1202" s="246"/>
      <c r="D1202" s="228" t="s">
        <v>206</v>
      </c>
      <c r="E1202" s="247" t="s">
        <v>19</v>
      </c>
      <c r="F1202" s="248" t="s">
        <v>76</v>
      </c>
      <c r="G1202" s="246"/>
      <c r="H1202" s="249">
        <v>1</v>
      </c>
      <c r="I1202" s="250"/>
      <c r="J1202" s="246"/>
      <c r="K1202" s="246"/>
      <c r="L1202" s="251"/>
      <c r="M1202" s="252"/>
      <c r="N1202" s="253"/>
      <c r="O1202" s="253"/>
      <c r="P1202" s="253"/>
      <c r="Q1202" s="253"/>
      <c r="R1202" s="253"/>
      <c r="S1202" s="253"/>
      <c r="T1202" s="254"/>
      <c r="U1202" s="14"/>
      <c r="V1202" s="14"/>
      <c r="W1202" s="14"/>
      <c r="X1202" s="14"/>
      <c r="Y1202" s="14"/>
      <c r="Z1202" s="14"/>
      <c r="AA1202" s="14"/>
      <c r="AB1202" s="14"/>
      <c r="AC1202" s="14"/>
      <c r="AD1202" s="14"/>
      <c r="AE1202" s="14"/>
      <c r="AT1202" s="255" t="s">
        <v>206</v>
      </c>
      <c r="AU1202" s="255" t="s">
        <v>78</v>
      </c>
      <c r="AV1202" s="14" t="s">
        <v>78</v>
      </c>
      <c r="AW1202" s="14" t="s">
        <v>31</v>
      </c>
      <c r="AX1202" s="14" t="s">
        <v>76</v>
      </c>
      <c r="AY1202" s="255" t="s">
        <v>193</v>
      </c>
    </row>
    <row r="1203" s="2" customFormat="1" ht="16.5" customHeight="1">
      <c r="A1203" s="41"/>
      <c r="B1203" s="42"/>
      <c r="C1203" s="215" t="s">
        <v>2393</v>
      </c>
      <c r="D1203" s="215" t="s">
        <v>195</v>
      </c>
      <c r="E1203" s="216" t="s">
        <v>3622</v>
      </c>
      <c r="F1203" s="217" t="s">
        <v>3623</v>
      </c>
      <c r="G1203" s="218" t="s">
        <v>343</v>
      </c>
      <c r="H1203" s="219">
        <v>1</v>
      </c>
      <c r="I1203" s="220"/>
      <c r="J1203" s="221">
        <f>ROUND(I1203*H1203,2)</f>
        <v>0</v>
      </c>
      <c r="K1203" s="217" t="s">
        <v>19</v>
      </c>
      <c r="L1203" s="47"/>
      <c r="M1203" s="222" t="s">
        <v>19</v>
      </c>
      <c r="N1203" s="223" t="s">
        <v>40</v>
      </c>
      <c r="O1203" s="87"/>
      <c r="P1203" s="224">
        <f>O1203*H1203</f>
        <v>0</v>
      </c>
      <c r="Q1203" s="224">
        <v>0</v>
      </c>
      <c r="R1203" s="224">
        <f>Q1203*H1203</f>
        <v>0</v>
      </c>
      <c r="S1203" s="224">
        <v>0</v>
      </c>
      <c r="T1203" s="225">
        <f>S1203*H1203</f>
        <v>0</v>
      </c>
      <c r="U1203" s="41"/>
      <c r="V1203" s="41"/>
      <c r="W1203" s="41"/>
      <c r="X1203" s="41"/>
      <c r="Y1203" s="41"/>
      <c r="Z1203" s="41"/>
      <c r="AA1203" s="41"/>
      <c r="AB1203" s="41"/>
      <c r="AC1203" s="41"/>
      <c r="AD1203" s="41"/>
      <c r="AE1203" s="41"/>
      <c r="AR1203" s="226" t="s">
        <v>200</v>
      </c>
      <c r="AT1203" s="226" t="s">
        <v>195</v>
      </c>
      <c r="AU1203" s="226" t="s">
        <v>78</v>
      </c>
      <c r="AY1203" s="20" t="s">
        <v>193</v>
      </c>
      <c r="BE1203" s="227">
        <f>IF(N1203="základní",J1203,0)</f>
        <v>0</v>
      </c>
      <c r="BF1203" s="227">
        <f>IF(N1203="snížená",J1203,0)</f>
        <v>0</v>
      </c>
      <c r="BG1203" s="227">
        <f>IF(N1203="zákl. přenesená",J1203,0)</f>
        <v>0</v>
      </c>
      <c r="BH1203" s="227">
        <f>IF(N1203="sníž. přenesená",J1203,0)</f>
        <v>0</v>
      </c>
      <c r="BI1203" s="227">
        <f>IF(N1203="nulová",J1203,0)</f>
        <v>0</v>
      </c>
      <c r="BJ1203" s="20" t="s">
        <v>76</v>
      </c>
      <c r="BK1203" s="227">
        <f>ROUND(I1203*H1203,2)</f>
        <v>0</v>
      </c>
      <c r="BL1203" s="20" t="s">
        <v>200</v>
      </c>
      <c r="BM1203" s="226" t="s">
        <v>3624</v>
      </c>
    </row>
    <row r="1204" s="2" customFormat="1">
      <c r="A1204" s="41"/>
      <c r="B1204" s="42"/>
      <c r="C1204" s="43"/>
      <c r="D1204" s="228" t="s">
        <v>202</v>
      </c>
      <c r="E1204" s="43"/>
      <c r="F1204" s="229" t="s">
        <v>3625</v>
      </c>
      <c r="G1204" s="43"/>
      <c r="H1204" s="43"/>
      <c r="I1204" s="230"/>
      <c r="J1204" s="43"/>
      <c r="K1204" s="43"/>
      <c r="L1204" s="47"/>
      <c r="M1204" s="231"/>
      <c r="N1204" s="232"/>
      <c r="O1204" s="87"/>
      <c r="P1204" s="87"/>
      <c r="Q1204" s="87"/>
      <c r="R1204" s="87"/>
      <c r="S1204" s="87"/>
      <c r="T1204" s="88"/>
      <c r="U1204" s="41"/>
      <c r="V1204" s="41"/>
      <c r="W1204" s="41"/>
      <c r="X1204" s="41"/>
      <c r="Y1204" s="41"/>
      <c r="Z1204" s="41"/>
      <c r="AA1204" s="41"/>
      <c r="AB1204" s="41"/>
      <c r="AC1204" s="41"/>
      <c r="AD1204" s="41"/>
      <c r="AE1204" s="41"/>
      <c r="AT1204" s="20" t="s">
        <v>202</v>
      </c>
      <c r="AU1204" s="20" t="s">
        <v>78</v>
      </c>
    </row>
    <row r="1205" s="2" customFormat="1">
      <c r="A1205" s="41"/>
      <c r="B1205" s="42"/>
      <c r="C1205" s="43"/>
      <c r="D1205" s="228" t="s">
        <v>1221</v>
      </c>
      <c r="E1205" s="43"/>
      <c r="F1205" s="270" t="s">
        <v>3605</v>
      </c>
      <c r="G1205" s="43"/>
      <c r="H1205" s="43"/>
      <c r="I1205" s="230"/>
      <c r="J1205" s="43"/>
      <c r="K1205" s="43"/>
      <c r="L1205" s="47"/>
      <c r="M1205" s="231"/>
      <c r="N1205" s="232"/>
      <c r="O1205" s="87"/>
      <c r="P1205" s="87"/>
      <c r="Q1205" s="87"/>
      <c r="R1205" s="87"/>
      <c r="S1205" s="87"/>
      <c r="T1205" s="88"/>
      <c r="U1205" s="41"/>
      <c r="V1205" s="41"/>
      <c r="W1205" s="41"/>
      <c r="X1205" s="41"/>
      <c r="Y1205" s="41"/>
      <c r="Z1205" s="41"/>
      <c r="AA1205" s="41"/>
      <c r="AB1205" s="41"/>
      <c r="AC1205" s="41"/>
      <c r="AD1205" s="41"/>
      <c r="AE1205" s="41"/>
      <c r="AT1205" s="20" t="s">
        <v>1221</v>
      </c>
      <c r="AU1205" s="20" t="s">
        <v>78</v>
      </c>
    </row>
    <row r="1206" s="13" customFormat="1">
      <c r="A1206" s="13"/>
      <c r="B1206" s="235"/>
      <c r="C1206" s="236"/>
      <c r="D1206" s="228" t="s">
        <v>206</v>
      </c>
      <c r="E1206" s="237" t="s">
        <v>19</v>
      </c>
      <c r="F1206" s="238" t="s">
        <v>279</v>
      </c>
      <c r="G1206" s="236"/>
      <c r="H1206" s="237" t="s">
        <v>19</v>
      </c>
      <c r="I1206" s="239"/>
      <c r="J1206" s="236"/>
      <c r="K1206" s="236"/>
      <c r="L1206" s="240"/>
      <c r="M1206" s="241"/>
      <c r="N1206" s="242"/>
      <c r="O1206" s="242"/>
      <c r="P1206" s="242"/>
      <c r="Q1206" s="242"/>
      <c r="R1206" s="242"/>
      <c r="S1206" s="242"/>
      <c r="T1206" s="243"/>
      <c r="U1206" s="13"/>
      <c r="V1206" s="13"/>
      <c r="W1206" s="13"/>
      <c r="X1206" s="13"/>
      <c r="Y1206" s="13"/>
      <c r="Z1206" s="13"/>
      <c r="AA1206" s="13"/>
      <c r="AB1206" s="13"/>
      <c r="AC1206" s="13"/>
      <c r="AD1206" s="13"/>
      <c r="AE1206" s="13"/>
      <c r="AT1206" s="244" t="s">
        <v>206</v>
      </c>
      <c r="AU1206" s="244" t="s">
        <v>78</v>
      </c>
      <c r="AV1206" s="13" t="s">
        <v>76</v>
      </c>
      <c r="AW1206" s="13" t="s">
        <v>31</v>
      </c>
      <c r="AX1206" s="13" t="s">
        <v>69</v>
      </c>
      <c r="AY1206" s="244" t="s">
        <v>193</v>
      </c>
    </row>
    <row r="1207" s="14" customFormat="1">
      <c r="A1207" s="14"/>
      <c r="B1207" s="245"/>
      <c r="C1207" s="246"/>
      <c r="D1207" s="228" t="s">
        <v>206</v>
      </c>
      <c r="E1207" s="247" t="s">
        <v>19</v>
      </c>
      <c r="F1207" s="248" t="s">
        <v>76</v>
      </c>
      <c r="G1207" s="246"/>
      <c r="H1207" s="249">
        <v>1</v>
      </c>
      <c r="I1207" s="250"/>
      <c r="J1207" s="246"/>
      <c r="K1207" s="246"/>
      <c r="L1207" s="251"/>
      <c r="M1207" s="252"/>
      <c r="N1207" s="253"/>
      <c r="O1207" s="253"/>
      <c r="P1207" s="253"/>
      <c r="Q1207" s="253"/>
      <c r="R1207" s="253"/>
      <c r="S1207" s="253"/>
      <c r="T1207" s="254"/>
      <c r="U1207" s="14"/>
      <c r="V1207" s="14"/>
      <c r="W1207" s="14"/>
      <c r="X1207" s="14"/>
      <c r="Y1207" s="14"/>
      <c r="Z1207" s="14"/>
      <c r="AA1207" s="14"/>
      <c r="AB1207" s="14"/>
      <c r="AC1207" s="14"/>
      <c r="AD1207" s="14"/>
      <c r="AE1207" s="14"/>
      <c r="AT1207" s="255" t="s">
        <v>206</v>
      </c>
      <c r="AU1207" s="255" t="s">
        <v>78</v>
      </c>
      <c r="AV1207" s="14" t="s">
        <v>78</v>
      </c>
      <c r="AW1207" s="14" t="s">
        <v>31</v>
      </c>
      <c r="AX1207" s="14" t="s">
        <v>76</v>
      </c>
      <c r="AY1207" s="255" t="s">
        <v>193</v>
      </c>
    </row>
    <row r="1208" s="2" customFormat="1" ht="16.5" customHeight="1">
      <c r="A1208" s="41"/>
      <c r="B1208" s="42"/>
      <c r="C1208" s="215" t="s">
        <v>2400</v>
      </c>
      <c r="D1208" s="215" t="s">
        <v>195</v>
      </c>
      <c r="E1208" s="216" t="s">
        <v>3626</v>
      </c>
      <c r="F1208" s="217" t="s">
        <v>3627</v>
      </c>
      <c r="G1208" s="218" t="s">
        <v>326</v>
      </c>
      <c r="H1208" s="219">
        <v>1</v>
      </c>
      <c r="I1208" s="220"/>
      <c r="J1208" s="221">
        <f>ROUND(I1208*H1208,2)</f>
        <v>0</v>
      </c>
      <c r="K1208" s="217" t="s">
        <v>19</v>
      </c>
      <c r="L1208" s="47"/>
      <c r="M1208" s="222" t="s">
        <v>19</v>
      </c>
      <c r="N1208" s="223" t="s">
        <v>40</v>
      </c>
      <c r="O1208" s="87"/>
      <c r="P1208" s="224">
        <f>O1208*H1208</f>
        <v>0</v>
      </c>
      <c r="Q1208" s="224">
        <v>0</v>
      </c>
      <c r="R1208" s="224">
        <f>Q1208*H1208</f>
        <v>0</v>
      </c>
      <c r="S1208" s="224">
        <v>0</v>
      </c>
      <c r="T1208" s="225">
        <f>S1208*H1208</f>
        <v>0</v>
      </c>
      <c r="U1208" s="41"/>
      <c r="V1208" s="41"/>
      <c r="W1208" s="41"/>
      <c r="X1208" s="41"/>
      <c r="Y1208" s="41"/>
      <c r="Z1208" s="41"/>
      <c r="AA1208" s="41"/>
      <c r="AB1208" s="41"/>
      <c r="AC1208" s="41"/>
      <c r="AD1208" s="41"/>
      <c r="AE1208" s="41"/>
      <c r="AR1208" s="226" t="s">
        <v>200</v>
      </c>
      <c r="AT1208" s="226" t="s">
        <v>195</v>
      </c>
      <c r="AU1208" s="226" t="s">
        <v>78</v>
      </c>
      <c r="AY1208" s="20" t="s">
        <v>193</v>
      </c>
      <c r="BE1208" s="227">
        <f>IF(N1208="základní",J1208,0)</f>
        <v>0</v>
      </c>
      <c r="BF1208" s="227">
        <f>IF(N1208="snížená",J1208,0)</f>
        <v>0</v>
      </c>
      <c r="BG1208" s="227">
        <f>IF(N1208="zákl. přenesená",J1208,0)</f>
        <v>0</v>
      </c>
      <c r="BH1208" s="227">
        <f>IF(N1208="sníž. přenesená",J1208,0)</f>
        <v>0</v>
      </c>
      <c r="BI1208" s="227">
        <f>IF(N1208="nulová",J1208,0)</f>
        <v>0</v>
      </c>
      <c r="BJ1208" s="20" t="s">
        <v>76</v>
      </c>
      <c r="BK1208" s="227">
        <f>ROUND(I1208*H1208,2)</f>
        <v>0</v>
      </c>
      <c r="BL1208" s="20" t="s">
        <v>200</v>
      </c>
      <c r="BM1208" s="226" t="s">
        <v>3628</v>
      </c>
    </row>
    <row r="1209" s="2" customFormat="1">
      <c r="A1209" s="41"/>
      <c r="B1209" s="42"/>
      <c r="C1209" s="43"/>
      <c r="D1209" s="228" t="s">
        <v>202</v>
      </c>
      <c r="E1209" s="43"/>
      <c r="F1209" s="229" t="s">
        <v>3629</v>
      </c>
      <c r="G1209" s="43"/>
      <c r="H1209" s="43"/>
      <c r="I1209" s="230"/>
      <c r="J1209" s="43"/>
      <c r="K1209" s="43"/>
      <c r="L1209" s="47"/>
      <c r="M1209" s="231"/>
      <c r="N1209" s="232"/>
      <c r="O1209" s="87"/>
      <c r="P1209" s="87"/>
      <c r="Q1209" s="87"/>
      <c r="R1209" s="87"/>
      <c r="S1209" s="87"/>
      <c r="T1209" s="88"/>
      <c r="U1209" s="41"/>
      <c r="V1209" s="41"/>
      <c r="W1209" s="41"/>
      <c r="X1209" s="41"/>
      <c r="Y1209" s="41"/>
      <c r="Z1209" s="41"/>
      <c r="AA1209" s="41"/>
      <c r="AB1209" s="41"/>
      <c r="AC1209" s="41"/>
      <c r="AD1209" s="41"/>
      <c r="AE1209" s="41"/>
      <c r="AT1209" s="20" t="s">
        <v>202</v>
      </c>
      <c r="AU1209" s="20" t="s">
        <v>78</v>
      </c>
    </row>
    <row r="1210" s="13" customFormat="1">
      <c r="A1210" s="13"/>
      <c r="B1210" s="235"/>
      <c r="C1210" s="236"/>
      <c r="D1210" s="228" t="s">
        <v>206</v>
      </c>
      <c r="E1210" s="237" t="s">
        <v>19</v>
      </c>
      <c r="F1210" s="238" t="s">
        <v>279</v>
      </c>
      <c r="G1210" s="236"/>
      <c r="H1210" s="237" t="s">
        <v>19</v>
      </c>
      <c r="I1210" s="239"/>
      <c r="J1210" s="236"/>
      <c r="K1210" s="236"/>
      <c r="L1210" s="240"/>
      <c r="M1210" s="241"/>
      <c r="N1210" s="242"/>
      <c r="O1210" s="242"/>
      <c r="P1210" s="242"/>
      <c r="Q1210" s="242"/>
      <c r="R1210" s="242"/>
      <c r="S1210" s="242"/>
      <c r="T1210" s="243"/>
      <c r="U1210" s="13"/>
      <c r="V1210" s="13"/>
      <c r="W1210" s="13"/>
      <c r="X1210" s="13"/>
      <c r="Y1210" s="13"/>
      <c r="Z1210" s="13"/>
      <c r="AA1210" s="13"/>
      <c r="AB1210" s="13"/>
      <c r="AC1210" s="13"/>
      <c r="AD1210" s="13"/>
      <c r="AE1210" s="13"/>
      <c r="AT1210" s="244" t="s">
        <v>206</v>
      </c>
      <c r="AU1210" s="244" t="s">
        <v>78</v>
      </c>
      <c r="AV1210" s="13" t="s">
        <v>76</v>
      </c>
      <c r="AW1210" s="13" t="s">
        <v>31</v>
      </c>
      <c r="AX1210" s="13" t="s">
        <v>69</v>
      </c>
      <c r="AY1210" s="244" t="s">
        <v>193</v>
      </c>
    </row>
    <row r="1211" s="13" customFormat="1">
      <c r="A1211" s="13"/>
      <c r="B1211" s="235"/>
      <c r="C1211" s="236"/>
      <c r="D1211" s="228" t="s">
        <v>206</v>
      </c>
      <c r="E1211" s="237" t="s">
        <v>19</v>
      </c>
      <c r="F1211" s="238" t="s">
        <v>2848</v>
      </c>
      <c r="G1211" s="236"/>
      <c r="H1211" s="237" t="s">
        <v>19</v>
      </c>
      <c r="I1211" s="239"/>
      <c r="J1211" s="236"/>
      <c r="K1211" s="236"/>
      <c r="L1211" s="240"/>
      <c r="M1211" s="241"/>
      <c r="N1211" s="242"/>
      <c r="O1211" s="242"/>
      <c r="P1211" s="242"/>
      <c r="Q1211" s="242"/>
      <c r="R1211" s="242"/>
      <c r="S1211" s="242"/>
      <c r="T1211" s="243"/>
      <c r="U1211" s="13"/>
      <c r="V1211" s="13"/>
      <c r="W1211" s="13"/>
      <c r="X1211" s="13"/>
      <c r="Y1211" s="13"/>
      <c r="Z1211" s="13"/>
      <c r="AA1211" s="13"/>
      <c r="AB1211" s="13"/>
      <c r="AC1211" s="13"/>
      <c r="AD1211" s="13"/>
      <c r="AE1211" s="13"/>
      <c r="AT1211" s="244" t="s">
        <v>206</v>
      </c>
      <c r="AU1211" s="244" t="s">
        <v>78</v>
      </c>
      <c r="AV1211" s="13" t="s">
        <v>76</v>
      </c>
      <c r="AW1211" s="13" t="s">
        <v>31</v>
      </c>
      <c r="AX1211" s="13" t="s">
        <v>69</v>
      </c>
      <c r="AY1211" s="244" t="s">
        <v>193</v>
      </c>
    </row>
    <row r="1212" s="14" customFormat="1">
      <c r="A1212" s="14"/>
      <c r="B1212" s="245"/>
      <c r="C1212" s="246"/>
      <c r="D1212" s="228" t="s">
        <v>206</v>
      </c>
      <c r="E1212" s="247" t="s">
        <v>19</v>
      </c>
      <c r="F1212" s="248" t="s">
        <v>76</v>
      </c>
      <c r="G1212" s="246"/>
      <c r="H1212" s="249">
        <v>1</v>
      </c>
      <c r="I1212" s="250"/>
      <c r="J1212" s="246"/>
      <c r="K1212" s="246"/>
      <c r="L1212" s="251"/>
      <c r="M1212" s="252"/>
      <c r="N1212" s="253"/>
      <c r="O1212" s="253"/>
      <c r="P1212" s="253"/>
      <c r="Q1212" s="253"/>
      <c r="R1212" s="253"/>
      <c r="S1212" s="253"/>
      <c r="T1212" s="254"/>
      <c r="U1212" s="14"/>
      <c r="V1212" s="14"/>
      <c r="W1212" s="14"/>
      <c r="X1212" s="14"/>
      <c r="Y1212" s="14"/>
      <c r="Z1212" s="14"/>
      <c r="AA1212" s="14"/>
      <c r="AB1212" s="14"/>
      <c r="AC1212" s="14"/>
      <c r="AD1212" s="14"/>
      <c r="AE1212" s="14"/>
      <c r="AT1212" s="255" t="s">
        <v>206</v>
      </c>
      <c r="AU1212" s="255" t="s">
        <v>78</v>
      </c>
      <c r="AV1212" s="14" t="s">
        <v>78</v>
      </c>
      <c r="AW1212" s="14" t="s">
        <v>31</v>
      </c>
      <c r="AX1212" s="14" t="s">
        <v>76</v>
      </c>
      <c r="AY1212" s="255" t="s">
        <v>193</v>
      </c>
    </row>
    <row r="1213" s="2" customFormat="1" ht="16.5" customHeight="1">
      <c r="A1213" s="41"/>
      <c r="B1213" s="42"/>
      <c r="C1213" s="215" t="s">
        <v>2406</v>
      </c>
      <c r="D1213" s="215" t="s">
        <v>195</v>
      </c>
      <c r="E1213" s="216" t="s">
        <v>3630</v>
      </c>
      <c r="F1213" s="217" t="s">
        <v>3631</v>
      </c>
      <c r="G1213" s="218" t="s">
        <v>326</v>
      </c>
      <c r="H1213" s="219">
        <v>11</v>
      </c>
      <c r="I1213" s="220"/>
      <c r="J1213" s="221">
        <f>ROUND(I1213*H1213,2)</f>
        <v>0</v>
      </c>
      <c r="K1213" s="217" t="s">
        <v>19</v>
      </c>
      <c r="L1213" s="47"/>
      <c r="M1213" s="222" t="s">
        <v>19</v>
      </c>
      <c r="N1213" s="223" t="s">
        <v>40</v>
      </c>
      <c r="O1213" s="87"/>
      <c r="P1213" s="224">
        <f>O1213*H1213</f>
        <v>0</v>
      </c>
      <c r="Q1213" s="224">
        <v>0</v>
      </c>
      <c r="R1213" s="224">
        <f>Q1213*H1213</f>
        <v>0</v>
      </c>
      <c r="S1213" s="224">
        <v>0</v>
      </c>
      <c r="T1213" s="225">
        <f>S1213*H1213</f>
        <v>0</v>
      </c>
      <c r="U1213" s="41"/>
      <c r="V1213" s="41"/>
      <c r="W1213" s="41"/>
      <c r="X1213" s="41"/>
      <c r="Y1213" s="41"/>
      <c r="Z1213" s="41"/>
      <c r="AA1213" s="41"/>
      <c r="AB1213" s="41"/>
      <c r="AC1213" s="41"/>
      <c r="AD1213" s="41"/>
      <c r="AE1213" s="41"/>
      <c r="AR1213" s="226" t="s">
        <v>200</v>
      </c>
      <c r="AT1213" s="226" t="s">
        <v>195</v>
      </c>
      <c r="AU1213" s="226" t="s">
        <v>78</v>
      </c>
      <c r="AY1213" s="20" t="s">
        <v>193</v>
      </c>
      <c r="BE1213" s="227">
        <f>IF(N1213="základní",J1213,0)</f>
        <v>0</v>
      </c>
      <c r="BF1213" s="227">
        <f>IF(N1213="snížená",J1213,0)</f>
        <v>0</v>
      </c>
      <c r="BG1213" s="227">
        <f>IF(N1213="zákl. přenesená",J1213,0)</f>
        <v>0</v>
      </c>
      <c r="BH1213" s="227">
        <f>IF(N1213="sníž. přenesená",J1213,0)</f>
        <v>0</v>
      </c>
      <c r="BI1213" s="227">
        <f>IF(N1213="nulová",J1213,0)</f>
        <v>0</v>
      </c>
      <c r="BJ1213" s="20" t="s">
        <v>76</v>
      </c>
      <c r="BK1213" s="227">
        <f>ROUND(I1213*H1213,2)</f>
        <v>0</v>
      </c>
      <c r="BL1213" s="20" t="s">
        <v>200</v>
      </c>
      <c r="BM1213" s="226" t="s">
        <v>3632</v>
      </c>
    </row>
    <row r="1214" s="2" customFormat="1">
      <c r="A1214" s="41"/>
      <c r="B1214" s="42"/>
      <c r="C1214" s="43"/>
      <c r="D1214" s="228" t="s">
        <v>202</v>
      </c>
      <c r="E1214" s="43"/>
      <c r="F1214" s="229" t="s">
        <v>3633</v>
      </c>
      <c r="G1214" s="43"/>
      <c r="H1214" s="43"/>
      <c r="I1214" s="230"/>
      <c r="J1214" s="43"/>
      <c r="K1214" s="43"/>
      <c r="L1214" s="47"/>
      <c r="M1214" s="231"/>
      <c r="N1214" s="232"/>
      <c r="O1214" s="87"/>
      <c r="P1214" s="87"/>
      <c r="Q1214" s="87"/>
      <c r="R1214" s="87"/>
      <c r="S1214" s="87"/>
      <c r="T1214" s="88"/>
      <c r="U1214" s="41"/>
      <c r="V1214" s="41"/>
      <c r="W1214" s="41"/>
      <c r="X1214" s="41"/>
      <c r="Y1214" s="41"/>
      <c r="Z1214" s="41"/>
      <c r="AA1214" s="41"/>
      <c r="AB1214" s="41"/>
      <c r="AC1214" s="41"/>
      <c r="AD1214" s="41"/>
      <c r="AE1214" s="41"/>
      <c r="AT1214" s="20" t="s">
        <v>202</v>
      </c>
      <c r="AU1214" s="20" t="s">
        <v>78</v>
      </c>
    </row>
    <row r="1215" s="13" customFormat="1">
      <c r="A1215" s="13"/>
      <c r="B1215" s="235"/>
      <c r="C1215" s="236"/>
      <c r="D1215" s="228" t="s">
        <v>206</v>
      </c>
      <c r="E1215" s="237" t="s">
        <v>19</v>
      </c>
      <c r="F1215" s="238" t="s">
        <v>279</v>
      </c>
      <c r="G1215" s="236"/>
      <c r="H1215" s="237" t="s">
        <v>19</v>
      </c>
      <c r="I1215" s="239"/>
      <c r="J1215" s="236"/>
      <c r="K1215" s="236"/>
      <c r="L1215" s="240"/>
      <c r="M1215" s="241"/>
      <c r="N1215" s="242"/>
      <c r="O1215" s="242"/>
      <c r="P1215" s="242"/>
      <c r="Q1215" s="242"/>
      <c r="R1215" s="242"/>
      <c r="S1215" s="242"/>
      <c r="T1215" s="243"/>
      <c r="U1215" s="13"/>
      <c r="V1215" s="13"/>
      <c r="W1215" s="13"/>
      <c r="X1215" s="13"/>
      <c r="Y1215" s="13"/>
      <c r="Z1215" s="13"/>
      <c r="AA1215" s="13"/>
      <c r="AB1215" s="13"/>
      <c r="AC1215" s="13"/>
      <c r="AD1215" s="13"/>
      <c r="AE1215" s="13"/>
      <c r="AT1215" s="244" t="s">
        <v>206</v>
      </c>
      <c r="AU1215" s="244" t="s">
        <v>78</v>
      </c>
      <c r="AV1215" s="13" t="s">
        <v>76</v>
      </c>
      <c r="AW1215" s="13" t="s">
        <v>31</v>
      </c>
      <c r="AX1215" s="13" t="s">
        <v>69</v>
      </c>
      <c r="AY1215" s="244" t="s">
        <v>193</v>
      </c>
    </row>
    <row r="1216" s="13" customFormat="1">
      <c r="A1216" s="13"/>
      <c r="B1216" s="235"/>
      <c r="C1216" s="236"/>
      <c r="D1216" s="228" t="s">
        <v>206</v>
      </c>
      <c r="E1216" s="237" t="s">
        <v>19</v>
      </c>
      <c r="F1216" s="238" t="s">
        <v>2848</v>
      </c>
      <c r="G1216" s="236"/>
      <c r="H1216" s="237" t="s">
        <v>19</v>
      </c>
      <c r="I1216" s="239"/>
      <c r="J1216" s="236"/>
      <c r="K1216" s="236"/>
      <c r="L1216" s="240"/>
      <c r="M1216" s="241"/>
      <c r="N1216" s="242"/>
      <c r="O1216" s="242"/>
      <c r="P1216" s="242"/>
      <c r="Q1216" s="242"/>
      <c r="R1216" s="242"/>
      <c r="S1216" s="242"/>
      <c r="T1216" s="243"/>
      <c r="U1216" s="13"/>
      <c r="V1216" s="13"/>
      <c r="W1216" s="13"/>
      <c r="X1216" s="13"/>
      <c r="Y1216" s="13"/>
      <c r="Z1216" s="13"/>
      <c r="AA1216" s="13"/>
      <c r="AB1216" s="13"/>
      <c r="AC1216" s="13"/>
      <c r="AD1216" s="13"/>
      <c r="AE1216" s="13"/>
      <c r="AT1216" s="244" t="s">
        <v>206</v>
      </c>
      <c r="AU1216" s="244" t="s">
        <v>78</v>
      </c>
      <c r="AV1216" s="13" t="s">
        <v>76</v>
      </c>
      <c r="AW1216" s="13" t="s">
        <v>31</v>
      </c>
      <c r="AX1216" s="13" t="s">
        <v>69</v>
      </c>
      <c r="AY1216" s="244" t="s">
        <v>193</v>
      </c>
    </row>
    <row r="1217" s="14" customFormat="1">
      <c r="A1217" s="14"/>
      <c r="B1217" s="245"/>
      <c r="C1217" s="246"/>
      <c r="D1217" s="228" t="s">
        <v>206</v>
      </c>
      <c r="E1217" s="247" t="s">
        <v>19</v>
      </c>
      <c r="F1217" s="248" t="s">
        <v>288</v>
      </c>
      <c r="G1217" s="246"/>
      <c r="H1217" s="249">
        <v>11</v>
      </c>
      <c r="I1217" s="250"/>
      <c r="J1217" s="246"/>
      <c r="K1217" s="246"/>
      <c r="L1217" s="251"/>
      <c r="M1217" s="252"/>
      <c r="N1217" s="253"/>
      <c r="O1217" s="253"/>
      <c r="P1217" s="253"/>
      <c r="Q1217" s="253"/>
      <c r="R1217" s="253"/>
      <c r="S1217" s="253"/>
      <c r="T1217" s="254"/>
      <c r="U1217" s="14"/>
      <c r="V1217" s="14"/>
      <c r="W1217" s="14"/>
      <c r="X1217" s="14"/>
      <c r="Y1217" s="14"/>
      <c r="Z1217" s="14"/>
      <c r="AA1217" s="14"/>
      <c r="AB1217" s="14"/>
      <c r="AC1217" s="14"/>
      <c r="AD1217" s="14"/>
      <c r="AE1217" s="14"/>
      <c r="AT1217" s="255" t="s">
        <v>206</v>
      </c>
      <c r="AU1217" s="255" t="s">
        <v>78</v>
      </c>
      <c r="AV1217" s="14" t="s">
        <v>78</v>
      </c>
      <c r="AW1217" s="14" t="s">
        <v>31</v>
      </c>
      <c r="AX1217" s="14" t="s">
        <v>76</v>
      </c>
      <c r="AY1217" s="255" t="s">
        <v>193</v>
      </c>
    </row>
    <row r="1218" s="2" customFormat="1" ht="16.5" customHeight="1">
      <c r="A1218" s="41"/>
      <c r="B1218" s="42"/>
      <c r="C1218" s="215" t="s">
        <v>2413</v>
      </c>
      <c r="D1218" s="215" t="s">
        <v>195</v>
      </c>
      <c r="E1218" s="216" t="s">
        <v>3634</v>
      </c>
      <c r="F1218" s="217" t="s">
        <v>3635</v>
      </c>
      <c r="G1218" s="218" t="s">
        <v>408</v>
      </c>
      <c r="H1218" s="219">
        <v>16.5</v>
      </c>
      <c r="I1218" s="220"/>
      <c r="J1218" s="221">
        <f>ROUND(I1218*H1218,2)</f>
        <v>0</v>
      </c>
      <c r="K1218" s="217" t="s">
        <v>19</v>
      </c>
      <c r="L1218" s="47"/>
      <c r="M1218" s="222" t="s">
        <v>19</v>
      </c>
      <c r="N1218" s="223" t="s">
        <v>40</v>
      </c>
      <c r="O1218" s="87"/>
      <c r="P1218" s="224">
        <f>O1218*H1218</f>
        <v>0</v>
      </c>
      <c r="Q1218" s="224">
        <v>0</v>
      </c>
      <c r="R1218" s="224">
        <f>Q1218*H1218</f>
        <v>0</v>
      </c>
      <c r="S1218" s="224">
        <v>0</v>
      </c>
      <c r="T1218" s="225">
        <f>S1218*H1218</f>
        <v>0</v>
      </c>
      <c r="U1218" s="41"/>
      <c r="V1218" s="41"/>
      <c r="W1218" s="41"/>
      <c r="X1218" s="41"/>
      <c r="Y1218" s="41"/>
      <c r="Z1218" s="41"/>
      <c r="AA1218" s="41"/>
      <c r="AB1218" s="41"/>
      <c r="AC1218" s="41"/>
      <c r="AD1218" s="41"/>
      <c r="AE1218" s="41"/>
      <c r="AR1218" s="226" t="s">
        <v>200</v>
      </c>
      <c r="AT1218" s="226" t="s">
        <v>195</v>
      </c>
      <c r="AU1218" s="226" t="s">
        <v>78</v>
      </c>
      <c r="AY1218" s="20" t="s">
        <v>193</v>
      </c>
      <c r="BE1218" s="227">
        <f>IF(N1218="základní",J1218,0)</f>
        <v>0</v>
      </c>
      <c r="BF1218" s="227">
        <f>IF(N1218="snížená",J1218,0)</f>
        <v>0</v>
      </c>
      <c r="BG1218" s="227">
        <f>IF(N1218="zákl. přenesená",J1218,0)</f>
        <v>0</v>
      </c>
      <c r="BH1218" s="227">
        <f>IF(N1218="sníž. přenesená",J1218,0)</f>
        <v>0</v>
      </c>
      <c r="BI1218" s="227">
        <f>IF(N1218="nulová",J1218,0)</f>
        <v>0</v>
      </c>
      <c r="BJ1218" s="20" t="s">
        <v>76</v>
      </c>
      <c r="BK1218" s="227">
        <f>ROUND(I1218*H1218,2)</f>
        <v>0</v>
      </c>
      <c r="BL1218" s="20" t="s">
        <v>200</v>
      </c>
      <c r="BM1218" s="226" t="s">
        <v>3636</v>
      </c>
    </row>
    <row r="1219" s="2" customFormat="1">
      <c r="A1219" s="41"/>
      <c r="B1219" s="42"/>
      <c r="C1219" s="43"/>
      <c r="D1219" s="228" t="s">
        <v>202</v>
      </c>
      <c r="E1219" s="43"/>
      <c r="F1219" s="229" t="s">
        <v>3637</v>
      </c>
      <c r="G1219" s="43"/>
      <c r="H1219" s="43"/>
      <c r="I1219" s="230"/>
      <c r="J1219" s="43"/>
      <c r="K1219" s="43"/>
      <c r="L1219" s="47"/>
      <c r="M1219" s="231"/>
      <c r="N1219" s="232"/>
      <c r="O1219" s="87"/>
      <c r="P1219" s="87"/>
      <c r="Q1219" s="87"/>
      <c r="R1219" s="87"/>
      <c r="S1219" s="87"/>
      <c r="T1219" s="88"/>
      <c r="U1219" s="41"/>
      <c r="V1219" s="41"/>
      <c r="W1219" s="41"/>
      <c r="X1219" s="41"/>
      <c r="Y1219" s="41"/>
      <c r="Z1219" s="41"/>
      <c r="AA1219" s="41"/>
      <c r="AB1219" s="41"/>
      <c r="AC1219" s="41"/>
      <c r="AD1219" s="41"/>
      <c r="AE1219" s="41"/>
      <c r="AT1219" s="20" t="s">
        <v>202</v>
      </c>
      <c r="AU1219" s="20" t="s">
        <v>78</v>
      </c>
    </row>
    <row r="1220" s="13" customFormat="1">
      <c r="A1220" s="13"/>
      <c r="B1220" s="235"/>
      <c r="C1220" s="236"/>
      <c r="D1220" s="228" t="s">
        <v>206</v>
      </c>
      <c r="E1220" s="237" t="s">
        <v>19</v>
      </c>
      <c r="F1220" s="238" t="s">
        <v>279</v>
      </c>
      <c r="G1220" s="236"/>
      <c r="H1220" s="237" t="s">
        <v>19</v>
      </c>
      <c r="I1220" s="239"/>
      <c r="J1220" s="236"/>
      <c r="K1220" s="236"/>
      <c r="L1220" s="240"/>
      <c r="M1220" s="241"/>
      <c r="N1220" s="242"/>
      <c r="O1220" s="242"/>
      <c r="P1220" s="242"/>
      <c r="Q1220" s="242"/>
      <c r="R1220" s="242"/>
      <c r="S1220" s="242"/>
      <c r="T1220" s="243"/>
      <c r="U1220" s="13"/>
      <c r="V1220" s="13"/>
      <c r="W1220" s="13"/>
      <c r="X1220" s="13"/>
      <c r="Y1220" s="13"/>
      <c r="Z1220" s="13"/>
      <c r="AA1220" s="13"/>
      <c r="AB1220" s="13"/>
      <c r="AC1220" s="13"/>
      <c r="AD1220" s="13"/>
      <c r="AE1220" s="13"/>
      <c r="AT1220" s="244" t="s">
        <v>206</v>
      </c>
      <c r="AU1220" s="244" t="s">
        <v>78</v>
      </c>
      <c r="AV1220" s="13" t="s">
        <v>76</v>
      </c>
      <c r="AW1220" s="13" t="s">
        <v>31</v>
      </c>
      <c r="AX1220" s="13" t="s">
        <v>69</v>
      </c>
      <c r="AY1220" s="244" t="s">
        <v>193</v>
      </c>
    </row>
    <row r="1221" s="13" customFormat="1">
      <c r="A1221" s="13"/>
      <c r="B1221" s="235"/>
      <c r="C1221" s="236"/>
      <c r="D1221" s="228" t="s">
        <v>206</v>
      </c>
      <c r="E1221" s="237" t="s">
        <v>19</v>
      </c>
      <c r="F1221" s="238" t="s">
        <v>2848</v>
      </c>
      <c r="G1221" s="236"/>
      <c r="H1221" s="237" t="s">
        <v>19</v>
      </c>
      <c r="I1221" s="239"/>
      <c r="J1221" s="236"/>
      <c r="K1221" s="236"/>
      <c r="L1221" s="240"/>
      <c r="M1221" s="241"/>
      <c r="N1221" s="242"/>
      <c r="O1221" s="242"/>
      <c r="P1221" s="242"/>
      <c r="Q1221" s="242"/>
      <c r="R1221" s="242"/>
      <c r="S1221" s="242"/>
      <c r="T1221" s="243"/>
      <c r="U1221" s="13"/>
      <c r="V1221" s="13"/>
      <c r="W1221" s="13"/>
      <c r="X1221" s="13"/>
      <c r="Y1221" s="13"/>
      <c r="Z1221" s="13"/>
      <c r="AA1221" s="13"/>
      <c r="AB1221" s="13"/>
      <c r="AC1221" s="13"/>
      <c r="AD1221" s="13"/>
      <c r="AE1221" s="13"/>
      <c r="AT1221" s="244" t="s">
        <v>206</v>
      </c>
      <c r="AU1221" s="244" t="s">
        <v>78</v>
      </c>
      <c r="AV1221" s="13" t="s">
        <v>76</v>
      </c>
      <c r="AW1221" s="13" t="s">
        <v>31</v>
      </c>
      <c r="AX1221" s="13" t="s">
        <v>69</v>
      </c>
      <c r="AY1221" s="244" t="s">
        <v>193</v>
      </c>
    </row>
    <row r="1222" s="14" customFormat="1">
      <c r="A1222" s="14"/>
      <c r="B1222" s="245"/>
      <c r="C1222" s="246"/>
      <c r="D1222" s="228" t="s">
        <v>206</v>
      </c>
      <c r="E1222" s="247" t="s">
        <v>19</v>
      </c>
      <c r="F1222" s="248" t="s">
        <v>2464</v>
      </c>
      <c r="G1222" s="246"/>
      <c r="H1222" s="249">
        <v>16.5</v>
      </c>
      <c r="I1222" s="250"/>
      <c r="J1222" s="246"/>
      <c r="K1222" s="246"/>
      <c r="L1222" s="251"/>
      <c r="M1222" s="252"/>
      <c r="N1222" s="253"/>
      <c r="O1222" s="253"/>
      <c r="P1222" s="253"/>
      <c r="Q1222" s="253"/>
      <c r="R1222" s="253"/>
      <c r="S1222" s="253"/>
      <c r="T1222" s="254"/>
      <c r="U1222" s="14"/>
      <c r="V1222" s="14"/>
      <c r="W1222" s="14"/>
      <c r="X1222" s="14"/>
      <c r="Y1222" s="14"/>
      <c r="Z1222" s="14"/>
      <c r="AA1222" s="14"/>
      <c r="AB1222" s="14"/>
      <c r="AC1222" s="14"/>
      <c r="AD1222" s="14"/>
      <c r="AE1222" s="14"/>
      <c r="AT1222" s="255" t="s">
        <v>206</v>
      </c>
      <c r="AU1222" s="255" t="s">
        <v>78</v>
      </c>
      <c r="AV1222" s="14" t="s">
        <v>78</v>
      </c>
      <c r="AW1222" s="14" t="s">
        <v>31</v>
      </c>
      <c r="AX1222" s="14" t="s">
        <v>76</v>
      </c>
      <c r="AY1222" s="255" t="s">
        <v>193</v>
      </c>
    </row>
    <row r="1223" s="12" customFormat="1" ht="22.8" customHeight="1">
      <c r="A1223" s="12"/>
      <c r="B1223" s="199"/>
      <c r="C1223" s="200"/>
      <c r="D1223" s="201" t="s">
        <v>68</v>
      </c>
      <c r="E1223" s="213" t="s">
        <v>245</v>
      </c>
      <c r="F1223" s="213" t="s">
        <v>1102</v>
      </c>
      <c r="G1223" s="200"/>
      <c r="H1223" s="200"/>
      <c r="I1223" s="203"/>
      <c r="J1223" s="214">
        <f>BK1223</f>
        <v>0</v>
      </c>
      <c r="K1223" s="200"/>
      <c r="L1223" s="205"/>
      <c r="M1223" s="206"/>
      <c r="N1223" s="207"/>
      <c r="O1223" s="207"/>
      <c r="P1223" s="208">
        <f>SUM(P1224:P1249)</f>
        <v>0</v>
      </c>
      <c r="Q1223" s="207"/>
      <c r="R1223" s="208">
        <f>SUM(R1224:R1249)</f>
        <v>491.07117</v>
      </c>
      <c r="S1223" s="207"/>
      <c r="T1223" s="209">
        <f>SUM(T1224:T1249)</f>
        <v>0</v>
      </c>
      <c r="U1223" s="12"/>
      <c r="V1223" s="12"/>
      <c r="W1223" s="12"/>
      <c r="X1223" s="12"/>
      <c r="Y1223" s="12"/>
      <c r="Z1223" s="12"/>
      <c r="AA1223" s="12"/>
      <c r="AB1223" s="12"/>
      <c r="AC1223" s="12"/>
      <c r="AD1223" s="12"/>
      <c r="AE1223" s="12"/>
      <c r="AR1223" s="210" t="s">
        <v>76</v>
      </c>
      <c r="AT1223" s="211" t="s">
        <v>68</v>
      </c>
      <c r="AU1223" s="211" t="s">
        <v>76</v>
      </c>
      <c r="AY1223" s="210" t="s">
        <v>193</v>
      </c>
      <c r="BK1223" s="212">
        <f>SUM(BK1224:BK1249)</f>
        <v>0</v>
      </c>
    </row>
    <row r="1224" s="2" customFormat="1" ht="16.5" customHeight="1">
      <c r="A1224" s="41"/>
      <c r="B1224" s="42"/>
      <c r="C1224" s="215" t="s">
        <v>2420</v>
      </c>
      <c r="D1224" s="215" t="s">
        <v>195</v>
      </c>
      <c r="E1224" s="216" t="s">
        <v>3638</v>
      </c>
      <c r="F1224" s="217" t="s">
        <v>3639</v>
      </c>
      <c r="G1224" s="218" t="s">
        <v>258</v>
      </c>
      <c r="H1224" s="219">
        <v>30</v>
      </c>
      <c r="I1224" s="220"/>
      <c r="J1224" s="221">
        <f>ROUND(I1224*H1224,2)</f>
        <v>0</v>
      </c>
      <c r="K1224" s="217" t="s">
        <v>199</v>
      </c>
      <c r="L1224" s="47"/>
      <c r="M1224" s="222" t="s">
        <v>19</v>
      </c>
      <c r="N1224" s="223" t="s">
        <v>40</v>
      </c>
      <c r="O1224" s="87"/>
      <c r="P1224" s="224">
        <f>O1224*H1224</f>
        <v>0</v>
      </c>
      <c r="Q1224" s="224">
        <v>0.34499999999999997</v>
      </c>
      <c r="R1224" s="224">
        <f>Q1224*H1224</f>
        <v>10.35</v>
      </c>
      <c r="S1224" s="224">
        <v>0</v>
      </c>
      <c r="T1224" s="225">
        <f>S1224*H1224</f>
        <v>0</v>
      </c>
      <c r="U1224" s="41"/>
      <c r="V1224" s="41"/>
      <c r="W1224" s="41"/>
      <c r="X1224" s="41"/>
      <c r="Y1224" s="41"/>
      <c r="Z1224" s="41"/>
      <c r="AA1224" s="41"/>
      <c r="AB1224" s="41"/>
      <c r="AC1224" s="41"/>
      <c r="AD1224" s="41"/>
      <c r="AE1224" s="41"/>
      <c r="AR1224" s="226" t="s">
        <v>200</v>
      </c>
      <c r="AT1224" s="226" t="s">
        <v>195</v>
      </c>
      <c r="AU1224" s="226" t="s">
        <v>78</v>
      </c>
      <c r="AY1224" s="20" t="s">
        <v>193</v>
      </c>
      <c r="BE1224" s="227">
        <f>IF(N1224="základní",J1224,0)</f>
        <v>0</v>
      </c>
      <c r="BF1224" s="227">
        <f>IF(N1224="snížená",J1224,0)</f>
        <v>0</v>
      </c>
      <c r="BG1224" s="227">
        <f>IF(N1224="zákl. přenesená",J1224,0)</f>
        <v>0</v>
      </c>
      <c r="BH1224" s="227">
        <f>IF(N1224="sníž. přenesená",J1224,0)</f>
        <v>0</v>
      </c>
      <c r="BI1224" s="227">
        <f>IF(N1224="nulová",J1224,0)</f>
        <v>0</v>
      </c>
      <c r="BJ1224" s="20" t="s">
        <v>76</v>
      </c>
      <c r="BK1224" s="227">
        <f>ROUND(I1224*H1224,2)</f>
        <v>0</v>
      </c>
      <c r="BL1224" s="20" t="s">
        <v>200</v>
      </c>
      <c r="BM1224" s="226" t="s">
        <v>3640</v>
      </c>
    </row>
    <row r="1225" s="2" customFormat="1">
      <c r="A1225" s="41"/>
      <c r="B1225" s="42"/>
      <c r="C1225" s="43"/>
      <c r="D1225" s="228" t="s">
        <v>202</v>
      </c>
      <c r="E1225" s="43"/>
      <c r="F1225" s="229" t="s">
        <v>3641</v>
      </c>
      <c r="G1225" s="43"/>
      <c r="H1225" s="43"/>
      <c r="I1225" s="230"/>
      <c r="J1225" s="43"/>
      <c r="K1225" s="43"/>
      <c r="L1225" s="47"/>
      <c r="M1225" s="231"/>
      <c r="N1225" s="232"/>
      <c r="O1225" s="87"/>
      <c r="P1225" s="87"/>
      <c r="Q1225" s="87"/>
      <c r="R1225" s="87"/>
      <c r="S1225" s="87"/>
      <c r="T1225" s="88"/>
      <c r="U1225" s="41"/>
      <c r="V1225" s="41"/>
      <c r="W1225" s="41"/>
      <c r="X1225" s="41"/>
      <c r="Y1225" s="41"/>
      <c r="Z1225" s="41"/>
      <c r="AA1225" s="41"/>
      <c r="AB1225" s="41"/>
      <c r="AC1225" s="41"/>
      <c r="AD1225" s="41"/>
      <c r="AE1225" s="41"/>
      <c r="AT1225" s="20" t="s">
        <v>202</v>
      </c>
      <c r="AU1225" s="20" t="s">
        <v>78</v>
      </c>
    </row>
    <row r="1226" s="2" customFormat="1">
      <c r="A1226" s="41"/>
      <c r="B1226" s="42"/>
      <c r="C1226" s="43"/>
      <c r="D1226" s="233" t="s">
        <v>204</v>
      </c>
      <c r="E1226" s="43"/>
      <c r="F1226" s="234" t="s">
        <v>3642</v>
      </c>
      <c r="G1226" s="43"/>
      <c r="H1226" s="43"/>
      <c r="I1226" s="230"/>
      <c r="J1226" s="43"/>
      <c r="K1226" s="43"/>
      <c r="L1226" s="47"/>
      <c r="M1226" s="231"/>
      <c r="N1226" s="232"/>
      <c r="O1226" s="87"/>
      <c r="P1226" s="87"/>
      <c r="Q1226" s="87"/>
      <c r="R1226" s="87"/>
      <c r="S1226" s="87"/>
      <c r="T1226" s="88"/>
      <c r="U1226" s="41"/>
      <c r="V1226" s="41"/>
      <c r="W1226" s="41"/>
      <c r="X1226" s="41"/>
      <c r="Y1226" s="41"/>
      <c r="Z1226" s="41"/>
      <c r="AA1226" s="41"/>
      <c r="AB1226" s="41"/>
      <c r="AC1226" s="41"/>
      <c r="AD1226" s="41"/>
      <c r="AE1226" s="41"/>
      <c r="AT1226" s="20" t="s">
        <v>204</v>
      </c>
      <c r="AU1226" s="20" t="s">
        <v>78</v>
      </c>
    </row>
    <row r="1227" s="13" customFormat="1">
      <c r="A1227" s="13"/>
      <c r="B1227" s="235"/>
      <c r="C1227" s="236"/>
      <c r="D1227" s="228" t="s">
        <v>206</v>
      </c>
      <c r="E1227" s="237" t="s">
        <v>19</v>
      </c>
      <c r="F1227" s="238" t="s">
        <v>279</v>
      </c>
      <c r="G1227" s="236"/>
      <c r="H1227" s="237" t="s">
        <v>19</v>
      </c>
      <c r="I1227" s="239"/>
      <c r="J1227" s="236"/>
      <c r="K1227" s="236"/>
      <c r="L1227" s="240"/>
      <c r="M1227" s="241"/>
      <c r="N1227" s="242"/>
      <c r="O1227" s="242"/>
      <c r="P1227" s="242"/>
      <c r="Q1227" s="242"/>
      <c r="R1227" s="242"/>
      <c r="S1227" s="242"/>
      <c r="T1227" s="243"/>
      <c r="U1227" s="13"/>
      <c r="V1227" s="13"/>
      <c r="W1227" s="13"/>
      <c r="X1227" s="13"/>
      <c r="Y1227" s="13"/>
      <c r="Z1227" s="13"/>
      <c r="AA1227" s="13"/>
      <c r="AB1227" s="13"/>
      <c r="AC1227" s="13"/>
      <c r="AD1227" s="13"/>
      <c r="AE1227" s="13"/>
      <c r="AT1227" s="244" t="s">
        <v>206</v>
      </c>
      <c r="AU1227" s="244" t="s">
        <v>78</v>
      </c>
      <c r="AV1227" s="13" t="s">
        <v>76</v>
      </c>
      <c r="AW1227" s="13" t="s">
        <v>31</v>
      </c>
      <c r="AX1227" s="13" t="s">
        <v>69</v>
      </c>
      <c r="AY1227" s="244" t="s">
        <v>193</v>
      </c>
    </row>
    <row r="1228" s="13" customFormat="1">
      <c r="A1228" s="13"/>
      <c r="B1228" s="235"/>
      <c r="C1228" s="236"/>
      <c r="D1228" s="228" t="s">
        <v>206</v>
      </c>
      <c r="E1228" s="237" t="s">
        <v>19</v>
      </c>
      <c r="F1228" s="238" t="s">
        <v>3643</v>
      </c>
      <c r="G1228" s="236"/>
      <c r="H1228" s="237" t="s">
        <v>19</v>
      </c>
      <c r="I1228" s="239"/>
      <c r="J1228" s="236"/>
      <c r="K1228" s="236"/>
      <c r="L1228" s="240"/>
      <c r="M1228" s="241"/>
      <c r="N1228" s="242"/>
      <c r="O1228" s="242"/>
      <c r="P1228" s="242"/>
      <c r="Q1228" s="242"/>
      <c r="R1228" s="242"/>
      <c r="S1228" s="242"/>
      <c r="T1228" s="243"/>
      <c r="U1228" s="13"/>
      <c r="V1228" s="13"/>
      <c r="W1228" s="13"/>
      <c r="X1228" s="13"/>
      <c r="Y1228" s="13"/>
      <c r="Z1228" s="13"/>
      <c r="AA1228" s="13"/>
      <c r="AB1228" s="13"/>
      <c r="AC1228" s="13"/>
      <c r="AD1228" s="13"/>
      <c r="AE1228" s="13"/>
      <c r="AT1228" s="244" t="s">
        <v>206</v>
      </c>
      <c r="AU1228" s="244" t="s">
        <v>78</v>
      </c>
      <c r="AV1228" s="13" t="s">
        <v>76</v>
      </c>
      <c r="AW1228" s="13" t="s">
        <v>31</v>
      </c>
      <c r="AX1228" s="13" t="s">
        <v>69</v>
      </c>
      <c r="AY1228" s="244" t="s">
        <v>193</v>
      </c>
    </row>
    <row r="1229" s="14" customFormat="1">
      <c r="A1229" s="14"/>
      <c r="B1229" s="245"/>
      <c r="C1229" s="246"/>
      <c r="D1229" s="228" t="s">
        <v>206</v>
      </c>
      <c r="E1229" s="247" t="s">
        <v>19</v>
      </c>
      <c r="F1229" s="248" t="s">
        <v>3644</v>
      </c>
      <c r="G1229" s="246"/>
      <c r="H1229" s="249">
        <v>30</v>
      </c>
      <c r="I1229" s="250"/>
      <c r="J1229" s="246"/>
      <c r="K1229" s="246"/>
      <c r="L1229" s="251"/>
      <c r="M1229" s="252"/>
      <c r="N1229" s="253"/>
      <c r="O1229" s="253"/>
      <c r="P1229" s="253"/>
      <c r="Q1229" s="253"/>
      <c r="R1229" s="253"/>
      <c r="S1229" s="253"/>
      <c r="T1229" s="254"/>
      <c r="U1229" s="14"/>
      <c r="V1229" s="14"/>
      <c r="W1229" s="14"/>
      <c r="X1229" s="14"/>
      <c r="Y1229" s="14"/>
      <c r="Z1229" s="14"/>
      <c r="AA1229" s="14"/>
      <c r="AB1229" s="14"/>
      <c r="AC1229" s="14"/>
      <c r="AD1229" s="14"/>
      <c r="AE1229" s="14"/>
      <c r="AT1229" s="255" t="s">
        <v>206</v>
      </c>
      <c r="AU1229" s="255" t="s">
        <v>78</v>
      </c>
      <c r="AV1229" s="14" t="s">
        <v>78</v>
      </c>
      <c r="AW1229" s="14" t="s">
        <v>31</v>
      </c>
      <c r="AX1229" s="14" t="s">
        <v>76</v>
      </c>
      <c r="AY1229" s="255" t="s">
        <v>193</v>
      </c>
    </row>
    <row r="1230" s="2" customFormat="1" ht="16.5" customHeight="1">
      <c r="A1230" s="41"/>
      <c r="B1230" s="42"/>
      <c r="C1230" s="215" t="s">
        <v>2424</v>
      </c>
      <c r="D1230" s="215" t="s">
        <v>195</v>
      </c>
      <c r="E1230" s="216" t="s">
        <v>1109</v>
      </c>
      <c r="F1230" s="217" t="s">
        <v>1110</v>
      </c>
      <c r="G1230" s="218" t="s">
        <v>258</v>
      </c>
      <c r="H1230" s="219">
        <v>1580</v>
      </c>
      <c r="I1230" s="220"/>
      <c r="J1230" s="221">
        <f>ROUND(I1230*H1230,2)</f>
        <v>0</v>
      </c>
      <c r="K1230" s="217" t="s">
        <v>199</v>
      </c>
      <c r="L1230" s="47"/>
      <c r="M1230" s="222" t="s">
        <v>19</v>
      </c>
      <c r="N1230" s="223" t="s">
        <v>40</v>
      </c>
      <c r="O1230" s="87"/>
      <c r="P1230" s="224">
        <f>O1230*H1230</f>
        <v>0</v>
      </c>
      <c r="Q1230" s="224">
        <v>0.28499999999999998</v>
      </c>
      <c r="R1230" s="224">
        <f>Q1230*H1230</f>
        <v>450.29999999999995</v>
      </c>
      <c r="S1230" s="224">
        <v>0</v>
      </c>
      <c r="T1230" s="225">
        <f>S1230*H1230</f>
        <v>0</v>
      </c>
      <c r="U1230" s="41"/>
      <c r="V1230" s="41"/>
      <c r="W1230" s="41"/>
      <c r="X1230" s="41"/>
      <c r="Y1230" s="41"/>
      <c r="Z1230" s="41"/>
      <c r="AA1230" s="41"/>
      <c r="AB1230" s="41"/>
      <c r="AC1230" s="41"/>
      <c r="AD1230" s="41"/>
      <c r="AE1230" s="41"/>
      <c r="AR1230" s="226" t="s">
        <v>200</v>
      </c>
      <c r="AT1230" s="226" t="s">
        <v>195</v>
      </c>
      <c r="AU1230" s="226" t="s">
        <v>78</v>
      </c>
      <c r="AY1230" s="20" t="s">
        <v>193</v>
      </c>
      <c r="BE1230" s="227">
        <f>IF(N1230="základní",J1230,0)</f>
        <v>0</v>
      </c>
      <c r="BF1230" s="227">
        <f>IF(N1230="snížená",J1230,0)</f>
        <v>0</v>
      </c>
      <c r="BG1230" s="227">
        <f>IF(N1230="zákl. přenesená",J1230,0)</f>
        <v>0</v>
      </c>
      <c r="BH1230" s="227">
        <f>IF(N1230="sníž. přenesená",J1230,0)</f>
        <v>0</v>
      </c>
      <c r="BI1230" s="227">
        <f>IF(N1230="nulová",J1230,0)</f>
        <v>0</v>
      </c>
      <c r="BJ1230" s="20" t="s">
        <v>76</v>
      </c>
      <c r="BK1230" s="227">
        <f>ROUND(I1230*H1230,2)</f>
        <v>0</v>
      </c>
      <c r="BL1230" s="20" t="s">
        <v>200</v>
      </c>
      <c r="BM1230" s="226" t="s">
        <v>3645</v>
      </c>
    </row>
    <row r="1231" s="2" customFormat="1">
      <c r="A1231" s="41"/>
      <c r="B1231" s="42"/>
      <c r="C1231" s="43"/>
      <c r="D1231" s="228" t="s">
        <v>202</v>
      </c>
      <c r="E1231" s="43"/>
      <c r="F1231" s="229" t="s">
        <v>1112</v>
      </c>
      <c r="G1231" s="43"/>
      <c r="H1231" s="43"/>
      <c r="I1231" s="230"/>
      <c r="J1231" s="43"/>
      <c r="K1231" s="43"/>
      <c r="L1231" s="47"/>
      <c r="M1231" s="231"/>
      <c r="N1231" s="232"/>
      <c r="O1231" s="87"/>
      <c r="P1231" s="87"/>
      <c r="Q1231" s="87"/>
      <c r="R1231" s="87"/>
      <c r="S1231" s="87"/>
      <c r="T1231" s="88"/>
      <c r="U1231" s="41"/>
      <c r="V1231" s="41"/>
      <c r="W1231" s="41"/>
      <c r="X1231" s="41"/>
      <c r="Y1231" s="41"/>
      <c r="Z1231" s="41"/>
      <c r="AA1231" s="41"/>
      <c r="AB1231" s="41"/>
      <c r="AC1231" s="41"/>
      <c r="AD1231" s="41"/>
      <c r="AE1231" s="41"/>
      <c r="AT1231" s="20" t="s">
        <v>202</v>
      </c>
      <c r="AU1231" s="20" t="s">
        <v>78</v>
      </c>
    </row>
    <row r="1232" s="2" customFormat="1">
      <c r="A1232" s="41"/>
      <c r="B1232" s="42"/>
      <c r="C1232" s="43"/>
      <c r="D1232" s="233" t="s">
        <v>204</v>
      </c>
      <c r="E1232" s="43"/>
      <c r="F1232" s="234" t="s">
        <v>1113</v>
      </c>
      <c r="G1232" s="43"/>
      <c r="H1232" s="43"/>
      <c r="I1232" s="230"/>
      <c r="J1232" s="43"/>
      <c r="K1232" s="43"/>
      <c r="L1232" s="47"/>
      <c r="M1232" s="231"/>
      <c r="N1232" s="232"/>
      <c r="O1232" s="87"/>
      <c r="P1232" s="87"/>
      <c r="Q1232" s="87"/>
      <c r="R1232" s="87"/>
      <c r="S1232" s="87"/>
      <c r="T1232" s="88"/>
      <c r="U1232" s="41"/>
      <c r="V1232" s="41"/>
      <c r="W1232" s="41"/>
      <c r="X1232" s="41"/>
      <c r="Y1232" s="41"/>
      <c r="Z1232" s="41"/>
      <c r="AA1232" s="41"/>
      <c r="AB1232" s="41"/>
      <c r="AC1232" s="41"/>
      <c r="AD1232" s="41"/>
      <c r="AE1232" s="41"/>
      <c r="AT1232" s="20" t="s">
        <v>204</v>
      </c>
      <c r="AU1232" s="20" t="s">
        <v>78</v>
      </c>
    </row>
    <row r="1233" s="13" customFormat="1">
      <c r="A1233" s="13"/>
      <c r="B1233" s="235"/>
      <c r="C1233" s="236"/>
      <c r="D1233" s="228" t="s">
        <v>206</v>
      </c>
      <c r="E1233" s="237" t="s">
        <v>19</v>
      </c>
      <c r="F1233" s="238" t="s">
        <v>207</v>
      </c>
      <c r="G1233" s="236"/>
      <c r="H1233" s="237" t="s">
        <v>19</v>
      </c>
      <c r="I1233" s="239"/>
      <c r="J1233" s="236"/>
      <c r="K1233" s="236"/>
      <c r="L1233" s="240"/>
      <c r="M1233" s="241"/>
      <c r="N1233" s="242"/>
      <c r="O1233" s="242"/>
      <c r="P1233" s="242"/>
      <c r="Q1233" s="242"/>
      <c r="R1233" s="242"/>
      <c r="S1233" s="242"/>
      <c r="T1233" s="243"/>
      <c r="U1233" s="13"/>
      <c r="V1233" s="13"/>
      <c r="W1233" s="13"/>
      <c r="X1233" s="13"/>
      <c r="Y1233" s="13"/>
      <c r="Z1233" s="13"/>
      <c r="AA1233" s="13"/>
      <c r="AB1233" s="13"/>
      <c r="AC1233" s="13"/>
      <c r="AD1233" s="13"/>
      <c r="AE1233" s="13"/>
      <c r="AT1233" s="244" t="s">
        <v>206</v>
      </c>
      <c r="AU1233" s="244" t="s">
        <v>78</v>
      </c>
      <c r="AV1233" s="13" t="s">
        <v>76</v>
      </c>
      <c r="AW1233" s="13" t="s">
        <v>31</v>
      </c>
      <c r="AX1233" s="13" t="s">
        <v>69</v>
      </c>
      <c r="AY1233" s="244" t="s">
        <v>193</v>
      </c>
    </row>
    <row r="1234" s="14" customFormat="1">
      <c r="A1234" s="14"/>
      <c r="B1234" s="245"/>
      <c r="C1234" s="246"/>
      <c r="D1234" s="228" t="s">
        <v>206</v>
      </c>
      <c r="E1234" s="247" t="s">
        <v>19</v>
      </c>
      <c r="F1234" s="248" t="s">
        <v>3646</v>
      </c>
      <c r="G1234" s="246"/>
      <c r="H1234" s="249">
        <v>1580</v>
      </c>
      <c r="I1234" s="250"/>
      <c r="J1234" s="246"/>
      <c r="K1234" s="246"/>
      <c r="L1234" s="251"/>
      <c r="M1234" s="252"/>
      <c r="N1234" s="253"/>
      <c r="O1234" s="253"/>
      <c r="P1234" s="253"/>
      <c r="Q1234" s="253"/>
      <c r="R1234" s="253"/>
      <c r="S1234" s="253"/>
      <c r="T1234" s="254"/>
      <c r="U1234" s="14"/>
      <c r="V1234" s="14"/>
      <c r="W1234" s="14"/>
      <c r="X1234" s="14"/>
      <c r="Y1234" s="14"/>
      <c r="Z1234" s="14"/>
      <c r="AA1234" s="14"/>
      <c r="AB1234" s="14"/>
      <c r="AC1234" s="14"/>
      <c r="AD1234" s="14"/>
      <c r="AE1234" s="14"/>
      <c r="AT1234" s="255" t="s">
        <v>206</v>
      </c>
      <c r="AU1234" s="255" t="s">
        <v>78</v>
      </c>
      <c r="AV1234" s="14" t="s">
        <v>78</v>
      </c>
      <c r="AW1234" s="14" t="s">
        <v>31</v>
      </c>
      <c r="AX1234" s="14" t="s">
        <v>76</v>
      </c>
      <c r="AY1234" s="255" t="s">
        <v>193</v>
      </c>
    </row>
    <row r="1235" s="2" customFormat="1" ht="16.5" customHeight="1">
      <c r="A1235" s="41"/>
      <c r="B1235" s="42"/>
      <c r="C1235" s="215" t="s">
        <v>2430</v>
      </c>
      <c r="D1235" s="215" t="s">
        <v>195</v>
      </c>
      <c r="E1235" s="216" t="s">
        <v>3647</v>
      </c>
      <c r="F1235" s="217" t="s">
        <v>3648</v>
      </c>
      <c r="G1235" s="218" t="s">
        <v>258</v>
      </c>
      <c r="H1235" s="219">
        <v>31</v>
      </c>
      <c r="I1235" s="220"/>
      <c r="J1235" s="221">
        <f>ROUND(I1235*H1235,2)</f>
        <v>0</v>
      </c>
      <c r="K1235" s="217" t="s">
        <v>199</v>
      </c>
      <c r="L1235" s="47"/>
      <c r="M1235" s="222" t="s">
        <v>19</v>
      </c>
      <c r="N1235" s="223" t="s">
        <v>40</v>
      </c>
      <c r="O1235" s="87"/>
      <c r="P1235" s="224">
        <f>O1235*H1235</f>
        <v>0</v>
      </c>
      <c r="Q1235" s="224">
        <v>0.75446999999999997</v>
      </c>
      <c r="R1235" s="224">
        <f>Q1235*H1235</f>
        <v>23.388569999999998</v>
      </c>
      <c r="S1235" s="224">
        <v>0</v>
      </c>
      <c r="T1235" s="225">
        <f>S1235*H1235</f>
        <v>0</v>
      </c>
      <c r="U1235" s="41"/>
      <c r="V1235" s="41"/>
      <c r="W1235" s="41"/>
      <c r="X1235" s="41"/>
      <c r="Y1235" s="41"/>
      <c r="Z1235" s="41"/>
      <c r="AA1235" s="41"/>
      <c r="AB1235" s="41"/>
      <c r="AC1235" s="41"/>
      <c r="AD1235" s="41"/>
      <c r="AE1235" s="41"/>
      <c r="AR1235" s="226" t="s">
        <v>200</v>
      </c>
      <c r="AT1235" s="226" t="s">
        <v>195</v>
      </c>
      <c r="AU1235" s="226" t="s">
        <v>78</v>
      </c>
      <c r="AY1235" s="20" t="s">
        <v>193</v>
      </c>
      <c r="BE1235" s="227">
        <f>IF(N1235="základní",J1235,0)</f>
        <v>0</v>
      </c>
      <c r="BF1235" s="227">
        <f>IF(N1235="snížená",J1235,0)</f>
        <v>0</v>
      </c>
      <c r="BG1235" s="227">
        <f>IF(N1235="zákl. přenesená",J1235,0)</f>
        <v>0</v>
      </c>
      <c r="BH1235" s="227">
        <f>IF(N1235="sníž. přenesená",J1235,0)</f>
        <v>0</v>
      </c>
      <c r="BI1235" s="227">
        <f>IF(N1235="nulová",J1235,0)</f>
        <v>0</v>
      </c>
      <c r="BJ1235" s="20" t="s">
        <v>76</v>
      </c>
      <c r="BK1235" s="227">
        <f>ROUND(I1235*H1235,2)</f>
        <v>0</v>
      </c>
      <c r="BL1235" s="20" t="s">
        <v>200</v>
      </c>
      <c r="BM1235" s="226" t="s">
        <v>3649</v>
      </c>
    </row>
    <row r="1236" s="2" customFormat="1">
      <c r="A1236" s="41"/>
      <c r="B1236" s="42"/>
      <c r="C1236" s="43"/>
      <c r="D1236" s="228" t="s">
        <v>202</v>
      </c>
      <c r="E1236" s="43"/>
      <c r="F1236" s="229" t="s">
        <v>3650</v>
      </c>
      <c r="G1236" s="43"/>
      <c r="H1236" s="43"/>
      <c r="I1236" s="230"/>
      <c r="J1236" s="43"/>
      <c r="K1236" s="43"/>
      <c r="L1236" s="47"/>
      <c r="M1236" s="231"/>
      <c r="N1236" s="232"/>
      <c r="O1236" s="87"/>
      <c r="P1236" s="87"/>
      <c r="Q1236" s="87"/>
      <c r="R1236" s="87"/>
      <c r="S1236" s="87"/>
      <c r="T1236" s="88"/>
      <c r="U1236" s="41"/>
      <c r="V1236" s="41"/>
      <c r="W1236" s="41"/>
      <c r="X1236" s="41"/>
      <c r="Y1236" s="41"/>
      <c r="Z1236" s="41"/>
      <c r="AA1236" s="41"/>
      <c r="AB1236" s="41"/>
      <c r="AC1236" s="41"/>
      <c r="AD1236" s="41"/>
      <c r="AE1236" s="41"/>
      <c r="AT1236" s="20" t="s">
        <v>202</v>
      </c>
      <c r="AU1236" s="20" t="s">
        <v>78</v>
      </c>
    </row>
    <row r="1237" s="2" customFormat="1">
      <c r="A1237" s="41"/>
      <c r="B1237" s="42"/>
      <c r="C1237" s="43"/>
      <c r="D1237" s="233" t="s">
        <v>204</v>
      </c>
      <c r="E1237" s="43"/>
      <c r="F1237" s="234" t="s">
        <v>3651</v>
      </c>
      <c r="G1237" s="43"/>
      <c r="H1237" s="43"/>
      <c r="I1237" s="230"/>
      <c r="J1237" s="43"/>
      <c r="K1237" s="43"/>
      <c r="L1237" s="47"/>
      <c r="M1237" s="231"/>
      <c r="N1237" s="232"/>
      <c r="O1237" s="87"/>
      <c r="P1237" s="87"/>
      <c r="Q1237" s="87"/>
      <c r="R1237" s="87"/>
      <c r="S1237" s="87"/>
      <c r="T1237" s="88"/>
      <c r="U1237" s="41"/>
      <c r="V1237" s="41"/>
      <c r="W1237" s="41"/>
      <c r="X1237" s="41"/>
      <c r="Y1237" s="41"/>
      <c r="Z1237" s="41"/>
      <c r="AA1237" s="41"/>
      <c r="AB1237" s="41"/>
      <c r="AC1237" s="41"/>
      <c r="AD1237" s="41"/>
      <c r="AE1237" s="41"/>
      <c r="AT1237" s="20" t="s">
        <v>204</v>
      </c>
      <c r="AU1237" s="20" t="s">
        <v>78</v>
      </c>
    </row>
    <row r="1238" s="13" customFormat="1">
      <c r="A1238" s="13"/>
      <c r="B1238" s="235"/>
      <c r="C1238" s="236"/>
      <c r="D1238" s="228" t="s">
        <v>206</v>
      </c>
      <c r="E1238" s="237" t="s">
        <v>19</v>
      </c>
      <c r="F1238" s="238" t="s">
        <v>279</v>
      </c>
      <c r="G1238" s="236"/>
      <c r="H1238" s="237" t="s">
        <v>19</v>
      </c>
      <c r="I1238" s="239"/>
      <c r="J1238" s="236"/>
      <c r="K1238" s="236"/>
      <c r="L1238" s="240"/>
      <c r="M1238" s="241"/>
      <c r="N1238" s="242"/>
      <c r="O1238" s="242"/>
      <c r="P1238" s="242"/>
      <c r="Q1238" s="242"/>
      <c r="R1238" s="242"/>
      <c r="S1238" s="242"/>
      <c r="T1238" s="243"/>
      <c r="U1238" s="13"/>
      <c r="V1238" s="13"/>
      <c r="W1238" s="13"/>
      <c r="X1238" s="13"/>
      <c r="Y1238" s="13"/>
      <c r="Z1238" s="13"/>
      <c r="AA1238" s="13"/>
      <c r="AB1238" s="13"/>
      <c r="AC1238" s="13"/>
      <c r="AD1238" s="13"/>
      <c r="AE1238" s="13"/>
      <c r="AT1238" s="244" t="s">
        <v>206</v>
      </c>
      <c r="AU1238" s="244" t="s">
        <v>78</v>
      </c>
      <c r="AV1238" s="13" t="s">
        <v>76</v>
      </c>
      <c r="AW1238" s="13" t="s">
        <v>31</v>
      </c>
      <c r="AX1238" s="13" t="s">
        <v>69</v>
      </c>
      <c r="AY1238" s="244" t="s">
        <v>193</v>
      </c>
    </row>
    <row r="1239" s="14" customFormat="1">
      <c r="A1239" s="14"/>
      <c r="B1239" s="245"/>
      <c r="C1239" s="246"/>
      <c r="D1239" s="228" t="s">
        <v>206</v>
      </c>
      <c r="E1239" s="247" t="s">
        <v>19</v>
      </c>
      <c r="F1239" s="248" t="s">
        <v>3652</v>
      </c>
      <c r="G1239" s="246"/>
      <c r="H1239" s="249">
        <v>31</v>
      </c>
      <c r="I1239" s="250"/>
      <c r="J1239" s="246"/>
      <c r="K1239" s="246"/>
      <c r="L1239" s="251"/>
      <c r="M1239" s="252"/>
      <c r="N1239" s="253"/>
      <c r="O1239" s="253"/>
      <c r="P1239" s="253"/>
      <c r="Q1239" s="253"/>
      <c r="R1239" s="253"/>
      <c r="S1239" s="253"/>
      <c r="T1239" s="254"/>
      <c r="U1239" s="14"/>
      <c r="V1239" s="14"/>
      <c r="W1239" s="14"/>
      <c r="X1239" s="14"/>
      <c r="Y1239" s="14"/>
      <c r="Z1239" s="14"/>
      <c r="AA1239" s="14"/>
      <c r="AB1239" s="14"/>
      <c r="AC1239" s="14"/>
      <c r="AD1239" s="14"/>
      <c r="AE1239" s="14"/>
      <c r="AT1239" s="255" t="s">
        <v>206</v>
      </c>
      <c r="AU1239" s="255" t="s">
        <v>78</v>
      </c>
      <c r="AV1239" s="14" t="s">
        <v>78</v>
      </c>
      <c r="AW1239" s="14" t="s">
        <v>31</v>
      </c>
      <c r="AX1239" s="14" t="s">
        <v>76</v>
      </c>
      <c r="AY1239" s="255" t="s">
        <v>193</v>
      </c>
    </row>
    <row r="1240" s="2" customFormat="1" ht="21.75" customHeight="1">
      <c r="A1240" s="41"/>
      <c r="B1240" s="42"/>
      <c r="C1240" s="215" t="s">
        <v>2441</v>
      </c>
      <c r="D1240" s="215" t="s">
        <v>195</v>
      </c>
      <c r="E1240" s="216" t="s">
        <v>3653</v>
      </c>
      <c r="F1240" s="217" t="s">
        <v>3654</v>
      </c>
      <c r="G1240" s="218" t="s">
        <v>258</v>
      </c>
      <c r="H1240" s="219">
        <v>30</v>
      </c>
      <c r="I1240" s="220"/>
      <c r="J1240" s="221">
        <f>ROUND(I1240*H1240,2)</f>
        <v>0</v>
      </c>
      <c r="K1240" s="217" t="s">
        <v>199</v>
      </c>
      <c r="L1240" s="47"/>
      <c r="M1240" s="222" t="s">
        <v>19</v>
      </c>
      <c r="N1240" s="223" t="s">
        <v>40</v>
      </c>
      <c r="O1240" s="87"/>
      <c r="P1240" s="224">
        <f>O1240*H1240</f>
        <v>0</v>
      </c>
      <c r="Q1240" s="224">
        <v>0.089219999999999994</v>
      </c>
      <c r="R1240" s="224">
        <f>Q1240*H1240</f>
        <v>2.6765999999999996</v>
      </c>
      <c r="S1240" s="224">
        <v>0</v>
      </c>
      <c r="T1240" s="225">
        <f>S1240*H1240</f>
        <v>0</v>
      </c>
      <c r="U1240" s="41"/>
      <c r="V1240" s="41"/>
      <c r="W1240" s="41"/>
      <c r="X1240" s="41"/>
      <c r="Y1240" s="41"/>
      <c r="Z1240" s="41"/>
      <c r="AA1240" s="41"/>
      <c r="AB1240" s="41"/>
      <c r="AC1240" s="41"/>
      <c r="AD1240" s="41"/>
      <c r="AE1240" s="41"/>
      <c r="AR1240" s="226" t="s">
        <v>200</v>
      </c>
      <c r="AT1240" s="226" t="s">
        <v>195</v>
      </c>
      <c r="AU1240" s="226" t="s">
        <v>78</v>
      </c>
      <c r="AY1240" s="20" t="s">
        <v>193</v>
      </c>
      <c r="BE1240" s="227">
        <f>IF(N1240="základní",J1240,0)</f>
        <v>0</v>
      </c>
      <c r="BF1240" s="227">
        <f>IF(N1240="snížená",J1240,0)</f>
        <v>0</v>
      </c>
      <c r="BG1240" s="227">
        <f>IF(N1240="zákl. přenesená",J1240,0)</f>
        <v>0</v>
      </c>
      <c r="BH1240" s="227">
        <f>IF(N1240="sníž. přenesená",J1240,0)</f>
        <v>0</v>
      </c>
      <c r="BI1240" s="227">
        <f>IF(N1240="nulová",J1240,0)</f>
        <v>0</v>
      </c>
      <c r="BJ1240" s="20" t="s">
        <v>76</v>
      </c>
      <c r="BK1240" s="227">
        <f>ROUND(I1240*H1240,2)</f>
        <v>0</v>
      </c>
      <c r="BL1240" s="20" t="s">
        <v>200</v>
      </c>
      <c r="BM1240" s="226" t="s">
        <v>3655</v>
      </c>
    </row>
    <row r="1241" s="2" customFormat="1">
      <c r="A1241" s="41"/>
      <c r="B1241" s="42"/>
      <c r="C1241" s="43"/>
      <c r="D1241" s="228" t="s">
        <v>202</v>
      </c>
      <c r="E1241" s="43"/>
      <c r="F1241" s="229" t="s">
        <v>3656</v>
      </c>
      <c r="G1241" s="43"/>
      <c r="H1241" s="43"/>
      <c r="I1241" s="230"/>
      <c r="J1241" s="43"/>
      <c r="K1241" s="43"/>
      <c r="L1241" s="47"/>
      <c r="M1241" s="231"/>
      <c r="N1241" s="232"/>
      <c r="O1241" s="87"/>
      <c r="P1241" s="87"/>
      <c r="Q1241" s="87"/>
      <c r="R1241" s="87"/>
      <c r="S1241" s="87"/>
      <c r="T1241" s="88"/>
      <c r="U1241" s="41"/>
      <c r="V1241" s="41"/>
      <c r="W1241" s="41"/>
      <c r="X1241" s="41"/>
      <c r="Y1241" s="41"/>
      <c r="Z1241" s="41"/>
      <c r="AA1241" s="41"/>
      <c r="AB1241" s="41"/>
      <c r="AC1241" s="41"/>
      <c r="AD1241" s="41"/>
      <c r="AE1241" s="41"/>
      <c r="AT1241" s="20" t="s">
        <v>202</v>
      </c>
      <c r="AU1241" s="20" t="s">
        <v>78</v>
      </c>
    </row>
    <row r="1242" s="2" customFormat="1">
      <c r="A1242" s="41"/>
      <c r="B1242" s="42"/>
      <c r="C1242" s="43"/>
      <c r="D1242" s="233" t="s">
        <v>204</v>
      </c>
      <c r="E1242" s="43"/>
      <c r="F1242" s="234" t="s">
        <v>3657</v>
      </c>
      <c r="G1242" s="43"/>
      <c r="H1242" s="43"/>
      <c r="I1242" s="230"/>
      <c r="J1242" s="43"/>
      <c r="K1242" s="43"/>
      <c r="L1242" s="47"/>
      <c r="M1242" s="231"/>
      <c r="N1242" s="232"/>
      <c r="O1242" s="87"/>
      <c r="P1242" s="87"/>
      <c r="Q1242" s="87"/>
      <c r="R1242" s="87"/>
      <c r="S1242" s="87"/>
      <c r="T1242" s="88"/>
      <c r="U1242" s="41"/>
      <c r="V1242" s="41"/>
      <c r="W1242" s="41"/>
      <c r="X1242" s="41"/>
      <c r="Y1242" s="41"/>
      <c r="Z1242" s="41"/>
      <c r="AA1242" s="41"/>
      <c r="AB1242" s="41"/>
      <c r="AC1242" s="41"/>
      <c r="AD1242" s="41"/>
      <c r="AE1242" s="41"/>
      <c r="AT1242" s="20" t="s">
        <v>204</v>
      </c>
      <c r="AU1242" s="20" t="s">
        <v>78</v>
      </c>
    </row>
    <row r="1243" s="13" customFormat="1">
      <c r="A1243" s="13"/>
      <c r="B1243" s="235"/>
      <c r="C1243" s="236"/>
      <c r="D1243" s="228" t="s">
        <v>206</v>
      </c>
      <c r="E1243" s="237" t="s">
        <v>19</v>
      </c>
      <c r="F1243" s="238" t="s">
        <v>279</v>
      </c>
      <c r="G1243" s="236"/>
      <c r="H1243" s="237" t="s">
        <v>19</v>
      </c>
      <c r="I1243" s="239"/>
      <c r="J1243" s="236"/>
      <c r="K1243" s="236"/>
      <c r="L1243" s="240"/>
      <c r="M1243" s="241"/>
      <c r="N1243" s="242"/>
      <c r="O1243" s="242"/>
      <c r="P1243" s="242"/>
      <c r="Q1243" s="242"/>
      <c r="R1243" s="242"/>
      <c r="S1243" s="242"/>
      <c r="T1243" s="243"/>
      <c r="U1243" s="13"/>
      <c r="V1243" s="13"/>
      <c r="W1243" s="13"/>
      <c r="X1243" s="13"/>
      <c r="Y1243" s="13"/>
      <c r="Z1243" s="13"/>
      <c r="AA1243" s="13"/>
      <c r="AB1243" s="13"/>
      <c r="AC1243" s="13"/>
      <c r="AD1243" s="13"/>
      <c r="AE1243" s="13"/>
      <c r="AT1243" s="244" t="s">
        <v>206</v>
      </c>
      <c r="AU1243" s="244" t="s">
        <v>78</v>
      </c>
      <c r="AV1243" s="13" t="s">
        <v>76</v>
      </c>
      <c r="AW1243" s="13" t="s">
        <v>31</v>
      </c>
      <c r="AX1243" s="13" t="s">
        <v>69</v>
      </c>
      <c r="AY1243" s="244" t="s">
        <v>193</v>
      </c>
    </row>
    <row r="1244" s="13" customFormat="1">
      <c r="A1244" s="13"/>
      <c r="B1244" s="235"/>
      <c r="C1244" s="236"/>
      <c r="D1244" s="228" t="s">
        <v>206</v>
      </c>
      <c r="E1244" s="237" t="s">
        <v>19</v>
      </c>
      <c r="F1244" s="238" t="s">
        <v>3643</v>
      </c>
      <c r="G1244" s="236"/>
      <c r="H1244" s="237" t="s">
        <v>19</v>
      </c>
      <c r="I1244" s="239"/>
      <c r="J1244" s="236"/>
      <c r="K1244" s="236"/>
      <c r="L1244" s="240"/>
      <c r="M1244" s="241"/>
      <c r="N1244" s="242"/>
      <c r="O1244" s="242"/>
      <c r="P1244" s="242"/>
      <c r="Q1244" s="242"/>
      <c r="R1244" s="242"/>
      <c r="S1244" s="242"/>
      <c r="T1244" s="243"/>
      <c r="U1244" s="13"/>
      <c r="V1244" s="13"/>
      <c r="W1244" s="13"/>
      <c r="X1244" s="13"/>
      <c r="Y1244" s="13"/>
      <c r="Z1244" s="13"/>
      <c r="AA1244" s="13"/>
      <c r="AB1244" s="13"/>
      <c r="AC1244" s="13"/>
      <c r="AD1244" s="13"/>
      <c r="AE1244" s="13"/>
      <c r="AT1244" s="244" t="s">
        <v>206</v>
      </c>
      <c r="AU1244" s="244" t="s">
        <v>78</v>
      </c>
      <c r="AV1244" s="13" t="s">
        <v>76</v>
      </c>
      <c r="AW1244" s="13" t="s">
        <v>31</v>
      </c>
      <c r="AX1244" s="13" t="s">
        <v>69</v>
      </c>
      <c r="AY1244" s="244" t="s">
        <v>193</v>
      </c>
    </row>
    <row r="1245" s="14" customFormat="1">
      <c r="A1245" s="14"/>
      <c r="B1245" s="245"/>
      <c r="C1245" s="246"/>
      <c r="D1245" s="228" t="s">
        <v>206</v>
      </c>
      <c r="E1245" s="247" t="s">
        <v>19</v>
      </c>
      <c r="F1245" s="248" t="s">
        <v>3644</v>
      </c>
      <c r="G1245" s="246"/>
      <c r="H1245" s="249">
        <v>30</v>
      </c>
      <c r="I1245" s="250"/>
      <c r="J1245" s="246"/>
      <c r="K1245" s="246"/>
      <c r="L1245" s="251"/>
      <c r="M1245" s="252"/>
      <c r="N1245" s="253"/>
      <c r="O1245" s="253"/>
      <c r="P1245" s="253"/>
      <c r="Q1245" s="253"/>
      <c r="R1245" s="253"/>
      <c r="S1245" s="253"/>
      <c r="T1245" s="254"/>
      <c r="U1245" s="14"/>
      <c r="V1245" s="14"/>
      <c r="W1245" s="14"/>
      <c r="X1245" s="14"/>
      <c r="Y1245" s="14"/>
      <c r="Z1245" s="14"/>
      <c r="AA1245" s="14"/>
      <c r="AB1245" s="14"/>
      <c r="AC1245" s="14"/>
      <c r="AD1245" s="14"/>
      <c r="AE1245" s="14"/>
      <c r="AT1245" s="255" t="s">
        <v>206</v>
      </c>
      <c r="AU1245" s="255" t="s">
        <v>78</v>
      </c>
      <c r="AV1245" s="14" t="s">
        <v>78</v>
      </c>
      <c r="AW1245" s="14" t="s">
        <v>31</v>
      </c>
      <c r="AX1245" s="14" t="s">
        <v>76</v>
      </c>
      <c r="AY1245" s="255" t="s">
        <v>193</v>
      </c>
    </row>
    <row r="1246" s="2" customFormat="1" ht="16.5" customHeight="1">
      <c r="A1246" s="41"/>
      <c r="B1246" s="42"/>
      <c r="C1246" s="274" t="s">
        <v>2447</v>
      </c>
      <c r="D1246" s="274" t="s">
        <v>1765</v>
      </c>
      <c r="E1246" s="275" t="s">
        <v>3658</v>
      </c>
      <c r="F1246" s="276" t="s">
        <v>3659</v>
      </c>
      <c r="G1246" s="277" t="s">
        <v>258</v>
      </c>
      <c r="H1246" s="278">
        <v>33</v>
      </c>
      <c r="I1246" s="279"/>
      <c r="J1246" s="280">
        <f>ROUND(I1246*H1246,2)</f>
        <v>0</v>
      </c>
      <c r="K1246" s="276" t="s">
        <v>199</v>
      </c>
      <c r="L1246" s="281"/>
      <c r="M1246" s="282" t="s">
        <v>19</v>
      </c>
      <c r="N1246" s="283" t="s">
        <v>40</v>
      </c>
      <c r="O1246" s="87"/>
      <c r="P1246" s="224">
        <f>O1246*H1246</f>
        <v>0</v>
      </c>
      <c r="Q1246" s="224">
        <v>0.13200000000000001</v>
      </c>
      <c r="R1246" s="224">
        <f>Q1246*H1246</f>
        <v>4.3559999999999999</v>
      </c>
      <c r="S1246" s="224">
        <v>0</v>
      </c>
      <c r="T1246" s="225">
        <f>S1246*H1246</f>
        <v>0</v>
      </c>
      <c r="U1246" s="41"/>
      <c r="V1246" s="41"/>
      <c r="W1246" s="41"/>
      <c r="X1246" s="41"/>
      <c r="Y1246" s="41"/>
      <c r="Z1246" s="41"/>
      <c r="AA1246" s="41"/>
      <c r="AB1246" s="41"/>
      <c r="AC1246" s="41"/>
      <c r="AD1246" s="41"/>
      <c r="AE1246" s="41"/>
      <c r="AR1246" s="226" t="s">
        <v>265</v>
      </c>
      <c r="AT1246" s="226" t="s">
        <v>1765</v>
      </c>
      <c r="AU1246" s="226" t="s">
        <v>78</v>
      </c>
      <c r="AY1246" s="20" t="s">
        <v>193</v>
      </c>
      <c r="BE1246" s="227">
        <f>IF(N1246="základní",J1246,0)</f>
        <v>0</v>
      </c>
      <c r="BF1246" s="227">
        <f>IF(N1246="snížená",J1246,0)</f>
        <v>0</v>
      </c>
      <c r="BG1246" s="227">
        <f>IF(N1246="zákl. přenesená",J1246,0)</f>
        <v>0</v>
      </c>
      <c r="BH1246" s="227">
        <f>IF(N1246="sníž. přenesená",J1246,0)</f>
        <v>0</v>
      </c>
      <c r="BI1246" s="227">
        <f>IF(N1246="nulová",J1246,0)</f>
        <v>0</v>
      </c>
      <c r="BJ1246" s="20" t="s">
        <v>76</v>
      </c>
      <c r="BK1246" s="227">
        <f>ROUND(I1246*H1246,2)</f>
        <v>0</v>
      </c>
      <c r="BL1246" s="20" t="s">
        <v>200</v>
      </c>
      <c r="BM1246" s="226" t="s">
        <v>3660</v>
      </c>
    </row>
    <row r="1247" s="2" customFormat="1">
      <c r="A1247" s="41"/>
      <c r="B1247" s="42"/>
      <c r="C1247" s="43"/>
      <c r="D1247" s="228" t="s">
        <v>202</v>
      </c>
      <c r="E1247" s="43"/>
      <c r="F1247" s="229" t="s">
        <v>3659</v>
      </c>
      <c r="G1247" s="43"/>
      <c r="H1247" s="43"/>
      <c r="I1247" s="230"/>
      <c r="J1247" s="43"/>
      <c r="K1247" s="43"/>
      <c r="L1247" s="47"/>
      <c r="M1247" s="231"/>
      <c r="N1247" s="232"/>
      <c r="O1247" s="87"/>
      <c r="P1247" s="87"/>
      <c r="Q1247" s="87"/>
      <c r="R1247" s="87"/>
      <c r="S1247" s="87"/>
      <c r="T1247" s="88"/>
      <c r="U1247" s="41"/>
      <c r="V1247" s="41"/>
      <c r="W1247" s="41"/>
      <c r="X1247" s="41"/>
      <c r="Y1247" s="41"/>
      <c r="Z1247" s="41"/>
      <c r="AA1247" s="41"/>
      <c r="AB1247" s="41"/>
      <c r="AC1247" s="41"/>
      <c r="AD1247" s="41"/>
      <c r="AE1247" s="41"/>
      <c r="AT1247" s="20" t="s">
        <v>202</v>
      </c>
      <c r="AU1247" s="20" t="s">
        <v>78</v>
      </c>
    </row>
    <row r="1248" s="14" customFormat="1">
      <c r="A1248" s="14"/>
      <c r="B1248" s="245"/>
      <c r="C1248" s="246"/>
      <c r="D1248" s="228" t="s">
        <v>206</v>
      </c>
      <c r="E1248" s="247" t="s">
        <v>19</v>
      </c>
      <c r="F1248" s="248" t="s">
        <v>434</v>
      </c>
      <c r="G1248" s="246"/>
      <c r="H1248" s="249">
        <v>30</v>
      </c>
      <c r="I1248" s="250"/>
      <c r="J1248" s="246"/>
      <c r="K1248" s="246"/>
      <c r="L1248" s="251"/>
      <c r="M1248" s="252"/>
      <c r="N1248" s="253"/>
      <c r="O1248" s="253"/>
      <c r="P1248" s="253"/>
      <c r="Q1248" s="253"/>
      <c r="R1248" s="253"/>
      <c r="S1248" s="253"/>
      <c r="T1248" s="254"/>
      <c r="U1248" s="14"/>
      <c r="V1248" s="14"/>
      <c r="W1248" s="14"/>
      <c r="X1248" s="14"/>
      <c r="Y1248" s="14"/>
      <c r="Z1248" s="14"/>
      <c r="AA1248" s="14"/>
      <c r="AB1248" s="14"/>
      <c r="AC1248" s="14"/>
      <c r="AD1248" s="14"/>
      <c r="AE1248" s="14"/>
      <c r="AT1248" s="255" t="s">
        <v>206</v>
      </c>
      <c r="AU1248" s="255" t="s">
        <v>78</v>
      </c>
      <c r="AV1248" s="14" t="s">
        <v>78</v>
      </c>
      <c r="AW1248" s="14" t="s">
        <v>31</v>
      </c>
      <c r="AX1248" s="14" t="s">
        <v>76</v>
      </c>
      <c r="AY1248" s="255" t="s">
        <v>193</v>
      </c>
    </row>
    <row r="1249" s="14" customFormat="1">
      <c r="A1249" s="14"/>
      <c r="B1249" s="245"/>
      <c r="C1249" s="246"/>
      <c r="D1249" s="228" t="s">
        <v>206</v>
      </c>
      <c r="E1249" s="246"/>
      <c r="F1249" s="248" t="s">
        <v>3661</v>
      </c>
      <c r="G1249" s="246"/>
      <c r="H1249" s="249">
        <v>33</v>
      </c>
      <c r="I1249" s="250"/>
      <c r="J1249" s="246"/>
      <c r="K1249" s="246"/>
      <c r="L1249" s="251"/>
      <c r="M1249" s="252"/>
      <c r="N1249" s="253"/>
      <c r="O1249" s="253"/>
      <c r="P1249" s="253"/>
      <c r="Q1249" s="253"/>
      <c r="R1249" s="253"/>
      <c r="S1249" s="253"/>
      <c r="T1249" s="254"/>
      <c r="U1249" s="14"/>
      <c r="V1249" s="14"/>
      <c r="W1249" s="14"/>
      <c r="X1249" s="14"/>
      <c r="Y1249" s="14"/>
      <c r="Z1249" s="14"/>
      <c r="AA1249" s="14"/>
      <c r="AB1249" s="14"/>
      <c r="AC1249" s="14"/>
      <c r="AD1249" s="14"/>
      <c r="AE1249" s="14"/>
      <c r="AT1249" s="255" t="s">
        <v>206</v>
      </c>
      <c r="AU1249" s="255" t="s">
        <v>78</v>
      </c>
      <c r="AV1249" s="14" t="s">
        <v>78</v>
      </c>
      <c r="AW1249" s="14" t="s">
        <v>4</v>
      </c>
      <c r="AX1249" s="14" t="s">
        <v>76</v>
      </c>
      <c r="AY1249" s="255" t="s">
        <v>193</v>
      </c>
    </row>
    <row r="1250" s="12" customFormat="1" ht="22.8" customHeight="1">
      <c r="A1250" s="12"/>
      <c r="B1250" s="199"/>
      <c r="C1250" s="200"/>
      <c r="D1250" s="201" t="s">
        <v>68</v>
      </c>
      <c r="E1250" s="213" t="s">
        <v>237</v>
      </c>
      <c r="F1250" s="213" t="s">
        <v>1868</v>
      </c>
      <c r="G1250" s="200"/>
      <c r="H1250" s="200"/>
      <c r="I1250" s="203"/>
      <c r="J1250" s="214">
        <f>BK1250</f>
        <v>0</v>
      </c>
      <c r="K1250" s="200"/>
      <c r="L1250" s="205"/>
      <c r="M1250" s="206"/>
      <c r="N1250" s="207"/>
      <c r="O1250" s="207"/>
      <c r="P1250" s="208">
        <f>SUM(P1251:P2335)</f>
        <v>0</v>
      </c>
      <c r="Q1250" s="207"/>
      <c r="R1250" s="208">
        <f>SUM(R1251:R2335)</f>
        <v>703.94524342251509</v>
      </c>
      <c r="S1250" s="207"/>
      <c r="T1250" s="209">
        <f>SUM(T1251:T2335)</f>
        <v>0.040966580000000002</v>
      </c>
      <c r="U1250" s="12"/>
      <c r="V1250" s="12"/>
      <c r="W1250" s="12"/>
      <c r="X1250" s="12"/>
      <c r="Y1250" s="12"/>
      <c r="Z1250" s="12"/>
      <c r="AA1250" s="12"/>
      <c r="AB1250" s="12"/>
      <c r="AC1250" s="12"/>
      <c r="AD1250" s="12"/>
      <c r="AE1250" s="12"/>
      <c r="AR1250" s="210" t="s">
        <v>76</v>
      </c>
      <c r="AT1250" s="211" t="s">
        <v>68</v>
      </c>
      <c r="AU1250" s="211" t="s">
        <v>76</v>
      </c>
      <c r="AY1250" s="210" t="s">
        <v>193</v>
      </c>
      <c r="BK1250" s="212">
        <f>SUM(BK1251:BK2335)</f>
        <v>0</v>
      </c>
    </row>
    <row r="1251" s="2" customFormat="1" ht="16.5" customHeight="1">
      <c r="A1251" s="41"/>
      <c r="B1251" s="42"/>
      <c r="C1251" s="215" t="s">
        <v>2458</v>
      </c>
      <c r="D1251" s="215" t="s">
        <v>195</v>
      </c>
      <c r="E1251" s="216" t="s">
        <v>3662</v>
      </c>
      <c r="F1251" s="217" t="s">
        <v>3663</v>
      </c>
      <c r="G1251" s="218" t="s">
        <v>258</v>
      </c>
      <c r="H1251" s="219">
        <v>1895.8599999999999</v>
      </c>
      <c r="I1251" s="220"/>
      <c r="J1251" s="221">
        <f>ROUND(I1251*H1251,2)</f>
        <v>0</v>
      </c>
      <c r="K1251" s="217" t="s">
        <v>199</v>
      </c>
      <c r="L1251" s="47"/>
      <c r="M1251" s="222" t="s">
        <v>19</v>
      </c>
      <c r="N1251" s="223" t="s">
        <v>40</v>
      </c>
      <c r="O1251" s="87"/>
      <c r="P1251" s="224">
        <f>O1251*H1251</f>
        <v>0</v>
      </c>
      <c r="Q1251" s="224">
        <v>0.0073499999999999998</v>
      </c>
      <c r="R1251" s="224">
        <f>Q1251*H1251</f>
        <v>13.934570999999998</v>
      </c>
      <c r="S1251" s="224">
        <v>0</v>
      </c>
      <c r="T1251" s="225">
        <f>S1251*H1251</f>
        <v>0</v>
      </c>
      <c r="U1251" s="41"/>
      <c r="V1251" s="41"/>
      <c r="W1251" s="41"/>
      <c r="X1251" s="41"/>
      <c r="Y1251" s="41"/>
      <c r="Z1251" s="41"/>
      <c r="AA1251" s="41"/>
      <c r="AB1251" s="41"/>
      <c r="AC1251" s="41"/>
      <c r="AD1251" s="41"/>
      <c r="AE1251" s="41"/>
      <c r="AR1251" s="226" t="s">
        <v>200</v>
      </c>
      <c r="AT1251" s="226" t="s">
        <v>195</v>
      </c>
      <c r="AU1251" s="226" t="s">
        <v>78</v>
      </c>
      <c r="AY1251" s="20" t="s">
        <v>193</v>
      </c>
      <c r="BE1251" s="227">
        <f>IF(N1251="základní",J1251,0)</f>
        <v>0</v>
      </c>
      <c r="BF1251" s="227">
        <f>IF(N1251="snížená",J1251,0)</f>
        <v>0</v>
      </c>
      <c r="BG1251" s="227">
        <f>IF(N1251="zákl. přenesená",J1251,0)</f>
        <v>0</v>
      </c>
      <c r="BH1251" s="227">
        <f>IF(N1251="sníž. přenesená",J1251,0)</f>
        <v>0</v>
      </c>
      <c r="BI1251" s="227">
        <f>IF(N1251="nulová",J1251,0)</f>
        <v>0</v>
      </c>
      <c r="BJ1251" s="20" t="s">
        <v>76</v>
      </c>
      <c r="BK1251" s="227">
        <f>ROUND(I1251*H1251,2)</f>
        <v>0</v>
      </c>
      <c r="BL1251" s="20" t="s">
        <v>200</v>
      </c>
      <c r="BM1251" s="226" t="s">
        <v>3664</v>
      </c>
    </row>
    <row r="1252" s="2" customFormat="1">
      <c r="A1252" s="41"/>
      <c r="B1252" s="42"/>
      <c r="C1252" s="43"/>
      <c r="D1252" s="228" t="s">
        <v>202</v>
      </c>
      <c r="E1252" s="43"/>
      <c r="F1252" s="229" t="s">
        <v>3665</v>
      </c>
      <c r="G1252" s="43"/>
      <c r="H1252" s="43"/>
      <c r="I1252" s="230"/>
      <c r="J1252" s="43"/>
      <c r="K1252" s="43"/>
      <c r="L1252" s="47"/>
      <c r="M1252" s="231"/>
      <c r="N1252" s="232"/>
      <c r="O1252" s="87"/>
      <c r="P1252" s="87"/>
      <c r="Q1252" s="87"/>
      <c r="R1252" s="87"/>
      <c r="S1252" s="87"/>
      <c r="T1252" s="88"/>
      <c r="U1252" s="41"/>
      <c r="V1252" s="41"/>
      <c r="W1252" s="41"/>
      <c r="X1252" s="41"/>
      <c r="Y1252" s="41"/>
      <c r="Z1252" s="41"/>
      <c r="AA1252" s="41"/>
      <c r="AB1252" s="41"/>
      <c r="AC1252" s="41"/>
      <c r="AD1252" s="41"/>
      <c r="AE1252" s="41"/>
      <c r="AT1252" s="20" t="s">
        <v>202</v>
      </c>
      <c r="AU1252" s="20" t="s">
        <v>78</v>
      </c>
    </row>
    <row r="1253" s="2" customFormat="1">
      <c r="A1253" s="41"/>
      <c r="B1253" s="42"/>
      <c r="C1253" s="43"/>
      <c r="D1253" s="233" t="s">
        <v>204</v>
      </c>
      <c r="E1253" s="43"/>
      <c r="F1253" s="234" t="s">
        <v>3666</v>
      </c>
      <c r="G1253" s="43"/>
      <c r="H1253" s="43"/>
      <c r="I1253" s="230"/>
      <c r="J1253" s="43"/>
      <c r="K1253" s="43"/>
      <c r="L1253" s="47"/>
      <c r="M1253" s="231"/>
      <c r="N1253" s="232"/>
      <c r="O1253" s="87"/>
      <c r="P1253" s="87"/>
      <c r="Q1253" s="87"/>
      <c r="R1253" s="87"/>
      <c r="S1253" s="87"/>
      <c r="T1253" s="88"/>
      <c r="U1253" s="41"/>
      <c r="V1253" s="41"/>
      <c r="W1253" s="41"/>
      <c r="X1253" s="41"/>
      <c r="Y1253" s="41"/>
      <c r="Z1253" s="41"/>
      <c r="AA1253" s="41"/>
      <c r="AB1253" s="41"/>
      <c r="AC1253" s="41"/>
      <c r="AD1253" s="41"/>
      <c r="AE1253" s="41"/>
      <c r="AT1253" s="20" t="s">
        <v>204</v>
      </c>
      <c r="AU1253" s="20" t="s">
        <v>78</v>
      </c>
    </row>
    <row r="1254" s="2" customFormat="1" ht="16.5" customHeight="1">
      <c r="A1254" s="41"/>
      <c r="B1254" s="42"/>
      <c r="C1254" s="215" t="s">
        <v>2465</v>
      </c>
      <c r="D1254" s="215" t="s">
        <v>195</v>
      </c>
      <c r="E1254" s="216" t="s">
        <v>3667</v>
      </c>
      <c r="F1254" s="217" t="s">
        <v>3668</v>
      </c>
      <c r="G1254" s="218" t="s">
        <v>258</v>
      </c>
      <c r="H1254" s="219">
        <v>75.030000000000001</v>
      </c>
      <c r="I1254" s="220"/>
      <c r="J1254" s="221">
        <f>ROUND(I1254*H1254,2)</f>
        <v>0</v>
      </c>
      <c r="K1254" s="217" t="s">
        <v>199</v>
      </c>
      <c r="L1254" s="47"/>
      <c r="M1254" s="222" t="s">
        <v>19</v>
      </c>
      <c r="N1254" s="223" t="s">
        <v>40</v>
      </c>
      <c r="O1254" s="87"/>
      <c r="P1254" s="224">
        <f>O1254*H1254</f>
        <v>0</v>
      </c>
      <c r="Q1254" s="224">
        <v>0.0073499999999999998</v>
      </c>
      <c r="R1254" s="224">
        <f>Q1254*H1254</f>
        <v>0.55147049999999997</v>
      </c>
      <c r="S1254" s="224">
        <v>0</v>
      </c>
      <c r="T1254" s="225">
        <f>S1254*H1254</f>
        <v>0</v>
      </c>
      <c r="U1254" s="41"/>
      <c r="V1254" s="41"/>
      <c r="W1254" s="41"/>
      <c r="X1254" s="41"/>
      <c r="Y1254" s="41"/>
      <c r="Z1254" s="41"/>
      <c r="AA1254" s="41"/>
      <c r="AB1254" s="41"/>
      <c r="AC1254" s="41"/>
      <c r="AD1254" s="41"/>
      <c r="AE1254" s="41"/>
      <c r="AR1254" s="226" t="s">
        <v>200</v>
      </c>
      <c r="AT1254" s="226" t="s">
        <v>195</v>
      </c>
      <c r="AU1254" s="226" t="s">
        <v>78</v>
      </c>
      <c r="AY1254" s="20" t="s">
        <v>193</v>
      </c>
      <c r="BE1254" s="227">
        <f>IF(N1254="základní",J1254,0)</f>
        <v>0</v>
      </c>
      <c r="BF1254" s="227">
        <f>IF(N1254="snížená",J1254,0)</f>
        <v>0</v>
      </c>
      <c r="BG1254" s="227">
        <f>IF(N1254="zákl. přenesená",J1254,0)</f>
        <v>0</v>
      </c>
      <c r="BH1254" s="227">
        <f>IF(N1254="sníž. přenesená",J1254,0)</f>
        <v>0</v>
      </c>
      <c r="BI1254" s="227">
        <f>IF(N1254="nulová",J1254,0)</f>
        <v>0</v>
      </c>
      <c r="BJ1254" s="20" t="s">
        <v>76</v>
      </c>
      <c r="BK1254" s="227">
        <f>ROUND(I1254*H1254,2)</f>
        <v>0</v>
      </c>
      <c r="BL1254" s="20" t="s">
        <v>200</v>
      </c>
      <c r="BM1254" s="226" t="s">
        <v>3669</v>
      </c>
    </row>
    <row r="1255" s="2" customFormat="1">
      <c r="A1255" s="41"/>
      <c r="B1255" s="42"/>
      <c r="C1255" s="43"/>
      <c r="D1255" s="228" t="s">
        <v>202</v>
      </c>
      <c r="E1255" s="43"/>
      <c r="F1255" s="229" t="s">
        <v>3670</v>
      </c>
      <c r="G1255" s="43"/>
      <c r="H1255" s="43"/>
      <c r="I1255" s="230"/>
      <c r="J1255" s="43"/>
      <c r="K1255" s="43"/>
      <c r="L1255" s="47"/>
      <c r="M1255" s="231"/>
      <c r="N1255" s="232"/>
      <c r="O1255" s="87"/>
      <c r="P1255" s="87"/>
      <c r="Q1255" s="87"/>
      <c r="R1255" s="87"/>
      <c r="S1255" s="87"/>
      <c r="T1255" s="88"/>
      <c r="U1255" s="41"/>
      <c r="V1255" s="41"/>
      <c r="W1255" s="41"/>
      <c r="X1255" s="41"/>
      <c r="Y1255" s="41"/>
      <c r="Z1255" s="41"/>
      <c r="AA1255" s="41"/>
      <c r="AB1255" s="41"/>
      <c r="AC1255" s="41"/>
      <c r="AD1255" s="41"/>
      <c r="AE1255" s="41"/>
      <c r="AT1255" s="20" t="s">
        <v>202</v>
      </c>
      <c r="AU1255" s="20" t="s">
        <v>78</v>
      </c>
    </row>
    <row r="1256" s="2" customFormat="1">
      <c r="A1256" s="41"/>
      <c r="B1256" s="42"/>
      <c r="C1256" s="43"/>
      <c r="D1256" s="233" t="s">
        <v>204</v>
      </c>
      <c r="E1256" s="43"/>
      <c r="F1256" s="234" t="s">
        <v>3671</v>
      </c>
      <c r="G1256" s="43"/>
      <c r="H1256" s="43"/>
      <c r="I1256" s="230"/>
      <c r="J1256" s="43"/>
      <c r="K1256" s="43"/>
      <c r="L1256" s="47"/>
      <c r="M1256" s="231"/>
      <c r="N1256" s="232"/>
      <c r="O1256" s="87"/>
      <c r="P1256" s="87"/>
      <c r="Q1256" s="87"/>
      <c r="R1256" s="87"/>
      <c r="S1256" s="87"/>
      <c r="T1256" s="88"/>
      <c r="U1256" s="41"/>
      <c r="V1256" s="41"/>
      <c r="W1256" s="41"/>
      <c r="X1256" s="41"/>
      <c r="Y1256" s="41"/>
      <c r="Z1256" s="41"/>
      <c r="AA1256" s="41"/>
      <c r="AB1256" s="41"/>
      <c r="AC1256" s="41"/>
      <c r="AD1256" s="41"/>
      <c r="AE1256" s="41"/>
      <c r="AT1256" s="20" t="s">
        <v>204</v>
      </c>
      <c r="AU1256" s="20" t="s">
        <v>78</v>
      </c>
    </row>
    <row r="1257" s="2" customFormat="1" ht="16.5" customHeight="1">
      <c r="A1257" s="41"/>
      <c r="B1257" s="42"/>
      <c r="C1257" s="215" t="s">
        <v>2471</v>
      </c>
      <c r="D1257" s="215" t="s">
        <v>195</v>
      </c>
      <c r="E1257" s="216" t="s">
        <v>1874</v>
      </c>
      <c r="F1257" s="217" t="s">
        <v>1875</v>
      </c>
      <c r="G1257" s="218" t="s">
        <v>258</v>
      </c>
      <c r="H1257" s="219">
        <v>1022.96</v>
      </c>
      <c r="I1257" s="220"/>
      <c r="J1257" s="221">
        <f>ROUND(I1257*H1257,2)</f>
        <v>0</v>
      </c>
      <c r="K1257" s="217" t="s">
        <v>199</v>
      </c>
      <c r="L1257" s="47"/>
      <c r="M1257" s="222" t="s">
        <v>19</v>
      </c>
      <c r="N1257" s="223" t="s">
        <v>40</v>
      </c>
      <c r="O1257" s="87"/>
      <c r="P1257" s="224">
        <f>O1257*H1257</f>
        <v>0</v>
      </c>
      <c r="Q1257" s="224">
        <v>0.0043839999999999999</v>
      </c>
      <c r="R1257" s="224">
        <f>Q1257*H1257</f>
        <v>4.4846566399999999</v>
      </c>
      <c r="S1257" s="224">
        <v>0</v>
      </c>
      <c r="T1257" s="225">
        <f>S1257*H1257</f>
        <v>0</v>
      </c>
      <c r="U1257" s="41"/>
      <c r="V1257" s="41"/>
      <c r="W1257" s="41"/>
      <c r="X1257" s="41"/>
      <c r="Y1257" s="41"/>
      <c r="Z1257" s="41"/>
      <c r="AA1257" s="41"/>
      <c r="AB1257" s="41"/>
      <c r="AC1257" s="41"/>
      <c r="AD1257" s="41"/>
      <c r="AE1257" s="41"/>
      <c r="AR1257" s="226" t="s">
        <v>200</v>
      </c>
      <c r="AT1257" s="226" t="s">
        <v>195</v>
      </c>
      <c r="AU1257" s="226" t="s">
        <v>78</v>
      </c>
      <c r="AY1257" s="20" t="s">
        <v>193</v>
      </c>
      <c r="BE1257" s="227">
        <f>IF(N1257="základní",J1257,0)</f>
        <v>0</v>
      </c>
      <c r="BF1257" s="227">
        <f>IF(N1257="snížená",J1257,0)</f>
        <v>0</v>
      </c>
      <c r="BG1257" s="227">
        <f>IF(N1257="zákl. přenesená",J1257,0)</f>
        <v>0</v>
      </c>
      <c r="BH1257" s="227">
        <f>IF(N1257="sníž. přenesená",J1257,0)</f>
        <v>0</v>
      </c>
      <c r="BI1257" s="227">
        <f>IF(N1257="nulová",J1257,0)</f>
        <v>0</v>
      </c>
      <c r="BJ1257" s="20" t="s">
        <v>76</v>
      </c>
      <c r="BK1257" s="227">
        <f>ROUND(I1257*H1257,2)</f>
        <v>0</v>
      </c>
      <c r="BL1257" s="20" t="s">
        <v>200</v>
      </c>
      <c r="BM1257" s="226" t="s">
        <v>3672</v>
      </c>
    </row>
    <row r="1258" s="2" customFormat="1">
      <c r="A1258" s="41"/>
      <c r="B1258" s="42"/>
      <c r="C1258" s="43"/>
      <c r="D1258" s="228" t="s">
        <v>202</v>
      </c>
      <c r="E1258" s="43"/>
      <c r="F1258" s="229" t="s">
        <v>1877</v>
      </c>
      <c r="G1258" s="43"/>
      <c r="H1258" s="43"/>
      <c r="I1258" s="230"/>
      <c r="J1258" s="43"/>
      <c r="K1258" s="43"/>
      <c r="L1258" s="47"/>
      <c r="M1258" s="231"/>
      <c r="N1258" s="232"/>
      <c r="O1258" s="87"/>
      <c r="P1258" s="87"/>
      <c r="Q1258" s="87"/>
      <c r="R1258" s="87"/>
      <c r="S1258" s="87"/>
      <c r="T1258" s="88"/>
      <c r="U1258" s="41"/>
      <c r="V1258" s="41"/>
      <c r="W1258" s="41"/>
      <c r="X1258" s="41"/>
      <c r="Y1258" s="41"/>
      <c r="Z1258" s="41"/>
      <c r="AA1258" s="41"/>
      <c r="AB1258" s="41"/>
      <c r="AC1258" s="41"/>
      <c r="AD1258" s="41"/>
      <c r="AE1258" s="41"/>
      <c r="AT1258" s="20" t="s">
        <v>202</v>
      </c>
      <c r="AU1258" s="20" t="s">
        <v>78</v>
      </c>
    </row>
    <row r="1259" s="2" customFormat="1">
      <c r="A1259" s="41"/>
      <c r="B1259" s="42"/>
      <c r="C1259" s="43"/>
      <c r="D1259" s="233" t="s">
        <v>204</v>
      </c>
      <c r="E1259" s="43"/>
      <c r="F1259" s="234" t="s">
        <v>1878</v>
      </c>
      <c r="G1259" s="43"/>
      <c r="H1259" s="43"/>
      <c r="I1259" s="230"/>
      <c r="J1259" s="43"/>
      <c r="K1259" s="43"/>
      <c r="L1259" s="47"/>
      <c r="M1259" s="231"/>
      <c r="N1259" s="232"/>
      <c r="O1259" s="87"/>
      <c r="P1259" s="87"/>
      <c r="Q1259" s="87"/>
      <c r="R1259" s="87"/>
      <c r="S1259" s="87"/>
      <c r="T1259" s="88"/>
      <c r="U1259" s="41"/>
      <c r="V1259" s="41"/>
      <c r="W1259" s="41"/>
      <c r="X1259" s="41"/>
      <c r="Y1259" s="41"/>
      <c r="Z1259" s="41"/>
      <c r="AA1259" s="41"/>
      <c r="AB1259" s="41"/>
      <c r="AC1259" s="41"/>
      <c r="AD1259" s="41"/>
      <c r="AE1259" s="41"/>
      <c r="AT1259" s="20" t="s">
        <v>204</v>
      </c>
      <c r="AU1259" s="20" t="s">
        <v>78</v>
      </c>
    </row>
    <row r="1260" s="13" customFormat="1">
      <c r="A1260" s="13"/>
      <c r="B1260" s="235"/>
      <c r="C1260" s="236"/>
      <c r="D1260" s="228" t="s">
        <v>206</v>
      </c>
      <c r="E1260" s="237" t="s">
        <v>19</v>
      </c>
      <c r="F1260" s="238" t="s">
        <v>279</v>
      </c>
      <c r="G1260" s="236"/>
      <c r="H1260" s="237" t="s">
        <v>19</v>
      </c>
      <c r="I1260" s="239"/>
      <c r="J1260" s="236"/>
      <c r="K1260" s="236"/>
      <c r="L1260" s="240"/>
      <c r="M1260" s="241"/>
      <c r="N1260" s="242"/>
      <c r="O1260" s="242"/>
      <c r="P1260" s="242"/>
      <c r="Q1260" s="242"/>
      <c r="R1260" s="242"/>
      <c r="S1260" s="242"/>
      <c r="T1260" s="243"/>
      <c r="U1260" s="13"/>
      <c r="V1260" s="13"/>
      <c r="W1260" s="13"/>
      <c r="X1260" s="13"/>
      <c r="Y1260" s="13"/>
      <c r="Z1260" s="13"/>
      <c r="AA1260" s="13"/>
      <c r="AB1260" s="13"/>
      <c r="AC1260" s="13"/>
      <c r="AD1260" s="13"/>
      <c r="AE1260" s="13"/>
      <c r="AT1260" s="244" t="s">
        <v>206</v>
      </c>
      <c r="AU1260" s="244" t="s">
        <v>78</v>
      </c>
      <c r="AV1260" s="13" t="s">
        <v>76</v>
      </c>
      <c r="AW1260" s="13" t="s">
        <v>31</v>
      </c>
      <c r="AX1260" s="13" t="s">
        <v>69</v>
      </c>
      <c r="AY1260" s="244" t="s">
        <v>193</v>
      </c>
    </row>
    <row r="1261" s="13" customFormat="1">
      <c r="A1261" s="13"/>
      <c r="B1261" s="235"/>
      <c r="C1261" s="236"/>
      <c r="D1261" s="228" t="s">
        <v>206</v>
      </c>
      <c r="E1261" s="237" t="s">
        <v>19</v>
      </c>
      <c r="F1261" s="238" t="s">
        <v>3673</v>
      </c>
      <c r="G1261" s="236"/>
      <c r="H1261" s="237" t="s">
        <v>19</v>
      </c>
      <c r="I1261" s="239"/>
      <c r="J1261" s="236"/>
      <c r="K1261" s="236"/>
      <c r="L1261" s="240"/>
      <c r="M1261" s="241"/>
      <c r="N1261" s="242"/>
      <c r="O1261" s="242"/>
      <c r="P1261" s="242"/>
      <c r="Q1261" s="242"/>
      <c r="R1261" s="242"/>
      <c r="S1261" s="242"/>
      <c r="T1261" s="243"/>
      <c r="U1261" s="13"/>
      <c r="V1261" s="13"/>
      <c r="W1261" s="13"/>
      <c r="X1261" s="13"/>
      <c r="Y1261" s="13"/>
      <c r="Z1261" s="13"/>
      <c r="AA1261" s="13"/>
      <c r="AB1261" s="13"/>
      <c r="AC1261" s="13"/>
      <c r="AD1261" s="13"/>
      <c r="AE1261" s="13"/>
      <c r="AT1261" s="244" t="s">
        <v>206</v>
      </c>
      <c r="AU1261" s="244" t="s">
        <v>78</v>
      </c>
      <c r="AV1261" s="13" t="s">
        <v>76</v>
      </c>
      <c r="AW1261" s="13" t="s">
        <v>31</v>
      </c>
      <c r="AX1261" s="13" t="s">
        <v>69</v>
      </c>
      <c r="AY1261" s="244" t="s">
        <v>193</v>
      </c>
    </row>
    <row r="1262" s="14" customFormat="1">
      <c r="A1262" s="14"/>
      <c r="B1262" s="245"/>
      <c r="C1262" s="246"/>
      <c r="D1262" s="228" t="s">
        <v>206</v>
      </c>
      <c r="E1262" s="247" t="s">
        <v>19</v>
      </c>
      <c r="F1262" s="248" t="s">
        <v>3674</v>
      </c>
      <c r="G1262" s="246"/>
      <c r="H1262" s="249">
        <v>947.92999999999995</v>
      </c>
      <c r="I1262" s="250"/>
      <c r="J1262" s="246"/>
      <c r="K1262" s="246"/>
      <c r="L1262" s="251"/>
      <c r="M1262" s="252"/>
      <c r="N1262" s="253"/>
      <c r="O1262" s="253"/>
      <c r="P1262" s="253"/>
      <c r="Q1262" s="253"/>
      <c r="R1262" s="253"/>
      <c r="S1262" s="253"/>
      <c r="T1262" s="254"/>
      <c r="U1262" s="14"/>
      <c r="V1262" s="14"/>
      <c r="W1262" s="14"/>
      <c r="X1262" s="14"/>
      <c r="Y1262" s="14"/>
      <c r="Z1262" s="14"/>
      <c r="AA1262" s="14"/>
      <c r="AB1262" s="14"/>
      <c r="AC1262" s="14"/>
      <c r="AD1262" s="14"/>
      <c r="AE1262" s="14"/>
      <c r="AT1262" s="255" t="s">
        <v>206</v>
      </c>
      <c r="AU1262" s="255" t="s">
        <v>78</v>
      </c>
      <c r="AV1262" s="14" t="s">
        <v>78</v>
      </c>
      <c r="AW1262" s="14" t="s">
        <v>31</v>
      </c>
      <c r="AX1262" s="14" t="s">
        <v>69</v>
      </c>
      <c r="AY1262" s="255" t="s">
        <v>193</v>
      </c>
    </row>
    <row r="1263" s="13" customFormat="1">
      <c r="A1263" s="13"/>
      <c r="B1263" s="235"/>
      <c r="C1263" s="236"/>
      <c r="D1263" s="228" t="s">
        <v>206</v>
      </c>
      <c r="E1263" s="237" t="s">
        <v>19</v>
      </c>
      <c r="F1263" s="238" t="s">
        <v>3675</v>
      </c>
      <c r="G1263" s="236"/>
      <c r="H1263" s="237" t="s">
        <v>19</v>
      </c>
      <c r="I1263" s="239"/>
      <c r="J1263" s="236"/>
      <c r="K1263" s="236"/>
      <c r="L1263" s="240"/>
      <c r="M1263" s="241"/>
      <c r="N1263" s="242"/>
      <c r="O1263" s="242"/>
      <c r="P1263" s="242"/>
      <c r="Q1263" s="242"/>
      <c r="R1263" s="242"/>
      <c r="S1263" s="242"/>
      <c r="T1263" s="243"/>
      <c r="U1263" s="13"/>
      <c r="V1263" s="13"/>
      <c r="W1263" s="13"/>
      <c r="X1263" s="13"/>
      <c r="Y1263" s="13"/>
      <c r="Z1263" s="13"/>
      <c r="AA1263" s="13"/>
      <c r="AB1263" s="13"/>
      <c r="AC1263" s="13"/>
      <c r="AD1263" s="13"/>
      <c r="AE1263" s="13"/>
      <c r="AT1263" s="244" t="s">
        <v>206</v>
      </c>
      <c r="AU1263" s="244" t="s">
        <v>78</v>
      </c>
      <c r="AV1263" s="13" t="s">
        <v>76</v>
      </c>
      <c r="AW1263" s="13" t="s">
        <v>31</v>
      </c>
      <c r="AX1263" s="13" t="s">
        <v>69</v>
      </c>
      <c r="AY1263" s="244" t="s">
        <v>193</v>
      </c>
    </row>
    <row r="1264" s="14" customFormat="1">
      <c r="A1264" s="14"/>
      <c r="B1264" s="245"/>
      <c r="C1264" s="246"/>
      <c r="D1264" s="228" t="s">
        <v>206</v>
      </c>
      <c r="E1264" s="247" t="s">
        <v>19</v>
      </c>
      <c r="F1264" s="248" t="s">
        <v>3676</v>
      </c>
      <c r="G1264" s="246"/>
      <c r="H1264" s="249">
        <v>75.030000000000001</v>
      </c>
      <c r="I1264" s="250"/>
      <c r="J1264" s="246"/>
      <c r="K1264" s="246"/>
      <c r="L1264" s="251"/>
      <c r="M1264" s="252"/>
      <c r="N1264" s="253"/>
      <c r="O1264" s="253"/>
      <c r="P1264" s="253"/>
      <c r="Q1264" s="253"/>
      <c r="R1264" s="253"/>
      <c r="S1264" s="253"/>
      <c r="T1264" s="254"/>
      <c r="U1264" s="14"/>
      <c r="V1264" s="14"/>
      <c r="W1264" s="14"/>
      <c r="X1264" s="14"/>
      <c r="Y1264" s="14"/>
      <c r="Z1264" s="14"/>
      <c r="AA1264" s="14"/>
      <c r="AB1264" s="14"/>
      <c r="AC1264" s="14"/>
      <c r="AD1264" s="14"/>
      <c r="AE1264" s="14"/>
      <c r="AT1264" s="255" t="s">
        <v>206</v>
      </c>
      <c r="AU1264" s="255" t="s">
        <v>78</v>
      </c>
      <c r="AV1264" s="14" t="s">
        <v>78</v>
      </c>
      <c r="AW1264" s="14" t="s">
        <v>31</v>
      </c>
      <c r="AX1264" s="14" t="s">
        <v>69</v>
      </c>
      <c r="AY1264" s="255" t="s">
        <v>193</v>
      </c>
    </row>
    <row r="1265" s="15" customFormat="1">
      <c r="A1265" s="15"/>
      <c r="B1265" s="256"/>
      <c r="C1265" s="257"/>
      <c r="D1265" s="228" t="s">
        <v>206</v>
      </c>
      <c r="E1265" s="258" t="s">
        <v>19</v>
      </c>
      <c r="F1265" s="259" t="s">
        <v>218</v>
      </c>
      <c r="G1265" s="257"/>
      <c r="H1265" s="260">
        <v>1022.96</v>
      </c>
      <c r="I1265" s="261"/>
      <c r="J1265" s="257"/>
      <c r="K1265" s="257"/>
      <c r="L1265" s="262"/>
      <c r="M1265" s="263"/>
      <c r="N1265" s="264"/>
      <c r="O1265" s="264"/>
      <c r="P1265" s="264"/>
      <c r="Q1265" s="264"/>
      <c r="R1265" s="264"/>
      <c r="S1265" s="264"/>
      <c r="T1265" s="265"/>
      <c r="U1265" s="15"/>
      <c r="V1265" s="15"/>
      <c r="W1265" s="15"/>
      <c r="X1265" s="15"/>
      <c r="Y1265" s="15"/>
      <c r="Z1265" s="15"/>
      <c r="AA1265" s="15"/>
      <c r="AB1265" s="15"/>
      <c r="AC1265" s="15"/>
      <c r="AD1265" s="15"/>
      <c r="AE1265" s="15"/>
      <c r="AT1265" s="266" t="s">
        <v>206</v>
      </c>
      <c r="AU1265" s="266" t="s">
        <v>78</v>
      </c>
      <c r="AV1265" s="15" t="s">
        <v>200</v>
      </c>
      <c r="AW1265" s="15" t="s">
        <v>31</v>
      </c>
      <c r="AX1265" s="15" t="s">
        <v>76</v>
      </c>
      <c r="AY1265" s="266" t="s">
        <v>193</v>
      </c>
    </row>
    <row r="1266" s="2" customFormat="1" ht="16.5" customHeight="1">
      <c r="A1266" s="41"/>
      <c r="B1266" s="42"/>
      <c r="C1266" s="215" t="s">
        <v>2480</v>
      </c>
      <c r="D1266" s="215" t="s">
        <v>195</v>
      </c>
      <c r="E1266" s="216" t="s">
        <v>1879</v>
      </c>
      <c r="F1266" s="217" t="s">
        <v>1880</v>
      </c>
      <c r="G1266" s="218" t="s">
        <v>258</v>
      </c>
      <c r="H1266" s="219">
        <v>581.65999999999997</v>
      </c>
      <c r="I1266" s="220"/>
      <c r="J1266" s="221">
        <f>ROUND(I1266*H1266,2)</f>
        <v>0</v>
      </c>
      <c r="K1266" s="217" t="s">
        <v>199</v>
      </c>
      <c r="L1266" s="47"/>
      <c r="M1266" s="222" t="s">
        <v>19</v>
      </c>
      <c r="N1266" s="223" t="s">
        <v>40</v>
      </c>
      <c r="O1266" s="87"/>
      <c r="P1266" s="224">
        <f>O1266*H1266</f>
        <v>0</v>
      </c>
      <c r="Q1266" s="224">
        <v>0.0030000000000000001</v>
      </c>
      <c r="R1266" s="224">
        <f>Q1266*H1266</f>
        <v>1.74498</v>
      </c>
      <c r="S1266" s="224">
        <v>0</v>
      </c>
      <c r="T1266" s="225">
        <f>S1266*H1266</f>
        <v>0</v>
      </c>
      <c r="U1266" s="41"/>
      <c r="V1266" s="41"/>
      <c r="W1266" s="41"/>
      <c r="X1266" s="41"/>
      <c r="Y1266" s="41"/>
      <c r="Z1266" s="41"/>
      <c r="AA1266" s="41"/>
      <c r="AB1266" s="41"/>
      <c r="AC1266" s="41"/>
      <c r="AD1266" s="41"/>
      <c r="AE1266" s="41"/>
      <c r="AR1266" s="226" t="s">
        <v>200</v>
      </c>
      <c r="AT1266" s="226" t="s">
        <v>195</v>
      </c>
      <c r="AU1266" s="226" t="s">
        <v>78</v>
      </c>
      <c r="AY1266" s="20" t="s">
        <v>193</v>
      </c>
      <c r="BE1266" s="227">
        <f>IF(N1266="základní",J1266,0)</f>
        <v>0</v>
      </c>
      <c r="BF1266" s="227">
        <f>IF(N1266="snížená",J1266,0)</f>
        <v>0</v>
      </c>
      <c r="BG1266" s="227">
        <f>IF(N1266="zákl. přenesená",J1266,0)</f>
        <v>0</v>
      </c>
      <c r="BH1266" s="227">
        <f>IF(N1266="sníž. přenesená",J1266,0)</f>
        <v>0</v>
      </c>
      <c r="BI1266" s="227">
        <f>IF(N1266="nulová",J1266,0)</f>
        <v>0</v>
      </c>
      <c r="BJ1266" s="20" t="s">
        <v>76</v>
      </c>
      <c r="BK1266" s="227">
        <f>ROUND(I1266*H1266,2)</f>
        <v>0</v>
      </c>
      <c r="BL1266" s="20" t="s">
        <v>200</v>
      </c>
      <c r="BM1266" s="226" t="s">
        <v>3677</v>
      </c>
    </row>
    <row r="1267" s="2" customFormat="1">
      <c r="A1267" s="41"/>
      <c r="B1267" s="42"/>
      <c r="C1267" s="43"/>
      <c r="D1267" s="228" t="s">
        <v>202</v>
      </c>
      <c r="E1267" s="43"/>
      <c r="F1267" s="229" t="s">
        <v>1882</v>
      </c>
      <c r="G1267" s="43"/>
      <c r="H1267" s="43"/>
      <c r="I1267" s="230"/>
      <c r="J1267" s="43"/>
      <c r="K1267" s="43"/>
      <c r="L1267" s="47"/>
      <c r="M1267" s="231"/>
      <c r="N1267" s="232"/>
      <c r="O1267" s="87"/>
      <c r="P1267" s="87"/>
      <c r="Q1267" s="87"/>
      <c r="R1267" s="87"/>
      <c r="S1267" s="87"/>
      <c r="T1267" s="88"/>
      <c r="U1267" s="41"/>
      <c r="V1267" s="41"/>
      <c r="W1267" s="41"/>
      <c r="X1267" s="41"/>
      <c r="Y1267" s="41"/>
      <c r="Z1267" s="41"/>
      <c r="AA1267" s="41"/>
      <c r="AB1267" s="41"/>
      <c r="AC1267" s="41"/>
      <c r="AD1267" s="41"/>
      <c r="AE1267" s="41"/>
      <c r="AT1267" s="20" t="s">
        <v>202</v>
      </c>
      <c r="AU1267" s="20" t="s">
        <v>78</v>
      </c>
    </row>
    <row r="1268" s="2" customFormat="1">
      <c r="A1268" s="41"/>
      <c r="B1268" s="42"/>
      <c r="C1268" s="43"/>
      <c r="D1268" s="233" t="s">
        <v>204</v>
      </c>
      <c r="E1268" s="43"/>
      <c r="F1268" s="234" t="s">
        <v>1883</v>
      </c>
      <c r="G1268" s="43"/>
      <c r="H1268" s="43"/>
      <c r="I1268" s="230"/>
      <c r="J1268" s="43"/>
      <c r="K1268" s="43"/>
      <c r="L1268" s="47"/>
      <c r="M1268" s="231"/>
      <c r="N1268" s="232"/>
      <c r="O1268" s="87"/>
      <c r="P1268" s="87"/>
      <c r="Q1268" s="87"/>
      <c r="R1268" s="87"/>
      <c r="S1268" s="87"/>
      <c r="T1268" s="88"/>
      <c r="U1268" s="41"/>
      <c r="V1268" s="41"/>
      <c r="W1268" s="41"/>
      <c r="X1268" s="41"/>
      <c r="Y1268" s="41"/>
      <c r="Z1268" s="41"/>
      <c r="AA1268" s="41"/>
      <c r="AB1268" s="41"/>
      <c r="AC1268" s="41"/>
      <c r="AD1268" s="41"/>
      <c r="AE1268" s="41"/>
      <c r="AT1268" s="20" t="s">
        <v>204</v>
      </c>
      <c r="AU1268" s="20" t="s">
        <v>78</v>
      </c>
    </row>
    <row r="1269" s="13" customFormat="1">
      <c r="A1269" s="13"/>
      <c r="B1269" s="235"/>
      <c r="C1269" s="236"/>
      <c r="D1269" s="228" t="s">
        <v>206</v>
      </c>
      <c r="E1269" s="237" t="s">
        <v>19</v>
      </c>
      <c r="F1269" s="238" t="s">
        <v>279</v>
      </c>
      <c r="G1269" s="236"/>
      <c r="H1269" s="237" t="s">
        <v>19</v>
      </c>
      <c r="I1269" s="239"/>
      <c r="J1269" s="236"/>
      <c r="K1269" s="236"/>
      <c r="L1269" s="240"/>
      <c r="M1269" s="241"/>
      <c r="N1269" s="242"/>
      <c r="O1269" s="242"/>
      <c r="P1269" s="242"/>
      <c r="Q1269" s="242"/>
      <c r="R1269" s="242"/>
      <c r="S1269" s="242"/>
      <c r="T1269" s="243"/>
      <c r="U1269" s="13"/>
      <c r="V1269" s="13"/>
      <c r="W1269" s="13"/>
      <c r="X1269" s="13"/>
      <c r="Y1269" s="13"/>
      <c r="Z1269" s="13"/>
      <c r="AA1269" s="13"/>
      <c r="AB1269" s="13"/>
      <c r="AC1269" s="13"/>
      <c r="AD1269" s="13"/>
      <c r="AE1269" s="13"/>
      <c r="AT1269" s="244" t="s">
        <v>206</v>
      </c>
      <c r="AU1269" s="244" t="s">
        <v>78</v>
      </c>
      <c r="AV1269" s="13" t="s">
        <v>76</v>
      </c>
      <c r="AW1269" s="13" t="s">
        <v>31</v>
      </c>
      <c r="AX1269" s="13" t="s">
        <v>69</v>
      </c>
      <c r="AY1269" s="244" t="s">
        <v>193</v>
      </c>
    </row>
    <row r="1270" s="13" customFormat="1">
      <c r="A1270" s="13"/>
      <c r="B1270" s="235"/>
      <c r="C1270" s="236"/>
      <c r="D1270" s="228" t="s">
        <v>206</v>
      </c>
      <c r="E1270" s="237" t="s">
        <v>19</v>
      </c>
      <c r="F1270" s="238" t="s">
        <v>1713</v>
      </c>
      <c r="G1270" s="236"/>
      <c r="H1270" s="237" t="s">
        <v>19</v>
      </c>
      <c r="I1270" s="239"/>
      <c r="J1270" s="236"/>
      <c r="K1270" s="236"/>
      <c r="L1270" s="240"/>
      <c r="M1270" s="241"/>
      <c r="N1270" s="242"/>
      <c r="O1270" s="242"/>
      <c r="P1270" s="242"/>
      <c r="Q1270" s="242"/>
      <c r="R1270" s="242"/>
      <c r="S1270" s="242"/>
      <c r="T1270" s="243"/>
      <c r="U1270" s="13"/>
      <c r="V1270" s="13"/>
      <c r="W1270" s="13"/>
      <c r="X1270" s="13"/>
      <c r="Y1270" s="13"/>
      <c r="Z1270" s="13"/>
      <c r="AA1270" s="13"/>
      <c r="AB1270" s="13"/>
      <c r="AC1270" s="13"/>
      <c r="AD1270" s="13"/>
      <c r="AE1270" s="13"/>
      <c r="AT1270" s="244" t="s">
        <v>206</v>
      </c>
      <c r="AU1270" s="244" t="s">
        <v>78</v>
      </c>
      <c r="AV1270" s="13" t="s">
        <v>76</v>
      </c>
      <c r="AW1270" s="13" t="s">
        <v>31</v>
      </c>
      <c r="AX1270" s="13" t="s">
        <v>69</v>
      </c>
      <c r="AY1270" s="244" t="s">
        <v>193</v>
      </c>
    </row>
    <row r="1271" s="13" customFormat="1">
      <c r="A1271" s="13"/>
      <c r="B1271" s="235"/>
      <c r="C1271" s="236"/>
      <c r="D1271" s="228" t="s">
        <v>206</v>
      </c>
      <c r="E1271" s="237" t="s">
        <v>19</v>
      </c>
      <c r="F1271" s="238" t="s">
        <v>3321</v>
      </c>
      <c r="G1271" s="236"/>
      <c r="H1271" s="237" t="s">
        <v>19</v>
      </c>
      <c r="I1271" s="239"/>
      <c r="J1271" s="236"/>
      <c r="K1271" s="236"/>
      <c r="L1271" s="240"/>
      <c r="M1271" s="241"/>
      <c r="N1271" s="242"/>
      <c r="O1271" s="242"/>
      <c r="P1271" s="242"/>
      <c r="Q1271" s="242"/>
      <c r="R1271" s="242"/>
      <c r="S1271" s="242"/>
      <c r="T1271" s="243"/>
      <c r="U1271" s="13"/>
      <c r="V1271" s="13"/>
      <c r="W1271" s="13"/>
      <c r="X1271" s="13"/>
      <c r="Y1271" s="13"/>
      <c r="Z1271" s="13"/>
      <c r="AA1271" s="13"/>
      <c r="AB1271" s="13"/>
      <c r="AC1271" s="13"/>
      <c r="AD1271" s="13"/>
      <c r="AE1271" s="13"/>
      <c r="AT1271" s="244" t="s">
        <v>206</v>
      </c>
      <c r="AU1271" s="244" t="s">
        <v>78</v>
      </c>
      <c r="AV1271" s="13" t="s">
        <v>76</v>
      </c>
      <c r="AW1271" s="13" t="s">
        <v>31</v>
      </c>
      <c r="AX1271" s="13" t="s">
        <v>69</v>
      </c>
      <c r="AY1271" s="244" t="s">
        <v>193</v>
      </c>
    </row>
    <row r="1272" s="14" customFormat="1">
      <c r="A1272" s="14"/>
      <c r="B1272" s="245"/>
      <c r="C1272" s="246"/>
      <c r="D1272" s="228" t="s">
        <v>206</v>
      </c>
      <c r="E1272" s="247" t="s">
        <v>19</v>
      </c>
      <c r="F1272" s="248" t="s">
        <v>3678</v>
      </c>
      <c r="G1272" s="246"/>
      <c r="H1272" s="249">
        <v>14.6</v>
      </c>
      <c r="I1272" s="250"/>
      <c r="J1272" s="246"/>
      <c r="K1272" s="246"/>
      <c r="L1272" s="251"/>
      <c r="M1272" s="252"/>
      <c r="N1272" s="253"/>
      <c r="O1272" s="253"/>
      <c r="P1272" s="253"/>
      <c r="Q1272" s="253"/>
      <c r="R1272" s="253"/>
      <c r="S1272" s="253"/>
      <c r="T1272" s="254"/>
      <c r="U1272" s="14"/>
      <c r="V1272" s="14"/>
      <c r="W1272" s="14"/>
      <c r="X1272" s="14"/>
      <c r="Y1272" s="14"/>
      <c r="Z1272" s="14"/>
      <c r="AA1272" s="14"/>
      <c r="AB1272" s="14"/>
      <c r="AC1272" s="14"/>
      <c r="AD1272" s="14"/>
      <c r="AE1272" s="14"/>
      <c r="AT1272" s="255" t="s">
        <v>206</v>
      </c>
      <c r="AU1272" s="255" t="s">
        <v>78</v>
      </c>
      <c r="AV1272" s="14" t="s">
        <v>78</v>
      </c>
      <c r="AW1272" s="14" t="s">
        <v>31</v>
      </c>
      <c r="AX1272" s="14" t="s">
        <v>69</v>
      </c>
      <c r="AY1272" s="255" t="s">
        <v>193</v>
      </c>
    </row>
    <row r="1273" s="13" customFormat="1">
      <c r="A1273" s="13"/>
      <c r="B1273" s="235"/>
      <c r="C1273" s="236"/>
      <c r="D1273" s="228" t="s">
        <v>206</v>
      </c>
      <c r="E1273" s="237" t="s">
        <v>19</v>
      </c>
      <c r="F1273" s="238" t="s">
        <v>1702</v>
      </c>
      <c r="G1273" s="236"/>
      <c r="H1273" s="237" t="s">
        <v>19</v>
      </c>
      <c r="I1273" s="239"/>
      <c r="J1273" s="236"/>
      <c r="K1273" s="236"/>
      <c r="L1273" s="240"/>
      <c r="M1273" s="241"/>
      <c r="N1273" s="242"/>
      <c r="O1273" s="242"/>
      <c r="P1273" s="242"/>
      <c r="Q1273" s="242"/>
      <c r="R1273" s="242"/>
      <c r="S1273" s="242"/>
      <c r="T1273" s="243"/>
      <c r="U1273" s="13"/>
      <c r="V1273" s="13"/>
      <c r="W1273" s="13"/>
      <c r="X1273" s="13"/>
      <c r="Y1273" s="13"/>
      <c r="Z1273" s="13"/>
      <c r="AA1273" s="13"/>
      <c r="AB1273" s="13"/>
      <c r="AC1273" s="13"/>
      <c r="AD1273" s="13"/>
      <c r="AE1273" s="13"/>
      <c r="AT1273" s="244" t="s">
        <v>206</v>
      </c>
      <c r="AU1273" s="244" t="s">
        <v>78</v>
      </c>
      <c r="AV1273" s="13" t="s">
        <v>76</v>
      </c>
      <c r="AW1273" s="13" t="s">
        <v>31</v>
      </c>
      <c r="AX1273" s="13" t="s">
        <v>69</v>
      </c>
      <c r="AY1273" s="244" t="s">
        <v>193</v>
      </c>
    </row>
    <row r="1274" s="13" customFormat="1">
      <c r="A1274" s="13"/>
      <c r="B1274" s="235"/>
      <c r="C1274" s="236"/>
      <c r="D1274" s="228" t="s">
        <v>206</v>
      </c>
      <c r="E1274" s="237" t="s">
        <v>19</v>
      </c>
      <c r="F1274" s="238" t="s">
        <v>3679</v>
      </c>
      <c r="G1274" s="236"/>
      <c r="H1274" s="237" t="s">
        <v>19</v>
      </c>
      <c r="I1274" s="239"/>
      <c r="J1274" s="236"/>
      <c r="K1274" s="236"/>
      <c r="L1274" s="240"/>
      <c r="M1274" s="241"/>
      <c r="N1274" s="242"/>
      <c r="O1274" s="242"/>
      <c r="P1274" s="242"/>
      <c r="Q1274" s="242"/>
      <c r="R1274" s="242"/>
      <c r="S1274" s="242"/>
      <c r="T1274" s="243"/>
      <c r="U1274" s="13"/>
      <c r="V1274" s="13"/>
      <c r="W1274" s="13"/>
      <c r="X1274" s="13"/>
      <c r="Y1274" s="13"/>
      <c r="Z1274" s="13"/>
      <c r="AA1274" s="13"/>
      <c r="AB1274" s="13"/>
      <c r="AC1274" s="13"/>
      <c r="AD1274" s="13"/>
      <c r="AE1274" s="13"/>
      <c r="AT1274" s="244" t="s">
        <v>206</v>
      </c>
      <c r="AU1274" s="244" t="s">
        <v>78</v>
      </c>
      <c r="AV1274" s="13" t="s">
        <v>76</v>
      </c>
      <c r="AW1274" s="13" t="s">
        <v>31</v>
      </c>
      <c r="AX1274" s="13" t="s">
        <v>69</v>
      </c>
      <c r="AY1274" s="244" t="s">
        <v>193</v>
      </c>
    </row>
    <row r="1275" s="14" customFormat="1">
      <c r="A1275" s="14"/>
      <c r="B1275" s="245"/>
      <c r="C1275" s="246"/>
      <c r="D1275" s="228" t="s">
        <v>206</v>
      </c>
      <c r="E1275" s="247" t="s">
        <v>19</v>
      </c>
      <c r="F1275" s="248" t="s">
        <v>3680</v>
      </c>
      <c r="G1275" s="246"/>
      <c r="H1275" s="249">
        <v>16.899999999999999</v>
      </c>
      <c r="I1275" s="250"/>
      <c r="J1275" s="246"/>
      <c r="K1275" s="246"/>
      <c r="L1275" s="251"/>
      <c r="M1275" s="252"/>
      <c r="N1275" s="253"/>
      <c r="O1275" s="253"/>
      <c r="P1275" s="253"/>
      <c r="Q1275" s="253"/>
      <c r="R1275" s="253"/>
      <c r="S1275" s="253"/>
      <c r="T1275" s="254"/>
      <c r="U1275" s="14"/>
      <c r="V1275" s="14"/>
      <c r="W1275" s="14"/>
      <c r="X1275" s="14"/>
      <c r="Y1275" s="14"/>
      <c r="Z1275" s="14"/>
      <c r="AA1275" s="14"/>
      <c r="AB1275" s="14"/>
      <c r="AC1275" s="14"/>
      <c r="AD1275" s="14"/>
      <c r="AE1275" s="14"/>
      <c r="AT1275" s="255" t="s">
        <v>206</v>
      </c>
      <c r="AU1275" s="255" t="s">
        <v>78</v>
      </c>
      <c r="AV1275" s="14" t="s">
        <v>78</v>
      </c>
      <c r="AW1275" s="14" t="s">
        <v>31</v>
      </c>
      <c r="AX1275" s="14" t="s">
        <v>69</v>
      </c>
      <c r="AY1275" s="255" t="s">
        <v>193</v>
      </c>
    </row>
    <row r="1276" s="13" customFormat="1">
      <c r="A1276" s="13"/>
      <c r="B1276" s="235"/>
      <c r="C1276" s="236"/>
      <c r="D1276" s="228" t="s">
        <v>206</v>
      </c>
      <c r="E1276" s="237" t="s">
        <v>19</v>
      </c>
      <c r="F1276" s="238" t="s">
        <v>3681</v>
      </c>
      <c r="G1276" s="236"/>
      <c r="H1276" s="237" t="s">
        <v>19</v>
      </c>
      <c r="I1276" s="239"/>
      <c r="J1276" s="236"/>
      <c r="K1276" s="236"/>
      <c r="L1276" s="240"/>
      <c r="M1276" s="241"/>
      <c r="N1276" s="242"/>
      <c r="O1276" s="242"/>
      <c r="P1276" s="242"/>
      <c r="Q1276" s="242"/>
      <c r="R1276" s="242"/>
      <c r="S1276" s="242"/>
      <c r="T1276" s="243"/>
      <c r="U1276" s="13"/>
      <c r="V1276" s="13"/>
      <c r="W1276" s="13"/>
      <c r="X1276" s="13"/>
      <c r="Y1276" s="13"/>
      <c r="Z1276" s="13"/>
      <c r="AA1276" s="13"/>
      <c r="AB1276" s="13"/>
      <c r="AC1276" s="13"/>
      <c r="AD1276" s="13"/>
      <c r="AE1276" s="13"/>
      <c r="AT1276" s="244" t="s">
        <v>206</v>
      </c>
      <c r="AU1276" s="244" t="s">
        <v>78</v>
      </c>
      <c r="AV1276" s="13" t="s">
        <v>76</v>
      </c>
      <c r="AW1276" s="13" t="s">
        <v>31</v>
      </c>
      <c r="AX1276" s="13" t="s">
        <v>69</v>
      </c>
      <c r="AY1276" s="244" t="s">
        <v>193</v>
      </c>
    </row>
    <row r="1277" s="14" customFormat="1">
      <c r="A1277" s="14"/>
      <c r="B1277" s="245"/>
      <c r="C1277" s="246"/>
      <c r="D1277" s="228" t="s">
        <v>206</v>
      </c>
      <c r="E1277" s="247" t="s">
        <v>19</v>
      </c>
      <c r="F1277" s="248" t="s">
        <v>3682</v>
      </c>
      <c r="G1277" s="246"/>
      <c r="H1277" s="249">
        <v>520.96000000000004</v>
      </c>
      <c r="I1277" s="250"/>
      <c r="J1277" s="246"/>
      <c r="K1277" s="246"/>
      <c r="L1277" s="251"/>
      <c r="M1277" s="252"/>
      <c r="N1277" s="253"/>
      <c r="O1277" s="253"/>
      <c r="P1277" s="253"/>
      <c r="Q1277" s="253"/>
      <c r="R1277" s="253"/>
      <c r="S1277" s="253"/>
      <c r="T1277" s="254"/>
      <c r="U1277" s="14"/>
      <c r="V1277" s="14"/>
      <c r="W1277" s="14"/>
      <c r="X1277" s="14"/>
      <c r="Y1277" s="14"/>
      <c r="Z1277" s="14"/>
      <c r="AA1277" s="14"/>
      <c r="AB1277" s="14"/>
      <c r="AC1277" s="14"/>
      <c r="AD1277" s="14"/>
      <c r="AE1277" s="14"/>
      <c r="AT1277" s="255" t="s">
        <v>206</v>
      </c>
      <c r="AU1277" s="255" t="s">
        <v>78</v>
      </c>
      <c r="AV1277" s="14" t="s">
        <v>78</v>
      </c>
      <c r="AW1277" s="14" t="s">
        <v>31</v>
      </c>
      <c r="AX1277" s="14" t="s">
        <v>69</v>
      </c>
      <c r="AY1277" s="255" t="s">
        <v>193</v>
      </c>
    </row>
    <row r="1278" s="13" customFormat="1">
      <c r="A1278" s="13"/>
      <c r="B1278" s="235"/>
      <c r="C1278" s="236"/>
      <c r="D1278" s="228" t="s">
        <v>206</v>
      </c>
      <c r="E1278" s="237" t="s">
        <v>19</v>
      </c>
      <c r="F1278" s="238" t="s">
        <v>1704</v>
      </c>
      <c r="G1278" s="236"/>
      <c r="H1278" s="237" t="s">
        <v>19</v>
      </c>
      <c r="I1278" s="239"/>
      <c r="J1278" s="236"/>
      <c r="K1278" s="236"/>
      <c r="L1278" s="240"/>
      <c r="M1278" s="241"/>
      <c r="N1278" s="242"/>
      <c r="O1278" s="242"/>
      <c r="P1278" s="242"/>
      <c r="Q1278" s="242"/>
      <c r="R1278" s="242"/>
      <c r="S1278" s="242"/>
      <c r="T1278" s="243"/>
      <c r="U1278" s="13"/>
      <c r="V1278" s="13"/>
      <c r="W1278" s="13"/>
      <c r="X1278" s="13"/>
      <c r="Y1278" s="13"/>
      <c r="Z1278" s="13"/>
      <c r="AA1278" s="13"/>
      <c r="AB1278" s="13"/>
      <c r="AC1278" s="13"/>
      <c r="AD1278" s="13"/>
      <c r="AE1278" s="13"/>
      <c r="AT1278" s="244" t="s">
        <v>206</v>
      </c>
      <c r="AU1278" s="244" t="s">
        <v>78</v>
      </c>
      <c r="AV1278" s="13" t="s">
        <v>76</v>
      </c>
      <c r="AW1278" s="13" t="s">
        <v>31</v>
      </c>
      <c r="AX1278" s="13" t="s">
        <v>69</v>
      </c>
      <c r="AY1278" s="244" t="s">
        <v>193</v>
      </c>
    </row>
    <row r="1279" s="13" customFormat="1">
      <c r="A1279" s="13"/>
      <c r="B1279" s="235"/>
      <c r="C1279" s="236"/>
      <c r="D1279" s="228" t="s">
        <v>206</v>
      </c>
      <c r="E1279" s="237" t="s">
        <v>19</v>
      </c>
      <c r="F1279" s="238" t="s">
        <v>3683</v>
      </c>
      <c r="G1279" s="236"/>
      <c r="H1279" s="237" t="s">
        <v>19</v>
      </c>
      <c r="I1279" s="239"/>
      <c r="J1279" s="236"/>
      <c r="K1279" s="236"/>
      <c r="L1279" s="240"/>
      <c r="M1279" s="241"/>
      <c r="N1279" s="242"/>
      <c r="O1279" s="242"/>
      <c r="P1279" s="242"/>
      <c r="Q1279" s="242"/>
      <c r="R1279" s="242"/>
      <c r="S1279" s="242"/>
      <c r="T1279" s="243"/>
      <c r="U1279" s="13"/>
      <c r="V1279" s="13"/>
      <c r="W1279" s="13"/>
      <c r="X1279" s="13"/>
      <c r="Y1279" s="13"/>
      <c r="Z1279" s="13"/>
      <c r="AA1279" s="13"/>
      <c r="AB1279" s="13"/>
      <c r="AC1279" s="13"/>
      <c r="AD1279" s="13"/>
      <c r="AE1279" s="13"/>
      <c r="AT1279" s="244" t="s">
        <v>206</v>
      </c>
      <c r="AU1279" s="244" t="s">
        <v>78</v>
      </c>
      <c r="AV1279" s="13" t="s">
        <v>76</v>
      </c>
      <c r="AW1279" s="13" t="s">
        <v>31</v>
      </c>
      <c r="AX1279" s="13" t="s">
        <v>69</v>
      </c>
      <c r="AY1279" s="244" t="s">
        <v>193</v>
      </c>
    </row>
    <row r="1280" s="14" customFormat="1">
      <c r="A1280" s="14"/>
      <c r="B1280" s="245"/>
      <c r="C1280" s="246"/>
      <c r="D1280" s="228" t="s">
        <v>206</v>
      </c>
      <c r="E1280" s="247" t="s">
        <v>19</v>
      </c>
      <c r="F1280" s="248" t="s">
        <v>3680</v>
      </c>
      <c r="G1280" s="246"/>
      <c r="H1280" s="249">
        <v>16.899999999999999</v>
      </c>
      <c r="I1280" s="250"/>
      <c r="J1280" s="246"/>
      <c r="K1280" s="246"/>
      <c r="L1280" s="251"/>
      <c r="M1280" s="252"/>
      <c r="N1280" s="253"/>
      <c r="O1280" s="253"/>
      <c r="P1280" s="253"/>
      <c r="Q1280" s="253"/>
      <c r="R1280" s="253"/>
      <c r="S1280" s="253"/>
      <c r="T1280" s="254"/>
      <c r="U1280" s="14"/>
      <c r="V1280" s="14"/>
      <c r="W1280" s="14"/>
      <c r="X1280" s="14"/>
      <c r="Y1280" s="14"/>
      <c r="Z1280" s="14"/>
      <c r="AA1280" s="14"/>
      <c r="AB1280" s="14"/>
      <c r="AC1280" s="14"/>
      <c r="AD1280" s="14"/>
      <c r="AE1280" s="14"/>
      <c r="AT1280" s="255" t="s">
        <v>206</v>
      </c>
      <c r="AU1280" s="255" t="s">
        <v>78</v>
      </c>
      <c r="AV1280" s="14" t="s">
        <v>78</v>
      </c>
      <c r="AW1280" s="14" t="s">
        <v>31</v>
      </c>
      <c r="AX1280" s="14" t="s">
        <v>69</v>
      </c>
      <c r="AY1280" s="255" t="s">
        <v>193</v>
      </c>
    </row>
    <row r="1281" s="13" customFormat="1">
      <c r="A1281" s="13"/>
      <c r="B1281" s="235"/>
      <c r="C1281" s="236"/>
      <c r="D1281" s="228" t="s">
        <v>206</v>
      </c>
      <c r="E1281" s="237" t="s">
        <v>19</v>
      </c>
      <c r="F1281" s="238" t="s">
        <v>1724</v>
      </c>
      <c r="G1281" s="236"/>
      <c r="H1281" s="237" t="s">
        <v>19</v>
      </c>
      <c r="I1281" s="239"/>
      <c r="J1281" s="236"/>
      <c r="K1281" s="236"/>
      <c r="L1281" s="240"/>
      <c r="M1281" s="241"/>
      <c r="N1281" s="242"/>
      <c r="O1281" s="242"/>
      <c r="P1281" s="242"/>
      <c r="Q1281" s="242"/>
      <c r="R1281" s="242"/>
      <c r="S1281" s="242"/>
      <c r="T1281" s="243"/>
      <c r="U1281" s="13"/>
      <c r="V1281" s="13"/>
      <c r="W1281" s="13"/>
      <c r="X1281" s="13"/>
      <c r="Y1281" s="13"/>
      <c r="Z1281" s="13"/>
      <c r="AA1281" s="13"/>
      <c r="AB1281" s="13"/>
      <c r="AC1281" s="13"/>
      <c r="AD1281" s="13"/>
      <c r="AE1281" s="13"/>
      <c r="AT1281" s="244" t="s">
        <v>206</v>
      </c>
      <c r="AU1281" s="244" t="s">
        <v>78</v>
      </c>
      <c r="AV1281" s="13" t="s">
        <v>76</v>
      </c>
      <c r="AW1281" s="13" t="s">
        <v>31</v>
      </c>
      <c r="AX1281" s="13" t="s">
        <v>69</v>
      </c>
      <c r="AY1281" s="244" t="s">
        <v>193</v>
      </c>
    </row>
    <row r="1282" s="13" customFormat="1">
      <c r="A1282" s="13"/>
      <c r="B1282" s="235"/>
      <c r="C1282" s="236"/>
      <c r="D1282" s="228" t="s">
        <v>206</v>
      </c>
      <c r="E1282" s="237" t="s">
        <v>19</v>
      </c>
      <c r="F1282" s="238" t="s">
        <v>3684</v>
      </c>
      <c r="G1282" s="236"/>
      <c r="H1282" s="237" t="s">
        <v>19</v>
      </c>
      <c r="I1282" s="239"/>
      <c r="J1282" s="236"/>
      <c r="K1282" s="236"/>
      <c r="L1282" s="240"/>
      <c r="M1282" s="241"/>
      <c r="N1282" s="242"/>
      <c r="O1282" s="242"/>
      <c r="P1282" s="242"/>
      <c r="Q1282" s="242"/>
      <c r="R1282" s="242"/>
      <c r="S1282" s="242"/>
      <c r="T1282" s="243"/>
      <c r="U1282" s="13"/>
      <c r="V1282" s="13"/>
      <c r="W1282" s="13"/>
      <c r="X1282" s="13"/>
      <c r="Y1282" s="13"/>
      <c r="Z1282" s="13"/>
      <c r="AA1282" s="13"/>
      <c r="AB1282" s="13"/>
      <c r="AC1282" s="13"/>
      <c r="AD1282" s="13"/>
      <c r="AE1282" s="13"/>
      <c r="AT1282" s="244" t="s">
        <v>206</v>
      </c>
      <c r="AU1282" s="244" t="s">
        <v>78</v>
      </c>
      <c r="AV1282" s="13" t="s">
        <v>76</v>
      </c>
      <c r="AW1282" s="13" t="s">
        <v>31</v>
      </c>
      <c r="AX1282" s="13" t="s">
        <v>69</v>
      </c>
      <c r="AY1282" s="244" t="s">
        <v>193</v>
      </c>
    </row>
    <row r="1283" s="14" customFormat="1">
      <c r="A1283" s="14"/>
      <c r="B1283" s="245"/>
      <c r="C1283" s="246"/>
      <c r="D1283" s="228" t="s">
        <v>206</v>
      </c>
      <c r="E1283" s="247" t="s">
        <v>19</v>
      </c>
      <c r="F1283" s="248" t="s">
        <v>3685</v>
      </c>
      <c r="G1283" s="246"/>
      <c r="H1283" s="249">
        <v>12.300000000000001</v>
      </c>
      <c r="I1283" s="250"/>
      <c r="J1283" s="246"/>
      <c r="K1283" s="246"/>
      <c r="L1283" s="251"/>
      <c r="M1283" s="252"/>
      <c r="N1283" s="253"/>
      <c r="O1283" s="253"/>
      <c r="P1283" s="253"/>
      <c r="Q1283" s="253"/>
      <c r="R1283" s="253"/>
      <c r="S1283" s="253"/>
      <c r="T1283" s="254"/>
      <c r="U1283" s="14"/>
      <c r="V1283" s="14"/>
      <c r="W1283" s="14"/>
      <c r="X1283" s="14"/>
      <c r="Y1283" s="14"/>
      <c r="Z1283" s="14"/>
      <c r="AA1283" s="14"/>
      <c r="AB1283" s="14"/>
      <c r="AC1283" s="14"/>
      <c r="AD1283" s="14"/>
      <c r="AE1283" s="14"/>
      <c r="AT1283" s="255" t="s">
        <v>206</v>
      </c>
      <c r="AU1283" s="255" t="s">
        <v>78</v>
      </c>
      <c r="AV1283" s="14" t="s">
        <v>78</v>
      </c>
      <c r="AW1283" s="14" t="s">
        <v>31</v>
      </c>
      <c r="AX1283" s="14" t="s">
        <v>69</v>
      </c>
      <c r="AY1283" s="255" t="s">
        <v>193</v>
      </c>
    </row>
    <row r="1284" s="15" customFormat="1">
      <c r="A1284" s="15"/>
      <c r="B1284" s="256"/>
      <c r="C1284" s="257"/>
      <c r="D1284" s="228" t="s">
        <v>206</v>
      </c>
      <c r="E1284" s="258" t="s">
        <v>19</v>
      </c>
      <c r="F1284" s="259" t="s">
        <v>218</v>
      </c>
      <c r="G1284" s="257"/>
      <c r="H1284" s="260">
        <v>581.65999999999997</v>
      </c>
      <c r="I1284" s="261"/>
      <c r="J1284" s="257"/>
      <c r="K1284" s="257"/>
      <c r="L1284" s="262"/>
      <c r="M1284" s="263"/>
      <c r="N1284" s="264"/>
      <c r="O1284" s="264"/>
      <c r="P1284" s="264"/>
      <c r="Q1284" s="264"/>
      <c r="R1284" s="264"/>
      <c r="S1284" s="264"/>
      <c r="T1284" s="265"/>
      <c r="U1284" s="15"/>
      <c r="V1284" s="15"/>
      <c r="W1284" s="15"/>
      <c r="X1284" s="15"/>
      <c r="Y1284" s="15"/>
      <c r="Z1284" s="15"/>
      <c r="AA1284" s="15"/>
      <c r="AB1284" s="15"/>
      <c r="AC1284" s="15"/>
      <c r="AD1284" s="15"/>
      <c r="AE1284" s="15"/>
      <c r="AT1284" s="266" t="s">
        <v>206</v>
      </c>
      <c r="AU1284" s="266" t="s">
        <v>78</v>
      </c>
      <c r="AV1284" s="15" t="s">
        <v>200</v>
      </c>
      <c r="AW1284" s="15" t="s">
        <v>31</v>
      </c>
      <c r="AX1284" s="15" t="s">
        <v>76</v>
      </c>
      <c r="AY1284" s="266" t="s">
        <v>193</v>
      </c>
    </row>
    <row r="1285" s="2" customFormat="1" ht="16.5" customHeight="1">
      <c r="A1285" s="41"/>
      <c r="B1285" s="42"/>
      <c r="C1285" s="215" t="s">
        <v>2484</v>
      </c>
      <c r="D1285" s="215" t="s">
        <v>195</v>
      </c>
      <c r="E1285" s="216" t="s">
        <v>3686</v>
      </c>
      <c r="F1285" s="217" t="s">
        <v>3687</v>
      </c>
      <c r="G1285" s="218" t="s">
        <v>258</v>
      </c>
      <c r="H1285" s="219">
        <v>56.43</v>
      </c>
      <c r="I1285" s="220"/>
      <c r="J1285" s="221">
        <f>ROUND(I1285*H1285,2)</f>
        <v>0</v>
      </c>
      <c r="K1285" s="217" t="s">
        <v>199</v>
      </c>
      <c r="L1285" s="47"/>
      <c r="M1285" s="222" t="s">
        <v>19</v>
      </c>
      <c r="N1285" s="223" t="s">
        <v>40</v>
      </c>
      <c r="O1285" s="87"/>
      <c r="P1285" s="224">
        <f>O1285*H1285</f>
        <v>0</v>
      </c>
      <c r="Q1285" s="224">
        <v>0.0030000000000000001</v>
      </c>
      <c r="R1285" s="224">
        <f>Q1285*H1285</f>
        <v>0.16929</v>
      </c>
      <c r="S1285" s="224">
        <v>0</v>
      </c>
      <c r="T1285" s="225">
        <f>S1285*H1285</f>
        <v>0</v>
      </c>
      <c r="U1285" s="41"/>
      <c r="V1285" s="41"/>
      <c r="W1285" s="41"/>
      <c r="X1285" s="41"/>
      <c r="Y1285" s="41"/>
      <c r="Z1285" s="41"/>
      <c r="AA1285" s="41"/>
      <c r="AB1285" s="41"/>
      <c r="AC1285" s="41"/>
      <c r="AD1285" s="41"/>
      <c r="AE1285" s="41"/>
      <c r="AR1285" s="226" t="s">
        <v>200</v>
      </c>
      <c r="AT1285" s="226" t="s">
        <v>195</v>
      </c>
      <c r="AU1285" s="226" t="s">
        <v>78</v>
      </c>
      <c r="AY1285" s="20" t="s">
        <v>193</v>
      </c>
      <c r="BE1285" s="227">
        <f>IF(N1285="základní",J1285,0)</f>
        <v>0</v>
      </c>
      <c r="BF1285" s="227">
        <f>IF(N1285="snížená",J1285,0)</f>
        <v>0</v>
      </c>
      <c r="BG1285" s="227">
        <f>IF(N1285="zákl. přenesená",J1285,0)</f>
        <v>0</v>
      </c>
      <c r="BH1285" s="227">
        <f>IF(N1285="sníž. přenesená",J1285,0)</f>
        <v>0</v>
      </c>
      <c r="BI1285" s="227">
        <f>IF(N1285="nulová",J1285,0)</f>
        <v>0</v>
      </c>
      <c r="BJ1285" s="20" t="s">
        <v>76</v>
      </c>
      <c r="BK1285" s="227">
        <f>ROUND(I1285*H1285,2)</f>
        <v>0</v>
      </c>
      <c r="BL1285" s="20" t="s">
        <v>200</v>
      </c>
      <c r="BM1285" s="226" t="s">
        <v>3688</v>
      </c>
    </row>
    <row r="1286" s="2" customFormat="1">
      <c r="A1286" s="41"/>
      <c r="B1286" s="42"/>
      <c r="C1286" s="43"/>
      <c r="D1286" s="228" t="s">
        <v>202</v>
      </c>
      <c r="E1286" s="43"/>
      <c r="F1286" s="229" t="s">
        <v>3689</v>
      </c>
      <c r="G1286" s="43"/>
      <c r="H1286" s="43"/>
      <c r="I1286" s="230"/>
      <c r="J1286" s="43"/>
      <c r="K1286" s="43"/>
      <c r="L1286" s="47"/>
      <c r="M1286" s="231"/>
      <c r="N1286" s="232"/>
      <c r="O1286" s="87"/>
      <c r="P1286" s="87"/>
      <c r="Q1286" s="87"/>
      <c r="R1286" s="87"/>
      <c r="S1286" s="87"/>
      <c r="T1286" s="88"/>
      <c r="U1286" s="41"/>
      <c r="V1286" s="41"/>
      <c r="W1286" s="41"/>
      <c r="X1286" s="41"/>
      <c r="Y1286" s="41"/>
      <c r="Z1286" s="41"/>
      <c r="AA1286" s="41"/>
      <c r="AB1286" s="41"/>
      <c r="AC1286" s="41"/>
      <c r="AD1286" s="41"/>
      <c r="AE1286" s="41"/>
      <c r="AT1286" s="20" t="s">
        <v>202</v>
      </c>
      <c r="AU1286" s="20" t="s">
        <v>78</v>
      </c>
    </row>
    <row r="1287" s="2" customFormat="1">
      <c r="A1287" s="41"/>
      <c r="B1287" s="42"/>
      <c r="C1287" s="43"/>
      <c r="D1287" s="233" t="s">
        <v>204</v>
      </c>
      <c r="E1287" s="43"/>
      <c r="F1287" s="234" t="s">
        <v>3690</v>
      </c>
      <c r="G1287" s="43"/>
      <c r="H1287" s="43"/>
      <c r="I1287" s="230"/>
      <c r="J1287" s="43"/>
      <c r="K1287" s="43"/>
      <c r="L1287" s="47"/>
      <c r="M1287" s="231"/>
      <c r="N1287" s="232"/>
      <c r="O1287" s="87"/>
      <c r="P1287" s="87"/>
      <c r="Q1287" s="87"/>
      <c r="R1287" s="87"/>
      <c r="S1287" s="87"/>
      <c r="T1287" s="88"/>
      <c r="U1287" s="41"/>
      <c r="V1287" s="41"/>
      <c r="W1287" s="41"/>
      <c r="X1287" s="41"/>
      <c r="Y1287" s="41"/>
      <c r="Z1287" s="41"/>
      <c r="AA1287" s="41"/>
      <c r="AB1287" s="41"/>
      <c r="AC1287" s="41"/>
      <c r="AD1287" s="41"/>
      <c r="AE1287" s="41"/>
      <c r="AT1287" s="20" t="s">
        <v>204</v>
      </c>
      <c r="AU1287" s="20" t="s">
        <v>78</v>
      </c>
    </row>
    <row r="1288" s="13" customFormat="1">
      <c r="A1288" s="13"/>
      <c r="B1288" s="235"/>
      <c r="C1288" s="236"/>
      <c r="D1288" s="228" t="s">
        <v>206</v>
      </c>
      <c r="E1288" s="237" t="s">
        <v>19</v>
      </c>
      <c r="F1288" s="238" t="s">
        <v>279</v>
      </c>
      <c r="G1288" s="236"/>
      <c r="H1288" s="237" t="s">
        <v>19</v>
      </c>
      <c r="I1288" s="239"/>
      <c r="J1288" s="236"/>
      <c r="K1288" s="236"/>
      <c r="L1288" s="240"/>
      <c r="M1288" s="241"/>
      <c r="N1288" s="242"/>
      <c r="O1288" s="242"/>
      <c r="P1288" s="242"/>
      <c r="Q1288" s="242"/>
      <c r="R1288" s="242"/>
      <c r="S1288" s="242"/>
      <c r="T1288" s="243"/>
      <c r="U1288" s="13"/>
      <c r="V1288" s="13"/>
      <c r="W1288" s="13"/>
      <c r="X1288" s="13"/>
      <c r="Y1288" s="13"/>
      <c r="Z1288" s="13"/>
      <c r="AA1288" s="13"/>
      <c r="AB1288" s="13"/>
      <c r="AC1288" s="13"/>
      <c r="AD1288" s="13"/>
      <c r="AE1288" s="13"/>
      <c r="AT1288" s="244" t="s">
        <v>206</v>
      </c>
      <c r="AU1288" s="244" t="s">
        <v>78</v>
      </c>
      <c r="AV1288" s="13" t="s">
        <v>76</v>
      </c>
      <c r="AW1288" s="13" t="s">
        <v>31</v>
      </c>
      <c r="AX1288" s="13" t="s">
        <v>69</v>
      </c>
      <c r="AY1288" s="244" t="s">
        <v>193</v>
      </c>
    </row>
    <row r="1289" s="14" customFormat="1">
      <c r="A1289" s="14"/>
      <c r="B1289" s="245"/>
      <c r="C1289" s="246"/>
      <c r="D1289" s="228" t="s">
        <v>206</v>
      </c>
      <c r="E1289" s="247" t="s">
        <v>19</v>
      </c>
      <c r="F1289" s="248" t="s">
        <v>3691</v>
      </c>
      <c r="G1289" s="246"/>
      <c r="H1289" s="249">
        <v>6</v>
      </c>
      <c r="I1289" s="250"/>
      <c r="J1289" s="246"/>
      <c r="K1289" s="246"/>
      <c r="L1289" s="251"/>
      <c r="M1289" s="252"/>
      <c r="N1289" s="253"/>
      <c r="O1289" s="253"/>
      <c r="P1289" s="253"/>
      <c r="Q1289" s="253"/>
      <c r="R1289" s="253"/>
      <c r="S1289" s="253"/>
      <c r="T1289" s="254"/>
      <c r="U1289" s="14"/>
      <c r="V1289" s="14"/>
      <c r="W1289" s="14"/>
      <c r="X1289" s="14"/>
      <c r="Y1289" s="14"/>
      <c r="Z1289" s="14"/>
      <c r="AA1289" s="14"/>
      <c r="AB1289" s="14"/>
      <c r="AC1289" s="14"/>
      <c r="AD1289" s="14"/>
      <c r="AE1289" s="14"/>
      <c r="AT1289" s="255" t="s">
        <v>206</v>
      </c>
      <c r="AU1289" s="255" t="s">
        <v>78</v>
      </c>
      <c r="AV1289" s="14" t="s">
        <v>78</v>
      </c>
      <c r="AW1289" s="14" t="s">
        <v>31</v>
      </c>
      <c r="AX1289" s="14" t="s">
        <v>69</v>
      </c>
      <c r="AY1289" s="255" t="s">
        <v>193</v>
      </c>
    </row>
    <row r="1290" s="14" customFormat="1">
      <c r="A1290" s="14"/>
      <c r="B1290" s="245"/>
      <c r="C1290" s="246"/>
      <c r="D1290" s="228" t="s">
        <v>206</v>
      </c>
      <c r="E1290" s="247" t="s">
        <v>19</v>
      </c>
      <c r="F1290" s="248" t="s">
        <v>3692</v>
      </c>
      <c r="G1290" s="246"/>
      <c r="H1290" s="249">
        <v>17.670000000000002</v>
      </c>
      <c r="I1290" s="250"/>
      <c r="J1290" s="246"/>
      <c r="K1290" s="246"/>
      <c r="L1290" s="251"/>
      <c r="M1290" s="252"/>
      <c r="N1290" s="253"/>
      <c r="O1290" s="253"/>
      <c r="P1290" s="253"/>
      <c r="Q1290" s="253"/>
      <c r="R1290" s="253"/>
      <c r="S1290" s="253"/>
      <c r="T1290" s="254"/>
      <c r="U1290" s="14"/>
      <c r="V1290" s="14"/>
      <c r="W1290" s="14"/>
      <c r="X1290" s="14"/>
      <c r="Y1290" s="14"/>
      <c r="Z1290" s="14"/>
      <c r="AA1290" s="14"/>
      <c r="AB1290" s="14"/>
      <c r="AC1290" s="14"/>
      <c r="AD1290" s="14"/>
      <c r="AE1290" s="14"/>
      <c r="AT1290" s="255" t="s">
        <v>206</v>
      </c>
      <c r="AU1290" s="255" t="s">
        <v>78</v>
      </c>
      <c r="AV1290" s="14" t="s">
        <v>78</v>
      </c>
      <c r="AW1290" s="14" t="s">
        <v>31</v>
      </c>
      <c r="AX1290" s="14" t="s">
        <v>69</v>
      </c>
      <c r="AY1290" s="255" t="s">
        <v>193</v>
      </c>
    </row>
    <row r="1291" s="14" customFormat="1">
      <c r="A1291" s="14"/>
      <c r="B1291" s="245"/>
      <c r="C1291" s="246"/>
      <c r="D1291" s="228" t="s">
        <v>206</v>
      </c>
      <c r="E1291" s="247" t="s">
        <v>19</v>
      </c>
      <c r="F1291" s="248" t="s">
        <v>3693</v>
      </c>
      <c r="G1291" s="246"/>
      <c r="H1291" s="249">
        <v>32.759999999999998</v>
      </c>
      <c r="I1291" s="250"/>
      <c r="J1291" s="246"/>
      <c r="K1291" s="246"/>
      <c r="L1291" s="251"/>
      <c r="M1291" s="252"/>
      <c r="N1291" s="253"/>
      <c r="O1291" s="253"/>
      <c r="P1291" s="253"/>
      <c r="Q1291" s="253"/>
      <c r="R1291" s="253"/>
      <c r="S1291" s="253"/>
      <c r="T1291" s="254"/>
      <c r="U1291" s="14"/>
      <c r="V1291" s="14"/>
      <c r="W1291" s="14"/>
      <c r="X1291" s="14"/>
      <c r="Y1291" s="14"/>
      <c r="Z1291" s="14"/>
      <c r="AA1291" s="14"/>
      <c r="AB1291" s="14"/>
      <c r="AC1291" s="14"/>
      <c r="AD1291" s="14"/>
      <c r="AE1291" s="14"/>
      <c r="AT1291" s="255" t="s">
        <v>206</v>
      </c>
      <c r="AU1291" s="255" t="s">
        <v>78</v>
      </c>
      <c r="AV1291" s="14" t="s">
        <v>78</v>
      </c>
      <c r="AW1291" s="14" t="s">
        <v>31</v>
      </c>
      <c r="AX1291" s="14" t="s">
        <v>69</v>
      </c>
      <c r="AY1291" s="255" t="s">
        <v>193</v>
      </c>
    </row>
    <row r="1292" s="15" customFormat="1">
      <c r="A1292" s="15"/>
      <c r="B1292" s="256"/>
      <c r="C1292" s="257"/>
      <c r="D1292" s="228" t="s">
        <v>206</v>
      </c>
      <c r="E1292" s="258" t="s">
        <v>19</v>
      </c>
      <c r="F1292" s="259" t="s">
        <v>218</v>
      </c>
      <c r="G1292" s="257"/>
      <c r="H1292" s="260">
        <v>56.43</v>
      </c>
      <c r="I1292" s="261"/>
      <c r="J1292" s="257"/>
      <c r="K1292" s="257"/>
      <c r="L1292" s="262"/>
      <c r="M1292" s="263"/>
      <c r="N1292" s="264"/>
      <c r="O1292" s="264"/>
      <c r="P1292" s="264"/>
      <c r="Q1292" s="264"/>
      <c r="R1292" s="264"/>
      <c r="S1292" s="264"/>
      <c r="T1292" s="265"/>
      <c r="U1292" s="15"/>
      <c r="V1292" s="15"/>
      <c r="W1292" s="15"/>
      <c r="X1292" s="15"/>
      <c r="Y1292" s="15"/>
      <c r="Z1292" s="15"/>
      <c r="AA1292" s="15"/>
      <c r="AB1292" s="15"/>
      <c r="AC1292" s="15"/>
      <c r="AD1292" s="15"/>
      <c r="AE1292" s="15"/>
      <c r="AT1292" s="266" t="s">
        <v>206</v>
      </c>
      <c r="AU1292" s="266" t="s">
        <v>78</v>
      </c>
      <c r="AV1292" s="15" t="s">
        <v>200</v>
      </c>
      <c r="AW1292" s="15" t="s">
        <v>31</v>
      </c>
      <c r="AX1292" s="15" t="s">
        <v>76</v>
      </c>
      <c r="AY1292" s="266" t="s">
        <v>193</v>
      </c>
    </row>
    <row r="1293" s="2" customFormat="1" ht="16.5" customHeight="1">
      <c r="A1293" s="41"/>
      <c r="B1293" s="42"/>
      <c r="C1293" s="215" t="s">
        <v>2490</v>
      </c>
      <c r="D1293" s="215" t="s">
        <v>195</v>
      </c>
      <c r="E1293" s="216" t="s">
        <v>1884</v>
      </c>
      <c r="F1293" s="217" t="s">
        <v>3694</v>
      </c>
      <c r="G1293" s="218" t="s">
        <v>258</v>
      </c>
      <c r="H1293" s="219">
        <v>1895.8599999999999</v>
      </c>
      <c r="I1293" s="220"/>
      <c r="J1293" s="221">
        <f>ROUND(I1293*H1293,2)</f>
        <v>0</v>
      </c>
      <c r="K1293" s="217" t="s">
        <v>19</v>
      </c>
      <c r="L1293" s="47"/>
      <c r="M1293" s="222" t="s">
        <v>19</v>
      </c>
      <c r="N1293" s="223" t="s">
        <v>40</v>
      </c>
      <c r="O1293" s="87"/>
      <c r="P1293" s="224">
        <f>O1293*H1293</f>
        <v>0</v>
      </c>
      <c r="Q1293" s="224">
        <v>0.024</v>
      </c>
      <c r="R1293" s="224">
        <f>Q1293*H1293</f>
        <v>45.500639999999997</v>
      </c>
      <c r="S1293" s="224">
        <v>0</v>
      </c>
      <c r="T1293" s="225">
        <f>S1293*H1293</f>
        <v>0</v>
      </c>
      <c r="U1293" s="41"/>
      <c r="V1293" s="41"/>
      <c r="W1293" s="41"/>
      <c r="X1293" s="41"/>
      <c r="Y1293" s="41"/>
      <c r="Z1293" s="41"/>
      <c r="AA1293" s="41"/>
      <c r="AB1293" s="41"/>
      <c r="AC1293" s="41"/>
      <c r="AD1293" s="41"/>
      <c r="AE1293" s="41"/>
      <c r="AR1293" s="226" t="s">
        <v>200</v>
      </c>
      <c r="AT1293" s="226" t="s">
        <v>195</v>
      </c>
      <c r="AU1293" s="226" t="s">
        <v>78</v>
      </c>
      <c r="AY1293" s="20" t="s">
        <v>193</v>
      </c>
      <c r="BE1293" s="227">
        <f>IF(N1293="základní",J1293,0)</f>
        <v>0</v>
      </c>
      <c r="BF1293" s="227">
        <f>IF(N1293="snížená",J1293,0)</f>
        <v>0</v>
      </c>
      <c r="BG1293" s="227">
        <f>IF(N1293="zákl. přenesená",J1293,0)</f>
        <v>0</v>
      </c>
      <c r="BH1293" s="227">
        <f>IF(N1293="sníž. přenesená",J1293,0)</f>
        <v>0</v>
      </c>
      <c r="BI1293" s="227">
        <f>IF(N1293="nulová",J1293,0)</f>
        <v>0</v>
      </c>
      <c r="BJ1293" s="20" t="s">
        <v>76</v>
      </c>
      <c r="BK1293" s="227">
        <f>ROUND(I1293*H1293,2)</f>
        <v>0</v>
      </c>
      <c r="BL1293" s="20" t="s">
        <v>200</v>
      </c>
      <c r="BM1293" s="226" t="s">
        <v>3695</v>
      </c>
    </row>
    <row r="1294" s="2" customFormat="1">
      <c r="A1294" s="41"/>
      <c r="B1294" s="42"/>
      <c r="C1294" s="43"/>
      <c r="D1294" s="228" t="s">
        <v>202</v>
      </c>
      <c r="E1294" s="43"/>
      <c r="F1294" s="229" t="s">
        <v>3696</v>
      </c>
      <c r="G1294" s="43"/>
      <c r="H1294" s="43"/>
      <c r="I1294" s="230"/>
      <c r="J1294" s="43"/>
      <c r="K1294" s="43"/>
      <c r="L1294" s="47"/>
      <c r="M1294" s="231"/>
      <c r="N1294" s="232"/>
      <c r="O1294" s="87"/>
      <c r="P1294" s="87"/>
      <c r="Q1294" s="87"/>
      <c r="R1294" s="87"/>
      <c r="S1294" s="87"/>
      <c r="T1294" s="88"/>
      <c r="U1294" s="41"/>
      <c r="V1294" s="41"/>
      <c r="W1294" s="41"/>
      <c r="X1294" s="41"/>
      <c r="Y1294" s="41"/>
      <c r="Z1294" s="41"/>
      <c r="AA1294" s="41"/>
      <c r="AB1294" s="41"/>
      <c r="AC1294" s="41"/>
      <c r="AD1294" s="41"/>
      <c r="AE1294" s="41"/>
      <c r="AT1294" s="20" t="s">
        <v>202</v>
      </c>
      <c r="AU1294" s="20" t="s">
        <v>78</v>
      </c>
    </row>
    <row r="1295" s="13" customFormat="1">
      <c r="A1295" s="13"/>
      <c r="B1295" s="235"/>
      <c r="C1295" s="236"/>
      <c r="D1295" s="228" t="s">
        <v>206</v>
      </c>
      <c r="E1295" s="237" t="s">
        <v>19</v>
      </c>
      <c r="F1295" s="238" t="s">
        <v>279</v>
      </c>
      <c r="G1295" s="236"/>
      <c r="H1295" s="237" t="s">
        <v>19</v>
      </c>
      <c r="I1295" s="239"/>
      <c r="J1295" s="236"/>
      <c r="K1295" s="236"/>
      <c r="L1295" s="240"/>
      <c r="M1295" s="241"/>
      <c r="N1295" s="242"/>
      <c r="O1295" s="242"/>
      <c r="P1295" s="242"/>
      <c r="Q1295" s="242"/>
      <c r="R1295" s="242"/>
      <c r="S1295" s="242"/>
      <c r="T1295" s="243"/>
      <c r="U1295" s="13"/>
      <c r="V1295" s="13"/>
      <c r="W1295" s="13"/>
      <c r="X1295" s="13"/>
      <c r="Y1295" s="13"/>
      <c r="Z1295" s="13"/>
      <c r="AA1295" s="13"/>
      <c r="AB1295" s="13"/>
      <c r="AC1295" s="13"/>
      <c r="AD1295" s="13"/>
      <c r="AE1295" s="13"/>
      <c r="AT1295" s="244" t="s">
        <v>206</v>
      </c>
      <c r="AU1295" s="244" t="s">
        <v>78</v>
      </c>
      <c r="AV1295" s="13" t="s">
        <v>76</v>
      </c>
      <c r="AW1295" s="13" t="s">
        <v>31</v>
      </c>
      <c r="AX1295" s="13" t="s">
        <v>69</v>
      </c>
      <c r="AY1295" s="244" t="s">
        <v>193</v>
      </c>
    </row>
    <row r="1296" s="13" customFormat="1">
      <c r="A1296" s="13"/>
      <c r="B1296" s="235"/>
      <c r="C1296" s="236"/>
      <c r="D1296" s="228" t="s">
        <v>206</v>
      </c>
      <c r="E1296" s="237" t="s">
        <v>19</v>
      </c>
      <c r="F1296" s="238" t="s">
        <v>1713</v>
      </c>
      <c r="G1296" s="236"/>
      <c r="H1296" s="237" t="s">
        <v>19</v>
      </c>
      <c r="I1296" s="239"/>
      <c r="J1296" s="236"/>
      <c r="K1296" s="236"/>
      <c r="L1296" s="240"/>
      <c r="M1296" s="241"/>
      <c r="N1296" s="242"/>
      <c r="O1296" s="242"/>
      <c r="P1296" s="242"/>
      <c r="Q1296" s="242"/>
      <c r="R1296" s="242"/>
      <c r="S1296" s="242"/>
      <c r="T1296" s="243"/>
      <c r="U1296" s="13"/>
      <c r="V1296" s="13"/>
      <c r="W1296" s="13"/>
      <c r="X1296" s="13"/>
      <c r="Y1296" s="13"/>
      <c r="Z1296" s="13"/>
      <c r="AA1296" s="13"/>
      <c r="AB1296" s="13"/>
      <c r="AC1296" s="13"/>
      <c r="AD1296" s="13"/>
      <c r="AE1296" s="13"/>
      <c r="AT1296" s="244" t="s">
        <v>206</v>
      </c>
      <c r="AU1296" s="244" t="s">
        <v>78</v>
      </c>
      <c r="AV1296" s="13" t="s">
        <v>76</v>
      </c>
      <c r="AW1296" s="13" t="s">
        <v>31</v>
      </c>
      <c r="AX1296" s="13" t="s">
        <v>69</v>
      </c>
      <c r="AY1296" s="244" t="s">
        <v>193</v>
      </c>
    </row>
    <row r="1297" s="13" customFormat="1">
      <c r="A1297" s="13"/>
      <c r="B1297" s="235"/>
      <c r="C1297" s="236"/>
      <c r="D1297" s="228" t="s">
        <v>206</v>
      </c>
      <c r="E1297" s="237" t="s">
        <v>19</v>
      </c>
      <c r="F1297" s="238" t="s">
        <v>3697</v>
      </c>
      <c r="G1297" s="236"/>
      <c r="H1297" s="237" t="s">
        <v>19</v>
      </c>
      <c r="I1297" s="239"/>
      <c r="J1297" s="236"/>
      <c r="K1297" s="236"/>
      <c r="L1297" s="240"/>
      <c r="M1297" s="241"/>
      <c r="N1297" s="242"/>
      <c r="O1297" s="242"/>
      <c r="P1297" s="242"/>
      <c r="Q1297" s="242"/>
      <c r="R1297" s="242"/>
      <c r="S1297" s="242"/>
      <c r="T1297" s="243"/>
      <c r="U1297" s="13"/>
      <c r="V1297" s="13"/>
      <c r="W1297" s="13"/>
      <c r="X1297" s="13"/>
      <c r="Y1297" s="13"/>
      <c r="Z1297" s="13"/>
      <c r="AA1297" s="13"/>
      <c r="AB1297" s="13"/>
      <c r="AC1297" s="13"/>
      <c r="AD1297" s="13"/>
      <c r="AE1297" s="13"/>
      <c r="AT1297" s="244" t="s">
        <v>206</v>
      </c>
      <c r="AU1297" s="244" t="s">
        <v>78</v>
      </c>
      <c r="AV1297" s="13" t="s">
        <v>76</v>
      </c>
      <c r="AW1297" s="13" t="s">
        <v>31</v>
      </c>
      <c r="AX1297" s="13" t="s">
        <v>69</v>
      </c>
      <c r="AY1297" s="244" t="s">
        <v>193</v>
      </c>
    </row>
    <row r="1298" s="14" customFormat="1">
      <c r="A1298" s="14"/>
      <c r="B1298" s="245"/>
      <c r="C1298" s="246"/>
      <c r="D1298" s="228" t="s">
        <v>206</v>
      </c>
      <c r="E1298" s="247" t="s">
        <v>19</v>
      </c>
      <c r="F1298" s="248" t="s">
        <v>3698</v>
      </c>
      <c r="G1298" s="246"/>
      <c r="H1298" s="249">
        <v>50.600000000000001</v>
      </c>
      <c r="I1298" s="250"/>
      <c r="J1298" s="246"/>
      <c r="K1298" s="246"/>
      <c r="L1298" s="251"/>
      <c r="M1298" s="252"/>
      <c r="N1298" s="253"/>
      <c r="O1298" s="253"/>
      <c r="P1298" s="253"/>
      <c r="Q1298" s="253"/>
      <c r="R1298" s="253"/>
      <c r="S1298" s="253"/>
      <c r="T1298" s="254"/>
      <c r="U1298" s="14"/>
      <c r="V1298" s="14"/>
      <c r="W1298" s="14"/>
      <c r="X1298" s="14"/>
      <c r="Y1298" s="14"/>
      <c r="Z1298" s="14"/>
      <c r="AA1298" s="14"/>
      <c r="AB1298" s="14"/>
      <c r="AC1298" s="14"/>
      <c r="AD1298" s="14"/>
      <c r="AE1298" s="14"/>
      <c r="AT1298" s="255" t="s">
        <v>206</v>
      </c>
      <c r="AU1298" s="255" t="s">
        <v>78</v>
      </c>
      <c r="AV1298" s="14" t="s">
        <v>78</v>
      </c>
      <c r="AW1298" s="14" t="s">
        <v>31</v>
      </c>
      <c r="AX1298" s="14" t="s">
        <v>69</v>
      </c>
      <c r="AY1298" s="255" t="s">
        <v>193</v>
      </c>
    </row>
    <row r="1299" s="13" customFormat="1">
      <c r="A1299" s="13"/>
      <c r="B1299" s="235"/>
      <c r="C1299" s="236"/>
      <c r="D1299" s="228" t="s">
        <v>206</v>
      </c>
      <c r="E1299" s="237" t="s">
        <v>19</v>
      </c>
      <c r="F1299" s="238" t="s">
        <v>3321</v>
      </c>
      <c r="G1299" s="236"/>
      <c r="H1299" s="237" t="s">
        <v>19</v>
      </c>
      <c r="I1299" s="239"/>
      <c r="J1299" s="236"/>
      <c r="K1299" s="236"/>
      <c r="L1299" s="240"/>
      <c r="M1299" s="241"/>
      <c r="N1299" s="242"/>
      <c r="O1299" s="242"/>
      <c r="P1299" s="242"/>
      <c r="Q1299" s="242"/>
      <c r="R1299" s="242"/>
      <c r="S1299" s="242"/>
      <c r="T1299" s="243"/>
      <c r="U1299" s="13"/>
      <c r="V1299" s="13"/>
      <c r="W1299" s="13"/>
      <c r="X1299" s="13"/>
      <c r="Y1299" s="13"/>
      <c r="Z1299" s="13"/>
      <c r="AA1299" s="13"/>
      <c r="AB1299" s="13"/>
      <c r="AC1299" s="13"/>
      <c r="AD1299" s="13"/>
      <c r="AE1299" s="13"/>
      <c r="AT1299" s="244" t="s">
        <v>206</v>
      </c>
      <c r="AU1299" s="244" t="s">
        <v>78</v>
      </c>
      <c r="AV1299" s="13" t="s">
        <v>76</v>
      </c>
      <c r="AW1299" s="13" t="s">
        <v>31</v>
      </c>
      <c r="AX1299" s="13" t="s">
        <v>69</v>
      </c>
      <c r="AY1299" s="244" t="s">
        <v>193</v>
      </c>
    </row>
    <row r="1300" s="14" customFormat="1">
      <c r="A1300" s="14"/>
      <c r="B1300" s="245"/>
      <c r="C1300" s="246"/>
      <c r="D1300" s="228" t="s">
        <v>206</v>
      </c>
      <c r="E1300" s="247" t="s">
        <v>19</v>
      </c>
      <c r="F1300" s="248" t="s">
        <v>3678</v>
      </c>
      <c r="G1300" s="246"/>
      <c r="H1300" s="249">
        <v>14.6</v>
      </c>
      <c r="I1300" s="250"/>
      <c r="J1300" s="246"/>
      <c r="K1300" s="246"/>
      <c r="L1300" s="251"/>
      <c r="M1300" s="252"/>
      <c r="N1300" s="253"/>
      <c r="O1300" s="253"/>
      <c r="P1300" s="253"/>
      <c r="Q1300" s="253"/>
      <c r="R1300" s="253"/>
      <c r="S1300" s="253"/>
      <c r="T1300" s="254"/>
      <c r="U1300" s="14"/>
      <c r="V1300" s="14"/>
      <c r="W1300" s="14"/>
      <c r="X1300" s="14"/>
      <c r="Y1300" s="14"/>
      <c r="Z1300" s="14"/>
      <c r="AA1300" s="14"/>
      <c r="AB1300" s="14"/>
      <c r="AC1300" s="14"/>
      <c r="AD1300" s="14"/>
      <c r="AE1300" s="14"/>
      <c r="AT1300" s="255" t="s">
        <v>206</v>
      </c>
      <c r="AU1300" s="255" t="s">
        <v>78</v>
      </c>
      <c r="AV1300" s="14" t="s">
        <v>78</v>
      </c>
      <c r="AW1300" s="14" t="s">
        <v>31</v>
      </c>
      <c r="AX1300" s="14" t="s">
        <v>69</v>
      </c>
      <c r="AY1300" s="255" t="s">
        <v>193</v>
      </c>
    </row>
    <row r="1301" s="13" customFormat="1">
      <c r="A1301" s="13"/>
      <c r="B1301" s="235"/>
      <c r="C1301" s="236"/>
      <c r="D1301" s="228" t="s">
        <v>206</v>
      </c>
      <c r="E1301" s="237" t="s">
        <v>19</v>
      </c>
      <c r="F1301" s="238" t="s">
        <v>3699</v>
      </c>
      <c r="G1301" s="236"/>
      <c r="H1301" s="237" t="s">
        <v>19</v>
      </c>
      <c r="I1301" s="239"/>
      <c r="J1301" s="236"/>
      <c r="K1301" s="236"/>
      <c r="L1301" s="240"/>
      <c r="M1301" s="241"/>
      <c r="N1301" s="242"/>
      <c r="O1301" s="242"/>
      <c r="P1301" s="242"/>
      <c r="Q1301" s="242"/>
      <c r="R1301" s="242"/>
      <c r="S1301" s="242"/>
      <c r="T1301" s="243"/>
      <c r="U1301" s="13"/>
      <c r="V1301" s="13"/>
      <c r="W1301" s="13"/>
      <c r="X1301" s="13"/>
      <c r="Y1301" s="13"/>
      <c r="Z1301" s="13"/>
      <c r="AA1301" s="13"/>
      <c r="AB1301" s="13"/>
      <c r="AC1301" s="13"/>
      <c r="AD1301" s="13"/>
      <c r="AE1301" s="13"/>
      <c r="AT1301" s="244" t="s">
        <v>206</v>
      </c>
      <c r="AU1301" s="244" t="s">
        <v>78</v>
      </c>
      <c r="AV1301" s="13" t="s">
        <v>76</v>
      </c>
      <c r="AW1301" s="13" t="s">
        <v>31</v>
      </c>
      <c r="AX1301" s="13" t="s">
        <v>69</v>
      </c>
      <c r="AY1301" s="244" t="s">
        <v>193</v>
      </c>
    </row>
    <row r="1302" s="14" customFormat="1">
      <c r="A1302" s="14"/>
      <c r="B1302" s="245"/>
      <c r="C1302" s="246"/>
      <c r="D1302" s="228" t="s">
        <v>206</v>
      </c>
      <c r="E1302" s="247" t="s">
        <v>19</v>
      </c>
      <c r="F1302" s="248" t="s">
        <v>3700</v>
      </c>
      <c r="G1302" s="246"/>
      <c r="H1302" s="249">
        <v>15.699999999999999</v>
      </c>
      <c r="I1302" s="250"/>
      <c r="J1302" s="246"/>
      <c r="K1302" s="246"/>
      <c r="L1302" s="251"/>
      <c r="M1302" s="252"/>
      <c r="N1302" s="253"/>
      <c r="O1302" s="253"/>
      <c r="P1302" s="253"/>
      <c r="Q1302" s="253"/>
      <c r="R1302" s="253"/>
      <c r="S1302" s="253"/>
      <c r="T1302" s="254"/>
      <c r="U1302" s="14"/>
      <c r="V1302" s="14"/>
      <c r="W1302" s="14"/>
      <c r="X1302" s="14"/>
      <c r="Y1302" s="14"/>
      <c r="Z1302" s="14"/>
      <c r="AA1302" s="14"/>
      <c r="AB1302" s="14"/>
      <c r="AC1302" s="14"/>
      <c r="AD1302" s="14"/>
      <c r="AE1302" s="14"/>
      <c r="AT1302" s="255" t="s">
        <v>206</v>
      </c>
      <c r="AU1302" s="255" t="s">
        <v>78</v>
      </c>
      <c r="AV1302" s="14" t="s">
        <v>78</v>
      </c>
      <c r="AW1302" s="14" t="s">
        <v>31</v>
      </c>
      <c r="AX1302" s="14" t="s">
        <v>69</v>
      </c>
      <c r="AY1302" s="255" t="s">
        <v>193</v>
      </c>
    </row>
    <row r="1303" s="13" customFormat="1">
      <c r="A1303" s="13"/>
      <c r="B1303" s="235"/>
      <c r="C1303" s="236"/>
      <c r="D1303" s="228" t="s">
        <v>206</v>
      </c>
      <c r="E1303" s="237" t="s">
        <v>19</v>
      </c>
      <c r="F1303" s="238" t="s">
        <v>3701</v>
      </c>
      <c r="G1303" s="236"/>
      <c r="H1303" s="237" t="s">
        <v>19</v>
      </c>
      <c r="I1303" s="239"/>
      <c r="J1303" s="236"/>
      <c r="K1303" s="236"/>
      <c r="L1303" s="240"/>
      <c r="M1303" s="241"/>
      <c r="N1303" s="242"/>
      <c r="O1303" s="242"/>
      <c r="P1303" s="242"/>
      <c r="Q1303" s="242"/>
      <c r="R1303" s="242"/>
      <c r="S1303" s="242"/>
      <c r="T1303" s="243"/>
      <c r="U1303" s="13"/>
      <c r="V1303" s="13"/>
      <c r="W1303" s="13"/>
      <c r="X1303" s="13"/>
      <c r="Y1303" s="13"/>
      <c r="Z1303" s="13"/>
      <c r="AA1303" s="13"/>
      <c r="AB1303" s="13"/>
      <c r="AC1303" s="13"/>
      <c r="AD1303" s="13"/>
      <c r="AE1303" s="13"/>
      <c r="AT1303" s="244" t="s">
        <v>206</v>
      </c>
      <c r="AU1303" s="244" t="s">
        <v>78</v>
      </c>
      <c r="AV1303" s="13" t="s">
        <v>76</v>
      </c>
      <c r="AW1303" s="13" t="s">
        <v>31</v>
      </c>
      <c r="AX1303" s="13" t="s">
        <v>69</v>
      </c>
      <c r="AY1303" s="244" t="s">
        <v>193</v>
      </c>
    </row>
    <row r="1304" s="14" customFormat="1">
      <c r="A1304" s="14"/>
      <c r="B1304" s="245"/>
      <c r="C1304" s="246"/>
      <c r="D1304" s="228" t="s">
        <v>206</v>
      </c>
      <c r="E1304" s="247" t="s">
        <v>19</v>
      </c>
      <c r="F1304" s="248" t="s">
        <v>3702</v>
      </c>
      <c r="G1304" s="246"/>
      <c r="H1304" s="249">
        <v>49.899999999999999</v>
      </c>
      <c r="I1304" s="250"/>
      <c r="J1304" s="246"/>
      <c r="K1304" s="246"/>
      <c r="L1304" s="251"/>
      <c r="M1304" s="252"/>
      <c r="N1304" s="253"/>
      <c r="O1304" s="253"/>
      <c r="P1304" s="253"/>
      <c r="Q1304" s="253"/>
      <c r="R1304" s="253"/>
      <c r="S1304" s="253"/>
      <c r="T1304" s="254"/>
      <c r="U1304" s="14"/>
      <c r="V1304" s="14"/>
      <c r="W1304" s="14"/>
      <c r="X1304" s="14"/>
      <c r="Y1304" s="14"/>
      <c r="Z1304" s="14"/>
      <c r="AA1304" s="14"/>
      <c r="AB1304" s="14"/>
      <c r="AC1304" s="14"/>
      <c r="AD1304" s="14"/>
      <c r="AE1304" s="14"/>
      <c r="AT1304" s="255" t="s">
        <v>206</v>
      </c>
      <c r="AU1304" s="255" t="s">
        <v>78</v>
      </c>
      <c r="AV1304" s="14" t="s">
        <v>78</v>
      </c>
      <c r="AW1304" s="14" t="s">
        <v>31</v>
      </c>
      <c r="AX1304" s="14" t="s">
        <v>69</v>
      </c>
      <c r="AY1304" s="255" t="s">
        <v>193</v>
      </c>
    </row>
    <row r="1305" s="13" customFormat="1">
      <c r="A1305" s="13"/>
      <c r="B1305" s="235"/>
      <c r="C1305" s="236"/>
      <c r="D1305" s="228" t="s">
        <v>206</v>
      </c>
      <c r="E1305" s="237" t="s">
        <v>19</v>
      </c>
      <c r="F1305" s="238" t="s">
        <v>3703</v>
      </c>
      <c r="G1305" s="236"/>
      <c r="H1305" s="237" t="s">
        <v>19</v>
      </c>
      <c r="I1305" s="239"/>
      <c r="J1305" s="236"/>
      <c r="K1305" s="236"/>
      <c r="L1305" s="240"/>
      <c r="M1305" s="241"/>
      <c r="N1305" s="242"/>
      <c r="O1305" s="242"/>
      <c r="P1305" s="242"/>
      <c r="Q1305" s="242"/>
      <c r="R1305" s="242"/>
      <c r="S1305" s="242"/>
      <c r="T1305" s="243"/>
      <c r="U1305" s="13"/>
      <c r="V1305" s="13"/>
      <c r="W1305" s="13"/>
      <c r="X1305" s="13"/>
      <c r="Y1305" s="13"/>
      <c r="Z1305" s="13"/>
      <c r="AA1305" s="13"/>
      <c r="AB1305" s="13"/>
      <c r="AC1305" s="13"/>
      <c r="AD1305" s="13"/>
      <c r="AE1305" s="13"/>
      <c r="AT1305" s="244" t="s">
        <v>206</v>
      </c>
      <c r="AU1305" s="244" t="s">
        <v>78</v>
      </c>
      <c r="AV1305" s="13" t="s">
        <v>76</v>
      </c>
      <c r="AW1305" s="13" t="s">
        <v>31</v>
      </c>
      <c r="AX1305" s="13" t="s">
        <v>69</v>
      </c>
      <c r="AY1305" s="244" t="s">
        <v>193</v>
      </c>
    </row>
    <row r="1306" s="14" customFormat="1">
      <c r="A1306" s="14"/>
      <c r="B1306" s="245"/>
      <c r="C1306" s="246"/>
      <c r="D1306" s="228" t="s">
        <v>206</v>
      </c>
      <c r="E1306" s="247" t="s">
        <v>19</v>
      </c>
      <c r="F1306" s="248" t="s">
        <v>3704</v>
      </c>
      <c r="G1306" s="246"/>
      <c r="H1306" s="249">
        <v>8.1999999999999993</v>
      </c>
      <c r="I1306" s="250"/>
      <c r="J1306" s="246"/>
      <c r="K1306" s="246"/>
      <c r="L1306" s="251"/>
      <c r="M1306" s="252"/>
      <c r="N1306" s="253"/>
      <c r="O1306" s="253"/>
      <c r="P1306" s="253"/>
      <c r="Q1306" s="253"/>
      <c r="R1306" s="253"/>
      <c r="S1306" s="253"/>
      <c r="T1306" s="254"/>
      <c r="U1306" s="14"/>
      <c r="V1306" s="14"/>
      <c r="W1306" s="14"/>
      <c r="X1306" s="14"/>
      <c r="Y1306" s="14"/>
      <c r="Z1306" s="14"/>
      <c r="AA1306" s="14"/>
      <c r="AB1306" s="14"/>
      <c r="AC1306" s="14"/>
      <c r="AD1306" s="14"/>
      <c r="AE1306" s="14"/>
      <c r="AT1306" s="255" t="s">
        <v>206</v>
      </c>
      <c r="AU1306" s="255" t="s">
        <v>78</v>
      </c>
      <c r="AV1306" s="14" t="s">
        <v>78</v>
      </c>
      <c r="AW1306" s="14" t="s">
        <v>31</v>
      </c>
      <c r="AX1306" s="14" t="s">
        <v>69</v>
      </c>
      <c r="AY1306" s="255" t="s">
        <v>193</v>
      </c>
    </row>
    <row r="1307" s="13" customFormat="1">
      <c r="A1307" s="13"/>
      <c r="B1307" s="235"/>
      <c r="C1307" s="236"/>
      <c r="D1307" s="228" t="s">
        <v>206</v>
      </c>
      <c r="E1307" s="237" t="s">
        <v>19</v>
      </c>
      <c r="F1307" s="238" t="s">
        <v>3705</v>
      </c>
      <c r="G1307" s="236"/>
      <c r="H1307" s="237" t="s">
        <v>19</v>
      </c>
      <c r="I1307" s="239"/>
      <c r="J1307" s="236"/>
      <c r="K1307" s="236"/>
      <c r="L1307" s="240"/>
      <c r="M1307" s="241"/>
      <c r="N1307" s="242"/>
      <c r="O1307" s="242"/>
      <c r="P1307" s="242"/>
      <c r="Q1307" s="242"/>
      <c r="R1307" s="242"/>
      <c r="S1307" s="242"/>
      <c r="T1307" s="243"/>
      <c r="U1307" s="13"/>
      <c r="V1307" s="13"/>
      <c r="W1307" s="13"/>
      <c r="X1307" s="13"/>
      <c r="Y1307" s="13"/>
      <c r="Z1307" s="13"/>
      <c r="AA1307" s="13"/>
      <c r="AB1307" s="13"/>
      <c r="AC1307" s="13"/>
      <c r="AD1307" s="13"/>
      <c r="AE1307" s="13"/>
      <c r="AT1307" s="244" t="s">
        <v>206</v>
      </c>
      <c r="AU1307" s="244" t="s">
        <v>78</v>
      </c>
      <c r="AV1307" s="13" t="s">
        <v>76</v>
      </c>
      <c r="AW1307" s="13" t="s">
        <v>31</v>
      </c>
      <c r="AX1307" s="13" t="s">
        <v>69</v>
      </c>
      <c r="AY1307" s="244" t="s">
        <v>193</v>
      </c>
    </row>
    <row r="1308" s="14" customFormat="1">
      <c r="A1308" s="14"/>
      <c r="B1308" s="245"/>
      <c r="C1308" s="246"/>
      <c r="D1308" s="228" t="s">
        <v>206</v>
      </c>
      <c r="E1308" s="247" t="s">
        <v>19</v>
      </c>
      <c r="F1308" s="248" t="s">
        <v>3706</v>
      </c>
      <c r="G1308" s="246"/>
      <c r="H1308" s="249">
        <v>5.2000000000000002</v>
      </c>
      <c r="I1308" s="250"/>
      <c r="J1308" s="246"/>
      <c r="K1308" s="246"/>
      <c r="L1308" s="251"/>
      <c r="M1308" s="252"/>
      <c r="N1308" s="253"/>
      <c r="O1308" s="253"/>
      <c r="P1308" s="253"/>
      <c r="Q1308" s="253"/>
      <c r="R1308" s="253"/>
      <c r="S1308" s="253"/>
      <c r="T1308" s="254"/>
      <c r="U1308" s="14"/>
      <c r="V1308" s="14"/>
      <c r="W1308" s="14"/>
      <c r="X1308" s="14"/>
      <c r="Y1308" s="14"/>
      <c r="Z1308" s="14"/>
      <c r="AA1308" s="14"/>
      <c r="AB1308" s="14"/>
      <c r="AC1308" s="14"/>
      <c r="AD1308" s="14"/>
      <c r="AE1308" s="14"/>
      <c r="AT1308" s="255" t="s">
        <v>206</v>
      </c>
      <c r="AU1308" s="255" t="s">
        <v>78</v>
      </c>
      <c r="AV1308" s="14" t="s">
        <v>78</v>
      </c>
      <c r="AW1308" s="14" t="s">
        <v>31</v>
      </c>
      <c r="AX1308" s="14" t="s">
        <v>69</v>
      </c>
      <c r="AY1308" s="255" t="s">
        <v>193</v>
      </c>
    </row>
    <row r="1309" s="13" customFormat="1">
      <c r="A1309" s="13"/>
      <c r="B1309" s="235"/>
      <c r="C1309" s="236"/>
      <c r="D1309" s="228" t="s">
        <v>206</v>
      </c>
      <c r="E1309" s="237" t="s">
        <v>19</v>
      </c>
      <c r="F1309" s="238" t="s">
        <v>3707</v>
      </c>
      <c r="G1309" s="236"/>
      <c r="H1309" s="237" t="s">
        <v>19</v>
      </c>
      <c r="I1309" s="239"/>
      <c r="J1309" s="236"/>
      <c r="K1309" s="236"/>
      <c r="L1309" s="240"/>
      <c r="M1309" s="241"/>
      <c r="N1309" s="242"/>
      <c r="O1309" s="242"/>
      <c r="P1309" s="242"/>
      <c r="Q1309" s="242"/>
      <c r="R1309" s="242"/>
      <c r="S1309" s="242"/>
      <c r="T1309" s="243"/>
      <c r="U1309" s="13"/>
      <c r="V1309" s="13"/>
      <c r="W1309" s="13"/>
      <c r="X1309" s="13"/>
      <c r="Y1309" s="13"/>
      <c r="Z1309" s="13"/>
      <c r="AA1309" s="13"/>
      <c r="AB1309" s="13"/>
      <c r="AC1309" s="13"/>
      <c r="AD1309" s="13"/>
      <c r="AE1309" s="13"/>
      <c r="AT1309" s="244" t="s">
        <v>206</v>
      </c>
      <c r="AU1309" s="244" t="s">
        <v>78</v>
      </c>
      <c r="AV1309" s="13" t="s">
        <v>76</v>
      </c>
      <c r="AW1309" s="13" t="s">
        <v>31</v>
      </c>
      <c r="AX1309" s="13" t="s">
        <v>69</v>
      </c>
      <c r="AY1309" s="244" t="s">
        <v>193</v>
      </c>
    </row>
    <row r="1310" s="14" customFormat="1">
      <c r="A1310" s="14"/>
      <c r="B1310" s="245"/>
      <c r="C1310" s="246"/>
      <c r="D1310" s="228" t="s">
        <v>206</v>
      </c>
      <c r="E1310" s="247" t="s">
        <v>19</v>
      </c>
      <c r="F1310" s="248" t="s">
        <v>1173</v>
      </c>
      <c r="G1310" s="246"/>
      <c r="H1310" s="249">
        <v>2.5</v>
      </c>
      <c r="I1310" s="250"/>
      <c r="J1310" s="246"/>
      <c r="K1310" s="246"/>
      <c r="L1310" s="251"/>
      <c r="M1310" s="252"/>
      <c r="N1310" s="253"/>
      <c r="O1310" s="253"/>
      <c r="P1310" s="253"/>
      <c r="Q1310" s="253"/>
      <c r="R1310" s="253"/>
      <c r="S1310" s="253"/>
      <c r="T1310" s="254"/>
      <c r="U1310" s="14"/>
      <c r="V1310" s="14"/>
      <c r="W1310" s="14"/>
      <c r="X1310" s="14"/>
      <c r="Y1310" s="14"/>
      <c r="Z1310" s="14"/>
      <c r="AA1310" s="14"/>
      <c r="AB1310" s="14"/>
      <c r="AC1310" s="14"/>
      <c r="AD1310" s="14"/>
      <c r="AE1310" s="14"/>
      <c r="AT1310" s="255" t="s">
        <v>206</v>
      </c>
      <c r="AU1310" s="255" t="s">
        <v>78</v>
      </c>
      <c r="AV1310" s="14" t="s">
        <v>78</v>
      </c>
      <c r="AW1310" s="14" t="s">
        <v>31</v>
      </c>
      <c r="AX1310" s="14" t="s">
        <v>69</v>
      </c>
      <c r="AY1310" s="255" t="s">
        <v>193</v>
      </c>
    </row>
    <row r="1311" s="13" customFormat="1">
      <c r="A1311" s="13"/>
      <c r="B1311" s="235"/>
      <c r="C1311" s="236"/>
      <c r="D1311" s="228" t="s">
        <v>206</v>
      </c>
      <c r="E1311" s="237" t="s">
        <v>19</v>
      </c>
      <c r="F1311" s="238" t="s">
        <v>3708</v>
      </c>
      <c r="G1311" s="236"/>
      <c r="H1311" s="237" t="s">
        <v>19</v>
      </c>
      <c r="I1311" s="239"/>
      <c r="J1311" s="236"/>
      <c r="K1311" s="236"/>
      <c r="L1311" s="240"/>
      <c r="M1311" s="241"/>
      <c r="N1311" s="242"/>
      <c r="O1311" s="242"/>
      <c r="P1311" s="242"/>
      <c r="Q1311" s="242"/>
      <c r="R1311" s="242"/>
      <c r="S1311" s="242"/>
      <c r="T1311" s="243"/>
      <c r="U1311" s="13"/>
      <c r="V1311" s="13"/>
      <c r="W1311" s="13"/>
      <c r="X1311" s="13"/>
      <c r="Y1311" s="13"/>
      <c r="Z1311" s="13"/>
      <c r="AA1311" s="13"/>
      <c r="AB1311" s="13"/>
      <c r="AC1311" s="13"/>
      <c r="AD1311" s="13"/>
      <c r="AE1311" s="13"/>
      <c r="AT1311" s="244" t="s">
        <v>206</v>
      </c>
      <c r="AU1311" s="244" t="s">
        <v>78</v>
      </c>
      <c r="AV1311" s="13" t="s">
        <v>76</v>
      </c>
      <c r="AW1311" s="13" t="s">
        <v>31</v>
      </c>
      <c r="AX1311" s="13" t="s">
        <v>69</v>
      </c>
      <c r="AY1311" s="244" t="s">
        <v>193</v>
      </c>
    </row>
    <row r="1312" s="14" customFormat="1">
      <c r="A1312" s="14"/>
      <c r="B1312" s="245"/>
      <c r="C1312" s="246"/>
      <c r="D1312" s="228" t="s">
        <v>206</v>
      </c>
      <c r="E1312" s="247" t="s">
        <v>19</v>
      </c>
      <c r="F1312" s="248" t="s">
        <v>3709</v>
      </c>
      <c r="G1312" s="246"/>
      <c r="H1312" s="249">
        <v>2.6000000000000001</v>
      </c>
      <c r="I1312" s="250"/>
      <c r="J1312" s="246"/>
      <c r="K1312" s="246"/>
      <c r="L1312" s="251"/>
      <c r="M1312" s="252"/>
      <c r="N1312" s="253"/>
      <c r="O1312" s="253"/>
      <c r="P1312" s="253"/>
      <c r="Q1312" s="253"/>
      <c r="R1312" s="253"/>
      <c r="S1312" s="253"/>
      <c r="T1312" s="254"/>
      <c r="U1312" s="14"/>
      <c r="V1312" s="14"/>
      <c r="W1312" s="14"/>
      <c r="X1312" s="14"/>
      <c r="Y1312" s="14"/>
      <c r="Z1312" s="14"/>
      <c r="AA1312" s="14"/>
      <c r="AB1312" s="14"/>
      <c r="AC1312" s="14"/>
      <c r="AD1312" s="14"/>
      <c r="AE1312" s="14"/>
      <c r="AT1312" s="255" t="s">
        <v>206</v>
      </c>
      <c r="AU1312" s="255" t="s">
        <v>78</v>
      </c>
      <c r="AV1312" s="14" t="s">
        <v>78</v>
      </c>
      <c r="AW1312" s="14" t="s">
        <v>31</v>
      </c>
      <c r="AX1312" s="14" t="s">
        <v>69</v>
      </c>
      <c r="AY1312" s="255" t="s">
        <v>193</v>
      </c>
    </row>
    <row r="1313" s="13" customFormat="1">
      <c r="A1313" s="13"/>
      <c r="B1313" s="235"/>
      <c r="C1313" s="236"/>
      <c r="D1313" s="228" t="s">
        <v>206</v>
      </c>
      <c r="E1313" s="237" t="s">
        <v>19</v>
      </c>
      <c r="F1313" s="238" t="s">
        <v>3710</v>
      </c>
      <c r="G1313" s="236"/>
      <c r="H1313" s="237" t="s">
        <v>19</v>
      </c>
      <c r="I1313" s="239"/>
      <c r="J1313" s="236"/>
      <c r="K1313" s="236"/>
      <c r="L1313" s="240"/>
      <c r="M1313" s="241"/>
      <c r="N1313" s="242"/>
      <c r="O1313" s="242"/>
      <c r="P1313" s="242"/>
      <c r="Q1313" s="242"/>
      <c r="R1313" s="242"/>
      <c r="S1313" s="242"/>
      <c r="T1313" s="243"/>
      <c r="U1313" s="13"/>
      <c r="V1313" s="13"/>
      <c r="W1313" s="13"/>
      <c r="X1313" s="13"/>
      <c r="Y1313" s="13"/>
      <c r="Z1313" s="13"/>
      <c r="AA1313" s="13"/>
      <c r="AB1313" s="13"/>
      <c r="AC1313" s="13"/>
      <c r="AD1313" s="13"/>
      <c r="AE1313" s="13"/>
      <c r="AT1313" s="244" t="s">
        <v>206</v>
      </c>
      <c r="AU1313" s="244" t="s">
        <v>78</v>
      </c>
      <c r="AV1313" s="13" t="s">
        <v>76</v>
      </c>
      <c r="AW1313" s="13" t="s">
        <v>31</v>
      </c>
      <c r="AX1313" s="13" t="s">
        <v>69</v>
      </c>
      <c r="AY1313" s="244" t="s">
        <v>193</v>
      </c>
    </row>
    <row r="1314" s="14" customFormat="1">
      <c r="A1314" s="14"/>
      <c r="B1314" s="245"/>
      <c r="C1314" s="246"/>
      <c r="D1314" s="228" t="s">
        <v>206</v>
      </c>
      <c r="E1314" s="247" t="s">
        <v>19</v>
      </c>
      <c r="F1314" s="248" t="s">
        <v>3711</v>
      </c>
      <c r="G1314" s="246"/>
      <c r="H1314" s="249">
        <v>28</v>
      </c>
      <c r="I1314" s="250"/>
      <c r="J1314" s="246"/>
      <c r="K1314" s="246"/>
      <c r="L1314" s="251"/>
      <c r="M1314" s="252"/>
      <c r="N1314" s="253"/>
      <c r="O1314" s="253"/>
      <c r="P1314" s="253"/>
      <c r="Q1314" s="253"/>
      <c r="R1314" s="253"/>
      <c r="S1314" s="253"/>
      <c r="T1314" s="254"/>
      <c r="U1314" s="14"/>
      <c r="V1314" s="14"/>
      <c r="W1314" s="14"/>
      <c r="X1314" s="14"/>
      <c r="Y1314" s="14"/>
      <c r="Z1314" s="14"/>
      <c r="AA1314" s="14"/>
      <c r="AB1314" s="14"/>
      <c r="AC1314" s="14"/>
      <c r="AD1314" s="14"/>
      <c r="AE1314" s="14"/>
      <c r="AT1314" s="255" t="s">
        <v>206</v>
      </c>
      <c r="AU1314" s="255" t="s">
        <v>78</v>
      </c>
      <c r="AV1314" s="14" t="s">
        <v>78</v>
      </c>
      <c r="AW1314" s="14" t="s">
        <v>31</v>
      </c>
      <c r="AX1314" s="14" t="s">
        <v>69</v>
      </c>
      <c r="AY1314" s="255" t="s">
        <v>193</v>
      </c>
    </row>
    <row r="1315" s="13" customFormat="1">
      <c r="A1315" s="13"/>
      <c r="B1315" s="235"/>
      <c r="C1315" s="236"/>
      <c r="D1315" s="228" t="s">
        <v>206</v>
      </c>
      <c r="E1315" s="237" t="s">
        <v>19</v>
      </c>
      <c r="F1315" s="238" t="s">
        <v>3712</v>
      </c>
      <c r="G1315" s="236"/>
      <c r="H1315" s="237" t="s">
        <v>19</v>
      </c>
      <c r="I1315" s="239"/>
      <c r="J1315" s="236"/>
      <c r="K1315" s="236"/>
      <c r="L1315" s="240"/>
      <c r="M1315" s="241"/>
      <c r="N1315" s="242"/>
      <c r="O1315" s="242"/>
      <c r="P1315" s="242"/>
      <c r="Q1315" s="242"/>
      <c r="R1315" s="242"/>
      <c r="S1315" s="242"/>
      <c r="T1315" s="243"/>
      <c r="U1315" s="13"/>
      <c r="V1315" s="13"/>
      <c r="W1315" s="13"/>
      <c r="X1315" s="13"/>
      <c r="Y1315" s="13"/>
      <c r="Z1315" s="13"/>
      <c r="AA1315" s="13"/>
      <c r="AB1315" s="13"/>
      <c r="AC1315" s="13"/>
      <c r="AD1315" s="13"/>
      <c r="AE1315" s="13"/>
      <c r="AT1315" s="244" t="s">
        <v>206</v>
      </c>
      <c r="AU1315" s="244" t="s">
        <v>78</v>
      </c>
      <c r="AV1315" s="13" t="s">
        <v>76</v>
      </c>
      <c r="AW1315" s="13" t="s">
        <v>31</v>
      </c>
      <c r="AX1315" s="13" t="s">
        <v>69</v>
      </c>
      <c r="AY1315" s="244" t="s">
        <v>193</v>
      </c>
    </row>
    <row r="1316" s="14" customFormat="1">
      <c r="A1316" s="14"/>
      <c r="B1316" s="245"/>
      <c r="C1316" s="246"/>
      <c r="D1316" s="228" t="s">
        <v>206</v>
      </c>
      <c r="E1316" s="247" t="s">
        <v>19</v>
      </c>
      <c r="F1316" s="248" t="s">
        <v>3713</v>
      </c>
      <c r="G1316" s="246"/>
      <c r="H1316" s="249">
        <v>5.4000000000000004</v>
      </c>
      <c r="I1316" s="250"/>
      <c r="J1316" s="246"/>
      <c r="K1316" s="246"/>
      <c r="L1316" s="251"/>
      <c r="M1316" s="252"/>
      <c r="N1316" s="253"/>
      <c r="O1316" s="253"/>
      <c r="P1316" s="253"/>
      <c r="Q1316" s="253"/>
      <c r="R1316" s="253"/>
      <c r="S1316" s="253"/>
      <c r="T1316" s="254"/>
      <c r="U1316" s="14"/>
      <c r="V1316" s="14"/>
      <c r="W1316" s="14"/>
      <c r="X1316" s="14"/>
      <c r="Y1316" s="14"/>
      <c r="Z1316" s="14"/>
      <c r="AA1316" s="14"/>
      <c r="AB1316" s="14"/>
      <c r="AC1316" s="14"/>
      <c r="AD1316" s="14"/>
      <c r="AE1316" s="14"/>
      <c r="AT1316" s="255" t="s">
        <v>206</v>
      </c>
      <c r="AU1316" s="255" t="s">
        <v>78</v>
      </c>
      <c r="AV1316" s="14" t="s">
        <v>78</v>
      </c>
      <c r="AW1316" s="14" t="s">
        <v>31</v>
      </c>
      <c r="AX1316" s="14" t="s">
        <v>69</v>
      </c>
      <c r="AY1316" s="255" t="s">
        <v>193</v>
      </c>
    </row>
    <row r="1317" s="13" customFormat="1">
      <c r="A1317" s="13"/>
      <c r="B1317" s="235"/>
      <c r="C1317" s="236"/>
      <c r="D1317" s="228" t="s">
        <v>206</v>
      </c>
      <c r="E1317" s="237" t="s">
        <v>19</v>
      </c>
      <c r="F1317" s="238" t="s">
        <v>3714</v>
      </c>
      <c r="G1317" s="236"/>
      <c r="H1317" s="237" t="s">
        <v>19</v>
      </c>
      <c r="I1317" s="239"/>
      <c r="J1317" s="236"/>
      <c r="K1317" s="236"/>
      <c r="L1317" s="240"/>
      <c r="M1317" s="241"/>
      <c r="N1317" s="242"/>
      <c r="O1317" s="242"/>
      <c r="P1317" s="242"/>
      <c r="Q1317" s="242"/>
      <c r="R1317" s="242"/>
      <c r="S1317" s="242"/>
      <c r="T1317" s="243"/>
      <c r="U1317" s="13"/>
      <c r="V1317" s="13"/>
      <c r="W1317" s="13"/>
      <c r="X1317" s="13"/>
      <c r="Y1317" s="13"/>
      <c r="Z1317" s="13"/>
      <c r="AA1317" s="13"/>
      <c r="AB1317" s="13"/>
      <c r="AC1317" s="13"/>
      <c r="AD1317" s="13"/>
      <c r="AE1317" s="13"/>
      <c r="AT1317" s="244" t="s">
        <v>206</v>
      </c>
      <c r="AU1317" s="244" t="s">
        <v>78</v>
      </c>
      <c r="AV1317" s="13" t="s">
        <v>76</v>
      </c>
      <c r="AW1317" s="13" t="s">
        <v>31</v>
      </c>
      <c r="AX1317" s="13" t="s">
        <v>69</v>
      </c>
      <c r="AY1317" s="244" t="s">
        <v>193</v>
      </c>
    </row>
    <row r="1318" s="14" customFormat="1">
      <c r="A1318" s="14"/>
      <c r="B1318" s="245"/>
      <c r="C1318" s="246"/>
      <c r="D1318" s="228" t="s">
        <v>206</v>
      </c>
      <c r="E1318" s="247" t="s">
        <v>19</v>
      </c>
      <c r="F1318" s="248" t="s">
        <v>3715</v>
      </c>
      <c r="G1318" s="246"/>
      <c r="H1318" s="249">
        <v>2.8999999999999999</v>
      </c>
      <c r="I1318" s="250"/>
      <c r="J1318" s="246"/>
      <c r="K1318" s="246"/>
      <c r="L1318" s="251"/>
      <c r="M1318" s="252"/>
      <c r="N1318" s="253"/>
      <c r="O1318" s="253"/>
      <c r="P1318" s="253"/>
      <c r="Q1318" s="253"/>
      <c r="R1318" s="253"/>
      <c r="S1318" s="253"/>
      <c r="T1318" s="254"/>
      <c r="U1318" s="14"/>
      <c r="V1318" s="14"/>
      <c r="W1318" s="14"/>
      <c r="X1318" s="14"/>
      <c r="Y1318" s="14"/>
      <c r="Z1318" s="14"/>
      <c r="AA1318" s="14"/>
      <c r="AB1318" s="14"/>
      <c r="AC1318" s="14"/>
      <c r="AD1318" s="14"/>
      <c r="AE1318" s="14"/>
      <c r="AT1318" s="255" t="s">
        <v>206</v>
      </c>
      <c r="AU1318" s="255" t="s">
        <v>78</v>
      </c>
      <c r="AV1318" s="14" t="s">
        <v>78</v>
      </c>
      <c r="AW1318" s="14" t="s">
        <v>31</v>
      </c>
      <c r="AX1318" s="14" t="s">
        <v>69</v>
      </c>
      <c r="AY1318" s="255" t="s">
        <v>193</v>
      </c>
    </row>
    <row r="1319" s="13" customFormat="1">
      <c r="A1319" s="13"/>
      <c r="B1319" s="235"/>
      <c r="C1319" s="236"/>
      <c r="D1319" s="228" t="s">
        <v>206</v>
      </c>
      <c r="E1319" s="237" t="s">
        <v>19</v>
      </c>
      <c r="F1319" s="238" t="s">
        <v>3716</v>
      </c>
      <c r="G1319" s="236"/>
      <c r="H1319" s="237" t="s">
        <v>19</v>
      </c>
      <c r="I1319" s="239"/>
      <c r="J1319" s="236"/>
      <c r="K1319" s="236"/>
      <c r="L1319" s="240"/>
      <c r="M1319" s="241"/>
      <c r="N1319" s="242"/>
      <c r="O1319" s="242"/>
      <c r="P1319" s="242"/>
      <c r="Q1319" s="242"/>
      <c r="R1319" s="242"/>
      <c r="S1319" s="242"/>
      <c r="T1319" s="243"/>
      <c r="U1319" s="13"/>
      <c r="V1319" s="13"/>
      <c r="W1319" s="13"/>
      <c r="X1319" s="13"/>
      <c r="Y1319" s="13"/>
      <c r="Z1319" s="13"/>
      <c r="AA1319" s="13"/>
      <c r="AB1319" s="13"/>
      <c r="AC1319" s="13"/>
      <c r="AD1319" s="13"/>
      <c r="AE1319" s="13"/>
      <c r="AT1319" s="244" t="s">
        <v>206</v>
      </c>
      <c r="AU1319" s="244" t="s">
        <v>78</v>
      </c>
      <c r="AV1319" s="13" t="s">
        <v>76</v>
      </c>
      <c r="AW1319" s="13" t="s">
        <v>31</v>
      </c>
      <c r="AX1319" s="13" t="s">
        <v>69</v>
      </c>
      <c r="AY1319" s="244" t="s">
        <v>193</v>
      </c>
    </row>
    <row r="1320" s="14" customFormat="1">
      <c r="A1320" s="14"/>
      <c r="B1320" s="245"/>
      <c r="C1320" s="246"/>
      <c r="D1320" s="228" t="s">
        <v>206</v>
      </c>
      <c r="E1320" s="247" t="s">
        <v>19</v>
      </c>
      <c r="F1320" s="248" t="s">
        <v>3717</v>
      </c>
      <c r="G1320" s="246"/>
      <c r="H1320" s="249">
        <v>39.299999999999997</v>
      </c>
      <c r="I1320" s="250"/>
      <c r="J1320" s="246"/>
      <c r="K1320" s="246"/>
      <c r="L1320" s="251"/>
      <c r="M1320" s="252"/>
      <c r="N1320" s="253"/>
      <c r="O1320" s="253"/>
      <c r="P1320" s="253"/>
      <c r="Q1320" s="253"/>
      <c r="R1320" s="253"/>
      <c r="S1320" s="253"/>
      <c r="T1320" s="254"/>
      <c r="U1320" s="14"/>
      <c r="V1320" s="14"/>
      <c r="W1320" s="14"/>
      <c r="X1320" s="14"/>
      <c r="Y1320" s="14"/>
      <c r="Z1320" s="14"/>
      <c r="AA1320" s="14"/>
      <c r="AB1320" s="14"/>
      <c r="AC1320" s="14"/>
      <c r="AD1320" s="14"/>
      <c r="AE1320" s="14"/>
      <c r="AT1320" s="255" t="s">
        <v>206</v>
      </c>
      <c r="AU1320" s="255" t="s">
        <v>78</v>
      </c>
      <c r="AV1320" s="14" t="s">
        <v>78</v>
      </c>
      <c r="AW1320" s="14" t="s">
        <v>31</v>
      </c>
      <c r="AX1320" s="14" t="s">
        <v>69</v>
      </c>
      <c r="AY1320" s="255" t="s">
        <v>193</v>
      </c>
    </row>
    <row r="1321" s="13" customFormat="1">
      <c r="A1321" s="13"/>
      <c r="B1321" s="235"/>
      <c r="C1321" s="236"/>
      <c r="D1321" s="228" t="s">
        <v>206</v>
      </c>
      <c r="E1321" s="237" t="s">
        <v>19</v>
      </c>
      <c r="F1321" s="238" t="s">
        <v>3718</v>
      </c>
      <c r="G1321" s="236"/>
      <c r="H1321" s="237" t="s">
        <v>19</v>
      </c>
      <c r="I1321" s="239"/>
      <c r="J1321" s="236"/>
      <c r="K1321" s="236"/>
      <c r="L1321" s="240"/>
      <c r="M1321" s="241"/>
      <c r="N1321" s="242"/>
      <c r="O1321" s="242"/>
      <c r="P1321" s="242"/>
      <c r="Q1321" s="242"/>
      <c r="R1321" s="242"/>
      <c r="S1321" s="242"/>
      <c r="T1321" s="243"/>
      <c r="U1321" s="13"/>
      <c r="V1321" s="13"/>
      <c r="W1321" s="13"/>
      <c r="X1321" s="13"/>
      <c r="Y1321" s="13"/>
      <c r="Z1321" s="13"/>
      <c r="AA1321" s="13"/>
      <c r="AB1321" s="13"/>
      <c r="AC1321" s="13"/>
      <c r="AD1321" s="13"/>
      <c r="AE1321" s="13"/>
      <c r="AT1321" s="244" t="s">
        <v>206</v>
      </c>
      <c r="AU1321" s="244" t="s">
        <v>78</v>
      </c>
      <c r="AV1321" s="13" t="s">
        <v>76</v>
      </c>
      <c r="AW1321" s="13" t="s">
        <v>31</v>
      </c>
      <c r="AX1321" s="13" t="s">
        <v>69</v>
      </c>
      <c r="AY1321" s="244" t="s">
        <v>193</v>
      </c>
    </row>
    <row r="1322" s="14" customFormat="1">
      <c r="A1322" s="14"/>
      <c r="B1322" s="245"/>
      <c r="C1322" s="246"/>
      <c r="D1322" s="228" t="s">
        <v>206</v>
      </c>
      <c r="E1322" s="247" t="s">
        <v>19</v>
      </c>
      <c r="F1322" s="248" t="s">
        <v>3719</v>
      </c>
      <c r="G1322" s="246"/>
      <c r="H1322" s="249">
        <v>4.5999999999999996</v>
      </c>
      <c r="I1322" s="250"/>
      <c r="J1322" s="246"/>
      <c r="K1322" s="246"/>
      <c r="L1322" s="251"/>
      <c r="M1322" s="252"/>
      <c r="N1322" s="253"/>
      <c r="O1322" s="253"/>
      <c r="P1322" s="253"/>
      <c r="Q1322" s="253"/>
      <c r="R1322" s="253"/>
      <c r="S1322" s="253"/>
      <c r="T1322" s="254"/>
      <c r="U1322" s="14"/>
      <c r="V1322" s="14"/>
      <c r="W1322" s="14"/>
      <c r="X1322" s="14"/>
      <c r="Y1322" s="14"/>
      <c r="Z1322" s="14"/>
      <c r="AA1322" s="14"/>
      <c r="AB1322" s="14"/>
      <c r="AC1322" s="14"/>
      <c r="AD1322" s="14"/>
      <c r="AE1322" s="14"/>
      <c r="AT1322" s="255" t="s">
        <v>206</v>
      </c>
      <c r="AU1322" s="255" t="s">
        <v>78</v>
      </c>
      <c r="AV1322" s="14" t="s">
        <v>78</v>
      </c>
      <c r="AW1322" s="14" t="s">
        <v>31</v>
      </c>
      <c r="AX1322" s="14" t="s">
        <v>69</v>
      </c>
      <c r="AY1322" s="255" t="s">
        <v>193</v>
      </c>
    </row>
    <row r="1323" s="13" customFormat="1">
      <c r="A1323" s="13"/>
      <c r="B1323" s="235"/>
      <c r="C1323" s="236"/>
      <c r="D1323" s="228" t="s">
        <v>206</v>
      </c>
      <c r="E1323" s="237" t="s">
        <v>19</v>
      </c>
      <c r="F1323" s="238" t="s">
        <v>3720</v>
      </c>
      <c r="G1323" s="236"/>
      <c r="H1323" s="237" t="s">
        <v>19</v>
      </c>
      <c r="I1323" s="239"/>
      <c r="J1323" s="236"/>
      <c r="K1323" s="236"/>
      <c r="L1323" s="240"/>
      <c r="M1323" s="241"/>
      <c r="N1323" s="242"/>
      <c r="O1323" s="242"/>
      <c r="P1323" s="242"/>
      <c r="Q1323" s="242"/>
      <c r="R1323" s="242"/>
      <c r="S1323" s="242"/>
      <c r="T1323" s="243"/>
      <c r="U1323" s="13"/>
      <c r="V1323" s="13"/>
      <c r="W1323" s="13"/>
      <c r="X1323" s="13"/>
      <c r="Y1323" s="13"/>
      <c r="Z1323" s="13"/>
      <c r="AA1323" s="13"/>
      <c r="AB1323" s="13"/>
      <c r="AC1323" s="13"/>
      <c r="AD1323" s="13"/>
      <c r="AE1323" s="13"/>
      <c r="AT1323" s="244" t="s">
        <v>206</v>
      </c>
      <c r="AU1323" s="244" t="s">
        <v>78</v>
      </c>
      <c r="AV1323" s="13" t="s">
        <v>76</v>
      </c>
      <c r="AW1323" s="13" t="s">
        <v>31</v>
      </c>
      <c r="AX1323" s="13" t="s">
        <v>69</v>
      </c>
      <c r="AY1323" s="244" t="s">
        <v>193</v>
      </c>
    </row>
    <row r="1324" s="14" customFormat="1">
      <c r="A1324" s="14"/>
      <c r="B1324" s="245"/>
      <c r="C1324" s="246"/>
      <c r="D1324" s="228" t="s">
        <v>206</v>
      </c>
      <c r="E1324" s="247" t="s">
        <v>19</v>
      </c>
      <c r="F1324" s="248" t="s">
        <v>3721</v>
      </c>
      <c r="G1324" s="246"/>
      <c r="H1324" s="249">
        <v>12.1</v>
      </c>
      <c r="I1324" s="250"/>
      <c r="J1324" s="246"/>
      <c r="K1324" s="246"/>
      <c r="L1324" s="251"/>
      <c r="M1324" s="252"/>
      <c r="N1324" s="253"/>
      <c r="O1324" s="253"/>
      <c r="P1324" s="253"/>
      <c r="Q1324" s="253"/>
      <c r="R1324" s="253"/>
      <c r="S1324" s="253"/>
      <c r="T1324" s="254"/>
      <c r="U1324" s="14"/>
      <c r="V1324" s="14"/>
      <c r="W1324" s="14"/>
      <c r="X1324" s="14"/>
      <c r="Y1324" s="14"/>
      <c r="Z1324" s="14"/>
      <c r="AA1324" s="14"/>
      <c r="AB1324" s="14"/>
      <c r="AC1324" s="14"/>
      <c r="AD1324" s="14"/>
      <c r="AE1324" s="14"/>
      <c r="AT1324" s="255" t="s">
        <v>206</v>
      </c>
      <c r="AU1324" s="255" t="s">
        <v>78</v>
      </c>
      <c r="AV1324" s="14" t="s">
        <v>78</v>
      </c>
      <c r="AW1324" s="14" t="s">
        <v>31</v>
      </c>
      <c r="AX1324" s="14" t="s">
        <v>69</v>
      </c>
      <c r="AY1324" s="255" t="s">
        <v>193</v>
      </c>
    </row>
    <row r="1325" s="13" customFormat="1">
      <c r="A1325" s="13"/>
      <c r="B1325" s="235"/>
      <c r="C1325" s="236"/>
      <c r="D1325" s="228" t="s">
        <v>206</v>
      </c>
      <c r="E1325" s="237" t="s">
        <v>19</v>
      </c>
      <c r="F1325" s="238" t="s">
        <v>3722</v>
      </c>
      <c r="G1325" s="236"/>
      <c r="H1325" s="237" t="s">
        <v>19</v>
      </c>
      <c r="I1325" s="239"/>
      <c r="J1325" s="236"/>
      <c r="K1325" s="236"/>
      <c r="L1325" s="240"/>
      <c r="M1325" s="241"/>
      <c r="N1325" s="242"/>
      <c r="O1325" s="242"/>
      <c r="P1325" s="242"/>
      <c r="Q1325" s="242"/>
      <c r="R1325" s="242"/>
      <c r="S1325" s="242"/>
      <c r="T1325" s="243"/>
      <c r="U1325" s="13"/>
      <c r="V1325" s="13"/>
      <c r="W1325" s="13"/>
      <c r="X1325" s="13"/>
      <c r="Y1325" s="13"/>
      <c r="Z1325" s="13"/>
      <c r="AA1325" s="13"/>
      <c r="AB1325" s="13"/>
      <c r="AC1325" s="13"/>
      <c r="AD1325" s="13"/>
      <c r="AE1325" s="13"/>
      <c r="AT1325" s="244" t="s">
        <v>206</v>
      </c>
      <c r="AU1325" s="244" t="s">
        <v>78</v>
      </c>
      <c r="AV1325" s="13" t="s">
        <v>76</v>
      </c>
      <c r="AW1325" s="13" t="s">
        <v>31</v>
      </c>
      <c r="AX1325" s="13" t="s">
        <v>69</v>
      </c>
      <c r="AY1325" s="244" t="s">
        <v>193</v>
      </c>
    </row>
    <row r="1326" s="14" customFormat="1">
      <c r="A1326" s="14"/>
      <c r="B1326" s="245"/>
      <c r="C1326" s="246"/>
      <c r="D1326" s="228" t="s">
        <v>206</v>
      </c>
      <c r="E1326" s="247" t="s">
        <v>19</v>
      </c>
      <c r="F1326" s="248" t="s">
        <v>3723</v>
      </c>
      <c r="G1326" s="246"/>
      <c r="H1326" s="249">
        <v>7.7999999999999998</v>
      </c>
      <c r="I1326" s="250"/>
      <c r="J1326" s="246"/>
      <c r="K1326" s="246"/>
      <c r="L1326" s="251"/>
      <c r="M1326" s="252"/>
      <c r="N1326" s="253"/>
      <c r="O1326" s="253"/>
      <c r="P1326" s="253"/>
      <c r="Q1326" s="253"/>
      <c r="R1326" s="253"/>
      <c r="S1326" s="253"/>
      <c r="T1326" s="254"/>
      <c r="U1326" s="14"/>
      <c r="V1326" s="14"/>
      <c r="W1326" s="14"/>
      <c r="X1326" s="14"/>
      <c r="Y1326" s="14"/>
      <c r="Z1326" s="14"/>
      <c r="AA1326" s="14"/>
      <c r="AB1326" s="14"/>
      <c r="AC1326" s="14"/>
      <c r="AD1326" s="14"/>
      <c r="AE1326" s="14"/>
      <c r="AT1326" s="255" t="s">
        <v>206</v>
      </c>
      <c r="AU1326" s="255" t="s">
        <v>78</v>
      </c>
      <c r="AV1326" s="14" t="s">
        <v>78</v>
      </c>
      <c r="AW1326" s="14" t="s">
        <v>31</v>
      </c>
      <c r="AX1326" s="14" t="s">
        <v>69</v>
      </c>
      <c r="AY1326" s="255" t="s">
        <v>193</v>
      </c>
    </row>
    <row r="1327" s="13" customFormat="1">
      <c r="A1327" s="13"/>
      <c r="B1327" s="235"/>
      <c r="C1327" s="236"/>
      <c r="D1327" s="228" t="s">
        <v>206</v>
      </c>
      <c r="E1327" s="237" t="s">
        <v>19</v>
      </c>
      <c r="F1327" s="238" t="s">
        <v>3724</v>
      </c>
      <c r="G1327" s="236"/>
      <c r="H1327" s="237" t="s">
        <v>19</v>
      </c>
      <c r="I1327" s="239"/>
      <c r="J1327" s="236"/>
      <c r="K1327" s="236"/>
      <c r="L1327" s="240"/>
      <c r="M1327" s="241"/>
      <c r="N1327" s="242"/>
      <c r="O1327" s="242"/>
      <c r="P1327" s="242"/>
      <c r="Q1327" s="242"/>
      <c r="R1327" s="242"/>
      <c r="S1327" s="242"/>
      <c r="T1327" s="243"/>
      <c r="U1327" s="13"/>
      <c r="V1327" s="13"/>
      <c r="W1327" s="13"/>
      <c r="X1327" s="13"/>
      <c r="Y1327" s="13"/>
      <c r="Z1327" s="13"/>
      <c r="AA1327" s="13"/>
      <c r="AB1327" s="13"/>
      <c r="AC1327" s="13"/>
      <c r="AD1327" s="13"/>
      <c r="AE1327" s="13"/>
      <c r="AT1327" s="244" t="s">
        <v>206</v>
      </c>
      <c r="AU1327" s="244" t="s">
        <v>78</v>
      </c>
      <c r="AV1327" s="13" t="s">
        <v>76</v>
      </c>
      <c r="AW1327" s="13" t="s">
        <v>31</v>
      </c>
      <c r="AX1327" s="13" t="s">
        <v>69</v>
      </c>
      <c r="AY1327" s="244" t="s">
        <v>193</v>
      </c>
    </row>
    <row r="1328" s="14" customFormat="1">
      <c r="A1328" s="14"/>
      <c r="B1328" s="245"/>
      <c r="C1328" s="246"/>
      <c r="D1328" s="228" t="s">
        <v>206</v>
      </c>
      <c r="E1328" s="247" t="s">
        <v>19</v>
      </c>
      <c r="F1328" s="248" t="s">
        <v>3723</v>
      </c>
      <c r="G1328" s="246"/>
      <c r="H1328" s="249">
        <v>7.7999999999999998</v>
      </c>
      <c r="I1328" s="250"/>
      <c r="J1328" s="246"/>
      <c r="K1328" s="246"/>
      <c r="L1328" s="251"/>
      <c r="M1328" s="252"/>
      <c r="N1328" s="253"/>
      <c r="O1328" s="253"/>
      <c r="P1328" s="253"/>
      <c r="Q1328" s="253"/>
      <c r="R1328" s="253"/>
      <c r="S1328" s="253"/>
      <c r="T1328" s="254"/>
      <c r="U1328" s="14"/>
      <c r="V1328" s="14"/>
      <c r="W1328" s="14"/>
      <c r="X1328" s="14"/>
      <c r="Y1328" s="14"/>
      <c r="Z1328" s="14"/>
      <c r="AA1328" s="14"/>
      <c r="AB1328" s="14"/>
      <c r="AC1328" s="14"/>
      <c r="AD1328" s="14"/>
      <c r="AE1328" s="14"/>
      <c r="AT1328" s="255" t="s">
        <v>206</v>
      </c>
      <c r="AU1328" s="255" t="s">
        <v>78</v>
      </c>
      <c r="AV1328" s="14" t="s">
        <v>78</v>
      </c>
      <c r="AW1328" s="14" t="s">
        <v>31</v>
      </c>
      <c r="AX1328" s="14" t="s">
        <v>69</v>
      </c>
      <c r="AY1328" s="255" t="s">
        <v>193</v>
      </c>
    </row>
    <row r="1329" s="13" customFormat="1">
      <c r="A1329" s="13"/>
      <c r="B1329" s="235"/>
      <c r="C1329" s="236"/>
      <c r="D1329" s="228" t="s">
        <v>206</v>
      </c>
      <c r="E1329" s="237" t="s">
        <v>19</v>
      </c>
      <c r="F1329" s="238" t="s">
        <v>3331</v>
      </c>
      <c r="G1329" s="236"/>
      <c r="H1329" s="237" t="s">
        <v>19</v>
      </c>
      <c r="I1329" s="239"/>
      <c r="J1329" s="236"/>
      <c r="K1329" s="236"/>
      <c r="L1329" s="240"/>
      <c r="M1329" s="241"/>
      <c r="N1329" s="242"/>
      <c r="O1329" s="242"/>
      <c r="P1329" s="242"/>
      <c r="Q1329" s="242"/>
      <c r="R1329" s="242"/>
      <c r="S1329" s="242"/>
      <c r="T1329" s="243"/>
      <c r="U1329" s="13"/>
      <c r="V1329" s="13"/>
      <c r="W1329" s="13"/>
      <c r="X1329" s="13"/>
      <c r="Y1329" s="13"/>
      <c r="Z1329" s="13"/>
      <c r="AA1329" s="13"/>
      <c r="AB1329" s="13"/>
      <c r="AC1329" s="13"/>
      <c r="AD1329" s="13"/>
      <c r="AE1329" s="13"/>
      <c r="AT1329" s="244" t="s">
        <v>206</v>
      </c>
      <c r="AU1329" s="244" t="s">
        <v>78</v>
      </c>
      <c r="AV1329" s="13" t="s">
        <v>76</v>
      </c>
      <c r="AW1329" s="13" t="s">
        <v>31</v>
      </c>
      <c r="AX1329" s="13" t="s">
        <v>69</v>
      </c>
      <c r="AY1329" s="244" t="s">
        <v>193</v>
      </c>
    </row>
    <row r="1330" s="14" customFormat="1">
      <c r="A1330" s="14"/>
      <c r="B1330" s="245"/>
      <c r="C1330" s="246"/>
      <c r="D1330" s="228" t="s">
        <v>206</v>
      </c>
      <c r="E1330" s="247" t="s">
        <v>19</v>
      </c>
      <c r="F1330" s="248" t="s">
        <v>3725</v>
      </c>
      <c r="G1330" s="246"/>
      <c r="H1330" s="249">
        <v>12.800000000000001</v>
      </c>
      <c r="I1330" s="250"/>
      <c r="J1330" s="246"/>
      <c r="K1330" s="246"/>
      <c r="L1330" s="251"/>
      <c r="M1330" s="252"/>
      <c r="N1330" s="253"/>
      <c r="O1330" s="253"/>
      <c r="P1330" s="253"/>
      <c r="Q1330" s="253"/>
      <c r="R1330" s="253"/>
      <c r="S1330" s="253"/>
      <c r="T1330" s="254"/>
      <c r="U1330" s="14"/>
      <c r="V1330" s="14"/>
      <c r="W1330" s="14"/>
      <c r="X1330" s="14"/>
      <c r="Y1330" s="14"/>
      <c r="Z1330" s="14"/>
      <c r="AA1330" s="14"/>
      <c r="AB1330" s="14"/>
      <c r="AC1330" s="14"/>
      <c r="AD1330" s="14"/>
      <c r="AE1330" s="14"/>
      <c r="AT1330" s="255" t="s">
        <v>206</v>
      </c>
      <c r="AU1330" s="255" t="s">
        <v>78</v>
      </c>
      <c r="AV1330" s="14" t="s">
        <v>78</v>
      </c>
      <c r="AW1330" s="14" t="s">
        <v>31</v>
      </c>
      <c r="AX1330" s="14" t="s">
        <v>69</v>
      </c>
      <c r="AY1330" s="255" t="s">
        <v>193</v>
      </c>
    </row>
    <row r="1331" s="13" customFormat="1">
      <c r="A1331" s="13"/>
      <c r="B1331" s="235"/>
      <c r="C1331" s="236"/>
      <c r="D1331" s="228" t="s">
        <v>206</v>
      </c>
      <c r="E1331" s="237" t="s">
        <v>19</v>
      </c>
      <c r="F1331" s="238" t="s">
        <v>3726</v>
      </c>
      <c r="G1331" s="236"/>
      <c r="H1331" s="237" t="s">
        <v>19</v>
      </c>
      <c r="I1331" s="239"/>
      <c r="J1331" s="236"/>
      <c r="K1331" s="236"/>
      <c r="L1331" s="240"/>
      <c r="M1331" s="241"/>
      <c r="N1331" s="242"/>
      <c r="O1331" s="242"/>
      <c r="P1331" s="242"/>
      <c r="Q1331" s="242"/>
      <c r="R1331" s="242"/>
      <c r="S1331" s="242"/>
      <c r="T1331" s="243"/>
      <c r="U1331" s="13"/>
      <c r="V1331" s="13"/>
      <c r="W1331" s="13"/>
      <c r="X1331" s="13"/>
      <c r="Y1331" s="13"/>
      <c r="Z1331" s="13"/>
      <c r="AA1331" s="13"/>
      <c r="AB1331" s="13"/>
      <c r="AC1331" s="13"/>
      <c r="AD1331" s="13"/>
      <c r="AE1331" s="13"/>
      <c r="AT1331" s="244" t="s">
        <v>206</v>
      </c>
      <c r="AU1331" s="244" t="s">
        <v>78</v>
      </c>
      <c r="AV1331" s="13" t="s">
        <v>76</v>
      </c>
      <c r="AW1331" s="13" t="s">
        <v>31</v>
      </c>
      <c r="AX1331" s="13" t="s">
        <v>69</v>
      </c>
      <c r="AY1331" s="244" t="s">
        <v>193</v>
      </c>
    </row>
    <row r="1332" s="14" customFormat="1">
      <c r="A1332" s="14"/>
      <c r="B1332" s="245"/>
      <c r="C1332" s="246"/>
      <c r="D1332" s="228" t="s">
        <v>206</v>
      </c>
      <c r="E1332" s="247" t="s">
        <v>19</v>
      </c>
      <c r="F1332" s="248" t="s">
        <v>3700</v>
      </c>
      <c r="G1332" s="246"/>
      <c r="H1332" s="249">
        <v>15.699999999999999</v>
      </c>
      <c r="I1332" s="250"/>
      <c r="J1332" s="246"/>
      <c r="K1332" s="246"/>
      <c r="L1332" s="251"/>
      <c r="M1332" s="252"/>
      <c r="N1332" s="253"/>
      <c r="O1332" s="253"/>
      <c r="P1332" s="253"/>
      <c r="Q1332" s="253"/>
      <c r="R1332" s="253"/>
      <c r="S1332" s="253"/>
      <c r="T1332" s="254"/>
      <c r="U1332" s="14"/>
      <c r="V1332" s="14"/>
      <c r="W1332" s="14"/>
      <c r="X1332" s="14"/>
      <c r="Y1332" s="14"/>
      <c r="Z1332" s="14"/>
      <c r="AA1332" s="14"/>
      <c r="AB1332" s="14"/>
      <c r="AC1332" s="14"/>
      <c r="AD1332" s="14"/>
      <c r="AE1332" s="14"/>
      <c r="AT1332" s="255" t="s">
        <v>206</v>
      </c>
      <c r="AU1332" s="255" t="s">
        <v>78</v>
      </c>
      <c r="AV1332" s="14" t="s">
        <v>78</v>
      </c>
      <c r="AW1332" s="14" t="s">
        <v>31</v>
      </c>
      <c r="AX1332" s="14" t="s">
        <v>69</v>
      </c>
      <c r="AY1332" s="255" t="s">
        <v>193</v>
      </c>
    </row>
    <row r="1333" s="13" customFormat="1">
      <c r="A1333" s="13"/>
      <c r="B1333" s="235"/>
      <c r="C1333" s="236"/>
      <c r="D1333" s="228" t="s">
        <v>206</v>
      </c>
      <c r="E1333" s="237" t="s">
        <v>19</v>
      </c>
      <c r="F1333" s="238" t="s">
        <v>3727</v>
      </c>
      <c r="G1333" s="236"/>
      <c r="H1333" s="237" t="s">
        <v>19</v>
      </c>
      <c r="I1333" s="239"/>
      <c r="J1333" s="236"/>
      <c r="K1333" s="236"/>
      <c r="L1333" s="240"/>
      <c r="M1333" s="241"/>
      <c r="N1333" s="242"/>
      <c r="O1333" s="242"/>
      <c r="P1333" s="242"/>
      <c r="Q1333" s="242"/>
      <c r="R1333" s="242"/>
      <c r="S1333" s="242"/>
      <c r="T1333" s="243"/>
      <c r="U1333" s="13"/>
      <c r="V1333" s="13"/>
      <c r="W1333" s="13"/>
      <c r="X1333" s="13"/>
      <c r="Y1333" s="13"/>
      <c r="Z1333" s="13"/>
      <c r="AA1333" s="13"/>
      <c r="AB1333" s="13"/>
      <c r="AC1333" s="13"/>
      <c r="AD1333" s="13"/>
      <c r="AE1333" s="13"/>
      <c r="AT1333" s="244" t="s">
        <v>206</v>
      </c>
      <c r="AU1333" s="244" t="s">
        <v>78</v>
      </c>
      <c r="AV1333" s="13" t="s">
        <v>76</v>
      </c>
      <c r="AW1333" s="13" t="s">
        <v>31</v>
      </c>
      <c r="AX1333" s="13" t="s">
        <v>69</v>
      </c>
      <c r="AY1333" s="244" t="s">
        <v>193</v>
      </c>
    </row>
    <row r="1334" s="14" customFormat="1">
      <c r="A1334" s="14"/>
      <c r="B1334" s="245"/>
      <c r="C1334" s="246"/>
      <c r="D1334" s="228" t="s">
        <v>206</v>
      </c>
      <c r="E1334" s="247" t="s">
        <v>19</v>
      </c>
      <c r="F1334" s="248" t="s">
        <v>3728</v>
      </c>
      <c r="G1334" s="246"/>
      <c r="H1334" s="249">
        <v>8.5999999999999996</v>
      </c>
      <c r="I1334" s="250"/>
      <c r="J1334" s="246"/>
      <c r="K1334" s="246"/>
      <c r="L1334" s="251"/>
      <c r="M1334" s="252"/>
      <c r="N1334" s="253"/>
      <c r="O1334" s="253"/>
      <c r="P1334" s="253"/>
      <c r="Q1334" s="253"/>
      <c r="R1334" s="253"/>
      <c r="S1334" s="253"/>
      <c r="T1334" s="254"/>
      <c r="U1334" s="14"/>
      <c r="V1334" s="14"/>
      <c r="W1334" s="14"/>
      <c r="X1334" s="14"/>
      <c r="Y1334" s="14"/>
      <c r="Z1334" s="14"/>
      <c r="AA1334" s="14"/>
      <c r="AB1334" s="14"/>
      <c r="AC1334" s="14"/>
      <c r="AD1334" s="14"/>
      <c r="AE1334" s="14"/>
      <c r="AT1334" s="255" t="s">
        <v>206</v>
      </c>
      <c r="AU1334" s="255" t="s">
        <v>78</v>
      </c>
      <c r="AV1334" s="14" t="s">
        <v>78</v>
      </c>
      <c r="AW1334" s="14" t="s">
        <v>31</v>
      </c>
      <c r="AX1334" s="14" t="s">
        <v>69</v>
      </c>
      <c r="AY1334" s="255" t="s">
        <v>193</v>
      </c>
    </row>
    <row r="1335" s="13" customFormat="1">
      <c r="A1335" s="13"/>
      <c r="B1335" s="235"/>
      <c r="C1335" s="236"/>
      <c r="D1335" s="228" t="s">
        <v>206</v>
      </c>
      <c r="E1335" s="237" t="s">
        <v>19</v>
      </c>
      <c r="F1335" s="238" t="s">
        <v>3729</v>
      </c>
      <c r="G1335" s="236"/>
      <c r="H1335" s="237" t="s">
        <v>19</v>
      </c>
      <c r="I1335" s="239"/>
      <c r="J1335" s="236"/>
      <c r="K1335" s="236"/>
      <c r="L1335" s="240"/>
      <c r="M1335" s="241"/>
      <c r="N1335" s="242"/>
      <c r="O1335" s="242"/>
      <c r="P1335" s="242"/>
      <c r="Q1335" s="242"/>
      <c r="R1335" s="242"/>
      <c r="S1335" s="242"/>
      <c r="T1335" s="243"/>
      <c r="U1335" s="13"/>
      <c r="V1335" s="13"/>
      <c r="W1335" s="13"/>
      <c r="X1335" s="13"/>
      <c r="Y1335" s="13"/>
      <c r="Z1335" s="13"/>
      <c r="AA1335" s="13"/>
      <c r="AB1335" s="13"/>
      <c r="AC1335" s="13"/>
      <c r="AD1335" s="13"/>
      <c r="AE1335" s="13"/>
      <c r="AT1335" s="244" t="s">
        <v>206</v>
      </c>
      <c r="AU1335" s="244" t="s">
        <v>78</v>
      </c>
      <c r="AV1335" s="13" t="s">
        <v>76</v>
      </c>
      <c r="AW1335" s="13" t="s">
        <v>31</v>
      </c>
      <c r="AX1335" s="13" t="s">
        <v>69</v>
      </c>
      <c r="AY1335" s="244" t="s">
        <v>193</v>
      </c>
    </row>
    <row r="1336" s="14" customFormat="1">
      <c r="A1336" s="14"/>
      <c r="B1336" s="245"/>
      <c r="C1336" s="246"/>
      <c r="D1336" s="228" t="s">
        <v>206</v>
      </c>
      <c r="E1336" s="247" t="s">
        <v>19</v>
      </c>
      <c r="F1336" s="248" t="s">
        <v>3700</v>
      </c>
      <c r="G1336" s="246"/>
      <c r="H1336" s="249">
        <v>15.699999999999999</v>
      </c>
      <c r="I1336" s="250"/>
      <c r="J1336" s="246"/>
      <c r="K1336" s="246"/>
      <c r="L1336" s="251"/>
      <c r="M1336" s="252"/>
      <c r="N1336" s="253"/>
      <c r="O1336" s="253"/>
      <c r="P1336" s="253"/>
      <c r="Q1336" s="253"/>
      <c r="R1336" s="253"/>
      <c r="S1336" s="253"/>
      <c r="T1336" s="254"/>
      <c r="U1336" s="14"/>
      <c r="V1336" s="14"/>
      <c r="W1336" s="14"/>
      <c r="X1336" s="14"/>
      <c r="Y1336" s="14"/>
      <c r="Z1336" s="14"/>
      <c r="AA1336" s="14"/>
      <c r="AB1336" s="14"/>
      <c r="AC1336" s="14"/>
      <c r="AD1336" s="14"/>
      <c r="AE1336" s="14"/>
      <c r="AT1336" s="255" t="s">
        <v>206</v>
      </c>
      <c r="AU1336" s="255" t="s">
        <v>78</v>
      </c>
      <c r="AV1336" s="14" t="s">
        <v>78</v>
      </c>
      <c r="AW1336" s="14" t="s">
        <v>31</v>
      </c>
      <c r="AX1336" s="14" t="s">
        <v>69</v>
      </c>
      <c r="AY1336" s="255" t="s">
        <v>193</v>
      </c>
    </row>
    <row r="1337" s="13" customFormat="1">
      <c r="A1337" s="13"/>
      <c r="B1337" s="235"/>
      <c r="C1337" s="236"/>
      <c r="D1337" s="228" t="s">
        <v>206</v>
      </c>
      <c r="E1337" s="237" t="s">
        <v>19</v>
      </c>
      <c r="F1337" s="238" t="s">
        <v>3730</v>
      </c>
      <c r="G1337" s="236"/>
      <c r="H1337" s="237" t="s">
        <v>19</v>
      </c>
      <c r="I1337" s="239"/>
      <c r="J1337" s="236"/>
      <c r="K1337" s="236"/>
      <c r="L1337" s="240"/>
      <c r="M1337" s="241"/>
      <c r="N1337" s="242"/>
      <c r="O1337" s="242"/>
      <c r="P1337" s="242"/>
      <c r="Q1337" s="242"/>
      <c r="R1337" s="242"/>
      <c r="S1337" s="242"/>
      <c r="T1337" s="243"/>
      <c r="U1337" s="13"/>
      <c r="V1337" s="13"/>
      <c r="W1337" s="13"/>
      <c r="X1337" s="13"/>
      <c r="Y1337" s="13"/>
      <c r="Z1337" s="13"/>
      <c r="AA1337" s="13"/>
      <c r="AB1337" s="13"/>
      <c r="AC1337" s="13"/>
      <c r="AD1337" s="13"/>
      <c r="AE1337" s="13"/>
      <c r="AT1337" s="244" t="s">
        <v>206</v>
      </c>
      <c r="AU1337" s="244" t="s">
        <v>78</v>
      </c>
      <c r="AV1337" s="13" t="s">
        <v>76</v>
      </c>
      <c r="AW1337" s="13" t="s">
        <v>31</v>
      </c>
      <c r="AX1337" s="13" t="s">
        <v>69</v>
      </c>
      <c r="AY1337" s="244" t="s">
        <v>193</v>
      </c>
    </row>
    <row r="1338" s="14" customFormat="1">
      <c r="A1338" s="14"/>
      <c r="B1338" s="245"/>
      <c r="C1338" s="246"/>
      <c r="D1338" s="228" t="s">
        <v>206</v>
      </c>
      <c r="E1338" s="247" t="s">
        <v>19</v>
      </c>
      <c r="F1338" s="248" t="s">
        <v>3731</v>
      </c>
      <c r="G1338" s="246"/>
      <c r="H1338" s="249">
        <v>8.0999999999999996</v>
      </c>
      <c r="I1338" s="250"/>
      <c r="J1338" s="246"/>
      <c r="K1338" s="246"/>
      <c r="L1338" s="251"/>
      <c r="M1338" s="252"/>
      <c r="N1338" s="253"/>
      <c r="O1338" s="253"/>
      <c r="P1338" s="253"/>
      <c r="Q1338" s="253"/>
      <c r="R1338" s="253"/>
      <c r="S1338" s="253"/>
      <c r="T1338" s="254"/>
      <c r="U1338" s="14"/>
      <c r="V1338" s="14"/>
      <c r="W1338" s="14"/>
      <c r="X1338" s="14"/>
      <c r="Y1338" s="14"/>
      <c r="Z1338" s="14"/>
      <c r="AA1338" s="14"/>
      <c r="AB1338" s="14"/>
      <c r="AC1338" s="14"/>
      <c r="AD1338" s="14"/>
      <c r="AE1338" s="14"/>
      <c r="AT1338" s="255" t="s">
        <v>206</v>
      </c>
      <c r="AU1338" s="255" t="s">
        <v>78</v>
      </c>
      <c r="AV1338" s="14" t="s">
        <v>78</v>
      </c>
      <c r="AW1338" s="14" t="s">
        <v>31</v>
      </c>
      <c r="AX1338" s="14" t="s">
        <v>69</v>
      </c>
      <c r="AY1338" s="255" t="s">
        <v>193</v>
      </c>
    </row>
    <row r="1339" s="13" customFormat="1">
      <c r="A1339" s="13"/>
      <c r="B1339" s="235"/>
      <c r="C1339" s="236"/>
      <c r="D1339" s="228" t="s">
        <v>206</v>
      </c>
      <c r="E1339" s="237" t="s">
        <v>19</v>
      </c>
      <c r="F1339" s="238" t="s">
        <v>3732</v>
      </c>
      <c r="G1339" s="236"/>
      <c r="H1339" s="237" t="s">
        <v>19</v>
      </c>
      <c r="I1339" s="239"/>
      <c r="J1339" s="236"/>
      <c r="K1339" s="236"/>
      <c r="L1339" s="240"/>
      <c r="M1339" s="241"/>
      <c r="N1339" s="242"/>
      <c r="O1339" s="242"/>
      <c r="P1339" s="242"/>
      <c r="Q1339" s="242"/>
      <c r="R1339" s="242"/>
      <c r="S1339" s="242"/>
      <c r="T1339" s="243"/>
      <c r="U1339" s="13"/>
      <c r="V1339" s="13"/>
      <c r="W1339" s="13"/>
      <c r="X1339" s="13"/>
      <c r="Y1339" s="13"/>
      <c r="Z1339" s="13"/>
      <c r="AA1339" s="13"/>
      <c r="AB1339" s="13"/>
      <c r="AC1339" s="13"/>
      <c r="AD1339" s="13"/>
      <c r="AE1339" s="13"/>
      <c r="AT1339" s="244" t="s">
        <v>206</v>
      </c>
      <c r="AU1339" s="244" t="s">
        <v>78</v>
      </c>
      <c r="AV1339" s="13" t="s">
        <v>76</v>
      </c>
      <c r="AW1339" s="13" t="s">
        <v>31</v>
      </c>
      <c r="AX1339" s="13" t="s">
        <v>69</v>
      </c>
      <c r="AY1339" s="244" t="s">
        <v>193</v>
      </c>
    </row>
    <row r="1340" s="14" customFormat="1">
      <c r="A1340" s="14"/>
      <c r="B1340" s="245"/>
      <c r="C1340" s="246"/>
      <c r="D1340" s="228" t="s">
        <v>206</v>
      </c>
      <c r="E1340" s="247" t="s">
        <v>19</v>
      </c>
      <c r="F1340" s="248" t="s">
        <v>3700</v>
      </c>
      <c r="G1340" s="246"/>
      <c r="H1340" s="249">
        <v>15.699999999999999</v>
      </c>
      <c r="I1340" s="250"/>
      <c r="J1340" s="246"/>
      <c r="K1340" s="246"/>
      <c r="L1340" s="251"/>
      <c r="M1340" s="252"/>
      <c r="N1340" s="253"/>
      <c r="O1340" s="253"/>
      <c r="P1340" s="253"/>
      <c r="Q1340" s="253"/>
      <c r="R1340" s="253"/>
      <c r="S1340" s="253"/>
      <c r="T1340" s="254"/>
      <c r="U1340" s="14"/>
      <c r="V1340" s="14"/>
      <c r="W1340" s="14"/>
      <c r="X1340" s="14"/>
      <c r="Y1340" s="14"/>
      <c r="Z1340" s="14"/>
      <c r="AA1340" s="14"/>
      <c r="AB1340" s="14"/>
      <c r="AC1340" s="14"/>
      <c r="AD1340" s="14"/>
      <c r="AE1340" s="14"/>
      <c r="AT1340" s="255" t="s">
        <v>206</v>
      </c>
      <c r="AU1340" s="255" t="s">
        <v>78</v>
      </c>
      <c r="AV1340" s="14" t="s">
        <v>78</v>
      </c>
      <c r="AW1340" s="14" t="s">
        <v>31</v>
      </c>
      <c r="AX1340" s="14" t="s">
        <v>69</v>
      </c>
      <c r="AY1340" s="255" t="s">
        <v>193</v>
      </c>
    </row>
    <row r="1341" s="13" customFormat="1">
      <c r="A1341" s="13"/>
      <c r="B1341" s="235"/>
      <c r="C1341" s="236"/>
      <c r="D1341" s="228" t="s">
        <v>206</v>
      </c>
      <c r="E1341" s="237" t="s">
        <v>19</v>
      </c>
      <c r="F1341" s="238" t="s">
        <v>3733</v>
      </c>
      <c r="G1341" s="236"/>
      <c r="H1341" s="237" t="s">
        <v>19</v>
      </c>
      <c r="I1341" s="239"/>
      <c r="J1341" s="236"/>
      <c r="K1341" s="236"/>
      <c r="L1341" s="240"/>
      <c r="M1341" s="241"/>
      <c r="N1341" s="242"/>
      <c r="O1341" s="242"/>
      <c r="P1341" s="242"/>
      <c r="Q1341" s="242"/>
      <c r="R1341" s="242"/>
      <c r="S1341" s="242"/>
      <c r="T1341" s="243"/>
      <c r="U1341" s="13"/>
      <c r="V1341" s="13"/>
      <c r="W1341" s="13"/>
      <c r="X1341" s="13"/>
      <c r="Y1341" s="13"/>
      <c r="Z1341" s="13"/>
      <c r="AA1341" s="13"/>
      <c r="AB1341" s="13"/>
      <c r="AC1341" s="13"/>
      <c r="AD1341" s="13"/>
      <c r="AE1341" s="13"/>
      <c r="AT1341" s="244" t="s">
        <v>206</v>
      </c>
      <c r="AU1341" s="244" t="s">
        <v>78</v>
      </c>
      <c r="AV1341" s="13" t="s">
        <v>76</v>
      </c>
      <c r="AW1341" s="13" t="s">
        <v>31</v>
      </c>
      <c r="AX1341" s="13" t="s">
        <v>69</v>
      </c>
      <c r="AY1341" s="244" t="s">
        <v>193</v>
      </c>
    </row>
    <row r="1342" s="14" customFormat="1">
      <c r="A1342" s="14"/>
      <c r="B1342" s="245"/>
      <c r="C1342" s="246"/>
      <c r="D1342" s="228" t="s">
        <v>206</v>
      </c>
      <c r="E1342" s="247" t="s">
        <v>19</v>
      </c>
      <c r="F1342" s="248" t="s">
        <v>3731</v>
      </c>
      <c r="G1342" s="246"/>
      <c r="H1342" s="249">
        <v>8.0999999999999996</v>
      </c>
      <c r="I1342" s="250"/>
      <c r="J1342" s="246"/>
      <c r="K1342" s="246"/>
      <c r="L1342" s="251"/>
      <c r="M1342" s="252"/>
      <c r="N1342" s="253"/>
      <c r="O1342" s="253"/>
      <c r="P1342" s="253"/>
      <c r="Q1342" s="253"/>
      <c r="R1342" s="253"/>
      <c r="S1342" s="253"/>
      <c r="T1342" s="254"/>
      <c r="U1342" s="14"/>
      <c r="V1342" s="14"/>
      <c r="W1342" s="14"/>
      <c r="X1342" s="14"/>
      <c r="Y1342" s="14"/>
      <c r="Z1342" s="14"/>
      <c r="AA1342" s="14"/>
      <c r="AB1342" s="14"/>
      <c r="AC1342" s="14"/>
      <c r="AD1342" s="14"/>
      <c r="AE1342" s="14"/>
      <c r="AT1342" s="255" t="s">
        <v>206</v>
      </c>
      <c r="AU1342" s="255" t="s">
        <v>78</v>
      </c>
      <c r="AV1342" s="14" t="s">
        <v>78</v>
      </c>
      <c r="AW1342" s="14" t="s">
        <v>31</v>
      </c>
      <c r="AX1342" s="14" t="s">
        <v>69</v>
      </c>
      <c r="AY1342" s="255" t="s">
        <v>193</v>
      </c>
    </row>
    <row r="1343" s="13" customFormat="1">
      <c r="A1343" s="13"/>
      <c r="B1343" s="235"/>
      <c r="C1343" s="236"/>
      <c r="D1343" s="228" t="s">
        <v>206</v>
      </c>
      <c r="E1343" s="237" t="s">
        <v>19</v>
      </c>
      <c r="F1343" s="238" t="s">
        <v>3734</v>
      </c>
      <c r="G1343" s="236"/>
      <c r="H1343" s="237" t="s">
        <v>19</v>
      </c>
      <c r="I1343" s="239"/>
      <c r="J1343" s="236"/>
      <c r="K1343" s="236"/>
      <c r="L1343" s="240"/>
      <c r="M1343" s="241"/>
      <c r="N1343" s="242"/>
      <c r="O1343" s="242"/>
      <c r="P1343" s="242"/>
      <c r="Q1343" s="242"/>
      <c r="R1343" s="242"/>
      <c r="S1343" s="242"/>
      <c r="T1343" s="243"/>
      <c r="U1343" s="13"/>
      <c r="V1343" s="13"/>
      <c r="W1343" s="13"/>
      <c r="X1343" s="13"/>
      <c r="Y1343" s="13"/>
      <c r="Z1343" s="13"/>
      <c r="AA1343" s="13"/>
      <c r="AB1343" s="13"/>
      <c r="AC1343" s="13"/>
      <c r="AD1343" s="13"/>
      <c r="AE1343" s="13"/>
      <c r="AT1343" s="244" t="s">
        <v>206</v>
      </c>
      <c r="AU1343" s="244" t="s">
        <v>78</v>
      </c>
      <c r="AV1343" s="13" t="s">
        <v>76</v>
      </c>
      <c r="AW1343" s="13" t="s">
        <v>31</v>
      </c>
      <c r="AX1343" s="13" t="s">
        <v>69</v>
      </c>
      <c r="AY1343" s="244" t="s">
        <v>193</v>
      </c>
    </row>
    <row r="1344" s="14" customFormat="1">
      <c r="A1344" s="14"/>
      <c r="B1344" s="245"/>
      <c r="C1344" s="246"/>
      <c r="D1344" s="228" t="s">
        <v>206</v>
      </c>
      <c r="E1344" s="247" t="s">
        <v>19</v>
      </c>
      <c r="F1344" s="248" t="s">
        <v>3700</v>
      </c>
      <c r="G1344" s="246"/>
      <c r="H1344" s="249">
        <v>15.699999999999999</v>
      </c>
      <c r="I1344" s="250"/>
      <c r="J1344" s="246"/>
      <c r="K1344" s="246"/>
      <c r="L1344" s="251"/>
      <c r="M1344" s="252"/>
      <c r="N1344" s="253"/>
      <c r="O1344" s="253"/>
      <c r="P1344" s="253"/>
      <c r="Q1344" s="253"/>
      <c r="R1344" s="253"/>
      <c r="S1344" s="253"/>
      <c r="T1344" s="254"/>
      <c r="U1344" s="14"/>
      <c r="V1344" s="14"/>
      <c r="W1344" s="14"/>
      <c r="X1344" s="14"/>
      <c r="Y1344" s="14"/>
      <c r="Z1344" s="14"/>
      <c r="AA1344" s="14"/>
      <c r="AB1344" s="14"/>
      <c r="AC1344" s="14"/>
      <c r="AD1344" s="14"/>
      <c r="AE1344" s="14"/>
      <c r="AT1344" s="255" t="s">
        <v>206</v>
      </c>
      <c r="AU1344" s="255" t="s">
        <v>78</v>
      </c>
      <c r="AV1344" s="14" t="s">
        <v>78</v>
      </c>
      <c r="AW1344" s="14" t="s">
        <v>31</v>
      </c>
      <c r="AX1344" s="14" t="s">
        <v>69</v>
      </c>
      <c r="AY1344" s="255" t="s">
        <v>193</v>
      </c>
    </row>
    <row r="1345" s="13" customFormat="1">
      <c r="A1345" s="13"/>
      <c r="B1345" s="235"/>
      <c r="C1345" s="236"/>
      <c r="D1345" s="228" t="s">
        <v>206</v>
      </c>
      <c r="E1345" s="237" t="s">
        <v>19</v>
      </c>
      <c r="F1345" s="238" t="s">
        <v>3735</v>
      </c>
      <c r="G1345" s="236"/>
      <c r="H1345" s="237" t="s">
        <v>19</v>
      </c>
      <c r="I1345" s="239"/>
      <c r="J1345" s="236"/>
      <c r="K1345" s="236"/>
      <c r="L1345" s="240"/>
      <c r="M1345" s="241"/>
      <c r="N1345" s="242"/>
      <c r="O1345" s="242"/>
      <c r="P1345" s="242"/>
      <c r="Q1345" s="242"/>
      <c r="R1345" s="242"/>
      <c r="S1345" s="242"/>
      <c r="T1345" s="243"/>
      <c r="U1345" s="13"/>
      <c r="V1345" s="13"/>
      <c r="W1345" s="13"/>
      <c r="X1345" s="13"/>
      <c r="Y1345" s="13"/>
      <c r="Z1345" s="13"/>
      <c r="AA1345" s="13"/>
      <c r="AB1345" s="13"/>
      <c r="AC1345" s="13"/>
      <c r="AD1345" s="13"/>
      <c r="AE1345" s="13"/>
      <c r="AT1345" s="244" t="s">
        <v>206</v>
      </c>
      <c r="AU1345" s="244" t="s">
        <v>78</v>
      </c>
      <c r="AV1345" s="13" t="s">
        <v>76</v>
      </c>
      <c r="AW1345" s="13" t="s">
        <v>31</v>
      </c>
      <c r="AX1345" s="13" t="s">
        <v>69</v>
      </c>
      <c r="AY1345" s="244" t="s">
        <v>193</v>
      </c>
    </row>
    <row r="1346" s="14" customFormat="1">
      <c r="A1346" s="14"/>
      <c r="B1346" s="245"/>
      <c r="C1346" s="246"/>
      <c r="D1346" s="228" t="s">
        <v>206</v>
      </c>
      <c r="E1346" s="247" t="s">
        <v>19</v>
      </c>
      <c r="F1346" s="248" t="s">
        <v>3728</v>
      </c>
      <c r="G1346" s="246"/>
      <c r="H1346" s="249">
        <v>8.5999999999999996</v>
      </c>
      <c r="I1346" s="250"/>
      <c r="J1346" s="246"/>
      <c r="K1346" s="246"/>
      <c r="L1346" s="251"/>
      <c r="M1346" s="252"/>
      <c r="N1346" s="253"/>
      <c r="O1346" s="253"/>
      <c r="P1346" s="253"/>
      <c r="Q1346" s="253"/>
      <c r="R1346" s="253"/>
      <c r="S1346" s="253"/>
      <c r="T1346" s="254"/>
      <c r="U1346" s="14"/>
      <c r="V1346" s="14"/>
      <c r="W1346" s="14"/>
      <c r="X1346" s="14"/>
      <c r="Y1346" s="14"/>
      <c r="Z1346" s="14"/>
      <c r="AA1346" s="14"/>
      <c r="AB1346" s="14"/>
      <c r="AC1346" s="14"/>
      <c r="AD1346" s="14"/>
      <c r="AE1346" s="14"/>
      <c r="AT1346" s="255" t="s">
        <v>206</v>
      </c>
      <c r="AU1346" s="255" t="s">
        <v>78</v>
      </c>
      <c r="AV1346" s="14" t="s">
        <v>78</v>
      </c>
      <c r="AW1346" s="14" t="s">
        <v>31</v>
      </c>
      <c r="AX1346" s="14" t="s">
        <v>69</v>
      </c>
      <c r="AY1346" s="255" t="s">
        <v>193</v>
      </c>
    </row>
    <row r="1347" s="13" customFormat="1">
      <c r="A1347" s="13"/>
      <c r="B1347" s="235"/>
      <c r="C1347" s="236"/>
      <c r="D1347" s="228" t="s">
        <v>206</v>
      </c>
      <c r="E1347" s="237" t="s">
        <v>19</v>
      </c>
      <c r="F1347" s="238" t="s">
        <v>3736</v>
      </c>
      <c r="G1347" s="236"/>
      <c r="H1347" s="237" t="s">
        <v>19</v>
      </c>
      <c r="I1347" s="239"/>
      <c r="J1347" s="236"/>
      <c r="K1347" s="236"/>
      <c r="L1347" s="240"/>
      <c r="M1347" s="241"/>
      <c r="N1347" s="242"/>
      <c r="O1347" s="242"/>
      <c r="P1347" s="242"/>
      <c r="Q1347" s="242"/>
      <c r="R1347" s="242"/>
      <c r="S1347" s="242"/>
      <c r="T1347" s="243"/>
      <c r="U1347" s="13"/>
      <c r="V1347" s="13"/>
      <c r="W1347" s="13"/>
      <c r="X1347" s="13"/>
      <c r="Y1347" s="13"/>
      <c r="Z1347" s="13"/>
      <c r="AA1347" s="13"/>
      <c r="AB1347" s="13"/>
      <c r="AC1347" s="13"/>
      <c r="AD1347" s="13"/>
      <c r="AE1347" s="13"/>
      <c r="AT1347" s="244" t="s">
        <v>206</v>
      </c>
      <c r="AU1347" s="244" t="s">
        <v>78</v>
      </c>
      <c r="AV1347" s="13" t="s">
        <v>76</v>
      </c>
      <c r="AW1347" s="13" t="s">
        <v>31</v>
      </c>
      <c r="AX1347" s="13" t="s">
        <v>69</v>
      </c>
      <c r="AY1347" s="244" t="s">
        <v>193</v>
      </c>
    </row>
    <row r="1348" s="14" customFormat="1">
      <c r="A1348" s="14"/>
      <c r="B1348" s="245"/>
      <c r="C1348" s="246"/>
      <c r="D1348" s="228" t="s">
        <v>206</v>
      </c>
      <c r="E1348" s="247" t="s">
        <v>19</v>
      </c>
      <c r="F1348" s="248" t="s">
        <v>3737</v>
      </c>
      <c r="G1348" s="246"/>
      <c r="H1348" s="249">
        <v>27.899999999999999</v>
      </c>
      <c r="I1348" s="250"/>
      <c r="J1348" s="246"/>
      <c r="K1348" s="246"/>
      <c r="L1348" s="251"/>
      <c r="M1348" s="252"/>
      <c r="N1348" s="253"/>
      <c r="O1348" s="253"/>
      <c r="P1348" s="253"/>
      <c r="Q1348" s="253"/>
      <c r="R1348" s="253"/>
      <c r="S1348" s="253"/>
      <c r="T1348" s="254"/>
      <c r="U1348" s="14"/>
      <c r="V1348" s="14"/>
      <c r="W1348" s="14"/>
      <c r="X1348" s="14"/>
      <c r="Y1348" s="14"/>
      <c r="Z1348" s="14"/>
      <c r="AA1348" s="14"/>
      <c r="AB1348" s="14"/>
      <c r="AC1348" s="14"/>
      <c r="AD1348" s="14"/>
      <c r="AE1348" s="14"/>
      <c r="AT1348" s="255" t="s">
        <v>206</v>
      </c>
      <c r="AU1348" s="255" t="s">
        <v>78</v>
      </c>
      <c r="AV1348" s="14" t="s">
        <v>78</v>
      </c>
      <c r="AW1348" s="14" t="s">
        <v>31</v>
      </c>
      <c r="AX1348" s="14" t="s">
        <v>69</v>
      </c>
      <c r="AY1348" s="255" t="s">
        <v>193</v>
      </c>
    </row>
    <row r="1349" s="13" customFormat="1">
      <c r="A1349" s="13"/>
      <c r="B1349" s="235"/>
      <c r="C1349" s="236"/>
      <c r="D1349" s="228" t="s">
        <v>206</v>
      </c>
      <c r="E1349" s="237" t="s">
        <v>19</v>
      </c>
      <c r="F1349" s="238" t="s">
        <v>3738</v>
      </c>
      <c r="G1349" s="236"/>
      <c r="H1349" s="237" t="s">
        <v>19</v>
      </c>
      <c r="I1349" s="239"/>
      <c r="J1349" s="236"/>
      <c r="K1349" s="236"/>
      <c r="L1349" s="240"/>
      <c r="M1349" s="241"/>
      <c r="N1349" s="242"/>
      <c r="O1349" s="242"/>
      <c r="P1349" s="242"/>
      <c r="Q1349" s="242"/>
      <c r="R1349" s="242"/>
      <c r="S1349" s="242"/>
      <c r="T1349" s="243"/>
      <c r="U1349" s="13"/>
      <c r="V1349" s="13"/>
      <c r="W1349" s="13"/>
      <c r="X1349" s="13"/>
      <c r="Y1349" s="13"/>
      <c r="Z1349" s="13"/>
      <c r="AA1349" s="13"/>
      <c r="AB1349" s="13"/>
      <c r="AC1349" s="13"/>
      <c r="AD1349" s="13"/>
      <c r="AE1349" s="13"/>
      <c r="AT1349" s="244" t="s">
        <v>206</v>
      </c>
      <c r="AU1349" s="244" t="s">
        <v>78</v>
      </c>
      <c r="AV1349" s="13" t="s">
        <v>76</v>
      </c>
      <c r="AW1349" s="13" t="s">
        <v>31</v>
      </c>
      <c r="AX1349" s="13" t="s">
        <v>69</v>
      </c>
      <c r="AY1349" s="244" t="s">
        <v>193</v>
      </c>
    </row>
    <row r="1350" s="14" customFormat="1">
      <c r="A1350" s="14"/>
      <c r="B1350" s="245"/>
      <c r="C1350" s="246"/>
      <c r="D1350" s="228" t="s">
        <v>206</v>
      </c>
      <c r="E1350" s="247" t="s">
        <v>19</v>
      </c>
      <c r="F1350" s="248" t="s">
        <v>3739</v>
      </c>
      <c r="G1350" s="246"/>
      <c r="H1350" s="249">
        <v>119.2</v>
      </c>
      <c r="I1350" s="250"/>
      <c r="J1350" s="246"/>
      <c r="K1350" s="246"/>
      <c r="L1350" s="251"/>
      <c r="M1350" s="252"/>
      <c r="N1350" s="253"/>
      <c r="O1350" s="253"/>
      <c r="P1350" s="253"/>
      <c r="Q1350" s="253"/>
      <c r="R1350" s="253"/>
      <c r="S1350" s="253"/>
      <c r="T1350" s="254"/>
      <c r="U1350" s="14"/>
      <c r="V1350" s="14"/>
      <c r="W1350" s="14"/>
      <c r="X1350" s="14"/>
      <c r="Y1350" s="14"/>
      <c r="Z1350" s="14"/>
      <c r="AA1350" s="14"/>
      <c r="AB1350" s="14"/>
      <c r="AC1350" s="14"/>
      <c r="AD1350" s="14"/>
      <c r="AE1350" s="14"/>
      <c r="AT1350" s="255" t="s">
        <v>206</v>
      </c>
      <c r="AU1350" s="255" t="s">
        <v>78</v>
      </c>
      <c r="AV1350" s="14" t="s">
        <v>78</v>
      </c>
      <c r="AW1350" s="14" t="s">
        <v>31</v>
      </c>
      <c r="AX1350" s="14" t="s">
        <v>69</v>
      </c>
      <c r="AY1350" s="255" t="s">
        <v>193</v>
      </c>
    </row>
    <row r="1351" s="13" customFormat="1">
      <c r="A1351" s="13"/>
      <c r="B1351" s="235"/>
      <c r="C1351" s="236"/>
      <c r="D1351" s="228" t="s">
        <v>206</v>
      </c>
      <c r="E1351" s="237" t="s">
        <v>19</v>
      </c>
      <c r="F1351" s="238" t="s">
        <v>3740</v>
      </c>
      <c r="G1351" s="236"/>
      <c r="H1351" s="237" t="s">
        <v>19</v>
      </c>
      <c r="I1351" s="239"/>
      <c r="J1351" s="236"/>
      <c r="K1351" s="236"/>
      <c r="L1351" s="240"/>
      <c r="M1351" s="241"/>
      <c r="N1351" s="242"/>
      <c r="O1351" s="242"/>
      <c r="P1351" s="242"/>
      <c r="Q1351" s="242"/>
      <c r="R1351" s="242"/>
      <c r="S1351" s="242"/>
      <c r="T1351" s="243"/>
      <c r="U1351" s="13"/>
      <c r="V1351" s="13"/>
      <c r="W1351" s="13"/>
      <c r="X1351" s="13"/>
      <c r="Y1351" s="13"/>
      <c r="Z1351" s="13"/>
      <c r="AA1351" s="13"/>
      <c r="AB1351" s="13"/>
      <c r="AC1351" s="13"/>
      <c r="AD1351" s="13"/>
      <c r="AE1351" s="13"/>
      <c r="AT1351" s="244" t="s">
        <v>206</v>
      </c>
      <c r="AU1351" s="244" t="s">
        <v>78</v>
      </c>
      <c r="AV1351" s="13" t="s">
        <v>76</v>
      </c>
      <c r="AW1351" s="13" t="s">
        <v>31</v>
      </c>
      <c r="AX1351" s="13" t="s">
        <v>69</v>
      </c>
      <c r="AY1351" s="244" t="s">
        <v>193</v>
      </c>
    </row>
    <row r="1352" s="14" customFormat="1">
      <c r="A1352" s="14"/>
      <c r="B1352" s="245"/>
      <c r="C1352" s="246"/>
      <c r="D1352" s="228" t="s">
        <v>206</v>
      </c>
      <c r="E1352" s="247" t="s">
        <v>19</v>
      </c>
      <c r="F1352" s="248" t="s">
        <v>3741</v>
      </c>
      <c r="G1352" s="246"/>
      <c r="H1352" s="249">
        <v>20.300000000000001</v>
      </c>
      <c r="I1352" s="250"/>
      <c r="J1352" s="246"/>
      <c r="K1352" s="246"/>
      <c r="L1352" s="251"/>
      <c r="M1352" s="252"/>
      <c r="N1352" s="253"/>
      <c r="O1352" s="253"/>
      <c r="P1352" s="253"/>
      <c r="Q1352" s="253"/>
      <c r="R1352" s="253"/>
      <c r="S1352" s="253"/>
      <c r="T1352" s="254"/>
      <c r="U1352" s="14"/>
      <c r="V1352" s="14"/>
      <c r="W1352" s="14"/>
      <c r="X1352" s="14"/>
      <c r="Y1352" s="14"/>
      <c r="Z1352" s="14"/>
      <c r="AA1352" s="14"/>
      <c r="AB1352" s="14"/>
      <c r="AC1352" s="14"/>
      <c r="AD1352" s="14"/>
      <c r="AE1352" s="14"/>
      <c r="AT1352" s="255" t="s">
        <v>206</v>
      </c>
      <c r="AU1352" s="255" t="s">
        <v>78</v>
      </c>
      <c r="AV1352" s="14" t="s">
        <v>78</v>
      </c>
      <c r="AW1352" s="14" t="s">
        <v>31</v>
      </c>
      <c r="AX1352" s="14" t="s">
        <v>69</v>
      </c>
      <c r="AY1352" s="255" t="s">
        <v>193</v>
      </c>
    </row>
    <row r="1353" s="13" customFormat="1">
      <c r="A1353" s="13"/>
      <c r="B1353" s="235"/>
      <c r="C1353" s="236"/>
      <c r="D1353" s="228" t="s">
        <v>206</v>
      </c>
      <c r="E1353" s="237" t="s">
        <v>19</v>
      </c>
      <c r="F1353" s="238" t="s">
        <v>3742</v>
      </c>
      <c r="G1353" s="236"/>
      <c r="H1353" s="237" t="s">
        <v>19</v>
      </c>
      <c r="I1353" s="239"/>
      <c r="J1353" s="236"/>
      <c r="K1353" s="236"/>
      <c r="L1353" s="240"/>
      <c r="M1353" s="241"/>
      <c r="N1353" s="242"/>
      <c r="O1353" s="242"/>
      <c r="P1353" s="242"/>
      <c r="Q1353" s="242"/>
      <c r="R1353" s="242"/>
      <c r="S1353" s="242"/>
      <c r="T1353" s="243"/>
      <c r="U1353" s="13"/>
      <c r="V1353" s="13"/>
      <c r="W1353" s="13"/>
      <c r="X1353" s="13"/>
      <c r="Y1353" s="13"/>
      <c r="Z1353" s="13"/>
      <c r="AA1353" s="13"/>
      <c r="AB1353" s="13"/>
      <c r="AC1353" s="13"/>
      <c r="AD1353" s="13"/>
      <c r="AE1353" s="13"/>
      <c r="AT1353" s="244" t="s">
        <v>206</v>
      </c>
      <c r="AU1353" s="244" t="s">
        <v>78</v>
      </c>
      <c r="AV1353" s="13" t="s">
        <v>76</v>
      </c>
      <c r="AW1353" s="13" t="s">
        <v>31</v>
      </c>
      <c r="AX1353" s="13" t="s">
        <v>69</v>
      </c>
      <c r="AY1353" s="244" t="s">
        <v>193</v>
      </c>
    </row>
    <row r="1354" s="14" customFormat="1">
      <c r="A1354" s="14"/>
      <c r="B1354" s="245"/>
      <c r="C1354" s="246"/>
      <c r="D1354" s="228" t="s">
        <v>206</v>
      </c>
      <c r="E1354" s="247" t="s">
        <v>19</v>
      </c>
      <c r="F1354" s="248" t="s">
        <v>3741</v>
      </c>
      <c r="G1354" s="246"/>
      <c r="H1354" s="249">
        <v>20.300000000000001</v>
      </c>
      <c r="I1354" s="250"/>
      <c r="J1354" s="246"/>
      <c r="K1354" s="246"/>
      <c r="L1354" s="251"/>
      <c r="M1354" s="252"/>
      <c r="N1354" s="253"/>
      <c r="O1354" s="253"/>
      <c r="P1354" s="253"/>
      <c r="Q1354" s="253"/>
      <c r="R1354" s="253"/>
      <c r="S1354" s="253"/>
      <c r="T1354" s="254"/>
      <c r="U1354" s="14"/>
      <c r="V1354" s="14"/>
      <c r="W1354" s="14"/>
      <c r="X1354" s="14"/>
      <c r="Y1354" s="14"/>
      <c r="Z1354" s="14"/>
      <c r="AA1354" s="14"/>
      <c r="AB1354" s="14"/>
      <c r="AC1354" s="14"/>
      <c r="AD1354" s="14"/>
      <c r="AE1354" s="14"/>
      <c r="AT1354" s="255" t="s">
        <v>206</v>
      </c>
      <c r="AU1354" s="255" t="s">
        <v>78</v>
      </c>
      <c r="AV1354" s="14" t="s">
        <v>78</v>
      </c>
      <c r="AW1354" s="14" t="s">
        <v>31</v>
      </c>
      <c r="AX1354" s="14" t="s">
        <v>69</v>
      </c>
      <c r="AY1354" s="255" t="s">
        <v>193</v>
      </c>
    </row>
    <row r="1355" s="13" customFormat="1">
      <c r="A1355" s="13"/>
      <c r="B1355" s="235"/>
      <c r="C1355" s="236"/>
      <c r="D1355" s="228" t="s">
        <v>206</v>
      </c>
      <c r="E1355" s="237" t="s">
        <v>19</v>
      </c>
      <c r="F1355" s="238" t="s">
        <v>1702</v>
      </c>
      <c r="G1355" s="236"/>
      <c r="H1355" s="237" t="s">
        <v>19</v>
      </c>
      <c r="I1355" s="239"/>
      <c r="J1355" s="236"/>
      <c r="K1355" s="236"/>
      <c r="L1355" s="240"/>
      <c r="M1355" s="241"/>
      <c r="N1355" s="242"/>
      <c r="O1355" s="242"/>
      <c r="P1355" s="242"/>
      <c r="Q1355" s="242"/>
      <c r="R1355" s="242"/>
      <c r="S1355" s="242"/>
      <c r="T1355" s="243"/>
      <c r="U1355" s="13"/>
      <c r="V1355" s="13"/>
      <c r="W1355" s="13"/>
      <c r="X1355" s="13"/>
      <c r="Y1355" s="13"/>
      <c r="Z1355" s="13"/>
      <c r="AA1355" s="13"/>
      <c r="AB1355" s="13"/>
      <c r="AC1355" s="13"/>
      <c r="AD1355" s="13"/>
      <c r="AE1355" s="13"/>
      <c r="AT1355" s="244" t="s">
        <v>206</v>
      </c>
      <c r="AU1355" s="244" t="s">
        <v>78</v>
      </c>
      <c r="AV1355" s="13" t="s">
        <v>76</v>
      </c>
      <c r="AW1355" s="13" t="s">
        <v>31</v>
      </c>
      <c r="AX1355" s="13" t="s">
        <v>69</v>
      </c>
      <c r="AY1355" s="244" t="s">
        <v>193</v>
      </c>
    </row>
    <row r="1356" s="13" customFormat="1">
      <c r="A1356" s="13"/>
      <c r="B1356" s="235"/>
      <c r="C1356" s="236"/>
      <c r="D1356" s="228" t="s">
        <v>206</v>
      </c>
      <c r="E1356" s="237" t="s">
        <v>19</v>
      </c>
      <c r="F1356" s="238" t="s">
        <v>3743</v>
      </c>
      <c r="G1356" s="236"/>
      <c r="H1356" s="237" t="s">
        <v>19</v>
      </c>
      <c r="I1356" s="239"/>
      <c r="J1356" s="236"/>
      <c r="K1356" s="236"/>
      <c r="L1356" s="240"/>
      <c r="M1356" s="241"/>
      <c r="N1356" s="242"/>
      <c r="O1356" s="242"/>
      <c r="P1356" s="242"/>
      <c r="Q1356" s="242"/>
      <c r="R1356" s="242"/>
      <c r="S1356" s="242"/>
      <c r="T1356" s="243"/>
      <c r="U1356" s="13"/>
      <c r="V1356" s="13"/>
      <c r="W1356" s="13"/>
      <c r="X1356" s="13"/>
      <c r="Y1356" s="13"/>
      <c r="Z1356" s="13"/>
      <c r="AA1356" s="13"/>
      <c r="AB1356" s="13"/>
      <c r="AC1356" s="13"/>
      <c r="AD1356" s="13"/>
      <c r="AE1356" s="13"/>
      <c r="AT1356" s="244" t="s">
        <v>206</v>
      </c>
      <c r="AU1356" s="244" t="s">
        <v>78</v>
      </c>
      <c r="AV1356" s="13" t="s">
        <v>76</v>
      </c>
      <c r="AW1356" s="13" t="s">
        <v>31</v>
      </c>
      <c r="AX1356" s="13" t="s">
        <v>69</v>
      </c>
      <c r="AY1356" s="244" t="s">
        <v>193</v>
      </c>
    </row>
    <row r="1357" s="14" customFormat="1">
      <c r="A1357" s="14"/>
      <c r="B1357" s="245"/>
      <c r="C1357" s="246"/>
      <c r="D1357" s="228" t="s">
        <v>206</v>
      </c>
      <c r="E1357" s="247" t="s">
        <v>19</v>
      </c>
      <c r="F1357" s="248" t="s">
        <v>3744</v>
      </c>
      <c r="G1357" s="246"/>
      <c r="H1357" s="249">
        <v>52.200000000000003</v>
      </c>
      <c r="I1357" s="250"/>
      <c r="J1357" s="246"/>
      <c r="K1357" s="246"/>
      <c r="L1357" s="251"/>
      <c r="M1357" s="252"/>
      <c r="N1357" s="253"/>
      <c r="O1357" s="253"/>
      <c r="P1357" s="253"/>
      <c r="Q1357" s="253"/>
      <c r="R1357" s="253"/>
      <c r="S1357" s="253"/>
      <c r="T1357" s="254"/>
      <c r="U1357" s="14"/>
      <c r="V1357" s="14"/>
      <c r="W1357" s="14"/>
      <c r="X1357" s="14"/>
      <c r="Y1357" s="14"/>
      <c r="Z1357" s="14"/>
      <c r="AA1357" s="14"/>
      <c r="AB1357" s="14"/>
      <c r="AC1357" s="14"/>
      <c r="AD1357" s="14"/>
      <c r="AE1357" s="14"/>
      <c r="AT1357" s="255" t="s">
        <v>206</v>
      </c>
      <c r="AU1357" s="255" t="s">
        <v>78</v>
      </c>
      <c r="AV1357" s="14" t="s">
        <v>78</v>
      </c>
      <c r="AW1357" s="14" t="s">
        <v>31</v>
      </c>
      <c r="AX1357" s="14" t="s">
        <v>69</v>
      </c>
      <c r="AY1357" s="255" t="s">
        <v>193</v>
      </c>
    </row>
    <row r="1358" s="13" customFormat="1">
      <c r="A1358" s="13"/>
      <c r="B1358" s="235"/>
      <c r="C1358" s="236"/>
      <c r="D1358" s="228" t="s">
        <v>206</v>
      </c>
      <c r="E1358" s="237" t="s">
        <v>19</v>
      </c>
      <c r="F1358" s="238" t="s">
        <v>3679</v>
      </c>
      <c r="G1358" s="236"/>
      <c r="H1358" s="237" t="s">
        <v>19</v>
      </c>
      <c r="I1358" s="239"/>
      <c r="J1358" s="236"/>
      <c r="K1358" s="236"/>
      <c r="L1358" s="240"/>
      <c r="M1358" s="241"/>
      <c r="N1358" s="242"/>
      <c r="O1358" s="242"/>
      <c r="P1358" s="242"/>
      <c r="Q1358" s="242"/>
      <c r="R1358" s="242"/>
      <c r="S1358" s="242"/>
      <c r="T1358" s="243"/>
      <c r="U1358" s="13"/>
      <c r="V1358" s="13"/>
      <c r="W1358" s="13"/>
      <c r="X1358" s="13"/>
      <c r="Y1358" s="13"/>
      <c r="Z1358" s="13"/>
      <c r="AA1358" s="13"/>
      <c r="AB1358" s="13"/>
      <c r="AC1358" s="13"/>
      <c r="AD1358" s="13"/>
      <c r="AE1358" s="13"/>
      <c r="AT1358" s="244" t="s">
        <v>206</v>
      </c>
      <c r="AU1358" s="244" t="s">
        <v>78</v>
      </c>
      <c r="AV1358" s="13" t="s">
        <v>76</v>
      </c>
      <c r="AW1358" s="13" t="s">
        <v>31</v>
      </c>
      <c r="AX1358" s="13" t="s">
        <v>69</v>
      </c>
      <c r="AY1358" s="244" t="s">
        <v>193</v>
      </c>
    </row>
    <row r="1359" s="14" customFormat="1">
      <c r="A1359" s="14"/>
      <c r="B1359" s="245"/>
      <c r="C1359" s="246"/>
      <c r="D1359" s="228" t="s">
        <v>206</v>
      </c>
      <c r="E1359" s="247" t="s">
        <v>19</v>
      </c>
      <c r="F1359" s="248" t="s">
        <v>3680</v>
      </c>
      <c r="G1359" s="246"/>
      <c r="H1359" s="249">
        <v>16.899999999999999</v>
      </c>
      <c r="I1359" s="250"/>
      <c r="J1359" s="246"/>
      <c r="K1359" s="246"/>
      <c r="L1359" s="251"/>
      <c r="M1359" s="252"/>
      <c r="N1359" s="253"/>
      <c r="O1359" s="253"/>
      <c r="P1359" s="253"/>
      <c r="Q1359" s="253"/>
      <c r="R1359" s="253"/>
      <c r="S1359" s="253"/>
      <c r="T1359" s="254"/>
      <c r="U1359" s="14"/>
      <c r="V1359" s="14"/>
      <c r="W1359" s="14"/>
      <c r="X1359" s="14"/>
      <c r="Y1359" s="14"/>
      <c r="Z1359" s="14"/>
      <c r="AA1359" s="14"/>
      <c r="AB1359" s="14"/>
      <c r="AC1359" s="14"/>
      <c r="AD1359" s="14"/>
      <c r="AE1359" s="14"/>
      <c r="AT1359" s="255" t="s">
        <v>206</v>
      </c>
      <c r="AU1359" s="255" t="s">
        <v>78</v>
      </c>
      <c r="AV1359" s="14" t="s">
        <v>78</v>
      </c>
      <c r="AW1359" s="14" t="s">
        <v>31</v>
      </c>
      <c r="AX1359" s="14" t="s">
        <v>69</v>
      </c>
      <c r="AY1359" s="255" t="s">
        <v>193</v>
      </c>
    </row>
    <row r="1360" s="13" customFormat="1">
      <c r="A1360" s="13"/>
      <c r="B1360" s="235"/>
      <c r="C1360" s="236"/>
      <c r="D1360" s="228" t="s">
        <v>206</v>
      </c>
      <c r="E1360" s="237" t="s">
        <v>19</v>
      </c>
      <c r="F1360" s="238" t="s">
        <v>3745</v>
      </c>
      <c r="G1360" s="236"/>
      <c r="H1360" s="237" t="s">
        <v>19</v>
      </c>
      <c r="I1360" s="239"/>
      <c r="J1360" s="236"/>
      <c r="K1360" s="236"/>
      <c r="L1360" s="240"/>
      <c r="M1360" s="241"/>
      <c r="N1360" s="242"/>
      <c r="O1360" s="242"/>
      <c r="P1360" s="242"/>
      <c r="Q1360" s="242"/>
      <c r="R1360" s="242"/>
      <c r="S1360" s="242"/>
      <c r="T1360" s="243"/>
      <c r="U1360" s="13"/>
      <c r="V1360" s="13"/>
      <c r="W1360" s="13"/>
      <c r="X1360" s="13"/>
      <c r="Y1360" s="13"/>
      <c r="Z1360" s="13"/>
      <c r="AA1360" s="13"/>
      <c r="AB1360" s="13"/>
      <c r="AC1360" s="13"/>
      <c r="AD1360" s="13"/>
      <c r="AE1360" s="13"/>
      <c r="AT1360" s="244" t="s">
        <v>206</v>
      </c>
      <c r="AU1360" s="244" t="s">
        <v>78</v>
      </c>
      <c r="AV1360" s="13" t="s">
        <v>76</v>
      </c>
      <c r="AW1360" s="13" t="s">
        <v>31</v>
      </c>
      <c r="AX1360" s="13" t="s">
        <v>69</v>
      </c>
      <c r="AY1360" s="244" t="s">
        <v>193</v>
      </c>
    </row>
    <row r="1361" s="14" customFormat="1">
      <c r="A1361" s="14"/>
      <c r="B1361" s="245"/>
      <c r="C1361" s="246"/>
      <c r="D1361" s="228" t="s">
        <v>206</v>
      </c>
      <c r="E1361" s="247" t="s">
        <v>19</v>
      </c>
      <c r="F1361" s="248" t="s">
        <v>3746</v>
      </c>
      <c r="G1361" s="246"/>
      <c r="H1361" s="249">
        <v>15.9</v>
      </c>
      <c r="I1361" s="250"/>
      <c r="J1361" s="246"/>
      <c r="K1361" s="246"/>
      <c r="L1361" s="251"/>
      <c r="M1361" s="252"/>
      <c r="N1361" s="253"/>
      <c r="O1361" s="253"/>
      <c r="P1361" s="253"/>
      <c r="Q1361" s="253"/>
      <c r="R1361" s="253"/>
      <c r="S1361" s="253"/>
      <c r="T1361" s="254"/>
      <c r="U1361" s="14"/>
      <c r="V1361" s="14"/>
      <c r="W1361" s="14"/>
      <c r="X1361" s="14"/>
      <c r="Y1361" s="14"/>
      <c r="Z1361" s="14"/>
      <c r="AA1361" s="14"/>
      <c r="AB1361" s="14"/>
      <c r="AC1361" s="14"/>
      <c r="AD1361" s="14"/>
      <c r="AE1361" s="14"/>
      <c r="AT1361" s="255" t="s">
        <v>206</v>
      </c>
      <c r="AU1361" s="255" t="s">
        <v>78</v>
      </c>
      <c r="AV1361" s="14" t="s">
        <v>78</v>
      </c>
      <c r="AW1361" s="14" t="s">
        <v>31</v>
      </c>
      <c r="AX1361" s="14" t="s">
        <v>69</v>
      </c>
      <c r="AY1361" s="255" t="s">
        <v>193</v>
      </c>
    </row>
    <row r="1362" s="13" customFormat="1">
      <c r="A1362" s="13"/>
      <c r="B1362" s="235"/>
      <c r="C1362" s="236"/>
      <c r="D1362" s="228" t="s">
        <v>206</v>
      </c>
      <c r="E1362" s="237" t="s">
        <v>19</v>
      </c>
      <c r="F1362" s="238" t="s">
        <v>3681</v>
      </c>
      <c r="G1362" s="236"/>
      <c r="H1362" s="237" t="s">
        <v>19</v>
      </c>
      <c r="I1362" s="239"/>
      <c r="J1362" s="236"/>
      <c r="K1362" s="236"/>
      <c r="L1362" s="240"/>
      <c r="M1362" s="241"/>
      <c r="N1362" s="242"/>
      <c r="O1362" s="242"/>
      <c r="P1362" s="242"/>
      <c r="Q1362" s="242"/>
      <c r="R1362" s="242"/>
      <c r="S1362" s="242"/>
      <c r="T1362" s="243"/>
      <c r="U1362" s="13"/>
      <c r="V1362" s="13"/>
      <c r="W1362" s="13"/>
      <c r="X1362" s="13"/>
      <c r="Y1362" s="13"/>
      <c r="Z1362" s="13"/>
      <c r="AA1362" s="13"/>
      <c r="AB1362" s="13"/>
      <c r="AC1362" s="13"/>
      <c r="AD1362" s="13"/>
      <c r="AE1362" s="13"/>
      <c r="AT1362" s="244" t="s">
        <v>206</v>
      </c>
      <c r="AU1362" s="244" t="s">
        <v>78</v>
      </c>
      <c r="AV1362" s="13" t="s">
        <v>76</v>
      </c>
      <c r="AW1362" s="13" t="s">
        <v>31</v>
      </c>
      <c r="AX1362" s="13" t="s">
        <v>69</v>
      </c>
      <c r="AY1362" s="244" t="s">
        <v>193</v>
      </c>
    </row>
    <row r="1363" s="14" customFormat="1">
      <c r="A1363" s="14"/>
      <c r="B1363" s="245"/>
      <c r="C1363" s="246"/>
      <c r="D1363" s="228" t="s">
        <v>206</v>
      </c>
      <c r="E1363" s="247" t="s">
        <v>19</v>
      </c>
      <c r="F1363" s="248" t="s">
        <v>3747</v>
      </c>
      <c r="G1363" s="246"/>
      <c r="H1363" s="249">
        <v>511.19999999999999</v>
      </c>
      <c r="I1363" s="250"/>
      <c r="J1363" s="246"/>
      <c r="K1363" s="246"/>
      <c r="L1363" s="251"/>
      <c r="M1363" s="252"/>
      <c r="N1363" s="253"/>
      <c r="O1363" s="253"/>
      <c r="P1363" s="253"/>
      <c r="Q1363" s="253"/>
      <c r="R1363" s="253"/>
      <c r="S1363" s="253"/>
      <c r="T1363" s="254"/>
      <c r="U1363" s="14"/>
      <c r="V1363" s="14"/>
      <c r="W1363" s="14"/>
      <c r="X1363" s="14"/>
      <c r="Y1363" s="14"/>
      <c r="Z1363" s="14"/>
      <c r="AA1363" s="14"/>
      <c r="AB1363" s="14"/>
      <c r="AC1363" s="14"/>
      <c r="AD1363" s="14"/>
      <c r="AE1363" s="14"/>
      <c r="AT1363" s="255" t="s">
        <v>206</v>
      </c>
      <c r="AU1363" s="255" t="s">
        <v>78</v>
      </c>
      <c r="AV1363" s="14" t="s">
        <v>78</v>
      </c>
      <c r="AW1363" s="14" t="s">
        <v>31</v>
      </c>
      <c r="AX1363" s="14" t="s">
        <v>69</v>
      </c>
      <c r="AY1363" s="255" t="s">
        <v>193</v>
      </c>
    </row>
    <row r="1364" s="14" customFormat="1">
      <c r="A1364" s="14"/>
      <c r="B1364" s="245"/>
      <c r="C1364" s="246"/>
      <c r="D1364" s="228" t="s">
        <v>206</v>
      </c>
      <c r="E1364" s="247" t="s">
        <v>19</v>
      </c>
      <c r="F1364" s="248" t="s">
        <v>3682</v>
      </c>
      <c r="G1364" s="246"/>
      <c r="H1364" s="249">
        <v>520.96000000000004</v>
      </c>
      <c r="I1364" s="250"/>
      <c r="J1364" s="246"/>
      <c r="K1364" s="246"/>
      <c r="L1364" s="251"/>
      <c r="M1364" s="252"/>
      <c r="N1364" s="253"/>
      <c r="O1364" s="253"/>
      <c r="P1364" s="253"/>
      <c r="Q1364" s="253"/>
      <c r="R1364" s="253"/>
      <c r="S1364" s="253"/>
      <c r="T1364" s="254"/>
      <c r="U1364" s="14"/>
      <c r="V1364" s="14"/>
      <c r="W1364" s="14"/>
      <c r="X1364" s="14"/>
      <c r="Y1364" s="14"/>
      <c r="Z1364" s="14"/>
      <c r="AA1364" s="14"/>
      <c r="AB1364" s="14"/>
      <c r="AC1364" s="14"/>
      <c r="AD1364" s="14"/>
      <c r="AE1364" s="14"/>
      <c r="AT1364" s="255" t="s">
        <v>206</v>
      </c>
      <c r="AU1364" s="255" t="s">
        <v>78</v>
      </c>
      <c r="AV1364" s="14" t="s">
        <v>78</v>
      </c>
      <c r="AW1364" s="14" t="s">
        <v>31</v>
      </c>
      <c r="AX1364" s="14" t="s">
        <v>69</v>
      </c>
      <c r="AY1364" s="255" t="s">
        <v>193</v>
      </c>
    </row>
    <row r="1365" s="13" customFormat="1">
      <c r="A1365" s="13"/>
      <c r="B1365" s="235"/>
      <c r="C1365" s="236"/>
      <c r="D1365" s="228" t="s">
        <v>206</v>
      </c>
      <c r="E1365" s="237" t="s">
        <v>19</v>
      </c>
      <c r="F1365" s="238" t="s">
        <v>1704</v>
      </c>
      <c r="G1365" s="236"/>
      <c r="H1365" s="237" t="s">
        <v>19</v>
      </c>
      <c r="I1365" s="239"/>
      <c r="J1365" s="236"/>
      <c r="K1365" s="236"/>
      <c r="L1365" s="240"/>
      <c r="M1365" s="241"/>
      <c r="N1365" s="242"/>
      <c r="O1365" s="242"/>
      <c r="P1365" s="242"/>
      <c r="Q1365" s="242"/>
      <c r="R1365" s="242"/>
      <c r="S1365" s="242"/>
      <c r="T1365" s="243"/>
      <c r="U1365" s="13"/>
      <c r="V1365" s="13"/>
      <c r="W1365" s="13"/>
      <c r="X1365" s="13"/>
      <c r="Y1365" s="13"/>
      <c r="Z1365" s="13"/>
      <c r="AA1365" s="13"/>
      <c r="AB1365" s="13"/>
      <c r="AC1365" s="13"/>
      <c r="AD1365" s="13"/>
      <c r="AE1365" s="13"/>
      <c r="AT1365" s="244" t="s">
        <v>206</v>
      </c>
      <c r="AU1365" s="244" t="s">
        <v>78</v>
      </c>
      <c r="AV1365" s="13" t="s">
        <v>76</v>
      </c>
      <c r="AW1365" s="13" t="s">
        <v>31</v>
      </c>
      <c r="AX1365" s="13" t="s">
        <v>69</v>
      </c>
      <c r="AY1365" s="244" t="s">
        <v>193</v>
      </c>
    </row>
    <row r="1366" s="13" customFormat="1">
      <c r="A1366" s="13"/>
      <c r="B1366" s="235"/>
      <c r="C1366" s="236"/>
      <c r="D1366" s="228" t="s">
        <v>206</v>
      </c>
      <c r="E1366" s="237" t="s">
        <v>19</v>
      </c>
      <c r="F1366" s="238" t="s">
        <v>3748</v>
      </c>
      <c r="G1366" s="236"/>
      <c r="H1366" s="237" t="s">
        <v>19</v>
      </c>
      <c r="I1366" s="239"/>
      <c r="J1366" s="236"/>
      <c r="K1366" s="236"/>
      <c r="L1366" s="240"/>
      <c r="M1366" s="241"/>
      <c r="N1366" s="242"/>
      <c r="O1366" s="242"/>
      <c r="P1366" s="242"/>
      <c r="Q1366" s="242"/>
      <c r="R1366" s="242"/>
      <c r="S1366" s="242"/>
      <c r="T1366" s="243"/>
      <c r="U1366" s="13"/>
      <c r="V1366" s="13"/>
      <c r="W1366" s="13"/>
      <c r="X1366" s="13"/>
      <c r="Y1366" s="13"/>
      <c r="Z1366" s="13"/>
      <c r="AA1366" s="13"/>
      <c r="AB1366" s="13"/>
      <c r="AC1366" s="13"/>
      <c r="AD1366" s="13"/>
      <c r="AE1366" s="13"/>
      <c r="AT1366" s="244" t="s">
        <v>206</v>
      </c>
      <c r="AU1366" s="244" t="s">
        <v>78</v>
      </c>
      <c r="AV1366" s="13" t="s">
        <v>76</v>
      </c>
      <c r="AW1366" s="13" t="s">
        <v>31</v>
      </c>
      <c r="AX1366" s="13" t="s">
        <v>69</v>
      </c>
      <c r="AY1366" s="244" t="s">
        <v>193</v>
      </c>
    </row>
    <row r="1367" s="14" customFormat="1">
      <c r="A1367" s="14"/>
      <c r="B1367" s="245"/>
      <c r="C1367" s="246"/>
      <c r="D1367" s="228" t="s">
        <v>206</v>
      </c>
      <c r="E1367" s="247" t="s">
        <v>19</v>
      </c>
      <c r="F1367" s="248" t="s">
        <v>3744</v>
      </c>
      <c r="G1367" s="246"/>
      <c r="H1367" s="249">
        <v>52.200000000000003</v>
      </c>
      <c r="I1367" s="250"/>
      <c r="J1367" s="246"/>
      <c r="K1367" s="246"/>
      <c r="L1367" s="251"/>
      <c r="M1367" s="252"/>
      <c r="N1367" s="253"/>
      <c r="O1367" s="253"/>
      <c r="P1367" s="253"/>
      <c r="Q1367" s="253"/>
      <c r="R1367" s="253"/>
      <c r="S1367" s="253"/>
      <c r="T1367" s="254"/>
      <c r="U1367" s="14"/>
      <c r="V1367" s="14"/>
      <c r="W1367" s="14"/>
      <c r="X1367" s="14"/>
      <c r="Y1367" s="14"/>
      <c r="Z1367" s="14"/>
      <c r="AA1367" s="14"/>
      <c r="AB1367" s="14"/>
      <c r="AC1367" s="14"/>
      <c r="AD1367" s="14"/>
      <c r="AE1367" s="14"/>
      <c r="AT1367" s="255" t="s">
        <v>206</v>
      </c>
      <c r="AU1367" s="255" t="s">
        <v>78</v>
      </c>
      <c r="AV1367" s="14" t="s">
        <v>78</v>
      </c>
      <c r="AW1367" s="14" t="s">
        <v>31</v>
      </c>
      <c r="AX1367" s="14" t="s">
        <v>69</v>
      </c>
      <c r="AY1367" s="255" t="s">
        <v>193</v>
      </c>
    </row>
    <row r="1368" s="13" customFormat="1">
      <c r="A1368" s="13"/>
      <c r="B1368" s="235"/>
      <c r="C1368" s="236"/>
      <c r="D1368" s="228" t="s">
        <v>206</v>
      </c>
      <c r="E1368" s="237" t="s">
        <v>19</v>
      </c>
      <c r="F1368" s="238" t="s">
        <v>3683</v>
      </c>
      <c r="G1368" s="236"/>
      <c r="H1368" s="237" t="s">
        <v>19</v>
      </c>
      <c r="I1368" s="239"/>
      <c r="J1368" s="236"/>
      <c r="K1368" s="236"/>
      <c r="L1368" s="240"/>
      <c r="M1368" s="241"/>
      <c r="N1368" s="242"/>
      <c r="O1368" s="242"/>
      <c r="P1368" s="242"/>
      <c r="Q1368" s="242"/>
      <c r="R1368" s="242"/>
      <c r="S1368" s="242"/>
      <c r="T1368" s="243"/>
      <c r="U1368" s="13"/>
      <c r="V1368" s="13"/>
      <c r="W1368" s="13"/>
      <c r="X1368" s="13"/>
      <c r="Y1368" s="13"/>
      <c r="Z1368" s="13"/>
      <c r="AA1368" s="13"/>
      <c r="AB1368" s="13"/>
      <c r="AC1368" s="13"/>
      <c r="AD1368" s="13"/>
      <c r="AE1368" s="13"/>
      <c r="AT1368" s="244" t="s">
        <v>206</v>
      </c>
      <c r="AU1368" s="244" t="s">
        <v>78</v>
      </c>
      <c r="AV1368" s="13" t="s">
        <v>76</v>
      </c>
      <c r="AW1368" s="13" t="s">
        <v>31</v>
      </c>
      <c r="AX1368" s="13" t="s">
        <v>69</v>
      </c>
      <c r="AY1368" s="244" t="s">
        <v>193</v>
      </c>
    </row>
    <row r="1369" s="14" customFormat="1">
      <c r="A1369" s="14"/>
      <c r="B1369" s="245"/>
      <c r="C1369" s="246"/>
      <c r="D1369" s="228" t="s">
        <v>206</v>
      </c>
      <c r="E1369" s="247" t="s">
        <v>19</v>
      </c>
      <c r="F1369" s="248" t="s">
        <v>3680</v>
      </c>
      <c r="G1369" s="246"/>
      <c r="H1369" s="249">
        <v>16.899999999999999</v>
      </c>
      <c r="I1369" s="250"/>
      <c r="J1369" s="246"/>
      <c r="K1369" s="246"/>
      <c r="L1369" s="251"/>
      <c r="M1369" s="252"/>
      <c r="N1369" s="253"/>
      <c r="O1369" s="253"/>
      <c r="P1369" s="253"/>
      <c r="Q1369" s="253"/>
      <c r="R1369" s="253"/>
      <c r="S1369" s="253"/>
      <c r="T1369" s="254"/>
      <c r="U1369" s="14"/>
      <c r="V1369" s="14"/>
      <c r="W1369" s="14"/>
      <c r="X1369" s="14"/>
      <c r="Y1369" s="14"/>
      <c r="Z1369" s="14"/>
      <c r="AA1369" s="14"/>
      <c r="AB1369" s="14"/>
      <c r="AC1369" s="14"/>
      <c r="AD1369" s="14"/>
      <c r="AE1369" s="14"/>
      <c r="AT1369" s="255" t="s">
        <v>206</v>
      </c>
      <c r="AU1369" s="255" t="s">
        <v>78</v>
      </c>
      <c r="AV1369" s="14" t="s">
        <v>78</v>
      </c>
      <c r="AW1369" s="14" t="s">
        <v>31</v>
      </c>
      <c r="AX1369" s="14" t="s">
        <v>69</v>
      </c>
      <c r="AY1369" s="255" t="s">
        <v>193</v>
      </c>
    </row>
    <row r="1370" s="13" customFormat="1">
      <c r="A1370" s="13"/>
      <c r="B1370" s="235"/>
      <c r="C1370" s="236"/>
      <c r="D1370" s="228" t="s">
        <v>206</v>
      </c>
      <c r="E1370" s="237" t="s">
        <v>19</v>
      </c>
      <c r="F1370" s="238" t="s">
        <v>3749</v>
      </c>
      <c r="G1370" s="236"/>
      <c r="H1370" s="237" t="s">
        <v>19</v>
      </c>
      <c r="I1370" s="239"/>
      <c r="J1370" s="236"/>
      <c r="K1370" s="236"/>
      <c r="L1370" s="240"/>
      <c r="M1370" s="241"/>
      <c r="N1370" s="242"/>
      <c r="O1370" s="242"/>
      <c r="P1370" s="242"/>
      <c r="Q1370" s="242"/>
      <c r="R1370" s="242"/>
      <c r="S1370" s="242"/>
      <c r="T1370" s="243"/>
      <c r="U1370" s="13"/>
      <c r="V1370" s="13"/>
      <c r="W1370" s="13"/>
      <c r="X1370" s="13"/>
      <c r="Y1370" s="13"/>
      <c r="Z1370" s="13"/>
      <c r="AA1370" s="13"/>
      <c r="AB1370" s="13"/>
      <c r="AC1370" s="13"/>
      <c r="AD1370" s="13"/>
      <c r="AE1370" s="13"/>
      <c r="AT1370" s="244" t="s">
        <v>206</v>
      </c>
      <c r="AU1370" s="244" t="s">
        <v>78</v>
      </c>
      <c r="AV1370" s="13" t="s">
        <v>76</v>
      </c>
      <c r="AW1370" s="13" t="s">
        <v>31</v>
      </c>
      <c r="AX1370" s="13" t="s">
        <v>69</v>
      </c>
      <c r="AY1370" s="244" t="s">
        <v>193</v>
      </c>
    </row>
    <row r="1371" s="14" customFormat="1">
      <c r="A1371" s="14"/>
      <c r="B1371" s="245"/>
      <c r="C1371" s="246"/>
      <c r="D1371" s="228" t="s">
        <v>206</v>
      </c>
      <c r="E1371" s="247" t="s">
        <v>19</v>
      </c>
      <c r="F1371" s="248" t="s">
        <v>3750</v>
      </c>
      <c r="G1371" s="246"/>
      <c r="H1371" s="249">
        <v>14.9</v>
      </c>
      <c r="I1371" s="250"/>
      <c r="J1371" s="246"/>
      <c r="K1371" s="246"/>
      <c r="L1371" s="251"/>
      <c r="M1371" s="252"/>
      <c r="N1371" s="253"/>
      <c r="O1371" s="253"/>
      <c r="P1371" s="253"/>
      <c r="Q1371" s="253"/>
      <c r="R1371" s="253"/>
      <c r="S1371" s="253"/>
      <c r="T1371" s="254"/>
      <c r="U1371" s="14"/>
      <c r="V1371" s="14"/>
      <c r="W1371" s="14"/>
      <c r="X1371" s="14"/>
      <c r="Y1371" s="14"/>
      <c r="Z1371" s="14"/>
      <c r="AA1371" s="14"/>
      <c r="AB1371" s="14"/>
      <c r="AC1371" s="14"/>
      <c r="AD1371" s="14"/>
      <c r="AE1371" s="14"/>
      <c r="AT1371" s="255" t="s">
        <v>206</v>
      </c>
      <c r="AU1371" s="255" t="s">
        <v>78</v>
      </c>
      <c r="AV1371" s="14" t="s">
        <v>78</v>
      </c>
      <c r="AW1371" s="14" t="s">
        <v>31</v>
      </c>
      <c r="AX1371" s="14" t="s">
        <v>69</v>
      </c>
      <c r="AY1371" s="255" t="s">
        <v>193</v>
      </c>
    </row>
    <row r="1372" s="13" customFormat="1">
      <c r="A1372" s="13"/>
      <c r="B1372" s="235"/>
      <c r="C1372" s="236"/>
      <c r="D1372" s="228" t="s">
        <v>206</v>
      </c>
      <c r="E1372" s="237" t="s">
        <v>19</v>
      </c>
      <c r="F1372" s="238" t="s">
        <v>1724</v>
      </c>
      <c r="G1372" s="236"/>
      <c r="H1372" s="237" t="s">
        <v>19</v>
      </c>
      <c r="I1372" s="239"/>
      <c r="J1372" s="236"/>
      <c r="K1372" s="236"/>
      <c r="L1372" s="240"/>
      <c r="M1372" s="241"/>
      <c r="N1372" s="242"/>
      <c r="O1372" s="242"/>
      <c r="P1372" s="242"/>
      <c r="Q1372" s="242"/>
      <c r="R1372" s="242"/>
      <c r="S1372" s="242"/>
      <c r="T1372" s="243"/>
      <c r="U1372" s="13"/>
      <c r="V1372" s="13"/>
      <c r="W1372" s="13"/>
      <c r="X1372" s="13"/>
      <c r="Y1372" s="13"/>
      <c r="Z1372" s="13"/>
      <c r="AA1372" s="13"/>
      <c r="AB1372" s="13"/>
      <c r="AC1372" s="13"/>
      <c r="AD1372" s="13"/>
      <c r="AE1372" s="13"/>
      <c r="AT1372" s="244" t="s">
        <v>206</v>
      </c>
      <c r="AU1372" s="244" t="s">
        <v>78</v>
      </c>
      <c r="AV1372" s="13" t="s">
        <v>76</v>
      </c>
      <c r="AW1372" s="13" t="s">
        <v>31</v>
      </c>
      <c r="AX1372" s="13" t="s">
        <v>69</v>
      </c>
      <c r="AY1372" s="244" t="s">
        <v>193</v>
      </c>
    </row>
    <row r="1373" s="13" customFormat="1">
      <c r="A1373" s="13"/>
      <c r="B1373" s="235"/>
      <c r="C1373" s="236"/>
      <c r="D1373" s="228" t="s">
        <v>206</v>
      </c>
      <c r="E1373" s="237" t="s">
        <v>19</v>
      </c>
      <c r="F1373" s="238" t="s">
        <v>3751</v>
      </c>
      <c r="G1373" s="236"/>
      <c r="H1373" s="237" t="s">
        <v>19</v>
      </c>
      <c r="I1373" s="239"/>
      <c r="J1373" s="236"/>
      <c r="K1373" s="236"/>
      <c r="L1373" s="240"/>
      <c r="M1373" s="241"/>
      <c r="N1373" s="242"/>
      <c r="O1373" s="242"/>
      <c r="P1373" s="242"/>
      <c r="Q1373" s="242"/>
      <c r="R1373" s="242"/>
      <c r="S1373" s="242"/>
      <c r="T1373" s="243"/>
      <c r="U1373" s="13"/>
      <c r="V1373" s="13"/>
      <c r="W1373" s="13"/>
      <c r="X1373" s="13"/>
      <c r="Y1373" s="13"/>
      <c r="Z1373" s="13"/>
      <c r="AA1373" s="13"/>
      <c r="AB1373" s="13"/>
      <c r="AC1373" s="13"/>
      <c r="AD1373" s="13"/>
      <c r="AE1373" s="13"/>
      <c r="AT1373" s="244" t="s">
        <v>206</v>
      </c>
      <c r="AU1373" s="244" t="s">
        <v>78</v>
      </c>
      <c r="AV1373" s="13" t="s">
        <v>76</v>
      </c>
      <c r="AW1373" s="13" t="s">
        <v>31</v>
      </c>
      <c r="AX1373" s="13" t="s">
        <v>69</v>
      </c>
      <c r="AY1373" s="244" t="s">
        <v>193</v>
      </c>
    </row>
    <row r="1374" s="14" customFormat="1">
      <c r="A1374" s="14"/>
      <c r="B1374" s="245"/>
      <c r="C1374" s="246"/>
      <c r="D1374" s="228" t="s">
        <v>206</v>
      </c>
      <c r="E1374" s="247" t="s">
        <v>19</v>
      </c>
      <c r="F1374" s="248" t="s">
        <v>3744</v>
      </c>
      <c r="G1374" s="246"/>
      <c r="H1374" s="249">
        <v>52.200000000000003</v>
      </c>
      <c r="I1374" s="250"/>
      <c r="J1374" s="246"/>
      <c r="K1374" s="246"/>
      <c r="L1374" s="251"/>
      <c r="M1374" s="252"/>
      <c r="N1374" s="253"/>
      <c r="O1374" s="253"/>
      <c r="P1374" s="253"/>
      <c r="Q1374" s="253"/>
      <c r="R1374" s="253"/>
      <c r="S1374" s="253"/>
      <c r="T1374" s="254"/>
      <c r="U1374" s="14"/>
      <c r="V1374" s="14"/>
      <c r="W1374" s="14"/>
      <c r="X1374" s="14"/>
      <c r="Y1374" s="14"/>
      <c r="Z1374" s="14"/>
      <c r="AA1374" s="14"/>
      <c r="AB1374" s="14"/>
      <c r="AC1374" s="14"/>
      <c r="AD1374" s="14"/>
      <c r="AE1374" s="14"/>
      <c r="AT1374" s="255" t="s">
        <v>206</v>
      </c>
      <c r="AU1374" s="255" t="s">
        <v>78</v>
      </c>
      <c r="AV1374" s="14" t="s">
        <v>78</v>
      </c>
      <c r="AW1374" s="14" t="s">
        <v>31</v>
      </c>
      <c r="AX1374" s="14" t="s">
        <v>69</v>
      </c>
      <c r="AY1374" s="255" t="s">
        <v>193</v>
      </c>
    </row>
    <row r="1375" s="13" customFormat="1">
      <c r="A1375" s="13"/>
      <c r="B1375" s="235"/>
      <c r="C1375" s="236"/>
      <c r="D1375" s="228" t="s">
        <v>206</v>
      </c>
      <c r="E1375" s="237" t="s">
        <v>19</v>
      </c>
      <c r="F1375" s="238" t="s">
        <v>3684</v>
      </c>
      <c r="G1375" s="236"/>
      <c r="H1375" s="237" t="s">
        <v>19</v>
      </c>
      <c r="I1375" s="239"/>
      <c r="J1375" s="236"/>
      <c r="K1375" s="236"/>
      <c r="L1375" s="240"/>
      <c r="M1375" s="241"/>
      <c r="N1375" s="242"/>
      <c r="O1375" s="242"/>
      <c r="P1375" s="242"/>
      <c r="Q1375" s="242"/>
      <c r="R1375" s="242"/>
      <c r="S1375" s="242"/>
      <c r="T1375" s="243"/>
      <c r="U1375" s="13"/>
      <c r="V1375" s="13"/>
      <c r="W1375" s="13"/>
      <c r="X1375" s="13"/>
      <c r="Y1375" s="13"/>
      <c r="Z1375" s="13"/>
      <c r="AA1375" s="13"/>
      <c r="AB1375" s="13"/>
      <c r="AC1375" s="13"/>
      <c r="AD1375" s="13"/>
      <c r="AE1375" s="13"/>
      <c r="AT1375" s="244" t="s">
        <v>206</v>
      </c>
      <c r="AU1375" s="244" t="s">
        <v>78</v>
      </c>
      <c r="AV1375" s="13" t="s">
        <v>76</v>
      </c>
      <c r="AW1375" s="13" t="s">
        <v>31</v>
      </c>
      <c r="AX1375" s="13" t="s">
        <v>69</v>
      </c>
      <c r="AY1375" s="244" t="s">
        <v>193</v>
      </c>
    </row>
    <row r="1376" s="14" customFormat="1">
      <c r="A1376" s="14"/>
      <c r="B1376" s="245"/>
      <c r="C1376" s="246"/>
      <c r="D1376" s="228" t="s">
        <v>206</v>
      </c>
      <c r="E1376" s="247" t="s">
        <v>19</v>
      </c>
      <c r="F1376" s="248" t="s">
        <v>3685</v>
      </c>
      <c r="G1376" s="246"/>
      <c r="H1376" s="249">
        <v>12.300000000000001</v>
      </c>
      <c r="I1376" s="250"/>
      <c r="J1376" s="246"/>
      <c r="K1376" s="246"/>
      <c r="L1376" s="251"/>
      <c r="M1376" s="252"/>
      <c r="N1376" s="253"/>
      <c r="O1376" s="253"/>
      <c r="P1376" s="253"/>
      <c r="Q1376" s="253"/>
      <c r="R1376" s="253"/>
      <c r="S1376" s="253"/>
      <c r="T1376" s="254"/>
      <c r="U1376" s="14"/>
      <c r="V1376" s="14"/>
      <c r="W1376" s="14"/>
      <c r="X1376" s="14"/>
      <c r="Y1376" s="14"/>
      <c r="Z1376" s="14"/>
      <c r="AA1376" s="14"/>
      <c r="AB1376" s="14"/>
      <c r="AC1376" s="14"/>
      <c r="AD1376" s="14"/>
      <c r="AE1376" s="14"/>
      <c r="AT1376" s="255" t="s">
        <v>206</v>
      </c>
      <c r="AU1376" s="255" t="s">
        <v>78</v>
      </c>
      <c r="AV1376" s="14" t="s">
        <v>78</v>
      </c>
      <c r="AW1376" s="14" t="s">
        <v>31</v>
      </c>
      <c r="AX1376" s="14" t="s">
        <v>69</v>
      </c>
      <c r="AY1376" s="255" t="s">
        <v>193</v>
      </c>
    </row>
    <row r="1377" s="13" customFormat="1">
      <c r="A1377" s="13"/>
      <c r="B1377" s="235"/>
      <c r="C1377" s="236"/>
      <c r="D1377" s="228" t="s">
        <v>206</v>
      </c>
      <c r="E1377" s="237" t="s">
        <v>19</v>
      </c>
      <c r="F1377" s="238" t="s">
        <v>3752</v>
      </c>
      <c r="G1377" s="236"/>
      <c r="H1377" s="237" t="s">
        <v>19</v>
      </c>
      <c r="I1377" s="239"/>
      <c r="J1377" s="236"/>
      <c r="K1377" s="236"/>
      <c r="L1377" s="240"/>
      <c r="M1377" s="241"/>
      <c r="N1377" s="242"/>
      <c r="O1377" s="242"/>
      <c r="P1377" s="242"/>
      <c r="Q1377" s="242"/>
      <c r="R1377" s="242"/>
      <c r="S1377" s="242"/>
      <c r="T1377" s="243"/>
      <c r="U1377" s="13"/>
      <c r="V1377" s="13"/>
      <c r="W1377" s="13"/>
      <c r="X1377" s="13"/>
      <c r="Y1377" s="13"/>
      <c r="Z1377" s="13"/>
      <c r="AA1377" s="13"/>
      <c r="AB1377" s="13"/>
      <c r="AC1377" s="13"/>
      <c r="AD1377" s="13"/>
      <c r="AE1377" s="13"/>
      <c r="AT1377" s="244" t="s">
        <v>206</v>
      </c>
      <c r="AU1377" s="244" t="s">
        <v>78</v>
      </c>
      <c r="AV1377" s="13" t="s">
        <v>76</v>
      </c>
      <c r="AW1377" s="13" t="s">
        <v>31</v>
      </c>
      <c r="AX1377" s="13" t="s">
        <v>69</v>
      </c>
      <c r="AY1377" s="244" t="s">
        <v>193</v>
      </c>
    </row>
    <row r="1378" s="14" customFormat="1">
      <c r="A1378" s="14"/>
      <c r="B1378" s="245"/>
      <c r="C1378" s="246"/>
      <c r="D1378" s="228" t="s">
        <v>206</v>
      </c>
      <c r="E1378" s="247" t="s">
        <v>19</v>
      </c>
      <c r="F1378" s="248" t="s">
        <v>3753</v>
      </c>
      <c r="G1378" s="246"/>
      <c r="H1378" s="249">
        <v>10.1</v>
      </c>
      <c r="I1378" s="250"/>
      <c r="J1378" s="246"/>
      <c r="K1378" s="246"/>
      <c r="L1378" s="251"/>
      <c r="M1378" s="252"/>
      <c r="N1378" s="253"/>
      <c r="O1378" s="253"/>
      <c r="P1378" s="253"/>
      <c r="Q1378" s="253"/>
      <c r="R1378" s="253"/>
      <c r="S1378" s="253"/>
      <c r="T1378" s="254"/>
      <c r="U1378" s="14"/>
      <c r="V1378" s="14"/>
      <c r="W1378" s="14"/>
      <c r="X1378" s="14"/>
      <c r="Y1378" s="14"/>
      <c r="Z1378" s="14"/>
      <c r="AA1378" s="14"/>
      <c r="AB1378" s="14"/>
      <c r="AC1378" s="14"/>
      <c r="AD1378" s="14"/>
      <c r="AE1378" s="14"/>
      <c r="AT1378" s="255" t="s">
        <v>206</v>
      </c>
      <c r="AU1378" s="255" t="s">
        <v>78</v>
      </c>
      <c r="AV1378" s="14" t="s">
        <v>78</v>
      </c>
      <c r="AW1378" s="14" t="s">
        <v>31</v>
      </c>
      <c r="AX1378" s="14" t="s">
        <v>69</v>
      </c>
      <c r="AY1378" s="255" t="s">
        <v>193</v>
      </c>
    </row>
    <row r="1379" s="13" customFormat="1">
      <c r="A1379" s="13"/>
      <c r="B1379" s="235"/>
      <c r="C1379" s="236"/>
      <c r="D1379" s="228" t="s">
        <v>206</v>
      </c>
      <c r="E1379" s="237" t="s">
        <v>19</v>
      </c>
      <c r="F1379" s="238" t="s">
        <v>3754</v>
      </c>
      <c r="G1379" s="236"/>
      <c r="H1379" s="237" t="s">
        <v>19</v>
      </c>
      <c r="I1379" s="239"/>
      <c r="J1379" s="236"/>
      <c r="K1379" s="236"/>
      <c r="L1379" s="240"/>
      <c r="M1379" s="241"/>
      <c r="N1379" s="242"/>
      <c r="O1379" s="242"/>
      <c r="P1379" s="242"/>
      <c r="Q1379" s="242"/>
      <c r="R1379" s="242"/>
      <c r="S1379" s="242"/>
      <c r="T1379" s="243"/>
      <c r="U1379" s="13"/>
      <c r="V1379" s="13"/>
      <c r="W1379" s="13"/>
      <c r="X1379" s="13"/>
      <c r="Y1379" s="13"/>
      <c r="Z1379" s="13"/>
      <c r="AA1379" s="13"/>
      <c r="AB1379" s="13"/>
      <c r="AC1379" s="13"/>
      <c r="AD1379" s="13"/>
      <c r="AE1379" s="13"/>
      <c r="AT1379" s="244" t="s">
        <v>206</v>
      </c>
      <c r="AU1379" s="244" t="s">
        <v>78</v>
      </c>
      <c r="AV1379" s="13" t="s">
        <v>76</v>
      </c>
      <c r="AW1379" s="13" t="s">
        <v>31</v>
      </c>
      <c r="AX1379" s="13" t="s">
        <v>69</v>
      </c>
      <c r="AY1379" s="244" t="s">
        <v>193</v>
      </c>
    </row>
    <row r="1380" s="14" customFormat="1">
      <c r="A1380" s="14"/>
      <c r="B1380" s="245"/>
      <c r="C1380" s="246"/>
      <c r="D1380" s="228" t="s">
        <v>206</v>
      </c>
      <c r="E1380" s="247" t="s">
        <v>19</v>
      </c>
      <c r="F1380" s="248" t="s">
        <v>3755</v>
      </c>
      <c r="G1380" s="246"/>
      <c r="H1380" s="249">
        <v>25.100000000000001</v>
      </c>
      <c r="I1380" s="250"/>
      <c r="J1380" s="246"/>
      <c r="K1380" s="246"/>
      <c r="L1380" s="251"/>
      <c r="M1380" s="252"/>
      <c r="N1380" s="253"/>
      <c r="O1380" s="253"/>
      <c r="P1380" s="253"/>
      <c r="Q1380" s="253"/>
      <c r="R1380" s="253"/>
      <c r="S1380" s="253"/>
      <c r="T1380" s="254"/>
      <c r="U1380" s="14"/>
      <c r="V1380" s="14"/>
      <c r="W1380" s="14"/>
      <c r="X1380" s="14"/>
      <c r="Y1380" s="14"/>
      <c r="Z1380" s="14"/>
      <c r="AA1380" s="14"/>
      <c r="AB1380" s="14"/>
      <c r="AC1380" s="14"/>
      <c r="AD1380" s="14"/>
      <c r="AE1380" s="14"/>
      <c r="AT1380" s="255" t="s">
        <v>206</v>
      </c>
      <c r="AU1380" s="255" t="s">
        <v>78</v>
      </c>
      <c r="AV1380" s="14" t="s">
        <v>78</v>
      </c>
      <c r="AW1380" s="14" t="s">
        <v>31</v>
      </c>
      <c r="AX1380" s="14" t="s">
        <v>69</v>
      </c>
      <c r="AY1380" s="255" t="s">
        <v>193</v>
      </c>
    </row>
    <row r="1381" s="13" customFormat="1">
      <c r="A1381" s="13"/>
      <c r="B1381" s="235"/>
      <c r="C1381" s="236"/>
      <c r="D1381" s="228" t="s">
        <v>206</v>
      </c>
      <c r="E1381" s="237" t="s">
        <v>19</v>
      </c>
      <c r="F1381" s="238" t="s">
        <v>3756</v>
      </c>
      <c r="G1381" s="236"/>
      <c r="H1381" s="237" t="s">
        <v>19</v>
      </c>
      <c r="I1381" s="239"/>
      <c r="J1381" s="236"/>
      <c r="K1381" s="236"/>
      <c r="L1381" s="240"/>
      <c r="M1381" s="241"/>
      <c r="N1381" s="242"/>
      <c r="O1381" s="242"/>
      <c r="P1381" s="242"/>
      <c r="Q1381" s="242"/>
      <c r="R1381" s="242"/>
      <c r="S1381" s="242"/>
      <c r="T1381" s="243"/>
      <c r="U1381" s="13"/>
      <c r="V1381" s="13"/>
      <c r="W1381" s="13"/>
      <c r="X1381" s="13"/>
      <c r="Y1381" s="13"/>
      <c r="Z1381" s="13"/>
      <c r="AA1381" s="13"/>
      <c r="AB1381" s="13"/>
      <c r="AC1381" s="13"/>
      <c r="AD1381" s="13"/>
      <c r="AE1381" s="13"/>
      <c r="AT1381" s="244" t="s">
        <v>206</v>
      </c>
      <c r="AU1381" s="244" t="s">
        <v>78</v>
      </c>
      <c r="AV1381" s="13" t="s">
        <v>76</v>
      </c>
      <c r="AW1381" s="13" t="s">
        <v>31</v>
      </c>
      <c r="AX1381" s="13" t="s">
        <v>69</v>
      </c>
      <c r="AY1381" s="244" t="s">
        <v>193</v>
      </c>
    </row>
    <row r="1382" s="14" customFormat="1">
      <c r="A1382" s="14"/>
      <c r="B1382" s="245"/>
      <c r="C1382" s="246"/>
      <c r="D1382" s="228" t="s">
        <v>206</v>
      </c>
      <c r="E1382" s="247" t="s">
        <v>19</v>
      </c>
      <c r="F1382" s="248" t="s">
        <v>3757</v>
      </c>
      <c r="G1382" s="246"/>
      <c r="H1382" s="249">
        <v>4.2999999999999998</v>
      </c>
      <c r="I1382" s="250"/>
      <c r="J1382" s="246"/>
      <c r="K1382" s="246"/>
      <c r="L1382" s="251"/>
      <c r="M1382" s="252"/>
      <c r="N1382" s="253"/>
      <c r="O1382" s="253"/>
      <c r="P1382" s="253"/>
      <c r="Q1382" s="253"/>
      <c r="R1382" s="253"/>
      <c r="S1382" s="253"/>
      <c r="T1382" s="254"/>
      <c r="U1382" s="14"/>
      <c r="V1382" s="14"/>
      <c r="W1382" s="14"/>
      <c r="X1382" s="14"/>
      <c r="Y1382" s="14"/>
      <c r="Z1382" s="14"/>
      <c r="AA1382" s="14"/>
      <c r="AB1382" s="14"/>
      <c r="AC1382" s="14"/>
      <c r="AD1382" s="14"/>
      <c r="AE1382" s="14"/>
      <c r="AT1382" s="255" t="s">
        <v>206</v>
      </c>
      <c r="AU1382" s="255" t="s">
        <v>78</v>
      </c>
      <c r="AV1382" s="14" t="s">
        <v>78</v>
      </c>
      <c r="AW1382" s="14" t="s">
        <v>31</v>
      </c>
      <c r="AX1382" s="14" t="s">
        <v>69</v>
      </c>
      <c r="AY1382" s="255" t="s">
        <v>193</v>
      </c>
    </row>
    <row r="1383" s="13" customFormat="1">
      <c r="A1383" s="13"/>
      <c r="B1383" s="235"/>
      <c r="C1383" s="236"/>
      <c r="D1383" s="228" t="s">
        <v>206</v>
      </c>
      <c r="E1383" s="237" t="s">
        <v>19</v>
      </c>
      <c r="F1383" s="238" t="s">
        <v>3758</v>
      </c>
      <c r="G1383" s="236"/>
      <c r="H1383" s="237" t="s">
        <v>19</v>
      </c>
      <c r="I1383" s="239"/>
      <c r="J1383" s="236"/>
      <c r="K1383" s="236"/>
      <c r="L1383" s="240"/>
      <c r="M1383" s="241"/>
      <c r="N1383" s="242"/>
      <c r="O1383" s="242"/>
      <c r="P1383" s="242"/>
      <c r="Q1383" s="242"/>
      <c r="R1383" s="242"/>
      <c r="S1383" s="242"/>
      <c r="T1383" s="243"/>
      <c r="U1383" s="13"/>
      <c r="V1383" s="13"/>
      <c r="W1383" s="13"/>
      <c r="X1383" s="13"/>
      <c r="Y1383" s="13"/>
      <c r="Z1383" s="13"/>
      <c r="AA1383" s="13"/>
      <c r="AB1383" s="13"/>
      <c r="AC1383" s="13"/>
      <c r="AD1383" s="13"/>
      <c r="AE1383" s="13"/>
      <c r="AT1383" s="244" t="s">
        <v>206</v>
      </c>
      <c r="AU1383" s="244" t="s">
        <v>78</v>
      </c>
      <c r="AV1383" s="13" t="s">
        <v>76</v>
      </c>
      <c r="AW1383" s="13" t="s">
        <v>31</v>
      </c>
      <c r="AX1383" s="13" t="s">
        <v>69</v>
      </c>
      <c r="AY1383" s="244" t="s">
        <v>193</v>
      </c>
    </row>
    <row r="1384" s="14" customFormat="1">
      <c r="A1384" s="14"/>
      <c r="B1384" s="245"/>
      <c r="C1384" s="246"/>
      <c r="D1384" s="228" t="s">
        <v>206</v>
      </c>
      <c r="E1384" s="247" t="s">
        <v>19</v>
      </c>
      <c r="F1384" s="248" t="s">
        <v>3759</v>
      </c>
      <c r="G1384" s="246"/>
      <c r="H1384" s="249">
        <v>11.5</v>
      </c>
      <c r="I1384" s="250"/>
      <c r="J1384" s="246"/>
      <c r="K1384" s="246"/>
      <c r="L1384" s="251"/>
      <c r="M1384" s="252"/>
      <c r="N1384" s="253"/>
      <c r="O1384" s="253"/>
      <c r="P1384" s="253"/>
      <c r="Q1384" s="253"/>
      <c r="R1384" s="253"/>
      <c r="S1384" s="253"/>
      <c r="T1384" s="254"/>
      <c r="U1384" s="14"/>
      <c r="V1384" s="14"/>
      <c r="W1384" s="14"/>
      <c r="X1384" s="14"/>
      <c r="Y1384" s="14"/>
      <c r="Z1384" s="14"/>
      <c r="AA1384" s="14"/>
      <c r="AB1384" s="14"/>
      <c r="AC1384" s="14"/>
      <c r="AD1384" s="14"/>
      <c r="AE1384" s="14"/>
      <c r="AT1384" s="255" t="s">
        <v>206</v>
      </c>
      <c r="AU1384" s="255" t="s">
        <v>78</v>
      </c>
      <c r="AV1384" s="14" t="s">
        <v>78</v>
      </c>
      <c r="AW1384" s="14" t="s">
        <v>31</v>
      </c>
      <c r="AX1384" s="14" t="s">
        <v>69</v>
      </c>
      <c r="AY1384" s="255" t="s">
        <v>193</v>
      </c>
    </row>
    <row r="1385" s="13" customFormat="1">
      <c r="A1385" s="13"/>
      <c r="B1385" s="235"/>
      <c r="C1385" s="236"/>
      <c r="D1385" s="228" t="s">
        <v>206</v>
      </c>
      <c r="E1385" s="237" t="s">
        <v>19</v>
      </c>
      <c r="F1385" s="238" t="s">
        <v>3760</v>
      </c>
      <c r="G1385" s="236"/>
      <c r="H1385" s="237" t="s">
        <v>19</v>
      </c>
      <c r="I1385" s="239"/>
      <c r="J1385" s="236"/>
      <c r="K1385" s="236"/>
      <c r="L1385" s="240"/>
      <c r="M1385" s="241"/>
      <c r="N1385" s="242"/>
      <c r="O1385" s="242"/>
      <c r="P1385" s="242"/>
      <c r="Q1385" s="242"/>
      <c r="R1385" s="242"/>
      <c r="S1385" s="242"/>
      <c r="T1385" s="243"/>
      <c r="U1385" s="13"/>
      <c r="V1385" s="13"/>
      <c r="W1385" s="13"/>
      <c r="X1385" s="13"/>
      <c r="Y1385" s="13"/>
      <c r="Z1385" s="13"/>
      <c r="AA1385" s="13"/>
      <c r="AB1385" s="13"/>
      <c r="AC1385" s="13"/>
      <c r="AD1385" s="13"/>
      <c r="AE1385" s="13"/>
      <c r="AT1385" s="244" t="s">
        <v>206</v>
      </c>
      <c r="AU1385" s="244" t="s">
        <v>78</v>
      </c>
      <c r="AV1385" s="13" t="s">
        <v>76</v>
      </c>
      <c r="AW1385" s="13" t="s">
        <v>31</v>
      </c>
      <c r="AX1385" s="13" t="s">
        <v>69</v>
      </c>
      <c r="AY1385" s="244" t="s">
        <v>193</v>
      </c>
    </row>
    <row r="1386" s="14" customFormat="1">
      <c r="A1386" s="14"/>
      <c r="B1386" s="245"/>
      <c r="C1386" s="246"/>
      <c r="D1386" s="228" t="s">
        <v>206</v>
      </c>
      <c r="E1386" s="247" t="s">
        <v>19</v>
      </c>
      <c r="F1386" s="248" t="s">
        <v>3761</v>
      </c>
      <c r="G1386" s="246"/>
      <c r="H1386" s="249">
        <v>6.5999999999999996</v>
      </c>
      <c r="I1386" s="250"/>
      <c r="J1386" s="246"/>
      <c r="K1386" s="246"/>
      <c r="L1386" s="251"/>
      <c r="M1386" s="252"/>
      <c r="N1386" s="253"/>
      <c r="O1386" s="253"/>
      <c r="P1386" s="253"/>
      <c r="Q1386" s="253"/>
      <c r="R1386" s="253"/>
      <c r="S1386" s="253"/>
      <c r="T1386" s="254"/>
      <c r="U1386" s="14"/>
      <c r="V1386" s="14"/>
      <c r="W1386" s="14"/>
      <c r="X1386" s="14"/>
      <c r="Y1386" s="14"/>
      <c r="Z1386" s="14"/>
      <c r="AA1386" s="14"/>
      <c r="AB1386" s="14"/>
      <c r="AC1386" s="14"/>
      <c r="AD1386" s="14"/>
      <c r="AE1386" s="14"/>
      <c r="AT1386" s="255" t="s">
        <v>206</v>
      </c>
      <c r="AU1386" s="255" t="s">
        <v>78</v>
      </c>
      <c r="AV1386" s="14" t="s">
        <v>78</v>
      </c>
      <c r="AW1386" s="14" t="s">
        <v>31</v>
      </c>
      <c r="AX1386" s="14" t="s">
        <v>69</v>
      </c>
      <c r="AY1386" s="255" t="s">
        <v>193</v>
      </c>
    </row>
    <row r="1387" s="13" customFormat="1">
      <c r="A1387" s="13"/>
      <c r="B1387" s="235"/>
      <c r="C1387" s="236"/>
      <c r="D1387" s="228" t="s">
        <v>206</v>
      </c>
      <c r="E1387" s="237" t="s">
        <v>19</v>
      </c>
      <c r="F1387" s="238" t="s">
        <v>3762</v>
      </c>
      <c r="G1387" s="236"/>
      <c r="H1387" s="237" t="s">
        <v>19</v>
      </c>
      <c r="I1387" s="239"/>
      <c r="J1387" s="236"/>
      <c r="K1387" s="236"/>
      <c r="L1387" s="240"/>
      <c r="M1387" s="241"/>
      <c r="N1387" s="242"/>
      <c r="O1387" s="242"/>
      <c r="P1387" s="242"/>
      <c r="Q1387" s="242"/>
      <c r="R1387" s="242"/>
      <c r="S1387" s="242"/>
      <c r="T1387" s="243"/>
      <c r="U1387" s="13"/>
      <c r="V1387" s="13"/>
      <c r="W1387" s="13"/>
      <c r="X1387" s="13"/>
      <c r="Y1387" s="13"/>
      <c r="Z1387" s="13"/>
      <c r="AA1387" s="13"/>
      <c r="AB1387" s="13"/>
      <c r="AC1387" s="13"/>
      <c r="AD1387" s="13"/>
      <c r="AE1387" s="13"/>
      <c r="AT1387" s="244" t="s">
        <v>206</v>
      </c>
      <c r="AU1387" s="244" t="s">
        <v>78</v>
      </c>
      <c r="AV1387" s="13" t="s">
        <v>76</v>
      </c>
      <c r="AW1387" s="13" t="s">
        <v>31</v>
      </c>
      <c r="AX1387" s="13" t="s">
        <v>69</v>
      </c>
      <c r="AY1387" s="244" t="s">
        <v>193</v>
      </c>
    </row>
    <row r="1388" s="14" customFormat="1">
      <c r="A1388" s="14"/>
      <c r="B1388" s="245"/>
      <c r="C1388" s="246"/>
      <c r="D1388" s="228" t="s">
        <v>206</v>
      </c>
      <c r="E1388" s="247" t="s">
        <v>19</v>
      </c>
      <c r="F1388" s="248" t="s">
        <v>3761</v>
      </c>
      <c r="G1388" s="246"/>
      <c r="H1388" s="249">
        <v>6.5999999999999996</v>
      </c>
      <c r="I1388" s="250"/>
      <c r="J1388" s="246"/>
      <c r="K1388" s="246"/>
      <c r="L1388" s="251"/>
      <c r="M1388" s="252"/>
      <c r="N1388" s="253"/>
      <c r="O1388" s="253"/>
      <c r="P1388" s="253"/>
      <c r="Q1388" s="253"/>
      <c r="R1388" s="253"/>
      <c r="S1388" s="253"/>
      <c r="T1388" s="254"/>
      <c r="U1388" s="14"/>
      <c r="V1388" s="14"/>
      <c r="W1388" s="14"/>
      <c r="X1388" s="14"/>
      <c r="Y1388" s="14"/>
      <c r="Z1388" s="14"/>
      <c r="AA1388" s="14"/>
      <c r="AB1388" s="14"/>
      <c r="AC1388" s="14"/>
      <c r="AD1388" s="14"/>
      <c r="AE1388" s="14"/>
      <c r="AT1388" s="255" t="s">
        <v>206</v>
      </c>
      <c r="AU1388" s="255" t="s">
        <v>78</v>
      </c>
      <c r="AV1388" s="14" t="s">
        <v>78</v>
      </c>
      <c r="AW1388" s="14" t="s">
        <v>31</v>
      </c>
      <c r="AX1388" s="14" t="s">
        <v>69</v>
      </c>
      <c r="AY1388" s="255" t="s">
        <v>193</v>
      </c>
    </row>
    <row r="1389" s="13" customFormat="1">
      <c r="A1389" s="13"/>
      <c r="B1389" s="235"/>
      <c r="C1389" s="236"/>
      <c r="D1389" s="228" t="s">
        <v>206</v>
      </c>
      <c r="E1389" s="237" t="s">
        <v>19</v>
      </c>
      <c r="F1389" s="238" t="s">
        <v>3763</v>
      </c>
      <c r="G1389" s="236"/>
      <c r="H1389" s="237" t="s">
        <v>19</v>
      </c>
      <c r="I1389" s="239"/>
      <c r="J1389" s="236"/>
      <c r="K1389" s="236"/>
      <c r="L1389" s="240"/>
      <c r="M1389" s="241"/>
      <c r="N1389" s="242"/>
      <c r="O1389" s="242"/>
      <c r="P1389" s="242"/>
      <c r="Q1389" s="242"/>
      <c r="R1389" s="242"/>
      <c r="S1389" s="242"/>
      <c r="T1389" s="243"/>
      <c r="U1389" s="13"/>
      <c r="V1389" s="13"/>
      <c r="W1389" s="13"/>
      <c r="X1389" s="13"/>
      <c r="Y1389" s="13"/>
      <c r="Z1389" s="13"/>
      <c r="AA1389" s="13"/>
      <c r="AB1389" s="13"/>
      <c r="AC1389" s="13"/>
      <c r="AD1389" s="13"/>
      <c r="AE1389" s="13"/>
      <c r="AT1389" s="244" t="s">
        <v>206</v>
      </c>
      <c r="AU1389" s="244" t="s">
        <v>78</v>
      </c>
      <c r="AV1389" s="13" t="s">
        <v>76</v>
      </c>
      <c r="AW1389" s="13" t="s">
        <v>31</v>
      </c>
      <c r="AX1389" s="13" t="s">
        <v>69</v>
      </c>
      <c r="AY1389" s="244" t="s">
        <v>193</v>
      </c>
    </row>
    <row r="1390" s="14" customFormat="1">
      <c r="A1390" s="14"/>
      <c r="B1390" s="245"/>
      <c r="C1390" s="246"/>
      <c r="D1390" s="228" t="s">
        <v>206</v>
      </c>
      <c r="E1390" s="247" t="s">
        <v>19</v>
      </c>
      <c r="F1390" s="248" t="s">
        <v>2371</v>
      </c>
      <c r="G1390" s="246"/>
      <c r="H1390" s="249">
        <v>1.7</v>
      </c>
      <c r="I1390" s="250"/>
      <c r="J1390" s="246"/>
      <c r="K1390" s="246"/>
      <c r="L1390" s="251"/>
      <c r="M1390" s="252"/>
      <c r="N1390" s="253"/>
      <c r="O1390" s="253"/>
      <c r="P1390" s="253"/>
      <c r="Q1390" s="253"/>
      <c r="R1390" s="253"/>
      <c r="S1390" s="253"/>
      <c r="T1390" s="254"/>
      <c r="U1390" s="14"/>
      <c r="V1390" s="14"/>
      <c r="W1390" s="14"/>
      <c r="X1390" s="14"/>
      <c r="Y1390" s="14"/>
      <c r="Z1390" s="14"/>
      <c r="AA1390" s="14"/>
      <c r="AB1390" s="14"/>
      <c r="AC1390" s="14"/>
      <c r="AD1390" s="14"/>
      <c r="AE1390" s="14"/>
      <c r="AT1390" s="255" t="s">
        <v>206</v>
      </c>
      <c r="AU1390" s="255" t="s">
        <v>78</v>
      </c>
      <c r="AV1390" s="14" t="s">
        <v>78</v>
      </c>
      <c r="AW1390" s="14" t="s">
        <v>31</v>
      </c>
      <c r="AX1390" s="14" t="s">
        <v>69</v>
      </c>
      <c r="AY1390" s="255" t="s">
        <v>193</v>
      </c>
    </row>
    <row r="1391" s="13" customFormat="1">
      <c r="A1391" s="13"/>
      <c r="B1391" s="235"/>
      <c r="C1391" s="236"/>
      <c r="D1391" s="228" t="s">
        <v>206</v>
      </c>
      <c r="E1391" s="237" t="s">
        <v>19</v>
      </c>
      <c r="F1391" s="238" t="s">
        <v>3764</v>
      </c>
      <c r="G1391" s="236"/>
      <c r="H1391" s="237" t="s">
        <v>19</v>
      </c>
      <c r="I1391" s="239"/>
      <c r="J1391" s="236"/>
      <c r="K1391" s="236"/>
      <c r="L1391" s="240"/>
      <c r="M1391" s="241"/>
      <c r="N1391" s="242"/>
      <c r="O1391" s="242"/>
      <c r="P1391" s="242"/>
      <c r="Q1391" s="242"/>
      <c r="R1391" s="242"/>
      <c r="S1391" s="242"/>
      <c r="T1391" s="243"/>
      <c r="U1391" s="13"/>
      <c r="V1391" s="13"/>
      <c r="W1391" s="13"/>
      <c r="X1391" s="13"/>
      <c r="Y1391" s="13"/>
      <c r="Z1391" s="13"/>
      <c r="AA1391" s="13"/>
      <c r="AB1391" s="13"/>
      <c r="AC1391" s="13"/>
      <c r="AD1391" s="13"/>
      <c r="AE1391" s="13"/>
      <c r="AT1391" s="244" t="s">
        <v>206</v>
      </c>
      <c r="AU1391" s="244" t="s">
        <v>78</v>
      </c>
      <c r="AV1391" s="13" t="s">
        <v>76</v>
      </c>
      <c r="AW1391" s="13" t="s">
        <v>31</v>
      </c>
      <c r="AX1391" s="13" t="s">
        <v>69</v>
      </c>
      <c r="AY1391" s="244" t="s">
        <v>193</v>
      </c>
    </row>
    <row r="1392" s="14" customFormat="1">
      <c r="A1392" s="14"/>
      <c r="B1392" s="245"/>
      <c r="C1392" s="246"/>
      <c r="D1392" s="228" t="s">
        <v>206</v>
      </c>
      <c r="E1392" s="247" t="s">
        <v>19</v>
      </c>
      <c r="F1392" s="248" t="s">
        <v>3765</v>
      </c>
      <c r="G1392" s="246"/>
      <c r="H1392" s="249">
        <v>10.4</v>
      </c>
      <c r="I1392" s="250"/>
      <c r="J1392" s="246"/>
      <c r="K1392" s="246"/>
      <c r="L1392" s="251"/>
      <c r="M1392" s="252"/>
      <c r="N1392" s="253"/>
      <c r="O1392" s="253"/>
      <c r="P1392" s="253"/>
      <c r="Q1392" s="253"/>
      <c r="R1392" s="253"/>
      <c r="S1392" s="253"/>
      <c r="T1392" s="254"/>
      <c r="U1392" s="14"/>
      <c r="V1392" s="14"/>
      <c r="W1392" s="14"/>
      <c r="X1392" s="14"/>
      <c r="Y1392" s="14"/>
      <c r="Z1392" s="14"/>
      <c r="AA1392" s="14"/>
      <c r="AB1392" s="14"/>
      <c r="AC1392" s="14"/>
      <c r="AD1392" s="14"/>
      <c r="AE1392" s="14"/>
      <c r="AT1392" s="255" t="s">
        <v>206</v>
      </c>
      <c r="AU1392" s="255" t="s">
        <v>78</v>
      </c>
      <c r="AV1392" s="14" t="s">
        <v>78</v>
      </c>
      <c r="AW1392" s="14" t="s">
        <v>31</v>
      </c>
      <c r="AX1392" s="14" t="s">
        <v>69</v>
      </c>
      <c r="AY1392" s="255" t="s">
        <v>193</v>
      </c>
    </row>
    <row r="1393" s="15" customFormat="1">
      <c r="A1393" s="15"/>
      <c r="B1393" s="256"/>
      <c r="C1393" s="257"/>
      <c r="D1393" s="228" t="s">
        <v>206</v>
      </c>
      <c r="E1393" s="258" t="s">
        <v>19</v>
      </c>
      <c r="F1393" s="259" t="s">
        <v>218</v>
      </c>
      <c r="G1393" s="257"/>
      <c r="H1393" s="260">
        <v>1895.8599999999999</v>
      </c>
      <c r="I1393" s="261"/>
      <c r="J1393" s="257"/>
      <c r="K1393" s="257"/>
      <c r="L1393" s="262"/>
      <c r="M1393" s="263"/>
      <c r="N1393" s="264"/>
      <c r="O1393" s="264"/>
      <c r="P1393" s="264"/>
      <c r="Q1393" s="264"/>
      <c r="R1393" s="264"/>
      <c r="S1393" s="264"/>
      <c r="T1393" s="265"/>
      <c r="U1393" s="15"/>
      <c r="V1393" s="15"/>
      <c r="W1393" s="15"/>
      <c r="X1393" s="15"/>
      <c r="Y1393" s="15"/>
      <c r="Z1393" s="15"/>
      <c r="AA1393" s="15"/>
      <c r="AB1393" s="15"/>
      <c r="AC1393" s="15"/>
      <c r="AD1393" s="15"/>
      <c r="AE1393" s="15"/>
      <c r="AT1393" s="266" t="s">
        <v>206</v>
      </c>
      <c r="AU1393" s="266" t="s">
        <v>78</v>
      </c>
      <c r="AV1393" s="15" t="s">
        <v>200</v>
      </c>
      <c r="AW1393" s="15" t="s">
        <v>31</v>
      </c>
      <c r="AX1393" s="15" t="s">
        <v>76</v>
      </c>
      <c r="AY1393" s="266" t="s">
        <v>193</v>
      </c>
    </row>
    <row r="1394" s="2" customFormat="1" ht="16.5" customHeight="1">
      <c r="A1394" s="41"/>
      <c r="B1394" s="42"/>
      <c r="C1394" s="215" t="s">
        <v>2496</v>
      </c>
      <c r="D1394" s="215" t="s">
        <v>195</v>
      </c>
      <c r="E1394" s="216" t="s">
        <v>3766</v>
      </c>
      <c r="F1394" s="217" t="s">
        <v>3767</v>
      </c>
      <c r="G1394" s="218" t="s">
        <v>258</v>
      </c>
      <c r="H1394" s="219">
        <v>75.030000000000001</v>
      </c>
      <c r="I1394" s="220"/>
      <c r="J1394" s="221">
        <f>ROUND(I1394*H1394,2)</f>
        <v>0</v>
      </c>
      <c r="K1394" s="217" t="s">
        <v>19</v>
      </c>
      <c r="L1394" s="47"/>
      <c r="M1394" s="222" t="s">
        <v>19</v>
      </c>
      <c r="N1394" s="223" t="s">
        <v>40</v>
      </c>
      <c r="O1394" s="87"/>
      <c r="P1394" s="224">
        <f>O1394*H1394</f>
        <v>0</v>
      </c>
      <c r="Q1394" s="224">
        <v>0.024</v>
      </c>
      <c r="R1394" s="224">
        <f>Q1394*H1394</f>
        <v>1.8007200000000001</v>
      </c>
      <c r="S1394" s="224">
        <v>0</v>
      </c>
      <c r="T1394" s="225">
        <f>S1394*H1394</f>
        <v>0</v>
      </c>
      <c r="U1394" s="41"/>
      <c r="V1394" s="41"/>
      <c r="W1394" s="41"/>
      <c r="X1394" s="41"/>
      <c r="Y1394" s="41"/>
      <c r="Z1394" s="41"/>
      <c r="AA1394" s="41"/>
      <c r="AB1394" s="41"/>
      <c r="AC1394" s="41"/>
      <c r="AD1394" s="41"/>
      <c r="AE1394" s="41"/>
      <c r="AR1394" s="226" t="s">
        <v>200</v>
      </c>
      <c r="AT1394" s="226" t="s">
        <v>195</v>
      </c>
      <c r="AU1394" s="226" t="s">
        <v>78</v>
      </c>
      <c r="AY1394" s="20" t="s">
        <v>193</v>
      </c>
      <c r="BE1394" s="227">
        <f>IF(N1394="základní",J1394,0)</f>
        <v>0</v>
      </c>
      <c r="BF1394" s="227">
        <f>IF(N1394="snížená",J1394,0)</f>
        <v>0</v>
      </c>
      <c r="BG1394" s="227">
        <f>IF(N1394="zákl. přenesená",J1394,0)</f>
        <v>0</v>
      </c>
      <c r="BH1394" s="227">
        <f>IF(N1394="sníž. přenesená",J1394,0)</f>
        <v>0</v>
      </c>
      <c r="BI1394" s="227">
        <f>IF(N1394="nulová",J1394,0)</f>
        <v>0</v>
      </c>
      <c r="BJ1394" s="20" t="s">
        <v>76</v>
      </c>
      <c r="BK1394" s="227">
        <f>ROUND(I1394*H1394,2)</f>
        <v>0</v>
      </c>
      <c r="BL1394" s="20" t="s">
        <v>200</v>
      </c>
      <c r="BM1394" s="226" t="s">
        <v>3768</v>
      </c>
    </row>
    <row r="1395" s="2" customFormat="1">
      <c r="A1395" s="41"/>
      <c r="B1395" s="42"/>
      <c r="C1395" s="43"/>
      <c r="D1395" s="228" t="s">
        <v>202</v>
      </c>
      <c r="E1395" s="43"/>
      <c r="F1395" s="229" t="s">
        <v>3769</v>
      </c>
      <c r="G1395" s="43"/>
      <c r="H1395" s="43"/>
      <c r="I1395" s="230"/>
      <c r="J1395" s="43"/>
      <c r="K1395" s="43"/>
      <c r="L1395" s="47"/>
      <c r="M1395" s="231"/>
      <c r="N1395" s="232"/>
      <c r="O1395" s="87"/>
      <c r="P1395" s="87"/>
      <c r="Q1395" s="87"/>
      <c r="R1395" s="87"/>
      <c r="S1395" s="87"/>
      <c r="T1395" s="88"/>
      <c r="U1395" s="41"/>
      <c r="V1395" s="41"/>
      <c r="W1395" s="41"/>
      <c r="X1395" s="41"/>
      <c r="Y1395" s="41"/>
      <c r="Z1395" s="41"/>
      <c r="AA1395" s="41"/>
      <c r="AB1395" s="41"/>
      <c r="AC1395" s="41"/>
      <c r="AD1395" s="41"/>
      <c r="AE1395" s="41"/>
      <c r="AT1395" s="20" t="s">
        <v>202</v>
      </c>
      <c r="AU1395" s="20" t="s">
        <v>78</v>
      </c>
    </row>
    <row r="1396" s="13" customFormat="1">
      <c r="A1396" s="13"/>
      <c r="B1396" s="235"/>
      <c r="C1396" s="236"/>
      <c r="D1396" s="228" t="s">
        <v>206</v>
      </c>
      <c r="E1396" s="237" t="s">
        <v>19</v>
      </c>
      <c r="F1396" s="238" t="s">
        <v>279</v>
      </c>
      <c r="G1396" s="236"/>
      <c r="H1396" s="237" t="s">
        <v>19</v>
      </c>
      <c r="I1396" s="239"/>
      <c r="J1396" s="236"/>
      <c r="K1396" s="236"/>
      <c r="L1396" s="240"/>
      <c r="M1396" s="241"/>
      <c r="N1396" s="242"/>
      <c r="O1396" s="242"/>
      <c r="P1396" s="242"/>
      <c r="Q1396" s="242"/>
      <c r="R1396" s="242"/>
      <c r="S1396" s="242"/>
      <c r="T1396" s="243"/>
      <c r="U1396" s="13"/>
      <c r="V1396" s="13"/>
      <c r="W1396" s="13"/>
      <c r="X1396" s="13"/>
      <c r="Y1396" s="13"/>
      <c r="Z1396" s="13"/>
      <c r="AA1396" s="13"/>
      <c r="AB1396" s="13"/>
      <c r="AC1396" s="13"/>
      <c r="AD1396" s="13"/>
      <c r="AE1396" s="13"/>
      <c r="AT1396" s="244" t="s">
        <v>206</v>
      </c>
      <c r="AU1396" s="244" t="s">
        <v>78</v>
      </c>
      <c r="AV1396" s="13" t="s">
        <v>76</v>
      </c>
      <c r="AW1396" s="13" t="s">
        <v>31</v>
      </c>
      <c r="AX1396" s="13" t="s">
        <v>69</v>
      </c>
      <c r="AY1396" s="244" t="s">
        <v>193</v>
      </c>
    </row>
    <row r="1397" s="14" customFormat="1">
      <c r="A1397" s="14"/>
      <c r="B1397" s="245"/>
      <c r="C1397" s="246"/>
      <c r="D1397" s="228" t="s">
        <v>206</v>
      </c>
      <c r="E1397" s="247" t="s">
        <v>19</v>
      </c>
      <c r="F1397" s="248" t="s">
        <v>3691</v>
      </c>
      <c r="G1397" s="246"/>
      <c r="H1397" s="249">
        <v>6</v>
      </c>
      <c r="I1397" s="250"/>
      <c r="J1397" s="246"/>
      <c r="K1397" s="246"/>
      <c r="L1397" s="251"/>
      <c r="M1397" s="252"/>
      <c r="N1397" s="253"/>
      <c r="O1397" s="253"/>
      <c r="P1397" s="253"/>
      <c r="Q1397" s="253"/>
      <c r="R1397" s="253"/>
      <c r="S1397" s="253"/>
      <c r="T1397" s="254"/>
      <c r="U1397" s="14"/>
      <c r="V1397" s="14"/>
      <c r="W1397" s="14"/>
      <c r="X1397" s="14"/>
      <c r="Y1397" s="14"/>
      <c r="Z1397" s="14"/>
      <c r="AA1397" s="14"/>
      <c r="AB1397" s="14"/>
      <c r="AC1397" s="14"/>
      <c r="AD1397" s="14"/>
      <c r="AE1397" s="14"/>
      <c r="AT1397" s="255" t="s">
        <v>206</v>
      </c>
      <c r="AU1397" s="255" t="s">
        <v>78</v>
      </c>
      <c r="AV1397" s="14" t="s">
        <v>78</v>
      </c>
      <c r="AW1397" s="14" t="s">
        <v>31</v>
      </c>
      <c r="AX1397" s="14" t="s">
        <v>69</v>
      </c>
      <c r="AY1397" s="255" t="s">
        <v>193</v>
      </c>
    </row>
    <row r="1398" s="14" customFormat="1">
      <c r="A1398" s="14"/>
      <c r="B1398" s="245"/>
      <c r="C1398" s="246"/>
      <c r="D1398" s="228" t="s">
        <v>206</v>
      </c>
      <c r="E1398" s="247" t="s">
        <v>19</v>
      </c>
      <c r="F1398" s="248" t="s">
        <v>3770</v>
      </c>
      <c r="G1398" s="246"/>
      <c r="H1398" s="249">
        <v>36.270000000000003</v>
      </c>
      <c r="I1398" s="250"/>
      <c r="J1398" s="246"/>
      <c r="K1398" s="246"/>
      <c r="L1398" s="251"/>
      <c r="M1398" s="252"/>
      <c r="N1398" s="253"/>
      <c r="O1398" s="253"/>
      <c r="P1398" s="253"/>
      <c r="Q1398" s="253"/>
      <c r="R1398" s="253"/>
      <c r="S1398" s="253"/>
      <c r="T1398" s="254"/>
      <c r="U1398" s="14"/>
      <c r="V1398" s="14"/>
      <c r="W1398" s="14"/>
      <c r="X1398" s="14"/>
      <c r="Y1398" s="14"/>
      <c r="Z1398" s="14"/>
      <c r="AA1398" s="14"/>
      <c r="AB1398" s="14"/>
      <c r="AC1398" s="14"/>
      <c r="AD1398" s="14"/>
      <c r="AE1398" s="14"/>
      <c r="AT1398" s="255" t="s">
        <v>206</v>
      </c>
      <c r="AU1398" s="255" t="s">
        <v>78</v>
      </c>
      <c r="AV1398" s="14" t="s">
        <v>78</v>
      </c>
      <c r="AW1398" s="14" t="s">
        <v>31</v>
      </c>
      <c r="AX1398" s="14" t="s">
        <v>69</v>
      </c>
      <c r="AY1398" s="255" t="s">
        <v>193</v>
      </c>
    </row>
    <row r="1399" s="14" customFormat="1">
      <c r="A1399" s="14"/>
      <c r="B1399" s="245"/>
      <c r="C1399" s="246"/>
      <c r="D1399" s="228" t="s">
        <v>206</v>
      </c>
      <c r="E1399" s="247" t="s">
        <v>19</v>
      </c>
      <c r="F1399" s="248" t="s">
        <v>3693</v>
      </c>
      <c r="G1399" s="246"/>
      <c r="H1399" s="249">
        <v>32.759999999999998</v>
      </c>
      <c r="I1399" s="250"/>
      <c r="J1399" s="246"/>
      <c r="K1399" s="246"/>
      <c r="L1399" s="251"/>
      <c r="M1399" s="252"/>
      <c r="N1399" s="253"/>
      <c r="O1399" s="253"/>
      <c r="P1399" s="253"/>
      <c r="Q1399" s="253"/>
      <c r="R1399" s="253"/>
      <c r="S1399" s="253"/>
      <c r="T1399" s="254"/>
      <c r="U1399" s="14"/>
      <c r="V1399" s="14"/>
      <c r="W1399" s="14"/>
      <c r="X1399" s="14"/>
      <c r="Y1399" s="14"/>
      <c r="Z1399" s="14"/>
      <c r="AA1399" s="14"/>
      <c r="AB1399" s="14"/>
      <c r="AC1399" s="14"/>
      <c r="AD1399" s="14"/>
      <c r="AE1399" s="14"/>
      <c r="AT1399" s="255" t="s">
        <v>206</v>
      </c>
      <c r="AU1399" s="255" t="s">
        <v>78</v>
      </c>
      <c r="AV1399" s="14" t="s">
        <v>78</v>
      </c>
      <c r="AW1399" s="14" t="s">
        <v>31</v>
      </c>
      <c r="AX1399" s="14" t="s">
        <v>69</v>
      </c>
      <c r="AY1399" s="255" t="s">
        <v>193</v>
      </c>
    </row>
    <row r="1400" s="15" customFormat="1">
      <c r="A1400" s="15"/>
      <c r="B1400" s="256"/>
      <c r="C1400" s="257"/>
      <c r="D1400" s="228" t="s">
        <v>206</v>
      </c>
      <c r="E1400" s="258" t="s">
        <v>19</v>
      </c>
      <c r="F1400" s="259" t="s">
        <v>218</v>
      </c>
      <c r="G1400" s="257"/>
      <c r="H1400" s="260">
        <v>75.030000000000001</v>
      </c>
      <c r="I1400" s="261"/>
      <c r="J1400" s="257"/>
      <c r="K1400" s="257"/>
      <c r="L1400" s="262"/>
      <c r="M1400" s="263"/>
      <c r="N1400" s="264"/>
      <c r="O1400" s="264"/>
      <c r="P1400" s="264"/>
      <c r="Q1400" s="264"/>
      <c r="R1400" s="264"/>
      <c r="S1400" s="264"/>
      <c r="T1400" s="265"/>
      <c r="U1400" s="15"/>
      <c r="V1400" s="15"/>
      <c r="W1400" s="15"/>
      <c r="X1400" s="15"/>
      <c r="Y1400" s="15"/>
      <c r="Z1400" s="15"/>
      <c r="AA1400" s="15"/>
      <c r="AB1400" s="15"/>
      <c r="AC1400" s="15"/>
      <c r="AD1400" s="15"/>
      <c r="AE1400" s="15"/>
      <c r="AT1400" s="266" t="s">
        <v>206</v>
      </c>
      <c r="AU1400" s="266" t="s">
        <v>78</v>
      </c>
      <c r="AV1400" s="15" t="s">
        <v>200</v>
      </c>
      <c r="AW1400" s="15" t="s">
        <v>31</v>
      </c>
      <c r="AX1400" s="15" t="s">
        <v>76</v>
      </c>
      <c r="AY1400" s="266" t="s">
        <v>193</v>
      </c>
    </row>
    <row r="1401" s="2" customFormat="1" ht="16.5" customHeight="1">
      <c r="A1401" s="41"/>
      <c r="B1401" s="42"/>
      <c r="C1401" s="215" t="s">
        <v>2502</v>
      </c>
      <c r="D1401" s="215" t="s">
        <v>195</v>
      </c>
      <c r="E1401" s="216" t="s">
        <v>3771</v>
      </c>
      <c r="F1401" s="217" t="s">
        <v>3772</v>
      </c>
      <c r="G1401" s="218" t="s">
        <v>258</v>
      </c>
      <c r="H1401" s="219">
        <v>3630.9720000000002</v>
      </c>
      <c r="I1401" s="220"/>
      <c r="J1401" s="221">
        <f>ROUND(I1401*H1401,2)</f>
        <v>0</v>
      </c>
      <c r="K1401" s="217" t="s">
        <v>199</v>
      </c>
      <c r="L1401" s="47"/>
      <c r="M1401" s="222" t="s">
        <v>19</v>
      </c>
      <c r="N1401" s="223" t="s">
        <v>40</v>
      </c>
      <c r="O1401" s="87"/>
      <c r="P1401" s="224">
        <f>O1401*H1401</f>
        <v>0</v>
      </c>
      <c r="Q1401" s="224">
        <v>0.0073499999999999998</v>
      </c>
      <c r="R1401" s="224">
        <f>Q1401*H1401</f>
        <v>26.687644200000001</v>
      </c>
      <c r="S1401" s="224">
        <v>0</v>
      </c>
      <c r="T1401" s="225">
        <f>S1401*H1401</f>
        <v>0</v>
      </c>
      <c r="U1401" s="41"/>
      <c r="V1401" s="41"/>
      <c r="W1401" s="41"/>
      <c r="X1401" s="41"/>
      <c r="Y1401" s="41"/>
      <c r="Z1401" s="41"/>
      <c r="AA1401" s="41"/>
      <c r="AB1401" s="41"/>
      <c r="AC1401" s="41"/>
      <c r="AD1401" s="41"/>
      <c r="AE1401" s="41"/>
      <c r="AR1401" s="226" t="s">
        <v>200</v>
      </c>
      <c r="AT1401" s="226" t="s">
        <v>195</v>
      </c>
      <c r="AU1401" s="226" t="s">
        <v>78</v>
      </c>
      <c r="AY1401" s="20" t="s">
        <v>193</v>
      </c>
      <c r="BE1401" s="227">
        <f>IF(N1401="základní",J1401,0)</f>
        <v>0</v>
      </c>
      <c r="BF1401" s="227">
        <f>IF(N1401="snížená",J1401,0)</f>
        <v>0</v>
      </c>
      <c r="BG1401" s="227">
        <f>IF(N1401="zákl. přenesená",J1401,0)</f>
        <v>0</v>
      </c>
      <c r="BH1401" s="227">
        <f>IF(N1401="sníž. přenesená",J1401,0)</f>
        <v>0</v>
      </c>
      <c r="BI1401" s="227">
        <f>IF(N1401="nulová",J1401,0)</f>
        <v>0</v>
      </c>
      <c r="BJ1401" s="20" t="s">
        <v>76</v>
      </c>
      <c r="BK1401" s="227">
        <f>ROUND(I1401*H1401,2)</f>
        <v>0</v>
      </c>
      <c r="BL1401" s="20" t="s">
        <v>200</v>
      </c>
      <c r="BM1401" s="226" t="s">
        <v>3773</v>
      </c>
    </row>
    <row r="1402" s="2" customFormat="1">
      <c r="A1402" s="41"/>
      <c r="B1402" s="42"/>
      <c r="C1402" s="43"/>
      <c r="D1402" s="228" t="s">
        <v>202</v>
      </c>
      <c r="E1402" s="43"/>
      <c r="F1402" s="229" t="s">
        <v>3774</v>
      </c>
      <c r="G1402" s="43"/>
      <c r="H1402" s="43"/>
      <c r="I1402" s="230"/>
      <c r="J1402" s="43"/>
      <c r="K1402" s="43"/>
      <c r="L1402" s="47"/>
      <c r="M1402" s="231"/>
      <c r="N1402" s="232"/>
      <c r="O1402" s="87"/>
      <c r="P1402" s="87"/>
      <c r="Q1402" s="87"/>
      <c r="R1402" s="87"/>
      <c r="S1402" s="87"/>
      <c r="T1402" s="88"/>
      <c r="U1402" s="41"/>
      <c r="V1402" s="41"/>
      <c r="W1402" s="41"/>
      <c r="X1402" s="41"/>
      <c r="Y1402" s="41"/>
      <c r="Z1402" s="41"/>
      <c r="AA1402" s="41"/>
      <c r="AB1402" s="41"/>
      <c r="AC1402" s="41"/>
      <c r="AD1402" s="41"/>
      <c r="AE1402" s="41"/>
      <c r="AT1402" s="20" t="s">
        <v>202</v>
      </c>
      <c r="AU1402" s="20" t="s">
        <v>78</v>
      </c>
    </row>
    <row r="1403" s="2" customFormat="1">
      <c r="A1403" s="41"/>
      <c r="B1403" s="42"/>
      <c r="C1403" s="43"/>
      <c r="D1403" s="233" t="s">
        <v>204</v>
      </c>
      <c r="E1403" s="43"/>
      <c r="F1403" s="234" t="s">
        <v>3775</v>
      </c>
      <c r="G1403" s="43"/>
      <c r="H1403" s="43"/>
      <c r="I1403" s="230"/>
      <c r="J1403" s="43"/>
      <c r="K1403" s="43"/>
      <c r="L1403" s="47"/>
      <c r="M1403" s="231"/>
      <c r="N1403" s="232"/>
      <c r="O1403" s="87"/>
      <c r="P1403" s="87"/>
      <c r="Q1403" s="87"/>
      <c r="R1403" s="87"/>
      <c r="S1403" s="87"/>
      <c r="T1403" s="88"/>
      <c r="U1403" s="41"/>
      <c r="V1403" s="41"/>
      <c r="W1403" s="41"/>
      <c r="X1403" s="41"/>
      <c r="Y1403" s="41"/>
      <c r="Z1403" s="41"/>
      <c r="AA1403" s="41"/>
      <c r="AB1403" s="41"/>
      <c r="AC1403" s="41"/>
      <c r="AD1403" s="41"/>
      <c r="AE1403" s="41"/>
      <c r="AT1403" s="20" t="s">
        <v>204</v>
      </c>
      <c r="AU1403" s="20" t="s">
        <v>78</v>
      </c>
    </row>
    <row r="1404" s="2" customFormat="1" ht="16.5" customHeight="1">
      <c r="A1404" s="41"/>
      <c r="B1404" s="42"/>
      <c r="C1404" s="215" t="s">
        <v>2506</v>
      </c>
      <c r="D1404" s="215" t="s">
        <v>195</v>
      </c>
      <c r="E1404" s="216" t="s">
        <v>1896</v>
      </c>
      <c r="F1404" s="217" t="s">
        <v>1897</v>
      </c>
      <c r="G1404" s="218" t="s">
        <v>258</v>
      </c>
      <c r="H1404" s="219">
        <v>1815.4860000000001</v>
      </c>
      <c r="I1404" s="220"/>
      <c r="J1404" s="221">
        <f>ROUND(I1404*H1404,2)</f>
        <v>0</v>
      </c>
      <c r="K1404" s="217" t="s">
        <v>199</v>
      </c>
      <c r="L1404" s="47"/>
      <c r="M1404" s="222" t="s">
        <v>19</v>
      </c>
      <c r="N1404" s="223" t="s">
        <v>40</v>
      </c>
      <c r="O1404" s="87"/>
      <c r="P1404" s="224">
        <f>O1404*H1404</f>
        <v>0</v>
      </c>
      <c r="Q1404" s="224">
        <v>0.0043839999999999999</v>
      </c>
      <c r="R1404" s="224">
        <f>Q1404*H1404</f>
        <v>7.9590906239999999</v>
      </c>
      <c r="S1404" s="224">
        <v>0</v>
      </c>
      <c r="T1404" s="225">
        <f>S1404*H1404</f>
        <v>0</v>
      </c>
      <c r="U1404" s="41"/>
      <c r="V1404" s="41"/>
      <c r="W1404" s="41"/>
      <c r="X1404" s="41"/>
      <c r="Y1404" s="41"/>
      <c r="Z1404" s="41"/>
      <c r="AA1404" s="41"/>
      <c r="AB1404" s="41"/>
      <c r="AC1404" s="41"/>
      <c r="AD1404" s="41"/>
      <c r="AE1404" s="41"/>
      <c r="AR1404" s="226" t="s">
        <v>200</v>
      </c>
      <c r="AT1404" s="226" t="s">
        <v>195</v>
      </c>
      <c r="AU1404" s="226" t="s">
        <v>78</v>
      </c>
      <c r="AY1404" s="20" t="s">
        <v>193</v>
      </c>
      <c r="BE1404" s="227">
        <f>IF(N1404="základní",J1404,0)</f>
        <v>0</v>
      </c>
      <c r="BF1404" s="227">
        <f>IF(N1404="snížená",J1404,0)</f>
        <v>0</v>
      </c>
      <c r="BG1404" s="227">
        <f>IF(N1404="zákl. přenesená",J1404,0)</f>
        <v>0</v>
      </c>
      <c r="BH1404" s="227">
        <f>IF(N1404="sníž. přenesená",J1404,0)</f>
        <v>0</v>
      </c>
      <c r="BI1404" s="227">
        <f>IF(N1404="nulová",J1404,0)</f>
        <v>0</v>
      </c>
      <c r="BJ1404" s="20" t="s">
        <v>76</v>
      </c>
      <c r="BK1404" s="227">
        <f>ROUND(I1404*H1404,2)</f>
        <v>0</v>
      </c>
      <c r="BL1404" s="20" t="s">
        <v>200</v>
      </c>
      <c r="BM1404" s="226" t="s">
        <v>3776</v>
      </c>
    </row>
    <row r="1405" s="2" customFormat="1">
      <c r="A1405" s="41"/>
      <c r="B1405" s="42"/>
      <c r="C1405" s="43"/>
      <c r="D1405" s="228" t="s">
        <v>202</v>
      </c>
      <c r="E1405" s="43"/>
      <c r="F1405" s="229" t="s">
        <v>1899</v>
      </c>
      <c r="G1405" s="43"/>
      <c r="H1405" s="43"/>
      <c r="I1405" s="230"/>
      <c r="J1405" s="43"/>
      <c r="K1405" s="43"/>
      <c r="L1405" s="47"/>
      <c r="M1405" s="231"/>
      <c r="N1405" s="232"/>
      <c r="O1405" s="87"/>
      <c r="P1405" s="87"/>
      <c r="Q1405" s="87"/>
      <c r="R1405" s="87"/>
      <c r="S1405" s="87"/>
      <c r="T1405" s="88"/>
      <c r="U1405" s="41"/>
      <c r="V1405" s="41"/>
      <c r="W1405" s="41"/>
      <c r="X1405" s="41"/>
      <c r="Y1405" s="41"/>
      <c r="Z1405" s="41"/>
      <c r="AA1405" s="41"/>
      <c r="AB1405" s="41"/>
      <c r="AC1405" s="41"/>
      <c r="AD1405" s="41"/>
      <c r="AE1405" s="41"/>
      <c r="AT1405" s="20" t="s">
        <v>202</v>
      </c>
      <c r="AU1405" s="20" t="s">
        <v>78</v>
      </c>
    </row>
    <row r="1406" s="2" customFormat="1">
      <c r="A1406" s="41"/>
      <c r="B1406" s="42"/>
      <c r="C1406" s="43"/>
      <c r="D1406" s="233" t="s">
        <v>204</v>
      </c>
      <c r="E1406" s="43"/>
      <c r="F1406" s="234" t="s">
        <v>1900</v>
      </c>
      <c r="G1406" s="43"/>
      <c r="H1406" s="43"/>
      <c r="I1406" s="230"/>
      <c r="J1406" s="43"/>
      <c r="K1406" s="43"/>
      <c r="L1406" s="47"/>
      <c r="M1406" s="231"/>
      <c r="N1406" s="232"/>
      <c r="O1406" s="87"/>
      <c r="P1406" s="87"/>
      <c r="Q1406" s="87"/>
      <c r="R1406" s="87"/>
      <c r="S1406" s="87"/>
      <c r="T1406" s="88"/>
      <c r="U1406" s="41"/>
      <c r="V1406" s="41"/>
      <c r="W1406" s="41"/>
      <c r="X1406" s="41"/>
      <c r="Y1406" s="41"/>
      <c r="Z1406" s="41"/>
      <c r="AA1406" s="41"/>
      <c r="AB1406" s="41"/>
      <c r="AC1406" s="41"/>
      <c r="AD1406" s="41"/>
      <c r="AE1406" s="41"/>
      <c r="AT1406" s="20" t="s">
        <v>204</v>
      </c>
      <c r="AU1406" s="20" t="s">
        <v>78</v>
      </c>
    </row>
    <row r="1407" s="13" customFormat="1">
      <c r="A1407" s="13"/>
      <c r="B1407" s="235"/>
      <c r="C1407" s="236"/>
      <c r="D1407" s="228" t="s">
        <v>206</v>
      </c>
      <c r="E1407" s="237" t="s">
        <v>19</v>
      </c>
      <c r="F1407" s="238" t="s">
        <v>279</v>
      </c>
      <c r="G1407" s="236"/>
      <c r="H1407" s="237" t="s">
        <v>19</v>
      </c>
      <c r="I1407" s="239"/>
      <c r="J1407" s="236"/>
      <c r="K1407" s="236"/>
      <c r="L1407" s="240"/>
      <c r="M1407" s="241"/>
      <c r="N1407" s="242"/>
      <c r="O1407" s="242"/>
      <c r="P1407" s="242"/>
      <c r="Q1407" s="242"/>
      <c r="R1407" s="242"/>
      <c r="S1407" s="242"/>
      <c r="T1407" s="243"/>
      <c r="U1407" s="13"/>
      <c r="V1407" s="13"/>
      <c r="W1407" s="13"/>
      <c r="X1407" s="13"/>
      <c r="Y1407" s="13"/>
      <c r="Z1407" s="13"/>
      <c r="AA1407" s="13"/>
      <c r="AB1407" s="13"/>
      <c r="AC1407" s="13"/>
      <c r="AD1407" s="13"/>
      <c r="AE1407" s="13"/>
      <c r="AT1407" s="244" t="s">
        <v>206</v>
      </c>
      <c r="AU1407" s="244" t="s">
        <v>78</v>
      </c>
      <c r="AV1407" s="13" t="s">
        <v>76</v>
      </c>
      <c r="AW1407" s="13" t="s">
        <v>31</v>
      </c>
      <c r="AX1407" s="13" t="s">
        <v>69</v>
      </c>
      <c r="AY1407" s="244" t="s">
        <v>193</v>
      </c>
    </row>
    <row r="1408" s="13" customFormat="1">
      <c r="A1408" s="13"/>
      <c r="B1408" s="235"/>
      <c r="C1408" s="236"/>
      <c r="D1408" s="228" t="s">
        <v>206</v>
      </c>
      <c r="E1408" s="237" t="s">
        <v>19</v>
      </c>
      <c r="F1408" s="238" t="s">
        <v>3777</v>
      </c>
      <c r="G1408" s="236"/>
      <c r="H1408" s="237" t="s">
        <v>19</v>
      </c>
      <c r="I1408" s="239"/>
      <c r="J1408" s="236"/>
      <c r="K1408" s="236"/>
      <c r="L1408" s="240"/>
      <c r="M1408" s="241"/>
      <c r="N1408" s="242"/>
      <c r="O1408" s="242"/>
      <c r="P1408" s="242"/>
      <c r="Q1408" s="242"/>
      <c r="R1408" s="242"/>
      <c r="S1408" s="242"/>
      <c r="T1408" s="243"/>
      <c r="U1408" s="13"/>
      <c r="V1408" s="13"/>
      <c r="W1408" s="13"/>
      <c r="X1408" s="13"/>
      <c r="Y1408" s="13"/>
      <c r="Z1408" s="13"/>
      <c r="AA1408" s="13"/>
      <c r="AB1408" s="13"/>
      <c r="AC1408" s="13"/>
      <c r="AD1408" s="13"/>
      <c r="AE1408" s="13"/>
      <c r="AT1408" s="244" t="s">
        <v>206</v>
      </c>
      <c r="AU1408" s="244" t="s">
        <v>78</v>
      </c>
      <c r="AV1408" s="13" t="s">
        <v>76</v>
      </c>
      <c r="AW1408" s="13" t="s">
        <v>31</v>
      </c>
      <c r="AX1408" s="13" t="s">
        <v>69</v>
      </c>
      <c r="AY1408" s="244" t="s">
        <v>193</v>
      </c>
    </row>
    <row r="1409" s="14" customFormat="1">
      <c r="A1409" s="14"/>
      <c r="B1409" s="245"/>
      <c r="C1409" s="246"/>
      <c r="D1409" s="228" t="s">
        <v>206</v>
      </c>
      <c r="E1409" s="247" t="s">
        <v>19</v>
      </c>
      <c r="F1409" s="248" t="s">
        <v>3778</v>
      </c>
      <c r="G1409" s="246"/>
      <c r="H1409" s="249">
        <v>1815.4860000000001</v>
      </c>
      <c r="I1409" s="250"/>
      <c r="J1409" s="246"/>
      <c r="K1409" s="246"/>
      <c r="L1409" s="251"/>
      <c r="M1409" s="252"/>
      <c r="N1409" s="253"/>
      <c r="O1409" s="253"/>
      <c r="P1409" s="253"/>
      <c r="Q1409" s="253"/>
      <c r="R1409" s="253"/>
      <c r="S1409" s="253"/>
      <c r="T1409" s="254"/>
      <c r="U1409" s="14"/>
      <c r="V1409" s="14"/>
      <c r="W1409" s="14"/>
      <c r="X1409" s="14"/>
      <c r="Y1409" s="14"/>
      <c r="Z1409" s="14"/>
      <c r="AA1409" s="14"/>
      <c r="AB1409" s="14"/>
      <c r="AC1409" s="14"/>
      <c r="AD1409" s="14"/>
      <c r="AE1409" s="14"/>
      <c r="AT1409" s="255" t="s">
        <v>206</v>
      </c>
      <c r="AU1409" s="255" t="s">
        <v>78</v>
      </c>
      <c r="AV1409" s="14" t="s">
        <v>78</v>
      </c>
      <c r="AW1409" s="14" t="s">
        <v>31</v>
      </c>
      <c r="AX1409" s="14" t="s">
        <v>76</v>
      </c>
      <c r="AY1409" s="255" t="s">
        <v>193</v>
      </c>
    </row>
    <row r="1410" s="2" customFormat="1" ht="16.5" customHeight="1">
      <c r="A1410" s="41"/>
      <c r="B1410" s="42"/>
      <c r="C1410" s="215" t="s">
        <v>2516</v>
      </c>
      <c r="D1410" s="215" t="s">
        <v>195</v>
      </c>
      <c r="E1410" s="216" t="s">
        <v>1926</v>
      </c>
      <c r="F1410" s="217" t="s">
        <v>1927</v>
      </c>
      <c r="G1410" s="218" t="s">
        <v>258</v>
      </c>
      <c r="H1410" s="219">
        <v>3183.2550000000001</v>
      </c>
      <c r="I1410" s="220"/>
      <c r="J1410" s="221">
        <f>ROUND(I1410*H1410,2)</f>
        <v>0</v>
      </c>
      <c r="K1410" s="217" t="s">
        <v>199</v>
      </c>
      <c r="L1410" s="47"/>
      <c r="M1410" s="222" t="s">
        <v>19</v>
      </c>
      <c r="N1410" s="223" t="s">
        <v>40</v>
      </c>
      <c r="O1410" s="87"/>
      <c r="P1410" s="224">
        <f>O1410*H1410</f>
        <v>0</v>
      </c>
      <c r="Q1410" s="224">
        <v>0.0030000000000000001</v>
      </c>
      <c r="R1410" s="224">
        <f>Q1410*H1410</f>
        <v>9.5497650000000007</v>
      </c>
      <c r="S1410" s="224">
        <v>0</v>
      </c>
      <c r="T1410" s="225">
        <f>S1410*H1410</f>
        <v>0</v>
      </c>
      <c r="U1410" s="41"/>
      <c r="V1410" s="41"/>
      <c r="W1410" s="41"/>
      <c r="X1410" s="41"/>
      <c r="Y1410" s="41"/>
      <c r="Z1410" s="41"/>
      <c r="AA1410" s="41"/>
      <c r="AB1410" s="41"/>
      <c r="AC1410" s="41"/>
      <c r="AD1410" s="41"/>
      <c r="AE1410" s="41"/>
      <c r="AR1410" s="226" t="s">
        <v>200</v>
      </c>
      <c r="AT1410" s="226" t="s">
        <v>195</v>
      </c>
      <c r="AU1410" s="226" t="s">
        <v>78</v>
      </c>
      <c r="AY1410" s="20" t="s">
        <v>193</v>
      </c>
      <c r="BE1410" s="227">
        <f>IF(N1410="základní",J1410,0)</f>
        <v>0</v>
      </c>
      <c r="BF1410" s="227">
        <f>IF(N1410="snížená",J1410,0)</f>
        <v>0</v>
      </c>
      <c r="BG1410" s="227">
        <f>IF(N1410="zákl. přenesená",J1410,0)</f>
        <v>0</v>
      </c>
      <c r="BH1410" s="227">
        <f>IF(N1410="sníž. přenesená",J1410,0)</f>
        <v>0</v>
      </c>
      <c r="BI1410" s="227">
        <f>IF(N1410="nulová",J1410,0)</f>
        <v>0</v>
      </c>
      <c r="BJ1410" s="20" t="s">
        <v>76</v>
      </c>
      <c r="BK1410" s="227">
        <f>ROUND(I1410*H1410,2)</f>
        <v>0</v>
      </c>
      <c r="BL1410" s="20" t="s">
        <v>200</v>
      </c>
      <c r="BM1410" s="226" t="s">
        <v>3779</v>
      </c>
    </row>
    <row r="1411" s="2" customFormat="1">
      <c r="A1411" s="41"/>
      <c r="B1411" s="42"/>
      <c r="C1411" s="43"/>
      <c r="D1411" s="228" t="s">
        <v>202</v>
      </c>
      <c r="E1411" s="43"/>
      <c r="F1411" s="229" t="s">
        <v>1929</v>
      </c>
      <c r="G1411" s="43"/>
      <c r="H1411" s="43"/>
      <c r="I1411" s="230"/>
      <c r="J1411" s="43"/>
      <c r="K1411" s="43"/>
      <c r="L1411" s="47"/>
      <c r="M1411" s="231"/>
      <c r="N1411" s="232"/>
      <c r="O1411" s="87"/>
      <c r="P1411" s="87"/>
      <c r="Q1411" s="87"/>
      <c r="R1411" s="87"/>
      <c r="S1411" s="87"/>
      <c r="T1411" s="88"/>
      <c r="U1411" s="41"/>
      <c r="V1411" s="41"/>
      <c r="W1411" s="41"/>
      <c r="X1411" s="41"/>
      <c r="Y1411" s="41"/>
      <c r="Z1411" s="41"/>
      <c r="AA1411" s="41"/>
      <c r="AB1411" s="41"/>
      <c r="AC1411" s="41"/>
      <c r="AD1411" s="41"/>
      <c r="AE1411" s="41"/>
      <c r="AT1411" s="20" t="s">
        <v>202</v>
      </c>
      <c r="AU1411" s="20" t="s">
        <v>78</v>
      </c>
    </row>
    <row r="1412" s="2" customFormat="1">
      <c r="A1412" s="41"/>
      <c r="B1412" s="42"/>
      <c r="C1412" s="43"/>
      <c r="D1412" s="233" t="s">
        <v>204</v>
      </c>
      <c r="E1412" s="43"/>
      <c r="F1412" s="234" t="s">
        <v>1930</v>
      </c>
      <c r="G1412" s="43"/>
      <c r="H1412" s="43"/>
      <c r="I1412" s="230"/>
      <c r="J1412" s="43"/>
      <c r="K1412" s="43"/>
      <c r="L1412" s="47"/>
      <c r="M1412" s="231"/>
      <c r="N1412" s="232"/>
      <c r="O1412" s="87"/>
      <c r="P1412" s="87"/>
      <c r="Q1412" s="87"/>
      <c r="R1412" s="87"/>
      <c r="S1412" s="87"/>
      <c r="T1412" s="88"/>
      <c r="U1412" s="41"/>
      <c r="V1412" s="41"/>
      <c r="W1412" s="41"/>
      <c r="X1412" s="41"/>
      <c r="Y1412" s="41"/>
      <c r="Z1412" s="41"/>
      <c r="AA1412" s="41"/>
      <c r="AB1412" s="41"/>
      <c r="AC1412" s="41"/>
      <c r="AD1412" s="41"/>
      <c r="AE1412" s="41"/>
      <c r="AT1412" s="20" t="s">
        <v>204</v>
      </c>
      <c r="AU1412" s="20" t="s">
        <v>78</v>
      </c>
    </row>
    <row r="1413" s="13" customFormat="1">
      <c r="A1413" s="13"/>
      <c r="B1413" s="235"/>
      <c r="C1413" s="236"/>
      <c r="D1413" s="228" t="s">
        <v>206</v>
      </c>
      <c r="E1413" s="237" t="s">
        <v>19</v>
      </c>
      <c r="F1413" s="238" t="s">
        <v>279</v>
      </c>
      <c r="G1413" s="236"/>
      <c r="H1413" s="237" t="s">
        <v>19</v>
      </c>
      <c r="I1413" s="239"/>
      <c r="J1413" s="236"/>
      <c r="K1413" s="236"/>
      <c r="L1413" s="240"/>
      <c r="M1413" s="241"/>
      <c r="N1413" s="242"/>
      <c r="O1413" s="242"/>
      <c r="P1413" s="242"/>
      <c r="Q1413" s="242"/>
      <c r="R1413" s="242"/>
      <c r="S1413" s="242"/>
      <c r="T1413" s="243"/>
      <c r="U1413" s="13"/>
      <c r="V1413" s="13"/>
      <c r="W1413" s="13"/>
      <c r="X1413" s="13"/>
      <c r="Y1413" s="13"/>
      <c r="Z1413" s="13"/>
      <c r="AA1413" s="13"/>
      <c r="AB1413" s="13"/>
      <c r="AC1413" s="13"/>
      <c r="AD1413" s="13"/>
      <c r="AE1413" s="13"/>
      <c r="AT1413" s="244" t="s">
        <v>206</v>
      </c>
      <c r="AU1413" s="244" t="s">
        <v>78</v>
      </c>
      <c r="AV1413" s="13" t="s">
        <v>76</v>
      </c>
      <c r="AW1413" s="13" t="s">
        <v>31</v>
      </c>
      <c r="AX1413" s="13" t="s">
        <v>69</v>
      </c>
      <c r="AY1413" s="244" t="s">
        <v>193</v>
      </c>
    </row>
    <row r="1414" s="13" customFormat="1">
      <c r="A1414" s="13"/>
      <c r="B1414" s="235"/>
      <c r="C1414" s="236"/>
      <c r="D1414" s="228" t="s">
        <v>206</v>
      </c>
      <c r="E1414" s="237" t="s">
        <v>19</v>
      </c>
      <c r="F1414" s="238" t="s">
        <v>3780</v>
      </c>
      <c r="G1414" s="236"/>
      <c r="H1414" s="237" t="s">
        <v>19</v>
      </c>
      <c r="I1414" s="239"/>
      <c r="J1414" s="236"/>
      <c r="K1414" s="236"/>
      <c r="L1414" s="240"/>
      <c r="M1414" s="241"/>
      <c r="N1414" s="242"/>
      <c r="O1414" s="242"/>
      <c r="P1414" s="242"/>
      <c r="Q1414" s="242"/>
      <c r="R1414" s="242"/>
      <c r="S1414" s="242"/>
      <c r="T1414" s="243"/>
      <c r="U1414" s="13"/>
      <c r="V1414" s="13"/>
      <c r="W1414" s="13"/>
      <c r="X1414" s="13"/>
      <c r="Y1414" s="13"/>
      <c r="Z1414" s="13"/>
      <c r="AA1414" s="13"/>
      <c r="AB1414" s="13"/>
      <c r="AC1414" s="13"/>
      <c r="AD1414" s="13"/>
      <c r="AE1414" s="13"/>
      <c r="AT1414" s="244" t="s">
        <v>206</v>
      </c>
      <c r="AU1414" s="244" t="s">
        <v>78</v>
      </c>
      <c r="AV1414" s="13" t="s">
        <v>76</v>
      </c>
      <c r="AW1414" s="13" t="s">
        <v>31</v>
      </c>
      <c r="AX1414" s="13" t="s">
        <v>69</v>
      </c>
      <c r="AY1414" s="244" t="s">
        <v>193</v>
      </c>
    </row>
    <row r="1415" s="14" customFormat="1">
      <c r="A1415" s="14"/>
      <c r="B1415" s="245"/>
      <c r="C1415" s="246"/>
      <c r="D1415" s="228" t="s">
        <v>206</v>
      </c>
      <c r="E1415" s="247" t="s">
        <v>19</v>
      </c>
      <c r="F1415" s="248" t="s">
        <v>3781</v>
      </c>
      <c r="G1415" s="246"/>
      <c r="H1415" s="249">
        <v>3630.9720000000002</v>
      </c>
      <c r="I1415" s="250"/>
      <c r="J1415" s="246"/>
      <c r="K1415" s="246"/>
      <c r="L1415" s="251"/>
      <c r="M1415" s="252"/>
      <c r="N1415" s="253"/>
      <c r="O1415" s="253"/>
      <c r="P1415" s="253"/>
      <c r="Q1415" s="253"/>
      <c r="R1415" s="253"/>
      <c r="S1415" s="253"/>
      <c r="T1415" s="254"/>
      <c r="U1415" s="14"/>
      <c r="V1415" s="14"/>
      <c r="W1415" s="14"/>
      <c r="X1415" s="14"/>
      <c r="Y1415" s="14"/>
      <c r="Z1415" s="14"/>
      <c r="AA1415" s="14"/>
      <c r="AB1415" s="14"/>
      <c r="AC1415" s="14"/>
      <c r="AD1415" s="14"/>
      <c r="AE1415" s="14"/>
      <c r="AT1415" s="255" t="s">
        <v>206</v>
      </c>
      <c r="AU1415" s="255" t="s">
        <v>78</v>
      </c>
      <c r="AV1415" s="14" t="s">
        <v>78</v>
      </c>
      <c r="AW1415" s="14" t="s">
        <v>31</v>
      </c>
      <c r="AX1415" s="14" t="s">
        <v>69</v>
      </c>
      <c r="AY1415" s="255" t="s">
        <v>193</v>
      </c>
    </row>
    <row r="1416" s="13" customFormat="1">
      <c r="A1416" s="13"/>
      <c r="B1416" s="235"/>
      <c r="C1416" s="236"/>
      <c r="D1416" s="228" t="s">
        <v>206</v>
      </c>
      <c r="E1416" s="237" t="s">
        <v>19</v>
      </c>
      <c r="F1416" s="238" t="s">
        <v>3782</v>
      </c>
      <c r="G1416" s="236"/>
      <c r="H1416" s="237" t="s">
        <v>19</v>
      </c>
      <c r="I1416" s="239"/>
      <c r="J1416" s="236"/>
      <c r="K1416" s="236"/>
      <c r="L1416" s="240"/>
      <c r="M1416" s="241"/>
      <c r="N1416" s="242"/>
      <c r="O1416" s="242"/>
      <c r="P1416" s="242"/>
      <c r="Q1416" s="242"/>
      <c r="R1416" s="242"/>
      <c r="S1416" s="242"/>
      <c r="T1416" s="243"/>
      <c r="U1416" s="13"/>
      <c r="V1416" s="13"/>
      <c r="W1416" s="13"/>
      <c r="X1416" s="13"/>
      <c r="Y1416" s="13"/>
      <c r="Z1416" s="13"/>
      <c r="AA1416" s="13"/>
      <c r="AB1416" s="13"/>
      <c r="AC1416" s="13"/>
      <c r="AD1416" s="13"/>
      <c r="AE1416" s="13"/>
      <c r="AT1416" s="244" t="s">
        <v>206</v>
      </c>
      <c r="AU1416" s="244" t="s">
        <v>78</v>
      </c>
      <c r="AV1416" s="13" t="s">
        <v>76</v>
      </c>
      <c r="AW1416" s="13" t="s">
        <v>31</v>
      </c>
      <c r="AX1416" s="13" t="s">
        <v>69</v>
      </c>
      <c r="AY1416" s="244" t="s">
        <v>193</v>
      </c>
    </row>
    <row r="1417" s="14" customFormat="1">
      <c r="A1417" s="14"/>
      <c r="B1417" s="245"/>
      <c r="C1417" s="246"/>
      <c r="D1417" s="228" t="s">
        <v>206</v>
      </c>
      <c r="E1417" s="247" t="s">
        <v>19</v>
      </c>
      <c r="F1417" s="248" t="s">
        <v>3783</v>
      </c>
      <c r="G1417" s="246"/>
      <c r="H1417" s="249">
        <v>-399.35599999999999</v>
      </c>
      <c r="I1417" s="250"/>
      <c r="J1417" s="246"/>
      <c r="K1417" s="246"/>
      <c r="L1417" s="251"/>
      <c r="M1417" s="252"/>
      <c r="N1417" s="253"/>
      <c r="O1417" s="253"/>
      <c r="P1417" s="253"/>
      <c r="Q1417" s="253"/>
      <c r="R1417" s="253"/>
      <c r="S1417" s="253"/>
      <c r="T1417" s="254"/>
      <c r="U1417" s="14"/>
      <c r="V1417" s="14"/>
      <c r="W1417" s="14"/>
      <c r="X1417" s="14"/>
      <c r="Y1417" s="14"/>
      <c r="Z1417" s="14"/>
      <c r="AA1417" s="14"/>
      <c r="AB1417" s="14"/>
      <c r="AC1417" s="14"/>
      <c r="AD1417" s="14"/>
      <c r="AE1417" s="14"/>
      <c r="AT1417" s="255" t="s">
        <v>206</v>
      </c>
      <c r="AU1417" s="255" t="s">
        <v>78</v>
      </c>
      <c r="AV1417" s="14" t="s">
        <v>78</v>
      </c>
      <c r="AW1417" s="14" t="s">
        <v>31</v>
      </c>
      <c r="AX1417" s="14" t="s">
        <v>69</v>
      </c>
      <c r="AY1417" s="255" t="s">
        <v>193</v>
      </c>
    </row>
    <row r="1418" s="14" customFormat="1">
      <c r="A1418" s="14"/>
      <c r="B1418" s="245"/>
      <c r="C1418" s="246"/>
      <c r="D1418" s="228" t="s">
        <v>206</v>
      </c>
      <c r="E1418" s="247" t="s">
        <v>19</v>
      </c>
      <c r="F1418" s="248" t="s">
        <v>3784</v>
      </c>
      <c r="G1418" s="246"/>
      <c r="H1418" s="249">
        <v>-48.360999999999997</v>
      </c>
      <c r="I1418" s="250"/>
      <c r="J1418" s="246"/>
      <c r="K1418" s="246"/>
      <c r="L1418" s="251"/>
      <c r="M1418" s="252"/>
      <c r="N1418" s="253"/>
      <c r="O1418" s="253"/>
      <c r="P1418" s="253"/>
      <c r="Q1418" s="253"/>
      <c r="R1418" s="253"/>
      <c r="S1418" s="253"/>
      <c r="T1418" s="254"/>
      <c r="U1418" s="14"/>
      <c r="V1418" s="14"/>
      <c r="W1418" s="14"/>
      <c r="X1418" s="14"/>
      <c r="Y1418" s="14"/>
      <c r="Z1418" s="14"/>
      <c r="AA1418" s="14"/>
      <c r="AB1418" s="14"/>
      <c r="AC1418" s="14"/>
      <c r="AD1418" s="14"/>
      <c r="AE1418" s="14"/>
      <c r="AT1418" s="255" t="s">
        <v>206</v>
      </c>
      <c r="AU1418" s="255" t="s">
        <v>78</v>
      </c>
      <c r="AV1418" s="14" t="s">
        <v>78</v>
      </c>
      <c r="AW1418" s="14" t="s">
        <v>31</v>
      </c>
      <c r="AX1418" s="14" t="s">
        <v>69</v>
      </c>
      <c r="AY1418" s="255" t="s">
        <v>193</v>
      </c>
    </row>
    <row r="1419" s="15" customFormat="1">
      <c r="A1419" s="15"/>
      <c r="B1419" s="256"/>
      <c r="C1419" s="257"/>
      <c r="D1419" s="228" t="s">
        <v>206</v>
      </c>
      <c r="E1419" s="258" t="s">
        <v>19</v>
      </c>
      <c r="F1419" s="259" t="s">
        <v>218</v>
      </c>
      <c r="G1419" s="257"/>
      <c r="H1419" s="260">
        <v>3183.2550000000001</v>
      </c>
      <c r="I1419" s="261"/>
      <c r="J1419" s="257"/>
      <c r="K1419" s="257"/>
      <c r="L1419" s="262"/>
      <c r="M1419" s="263"/>
      <c r="N1419" s="264"/>
      <c r="O1419" s="264"/>
      <c r="P1419" s="264"/>
      <c r="Q1419" s="264"/>
      <c r="R1419" s="264"/>
      <c r="S1419" s="264"/>
      <c r="T1419" s="265"/>
      <c r="U1419" s="15"/>
      <c r="V1419" s="15"/>
      <c r="W1419" s="15"/>
      <c r="X1419" s="15"/>
      <c r="Y1419" s="15"/>
      <c r="Z1419" s="15"/>
      <c r="AA1419" s="15"/>
      <c r="AB1419" s="15"/>
      <c r="AC1419" s="15"/>
      <c r="AD1419" s="15"/>
      <c r="AE1419" s="15"/>
      <c r="AT1419" s="266" t="s">
        <v>206</v>
      </c>
      <c r="AU1419" s="266" t="s">
        <v>78</v>
      </c>
      <c r="AV1419" s="15" t="s">
        <v>200</v>
      </c>
      <c r="AW1419" s="15" t="s">
        <v>31</v>
      </c>
      <c r="AX1419" s="15" t="s">
        <v>76</v>
      </c>
      <c r="AY1419" s="266" t="s">
        <v>193</v>
      </c>
    </row>
    <row r="1420" s="2" customFormat="1" ht="16.5" customHeight="1">
      <c r="A1420" s="41"/>
      <c r="B1420" s="42"/>
      <c r="C1420" s="215" t="s">
        <v>2522</v>
      </c>
      <c r="D1420" s="215" t="s">
        <v>195</v>
      </c>
      <c r="E1420" s="216" t="s">
        <v>1931</v>
      </c>
      <c r="F1420" s="217" t="s">
        <v>3785</v>
      </c>
      <c r="G1420" s="218" t="s">
        <v>258</v>
      </c>
      <c r="H1420" s="219">
        <v>3630.9720000000002</v>
      </c>
      <c r="I1420" s="220"/>
      <c r="J1420" s="221">
        <f>ROUND(I1420*H1420,2)</f>
        <v>0</v>
      </c>
      <c r="K1420" s="217" t="s">
        <v>19</v>
      </c>
      <c r="L1420" s="47"/>
      <c r="M1420" s="222" t="s">
        <v>19</v>
      </c>
      <c r="N1420" s="223" t="s">
        <v>40</v>
      </c>
      <c r="O1420" s="87"/>
      <c r="P1420" s="224">
        <f>O1420*H1420</f>
        <v>0</v>
      </c>
      <c r="Q1420" s="224">
        <v>0.016</v>
      </c>
      <c r="R1420" s="224">
        <f>Q1420*H1420</f>
        <v>58.095552000000005</v>
      </c>
      <c r="S1420" s="224">
        <v>0</v>
      </c>
      <c r="T1420" s="225">
        <f>S1420*H1420</f>
        <v>0</v>
      </c>
      <c r="U1420" s="41"/>
      <c r="V1420" s="41"/>
      <c r="W1420" s="41"/>
      <c r="X1420" s="41"/>
      <c r="Y1420" s="41"/>
      <c r="Z1420" s="41"/>
      <c r="AA1420" s="41"/>
      <c r="AB1420" s="41"/>
      <c r="AC1420" s="41"/>
      <c r="AD1420" s="41"/>
      <c r="AE1420" s="41"/>
      <c r="AR1420" s="226" t="s">
        <v>200</v>
      </c>
      <c r="AT1420" s="226" t="s">
        <v>195</v>
      </c>
      <c r="AU1420" s="226" t="s">
        <v>78</v>
      </c>
      <c r="AY1420" s="20" t="s">
        <v>193</v>
      </c>
      <c r="BE1420" s="227">
        <f>IF(N1420="základní",J1420,0)</f>
        <v>0</v>
      </c>
      <c r="BF1420" s="227">
        <f>IF(N1420="snížená",J1420,0)</f>
        <v>0</v>
      </c>
      <c r="BG1420" s="227">
        <f>IF(N1420="zákl. přenesená",J1420,0)</f>
        <v>0</v>
      </c>
      <c r="BH1420" s="227">
        <f>IF(N1420="sníž. přenesená",J1420,0)</f>
        <v>0</v>
      </c>
      <c r="BI1420" s="227">
        <f>IF(N1420="nulová",J1420,0)</f>
        <v>0</v>
      </c>
      <c r="BJ1420" s="20" t="s">
        <v>76</v>
      </c>
      <c r="BK1420" s="227">
        <f>ROUND(I1420*H1420,2)</f>
        <v>0</v>
      </c>
      <c r="BL1420" s="20" t="s">
        <v>200</v>
      </c>
      <c r="BM1420" s="226" t="s">
        <v>3786</v>
      </c>
    </row>
    <row r="1421" s="2" customFormat="1">
      <c r="A1421" s="41"/>
      <c r="B1421" s="42"/>
      <c r="C1421" s="43"/>
      <c r="D1421" s="228" t="s">
        <v>202</v>
      </c>
      <c r="E1421" s="43"/>
      <c r="F1421" s="229" t="s">
        <v>3787</v>
      </c>
      <c r="G1421" s="43"/>
      <c r="H1421" s="43"/>
      <c r="I1421" s="230"/>
      <c r="J1421" s="43"/>
      <c r="K1421" s="43"/>
      <c r="L1421" s="47"/>
      <c r="M1421" s="231"/>
      <c r="N1421" s="232"/>
      <c r="O1421" s="87"/>
      <c r="P1421" s="87"/>
      <c r="Q1421" s="87"/>
      <c r="R1421" s="87"/>
      <c r="S1421" s="87"/>
      <c r="T1421" s="88"/>
      <c r="U1421" s="41"/>
      <c r="V1421" s="41"/>
      <c r="W1421" s="41"/>
      <c r="X1421" s="41"/>
      <c r="Y1421" s="41"/>
      <c r="Z1421" s="41"/>
      <c r="AA1421" s="41"/>
      <c r="AB1421" s="41"/>
      <c r="AC1421" s="41"/>
      <c r="AD1421" s="41"/>
      <c r="AE1421" s="41"/>
      <c r="AT1421" s="20" t="s">
        <v>202</v>
      </c>
      <c r="AU1421" s="20" t="s">
        <v>78</v>
      </c>
    </row>
    <row r="1422" s="13" customFormat="1">
      <c r="A1422" s="13"/>
      <c r="B1422" s="235"/>
      <c r="C1422" s="236"/>
      <c r="D1422" s="228" t="s">
        <v>206</v>
      </c>
      <c r="E1422" s="237" t="s">
        <v>19</v>
      </c>
      <c r="F1422" s="238" t="s">
        <v>279</v>
      </c>
      <c r="G1422" s="236"/>
      <c r="H1422" s="237" t="s">
        <v>19</v>
      </c>
      <c r="I1422" s="239"/>
      <c r="J1422" s="236"/>
      <c r="K1422" s="236"/>
      <c r="L1422" s="240"/>
      <c r="M1422" s="241"/>
      <c r="N1422" s="242"/>
      <c r="O1422" s="242"/>
      <c r="P1422" s="242"/>
      <c r="Q1422" s="242"/>
      <c r="R1422" s="242"/>
      <c r="S1422" s="242"/>
      <c r="T1422" s="243"/>
      <c r="U1422" s="13"/>
      <c r="V1422" s="13"/>
      <c r="W1422" s="13"/>
      <c r="X1422" s="13"/>
      <c r="Y1422" s="13"/>
      <c r="Z1422" s="13"/>
      <c r="AA1422" s="13"/>
      <c r="AB1422" s="13"/>
      <c r="AC1422" s="13"/>
      <c r="AD1422" s="13"/>
      <c r="AE1422" s="13"/>
      <c r="AT1422" s="244" t="s">
        <v>206</v>
      </c>
      <c r="AU1422" s="244" t="s">
        <v>78</v>
      </c>
      <c r="AV1422" s="13" t="s">
        <v>76</v>
      </c>
      <c r="AW1422" s="13" t="s">
        <v>31</v>
      </c>
      <c r="AX1422" s="13" t="s">
        <v>69</v>
      </c>
      <c r="AY1422" s="244" t="s">
        <v>193</v>
      </c>
    </row>
    <row r="1423" s="13" customFormat="1">
      <c r="A1423" s="13"/>
      <c r="B1423" s="235"/>
      <c r="C1423" s="236"/>
      <c r="D1423" s="228" t="s">
        <v>206</v>
      </c>
      <c r="E1423" s="237" t="s">
        <v>19</v>
      </c>
      <c r="F1423" s="238" t="s">
        <v>1713</v>
      </c>
      <c r="G1423" s="236"/>
      <c r="H1423" s="237" t="s">
        <v>19</v>
      </c>
      <c r="I1423" s="239"/>
      <c r="J1423" s="236"/>
      <c r="K1423" s="236"/>
      <c r="L1423" s="240"/>
      <c r="M1423" s="241"/>
      <c r="N1423" s="242"/>
      <c r="O1423" s="242"/>
      <c r="P1423" s="242"/>
      <c r="Q1423" s="242"/>
      <c r="R1423" s="242"/>
      <c r="S1423" s="242"/>
      <c r="T1423" s="243"/>
      <c r="U1423" s="13"/>
      <c r="V1423" s="13"/>
      <c r="W1423" s="13"/>
      <c r="X1423" s="13"/>
      <c r="Y1423" s="13"/>
      <c r="Z1423" s="13"/>
      <c r="AA1423" s="13"/>
      <c r="AB1423" s="13"/>
      <c r="AC1423" s="13"/>
      <c r="AD1423" s="13"/>
      <c r="AE1423" s="13"/>
      <c r="AT1423" s="244" t="s">
        <v>206</v>
      </c>
      <c r="AU1423" s="244" t="s">
        <v>78</v>
      </c>
      <c r="AV1423" s="13" t="s">
        <v>76</v>
      </c>
      <c r="AW1423" s="13" t="s">
        <v>31</v>
      </c>
      <c r="AX1423" s="13" t="s">
        <v>69</v>
      </c>
      <c r="AY1423" s="244" t="s">
        <v>193</v>
      </c>
    </row>
    <row r="1424" s="13" customFormat="1">
      <c r="A1424" s="13"/>
      <c r="B1424" s="235"/>
      <c r="C1424" s="236"/>
      <c r="D1424" s="228" t="s">
        <v>206</v>
      </c>
      <c r="E1424" s="237" t="s">
        <v>19</v>
      </c>
      <c r="F1424" s="238" t="s">
        <v>3697</v>
      </c>
      <c r="G1424" s="236"/>
      <c r="H1424" s="237" t="s">
        <v>19</v>
      </c>
      <c r="I1424" s="239"/>
      <c r="J1424" s="236"/>
      <c r="K1424" s="236"/>
      <c r="L1424" s="240"/>
      <c r="M1424" s="241"/>
      <c r="N1424" s="242"/>
      <c r="O1424" s="242"/>
      <c r="P1424" s="242"/>
      <c r="Q1424" s="242"/>
      <c r="R1424" s="242"/>
      <c r="S1424" s="242"/>
      <c r="T1424" s="243"/>
      <c r="U1424" s="13"/>
      <c r="V1424" s="13"/>
      <c r="W1424" s="13"/>
      <c r="X1424" s="13"/>
      <c r="Y1424" s="13"/>
      <c r="Z1424" s="13"/>
      <c r="AA1424" s="13"/>
      <c r="AB1424" s="13"/>
      <c r="AC1424" s="13"/>
      <c r="AD1424" s="13"/>
      <c r="AE1424" s="13"/>
      <c r="AT1424" s="244" t="s">
        <v>206</v>
      </c>
      <c r="AU1424" s="244" t="s">
        <v>78</v>
      </c>
      <c r="AV1424" s="13" t="s">
        <v>76</v>
      </c>
      <c r="AW1424" s="13" t="s">
        <v>31</v>
      </c>
      <c r="AX1424" s="13" t="s">
        <v>69</v>
      </c>
      <c r="AY1424" s="244" t="s">
        <v>193</v>
      </c>
    </row>
    <row r="1425" s="14" customFormat="1">
      <c r="A1425" s="14"/>
      <c r="B1425" s="245"/>
      <c r="C1425" s="246"/>
      <c r="D1425" s="228" t="s">
        <v>206</v>
      </c>
      <c r="E1425" s="247" t="s">
        <v>19</v>
      </c>
      <c r="F1425" s="248" t="s">
        <v>3788</v>
      </c>
      <c r="G1425" s="246"/>
      <c r="H1425" s="249">
        <v>127.05</v>
      </c>
      <c r="I1425" s="250"/>
      <c r="J1425" s="246"/>
      <c r="K1425" s="246"/>
      <c r="L1425" s="251"/>
      <c r="M1425" s="252"/>
      <c r="N1425" s="253"/>
      <c r="O1425" s="253"/>
      <c r="P1425" s="253"/>
      <c r="Q1425" s="253"/>
      <c r="R1425" s="253"/>
      <c r="S1425" s="253"/>
      <c r="T1425" s="254"/>
      <c r="U1425" s="14"/>
      <c r="V1425" s="14"/>
      <c r="W1425" s="14"/>
      <c r="X1425" s="14"/>
      <c r="Y1425" s="14"/>
      <c r="Z1425" s="14"/>
      <c r="AA1425" s="14"/>
      <c r="AB1425" s="14"/>
      <c r="AC1425" s="14"/>
      <c r="AD1425" s="14"/>
      <c r="AE1425" s="14"/>
      <c r="AT1425" s="255" t="s">
        <v>206</v>
      </c>
      <c r="AU1425" s="255" t="s">
        <v>78</v>
      </c>
      <c r="AV1425" s="14" t="s">
        <v>78</v>
      </c>
      <c r="AW1425" s="14" t="s">
        <v>31</v>
      </c>
      <c r="AX1425" s="14" t="s">
        <v>69</v>
      </c>
      <c r="AY1425" s="255" t="s">
        <v>193</v>
      </c>
    </row>
    <row r="1426" s="14" customFormat="1">
      <c r="A1426" s="14"/>
      <c r="B1426" s="245"/>
      <c r="C1426" s="246"/>
      <c r="D1426" s="228" t="s">
        <v>206</v>
      </c>
      <c r="E1426" s="247" t="s">
        <v>19</v>
      </c>
      <c r="F1426" s="248" t="s">
        <v>3789</v>
      </c>
      <c r="G1426" s="246"/>
      <c r="H1426" s="249">
        <v>-45.558999999999998</v>
      </c>
      <c r="I1426" s="250"/>
      <c r="J1426" s="246"/>
      <c r="K1426" s="246"/>
      <c r="L1426" s="251"/>
      <c r="M1426" s="252"/>
      <c r="N1426" s="253"/>
      <c r="O1426" s="253"/>
      <c r="P1426" s="253"/>
      <c r="Q1426" s="253"/>
      <c r="R1426" s="253"/>
      <c r="S1426" s="253"/>
      <c r="T1426" s="254"/>
      <c r="U1426" s="14"/>
      <c r="V1426" s="14"/>
      <c r="W1426" s="14"/>
      <c r="X1426" s="14"/>
      <c r="Y1426" s="14"/>
      <c r="Z1426" s="14"/>
      <c r="AA1426" s="14"/>
      <c r="AB1426" s="14"/>
      <c r="AC1426" s="14"/>
      <c r="AD1426" s="14"/>
      <c r="AE1426" s="14"/>
      <c r="AT1426" s="255" t="s">
        <v>206</v>
      </c>
      <c r="AU1426" s="255" t="s">
        <v>78</v>
      </c>
      <c r="AV1426" s="14" t="s">
        <v>78</v>
      </c>
      <c r="AW1426" s="14" t="s">
        <v>31</v>
      </c>
      <c r="AX1426" s="14" t="s">
        <v>69</v>
      </c>
      <c r="AY1426" s="255" t="s">
        <v>193</v>
      </c>
    </row>
    <row r="1427" s="14" customFormat="1">
      <c r="A1427" s="14"/>
      <c r="B1427" s="245"/>
      <c r="C1427" s="246"/>
      <c r="D1427" s="228" t="s">
        <v>206</v>
      </c>
      <c r="E1427" s="247" t="s">
        <v>19</v>
      </c>
      <c r="F1427" s="248" t="s">
        <v>3790</v>
      </c>
      <c r="G1427" s="246"/>
      <c r="H1427" s="249">
        <v>4.4029999999999996</v>
      </c>
      <c r="I1427" s="250"/>
      <c r="J1427" s="246"/>
      <c r="K1427" s="246"/>
      <c r="L1427" s="251"/>
      <c r="M1427" s="252"/>
      <c r="N1427" s="253"/>
      <c r="O1427" s="253"/>
      <c r="P1427" s="253"/>
      <c r="Q1427" s="253"/>
      <c r="R1427" s="253"/>
      <c r="S1427" s="253"/>
      <c r="T1427" s="254"/>
      <c r="U1427" s="14"/>
      <c r="V1427" s="14"/>
      <c r="W1427" s="14"/>
      <c r="X1427" s="14"/>
      <c r="Y1427" s="14"/>
      <c r="Z1427" s="14"/>
      <c r="AA1427" s="14"/>
      <c r="AB1427" s="14"/>
      <c r="AC1427" s="14"/>
      <c r="AD1427" s="14"/>
      <c r="AE1427" s="14"/>
      <c r="AT1427" s="255" t="s">
        <v>206</v>
      </c>
      <c r="AU1427" s="255" t="s">
        <v>78</v>
      </c>
      <c r="AV1427" s="14" t="s">
        <v>78</v>
      </c>
      <c r="AW1427" s="14" t="s">
        <v>31</v>
      </c>
      <c r="AX1427" s="14" t="s">
        <v>69</v>
      </c>
      <c r="AY1427" s="255" t="s">
        <v>193</v>
      </c>
    </row>
    <row r="1428" s="13" customFormat="1">
      <c r="A1428" s="13"/>
      <c r="B1428" s="235"/>
      <c r="C1428" s="236"/>
      <c r="D1428" s="228" t="s">
        <v>206</v>
      </c>
      <c r="E1428" s="237" t="s">
        <v>19</v>
      </c>
      <c r="F1428" s="238" t="s">
        <v>3321</v>
      </c>
      <c r="G1428" s="236"/>
      <c r="H1428" s="237" t="s">
        <v>19</v>
      </c>
      <c r="I1428" s="239"/>
      <c r="J1428" s="236"/>
      <c r="K1428" s="236"/>
      <c r="L1428" s="240"/>
      <c r="M1428" s="241"/>
      <c r="N1428" s="242"/>
      <c r="O1428" s="242"/>
      <c r="P1428" s="242"/>
      <c r="Q1428" s="242"/>
      <c r="R1428" s="242"/>
      <c r="S1428" s="242"/>
      <c r="T1428" s="243"/>
      <c r="U1428" s="13"/>
      <c r="V1428" s="13"/>
      <c r="W1428" s="13"/>
      <c r="X1428" s="13"/>
      <c r="Y1428" s="13"/>
      <c r="Z1428" s="13"/>
      <c r="AA1428" s="13"/>
      <c r="AB1428" s="13"/>
      <c r="AC1428" s="13"/>
      <c r="AD1428" s="13"/>
      <c r="AE1428" s="13"/>
      <c r="AT1428" s="244" t="s">
        <v>206</v>
      </c>
      <c r="AU1428" s="244" t="s">
        <v>78</v>
      </c>
      <c r="AV1428" s="13" t="s">
        <v>76</v>
      </c>
      <c r="AW1428" s="13" t="s">
        <v>31</v>
      </c>
      <c r="AX1428" s="13" t="s">
        <v>69</v>
      </c>
      <c r="AY1428" s="244" t="s">
        <v>193</v>
      </c>
    </row>
    <row r="1429" s="14" customFormat="1">
      <c r="A1429" s="14"/>
      <c r="B1429" s="245"/>
      <c r="C1429" s="246"/>
      <c r="D1429" s="228" t="s">
        <v>206</v>
      </c>
      <c r="E1429" s="247" t="s">
        <v>19</v>
      </c>
      <c r="F1429" s="248" t="s">
        <v>3791</v>
      </c>
      <c r="G1429" s="246"/>
      <c r="H1429" s="249">
        <v>54.450000000000003</v>
      </c>
      <c r="I1429" s="250"/>
      <c r="J1429" s="246"/>
      <c r="K1429" s="246"/>
      <c r="L1429" s="251"/>
      <c r="M1429" s="252"/>
      <c r="N1429" s="253"/>
      <c r="O1429" s="253"/>
      <c r="P1429" s="253"/>
      <c r="Q1429" s="253"/>
      <c r="R1429" s="253"/>
      <c r="S1429" s="253"/>
      <c r="T1429" s="254"/>
      <c r="U1429" s="14"/>
      <c r="V1429" s="14"/>
      <c r="W1429" s="14"/>
      <c r="X1429" s="14"/>
      <c r="Y1429" s="14"/>
      <c r="Z1429" s="14"/>
      <c r="AA1429" s="14"/>
      <c r="AB1429" s="14"/>
      <c r="AC1429" s="14"/>
      <c r="AD1429" s="14"/>
      <c r="AE1429" s="14"/>
      <c r="AT1429" s="255" t="s">
        <v>206</v>
      </c>
      <c r="AU1429" s="255" t="s">
        <v>78</v>
      </c>
      <c r="AV1429" s="14" t="s">
        <v>78</v>
      </c>
      <c r="AW1429" s="14" t="s">
        <v>31</v>
      </c>
      <c r="AX1429" s="14" t="s">
        <v>69</v>
      </c>
      <c r="AY1429" s="255" t="s">
        <v>193</v>
      </c>
    </row>
    <row r="1430" s="14" customFormat="1">
      <c r="A1430" s="14"/>
      <c r="B1430" s="245"/>
      <c r="C1430" s="246"/>
      <c r="D1430" s="228" t="s">
        <v>206</v>
      </c>
      <c r="E1430" s="247" t="s">
        <v>19</v>
      </c>
      <c r="F1430" s="248" t="s">
        <v>3792</v>
      </c>
      <c r="G1430" s="246"/>
      <c r="H1430" s="249">
        <v>-2.323</v>
      </c>
      <c r="I1430" s="250"/>
      <c r="J1430" s="246"/>
      <c r="K1430" s="246"/>
      <c r="L1430" s="251"/>
      <c r="M1430" s="252"/>
      <c r="N1430" s="253"/>
      <c r="O1430" s="253"/>
      <c r="P1430" s="253"/>
      <c r="Q1430" s="253"/>
      <c r="R1430" s="253"/>
      <c r="S1430" s="253"/>
      <c r="T1430" s="254"/>
      <c r="U1430" s="14"/>
      <c r="V1430" s="14"/>
      <c r="W1430" s="14"/>
      <c r="X1430" s="14"/>
      <c r="Y1430" s="14"/>
      <c r="Z1430" s="14"/>
      <c r="AA1430" s="14"/>
      <c r="AB1430" s="14"/>
      <c r="AC1430" s="14"/>
      <c r="AD1430" s="14"/>
      <c r="AE1430" s="14"/>
      <c r="AT1430" s="255" t="s">
        <v>206</v>
      </c>
      <c r="AU1430" s="255" t="s">
        <v>78</v>
      </c>
      <c r="AV1430" s="14" t="s">
        <v>78</v>
      </c>
      <c r="AW1430" s="14" t="s">
        <v>31</v>
      </c>
      <c r="AX1430" s="14" t="s">
        <v>69</v>
      </c>
      <c r="AY1430" s="255" t="s">
        <v>193</v>
      </c>
    </row>
    <row r="1431" s="13" customFormat="1">
      <c r="A1431" s="13"/>
      <c r="B1431" s="235"/>
      <c r="C1431" s="236"/>
      <c r="D1431" s="228" t="s">
        <v>206</v>
      </c>
      <c r="E1431" s="237" t="s">
        <v>19</v>
      </c>
      <c r="F1431" s="238" t="s">
        <v>3699</v>
      </c>
      <c r="G1431" s="236"/>
      <c r="H1431" s="237" t="s">
        <v>19</v>
      </c>
      <c r="I1431" s="239"/>
      <c r="J1431" s="236"/>
      <c r="K1431" s="236"/>
      <c r="L1431" s="240"/>
      <c r="M1431" s="241"/>
      <c r="N1431" s="242"/>
      <c r="O1431" s="242"/>
      <c r="P1431" s="242"/>
      <c r="Q1431" s="242"/>
      <c r="R1431" s="242"/>
      <c r="S1431" s="242"/>
      <c r="T1431" s="243"/>
      <c r="U1431" s="13"/>
      <c r="V1431" s="13"/>
      <c r="W1431" s="13"/>
      <c r="X1431" s="13"/>
      <c r="Y1431" s="13"/>
      <c r="Z1431" s="13"/>
      <c r="AA1431" s="13"/>
      <c r="AB1431" s="13"/>
      <c r="AC1431" s="13"/>
      <c r="AD1431" s="13"/>
      <c r="AE1431" s="13"/>
      <c r="AT1431" s="244" t="s">
        <v>206</v>
      </c>
      <c r="AU1431" s="244" t="s">
        <v>78</v>
      </c>
      <c r="AV1431" s="13" t="s">
        <v>76</v>
      </c>
      <c r="AW1431" s="13" t="s">
        <v>31</v>
      </c>
      <c r="AX1431" s="13" t="s">
        <v>69</v>
      </c>
      <c r="AY1431" s="244" t="s">
        <v>193</v>
      </c>
    </row>
    <row r="1432" s="14" customFormat="1">
      <c r="A1432" s="14"/>
      <c r="B1432" s="245"/>
      <c r="C1432" s="246"/>
      <c r="D1432" s="228" t="s">
        <v>206</v>
      </c>
      <c r="E1432" s="247" t="s">
        <v>19</v>
      </c>
      <c r="F1432" s="248" t="s">
        <v>3793</v>
      </c>
      <c r="G1432" s="246"/>
      <c r="H1432" s="249">
        <v>43.560000000000002</v>
      </c>
      <c r="I1432" s="250"/>
      <c r="J1432" s="246"/>
      <c r="K1432" s="246"/>
      <c r="L1432" s="251"/>
      <c r="M1432" s="252"/>
      <c r="N1432" s="253"/>
      <c r="O1432" s="253"/>
      <c r="P1432" s="253"/>
      <c r="Q1432" s="253"/>
      <c r="R1432" s="253"/>
      <c r="S1432" s="253"/>
      <c r="T1432" s="254"/>
      <c r="U1432" s="14"/>
      <c r="V1432" s="14"/>
      <c r="W1432" s="14"/>
      <c r="X1432" s="14"/>
      <c r="Y1432" s="14"/>
      <c r="Z1432" s="14"/>
      <c r="AA1432" s="14"/>
      <c r="AB1432" s="14"/>
      <c r="AC1432" s="14"/>
      <c r="AD1432" s="14"/>
      <c r="AE1432" s="14"/>
      <c r="AT1432" s="255" t="s">
        <v>206</v>
      </c>
      <c r="AU1432" s="255" t="s">
        <v>78</v>
      </c>
      <c r="AV1432" s="14" t="s">
        <v>78</v>
      </c>
      <c r="AW1432" s="14" t="s">
        <v>31</v>
      </c>
      <c r="AX1432" s="14" t="s">
        <v>69</v>
      </c>
      <c r="AY1432" s="255" t="s">
        <v>193</v>
      </c>
    </row>
    <row r="1433" s="14" customFormat="1">
      <c r="A1433" s="14"/>
      <c r="B1433" s="245"/>
      <c r="C1433" s="246"/>
      <c r="D1433" s="228" t="s">
        <v>206</v>
      </c>
      <c r="E1433" s="247" t="s">
        <v>19</v>
      </c>
      <c r="F1433" s="248" t="s">
        <v>3794</v>
      </c>
      <c r="G1433" s="246"/>
      <c r="H1433" s="249">
        <v>-25.712</v>
      </c>
      <c r="I1433" s="250"/>
      <c r="J1433" s="246"/>
      <c r="K1433" s="246"/>
      <c r="L1433" s="251"/>
      <c r="M1433" s="252"/>
      <c r="N1433" s="253"/>
      <c r="O1433" s="253"/>
      <c r="P1433" s="253"/>
      <c r="Q1433" s="253"/>
      <c r="R1433" s="253"/>
      <c r="S1433" s="253"/>
      <c r="T1433" s="254"/>
      <c r="U1433" s="14"/>
      <c r="V1433" s="14"/>
      <c r="W1433" s="14"/>
      <c r="X1433" s="14"/>
      <c r="Y1433" s="14"/>
      <c r="Z1433" s="14"/>
      <c r="AA1433" s="14"/>
      <c r="AB1433" s="14"/>
      <c r="AC1433" s="14"/>
      <c r="AD1433" s="14"/>
      <c r="AE1433" s="14"/>
      <c r="AT1433" s="255" t="s">
        <v>206</v>
      </c>
      <c r="AU1433" s="255" t="s">
        <v>78</v>
      </c>
      <c r="AV1433" s="14" t="s">
        <v>78</v>
      </c>
      <c r="AW1433" s="14" t="s">
        <v>31</v>
      </c>
      <c r="AX1433" s="14" t="s">
        <v>69</v>
      </c>
      <c r="AY1433" s="255" t="s">
        <v>193</v>
      </c>
    </row>
    <row r="1434" s="14" customFormat="1">
      <c r="A1434" s="14"/>
      <c r="B1434" s="245"/>
      <c r="C1434" s="246"/>
      <c r="D1434" s="228" t="s">
        <v>206</v>
      </c>
      <c r="E1434" s="247" t="s">
        <v>19</v>
      </c>
      <c r="F1434" s="248" t="s">
        <v>3795</v>
      </c>
      <c r="G1434" s="246"/>
      <c r="H1434" s="249">
        <v>1.99</v>
      </c>
      <c r="I1434" s="250"/>
      <c r="J1434" s="246"/>
      <c r="K1434" s="246"/>
      <c r="L1434" s="251"/>
      <c r="M1434" s="252"/>
      <c r="N1434" s="253"/>
      <c r="O1434" s="253"/>
      <c r="P1434" s="253"/>
      <c r="Q1434" s="253"/>
      <c r="R1434" s="253"/>
      <c r="S1434" s="253"/>
      <c r="T1434" s="254"/>
      <c r="U1434" s="14"/>
      <c r="V1434" s="14"/>
      <c r="W1434" s="14"/>
      <c r="X1434" s="14"/>
      <c r="Y1434" s="14"/>
      <c r="Z1434" s="14"/>
      <c r="AA1434" s="14"/>
      <c r="AB1434" s="14"/>
      <c r="AC1434" s="14"/>
      <c r="AD1434" s="14"/>
      <c r="AE1434" s="14"/>
      <c r="AT1434" s="255" t="s">
        <v>206</v>
      </c>
      <c r="AU1434" s="255" t="s">
        <v>78</v>
      </c>
      <c r="AV1434" s="14" t="s">
        <v>78</v>
      </c>
      <c r="AW1434" s="14" t="s">
        <v>31</v>
      </c>
      <c r="AX1434" s="14" t="s">
        <v>69</v>
      </c>
      <c r="AY1434" s="255" t="s">
        <v>193</v>
      </c>
    </row>
    <row r="1435" s="13" customFormat="1">
      <c r="A1435" s="13"/>
      <c r="B1435" s="235"/>
      <c r="C1435" s="236"/>
      <c r="D1435" s="228" t="s">
        <v>206</v>
      </c>
      <c r="E1435" s="237" t="s">
        <v>19</v>
      </c>
      <c r="F1435" s="238" t="s">
        <v>3701</v>
      </c>
      <c r="G1435" s="236"/>
      <c r="H1435" s="237" t="s">
        <v>19</v>
      </c>
      <c r="I1435" s="239"/>
      <c r="J1435" s="236"/>
      <c r="K1435" s="236"/>
      <c r="L1435" s="240"/>
      <c r="M1435" s="241"/>
      <c r="N1435" s="242"/>
      <c r="O1435" s="242"/>
      <c r="P1435" s="242"/>
      <c r="Q1435" s="242"/>
      <c r="R1435" s="242"/>
      <c r="S1435" s="242"/>
      <c r="T1435" s="243"/>
      <c r="U1435" s="13"/>
      <c r="V1435" s="13"/>
      <c r="W1435" s="13"/>
      <c r="X1435" s="13"/>
      <c r="Y1435" s="13"/>
      <c r="Z1435" s="13"/>
      <c r="AA1435" s="13"/>
      <c r="AB1435" s="13"/>
      <c r="AC1435" s="13"/>
      <c r="AD1435" s="13"/>
      <c r="AE1435" s="13"/>
      <c r="AT1435" s="244" t="s">
        <v>206</v>
      </c>
      <c r="AU1435" s="244" t="s">
        <v>78</v>
      </c>
      <c r="AV1435" s="13" t="s">
        <v>76</v>
      </c>
      <c r="AW1435" s="13" t="s">
        <v>31</v>
      </c>
      <c r="AX1435" s="13" t="s">
        <v>69</v>
      </c>
      <c r="AY1435" s="244" t="s">
        <v>193</v>
      </c>
    </row>
    <row r="1436" s="14" customFormat="1">
      <c r="A1436" s="14"/>
      <c r="B1436" s="245"/>
      <c r="C1436" s="246"/>
      <c r="D1436" s="228" t="s">
        <v>206</v>
      </c>
      <c r="E1436" s="247" t="s">
        <v>19</v>
      </c>
      <c r="F1436" s="248" t="s">
        <v>3796</v>
      </c>
      <c r="G1436" s="246"/>
      <c r="H1436" s="249">
        <v>117.15000000000001</v>
      </c>
      <c r="I1436" s="250"/>
      <c r="J1436" s="246"/>
      <c r="K1436" s="246"/>
      <c r="L1436" s="251"/>
      <c r="M1436" s="252"/>
      <c r="N1436" s="253"/>
      <c r="O1436" s="253"/>
      <c r="P1436" s="253"/>
      <c r="Q1436" s="253"/>
      <c r="R1436" s="253"/>
      <c r="S1436" s="253"/>
      <c r="T1436" s="254"/>
      <c r="U1436" s="14"/>
      <c r="V1436" s="14"/>
      <c r="W1436" s="14"/>
      <c r="X1436" s="14"/>
      <c r="Y1436" s="14"/>
      <c r="Z1436" s="14"/>
      <c r="AA1436" s="14"/>
      <c r="AB1436" s="14"/>
      <c r="AC1436" s="14"/>
      <c r="AD1436" s="14"/>
      <c r="AE1436" s="14"/>
      <c r="AT1436" s="255" t="s">
        <v>206</v>
      </c>
      <c r="AU1436" s="255" t="s">
        <v>78</v>
      </c>
      <c r="AV1436" s="14" t="s">
        <v>78</v>
      </c>
      <c r="AW1436" s="14" t="s">
        <v>31</v>
      </c>
      <c r="AX1436" s="14" t="s">
        <v>69</v>
      </c>
      <c r="AY1436" s="255" t="s">
        <v>193</v>
      </c>
    </row>
    <row r="1437" s="14" customFormat="1">
      <c r="A1437" s="14"/>
      <c r="B1437" s="245"/>
      <c r="C1437" s="246"/>
      <c r="D1437" s="228" t="s">
        <v>206</v>
      </c>
      <c r="E1437" s="247" t="s">
        <v>19</v>
      </c>
      <c r="F1437" s="248" t="s">
        <v>3797</v>
      </c>
      <c r="G1437" s="246"/>
      <c r="H1437" s="249">
        <v>-37.159999999999997</v>
      </c>
      <c r="I1437" s="250"/>
      <c r="J1437" s="246"/>
      <c r="K1437" s="246"/>
      <c r="L1437" s="251"/>
      <c r="M1437" s="252"/>
      <c r="N1437" s="253"/>
      <c r="O1437" s="253"/>
      <c r="P1437" s="253"/>
      <c r="Q1437" s="253"/>
      <c r="R1437" s="253"/>
      <c r="S1437" s="253"/>
      <c r="T1437" s="254"/>
      <c r="U1437" s="14"/>
      <c r="V1437" s="14"/>
      <c r="W1437" s="14"/>
      <c r="X1437" s="14"/>
      <c r="Y1437" s="14"/>
      <c r="Z1437" s="14"/>
      <c r="AA1437" s="14"/>
      <c r="AB1437" s="14"/>
      <c r="AC1437" s="14"/>
      <c r="AD1437" s="14"/>
      <c r="AE1437" s="14"/>
      <c r="AT1437" s="255" t="s">
        <v>206</v>
      </c>
      <c r="AU1437" s="255" t="s">
        <v>78</v>
      </c>
      <c r="AV1437" s="14" t="s">
        <v>78</v>
      </c>
      <c r="AW1437" s="14" t="s">
        <v>31</v>
      </c>
      <c r="AX1437" s="14" t="s">
        <v>69</v>
      </c>
      <c r="AY1437" s="255" t="s">
        <v>193</v>
      </c>
    </row>
    <row r="1438" s="14" customFormat="1">
      <c r="A1438" s="14"/>
      <c r="B1438" s="245"/>
      <c r="C1438" s="246"/>
      <c r="D1438" s="228" t="s">
        <v>206</v>
      </c>
      <c r="E1438" s="247" t="s">
        <v>19</v>
      </c>
      <c r="F1438" s="248" t="s">
        <v>3798</v>
      </c>
      <c r="G1438" s="246"/>
      <c r="H1438" s="249">
        <v>6.5</v>
      </c>
      <c r="I1438" s="250"/>
      <c r="J1438" s="246"/>
      <c r="K1438" s="246"/>
      <c r="L1438" s="251"/>
      <c r="M1438" s="252"/>
      <c r="N1438" s="253"/>
      <c r="O1438" s="253"/>
      <c r="P1438" s="253"/>
      <c r="Q1438" s="253"/>
      <c r="R1438" s="253"/>
      <c r="S1438" s="253"/>
      <c r="T1438" s="254"/>
      <c r="U1438" s="14"/>
      <c r="V1438" s="14"/>
      <c r="W1438" s="14"/>
      <c r="X1438" s="14"/>
      <c r="Y1438" s="14"/>
      <c r="Z1438" s="14"/>
      <c r="AA1438" s="14"/>
      <c r="AB1438" s="14"/>
      <c r="AC1438" s="14"/>
      <c r="AD1438" s="14"/>
      <c r="AE1438" s="14"/>
      <c r="AT1438" s="255" t="s">
        <v>206</v>
      </c>
      <c r="AU1438" s="255" t="s">
        <v>78</v>
      </c>
      <c r="AV1438" s="14" t="s">
        <v>78</v>
      </c>
      <c r="AW1438" s="14" t="s">
        <v>31</v>
      </c>
      <c r="AX1438" s="14" t="s">
        <v>69</v>
      </c>
      <c r="AY1438" s="255" t="s">
        <v>193</v>
      </c>
    </row>
    <row r="1439" s="13" customFormat="1">
      <c r="A1439" s="13"/>
      <c r="B1439" s="235"/>
      <c r="C1439" s="236"/>
      <c r="D1439" s="228" t="s">
        <v>206</v>
      </c>
      <c r="E1439" s="237" t="s">
        <v>19</v>
      </c>
      <c r="F1439" s="238" t="s">
        <v>3703</v>
      </c>
      <c r="G1439" s="236"/>
      <c r="H1439" s="237" t="s">
        <v>19</v>
      </c>
      <c r="I1439" s="239"/>
      <c r="J1439" s="236"/>
      <c r="K1439" s="236"/>
      <c r="L1439" s="240"/>
      <c r="M1439" s="241"/>
      <c r="N1439" s="242"/>
      <c r="O1439" s="242"/>
      <c r="P1439" s="242"/>
      <c r="Q1439" s="242"/>
      <c r="R1439" s="242"/>
      <c r="S1439" s="242"/>
      <c r="T1439" s="243"/>
      <c r="U1439" s="13"/>
      <c r="V1439" s="13"/>
      <c r="W1439" s="13"/>
      <c r="X1439" s="13"/>
      <c r="Y1439" s="13"/>
      <c r="Z1439" s="13"/>
      <c r="AA1439" s="13"/>
      <c r="AB1439" s="13"/>
      <c r="AC1439" s="13"/>
      <c r="AD1439" s="13"/>
      <c r="AE1439" s="13"/>
      <c r="AT1439" s="244" t="s">
        <v>206</v>
      </c>
      <c r="AU1439" s="244" t="s">
        <v>78</v>
      </c>
      <c r="AV1439" s="13" t="s">
        <v>76</v>
      </c>
      <c r="AW1439" s="13" t="s">
        <v>31</v>
      </c>
      <c r="AX1439" s="13" t="s">
        <v>69</v>
      </c>
      <c r="AY1439" s="244" t="s">
        <v>193</v>
      </c>
    </row>
    <row r="1440" s="14" customFormat="1">
      <c r="A1440" s="14"/>
      <c r="B1440" s="245"/>
      <c r="C1440" s="246"/>
      <c r="D1440" s="228" t="s">
        <v>206</v>
      </c>
      <c r="E1440" s="247" t="s">
        <v>19</v>
      </c>
      <c r="F1440" s="248" t="s">
        <v>3799</v>
      </c>
      <c r="G1440" s="246"/>
      <c r="H1440" s="249">
        <v>51.149999999999999</v>
      </c>
      <c r="I1440" s="250"/>
      <c r="J1440" s="246"/>
      <c r="K1440" s="246"/>
      <c r="L1440" s="251"/>
      <c r="M1440" s="252"/>
      <c r="N1440" s="253"/>
      <c r="O1440" s="253"/>
      <c r="P1440" s="253"/>
      <c r="Q1440" s="253"/>
      <c r="R1440" s="253"/>
      <c r="S1440" s="253"/>
      <c r="T1440" s="254"/>
      <c r="U1440" s="14"/>
      <c r="V1440" s="14"/>
      <c r="W1440" s="14"/>
      <c r="X1440" s="14"/>
      <c r="Y1440" s="14"/>
      <c r="Z1440" s="14"/>
      <c r="AA1440" s="14"/>
      <c r="AB1440" s="14"/>
      <c r="AC1440" s="14"/>
      <c r="AD1440" s="14"/>
      <c r="AE1440" s="14"/>
      <c r="AT1440" s="255" t="s">
        <v>206</v>
      </c>
      <c r="AU1440" s="255" t="s">
        <v>78</v>
      </c>
      <c r="AV1440" s="14" t="s">
        <v>78</v>
      </c>
      <c r="AW1440" s="14" t="s">
        <v>31</v>
      </c>
      <c r="AX1440" s="14" t="s">
        <v>69</v>
      </c>
      <c r="AY1440" s="255" t="s">
        <v>193</v>
      </c>
    </row>
    <row r="1441" s="14" customFormat="1">
      <c r="A1441" s="14"/>
      <c r="B1441" s="245"/>
      <c r="C1441" s="246"/>
      <c r="D1441" s="228" t="s">
        <v>206</v>
      </c>
      <c r="E1441" s="247" t="s">
        <v>19</v>
      </c>
      <c r="F1441" s="248" t="s">
        <v>3800</v>
      </c>
      <c r="G1441" s="246"/>
      <c r="H1441" s="249">
        <v>-5.8579999999999997</v>
      </c>
      <c r="I1441" s="250"/>
      <c r="J1441" s="246"/>
      <c r="K1441" s="246"/>
      <c r="L1441" s="251"/>
      <c r="M1441" s="252"/>
      <c r="N1441" s="253"/>
      <c r="O1441" s="253"/>
      <c r="P1441" s="253"/>
      <c r="Q1441" s="253"/>
      <c r="R1441" s="253"/>
      <c r="S1441" s="253"/>
      <c r="T1441" s="254"/>
      <c r="U1441" s="14"/>
      <c r="V1441" s="14"/>
      <c r="W1441" s="14"/>
      <c r="X1441" s="14"/>
      <c r="Y1441" s="14"/>
      <c r="Z1441" s="14"/>
      <c r="AA1441" s="14"/>
      <c r="AB1441" s="14"/>
      <c r="AC1441" s="14"/>
      <c r="AD1441" s="14"/>
      <c r="AE1441" s="14"/>
      <c r="AT1441" s="255" t="s">
        <v>206</v>
      </c>
      <c r="AU1441" s="255" t="s">
        <v>78</v>
      </c>
      <c r="AV1441" s="14" t="s">
        <v>78</v>
      </c>
      <c r="AW1441" s="14" t="s">
        <v>31</v>
      </c>
      <c r="AX1441" s="14" t="s">
        <v>69</v>
      </c>
      <c r="AY1441" s="255" t="s">
        <v>193</v>
      </c>
    </row>
    <row r="1442" s="13" customFormat="1">
      <c r="A1442" s="13"/>
      <c r="B1442" s="235"/>
      <c r="C1442" s="236"/>
      <c r="D1442" s="228" t="s">
        <v>206</v>
      </c>
      <c r="E1442" s="237" t="s">
        <v>19</v>
      </c>
      <c r="F1442" s="238" t="s">
        <v>3705</v>
      </c>
      <c r="G1442" s="236"/>
      <c r="H1442" s="237" t="s">
        <v>19</v>
      </c>
      <c r="I1442" s="239"/>
      <c r="J1442" s="236"/>
      <c r="K1442" s="236"/>
      <c r="L1442" s="240"/>
      <c r="M1442" s="241"/>
      <c r="N1442" s="242"/>
      <c r="O1442" s="242"/>
      <c r="P1442" s="242"/>
      <c r="Q1442" s="242"/>
      <c r="R1442" s="242"/>
      <c r="S1442" s="242"/>
      <c r="T1442" s="243"/>
      <c r="U1442" s="13"/>
      <c r="V1442" s="13"/>
      <c r="W1442" s="13"/>
      <c r="X1442" s="13"/>
      <c r="Y1442" s="13"/>
      <c r="Z1442" s="13"/>
      <c r="AA1442" s="13"/>
      <c r="AB1442" s="13"/>
      <c r="AC1442" s="13"/>
      <c r="AD1442" s="13"/>
      <c r="AE1442" s="13"/>
      <c r="AT1442" s="244" t="s">
        <v>206</v>
      </c>
      <c r="AU1442" s="244" t="s">
        <v>78</v>
      </c>
      <c r="AV1442" s="13" t="s">
        <v>76</v>
      </c>
      <c r="AW1442" s="13" t="s">
        <v>31</v>
      </c>
      <c r="AX1442" s="13" t="s">
        <v>69</v>
      </c>
      <c r="AY1442" s="244" t="s">
        <v>193</v>
      </c>
    </row>
    <row r="1443" s="14" customFormat="1">
      <c r="A1443" s="14"/>
      <c r="B1443" s="245"/>
      <c r="C1443" s="246"/>
      <c r="D1443" s="228" t="s">
        <v>206</v>
      </c>
      <c r="E1443" s="247" t="s">
        <v>19</v>
      </c>
      <c r="F1443" s="248" t="s">
        <v>3801</v>
      </c>
      <c r="G1443" s="246"/>
      <c r="H1443" s="249">
        <v>30.359999999999999</v>
      </c>
      <c r="I1443" s="250"/>
      <c r="J1443" s="246"/>
      <c r="K1443" s="246"/>
      <c r="L1443" s="251"/>
      <c r="M1443" s="252"/>
      <c r="N1443" s="253"/>
      <c r="O1443" s="253"/>
      <c r="P1443" s="253"/>
      <c r="Q1443" s="253"/>
      <c r="R1443" s="253"/>
      <c r="S1443" s="253"/>
      <c r="T1443" s="254"/>
      <c r="U1443" s="14"/>
      <c r="V1443" s="14"/>
      <c r="W1443" s="14"/>
      <c r="X1443" s="14"/>
      <c r="Y1443" s="14"/>
      <c r="Z1443" s="14"/>
      <c r="AA1443" s="14"/>
      <c r="AB1443" s="14"/>
      <c r="AC1443" s="14"/>
      <c r="AD1443" s="14"/>
      <c r="AE1443" s="14"/>
      <c r="AT1443" s="255" t="s">
        <v>206</v>
      </c>
      <c r="AU1443" s="255" t="s">
        <v>78</v>
      </c>
      <c r="AV1443" s="14" t="s">
        <v>78</v>
      </c>
      <c r="AW1443" s="14" t="s">
        <v>31</v>
      </c>
      <c r="AX1443" s="14" t="s">
        <v>69</v>
      </c>
      <c r="AY1443" s="255" t="s">
        <v>193</v>
      </c>
    </row>
    <row r="1444" s="14" customFormat="1">
      <c r="A1444" s="14"/>
      <c r="B1444" s="245"/>
      <c r="C1444" s="246"/>
      <c r="D1444" s="228" t="s">
        <v>206</v>
      </c>
      <c r="E1444" s="247" t="s">
        <v>19</v>
      </c>
      <c r="F1444" s="248" t="s">
        <v>3802</v>
      </c>
      <c r="G1444" s="246"/>
      <c r="H1444" s="249">
        <v>-5.0499999999999998</v>
      </c>
      <c r="I1444" s="250"/>
      <c r="J1444" s="246"/>
      <c r="K1444" s="246"/>
      <c r="L1444" s="251"/>
      <c r="M1444" s="252"/>
      <c r="N1444" s="253"/>
      <c r="O1444" s="253"/>
      <c r="P1444" s="253"/>
      <c r="Q1444" s="253"/>
      <c r="R1444" s="253"/>
      <c r="S1444" s="253"/>
      <c r="T1444" s="254"/>
      <c r="U1444" s="14"/>
      <c r="V1444" s="14"/>
      <c r="W1444" s="14"/>
      <c r="X1444" s="14"/>
      <c r="Y1444" s="14"/>
      <c r="Z1444" s="14"/>
      <c r="AA1444" s="14"/>
      <c r="AB1444" s="14"/>
      <c r="AC1444" s="14"/>
      <c r="AD1444" s="14"/>
      <c r="AE1444" s="14"/>
      <c r="AT1444" s="255" t="s">
        <v>206</v>
      </c>
      <c r="AU1444" s="255" t="s">
        <v>78</v>
      </c>
      <c r="AV1444" s="14" t="s">
        <v>78</v>
      </c>
      <c r="AW1444" s="14" t="s">
        <v>31</v>
      </c>
      <c r="AX1444" s="14" t="s">
        <v>69</v>
      </c>
      <c r="AY1444" s="255" t="s">
        <v>193</v>
      </c>
    </row>
    <row r="1445" s="13" customFormat="1">
      <c r="A1445" s="13"/>
      <c r="B1445" s="235"/>
      <c r="C1445" s="236"/>
      <c r="D1445" s="228" t="s">
        <v>206</v>
      </c>
      <c r="E1445" s="237" t="s">
        <v>19</v>
      </c>
      <c r="F1445" s="238" t="s">
        <v>3707</v>
      </c>
      <c r="G1445" s="236"/>
      <c r="H1445" s="237" t="s">
        <v>19</v>
      </c>
      <c r="I1445" s="239"/>
      <c r="J1445" s="236"/>
      <c r="K1445" s="236"/>
      <c r="L1445" s="240"/>
      <c r="M1445" s="241"/>
      <c r="N1445" s="242"/>
      <c r="O1445" s="242"/>
      <c r="P1445" s="242"/>
      <c r="Q1445" s="242"/>
      <c r="R1445" s="242"/>
      <c r="S1445" s="242"/>
      <c r="T1445" s="243"/>
      <c r="U1445" s="13"/>
      <c r="V1445" s="13"/>
      <c r="W1445" s="13"/>
      <c r="X1445" s="13"/>
      <c r="Y1445" s="13"/>
      <c r="Z1445" s="13"/>
      <c r="AA1445" s="13"/>
      <c r="AB1445" s="13"/>
      <c r="AC1445" s="13"/>
      <c r="AD1445" s="13"/>
      <c r="AE1445" s="13"/>
      <c r="AT1445" s="244" t="s">
        <v>206</v>
      </c>
      <c r="AU1445" s="244" t="s">
        <v>78</v>
      </c>
      <c r="AV1445" s="13" t="s">
        <v>76</v>
      </c>
      <c r="AW1445" s="13" t="s">
        <v>31</v>
      </c>
      <c r="AX1445" s="13" t="s">
        <v>69</v>
      </c>
      <c r="AY1445" s="244" t="s">
        <v>193</v>
      </c>
    </row>
    <row r="1446" s="14" customFormat="1">
      <c r="A1446" s="14"/>
      <c r="B1446" s="245"/>
      <c r="C1446" s="246"/>
      <c r="D1446" s="228" t="s">
        <v>206</v>
      </c>
      <c r="E1446" s="247" t="s">
        <v>19</v>
      </c>
      <c r="F1446" s="248" t="s">
        <v>3803</v>
      </c>
      <c r="G1446" s="246"/>
      <c r="H1446" s="249">
        <v>24.75</v>
      </c>
      <c r="I1446" s="250"/>
      <c r="J1446" s="246"/>
      <c r="K1446" s="246"/>
      <c r="L1446" s="251"/>
      <c r="M1446" s="252"/>
      <c r="N1446" s="253"/>
      <c r="O1446" s="253"/>
      <c r="P1446" s="253"/>
      <c r="Q1446" s="253"/>
      <c r="R1446" s="253"/>
      <c r="S1446" s="253"/>
      <c r="T1446" s="254"/>
      <c r="U1446" s="14"/>
      <c r="V1446" s="14"/>
      <c r="W1446" s="14"/>
      <c r="X1446" s="14"/>
      <c r="Y1446" s="14"/>
      <c r="Z1446" s="14"/>
      <c r="AA1446" s="14"/>
      <c r="AB1446" s="14"/>
      <c r="AC1446" s="14"/>
      <c r="AD1446" s="14"/>
      <c r="AE1446" s="14"/>
      <c r="AT1446" s="255" t="s">
        <v>206</v>
      </c>
      <c r="AU1446" s="255" t="s">
        <v>78</v>
      </c>
      <c r="AV1446" s="14" t="s">
        <v>78</v>
      </c>
      <c r="AW1446" s="14" t="s">
        <v>31</v>
      </c>
      <c r="AX1446" s="14" t="s">
        <v>69</v>
      </c>
      <c r="AY1446" s="255" t="s">
        <v>193</v>
      </c>
    </row>
    <row r="1447" s="14" customFormat="1">
      <c r="A1447" s="14"/>
      <c r="B1447" s="245"/>
      <c r="C1447" s="246"/>
      <c r="D1447" s="228" t="s">
        <v>206</v>
      </c>
      <c r="E1447" s="247" t="s">
        <v>19</v>
      </c>
      <c r="F1447" s="248" t="s">
        <v>3804</v>
      </c>
      <c r="G1447" s="246"/>
      <c r="H1447" s="249">
        <v>-1.6160000000000001</v>
      </c>
      <c r="I1447" s="250"/>
      <c r="J1447" s="246"/>
      <c r="K1447" s="246"/>
      <c r="L1447" s="251"/>
      <c r="M1447" s="252"/>
      <c r="N1447" s="253"/>
      <c r="O1447" s="253"/>
      <c r="P1447" s="253"/>
      <c r="Q1447" s="253"/>
      <c r="R1447" s="253"/>
      <c r="S1447" s="253"/>
      <c r="T1447" s="254"/>
      <c r="U1447" s="14"/>
      <c r="V1447" s="14"/>
      <c r="W1447" s="14"/>
      <c r="X1447" s="14"/>
      <c r="Y1447" s="14"/>
      <c r="Z1447" s="14"/>
      <c r="AA1447" s="14"/>
      <c r="AB1447" s="14"/>
      <c r="AC1447" s="14"/>
      <c r="AD1447" s="14"/>
      <c r="AE1447" s="14"/>
      <c r="AT1447" s="255" t="s">
        <v>206</v>
      </c>
      <c r="AU1447" s="255" t="s">
        <v>78</v>
      </c>
      <c r="AV1447" s="14" t="s">
        <v>78</v>
      </c>
      <c r="AW1447" s="14" t="s">
        <v>31</v>
      </c>
      <c r="AX1447" s="14" t="s">
        <v>69</v>
      </c>
      <c r="AY1447" s="255" t="s">
        <v>193</v>
      </c>
    </row>
    <row r="1448" s="13" customFormat="1">
      <c r="A1448" s="13"/>
      <c r="B1448" s="235"/>
      <c r="C1448" s="236"/>
      <c r="D1448" s="228" t="s">
        <v>206</v>
      </c>
      <c r="E1448" s="237" t="s">
        <v>19</v>
      </c>
      <c r="F1448" s="238" t="s">
        <v>3708</v>
      </c>
      <c r="G1448" s="236"/>
      <c r="H1448" s="237" t="s">
        <v>19</v>
      </c>
      <c r="I1448" s="239"/>
      <c r="J1448" s="236"/>
      <c r="K1448" s="236"/>
      <c r="L1448" s="240"/>
      <c r="M1448" s="241"/>
      <c r="N1448" s="242"/>
      <c r="O1448" s="242"/>
      <c r="P1448" s="242"/>
      <c r="Q1448" s="242"/>
      <c r="R1448" s="242"/>
      <c r="S1448" s="242"/>
      <c r="T1448" s="243"/>
      <c r="U1448" s="13"/>
      <c r="V1448" s="13"/>
      <c r="W1448" s="13"/>
      <c r="X1448" s="13"/>
      <c r="Y1448" s="13"/>
      <c r="Z1448" s="13"/>
      <c r="AA1448" s="13"/>
      <c r="AB1448" s="13"/>
      <c r="AC1448" s="13"/>
      <c r="AD1448" s="13"/>
      <c r="AE1448" s="13"/>
      <c r="AT1448" s="244" t="s">
        <v>206</v>
      </c>
      <c r="AU1448" s="244" t="s">
        <v>78</v>
      </c>
      <c r="AV1448" s="13" t="s">
        <v>76</v>
      </c>
      <c r="AW1448" s="13" t="s">
        <v>31</v>
      </c>
      <c r="AX1448" s="13" t="s">
        <v>69</v>
      </c>
      <c r="AY1448" s="244" t="s">
        <v>193</v>
      </c>
    </row>
    <row r="1449" s="14" customFormat="1">
      <c r="A1449" s="14"/>
      <c r="B1449" s="245"/>
      <c r="C1449" s="246"/>
      <c r="D1449" s="228" t="s">
        <v>206</v>
      </c>
      <c r="E1449" s="247" t="s">
        <v>19</v>
      </c>
      <c r="F1449" s="248" t="s">
        <v>3803</v>
      </c>
      <c r="G1449" s="246"/>
      <c r="H1449" s="249">
        <v>24.75</v>
      </c>
      <c r="I1449" s="250"/>
      <c r="J1449" s="246"/>
      <c r="K1449" s="246"/>
      <c r="L1449" s="251"/>
      <c r="M1449" s="252"/>
      <c r="N1449" s="253"/>
      <c r="O1449" s="253"/>
      <c r="P1449" s="253"/>
      <c r="Q1449" s="253"/>
      <c r="R1449" s="253"/>
      <c r="S1449" s="253"/>
      <c r="T1449" s="254"/>
      <c r="U1449" s="14"/>
      <c r="V1449" s="14"/>
      <c r="W1449" s="14"/>
      <c r="X1449" s="14"/>
      <c r="Y1449" s="14"/>
      <c r="Z1449" s="14"/>
      <c r="AA1449" s="14"/>
      <c r="AB1449" s="14"/>
      <c r="AC1449" s="14"/>
      <c r="AD1449" s="14"/>
      <c r="AE1449" s="14"/>
      <c r="AT1449" s="255" t="s">
        <v>206</v>
      </c>
      <c r="AU1449" s="255" t="s">
        <v>78</v>
      </c>
      <c r="AV1449" s="14" t="s">
        <v>78</v>
      </c>
      <c r="AW1449" s="14" t="s">
        <v>31</v>
      </c>
      <c r="AX1449" s="14" t="s">
        <v>69</v>
      </c>
      <c r="AY1449" s="255" t="s">
        <v>193</v>
      </c>
    </row>
    <row r="1450" s="14" customFormat="1">
      <c r="A1450" s="14"/>
      <c r="B1450" s="245"/>
      <c r="C1450" s="246"/>
      <c r="D1450" s="228" t="s">
        <v>206</v>
      </c>
      <c r="E1450" s="247" t="s">
        <v>19</v>
      </c>
      <c r="F1450" s="248" t="s">
        <v>3804</v>
      </c>
      <c r="G1450" s="246"/>
      <c r="H1450" s="249">
        <v>-1.6160000000000001</v>
      </c>
      <c r="I1450" s="250"/>
      <c r="J1450" s="246"/>
      <c r="K1450" s="246"/>
      <c r="L1450" s="251"/>
      <c r="M1450" s="252"/>
      <c r="N1450" s="253"/>
      <c r="O1450" s="253"/>
      <c r="P1450" s="253"/>
      <c r="Q1450" s="253"/>
      <c r="R1450" s="253"/>
      <c r="S1450" s="253"/>
      <c r="T1450" s="254"/>
      <c r="U1450" s="14"/>
      <c r="V1450" s="14"/>
      <c r="W1450" s="14"/>
      <c r="X1450" s="14"/>
      <c r="Y1450" s="14"/>
      <c r="Z1450" s="14"/>
      <c r="AA1450" s="14"/>
      <c r="AB1450" s="14"/>
      <c r="AC1450" s="14"/>
      <c r="AD1450" s="14"/>
      <c r="AE1450" s="14"/>
      <c r="AT1450" s="255" t="s">
        <v>206</v>
      </c>
      <c r="AU1450" s="255" t="s">
        <v>78</v>
      </c>
      <c r="AV1450" s="14" t="s">
        <v>78</v>
      </c>
      <c r="AW1450" s="14" t="s">
        <v>31</v>
      </c>
      <c r="AX1450" s="14" t="s">
        <v>69</v>
      </c>
      <c r="AY1450" s="255" t="s">
        <v>193</v>
      </c>
    </row>
    <row r="1451" s="13" customFormat="1">
      <c r="A1451" s="13"/>
      <c r="B1451" s="235"/>
      <c r="C1451" s="236"/>
      <c r="D1451" s="228" t="s">
        <v>206</v>
      </c>
      <c r="E1451" s="237" t="s">
        <v>19</v>
      </c>
      <c r="F1451" s="238" t="s">
        <v>3710</v>
      </c>
      <c r="G1451" s="236"/>
      <c r="H1451" s="237" t="s">
        <v>19</v>
      </c>
      <c r="I1451" s="239"/>
      <c r="J1451" s="236"/>
      <c r="K1451" s="236"/>
      <c r="L1451" s="240"/>
      <c r="M1451" s="241"/>
      <c r="N1451" s="242"/>
      <c r="O1451" s="242"/>
      <c r="P1451" s="242"/>
      <c r="Q1451" s="242"/>
      <c r="R1451" s="242"/>
      <c r="S1451" s="242"/>
      <c r="T1451" s="243"/>
      <c r="U1451" s="13"/>
      <c r="V1451" s="13"/>
      <c r="W1451" s="13"/>
      <c r="X1451" s="13"/>
      <c r="Y1451" s="13"/>
      <c r="Z1451" s="13"/>
      <c r="AA1451" s="13"/>
      <c r="AB1451" s="13"/>
      <c r="AC1451" s="13"/>
      <c r="AD1451" s="13"/>
      <c r="AE1451" s="13"/>
      <c r="AT1451" s="244" t="s">
        <v>206</v>
      </c>
      <c r="AU1451" s="244" t="s">
        <v>78</v>
      </c>
      <c r="AV1451" s="13" t="s">
        <v>76</v>
      </c>
      <c r="AW1451" s="13" t="s">
        <v>31</v>
      </c>
      <c r="AX1451" s="13" t="s">
        <v>69</v>
      </c>
      <c r="AY1451" s="244" t="s">
        <v>193</v>
      </c>
    </row>
    <row r="1452" s="14" customFormat="1">
      <c r="A1452" s="14"/>
      <c r="B1452" s="245"/>
      <c r="C1452" s="246"/>
      <c r="D1452" s="228" t="s">
        <v>206</v>
      </c>
      <c r="E1452" s="247" t="s">
        <v>19</v>
      </c>
      <c r="F1452" s="248" t="s">
        <v>3805</v>
      </c>
      <c r="G1452" s="246"/>
      <c r="H1452" s="249">
        <v>72.599999999999994</v>
      </c>
      <c r="I1452" s="250"/>
      <c r="J1452" s="246"/>
      <c r="K1452" s="246"/>
      <c r="L1452" s="251"/>
      <c r="M1452" s="252"/>
      <c r="N1452" s="253"/>
      <c r="O1452" s="253"/>
      <c r="P1452" s="253"/>
      <c r="Q1452" s="253"/>
      <c r="R1452" s="253"/>
      <c r="S1452" s="253"/>
      <c r="T1452" s="254"/>
      <c r="U1452" s="14"/>
      <c r="V1452" s="14"/>
      <c r="W1452" s="14"/>
      <c r="X1452" s="14"/>
      <c r="Y1452" s="14"/>
      <c r="Z1452" s="14"/>
      <c r="AA1452" s="14"/>
      <c r="AB1452" s="14"/>
      <c r="AC1452" s="14"/>
      <c r="AD1452" s="14"/>
      <c r="AE1452" s="14"/>
      <c r="AT1452" s="255" t="s">
        <v>206</v>
      </c>
      <c r="AU1452" s="255" t="s">
        <v>78</v>
      </c>
      <c r="AV1452" s="14" t="s">
        <v>78</v>
      </c>
      <c r="AW1452" s="14" t="s">
        <v>31</v>
      </c>
      <c r="AX1452" s="14" t="s">
        <v>69</v>
      </c>
      <c r="AY1452" s="255" t="s">
        <v>193</v>
      </c>
    </row>
    <row r="1453" s="14" customFormat="1">
      <c r="A1453" s="14"/>
      <c r="B1453" s="245"/>
      <c r="C1453" s="246"/>
      <c r="D1453" s="228" t="s">
        <v>206</v>
      </c>
      <c r="E1453" s="247" t="s">
        <v>19</v>
      </c>
      <c r="F1453" s="248" t="s">
        <v>3806</v>
      </c>
      <c r="G1453" s="246"/>
      <c r="H1453" s="249">
        <v>-7.2699999999999996</v>
      </c>
      <c r="I1453" s="250"/>
      <c r="J1453" s="246"/>
      <c r="K1453" s="246"/>
      <c r="L1453" s="251"/>
      <c r="M1453" s="252"/>
      <c r="N1453" s="253"/>
      <c r="O1453" s="253"/>
      <c r="P1453" s="253"/>
      <c r="Q1453" s="253"/>
      <c r="R1453" s="253"/>
      <c r="S1453" s="253"/>
      <c r="T1453" s="254"/>
      <c r="U1453" s="14"/>
      <c r="V1453" s="14"/>
      <c r="W1453" s="14"/>
      <c r="X1453" s="14"/>
      <c r="Y1453" s="14"/>
      <c r="Z1453" s="14"/>
      <c r="AA1453" s="14"/>
      <c r="AB1453" s="14"/>
      <c r="AC1453" s="14"/>
      <c r="AD1453" s="14"/>
      <c r="AE1453" s="14"/>
      <c r="AT1453" s="255" t="s">
        <v>206</v>
      </c>
      <c r="AU1453" s="255" t="s">
        <v>78</v>
      </c>
      <c r="AV1453" s="14" t="s">
        <v>78</v>
      </c>
      <c r="AW1453" s="14" t="s">
        <v>31</v>
      </c>
      <c r="AX1453" s="14" t="s">
        <v>69</v>
      </c>
      <c r="AY1453" s="255" t="s">
        <v>193</v>
      </c>
    </row>
    <row r="1454" s="14" customFormat="1">
      <c r="A1454" s="14"/>
      <c r="B1454" s="245"/>
      <c r="C1454" s="246"/>
      <c r="D1454" s="228" t="s">
        <v>206</v>
      </c>
      <c r="E1454" s="247" t="s">
        <v>19</v>
      </c>
      <c r="F1454" s="248" t="s">
        <v>3807</v>
      </c>
      <c r="G1454" s="246"/>
      <c r="H1454" s="249">
        <v>1.625</v>
      </c>
      <c r="I1454" s="250"/>
      <c r="J1454" s="246"/>
      <c r="K1454" s="246"/>
      <c r="L1454" s="251"/>
      <c r="M1454" s="252"/>
      <c r="N1454" s="253"/>
      <c r="O1454" s="253"/>
      <c r="P1454" s="253"/>
      <c r="Q1454" s="253"/>
      <c r="R1454" s="253"/>
      <c r="S1454" s="253"/>
      <c r="T1454" s="254"/>
      <c r="U1454" s="14"/>
      <c r="V1454" s="14"/>
      <c r="W1454" s="14"/>
      <c r="X1454" s="14"/>
      <c r="Y1454" s="14"/>
      <c r="Z1454" s="14"/>
      <c r="AA1454" s="14"/>
      <c r="AB1454" s="14"/>
      <c r="AC1454" s="14"/>
      <c r="AD1454" s="14"/>
      <c r="AE1454" s="14"/>
      <c r="AT1454" s="255" t="s">
        <v>206</v>
      </c>
      <c r="AU1454" s="255" t="s">
        <v>78</v>
      </c>
      <c r="AV1454" s="14" t="s">
        <v>78</v>
      </c>
      <c r="AW1454" s="14" t="s">
        <v>31</v>
      </c>
      <c r="AX1454" s="14" t="s">
        <v>69</v>
      </c>
      <c r="AY1454" s="255" t="s">
        <v>193</v>
      </c>
    </row>
    <row r="1455" s="13" customFormat="1">
      <c r="A1455" s="13"/>
      <c r="B1455" s="235"/>
      <c r="C1455" s="236"/>
      <c r="D1455" s="228" t="s">
        <v>206</v>
      </c>
      <c r="E1455" s="237" t="s">
        <v>19</v>
      </c>
      <c r="F1455" s="238" t="s">
        <v>3712</v>
      </c>
      <c r="G1455" s="236"/>
      <c r="H1455" s="237" t="s">
        <v>19</v>
      </c>
      <c r="I1455" s="239"/>
      <c r="J1455" s="236"/>
      <c r="K1455" s="236"/>
      <c r="L1455" s="240"/>
      <c r="M1455" s="241"/>
      <c r="N1455" s="242"/>
      <c r="O1455" s="242"/>
      <c r="P1455" s="242"/>
      <c r="Q1455" s="242"/>
      <c r="R1455" s="242"/>
      <c r="S1455" s="242"/>
      <c r="T1455" s="243"/>
      <c r="U1455" s="13"/>
      <c r="V1455" s="13"/>
      <c r="W1455" s="13"/>
      <c r="X1455" s="13"/>
      <c r="Y1455" s="13"/>
      <c r="Z1455" s="13"/>
      <c r="AA1455" s="13"/>
      <c r="AB1455" s="13"/>
      <c r="AC1455" s="13"/>
      <c r="AD1455" s="13"/>
      <c r="AE1455" s="13"/>
      <c r="AT1455" s="244" t="s">
        <v>206</v>
      </c>
      <c r="AU1455" s="244" t="s">
        <v>78</v>
      </c>
      <c r="AV1455" s="13" t="s">
        <v>76</v>
      </c>
      <c r="AW1455" s="13" t="s">
        <v>31</v>
      </c>
      <c r="AX1455" s="13" t="s">
        <v>69</v>
      </c>
      <c r="AY1455" s="244" t="s">
        <v>193</v>
      </c>
    </row>
    <row r="1456" s="14" customFormat="1">
      <c r="A1456" s="14"/>
      <c r="B1456" s="245"/>
      <c r="C1456" s="246"/>
      <c r="D1456" s="228" t="s">
        <v>206</v>
      </c>
      <c r="E1456" s="247" t="s">
        <v>19</v>
      </c>
      <c r="F1456" s="248" t="s">
        <v>3808</v>
      </c>
      <c r="G1456" s="246"/>
      <c r="H1456" s="249">
        <v>30.690000000000001</v>
      </c>
      <c r="I1456" s="250"/>
      <c r="J1456" s="246"/>
      <c r="K1456" s="246"/>
      <c r="L1456" s="251"/>
      <c r="M1456" s="252"/>
      <c r="N1456" s="253"/>
      <c r="O1456" s="253"/>
      <c r="P1456" s="253"/>
      <c r="Q1456" s="253"/>
      <c r="R1456" s="253"/>
      <c r="S1456" s="253"/>
      <c r="T1456" s="254"/>
      <c r="U1456" s="14"/>
      <c r="V1456" s="14"/>
      <c r="W1456" s="14"/>
      <c r="X1456" s="14"/>
      <c r="Y1456" s="14"/>
      <c r="Z1456" s="14"/>
      <c r="AA1456" s="14"/>
      <c r="AB1456" s="14"/>
      <c r="AC1456" s="14"/>
      <c r="AD1456" s="14"/>
      <c r="AE1456" s="14"/>
      <c r="AT1456" s="255" t="s">
        <v>206</v>
      </c>
      <c r="AU1456" s="255" t="s">
        <v>78</v>
      </c>
      <c r="AV1456" s="14" t="s">
        <v>78</v>
      </c>
      <c r="AW1456" s="14" t="s">
        <v>31</v>
      </c>
      <c r="AX1456" s="14" t="s">
        <v>69</v>
      </c>
      <c r="AY1456" s="255" t="s">
        <v>193</v>
      </c>
    </row>
    <row r="1457" s="14" customFormat="1">
      <c r="A1457" s="14"/>
      <c r="B1457" s="245"/>
      <c r="C1457" s="246"/>
      <c r="D1457" s="228" t="s">
        <v>206</v>
      </c>
      <c r="E1457" s="247" t="s">
        <v>19</v>
      </c>
      <c r="F1457" s="248" t="s">
        <v>3809</v>
      </c>
      <c r="G1457" s="246"/>
      <c r="H1457" s="249">
        <v>-2.02</v>
      </c>
      <c r="I1457" s="250"/>
      <c r="J1457" s="246"/>
      <c r="K1457" s="246"/>
      <c r="L1457" s="251"/>
      <c r="M1457" s="252"/>
      <c r="N1457" s="253"/>
      <c r="O1457" s="253"/>
      <c r="P1457" s="253"/>
      <c r="Q1457" s="253"/>
      <c r="R1457" s="253"/>
      <c r="S1457" s="253"/>
      <c r="T1457" s="254"/>
      <c r="U1457" s="14"/>
      <c r="V1457" s="14"/>
      <c r="W1457" s="14"/>
      <c r="X1457" s="14"/>
      <c r="Y1457" s="14"/>
      <c r="Z1457" s="14"/>
      <c r="AA1457" s="14"/>
      <c r="AB1457" s="14"/>
      <c r="AC1457" s="14"/>
      <c r="AD1457" s="14"/>
      <c r="AE1457" s="14"/>
      <c r="AT1457" s="255" t="s">
        <v>206</v>
      </c>
      <c r="AU1457" s="255" t="s">
        <v>78</v>
      </c>
      <c r="AV1457" s="14" t="s">
        <v>78</v>
      </c>
      <c r="AW1457" s="14" t="s">
        <v>31</v>
      </c>
      <c r="AX1457" s="14" t="s">
        <v>69</v>
      </c>
      <c r="AY1457" s="255" t="s">
        <v>193</v>
      </c>
    </row>
    <row r="1458" s="13" customFormat="1">
      <c r="A1458" s="13"/>
      <c r="B1458" s="235"/>
      <c r="C1458" s="236"/>
      <c r="D1458" s="228" t="s">
        <v>206</v>
      </c>
      <c r="E1458" s="237" t="s">
        <v>19</v>
      </c>
      <c r="F1458" s="238" t="s">
        <v>3714</v>
      </c>
      <c r="G1458" s="236"/>
      <c r="H1458" s="237" t="s">
        <v>19</v>
      </c>
      <c r="I1458" s="239"/>
      <c r="J1458" s="236"/>
      <c r="K1458" s="236"/>
      <c r="L1458" s="240"/>
      <c r="M1458" s="241"/>
      <c r="N1458" s="242"/>
      <c r="O1458" s="242"/>
      <c r="P1458" s="242"/>
      <c r="Q1458" s="242"/>
      <c r="R1458" s="242"/>
      <c r="S1458" s="242"/>
      <c r="T1458" s="243"/>
      <c r="U1458" s="13"/>
      <c r="V1458" s="13"/>
      <c r="W1458" s="13"/>
      <c r="X1458" s="13"/>
      <c r="Y1458" s="13"/>
      <c r="Z1458" s="13"/>
      <c r="AA1458" s="13"/>
      <c r="AB1458" s="13"/>
      <c r="AC1458" s="13"/>
      <c r="AD1458" s="13"/>
      <c r="AE1458" s="13"/>
      <c r="AT1458" s="244" t="s">
        <v>206</v>
      </c>
      <c r="AU1458" s="244" t="s">
        <v>78</v>
      </c>
      <c r="AV1458" s="13" t="s">
        <v>76</v>
      </c>
      <c r="AW1458" s="13" t="s">
        <v>31</v>
      </c>
      <c r="AX1458" s="13" t="s">
        <v>69</v>
      </c>
      <c r="AY1458" s="244" t="s">
        <v>193</v>
      </c>
    </row>
    <row r="1459" s="14" customFormat="1">
      <c r="A1459" s="14"/>
      <c r="B1459" s="245"/>
      <c r="C1459" s="246"/>
      <c r="D1459" s="228" t="s">
        <v>206</v>
      </c>
      <c r="E1459" s="247" t="s">
        <v>19</v>
      </c>
      <c r="F1459" s="248" t="s">
        <v>3803</v>
      </c>
      <c r="G1459" s="246"/>
      <c r="H1459" s="249">
        <v>24.75</v>
      </c>
      <c r="I1459" s="250"/>
      <c r="J1459" s="246"/>
      <c r="K1459" s="246"/>
      <c r="L1459" s="251"/>
      <c r="M1459" s="252"/>
      <c r="N1459" s="253"/>
      <c r="O1459" s="253"/>
      <c r="P1459" s="253"/>
      <c r="Q1459" s="253"/>
      <c r="R1459" s="253"/>
      <c r="S1459" s="253"/>
      <c r="T1459" s="254"/>
      <c r="U1459" s="14"/>
      <c r="V1459" s="14"/>
      <c r="W1459" s="14"/>
      <c r="X1459" s="14"/>
      <c r="Y1459" s="14"/>
      <c r="Z1459" s="14"/>
      <c r="AA1459" s="14"/>
      <c r="AB1459" s="14"/>
      <c r="AC1459" s="14"/>
      <c r="AD1459" s="14"/>
      <c r="AE1459" s="14"/>
      <c r="AT1459" s="255" t="s">
        <v>206</v>
      </c>
      <c r="AU1459" s="255" t="s">
        <v>78</v>
      </c>
      <c r="AV1459" s="14" t="s">
        <v>78</v>
      </c>
      <c r="AW1459" s="14" t="s">
        <v>31</v>
      </c>
      <c r="AX1459" s="14" t="s">
        <v>69</v>
      </c>
      <c r="AY1459" s="255" t="s">
        <v>193</v>
      </c>
    </row>
    <row r="1460" s="14" customFormat="1">
      <c r="A1460" s="14"/>
      <c r="B1460" s="245"/>
      <c r="C1460" s="246"/>
      <c r="D1460" s="228" t="s">
        <v>206</v>
      </c>
      <c r="E1460" s="247" t="s">
        <v>19</v>
      </c>
      <c r="F1460" s="248" t="s">
        <v>1783</v>
      </c>
      <c r="G1460" s="246"/>
      <c r="H1460" s="249">
        <v>-1.8180000000000001</v>
      </c>
      <c r="I1460" s="250"/>
      <c r="J1460" s="246"/>
      <c r="K1460" s="246"/>
      <c r="L1460" s="251"/>
      <c r="M1460" s="252"/>
      <c r="N1460" s="253"/>
      <c r="O1460" s="253"/>
      <c r="P1460" s="253"/>
      <c r="Q1460" s="253"/>
      <c r="R1460" s="253"/>
      <c r="S1460" s="253"/>
      <c r="T1460" s="254"/>
      <c r="U1460" s="14"/>
      <c r="V1460" s="14"/>
      <c r="W1460" s="14"/>
      <c r="X1460" s="14"/>
      <c r="Y1460" s="14"/>
      <c r="Z1460" s="14"/>
      <c r="AA1460" s="14"/>
      <c r="AB1460" s="14"/>
      <c r="AC1460" s="14"/>
      <c r="AD1460" s="14"/>
      <c r="AE1460" s="14"/>
      <c r="AT1460" s="255" t="s">
        <v>206</v>
      </c>
      <c r="AU1460" s="255" t="s">
        <v>78</v>
      </c>
      <c r="AV1460" s="14" t="s">
        <v>78</v>
      </c>
      <c r="AW1460" s="14" t="s">
        <v>31</v>
      </c>
      <c r="AX1460" s="14" t="s">
        <v>69</v>
      </c>
      <c r="AY1460" s="255" t="s">
        <v>193</v>
      </c>
    </row>
    <row r="1461" s="13" customFormat="1">
      <c r="A1461" s="13"/>
      <c r="B1461" s="235"/>
      <c r="C1461" s="236"/>
      <c r="D1461" s="228" t="s">
        <v>206</v>
      </c>
      <c r="E1461" s="237" t="s">
        <v>19</v>
      </c>
      <c r="F1461" s="238" t="s">
        <v>3716</v>
      </c>
      <c r="G1461" s="236"/>
      <c r="H1461" s="237" t="s">
        <v>19</v>
      </c>
      <c r="I1461" s="239"/>
      <c r="J1461" s="236"/>
      <c r="K1461" s="236"/>
      <c r="L1461" s="240"/>
      <c r="M1461" s="241"/>
      <c r="N1461" s="242"/>
      <c r="O1461" s="242"/>
      <c r="P1461" s="242"/>
      <c r="Q1461" s="242"/>
      <c r="R1461" s="242"/>
      <c r="S1461" s="242"/>
      <c r="T1461" s="243"/>
      <c r="U1461" s="13"/>
      <c r="V1461" s="13"/>
      <c r="W1461" s="13"/>
      <c r="X1461" s="13"/>
      <c r="Y1461" s="13"/>
      <c r="Z1461" s="13"/>
      <c r="AA1461" s="13"/>
      <c r="AB1461" s="13"/>
      <c r="AC1461" s="13"/>
      <c r="AD1461" s="13"/>
      <c r="AE1461" s="13"/>
      <c r="AT1461" s="244" t="s">
        <v>206</v>
      </c>
      <c r="AU1461" s="244" t="s">
        <v>78</v>
      </c>
      <c r="AV1461" s="13" t="s">
        <v>76</v>
      </c>
      <c r="AW1461" s="13" t="s">
        <v>31</v>
      </c>
      <c r="AX1461" s="13" t="s">
        <v>69</v>
      </c>
      <c r="AY1461" s="244" t="s">
        <v>193</v>
      </c>
    </row>
    <row r="1462" s="14" customFormat="1">
      <c r="A1462" s="14"/>
      <c r="B1462" s="245"/>
      <c r="C1462" s="246"/>
      <c r="D1462" s="228" t="s">
        <v>206</v>
      </c>
      <c r="E1462" s="247" t="s">
        <v>19</v>
      </c>
      <c r="F1462" s="248" t="s">
        <v>3810</v>
      </c>
      <c r="G1462" s="246"/>
      <c r="H1462" s="249">
        <v>109.23</v>
      </c>
      <c r="I1462" s="250"/>
      <c r="J1462" s="246"/>
      <c r="K1462" s="246"/>
      <c r="L1462" s="251"/>
      <c r="M1462" s="252"/>
      <c r="N1462" s="253"/>
      <c r="O1462" s="253"/>
      <c r="P1462" s="253"/>
      <c r="Q1462" s="253"/>
      <c r="R1462" s="253"/>
      <c r="S1462" s="253"/>
      <c r="T1462" s="254"/>
      <c r="U1462" s="14"/>
      <c r="V1462" s="14"/>
      <c r="W1462" s="14"/>
      <c r="X1462" s="14"/>
      <c r="Y1462" s="14"/>
      <c r="Z1462" s="14"/>
      <c r="AA1462" s="14"/>
      <c r="AB1462" s="14"/>
      <c r="AC1462" s="14"/>
      <c r="AD1462" s="14"/>
      <c r="AE1462" s="14"/>
      <c r="AT1462" s="255" t="s">
        <v>206</v>
      </c>
      <c r="AU1462" s="255" t="s">
        <v>78</v>
      </c>
      <c r="AV1462" s="14" t="s">
        <v>78</v>
      </c>
      <c r="AW1462" s="14" t="s">
        <v>31</v>
      </c>
      <c r="AX1462" s="14" t="s">
        <v>69</v>
      </c>
      <c r="AY1462" s="255" t="s">
        <v>193</v>
      </c>
    </row>
    <row r="1463" s="14" customFormat="1">
      <c r="A1463" s="14"/>
      <c r="B1463" s="245"/>
      <c r="C1463" s="246"/>
      <c r="D1463" s="228" t="s">
        <v>206</v>
      </c>
      <c r="E1463" s="247" t="s">
        <v>19</v>
      </c>
      <c r="F1463" s="248" t="s">
        <v>3811</v>
      </c>
      <c r="G1463" s="246"/>
      <c r="H1463" s="249">
        <v>-21.186</v>
      </c>
      <c r="I1463" s="250"/>
      <c r="J1463" s="246"/>
      <c r="K1463" s="246"/>
      <c r="L1463" s="251"/>
      <c r="M1463" s="252"/>
      <c r="N1463" s="253"/>
      <c r="O1463" s="253"/>
      <c r="P1463" s="253"/>
      <c r="Q1463" s="253"/>
      <c r="R1463" s="253"/>
      <c r="S1463" s="253"/>
      <c r="T1463" s="254"/>
      <c r="U1463" s="14"/>
      <c r="V1463" s="14"/>
      <c r="W1463" s="14"/>
      <c r="X1463" s="14"/>
      <c r="Y1463" s="14"/>
      <c r="Z1463" s="14"/>
      <c r="AA1463" s="14"/>
      <c r="AB1463" s="14"/>
      <c r="AC1463" s="14"/>
      <c r="AD1463" s="14"/>
      <c r="AE1463" s="14"/>
      <c r="AT1463" s="255" t="s">
        <v>206</v>
      </c>
      <c r="AU1463" s="255" t="s">
        <v>78</v>
      </c>
      <c r="AV1463" s="14" t="s">
        <v>78</v>
      </c>
      <c r="AW1463" s="14" t="s">
        <v>31</v>
      </c>
      <c r="AX1463" s="14" t="s">
        <v>69</v>
      </c>
      <c r="AY1463" s="255" t="s">
        <v>193</v>
      </c>
    </row>
    <row r="1464" s="14" customFormat="1">
      <c r="A1464" s="14"/>
      <c r="B1464" s="245"/>
      <c r="C1464" s="246"/>
      <c r="D1464" s="228" t="s">
        <v>206</v>
      </c>
      <c r="E1464" s="247" t="s">
        <v>19</v>
      </c>
      <c r="F1464" s="248" t="s">
        <v>3812</v>
      </c>
      <c r="G1464" s="246"/>
      <c r="H1464" s="249">
        <v>1.4319999999999999</v>
      </c>
      <c r="I1464" s="250"/>
      <c r="J1464" s="246"/>
      <c r="K1464" s="246"/>
      <c r="L1464" s="251"/>
      <c r="M1464" s="252"/>
      <c r="N1464" s="253"/>
      <c r="O1464" s="253"/>
      <c r="P1464" s="253"/>
      <c r="Q1464" s="253"/>
      <c r="R1464" s="253"/>
      <c r="S1464" s="253"/>
      <c r="T1464" s="254"/>
      <c r="U1464" s="14"/>
      <c r="V1464" s="14"/>
      <c r="W1464" s="14"/>
      <c r="X1464" s="14"/>
      <c r="Y1464" s="14"/>
      <c r="Z1464" s="14"/>
      <c r="AA1464" s="14"/>
      <c r="AB1464" s="14"/>
      <c r="AC1464" s="14"/>
      <c r="AD1464" s="14"/>
      <c r="AE1464" s="14"/>
      <c r="AT1464" s="255" t="s">
        <v>206</v>
      </c>
      <c r="AU1464" s="255" t="s">
        <v>78</v>
      </c>
      <c r="AV1464" s="14" t="s">
        <v>78</v>
      </c>
      <c r="AW1464" s="14" t="s">
        <v>31</v>
      </c>
      <c r="AX1464" s="14" t="s">
        <v>69</v>
      </c>
      <c r="AY1464" s="255" t="s">
        <v>193</v>
      </c>
    </row>
    <row r="1465" s="13" customFormat="1">
      <c r="A1465" s="13"/>
      <c r="B1465" s="235"/>
      <c r="C1465" s="236"/>
      <c r="D1465" s="228" t="s">
        <v>206</v>
      </c>
      <c r="E1465" s="237" t="s">
        <v>19</v>
      </c>
      <c r="F1465" s="238" t="s">
        <v>3718</v>
      </c>
      <c r="G1465" s="236"/>
      <c r="H1465" s="237" t="s">
        <v>19</v>
      </c>
      <c r="I1465" s="239"/>
      <c r="J1465" s="236"/>
      <c r="K1465" s="236"/>
      <c r="L1465" s="240"/>
      <c r="M1465" s="241"/>
      <c r="N1465" s="242"/>
      <c r="O1465" s="242"/>
      <c r="P1465" s="242"/>
      <c r="Q1465" s="242"/>
      <c r="R1465" s="242"/>
      <c r="S1465" s="242"/>
      <c r="T1465" s="243"/>
      <c r="U1465" s="13"/>
      <c r="V1465" s="13"/>
      <c r="W1465" s="13"/>
      <c r="X1465" s="13"/>
      <c r="Y1465" s="13"/>
      <c r="Z1465" s="13"/>
      <c r="AA1465" s="13"/>
      <c r="AB1465" s="13"/>
      <c r="AC1465" s="13"/>
      <c r="AD1465" s="13"/>
      <c r="AE1465" s="13"/>
      <c r="AT1465" s="244" t="s">
        <v>206</v>
      </c>
      <c r="AU1465" s="244" t="s">
        <v>78</v>
      </c>
      <c r="AV1465" s="13" t="s">
        <v>76</v>
      </c>
      <c r="AW1465" s="13" t="s">
        <v>31</v>
      </c>
      <c r="AX1465" s="13" t="s">
        <v>69</v>
      </c>
      <c r="AY1465" s="244" t="s">
        <v>193</v>
      </c>
    </row>
    <row r="1466" s="14" customFormat="1">
      <c r="A1466" s="14"/>
      <c r="B1466" s="245"/>
      <c r="C1466" s="246"/>
      <c r="D1466" s="228" t="s">
        <v>206</v>
      </c>
      <c r="E1466" s="247" t="s">
        <v>19</v>
      </c>
      <c r="F1466" s="248" t="s">
        <v>3801</v>
      </c>
      <c r="G1466" s="246"/>
      <c r="H1466" s="249">
        <v>30.359999999999999</v>
      </c>
      <c r="I1466" s="250"/>
      <c r="J1466" s="246"/>
      <c r="K1466" s="246"/>
      <c r="L1466" s="251"/>
      <c r="M1466" s="252"/>
      <c r="N1466" s="253"/>
      <c r="O1466" s="253"/>
      <c r="P1466" s="253"/>
      <c r="Q1466" s="253"/>
      <c r="R1466" s="253"/>
      <c r="S1466" s="253"/>
      <c r="T1466" s="254"/>
      <c r="U1466" s="14"/>
      <c r="V1466" s="14"/>
      <c r="W1466" s="14"/>
      <c r="X1466" s="14"/>
      <c r="Y1466" s="14"/>
      <c r="Z1466" s="14"/>
      <c r="AA1466" s="14"/>
      <c r="AB1466" s="14"/>
      <c r="AC1466" s="14"/>
      <c r="AD1466" s="14"/>
      <c r="AE1466" s="14"/>
      <c r="AT1466" s="255" t="s">
        <v>206</v>
      </c>
      <c r="AU1466" s="255" t="s">
        <v>78</v>
      </c>
      <c r="AV1466" s="14" t="s">
        <v>78</v>
      </c>
      <c r="AW1466" s="14" t="s">
        <v>31</v>
      </c>
      <c r="AX1466" s="14" t="s">
        <v>69</v>
      </c>
      <c r="AY1466" s="255" t="s">
        <v>193</v>
      </c>
    </row>
    <row r="1467" s="14" customFormat="1">
      <c r="A1467" s="14"/>
      <c r="B1467" s="245"/>
      <c r="C1467" s="246"/>
      <c r="D1467" s="228" t="s">
        <v>206</v>
      </c>
      <c r="E1467" s="247" t="s">
        <v>19</v>
      </c>
      <c r="F1467" s="248" t="s">
        <v>3809</v>
      </c>
      <c r="G1467" s="246"/>
      <c r="H1467" s="249">
        <v>-2.02</v>
      </c>
      <c r="I1467" s="250"/>
      <c r="J1467" s="246"/>
      <c r="K1467" s="246"/>
      <c r="L1467" s="251"/>
      <c r="M1467" s="252"/>
      <c r="N1467" s="253"/>
      <c r="O1467" s="253"/>
      <c r="P1467" s="253"/>
      <c r="Q1467" s="253"/>
      <c r="R1467" s="253"/>
      <c r="S1467" s="253"/>
      <c r="T1467" s="254"/>
      <c r="U1467" s="14"/>
      <c r="V1467" s="14"/>
      <c r="W1467" s="14"/>
      <c r="X1467" s="14"/>
      <c r="Y1467" s="14"/>
      <c r="Z1467" s="14"/>
      <c r="AA1467" s="14"/>
      <c r="AB1467" s="14"/>
      <c r="AC1467" s="14"/>
      <c r="AD1467" s="14"/>
      <c r="AE1467" s="14"/>
      <c r="AT1467" s="255" t="s">
        <v>206</v>
      </c>
      <c r="AU1467" s="255" t="s">
        <v>78</v>
      </c>
      <c r="AV1467" s="14" t="s">
        <v>78</v>
      </c>
      <c r="AW1467" s="14" t="s">
        <v>31</v>
      </c>
      <c r="AX1467" s="14" t="s">
        <v>69</v>
      </c>
      <c r="AY1467" s="255" t="s">
        <v>193</v>
      </c>
    </row>
    <row r="1468" s="13" customFormat="1">
      <c r="A1468" s="13"/>
      <c r="B1468" s="235"/>
      <c r="C1468" s="236"/>
      <c r="D1468" s="228" t="s">
        <v>206</v>
      </c>
      <c r="E1468" s="237" t="s">
        <v>19</v>
      </c>
      <c r="F1468" s="238" t="s">
        <v>3720</v>
      </c>
      <c r="G1468" s="236"/>
      <c r="H1468" s="237" t="s">
        <v>19</v>
      </c>
      <c r="I1468" s="239"/>
      <c r="J1468" s="236"/>
      <c r="K1468" s="236"/>
      <c r="L1468" s="240"/>
      <c r="M1468" s="241"/>
      <c r="N1468" s="242"/>
      <c r="O1468" s="242"/>
      <c r="P1468" s="242"/>
      <c r="Q1468" s="242"/>
      <c r="R1468" s="242"/>
      <c r="S1468" s="242"/>
      <c r="T1468" s="243"/>
      <c r="U1468" s="13"/>
      <c r="V1468" s="13"/>
      <c r="W1468" s="13"/>
      <c r="X1468" s="13"/>
      <c r="Y1468" s="13"/>
      <c r="Z1468" s="13"/>
      <c r="AA1468" s="13"/>
      <c r="AB1468" s="13"/>
      <c r="AC1468" s="13"/>
      <c r="AD1468" s="13"/>
      <c r="AE1468" s="13"/>
      <c r="AT1468" s="244" t="s">
        <v>206</v>
      </c>
      <c r="AU1468" s="244" t="s">
        <v>78</v>
      </c>
      <c r="AV1468" s="13" t="s">
        <v>76</v>
      </c>
      <c r="AW1468" s="13" t="s">
        <v>31</v>
      </c>
      <c r="AX1468" s="13" t="s">
        <v>69</v>
      </c>
      <c r="AY1468" s="244" t="s">
        <v>193</v>
      </c>
    </row>
    <row r="1469" s="14" customFormat="1">
      <c r="A1469" s="14"/>
      <c r="B1469" s="245"/>
      <c r="C1469" s="246"/>
      <c r="D1469" s="228" t="s">
        <v>206</v>
      </c>
      <c r="E1469" s="247" t="s">
        <v>19</v>
      </c>
      <c r="F1469" s="248" t="s">
        <v>3813</v>
      </c>
      <c r="G1469" s="246"/>
      <c r="H1469" s="249">
        <v>47.189999999999998</v>
      </c>
      <c r="I1469" s="250"/>
      <c r="J1469" s="246"/>
      <c r="K1469" s="246"/>
      <c r="L1469" s="251"/>
      <c r="M1469" s="252"/>
      <c r="N1469" s="253"/>
      <c r="O1469" s="253"/>
      <c r="P1469" s="253"/>
      <c r="Q1469" s="253"/>
      <c r="R1469" s="253"/>
      <c r="S1469" s="253"/>
      <c r="T1469" s="254"/>
      <c r="U1469" s="14"/>
      <c r="V1469" s="14"/>
      <c r="W1469" s="14"/>
      <c r="X1469" s="14"/>
      <c r="Y1469" s="14"/>
      <c r="Z1469" s="14"/>
      <c r="AA1469" s="14"/>
      <c r="AB1469" s="14"/>
      <c r="AC1469" s="14"/>
      <c r="AD1469" s="14"/>
      <c r="AE1469" s="14"/>
      <c r="AT1469" s="255" t="s">
        <v>206</v>
      </c>
      <c r="AU1469" s="255" t="s">
        <v>78</v>
      </c>
      <c r="AV1469" s="14" t="s">
        <v>78</v>
      </c>
      <c r="AW1469" s="14" t="s">
        <v>31</v>
      </c>
      <c r="AX1469" s="14" t="s">
        <v>69</v>
      </c>
      <c r="AY1469" s="255" t="s">
        <v>193</v>
      </c>
    </row>
    <row r="1470" s="14" customFormat="1">
      <c r="A1470" s="14"/>
      <c r="B1470" s="245"/>
      <c r="C1470" s="246"/>
      <c r="D1470" s="228" t="s">
        <v>206</v>
      </c>
      <c r="E1470" s="247" t="s">
        <v>19</v>
      </c>
      <c r="F1470" s="248" t="s">
        <v>1783</v>
      </c>
      <c r="G1470" s="246"/>
      <c r="H1470" s="249">
        <v>-1.8180000000000001</v>
      </c>
      <c r="I1470" s="250"/>
      <c r="J1470" s="246"/>
      <c r="K1470" s="246"/>
      <c r="L1470" s="251"/>
      <c r="M1470" s="252"/>
      <c r="N1470" s="253"/>
      <c r="O1470" s="253"/>
      <c r="P1470" s="253"/>
      <c r="Q1470" s="253"/>
      <c r="R1470" s="253"/>
      <c r="S1470" s="253"/>
      <c r="T1470" s="254"/>
      <c r="U1470" s="14"/>
      <c r="V1470" s="14"/>
      <c r="W1470" s="14"/>
      <c r="X1470" s="14"/>
      <c r="Y1470" s="14"/>
      <c r="Z1470" s="14"/>
      <c r="AA1470" s="14"/>
      <c r="AB1470" s="14"/>
      <c r="AC1470" s="14"/>
      <c r="AD1470" s="14"/>
      <c r="AE1470" s="14"/>
      <c r="AT1470" s="255" t="s">
        <v>206</v>
      </c>
      <c r="AU1470" s="255" t="s">
        <v>78</v>
      </c>
      <c r="AV1470" s="14" t="s">
        <v>78</v>
      </c>
      <c r="AW1470" s="14" t="s">
        <v>31</v>
      </c>
      <c r="AX1470" s="14" t="s">
        <v>69</v>
      </c>
      <c r="AY1470" s="255" t="s">
        <v>193</v>
      </c>
    </row>
    <row r="1471" s="13" customFormat="1">
      <c r="A1471" s="13"/>
      <c r="B1471" s="235"/>
      <c r="C1471" s="236"/>
      <c r="D1471" s="228" t="s">
        <v>206</v>
      </c>
      <c r="E1471" s="237" t="s">
        <v>19</v>
      </c>
      <c r="F1471" s="238" t="s">
        <v>3722</v>
      </c>
      <c r="G1471" s="236"/>
      <c r="H1471" s="237" t="s">
        <v>19</v>
      </c>
      <c r="I1471" s="239"/>
      <c r="J1471" s="236"/>
      <c r="K1471" s="236"/>
      <c r="L1471" s="240"/>
      <c r="M1471" s="241"/>
      <c r="N1471" s="242"/>
      <c r="O1471" s="242"/>
      <c r="P1471" s="242"/>
      <c r="Q1471" s="242"/>
      <c r="R1471" s="242"/>
      <c r="S1471" s="242"/>
      <c r="T1471" s="243"/>
      <c r="U1471" s="13"/>
      <c r="V1471" s="13"/>
      <c r="W1471" s="13"/>
      <c r="X1471" s="13"/>
      <c r="Y1471" s="13"/>
      <c r="Z1471" s="13"/>
      <c r="AA1471" s="13"/>
      <c r="AB1471" s="13"/>
      <c r="AC1471" s="13"/>
      <c r="AD1471" s="13"/>
      <c r="AE1471" s="13"/>
      <c r="AT1471" s="244" t="s">
        <v>206</v>
      </c>
      <c r="AU1471" s="244" t="s">
        <v>78</v>
      </c>
      <c r="AV1471" s="13" t="s">
        <v>76</v>
      </c>
      <c r="AW1471" s="13" t="s">
        <v>31</v>
      </c>
      <c r="AX1471" s="13" t="s">
        <v>69</v>
      </c>
      <c r="AY1471" s="244" t="s">
        <v>193</v>
      </c>
    </row>
    <row r="1472" s="14" customFormat="1">
      <c r="A1472" s="14"/>
      <c r="B1472" s="245"/>
      <c r="C1472" s="246"/>
      <c r="D1472" s="228" t="s">
        <v>206</v>
      </c>
      <c r="E1472" s="247" t="s">
        <v>19</v>
      </c>
      <c r="F1472" s="248" t="s">
        <v>3814</v>
      </c>
      <c r="G1472" s="246"/>
      <c r="H1472" s="249">
        <v>40.259999999999998</v>
      </c>
      <c r="I1472" s="250"/>
      <c r="J1472" s="246"/>
      <c r="K1472" s="246"/>
      <c r="L1472" s="251"/>
      <c r="M1472" s="252"/>
      <c r="N1472" s="253"/>
      <c r="O1472" s="253"/>
      <c r="P1472" s="253"/>
      <c r="Q1472" s="253"/>
      <c r="R1472" s="253"/>
      <c r="S1472" s="253"/>
      <c r="T1472" s="254"/>
      <c r="U1472" s="14"/>
      <c r="V1472" s="14"/>
      <c r="W1472" s="14"/>
      <c r="X1472" s="14"/>
      <c r="Y1472" s="14"/>
      <c r="Z1472" s="14"/>
      <c r="AA1472" s="14"/>
      <c r="AB1472" s="14"/>
      <c r="AC1472" s="14"/>
      <c r="AD1472" s="14"/>
      <c r="AE1472" s="14"/>
      <c r="AT1472" s="255" t="s">
        <v>206</v>
      </c>
      <c r="AU1472" s="255" t="s">
        <v>78</v>
      </c>
      <c r="AV1472" s="14" t="s">
        <v>78</v>
      </c>
      <c r="AW1472" s="14" t="s">
        <v>31</v>
      </c>
      <c r="AX1472" s="14" t="s">
        <v>69</v>
      </c>
      <c r="AY1472" s="255" t="s">
        <v>193</v>
      </c>
    </row>
    <row r="1473" s="14" customFormat="1">
      <c r="A1473" s="14"/>
      <c r="B1473" s="245"/>
      <c r="C1473" s="246"/>
      <c r="D1473" s="228" t="s">
        <v>206</v>
      </c>
      <c r="E1473" s="247" t="s">
        <v>19</v>
      </c>
      <c r="F1473" s="248" t="s">
        <v>3815</v>
      </c>
      <c r="G1473" s="246"/>
      <c r="H1473" s="249">
        <v>-3.6360000000000001</v>
      </c>
      <c r="I1473" s="250"/>
      <c r="J1473" s="246"/>
      <c r="K1473" s="246"/>
      <c r="L1473" s="251"/>
      <c r="M1473" s="252"/>
      <c r="N1473" s="253"/>
      <c r="O1473" s="253"/>
      <c r="P1473" s="253"/>
      <c r="Q1473" s="253"/>
      <c r="R1473" s="253"/>
      <c r="S1473" s="253"/>
      <c r="T1473" s="254"/>
      <c r="U1473" s="14"/>
      <c r="V1473" s="14"/>
      <c r="W1473" s="14"/>
      <c r="X1473" s="14"/>
      <c r="Y1473" s="14"/>
      <c r="Z1473" s="14"/>
      <c r="AA1473" s="14"/>
      <c r="AB1473" s="14"/>
      <c r="AC1473" s="14"/>
      <c r="AD1473" s="14"/>
      <c r="AE1473" s="14"/>
      <c r="AT1473" s="255" t="s">
        <v>206</v>
      </c>
      <c r="AU1473" s="255" t="s">
        <v>78</v>
      </c>
      <c r="AV1473" s="14" t="s">
        <v>78</v>
      </c>
      <c r="AW1473" s="14" t="s">
        <v>31</v>
      </c>
      <c r="AX1473" s="14" t="s">
        <v>69</v>
      </c>
      <c r="AY1473" s="255" t="s">
        <v>193</v>
      </c>
    </row>
    <row r="1474" s="13" customFormat="1">
      <c r="A1474" s="13"/>
      <c r="B1474" s="235"/>
      <c r="C1474" s="236"/>
      <c r="D1474" s="228" t="s">
        <v>206</v>
      </c>
      <c r="E1474" s="237" t="s">
        <v>19</v>
      </c>
      <c r="F1474" s="238" t="s">
        <v>3724</v>
      </c>
      <c r="G1474" s="236"/>
      <c r="H1474" s="237" t="s">
        <v>19</v>
      </c>
      <c r="I1474" s="239"/>
      <c r="J1474" s="236"/>
      <c r="K1474" s="236"/>
      <c r="L1474" s="240"/>
      <c r="M1474" s="241"/>
      <c r="N1474" s="242"/>
      <c r="O1474" s="242"/>
      <c r="P1474" s="242"/>
      <c r="Q1474" s="242"/>
      <c r="R1474" s="242"/>
      <c r="S1474" s="242"/>
      <c r="T1474" s="243"/>
      <c r="U1474" s="13"/>
      <c r="V1474" s="13"/>
      <c r="W1474" s="13"/>
      <c r="X1474" s="13"/>
      <c r="Y1474" s="13"/>
      <c r="Z1474" s="13"/>
      <c r="AA1474" s="13"/>
      <c r="AB1474" s="13"/>
      <c r="AC1474" s="13"/>
      <c r="AD1474" s="13"/>
      <c r="AE1474" s="13"/>
      <c r="AT1474" s="244" t="s">
        <v>206</v>
      </c>
      <c r="AU1474" s="244" t="s">
        <v>78</v>
      </c>
      <c r="AV1474" s="13" t="s">
        <v>76</v>
      </c>
      <c r="AW1474" s="13" t="s">
        <v>31</v>
      </c>
      <c r="AX1474" s="13" t="s">
        <v>69</v>
      </c>
      <c r="AY1474" s="244" t="s">
        <v>193</v>
      </c>
    </row>
    <row r="1475" s="14" customFormat="1">
      <c r="A1475" s="14"/>
      <c r="B1475" s="245"/>
      <c r="C1475" s="246"/>
      <c r="D1475" s="228" t="s">
        <v>206</v>
      </c>
      <c r="E1475" s="247" t="s">
        <v>19</v>
      </c>
      <c r="F1475" s="248" t="s">
        <v>3814</v>
      </c>
      <c r="G1475" s="246"/>
      <c r="H1475" s="249">
        <v>40.259999999999998</v>
      </c>
      <c r="I1475" s="250"/>
      <c r="J1475" s="246"/>
      <c r="K1475" s="246"/>
      <c r="L1475" s="251"/>
      <c r="M1475" s="252"/>
      <c r="N1475" s="253"/>
      <c r="O1475" s="253"/>
      <c r="P1475" s="253"/>
      <c r="Q1475" s="253"/>
      <c r="R1475" s="253"/>
      <c r="S1475" s="253"/>
      <c r="T1475" s="254"/>
      <c r="U1475" s="14"/>
      <c r="V1475" s="14"/>
      <c r="W1475" s="14"/>
      <c r="X1475" s="14"/>
      <c r="Y1475" s="14"/>
      <c r="Z1475" s="14"/>
      <c r="AA1475" s="14"/>
      <c r="AB1475" s="14"/>
      <c r="AC1475" s="14"/>
      <c r="AD1475" s="14"/>
      <c r="AE1475" s="14"/>
      <c r="AT1475" s="255" t="s">
        <v>206</v>
      </c>
      <c r="AU1475" s="255" t="s">
        <v>78</v>
      </c>
      <c r="AV1475" s="14" t="s">
        <v>78</v>
      </c>
      <c r="AW1475" s="14" t="s">
        <v>31</v>
      </c>
      <c r="AX1475" s="14" t="s">
        <v>69</v>
      </c>
      <c r="AY1475" s="255" t="s">
        <v>193</v>
      </c>
    </row>
    <row r="1476" s="14" customFormat="1">
      <c r="A1476" s="14"/>
      <c r="B1476" s="245"/>
      <c r="C1476" s="246"/>
      <c r="D1476" s="228" t="s">
        <v>206</v>
      </c>
      <c r="E1476" s="247" t="s">
        <v>19</v>
      </c>
      <c r="F1476" s="248" t="s">
        <v>3815</v>
      </c>
      <c r="G1476" s="246"/>
      <c r="H1476" s="249">
        <v>-3.6360000000000001</v>
      </c>
      <c r="I1476" s="250"/>
      <c r="J1476" s="246"/>
      <c r="K1476" s="246"/>
      <c r="L1476" s="251"/>
      <c r="M1476" s="252"/>
      <c r="N1476" s="253"/>
      <c r="O1476" s="253"/>
      <c r="P1476" s="253"/>
      <c r="Q1476" s="253"/>
      <c r="R1476" s="253"/>
      <c r="S1476" s="253"/>
      <c r="T1476" s="254"/>
      <c r="U1476" s="14"/>
      <c r="V1476" s="14"/>
      <c r="W1476" s="14"/>
      <c r="X1476" s="14"/>
      <c r="Y1476" s="14"/>
      <c r="Z1476" s="14"/>
      <c r="AA1476" s="14"/>
      <c r="AB1476" s="14"/>
      <c r="AC1476" s="14"/>
      <c r="AD1476" s="14"/>
      <c r="AE1476" s="14"/>
      <c r="AT1476" s="255" t="s">
        <v>206</v>
      </c>
      <c r="AU1476" s="255" t="s">
        <v>78</v>
      </c>
      <c r="AV1476" s="14" t="s">
        <v>78</v>
      </c>
      <c r="AW1476" s="14" t="s">
        <v>31</v>
      </c>
      <c r="AX1476" s="14" t="s">
        <v>69</v>
      </c>
      <c r="AY1476" s="255" t="s">
        <v>193</v>
      </c>
    </row>
    <row r="1477" s="13" customFormat="1">
      <c r="A1477" s="13"/>
      <c r="B1477" s="235"/>
      <c r="C1477" s="236"/>
      <c r="D1477" s="228" t="s">
        <v>206</v>
      </c>
      <c r="E1477" s="237" t="s">
        <v>19</v>
      </c>
      <c r="F1477" s="238" t="s">
        <v>3331</v>
      </c>
      <c r="G1477" s="236"/>
      <c r="H1477" s="237" t="s">
        <v>19</v>
      </c>
      <c r="I1477" s="239"/>
      <c r="J1477" s="236"/>
      <c r="K1477" s="236"/>
      <c r="L1477" s="240"/>
      <c r="M1477" s="241"/>
      <c r="N1477" s="242"/>
      <c r="O1477" s="242"/>
      <c r="P1477" s="242"/>
      <c r="Q1477" s="242"/>
      <c r="R1477" s="242"/>
      <c r="S1477" s="242"/>
      <c r="T1477" s="243"/>
      <c r="U1477" s="13"/>
      <c r="V1477" s="13"/>
      <c r="W1477" s="13"/>
      <c r="X1477" s="13"/>
      <c r="Y1477" s="13"/>
      <c r="Z1477" s="13"/>
      <c r="AA1477" s="13"/>
      <c r="AB1477" s="13"/>
      <c r="AC1477" s="13"/>
      <c r="AD1477" s="13"/>
      <c r="AE1477" s="13"/>
      <c r="AT1477" s="244" t="s">
        <v>206</v>
      </c>
      <c r="AU1477" s="244" t="s">
        <v>78</v>
      </c>
      <c r="AV1477" s="13" t="s">
        <v>76</v>
      </c>
      <c r="AW1477" s="13" t="s">
        <v>31</v>
      </c>
      <c r="AX1477" s="13" t="s">
        <v>69</v>
      </c>
      <c r="AY1477" s="244" t="s">
        <v>193</v>
      </c>
    </row>
    <row r="1478" s="14" customFormat="1">
      <c r="A1478" s="14"/>
      <c r="B1478" s="245"/>
      <c r="C1478" s="246"/>
      <c r="D1478" s="228" t="s">
        <v>206</v>
      </c>
      <c r="E1478" s="247" t="s">
        <v>19</v>
      </c>
      <c r="F1478" s="248" t="s">
        <v>3816</v>
      </c>
      <c r="G1478" s="246"/>
      <c r="H1478" s="249">
        <v>55.770000000000003</v>
      </c>
      <c r="I1478" s="250"/>
      <c r="J1478" s="246"/>
      <c r="K1478" s="246"/>
      <c r="L1478" s="251"/>
      <c r="M1478" s="252"/>
      <c r="N1478" s="253"/>
      <c r="O1478" s="253"/>
      <c r="P1478" s="253"/>
      <c r="Q1478" s="253"/>
      <c r="R1478" s="253"/>
      <c r="S1478" s="253"/>
      <c r="T1478" s="254"/>
      <c r="U1478" s="14"/>
      <c r="V1478" s="14"/>
      <c r="W1478" s="14"/>
      <c r="X1478" s="14"/>
      <c r="Y1478" s="14"/>
      <c r="Z1478" s="14"/>
      <c r="AA1478" s="14"/>
      <c r="AB1478" s="14"/>
      <c r="AC1478" s="14"/>
      <c r="AD1478" s="14"/>
      <c r="AE1478" s="14"/>
      <c r="AT1478" s="255" t="s">
        <v>206</v>
      </c>
      <c r="AU1478" s="255" t="s">
        <v>78</v>
      </c>
      <c r="AV1478" s="14" t="s">
        <v>78</v>
      </c>
      <c r="AW1478" s="14" t="s">
        <v>31</v>
      </c>
      <c r="AX1478" s="14" t="s">
        <v>69</v>
      </c>
      <c r="AY1478" s="255" t="s">
        <v>193</v>
      </c>
    </row>
    <row r="1479" s="14" customFormat="1">
      <c r="A1479" s="14"/>
      <c r="B1479" s="245"/>
      <c r="C1479" s="246"/>
      <c r="D1479" s="228" t="s">
        <v>206</v>
      </c>
      <c r="E1479" s="247" t="s">
        <v>19</v>
      </c>
      <c r="F1479" s="248" t="s">
        <v>1783</v>
      </c>
      <c r="G1479" s="246"/>
      <c r="H1479" s="249">
        <v>-1.8180000000000001</v>
      </c>
      <c r="I1479" s="250"/>
      <c r="J1479" s="246"/>
      <c r="K1479" s="246"/>
      <c r="L1479" s="251"/>
      <c r="M1479" s="252"/>
      <c r="N1479" s="253"/>
      <c r="O1479" s="253"/>
      <c r="P1479" s="253"/>
      <c r="Q1479" s="253"/>
      <c r="R1479" s="253"/>
      <c r="S1479" s="253"/>
      <c r="T1479" s="254"/>
      <c r="U1479" s="14"/>
      <c r="V1479" s="14"/>
      <c r="W1479" s="14"/>
      <c r="X1479" s="14"/>
      <c r="Y1479" s="14"/>
      <c r="Z1479" s="14"/>
      <c r="AA1479" s="14"/>
      <c r="AB1479" s="14"/>
      <c r="AC1479" s="14"/>
      <c r="AD1479" s="14"/>
      <c r="AE1479" s="14"/>
      <c r="AT1479" s="255" t="s">
        <v>206</v>
      </c>
      <c r="AU1479" s="255" t="s">
        <v>78</v>
      </c>
      <c r="AV1479" s="14" t="s">
        <v>78</v>
      </c>
      <c r="AW1479" s="14" t="s">
        <v>31</v>
      </c>
      <c r="AX1479" s="14" t="s">
        <v>69</v>
      </c>
      <c r="AY1479" s="255" t="s">
        <v>193</v>
      </c>
    </row>
    <row r="1480" s="13" customFormat="1">
      <c r="A1480" s="13"/>
      <c r="B1480" s="235"/>
      <c r="C1480" s="236"/>
      <c r="D1480" s="228" t="s">
        <v>206</v>
      </c>
      <c r="E1480" s="237" t="s">
        <v>19</v>
      </c>
      <c r="F1480" s="238" t="s">
        <v>3726</v>
      </c>
      <c r="G1480" s="236"/>
      <c r="H1480" s="237" t="s">
        <v>19</v>
      </c>
      <c r="I1480" s="239"/>
      <c r="J1480" s="236"/>
      <c r="K1480" s="236"/>
      <c r="L1480" s="240"/>
      <c r="M1480" s="241"/>
      <c r="N1480" s="242"/>
      <c r="O1480" s="242"/>
      <c r="P1480" s="242"/>
      <c r="Q1480" s="242"/>
      <c r="R1480" s="242"/>
      <c r="S1480" s="242"/>
      <c r="T1480" s="243"/>
      <c r="U1480" s="13"/>
      <c r="V1480" s="13"/>
      <c r="W1480" s="13"/>
      <c r="X1480" s="13"/>
      <c r="Y1480" s="13"/>
      <c r="Z1480" s="13"/>
      <c r="AA1480" s="13"/>
      <c r="AB1480" s="13"/>
      <c r="AC1480" s="13"/>
      <c r="AD1480" s="13"/>
      <c r="AE1480" s="13"/>
      <c r="AT1480" s="244" t="s">
        <v>206</v>
      </c>
      <c r="AU1480" s="244" t="s">
        <v>78</v>
      </c>
      <c r="AV1480" s="13" t="s">
        <v>76</v>
      </c>
      <c r="AW1480" s="13" t="s">
        <v>31</v>
      </c>
      <c r="AX1480" s="13" t="s">
        <v>69</v>
      </c>
      <c r="AY1480" s="244" t="s">
        <v>193</v>
      </c>
    </row>
    <row r="1481" s="14" customFormat="1">
      <c r="A1481" s="14"/>
      <c r="B1481" s="245"/>
      <c r="C1481" s="246"/>
      <c r="D1481" s="228" t="s">
        <v>206</v>
      </c>
      <c r="E1481" s="247" t="s">
        <v>19</v>
      </c>
      <c r="F1481" s="248" t="s">
        <v>3817</v>
      </c>
      <c r="G1481" s="246"/>
      <c r="H1481" s="249">
        <v>53.130000000000003</v>
      </c>
      <c r="I1481" s="250"/>
      <c r="J1481" s="246"/>
      <c r="K1481" s="246"/>
      <c r="L1481" s="251"/>
      <c r="M1481" s="252"/>
      <c r="N1481" s="253"/>
      <c r="O1481" s="253"/>
      <c r="P1481" s="253"/>
      <c r="Q1481" s="253"/>
      <c r="R1481" s="253"/>
      <c r="S1481" s="253"/>
      <c r="T1481" s="254"/>
      <c r="U1481" s="14"/>
      <c r="V1481" s="14"/>
      <c r="W1481" s="14"/>
      <c r="X1481" s="14"/>
      <c r="Y1481" s="14"/>
      <c r="Z1481" s="14"/>
      <c r="AA1481" s="14"/>
      <c r="AB1481" s="14"/>
      <c r="AC1481" s="14"/>
      <c r="AD1481" s="14"/>
      <c r="AE1481" s="14"/>
      <c r="AT1481" s="255" t="s">
        <v>206</v>
      </c>
      <c r="AU1481" s="255" t="s">
        <v>78</v>
      </c>
      <c r="AV1481" s="14" t="s">
        <v>78</v>
      </c>
      <c r="AW1481" s="14" t="s">
        <v>31</v>
      </c>
      <c r="AX1481" s="14" t="s">
        <v>69</v>
      </c>
      <c r="AY1481" s="255" t="s">
        <v>193</v>
      </c>
    </row>
    <row r="1482" s="14" customFormat="1">
      <c r="A1482" s="14"/>
      <c r="B1482" s="245"/>
      <c r="C1482" s="246"/>
      <c r="D1482" s="228" t="s">
        <v>206</v>
      </c>
      <c r="E1482" s="247" t="s">
        <v>19</v>
      </c>
      <c r="F1482" s="248" t="s">
        <v>3815</v>
      </c>
      <c r="G1482" s="246"/>
      <c r="H1482" s="249">
        <v>-3.6360000000000001</v>
      </c>
      <c r="I1482" s="250"/>
      <c r="J1482" s="246"/>
      <c r="K1482" s="246"/>
      <c r="L1482" s="251"/>
      <c r="M1482" s="252"/>
      <c r="N1482" s="253"/>
      <c r="O1482" s="253"/>
      <c r="P1482" s="253"/>
      <c r="Q1482" s="253"/>
      <c r="R1482" s="253"/>
      <c r="S1482" s="253"/>
      <c r="T1482" s="254"/>
      <c r="U1482" s="14"/>
      <c r="V1482" s="14"/>
      <c r="W1482" s="14"/>
      <c r="X1482" s="14"/>
      <c r="Y1482" s="14"/>
      <c r="Z1482" s="14"/>
      <c r="AA1482" s="14"/>
      <c r="AB1482" s="14"/>
      <c r="AC1482" s="14"/>
      <c r="AD1482" s="14"/>
      <c r="AE1482" s="14"/>
      <c r="AT1482" s="255" t="s">
        <v>206</v>
      </c>
      <c r="AU1482" s="255" t="s">
        <v>78</v>
      </c>
      <c r="AV1482" s="14" t="s">
        <v>78</v>
      </c>
      <c r="AW1482" s="14" t="s">
        <v>31</v>
      </c>
      <c r="AX1482" s="14" t="s">
        <v>69</v>
      </c>
      <c r="AY1482" s="255" t="s">
        <v>193</v>
      </c>
    </row>
    <row r="1483" s="13" customFormat="1">
      <c r="A1483" s="13"/>
      <c r="B1483" s="235"/>
      <c r="C1483" s="236"/>
      <c r="D1483" s="228" t="s">
        <v>206</v>
      </c>
      <c r="E1483" s="237" t="s">
        <v>19</v>
      </c>
      <c r="F1483" s="238" t="s">
        <v>3727</v>
      </c>
      <c r="G1483" s="236"/>
      <c r="H1483" s="237" t="s">
        <v>19</v>
      </c>
      <c r="I1483" s="239"/>
      <c r="J1483" s="236"/>
      <c r="K1483" s="236"/>
      <c r="L1483" s="240"/>
      <c r="M1483" s="241"/>
      <c r="N1483" s="242"/>
      <c r="O1483" s="242"/>
      <c r="P1483" s="242"/>
      <c r="Q1483" s="242"/>
      <c r="R1483" s="242"/>
      <c r="S1483" s="242"/>
      <c r="T1483" s="243"/>
      <c r="U1483" s="13"/>
      <c r="V1483" s="13"/>
      <c r="W1483" s="13"/>
      <c r="X1483" s="13"/>
      <c r="Y1483" s="13"/>
      <c r="Z1483" s="13"/>
      <c r="AA1483" s="13"/>
      <c r="AB1483" s="13"/>
      <c r="AC1483" s="13"/>
      <c r="AD1483" s="13"/>
      <c r="AE1483" s="13"/>
      <c r="AT1483" s="244" t="s">
        <v>206</v>
      </c>
      <c r="AU1483" s="244" t="s">
        <v>78</v>
      </c>
      <c r="AV1483" s="13" t="s">
        <v>76</v>
      </c>
      <c r="AW1483" s="13" t="s">
        <v>31</v>
      </c>
      <c r="AX1483" s="13" t="s">
        <v>69</v>
      </c>
      <c r="AY1483" s="244" t="s">
        <v>193</v>
      </c>
    </row>
    <row r="1484" s="14" customFormat="1">
      <c r="A1484" s="14"/>
      <c r="B1484" s="245"/>
      <c r="C1484" s="246"/>
      <c r="D1484" s="228" t="s">
        <v>206</v>
      </c>
      <c r="E1484" s="247" t="s">
        <v>19</v>
      </c>
      <c r="F1484" s="248" t="s">
        <v>3818</v>
      </c>
      <c r="G1484" s="246"/>
      <c r="H1484" s="249">
        <v>39.600000000000001</v>
      </c>
      <c r="I1484" s="250"/>
      <c r="J1484" s="246"/>
      <c r="K1484" s="246"/>
      <c r="L1484" s="251"/>
      <c r="M1484" s="252"/>
      <c r="N1484" s="253"/>
      <c r="O1484" s="253"/>
      <c r="P1484" s="253"/>
      <c r="Q1484" s="253"/>
      <c r="R1484" s="253"/>
      <c r="S1484" s="253"/>
      <c r="T1484" s="254"/>
      <c r="U1484" s="14"/>
      <c r="V1484" s="14"/>
      <c r="W1484" s="14"/>
      <c r="X1484" s="14"/>
      <c r="Y1484" s="14"/>
      <c r="Z1484" s="14"/>
      <c r="AA1484" s="14"/>
      <c r="AB1484" s="14"/>
      <c r="AC1484" s="14"/>
      <c r="AD1484" s="14"/>
      <c r="AE1484" s="14"/>
      <c r="AT1484" s="255" t="s">
        <v>206</v>
      </c>
      <c r="AU1484" s="255" t="s">
        <v>78</v>
      </c>
      <c r="AV1484" s="14" t="s">
        <v>78</v>
      </c>
      <c r="AW1484" s="14" t="s">
        <v>31</v>
      </c>
      <c r="AX1484" s="14" t="s">
        <v>69</v>
      </c>
      <c r="AY1484" s="255" t="s">
        <v>193</v>
      </c>
    </row>
    <row r="1485" s="14" customFormat="1">
      <c r="A1485" s="14"/>
      <c r="B1485" s="245"/>
      <c r="C1485" s="246"/>
      <c r="D1485" s="228" t="s">
        <v>206</v>
      </c>
      <c r="E1485" s="247" t="s">
        <v>19</v>
      </c>
      <c r="F1485" s="248" t="s">
        <v>1783</v>
      </c>
      <c r="G1485" s="246"/>
      <c r="H1485" s="249">
        <v>-1.8180000000000001</v>
      </c>
      <c r="I1485" s="250"/>
      <c r="J1485" s="246"/>
      <c r="K1485" s="246"/>
      <c r="L1485" s="251"/>
      <c r="M1485" s="252"/>
      <c r="N1485" s="253"/>
      <c r="O1485" s="253"/>
      <c r="P1485" s="253"/>
      <c r="Q1485" s="253"/>
      <c r="R1485" s="253"/>
      <c r="S1485" s="253"/>
      <c r="T1485" s="254"/>
      <c r="U1485" s="14"/>
      <c r="V1485" s="14"/>
      <c r="W1485" s="14"/>
      <c r="X1485" s="14"/>
      <c r="Y1485" s="14"/>
      <c r="Z1485" s="14"/>
      <c r="AA1485" s="14"/>
      <c r="AB1485" s="14"/>
      <c r="AC1485" s="14"/>
      <c r="AD1485" s="14"/>
      <c r="AE1485" s="14"/>
      <c r="AT1485" s="255" t="s">
        <v>206</v>
      </c>
      <c r="AU1485" s="255" t="s">
        <v>78</v>
      </c>
      <c r="AV1485" s="14" t="s">
        <v>78</v>
      </c>
      <c r="AW1485" s="14" t="s">
        <v>31</v>
      </c>
      <c r="AX1485" s="14" t="s">
        <v>69</v>
      </c>
      <c r="AY1485" s="255" t="s">
        <v>193</v>
      </c>
    </row>
    <row r="1486" s="13" customFormat="1">
      <c r="A1486" s="13"/>
      <c r="B1486" s="235"/>
      <c r="C1486" s="236"/>
      <c r="D1486" s="228" t="s">
        <v>206</v>
      </c>
      <c r="E1486" s="237" t="s">
        <v>19</v>
      </c>
      <c r="F1486" s="238" t="s">
        <v>3729</v>
      </c>
      <c r="G1486" s="236"/>
      <c r="H1486" s="237" t="s">
        <v>19</v>
      </c>
      <c r="I1486" s="239"/>
      <c r="J1486" s="236"/>
      <c r="K1486" s="236"/>
      <c r="L1486" s="240"/>
      <c r="M1486" s="241"/>
      <c r="N1486" s="242"/>
      <c r="O1486" s="242"/>
      <c r="P1486" s="242"/>
      <c r="Q1486" s="242"/>
      <c r="R1486" s="242"/>
      <c r="S1486" s="242"/>
      <c r="T1486" s="243"/>
      <c r="U1486" s="13"/>
      <c r="V1486" s="13"/>
      <c r="W1486" s="13"/>
      <c r="X1486" s="13"/>
      <c r="Y1486" s="13"/>
      <c r="Z1486" s="13"/>
      <c r="AA1486" s="13"/>
      <c r="AB1486" s="13"/>
      <c r="AC1486" s="13"/>
      <c r="AD1486" s="13"/>
      <c r="AE1486" s="13"/>
      <c r="AT1486" s="244" t="s">
        <v>206</v>
      </c>
      <c r="AU1486" s="244" t="s">
        <v>78</v>
      </c>
      <c r="AV1486" s="13" t="s">
        <v>76</v>
      </c>
      <c r="AW1486" s="13" t="s">
        <v>31</v>
      </c>
      <c r="AX1486" s="13" t="s">
        <v>69</v>
      </c>
      <c r="AY1486" s="244" t="s">
        <v>193</v>
      </c>
    </row>
    <row r="1487" s="14" customFormat="1">
      <c r="A1487" s="14"/>
      <c r="B1487" s="245"/>
      <c r="C1487" s="246"/>
      <c r="D1487" s="228" t="s">
        <v>206</v>
      </c>
      <c r="E1487" s="247" t="s">
        <v>19</v>
      </c>
      <c r="F1487" s="248" t="s">
        <v>3817</v>
      </c>
      <c r="G1487" s="246"/>
      <c r="H1487" s="249">
        <v>53.130000000000003</v>
      </c>
      <c r="I1487" s="250"/>
      <c r="J1487" s="246"/>
      <c r="K1487" s="246"/>
      <c r="L1487" s="251"/>
      <c r="M1487" s="252"/>
      <c r="N1487" s="253"/>
      <c r="O1487" s="253"/>
      <c r="P1487" s="253"/>
      <c r="Q1487" s="253"/>
      <c r="R1487" s="253"/>
      <c r="S1487" s="253"/>
      <c r="T1487" s="254"/>
      <c r="U1487" s="14"/>
      <c r="V1487" s="14"/>
      <c r="W1487" s="14"/>
      <c r="X1487" s="14"/>
      <c r="Y1487" s="14"/>
      <c r="Z1487" s="14"/>
      <c r="AA1487" s="14"/>
      <c r="AB1487" s="14"/>
      <c r="AC1487" s="14"/>
      <c r="AD1487" s="14"/>
      <c r="AE1487" s="14"/>
      <c r="AT1487" s="255" t="s">
        <v>206</v>
      </c>
      <c r="AU1487" s="255" t="s">
        <v>78</v>
      </c>
      <c r="AV1487" s="14" t="s">
        <v>78</v>
      </c>
      <c r="AW1487" s="14" t="s">
        <v>31</v>
      </c>
      <c r="AX1487" s="14" t="s">
        <v>69</v>
      </c>
      <c r="AY1487" s="255" t="s">
        <v>193</v>
      </c>
    </row>
    <row r="1488" s="14" customFormat="1">
      <c r="A1488" s="14"/>
      <c r="B1488" s="245"/>
      <c r="C1488" s="246"/>
      <c r="D1488" s="228" t="s">
        <v>206</v>
      </c>
      <c r="E1488" s="247" t="s">
        <v>19</v>
      </c>
      <c r="F1488" s="248" t="s">
        <v>3815</v>
      </c>
      <c r="G1488" s="246"/>
      <c r="H1488" s="249">
        <v>-3.6360000000000001</v>
      </c>
      <c r="I1488" s="250"/>
      <c r="J1488" s="246"/>
      <c r="K1488" s="246"/>
      <c r="L1488" s="251"/>
      <c r="M1488" s="252"/>
      <c r="N1488" s="253"/>
      <c r="O1488" s="253"/>
      <c r="P1488" s="253"/>
      <c r="Q1488" s="253"/>
      <c r="R1488" s="253"/>
      <c r="S1488" s="253"/>
      <c r="T1488" s="254"/>
      <c r="U1488" s="14"/>
      <c r="V1488" s="14"/>
      <c r="W1488" s="14"/>
      <c r="X1488" s="14"/>
      <c r="Y1488" s="14"/>
      <c r="Z1488" s="14"/>
      <c r="AA1488" s="14"/>
      <c r="AB1488" s="14"/>
      <c r="AC1488" s="14"/>
      <c r="AD1488" s="14"/>
      <c r="AE1488" s="14"/>
      <c r="AT1488" s="255" t="s">
        <v>206</v>
      </c>
      <c r="AU1488" s="255" t="s">
        <v>78</v>
      </c>
      <c r="AV1488" s="14" t="s">
        <v>78</v>
      </c>
      <c r="AW1488" s="14" t="s">
        <v>31</v>
      </c>
      <c r="AX1488" s="14" t="s">
        <v>69</v>
      </c>
      <c r="AY1488" s="255" t="s">
        <v>193</v>
      </c>
    </row>
    <row r="1489" s="13" customFormat="1">
      <c r="A1489" s="13"/>
      <c r="B1489" s="235"/>
      <c r="C1489" s="236"/>
      <c r="D1489" s="228" t="s">
        <v>206</v>
      </c>
      <c r="E1489" s="237" t="s">
        <v>19</v>
      </c>
      <c r="F1489" s="238" t="s">
        <v>3730</v>
      </c>
      <c r="G1489" s="236"/>
      <c r="H1489" s="237" t="s">
        <v>19</v>
      </c>
      <c r="I1489" s="239"/>
      <c r="J1489" s="236"/>
      <c r="K1489" s="236"/>
      <c r="L1489" s="240"/>
      <c r="M1489" s="241"/>
      <c r="N1489" s="242"/>
      <c r="O1489" s="242"/>
      <c r="P1489" s="242"/>
      <c r="Q1489" s="242"/>
      <c r="R1489" s="242"/>
      <c r="S1489" s="242"/>
      <c r="T1489" s="243"/>
      <c r="U1489" s="13"/>
      <c r="V1489" s="13"/>
      <c r="W1489" s="13"/>
      <c r="X1489" s="13"/>
      <c r="Y1489" s="13"/>
      <c r="Z1489" s="13"/>
      <c r="AA1489" s="13"/>
      <c r="AB1489" s="13"/>
      <c r="AC1489" s="13"/>
      <c r="AD1489" s="13"/>
      <c r="AE1489" s="13"/>
      <c r="AT1489" s="244" t="s">
        <v>206</v>
      </c>
      <c r="AU1489" s="244" t="s">
        <v>78</v>
      </c>
      <c r="AV1489" s="13" t="s">
        <v>76</v>
      </c>
      <c r="AW1489" s="13" t="s">
        <v>31</v>
      </c>
      <c r="AX1489" s="13" t="s">
        <v>69</v>
      </c>
      <c r="AY1489" s="244" t="s">
        <v>193</v>
      </c>
    </row>
    <row r="1490" s="14" customFormat="1">
      <c r="A1490" s="14"/>
      <c r="B1490" s="245"/>
      <c r="C1490" s="246"/>
      <c r="D1490" s="228" t="s">
        <v>206</v>
      </c>
      <c r="E1490" s="247" t="s">
        <v>19</v>
      </c>
      <c r="F1490" s="248" t="s">
        <v>3818</v>
      </c>
      <c r="G1490" s="246"/>
      <c r="H1490" s="249">
        <v>39.600000000000001</v>
      </c>
      <c r="I1490" s="250"/>
      <c r="J1490" s="246"/>
      <c r="K1490" s="246"/>
      <c r="L1490" s="251"/>
      <c r="M1490" s="252"/>
      <c r="N1490" s="253"/>
      <c r="O1490" s="253"/>
      <c r="P1490" s="253"/>
      <c r="Q1490" s="253"/>
      <c r="R1490" s="253"/>
      <c r="S1490" s="253"/>
      <c r="T1490" s="254"/>
      <c r="U1490" s="14"/>
      <c r="V1490" s="14"/>
      <c r="W1490" s="14"/>
      <c r="X1490" s="14"/>
      <c r="Y1490" s="14"/>
      <c r="Z1490" s="14"/>
      <c r="AA1490" s="14"/>
      <c r="AB1490" s="14"/>
      <c r="AC1490" s="14"/>
      <c r="AD1490" s="14"/>
      <c r="AE1490" s="14"/>
      <c r="AT1490" s="255" t="s">
        <v>206</v>
      </c>
      <c r="AU1490" s="255" t="s">
        <v>78</v>
      </c>
      <c r="AV1490" s="14" t="s">
        <v>78</v>
      </c>
      <c r="AW1490" s="14" t="s">
        <v>31</v>
      </c>
      <c r="AX1490" s="14" t="s">
        <v>69</v>
      </c>
      <c r="AY1490" s="255" t="s">
        <v>193</v>
      </c>
    </row>
    <row r="1491" s="14" customFormat="1">
      <c r="A1491" s="14"/>
      <c r="B1491" s="245"/>
      <c r="C1491" s="246"/>
      <c r="D1491" s="228" t="s">
        <v>206</v>
      </c>
      <c r="E1491" s="247" t="s">
        <v>19</v>
      </c>
      <c r="F1491" s="248" t="s">
        <v>1783</v>
      </c>
      <c r="G1491" s="246"/>
      <c r="H1491" s="249">
        <v>-1.8180000000000001</v>
      </c>
      <c r="I1491" s="250"/>
      <c r="J1491" s="246"/>
      <c r="K1491" s="246"/>
      <c r="L1491" s="251"/>
      <c r="M1491" s="252"/>
      <c r="N1491" s="253"/>
      <c r="O1491" s="253"/>
      <c r="P1491" s="253"/>
      <c r="Q1491" s="253"/>
      <c r="R1491" s="253"/>
      <c r="S1491" s="253"/>
      <c r="T1491" s="254"/>
      <c r="U1491" s="14"/>
      <c r="V1491" s="14"/>
      <c r="W1491" s="14"/>
      <c r="X1491" s="14"/>
      <c r="Y1491" s="14"/>
      <c r="Z1491" s="14"/>
      <c r="AA1491" s="14"/>
      <c r="AB1491" s="14"/>
      <c r="AC1491" s="14"/>
      <c r="AD1491" s="14"/>
      <c r="AE1491" s="14"/>
      <c r="AT1491" s="255" t="s">
        <v>206</v>
      </c>
      <c r="AU1491" s="255" t="s">
        <v>78</v>
      </c>
      <c r="AV1491" s="14" t="s">
        <v>78</v>
      </c>
      <c r="AW1491" s="14" t="s">
        <v>31</v>
      </c>
      <c r="AX1491" s="14" t="s">
        <v>69</v>
      </c>
      <c r="AY1491" s="255" t="s">
        <v>193</v>
      </c>
    </row>
    <row r="1492" s="13" customFormat="1">
      <c r="A1492" s="13"/>
      <c r="B1492" s="235"/>
      <c r="C1492" s="236"/>
      <c r="D1492" s="228" t="s">
        <v>206</v>
      </c>
      <c r="E1492" s="237" t="s">
        <v>19</v>
      </c>
      <c r="F1492" s="238" t="s">
        <v>3732</v>
      </c>
      <c r="G1492" s="236"/>
      <c r="H1492" s="237" t="s">
        <v>19</v>
      </c>
      <c r="I1492" s="239"/>
      <c r="J1492" s="236"/>
      <c r="K1492" s="236"/>
      <c r="L1492" s="240"/>
      <c r="M1492" s="241"/>
      <c r="N1492" s="242"/>
      <c r="O1492" s="242"/>
      <c r="P1492" s="242"/>
      <c r="Q1492" s="242"/>
      <c r="R1492" s="242"/>
      <c r="S1492" s="242"/>
      <c r="T1492" s="243"/>
      <c r="U1492" s="13"/>
      <c r="V1492" s="13"/>
      <c r="W1492" s="13"/>
      <c r="X1492" s="13"/>
      <c r="Y1492" s="13"/>
      <c r="Z1492" s="13"/>
      <c r="AA1492" s="13"/>
      <c r="AB1492" s="13"/>
      <c r="AC1492" s="13"/>
      <c r="AD1492" s="13"/>
      <c r="AE1492" s="13"/>
      <c r="AT1492" s="244" t="s">
        <v>206</v>
      </c>
      <c r="AU1492" s="244" t="s">
        <v>78</v>
      </c>
      <c r="AV1492" s="13" t="s">
        <v>76</v>
      </c>
      <c r="AW1492" s="13" t="s">
        <v>31</v>
      </c>
      <c r="AX1492" s="13" t="s">
        <v>69</v>
      </c>
      <c r="AY1492" s="244" t="s">
        <v>193</v>
      </c>
    </row>
    <row r="1493" s="14" customFormat="1">
      <c r="A1493" s="14"/>
      <c r="B1493" s="245"/>
      <c r="C1493" s="246"/>
      <c r="D1493" s="228" t="s">
        <v>206</v>
      </c>
      <c r="E1493" s="247" t="s">
        <v>19</v>
      </c>
      <c r="F1493" s="248" t="s">
        <v>3817</v>
      </c>
      <c r="G1493" s="246"/>
      <c r="H1493" s="249">
        <v>53.130000000000003</v>
      </c>
      <c r="I1493" s="250"/>
      <c r="J1493" s="246"/>
      <c r="K1493" s="246"/>
      <c r="L1493" s="251"/>
      <c r="M1493" s="252"/>
      <c r="N1493" s="253"/>
      <c r="O1493" s="253"/>
      <c r="P1493" s="253"/>
      <c r="Q1493" s="253"/>
      <c r="R1493" s="253"/>
      <c r="S1493" s="253"/>
      <c r="T1493" s="254"/>
      <c r="U1493" s="14"/>
      <c r="V1493" s="14"/>
      <c r="W1493" s="14"/>
      <c r="X1493" s="14"/>
      <c r="Y1493" s="14"/>
      <c r="Z1493" s="14"/>
      <c r="AA1493" s="14"/>
      <c r="AB1493" s="14"/>
      <c r="AC1493" s="14"/>
      <c r="AD1493" s="14"/>
      <c r="AE1493" s="14"/>
      <c r="AT1493" s="255" t="s">
        <v>206</v>
      </c>
      <c r="AU1493" s="255" t="s">
        <v>78</v>
      </c>
      <c r="AV1493" s="14" t="s">
        <v>78</v>
      </c>
      <c r="AW1493" s="14" t="s">
        <v>31</v>
      </c>
      <c r="AX1493" s="14" t="s">
        <v>69</v>
      </c>
      <c r="AY1493" s="255" t="s">
        <v>193</v>
      </c>
    </row>
    <row r="1494" s="14" customFormat="1">
      <c r="A1494" s="14"/>
      <c r="B1494" s="245"/>
      <c r="C1494" s="246"/>
      <c r="D1494" s="228" t="s">
        <v>206</v>
      </c>
      <c r="E1494" s="247" t="s">
        <v>19</v>
      </c>
      <c r="F1494" s="248" t="s">
        <v>3815</v>
      </c>
      <c r="G1494" s="246"/>
      <c r="H1494" s="249">
        <v>-3.6360000000000001</v>
      </c>
      <c r="I1494" s="250"/>
      <c r="J1494" s="246"/>
      <c r="K1494" s="246"/>
      <c r="L1494" s="251"/>
      <c r="M1494" s="252"/>
      <c r="N1494" s="253"/>
      <c r="O1494" s="253"/>
      <c r="P1494" s="253"/>
      <c r="Q1494" s="253"/>
      <c r="R1494" s="253"/>
      <c r="S1494" s="253"/>
      <c r="T1494" s="254"/>
      <c r="U1494" s="14"/>
      <c r="V1494" s="14"/>
      <c r="W1494" s="14"/>
      <c r="X1494" s="14"/>
      <c r="Y1494" s="14"/>
      <c r="Z1494" s="14"/>
      <c r="AA1494" s="14"/>
      <c r="AB1494" s="14"/>
      <c r="AC1494" s="14"/>
      <c r="AD1494" s="14"/>
      <c r="AE1494" s="14"/>
      <c r="AT1494" s="255" t="s">
        <v>206</v>
      </c>
      <c r="AU1494" s="255" t="s">
        <v>78</v>
      </c>
      <c r="AV1494" s="14" t="s">
        <v>78</v>
      </c>
      <c r="AW1494" s="14" t="s">
        <v>31</v>
      </c>
      <c r="AX1494" s="14" t="s">
        <v>69</v>
      </c>
      <c r="AY1494" s="255" t="s">
        <v>193</v>
      </c>
    </row>
    <row r="1495" s="13" customFormat="1">
      <c r="A1495" s="13"/>
      <c r="B1495" s="235"/>
      <c r="C1495" s="236"/>
      <c r="D1495" s="228" t="s">
        <v>206</v>
      </c>
      <c r="E1495" s="237" t="s">
        <v>19</v>
      </c>
      <c r="F1495" s="238" t="s">
        <v>3733</v>
      </c>
      <c r="G1495" s="236"/>
      <c r="H1495" s="237" t="s">
        <v>19</v>
      </c>
      <c r="I1495" s="239"/>
      <c r="J1495" s="236"/>
      <c r="K1495" s="236"/>
      <c r="L1495" s="240"/>
      <c r="M1495" s="241"/>
      <c r="N1495" s="242"/>
      <c r="O1495" s="242"/>
      <c r="P1495" s="242"/>
      <c r="Q1495" s="242"/>
      <c r="R1495" s="242"/>
      <c r="S1495" s="242"/>
      <c r="T1495" s="243"/>
      <c r="U1495" s="13"/>
      <c r="V1495" s="13"/>
      <c r="W1495" s="13"/>
      <c r="X1495" s="13"/>
      <c r="Y1495" s="13"/>
      <c r="Z1495" s="13"/>
      <c r="AA1495" s="13"/>
      <c r="AB1495" s="13"/>
      <c r="AC1495" s="13"/>
      <c r="AD1495" s="13"/>
      <c r="AE1495" s="13"/>
      <c r="AT1495" s="244" t="s">
        <v>206</v>
      </c>
      <c r="AU1495" s="244" t="s">
        <v>78</v>
      </c>
      <c r="AV1495" s="13" t="s">
        <v>76</v>
      </c>
      <c r="AW1495" s="13" t="s">
        <v>31</v>
      </c>
      <c r="AX1495" s="13" t="s">
        <v>69</v>
      </c>
      <c r="AY1495" s="244" t="s">
        <v>193</v>
      </c>
    </row>
    <row r="1496" s="14" customFormat="1">
      <c r="A1496" s="14"/>
      <c r="B1496" s="245"/>
      <c r="C1496" s="246"/>
      <c r="D1496" s="228" t="s">
        <v>206</v>
      </c>
      <c r="E1496" s="247" t="s">
        <v>19</v>
      </c>
      <c r="F1496" s="248" t="s">
        <v>3818</v>
      </c>
      <c r="G1496" s="246"/>
      <c r="H1496" s="249">
        <v>39.600000000000001</v>
      </c>
      <c r="I1496" s="250"/>
      <c r="J1496" s="246"/>
      <c r="K1496" s="246"/>
      <c r="L1496" s="251"/>
      <c r="M1496" s="252"/>
      <c r="N1496" s="253"/>
      <c r="O1496" s="253"/>
      <c r="P1496" s="253"/>
      <c r="Q1496" s="253"/>
      <c r="R1496" s="253"/>
      <c r="S1496" s="253"/>
      <c r="T1496" s="254"/>
      <c r="U1496" s="14"/>
      <c r="V1496" s="14"/>
      <c r="W1496" s="14"/>
      <c r="X1496" s="14"/>
      <c r="Y1496" s="14"/>
      <c r="Z1496" s="14"/>
      <c r="AA1496" s="14"/>
      <c r="AB1496" s="14"/>
      <c r="AC1496" s="14"/>
      <c r="AD1496" s="14"/>
      <c r="AE1496" s="14"/>
      <c r="AT1496" s="255" t="s">
        <v>206</v>
      </c>
      <c r="AU1496" s="255" t="s">
        <v>78</v>
      </c>
      <c r="AV1496" s="14" t="s">
        <v>78</v>
      </c>
      <c r="AW1496" s="14" t="s">
        <v>31</v>
      </c>
      <c r="AX1496" s="14" t="s">
        <v>69</v>
      </c>
      <c r="AY1496" s="255" t="s">
        <v>193</v>
      </c>
    </row>
    <row r="1497" s="14" customFormat="1">
      <c r="A1497" s="14"/>
      <c r="B1497" s="245"/>
      <c r="C1497" s="246"/>
      <c r="D1497" s="228" t="s">
        <v>206</v>
      </c>
      <c r="E1497" s="247" t="s">
        <v>19</v>
      </c>
      <c r="F1497" s="248" t="s">
        <v>1783</v>
      </c>
      <c r="G1497" s="246"/>
      <c r="H1497" s="249">
        <v>-1.8180000000000001</v>
      </c>
      <c r="I1497" s="250"/>
      <c r="J1497" s="246"/>
      <c r="K1497" s="246"/>
      <c r="L1497" s="251"/>
      <c r="M1497" s="252"/>
      <c r="N1497" s="253"/>
      <c r="O1497" s="253"/>
      <c r="P1497" s="253"/>
      <c r="Q1497" s="253"/>
      <c r="R1497" s="253"/>
      <c r="S1497" s="253"/>
      <c r="T1497" s="254"/>
      <c r="U1497" s="14"/>
      <c r="V1497" s="14"/>
      <c r="W1497" s="14"/>
      <c r="X1497" s="14"/>
      <c r="Y1497" s="14"/>
      <c r="Z1497" s="14"/>
      <c r="AA1497" s="14"/>
      <c r="AB1497" s="14"/>
      <c r="AC1497" s="14"/>
      <c r="AD1497" s="14"/>
      <c r="AE1497" s="14"/>
      <c r="AT1497" s="255" t="s">
        <v>206</v>
      </c>
      <c r="AU1497" s="255" t="s">
        <v>78</v>
      </c>
      <c r="AV1497" s="14" t="s">
        <v>78</v>
      </c>
      <c r="AW1497" s="14" t="s">
        <v>31</v>
      </c>
      <c r="AX1497" s="14" t="s">
        <v>69</v>
      </c>
      <c r="AY1497" s="255" t="s">
        <v>193</v>
      </c>
    </row>
    <row r="1498" s="13" customFormat="1">
      <c r="A1498" s="13"/>
      <c r="B1498" s="235"/>
      <c r="C1498" s="236"/>
      <c r="D1498" s="228" t="s">
        <v>206</v>
      </c>
      <c r="E1498" s="237" t="s">
        <v>19</v>
      </c>
      <c r="F1498" s="238" t="s">
        <v>3734</v>
      </c>
      <c r="G1498" s="236"/>
      <c r="H1498" s="237" t="s">
        <v>19</v>
      </c>
      <c r="I1498" s="239"/>
      <c r="J1498" s="236"/>
      <c r="K1498" s="236"/>
      <c r="L1498" s="240"/>
      <c r="M1498" s="241"/>
      <c r="N1498" s="242"/>
      <c r="O1498" s="242"/>
      <c r="P1498" s="242"/>
      <c r="Q1498" s="242"/>
      <c r="R1498" s="242"/>
      <c r="S1498" s="242"/>
      <c r="T1498" s="243"/>
      <c r="U1498" s="13"/>
      <c r="V1498" s="13"/>
      <c r="W1498" s="13"/>
      <c r="X1498" s="13"/>
      <c r="Y1498" s="13"/>
      <c r="Z1498" s="13"/>
      <c r="AA1498" s="13"/>
      <c r="AB1498" s="13"/>
      <c r="AC1498" s="13"/>
      <c r="AD1498" s="13"/>
      <c r="AE1498" s="13"/>
      <c r="AT1498" s="244" t="s">
        <v>206</v>
      </c>
      <c r="AU1498" s="244" t="s">
        <v>78</v>
      </c>
      <c r="AV1498" s="13" t="s">
        <v>76</v>
      </c>
      <c r="AW1498" s="13" t="s">
        <v>31</v>
      </c>
      <c r="AX1498" s="13" t="s">
        <v>69</v>
      </c>
      <c r="AY1498" s="244" t="s">
        <v>193</v>
      </c>
    </row>
    <row r="1499" s="14" customFormat="1">
      <c r="A1499" s="14"/>
      <c r="B1499" s="245"/>
      <c r="C1499" s="246"/>
      <c r="D1499" s="228" t="s">
        <v>206</v>
      </c>
      <c r="E1499" s="247" t="s">
        <v>19</v>
      </c>
      <c r="F1499" s="248" t="s">
        <v>3817</v>
      </c>
      <c r="G1499" s="246"/>
      <c r="H1499" s="249">
        <v>53.130000000000003</v>
      </c>
      <c r="I1499" s="250"/>
      <c r="J1499" s="246"/>
      <c r="K1499" s="246"/>
      <c r="L1499" s="251"/>
      <c r="M1499" s="252"/>
      <c r="N1499" s="253"/>
      <c r="O1499" s="253"/>
      <c r="P1499" s="253"/>
      <c r="Q1499" s="253"/>
      <c r="R1499" s="253"/>
      <c r="S1499" s="253"/>
      <c r="T1499" s="254"/>
      <c r="U1499" s="14"/>
      <c r="V1499" s="14"/>
      <c r="W1499" s="14"/>
      <c r="X1499" s="14"/>
      <c r="Y1499" s="14"/>
      <c r="Z1499" s="14"/>
      <c r="AA1499" s="14"/>
      <c r="AB1499" s="14"/>
      <c r="AC1499" s="14"/>
      <c r="AD1499" s="14"/>
      <c r="AE1499" s="14"/>
      <c r="AT1499" s="255" t="s">
        <v>206</v>
      </c>
      <c r="AU1499" s="255" t="s">
        <v>78</v>
      </c>
      <c r="AV1499" s="14" t="s">
        <v>78</v>
      </c>
      <c r="AW1499" s="14" t="s">
        <v>31</v>
      </c>
      <c r="AX1499" s="14" t="s">
        <v>69</v>
      </c>
      <c r="AY1499" s="255" t="s">
        <v>193</v>
      </c>
    </row>
    <row r="1500" s="14" customFormat="1">
      <c r="A1500" s="14"/>
      <c r="B1500" s="245"/>
      <c r="C1500" s="246"/>
      <c r="D1500" s="228" t="s">
        <v>206</v>
      </c>
      <c r="E1500" s="247" t="s">
        <v>19</v>
      </c>
      <c r="F1500" s="248" t="s">
        <v>3815</v>
      </c>
      <c r="G1500" s="246"/>
      <c r="H1500" s="249">
        <v>-3.6360000000000001</v>
      </c>
      <c r="I1500" s="250"/>
      <c r="J1500" s="246"/>
      <c r="K1500" s="246"/>
      <c r="L1500" s="251"/>
      <c r="M1500" s="252"/>
      <c r="N1500" s="253"/>
      <c r="O1500" s="253"/>
      <c r="P1500" s="253"/>
      <c r="Q1500" s="253"/>
      <c r="R1500" s="253"/>
      <c r="S1500" s="253"/>
      <c r="T1500" s="254"/>
      <c r="U1500" s="14"/>
      <c r="V1500" s="14"/>
      <c r="W1500" s="14"/>
      <c r="X1500" s="14"/>
      <c r="Y1500" s="14"/>
      <c r="Z1500" s="14"/>
      <c r="AA1500" s="14"/>
      <c r="AB1500" s="14"/>
      <c r="AC1500" s="14"/>
      <c r="AD1500" s="14"/>
      <c r="AE1500" s="14"/>
      <c r="AT1500" s="255" t="s">
        <v>206</v>
      </c>
      <c r="AU1500" s="255" t="s">
        <v>78</v>
      </c>
      <c r="AV1500" s="14" t="s">
        <v>78</v>
      </c>
      <c r="AW1500" s="14" t="s">
        <v>31</v>
      </c>
      <c r="AX1500" s="14" t="s">
        <v>69</v>
      </c>
      <c r="AY1500" s="255" t="s">
        <v>193</v>
      </c>
    </row>
    <row r="1501" s="13" customFormat="1">
      <c r="A1501" s="13"/>
      <c r="B1501" s="235"/>
      <c r="C1501" s="236"/>
      <c r="D1501" s="228" t="s">
        <v>206</v>
      </c>
      <c r="E1501" s="237" t="s">
        <v>19</v>
      </c>
      <c r="F1501" s="238" t="s">
        <v>3735</v>
      </c>
      <c r="G1501" s="236"/>
      <c r="H1501" s="237" t="s">
        <v>19</v>
      </c>
      <c r="I1501" s="239"/>
      <c r="J1501" s="236"/>
      <c r="K1501" s="236"/>
      <c r="L1501" s="240"/>
      <c r="M1501" s="241"/>
      <c r="N1501" s="242"/>
      <c r="O1501" s="242"/>
      <c r="P1501" s="242"/>
      <c r="Q1501" s="242"/>
      <c r="R1501" s="242"/>
      <c r="S1501" s="242"/>
      <c r="T1501" s="243"/>
      <c r="U1501" s="13"/>
      <c r="V1501" s="13"/>
      <c r="W1501" s="13"/>
      <c r="X1501" s="13"/>
      <c r="Y1501" s="13"/>
      <c r="Z1501" s="13"/>
      <c r="AA1501" s="13"/>
      <c r="AB1501" s="13"/>
      <c r="AC1501" s="13"/>
      <c r="AD1501" s="13"/>
      <c r="AE1501" s="13"/>
      <c r="AT1501" s="244" t="s">
        <v>206</v>
      </c>
      <c r="AU1501" s="244" t="s">
        <v>78</v>
      </c>
      <c r="AV1501" s="13" t="s">
        <v>76</v>
      </c>
      <c r="AW1501" s="13" t="s">
        <v>31</v>
      </c>
      <c r="AX1501" s="13" t="s">
        <v>69</v>
      </c>
      <c r="AY1501" s="244" t="s">
        <v>193</v>
      </c>
    </row>
    <row r="1502" s="14" customFormat="1">
      <c r="A1502" s="14"/>
      <c r="B1502" s="245"/>
      <c r="C1502" s="246"/>
      <c r="D1502" s="228" t="s">
        <v>206</v>
      </c>
      <c r="E1502" s="247" t="s">
        <v>19</v>
      </c>
      <c r="F1502" s="248" t="s">
        <v>3818</v>
      </c>
      <c r="G1502" s="246"/>
      <c r="H1502" s="249">
        <v>39.600000000000001</v>
      </c>
      <c r="I1502" s="250"/>
      <c r="J1502" s="246"/>
      <c r="K1502" s="246"/>
      <c r="L1502" s="251"/>
      <c r="M1502" s="252"/>
      <c r="N1502" s="253"/>
      <c r="O1502" s="253"/>
      <c r="P1502" s="253"/>
      <c r="Q1502" s="253"/>
      <c r="R1502" s="253"/>
      <c r="S1502" s="253"/>
      <c r="T1502" s="254"/>
      <c r="U1502" s="14"/>
      <c r="V1502" s="14"/>
      <c r="W1502" s="14"/>
      <c r="X1502" s="14"/>
      <c r="Y1502" s="14"/>
      <c r="Z1502" s="14"/>
      <c r="AA1502" s="14"/>
      <c r="AB1502" s="14"/>
      <c r="AC1502" s="14"/>
      <c r="AD1502" s="14"/>
      <c r="AE1502" s="14"/>
      <c r="AT1502" s="255" t="s">
        <v>206</v>
      </c>
      <c r="AU1502" s="255" t="s">
        <v>78</v>
      </c>
      <c r="AV1502" s="14" t="s">
        <v>78</v>
      </c>
      <c r="AW1502" s="14" t="s">
        <v>31</v>
      </c>
      <c r="AX1502" s="14" t="s">
        <v>69</v>
      </c>
      <c r="AY1502" s="255" t="s">
        <v>193</v>
      </c>
    </row>
    <row r="1503" s="14" customFormat="1">
      <c r="A1503" s="14"/>
      <c r="B1503" s="245"/>
      <c r="C1503" s="246"/>
      <c r="D1503" s="228" t="s">
        <v>206</v>
      </c>
      <c r="E1503" s="247" t="s">
        <v>19</v>
      </c>
      <c r="F1503" s="248" t="s">
        <v>1783</v>
      </c>
      <c r="G1503" s="246"/>
      <c r="H1503" s="249">
        <v>-1.8180000000000001</v>
      </c>
      <c r="I1503" s="250"/>
      <c r="J1503" s="246"/>
      <c r="K1503" s="246"/>
      <c r="L1503" s="251"/>
      <c r="M1503" s="252"/>
      <c r="N1503" s="253"/>
      <c r="O1503" s="253"/>
      <c r="P1503" s="253"/>
      <c r="Q1503" s="253"/>
      <c r="R1503" s="253"/>
      <c r="S1503" s="253"/>
      <c r="T1503" s="254"/>
      <c r="U1503" s="14"/>
      <c r="V1503" s="14"/>
      <c r="W1503" s="14"/>
      <c r="X1503" s="14"/>
      <c r="Y1503" s="14"/>
      <c r="Z1503" s="14"/>
      <c r="AA1503" s="14"/>
      <c r="AB1503" s="14"/>
      <c r="AC1503" s="14"/>
      <c r="AD1503" s="14"/>
      <c r="AE1503" s="14"/>
      <c r="AT1503" s="255" t="s">
        <v>206</v>
      </c>
      <c r="AU1503" s="255" t="s">
        <v>78</v>
      </c>
      <c r="AV1503" s="14" t="s">
        <v>78</v>
      </c>
      <c r="AW1503" s="14" t="s">
        <v>31</v>
      </c>
      <c r="AX1503" s="14" t="s">
        <v>69</v>
      </c>
      <c r="AY1503" s="255" t="s">
        <v>193</v>
      </c>
    </row>
    <row r="1504" s="13" customFormat="1">
      <c r="A1504" s="13"/>
      <c r="B1504" s="235"/>
      <c r="C1504" s="236"/>
      <c r="D1504" s="228" t="s">
        <v>206</v>
      </c>
      <c r="E1504" s="237" t="s">
        <v>19</v>
      </c>
      <c r="F1504" s="238" t="s">
        <v>3736</v>
      </c>
      <c r="G1504" s="236"/>
      <c r="H1504" s="237" t="s">
        <v>19</v>
      </c>
      <c r="I1504" s="239"/>
      <c r="J1504" s="236"/>
      <c r="K1504" s="236"/>
      <c r="L1504" s="240"/>
      <c r="M1504" s="241"/>
      <c r="N1504" s="242"/>
      <c r="O1504" s="242"/>
      <c r="P1504" s="242"/>
      <c r="Q1504" s="242"/>
      <c r="R1504" s="242"/>
      <c r="S1504" s="242"/>
      <c r="T1504" s="243"/>
      <c r="U1504" s="13"/>
      <c r="V1504" s="13"/>
      <c r="W1504" s="13"/>
      <c r="X1504" s="13"/>
      <c r="Y1504" s="13"/>
      <c r="Z1504" s="13"/>
      <c r="AA1504" s="13"/>
      <c r="AB1504" s="13"/>
      <c r="AC1504" s="13"/>
      <c r="AD1504" s="13"/>
      <c r="AE1504" s="13"/>
      <c r="AT1504" s="244" t="s">
        <v>206</v>
      </c>
      <c r="AU1504" s="244" t="s">
        <v>78</v>
      </c>
      <c r="AV1504" s="13" t="s">
        <v>76</v>
      </c>
      <c r="AW1504" s="13" t="s">
        <v>31</v>
      </c>
      <c r="AX1504" s="13" t="s">
        <v>69</v>
      </c>
      <c r="AY1504" s="244" t="s">
        <v>193</v>
      </c>
    </row>
    <row r="1505" s="14" customFormat="1">
      <c r="A1505" s="14"/>
      <c r="B1505" s="245"/>
      <c r="C1505" s="246"/>
      <c r="D1505" s="228" t="s">
        <v>206</v>
      </c>
      <c r="E1505" s="247" t="s">
        <v>19</v>
      </c>
      <c r="F1505" s="248" t="s">
        <v>3819</v>
      </c>
      <c r="G1505" s="246"/>
      <c r="H1505" s="249">
        <v>75.900000000000006</v>
      </c>
      <c r="I1505" s="250"/>
      <c r="J1505" s="246"/>
      <c r="K1505" s="246"/>
      <c r="L1505" s="251"/>
      <c r="M1505" s="252"/>
      <c r="N1505" s="253"/>
      <c r="O1505" s="253"/>
      <c r="P1505" s="253"/>
      <c r="Q1505" s="253"/>
      <c r="R1505" s="253"/>
      <c r="S1505" s="253"/>
      <c r="T1505" s="254"/>
      <c r="U1505" s="14"/>
      <c r="V1505" s="14"/>
      <c r="W1505" s="14"/>
      <c r="X1505" s="14"/>
      <c r="Y1505" s="14"/>
      <c r="Z1505" s="14"/>
      <c r="AA1505" s="14"/>
      <c r="AB1505" s="14"/>
      <c r="AC1505" s="14"/>
      <c r="AD1505" s="14"/>
      <c r="AE1505" s="14"/>
      <c r="AT1505" s="255" t="s">
        <v>206</v>
      </c>
      <c r="AU1505" s="255" t="s">
        <v>78</v>
      </c>
      <c r="AV1505" s="14" t="s">
        <v>78</v>
      </c>
      <c r="AW1505" s="14" t="s">
        <v>31</v>
      </c>
      <c r="AX1505" s="14" t="s">
        <v>69</v>
      </c>
      <c r="AY1505" s="255" t="s">
        <v>193</v>
      </c>
    </row>
    <row r="1506" s="14" customFormat="1">
      <c r="A1506" s="14"/>
      <c r="B1506" s="245"/>
      <c r="C1506" s="246"/>
      <c r="D1506" s="228" t="s">
        <v>206</v>
      </c>
      <c r="E1506" s="247" t="s">
        <v>19</v>
      </c>
      <c r="F1506" s="248" t="s">
        <v>3820</v>
      </c>
      <c r="G1506" s="246"/>
      <c r="H1506" s="249">
        <v>-14.984</v>
      </c>
      <c r="I1506" s="250"/>
      <c r="J1506" s="246"/>
      <c r="K1506" s="246"/>
      <c r="L1506" s="251"/>
      <c r="M1506" s="252"/>
      <c r="N1506" s="253"/>
      <c r="O1506" s="253"/>
      <c r="P1506" s="253"/>
      <c r="Q1506" s="253"/>
      <c r="R1506" s="253"/>
      <c r="S1506" s="253"/>
      <c r="T1506" s="254"/>
      <c r="U1506" s="14"/>
      <c r="V1506" s="14"/>
      <c r="W1506" s="14"/>
      <c r="X1506" s="14"/>
      <c r="Y1506" s="14"/>
      <c r="Z1506" s="14"/>
      <c r="AA1506" s="14"/>
      <c r="AB1506" s="14"/>
      <c r="AC1506" s="14"/>
      <c r="AD1506" s="14"/>
      <c r="AE1506" s="14"/>
      <c r="AT1506" s="255" t="s">
        <v>206</v>
      </c>
      <c r="AU1506" s="255" t="s">
        <v>78</v>
      </c>
      <c r="AV1506" s="14" t="s">
        <v>78</v>
      </c>
      <c r="AW1506" s="14" t="s">
        <v>31</v>
      </c>
      <c r="AX1506" s="14" t="s">
        <v>69</v>
      </c>
      <c r="AY1506" s="255" t="s">
        <v>193</v>
      </c>
    </row>
    <row r="1507" s="13" customFormat="1">
      <c r="A1507" s="13"/>
      <c r="B1507" s="235"/>
      <c r="C1507" s="236"/>
      <c r="D1507" s="228" t="s">
        <v>206</v>
      </c>
      <c r="E1507" s="237" t="s">
        <v>19</v>
      </c>
      <c r="F1507" s="238" t="s">
        <v>3738</v>
      </c>
      <c r="G1507" s="236"/>
      <c r="H1507" s="237" t="s">
        <v>19</v>
      </c>
      <c r="I1507" s="239"/>
      <c r="J1507" s="236"/>
      <c r="K1507" s="236"/>
      <c r="L1507" s="240"/>
      <c r="M1507" s="241"/>
      <c r="N1507" s="242"/>
      <c r="O1507" s="242"/>
      <c r="P1507" s="242"/>
      <c r="Q1507" s="242"/>
      <c r="R1507" s="242"/>
      <c r="S1507" s="242"/>
      <c r="T1507" s="243"/>
      <c r="U1507" s="13"/>
      <c r="V1507" s="13"/>
      <c r="W1507" s="13"/>
      <c r="X1507" s="13"/>
      <c r="Y1507" s="13"/>
      <c r="Z1507" s="13"/>
      <c r="AA1507" s="13"/>
      <c r="AB1507" s="13"/>
      <c r="AC1507" s="13"/>
      <c r="AD1507" s="13"/>
      <c r="AE1507" s="13"/>
      <c r="AT1507" s="244" t="s">
        <v>206</v>
      </c>
      <c r="AU1507" s="244" t="s">
        <v>78</v>
      </c>
      <c r="AV1507" s="13" t="s">
        <v>76</v>
      </c>
      <c r="AW1507" s="13" t="s">
        <v>31</v>
      </c>
      <c r="AX1507" s="13" t="s">
        <v>69</v>
      </c>
      <c r="AY1507" s="244" t="s">
        <v>193</v>
      </c>
    </row>
    <row r="1508" s="14" customFormat="1">
      <c r="A1508" s="14"/>
      <c r="B1508" s="245"/>
      <c r="C1508" s="246"/>
      <c r="D1508" s="228" t="s">
        <v>206</v>
      </c>
      <c r="E1508" s="247" t="s">
        <v>19</v>
      </c>
      <c r="F1508" s="248" t="s">
        <v>3821</v>
      </c>
      <c r="G1508" s="246"/>
      <c r="H1508" s="249">
        <v>160.05000000000001</v>
      </c>
      <c r="I1508" s="250"/>
      <c r="J1508" s="246"/>
      <c r="K1508" s="246"/>
      <c r="L1508" s="251"/>
      <c r="M1508" s="252"/>
      <c r="N1508" s="253"/>
      <c r="O1508" s="253"/>
      <c r="P1508" s="253"/>
      <c r="Q1508" s="253"/>
      <c r="R1508" s="253"/>
      <c r="S1508" s="253"/>
      <c r="T1508" s="254"/>
      <c r="U1508" s="14"/>
      <c r="V1508" s="14"/>
      <c r="W1508" s="14"/>
      <c r="X1508" s="14"/>
      <c r="Y1508" s="14"/>
      <c r="Z1508" s="14"/>
      <c r="AA1508" s="14"/>
      <c r="AB1508" s="14"/>
      <c r="AC1508" s="14"/>
      <c r="AD1508" s="14"/>
      <c r="AE1508" s="14"/>
      <c r="AT1508" s="255" t="s">
        <v>206</v>
      </c>
      <c r="AU1508" s="255" t="s">
        <v>78</v>
      </c>
      <c r="AV1508" s="14" t="s">
        <v>78</v>
      </c>
      <c r="AW1508" s="14" t="s">
        <v>31</v>
      </c>
      <c r="AX1508" s="14" t="s">
        <v>69</v>
      </c>
      <c r="AY1508" s="255" t="s">
        <v>193</v>
      </c>
    </row>
    <row r="1509" s="14" customFormat="1">
      <c r="A1509" s="14"/>
      <c r="B1509" s="245"/>
      <c r="C1509" s="246"/>
      <c r="D1509" s="228" t="s">
        <v>206</v>
      </c>
      <c r="E1509" s="247" t="s">
        <v>19</v>
      </c>
      <c r="F1509" s="248" t="s">
        <v>3822</v>
      </c>
      <c r="G1509" s="246"/>
      <c r="H1509" s="249">
        <v>-23.84</v>
      </c>
      <c r="I1509" s="250"/>
      <c r="J1509" s="246"/>
      <c r="K1509" s="246"/>
      <c r="L1509" s="251"/>
      <c r="M1509" s="252"/>
      <c r="N1509" s="253"/>
      <c r="O1509" s="253"/>
      <c r="P1509" s="253"/>
      <c r="Q1509" s="253"/>
      <c r="R1509" s="253"/>
      <c r="S1509" s="253"/>
      <c r="T1509" s="254"/>
      <c r="U1509" s="14"/>
      <c r="V1509" s="14"/>
      <c r="W1509" s="14"/>
      <c r="X1509" s="14"/>
      <c r="Y1509" s="14"/>
      <c r="Z1509" s="14"/>
      <c r="AA1509" s="14"/>
      <c r="AB1509" s="14"/>
      <c r="AC1509" s="14"/>
      <c r="AD1509" s="14"/>
      <c r="AE1509" s="14"/>
      <c r="AT1509" s="255" t="s">
        <v>206</v>
      </c>
      <c r="AU1509" s="255" t="s">
        <v>78</v>
      </c>
      <c r="AV1509" s="14" t="s">
        <v>78</v>
      </c>
      <c r="AW1509" s="14" t="s">
        <v>31</v>
      </c>
      <c r="AX1509" s="14" t="s">
        <v>69</v>
      </c>
      <c r="AY1509" s="255" t="s">
        <v>193</v>
      </c>
    </row>
    <row r="1510" s="14" customFormat="1">
      <c r="A1510" s="14"/>
      <c r="B1510" s="245"/>
      <c r="C1510" s="246"/>
      <c r="D1510" s="228" t="s">
        <v>206</v>
      </c>
      <c r="E1510" s="247" t="s">
        <v>19</v>
      </c>
      <c r="F1510" s="248" t="s">
        <v>3823</v>
      </c>
      <c r="G1510" s="246"/>
      <c r="H1510" s="249">
        <v>3</v>
      </c>
      <c r="I1510" s="250"/>
      <c r="J1510" s="246"/>
      <c r="K1510" s="246"/>
      <c r="L1510" s="251"/>
      <c r="M1510" s="252"/>
      <c r="N1510" s="253"/>
      <c r="O1510" s="253"/>
      <c r="P1510" s="253"/>
      <c r="Q1510" s="253"/>
      <c r="R1510" s="253"/>
      <c r="S1510" s="253"/>
      <c r="T1510" s="254"/>
      <c r="U1510" s="14"/>
      <c r="V1510" s="14"/>
      <c r="W1510" s="14"/>
      <c r="X1510" s="14"/>
      <c r="Y1510" s="14"/>
      <c r="Z1510" s="14"/>
      <c r="AA1510" s="14"/>
      <c r="AB1510" s="14"/>
      <c r="AC1510" s="14"/>
      <c r="AD1510" s="14"/>
      <c r="AE1510" s="14"/>
      <c r="AT1510" s="255" t="s">
        <v>206</v>
      </c>
      <c r="AU1510" s="255" t="s">
        <v>78</v>
      </c>
      <c r="AV1510" s="14" t="s">
        <v>78</v>
      </c>
      <c r="AW1510" s="14" t="s">
        <v>31</v>
      </c>
      <c r="AX1510" s="14" t="s">
        <v>69</v>
      </c>
      <c r="AY1510" s="255" t="s">
        <v>193</v>
      </c>
    </row>
    <row r="1511" s="13" customFormat="1">
      <c r="A1511" s="13"/>
      <c r="B1511" s="235"/>
      <c r="C1511" s="236"/>
      <c r="D1511" s="228" t="s">
        <v>206</v>
      </c>
      <c r="E1511" s="237" t="s">
        <v>19</v>
      </c>
      <c r="F1511" s="238" t="s">
        <v>3740</v>
      </c>
      <c r="G1511" s="236"/>
      <c r="H1511" s="237" t="s">
        <v>19</v>
      </c>
      <c r="I1511" s="239"/>
      <c r="J1511" s="236"/>
      <c r="K1511" s="236"/>
      <c r="L1511" s="240"/>
      <c r="M1511" s="241"/>
      <c r="N1511" s="242"/>
      <c r="O1511" s="242"/>
      <c r="P1511" s="242"/>
      <c r="Q1511" s="242"/>
      <c r="R1511" s="242"/>
      <c r="S1511" s="242"/>
      <c r="T1511" s="243"/>
      <c r="U1511" s="13"/>
      <c r="V1511" s="13"/>
      <c r="W1511" s="13"/>
      <c r="X1511" s="13"/>
      <c r="Y1511" s="13"/>
      <c r="Z1511" s="13"/>
      <c r="AA1511" s="13"/>
      <c r="AB1511" s="13"/>
      <c r="AC1511" s="13"/>
      <c r="AD1511" s="13"/>
      <c r="AE1511" s="13"/>
      <c r="AT1511" s="244" t="s">
        <v>206</v>
      </c>
      <c r="AU1511" s="244" t="s">
        <v>78</v>
      </c>
      <c r="AV1511" s="13" t="s">
        <v>76</v>
      </c>
      <c r="AW1511" s="13" t="s">
        <v>31</v>
      </c>
      <c r="AX1511" s="13" t="s">
        <v>69</v>
      </c>
      <c r="AY1511" s="244" t="s">
        <v>193</v>
      </c>
    </row>
    <row r="1512" s="14" customFormat="1">
      <c r="A1512" s="14"/>
      <c r="B1512" s="245"/>
      <c r="C1512" s="246"/>
      <c r="D1512" s="228" t="s">
        <v>206</v>
      </c>
      <c r="E1512" s="247" t="s">
        <v>19</v>
      </c>
      <c r="F1512" s="248" t="s">
        <v>3824</v>
      </c>
      <c r="G1512" s="246"/>
      <c r="H1512" s="249">
        <v>64.349999999999994</v>
      </c>
      <c r="I1512" s="250"/>
      <c r="J1512" s="246"/>
      <c r="K1512" s="246"/>
      <c r="L1512" s="251"/>
      <c r="M1512" s="252"/>
      <c r="N1512" s="253"/>
      <c r="O1512" s="253"/>
      <c r="P1512" s="253"/>
      <c r="Q1512" s="253"/>
      <c r="R1512" s="253"/>
      <c r="S1512" s="253"/>
      <c r="T1512" s="254"/>
      <c r="U1512" s="14"/>
      <c r="V1512" s="14"/>
      <c r="W1512" s="14"/>
      <c r="X1512" s="14"/>
      <c r="Y1512" s="14"/>
      <c r="Z1512" s="14"/>
      <c r="AA1512" s="14"/>
      <c r="AB1512" s="14"/>
      <c r="AC1512" s="14"/>
      <c r="AD1512" s="14"/>
      <c r="AE1512" s="14"/>
      <c r="AT1512" s="255" t="s">
        <v>206</v>
      </c>
      <c r="AU1512" s="255" t="s">
        <v>78</v>
      </c>
      <c r="AV1512" s="14" t="s">
        <v>78</v>
      </c>
      <c r="AW1512" s="14" t="s">
        <v>31</v>
      </c>
      <c r="AX1512" s="14" t="s">
        <v>69</v>
      </c>
      <c r="AY1512" s="255" t="s">
        <v>193</v>
      </c>
    </row>
    <row r="1513" s="14" customFormat="1">
      <c r="A1513" s="14"/>
      <c r="B1513" s="245"/>
      <c r="C1513" s="246"/>
      <c r="D1513" s="228" t="s">
        <v>206</v>
      </c>
      <c r="E1513" s="247" t="s">
        <v>19</v>
      </c>
      <c r="F1513" s="248" t="s">
        <v>3809</v>
      </c>
      <c r="G1513" s="246"/>
      <c r="H1513" s="249">
        <v>-2.02</v>
      </c>
      <c r="I1513" s="250"/>
      <c r="J1513" s="246"/>
      <c r="K1513" s="246"/>
      <c r="L1513" s="251"/>
      <c r="M1513" s="252"/>
      <c r="N1513" s="253"/>
      <c r="O1513" s="253"/>
      <c r="P1513" s="253"/>
      <c r="Q1513" s="253"/>
      <c r="R1513" s="253"/>
      <c r="S1513" s="253"/>
      <c r="T1513" s="254"/>
      <c r="U1513" s="14"/>
      <c r="V1513" s="14"/>
      <c r="W1513" s="14"/>
      <c r="X1513" s="14"/>
      <c r="Y1513" s="14"/>
      <c r="Z1513" s="14"/>
      <c r="AA1513" s="14"/>
      <c r="AB1513" s="14"/>
      <c r="AC1513" s="14"/>
      <c r="AD1513" s="14"/>
      <c r="AE1513" s="14"/>
      <c r="AT1513" s="255" t="s">
        <v>206</v>
      </c>
      <c r="AU1513" s="255" t="s">
        <v>78</v>
      </c>
      <c r="AV1513" s="14" t="s">
        <v>78</v>
      </c>
      <c r="AW1513" s="14" t="s">
        <v>31</v>
      </c>
      <c r="AX1513" s="14" t="s">
        <v>69</v>
      </c>
      <c r="AY1513" s="255" t="s">
        <v>193</v>
      </c>
    </row>
    <row r="1514" s="13" customFormat="1">
      <c r="A1514" s="13"/>
      <c r="B1514" s="235"/>
      <c r="C1514" s="236"/>
      <c r="D1514" s="228" t="s">
        <v>206</v>
      </c>
      <c r="E1514" s="237" t="s">
        <v>19</v>
      </c>
      <c r="F1514" s="238" t="s">
        <v>3742</v>
      </c>
      <c r="G1514" s="236"/>
      <c r="H1514" s="237" t="s">
        <v>19</v>
      </c>
      <c r="I1514" s="239"/>
      <c r="J1514" s="236"/>
      <c r="K1514" s="236"/>
      <c r="L1514" s="240"/>
      <c r="M1514" s="241"/>
      <c r="N1514" s="242"/>
      <c r="O1514" s="242"/>
      <c r="P1514" s="242"/>
      <c r="Q1514" s="242"/>
      <c r="R1514" s="242"/>
      <c r="S1514" s="242"/>
      <c r="T1514" s="243"/>
      <c r="U1514" s="13"/>
      <c r="V1514" s="13"/>
      <c r="W1514" s="13"/>
      <c r="X1514" s="13"/>
      <c r="Y1514" s="13"/>
      <c r="Z1514" s="13"/>
      <c r="AA1514" s="13"/>
      <c r="AB1514" s="13"/>
      <c r="AC1514" s="13"/>
      <c r="AD1514" s="13"/>
      <c r="AE1514" s="13"/>
      <c r="AT1514" s="244" t="s">
        <v>206</v>
      </c>
      <c r="AU1514" s="244" t="s">
        <v>78</v>
      </c>
      <c r="AV1514" s="13" t="s">
        <v>76</v>
      </c>
      <c r="AW1514" s="13" t="s">
        <v>31</v>
      </c>
      <c r="AX1514" s="13" t="s">
        <v>69</v>
      </c>
      <c r="AY1514" s="244" t="s">
        <v>193</v>
      </c>
    </row>
    <row r="1515" s="14" customFormat="1">
      <c r="A1515" s="14"/>
      <c r="B1515" s="245"/>
      <c r="C1515" s="246"/>
      <c r="D1515" s="228" t="s">
        <v>206</v>
      </c>
      <c r="E1515" s="247" t="s">
        <v>19</v>
      </c>
      <c r="F1515" s="248" t="s">
        <v>3824</v>
      </c>
      <c r="G1515" s="246"/>
      <c r="H1515" s="249">
        <v>64.349999999999994</v>
      </c>
      <c r="I1515" s="250"/>
      <c r="J1515" s="246"/>
      <c r="K1515" s="246"/>
      <c r="L1515" s="251"/>
      <c r="M1515" s="252"/>
      <c r="N1515" s="253"/>
      <c r="O1515" s="253"/>
      <c r="P1515" s="253"/>
      <c r="Q1515" s="253"/>
      <c r="R1515" s="253"/>
      <c r="S1515" s="253"/>
      <c r="T1515" s="254"/>
      <c r="U1515" s="14"/>
      <c r="V1515" s="14"/>
      <c r="W1515" s="14"/>
      <c r="X1515" s="14"/>
      <c r="Y1515" s="14"/>
      <c r="Z1515" s="14"/>
      <c r="AA1515" s="14"/>
      <c r="AB1515" s="14"/>
      <c r="AC1515" s="14"/>
      <c r="AD1515" s="14"/>
      <c r="AE1515" s="14"/>
      <c r="AT1515" s="255" t="s">
        <v>206</v>
      </c>
      <c r="AU1515" s="255" t="s">
        <v>78</v>
      </c>
      <c r="AV1515" s="14" t="s">
        <v>78</v>
      </c>
      <c r="AW1515" s="14" t="s">
        <v>31</v>
      </c>
      <c r="AX1515" s="14" t="s">
        <v>69</v>
      </c>
      <c r="AY1515" s="255" t="s">
        <v>193</v>
      </c>
    </row>
    <row r="1516" s="14" customFormat="1">
      <c r="A1516" s="14"/>
      <c r="B1516" s="245"/>
      <c r="C1516" s="246"/>
      <c r="D1516" s="228" t="s">
        <v>206</v>
      </c>
      <c r="E1516" s="247" t="s">
        <v>19</v>
      </c>
      <c r="F1516" s="248" t="s">
        <v>3825</v>
      </c>
      <c r="G1516" s="246"/>
      <c r="H1516" s="249">
        <v>-5.7720000000000002</v>
      </c>
      <c r="I1516" s="250"/>
      <c r="J1516" s="246"/>
      <c r="K1516" s="246"/>
      <c r="L1516" s="251"/>
      <c r="M1516" s="252"/>
      <c r="N1516" s="253"/>
      <c r="O1516" s="253"/>
      <c r="P1516" s="253"/>
      <c r="Q1516" s="253"/>
      <c r="R1516" s="253"/>
      <c r="S1516" s="253"/>
      <c r="T1516" s="254"/>
      <c r="U1516" s="14"/>
      <c r="V1516" s="14"/>
      <c r="W1516" s="14"/>
      <c r="X1516" s="14"/>
      <c r="Y1516" s="14"/>
      <c r="Z1516" s="14"/>
      <c r="AA1516" s="14"/>
      <c r="AB1516" s="14"/>
      <c r="AC1516" s="14"/>
      <c r="AD1516" s="14"/>
      <c r="AE1516" s="14"/>
      <c r="AT1516" s="255" t="s">
        <v>206</v>
      </c>
      <c r="AU1516" s="255" t="s">
        <v>78</v>
      </c>
      <c r="AV1516" s="14" t="s">
        <v>78</v>
      </c>
      <c r="AW1516" s="14" t="s">
        <v>31</v>
      </c>
      <c r="AX1516" s="14" t="s">
        <v>69</v>
      </c>
      <c r="AY1516" s="255" t="s">
        <v>193</v>
      </c>
    </row>
    <row r="1517" s="14" customFormat="1">
      <c r="A1517" s="14"/>
      <c r="B1517" s="245"/>
      <c r="C1517" s="246"/>
      <c r="D1517" s="228" t="s">
        <v>206</v>
      </c>
      <c r="E1517" s="247" t="s">
        <v>19</v>
      </c>
      <c r="F1517" s="248" t="s">
        <v>3826</v>
      </c>
      <c r="G1517" s="246"/>
      <c r="H1517" s="249">
        <v>1.3520000000000001</v>
      </c>
      <c r="I1517" s="250"/>
      <c r="J1517" s="246"/>
      <c r="K1517" s="246"/>
      <c r="L1517" s="251"/>
      <c r="M1517" s="252"/>
      <c r="N1517" s="253"/>
      <c r="O1517" s="253"/>
      <c r="P1517" s="253"/>
      <c r="Q1517" s="253"/>
      <c r="R1517" s="253"/>
      <c r="S1517" s="253"/>
      <c r="T1517" s="254"/>
      <c r="U1517" s="14"/>
      <c r="V1517" s="14"/>
      <c r="W1517" s="14"/>
      <c r="X1517" s="14"/>
      <c r="Y1517" s="14"/>
      <c r="Z1517" s="14"/>
      <c r="AA1517" s="14"/>
      <c r="AB1517" s="14"/>
      <c r="AC1517" s="14"/>
      <c r="AD1517" s="14"/>
      <c r="AE1517" s="14"/>
      <c r="AT1517" s="255" t="s">
        <v>206</v>
      </c>
      <c r="AU1517" s="255" t="s">
        <v>78</v>
      </c>
      <c r="AV1517" s="14" t="s">
        <v>78</v>
      </c>
      <c r="AW1517" s="14" t="s">
        <v>31</v>
      </c>
      <c r="AX1517" s="14" t="s">
        <v>69</v>
      </c>
      <c r="AY1517" s="255" t="s">
        <v>193</v>
      </c>
    </row>
    <row r="1518" s="13" customFormat="1">
      <c r="A1518" s="13"/>
      <c r="B1518" s="235"/>
      <c r="C1518" s="236"/>
      <c r="D1518" s="228" t="s">
        <v>206</v>
      </c>
      <c r="E1518" s="237" t="s">
        <v>19</v>
      </c>
      <c r="F1518" s="238" t="s">
        <v>1702</v>
      </c>
      <c r="G1518" s="236"/>
      <c r="H1518" s="237" t="s">
        <v>19</v>
      </c>
      <c r="I1518" s="239"/>
      <c r="J1518" s="236"/>
      <c r="K1518" s="236"/>
      <c r="L1518" s="240"/>
      <c r="M1518" s="241"/>
      <c r="N1518" s="242"/>
      <c r="O1518" s="242"/>
      <c r="P1518" s="242"/>
      <c r="Q1518" s="242"/>
      <c r="R1518" s="242"/>
      <c r="S1518" s="242"/>
      <c r="T1518" s="243"/>
      <c r="U1518" s="13"/>
      <c r="V1518" s="13"/>
      <c r="W1518" s="13"/>
      <c r="X1518" s="13"/>
      <c r="Y1518" s="13"/>
      <c r="Z1518" s="13"/>
      <c r="AA1518" s="13"/>
      <c r="AB1518" s="13"/>
      <c r="AC1518" s="13"/>
      <c r="AD1518" s="13"/>
      <c r="AE1518" s="13"/>
      <c r="AT1518" s="244" t="s">
        <v>206</v>
      </c>
      <c r="AU1518" s="244" t="s">
        <v>78</v>
      </c>
      <c r="AV1518" s="13" t="s">
        <v>76</v>
      </c>
      <c r="AW1518" s="13" t="s">
        <v>31</v>
      </c>
      <c r="AX1518" s="13" t="s">
        <v>69</v>
      </c>
      <c r="AY1518" s="244" t="s">
        <v>193</v>
      </c>
    </row>
    <row r="1519" s="13" customFormat="1">
      <c r="A1519" s="13"/>
      <c r="B1519" s="235"/>
      <c r="C1519" s="236"/>
      <c r="D1519" s="228" t="s">
        <v>206</v>
      </c>
      <c r="E1519" s="237" t="s">
        <v>19</v>
      </c>
      <c r="F1519" s="238" t="s">
        <v>3743</v>
      </c>
      <c r="G1519" s="236"/>
      <c r="H1519" s="237" t="s">
        <v>19</v>
      </c>
      <c r="I1519" s="239"/>
      <c r="J1519" s="236"/>
      <c r="K1519" s="236"/>
      <c r="L1519" s="240"/>
      <c r="M1519" s="241"/>
      <c r="N1519" s="242"/>
      <c r="O1519" s="242"/>
      <c r="P1519" s="242"/>
      <c r="Q1519" s="242"/>
      <c r="R1519" s="242"/>
      <c r="S1519" s="242"/>
      <c r="T1519" s="243"/>
      <c r="U1519" s="13"/>
      <c r="V1519" s="13"/>
      <c r="W1519" s="13"/>
      <c r="X1519" s="13"/>
      <c r="Y1519" s="13"/>
      <c r="Z1519" s="13"/>
      <c r="AA1519" s="13"/>
      <c r="AB1519" s="13"/>
      <c r="AC1519" s="13"/>
      <c r="AD1519" s="13"/>
      <c r="AE1519" s="13"/>
      <c r="AT1519" s="244" t="s">
        <v>206</v>
      </c>
      <c r="AU1519" s="244" t="s">
        <v>78</v>
      </c>
      <c r="AV1519" s="13" t="s">
        <v>76</v>
      </c>
      <c r="AW1519" s="13" t="s">
        <v>31</v>
      </c>
      <c r="AX1519" s="13" t="s">
        <v>69</v>
      </c>
      <c r="AY1519" s="244" t="s">
        <v>193</v>
      </c>
    </row>
    <row r="1520" s="14" customFormat="1">
      <c r="A1520" s="14"/>
      <c r="B1520" s="245"/>
      <c r="C1520" s="246"/>
      <c r="D1520" s="228" t="s">
        <v>206</v>
      </c>
      <c r="E1520" s="247" t="s">
        <v>19</v>
      </c>
      <c r="F1520" s="248" t="s">
        <v>3827</v>
      </c>
      <c r="G1520" s="246"/>
      <c r="H1520" s="249">
        <v>143.56</v>
      </c>
      <c r="I1520" s="250"/>
      <c r="J1520" s="246"/>
      <c r="K1520" s="246"/>
      <c r="L1520" s="251"/>
      <c r="M1520" s="252"/>
      <c r="N1520" s="253"/>
      <c r="O1520" s="253"/>
      <c r="P1520" s="253"/>
      <c r="Q1520" s="253"/>
      <c r="R1520" s="253"/>
      <c r="S1520" s="253"/>
      <c r="T1520" s="254"/>
      <c r="U1520" s="14"/>
      <c r="V1520" s="14"/>
      <c r="W1520" s="14"/>
      <c r="X1520" s="14"/>
      <c r="Y1520" s="14"/>
      <c r="Z1520" s="14"/>
      <c r="AA1520" s="14"/>
      <c r="AB1520" s="14"/>
      <c r="AC1520" s="14"/>
      <c r="AD1520" s="14"/>
      <c r="AE1520" s="14"/>
      <c r="AT1520" s="255" t="s">
        <v>206</v>
      </c>
      <c r="AU1520" s="255" t="s">
        <v>78</v>
      </c>
      <c r="AV1520" s="14" t="s">
        <v>78</v>
      </c>
      <c r="AW1520" s="14" t="s">
        <v>31</v>
      </c>
      <c r="AX1520" s="14" t="s">
        <v>69</v>
      </c>
      <c r="AY1520" s="255" t="s">
        <v>193</v>
      </c>
    </row>
    <row r="1521" s="14" customFormat="1">
      <c r="A1521" s="14"/>
      <c r="B1521" s="245"/>
      <c r="C1521" s="246"/>
      <c r="D1521" s="228" t="s">
        <v>206</v>
      </c>
      <c r="E1521" s="247" t="s">
        <v>19</v>
      </c>
      <c r="F1521" s="248" t="s">
        <v>3828</v>
      </c>
      <c r="G1521" s="246"/>
      <c r="H1521" s="249">
        <v>-57.378999999999998</v>
      </c>
      <c r="I1521" s="250"/>
      <c r="J1521" s="246"/>
      <c r="K1521" s="246"/>
      <c r="L1521" s="251"/>
      <c r="M1521" s="252"/>
      <c r="N1521" s="253"/>
      <c r="O1521" s="253"/>
      <c r="P1521" s="253"/>
      <c r="Q1521" s="253"/>
      <c r="R1521" s="253"/>
      <c r="S1521" s="253"/>
      <c r="T1521" s="254"/>
      <c r="U1521" s="14"/>
      <c r="V1521" s="14"/>
      <c r="W1521" s="14"/>
      <c r="X1521" s="14"/>
      <c r="Y1521" s="14"/>
      <c r="Z1521" s="14"/>
      <c r="AA1521" s="14"/>
      <c r="AB1521" s="14"/>
      <c r="AC1521" s="14"/>
      <c r="AD1521" s="14"/>
      <c r="AE1521" s="14"/>
      <c r="AT1521" s="255" t="s">
        <v>206</v>
      </c>
      <c r="AU1521" s="255" t="s">
        <v>78</v>
      </c>
      <c r="AV1521" s="14" t="s">
        <v>78</v>
      </c>
      <c r="AW1521" s="14" t="s">
        <v>31</v>
      </c>
      <c r="AX1521" s="14" t="s">
        <v>69</v>
      </c>
      <c r="AY1521" s="255" t="s">
        <v>193</v>
      </c>
    </row>
    <row r="1522" s="14" customFormat="1">
      <c r="A1522" s="14"/>
      <c r="B1522" s="245"/>
      <c r="C1522" s="246"/>
      <c r="D1522" s="228" t="s">
        <v>206</v>
      </c>
      <c r="E1522" s="247" t="s">
        <v>19</v>
      </c>
      <c r="F1522" s="248" t="s">
        <v>3829</v>
      </c>
      <c r="G1522" s="246"/>
      <c r="H1522" s="249">
        <v>6.9980000000000002</v>
      </c>
      <c r="I1522" s="250"/>
      <c r="J1522" s="246"/>
      <c r="K1522" s="246"/>
      <c r="L1522" s="251"/>
      <c r="M1522" s="252"/>
      <c r="N1522" s="253"/>
      <c r="O1522" s="253"/>
      <c r="P1522" s="253"/>
      <c r="Q1522" s="253"/>
      <c r="R1522" s="253"/>
      <c r="S1522" s="253"/>
      <c r="T1522" s="254"/>
      <c r="U1522" s="14"/>
      <c r="V1522" s="14"/>
      <c r="W1522" s="14"/>
      <c r="X1522" s="14"/>
      <c r="Y1522" s="14"/>
      <c r="Z1522" s="14"/>
      <c r="AA1522" s="14"/>
      <c r="AB1522" s="14"/>
      <c r="AC1522" s="14"/>
      <c r="AD1522" s="14"/>
      <c r="AE1522" s="14"/>
      <c r="AT1522" s="255" t="s">
        <v>206</v>
      </c>
      <c r="AU1522" s="255" t="s">
        <v>78</v>
      </c>
      <c r="AV1522" s="14" t="s">
        <v>78</v>
      </c>
      <c r="AW1522" s="14" t="s">
        <v>31</v>
      </c>
      <c r="AX1522" s="14" t="s">
        <v>69</v>
      </c>
      <c r="AY1522" s="255" t="s">
        <v>193</v>
      </c>
    </row>
    <row r="1523" s="13" customFormat="1">
      <c r="A1523" s="13"/>
      <c r="B1523" s="235"/>
      <c r="C1523" s="236"/>
      <c r="D1523" s="228" t="s">
        <v>206</v>
      </c>
      <c r="E1523" s="237" t="s">
        <v>19</v>
      </c>
      <c r="F1523" s="238" t="s">
        <v>3679</v>
      </c>
      <c r="G1523" s="236"/>
      <c r="H1523" s="237" t="s">
        <v>19</v>
      </c>
      <c r="I1523" s="239"/>
      <c r="J1523" s="236"/>
      <c r="K1523" s="236"/>
      <c r="L1523" s="240"/>
      <c r="M1523" s="241"/>
      <c r="N1523" s="242"/>
      <c r="O1523" s="242"/>
      <c r="P1523" s="242"/>
      <c r="Q1523" s="242"/>
      <c r="R1523" s="242"/>
      <c r="S1523" s="242"/>
      <c r="T1523" s="243"/>
      <c r="U1523" s="13"/>
      <c r="V1523" s="13"/>
      <c r="W1523" s="13"/>
      <c r="X1523" s="13"/>
      <c r="Y1523" s="13"/>
      <c r="Z1523" s="13"/>
      <c r="AA1523" s="13"/>
      <c r="AB1523" s="13"/>
      <c r="AC1523" s="13"/>
      <c r="AD1523" s="13"/>
      <c r="AE1523" s="13"/>
      <c r="AT1523" s="244" t="s">
        <v>206</v>
      </c>
      <c r="AU1523" s="244" t="s">
        <v>78</v>
      </c>
      <c r="AV1523" s="13" t="s">
        <v>76</v>
      </c>
      <c r="AW1523" s="13" t="s">
        <v>31</v>
      </c>
      <c r="AX1523" s="13" t="s">
        <v>69</v>
      </c>
      <c r="AY1523" s="244" t="s">
        <v>193</v>
      </c>
    </row>
    <row r="1524" s="14" customFormat="1">
      <c r="A1524" s="14"/>
      <c r="B1524" s="245"/>
      <c r="C1524" s="246"/>
      <c r="D1524" s="228" t="s">
        <v>206</v>
      </c>
      <c r="E1524" s="247" t="s">
        <v>19</v>
      </c>
      <c r="F1524" s="248" t="s">
        <v>3830</v>
      </c>
      <c r="G1524" s="246"/>
      <c r="H1524" s="249">
        <v>66.230000000000004</v>
      </c>
      <c r="I1524" s="250"/>
      <c r="J1524" s="246"/>
      <c r="K1524" s="246"/>
      <c r="L1524" s="251"/>
      <c r="M1524" s="252"/>
      <c r="N1524" s="253"/>
      <c r="O1524" s="253"/>
      <c r="P1524" s="253"/>
      <c r="Q1524" s="253"/>
      <c r="R1524" s="253"/>
      <c r="S1524" s="253"/>
      <c r="T1524" s="254"/>
      <c r="U1524" s="14"/>
      <c r="V1524" s="14"/>
      <c r="W1524" s="14"/>
      <c r="X1524" s="14"/>
      <c r="Y1524" s="14"/>
      <c r="Z1524" s="14"/>
      <c r="AA1524" s="14"/>
      <c r="AB1524" s="14"/>
      <c r="AC1524" s="14"/>
      <c r="AD1524" s="14"/>
      <c r="AE1524" s="14"/>
      <c r="AT1524" s="255" t="s">
        <v>206</v>
      </c>
      <c r="AU1524" s="255" t="s">
        <v>78</v>
      </c>
      <c r="AV1524" s="14" t="s">
        <v>78</v>
      </c>
      <c r="AW1524" s="14" t="s">
        <v>31</v>
      </c>
      <c r="AX1524" s="14" t="s">
        <v>69</v>
      </c>
      <c r="AY1524" s="255" t="s">
        <v>193</v>
      </c>
    </row>
    <row r="1525" s="14" customFormat="1">
      <c r="A1525" s="14"/>
      <c r="B1525" s="245"/>
      <c r="C1525" s="246"/>
      <c r="D1525" s="228" t="s">
        <v>206</v>
      </c>
      <c r="E1525" s="247" t="s">
        <v>19</v>
      </c>
      <c r="F1525" s="248" t="s">
        <v>3831</v>
      </c>
      <c r="G1525" s="246"/>
      <c r="H1525" s="249">
        <v>-5.7569999999999997</v>
      </c>
      <c r="I1525" s="250"/>
      <c r="J1525" s="246"/>
      <c r="K1525" s="246"/>
      <c r="L1525" s="251"/>
      <c r="M1525" s="252"/>
      <c r="N1525" s="253"/>
      <c r="O1525" s="253"/>
      <c r="P1525" s="253"/>
      <c r="Q1525" s="253"/>
      <c r="R1525" s="253"/>
      <c r="S1525" s="253"/>
      <c r="T1525" s="254"/>
      <c r="U1525" s="14"/>
      <c r="V1525" s="14"/>
      <c r="W1525" s="14"/>
      <c r="X1525" s="14"/>
      <c r="Y1525" s="14"/>
      <c r="Z1525" s="14"/>
      <c r="AA1525" s="14"/>
      <c r="AB1525" s="14"/>
      <c r="AC1525" s="14"/>
      <c r="AD1525" s="14"/>
      <c r="AE1525" s="14"/>
      <c r="AT1525" s="255" t="s">
        <v>206</v>
      </c>
      <c r="AU1525" s="255" t="s">
        <v>78</v>
      </c>
      <c r="AV1525" s="14" t="s">
        <v>78</v>
      </c>
      <c r="AW1525" s="14" t="s">
        <v>31</v>
      </c>
      <c r="AX1525" s="14" t="s">
        <v>69</v>
      </c>
      <c r="AY1525" s="255" t="s">
        <v>193</v>
      </c>
    </row>
    <row r="1526" s="13" customFormat="1">
      <c r="A1526" s="13"/>
      <c r="B1526" s="235"/>
      <c r="C1526" s="236"/>
      <c r="D1526" s="228" t="s">
        <v>206</v>
      </c>
      <c r="E1526" s="237" t="s">
        <v>19</v>
      </c>
      <c r="F1526" s="238" t="s">
        <v>3745</v>
      </c>
      <c r="G1526" s="236"/>
      <c r="H1526" s="237" t="s">
        <v>19</v>
      </c>
      <c r="I1526" s="239"/>
      <c r="J1526" s="236"/>
      <c r="K1526" s="236"/>
      <c r="L1526" s="240"/>
      <c r="M1526" s="241"/>
      <c r="N1526" s="242"/>
      <c r="O1526" s="242"/>
      <c r="P1526" s="242"/>
      <c r="Q1526" s="242"/>
      <c r="R1526" s="242"/>
      <c r="S1526" s="242"/>
      <c r="T1526" s="243"/>
      <c r="U1526" s="13"/>
      <c r="V1526" s="13"/>
      <c r="W1526" s="13"/>
      <c r="X1526" s="13"/>
      <c r="Y1526" s="13"/>
      <c r="Z1526" s="13"/>
      <c r="AA1526" s="13"/>
      <c r="AB1526" s="13"/>
      <c r="AC1526" s="13"/>
      <c r="AD1526" s="13"/>
      <c r="AE1526" s="13"/>
      <c r="AT1526" s="244" t="s">
        <v>206</v>
      </c>
      <c r="AU1526" s="244" t="s">
        <v>78</v>
      </c>
      <c r="AV1526" s="13" t="s">
        <v>76</v>
      </c>
      <c r="AW1526" s="13" t="s">
        <v>31</v>
      </c>
      <c r="AX1526" s="13" t="s">
        <v>69</v>
      </c>
      <c r="AY1526" s="244" t="s">
        <v>193</v>
      </c>
    </row>
    <row r="1527" s="14" customFormat="1">
      <c r="A1527" s="14"/>
      <c r="B1527" s="245"/>
      <c r="C1527" s="246"/>
      <c r="D1527" s="228" t="s">
        <v>206</v>
      </c>
      <c r="E1527" s="247" t="s">
        <v>19</v>
      </c>
      <c r="F1527" s="248" t="s">
        <v>3832</v>
      </c>
      <c r="G1527" s="246"/>
      <c r="H1527" s="249">
        <v>48.840000000000003</v>
      </c>
      <c r="I1527" s="250"/>
      <c r="J1527" s="246"/>
      <c r="K1527" s="246"/>
      <c r="L1527" s="251"/>
      <c r="M1527" s="252"/>
      <c r="N1527" s="253"/>
      <c r="O1527" s="253"/>
      <c r="P1527" s="253"/>
      <c r="Q1527" s="253"/>
      <c r="R1527" s="253"/>
      <c r="S1527" s="253"/>
      <c r="T1527" s="254"/>
      <c r="U1527" s="14"/>
      <c r="V1527" s="14"/>
      <c r="W1527" s="14"/>
      <c r="X1527" s="14"/>
      <c r="Y1527" s="14"/>
      <c r="Z1527" s="14"/>
      <c r="AA1527" s="14"/>
      <c r="AB1527" s="14"/>
      <c r="AC1527" s="14"/>
      <c r="AD1527" s="14"/>
      <c r="AE1527" s="14"/>
      <c r="AT1527" s="255" t="s">
        <v>206</v>
      </c>
      <c r="AU1527" s="255" t="s">
        <v>78</v>
      </c>
      <c r="AV1527" s="14" t="s">
        <v>78</v>
      </c>
      <c r="AW1527" s="14" t="s">
        <v>31</v>
      </c>
      <c r="AX1527" s="14" t="s">
        <v>69</v>
      </c>
      <c r="AY1527" s="255" t="s">
        <v>193</v>
      </c>
    </row>
    <row r="1528" s="14" customFormat="1">
      <c r="A1528" s="14"/>
      <c r="B1528" s="245"/>
      <c r="C1528" s="246"/>
      <c r="D1528" s="228" t="s">
        <v>206</v>
      </c>
      <c r="E1528" s="247" t="s">
        <v>19</v>
      </c>
      <c r="F1528" s="248" t="s">
        <v>3833</v>
      </c>
      <c r="G1528" s="246"/>
      <c r="H1528" s="249">
        <v>-18.434000000000001</v>
      </c>
      <c r="I1528" s="250"/>
      <c r="J1528" s="246"/>
      <c r="K1528" s="246"/>
      <c r="L1528" s="251"/>
      <c r="M1528" s="252"/>
      <c r="N1528" s="253"/>
      <c r="O1528" s="253"/>
      <c r="P1528" s="253"/>
      <c r="Q1528" s="253"/>
      <c r="R1528" s="253"/>
      <c r="S1528" s="253"/>
      <c r="T1528" s="254"/>
      <c r="U1528" s="14"/>
      <c r="V1528" s="14"/>
      <c r="W1528" s="14"/>
      <c r="X1528" s="14"/>
      <c r="Y1528" s="14"/>
      <c r="Z1528" s="14"/>
      <c r="AA1528" s="14"/>
      <c r="AB1528" s="14"/>
      <c r="AC1528" s="14"/>
      <c r="AD1528" s="14"/>
      <c r="AE1528" s="14"/>
      <c r="AT1528" s="255" t="s">
        <v>206</v>
      </c>
      <c r="AU1528" s="255" t="s">
        <v>78</v>
      </c>
      <c r="AV1528" s="14" t="s">
        <v>78</v>
      </c>
      <c r="AW1528" s="14" t="s">
        <v>31</v>
      </c>
      <c r="AX1528" s="14" t="s">
        <v>69</v>
      </c>
      <c r="AY1528" s="255" t="s">
        <v>193</v>
      </c>
    </row>
    <row r="1529" s="13" customFormat="1">
      <c r="A1529" s="13"/>
      <c r="B1529" s="235"/>
      <c r="C1529" s="236"/>
      <c r="D1529" s="228" t="s">
        <v>206</v>
      </c>
      <c r="E1529" s="237" t="s">
        <v>19</v>
      </c>
      <c r="F1529" s="238" t="s">
        <v>3681</v>
      </c>
      <c r="G1529" s="236"/>
      <c r="H1529" s="237" t="s">
        <v>19</v>
      </c>
      <c r="I1529" s="239"/>
      <c r="J1529" s="236"/>
      <c r="K1529" s="236"/>
      <c r="L1529" s="240"/>
      <c r="M1529" s="241"/>
      <c r="N1529" s="242"/>
      <c r="O1529" s="242"/>
      <c r="P1529" s="242"/>
      <c r="Q1529" s="242"/>
      <c r="R1529" s="242"/>
      <c r="S1529" s="242"/>
      <c r="T1529" s="243"/>
      <c r="U1529" s="13"/>
      <c r="V1529" s="13"/>
      <c r="W1529" s="13"/>
      <c r="X1529" s="13"/>
      <c r="Y1529" s="13"/>
      <c r="Z1529" s="13"/>
      <c r="AA1529" s="13"/>
      <c r="AB1529" s="13"/>
      <c r="AC1529" s="13"/>
      <c r="AD1529" s="13"/>
      <c r="AE1529" s="13"/>
      <c r="AT1529" s="244" t="s">
        <v>206</v>
      </c>
      <c r="AU1529" s="244" t="s">
        <v>78</v>
      </c>
      <c r="AV1529" s="13" t="s">
        <v>76</v>
      </c>
      <c r="AW1529" s="13" t="s">
        <v>31</v>
      </c>
      <c r="AX1529" s="13" t="s">
        <v>69</v>
      </c>
      <c r="AY1529" s="244" t="s">
        <v>193</v>
      </c>
    </row>
    <row r="1530" s="14" customFormat="1">
      <c r="A1530" s="14"/>
      <c r="B1530" s="245"/>
      <c r="C1530" s="246"/>
      <c r="D1530" s="228" t="s">
        <v>206</v>
      </c>
      <c r="E1530" s="247" t="s">
        <v>19</v>
      </c>
      <c r="F1530" s="248" t="s">
        <v>3834</v>
      </c>
      <c r="G1530" s="246"/>
      <c r="H1530" s="249">
        <v>931.38</v>
      </c>
      <c r="I1530" s="250"/>
      <c r="J1530" s="246"/>
      <c r="K1530" s="246"/>
      <c r="L1530" s="251"/>
      <c r="M1530" s="252"/>
      <c r="N1530" s="253"/>
      <c r="O1530" s="253"/>
      <c r="P1530" s="253"/>
      <c r="Q1530" s="253"/>
      <c r="R1530" s="253"/>
      <c r="S1530" s="253"/>
      <c r="T1530" s="254"/>
      <c r="U1530" s="14"/>
      <c r="V1530" s="14"/>
      <c r="W1530" s="14"/>
      <c r="X1530" s="14"/>
      <c r="Y1530" s="14"/>
      <c r="Z1530" s="14"/>
      <c r="AA1530" s="14"/>
      <c r="AB1530" s="14"/>
      <c r="AC1530" s="14"/>
      <c r="AD1530" s="14"/>
      <c r="AE1530" s="14"/>
      <c r="AT1530" s="255" t="s">
        <v>206</v>
      </c>
      <c r="AU1530" s="255" t="s">
        <v>78</v>
      </c>
      <c r="AV1530" s="14" t="s">
        <v>78</v>
      </c>
      <c r="AW1530" s="14" t="s">
        <v>31</v>
      </c>
      <c r="AX1530" s="14" t="s">
        <v>69</v>
      </c>
      <c r="AY1530" s="255" t="s">
        <v>193</v>
      </c>
    </row>
    <row r="1531" s="14" customFormat="1">
      <c r="A1531" s="14"/>
      <c r="B1531" s="245"/>
      <c r="C1531" s="246"/>
      <c r="D1531" s="228" t="s">
        <v>206</v>
      </c>
      <c r="E1531" s="247" t="s">
        <v>19</v>
      </c>
      <c r="F1531" s="248" t="s">
        <v>3835</v>
      </c>
      <c r="G1531" s="246"/>
      <c r="H1531" s="249">
        <v>-76.510000000000005</v>
      </c>
      <c r="I1531" s="250"/>
      <c r="J1531" s="246"/>
      <c r="K1531" s="246"/>
      <c r="L1531" s="251"/>
      <c r="M1531" s="252"/>
      <c r="N1531" s="253"/>
      <c r="O1531" s="253"/>
      <c r="P1531" s="253"/>
      <c r="Q1531" s="253"/>
      <c r="R1531" s="253"/>
      <c r="S1531" s="253"/>
      <c r="T1531" s="254"/>
      <c r="U1531" s="14"/>
      <c r="V1531" s="14"/>
      <c r="W1531" s="14"/>
      <c r="X1531" s="14"/>
      <c r="Y1531" s="14"/>
      <c r="Z1531" s="14"/>
      <c r="AA1531" s="14"/>
      <c r="AB1531" s="14"/>
      <c r="AC1531" s="14"/>
      <c r="AD1531" s="14"/>
      <c r="AE1531" s="14"/>
      <c r="AT1531" s="255" t="s">
        <v>206</v>
      </c>
      <c r="AU1531" s="255" t="s">
        <v>78</v>
      </c>
      <c r="AV1531" s="14" t="s">
        <v>78</v>
      </c>
      <c r="AW1531" s="14" t="s">
        <v>31</v>
      </c>
      <c r="AX1531" s="14" t="s">
        <v>69</v>
      </c>
      <c r="AY1531" s="255" t="s">
        <v>193</v>
      </c>
    </row>
    <row r="1532" s="14" customFormat="1">
      <c r="A1532" s="14"/>
      <c r="B1532" s="245"/>
      <c r="C1532" s="246"/>
      <c r="D1532" s="228" t="s">
        <v>206</v>
      </c>
      <c r="E1532" s="247" t="s">
        <v>19</v>
      </c>
      <c r="F1532" s="248" t="s">
        <v>3836</v>
      </c>
      <c r="G1532" s="246"/>
      <c r="H1532" s="249">
        <v>13.5</v>
      </c>
      <c r="I1532" s="250"/>
      <c r="J1532" s="246"/>
      <c r="K1532" s="246"/>
      <c r="L1532" s="251"/>
      <c r="M1532" s="252"/>
      <c r="N1532" s="253"/>
      <c r="O1532" s="253"/>
      <c r="P1532" s="253"/>
      <c r="Q1532" s="253"/>
      <c r="R1532" s="253"/>
      <c r="S1532" s="253"/>
      <c r="T1532" s="254"/>
      <c r="U1532" s="14"/>
      <c r="V1532" s="14"/>
      <c r="W1532" s="14"/>
      <c r="X1532" s="14"/>
      <c r="Y1532" s="14"/>
      <c r="Z1532" s="14"/>
      <c r="AA1532" s="14"/>
      <c r="AB1532" s="14"/>
      <c r="AC1532" s="14"/>
      <c r="AD1532" s="14"/>
      <c r="AE1532" s="14"/>
      <c r="AT1532" s="255" t="s">
        <v>206</v>
      </c>
      <c r="AU1532" s="255" t="s">
        <v>78</v>
      </c>
      <c r="AV1532" s="14" t="s">
        <v>78</v>
      </c>
      <c r="AW1532" s="14" t="s">
        <v>31</v>
      </c>
      <c r="AX1532" s="14" t="s">
        <v>69</v>
      </c>
      <c r="AY1532" s="255" t="s">
        <v>193</v>
      </c>
    </row>
    <row r="1533" s="13" customFormat="1">
      <c r="A1533" s="13"/>
      <c r="B1533" s="235"/>
      <c r="C1533" s="236"/>
      <c r="D1533" s="228" t="s">
        <v>206</v>
      </c>
      <c r="E1533" s="237" t="s">
        <v>19</v>
      </c>
      <c r="F1533" s="238" t="s">
        <v>1704</v>
      </c>
      <c r="G1533" s="236"/>
      <c r="H1533" s="237" t="s">
        <v>19</v>
      </c>
      <c r="I1533" s="239"/>
      <c r="J1533" s="236"/>
      <c r="K1533" s="236"/>
      <c r="L1533" s="240"/>
      <c r="M1533" s="241"/>
      <c r="N1533" s="242"/>
      <c r="O1533" s="242"/>
      <c r="P1533" s="242"/>
      <c r="Q1533" s="242"/>
      <c r="R1533" s="242"/>
      <c r="S1533" s="242"/>
      <c r="T1533" s="243"/>
      <c r="U1533" s="13"/>
      <c r="V1533" s="13"/>
      <c r="W1533" s="13"/>
      <c r="X1533" s="13"/>
      <c r="Y1533" s="13"/>
      <c r="Z1533" s="13"/>
      <c r="AA1533" s="13"/>
      <c r="AB1533" s="13"/>
      <c r="AC1533" s="13"/>
      <c r="AD1533" s="13"/>
      <c r="AE1533" s="13"/>
      <c r="AT1533" s="244" t="s">
        <v>206</v>
      </c>
      <c r="AU1533" s="244" t="s">
        <v>78</v>
      </c>
      <c r="AV1533" s="13" t="s">
        <v>76</v>
      </c>
      <c r="AW1533" s="13" t="s">
        <v>31</v>
      </c>
      <c r="AX1533" s="13" t="s">
        <v>69</v>
      </c>
      <c r="AY1533" s="244" t="s">
        <v>193</v>
      </c>
    </row>
    <row r="1534" s="13" customFormat="1">
      <c r="A1534" s="13"/>
      <c r="B1534" s="235"/>
      <c r="C1534" s="236"/>
      <c r="D1534" s="228" t="s">
        <v>206</v>
      </c>
      <c r="E1534" s="237" t="s">
        <v>19</v>
      </c>
      <c r="F1534" s="238" t="s">
        <v>3748</v>
      </c>
      <c r="G1534" s="236"/>
      <c r="H1534" s="237" t="s">
        <v>19</v>
      </c>
      <c r="I1534" s="239"/>
      <c r="J1534" s="236"/>
      <c r="K1534" s="236"/>
      <c r="L1534" s="240"/>
      <c r="M1534" s="241"/>
      <c r="N1534" s="242"/>
      <c r="O1534" s="242"/>
      <c r="P1534" s="242"/>
      <c r="Q1534" s="242"/>
      <c r="R1534" s="242"/>
      <c r="S1534" s="242"/>
      <c r="T1534" s="243"/>
      <c r="U1534" s="13"/>
      <c r="V1534" s="13"/>
      <c r="W1534" s="13"/>
      <c r="X1534" s="13"/>
      <c r="Y1534" s="13"/>
      <c r="Z1534" s="13"/>
      <c r="AA1534" s="13"/>
      <c r="AB1534" s="13"/>
      <c r="AC1534" s="13"/>
      <c r="AD1534" s="13"/>
      <c r="AE1534" s="13"/>
      <c r="AT1534" s="244" t="s">
        <v>206</v>
      </c>
      <c r="AU1534" s="244" t="s">
        <v>78</v>
      </c>
      <c r="AV1534" s="13" t="s">
        <v>76</v>
      </c>
      <c r="AW1534" s="13" t="s">
        <v>31</v>
      </c>
      <c r="AX1534" s="13" t="s">
        <v>69</v>
      </c>
      <c r="AY1534" s="244" t="s">
        <v>193</v>
      </c>
    </row>
    <row r="1535" s="14" customFormat="1">
      <c r="A1535" s="14"/>
      <c r="B1535" s="245"/>
      <c r="C1535" s="246"/>
      <c r="D1535" s="228" t="s">
        <v>206</v>
      </c>
      <c r="E1535" s="247" t="s">
        <v>19</v>
      </c>
      <c r="F1535" s="248" t="s">
        <v>3837</v>
      </c>
      <c r="G1535" s="246"/>
      <c r="H1535" s="249">
        <v>174.59999999999999</v>
      </c>
      <c r="I1535" s="250"/>
      <c r="J1535" s="246"/>
      <c r="K1535" s="246"/>
      <c r="L1535" s="251"/>
      <c r="M1535" s="252"/>
      <c r="N1535" s="253"/>
      <c r="O1535" s="253"/>
      <c r="P1535" s="253"/>
      <c r="Q1535" s="253"/>
      <c r="R1535" s="253"/>
      <c r="S1535" s="253"/>
      <c r="T1535" s="254"/>
      <c r="U1535" s="14"/>
      <c r="V1535" s="14"/>
      <c r="W1535" s="14"/>
      <c r="X1535" s="14"/>
      <c r="Y1535" s="14"/>
      <c r="Z1535" s="14"/>
      <c r="AA1535" s="14"/>
      <c r="AB1535" s="14"/>
      <c r="AC1535" s="14"/>
      <c r="AD1535" s="14"/>
      <c r="AE1535" s="14"/>
      <c r="AT1535" s="255" t="s">
        <v>206</v>
      </c>
      <c r="AU1535" s="255" t="s">
        <v>78</v>
      </c>
      <c r="AV1535" s="14" t="s">
        <v>78</v>
      </c>
      <c r="AW1535" s="14" t="s">
        <v>31</v>
      </c>
      <c r="AX1535" s="14" t="s">
        <v>69</v>
      </c>
      <c r="AY1535" s="255" t="s">
        <v>193</v>
      </c>
    </row>
    <row r="1536" s="14" customFormat="1">
      <c r="A1536" s="14"/>
      <c r="B1536" s="245"/>
      <c r="C1536" s="246"/>
      <c r="D1536" s="228" t="s">
        <v>206</v>
      </c>
      <c r="E1536" s="247" t="s">
        <v>19</v>
      </c>
      <c r="F1536" s="248" t="s">
        <v>3838</v>
      </c>
      <c r="G1536" s="246"/>
      <c r="H1536" s="249">
        <v>-66.509</v>
      </c>
      <c r="I1536" s="250"/>
      <c r="J1536" s="246"/>
      <c r="K1536" s="246"/>
      <c r="L1536" s="251"/>
      <c r="M1536" s="252"/>
      <c r="N1536" s="253"/>
      <c r="O1536" s="253"/>
      <c r="P1536" s="253"/>
      <c r="Q1536" s="253"/>
      <c r="R1536" s="253"/>
      <c r="S1536" s="253"/>
      <c r="T1536" s="254"/>
      <c r="U1536" s="14"/>
      <c r="V1536" s="14"/>
      <c r="W1536" s="14"/>
      <c r="X1536" s="14"/>
      <c r="Y1536" s="14"/>
      <c r="Z1536" s="14"/>
      <c r="AA1536" s="14"/>
      <c r="AB1536" s="14"/>
      <c r="AC1536" s="14"/>
      <c r="AD1536" s="14"/>
      <c r="AE1536" s="14"/>
      <c r="AT1536" s="255" t="s">
        <v>206</v>
      </c>
      <c r="AU1536" s="255" t="s">
        <v>78</v>
      </c>
      <c r="AV1536" s="14" t="s">
        <v>78</v>
      </c>
      <c r="AW1536" s="14" t="s">
        <v>31</v>
      </c>
      <c r="AX1536" s="14" t="s">
        <v>69</v>
      </c>
      <c r="AY1536" s="255" t="s">
        <v>193</v>
      </c>
    </row>
    <row r="1537" s="14" customFormat="1">
      <c r="A1537" s="14"/>
      <c r="B1537" s="245"/>
      <c r="C1537" s="246"/>
      <c r="D1537" s="228" t="s">
        <v>206</v>
      </c>
      <c r="E1537" s="247" t="s">
        <v>19</v>
      </c>
      <c r="F1537" s="248" t="s">
        <v>3829</v>
      </c>
      <c r="G1537" s="246"/>
      <c r="H1537" s="249">
        <v>6.9980000000000002</v>
      </c>
      <c r="I1537" s="250"/>
      <c r="J1537" s="246"/>
      <c r="K1537" s="246"/>
      <c r="L1537" s="251"/>
      <c r="M1537" s="252"/>
      <c r="N1537" s="253"/>
      <c r="O1537" s="253"/>
      <c r="P1537" s="253"/>
      <c r="Q1537" s="253"/>
      <c r="R1537" s="253"/>
      <c r="S1537" s="253"/>
      <c r="T1537" s="254"/>
      <c r="U1537" s="14"/>
      <c r="V1537" s="14"/>
      <c r="W1537" s="14"/>
      <c r="X1537" s="14"/>
      <c r="Y1537" s="14"/>
      <c r="Z1537" s="14"/>
      <c r="AA1537" s="14"/>
      <c r="AB1537" s="14"/>
      <c r="AC1537" s="14"/>
      <c r="AD1537" s="14"/>
      <c r="AE1537" s="14"/>
      <c r="AT1537" s="255" t="s">
        <v>206</v>
      </c>
      <c r="AU1537" s="255" t="s">
        <v>78</v>
      </c>
      <c r="AV1537" s="14" t="s">
        <v>78</v>
      </c>
      <c r="AW1537" s="14" t="s">
        <v>31</v>
      </c>
      <c r="AX1537" s="14" t="s">
        <v>69</v>
      </c>
      <c r="AY1537" s="255" t="s">
        <v>193</v>
      </c>
    </row>
    <row r="1538" s="13" customFormat="1">
      <c r="A1538" s="13"/>
      <c r="B1538" s="235"/>
      <c r="C1538" s="236"/>
      <c r="D1538" s="228" t="s">
        <v>206</v>
      </c>
      <c r="E1538" s="237" t="s">
        <v>19</v>
      </c>
      <c r="F1538" s="238" t="s">
        <v>3683</v>
      </c>
      <c r="G1538" s="236"/>
      <c r="H1538" s="237" t="s">
        <v>19</v>
      </c>
      <c r="I1538" s="239"/>
      <c r="J1538" s="236"/>
      <c r="K1538" s="236"/>
      <c r="L1538" s="240"/>
      <c r="M1538" s="241"/>
      <c r="N1538" s="242"/>
      <c r="O1538" s="242"/>
      <c r="P1538" s="242"/>
      <c r="Q1538" s="242"/>
      <c r="R1538" s="242"/>
      <c r="S1538" s="242"/>
      <c r="T1538" s="243"/>
      <c r="U1538" s="13"/>
      <c r="V1538" s="13"/>
      <c r="W1538" s="13"/>
      <c r="X1538" s="13"/>
      <c r="Y1538" s="13"/>
      <c r="Z1538" s="13"/>
      <c r="AA1538" s="13"/>
      <c r="AB1538" s="13"/>
      <c r="AC1538" s="13"/>
      <c r="AD1538" s="13"/>
      <c r="AE1538" s="13"/>
      <c r="AT1538" s="244" t="s">
        <v>206</v>
      </c>
      <c r="AU1538" s="244" t="s">
        <v>78</v>
      </c>
      <c r="AV1538" s="13" t="s">
        <v>76</v>
      </c>
      <c r="AW1538" s="13" t="s">
        <v>31</v>
      </c>
      <c r="AX1538" s="13" t="s">
        <v>69</v>
      </c>
      <c r="AY1538" s="244" t="s">
        <v>193</v>
      </c>
    </row>
    <row r="1539" s="14" customFormat="1">
      <c r="A1539" s="14"/>
      <c r="B1539" s="245"/>
      <c r="C1539" s="246"/>
      <c r="D1539" s="228" t="s">
        <v>206</v>
      </c>
      <c r="E1539" s="247" t="s">
        <v>19</v>
      </c>
      <c r="F1539" s="248" t="s">
        <v>3839</v>
      </c>
      <c r="G1539" s="246"/>
      <c r="H1539" s="249">
        <v>80.549999999999997</v>
      </c>
      <c r="I1539" s="250"/>
      <c r="J1539" s="246"/>
      <c r="K1539" s="246"/>
      <c r="L1539" s="251"/>
      <c r="M1539" s="252"/>
      <c r="N1539" s="253"/>
      <c r="O1539" s="253"/>
      <c r="P1539" s="253"/>
      <c r="Q1539" s="253"/>
      <c r="R1539" s="253"/>
      <c r="S1539" s="253"/>
      <c r="T1539" s="254"/>
      <c r="U1539" s="14"/>
      <c r="V1539" s="14"/>
      <c r="W1539" s="14"/>
      <c r="X1539" s="14"/>
      <c r="Y1539" s="14"/>
      <c r="Z1539" s="14"/>
      <c r="AA1539" s="14"/>
      <c r="AB1539" s="14"/>
      <c r="AC1539" s="14"/>
      <c r="AD1539" s="14"/>
      <c r="AE1539" s="14"/>
      <c r="AT1539" s="255" t="s">
        <v>206</v>
      </c>
      <c r="AU1539" s="255" t="s">
        <v>78</v>
      </c>
      <c r="AV1539" s="14" t="s">
        <v>78</v>
      </c>
      <c r="AW1539" s="14" t="s">
        <v>31</v>
      </c>
      <c r="AX1539" s="14" t="s">
        <v>69</v>
      </c>
      <c r="AY1539" s="255" t="s">
        <v>193</v>
      </c>
    </row>
    <row r="1540" s="14" customFormat="1">
      <c r="A1540" s="14"/>
      <c r="B1540" s="245"/>
      <c r="C1540" s="246"/>
      <c r="D1540" s="228" t="s">
        <v>206</v>
      </c>
      <c r="E1540" s="247" t="s">
        <v>19</v>
      </c>
      <c r="F1540" s="248" t="s">
        <v>3840</v>
      </c>
      <c r="G1540" s="246"/>
      <c r="H1540" s="249">
        <v>-2.323</v>
      </c>
      <c r="I1540" s="250"/>
      <c r="J1540" s="246"/>
      <c r="K1540" s="246"/>
      <c r="L1540" s="251"/>
      <c r="M1540" s="252"/>
      <c r="N1540" s="253"/>
      <c r="O1540" s="253"/>
      <c r="P1540" s="253"/>
      <c r="Q1540" s="253"/>
      <c r="R1540" s="253"/>
      <c r="S1540" s="253"/>
      <c r="T1540" s="254"/>
      <c r="U1540" s="14"/>
      <c r="V1540" s="14"/>
      <c r="W1540" s="14"/>
      <c r="X1540" s="14"/>
      <c r="Y1540" s="14"/>
      <c r="Z1540" s="14"/>
      <c r="AA1540" s="14"/>
      <c r="AB1540" s="14"/>
      <c r="AC1540" s="14"/>
      <c r="AD1540" s="14"/>
      <c r="AE1540" s="14"/>
      <c r="AT1540" s="255" t="s">
        <v>206</v>
      </c>
      <c r="AU1540" s="255" t="s">
        <v>78</v>
      </c>
      <c r="AV1540" s="14" t="s">
        <v>78</v>
      </c>
      <c r="AW1540" s="14" t="s">
        <v>31</v>
      </c>
      <c r="AX1540" s="14" t="s">
        <v>69</v>
      </c>
      <c r="AY1540" s="255" t="s">
        <v>193</v>
      </c>
    </row>
    <row r="1541" s="13" customFormat="1">
      <c r="A1541" s="13"/>
      <c r="B1541" s="235"/>
      <c r="C1541" s="236"/>
      <c r="D1541" s="228" t="s">
        <v>206</v>
      </c>
      <c r="E1541" s="237" t="s">
        <v>19</v>
      </c>
      <c r="F1541" s="238" t="s">
        <v>3749</v>
      </c>
      <c r="G1541" s="236"/>
      <c r="H1541" s="237" t="s">
        <v>19</v>
      </c>
      <c r="I1541" s="239"/>
      <c r="J1541" s="236"/>
      <c r="K1541" s="236"/>
      <c r="L1541" s="240"/>
      <c r="M1541" s="241"/>
      <c r="N1541" s="242"/>
      <c r="O1541" s="242"/>
      <c r="P1541" s="242"/>
      <c r="Q1541" s="242"/>
      <c r="R1541" s="242"/>
      <c r="S1541" s="242"/>
      <c r="T1541" s="243"/>
      <c r="U1541" s="13"/>
      <c r="V1541" s="13"/>
      <c r="W1541" s="13"/>
      <c r="X1541" s="13"/>
      <c r="Y1541" s="13"/>
      <c r="Z1541" s="13"/>
      <c r="AA1541" s="13"/>
      <c r="AB1541" s="13"/>
      <c r="AC1541" s="13"/>
      <c r="AD1541" s="13"/>
      <c r="AE1541" s="13"/>
      <c r="AT1541" s="244" t="s">
        <v>206</v>
      </c>
      <c r="AU1541" s="244" t="s">
        <v>78</v>
      </c>
      <c r="AV1541" s="13" t="s">
        <v>76</v>
      </c>
      <c r="AW1541" s="13" t="s">
        <v>31</v>
      </c>
      <c r="AX1541" s="13" t="s">
        <v>69</v>
      </c>
      <c r="AY1541" s="244" t="s">
        <v>193</v>
      </c>
    </row>
    <row r="1542" s="14" customFormat="1">
      <c r="A1542" s="14"/>
      <c r="B1542" s="245"/>
      <c r="C1542" s="246"/>
      <c r="D1542" s="228" t="s">
        <v>206</v>
      </c>
      <c r="E1542" s="247" t="s">
        <v>19</v>
      </c>
      <c r="F1542" s="248" t="s">
        <v>3841</v>
      </c>
      <c r="G1542" s="246"/>
      <c r="H1542" s="249">
        <v>57.600000000000001</v>
      </c>
      <c r="I1542" s="250"/>
      <c r="J1542" s="246"/>
      <c r="K1542" s="246"/>
      <c r="L1542" s="251"/>
      <c r="M1542" s="252"/>
      <c r="N1542" s="253"/>
      <c r="O1542" s="253"/>
      <c r="P1542" s="253"/>
      <c r="Q1542" s="253"/>
      <c r="R1542" s="253"/>
      <c r="S1542" s="253"/>
      <c r="T1542" s="254"/>
      <c r="U1542" s="14"/>
      <c r="V1542" s="14"/>
      <c r="W1542" s="14"/>
      <c r="X1542" s="14"/>
      <c r="Y1542" s="14"/>
      <c r="Z1542" s="14"/>
      <c r="AA1542" s="14"/>
      <c r="AB1542" s="14"/>
      <c r="AC1542" s="14"/>
      <c r="AD1542" s="14"/>
      <c r="AE1542" s="14"/>
      <c r="AT1542" s="255" t="s">
        <v>206</v>
      </c>
      <c r="AU1542" s="255" t="s">
        <v>78</v>
      </c>
      <c r="AV1542" s="14" t="s">
        <v>78</v>
      </c>
      <c r="AW1542" s="14" t="s">
        <v>31</v>
      </c>
      <c r="AX1542" s="14" t="s">
        <v>69</v>
      </c>
      <c r="AY1542" s="255" t="s">
        <v>193</v>
      </c>
    </row>
    <row r="1543" s="14" customFormat="1">
      <c r="A1543" s="14"/>
      <c r="B1543" s="245"/>
      <c r="C1543" s="246"/>
      <c r="D1543" s="228" t="s">
        <v>206</v>
      </c>
      <c r="E1543" s="247" t="s">
        <v>19</v>
      </c>
      <c r="F1543" s="248" t="s">
        <v>3842</v>
      </c>
      <c r="G1543" s="246"/>
      <c r="H1543" s="249">
        <v>-29.620000000000001</v>
      </c>
      <c r="I1543" s="250"/>
      <c r="J1543" s="246"/>
      <c r="K1543" s="246"/>
      <c r="L1543" s="251"/>
      <c r="M1543" s="252"/>
      <c r="N1543" s="253"/>
      <c r="O1543" s="253"/>
      <c r="P1543" s="253"/>
      <c r="Q1543" s="253"/>
      <c r="R1543" s="253"/>
      <c r="S1543" s="253"/>
      <c r="T1543" s="254"/>
      <c r="U1543" s="14"/>
      <c r="V1543" s="14"/>
      <c r="W1543" s="14"/>
      <c r="X1543" s="14"/>
      <c r="Y1543" s="14"/>
      <c r="Z1543" s="14"/>
      <c r="AA1543" s="14"/>
      <c r="AB1543" s="14"/>
      <c r="AC1543" s="14"/>
      <c r="AD1543" s="14"/>
      <c r="AE1543" s="14"/>
      <c r="AT1543" s="255" t="s">
        <v>206</v>
      </c>
      <c r="AU1543" s="255" t="s">
        <v>78</v>
      </c>
      <c r="AV1543" s="14" t="s">
        <v>78</v>
      </c>
      <c r="AW1543" s="14" t="s">
        <v>31</v>
      </c>
      <c r="AX1543" s="14" t="s">
        <v>69</v>
      </c>
      <c r="AY1543" s="255" t="s">
        <v>193</v>
      </c>
    </row>
    <row r="1544" s="14" customFormat="1">
      <c r="A1544" s="14"/>
      <c r="B1544" s="245"/>
      <c r="C1544" s="246"/>
      <c r="D1544" s="228" t="s">
        <v>206</v>
      </c>
      <c r="E1544" s="247" t="s">
        <v>19</v>
      </c>
      <c r="F1544" s="248" t="s">
        <v>3843</v>
      </c>
      <c r="G1544" s="246"/>
      <c r="H1544" s="249">
        <v>2.0920000000000001</v>
      </c>
      <c r="I1544" s="250"/>
      <c r="J1544" s="246"/>
      <c r="K1544" s="246"/>
      <c r="L1544" s="251"/>
      <c r="M1544" s="252"/>
      <c r="N1544" s="253"/>
      <c r="O1544" s="253"/>
      <c r="P1544" s="253"/>
      <c r="Q1544" s="253"/>
      <c r="R1544" s="253"/>
      <c r="S1544" s="253"/>
      <c r="T1544" s="254"/>
      <c r="U1544" s="14"/>
      <c r="V1544" s="14"/>
      <c r="W1544" s="14"/>
      <c r="X1544" s="14"/>
      <c r="Y1544" s="14"/>
      <c r="Z1544" s="14"/>
      <c r="AA1544" s="14"/>
      <c r="AB1544" s="14"/>
      <c r="AC1544" s="14"/>
      <c r="AD1544" s="14"/>
      <c r="AE1544" s="14"/>
      <c r="AT1544" s="255" t="s">
        <v>206</v>
      </c>
      <c r="AU1544" s="255" t="s">
        <v>78</v>
      </c>
      <c r="AV1544" s="14" t="s">
        <v>78</v>
      </c>
      <c r="AW1544" s="14" t="s">
        <v>31</v>
      </c>
      <c r="AX1544" s="14" t="s">
        <v>69</v>
      </c>
      <c r="AY1544" s="255" t="s">
        <v>193</v>
      </c>
    </row>
    <row r="1545" s="13" customFormat="1">
      <c r="A1545" s="13"/>
      <c r="B1545" s="235"/>
      <c r="C1545" s="236"/>
      <c r="D1545" s="228" t="s">
        <v>206</v>
      </c>
      <c r="E1545" s="237" t="s">
        <v>19</v>
      </c>
      <c r="F1545" s="238" t="s">
        <v>1724</v>
      </c>
      <c r="G1545" s="236"/>
      <c r="H1545" s="237" t="s">
        <v>19</v>
      </c>
      <c r="I1545" s="239"/>
      <c r="J1545" s="236"/>
      <c r="K1545" s="236"/>
      <c r="L1545" s="240"/>
      <c r="M1545" s="241"/>
      <c r="N1545" s="242"/>
      <c r="O1545" s="242"/>
      <c r="P1545" s="242"/>
      <c r="Q1545" s="242"/>
      <c r="R1545" s="242"/>
      <c r="S1545" s="242"/>
      <c r="T1545" s="243"/>
      <c r="U1545" s="13"/>
      <c r="V1545" s="13"/>
      <c r="W1545" s="13"/>
      <c r="X1545" s="13"/>
      <c r="Y1545" s="13"/>
      <c r="Z1545" s="13"/>
      <c r="AA1545" s="13"/>
      <c r="AB1545" s="13"/>
      <c r="AC1545" s="13"/>
      <c r="AD1545" s="13"/>
      <c r="AE1545" s="13"/>
      <c r="AT1545" s="244" t="s">
        <v>206</v>
      </c>
      <c r="AU1545" s="244" t="s">
        <v>78</v>
      </c>
      <c r="AV1545" s="13" t="s">
        <v>76</v>
      </c>
      <c r="AW1545" s="13" t="s">
        <v>31</v>
      </c>
      <c r="AX1545" s="13" t="s">
        <v>69</v>
      </c>
      <c r="AY1545" s="244" t="s">
        <v>193</v>
      </c>
    </row>
    <row r="1546" s="13" customFormat="1">
      <c r="A1546" s="13"/>
      <c r="B1546" s="235"/>
      <c r="C1546" s="236"/>
      <c r="D1546" s="228" t="s">
        <v>206</v>
      </c>
      <c r="E1546" s="237" t="s">
        <v>19</v>
      </c>
      <c r="F1546" s="238" t="s">
        <v>3751</v>
      </c>
      <c r="G1546" s="236"/>
      <c r="H1546" s="237" t="s">
        <v>19</v>
      </c>
      <c r="I1546" s="239"/>
      <c r="J1546" s="236"/>
      <c r="K1546" s="236"/>
      <c r="L1546" s="240"/>
      <c r="M1546" s="241"/>
      <c r="N1546" s="242"/>
      <c r="O1546" s="242"/>
      <c r="P1546" s="242"/>
      <c r="Q1546" s="242"/>
      <c r="R1546" s="242"/>
      <c r="S1546" s="242"/>
      <c r="T1546" s="243"/>
      <c r="U1546" s="13"/>
      <c r="V1546" s="13"/>
      <c r="W1546" s="13"/>
      <c r="X1546" s="13"/>
      <c r="Y1546" s="13"/>
      <c r="Z1546" s="13"/>
      <c r="AA1546" s="13"/>
      <c r="AB1546" s="13"/>
      <c r="AC1546" s="13"/>
      <c r="AD1546" s="13"/>
      <c r="AE1546" s="13"/>
      <c r="AT1546" s="244" t="s">
        <v>206</v>
      </c>
      <c r="AU1546" s="244" t="s">
        <v>78</v>
      </c>
      <c r="AV1546" s="13" t="s">
        <v>76</v>
      </c>
      <c r="AW1546" s="13" t="s">
        <v>31</v>
      </c>
      <c r="AX1546" s="13" t="s">
        <v>69</v>
      </c>
      <c r="AY1546" s="244" t="s">
        <v>193</v>
      </c>
    </row>
    <row r="1547" s="14" customFormat="1">
      <c r="A1547" s="14"/>
      <c r="B1547" s="245"/>
      <c r="C1547" s="246"/>
      <c r="D1547" s="228" t="s">
        <v>206</v>
      </c>
      <c r="E1547" s="247" t="s">
        <v>19</v>
      </c>
      <c r="F1547" s="248" t="s">
        <v>3844</v>
      </c>
      <c r="G1547" s="246"/>
      <c r="H1547" s="249">
        <v>139.68000000000001</v>
      </c>
      <c r="I1547" s="250"/>
      <c r="J1547" s="246"/>
      <c r="K1547" s="246"/>
      <c r="L1547" s="251"/>
      <c r="M1547" s="252"/>
      <c r="N1547" s="253"/>
      <c r="O1547" s="253"/>
      <c r="P1547" s="253"/>
      <c r="Q1547" s="253"/>
      <c r="R1547" s="253"/>
      <c r="S1547" s="253"/>
      <c r="T1547" s="254"/>
      <c r="U1547" s="14"/>
      <c r="V1547" s="14"/>
      <c r="W1547" s="14"/>
      <c r="X1547" s="14"/>
      <c r="Y1547" s="14"/>
      <c r="Z1547" s="14"/>
      <c r="AA1547" s="14"/>
      <c r="AB1547" s="14"/>
      <c r="AC1547" s="14"/>
      <c r="AD1547" s="14"/>
      <c r="AE1547" s="14"/>
      <c r="AT1547" s="255" t="s">
        <v>206</v>
      </c>
      <c r="AU1547" s="255" t="s">
        <v>78</v>
      </c>
      <c r="AV1547" s="14" t="s">
        <v>78</v>
      </c>
      <c r="AW1547" s="14" t="s">
        <v>31</v>
      </c>
      <c r="AX1547" s="14" t="s">
        <v>69</v>
      </c>
      <c r="AY1547" s="255" t="s">
        <v>193</v>
      </c>
    </row>
    <row r="1548" s="14" customFormat="1">
      <c r="A1548" s="14"/>
      <c r="B1548" s="245"/>
      <c r="C1548" s="246"/>
      <c r="D1548" s="228" t="s">
        <v>206</v>
      </c>
      <c r="E1548" s="247" t="s">
        <v>19</v>
      </c>
      <c r="F1548" s="248" t="s">
        <v>3845</v>
      </c>
      <c r="G1548" s="246"/>
      <c r="H1548" s="249">
        <v>-58.768999999999998</v>
      </c>
      <c r="I1548" s="250"/>
      <c r="J1548" s="246"/>
      <c r="K1548" s="246"/>
      <c r="L1548" s="251"/>
      <c r="M1548" s="252"/>
      <c r="N1548" s="253"/>
      <c r="O1548" s="253"/>
      <c r="P1548" s="253"/>
      <c r="Q1548" s="253"/>
      <c r="R1548" s="253"/>
      <c r="S1548" s="253"/>
      <c r="T1548" s="254"/>
      <c r="U1548" s="14"/>
      <c r="V1548" s="14"/>
      <c r="W1548" s="14"/>
      <c r="X1548" s="14"/>
      <c r="Y1548" s="14"/>
      <c r="Z1548" s="14"/>
      <c r="AA1548" s="14"/>
      <c r="AB1548" s="14"/>
      <c r="AC1548" s="14"/>
      <c r="AD1548" s="14"/>
      <c r="AE1548" s="14"/>
      <c r="AT1548" s="255" t="s">
        <v>206</v>
      </c>
      <c r="AU1548" s="255" t="s">
        <v>78</v>
      </c>
      <c r="AV1548" s="14" t="s">
        <v>78</v>
      </c>
      <c r="AW1548" s="14" t="s">
        <v>31</v>
      </c>
      <c r="AX1548" s="14" t="s">
        <v>69</v>
      </c>
      <c r="AY1548" s="255" t="s">
        <v>193</v>
      </c>
    </row>
    <row r="1549" s="14" customFormat="1">
      <c r="A1549" s="14"/>
      <c r="B1549" s="245"/>
      <c r="C1549" s="246"/>
      <c r="D1549" s="228" t="s">
        <v>206</v>
      </c>
      <c r="E1549" s="247" t="s">
        <v>19</v>
      </c>
      <c r="F1549" s="248" t="s">
        <v>3829</v>
      </c>
      <c r="G1549" s="246"/>
      <c r="H1549" s="249">
        <v>6.9980000000000002</v>
      </c>
      <c r="I1549" s="250"/>
      <c r="J1549" s="246"/>
      <c r="K1549" s="246"/>
      <c r="L1549" s="251"/>
      <c r="M1549" s="252"/>
      <c r="N1549" s="253"/>
      <c r="O1549" s="253"/>
      <c r="P1549" s="253"/>
      <c r="Q1549" s="253"/>
      <c r="R1549" s="253"/>
      <c r="S1549" s="253"/>
      <c r="T1549" s="254"/>
      <c r="U1549" s="14"/>
      <c r="V1549" s="14"/>
      <c r="W1549" s="14"/>
      <c r="X1549" s="14"/>
      <c r="Y1549" s="14"/>
      <c r="Z1549" s="14"/>
      <c r="AA1549" s="14"/>
      <c r="AB1549" s="14"/>
      <c r="AC1549" s="14"/>
      <c r="AD1549" s="14"/>
      <c r="AE1549" s="14"/>
      <c r="AT1549" s="255" t="s">
        <v>206</v>
      </c>
      <c r="AU1549" s="255" t="s">
        <v>78</v>
      </c>
      <c r="AV1549" s="14" t="s">
        <v>78</v>
      </c>
      <c r="AW1549" s="14" t="s">
        <v>31</v>
      </c>
      <c r="AX1549" s="14" t="s">
        <v>69</v>
      </c>
      <c r="AY1549" s="255" t="s">
        <v>193</v>
      </c>
    </row>
    <row r="1550" s="13" customFormat="1">
      <c r="A1550" s="13"/>
      <c r="B1550" s="235"/>
      <c r="C1550" s="236"/>
      <c r="D1550" s="228" t="s">
        <v>206</v>
      </c>
      <c r="E1550" s="237" t="s">
        <v>19</v>
      </c>
      <c r="F1550" s="238" t="s">
        <v>3684</v>
      </c>
      <c r="G1550" s="236"/>
      <c r="H1550" s="237" t="s">
        <v>19</v>
      </c>
      <c r="I1550" s="239"/>
      <c r="J1550" s="236"/>
      <c r="K1550" s="236"/>
      <c r="L1550" s="240"/>
      <c r="M1550" s="241"/>
      <c r="N1550" s="242"/>
      <c r="O1550" s="242"/>
      <c r="P1550" s="242"/>
      <c r="Q1550" s="242"/>
      <c r="R1550" s="242"/>
      <c r="S1550" s="242"/>
      <c r="T1550" s="243"/>
      <c r="U1550" s="13"/>
      <c r="V1550" s="13"/>
      <c r="W1550" s="13"/>
      <c r="X1550" s="13"/>
      <c r="Y1550" s="13"/>
      <c r="Z1550" s="13"/>
      <c r="AA1550" s="13"/>
      <c r="AB1550" s="13"/>
      <c r="AC1550" s="13"/>
      <c r="AD1550" s="13"/>
      <c r="AE1550" s="13"/>
      <c r="AT1550" s="244" t="s">
        <v>206</v>
      </c>
      <c r="AU1550" s="244" t="s">
        <v>78</v>
      </c>
      <c r="AV1550" s="13" t="s">
        <v>76</v>
      </c>
      <c r="AW1550" s="13" t="s">
        <v>31</v>
      </c>
      <c r="AX1550" s="13" t="s">
        <v>69</v>
      </c>
      <c r="AY1550" s="244" t="s">
        <v>193</v>
      </c>
    </row>
    <row r="1551" s="14" customFormat="1">
      <c r="A1551" s="14"/>
      <c r="B1551" s="245"/>
      <c r="C1551" s="246"/>
      <c r="D1551" s="228" t="s">
        <v>206</v>
      </c>
      <c r="E1551" s="247" t="s">
        <v>19</v>
      </c>
      <c r="F1551" s="248" t="s">
        <v>3846</v>
      </c>
      <c r="G1551" s="246"/>
      <c r="H1551" s="249">
        <v>53.640000000000001</v>
      </c>
      <c r="I1551" s="250"/>
      <c r="J1551" s="246"/>
      <c r="K1551" s="246"/>
      <c r="L1551" s="251"/>
      <c r="M1551" s="252"/>
      <c r="N1551" s="253"/>
      <c r="O1551" s="253"/>
      <c r="P1551" s="253"/>
      <c r="Q1551" s="253"/>
      <c r="R1551" s="253"/>
      <c r="S1551" s="253"/>
      <c r="T1551" s="254"/>
      <c r="U1551" s="14"/>
      <c r="V1551" s="14"/>
      <c r="W1551" s="14"/>
      <c r="X1551" s="14"/>
      <c r="Y1551" s="14"/>
      <c r="Z1551" s="14"/>
      <c r="AA1551" s="14"/>
      <c r="AB1551" s="14"/>
      <c r="AC1551" s="14"/>
      <c r="AD1551" s="14"/>
      <c r="AE1551" s="14"/>
      <c r="AT1551" s="255" t="s">
        <v>206</v>
      </c>
      <c r="AU1551" s="255" t="s">
        <v>78</v>
      </c>
      <c r="AV1551" s="14" t="s">
        <v>78</v>
      </c>
      <c r="AW1551" s="14" t="s">
        <v>31</v>
      </c>
      <c r="AX1551" s="14" t="s">
        <v>69</v>
      </c>
      <c r="AY1551" s="255" t="s">
        <v>193</v>
      </c>
    </row>
    <row r="1552" s="14" customFormat="1">
      <c r="A1552" s="14"/>
      <c r="B1552" s="245"/>
      <c r="C1552" s="246"/>
      <c r="D1552" s="228" t="s">
        <v>206</v>
      </c>
      <c r="E1552" s="247" t="s">
        <v>19</v>
      </c>
      <c r="F1552" s="248" t="s">
        <v>3840</v>
      </c>
      <c r="G1552" s="246"/>
      <c r="H1552" s="249">
        <v>-2.323</v>
      </c>
      <c r="I1552" s="250"/>
      <c r="J1552" s="246"/>
      <c r="K1552" s="246"/>
      <c r="L1552" s="251"/>
      <c r="M1552" s="252"/>
      <c r="N1552" s="253"/>
      <c r="O1552" s="253"/>
      <c r="P1552" s="253"/>
      <c r="Q1552" s="253"/>
      <c r="R1552" s="253"/>
      <c r="S1552" s="253"/>
      <c r="T1552" s="254"/>
      <c r="U1552" s="14"/>
      <c r="V1552" s="14"/>
      <c r="W1552" s="14"/>
      <c r="X1552" s="14"/>
      <c r="Y1552" s="14"/>
      <c r="Z1552" s="14"/>
      <c r="AA1552" s="14"/>
      <c r="AB1552" s="14"/>
      <c r="AC1552" s="14"/>
      <c r="AD1552" s="14"/>
      <c r="AE1552" s="14"/>
      <c r="AT1552" s="255" t="s">
        <v>206</v>
      </c>
      <c r="AU1552" s="255" t="s">
        <v>78</v>
      </c>
      <c r="AV1552" s="14" t="s">
        <v>78</v>
      </c>
      <c r="AW1552" s="14" t="s">
        <v>31</v>
      </c>
      <c r="AX1552" s="14" t="s">
        <v>69</v>
      </c>
      <c r="AY1552" s="255" t="s">
        <v>193</v>
      </c>
    </row>
    <row r="1553" s="13" customFormat="1">
      <c r="A1553" s="13"/>
      <c r="B1553" s="235"/>
      <c r="C1553" s="236"/>
      <c r="D1553" s="228" t="s">
        <v>206</v>
      </c>
      <c r="E1553" s="237" t="s">
        <v>19</v>
      </c>
      <c r="F1553" s="238" t="s">
        <v>3752</v>
      </c>
      <c r="G1553" s="236"/>
      <c r="H1553" s="237" t="s">
        <v>19</v>
      </c>
      <c r="I1553" s="239"/>
      <c r="J1553" s="236"/>
      <c r="K1553" s="236"/>
      <c r="L1553" s="240"/>
      <c r="M1553" s="241"/>
      <c r="N1553" s="242"/>
      <c r="O1553" s="242"/>
      <c r="P1553" s="242"/>
      <c r="Q1553" s="242"/>
      <c r="R1553" s="242"/>
      <c r="S1553" s="242"/>
      <c r="T1553" s="243"/>
      <c r="U1553" s="13"/>
      <c r="V1553" s="13"/>
      <c r="W1553" s="13"/>
      <c r="X1553" s="13"/>
      <c r="Y1553" s="13"/>
      <c r="Z1553" s="13"/>
      <c r="AA1553" s="13"/>
      <c r="AB1553" s="13"/>
      <c r="AC1553" s="13"/>
      <c r="AD1553" s="13"/>
      <c r="AE1553" s="13"/>
      <c r="AT1553" s="244" t="s">
        <v>206</v>
      </c>
      <c r="AU1553" s="244" t="s">
        <v>78</v>
      </c>
      <c r="AV1553" s="13" t="s">
        <v>76</v>
      </c>
      <c r="AW1553" s="13" t="s">
        <v>31</v>
      </c>
      <c r="AX1553" s="13" t="s">
        <v>69</v>
      </c>
      <c r="AY1553" s="244" t="s">
        <v>193</v>
      </c>
    </row>
    <row r="1554" s="14" customFormat="1">
      <c r="A1554" s="14"/>
      <c r="B1554" s="245"/>
      <c r="C1554" s="246"/>
      <c r="D1554" s="228" t="s">
        <v>206</v>
      </c>
      <c r="E1554" s="247" t="s">
        <v>19</v>
      </c>
      <c r="F1554" s="248" t="s">
        <v>3847</v>
      </c>
      <c r="G1554" s="246"/>
      <c r="H1554" s="249">
        <v>34.200000000000003</v>
      </c>
      <c r="I1554" s="250"/>
      <c r="J1554" s="246"/>
      <c r="K1554" s="246"/>
      <c r="L1554" s="251"/>
      <c r="M1554" s="252"/>
      <c r="N1554" s="253"/>
      <c r="O1554" s="253"/>
      <c r="P1554" s="253"/>
      <c r="Q1554" s="253"/>
      <c r="R1554" s="253"/>
      <c r="S1554" s="253"/>
      <c r="T1554" s="254"/>
      <c r="U1554" s="14"/>
      <c r="V1554" s="14"/>
      <c r="W1554" s="14"/>
      <c r="X1554" s="14"/>
      <c r="Y1554" s="14"/>
      <c r="Z1554" s="14"/>
      <c r="AA1554" s="14"/>
      <c r="AB1554" s="14"/>
      <c r="AC1554" s="14"/>
      <c r="AD1554" s="14"/>
      <c r="AE1554" s="14"/>
      <c r="AT1554" s="255" t="s">
        <v>206</v>
      </c>
      <c r="AU1554" s="255" t="s">
        <v>78</v>
      </c>
      <c r="AV1554" s="14" t="s">
        <v>78</v>
      </c>
      <c r="AW1554" s="14" t="s">
        <v>31</v>
      </c>
      <c r="AX1554" s="14" t="s">
        <v>69</v>
      </c>
      <c r="AY1554" s="255" t="s">
        <v>193</v>
      </c>
    </row>
    <row r="1555" s="14" customFormat="1">
      <c r="A1555" s="14"/>
      <c r="B1555" s="245"/>
      <c r="C1555" s="246"/>
      <c r="D1555" s="228" t="s">
        <v>206</v>
      </c>
      <c r="E1555" s="247" t="s">
        <v>19</v>
      </c>
      <c r="F1555" s="248" t="s">
        <v>3848</v>
      </c>
      <c r="G1555" s="246"/>
      <c r="H1555" s="249">
        <v>-18.434000000000001</v>
      </c>
      <c r="I1555" s="250"/>
      <c r="J1555" s="246"/>
      <c r="K1555" s="246"/>
      <c r="L1555" s="251"/>
      <c r="M1555" s="252"/>
      <c r="N1555" s="253"/>
      <c r="O1555" s="253"/>
      <c r="P1555" s="253"/>
      <c r="Q1555" s="253"/>
      <c r="R1555" s="253"/>
      <c r="S1555" s="253"/>
      <c r="T1555" s="254"/>
      <c r="U1555" s="14"/>
      <c r="V1555" s="14"/>
      <c r="W1555" s="14"/>
      <c r="X1555" s="14"/>
      <c r="Y1555" s="14"/>
      <c r="Z1555" s="14"/>
      <c r="AA1555" s="14"/>
      <c r="AB1555" s="14"/>
      <c r="AC1555" s="14"/>
      <c r="AD1555" s="14"/>
      <c r="AE1555" s="14"/>
      <c r="AT1555" s="255" t="s">
        <v>206</v>
      </c>
      <c r="AU1555" s="255" t="s">
        <v>78</v>
      </c>
      <c r="AV1555" s="14" t="s">
        <v>78</v>
      </c>
      <c r="AW1555" s="14" t="s">
        <v>31</v>
      </c>
      <c r="AX1555" s="14" t="s">
        <v>69</v>
      </c>
      <c r="AY1555" s="255" t="s">
        <v>193</v>
      </c>
    </row>
    <row r="1556" s="13" customFormat="1">
      <c r="A1556" s="13"/>
      <c r="B1556" s="235"/>
      <c r="C1556" s="236"/>
      <c r="D1556" s="228" t="s">
        <v>206</v>
      </c>
      <c r="E1556" s="237" t="s">
        <v>19</v>
      </c>
      <c r="F1556" s="238" t="s">
        <v>3754</v>
      </c>
      <c r="G1556" s="236"/>
      <c r="H1556" s="237" t="s">
        <v>19</v>
      </c>
      <c r="I1556" s="239"/>
      <c r="J1556" s="236"/>
      <c r="K1556" s="236"/>
      <c r="L1556" s="240"/>
      <c r="M1556" s="241"/>
      <c r="N1556" s="242"/>
      <c r="O1556" s="242"/>
      <c r="P1556" s="242"/>
      <c r="Q1556" s="242"/>
      <c r="R1556" s="242"/>
      <c r="S1556" s="242"/>
      <c r="T1556" s="243"/>
      <c r="U1556" s="13"/>
      <c r="V1556" s="13"/>
      <c r="W1556" s="13"/>
      <c r="X1556" s="13"/>
      <c r="Y1556" s="13"/>
      <c r="Z1556" s="13"/>
      <c r="AA1556" s="13"/>
      <c r="AB1556" s="13"/>
      <c r="AC1556" s="13"/>
      <c r="AD1556" s="13"/>
      <c r="AE1556" s="13"/>
      <c r="AT1556" s="244" t="s">
        <v>206</v>
      </c>
      <c r="AU1556" s="244" t="s">
        <v>78</v>
      </c>
      <c r="AV1556" s="13" t="s">
        <v>76</v>
      </c>
      <c r="AW1556" s="13" t="s">
        <v>31</v>
      </c>
      <c r="AX1556" s="13" t="s">
        <v>69</v>
      </c>
      <c r="AY1556" s="244" t="s">
        <v>193</v>
      </c>
    </row>
    <row r="1557" s="14" customFormat="1">
      <c r="A1557" s="14"/>
      <c r="B1557" s="245"/>
      <c r="C1557" s="246"/>
      <c r="D1557" s="228" t="s">
        <v>206</v>
      </c>
      <c r="E1557" s="247" t="s">
        <v>19</v>
      </c>
      <c r="F1557" s="248" t="s">
        <v>3849</v>
      </c>
      <c r="G1557" s="246"/>
      <c r="H1557" s="249">
        <v>98.989999999999995</v>
      </c>
      <c r="I1557" s="250"/>
      <c r="J1557" s="246"/>
      <c r="K1557" s="246"/>
      <c r="L1557" s="251"/>
      <c r="M1557" s="252"/>
      <c r="N1557" s="253"/>
      <c r="O1557" s="253"/>
      <c r="P1557" s="253"/>
      <c r="Q1557" s="253"/>
      <c r="R1557" s="253"/>
      <c r="S1557" s="253"/>
      <c r="T1557" s="254"/>
      <c r="U1557" s="14"/>
      <c r="V1557" s="14"/>
      <c r="W1557" s="14"/>
      <c r="X1557" s="14"/>
      <c r="Y1557" s="14"/>
      <c r="Z1557" s="14"/>
      <c r="AA1557" s="14"/>
      <c r="AB1557" s="14"/>
      <c r="AC1557" s="14"/>
      <c r="AD1557" s="14"/>
      <c r="AE1557" s="14"/>
      <c r="AT1557" s="255" t="s">
        <v>206</v>
      </c>
      <c r="AU1557" s="255" t="s">
        <v>78</v>
      </c>
      <c r="AV1557" s="14" t="s">
        <v>78</v>
      </c>
      <c r="AW1557" s="14" t="s">
        <v>31</v>
      </c>
      <c r="AX1557" s="14" t="s">
        <v>69</v>
      </c>
      <c r="AY1557" s="255" t="s">
        <v>193</v>
      </c>
    </row>
    <row r="1558" s="14" customFormat="1">
      <c r="A1558" s="14"/>
      <c r="B1558" s="245"/>
      <c r="C1558" s="246"/>
      <c r="D1558" s="228" t="s">
        <v>206</v>
      </c>
      <c r="E1558" s="247" t="s">
        <v>19</v>
      </c>
      <c r="F1558" s="248" t="s">
        <v>3850</v>
      </c>
      <c r="G1558" s="246"/>
      <c r="H1558" s="249">
        <v>-15.308</v>
      </c>
      <c r="I1558" s="250"/>
      <c r="J1558" s="246"/>
      <c r="K1558" s="246"/>
      <c r="L1558" s="251"/>
      <c r="M1558" s="252"/>
      <c r="N1558" s="253"/>
      <c r="O1558" s="253"/>
      <c r="P1558" s="253"/>
      <c r="Q1558" s="253"/>
      <c r="R1558" s="253"/>
      <c r="S1558" s="253"/>
      <c r="T1558" s="254"/>
      <c r="U1558" s="14"/>
      <c r="V1558" s="14"/>
      <c r="W1558" s="14"/>
      <c r="X1558" s="14"/>
      <c r="Y1558" s="14"/>
      <c r="Z1558" s="14"/>
      <c r="AA1558" s="14"/>
      <c r="AB1558" s="14"/>
      <c r="AC1558" s="14"/>
      <c r="AD1558" s="14"/>
      <c r="AE1558" s="14"/>
      <c r="AT1558" s="255" t="s">
        <v>206</v>
      </c>
      <c r="AU1558" s="255" t="s">
        <v>78</v>
      </c>
      <c r="AV1558" s="14" t="s">
        <v>78</v>
      </c>
      <c r="AW1558" s="14" t="s">
        <v>31</v>
      </c>
      <c r="AX1558" s="14" t="s">
        <v>69</v>
      </c>
      <c r="AY1558" s="255" t="s">
        <v>193</v>
      </c>
    </row>
    <row r="1559" s="14" customFormat="1">
      <c r="A1559" s="14"/>
      <c r="B1559" s="245"/>
      <c r="C1559" s="246"/>
      <c r="D1559" s="228" t="s">
        <v>206</v>
      </c>
      <c r="E1559" s="247" t="s">
        <v>19</v>
      </c>
      <c r="F1559" s="248" t="s">
        <v>3851</v>
      </c>
      <c r="G1559" s="246"/>
      <c r="H1559" s="249">
        <v>1.6000000000000001</v>
      </c>
      <c r="I1559" s="250"/>
      <c r="J1559" s="246"/>
      <c r="K1559" s="246"/>
      <c r="L1559" s="251"/>
      <c r="M1559" s="252"/>
      <c r="N1559" s="253"/>
      <c r="O1559" s="253"/>
      <c r="P1559" s="253"/>
      <c r="Q1559" s="253"/>
      <c r="R1559" s="253"/>
      <c r="S1559" s="253"/>
      <c r="T1559" s="254"/>
      <c r="U1559" s="14"/>
      <c r="V1559" s="14"/>
      <c r="W1559" s="14"/>
      <c r="X1559" s="14"/>
      <c r="Y1559" s="14"/>
      <c r="Z1559" s="14"/>
      <c r="AA1559" s="14"/>
      <c r="AB1559" s="14"/>
      <c r="AC1559" s="14"/>
      <c r="AD1559" s="14"/>
      <c r="AE1559" s="14"/>
      <c r="AT1559" s="255" t="s">
        <v>206</v>
      </c>
      <c r="AU1559" s="255" t="s">
        <v>78</v>
      </c>
      <c r="AV1559" s="14" t="s">
        <v>78</v>
      </c>
      <c r="AW1559" s="14" t="s">
        <v>31</v>
      </c>
      <c r="AX1559" s="14" t="s">
        <v>69</v>
      </c>
      <c r="AY1559" s="255" t="s">
        <v>193</v>
      </c>
    </row>
    <row r="1560" s="13" customFormat="1">
      <c r="A1560" s="13"/>
      <c r="B1560" s="235"/>
      <c r="C1560" s="236"/>
      <c r="D1560" s="228" t="s">
        <v>206</v>
      </c>
      <c r="E1560" s="237" t="s">
        <v>19</v>
      </c>
      <c r="F1560" s="238" t="s">
        <v>3756</v>
      </c>
      <c r="G1560" s="236"/>
      <c r="H1560" s="237" t="s">
        <v>19</v>
      </c>
      <c r="I1560" s="239"/>
      <c r="J1560" s="236"/>
      <c r="K1560" s="236"/>
      <c r="L1560" s="240"/>
      <c r="M1560" s="241"/>
      <c r="N1560" s="242"/>
      <c r="O1560" s="242"/>
      <c r="P1560" s="242"/>
      <c r="Q1560" s="242"/>
      <c r="R1560" s="242"/>
      <c r="S1560" s="242"/>
      <c r="T1560" s="243"/>
      <c r="U1560" s="13"/>
      <c r="V1560" s="13"/>
      <c r="W1560" s="13"/>
      <c r="X1560" s="13"/>
      <c r="Y1560" s="13"/>
      <c r="Z1560" s="13"/>
      <c r="AA1560" s="13"/>
      <c r="AB1560" s="13"/>
      <c r="AC1560" s="13"/>
      <c r="AD1560" s="13"/>
      <c r="AE1560" s="13"/>
      <c r="AT1560" s="244" t="s">
        <v>206</v>
      </c>
      <c r="AU1560" s="244" t="s">
        <v>78</v>
      </c>
      <c r="AV1560" s="13" t="s">
        <v>76</v>
      </c>
      <c r="AW1560" s="13" t="s">
        <v>31</v>
      </c>
      <c r="AX1560" s="13" t="s">
        <v>69</v>
      </c>
      <c r="AY1560" s="244" t="s">
        <v>193</v>
      </c>
    </row>
    <row r="1561" s="14" customFormat="1">
      <c r="A1561" s="14"/>
      <c r="B1561" s="245"/>
      <c r="C1561" s="246"/>
      <c r="D1561" s="228" t="s">
        <v>206</v>
      </c>
      <c r="E1561" s="247" t="s">
        <v>19</v>
      </c>
      <c r="F1561" s="248" t="s">
        <v>3852</v>
      </c>
      <c r="G1561" s="246"/>
      <c r="H1561" s="249">
        <v>31.32</v>
      </c>
      <c r="I1561" s="250"/>
      <c r="J1561" s="246"/>
      <c r="K1561" s="246"/>
      <c r="L1561" s="251"/>
      <c r="M1561" s="252"/>
      <c r="N1561" s="253"/>
      <c r="O1561" s="253"/>
      <c r="P1561" s="253"/>
      <c r="Q1561" s="253"/>
      <c r="R1561" s="253"/>
      <c r="S1561" s="253"/>
      <c r="T1561" s="254"/>
      <c r="U1561" s="14"/>
      <c r="V1561" s="14"/>
      <c r="W1561" s="14"/>
      <c r="X1561" s="14"/>
      <c r="Y1561" s="14"/>
      <c r="Z1561" s="14"/>
      <c r="AA1561" s="14"/>
      <c r="AB1561" s="14"/>
      <c r="AC1561" s="14"/>
      <c r="AD1561" s="14"/>
      <c r="AE1561" s="14"/>
      <c r="AT1561" s="255" t="s">
        <v>206</v>
      </c>
      <c r="AU1561" s="255" t="s">
        <v>78</v>
      </c>
      <c r="AV1561" s="14" t="s">
        <v>78</v>
      </c>
      <c r="AW1561" s="14" t="s">
        <v>31</v>
      </c>
      <c r="AX1561" s="14" t="s">
        <v>69</v>
      </c>
      <c r="AY1561" s="255" t="s">
        <v>193</v>
      </c>
    </row>
    <row r="1562" s="14" customFormat="1">
      <c r="A1562" s="14"/>
      <c r="B1562" s="245"/>
      <c r="C1562" s="246"/>
      <c r="D1562" s="228" t="s">
        <v>206</v>
      </c>
      <c r="E1562" s="247" t="s">
        <v>19</v>
      </c>
      <c r="F1562" s="248" t="s">
        <v>3809</v>
      </c>
      <c r="G1562" s="246"/>
      <c r="H1562" s="249">
        <v>-2.02</v>
      </c>
      <c r="I1562" s="250"/>
      <c r="J1562" s="246"/>
      <c r="K1562" s="246"/>
      <c r="L1562" s="251"/>
      <c r="M1562" s="252"/>
      <c r="N1562" s="253"/>
      <c r="O1562" s="253"/>
      <c r="P1562" s="253"/>
      <c r="Q1562" s="253"/>
      <c r="R1562" s="253"/>
      <c r="S1562" s="253"/>
      <c r="T1562" s="254"/>
      <c r="U1562" s="14"/>
      <c r="V1562" s="14"/>
      <c r="W1562" s="14"/>
      <c r="X1562" s="14"/>
      <c r="Y1562" s="14"/>
      <c r="Z1562" s="14"/>
      <c r="AA1562" s="14"/>
      <c r="AB1562" s="14"/>
      <c r="AC1562" s="14"/>
      <c r="AD1562" s="14"/>
      <c r="AE1562" s="14"/>
      <c r="AT1562" s="255" t="s">
        <v>206</v>
      </c>
      <c r="AU1562" s="255" t="s">
        <v>78</v>
      </c>
      <c r="AV1562" s="14" t="s">
        <v>78</v>
      </c>
      <c r="AW1562" s="14" t="s">
        <v>31</v>
      </c>
      <c r="AX1562" s="14" t="s">
        <v>69</v>
      </c>
      <c r="AY1562" s="255" t="s">
        <v>193</v>
      </c>
    </row>
    <row r="1563" s="13" customFormat="1">
      <c r="A1563" s="13"/>
      <c r="B1563" s="235"/>
      <c r="C1563" s="236"/>
      <c r="D1563" s="228" t="s">
        <v>206</v>
      </c>
      <c r="E1563" s="237" t="s">
        <v>19</v>
      </c>
      <c r="F1563" s="238" t="s">
        <v>3758</v>
      </c>
      <c r="G1563" s="236"/>
      <c r="H1563" s="237" t="s">
        <v>19</v>
      </c>
      <c r="I1563" s="239"/>
      <c r="J1563" s="236"/>
      <c r="K1563" s="236"/>
      <c r="L1563" s="240"/>
      <c r="M1563" s="241"/>
      <c r="N1563" s="242"/>
      <c r="O1563" s="242"/>
      <c r="P1563" s="242"/>
      <c r="Q1563" s="242"/>
      <c r="R1563" s="242"/>
      <c r="S1563" s="242"/>
      <c r="T1563" s="243"/>
      <c r="U1563" s="13"/>
      <c r="V1563" s="13"/>
      <c r="W1563" s="13"/>
      <c r="X1563" s="13"/>
      <c r="Y1563" s="13"/>
      <c r="Z1563" s="13"/>
      <c r="AA1563" s="13"/>
      <c r="AB1563" s="13"/>
      <c r="AC1563" s="13"/>
      <c r="AD1563" s="13"/>
      <c r="AE1563" s="13"/>
      <c r="AT1563" s="244" t="s">
        <v>206</v>
      </c>
      <c r="AU1563" s="244" t="s">
        <v>78</v>
      </c>
      <c r="AV1563" s="13" t="s">
        <v>76</v>
      </c>
      <c r="AW1563" s="13" t="s">
        <v>31</v>
      </c>
      <c r="AX1563" s="13" t="s">
        <v>69</v>
      </c>
      <c r="AY1563" s="244" t="s">
        <v>193</v>
      </c>
    </row>
    <row r="1564" s="14" customFormat="1">
      <c r="A1564" s="14"/>
      <c r="B1564" s="245"/>
      <c r="C1564" s="246"/>
      <c r="D1564" s="228" t="s">
        <v>206</v>
      </c>
      <c r="E1564" s="247" t="s">
        <v>19</v>
      </c>
      <c r="F1564" s="248" t="s">
        <v>3853</v>
      </c>
      <c r="G1564" s="246"/>
      <c r="H1564" s="249">
        <v>69.120000000000005</v>
      </c>
      <c r="I1564" s="250"/>
      <c r="J1564" s="246"/>
      <c r="K1564" s="246"/>
      <c r="L1564" s="251"/>
      <c r="M1564" s="252"/>
      <c r="N1564" s="253"/>
      <c r="O1564" s="253"/>
      <c r="P1564" s="253"/>
      <c r="Q1564" s="253"/>
      <c r="R1564" s="253"/>
      <c r="S1564" s="253"/>
      <c r="T1564" s="254"/>
      <c r="U1564" s="14"/>
      <c r="V1564" s="14"/>
      <c r="W1564" s="14"/>
      <c r="X1564" s="14"/>
      <c r="Y1564" s="14"/>
      <c r="Z1564" s="14"/>
      <c r="AA1564" s="14"/>
      <c r="AB1564" s="14"/>
      <c r="AC1564" s="14"/>
      <c r="AD1564" s="14"/>
      <c r="AE1564" s="14"/>
      <c r="AT1564" s="255" t="s">
        <v>206</v>
      </c>
      <c r="AU1564" s="255" t="s">
        <v>78</v>
      </c>
      <c r="AV1564" s="14" t="s">
        <v>78</v>
      </c>
      <c r="AW1564" s="14" t="s">
        <v>31</v>
      </c>
      <c r="AX1564" s="14" t="s">
        <v>69</v>
      </c>
      <c r="AY1564" s="255" t="s">
        <v>193</v>
      </c>
    </row>
    <row r="1565" s="14" customFormat="1">
      <c r="A1565" s="14"/>
      <c r="B1565" s="245"/>
      <c r="C1565" s="246"/>
      <c r="D1565" s="228" t="s">
        <v>206</v>
      </c>
      <c r="E1565" s="247" t="s">
        <v>19</v>
      </c>
      <c r="F1565" s="248" t="s">
        <v>3854</v>
      </c>
      <c r="G1565" s="246"/>
      <c r="H1565" s="249">
        <v>-7.4740000000000002</v>
      </c>
      <c r="I1565" s="250"/>
      <c r="J1565" s="246"/>
      <c r="K1565" s="246"/>
      <c r="L1565" s="251"/>
      <c r="M1565" s="252"/>
      <c r="N1565" s="253"/>
      <c r="O1565" s="253"/>
      <c r="P1565" s="253"/>
      <c r="Q1565" s="253"/>
      <c r="R1565" s="253"/>
      <c r="S1565" s="253"/>
      <c r="T1565" s="254"/>
      <c r="U1565" s="14"/>
      <c r="V1565" s="14"/>
      <c r="W1565" s="14"/>
      <c r="X1565" s="14"/>
      <c r="Y1565" s="14"/>
      <c r="Z1565" s="14"/>
      <c r="AA1565" s="14"/>
      <c r="AB1565" s="14"/>
      <c r="AC1565" s="14"/>
      <c r="AD1565" s="14"/>
      <c r="AE1565" s="14"/>
      <c r="AT1565" s="255" t="s">
        <v>206</v>
      </c>
      <c r="AU1565" s="255" t="s">
        <v>78</v>
      </c>
      <c r="AV1565" s="14" t="s">
        <v>78</v>
      </c>
      <c r="AW1565" s="14" t="s">
        <v>31</v>
      </c>
      <c r="AX1565" s="14" t="s">
        <v>69</v>
      </c>
      <c r="AY1565" s="255" t="s">
        <v>193</v>
      </c>
    </row>
    <row r="1566" s="13" customFormat="1">
      <c r="A1566" s="13"/>
      <c r="B1566" s="235"/>
      <c r="C1566" s="236"/>
      <c r="D1566" s="228" t="s">
        <v>206</v>
      </c>
      <c r="E1566" s="237" t="s">
        <v>19</v>
      </c>
      <c r="F1566" s="238" t="s">
        <v>3760</v>
      </c>
      <c r="G1566" s="236"/>
      <c r="H1566" s="237" t="s">
        <v>19</v>
      </c>
      <c r="I1566" s="239"/>
      <c r="J1566" s="236"/>
      <c r="K1566" s="236"/>
      <c r="L1566" s="240"/>
      <c r="M1566" s="241"/>
      <c r="N1566" s="242"/>
      <c r="O1566" s="242"/>
      <c r="P1566" s="242"/>
      <c r="Q1566" s="242"/>
      <c r="R1566" s="242"/>
      <c r="S1566" s="242"/>
      <c r="T1566" s="243"/>
      <c r="U1566" s="13"/>
      <c r="V1566" s="13"/>
      <c r="W1566" s="13"/>
      <c r="X1566" s="13"/>
      <c r="Y1566" s="13"/>
      <c r="Z1566" s="13"/>
      <c r="AA1566" s="13"/>
      <c r="AB1566" s="13"/>
      <c r="AC1566" s="13"/>
      <c r="AD1566" s="13"/>
      <c r="AE1566" s="13"/>
      <c r="AT1566" s="244" t="s">
        <v>206</v>
      </c>
      <c r="AU1566" s="244" t="s">
        <v>78</v>
      </c>
      <c r="AV1566" s="13" t="s">
        <v>76</v>
      </c>
      <c r="AW1566" s="13" t="s">
        <v>31</v>
      </c>
      <c r="AX1566" s="13" t="s">
        <v>69</v>
      </c>
      <c r="AY1566" s="244" t="s">
        <v>193</v>
      </c>
    </row>
    <row r="1567" s="14" customFormat="1">
      <c r="A1567" s="14"/>
      <c r="B1567" s="245"/>
      <c r="C1567" s="246"/>
      <c r="D1567" s="228" t="s">
        <v>206</v>
      </c>
      <c r="E1567" s="247" t="s">
        <v>19</v>
      </c>
      <c r="F1567" s="248" t="s">
        <v>3855</v>
      </c>
      <c r="G1567" s="246"/>
      <c r="H1567" s="249">
        <v>38.159999999999997</v>
      </c>
      <c r="I1567" s="250"/>
      <c r="J1567" s="246"/>
      <c r="K1567" s="246"/>
      <c r="L1567" s="251"/>
      <c r="M1567" s="252"/>
      <c r="N1567" s="253"/>
      <c r="O1567" s="253"/>
      <c r="P1567" s="253"/>
      <c r="Q1567" s="253"/>
      <c r="R1567" s="253"/>
      <c r="S1567" s="253"/>
      <c r="T1567" s="254"/>
      <c r="U1567" s="14"/>
      <c r="V1567" s="14"/>
      <c r="W1567" s="14"/>
      <c r="X1567" s="14"/>
      <c r="Y1567" s="14"/>
      <c r="Z1567" s="14"/>
      <c r="AA1567" s="14"/>
      <c r="AB1567" s="14"/>
      <c r="AC1567" s="14"/>
      <c r="AD1567" s="14"/>
      <c r="AE1567" s="14"/>
      <c r="AT1567" s="255" t="s">
        <v>206</v>
      </c>
      <c r="AU1567" s="255" t="s">
        <v>78</v>
      </c>
      <c r="AV1567" s="14" t="s">
        <v>78</v>
      </c>
      <c r="AW1567" s="14" t="s">
        <v>31</v>
      </c>
      <c r="AX1567" s="14" t="s">
        <v>69</v>
      </c>
      <c r="AY1567" s="255" t="s">
        <v>193</v>
      </c>
    </row>
    <row r="1568" s="14" customFormat="1">
      <c r="A1568" s="14"/>
      <c r="B1568" s="245"/>
      <c r="C1568" s="246"/>
      <c r="D1568" s="228" t="s">
        <v>206</v>
      </c>
      <c r="E1568" s="247" t="s">
        <v>19</v>
      </c>
      <c r="F1568" s="248" t="s">
        <v>1783</v>
      </c>
      <c r="G1568" s="246"/>
      <c r="H1568" s="249">
        <v>-1.8180000000000001</v>
      </c>
      <c r="I1568" s="250"/>
      <c r="J1568" s="246"/>
      <c r="K1568" s="246"/>
      <c r="L1568" s="251"/>
      <c r="M1568" s="252"/>
      <c r="N1568" s="253"/>
      <c r="O1568" s="253"/>
      <c r="P1568" s="253"/>
      <c r="Q1568" s="253"/>
      <c r="R1568" s="253"/>
      <c r="S1568" s="253"/>
      <c r="T1568" s="254"/>
      <c r="U1568" s="14"/>
      <c r="V1568" s="14"/>
      <c r="W1568" s="14"/>
      <c r="X1568" s="14"/>
      <c r="Y1568" s="14"/>
      <c r="Z1568" s="14"/>
      <c r="AA1568" s="14"/>
      <c r="AB1568" s="14"/>
      <c r="AC1568" s="14"/>
      <c r="AD1568" s="14"/>
      <c r="AE1568" s="14"/>
      <c r="AT1568" s="255" t="s">
        <v>206</v>
      </c>
      <c r="AU1568" s="255" t="s">
        <v>78</v>
      </c>
      <c r="AV1568" s="14" t="s">
        <v>78</v>
      </c>
      <c r="AW1568" s="14" t="s">
        <v>31</v>
      </c>
      <c r="AX1568" s="14" t="s">
        <v>69</v>
      </c>
      <c r="AY1568" s="255" t="s">
        <v>193</v>
      </c>
    </row>
    <row r="1569" s="13" customFormat="1">
      <c r="A1569" s="13"/>
      <c r="B1569" s="235"/>
      <c r="C1569" s="236"/>
      <c r="D1569" s="228" t="s">
        <v>206</v>
      </c>
      <c r="E1569" s="237" t="s">
        <v>19</v>
      </c>
      <c r="F1569" s="238" t="s">
        <v>3762</v>
      </c>
      <c r="G1569" s="236"/>
      <c r="H1569" s="237" t="s">
        <v>19</v>
      </c>
      <c r="I1569" s="239"/>
      <c r="J1569" s="236"/>
      <c r="K1569" s="236"/>
      <c r="L1569" s="240"/>
      <c r="M1569" s="241"/>
      <c r="N1569" s="242"/>
      <c r="O1569" s="242"/>
      <c r="P1569" s="242"/>
      <c r="Q1569" s="242"/>
      <c r="R1569" s="242"/>
      <c r="S1569" s="242"/>
      <c r="T1569" s="243"/>
      <c r="U1569" s="13"/>
      <c r="V1569" s="13"/>
      <c r="W1569" s="13"/>
      <c r="X1569" s="13"/>
      <c r="Y1569" s="13"/>
      <c r="Z1569" s="13"/>
      <c r="AA1569" s="13"/>
      <c r="AB1569" s="13"/>
      <c r="AC1569" s="13"/>
      <c r="AD1569" s="13"/>
      <c r="AE1569" s="13"/>
      <c r="AT1569" s="244" t="s">
        <v>206</v>
      </c>
      <c r="AU1569" s="244" t="s">
        <v>78</v>
      </c>
      <c r="AV1569" s="13" t="s">
        <v>76</v>
      </c>
      <c r="AW1569" s="13" t="s">
        <v>31</v>
      </c>
      <c r="AX1569" s="13" t="s">
        <v>69</v>
      </c>
      <c r="AY1569" s="244" t="s">
        <v>193</v>
      </c>
    </row>
    <row r="1570" s="14" customFormat="1">
      <c r="A1570" s="14"/>
      <c r="B1570" s="245"/>
      <c r="C1570" s="246"/>
      <c r="D1570" s="228" t="s">
        <v>206</v>
      </c>
      <c r="E1570" s="247" t="s">
        <v>19</v>
      </c>
      <c r="F1570" s="248" t="s">
        <v>3856</v>
      </c>
      <c r="G1570" s="246"/>
      <c r="H1570" s="249">
        <v>39.240000000000002</v>
      </c>
      <c r="I1570" s="250"/>
      <c r="J1570" s="246"/>
      <c r="K1570" s="246"/>
      <c r="L1570" s="251"/>
      <c r="M1570" s="252"/>
      <c r="N1570" s="253"/>
      <c r="O1570" s="253"/>
      <c r="P1570" s="253"/>
      <c r="Q1570" s="253"/>
      <c r="R1570" s="253"/>
      <c r="S1570" s="253"/>
      <c r="T1570" s="254"/>
      <c r="U1570" s="14"/>
      <c r="V1570" s="14"/>
      <c r="W1570" s="14"/>
      <c r="X1570" s="14"/>
      <c r="Y1570" s="14"/>
      <c r="Z1570" s="14"/>
      <c r="AA1570" s="14"/>
      <c r="AB1570" s="14"/>
      <c r="AC1570" s="14"/>
      <c r="AD1570" s="14"/>
      <c r="AE1570" s="14"/>
      <c r="AT1570" s="255" t="s">
        <v>206</v>
      </c>
      <c r="AU1570" s="255" t="s">
        <v>78</v>
      </c>
      <c r="AV1570" s="14" t="s">
        <v>78</v>
      </c>
      <c r="AW1570" s="14" t="s">
        <v>31</v>
      </c>
      <c r="AX1570" s="14" t="s">
        <v>69</v>
      </c>
      <c r="AY1570" s="255" t="s">
        <v>193</v>
      </c>
    </row>
    <row r="1571" s="14" customFormat="1">
      <c r="A1571" s="14"/>
      <c r="B1571" s="245"/>
      <c r="C1571" s="246"/>
      <c r="D1571" s="228" t="s">
        <v>206</v>
      </c>
      <c r="E1571" s="247" t="s">
        <v>19</v>
      </c>
      <c r="F1571" s="248" t="s">
        <v>1783</v>
      </c>
      <c r="G1571" s="246"/>
      <c r="H1571" s="249">
        <v>-1.8180000000000001</v>
      </c>
      <c r="I1571" s="250"/>
      <c r="J1571" s="246"/>
      <c r="K1571" s="246"/>
      <c r="L1571" s="251"/>
      <c r="M1571" s="252"/>
      <c r="N1571" s="253"/>
      <c r="O1571" s="253"/>
      <c r="P1571" s="253"/>
      <c r="Q1571" s="253"/>
      <c r="R1571" s="253"/>
      <c r="S1571" s="253"/>
      <c r="T1571" s="254"/>
      <c r="U1571" s="14"/>
      <c r="V1571" s="14"/>
      <c r="W1571" s="14"/>
      <c r="X1571" s="14"/>
      <c r="Y1571" s="14"/>
      <c r="Z1571" s="14"/>
      <c r="AA1571" s="14"/>
      <c r="AB1571" s="14"/>
      <c r="AC1571" s="14"/>
      <c r="AD1571" s="14"/>
      <c r="AE1571" s="14"/>
      <c r="AT1571" s="255" t="s">
        <v>206</v>
      </c>
      <c r="AU1571" s="255" t="s">
        <v>78</v>
      </c>
      <c r="AV1571" s="14" t="s">
        <v>78</v>
      </c>
      <c r="AW1571" s="14" t="s">
        <v>31</v>
      </c>
      <c r="AX1571" s="14" t="s">
        <v>69</v>
      </c>
      <c r="AY1571" s="255" t="s">
        <v>193</v>
      </c>
    </row>
    <row r="1572" s="13" customFormat="1">
      <c r="A1572" s="13"/>
      <c r="B1572" s="235"/>
      <c r="C1572" s="236"/>
      <c r="D1572" s="228" t="s">
        <v>206</v>
      </c>
      <c r="E1572" s="237" t="s">
        <v>19</v>
      </c>
      <c r="F1572" s="238" t="s">
        <v>3763</v>
      </c>
      <c r="G1572" s="236"/>
      <c r="H1572" s="237" t="s">
        <v>19</v>
      </c>
      <c r="I1572" s="239"/>
      <c r="J1572" s="236"/>
      <c r="K1572" s="236"/>
      <c r="L1572" s="240"/>
      <c r="M1572" s="241"/>
      <c r="N1572" s="242"/>
      <c r="O1572" s="242"/>
      <c r="P1572" s="242"/>
      <c r="Q1572" s="242"/>
      <c r="R1572" s="242"/>
      <c r="S1572" s="242"/>
      <c r="T1572" s="243"/>
      <c r="U1572" s="13"/>
      <c r="V1572" s="13"/>
      <c r="W1572" s="13"/>
      <c r="X1572" s="13"/>
      <c r="Y1572" s="13"/>
      <c r="Z1572" s="13"/>
      <c r="AA1572" s="13"/>
      <c r="AB1572" s="13"/>
      <c r="AC1572" s="13"/>
      <c r="AD1572" s="13"/>
      <c r="AE1572" s="13"/>
      <c r="AT1572" s="244" t="s">
        <v>206</v>
      </c>
      <c r="AU1572" s="244" t="s">
        <v>78</v>
      </c>
      <c r="AV1572" s="13" t="s">
        <v>76</v>
      </c>
      <c r="AW1572" s="13" t="s">
        <v>31</v>
      </c>
      <c r="AX1572" s="13" t="s">
        <v>69</v>
      </c>
      <c r="AY1572" s="244" t="s">
        <v>193</v>
      </c>
    </row>
    <row r="1573" s="14" customFormat="1">
      <c r="A1573" s="14"/>
      <c r="B1573" s="245"/>
      <c r="C1573" s="246"/>
      <c r="D1573" s="228" t="s">
        <v>206</v>
      </c>
      <c r="E1573" s="247" t="s">
        <v>19</v>
      </c>
      <c r="F1573" s="248" t="s">
        <v>3857</v>
      </c>
      <c r="G1573" s="246"/>
      <c r="H1573" s="249">
        <v>19.800000000000001</v>
      </c>
      <c r="I1573" s="250"/>
      <c r="J1573" s="246"/>
      <c r="K1573" s="246"/>
      <c r="L1573" s="251"/>
      <c r="M1573" s="252"/>
      <c r="N1573" s="253"/>
      <c r="O1573" s="253"/>
      <c r="P1573" s="253"/>
      <c r="Q1573" s="253"/>
      <c r="R1573" s="253"/>
      <c r="S1573" s="253"/>
      <c r="T1573" s="254"/>
      <c r="U1573" s="14"/>
      <c r="V1573" s="14"/>
      <c r="W1573" s="14"/>
      <c r="X1573" s="14"/>
      <c r="Y1573" s="14"/>
      <c r="Z1573" s="14"/>
      <c r="AA1573" s="14"/>
      <c r="AB1573" s="14"/>
      <c r="AC1573" s="14"/>
      <c r="AD1573" s="14"/>
      <c r="AE1573" s="14"/>
      <c r="AT1573" s="255" t="s">
        <v>206</v>
      </c>
      <c r="AU1573" s="255" t="s">
        <v>78</v>
      </c>
      <c r="AV1573" s="14" t="s">
        <v>78</v>
      </c>
      <c r="AW1573" s="14" t="s">
        <v>31</v>
      </c>
      <c r="AX1573" s="14" t="s">
        <v>69</v>
      </c>
      <c r="AY1573" s="255" t="s">
        <v>193</v>
      </c>
    </row>
    <row r="1574" s="14" customFormat="1">
      <c r="A1574" s="14"/>
      <c r="B1574" s="245"/>
      <c r="C1574" s="246"/>
      <c r="D1574" s="228" t="s">
        <v>206</v>
      </c>
      <c r="E1574" s="247" t="s">
        <v>19</v>
      </c>
      <c r="F1574" s="248" t="s">
        <v>1783</v>
      </c>
      <c r="G1574" s="246"/>
      <c r="H1574" s="249">
        <v>-1.8180000000000001</v>
      </c>
      <c r="I1574" s="250"/>
      <c r="J1574" s="246"/>
      <c r="K1574" s="246"/>
      <c r="L1574" s="251"/>
      <c r="M1574" s="252"/>
      <c r="N1574" s="253"/>
      <c r="O1574" s="253"/>
      <c r="P1574" s="253"/>
      <c r="Q1574" s="253"/>
      <c r="R1574" s="253"/>
      <c r="S1574" s="253"/>
      <c r="T1574" s="254"/>
      <c r="U1574" s="14"/>
      <c r="V1574" s="14"/>
      <c r="W1574" s="14"/>
      <c r="X1574" s="14"/>
      <c r="Y1574" s="14"/>
      <c r="Z1574" s="14"/>
      <c r="AA1574" s="14"/>
      <c r="AB1574" s="14"/>
      <c r="AC1574" s="14"/>
      <c r="AD1574" s="14"/>
      <c r="AE1574" s="14"/>
      <c r="AT1574" s="255" t="s">
        <v>206</v>
      </c>
      <c r="AU1574" s="255" t="s">
        <v>78</v>
      </c>
      <c r="AV1574" s="14" t="s">
        <v>78</v>
      </c>
      <c r="AW1574" s="14" t="s">
        <v>31</v>
      </c>
      <c r="AX1574" s="14" t="s">
        <v>69</v>
      </c>
      <c r="AY1574" s="255" t="s">
        <v>193</v>
      </c>
    </row>
    <row r="1575" s="13" customFormat="1">
      <c r="A1575" s="13"/>
      <c r="B1575" s="235"/>
      <c r="C1575" s="236"/>
      <c r="D1575" s="228" t="s">
        <v>206</v>
      </c>
      <c r="E1575" s="237" t="s">
        <v>19</v>
      </c>
      <c r="F1575" s="238" t="s">
        <v>3858</v>
      </c>
      <c r="G1575" s="236"/>
      <c r="H1575" s="237" t="s">
        <v>19</v>
      </c>
      <c r="I1575" s="239"/>
      <c r="J1575" s="236"/>
      <c r="K1575" s="236"/>
      <c r="L1575" s="240"/>
      <c r="M1575" s="241"/>
      <c r="N1575" s="242"/>
      <c r="O1575" s="242"/>
      <c r="P1575" s="242"/>
      <c r="Q1575" s="242"/>
      <c r="R1575" s="242"/>
      <c r="S1575" s="242"/>
      <c r="T1575" s="243"/>
      <c r="U1575" s="13"/>
      <c r="V1575" s="13"/>
      <c r="W1575" s="13"/>
      <c r="X1575" s="13"/>
      <c r="Y1575" s="13"/>
      <c r="Z1575" s="13"/>
      <c r="AA1575" s="13"/>
      <c r="AB1575" s="13"/>
      <c r="AC1575" s="13"/>
      <c r="AD1575" s="13"/>
      <c r="AE1575" s="13"/>
      <c r="AT1575" s="244" t="s">
        <v>206</v>
      </c>
      <c r="AU1575" s="244" t="s">
        <v>78</v>
      </c>
      <c r="AV1575" s="13" t="s">
        <v>76</v>
      </c>
      <c r="AW1575" s="13" t="s">
        <v>31</v>
      </c>
      <c r="AX1575" s="13" t="s">
        <v>69</v>
      </c>
      <c r="AY1575" s="244" t="s">
        <v>193</v>
      </c>
    </row>
    <row r="1576" s="14" customFormat="1">
      <c r="A1576" s="14"/>
      <c r="B1576" s="245"/>
      <c r="C1576" s="246"/>
      <c r="D1576" s="228" t="s">
        <v>206</v>
      </c>
      <c r="E1576" s="247" t="s">
        <v>19</v>
      </c>
      <c r="F1576" s="248" t="s">
        <v>3859</v>
      </c>
      <c r="G1576" s="246"/>
      <c r="H1576" s="249">
        <v>253.33000000000001</v>
      </c>
      <c r="I1576" s="250"/>
      <c r="J1576" s="246"/>
      <c r="K1576" s="246"/>
      <c r="L1576" s="251"/>
      <c r="M1576" s="252"/>
      <c r="N1576" s="253"/>
      <c r="O1576" s="253"/>
      <c r="P1576" s="253"/>
      <c r="Q1576" s="253"/>
      <c r="R1576" s="253"/>
      <c r="S1576" s="253"/>
      <c r="T1576" s="254"/>
      <c r="U1576" s="14"/>
      <c r="V1576" s="14"/>
      <c r="W1576" s="14"/>
      <c r="X1576" s="14"/>
      <c r="Y1576" s="14"/>
      <c r="Z1576" s="14"/>
      <c r="AA1576" s="14"/>
      <c r="AB1576" s="14"/>
      <c r="AC1576" s="14"/>
      <c r="AD1576" s="14"/>
      <c r="AE1576" s="14"/>
      <c r="AT1576" s="255" t="s">
        <v>206</v>
      </c>
      <c r="AU1576" s="255" t="s">
        <v>78</v>
      </c>
      <c r="AV1576" s="14" t="s">
        <v>78</v>
      </c>
      <c r="AW1576" s="14" t="s">
        <v>31</v>
      </c>
      <c r="AX1576" s="14" t="s">
        <v>69</v>
      </c>
      <c r="AY1576" s="255" t="s">
        <v>193</v>
      </c>
    </row>
    <row r="1577" s="14" customFormat="1">
      <c r="A1577" s="14"/>
      <c r="B1577" s="245"/>
      <c r="C1577" s="246"/>
      <c r="D1577" s="228" t="s">
        <v>206</v>
      </c>
      <c r="E1577" s="247" t="s">
        <v>19</v>
      </c>
      <c r="F1577" s="248" t="s">
        <v>3860</v>
      </c>
      <c r="G1577" s="246"/>
      <c r="H1577" s="249">
        <v>-48.954000000000001</v>
      </c>
      <c r="I1577" s="250"/>
      <c r="J1577" s="246"/>
      <c r="K1577" s="246"/>
      <c r="L1577" s="251"/>
      <c r="M1577" s="252"/>
      <c r="N1577" s="253"/>
      <c r="O1577" s="253"/>
      <c r="P1577" s="253"/>
      <c r="Q1577" s="253"/>
      <c r="R1577" s="253"/>
      <c r="S1577" s="253"/>
      <c r="T1577" s="254"/>
      <c r="U1577" s="14"/>
      <c r="V1577" s="14"/>
      <c r="W1577" s="14"/>
      <c r="X1577" s="14"/>
      <c r="Y1577" s="14"/>
      <c r="Z1577" s="14"/>
      <c r="AA1577" s="14"/>
      <c r="AB1577" s="14"/>
      <c r="AC1577" s="14"/>
      <c r="AD1577" s="14"/>
      <c r="AE1577" s="14"/>
      <c r="AT1577" s="255" t="s">
        <v>206</v>
      </c>
      <c r="AU1577" s="255" t="s">
        <v>78</v>
      </c>
      <c r="AV1577" s="14" t="s">
        <v>78</v>
      </c>
      <c r="AW1577" s="14" t="s">
        <v>31</v>
      </c>
      <c r="AX1577" s="14" t="s">
        <v>69</v>
      </c>
      <c r="AY1577" s="255" t="s">
        <v>193</v>
      </c>
    </row>
    <row r="1578" s="14" customFormat="1">
      <c r="A1578" s="14"/>
      <c r="B1578" s="245"/>
      <c r="C1578" s="246"/>
      <c r="D1578" s="228" t="s">
        <v>206</v>
      </c>
      <c r="E1578" s="247" t="s">
        <v>19</v>
      </c>
      <c r="F1578" s="248" t="s">
        <v>3861</v>
      </c>
      <c r="G1578" s="246"/>
      <c r="H1578" s="249">
        <v>6.625</v>
      </c>
      <c r="I1578" s="250"/>
      <c r="J1578" s="246"/>
      <c r="K1578" s="246"/>
      <c r="L1578" s="251"/>
      <c r="M1578" s="252"/>
      <c r="N1578" s="253"/>
      <c r="O1578" s="253"/>
      <c r="P1578" s="253"/>
      <c r="Q1578" s="253"/>
      <c r="R1578" s="253"/>
      <c r="S1578" s="253"/>
      <c r="T1578" s="254"/>
      <c r="U1578" s="14"/>
      <c r="V1578" s="14"/>
      <c r="W1578" s="14"/>
      <c r="X1578" s="14"/>
      <c r="Y1578" s="14"/>
      <c r="Z1578" s="14"/>
      <c r="AA1578" s="14"/>
      <c r="AB1578" s="14"/>
      <c r="AC1578" s="14"/>
      <c r="AD1578" s="14"/>
      <c r="AE1578" s="14"/>
      <c r="AT1578" s="255" t="s">
        <v>206</v>
      </c>
      <c r="AU1578" s="255" t="s">
        <v>78</v>
      </c>
      <c r="AV1578" s="14" t="s">
        <v>78</v>
      </c>
      <c r="AW1578" s="14" t="s">
        <v>31</v>
      </c>
      <c r="AX1578" s="14" t="s">
        <v>69</v>
      </c>
      <c r="AY1578" s="255" t="s">
        <v>193</v>
      </c>
    </row>
    <row r="1579" s="13" customFormat="1">
      <c r="A1579" s="13"/>
      <c r="B1579" s="235"/>
      <c r="C1579" s="236"/>
      <c r="D1579" s="228" t="s">
        <v>206</v>
      </c>
      <c r="E1579" s="237" t="s">
        <v>19</v>
      </c>
      <c r="F1579" s="238" t="s">
        <v>3764</v>
      </c>
      <c r="G1579" s="236"/>
      <c r="H1579" s="237" t="s">
        <v>19</v>
      </c>
      <c r="I1579" s="239"/>
      <c r="J1579" s="236"/>
      <c r="K1579" s="236"/>
      <c r="L1579" s="240"/>
      <c r="M1579" s="241"/>
      <c r="N1579" s="242"/>
      <c r="O1579" s="242"/>
      <c r="P1579" s="242"/>
      <c r="Q1579" s="242"/>
      <c r="R1579" s="242"/>
      <c r="S1579" s="242"/>
      <c r="T1579" s="243"/>
      <c r="U1579" s="13"/>
      <c r="V1579" s="13"/>
      <c r="W1579" s="13"/>
      <c r="X1579" s="13"/>
      <c r="Y1579" s="13"/>
      <c r="Z1579" s="13"/>
      <c r="AA1579" s="13"/>
      <c r="AB1579" s="13"/>
      <c r="AC1579" s="13"/>
      <c r="AD1579" s="13"/>
      <c r="AE1579" s="13"/>
      <c r="AT1579" s="244" t="s">
        <v>206</v>
      </c>
      <c r="AU1579" s="244" t="s">
        <v>78</v>
      </c>
      <c r="AV1579" s="13" t="s">
        <v>76</v>
      </c>
      <c r="AW1579" s="13" t="s">
        <v>31</v>
      </c>
      <c r="AX1579" s="13" t="s">
        <v>69</v>
      </c>
      <c r="AY1579" s="244" t="s">
        <v>193</v>
      </c>
    </row>
    <row r="1580" s="14" customFormat="1">
      <c r="A1580" s="14"/>
      <c r="B1580" s="245"/>
      <c r="C1580" s="246"/>
      <c r="D1580" s="228" t="s">
        <v>206</v>
      </c>
      <c r="E1580" s="247" t="s">
        <v>19</v>
      </c>
      <c r="F1580" s="248" t="s">
        <v>3862</v>
      </c>
      <c r="G1580" s="246"/>
      <c r="H1580" s="249">
        <v>46.439999999999998</v>
      </c>
      <c r="I1580" s="250"/>
      <c r="J1580" s="246"/>
      <c r="K1580" s="246"/>
      <c r="L1580" s="251"/>
      <c r="M1580" s="252"/>
      <c r="N1580" s="253"/>
      <c r="O1580" s="253"/>
      <c r="P1580" s="253"/>
      <c r="Q1580" s="253"/>
      <c r="R1580" s="253"/>
      <c r="S1580" s="253"/>
      <c r="T1580" s="254"/>
      <c r="U1580" s="14"/>
      <c r="V1580" s="14"/>
      <c r="W1580" s="14"/>
      <c r="X1580" s="14"/>
      <c r="Y1580" s="14"/>
      <c r="Z1580" s="14"/>
      <c r="AA1580" s="14"/>
      <c r="AB1580" s="14"/>
      <c r="AC1580" s="14"/>
      <c r="AD1580" s="14"/>
      <c r="AE1580" s="14"/>
      <c r="AT1580" s="255" t="s">
        <v>206</v>
      </c>
      <c r="AU1580" s="255" t="s">
        <v>78</v>
      </c>
      <c r="AV1580" s="14" t="s">
        <v>78</v>
      </c>
      <c r="AW1580" s="14" t="s">
        <v>31</v>
      </c>
      <c r="AX1580" s="14" t="s">
        <v>69</v>
      </c>
      <c r="AY1580" s="255" t="s">
        <v>193</v>
      </c>
    </row>
    <row r="1581" s="14" customFormat="1">
      <c r="A1581" s="14"/>
      <c r="B1581" s="245"/>
      <c r="C1581" s="246"/>
      <c r="D1581" s="228" t="s">
        <v>206</v>
      </c>
      <c r="E1581" s="247" t="s">
        <v>19</v>
      </c>
      <c r="F1581" s="248" t="s">
        <v>3809</v>
      </c>
      <c r="G1581" s="246"/>
      <c r="H1581" s="249">
        <v>-2.02</v>
      </c>
      <c r="I1581" s="250"/>
      <c r="J1581" s="246"/>
      <c r="K1581" s="246"/>
      <c r="L1581" s="251"/>
      <c r="M1581" s="252"/>
      <c r="N1581" s="253"/>
      <c r="O1581" s="253"/>
      <c r="P1581" s="253"/>
      <c r="Q1581" s="253"/>
      <c r="R1581" s="253"/>
      <c r="S1581" s="253"/>
      <c r="T1581" s="254"/>
      <c r="U1581" s="14"/>
      <c r="V1581" s="14"/>
      <c r="W1581" s="14"/>
      <c r="X1581" s="14"/>
      <c r="Y1581" s="14"/>
      <c r="Z1581" s="14"/>
      <c r="AA1581" s="14"/>
      <c r="AB1581" s="14"/>
      <c r="AC1581" s="14"/>
      <c r="AD1581" s="14"/>
      <c r="AE1581" s="14"/>
      <c r="AT1581" s="255" t="s">
        <v>206</v>
      </c>
      <c r="AU1581" s="255" t="s">
        <v>78</v>
      </c>
      <c r="AV1581" s="14" t="s">
        <v>78</v>
      </c>
      <c r="AW1581" s="14" t="s">
        <v>31</v>
      </c>
      <c r="AX1581" s="14" t="s">
        <v>69</v>
      </c>
      <c r="AY1581" s="255" t="s">
        <v>193</v>
      </c>
    </row>
    <row r="1582" s="13" customFormat="1">
      <c r="A1582" s="13"/>
      <c r="B1582" s="235"/>
      <c r="C1582" s="236"/>
      <c r="D1582" s="228" t="s">
        <v>206</v>
      </c>
      <c r="E1582" s="237" t="s">
        <v>19</v>
      </c>
      <c r="F1582" s="238" t="s">
        <v>3863</v>
      </c>
      <c r="G1582" s="236"/>
      <c r="H1582" s="237" t="s">
        <v>19</v>
      </c>
      <c r="I1582" s="239"/>
      <c r="J1582" s="236"/>
      <c r="K1582" s="236"/>
      <c r="L1582" s="240"/>
      <c r="M1582" s="241"/>
      <c r="N1582" s="242"/>
      <c r="O1582" s="242"/>
      <c r="P1582" s="242"/>
      <c r="Q1582" s="242"/>
      <c r="R1582" s="242"/>
      <c r="S1582" s="242"/>
      <c r="T1582" s="243"/>
      <c r="U1582" s="13"/>
      <c r="V1582" s="13"/>
      <c r="W1582" s="13"/>
      <c r="X1582" s="13"/>
      <c r="Y1582" s="13"/>
      <c r="Z1582" s="13"/>
      <c r="AA1582" s="13"/>
      <c r="AB1582" s="13"/>
      <c r="AC1582" s="13"/>
      <c r="AD1582" s="13"/>
      <c r="AE1582" s="13"/>
      <c r="AT1582" s="244" t="s">
        <v>206</v>
      </c>
      <c r="AU1582" s="244" t="s">
        <v>78</v>
      </c>
      <c r="AV1582" s="13" t="s">
        <v>76</v>
      </c>
      <c r="AW1582" s="13" t="s">
        <v>31</v>
      </c>
      <c r="AX1582" s="13" t="s">
        <v>69</v>
      </c>
      <c r="AY1582" s="244" t="s">
        <v>193</v>
      </c>
    </row>
    <row r="1583" s="14" customFormat="1">
      <c r="A1583" s="14"/>
      <c r="B1583" s="245"/>
      <c r="C1583" s="246"/>
      <c r="D1583" s="228" t="s">
        <v>206</v>
      </c>
      <c r="E1583" s="247" t="s">
        <v>19</v>
      </c>
      <c r="F1583" s="248" t="s">
        <v>3864</v>
      </c>
      <c r="G1583" s="246"/>
      <c r="H1583" s="249">
        <v>247.94</v>
      </c>
      <c r="I1583" s="250"/>
      <c r="J1583" s="246"/>
      <c r="K1583" s="246"/>
      <c r="L1583" s="251"/>
      <c r="M1583" s="252"/>
      <c r="N1583" s="253"/>
      <c r="O1583" s="253"/>
      <c r="P1583" s="253"/>
      <c r="Q1583" s="253"/>
      <c r="R1583" s="253"/>
      <c r="S1583" s="253"/>
      <c r="T1583" s="254"/>
      <c r="U1583" s="14"/>
      <c r="V1583" s="14"/>
      <c r="W1583" s="14"/>
      <c r="X1583" s="14"/>
      <c r="Y1583" s="14"/>
      <c r="Z1583" s="14"/>
      <c r="AA1583" s="14"/>
      <c r="AB1583" s="14"/>
      <c r="AC1583" s="14"/>
      <c r="AD1583" s="14"/>
      <c r="AE1583" s="14"/>
      <c r="AT1583" s="255" t="s">
        <v>206</v>
      </c>
      <c r="AU1583" s="255" t="s">
        <v>78</v>
      </c>
      <c r="AV1583" s="14" t="s">
        <v>78</v>
      </c>
      <c r="AW1583" s="14" t="s">
        <v>31</v>
      </c>
      <c r="AX1583" s="14" t="s">
        <v>69</v>
      </c>
      <c r="AY1583" s="255" t="s">
        <v>193</v>
      </c>
    </row>
    <row r="1584" s="14" customFormat="1">
      <c r="A1584" s="14"/>
      <c r="B1584" s="245"/>
      <c r="C1584" s="246"/>
      <c r="D1584" s="228" t="s">
        <v>206</v>
      </c>
      <c r="E1584" s="247" t="s">
        <v>19</v>
      </c>
      <c r="F1584" s="248" t="s">
        <v>3865</v>
      </c>
      <c r="G1584" s="246"/>
      <c r="H1584" s="249">
        <v>-12.824999999999999</v>
      </c>
      <c r="I1584" s="250"/>
      <c r="J1584" s="246"/>
      <c r="K1584" s="246"/>
      <c r="L1584" s="251"/>
      <c r="M1584" s="252"/>
      <c r="N1584" s="253"/>
      <c r="O1584" s="253"/>
      <c r="P1584" s="253"/>
      <c r="Q1584" s="253"/>
      <c r="R1584" s="253"/>
      <c r="S1584" s="253"/>
      <c r="T1584" s="254"/>
      <c r="U1584" s="14"/>
      <c r="V1584" s="14"/>
      <c r="W1584" s="14"/>
      <c r="X1584" s="14"/>
      <c r="Y1584" s="14"/>
      <c r="Z1584" s="14"/>
      <c r="AA1584" s="14"/>
      <c r="AB1584" s="14"/>
      <c r="AC1584" s="14"/>
      <c r="AD1584" s="14"/>
      <c r="AE1584" s="14"/>
      <c r="AT1584" s="255" t="s">
        <v>206</v>
      </c>
      <c r="AU1584" s="255" t="s">
        <v>78</v>
      </c>
      <c r="AV1584" s="14" t="s">
        <v>78</v>
      </c>
      <c r="AW1584" s="14" t="s">
        <v>31</v>
      </c>
      <c r="AX1584" s="14" t="s">
        <v>69</v>
      </c>
      <c r="AY1584" s="255" t="s">
        <v>193</v>
      </c>
    </row>
    <row r="1585" s="15" customFormat="1">
      <c r="A1585" s="15"/>
      <c r="B1585" s="256"/>
      <c r="C1585" s="257"/>
      <c r="D1585" s="228" t="s">
        <v>206</v>
      </c>
      <c r="E1585" s="258" t="s">
        <v>19</v>
      </c>
      <c r="F1585" s="259" t="s">
        <v>218</v>
      </c>
      <c r="G1585" s="257"/>
      <c r="H1585" s="260">
        <v>3630.9720000000002</v>
      </c>
      <c r="I1585" s="261"/>
      <c r="J1585" s="257"/>
      <c r="K1585" s="257"/>
      <c r="L1585" s="262"/>
      <c r="M1585" s="263"/>
      <c r="N1585" s="264"/>
      <c r="O1585" s="264"/>
      <c r="P1585" s="264"/>
      <c r="Q1585" s="264"/>
      <c r="R1585" s="264"/>
      <c r="S1585" s="264"/>
      <c r="T1585" s="265"/>
      <c r="U1585" s="15"/>
      <c r="V1585" s="15"/>
      <c r="W1585" s="15"/>
      <c r="X1585" s="15"/>
      <c r="Y1585" s="15"/>
      <c r="Z1585" s="15"/>
      <c r="AA1585" s="15"/>
      <c r="AB1585" s="15"/>
      <c r="AC1585" s="15"/>
      <c r="AD1585" s="15"/>
      <c r="AE1585" s="15"/>
      <c r="AT1585" s="266" t="s">
        <v>206</v>
      </c>
      <c r="AU1585" s="266" t="s">
        <v>78</v>
      </c>
      <c r="AV1585" s="15" t="s">
        <v>200</v>
      </c>
      <c r="AW1585" s="15" t="s">
        <v>31</v>
      </c>
      <c r="AX1585" s="15" t="s">
        <v>76</v>
      </c>
      <c r="AY1585" s="266" t="s">
        <v>193</v>
      </c>
    </row>
    <row r="1586" s="2" customFormat="1" ht="16.5" customHeight="1">
      <c r="A1586" s="41"/>
      <c r="B1586" s="42"/>
      <c r="C1586" s="215" t="s">
        <v>2529</v>
      </c>
      <c r="D1586" s="215" t="s">
        <v>195</v>
      </c>
      <c r="E1586" s="216" t="s">
        <v>3866</v>
      </c>
      <c r="F1586" s="217" t="s">
        <v>3867</v>
      </c>
      <c r="G1586" s="218" t="s">
        <v>258</v>
      </c>
      <c r="H1586" s="219">
        <v>96.640000000000001</v>
      </c>
      <c r="I1586" s="220"/>
      <c r="J1586" s="221">
        <f>ROUND(I1586*H1586,2)</f>
        <v>0</v>
      </c>
      <c r="K1586" s="217" t="s">
        <v>199</v>
      </c>
      <c r="L1586" s="47"/>
      <c r="M1586" s="222" t="s">
        <v>19</v>
      </c>
      <c r="N1586" s="223" t="s">
        <v>40</v>
      </c>
      <c r="O1586" s="87"/>
      <c r="P1586" s="224">
        <f>O1586*H1586</f>
        <v>0</v>
      </c>
      <c r="Q1586" s="224">
        <v>0.0073499999999999998</v>
      </c>
      <c r="R1586" s="224">
        <f>Q1586*H1586</f>
        <v>0.71030399999999994</v>
      </c>
      <c r="S1586" s="224">
        <v>0</v>
      </c>
      <c r="T1586" s="225">
        <f>S1586*H1586</f>
        <v>0</v>
      </c>
      <c r="U1586" s="41"/>
      <c r="V1586" s="41"/>
      <c r="W1586" s="41"/>
      <c r="X1586" s="41"/>
      <c r="Y1586" s="41"/>
      <c r="Z1586" s="41"/>
      <c r="AA1586" s="41"/>
      <c r="AB1586" s="41"/>
      <c r="AC1586" s="41"/>
      <c r="AD1586" s="41"/>
      <c r="AE1586" s="41"/>
      <c r="AR1586" s="226" t="s">
        <v>200</v>
      </c>
      <c r="AT1586" s="226" t="s">
        <v>195</v>
      </c>
      <c r="AU1586" s="226" t="s">
        <v>78</v>
      </c>
      <c r="AY1586" s="20" t="s">
        <v>193</v>
      </c>
      <c r="BE1586" s="227">
        <f>IF(N1586="základní",J1586,0)</f>
        <v>0</v>
      </c>
      <c r="BF1586" s="227">
        <f>IF(N1586="snížená",J1586,0)</f>
        <v>0</v>
      </c>
      <c r="BG1586" s="227">
        <f>IF(N1586="zákl. přenesená",J1586,0)</f>
        <v>0</v>
      </c>
      <c r="BH1586" s="227">
        <f>IF(N1586="sníž. přenesená",J1586,0)</f>
        <v>0</v>
      </c>
      <c r="BI1586" s="227">
        <f>IF(N1586="nulová",J1586,0)</f>
        <v>0</v>
      </c>
      <c r="BJ1586" s="20" t="s">
        <v>76</v>
      </c>
      <c r="BK1586" s="227">
        <f>ROUND(I1586*H1586,2)</f>
        <v>0</v>
      </c>
      <c r="BL1586" s="20" t="s">
        <v>200</v>
      </c>
      <c r="BM1586" s="226" t="s">
        <v>3868</v>
      </c>
    </row>
    <row r="1587" s="2" customFormat="1">
      <c r="A1587" s="41"/>
      <c r="B1587" s="42"/>
      <c r="C1587" s="43"/>
      <c r="D1587" s="228" t="s">
        <v>202</v>
      </c>
      <c r="E1587" s="43"/>
      <c r="F1587" s="229" t="s">
        <v>3869</v>
      </c>
      <c r="G1587" s="43"/>
      <c r="H1587" s="43"/>
      <c r="I1587" s="230"/>
      <c r="J1587" s="43"/>
      <c r="K1587" s="43"/>
      <c r="L1587" s="47"/>
      <c r="M1587" s="231"/>
      <c r="N1587" s="232"/>
      <c r="O1587" s="87"/>
      <c r="P1587" s="87"/>
      <c r="Q1587" s="87"/>
      <c r="R1587" s="87"/>
      <c r="S1587" s="87"/>
      <c r="T1587" s="88"/>
      <c r="U1587" s="41"/>
      <c r="V1587" s="41"/>
      <c r="W1587" s="41"/>
      <c r="X1587" s="41"/>
      <c r="Y1587" s="41"/>
      <c r="Z1587" s="41"/>
      <c r="AA1587" s="41"/>
      <c r="AB1587" s="41"/>
      <c r="AC1587" s="41"/>
      <c r="AD1587" s="41"/>
      <c r="AE1587" s="41"/>
      <c r="AT1587" s="20" t="s">
        <v>202</v>
      </c>
      <c r="AU1587" s="20" t="s">
        <v>78</v>
      </c>
    </row>
    <row r="1588" s="2" customFormat="1">
      <c r="A1588" s="41"/>
      <c r="B1588" s="42"/>
      <c r="C1588" s="43"/>
      <c r="D1588" s="233" t="s">
        <v>204</v>
      </c>
      <c r="E1588" s="43"/>
      <c r="F1588" s="234" t="s">
        <v>3870</v>
      </c>
      <c r="G1588" s="43"/>
      <c r="H1588" s="43"/>
      <c r="I1588" s="230"/>
      <c r="J1588" s="43"/>
      <c r="K1588" s="43"/>
      <c r="L1588" s="47"/>
      <c r="M1588" s="231"/>
      <c r="N1588" s="232"/>
      <c r="O1588" s="87"/>
      <c r="P1588" s="87"/>
      <c r="Q1588" s="87"/>
      <c r="R1588" s="87"/>
      <c r="S1588" s="87"/>
      <c r="T1588" s="88"/>
      <c r="U1588" s="41"/>
      <c r="V1588" s="41"/>
      <c r="W1588" s="41"/>
      <c r="X1588" s="41"/>
      <c r="Y1588" s="41"/>
      <c r="Z1588" s="41"/>
      <c r="AA1588" s="41"/>
      <c r="AB1588" s="41"/>
      <c r="AC1588" s="41"/>
      <c r="AD1588" s="41"/>
      <c r="AE1588" s="41"/>
      <c r="AT1588" s="20" t="s">
        <v>204</v>
      </c>
      <c r="AU1588" s="20" t="s">
        <v>78</v>
      </c>
    </row>
    <row r="1589" s="2" customFormat="1" ht="16.5" customHeight="1">
      <c r="A1589" s="41"/>
      <c r="B1589" s="42"/>
      <c r="C1589" s="215" t="s">
        <v>2532</v>
      </c>
      <c r="D1589" s="215" t="s">
        <v>195</v>
      </c>
      <c r="E1589" s="216" t="s">
        <v>3871</v>
      </c>
      <c r="F1589" s="217" t="s">
        <v>3872</v>
      </c>
      <c r="G1589" s="218" t="s">
        <v>258</v>
      </c>
      <c r="H1589" s="219">
        <v>96.640000000000001</v>
      </c>
      <c r="I1589" s="220"/>
      <c r="J1589" s="221">
        <f>ROUND(I1589*H1589,2)</f>
        <v>0</v>
      </c>
      <c r="K1589" s="217" t="s">
        <v>199</v>
      </c>
      <c r="L1589" s="47"/>
      <c r="M1589" s="222" t="s">
        <v>19</v>
      </c>
      <c r="N1589" s="223" t="s">
        <v>40</v>
      </c>
      <c r="O1589" s="87"/>
      <c r="P1589" s="224">
        <f>O1589*H1589</f>
        <v>0</v>
      </c>
      <c r="Q1589" s="224">
        <v>0.0044079999999999996</v>
      </c>
      <c r="R1589" s="224">
        <f>Q1589*H1589</f>
        <v>0.42598911999999994</v>
      </c>
      <c r="S1589" s="224">
        <v>0</v>
      </c>
      <c r="T1589" s="225">
        <f>S1589*H1589</f>
        <v>0</v>
      </c>
      <c r="U1589" s="41"/>
      <c r="V1589" s="41"/>
      <c r="W1589" s="41"/>
      <c r="X1589" s="41"/>
      <c r="Y1589" s="41"/>
      <c r="Z1589" s="41"/>
      <c r="AA1589" s="41"/>
      <c r="AB1589" s="41"/>
      <c r="AC1589" s="41"/>
      <c r="AD1589" s="41"/>
      <c r="AE1589" s="41"/>
      <c r="AR1589" s="226" t="s">
        <v>200</v>
      </c>
      <c r="AT1589" s="226" t="s">
        <v>195</v>
      </c>
      <c r="AU1589" s="226" t="s">
        <v>78</v>
      </c>
      <c r="AY1589" s="20" t="s">
        <v>193</v>
      </c>
      <c r="BE1589" s="227">
        <f>IF(N1589="základní",J1589,0)</f>
        <v>0</v>
      </c>
      <c r="BF1589" s="227">
        <f>IF(N1589="snížená",J1589,0)</f>
        <v>0</v>
      </c>
      <c r="BG1589" s="227">
        <f>IF(N1589="zákl. přenesená",J1589,0)</f>
        <v>0</v>
      </c>
      <c r="BH1589" s="227">
        <f>IF(N1589="sníž. přenesená",J1589,0)</f>
        <v>0</v>
      </c>
      <c r="BI1589" s="227">
        <f>IF(N1589="nulová",J1589,0)</f>
        <v>0</v>
      </c>
      <c r="BJ1589" s="20" t="s">
        <v>76</v>
      </c>
      <c r="BK1589" s="227">
        <f>ROUND(I1589*H1589,2)</f>
        <v>0</v>
      </c>
      <c r="BL1589" s="20" t="s">
        <v>200</v>
      </c>
      <c r="BM1589" s="226" t="s">
        <v>3873</v>
      </c>
    </row>
    <row r="1590" s="2" customFormat="1">
      <c r="A1590" s="41"/>
      <c r="B1590" s="42"/>
      <c r="C1590" s="43"/>
      <c r="D1590" s="228" t="s">
        <v>202</v>
      </c>
      <c r="E1590" s="43"/>
      <c r="F1590" s="229" t="s">
        <v>3874</v>
      </c>
      <c r="G1590" s="43"/>
      <c r="H1590" s="43"/>
      <c r="I1590" s="230"/>
      <c r="J1590" s="43"/>
      <c r="K1590" s="43"/>
      <c r="L1590" s="47"/>
      <c r="M1590" s="231"/>
      <c r="N1590" s="232"/>
      <c r="O1590" s="87"/>
      <c r="P1590" s="87"/>
      <c r="Q1590" s="87"/>
      <c r="R1590" s="87"/>
      <c r="S1590" s="87"/>
      <c r="T1590" s="88"/>
      <c r="U1590" s="41"/>
      <c r="V1590" s="41"/>
      <c r="W1590" s="41"/>
      <c r="X1590" s="41"/>
      <c r="Y1590" s="41"/>
      <c r="Z1590" s="41"/>
      <c r="AA1590" s="41"/>
      <c r="AB1590" s="41"/>
      <c r="AC1590" s="41"/>
      <c r="AD1590" s="41"/>
      <c r="AE1590" s="41"/>
      <c r="AT1590" s="20" t="s">
        <v>202</v>
      </c>
      <c r="AU1590" s="20" t="s">
        <v>78</v>
      </c>
    </row>
    <row r="1591" s="2" customFormat="1">
      <c r="A1591" s="41"/>
      <c r="B1591" s="42"/>
      <c r="C1591" s="43"/>
      <c r="D1591" s="233" t="s">
        <v>204</v>
      </c>
      <c r="E1591" s="43"/>
      <c r="F1591" s="234" t="s">
        <v>3875</v>
      </c>
      <c r="G1591" s="43"/>
      <c r="H1591" s="43"/>
      <c r="I1591" s="230"/>
      <c r="J1591" s="43"/>
      <c r="K1591" s="43"/>
      <c r="L1591" s="47"/>
      <c r="M1591" s="231"/>
      <c r="N1591" s="232"/>
      <c r="O1591" s="87"/>
      <c r="P1591" s="87"/>
      <c r="Q1591" s="87"/>
      <c r="R1591" s="87"/>
      <c r="S1591" s="87"/>
      <c r="T1591" s="88"/>
      <c r="U1591" s="41"/>
      <c r="V1591" s="41"/>
      <c r="W1591" s="41"/>
      <c r="X1591" s="41"/>
      <c r="Y1591" s="41"/>
      <c r="Z1591" s="41"/>
      <c r="AA1591" s="41"/>
      <c r="AB1591" s="41"/>
      <c r="AC1591" s="41"/>
      <c r="AD1591" s="41"/>
      <c r="AE1591" s="41"/>
      <c r="AT1591" s="20" t="s">
        <v>204</v>
      </c>
      <c r="AU1591" s="20" t="s">
        <v>78</v>
      </c>
    </row>
    <row r="1592" s="2" customFormat="1" ht="16.5" customHeight="1">
      <c r="A1592" s="41"/>
      <c r="B1592" s="42"/>
      <c r="C1592" s="215" t="s">
        <v>2538</v>
      </c>
      <c r="D1592" s="215" t="s">
        <v>195</v>
      </c>
      <c r="E1592" s="216" t="s">
        <v>3876</v>
      </c>
      <c r="F1592" s="217" t="s">
        <v>3877</v>
      </c>
      <c r="G1592" s="218" t="s">
        <v>258</v>
      </c>
      <c r="H1592" s="219">
        <v>96.640000000000001</v>
      </c>
      <c r="I1592" s="220"/>
      <c r="J1592" s="221">
        <f>ROUND(I1592*H1592,2)</f>
        <v>0</v>
      </c>
      <c r="K1592" s="217" t="s">
        <v>199</v>
      </c>
      <c r="L1592" s="47"/>
      <c r="M1592" s="222" t="s">
        <v>19</v>
      </c>
      <c r="N1592" s="223" t="s">
        <v>40</v>
      </c>
      <c r="O1592" s="87"/>
      <c r="P1592" s="224">
        <f>O1592*H1592</f>
        <v>0</v>
      </c>
      <c r="Q1592" s="224">
        <v>0.0030000000000000001</v>
      </c>
      <c r="R1592" s="224">
        <f>Q1592*H1592</f>
        <v>0.28992000000000001</v>
      </c>
      <c r="S1592" s="224">
        <v>0</v>
      </c>
      <c r="T1592" s="225">
        <f>S1592*H1592</f>
        <v>0</v>
      </c>
      <c r="U1592" s="41"/>
      <c r="V1592" s="41"/>
      <c r="W1592" s="41"/>
      <c r="X1592" s="41"/>
      <c r="Y1592" s="41"/>
      <c r="Z1592" s="41"/>
      <c r="AA1592" s="41"/>
      <c r="AB1592" s="41"/>
      <c r="AC1592" s="41"/>
      <c r="AD1592" s="41"/>
      <c r="AE1592" s="41"/>
      <c r="AR1592" s="226" t="s">
        <v>200</v>
      </c>
      <c r="AT1592" s="226" t="s">
        <v>195</v>
      </c>
      <c r="AU1592" s="226" t="s">
        <v>78</v>
      </c>
      <c r="AY1592" s="20" t="s">
        <v>193</v>
      </c>
      <c r="BE1592" s="227">
        <f>IF(N1592="základní",J1592,0)</f>
        <v>0</v>
      </c>
      <c r="BF1592" s="227">
        <f>IF(N1592="snížená",J1592,0)</f>
        <v>0</v>
      </c>
      <c r="BG1592" s="227">
        <f>IF(N1592="zákl. přenesená",J1592,0)</f>
        <v>0</v>
      </c>
      <c r="BH1592" s="227">
        <f>IF(N1592="sníž. přenesená",J1592,0)</f>
        <v>0</v>
      </c>
      <c r="BI1592" s="227">
        <f>IF(N1592="nulová",J1592,0)</f>
        <v>0</v>
      </c>
      <c r="BJ1592" s="20" t="s">
        <v>76</v>
      </c>
      <c r="BK1592" s="227">
        <f>ROUND(I1592*H1592,2)</f>
        <v>0</v>
      </c>
      <c r="BL1592" s="20" t="s">
        <v>200</v>
      </c>
      <c r="BM1592" s="226" t="s">
        <v>3878</v>
      </c>
    </row>
    <row r="1593" s="2" customFormat="1">
      <c r="A1593" s="41"/>
      <c r="B1593" s="42"/>
      <c r="C1593" s="43"/>
      <c r="D1593" s="228" t="s">
        <v>202</v>
      </c>
      <c r="E1593" s="43"/>
      <c r="F1593" s="229" t="s">
        <v>3879</v>
      </c>
      <c r="G1593" s="43"/>
      <c r="H1593" s="43"/>
      <c r="I1593" s="230"/>
      <c r="J1593" s="43"/>
      <c r="K1593" s="43"/>
      <c r="L1593" s="47"/>
      <c r="M1593" s="231"/>
      <c r="N1593" s="232"/>
      <c r="O1593" s="87"/>
      <c r="P1593" s="87"/>
      <c r="Q1593" s="87"/>
      <c r="R1593" s="87"/>
      <c r="S1593" s="87"/>
      <c r="T1593" s="88"/>
      <c r="U1593" s="41"/>
      <c r="V1593" s="41"/>
      <c r="W1593" s="41"/>
      <c r="X1593" s="41"/>
      <c r="Y1593" s="41"/>
      <c r="Z1593" s="41"/>
      <c r="AA1593" s="41"/>
      <c r="AB1593" s="41"/>
      <c r="AC1593" s="41"/>
      <c r="AD1593" s="41"/>
      <c r="AE1593" s="41"/>
      <c r="AT1593" s="20" t="s">
        <v>202</v>
      </c>
      <c r="AU1593" s="20" t="s">
        <v>78</v>
      </c>
    </row>
    <row r="1594" s="2" customFormat="1">
      <c r="A1594" s="41"/>
      <c r="B1594" s="42"/>
      <c r="C1594" s="43"/>
      <c r="D1594" s="233" t="s">
        <v>204</v>
      </c>
      <c r="E1594" s="43"/>
      <c r="F1594" s="234" t="s">
        <v>3880</v>
      </c>
      <c r="G1594" s="43"/>
      <c r="H1594" s="43"/>
      <c r="I1594" s="230"/>
      <c r="J1594" s="43"/>
      <c r="K1594" s="43"/>
      <c r="L1594" s="47"/>
      <c r="M1594" s="231"/>
      <c r="N1594" s="232"/>
      <c r="O1594" s="87"/>
      <c r="P1594" s="87"/>
      <c r="Q1594" s="87"/>
      <c r="R1594" s="87"/>
      <c r="S1594" s="87"/>
      <c r="T1594" s="88"/>
      <c r="U1594" s="41"/>
      <c r="V1594" s="41"/>
      <c r="W1594" s="41"/>
      <c r="X1594" s="41"/>
      <c r="Y1594" s="41"/>
      <c r="Z1594" s="41"/>
      <c r="AA1594" s="41"/>
      <c r="AB1594" s="41"/>
      <c r="AC1594" s="41"/>
      <c r="AD1594" s="41"/>
      <c r="AE1594" s="41"/>
      <c r="AT1594" s="20" t="s">
        <v>204</v>
      </c>
      <c r="AU1594" s="20" t="s">
        <v>78</v>
      </c>
    </row>
    <row r="1595" s="2" customFormat="1" ht="16.5" customHeight="1">
      <c r="A1595" s="41"/>
      <c r="B1595" s="42"/>
      <c r="C1595" s="215" t="s">
        <v>2541</v>
      </c>
      <c r="D1595" s="215" t="s">
        <v>195</v>
      </c>
      <c r="E1595" s="216" t="s">
        <v>3881</v>
      </c>
      <c r="F1595" s="217" t="s">
        <v>3882</v>
      </c>
      <c r="G1595" s="218" t="s">
        <v>258</v>
      </c>
      <c r="H1595" s="219">
        <v>96.640000000000001</v>
      </c>
      <c r="I1595" s="220"/>
      <c r="J1595" s="221">
        <f>ROUND(I1595*H1595,2)</f>
        <v>0</v>
      </c>
      <c r="K1595" s="217" t="s">
        <v>19</v>
      </c>
      <c r="L1595" s="47"/>
      <c r="M1595" s="222" t="s">
        <v>19</v>
      </c>
      <c r="N1595" s="223" t="s">
        <v>40</v>
      </c>
      <c r="O1595" s="87"/>
      <c r="P1595" s="224">
        <f>O1595*H1595</f>
        <v>0</v>
      </c>
      <c r="Q1595" s="224">
        <v>0.013599999999999999</v>
      </c>
      <c r="R1595" s="224">
        <f>Q1595*H1595</f>
        <v>1.3143039999999999</v>
      </c>
      <c r="S1595" s="224">
        <v>0</v>
      </c>
      <c r="T1595" s="225">
        <f>S1595*H1595</f>
        <v>0</v>
      </c>
      <c r="U1595" s="41"/>
      <c r="V1595" s="41"/>
      <c r="W1595" s="41"/>
      <c r="X1595" s="41"/>
      <c r="Y1595" s="41"/>
      <c r="Z1595" s="41"/>
      <c r="AA1595" s="41"/>
      <c r="AB1595" s="41"/>
      <c r="AC1595" s="41"/>
      <c r="AD1595" s="41"/>
      <c r="AE1595" s="41"/>
      <c r="AR1595" s="226" t="s">
        <v>200</v>
      </c>
      <c r="AT1595" s="226" t="s">
        <v>195</v>
      </c>
      <c r="AU1595" s="226" t="s">
        <v>78</v>
      </c>
      <c r="AY1595" s="20" t="s">
        <v>193</v>
      </c>
      <c r="BE1595" s="227">
        <f>IF(N1595="základní",J1595,0)</f>
        <v>0</v>
      </c>
      <c r="BF1595" s="227">
        <f>IF(N1595="snížená",J1595,0)</f>
        <v>0</v>
      </c>
      <c r="BG1595" s="227">
        <f>IF(N1595="zákl. přenesená",J1595,0)</f>
        <v>0</v>
      </c>
      <c r="BH1595" s="227">
        <f>IF(N1595="sníž. přenesená",J1595,0)</f>
        <v>0</v>
      </c>
      <c r="BI1595" s="227">
        <f>IF(N1595="nulová",J1595,0)</f>
        <v>0</v>
      </c>
      <c r="BJ1595" s="20" t="s">
        <v>76</v>
      </c>
      <c r="BK1595" s="227">
        <f>ROUND(I1595*H1595,2)</f>
        <v>0</v>
      </c>
      <c r="BL1595" s="20" t="s">
        <v>200</v>
      </c>
      <c r="BM1595" s="226" t="s">
        <v>3883</v>
      </c>
    </row>
    <row r="1596" s="2" customFormat="1">
      <c r="A1596" s="41"/>
      <c r="B1596" s="42"/>
      <c r="C1596" s="43"/>
      <c r="D1596" s="228" t="s">
        <v>202</v>
      </c>
      <c r="E1596" s="43"/>
      <c r="F1596" s="229" t="s">
        <v>3884</v>
      </c>
      <c r="G1596" s="43"/>
      <c r="H1596" s="43"/>
      <c r="I1596" s="230"/>
      <c r="J1596" s="43"/>
      <c r="K1596" s="43"/>
      <c r="L1596" s="47"/>
      <c r="M1596" s="231"/>
      <c r="N1596" s="232"/>
      <c r="O1596" s="87"/>
      <c r="P1596" s="87"/>
      <c r="Q1596" s="87"/>
      <c r="R1596" s="87"/>
      <c r="S1596" s="87"/>
      <c r="T1596" s="88"/>
      <c r="U1596" s="41"/>
      <c r="V1596" s="41"/>
      <c r="W1596" s="41"/>
      <c r="X1596" s="41"/>
      <c r="Y1596" s="41"/>
      <c r="Z1596" s="41"/>
      <c r="AA1596" s="41"/>
      <c r="AB1596" s="41"/>
      <c r="AC1596" s="41"/>
      <c r="AD1596" s="41"/>
      <c r="AE1596" s="41"/>
      <c r="AT1596" s="20" t="s">
        <v>202</v>
      </c>
      <c r="AU1596" s="20" t="s">
        <v>78</v>
      </c>
    </row>
    <row r="1597" s="13" customFormat="1">
      <c r="A1597" s="13"/>
      <c r="B1597" s="235"/>
      <c r="C1597" s="236"/>
      <c r="D1597" s="228" t="s">
        <v>206</v>
      </c>
      <c r="E1597" s="237" t="s">
        <v>19</v>
      </c>
      <c r="F1597" s="238" t="s">
        <v>279</v>
      </c>
      <c r="G1597" s="236"/>
      <c r="H1597" s="237" t="s">
        <v>19</v>
      </c>
      <c r="I1597" s="239"/>
      <c r="J1597" s="236"/>
      <c r="K1597" s="236"/>
      <c r="L1597" s="240"/>
      <c r="M1597" s="241"/>
      <c r="N1597" s="242"/>
      <c r="O1597" s="242"/>
      <c r="P1597" s="242"/>
      <c r="Q1597" s="242"/>
      <c r="R1597" s="242"/>
      <c r="S1597" s="242"/>
      <c r="T1597" s="243"/>
      <c r="U1597" s="13"/>
      <c r="V1597" s="13"/>
      <c r="W1597" s="13"/>
      <c r="X1597" s="13"/>
      <c r="Y1597" s="13"/>
      <c r="Z1597" s="13"/>
      <c r="AA1597" s="13"/>
      <c r="AB1597" s="13"/>
      <c r="AC1597" s="13"/>
      <c r="AD1597" s="13"/>
      <c r="AE1597" s="13"/>
      <c r="AT1597" s="244" t="s">
        <v>206</v>
      </c>
      <c r="AU1597" s="244" t="s">
        <v>78</v>
      </c>
      <c r="AV1597" s="13" t="s">
        <v>76</v>
      </c>
      <c r="AW1597" s="13" t="s">
        <v>31</v>
      </c>
      <c r="AX1597" s="13" t="s">
        <v>69</v>
      </c>
      <c r="AY1597" s="244" t="s">
        <v>193</v>
      </c>
    </row>
    <row r="1598" s="13" customFormat="1">
      <c r="A1598" s="13"/>
      <c r="B1598" s="235"/>
      <c r="C1598" s="236"/>
      <c r="D1598" s="228" t="s">
        <v>206</v>
      </c>
      <c r="E1598" s="237" t="s">
        <v>19</v>
      </c>
      <c r="F1598" s="238" t="s">
        <v>1713</v>
      </c>
      <c r="G1598" s="236"/>
      <c r="H1598" s="237" t="s">
        <v>19</v>
      </c>
      <c r="I1598" s="239"/>
      <c r="J1598" s="236"/>
      <c r="K1598" s="236"/>
      <c r="L1598" s="240"/>
      <c r="M1598" s="241"/>
      <c r="N1598" s="242"/>
      <c r="O1598" s="242"/>
      <c r="P1598" s="242"/>
      <c r="Q1598" s="242"/>
      <c r="R1598" s="242"/>
      <c r="S1598" s="242"/>
      <c r="T1598" s="243"/>
      <c r="U1598" s="13"/>
      <c r="V1598" s="13"/>
      <c r="W1598" s="13"/>
      <c r="X1598" s="13"/>
      <c r="Y1598" s="13"/>
      <c r="Z1598" s="13"/>
      <c r="AA1598" s="13"/>
      <c r="AB1598" s="13"/>
      <c r="AC1598" s="13"/>
      <c r="AD1598" s="13"/>
      <c r="AE1598" s="13"/>
      <c r="AT1598" s="244" t="s">
        <v>206</v>
      </c>
      <c r="AU1598" s="244" t="s">
        <v>78</v>
      </c>
      <c r="AV1598" s="13" t="s">
        <v>76</v>
      </c>
      <c r="AW1598" s="13" t="s">
        <v>31</v>
      </c>
      <c r="AX1598" s="13" t="s">
        <v>69</v>
      </c>
      <c r="AY1598" s="244" t="s">
        <v>193</v>
      </c>
    </row>
    <row r="1599" s="13" customFormat="1">
      <c r="A1599" s="13"/>
      <c r="B1599" s="235"/>
      <c r="C1599" s="236"/>
      <c r="D1599" s="228" t="s">
        <v>206</v>
      </c>
      <c r="E1599" s="237" t="s">
        <v>19</v>
      </c>
      <c r="F1599" s="238" t="s">
        <v>3697</v>
      </c>
      <c r="G1599" s="236"/>
      <c r="H1599" s="237" t="s">
        <v>19</v>
      </c>
      <c r="I1599" s="239"/>
      <c r="J1599" s="236"/>
      <c r="K1599" s="236"/>
      <c r="L1599" s="240"/>
      <c r="M1599" s="241"/>
      <c r="N1599" s="242"/>
      <c r="O1599" s="242"/>
      <c r="P1599" s="242"/>
      <c r="Q1599" s="242"/>
      <c r="R1599" s="242"/>
      <c r="S1599" s="242"/>
      <c r="T1599" s="243"/>
      <c r="U1599" s="13"/>
      <c r="V1599" s="13"/>
      <c r="W1599" s="13"/>
      <c r="X1599" s="13"/>
      <c r="Y1599" s="13"/>
      <c r="Z1599" s="13"/>
      <c r="AA1599" s="13"/>
      <c r="AB1599" s="13"/>
      <c r="AC1599" s="13"/>
      <c r="AD1599" s="13"/>
      <c r="AE1599" s="13"/>
      <c r="AT1599" s="244" t="s">
        <v>206</v>
      </c>
      <c r="AU1599" s="244" t="s">
        <v>78</v>
      </c>
      <c r="AV1599" s="13" t="s">
        <v>76</v>
      </c>
      <c r="AW1599" s="13" t="s">
        <v>31</v>
      </c>
      <c r="AX1599" s="13" t="s">
        <v>69</v>
      </c>
      <c r="AY1599" s="244" t="s">
        <v>193</v>
      </c>
    </row>
    <row r="1600" s="14" customFormat="1">
      <c r="A1600" s="14"/>
      <c r="B1600" s="245"/>
      <c r="C1600" s="246"/>
      <c r="D1600" s="228" t="s">
        <v>206</v>
      </c>
      <c r="E1600" s="247" t="s">
        <v>19</v>
      </c>
      <c r="F1600" s="248" t="s">
        <v>3885</v>
      </c>
      <c r="G1600" s="246"/>
      <c r="H1600" s="249">
        <v>21.120000000000001</v>
      </c>
      <c r="I1600" s="250"/>
      <c r="J1600" s="246"/>
      <c r="K1600" s="246"/>
      <c r="L1600" s="251"/>
      <c r="M1600" s="252"/>
      <c r="N1600" s="253"/>
      <c r="O1600" s="253"/>
      <c r="P1600" s="253"/>
      <c r="Q1600" s="253"/>
      <c r="R1600" s="253"/>
      <c r="S1600" s="253"/>
      <c r="T1600" s="254"/>
      <c r="U1600" s="14"/>
      <c r="V1600" s="14"/>
      <c r="W1600" s="14"/>
      <c r="X1600" s="14"/>
      <c r="Y1600" s="14"/>
      <c r="Z1600" s="14"/>
      <c r="AA1600" s="14"/>
      <c r="AB1600" s="14"/>
      <c r="AC1600" s="14"/>
      <c r="AD1600" s="14"/>
      <c r="AE1600" s="14"/>
      <c r="AT1600" s="255" t="s">
        <v>206</v>
      </c>
      <c r="AU1600" s="255" t="s">
        <v>78</v>
      </c>
      <c r="AV1600" s="14" t="s">
        <v>78</v>
      </c>
      <c r="AW1600" s="14" t="s">
        <v>31</v>
      </c>
      <c r="AX1600" s="14" t="s">
        <v>69</v>
      </c>
      <c r="AY1600" s="255" t="s">
        <v>193</v>
      </c>
    </row>
    <row r="1601" s="13" customFormat="1">
      <c r="A1601" s="13"/>
      <c r="B1601" s="235"/>
      <c r="C1601" s="236"/>
      <c r="D1601" s="228" t="s">
        <v>206</v>
      </c>
      <c r="E1601" s="237" t="s">
        <v>19</v>
      </c>
      <c r="F1601" s="238" t="s">
        <v>1702</v>
      </c>
      <c r="G1601" s="236"/>
      <c r="H1601" s="237" t="s">
        <v>19</v>
      </c>
      <c r="I1601" s="239"/>
      <c r="J1601" s="236"/>
      <c r="K1601" s="236"/>
      <c r="L1601" s="240"/>
      <c r="M1601" s="241"/>
      <c r="N1601" s="242"/>
      <c r="O1601" s="242"/>
      <c r="P1601" s="242"/>
      <c r="Q1601" s="242"/>
      <c r="R1601" s="242"/>
      <c r="S1601" s="242"/>
      <c r="T1601" s="243"/>
      <c r="U1601" s="13"/>
      <c r="V1601" s="13"/>
      <c r="W1601" s="13"/>
      <c r="X1601" s="13"/>
      <c r="Y1601" s="13"/>
      <c r="Z1601" s="13"/>
      <c r="AA1601" s="13"/>
      <c r="AB1601" s="13"/>
      <c r="AC1601" s="13"/>
      <c r="AD1601" s="13"/>
      <c r="AE1601" s="13"/>
      <c r="AT1601" s="244" t="s">
        <v>206</v>
      </c>
      <c r="AU1601" s="244" t="s">
        <v>78</v>
      </c>
      <c r="AV1601" s="13" t="s">
        <v>76</v>
      </c>
      <c r="AW1601" s="13" t="s">
        <v>31</v>
      </c>
      <c r="AX1601" s="13" t="s">
        <v>69</v>
      </c>
      <c r="AY1601" s="244" t="s">
        <v>193</v>
      </c>
    </row>
    <row r="1602" s="13" customFormat="1">
      <c r="A1602" s="13"/>
      <c r="B1602" s="235"/>
      <c r="C1602" s="236"/>
      <c r="D1602" s="228" t="s">
        <v>206</v>
      </c>
      <c r="E1602" s="237" t="s">
        <v>19</v>
      </c>
      <c r="F1602" s="238" t="s">
        <v>3743</v>
      </c>
      <c r="G1602" s="236"/>
      <c r="H1602" s="237" t="s">
        <v>19</v>
      </c>
      <c r="I1602" s="239"/>
      <c r="J1602" s="236"/>
      <c r="K1602" s="236"/>
      <c r="L1602" s="240"/>
      <c r="M1602" s="241"/>
      <c r="N1602" s="242"/>
      <c r="O1602" s="242"/>
      <c r="P1602" s="242"/>
      <c r="Q1602" s="242"/>
      <c r="R1602" s="242"/>
      <c r="S1602" s="242"/>
      <c r="T1602" s="243"/>
      <c r="U1602" s="13"/>
      <c r="V1602" s="13"/>
      <c r="W1602" s="13"/>
      <c r="X1602" s="13"/>
      <c r="Y1602" s="13"/>
      <c r="Z1602" s="13"/>
      <c r="AA1602" s="13"/>
      <c r="AB1602" s="13"/>
      <c r="AC1602" s="13"/>
      <c r="AD1602" s="13"/>
      <c r="AE1602" s="13"/>
      <c r="AT1602" s="244" t="s">
        <v>206</v>
      </c>
      <c r="AU1602" s="244" t="s">
        <v>78</v>
      </c>
      <c r="AV1602" s="13" t="s">
        <v>76</v>
      </c>
      <c r="AW1602" s="13" t="s">
        <v>31</v>
      </c>
      <c r="AX1602" s="13" t="s">
        <v>69</v>
      </c>
      <c r="AY1602" s="244" t="s">
        <v>193</v>
      </c>
    </row>
    <row r="1603" s="14" customFormat="1">
      <c r="A1603" s="14"/>
      <c r="B1603" s="245"/>
      <c r="C1603" s="246"/>
      <c r="D1603" s="228" t="s">
        <v>206</v>
      </c>
      <c r="E1603" s="247" t="s">
        <v>19</v>
      </c>
      <c r="F1603" s="248" t="s">
        <v>3886</v>
      </c>
      <c r="G1603" s="246"/>
      <c r="H1603" s="249">
        <v>23.68</v>
      </c>
      <c r="I1603" s="250"/>
      <c r="J1603" s="246"/>
      <c r="K1603" s="246"/>
      <c r="L1603" s="251"/>
      <c r="M1603" s="252"/>
      <c r="N1603" s="253"/>
      <c r="O1603" s="253"/>
      <c r="P1603" s="253"/>
      <c r="Q1603" s="253"/>
      <c r="R1603" s="253"/>
      <c r="S1603" s="253"/>
      <c r="T1603" s="254"/>
      <c r="U1603" s="14"/>
      <c r="V1603" s="14"/>
      <c r="W1603" s="14"/>
      <c r="X1603" s="14"/>
      <c r="Y1603" s="14"/>
      <c r="Z1603" s="14"/>
      <c r="AA1603" s="14"/>
      <c r="AB1603" s="14"/>
      <c r="AC1603" s="14"/>
      <c r="AD1603" s="14"/>
      <c r="AE1603" s="14"/>
      <c r="AT1603" s="255" t="s">
        <v>206</v>
      </c>
      <c r="AU1603" s="255" t="s">
        <v>78</v>
      </c>
      <c r="AV1603" s="14" t="s">
        <v>78</v>
      </c>
      <c r="AW1603" s="14" t="s">
        <v>31</v>
      </c>
      <c r="AX1603" s="14" t="s">
        <v>69</v>
      </c>
      <c r="AY1603" s="255" t="s">
        <v>193</v>
      </c>
    </row>
    <row r="1604" s="13" customFormat="1">
      <c r="A1604" s="13"/>
      <c r="B1604" s="235"/>
      <c r="C1604" s="236"/>
      <c r="D1604" s="228" t="s">
        <v>206</v>
      </c>
      <c r="E1604" s="237" t="s">
        <v>19</v>
      </c>
      <c r="F1604" s="238" t="s">
        <v>1704</v>
      </c>
      <c r="G1604" s="236"/>
      <c r="H1604" s="237" t="s">
        <v>19</v>
      </c>
      <c r="I1604" s="239"/>
      <c r="J1604" s="236"/>
      <c r="K1604" s="236"/>
      <c r="L1604" s="240"/>
      <c r="M1604" s="241"/>
      <c r="N1604" s="242"/>
      <c r="O1604" s="242"/>
      <c r="P1604" s="242"/>
      <c r="Q1604" s="242"/>
      <c r="R1604" s="242"/>
      <c r="S1604" s="242"/>
      <c r="T1604" s="243"/>
      <c r="U1604" s="13"/>
      <c r="V1604" s="13"/>
      <c r="W1604" s="13"/>
      <c r="X1604" s="13"/>
      <c r="Y1604" s="13"/>
      <c r="Z1604" s="13"/>
      <c r="AA1604" s="13"/>
      <c r="AB1604" s="13"/>
      <c r="AC1604" s="13"/>
      <c r="AD1604" s="13"/>
      <c r="AE1604" s="13"/>
      <c r="AT1604" s="244" t="s">
        <v>206</v>
      </c>
      <c r="AU1604" s="244" t="s">
        <v>78</v>
      </c>
      <c r="AV1604" s="13" t="s">
        <v>76</v>
      </c>
      <c r="AW1604" s="13" t="s">
        <v>31</v>
      </c>
      <c r="AX1604" s="13" t="s">
        <v>69</v>
      </c>
      <c r="AY1604" s="244" t="s">
        <v>193</v>
      </c>
    </row>
    <row r="1605" s="13" customFormat="1">
      <c r="A1605" s="13"/>
      <c r="B1605" s="235"/>
      <c r="C1605" s="236"/>
      <c r="D1605" s="228" t="s">
        <v>206</v>
      </c>
      <c r="E1605" s="237" t="s">
        <v>19</v>
      </c>
      <c r="F1605" s="238" t="s">
        <v>3748</v>
      </c>
      <c r="G1605" s="236"/>
      <c r="H1605" s="237" t="s">
        <v>19</v>
      </c>
      <c r="I1605" s="239"/>
      <c r="J1605" s="236"/>
      <c r="K1605" s="236"/>
      <c r="L1605" s="240"/>
      <c r="M1605" s="241"/>
      <c r="N1605" s="242"/>
      <c r="O1605" s="242"/>
      <c r="P1605" s="242"/>
      <c r="Q1605" s="242"/>
      <c r="R1605" s="242"/>
      <c r="S1605" s="242"/>
      <c r="T1605" s="243"/>
      <c r="U1605" s="13"/>
      <c r="V1605" s="13"/>
      <c r="W1605" s="13"/>
      <c r="X1605" s="13"/>
      <c r="Y1605" s="13"/>
      <c r="Z1605" s="13"/>
      <c r="AA1605" s="13"/>
      <c r="AB1605" s="13"/>
      <c r="AC1605" s="13"/>
      <c r="AD1605" s="13"/>
      <c r="AE1605" s="13"/>
      <c r="AT1605" s="244" t="s">
        <v>206</v>
      </c>
      <c r="AU1605" s="244" t="s">
        <v>78</v>
      </c>
      <c r="AV1605" s="13" t="s">
        <v>76</v>
      </c>
      <c r="AW1605" s="13" t="s">
        <v>31</v>
      </c>
      <c r="AX1605" s="13" t="s">
        <v>69</v>
      </c>
      <c r="AY1605" s="244" t="s">
        <v>193</v>
      </c>
    </row>
    <row r="1606" s="14" customFormat="1">
      <c r="A1606" s="14"/>
      <c r="B1606" s="245"/>
      <c r="C1606" s="246"/>
      <c r="D1606" s="228" t="s">
        <v>206</v>
      </c>
      <c r="E1606" s="247" t="s">
        <v>19</v>
      </c>
      <c r="F1606" s="248" t="s">
        <v>3887</v>
      </c>
      <c r="G1606" s="246"/>
      <c r="H1606" s="249">
        <v>28.800000000000001</v>
      </c>
      <c r="I1606" s="250"/>
      <c r="J1606" s="246"/>
      <c r="K1606" s="246"/>
      <c r="L1606" s="251"/>
      <c r="M1606" s="252"/>
      <c r="N1606" s="253"/>
      <c r="O1606" s="253"/>
      <c r="P1606" s="253"/>
      <c r="Q1606" s="253"/>
      <c r="R1606" s="253"/>
      <c r="S1606" s="253"/>
      <c r="T1606" s="254"/>
      <c r="U1606" s="14"/>
      <c r="V1606" s="14"/>
      <c r="W1606" s="14"/>
      <c r="X1606" s="14"/>
      <c r="Y1606" s="14"/>
      <c r="Z1606" s="14"/>
      <c r="AA1606" s="14"/>
      <c r="AB1606" s="14"/>
      <c r="AC1606" s="14"/>
      <c r="AD1606" s="14"/>
      <c r="AE1606" s="14"/>
      <c r="AT1606" s="255" t="s">
        <v>206</v>
      </c>
      <c r="AU1606" s="255" t="s">
        <v>78</v>
      </c>
      <c r="AV1606" s="14" t="s">
        <v>78</v>
      </c>
      <c r="AW1606" s="14" t="s">
        <v>31</v>
      </c>
      <c r="AX1606" s="14" t="s">
        <v>69</v>
      </c>
      <c r="AY1606" s="255" t="s">
        <v>193</v>
      </c>
    </row>
    <row r="1607" s="13" customFormat="1">
      <c r="A1607" s="13"/>
      <c r="B1607" s="235"/>
      <c r="C1607" s="236"/>
      <c r="D1607" s="228" t="s">
        <v>206</v>
      </c>
      <c r="E1607" s="237" t="s">
        <v>19</v>
      </c>
      <c r="F1607" s="238" t="s">
        <v>1724</v>
      </c>
      <c r="G1607" s="236"/>
      <c r="H1607" s="237" t="s">
        <v>19</v>
      </c>
      <c r="I1607" s="239"/>
      <c r="J1607" s="236"/>
      <c r="K1607" s="236"/>
      <c r="L1607" s="240"/>
      <c r="M1607" s="241"/>
      <c r="N1607" s="242"/>
      <c r="O1607" s="242"/>
      <c r="P1607" s="242"/>
      <c r="Q1607" s="242"/>
      <c r="R1607" s="242"/>
      <c r="S1607" s="242"/>
      <c r="T1607" s="243"/>
      <c r="U1607" s="13"/>
      <c r="V1607" s="13"/>
      <c r="W1607" s="13"/>
      <c r="X1607" s="13"/>
      <c r="Y1607" s="13"/>
      <c r="Z1607" s="13"/>
      <c r="AA1607" s="13"/>
      <c r="AB1607" s="13"/>
      <c r="AC1607" s="13"/>
      <c r="AD1607" s="13"/>
      <c r="AE1607" s="13"/>
      <c r="AT1607" s="244" t="s">
        <v>206</v>
      </c>
      <c r="AU1607" s="244" t="s">
        <v>78</v>
      </c>
      <c r="AV1607" s="13" t="s">
        <v>76</v>
      </c>
      <c r="AW1607" s="13" t="s">
        <v>31</v>
      </c>
      <c r="AX1607" s="13" t="s">
        <v>69</v>
      </c>
      <c r="AY1607" s="244" t="s">
        <v>193</v>
      </c>
    </row>
    <row r="1608" s="13" customFormat="1">
      <c r="A1608" s="13"/>
      <c r="B1608" s="235"/>
      <c r="C1608" s="236"/>
      <c r="D1608" s="228" t="s">
        <v>206</v>
      </c>
      <c r="E1608" s="237" t="s">
        <v>19</v>
      </c>
      <c r="F1608" s="238" t="s">
        <v>3751</v>
      </c>
      <c r="G1608" s="236"/>
      <c r="H1608" s="237" t="s">
        <v>19</v>
      </c>
      <c r="I1608" s="239"/>
      <c r="J1608" s="236"/>
      <c r="K1608" s="236"/>
      <c r="L1608" s="240"/>
      <c r="M1608" s="241"/>
      <c r="N1608" s="242"/>
      <c r="O1608" s="242"/>
      <c r="P1608" s="242"/>
      <c r="Q1608" s="242"/>
      <c r="R1608" s="242"/>
      <c r="S1608" s="242"/>
      <c r="T1608" s="243"/>
      <c r="U1608" s="13"/>
      <c r="V1608" s="13"/>
      <c r="W1608" s="13"/>
      <c r="X1608" s="13"/>
      <c r="Y1608" s="13"/>
      <c r="Z1608" s="13"/>
      <c r="AA1608" s="13"/>
      <c r="AB1608" s="13"/>
      <c r="AC1608" s="13"/>
      <c r="AD1608" s="13"/>
      <c r="AE1608" s="13"/>
      <c r="AT1608" s="244" t="s">
        <v>206</v>
      </c>
      <c r="AU1608" s="244" t="s">
        <v>78</v>
      </c>
      <c r="AV1608" s="13" t="s">
        <v>76</v>
      </c>
      <c r="AW1608" s="13" t="s">
        <v>31</v>
      </c>
      <c r="AX1608" s="13" t="s">
        <v>69</v>
      </c>
      <c r="AY1608" s="244" t="s">
        <v>193</v>
      </c>
    </row>
    <row r="1609" s="14" customFormat="1">
      <c r="A1609" s="14"/>
      <c r="B1609" s="245"/>
      <c r="C1609" s="246"/>
      <c r="D1609" s="228" t="s">
        <v>206</v>
      </c>
      <c r="E1609" s="247" t="s">
        <v>19</v>
      </c>
      <c r="F1609" s="248" t="s">
        <v>3888</v>
      </c>
      <c r="G1609" s="246"/>
      <c r="H1609" s="249">
        <v>23.039999999999999</v>
      </c>
      <c r="I1609" s="250"/>
      <c r="J1609" s="246"/>
      <c r="K1609" s="246"/>
      <c r="L1609" s="251"/>
      <c r="M1609" s="252"/>
      <c r="N1609" s="253"/>
      <c r="O1609" s="253"/>
      <c r="P1609" s="253"/>
      <c r="Q1609" s="253"/>
      <c r="R1609" s="253"/>
      <c r="S1609" s="253"/>
      <c r="T1609" s="254"/>
      <c r="U1609" s="14"/>
      <c r="V1609" s="14"/>
      <c r="W1609" s="14"/>
      <c r="X1609" s="14"/>
      <c r="Y1609" s="14"/>
      <c r="Z1609" s="14"/>
      <c r="AA1609" s="14"/>
      <c r="AB1609" s="14"/>
      <c r="AC1609" s="14"/>
      <c r="AD1609" s="14"/>
      <c r="AE1609" s="14"/>
      <c r="AT1609" s="255" t="s">
        <v>206</v>
      </c>
      <c r="AU1609" s="255" t="s">
        <v>78</v>
      </c>
      <c r="AV1609" s="14" t="s">
        <v>78</v>
      </c>
      <c r="AW1609" s="14" t="s">
        <v>31</v>
      </c>
      <c r="AX1609" s="14" t="s">
        <v>69</v>
      </c>
      <c r="AY1609" s="255" t="s">
        <v>193</v>
      </c>
    </row>
    <row r="1610" s="15" customFormat="1">
      <c r="A1610" s="15"/>
      <c r="B1610" s="256"/>
      <c r="C1610" s="257"/>
      <c r="D1610" s="228" t="s">
        <v>206</v>
      </c>
      <c r="E1610" s="258" t="s">
        <v>19</v>
      </c>
      <c r="F1610" s="259" t="s">
        <v>218</v>
      </c>
      <c r="G1610" s="257"/>
      <c r="H1610" s="260">
        <v>96.640000000000001</v>
      </c>
      <c r="I1610" s="261"/>
      <c r="J1610" s="257"/>
      <c r="K1610" s="257"/>
      <c r="L1610" s="262"/>
      <c r="M1610" s="263"/>
      <c r="N1610" s="264"/>
      <c r="O1610" s="264"/>
      <c r="P1610" s="264"/>
      <c r="Q1610" s="264"/>
      <c r="R1610" s="264"/>
      <c r="S1610" s="264"/>
      <c r="T1610" s="265"/>
      <c r="U1610" s="15"/>
      <c r="V1610" s="15"/>
      <c r="W1610" s="15"/>
      <c r="X1610" s="15"/>
      <c r="Y1610" s="15"/>
      <c r="Z1610" s="15"/>
      <c r="AA1610" s="15"/>
      <c r="AB1610" s="15"/>
      <c r="AC1610" s="15"/>
      <c r="AD1610" s="15"/>
      <c r="AE1610" s="15"/>
      <c r="AT1610" s="266" t="s">
        <v>206</v>
      </c>
      <c r="AU1610" s="266" t="s">
        <v>78</v>
      </c>
      <c r="AV1610" s="15" t="s">
        <v>200</v>
      </c>
      <c r="AW1610" s="15" t="s">
        <v>31</v>
      </c>
      <c r="AX1610" s="15" t="s">
        <v>76</v>
      </c>
      <c r="AY1610" s="266" t="s">
        <v>193</v>
      </c>
    </row>
    <row r="1611" s="2" customFormat="1" ht="16.5" customHeight="1">
      <c r="A1611" s="41"/>
      <c r="B1611" s="42"/>
      <c r="C1611" s="215" t="s">
        <v>2547</v>
      </c>
      <c r="D1611" s="215" t="s">
        <v>195</v>
      </c>
      <c r="E1611" s="216" t="s">
        <v>3889</v>
      </c>
      <c r="F1611" s="217" t="s">
        <v>3890</v>
      </c>
      <c r="G1611" s="218" t="s">
        <v>258</v>
      </c>
      <c r="H1611" s="219">
        <v>233.26400000000001</v>
      </c>
      <c r="I1611" s="220"/>
      <c r="J1611" s="221">
        <f>ROUND(I1611*H1611,2)</f>
        <v>0</v>
      </c>
      <c r="K1611" s="217" t="s">
        <v>199</v>
      </c>
      <c r="L1611" s="47"/>
      <c r="M1611" s="222" t="s">
        <v>19</v>
      </c>
      <c r="N1611" s="223" t="s">
        <v>40</v>
      </c>
      <c r="O1611" s="87"/>
      <c r="P1611" s="224">
        <f>O1611*H1611</f>
        <v>0</v>
      </c>
      <c r="Q1611" s="224">
        <v>0.0073499999999999998</v>
      </c>
      <c r="R1611" s="224">
        <f>Q1611*H1611</f>
        <v>1.7144904000000001</v>
      </c>
      <c r="S1611" s="224">
        <v>0</v>
      </c>
      <c r="T1611" s="225">
        <f>S1611*H1611</f>
        <v>0</v>
      </c>
      <c r="U1611" s="41"/>
      <c r="V1611" s="41"/>
      <c r="W1611" s="41"/>
      <c r="X1611" s="41"/>
      <c r="Y1611" s="41"/>
      <c r="Z1611" s="41"/>
      <c r="AA1611" s="41"/>
      <c r="AB1611" s="41"/>
      <c r="AC1611" s="41"/>
      <c r="AD1611" s="41"/>
      <c r="AE1611" s="41"/>
      <c r="AR1611" s="226" t="s">
        <v>200</v>
      </c>
      <c r="AT1611" s="226" t="s">
        <v>195</v>
      </c>
      <c r="AU1611" s="226" t="s">
        <v>78</v>
      </c>
      <c r="AY1611" s="20" t="s">
        <v>193</v>
      </c>
      <c r="BE1611" s="227">
        <f>IF(N1611="základní",J1611,0)</f>
        <v>0</v>
      </c>
      <c r="BF1611" s="227">
        <f>IF(N1611="snížená",J1611,0)</f>
        <v>0</v>
      </c>
      <c r="BG1611" s="227">
        <f>IF(N1611="zákl. přenesená",J1611,0)</f>
        <v>0</v>
      </c>
      <c r="BH1611" s="227">
        <f>IF(N1611="sníž. přenesená",J1611,0)</f>
        <v>0</v>
      </c>
      <c r="BI1611" s="227">
        <f>IF(N1611="nulová",J1611,0)</f>
        <v>0</v>
      </c>
      <c r="BJ1611" s="20" t="s">
        <v>76</v>
      </c>
      <c r="BK1611" s="227">
        <f>ROUND(I1611*H1611,2)</f>
        <v>0</v>
      </c>
      <c r="BL1611" s="20" t="s">
        <v>200</v>
      </c>
      <c r="BM1611" s="226" t="s">
        <v>3891</v>
      </c>
    </row>
    <row r="1612" s="2" customFormat="1">
      <c r="A1612" s="41"/>
      <c r="B1612" s="42"/>
      <c r="C1612" s="43"/>
      <c r="D1612" s="228" t="s">
        <v>202</v>
      </c>
      <c r="E1612" s="43"/>
      <c r="F1612" s="229" t="s">
        <v>3892</v>
      </c>
      <c r="G1612" s="43"/>
      <c r="H1612" s="43"/>
      <c r="I1612" s="230"/>
      <c r="J1612" s="43"/>
      <c r="K1612" s="43"/>
      <c r="L1612" s="47"/>
      <c r="M1612" s="231"/>
      <c r="N1612" s="232"/>
      <c r="O1612" s="87"/>
      <c r="P1612" s="87"/>
      <c r="Q1612" s="87"/>
      <c r="R1612" s="87"/>
      <c r="S1612" s="87"/>
      <c r="T1612" s="88"/>
      <c r="U1612" s="41"/>
      <c r="V1612" s="41"/>
      <c r="W1612" s="41"/>
      <c r="X1612" s="41"/>
      <c r="Y1612" s="41"/>
      <c r="Z1612" s="41"/>
      <c r="AA1612" s="41"/>
      <c r="AB1612" s="41"/>
      <c r="AC1612" s="41"/>
      <c r="AD1612" s="41"/>
      <c r="AE1612" s="41"/>
      <c r="AT1612" s="20" t="s">
        <v>202</v>
      </c>
      <c r="AU1612" s="20" t="s">
        <v>78</v>
      </c>
    </row>
    <row r="1613" s="2" customFormat="1">
      <c r="A1613" s="41"/>
      <c r="B1613" s="42"/>
      <c r="C1613" s="43"/>
      <c r="D1613" s="233" t="s">
        <v>204</v>
      </c>
      <c r="E1613" s="43"/>
      <c r="F1613" s="234" t="s">
        <v>3893</v>
      </c>
      <c r="G1613" s="43"/>
      <c r="H1613" s="43"/>
      <c r="I1613" s="230"/>
      <c r="J1613" s="43"/>
      <c r="K1613" s="43"/>
      <c r="L1613" s="47"/>
      <c r="M1613" s="231"/>
      <c r="N1613" s="232"/>
      <c r="O1613" s="87"/>
      <c r="P1613" s="87"/>
      <c r="Q1613" s="87"/>
      <c r="R1613" s="87"/>
      <c r="S1613" s="87"/>
      <c r="T1613" s="88"/>
      <c r="U1613" s="41"/>
      <c r="V1613" s="41"/>
      <c r="W1613" s="41"/>
      <c r="X1613" s="41"/>
      <c r="Y1613" s="41"/>
      <c r="Z1613" s="41"/>
      <c r="AA1613" s="41"/>
      <c r="AB1613" s="41"/>
      <c r="AC1613" s="41"/>
      <c r="AD1613" s="41"/>
      <c r="AE1613" s="41"/>
      <c r="AT1613" s="20" t="s">
        <v>204</v>
      </c>
      <c r="AU1613" s="20" t="s">
        <v>78</v>
      </c>
    </row>
    <row r="1614" s="2" customFormat="1" ht="16.5" customHeight="1">
      <c r="A1614" s="41"/>
      <c r="B1614" s="42"/>
      <c r="C1614" s="215" t="s">
        <v>2553</v>
      </c>
      <c r="D1614" s="215" t="s">
        <v>195</v>
      </c>
      <c r="E1614" s="216" t="s">
        <v>3894</v>
      </c>
      <c r="F1614" s="217" t="s">
        <v>3895</v>
      </c>
      <c r="G1614" s="218" t="s">
        <v>258</v>
      </c>
      <c r="H1614" s="219">
        <v>233.26400000000001</v>
      </c>
      <c r="I1614" s="220"/>
      <c r="J1614" s="221">
        <f>ROUND(I1614*H1614,2)</f>
        <v>0</v>
      </c>
      <c r="K1614" s="217" t="s">
        <v>199</v>
      </c>
      <c r="L1614" s="47"/>
      <c r="M1614" s="222" t="s">
        <v>19</v>
      </c>
      <c r="N1614" s="223" t="s">
        <v>40</v>
      </c>
      <c r="O1614" s="87"/>
      <c r="P1614" s="224">
        <f>O1614*H1614</f>
        <v>0</v>
      </c>
      <c r="Q1614" s="224">
        <v>0.0030000000000000001</v>
      </c>
      <c r="R1614" s="224">
        <f>Q1614*H1614</f>
        <v>0.69979200000000008</v>
      </c>
      <c r="S1614" s="224">
        <v>0</v>
      </c>
      <c r="T1614" s="225">
        <f>S1614*H1614</f>
        <v>0</v>
      </c>
      <c r="U1614" s="41"/>
      <c r="V1614" s="41"/>
      <c r="W1614" s="41"/>
      <c r="X1614" s="41"/>
      <c r="Y1614" s="41"/>
      <c r="Z1614" s="41"/>
      <c r="AA1614" s="41"/>
      <c r="AB1614" s="41"/>
      <c r="AC1614" s="41"/>
      <c r="AD1614" s="41"/>
      <c r="AE1614" s="41"/>
      <c r="AR1614" s="226" t="s">
        <v>200</v>
      </c>
      <c r="AT1614" s="226" t="s">
        <v>195</v>
      </c>
      <c r="AU1614" s="226" t="s">
        <v>78</v>
      </c>
      <c r="AY1614" s="20" t="s">
        <v>193</v>
      </c>
      <c r="BE1614" s="227">
        <f>IF(N1614="základní",J1614,0)</f>
        <v>0</v>
      </c>
      <c r="BF1614" s="227">
        <f>IF(N1614="snížená",J1614,0)</f>
        <v>0</v>
      </c>
      <c r="BG1614" s="227">
        <f>IF(N1614="zákl. přenesená",J1614,0)</f>
        <v>0</v>
      </c>
      <c r="BH1614" s="227">
        <f>IF(N1614="sníž. přenesená",J1614,0)</f>
        <v>0</v>
      </c>
      <c r="BI1614" s="227">
        <f>IF(N1614="nulová",J1614,0)</f>
        <v>0</v>
      </c>
      <c r="BJ1614" s="20" t="s">
        <v>76</v>
      </c>
      <c r="BK1614" s="227">
        <f>ROUND(I1614*H1614,2)</f>
        <v>0</v>
      </c>
      <c r="BL1614" s="20" t="s">
        <v>200</v>
      </c>
      <c r="BM1614" s="226" t="s">
        <v>3896</v>
      </c>
    </row>
    <row r="1615" s="2" customFormat="1">
      <c r="A1615" s="41"/>
      <c r="B1615" s="42"/>
      <c r="C1615" s="43"/>
      <c r="D1615" s="228" t="s">
        <v>202</v>
      </c>
      <c r="E1615" s="43"/>
      <c r="F1615" s="229" t="s">
        <v>3897</v>
      </c>
      <c r="G1615" s="43"/>
      <c r="H1615" s="43"/>
      <c r="I1615" s="230"/>
      <c r="J1615" s="43"/>
      <c r="K1615" s="43"/>
      <c r="L1615" s="47"/>
      <c r="M1615" s="231"/>
      <c r="N1615" s="232"/>
      <c r="O1615" s="87"/>
      <c r="P1615" s="87"/>
      <c r="Q1615" s="87"/>
      <c r="R1615" s="87"/>
      <c r="S1615" s="87"/>
      <c r="T1615" s="88"/>
      <c r="U1615" s="41"/>
      <c r="V1615" s="41"/>
      <c r="W1615" s="41"/>
      <c r="X1615" s="41"/>
      <c r="Y1615" s="41"/>
      <c r="Z1615" s="41"/>
      <c r="AA1615" s="41"/>
      <c r="AB1615" s="41"/>
      <c r="AC1615" s="41"/>
      <c r="AD1615" s="41"/>
      <c r="AE1615" s="41"/>
      <c r="AT1615" s="20" t="s">
        <v>202</v>
      </c>
      <c r="AU1615" s="20" t="s">
        <v>78</v>
      </c>
    </row>
    <row r="1616" s="2" customFormat="1">
      <c r="A1616" s="41"/>
      <c r="B1616" s="42"/>
      <c r="C1616" s="43"/>
      <c r="D1616" s="233" t="s">
        <v>204</v>
      </c>
      <c r="E1616" s="43"/>
      <c r="F1616" s="234" t="s">
        <v>3898</v>
      </c>
      <c r="G1616" s="43"/>
      <c r="H1616" s="43"/>
      <c r="I1616" s="230"/>
      <c r="J1616" s="43"/>
      <c r="K1616" s="43"/>
      <c r="L1616" s="47"/>
      <c r="M1616" s="231"/>
      <c r="N1616" s="232"/>
      <c r="O1616" s="87"/>
      <c r="P1616" s="87"/>
      <c r="Q1616" s="87"/>
      <c r="R1616" s="87"/>
      <c r="S1616" s="87"/>
      <c r="T1616" s="88"/>
      <c r="U1616" s="41"/>
      <c r="V1616" s="41"/>
      <c r="W1616" s="41"/>
      <c r="X1616" s="41"/>
      <c r="Y1616" s="41"/>
      <c r="Z1616" s="41"/>
      <c r="AA1616" s="41"/>
      <c r="AB1616" s="41"/>
      <c r="AC1616" s="41"/>
      <c r="AD1616" s="41"/>
      <c r="AE1616" s="41"/>
      <c r="AT1616" s="20" t="s">
        <v>204</v>
      </c>
      <c r="AU1616" s="20" t="s">
        <v>78</v>
      </c>
    </row>
    <row r="1617" s="2" customFormat="1" ht="16.5" customHeight="1">
      <c r="A1617" s="41"/>
      <c r="B1617" s="42"/>
      <c r="C1617" s="215" t="s">
        <v>2560</v>
      </c>
      <c r="D1617" s="215" t="s">
        <v>195</v>
      </c>
      <c r="E1617" s="216" t="s">
        <v>3899</v>
      </c>
      <c r="F1617" s="217" t="s">
        <v>3900</v>
      </c>
      <c r="G1617" s="218" t="s">
        <v>258</v>
      </c>
      <c r="H1617" s="219">
        <v>233.26400000000001</v>
      </c>
      <c r="I1617" s="220"/>
      <c r="J1617" s="221">
        <f>ROUND(I1617*H1617,2)</f>
        <v>0</v>
      </c>
      <c r="K1617" s="217" t="s">
        <v>19</v>
      </c>
      <c r="L1617" s="47"/>
      <c r="M1617" s="222" t="s">
        <v>19</v>
      </c>
      <c r="N1617" s="223" t="s">
        <v>40</v>
      </c>
      <c r="O1617" s="87"/>
      <c r="P1617" s="224">
        <f>O1617*H1617</f>
        <v>0</v>
      </c>
      <c r="Q1617" s="224">
        <v>0.013599999999999999</v>
      </c>
      <c r="R1617" s="224">
        <f>Q1617*H1617</f>
        <v>3.1723903999999998</v>
      </c>
      <c r="S1617" s="224">
        <v>0</v>
      </c>
      <c r="T1617" s="225">
        <f>S1617*H1617</f>
        <v>0</v>
      </c>
      <c r="U1617" s="41"/>
      <c r="V1617" s="41"/>
      <c r="W1617" s="41"/>
      <c r="X1617" s="41"/>
      <c r="Y1617" s="41"/>
      <c r="Z1617" s="41"/>
      <c r="AA1617" s="41"/>
      <c r="AB1617" s="41"/>
      <c r="AC1617" s="41"/>
      <c r="AD1617" s="41"/>
      <c r="AE1617" s="41"/>
      <c r="AR1617" s="226" t="s">
        <v>200</v>
      </c>
      <c r="AT1617" s="226" t="s">
        <v>195</v>
      </c>
      <c r="AU1617" s="226" t="s">
        <v>78</v>
      </c>
      <c r="AY1617" s="20" t="s">
        <v>193</v>
      </c>
      <c r="BE1617" s="227">
        <f>IF(N1617="základní",J1617,0)</f>
        <v>0</v>
      </c>
      <c r="BF1617" s="227">
        <f>IF(N1617="snížená",J1617,0)</f>
        <v>0</v>
      </c>
      <c r="BG1617" s="227">
        <f>IF(N1617="zákl. přenesená",J1617,0)</f>
        <v>0</v>
      </c>
      <c r="BH1617" s="227">
        <f>IF(N1617="sníž. přenesená",J1617,0)</f>
        <v>0</v>
      </c>
      <c r="BI1617" s="227">
        <f>IF(N1617="nulová",J1617,0)</f>
        <v>0</v>
      </c>
      <c r="BJ1617" s="20" t="s">
        <v>76</v>
      </c>
      <c r="BK1617" s="227">
        <f>ROUND(I1617*H1617,2)</f>
        <v>0</v>
      </c>
      <c r="BL1617" s="20" t="s">
        <v>200</v>
      </c>
      <c r="BM1617" s="226" t="s">
        <v>3901</v>
      </c>
    </row>
    <row r="1618" s="2" customFormat="1">
      <c r="A1618" s="41"/>
      <c r="B1618" s="42"/>
      <c r="C1618" s="43"/>
      <c r="D1618" s="228" t="s">
        <v>202</v>
      </c>
      <c r="E1618" s="43"/>
      <c r="F1618" s="229" t="s">
        <v>3902</v>
      </c>
      <c r="G1618" s="43"/>
      <c r="H1618" s="43"/>
      <c r="I1618" s="230"/>
      <c r="J1618" s="43"/>
      <c r="K1618" s="43"/>
      <c r="L1618" s="47"/>
      <c r="M1618" s="231"/>
      <c r="N1618" s="232"/>
      <c r="O1618" s="87"/>
      <c r="P1618" s="87"/>
      <c r="Q1618" s="87"/>
      <c r="R1618" s="87"/>
      <c r="S1618" s="87"/>
      <c r="T1618" s="88"/>
      <c r="U1618" s="41"/>
      <c r="V1618" s="41"/>
      <c r="W1618" s="41"/>
      <c r="X1618" s="41"/>
      <c r="Y1618" s="41"/>
      <c r="Z1618" s="41"/>
      <c r="AA1618" s="41"/>
      <c r="AB1618" s="41"/>
      <c r="AC1618" s="41"/>
      <c r="AD1618" s="41"/>
      <c r="AE1618" s="41"/>
      <c r="AT1618" s="20" t="s">
        <v>202</v>
      </c>
      <c r="AU1618" s="20" t="s">
        <v>78</v>
      </c>
    </row>
    <row r="1619" s="13" customFormat="1">
      <c r="A1619" s="13"/>
      <c r="B1619" s="235"/>
      <c r="C1619" s="236"/>
      <c r="D1619" s="228" t="s">
        <v>206</v>
      </c>
      <c r="E1619" s="237" t="s">
        <v>19</v>
      </c>
      <c r="F1619" s="238" t="s">
        <v>279</v>
      </c>
      <c r="G1619" s="236"/>
      <c r="H1619" s="237" t="s">
        <v>19</v>
      </c>
      <c r="I1619" s="239"/>
      <c r="J1619" s="236"/>
      <c r="K1619" s="236"/>
      <c r="L1619" s="240"/>
      <c r="M1619" s="241"/>
      <c r="N1619" s="242"/>
      <c r="O1619" s="242"/>
      <c r="P1619" s="242"/>
      <c r="Q1619" s="242"/>
      <c r="R1619" s="242"/>
      <c r="S1619" s="242"/>
      <c r="T1619" s="243"/>
      <c r="U1619" s="13"/>
      <c r="V1619" s="13"/>
      <c r="W1619" s="13"/>
      <c r="X1619" s="13"/>
      <c r="Y1619" s="13"/>
      <c r="Z1619" s="13"/>
      <c r="AA1619" s="13"/>
      <c r="AB1619" s="13"/>
      <c r="AC1619" s="13"/>
      <c r="AD1619" s="13"/>
      <c r="AE1619" s="13"/>
      <c r="AT1619" s="244" t="s">
        <v>206</v>
      </c>
      <c r="AU1619" s="244" t="s">
        <v>78</v>
      </c>
      <c r="AV1619" s="13" t="s">
        <v>76</v>
      </c>
      <c r="AW1619" s="13" t="s">
        <v>31</v>
      </c>
      <c r="AX1619" s="13" t="s">
        <v>69</v>
      </c>
      <c r="AY1619" s="244" t="s">
        <v>193</v>
      </c>
    </row>
    <row r="1620" s="13" customFormat="1">
      <c r="A1620" s="13"/>
      <c r="B1620" s="235"/>
      <c r="C1620" s="236"/>
      <c r="D1620" s="228" t="s">
        <v>206</v>
      </c>
      <c r="E1620" s="237" t="s">
        <v>19</v>
      </c>
      <c r="F1620" s="238" t="s">
        <v>3903</v>
      </c>
      <c r="G1620" s="236"/>
      <c r="H1620" s="237" t="s">
        <v>19</v>
      </c>
      <c r="I1620" s="239"/>
      <c r="J1620" s="236"/>
      <c r="K1620" s="236"/>
      <c r="L1620" s="240"/>
      <c r="M1620" s="241"/>
      <c r="N1620" s="242"/>
      <c r="O1620" s="242"/>
      <c r="P1620" s="242"/>
      <c r="Q1620" s="242"/>
      <c r="R1620" s="242"/>
      <c r="S1620" s="242"/>
      <c r="T1620" s="243"/>
      <c r="U1620" s="13"/>
      <c r="V1620" s="13"/>
      <c r="W1620" s="13"/>
      <c r="X1620" s="13"/>
      <c r="Y1620" s="13"/>
      <c r="Z1620" s="13"/>
      <c r="AA1620" s="13"/>
      <c r="AB1620" s="13"/>
      <c r="AC1620" s="13"/>
      <c r="AD1620" s="13"/>
      <c r="AE1620" s="13"/>
      <c r="AT1620" s="244" t="s">
        <v>206</v>
      </c>
      <c r="AU1620" s="244" t="s">
        <v>78</v>
      </c>
      <c r="AV1620" s="13" t="s">
        <v>76</v>
      </c>
      <c r="AW1620" s="13" t="s">
        <v>31</v>
      </c>
      <c r="AX1620" s="13" t="s">
        <v>69</v>
      </c>
      <c r="AY1620" s="244" t="s">
        <v>193</v>
      </c>
    </row>
    <row r="1621" s="14" customFormat="1">
      <c r="A1621" s="14"/>
      <c r="B1621" s="245"/>
      <c r="C1621" s="246"/>
      <c r="D1621" s="228" t="s">
        <v>206</v>
      </c>
      <c r="E1621" s="247" t="s">
        <v>19</v>
      </c>
      <c r="F1621" s="248" t="s">
        <v>3904</v>
      </c>
      <c r="G1621" s="246"/>
      <c r="H1621" s="249">
        <v>221.256</v>
      </c>
      <c r="I1621" s="250"/>
      <c r="J1621" s="246"/>
      <c r="K1621" s="246"/>
      <c r="L1621" s="251"/>
      <c r="M1621" s="252"/>
      <c r="N1621" s="253"/>
      <c r="O1621" s="253"/>
      <c r="P1621" s="253"/>
      <c r="Q1621" s="253"/>
      <c r="R1621" s="253"/>
      <c r="S1621" s="253"/>
      <c r="T1621" s="254"/>
      <c r="U1621" s="14"/>
      <c r="V1621" s="14"/>
      <c r="W1621" s="14"/>
      <c r="X1621" s="14"/>
      <c r="Y1621" s="14"/>
      <c r="Z1621" s="14"/>
      <c r="AA1621" s="14"/>
      <c r="AB1621" s="14"/>
      <c r="AC1621" s="14"/>
      <c r="AD1621" s="14"/>
      <c r="AE1621" s="14"/>
      <c r="AT1621" s="255" t="s">
        <v>206</v>
      </c>
      <c r="AU1621" s="255" t="s">
        <v>78</v>
      </c>
      <c r="AV1621" s="14" t="s">
        <v>78</v>
      </c>
      <c r="AW1621" s="14" t="s">
        <v>31</v>
      </c>
      <c r="AX1621" s="14" t="s">
        <v>69</v>
      </c>
      <c r="AY1621" s="255" t="s">
        <v>193</v>
      </c>
    </row>
    <row r="1622" s="14" customFormat="1">
      <c r="A1622" s="14"/>
      <c r="B1622" s="245"/>
      <c r="C1622" s="246"/>
      <c r="D1622" s="228" t="s">
        <v>206</v>
      </c>
      <c r="E1622" s="247" t="s">
        <v>19</v>
      </c>
      <c r="F1622" s="248" t="s">
        <v>3905</v>
      </c>
      <c r="G1622" s="246"/>
      <c r="H1622" s="249">
        <v>4.6079999999999997</v>
      </c>
      <c r="I1622" s="250"/>
      <c r="J1622" s="246"/>
      <c r="K1622" s="246"/>
      <c r="L1622" s="251"/>
      <c r="M1622" s="252"/>
      <c r="N1622" s="253"/>
      <c r="O1622" s="253"/>
      <c r="P1622" s="253"/>
      <c r="Q1622" s="253"/>
      <c r="R1622" s="253"/>
      <c r="S1622" s="253"/>
      <c r="T1622" s="254"/>
      <c r="U1622" s="14"/>
      <c r="V1622" s="14"/>
      <c r="W1622" s="14"/>
      <c r="X1622" s="14"/>
      <c r="Y1622" s="14"/>
      <c r="Z1622" s="14"/>
      <c r="AA1622" s="14"/>
      <c r="AB1622" s="14"/>
      <c r="AC1622" s="14"/>
      <c r="AD1622" s="14"/>
      <c r="AE1622" s="14"/>
      <c r="AT1622" s="255" t="s">
        <v>206</v>
      </c>
      <c r="AU1622" s="255" t="s">
        <v>78</v>
      </c>
      <c r="AV1622" s="14" t="s">
        <v>78</v>
      </c>
      <c r="AW1622" s="14" t="s">
        <v>31</v>
      </c>
      <c r="AX1622" s="14" t="s">
        <v>69</v>
      </c>
      <c r="AY1622" s="255" t="s">
        <v>193</v>
      </c>
    </row>
    <row r="1623" s="14" customFormat="1">
      <c r="A1623" s="14"/>
      <c r="B1623" s="245"/>
      <c r="C1623" s="246"/>
      <c r="D1623" s="228" t="s">
        <v>206</v>
      </c>
      <c r="E1623" s="247" t="s">
        <v>19</v>
      </c>
      <c r="F1623" s="248" t="s">
        <v>3906</v>
      </c>
      <c r="G1623" s="246"/>
      <c r="H1623" s="249">
        <v>7.4000000000000004</v>
      </c>
      <c r="I1623" s="250"/>
      <c r="J1623" s="246"/>
      <c r="K1623" s="246"/>
      <c r="L1623" s="251"/>
      <c r="M1623" s="252"/>
      <c r="N1623" s="253"/>
      <c r="O1623" s="253"/>
      <c r="P1623" s="253"/>
      <c r="Q1623" s="253"/>
      <c r="R1623" s="253"/>
      <c r="S1623" s="253"/>
      <c r="T1623" s="254"/>
      <c r="U1623" s="14"/>
      <c r="V1623" s="14"/>
      <c r="W1623" s="14"/>
      <c r="X1623" s="14"/>
      <c r="Y1623" s="14"/>
      <c r="Z1623" s="14"/>
      <c r="AA1623" s="14"/>
      <c r="AB1623" s="14"/>
      <c r="AC1623" s="14"/>
      <c r="AD1623" s="14"/>
      <c r="AE1623" s="14"/>
      <c r="AT1623" s="255" t="s">
        <v>206</v>
      </c>
      <c r="AU1623" s="255" t="s">
        <v>78</v>
      </c>
      <c r="AV1623" s="14" t="s">
        <v>78</v>
      </c>
      <c r="AW1623" s="14" t="s">
        <v>31</v>
      </c>
      <c r="AX1623" s="14" t="s">
        <v>69</v>
      </c>
      <c r="AY1623" s="255" t="s">
        <v>193</v>
      </c>
    </row>
    <row r="1624" s="15" customFormat="1">
      <c r="A1624" s="15"/>
      <c r="B1624" s="256"/>
      <c r="C1624" s="257"/>
      <c r="D1624" s="228" t="s">
        <v>206</v>
      </c>
      <c r="E1624" s="258" t="s">
        <v>19</v>
      </c>
      <c r="F1624" s="259" t="s">
        <v>218</v>
      </c>
      <c r="G1624" s="257"/>
      <c r="H1624" s="260">
        <v>233.26400000000001</v>
      </c>
      <c r="I1624" s="261"/>
      <c r="J1624" s="257"/>
      <c r="K1624" s="257"/>
      <c r="L1624" s="262"/>
      <c r="M1624" s="263"/>
      <c r="N1624" s="264"/>
      <c r="O1624" s="264"/>
      <c r="P1624" s="264"/>
      <c r="Q1624" s="264"/>
      <c r="R1624" s="264"/>
      <c r="S1624" s="264"/>
      <c r="T1624" s="265"/>
      <c r="U1624" s="15"/>
      <c r="V1624" s="15"/>
      <c r="W1624" s="15"/>
      <c r="X1624" s="15"/>
      <c r="Y1624" s="15"/>
      <c r="Z1624" s="15"/>
      <c r="AA1624" s="15"/>
      <c r="AB1624" s="15"/>
      <c r="AC1624" s="15"/>
      <c r="AD1624" s="15"/>
      <c r="AE1624" s="15"/>
      <c r="AT1624" s="266" t="s">
        <v>206</v>
      </c>
      <c r="AU1624" s="266" t="s">
        <v>78</v>
      </c>
      <c r="AV1624" s="15" t="s">
        <v>200</v>
      </c>
      <c r="AW1624" s="15" t="s">
        <v>31</v>
      </c>
      <c r="AX1624" s="15" t="s">
        <v>76</v>
      </c>
      <c r="AY1624" s="266" t="s">
        <v>193</v>
      </c>
    </row>
    <row r="1625" s="2" customFormat="1" ht="16.5" customHeight="1">
      <c r="A1625" s="41"/>
      <c r="B1625" s="42"/>
      <c r="C1625" s="215" t="s">
        <v>2564</v>
      </c>
      <c r="D1625" s="215" t="s">
        <v>195</v>
      </c>
      <c r="E1625" s="216" t="s">
        <v>1968</v>
      </c>
      <c r="F1625" s="217" t="s">
        <v>1969</v>
      </c>
      <c r="G1625" s="218" t="s">
        <v>258</v>
      </c>
      <c r="H1625" s="219">
        <v>618.37</v>
      </c>
      <c r="I1625" s="220"/>
      <c r="J1625" s="221">
        <f>ROUND(I1625*H1625,2)</f>
        <v>0</v>
      </c>
      <c r="K1625" s="217" t="s">
        <v>199</v>
      </c>
      <c r="L1625" s="47"/>
      <c r="M1625" s="222" t="s">
        <v>19</v>
      </c>
      <c r="N1625" s="223" t="s">
        <v>40</v>
      </c>
      <c r="O1625" s="87"/>
      <c r="P1625" s="224">
        <f>O1625*H1625</f>
        <v>0</v>
      </c>
      <c r="Q1625" s="224">
        <v>8.7999999999999998E-05</v>
      </c>
      <c r="R1625" s="224">
        <f>Q1625*H1625</f>
        <v>0.054416559999999996</v>
      </c>
      <c r="S1625" s="224">
        <v>6.0000000000000002E-05</v>
      </c>
      <c r="T1625" s="225">
        <f>S1625*H1625</f>
        <v>0.037102200000000002</v>
      </c>
      <c r="U1625" s="41"/>
      <c r="V1625" s="41"/>
      <c r="W1625" s="41"/>
      <c r="X1625" s="41"/>
      <c r="Y1625" s="41"/>
      <c r="Z1625" s="41"/>
      <c r="AA1625" s="41"/>
      <c r="AB1625" s="41"/>
      <c r="AC1625" s="41"/>
      <c r="AD1625" s="41"/>
      <c r="AE1625" s="41"/>
      <c r="AR1625" s="226" t="s">
        <v>200</v>
      </c>
      <c r="AT1625" s="226" t="s">
        <v>195</v>
      </c>
      <c r="AU1625" s="226" t="s">
        <v>78</v>
      </c>
      <c r="AY1625" s="20" t="s">
        <v>193</v>
      </c>
      <c r="BE1625" s="227">
        <f>IF(N1625="základní",J1625,0)</f>
        <v>0</v>
      </c>
      <c r="BF1625" s="227">
        <f>IF(N1625="snížená",J1625,0)</f>
        <v>0</v>
      </c>
      <c r="BG1625" s="227">
        <f>IF(N1625="zákl. přenesená",J1625,0)</f>
        <v>0</v>
      </c>
      <c r="BH1625" s="227">
        <f>IF(N1625="sníž. přenesená",J1625,0)</f>
        <v>0</v>
      </c>
      <c r="BI1625" s="227">
        <f>IF(N1625="nulová",J1625,0)</f>
        <v>0</v>
      </c>
      <c r="BJ1625" s="20" t="s">
        <v>76</v>
      </c>
      <c r="BK1625" s="227">
        <f>ROUND(I1625*H1625,2)</f>
        <v>0</v>
      </c>
      <c r="BL1625" s="20" t="s">
        <v>200</v>
      </c>
      <c r="BM1625" s="226" t="s">
        <v>3907</v>
      </c>
    </row>
    <row r="1626" s="2" customFormat="1">
      <c r="A1626" s="41"/>
      <c r="B1626" s="42"/>
      <c r="C1626" s="43"/>
      <c r="D1626" s="228" t="s">
        <v>202</v>
      </c>
      <c r="E1626" s="43"/>
      <c r="F1626" s="229" t="s">
        <v>1971</v>
      </c>
      <c r="G1626" s="43"/>
      <c r="H1626" s="43"/>
      <c r="I1626" s="230"/>
      <c r="J1626" s="43"/>
      <c r="K1626" s="43"/>
      <c r="L1626" s="47"/>
      <c r="M1626" s="231"/>
      <c r="N1626" s="232"/>
      <c r="O1626" s="87"/>
      <c r="P1626" s="87"/>
      <c r="Q1626" s="87"/>
      <c r="R1626" s="87"/>
      <c r="S1626" s="87"/>
      <c r="T1626" s="88"/>
      <c r="U1626" s="41"/>
      <c r="V1626" s="41"/>
      <c r="W1626" s="41"/>
      <c r="X1626" s="41"/>
      <c r="Y1626" s="41"/>
      <c r="Z1626" s="41"/>
      <c r="AA1626" s="41"/>
      <c r="AB1626" s="41"/>
      <c r="AC1626" s="41"/>
      <c r="AD1626" s="41"/>
      <c r="AE1626" s="41"/>
      <c r="AT1626" s="20" t="s">
        <v>202</v>
      </c>
      <c r="AU1626" s="20" t="s">
        <v>78</v>
      </c>
    </row>
    <row r="1627" s="2" customFormat="1">
      <c r="A1627" s="41"/>
      <c r="B1627" s="42"/>
      <c r="C1627" s="43"/>
      <c r="D1627" s="233" t="s">
        <v>204</v>
      </c>
      <c r="E1627" s="43"/>
      <c r="F1627" s="234" t="s">
        <v>1972</v>
      </c>
      <c r="G1627" s="43"/>
      <c r="H1627" s="43"/>
      <c r="I1627" s="230"/>
      <c r="J1627" s="43"/>
      <c r="K1627" s="43"/>
      <c r="L1627" s="47"/>
      <c r="M1627" s="231"/>
      <c r="N1627" s="232"/>
      <c r="O1627" s="87"/>
      <c r="P1627" s="87"/>
      <c r="Q1627" s="87"/>
      <c r="R1627" s="87"/>
      <c r="S1627" s="87"/>
      <c r="T1627" s="88"/>
      <c r="U1627" s="41"/>
      <c r="V1627" s="41"/>
      <c r="W1627" s="41"/>
      <c r="X1627" s="41"/>
      <c r="Y1627" s="41"/>
      <c r="Z1627" s="41"/>
      <c r="AA1627" s="41"/>
      <c r="AB1627" s="41"/>
      <c r="AC1627" s="41"/>
      <c r="AD1627" s="41"/>
      <c r="AE1627" s="41"/>
      <c r="AT1627" s="20" t="s">
        <v>204</v>
      </c>
      <c r="AU1627" s="20" t="s">
        <v>78</v>
      </c>
    </row>
    <row r="1628" s="13" customFormat="1">
      <c r="A1628" s="13"/>
      <c r="B1628" s="235"/>
      <c r="C1628" s="236"/>
      <c r="D1628" s="228" t="s">
        <v>206</v>
      </c>
      <c r="E1628" s="237" t="s">
        <v>19</v>
      </c>
      <c r="F1628" s="238" t="s">
        <v>279</v>
      </c>
      <c r="G1628" s="236"/>
      <c r="H1628" s="237" t="s">
        <v>19</v>
      </c>
      <c r="I1628" s="239"/>
      <c r="J1628" s="236"/>
      <c r="K1628" s="236"/>
      <c r="L1628" s="240"/>
      <c r="M1628" s="241"/>
      <c r="N1628" s="242"/>
      <c r="O1628" s="242"/>
      <c r="P1628" s="242"/>
      <c r="Q1628" s="242"/>
      <c r="R1628" s="242"/>
      <c r="S1628" s="242"/>
      <c r="T1628" s="243"/>
      <c r="U1628" s="13"/>
      <c r="V1628" s="13"/>
      <c r="W1628" s="13"/>
      <c r="X1628" s="13"/>
      <c r="Y1628" s="13"/>
      <c r="Z1628" s="13"/>
      <c r="AA1628" s="13"/>
      <c r="AB1628" s="13"/>
      <c r="AC1628" s="13"/>
      <c r="AD1628" s="13"/>
      <c r="AE1628" s="13"/>
      <c r="AT1628" s="244" t="s">
        <v>206</v>
      </c>
      <c r="AU1628" s="244" t="s">
        <v>78</v>
      </c>
      <c r="AV1628" s="13" t="s">
        <v>76</v>
      </c>
      <c r="AW1628" s="13" t="s">
        <v>31</v>
      </c>
      <c r="AX1628" s="13" t="s">
        <v>69</v>
      </c>
      <c r="AY1628" s="244" t="s">
        <v>193</v>
      </c>
    </row>
    <row r="1629" s="14" customFormat="1">
      <c r="A1629" s="14"/>
      <c r="B1629" s="245"/>
      <c r="C1629" s="246"/>
      <c r="D1629" s="228" t="s">
        <v>206</v>
      </c>
      <c r="E1629" s="247" t="s">
        <v>19</v>
      </c>
      <c r="F1629" s="248" t="s">
        <v>3908</v>
      </c>
      <c r="G1629" s="246"/>
      <c r="H1629" s="249">
        <v>386.43799999999999</v>
      </c>
      <c r="I1629" s="250"/>
      <c r="J1629" s="246"/>
      <c r="K1629" s="246"/>
      <c r="L1629" s="251"/>
      <c r="M1629" s="252"/>
      <c r="N1629" s="253"/>
      <c r="O1629" s="253"/>
      <c r="P1629" s="253"/>
      <c r="Q1629" s="253"/>
      <c r="R1629" s="253"/>
      <c r="S1629" s="253"/>
      <c r="T1629" s="254"/>
      <c r="U1629" s="14"/>
      <c r="V1629" s="14"/>
      <c r="W1629" s="14"/>
      <c r="X1629" s="14"/>
      <c r="Y1629" s="14"/>
      <c r="Z1629" s="14"/>
      <c r="AA1629" s="14"/>
      <c r="AB1629" s="14"/>
      <c r="AC1629" s="14"/>
      <c r="AD1629" s="14"/>
      <c r="AE1629" s="14"/>
      <c r="AT1629" s="255" t="s">
        <v>206</v>
      </c>
      <c r="AU1629" s="255" t="s">
        <v>78</v>
      </c>
      <c r="AV1629" s="14" t="s">
        <v>78</v>
      </c>
      <c r="AW1629" s="14" t="s">
        <v>31</v>
      </c>
      <c r="AX1629" s="14" t="s">
        <v>69</v>
      </c>
      <c r="AY1629" s="255" t="s">
        <v>193</v>
      </c>
    </row>
    <row r="1630" s="13" customFormat="1">
      <c r="A1630" s="13"/>
      <c r="B1630" s="235"/>
      <c r="C1630" s="236"/>
      <c r="D1630" s="228" t="s">
        <v>206</v>
      </c>
      <c r="E1630" s="237" t="s">
        <v>19</v>
      </c>
      <c r="F1630" s="238" t="s">
        <v>3909</v>
      </c>
      <c r="G1630" s="236"/>
      <c r="H1630" s="237" t="s">
        <v>19</v>
      </c>
      <c r="I1630" s="239"/>
      <c r="J1630" s="236"/>
      <c r="K1630" s="236"/>
      <c r="L1630" s="240"/>
      <c r="M1630" s="241"/>
      <c r="N1630" s="242"/>
      <c r="O1630" s="242"/>
      <c r="P1630" s="242"/>
      <c r="Q1630" s="242"/>
      <c r="R1630" s="242"/>
      <c r="S1630" s="242"/>
      <c r="T1630" s="243"/>
      <c r="U1630" s="13"/>
      <c r="V1630" s="13"/>
      <c r="W1630" s="13"/>
      <c r="X1630" s="13"/>
      <c r="Y1630" s="13"/>
      <c r="Z1630" s="13"/>
      <c r="AA1630" s="13"/>
      <c r="AB1630" s="13"/>
      <c r="AC1630" s="13"/>
      <c r="AD1630" s="13"/>
      <c r="AE1630" s="13"/>
      <c r="AT1630" s="244" t="s">
        <v>206</v>
      </c>
      <c r="AU1630" s="244" t="s">
        <v>78</v>
      </c>
      <c r="AV1630" s="13" t="s">
        <v>76</v>
      </c>
      <c r="AW1630" s="13" t="s">
        <v>31</v>
      </c>
      <c r="AX1630" s="13" t="s">
        <v>69</v>
      </c>
      <c r="AY1630" s="244" t="s">
        <v>193</v>
      </c>
    </row>
    <row r="1631" s="14" customFormat="1">
      <c r="A1631" s="14"/>
      <c r="B1631" s="245"/>
      <c r="C1631" s="246"/>
      <c r="D1631" s="228" t="s">
        <v>206</v>
      </c>
      <c r="E1631" s="247" t="s">
        <v>19</v>
      </c>
      <c r="F1631" s="248" t="s">
        <v>3910</v>
      </c>
      <c r="G1631" s="246"/>
      <c r="H1631" s="249">
        <v>44.880000000000003</v>
      </c>
      <c r="I1631" s="250"/>
      <c r="J1631" s="246"/>
      <c r="K1631" s="246"/>
      <c r="L1631" s="251"/>
      <c r="M1631" s="252"/>
      <c r="N1631" s="253"/>
      <c r="O1631" s="253"/>
      <c r="P1631" s="253"/>
      <c r="Q1631" s="253"/>
      <c r="R1631" s="253"/>
      <c r="S1631" s="253"/>
      <c r="T1631" s="254"/>
      <c r="U1631" s="14"/>
      <c r="V1631" s="14"/>
      <c r="W1631" s="14"/>
      <c r="X1631" s="14"/>
      <c r="Y1631" s="14"/>
      <c r="Z1631" s="14"/>
      <c r="AA1631" s="14"/>
      <c r="AB1631" s="14"/>
      <c r="AC1631" s="14"/>
      <c r="AD1631" s="14"/>
      <c r="AE1631" s="14"/>
      <c r="AT1631" s="255" t="s">
        <v>206</v>
      </c>
      <c r="AU1631" s="255" t="s">
        <v>78</v>
      </c>
      <c r="AV1631" s="14" t="s">
        <v>78</v>
      </c>
      <c r="AW1631" s="14" t="s">
        <v>31</v>
      </c>
      <c r="AX1631" s="14" t="s">
        <v>69</v>
      </c>
      <c r="AY1631" s="255" t="s">
        <v>193</v>
      </c>
    </row>
    <row r="1632" s="14" customFormat="1">
      <c r="A1632" s="14"/>
      <c r="B1632" s="245"/>
      <c r="C1632" s="246"/>
      <c r="D1632" s="228" t="s">
        <v>206</v>
      </c>
      <c r="E1632" s="247" t="s">
        <v>19</v>
      </c>
      <c r="F1632" s="248" t="s">
        <v>3911</v>
      </c>
      <c r="G1632" s="246"/>
      <c r="H1632" s="249">
        <v>187.05199999999999</v>
      </c>
      <c r="I1632" s="250"/>
      <c r="J1632" s="246"/>
      <c r="K1632" s="246"/>
      <c r="L1632" s="251"/>
      <c r="M1632" s="252"/>
      <c r="N1632" s="253"/>
      <c r="O1632" s="253"/>
      <c r="P1632" s="253"/>
      <c r="Q1632" s="253"/>
      <c r="R1632" s="253"/>
      <c r="S1632" s="253"/>
      <c r="T1632" s="254"/>
      <c r="U1632" s="14"/>
      <c r="V1632" s="14"/>
      <c r="W1632" s="14"/>
      <c r="X1632" s="14"/>
      <c r="Y1632" s="14"/>
      <c r="Z1632" s="14"/>
      <c r="AA1632" s="14"/>
      <c r="AB1632" s="14"/>
      <c r="AC1632" s="14"/>
      <c r="AD1632" s="14"/>
      <c r="AE1632" s="14"/>
      <c r="AT1632" s="255" t="s">
        <v>206</v>
      </c>
      <c r="AU1632" s="255" t="s">
        <v>78</v>
      </c>
      <c r="AV1632" s="14" t="s">
        <v>78</v>
      </c>
      <c r="AW1632" s="14" t="s">
        <v>31</v>
      </c>
      <c r="AX1632" s="14" t="s">
        <v>69</v>
      </c>
      <c r="AY1632" s="255" t="s">
        <v>193</v>
      </c>
    </row>
    <row r="1633" s="15" customFormat="1">
      <c r="A1633" s="15"/>
      <c r="B1633" s="256"/>
      <c r="C1633" s="257"/>
      <c r="D1633" s="228" t="s">
        <v>206</v>
      </c>
      <c r="E1633" s="258" t="s">
        <v>19</v>
      </c>
      <c r="F1633" s="259" t="s">
        <v>218</v>
      </c>
      <c r="G1633" s="257"/>
      <c r="H1633" s="260">
        <v>618.37</v>
      </c>
      <c r="I1633" s="261"/>
      <c r="J1633" s="257"/>
      <c r="K1633" s="257"/>
      <c r="L1633" s="262"/>
      <c r="M1633" s="263"/>
      <c r="N1633" s="264"/>
      <c r="O1633" s="264"/>
      <c r="P1633" s="264"/>
      <c r="Q1633" s="264"/>
      <c r="R1633" s="264"/>
      <c r="S1633" s="264"/>
      <c r="T1633" s="265"/>
      <c r="U1633" s="15"/>
      <c r="V1633" s="15"/>
      <c r="W1633" s="15"/>
      <c r="X1633" s="15"/>
      <c r="Y1633" s="15"/>
      <c r="Z1633" s="15"/>
      <c r="AA1633" s="15"/>
      <c r="AB1633" s="15"/>
      <c r="AC1633" s="15"/>
      <c r="AD1633" s="15"/>
      <c r="AE1633" s="15"/>
      <c r="AT1633" s="266" t="s">
        <v>206</v>
      </c>
      <c r="AU1633" s="266" t="s">
        <v>78</v>
      </c>
      <c r="AV1633" s="15" t="s">
        <v>200</v>
      </c>
      <c r="AW1633" s="15" t="s">
        <v>31</v>
      </c>
      <c r="AX1633" s="15" t="s">
        <v>76</v>
      </c>
      <c r="AY1633" s="266" t="s">
        <v>193</v>
      </c>
    </row>
    <row r="1634" s="2" customFormat="1" ht="16.5" customHeight="1">
      <c r="A1634" s="41"/>
      <c r="B1634" s="42"/>
      <c r="C1634" s="215" t="s">
        <v>2570</v>
      </c>
      <c r="D1634" s="215" t="s">
        <v>195</v>
      </c>
      <c r="E1634" s="216" t="s">
        <v>1901</v>
      </c>
      <c r="F1634" s="217" t="s">
        <v>1902</v>
      </c>
      <c r="G1634" s="218" t="s">
        <v>408</v>
      </c>
      <c r="H1634" s="219">
        <v>1034.4000000000001</v>
      </c>
      <c r="I1634" s="220"/>
      <c r="J1634" s="221">
        <f>ROUND(I1634*H1634,2)</f>
        <v>0</v>
      </c>
      <c r="K1634" s="217" t="s">
        <v>19</v>
      </c>
      <c r="L1634" s="47"/>
      <c r="M1634" s="222" t="s">
        <v>19</v>
      </c>
      <c r="N1634" s="223" t="s">
        <v>40</v>
      </c>
      <c r="O1634" s="87"/>
      <c r="P1634" s="224">
        <f>O1634*H1634</f>
        <v>0</v>
      </c>
      <c r="Q1634" s="224">
        <v>0.00050000000000000001</v>
      </c>
      <c r="R1634" s="224">
        <f>Q1634*H1634</f>
        <v>0.5172000000000001</v>
      </c>
      <c r="S1634" s="224">
        <v>0</v>
      </c>
      <c r="T1634" s="225">
        <f>S1634*H1634</f>
        <v>0</v>
      </c>
      <c r="U1634" s="41"/>
      <c r="V1634" s="41"/>
      <c r="W1634" s="41"/>
      <c r="X1634" s="41"/>
      <c r="Y1634" s="41"/>
      <c r="Z1634" s="41"/>
      <c r="AA1634" s="41"/>
      <c r="AB1634" s="41"/>
      <c r="AC1634" s="41"/>
      <c r="AD1634" s="41"/>
      <c r="AE1634" s="41"/>
      <c r="AR1634" s="226" t="s">
        <v>200</v>
      </c>
      <c r="AT1634" s="226" t="s">
        <v>195</v>
      </c>
      <c r="AU1634" s="226" t="s">
        <v>78</v>
      </c>
      <c r="AY1634" s="20" t="s">
        <v>193</v>
      </c>
      <c r="BE1634" s="227">
        <f>IF(N1634="základní",J1634,0)</f>
        <v>0</v>
      </c>
      <c r="BF1634" s="227">
        <f>IF(N1634="snížená",J1634,0)</f>
        <v>0</v>
      </c>
      <c r="BG1634" s="227">
        <f>IF(N1634="zákl. přenesená",J1634,0)</f>
        <v>0</v>
      </c>
      <c r="BH1634" s="227">
        <f>IF(N1634="sníž. přenesená",J1634,0)</f>
        <v>0</v>
      </c>
      <c r="BI1634" s="227">
        <f>IF(N1634="nulová",J1634,0)</f>
        <v>0</v>
      </c>
      <c r="BJ1634" s="20" t="s">
        <v>76</v>
      </c>
      <c r="BK1634" s="227">
        <f>ROUND(I1634*H1634,2)</f>
        <v>0</v>
      </c>
      <c r="BL1634" s="20" t="s">
        <v>200</v>
      </c>
      <c r="BM1634" s="226" t="s">
        <v>3912</v>
      </c>
    </row>
    <row r="1635" s="2" customFormat="1">
      <c r="A1635" s="41"/>
      <c r="B1635" s="42"/>
      <c r="C1635" s="43"/>
      <c r="D1635" s="228" t="s">
        <v>202</v>
      </c>
      <c r="E1635" s="43"/>
      <c r="F1635" s="229" t="s">
        <v>1902</v>
      </c>
      <c r="G1635" s="43"/>
      <c r="H1635" s="43"/>
      <c r="I1635" s="230"/>
      <c r="J1635" s="43"/>
      <c r="K1635" s="43"/>
      <c r="L1635" s="47"/>
      <c r="M1635" s="231"/>
      <c r="N1635" s="232"/>
      <c r="O1635" s="87"/>
      <c r="P1635" s="87"/>
      <c r="Q1635" s="87"/>
      <c r="R1635" s="87"/>
      <c r="S1635" s="87"/>
      <c r="T1635" s="88"/>
      <c r="U1635" s="41"/>
      <c r="V1635" s="41"/>
      <c r="W1635" s="41"/>
      <c r="X1635" s="41"/>
      <c r="Y1635" s="41"/>
      <c r="Z1635" s="41"/>
      <c r="AA1635" s="41"/>
      <c r="AB1635" s="41"/>
      <c r="AC1635" s="41"/>
      <c r="AD1635" s="41"/>
      <c r="AE1635" s="41"/>
      <c r="AT1635" s="20" t="s">
        <v>202</v>
      </c>
      <c r="AU1635" s="20" t="s">
        <v>78</v>
      </c>
    </row>
    <row r="1636" s="13" customFormat="1">
      <c r="A1636" s="13"/>
      <c r="B1636" s="235"/>
      <c r="C1636" s="236"/>
      <c r="D1636" s="228" t="s">
        <v>206</v>
      </c>
      <c r="E1636" s="237" t="s">
        <v>19</v>
      </c>
      <c r="F1636" s="238" t="s">
        <v>279</v>
      </c>
      <c r="G1636" s="236"/>
      <c r="H1636" s="237" t="s">
        <v>19</v>
      </c>
      <c r="I1636" s="239"/>
      <c r="J1636" s="236"/>
      <c r="K1636" s="236"/>
      <c r="L1636" s="240"/>
      <c r="M1636" s="241"/>
      <c r="N1636" s="242"/>
      <c r="O1636" s="242"/>
      <c r="P1636" s="242"/>
      <c r="Q1636" s="242"/>
      <c r="R1636" s="242"/>
      <c r="S1636" s="242"/>
      <c r="T1636" s="243"/>
      <c r="U1636" s="13"/>
      <c r="V1636" s="13"/>
      <c r="W1636" s="13"/>
      <c r="X1636" s="13"/>
      <c r="Y1636" s="13"/>
      <c r="Z1636" s="13"/>
      <c r="AA1636" s="13"/>
      <c r="AB1636" s="13"/>
      <c r="AC1636" s="13"/>
      <c r="AD1636" s="13"/>
      <c r="AE1636" s="13"/>
      <c r="AT1636" s="244" t="s">
        <v>206</v>
      </c>
      <c r="AU1636" s="244" t="s">
        <v>78</v>
      </c>
      <c r="AV1636" s="13" t="s">
        <v>76</v>
      </c>
      <c r="AW1636" s="13" t="s">
        <v>31</v>
      </c>
      <c r="AX1636" s="13" t="s">
        <v>69</v>
      </c>
      <c r="AY1636" s="244" t="s">
        <v>193</v>
      </c>
    </row>
    <row r="1637" s="13" customFormat="1">
      <c r="A1637" s="13"/>
      <c r="B1637" s="235"/>
      <c r="C1637" s="236"/>
      <c r="D1637" s="228" t="s">
        <v>206</v>
      </c>
      <c r="E1637" s="237" t="s">
        <v>19</v>
      </c>
      <c r="F1637" s="238" t="s">
        <v>1713</v>
      </c>
      <c r="G1637" s="236"/>
      <c r="H1637" s="237" t="s">
        <v>19</v>
      </c>
      <c r="I1637" s="239"/>
      <c r="J1637" s="236"/>
      <c r="K1637" s="236"/>
      <c r="L1637" s="240"/>
      <c r="M1637" s="241"/>
      <c r="N1637" s="242"/>
      <c r="O1637" s="242"/>
      <c r="P1637" s="242"/>
      <c r="Q1637" s="242"/>
      <c r="R1637" s="242"/>
      <c r="S1637" s="242"/>
      <c r="T1637" s="243"/>
      <c r="U1637" s="13"/>
      <c r="V1637" s="13"/>
      <c r="W1637" s="13"/>
      <c r="X1637" s="13"/>
      <c r="Y1637" s="13"/>
      <c r="Z1637" s="13"/>
      <c r="AA1637" s="13"/>
      <c r="AB1637" s="13"/>
      <c r="AC1637" s="13"/>
      <c r="AD1637" s="13"/>
      <c r="AE1637" s="13"/>
      <c r="AT1637" s="244" t="s">
        <v>206</v>
      </c>
      <c r="AU1637" s="244" t="s">
        <v>78</v>
      </c>
      <c r="AV1637" s="13" t="s">
        <v>76</v>
      </c>
      <c r="AW1637" s="13" t="s">
        <v>31</v>
      </c>
      <c r="AX1637" s="13" t="s">
        <v>69</v>
      </c>
      <c r="AY1637" s="244" t="s">
        <v>193</v>
      </c>
    </row>
    <row r="1638" s="13" customFormat="1">
      <c r="A1638" s="13"/>
      <c r="B1638" s="235"/>
      <c r="C1638" s="236"/>
      <c r="D1638" s="228" t="s">
        <v>206</v>
      </c>
      <c r="E1638" s="237" t="s">
        <v>19</v>
      </c>
      <c r="F1638" s="238" t="s">
        <v>3697</v>
      </c>
      <c r="G1638" s="236"/>
      <c r="H1638" s="237" t="s">
        <v>19</v>
      </c>
      <c r="I1638" s="239"/>
      <c r="J1638" s="236"/>
      <c r="K1638" s="236"/>
      <c r="L1638" s="240"/>
      <c r="M1638" s="241"/>
      <c r="N1638" s="242"/>
      <c r="O1638" s="242"/>
      <c r="P1638" s="242"/>
      <c r="Q1638" s="242"/>
      <c r="R1638" s="242"/>
      <c r="S1638" s="242"/>
      <c r="T1638" s="243"/>
      <c r="U1638" s="13"/>
      <c r="V1638" s="13"/>
      <c r="W1638" s="13"/>
      <c r="X1638" s="13"/>
      <c r="Y1638" s="13"/>
      <c r="Z1638" s="13"/>
      <c r="AA1638" s="13"/>
      <c r="AB1638" s="13"/>
      <c r="AC1638" s="13"/>
      <c r="AD1638" s="13"/>
      <c r="AE1638" s="13"/>
      <c r="AT1638" s="244" t="s">
        <v>206</v>
      </c>
      <c r="AU1638" s="244" t="s">
        <v>78</v>
      </c>
      <c r="AV1638" s="13" t="s">
        <v>76</v>
      </c>
      <c r="AW1638" s="13" t="s">
        <v>31</v>
      </c>
      <c r="AX1638" s="13" t="s">
        <v>69</v>
      </c>
      <c r="AY1638" s="244" t="s">
        <v>193</v>
      </c>
    </row>
    <row r="1639" s="14" customFormat="1">
      <c r="A1639" s="14"/>
      <c r="B1639" s="245"/>
      <c r="C1639" s="246"/>
      <c r="D1639" s="228" t="s">
        <v>206</v>
      </c>
      <c r="E1639" s="247" t="s">
        <v>19</v>
      </c>
      <c r="F1639" s="248" t="s">
        <v>3913</v>
      </c>
      <c r="G1639" s="246"/>
      <c r="H1639" s="249">
        <v>39.770000000000003</v>
      </c>
      <c r="I1639" s="250"/>
      <c r="J1639" s="246"/>
      <c r="K1639" s="246"/>
      <c r="L1639" s="251"/>
      <c r="M1639" s="252"/>
      <c r="N1639" s="253"/>
      <c r="O1639" s="253"/>
      <c r="P1639" s="253"/>
      <c r="Q1639" s="253"/>
      <c r="R1639" s="253"/>
      <c r="S1639" s="253"/>
      <c r="T1639" s="254"/>
      <c r="U1639" s="14"/>
      <c r="V1639" s="14"/>
      <c r="W1639" s="14"/>
      <c r="X1639" s="14"/>
      <c r="Y1639" s="14"/>
      <c r="Z1639" s="14"/>
      <c r="AA1639" s="14"/>
      <c r="AB1639" s="14"/>
      <c r="AC1639" s="14"/>
      <c r="AD1639" s="14"/>
      <c r="AE1639" s="14"/>
      <c r="AT1639" s="255" t="s">
        <v>206</v>
      </c>
      <c r="AU1639" s="255" t="s">
        <v>78</v>
      </c>
      <c r="AV1639" s="14" t="s">
        <v>78</v>
      </c>
      <c r="AW1639" s="14" t="s">
        <v>31</v>
      </c>
      <c r="AX1639" s="14" t="s">
        <v>69</v>
      </c>
      <c r="AY1639" s="255" t="s">
        <v>193</v>
      </c>
    </row>
    <row r="1640" s="13" customFormat="1">
      <c r="A1640" s="13"/>
      <c r="B1640" s="235"/>
      <c r="C1640" s="236"/>
      <c r="D1640" s="228" t="s">
        <v>206</v>
      </c>
      <c r="E1640" s="237" t="s">
        <v>19</v>
      </c>
      <c r="F1640" s="238" t="s">
        <v>3321</v>
      </c>
      <c r="G1640" s="236"/>
      <c r="H1640" s="237" t="s">
        <v>19</v>
      </c>
      <c r="I1640" s="239"/>
      <c r="J1640" s="236"/>
      <c r="K1640" s="236"/>
      <c r="L1640" s="240"/>
      <c r="M1640" s="241"/>
      <c r="N1640" s="242"/>
      <c r="O1640" s="242"/>
      <c r="P1640" s="242"/>
      <c r="Q1640" s="242"/>
      <c r="R1640" s="242"/>
      <c r="S1640" s="242"/>
      <c r="T1640" s="243"/>
      <c r="U1640" s="13"/>
      <c r="V1640" s="13"/>
      <c r="W1640" s="13"/>
      <c r="X1640" s="13"/>
      <c r="Y1640" s="13"/>
      <c r="Z1640" s="13"/>
      <c r="AA1640" s="13"/>
      <c r="AB1640" s="13"/>
      <c r="AC1640" s="13"/>
      <c r="AD1640" s="13"/>
      <c r="AE1640" s="13"/>
      <c r="AT1640" s="244" t="s">
        <v>206</v>
      </c>
      <c r="AU1640" s="244" t="s">
        <v>78</v>
      </c>
      <c r="AV1640" s="13" t="s">
        <v>76</v>
      </c>
      <c r="AW1640" s="13" t="s">
        <v>31</v>
      </c>
      <c r="AX1640" s="13" t="s">
        <v>69</v>
      </c>
      <c r="AY1640" s="244" t="s">
        <v>193</v>
      </c>
    </row>
    <row r="1641" s="14" customFormat="1">
      <c r="A1641" s="14"/>
      <c r="B1641" s="245"/>
      <c r="C1641" s="246"/>
      <c r="D1641" s="228" t="s">
        <v>206</v>
      </c>
      <c r="E1641" s="247" t="s">
        <v>19</v>
      </c>
      <c r="F1641" s="248" t="s">
        <v>3914</v>
      </c>
      <c r="G1641" s="246"/>
      <c r="H1641" s="249">
        <v>6.46</v>
      </c>
      <c r="I1641" s="250"/>
      <c r="J1641" s="246"/>
      <c r="K1641" s="246"/>
      <c r="L1641" s="251"/>
      <c r="M1641" s="252"/>
      <c r="N1641" s="253"/>
      <c r="O1641" s="253"/>
      <c r="P1641" s="253"/>
      <c r="Q1641" s="253"/>
      <c r="R1641" s="253"/>
      <c r="S1641" s="253"/>
      <c r="T1641" s="254"/>
      <c r="U1641" s="14"/>
      <c r="V1641" s="14"/>
      <c r="W1641" s="14"/>
      <c r="X1641" s="14"/>
      <c r="Y1641" s="14"/>
      <c r="Z1641" s="14"/>
      <c r="AA1641" s="14"/>
      <c r="AB1641" s="14"/>
      <c r="AC1641" s="14"/>
      <c r="AD1641" s="14"/>
      <c r="AE1641" s="14"/>
      <c r="AT1641" s="255" t="s">
        <v>206</v>
      </c>
      <c r="AU1641" s="255" t="s">
        <v>78</v>
      </c>
      <c r="AV1641" s="14" t="s">
        <v>78</v>
      </c>
      <c r="AW1641" s="14" t="s">
        <v>31</v>
      </c>
      <c r="AX1641" s="14" t="s">
        <v>69</v>
      </c>
      <c r="AY1641" s="255" t="s">
        <v>193</v>
      </c>
    </row>
    <row r="1642" s="13" customFormat="1">
      <c r="A1642" s="13"/>
      <c r="B1642" s="235"/>
      <c r="C1642" s="236"/>
      <c r="D1642" s="228" t="s">
        <v>206</v>
      </c>
      <c r="E1642" s="237" t="s">
        <v>19</v>
      </c>
      <c r="F1642" s="238" t="s">
        <v>3699</v>
      </c>
      <c r="G1642" s="236"/>
      <c r="H1642" s="237" t="s">
        <v>19</v>
      </c>
      <c r="I1642" s="239"/>
      <c r="J1642" s="236"/>
      <c r="K1642" s="236"/>
      <c r="L1642" s="240"/>
      <c r="M1642" s="241"/>
      <c r="N1642" s="242"/>
      <c r="O1642" s="242"/>
      <c r="P1642" s="242"/>
      <c r="Q1642" s="242"/>
      <c r="R1642" s="242"/>
      <c r="S1642" s="242"/>
      <c r="T1642" s="243"/>
      <c r="U1642" s="13"/>
      <c r="V1642" s="13"/>
      <c r="W1642" s="13"/>
      <c r="X1642" s="13"/>
      <c r="Y1642" s="13"/>
      <c r="Z1642" s="13"/>
      <c r="AA1642" s="13"/>
      <c r="AB1642" s="13"/>
      <c r="AC1642" s="13"/>
      <c r="AD1642" s="13"/>
      <c r="AE1642" s="13"/>
      <c r="AT1642" s="244" t="s">
        <v>206</v>
      </c>
      <c r="AU1642" s="244" t="s">
        <v>78</v>
      </c>
      <c r="AV1642" s="13" t="s">
        <v>76</v>
      </c>
      <c r="AW1642" s="13" t="s">
        <v>31</v>
      </c>
      <c r="AX1642" s="13" t="s">
        <v>69</v>
      </c>
      <c r="AY1642" s="244" t="s">
        <v>193</v>
      </c>
    </row>
    <row r="1643" s="14" customFormat="1">
      <c r="A1643" s="14"/>
      <c r="B1643" s="245"/>
      <c r="C1643" s="246"/>
      <c r="D1643" s="228" t="s">
        <v>206</v>
      </c>
      <c r="E1643" s="247" t="s">
        <v>19</v>
      </c>
      <c r="F1643" s="248" t="s">
        <v>3915</v>
      </c>
      <c r="G1643" s="246"/>
      <c r="H1643" s="249">
        <v>7.96</v>
      </c>
      <c r="I1643" s="250"/>
      <c r="J1643" s="246"/>
      <c r="K1643" s="246"/>
      <c r="L1643" s="251"/>
      <c r="M1643" s="252"/>
      <c r="N1643" s="253"/>
      <c r="O1643" s="253"/>
      <c r="P1643" s="253"/>
      <c r="Q1643" s="253"/>
      <c r="R1643" s="253"/>
      <c r="S1643" s="253"/>
      <c r="T1643" s="254"/>
      <c r="U1643" s="14"/>
      <c r="V1643" s="14"/>
      <c r="W1643" s="14"/>
      <c r="X1643" s="14"/>
      <c r="Y1643" s="14"/>
      <c r="Z1643" s="14"/>
      <c r="AA1643" s="14"/>
      <c r="AB1643" s="14"/>
      <c r="AC1643" s="14"/>
      <c r="AD1643" s="14"/>
      <c r="AE1643" s="14"/>
      <c r="AT1643" s="255" t="s">
        <v>206</v>
      </c>
      <c r="AU1643" s="255" t="s">
        <v>78</v>
      </c>
      <c r="AV1643" s="14" t="s">
        <v>78</v>
      </c>
      <c r="AW1643" s="14" t="s">
        <v>31</v>
      </c>
      <c r="AX1643" s="14" t="s">
        <v>69</v>
      </c>
      <c r="AY1643" s="255" t="s">
        <v>193</v>
      </c>
    </row>
    <row r="1644" s="13" customFormat="1">
      <c r="A1644" s="13"/>
      <c r="B1644" s="235"/>
      <c r="C1644" s="236"/>
      <c r="D1644" s="228" t="s">
        <v>206</v>
      </c>
      <c r="E1644" s="237" t="s">
        <v>19</v>
      </c>
      <c r="F1644" s="238" t="s">
        <v>3701</v>
      </c>
      <c r="G1644" s="236"/>
      <c r="H1644" s="237" t="s">
        <v>19</v>
      </c>
      <c r="I1644" s="239"/>
      <c r="J1644" s="236"/>
      <c r="K1644" s="236"/>
      <c r="L1644" s="240"/>
      <c r="M1644" s="241"/>
      <c r="N1644" s="242"/>
      <c r="O1644" s="242"/>
      <c r="P1644" s="242"/>
      <c r="Q1644" s="242"/>
      <c r="R1644" s="242"/>
      <c r="S1644" s="242"/>
      <c r="T1644" s="243"/>
      <c r="U1644" s="13"/>
      <c r="V1644" s="13"/>
      <c r="W1644" s="13"/>
      <c r="X1644" s="13"/>
      <c r="Y1644" s="13"/>
      <c r="Z1644" s="13"/>
      <c r="AA1644" s="13"/>
      <c r="AB1644" s="13"/>
      <c r="AC1644" s="13"/>
      <c r="AD1644" s="13"/>
      <c r="AE1644" s="13"/>
      <c r="AT1644" s="244" t="s">
        <v>206</v>
      </c>
      <c r="AU1644" s="244" t="s">
        <v>78</v>
      </c>
      <c r="AV1644" s="13" t="s">
        <v>76</v>
      </c>
      <c r="AW1644" s="13" t="s">
        <v>31</v>
      </c>
      <c r="AX1644" s="13" t="s">
        <v>69</v>
      </c>
      <c r="AY1644" s="244" t="s">
        <v>193</v>
      </c>
    </row>
    <row r="1645" s="14" customFormat="1">
      <c r="A1645" s="14"/>
      <c r="B1645" s="245"/>
      <c r="C1645" s="246"/>
      <c r="D1645" s="228" t="s">
        <v>206</v>
      </c>
      <c r="E1645" s="247" t="s">
        <v>19</v>
      </c>
      <c r="F1645" s="248" t="s">
        <v>3916</v>
      </c>
      <c r="G1645" s="246"/>
      <c r="H1645" s="249">
        <v>38</v>
      </c>
      <c r="I1645" s="250"/>
      <c r="J1645" s="246"/>
      <c r="K1645" s="246"/>
      <c r="L1645" s="251"/>
      <c r="M1645" s="252"/>
      <c r="N1645" s="253"/>
      <c r="O1645" s="253"/>
      <c r="P1645" s="253"/>
      <c r="Q1645" s="253"/>
      <c r="R1645" s="253"/>
      <c r="S1645" s="253"/>
      <c r="T1645" s="254"/>
      <c r="U1645" s="14"/>
      <c r="V1645" s="14"/>
      <c r="W1645" s="14"/>
      <c r="X1645" s="14"/>
      <c r="Y1645" s="14"/>
      <c r="Z1645" s="14"/>
      <c r="AA1645" s="14"/>
      <c r="AB1645" s="14"/>
      <c r="AC1645" s="14"/>
      <c r="AD1645" s="14"/>
      <c r="AE1645" s="14"/>
      <c r="AT1645" s="255" t="s">
        <v>206</v>
      </c>
      <c r="AU1645" s="255" t="s">
        <v>78</v>
      </c>
      <c r="AV1645" s="14" t="s">
        <v>78</v>
      </c>
      <c r="AW1645" s="14" t="s">
        <v>31</v>
      </c>
      <c r="AX1645" s="14" t="s">
        <v>69</v>
      </c>
      <c r="AY1645" s="255" t="s">
        <v>193</v>
      </c>
    </row>
    <row r="1646" s="13" customFormat="1">
      <c r="A1646" s="13"/>
      <c r="B1646" s="235"/>
      <c r="C1646" s="236"/>
      <c r="D1646" s="228" t="s">
        <v>206</v>
      </c>
      <c r="E1646" s="237" t="s">
        <v>19</v>
      </c>
      <c r="F1646" s="238" t="s">
        <v>3710</v>
      </c>
      <c r="G1646" s="236"/>
      <c r="H1646" s="237" t="s">
        <v>19</v>
      </c>
      <c r="I1646" s="239"/>
      <c r="J1646" s="236"/>
      <c r="K1646" s="236"/>
      <c r="L1646" s="240"/>
      <c r="M1646" s="241"/>
      <c r="N1646" s="242"/>
      <c r="O1646" s="242"/>
      <c r="P1646" s="242"/>
      <c r="Q1646" s="242"/>
      <c r="R1646" s="242"/>
      <c r="S1646" s="242"/>
      <c r="T1646" s="243"/>
      <c r="U1646" s="13"/>
      <c r="V1646" s="13"/>
      <c r="W1646" s="13"/>
      <c r="X1646" s="13"/>
      <c r="Y1646" s="13"/>
      <c r="Z1646" s="13"/>
      <c r="AA1646" s="13"/>
      <c r="AB1646" s="13"/>
      <c r="AC1646" s="13"/>
      <c r="AD1646" s="13"/>
      <c r="AE1646" s="13"/>
      <c r="AT1646" s="244" t="s">
        <v>206</v>
      </c>
      <c r="AU1646" s="244" t="s">
        <v>78</v>
      </c>
      <c r="AV1646" s="13" t="s">
        <v>76</v>
      </c>
      <c r="AW1646" s="13" t="s">
        <v>31</v>
      </c>
      <c r="AX1646" s="13" t="s">
        <v>69</v>
      </c>
      <c r="AY1646" s="244" t="s">
        <v>193</v>
      </c>
    </row>
    <row r="1647" s="14" customFormat="1">
      <c r="A1647" s="14"/>
      <c r="B1647" s="245"/>
      <c r="C1647" s="246"/>
      <c r="D1647" s="228" t="s">
        <v>206</v>
      </c>
      <c r="E1647" s="247" t="s">
        <v>19</v>
      </c>
      <c r="F1647" s="248" t="s">
        <v>3917</v>
      </c>
      <c r="G1647" s="246"/>
      <c r="H1647" s="249">
        <v>9.5</v>
      </c>
      <c r="I1647" s="250"/>
      <c r="J1647" s="246"/>
      <c r="K1647" s="246"/>
      <c r="L1647" s="251"/>
      <c r="M1647" s="252"/>
      <c r="N1647" s="253"/>
      <c r="O1647" s="253"/>
      <c r="P1647" s="253"/>
      <c r="Q1647" s="253"/>
      <c r="R1647" s="253"/>
      <c r="S1647" s="253"/>
      <c r="T1647" s="254"/>
      <c r="U1647" s="14"/>
      <c r="V1647" s="14"/>
      <c r="W1647" s="14"/>
      <c r="X1647" s="14"/>
      <c r="Y1647" s="14"/>
      <c r="Z1647" s="14"/>
      <c r="AA1647" s="14"/>
      <c r="AB1647" s="14"/>
      <c r="AC1647" s="14"/>
      <c r="AD1647" s="14"/>
      <c r="AE1647" s="14"/>
      <c r="AT1647" s="255" t="s">
        <v>206</v>
      </c>
      <c r="AU1647" s="255" t="s">
        <v>78</v>
      </c>
      <c r="AV1647" s="14" t="s">
        <v>78</v>
      </c>
      <c r="AW1647" s="14" t="s">
        <v>31</v>
      </c>
      <c r="AX1647" s="14" t="s">
        <v>69</v>
      </c>
      <c r="AY1647" s="255" t="s">
        <v>193</v>
      </c>
    </row>
    <row r="1648" s="13" customFormat="1">
      <c r="A1648" s="13"/>
      <c r="B1648" s="235"/>
      <c r="C1648" s="236"/>
      <c r="D1648" s="228" t="s">
        <v>206</v>
      </c>
      <c r="E1648" s="237" t="s">
        <v>19</v>
      </c>
      <c r="F1648" s="238" t="s">
        <v>3716</v>
      </c>
      <c r="G1648" s="236"/>
      <c r="H1648" s="237" t="s">
        <v>19</v>
      </c>
      <c r="I1648" s="239"/>
      <c r="J1648" s="236"/>
      <c r="K1648" s="236"/>
      <c r="L1648" s="240"/>
      <c r="M1648" s="241"/>
      <c r="N1648" s="242"/>
      <c r="O1648" s="242"/>
      <c r="P1648" s="242"/>
      <c r="Q1648" s="242"/>
      <c r="R1648" s="242"/>
      <c r="S1648" s="242"/>
      <c r="T1648" s="243"/>
      <c r="U1648" s="13"/>
      <c r="V1648" s="13"/>
      <c r="W1648" s="13"/>
      <c r="X1648" s="13"/>
      <c r="Y1648" s="13"/>
      <c r="Z1648" s="13"/>
      <c r="AA1648" s="13"/>
      <c r="AB1648" s="13"/>
      <c r="AC1648" s="13"/>
      <c r="AD1648" s="13"/>
      <c r="AE1648" s="13"/>
      <c r="AT1648" s="244" t="s">
        <v>206</v>
      </c>
      <c r="AU1648" s="244" t="s">
        <v>78</v>
      </c>
      <c r="AV1648" s="13" t="s">
        <v>76</v>
      </c>
      <c r="AW1648" s="13" t="s">
        <v>31</v>
      </c>
      <c r="AX1648" s="13" t="s">
        <v>69</v>
      </c>
      <c r="AY1648" s="244" t="s">
        <v>193</v>
      </c>
    </row>
    <row r="1649" s="14" customFormat="1">
      <c r="A1649" s="14"/>
      <c r="B1649" s="245"/>
      <c r="C1649" s="246"/>
      <c r="D1649" s="228" t="s">
        <v>206</v>
      </c>
      <c r="E1649" s="247" t="s">
        <v>19</v>
      </c>
      <c r="F1649" s="248" t="s">
        <v>3918</v>
      </c>
      <c r="G1649" s="246"/>
      <c r="H1649" s="249">
        <v>13.619999999999999</v>
      </c>
      <c r="I1649" s="250"/>
      <c r="J1649" s="246"/>
      <c r="K1649" s="246"/>
      <c r="L1649" s="251"/>
      <c r="M1649" s="252"/>
      <c r="N1649" s="253"/>
      <c r="O1649" s="253"/>
      <c r="P1649" s="253"/>
      <c r="Q1649" s="253"/>
      <c r="R1649" s="253"/>
      <c r="S1649" s="253"/>
      <c r="T1649" s="254"/>
      <c r="U1649" s="14"/>
      <c r="V1649" s="14"/>
      <c r="W1649" s="14"/>
      <c r="X1649" s="14"/>
      <c r="Y1649" s="14"/>
      <c r="Z1649" s="14"/>
      <c r="AA1649" s="14"/>
      <c r="AB1649" s="14"/>
      <c r="AC1649" s="14"/>
      <c r="AD1649" s="14"/>
      <c r="AE1649" s="14"/>
      <c r="AT1649" s="255" t="s">
        <v>206</v>
      </c>
      <c r="AU1649" s="255" t="s">
        <v>78</v>
      </c>
      <c r="AV1649" s="14" t="s">
        <v>78</v>
      </c>
      <c r="AW1649" s="14" t="s">
        <v>31</v>
      </c>
      <c r="AX1649" s="14" t="s">
        <v>69</v>
      </c>
      <c r="AY1649" s="255" t="s">
        <v>193</v>
      </c>
    </row>
    <row r="1650" s="13" customFormat="1">
      <c r="A1650" s="13"/>
      <c r="B1650" s="235"/>
      <c r="C1650" s="236"/>
      <c r="D1650" s="228" t="s">
        <v>206</v>
      </c>
      <c r="E1650" s="237" t="s">
        <v>19</v>
      </c>
      <c r="F1650" s="238" t="s">
        <v>3736</v>
      </c>
      <c r="G1650" s="236"/>
      <c r="H1650" s="237" t="s">
        <v>19</v>
      </c>
      <c r="I1650" s="239"/>
      <c r="J1650" s="236"/>
      <c r="K1650" s="236"/>
      <c r="L1650" s="240"/>
      <c r="M1650" s="241"/>
      <c r="N1650" s="242"/>
      <c r="O1650" s="242"/>
      <c r="P1650" s="242"/>
      <c r="Q1650" s="242"/>
      <c r="R1650" s="242"/>
      <c r="S1650" s="242"/>
      <c r="T1650" s="243"/>
      <c r="U1650" s="13"/>
      <c r="V1650" s="13"/>
      <c r="W1650" s="13"/>
      <c r="X1650" s="13"/>
      <c r="Y1650" s="13"/>
      <c r="Z1650" s="13"/>
      <c r="AA1650" s="13"/>
      <c r="AB1650" s="13"/>
      <c r="AC1650" s="13"/>
      <c r="AD1650" s="13"/>
      <c r="AE1650" s="13"/>
      <c r="AT1650" s="244" t="s">
        <v>206</v>
      </c>
      <c r="AU1650" s="244" t="s">
        <v>78</v>
      </c>
      <c r="AV1650" s="13" t="s">
        <v>76</v>
      </c>
      <c r="AW1650" s="13" t="s">
        <v>31</v>
      </c>
      <c r="AX1650" s="13" t="s">
        <v>69</v>
      </c>
      <c r="AY1650" s="244" t="s">
        <v>193</v>
      </c>
    </row>
    <row r="1651" s="14" customFormat="1">
      <c r="A1651" s="14"/>
      <c r="B1651" s="245"/>
      <c r="C1651" s="246"/>
      <c r="D1651" s="228" t="s">
        <v>206</v>
      </c>
      <c r="E1651" s="247" t="s">
        <v>19</v>
      </c>
      <c r="F1651" s="248" t="s">
        <v>3919</v>
      </c>
      <c r="G1651" s="246"/>
      <c r="H1651" s="249">
        <v>20.23</v>
      </c>
      <c r="I1651" s="250"/>
      <c r="J1651" s="246"/>
      <c r="K1651" s="246"/>
      <c r="L1651" s="251"/>
      <c r="M1651" s="252"/>
      <c r="N1651" s="253"/>
      <c r="O1651" s="253"/>
      <c r="P1651" s="253"/>
      <c r="Q1651" s="253"/>
      <c r="R1651" s="253"/>
      <c r="S1651" s="253"/>
      <c r="T1651" s="254"/>
      <c r="U1651" s="14"/>
      <c r="V1651" s="14"/>
      <c r="W1651" s="14"/>
      <c r="X1651" s="14"/>
      <c r="Y1651" s="14"/>
      <c r="Z1651" s="14"/>
      <c r="AA1651" s="14"/>
      <c r="AB1651" s="14"/>
      <c r="AC1651" s="14"/>
      <c r="AD1651" s="14"/>
      <c r="AE1651" s="14"/>
      <c r="AT1651" s="255" t="s">
        <v>206</v>
      </c>
      <c r="AU1651" s="255" t="s">
        <v>78</v>
      </c>
      <c r="AV1651" s="14" t="s">
        <v>78</v>
      </c>
      <c r="AW1651" s="14" t="s">
        <v>31</v>
      </c>
      <c r="AX1651" s="14" t="s">
        <v>69</v>
      </c>
      <c r="AY1651" s="255" t="s">
        <v>193</v>
      </c>
    </row>
    <row r="1652" s="13" customFormat="1">
      <c r="A1652" s="13"/>
      <c r="B1652" s="235"/>
      <c r="C1652" s="236"/>
      <c r="D1652" s="228" t="s">
        <v>206</v>
      </c>
      <c r="E1652" s="237" t="s">
        <v>19</v>
      </c>
      <c r="F1652" s="238" t="s">
        <v>3742</v>
      </c>
      <c r="G1652" s="236"/>
      <c r="H1652" s="237" t="s">
        <v>19</v>
      </c>
      <c r="I1652" s="239"/>
      <c r="J1652" s="236"/>
      <c r="K1652" s="236"/>
      <c r="L1652" s="240"/>
      <c r="M1652" s="241"/>
      <c r="N1652" s="242"/>
      <c r="O1652" s="242"/>
      <c r="P1652" s="242"/>
      <c r="Q1652" s="242"/>
      <c r="R1652" s="242"/>
      <c r="S1652" s="242"/>
      <c r="T1652" s="243"/>
      <c r="U1652" s="13"/>
      <c r="V1652" s="13"/>
      <c r="W1652" s="13"/>
      <c r="X1652" s="13"/>
      <c r="Y1652" s="13"/>
      <c r="Z1652" s="13"/>
      <c r="AA1652" s="13"/>
      <c r="AB1652" s="13"/>
      <c r="AC1652" s="13"/>
      <c r="AD1652" s="13"/>
      <c r="AE1652" s="13"/>
      <c r="AT1652" s="244" t="s">
        <v>206</v>
      </c>
      <c r="AU1652" s="244" t="s">
        <v>78</v>
      </c>
      <c r="AV1652" s="13" t="s">
        <v>76</v>
      </c>
      <c r="AW1652" s="13" t="s">
        <v>31</v>
      </c>
      <c r="AX1652" s="13" t="s">
        <v>69</v>
      </c>
      <c r="AY1652" s="244" t="s">
        <v>193</v>
      </c>
    </row>
    <row r="1653" s="14" customFormat="1">
      <c r="A1653" s="14"/>
      <c r="B1653" s="245"/>
      <c r="C1653" s="246"/>
      <c r="D1653" s="228" t="s">
        <v>206</v>
      </c>
      <c r="E1653" s="247" t="s">
        <v>19</v>
      </c>
      <c r="F1653" s="248" t="s">
        <v>3920</v>
      </c>
      <c r="G1653" s="246"/>
      <c r="H1653" s="249">
        <v>6.7599999999999998</v>
      </c>
      <c r="I1653" s="250"/>
      <c r="J1653" s="246"/>
      <c r="K1653" s="246"/>
      <c r="L1653" s="251"/>
      <c r="M1653" s="252"/>
      <c r="N1653" s="253"/>
      <c r="O1653" s="253"/>
      <c r="P1653" s="253"/>
      <c r="Q1653" s="253"/>
      <c r="R1653" s="253"/>
      <c r="S1653" s="253"/>
      <c r="T1653" s="254"/>
      <c r="U1653" s="14"/>
      <c r="V1653" s="14"/>
      <c r="W1653" s="14"/>
      <c r="X1653" s="14"/>
      <c r="Y1653" s="14"/>
      <c r="Z1653" s="14"/>
      <c r="AA1653" s="14"/>
      <c r="AB1653" s="14"/>
      <c r="AC1653" s="14"/>
      <c r="AD1653" s="14"/>
      <c r="AE1653" s="14"/>
      <c r="AT1653" s="255" t="s">
        <v>206</v>
      </c>
      <c r="AU1653" s="255" t="s">
        <v>78</v>
      </c>
      <c r="AV1653" s="14" t="s">
        <v>78</v>
      </c>
      <c r="AW1653" s="14" t="s">
        <v>31</v>
      </c>
      <c r="AX1653" s="14" t="s">
        <v>69</v>
      </c>
      <c r="AY1653" s="255" t="s">
        <v>193</v>
      </c>
    </row>
    <row r="1654" s="13" customFormat="1">
      <c r="A1654" s="13"/>
      <c r="B1654" s="235"/>
      <c r="C1654" s="236"/>
      <c r="D1654" s="228" t="s">
        <v>206</v>
      </c>
      <c r="E1654" s="237" t="s">
        <v>19</v>
      </c>
      <c r="F1654" s="238" t="s">
        <v>1702</v>
      </c>
      <c r="G1654" s="236"/>
      <c r="H1654" s="237" t="s">
        <v>19</v>
      </c>
      <c r="I1654" s="239"/>
      <c r="J1654" s="236"/>
      <c r="K1654" s="236"/>
      <c r="L1654" s="240"/>
      <c r="M1654" s="241"/>
      <c r="N1654" s="242"/>
      <c r="O1654" s="242"/>
      <c r="P1654" s="242"/>
      <c r="Q1654" s="242"/>
      <c r="R1654" s="242"/>
      <c r="S1654" s="242"/>
      <c r="T1654" s="243"/>
      <c r="U1654" s="13"/>
      <c r="V1654" s="13"/>
      <c r="W1654" s="13"/>
      <c r="X1654" s="13"/>
      <c r="Y1654" s="13"/>
      <c r="Z1654" s="13"/>
      <c r="AA1654" s="13"/>
      <c r="AB1654" s="13"/>
      <c r="AC1654" s="13"/>
      <c r="AD1654" s="13"/>
      <c r="AE1654" s="13"/>
      <c r="AT1654" s="244" t="s">
        <v>206</v>
      </c>
      <c r="AU1654" s="244" t="s">
        <v>78</v>
      </c>
      <c r="AV1654" s="13" t="s">
        <v>76</v>
      </c>
      <c r="AW1654" s="13" t="s">
        <v>31</v>
      </c>
      <c r="AX1654" s="13" t="s">
        <v>69</v>
      </c>
      <c r="AY1654" s="244" t="s">
        <v>193</v>
      </c>
    </row>
    <row r="1655" s="13" customFormat="1">
      <c r="A1655" s="13"/>
      <c r="B1655" s="235"/>
      <c r="C1655" s="236"/>
      <c r="D1655" s="228" t="s">
        <v>206</v>
      </c>
      <c r="E1655" s="237" t="s">
        <v>19</v>
      </c>
      <c r="F1655" s="238" t="s">
        <v>3743</v>
      </c>
      <c r="G1655" s="236"/>
      <c r="H1655" s="237" t="s">
        <v>19</v>
      </c>
      <c r="I1655" s="239"/>
      <c r="J1655" s="236"/>
      <c r="K1655" s="236"/>
      <c r="L1655" s="240"/>
      <c r="M1655" s="241"/>
      <c r="N1655" s="242"/>
      <c r="O1655" s="242"/>
      <c r="P1655" s="242"/>
      <c r="Q1655" s="242"/>
      <c r="R1655" s="242"/>
      <c r="S1655" s="242"/>
      <c r="T1655" s="243"/>
      <c r="U1655" s="13"/>
      <c r="V1655" s="13"/>
      <c r="W1655" s="13"/>
      <c r="X1655" s="13"/>
      <c r="Y1655" s="13"/>
      <c r="Z1655" s="13"/>
      <c r="AA1655" s="13"/>
      <c r="AB1655" s="13"/>
      <c r="AC1655" s="13"/>
      <c r="AD1655" s="13"/>
      <c r="AE1655" s="13"/>
      <c r="AT1655" s="244" t="s">
        <v>206</v>
      </c>
      <c r="AU1655" s="244" t="s">
        <v>78</v>
      </c>
      <c r="AV1655" s="13" t="s">
        <v>76</v>
      </c>
      <c r="AW1655" s="13" t="s">
        <v>31</v>
      </c>
      <c r="AX1655" s="13" t="s">
        <v>69</v>
      </c>
      <c r="AY1655" s="244" t="s">
        <v>193</v>
      </c>
    </row>
    <row r="1656" s="14" customFormat="1">
      <c r="A1656" s="14"/>
      <c r="B1656" s="245"/>
      <c r="C1656" s="246"/>
      <c r="D1656" s="228" t="s">
        <v>206</v>
      </c>
      <c r="E1656" s="247" t="s">
        <v>19</v>
      </c>
      <c r="F1656" s="248" t="s">
        <v>3921</v>
      </c>
      <c r="G1656" s="246"/>
      <c r="H1656" s="249">
        <v>55.159999999999997</v>
      </c>
      <c r="I1656" s="250"/>
      <c r="J1656" s="246"/>
      <c r="K1656" s="246"/>
      <c r="L1656" s="251"/>
      <c r="M1656" s="252"/>
      <c r="N1656" s="253"/>
      <c r="O1656" s="253"/>
      <c r="P1656" s="253"/>
      <c r="Q1656" s="253"/>
      <c r="R1656" s="253"/>
      <c r="S1656" s="253"/>
      <c r="T1656" s="254"/>
      <c r="U1656" s="14"/>
      <c r="V1656" s="14"/>
      <c r="W1656" s="14"/>
      <c r="X1656" s="14"/>
      <c r="Y1656" s="14"/>
      <c r="Z1656" s="14"/>
      <c r="AA1656" s="14"/>
      <c r="AB1656" s="14"/>
      <c r="AC1656" s="14"/>
      <c r="AD1656" s="14"/>
      <c r="AE1656" s="14"/>
      <c r="AT1656" s="255" t="s">
        <v>206</v>
      </c>
      <c r="AU1656" s="255" t="s">
        <v>78</v>
      </c>
      <c r="AV1656" s="14" t="s">
        <v>78</v>
      </c>
      <c r="AW1656" s="14" t="s">
        <v>31</v>
      </c>
      <c r="AX1656" s="14" t="s">
        <v>69</v>
      </c>
      <c r="AY1656" s="255" t="s">
        <v>193</v>
      </c>
    </row>
    <row r="1657" s="13" customFormat="1">
      <c r="A1657" s="13"/>
      <c r="B1657" s="235"/>
      <c r="C1657" s="236"/>
      <c r="D1657" s="228" t="s">
        <v>206</v>
      </c>
      <c r="E1657" s="237" t="s">
        <v>19</v>
      </c>
      <c r="F1657" s="238" t="s">
        <v>3679</v>
      </c>
      <c r="G1657" s="236"/>
      <c r="H1657" s="237" t="s">
        <v>19</v>
      </c>
      <c r="I1657" s="239"/>
      <c r="J1657" s="236"/>
      <c r="K1657" s="236"/>
      <c r="L1657" s="240"/>
      <c r="M1657" s="241"/>
      <c r="N1657" s="242"/>
      <c r="O1657" s="242"/>
      <c r="P1657" s="242"/>
      <c r="Q1657" s="242"/>
      <c r="R1657" s="242"/>
      <c r="S1657" s="242"/>
      <c r="T1657" s="243"/>
      <c r="U1657" s="13"/>
      <c r="V1657" s="13"/>
      <c r="W1657" s="13"/>
      <c r="X1657" s="13"/>
      <c r="Y1657" s="13"/>
      <c r="Z1657" s="13"/>
      <c r="AA1657" s="13"/>
      <c r="AB1657" s="13"/>
      <c r="AC1657" s="13"/>
      <c r="AD1657" s="13"/>
      <c r="AE1657" s="13"/>
      <c r="AT1657" s="244" t="s">
        <v>206</v>
      </c>
      <c r="AU1657" s="244" t="s">
        <v>78</v>
      </c>
      <c r="AV1657" s="13" t="s">
        <v>76</v>
      </c>
      <c r="AW1657" s="13" t="s">
        <v>31</v>
      </c>
      <c r="AX1657" s="13" t="s">
        <v>69</v>
      </c>
      <c r="AY1657" s="244" t="s">
        <v>193</v>
      </c>
    </row>
    <row r="1658" s="14" customFormat="1">
      <c r="A1658" s="14"/>
      <c r="B1658" s="245"/>
      <c r="C1658" s="246"/>
      <c r="D1658" s="228" t="s">
        <v>206</v>
      </c>
      <c r="E1658" s="247" t="s">
        <v>19</v>
      </c>
      <c r="F1658" s="248" t="s">
        <v>3922</v>
      </c>
      <c r="G1658" s="246"/>
      <c r="H1658" s="249">
        <v>7.3600000000000003</v>
      </c>
      <c r="I1658" s="250"/>
      <c r="J1658" s="246"/>
      <c r="K1658" s="246"/>
      <c r="L1658" s="251"/>
      <c r="M1658" s="252"/>
      <c r="N1658" s="253"/>
      <c r="O1658" s="253"/>
      <c r="P1658" s="253"/>
      <c r="Q1658" s="253"/>
      <c r="R1658" s="253"/>
      <c r="S1658" s="253"/>
      <c r="T1658" s="254"/>
      <c r="U1658" s="14"/>
      <c r="V1658" s="14"/>
      <c r="W1658" s="14"/>
      <c r="X1658" s="14"/>
      <c r="Y1658" s="14"/>
      <c r="Z1658" s="14"/>
      <c r="AA1658" s="14"/>
      <c r="AB1658" s="14"/>
      <c r="AC1658" s="14"/>
      <c r="AD1658" s="14"/>
      <c r="AE1658" s="14"/>
      <c r="AT1658" s="255" t="s">
        <v>206</v>
      </c>
      <c r="AU1658" s="255" t="s">
        <v>78</v>
      </c>
      <c r="AV1658" s="14" t="s">
        <v>78</v>
      </c>
      <c r="AW1658" s="14" t="s">
        <v>31</v>
      </c>
      <c r="AX1658" s="14" t="s">
        <v>69</v>
      </c>
      <c r="AY1658" s="255" t="s">
        <v>193</v>
      </c>
    </row>
    <row r="1659" s="13" customFormat="1">
      <c r="A1659" s="13"/>
      <c r="B1659" s="235"/>
      <c r="C1659" s="236"/>
      <c r="D1659" s="228" t="s">
        <v>206</v>
      </c>
      <c r="E1659" s="237" t="s">
        <v>19</v>
      </c>
      <c r="F1659" s="238" t="s">
        <v>3681</v>
      </c>
      <c r="G1659" s="236"/>
      <c r="H1659" s="237" t="s">
        <v>19</v>
      </c>
      <c r="I1659" s="239"/>
      <c r="J1659" s="236"/>
      <c r="K1659" s="236"/>
      <c r="L1659" s="240"/>
      <c r="M1659" s="241"/>
      <c r="N1659" s="242"/>
      <c r="O1659" s="242"/>
      <c r="P1659" s="242"/>
      <c r="Q1659" s="242"/>
      <c r="R1659" s="242"/>
      <c r="S1659" s="242"/>
      <c r="T1659" s="243"/>
      <c r="U1659" s="13"/>
      <c r="V1659" s="13"/>
      <c r="W1659" s="13"/>
      <c r="X1659" s="13"/>
      <c r="Y1659" s="13"/>
      <c r="Z1659" s="13"/>
      <c r="AA1659" s="13"/>
      <c r="AB1659" s="13"/>
      <c r="AC1659" s="13"/>
      <c r="AD1659" s="13"/>
      <c r="AE1659" s="13"/>
      <c r="AT1659" s="244" t="s">
        <v>206</v>
      </c>
      <c r="AU1659" s="244" t="s">
        <v>78</v>
      </c>
      <c r="AV1659" s="13" t="s">
        <v>76</v>
      </c>
      <c r="AW1659" s="13" t="s">
        <v>31</v>
      </c>
      <c r="AX1659" s="13" t="s">
        <v>69</v>
      </c>
      <c r="AY1659" s="244" t="s">
        <v>193</v>
      </c>
    </row>
    <row r="1660" s="14" customFormat="1">
      <c r="A1660" s="14"/>
      <c r="B1660" s="245"/>
      <c r="C1660" s="246"/>
      <c r="D1660" s="228" t="s">
        <v>206</v>
      </c>
      <c r="E1660" s="247" t="s">
        <v>19</v>
      </c>
      <c r="F1660" s="248" t="s">
        <v>3923</v>
      </c>
      <c r="G1660" s="246"/>
      <c r="H1660" s="249">
        <v>676.29999999999995</v>
      </c>
      <c r="I1660" s="250"/>
      <c r="J1660" s="246"/>
      <c r="K1660" s="246"/>
      <c r="L1660" s="251"/>
      <c r="M1660" s="252"/>
      <c r="N1660" s="253"/>
      <c r="O1660" s="253"/>
      <c r="P1660" s="253"/>
      <c r="Q1660" s="253"/>
      <c r="R1660" s="253"/>
      <c r="S1660" s="253"/>
      <c r="T1660" s="254"/>
      <c r="U1660" s="14"/>
      <c r="V1660" s="14"/>
      <c r="W1660" s="14"/>
      <c r="X1660" s="14"/>
      <c r="Y1660" s="14"/>
      <c r="Z1660" s="14"/>
      <c r="AA1660" s="14"/>
      <c r="AB1660" s="14"/>
      <c r="AC1660" s="14"/>
      <c r="AD1660" s="14"/>
      <c r="AE1660" s="14"/>
      <c r="AT1660" s="255" t="s">
        <v>206</v>
      </c>
      <c r="AU1660" s="255" t="s">
        <v>78</v>
      </c>
      <c r="AV1660" s="14" t="s">
        <v>78</v>
      </c>
      <c r="AW1660" s="14" t="s">
        <v>31</v>
      </c>
      <c r="AX1660" s="14" t="s">
        <v>69</v>
      </c>
      <c r="AY1660" s="255" t="s">
        <v>193</v>
      </c>
    </row>
    <row r="1661" s="13" customFormat="1">
      <c r="A1661" s="13"/>
      <c r="B1661" s="235"/>
      <c r="C1661" s="236"/>
      <c r="D1661" s="228" t="s">
        <v>206</v>
      </c>
      <c r="E1661" s="237" t="s">
        <v>19</v>
      </c>
      <c r="F1661" s="238" t="s">
        <v>1704</v>
      </c>
      <c r="G1661" s="236"/>
      <c r="H1661" s="237" t="s">
        <v>19</v>
      </c>
      <c r="I1661" s="239"/>
      <c r="J1661" s="236"/>
      <c r="K1661" s="236"/>
      <c r="L1661" s="240"/>
      <c r="M1661" s="241"/>
      <c r="N1661" s="242"/>
      <c r="O1661" s="242"/>
      <c r="P1661" s="242"/>
      <c r="Q1661" s="242"/>
      <c r="R1661" s="242"/>
      <c r="S1661" s="242"/>
      <c r="T1661" s="243"/>
      <c r="U1661" s="13"/>
      <c r="V1661" s="13"/>
      <c r="W1661" s="13"/>
      <c r="X1661" s="13"/>
      <c r="Y1661" s="13"/>
      <c r="Z1661" s="13"/>
      <c r="AA1661" s="13"/>
      <c r="AB1661" s="13"/>
      <c r="AC1661" s="13"/>
      <c r="AD1661" s="13"/>
      <c r="AE1661" s="13"/>
      <c r="AT1661" s="244" t="s">
        <v>206</v>
      </c>
      <c r="AU1661" s="244" t="s">
        <v>78</v>
      </c>
      <c r="AV1661" s="13" t="s">
        <v>76</v>
      </c>
      <c r="AW1661" s="13" t="s">
        <v>31</v>
      </c>
      <c r="AX1661" s="13" t="s">
        <v>69</v>
      </c>
      <c r="AY1661" s="244" t="s">
        <v>193</v>
      </c>
    </row>
    <row r="1662" s="13" customFormat="1">
      <c r="A1662" s="13"/>
      <c r="B1662" s="235"/>
      <c r="C1662" s="236"/>
      <c r="D1662" s="228" t="s">
        <v>206</v>
      </c>
      <c r="E1662" s="237" t="s">
        <v>19</v>
      </c>
      <c r="F1662" s="238" t="s">
        <v>3748</v>
      </c>
      <c r="G1662" s="236"/>
      <c r="H1662" s="237" t="s">
        <v>19</v>
      </c>
      <c r="I1662" s="239"/>
      <c r="J1662" s="236"/>
      <c r="K1662" s="236"/>
      <c r="L1662" s="240"/>
      <c r="M1662" s="241"/>
      <c r="N1662" s="242"/>
      <c r="O1662" s="242"/>
      <c r="P1662" s="242"/>
      <c r="Q1662" s="242"/>
      <c r="R1662" s="242"/>
      <c r="S1662" s="242"/>
      <c r="T1662" s="243"/>
      <c r="U1662" s="13"/>
      <c r="V1662" s="13"/>
      <c r="W1662" s="13"/>
      <c r="X1662" s="13"/>
      <c r="Y1662" s="13"/>
      <c r="Z1662" s="13"/>
      <c r="AA1662" s="13"/>
      <c r="AB1662" s="13"/>
      <c r="AC1662" s="13"/>
      <c r="AD1662" s="13"/>
      <c r="AE1662" s="13"/>
      <c r="AT1662" s="244" t="s">
        <v>206</v>
      </c>
      <c r="AU1662" s="244" t="s">
        <v>78</v>
      </c>
      <c r="AV1662" s="13" t="s">
        <v>76</v>
      </c>
      <c r="AW1662" s="13" t="s">
        <v>31</v>
      </c>
      <c r="AX1662" s="13" t="s">
        <v>69</v>
      </c>
      <c r="AY1662" s="244" t="s">
        <v>193</v>
      </c>
    </row>
    <row r="1663" s="14" customFormat="1">
      <c r="A1663" s="14"/>
      <c r="B1663" s="245"/>
      <c r="C1663" s="246"/>
      <c r="D1663" s="228" t="s">
        <v>206</v>
      </c>
      <c r="E1663" s="247" t="s">
        <v>19</v>
      </c>
      <c r="F1663" s="248" t="s">
        <v>3924</v>
      </c>
      <c r="G1663" s="246"/>
      <c r="H1663" s="249">
        <v>64.760000000000005</v>
      </c>
      <c r="I1663" s="250"/>
      <c r="J1663" s="246"/>
      <c r="K1663" s="246"/>
      <c r="L1663" s="251"/>
      <c r="M1663" s="252"/>
      <c r="N1663" s="253"/>
      <c r="O1663" s="253"/>
      <c r="P1663" s="253"/>
      <c r="Q1663" s="253"/>
      <c r="R1663" s="253"/>
      <c r="S1663" s="253"/>
      <c r="T1663" s="254"/>
      <c r="U1663" s="14"/>
      <c r="V1663" s="14"/>
      <c r="W1663" s="14"/>
      <c r="X1663" s="14"/>
      <c r="Y1663" s="14"/>
      <c r="Z1663" s="14"/>
      <c r="AA1663" s="14"/>
      <c r="AB1663" s="14"/>
      <c r="AC1663" s="14"/>
      <c r="AD1663" s="14"/>
      <c r="AE1663" s="14"/>
      <c r="AT1663" s="255" t="s">
        <v>206</v>
      </c>
      <c r="AU1663" s="255" t="s">
        <v>78</v>
      </c>
      <c r="AV1663" s="14" t="s">
        <v>78</v>
      </c>
      <c r="AW1663" s="14" t="s">
        <v>31</v>
      </c>
      <c r="AX1663" s="14" t="s">
        <v>69</v>
      </c>
      <c r="AY1663" s="255" t="s">
        <v>193</v>
      </c>
    </row>
    <row r="1664" s="13" customFormat="1">
      <c r="A1664" s="13"/>
      <c r="B1664" s="235"/>
      <c r="C1664" s="236"/>
      <c r="D1664" s="228" t="s">
        <v>206</v>
      </c>
      <c r="E1664" s="237" t="s">
        <v>19</v>
      </c>
      <c r="F1664" s="238" t="s">
        <v>3683</v>
      </c>
      <c r="G1664" s="236"/>
      <c r="H1664" s="237" t="s">
        <v>19</v>
      </c>
      <c r="I1664" s="239"/>
      <c r="J1664" s="236"/>
      <c r="K1664" s="236"/>
      <c r="L1664" s="240"/>
      <c r="M1664" s="241"/>
      <c r="N1664" s="242"/>
      <c r="O1664" s="242"/>
      <c r="P1664" s="242"/>
      <c r="Q1664" s="242"/>
      <c r="R1664" s="242"/>
      <c r="S1664" s="242"/>
      <c r="T1664" s="243"/>
      <c r="U1664" s="13"/>
      <c r="V1664" s="13"/>
      <c r="W1664" s="13"/>
      <c r="X1664" s="13"/>
      <c r="Y1664" s="13"/>
      <c r="Z1664" s="13"/>
      <c r="AA1664" s="13"/>
      <c r="AB1664" s="13"/>
      <c r="AC1664" s="13"/>
      <c r="AD1664" s="13"/>
      <c r="AE1664" s="13"/>
      <c r="AT1664" s="244" t="s">
        <v>206</v>
      </c>
      <c r="AU1664" s="244" t="s">
        <v>78</v>
      </c>
      <c r="AV1664" s="13" t="s">
        <v>76</v>
      </c>
      <c r="AW1664" s="13" t="s">
        <v>31</v>
      </c>
      <c r="AX1664" s="13" t="s">
        <v>69</v>
      </c>
      <c r="AY1664" s="244" t="s">
        <v>193</v>
      </c>
    </row>
    <row r="1665" s="14" customFormat="1">
      <c r="A1665" s="14"/>
      <c r="B1665" s="245"/>
      <c r="C1665" s="246"/>
      <c r="D1665" s="228" t="s">
        <v>206</v>
      </c>
      <c r="E1665" s="247" t="s">
        <v>19</v>
      </c>
      <c r="F1665" s="248" t="s">
        <v>3925</v>
      </c>
      <c r="G1665" s="246"/>
      <c r="H1665" s="249">
        <v>8.9600000000000009</v>
      </c>
      <c r="I1665" s="250"/>
      <c r="J1665" s="246"/>
      <c r="K1665" s="246"/>
      <c r="L1665" s="251"/>
      <c r="M1665" s="252"/>
      <c r="N1665" s="253"/>
      <c r="O1665" s="253"/>
      <c r="P1665" s="253"/>
      <c r="Q1665" s="253"/>
      <c r="R1665" s="253"/>
      <c r="S1665" s="253"/>
      <c r="T1665" s="254"/>
      <c r="U1665" s="14"/>
      <c r="V1665" s="14"/>
      <c r="W1665" s="14"/>
      <c r="X1665" s="14"/>
      <c r="Y1665" s="14"/>
      <c r="Z1665" s="14"/>
      <c r="AA1665" s="14"/>
      <c r="AB1665" s="14"/>
      <c r="AC1665" s="14"/>
      <c r="AD1665" s="14"/>
      <c r="AE1665" s="14"/>
      <c r="AT1665" s="255" t="s">
        <v>206</v>
      </c>
      <c r="AU1665" s="255" t="s">
        <v>78</v>
      </c>
      <c r="AV1665" s="14" t="s">
        <v>78</v>
      </c>
      <c r="AW1665" s="14" t="s">
        <v>31</v>
      </c>
      <c r="AX1665" s="14" t="s">
        <v>69</v>
      </c>
      <c r="AY1665" s="255" t="s">
        <v>193</v>
      </c>
    </row>
    <row r="1666" s="13" customFormat="1">
      <c r="A1666" s="13"/>
      <c r="B1666" s="235"/>
      <c r="C1666" s="236"/>
      <c r="D1666" s="228" t="s">
        <v>206</v>
      </c>
      <c r="E1666" s="237" t="s">
        <v>19</v>
      </c>
      <c r="F1666" s="238" t="s">
        <v>3749</v>
      </c>
      <c r="G1666" s="236"/>
      <c r="H1666" s="237" t="s">
        <v>19</v>
      </c>
      <c r="I1666" s="239"/>
      <c r="J1666" s="236"/>
      <c r="K1666" s="236"/>
      <c r="L1666" s="240"/>
      <c r="M1666" s="241"/>
      <c r="N1666" s="242"/>
      <c r="O1666" s="242"/>
      <c r="P1666" s="242"/>
      <c r="Q1666" s="242"/>
      <c r="R1666" s="242"/>
      <c r="S1666" s="242"/>
      <c r="T1666" s="243"/>
      <c r="U1666" s="13"/>
      <c r="V1666" s="13"/>
      <c r="W1666" s="13"/>
      <c r="X1666" s="13"/>
      <c r="Y1666" s="13"/>
      <c r="Z1666" s="13"/>
      <c r="AA1666" s="13"/>
      <c r="AB1666" s="13"/>
      <c r="AC1666" s="13"/>
      <c r="AD1666" s="13"/>
      <c r="AE1666" s="13"/>
      <c r="AT1666" s="244" t="s">
        <v>206</v>
      </c>
      <c r="AU1666" s="244" t="s">
        <v>78</v>
      </c>
      <c r="AV1666" s="13" t="s">
        <v>76</v>
      </c>
      <c r="AW1666" s="13" t="s">
        <v>31</v>
      </c>
      <c r="AX1666" s="13" t="s">
        <v>69</v>
      </c>
      <c r="AY1666" s="244" t="s">
        <v>193</v>
      </c>
    </row>
    <row r="1667" s="14" customFormat="1">
      <c r="A1667" s="14"/>
      <c r="B1667" s="245"/>
      <c r="C1667" s="246"/>
      <c r="D1667" s="228" t="s">
        <v>206</v>
      </c>
      <c r="E1667" s="247" t="s">
        <v>19</v>
      </c>
      <c r="F1667" s="248" t="s">
        <v>3926</v>
      </c>
      <c r="G1667" s="246"/>
      <c r="H1667" s="249">
        <v>12</v>
      </c>
      <c r="I1667" s="250"/>
      <c r="J1667" s="246"/>
      <c r="K1667" s="246"/>
      <c r="L1667" s="251"/>
      <c r="M1667" s="252"/>
      <c r="N1667" s="253"/>
      <c r="O1667" s="253"/>
      <c r="P1667" s="253"/>
      <c r="Q1667" s="253"/>
      <c r="R1667" s="253"/>
      <c r="S1667" s="253"/>
      <c r="T1667" s="254"/>
      <c r="U1667" s="14"/>
      <c r="V1667" s="14"/>
      <c r="W1667" s="14"/>
      <c r="X1667" s="14"/>
      <c r="Y1667" s="14"/>
      <c r="Z1667" s="14"/>
      <c r="AA1667" s="14"/>
      <c r="AB1667" s="14"/>
      <c r="AC1667" s="14"/>
      <c r="AD1667" s="14"/>
      <c r="AE1667" s="14"/>
      <c r="AT1667" s="255" t="s">
        <v>206</v>
      </c>
      <c r="AU1667" s="255" t="s">
        <v>78</v>
      </c>
      <c r="AV1667" s="14" t="s">
        <v>78</v>
      </c>
      <c r="AW1667" s="14" t="s">
        <v>31</v>
      </c>
      <c r="AX1667" s="14" t="s">
        <v>69</v>
      </c>
      <c r="AY1667" s="255" t="s">
        <v>193</v>
      </c>
    </row>
    <row r="1668" s="13" customFormat="1">
      <c r="A1668" s="13"/>
      <c r="B1668" s="235"/>
      <c r="C1668" s="236"/>
      <c r="D1668" s="228" t="s">
        <v>206</v>
      </c>
      <c r="E1668" s="237" t="s">
        <v>19</v>
      </c>
      <c r="F1668" s="238" t="s">
        <v>1724</v>
      </c>
      <c r="G1668" s="236"/>
      <c r="H1668" s="237" t="s">
        <v>19</v>
      </c>
      <c r="I1668" s="239"/>
      <c r="J1668" s="236"/>
      <c r="K1668" s="236"/>
      <c r="L1668" s="240"/>
      <c r="M1668" s="241"/>
      <c r="N1668" s="242"/>
      <c r="O1668" s="242"/>
      <c r="P1668" s="242"/>
      <c r="Q1668" s="242"/>
      <c r="R1668" s="242"/>
      <c r="S1668" s="242"/>
      <c r="T1668" s="243"/>
      <c r="U1668" s="13"/>
      <c r="V1668" s="13"/>
      <c r="W1668" s="13"/>
      <c r="X1668" s="13"/>
      <c r="Y1668" s="13"/>
      <c r="Z1668" s="13"/>
      <c r="AA1668" s="13"/>
      <c r="AB1668" s="13"/>
      <c r="AC1668" s="13"/>
      <c r="AD1668" s="13"/>
      <c r="AE1668" s="13"/>
      <c r="AT1668" s="244" t="s">
        <v>206</v>
      </c>
      <c r="AU1668" s="244" t="s">
        <v>78</v>
      </c>
      <c r="AV1668" s="13" t="s">
        <v>76</v>
      </c>
      <c r="AW1668" s="13" t="s">
        <v>31</v>
      </c>
      <c r="AX1668" s="13" t="s">
        <v>69</v>
      </c>
      <c r="AY1668" s="244" t="s">
        <v>193</v>
      </c>
    </row>
    <row r="1669" s="13" customFormat="1">
      <c r="A1669" s="13"/>
      <c r="B1669" s="235"/>
      <c r="C1669" s="236"/>
      <c r="D1669" s="228" t="s">
        <v>206</v>
      </c>
      <c r="E1669" s="237" t="s">
        <v>19</v>
      </c>
      <c r="F1669" s="238" t="s">
        <v>3751</v>
      </c>
      <c r="G1669" s="236"/>
      <c r="H1669" s="237" t="s">
        <v>19</v>
      </c>
      <c r="I1669" s="239"/>
      <c r="J1669" s="236"/>
      <c r="K1669" s="236"/>
      <c r="L1669" s="240"/>
      <c r="M1669" s="241"/>
      <c r="N1669" s="242"/>
      <c r="O1669" s="242"/>
      <c r="P1669" s="242"/>
      <c r="Q1669" s="242"/>
      <c r="R1669" s="242"/>
      <c r="S1669" s="242"/>
      <c r="T1669" s="243"/>
      <c r="U1669" s="13"/>
      <c r="V1669" s="13"/>
      <c r="W1669" s="13"/>
      <c r="X1669" s="13"/>
      <c r="Y1669" s="13"/>
      <c r="Z1669" s="13"/>
      <c r="AA1669" s="13"/>
      <c r="AB1669" s="13"/>
      <c r="AC1669" s="13"/>
      <c r="AD1669" s="13"/>
      <c r="AE1669" s="13"/>
      <c r="AT1669" s="244" t="s">
        <v>206</v>
      </c>
      <c r="AU1669" s="244" t="s">
        <v>78</v>
      </c>
      <c r="AV1669" s="13" t="s">
        <v>76</v>
      </c>
      <c r="AW1669" s="13" t="s">
        <v>31</v>
      </c>
      <c r="AX1669" s="13" t="s">
        <v>69</v>
      </c>
      <c r="AY1669" s="244" t="s">
        <v>193</v>
      </c>
    </row>
    <row r="1670" s="14" customFormat="1">
      <c r="A1670" s="14"/>
      <c r="B1670" s="245"/>
      <c r="C1670" s="246"/>
      <c r="D1670" s="228" t="s">
        <v>206</v>
      </c>
      <c r="E1670" s="247" t="s">
        <v>19</v>
      </c>
      <c r="F1670" s="248" t="s">
        <v>3927</v>
      </c>
      <c r="G1670" s="246"/>
      <c r="H1670" s="249">
        <v>53.960000000000001</v>
      </c>
      <c r="I1670" s="250"/>
      <c r="J1670" s="246"/>
      <c r="K1670" s="246"/>
      <c r="L1670" s="251"/>
      <c r="M1670" s="252"/>
      <c r="N1670" s="253"/>
      <c r="O1670" s="253"/>
      <c r="P1670" s="253"/>
      <c r="Q1670" s="253"/>
      <c r="R1670" s="253"/>
      <c r="S1670" s="253"/>
      <c r="T1670" s="254"/>
      <c r="U1670" s="14"/>
      <c r="V1670" s="14"/>
      <c r="W1670" s="14"/>
      <c r="X1670" s="14"/>
      <c r="Y1670" s="14"/>
      <c r="Z1670" s="14"/>
      <c r="AA1670" s="14"/>
      <c r="AB1670" s="14"/>
      <c r="AC1670" s="14"/>
      <c r="AD1670" s="14"/>
      <c r="AE1670" s="14"/>
      <c r="AT1670" s="255" t="s">
        <v>206</v>
      </c>
      <c r="AU1670" s="255" t="s">
        <v>78</v>
      </c>
      <c r="AV1670" s="14" t="s">
        <v>78</v>
      </c>
      <c r="AW1670" s="14" t="s">
        <v>31</v>
      </c>
      <c r="AX1670" s="14" t="s">
        <v>69</v>
      </c>
      <c r="AY1670" s="255" t="s">
        <v>193</v>
      </c>
    </row>
    <row r="1671" s="13" customFormat="1">
      <c r="A1671" s="13"/>
      <c r="B1671" s="235"/>
      <c r="C1671" s="236"/>
      <c r="D1671" s="228" t="s">
        <v>206</v>
      </c>
      <c r="E1671" s="237" t="s">
        <v>19</v>
      </c>
      <c r="F1671" s="238" t="s">
        <v>3684</v>
      </c>
      <c r="G1671" s="236"/>
      <c r="H1671" s="237" t="s">
        <v>19</v>
      </c>
      <c r="I1671" s="239"/>
      <c r="J1671" s="236"/>
      <c r="K1671" s="236"/>
      <c r="L1671" s="240"/>
      <c r="M1671" s="241"/>
      <c r="N1671" s="242"/>
      <c r="O1671" s="242"/>
      <c r="P1671" s="242"/>
      <c r="Q1671" s="242"/>
      <c r="R1671" s="242"/>
      <c r="S1671" s="242"/>
      <c r="T1671" s="243"/>
      <c r="U1671" s="13"/>
      <c r="V1671" s="13"/>
      <c r="W1671" s="13"/>
      <c r="X1671" s="13"/>
      <c r="Y1671" s="13"/>
      <c r="Z1671" s="13"/>
      <c r="AA1671" s="13"/>
      <c r="AB1671" s="13"/>
      <c r="AC1671" s="13"/>
      <c r="AD1671" s="13"/>
      <c r="AE1671" s="13"/>
      <c r="AT1671" s="244" t="s">
        <v>206</v>
      </c>
      <c r="AU1671" s="244" t="s">
        <v>78</v>
      </c>
      <c r="AV1671" s="13" t="s">
        <v>76</v>
      </c>
      <c r="AW1671" s="13" t="s">
        <v>31</v>
      </c>
      <c r="AX1671" s="13" t="s">
        <v>69</v>
      </c>
      <c r="AY1671" s="244" t="s">
        <v>193</v>
      </c>
    </row>
    <row r="1672" s="14" customFormat="1">
      <c r="A1672" s="14"/>
      <c r="B1672" s="245"/>
      <c r="C1672" s="246"/>
      <c r="D1672" s="228" t="s">
        <v>206</v>
      </c>
      <c r="E1672" s="247" t="s">
        <v>19</v>
      </c>
      <c r="F1672" s="248" t="s">
        <v>3928</v>
      </c>
      <c r="G1672" s="246"/>
      <c r="H1672" s="249">
        <v>7.2000000000000002</v>
      </c>
      <c r="I1672" s="250"/>
      <c r="J1672" s="246"/>
      <c r="K1672" s="246"/>
      <c r="L1672" s="251"/>
      <c r="M1672" s="252"/>
      <c r="N1672" s="253"/>
      <c r="O1672" s="253"/>
      <c r="P1672" s="253"/>
      <c r="Q1672" s="253"/>
      <c r="R1672" s="253"/>
      <c r="S1672" s="253"/>
      <c r="T1672" s="254"/>
      <c r="U1672" s="14"/>
      <c r="V1672" s="14"/>
      <c r="W1672" s="14"/>
      <c r="X1672" s="14"/>
      <c r="Y1672" s="14"/>
      <c r="Z1672" s="14"/>
      <c r="AA1672" s="14"/>
      <c r="AB1672" s="14"/>
      <c r="AC1672" s="14"/>
      <c r="AD1672" s="14"/>
      <c r="AE1672" s="14"/>
      <c r="AT1672" s="255" t="s">
        <v>206</v>
      </c>
      <c r="AU1672" s="255" t="s">
        <v>78</v>
      </c>
      <c r="AV1672" s="14" t="s">
        <v>78</v>
      </c>
      <c r="AW1672" s="14" t="s">
        <v>31</v>
      </c>
      <c r="AX1672" s="14" t="s">
        <v>69</v>
      </c>
      <c r="AY1672" s="255" t="s">
        <v>193</v>
      </c>
    </row>
    <row r="1673" s="13" customFormat="1">
      <c r="A1673" s="13"/>
      <c r="B1673" s="235"/>
      <c r="C1673" s="236"/>
      <c r="D1673" s="228" t="s">
        <v>206</v>
      </c>
      <c r="E1673" s="237" t="s">
        <v>19</v>
      </c>
      <c r="F1673" s="238" t="s">
        <v>3754</v>
      </c>
      <c r="G1673" s="236"/>
      <c r="H1673" s="237" t="s">
        <v>19</v>
      </c>
      <c r="I1673" s="239"/>
      <c r="J1673" s="236"/>
      <c r="K1673" s="236"/>
      <c r="L1673" s="240"/>
      <c r="M1673" s="241"/>
      <c r="N1673" s="242"/>
      <c r="O1673" s="242"/>
      <c r="P1673" s="242"/>
      <c r="Q1673" s="242"/>
      <c r="R1673" s="242"/>
      <c r="S1673" s="242"/>
      <c r="T1673" s="243"/>
      <c r="U1673" s="13"/>
      <c r="V1673" s="13"/>
      <c r="W1673" s="13"/>
      <c r="X1673" s="13"/>
      <c r="Y1673" s="13"/>
      <c r="Z1673" s="13"/>
      <c r="AA1673" s="13"/>
      <c r="AB1673" s="13"/>
      <c r="AC1673" s="13"/>
      <c r="AD1673" s="13"/>
      <c r="AE1673" s="13"/>
      <c r="AT1673" s="244" t="s">
        <v>206</v>
      </c>
      <c r="AU1673" s="244" t="s">
        <v>78</v>
      </c>
      <c r="AV1673" s="13" t="s">
        <v>76</v>
      </c>
      <c r="AW1673" s="13" t="s">
        <v>31</v>
      </c>
      <c r="AX1673" s="13" t="s">
        <v>69</v>
      </c>
      <c r="AY1673" s="244" t="s">
        <v>193</v>
      </c>
    </row>
    <row r="1674" s="14" customFormat="1">
      <c r="A1674" s="14"/>
      <c r="B1674" s="245"/>
      <c r="C1674" s="246"/>
      <c r="D1674" s="228" t="s">
        <v>206</v>
      </c>
      <c r="E1674" s="247" t="s">
        <v>19</v>
      </c>
      <c r="F1674" s="248" t="s">
        <v>3929</v>
      </c>
      <c r="G1674" s="246"/>
      <c r="H1674" s="249">
        <v>6.4000000000000004</v>
      </c>
      <c r="I1674" s="250"/>
      <c r="J1674" s="246"/>
      <c r="K1674" s="246"/>
      <c r="L1674" s="251"/>
      <c r="M1674" s="252"/>
      <c r="N1674" s="253"/>
      <c r="O1674" s="253"/>
      <c r="P1674" s="253"/>
      <c r="Q1674" s="253"/>
      <c r="R1674" s="253"/>
      <c r="S1674" s="253"/>
      <c r="T1674" s="254"/>
      <c r="U1674" s="14"/>
      <c r="V1674" s="14"/>
      <c r="W1674" s="14"/>
      <c r="X1674" s="14"/>
      <c r="Y1674" s="14"/>
      <c r="Z1674" s="14"/>
      <c r="AA1674" s="14"/>
      <c r="AB1674" s="14"/>
      <c r="AC1674" s="14"/>
      <c r="AD1674" s="14"/>
      <c r="AE1674" s="14"/>
      <c r="AT1674" s="255" t="s">
        <v>206</v>
      </c>
      <c r="AU1674" s="255" t="s">
        <v>78</v>
      </c>
      <c r="AV1674" s="14" t="s">
        <v>78</v>
      </c>
      <c r="AW1674" s="14" t="s">
        <v>31</v>
      </c>
      <c r="AX1674" s="14" t="s">
        <v>69</v>
      </c>
      <c r="AY1674" s="255" t="s">
        <v>193</v>
      </c>
    </row>
    <row r="1675" s="15" customFormat="1">
      <c r="A1675" s="15"/>
      <c r="B1675" s="256"/>
      <c r="C1675" s="257"/>
      <c r="D1675" s="228" t="s">
        <v>206</v>
      </c>
      <c r="E1675" s="258" t="s">
        <v>19</v>
      </c>
      <c r="F1675" s="259" t="s">
        <v>218</v>
      </c>
      <c r="G1675" s="257"/>
      <c r="H1675" s="260">
        <v>1034.4000000000001</v>
      </c>
      <c r="I1675" s="261"/>
      <c r="J1675" s="257"/>
      <c r="K1675" s="257"/>
      <c r="L1675" s="262"/>
      <c r="M1675" s="263"/>
      <c r="N1675" s="264"/>
      <c r="O1675" s="264"/>
      <c r="P1675" s="264"/>
      <c r="Q1675" s="264"/>
      <c r="R1675" s="264"/>
      <c r="S1675" s="264"/>
      <c r="T1675" s="265"/>
      <c r="U1675" s="15"/>
      <c r="V1675" s="15"/>
      <c r="W1675" s="15"/>
      <c r="X1675" s="15"/>
      <c r="Y1675" s="15"/>
      <c r="Z1675" s="15"/>
      <c r="AA1675" s="15"/>
      <c r="AB1675" s="15"/>
      <c r="AC1675" s="15"/>
      <c r="AD1675" s="15"/>
      <c r="AE1675" s="15"/>
      <c r="AT1675" s="266" t="s">
        <v>206</v>
      </c>
      <c r="AU1675" s="266" t="s">
        <v>78</v>
      </c>
      <c r="AV1675" s="15" t="s">
        <v>200</v>
      </c>
      <c r="AW1675" s="15" t="s">
        <v>31</v>
      </c>
      <c r="AX1675" s="15" t="s">
        <v>76</v>
      </c>
      <c r="AY1675" s="266" t="s">
        <v>193</v>
      </c>
    </row>
    <row r="1676" s="2" customFormat="1" ht="16.5" customHeight="1">
      <c r="A1676" s="41"/>
      <c r="B1676" s="42"/>
      <c r="C1676" s="215" t="s">
        <v>2574</v>
      </c>
      <c r="D1676" s="215" t="s">
        <v>195</v>
      </c>
      <c r="E1676" s="216" t="s">
        <v>1910</v>
      </c>
      <c r="F1676" s="217" t="s">
        <v>1911</v>
      </c>
      <c r="G1676" s="218" t="s">
        <v>258</v>
      </c>
      <c r="H1676" s="219">
        <v>3630.9720000000002</v>
      </c>
      <c r="I1676" s="220"/>
      <c r="J1676" s="221">
        <f>ROUND(I1676*H1676,2)</f>
        <v>0</v>
      </c>
      <c r="K1676" s="217" t="s">
        <v>19</v>
      </c>
      <c r="L1676" s="47"/>
      <c r="M1676" s="222" t="s">
        <v>19</v>
      </c>
      <c r="N1676" s="223" t="s">
        <v>40</v>
      </c>
      <c r="O1676" s="87"/>
      <c r="P1676" s="224">
        <f>O1676*H1676</f>
        <v>0</v>
      </c>
      <c r="Q1676" s="224">
        <v>0</v>
      </c>
      <c r="R1676" s="224">
        <f>Q1676*H1676</f>
        <v>0</v>
      </c>
      <c r="S1676" s="224">
        <v>0</v>
      </c>
      <c r="T1676" s="225">
        <f>S1676*H1676</f>
        <v>0</v>
      </c>
      <c r="U1676" s="41"/>
      <c r="V1676" s="41"/>
      <c r="W1676" s="41"/>
      <c r="X1676" s="41"/>
      <c r="Y1676" s="41"/>
      <c r="Z1676" s="41"/>
      <c r="AA1676" s="41"/>
      <c r="AB1676" s="41"/>
      <c r="AC1676" s="41"/>
      <c r="AD1676" s="41"/>
      <c r="AE1676" s="41"/>
      <c r="AR1676" s="226" t="s">
        <v>200</v>
      </c>
      <c r="AT1676" s="226" t="s">
        <v>195</v>
      </c>
      <c r="AU1676" s="226" t="s">
        <v>78</v>
      </c>
      <c r="AY1676" s="20" t="s">
        <v>193</v>
      </c>
      <c r="BE1676" s="227">
        <f>IF(N1676="základní",J1676,0)</f>
        <v>0</v>
      </c>
      <c r="BF1676" s="227">
        <f>IF(N1676="snížená",J1676,0)</f>
        <v>0</v>
      </c>
      <c r="BG1676" s="227">
        <f>IF(N1676="zákl. přenesená",J1676,0)</f>
        <v>0</v>
      </c>
      <c r="BH1676" s="227">
        <f>IF(N1676="sníž. přenesená",J1676,0)</f>
        <v>0</v>
      </c>
      <c r="BI1676" s="227">
        <f>IF(N1676="nulová",J1676,0)</f>
        <v>0</v>
      </c>
      <c r="BJ1676" s="20" t="s">
        <v>76</v>
      </c>
      <c r="BK1676" s="227">
        <f>ROUND(I1676*H1676,2)</f>
        <v>0</v>
      </c>
      <c r="BL1676" s="20" t="s">
        <v>200</v>
      </c>
      <c r="BM1676" s="226" t="s">
        <v>3930</v>
      </c>
    </row>
    <row r="1677" s="2" customFormat="1">
      <c r="A1677" s="41"/>
      <c r="B1677" s="42"/>
      <c r="C1677" s="43"/>
      <c r="D1677" s="228" t="s">
        <v>202</v>
      </c>
      <c r="E1677" s="43"/>
      <c r="F1677" s="229" t="s">
        <v>1911</v>
      </c>
      <c r="G1677" s="43"/>
      <c r="H1677" s="43"/>
      <c r="I1677" s="230"/>
      <c r="J1677" s="43"/>
      <c r="K1677" s="43"/>
      <c r="L1677" s="47"/>
      <c r="M1677" s="231"/>
      <c r="N1677" s="232"/>
      <c r="O1677" s="87"/>
      <c r="P1677" s="87"/>
      <c r="Q1677" s="87"/>
      <c r="R1677" s="87"/>
      <c r="S1677" s="87"/>
      <c r="T1677" s="88"/>
      <c r="U1677" s="41"/>
      <c r="V1677" s="41"/>
      <c r="W1677" s="41"/>
      <c r="X1677" s="41"/>
      <c r="Y1677" s="41"/>
      <c r="Z1677" s="41"/>
      <c r="AA1677" s="41"/>
      <c r="AB1677" s="41"/>
      <c r="AC1677" s="41"/>
      <c r="AD1677" s="41"/>
      <c r="AE1677" s="41"/>
      <c r="AT1677" s="20" t="s">
        <v>202</v>
      </c>
      <c r="AU1677" s="20" t="s">
        <v>78</v>
      </c>
    </row>
    <row r="1678" s="2" customFormat="1" ht="16.5" customHeight="1">
      <c r="A1678" s="41"/>
      <c r="B1678" s="42"/>
      <c r="C1678" s="215" t="s">
        <v>2578</v>
      </c>
      <c r="D1678" s="215" t="s">
        <v>195</v>
      </c>
      <c r="E1678" s="216" t="s">
        <v>3931</v>
      </c>
      <c r="F1678" s="217" t="s">
        <v>3932</v>
      </c>
      <c r="G1678" s="218" t="s">
        <v>258</v>
      </c>
      <c r="H1678" s="219">
        <v>94.650000000000006</v>
      </c>
      <c r="I1678" s="220"/>
      <c r="J1678" s="221">
        <f>ROUND(I1678*H1678,2)</f>
        <v>0</v>
      </c>
      <c r="K1678" s="217" t="s">
        <v>19</v>
      </c>
      <c r="L1678" s="47"/>
      <c r="M1678" s="222" t="s">
        <v>19</v>
      </c>
      <c r="N1678" s="223" t="s">
        <v>40</v>
      </c>
      <c r="O1678" s="87"/>
      <c r="P1678" s="224">
        <f>O1678*H1678</f>
        <v>0</v>
      </c>
      <c r="Q1678" s="224">
        <v>0.00025999999999999998</v>
      </c>
      <c r="R1678" s="224">
        <f>Q1678*H1678</f>
        <v>0.024608999999999999</v>
      </c>
      <c r="S1678" s="224">
        <v>0</v>
      </c>
      <c r="T1678" s="225">
        <f>S1678*H1678</f>
        <v>0</v>
      </c>
      <c r="U1678" s="41"/>
      <c r="V1678" s="41"/>
      <c r="W1678" s="41"/>
      <c r="X1678" s="41"/>
      <c r="Y1678" s="41"/>
      <c r="Z1678" s="41"/>
      <c r="AA1678" s="41"/>
      <c r="AB1678" s="41"/>
      <c r="AC1678" s="41"/>
      <c r="AD1678" s="41"/>
      <c r="AE1678" s="41"/>
      <c r="AR1678" s="226" t="s">
        <v>200</v>
      </c>
      <c r="AT1678" s="226" t="s">
        <v>195</v>
      </c>
      <c r="AU1678" s="226" t="s">
        <v>78</v>
      </c>
      <c r="AY1678" s="20" t="s">
        <v>193</v>
      </c>
      <c r="BE1678" s="227">
        <f>IF(N1678="základní",J1678,0)</f>
        <v>0</v>
      </c>
      <c r="BF1678" s="227">
        <f>IF(N1678="snížená",J1678,0)</f>
        <v>0</v>
      </c>
      <c r="BG1678" s="227">
        <f>IF(N1678="zákl. přenesená",J1678,0)</f>
        <v>0</v>
      </c>
      <c r="BH1678" s="227">
        <f>IF(N1678="sníž. přenesená",J1678,0)</f>
        <v>0</v>
      </c>
      <c r="BI1678" s="227">
        <f>IF(N1678="nulová",J1678,0)</f>
        <v>0</v>
      </c>
      <c r="BJ1678" s="20" t="s">
        <v>76</v>
      </c>
      <c r="BK1678" s="227">
        <f>ROUND(I1678*H1678,2)</f>
        <v>0</v>
      </c>
      <c r="BL1678" s="20" t="s">
        <v>200</v>
      </c>
      <c r="BM1678" s="226" t="s">
        <v>3933</v>
      </c>
    </row>
    <row r="1679" s="2" customFormat="1">
      <c r="A1679" s="41"/>
      <c r="B1679" s="42"/>
      <c r="C1679" s="43"/>
      <c r="D1679" s="228" t="s">
        <v>202</v>
      </c>
      <c r="E1679" s="43"/>
      <c r="F1679" s="229" t="s">
        <v>3932</v>
      </c>
      <c r="G1679" s="43"/>
      <c r="H1679" s="43"/>
      <c r="I1679" s="230"/>
      <c r="J1679" s="43"/>
      <c r="K1679" s="43"/>
      <c r="L1679" s="47"/>
      <c r="M1679" s="231"/>
      <c r="N1679" s="232"/>
      <c r="O1679" s="87"/>
      <c r="P1679" s="87"/>
      <c r="Q1679" s="87"/>
      <c r="R1679" s="87"/>
      <c r="S1679" s="87"/>
      <c r="T1679" s="88"/>
      <c r="U1679" s="41"/>
      <c r="V1679" s="41"/>
      <c r="W1679" s="41"/>
      <c r="X1679" s="41"/>
      <c r="Y1679" s="41"/>
      <c r="Z1679" s="41"/>
      <c r="AA1679" s="41"/>
      <c r="AB1679" s="41"/>
      <c r="AC1679" s="41"/>
      <c r="AD1679" s="41"/>
      <c r="AE1679" s="41"/>
      <c r="AT1679" s="20" t="s">
        <v>202</v>
      </c>
      <c r="AU1679" s="20" t="s">
        <v>78</v>
      </c>
    </row>
    <row r="1680" s="14" customFormat="1">
      <c r="A1680" s="14"/>
      <c r="B1680" s="245"/>
      <c r="C1680" s="246"/>
      <c r="D1680" s="228" t="s">
        <v>206</v>
      </c>
      <c r="E1680" s="247" t="s">
        <v>19</v>
      </c>
      <c r="F1680" s="248" t="s">
        <v>673</v>
      </c>
      <c r="G1680" s="246"/>
      <c r="H1680" s="249">
        <v>64</v>
      </c>
      <c r="I1680" s="250"/>
      <c r="J1680" s="246"/>
      <c r="K1680" s="246"/>
      <c r="L1680" s="251"/>
      <c r="M1680" s="252"/>
      <c r="N1680" s="253"/>
      <c r="O1680" s="253"/>
      <c r="P1680" s="253"/>
      <c r="Q1680" s="253"/>
      <c r="R1680" s="253"/>
      <c r="S1680" s="253"/>
      <c r="T1680" s="254"/>
      <c r="U1680" s="14"/>
      <c r="V1680" s="14"/>
      <c r="W1680" s="14"/>
      <c r="X1680" s="14"/>
      <c r="Y1680" s="14"/>
      <c r="Z1680" s="14"/>
      <c r="AA1680" s="14"/>
      <c r="AB1680" s="14"/>
      <c r="AC1680" s="14"/>
      <c r="AD1680" s="14"/>
      <c r="AE1680" s="14"/>
      <c r="AT1680" s="255" t="s">
        <v>206</v>
      </c>
      <c r="AU1680" s="255" t="s">
        <v>78</v>
      </c>
      <c r="AV1680" s="14" t="s">
        <v>78</v>
      </c>
      <c r="AW1680" s="14" t="s">
        <v>31</v>
      </c>
      <c r="AX1680" s="14" t="s">
        <v>69</v>
      </c>
      <c r="AY1680" s="255" t="s">
        <v>193</v>
      </c>
    </row>
    <row r="1681" s="14" customFormat="1">
      <c r="A1681" s="14"/>
      <c r="B1681" s="245"/>
      <c r="C1681" s="246"/>
      <c r="D1681" s="228" t="s">
        <v>206</v>
      </c>
      <c r="E1681" s="247" t="s">
        <v>19</v>
      </c>
      <c r="F1681" s="248" t="s">
        <v>3934</v>
      </c>
      <c r="G1681" s="246"/>
      <c r="H1681" s="249">
        <v>25.5</v>
      </c>
      <c r="I1681" s="250"/>
      <c r="J1681" s="246"/>
      <c r="K1681" s="246"/>
      <c r="L1681" s="251"/>
      <c r="M1681" s="252"/>
      <c r="N1681" s="253"/>
      <c r="O1681" s="253"/>
      <c r="P1681" s="253"/>
      <c r="Q1681" s="253"/>
      <c r="R1681" s="253"/>
      <c r="S1681" s="253"/>
      <c r="T1681" s="254"/>
      <c r="U1681" s="14"/>
      <c r="V1681" s="14"/>
      <c r="W1681" s="14"/>
      <c r="X1681" s="14"/>
      <c r="Y1681" s="14"/>
      <c r="Z1681" s="14"/>
      <c r="AA1681" s="14"/>
      <c r="AB1681" s="14"/>
      <c r="AC1681" s="14"/>
      <c r="AD1681" s="14"/>
      <c r="AE1681" s="14"/>
      <c r="AT1681" s="255" t="s">
        <v>206</v>
      </c>
      <c r="AU1681" s="255" t="s">
        <v>78</v>
      </c>
      <c r="AV1681" s="14" t="s">
        <v>78</v>
      </c>
      <c r="AW1681" s="14" t="s">
        <v>31</v>
      </c>
      <c r="AX1681" s="14" t="s">
        <v>69</v>
      </c>
      <c r="AY1681" s="255" t="s">
        <v>193</v>
      </c>
    </row>
    <row r="1682" s="14" customFormat="1">
      <c r="A1682" s="14"/>
      <c r="B1682" s="245"/>
      <c r="C1682" s="246"/>
      <c r="D1682" s="228" t="s">
        <v>206</v>
      </c>
      <c r="E1682" s="247" t="s">
        <v>19</v>
      </c>
      <c r="F1682" s="248" t="s">
        <v>3935</v>
      </c>
      <c r="G1682" s="246"/>
      <c r="H1682" s="249">
        <v>5.1500000000000004</v>
      </c>
      <c r="I1682" s="250"/>
      <c r="J1682" s="246"/>
      <c r="K1682" s="246"/>
      <c r="L1682" s="251"/>
      <c r="M1682" s="252"/>
      <c r="N1682" s="253"/>
      <c r="O1682" s="253"/>
      <c r="P1682" s="253"/>
      <c r="Q1682" s="253"/>
      <c r="R1682" s="253"/>
      <c r="S1682" s="253"/>
      <c r="T1682" s="254"/>
      <c r="U1682" s="14"/>
      <c r="V1682" s="14"/>
      <c r="W1682" s="14"/>
      <c r="X1682" s="14"/>
      <c r="Y1682" s="14"/>
      <c r="Z1682" s="14"/>
      <c r="AA1682" s="14"/>
      <c r="AB1682" s="14"/>
      <c r="AC1682" s="14"/>
      <c r="AD1682" s="14"/>
      <c r="AE1682" s="14"/>
      <c r="AT1682" s="255" t="s">
        <v>206</v>
      </c>
      <c r="AU1682" s="255" t="s">
        <v>78</v>
      </c>
      <c r="AV1682" s="14" t="s">
        <v>78</v>
      </c>
      <c r="AW1682" s="14" t="s">
        <v>31</v>
      </c>
      <c r="AX1682" s="14" t="s">
        <v>69</v>
      </c>
      <c r="AY1682" s="255" t="s">
        <v>193</v>
      </c>
    </row>
    <row r="1683" s="15" customFormat="1">
      <c r="A1683" s="15"/>
      <c r="B1683" s="256"/>
      <c r="C1683" s="257"/>
      <c r="D1683" s="228" t="s">
        <v>206</v>
      </c>
      <c r="E1683" s="258" t="s">
        <v>19</v>
      </c>
      <c r="F1683" s="259" t="s">
        <v>218</v>
      </c>
      <c r="G1683" s="257"/>
      <c r="H1683" s="260">
        <v>94.650000000000006</v>
      </c>
      <c r="I1683" s="261"/>
      <c r="J1683" s="257"/>
      <c r="K1683" s="257"/>
      <c r="L1683" s="262"/>
      <c r="M1683" s="263"/>
      <c r="N1683" s="264"/>
      <c r="O1683" s="264"/>
      <c r="P1683" s="264"/>
      <c r="Q1683" s="264"/>
      <c r="R1683" s="264"/>
      <c r="S1683" s="264"/>
      <c r="T1683" s="265"/>
      <c r="U1683" s="15"/>
      <c r="V1683" s="15"/>
      <c r="W1683" s="15"/>
      <c r="X1683" s="15"/>
      <c r="Y1683" s="15"/>
      <c r="Z1683" s="15"/>
      <c r="AA1683" s="15"/>
      <c r="AB1683" s="15"/>
      <c r="AC1683" s="15"/>
      <c r="AD1683" s="15"/>
      <c r="AE1683" s="15"/>
      <c r="AT1683" s="266" t="s">
        <v>206</v>
      </c>
      <c r="AU1683" s="266" t="s">
        <v>78</v>
      </c>
      <c r="AV1683" s="15" t="s">
        <v>200</v>
      </c>
      <c r="AW1683" s="15" t="s">
        <v>31</v>
      </c>
      <c r="AX1683" s="15" t="s">
        <v>76</v>
      </c>
      <c r="AY1683" s="266" t="s">
        <v>193</v>
      </c>
    </row>
    <row r="1684" s="2" customFormat="1" ht="24.15" customHeight="1">
      <c r="A1684" s="41"/>
      <c r="B1684" s="42"/>
      <c r="C1684" s="215" t="s">
        <v>2582</v>
      </c>
      <c r="D1684" s="215" t="s">
        <v>195</v>
      </c>
      <c r="E1684" s="216" t="s">
        <v>3936</v>
      </c>
      <c r="F1684" s="217" t="s">
        <v>3937</v>
      </c>
      <c r="G1684" s="218" t="s">
        <v>258</v>
      </c>
      <c r="H1684" s="219">
        <v>64</v>
      </c>
      <c r="I1684" s="220"/>
      <c r="J1684" s="221">
        <f>ROUND(I1684*H1684,2)</f>
        <v>0</v>
      </c>
      <c r="K1684" s="217" t="s">
        <v>199</v>
      </c>
      <c r="L1684" s="47"/>
      <c r="M1684" s="222" t="s">
        <v>19</v>
      </c>
      <c r="N1684" s="223" t="s">
        <v>40</v>
      </c>
      <c r="O1684" s="87"/>
      <c r="P1684" s="224">
        <f>O1684*H1684</f>
        <v>0</v>
      </c>
      <c r="Q1684" s="224">
        <v>0.01199744</v>
      </c>
      <c r="R1684" s="224">
        <f>Q1684*H1684</f>
        <v>0.76783615999999999</v>
      </c>
      <c r="S1684" s="224">
        <v>0</v>
      </c>
      <c r="T1684" s="225">
        <f>S1684*H1684</f>
        <v>0</v>
      </c>
      <c r="U1684" s="41"/>
      <c r="V1684" s="41"/>
      <c r="W1684" s="41"/>
      <c r="X1684" s="41"/>
      <c r="Y1684" s="41"/>
      <c r="Z1684" s="41"/>
      <c r="AA1684" s="41"/>
      <c r="AB1684" s="41"/>
      <c r="AC1684" s="41"/>
      <c r="AD1684" s="41"/>
      <c r="AE1684" s="41"/>
      <c r="AR1684" s="226" t="s">
        <v>200</v>
      </c>
      <c r="AT1684" s="226" t="s">
        <v>195</v>
      </c>
      <c r="AU1684" s="226" t="s">
        <v>78</v>
      </c>
      <c r="AY1684" s="20" t="s">
        <v>193</v>
      </c>
      <c r="BE1684" s="227">
        <f>IF(N1684="základní",J1684,0)</f>
        <v>0</v>
      </c>
      <c r="BF1684" s="227">
        <f>IF(N1684="snížená",J1684,0)</f>
        <v>0</v>
      </c>
      <c r="BG1684" s="227">
        <f>IF(N1684="zákl. přenesená",J1684,0)</f>
        <v>0</v>
      </c>
      <c r="BH1684" s="227">
        <f>IF(N1684="sníž. přenesená",J1684,0)</f>
        <v>0</v>
      </c>
      <c r="BI1684" s="227">
        <f>IF(N1684="nulová",J1684,0)</f>
        <v>0</v>
      </c>
      <c r="BJ1684" s="20" t="s">
        <v>76</v>
      </c>
      <c r="BK1684" s="227">
        <f>ROUND(I1684*H1684,2)</f>
        <v>0</v>
      </c>
      <c r="BL1684" s="20" t="s">
        <v>200</v>
      </c>
      <c r="BM1684" s="226" t="s">
        <v>3938</v>
      </c>
    </row>
    <row r="1685" s="2" customFormat="1">
      <c r="A1685" s="41"/>
      <c r="B1685" s="42"/>
      <c r="C1685" s="43"/>
      <c r="D1685" s="228" t="s">
        <v>202</v>
      </c>
      <c r="E1685" s="43"/>
      <c r="F1685" s="229" t="s">
        <v>3939</v>
      </c>
      <c r="G1685" s="43"/>
      <c r="H1685" s="43"/>
      <c r="I1685" s="230"/>
      <c r="J1685" s="43"/>
      <c r="K1685" s="43"/>
      <c r="L1685" s="47"/>
      <c r="M1685" s="231"/>
      <c r="N1685" s="232"/>
      <c r="O1685" s="87"/>
      <c r="P1685" s="87"/>
      <c r="Q1685" s="87"/>
      <c r="R1685" s="87"/>
      <c r="S1685" s="87"/>
      <c r="T1685" s="88"/>
      <c r="U1685" s="41"/>
      <c r="V1685" s="41"/>
      <c r="W1685" s="41"/>
      <c r="X1685" s="41"/>
      <c r="Y1685" s="41"/>
      <c r="Z1685" s="41"/>
      <c r="AA1685" s="41"/>
      <c r="AB1685" s="41"/>
      <c r="AC1685" s="41"/>
      <c r="AD1685" s="41"/>
      <c r="AE1685" s="41"/>
      <c r="AT1685" s="20" t="s">
        <v>202</v>
      </c>
      <c r="AU1685" s="20" t="s">
        <v>78</v>
      </c>
    </row>
    <row r="1686" s="2" customFormat="1">
      <c r="A1686" s="41"/>
      <c r="B1686" s="42"/>
      <c r="C1686" s="43"/>
      <c r="D1686" s="233" t="s">
        <v>204</v>
      </c>
      <c r="E1686" s="43"/>
      <c r="F1686" s="234" t="s">
        <v>3940</v>
      </c>
      <c r="G1686" s="43"/>
      <c r="H1686" s="43"/>
      <c r="I1686" s="230"/>
      <c r="J1686" s="43"/>
      <c r="K1686" s="43"/>
      <c r="L1686" s="47"/>
      <c r="M1686" s="231"/>
      <c r="N1686" s="232"/>
      <c r="O1686" s="87"/>
      <c r="P1686" s="87"/>
      <c r="Q1686" s="87"/>
      <c r="R1686" s="87"/>
      <c r="S1686" s="87"/>
      <c r="T1686" s="88"/>
      <c r="U1686" s="41"/>
      <c r="V1686" s="41"/>
      <c r="W1686" s="41"/>
      <c r="X1686" s="41"/>
      <c r="Y1686" s="41"/>
      <c r="Z1686" s="41"/>
      <c r="AA1686" s="41"/>
      <c r="AB1686" s="41"/>
      <c r="AC1686" s="41"/>
      <c r="AD1686" s="41"/>
      <c r="AE1686" s="41"/>
      <c r="AT1686" s="20" t="s">
        <v>204</v>
      </c>
      <c r="AU1686" s="20" t="s">
        <v>78</v>
      </c>
    </row>
    <row r="1687" s="13" customFormat="1">
      <c r="A1687" s="13"/>
      <c r="B1687" s="235"/>
      <c r="C1687" s="236"/>
      <c r="D1687" s="228" t="s">
        <v>206</v>
      </c>
      <c r="E1687" s="237" t="s">
        <v>19</v>
      </c>
      <c r="F1687" s="238" t="s">
        <v>279</v>
      </c>
      <c r="G1687" s="236"/>
      <c r="H1687" s="237" t="s">
        <v>19</v>
      </c>
      <c r="I1687" s="239"/>
      <c r="J1687" s="236"/>
      <c r="K1687" s="236"/>
      <c r="L1687" s="240"/>
      <c r="M1687" s="241"/>
      <c r="N1687" s="242"/>
      <c r="O1687" s="242"/>
      <c r="P1687" s="242"/>
      <c r="Q1687" s="242"/>
      <c r="R1687" s="242"/>
      <c r="S1687" s="242"/>
      <c r="T1687" s="243"/>
      <c r="U1687" s="13"/>
      <c r="V1687" s="13"/>
      <c r="W1687" s="13"/>
      <c r="X1687" s="13"/>
      <c r="Y1687" s="13"/>
      <c r="Z1687" s="13"/>
      <c r="AA1687" s="13"/>
      <c r="AB1687" s="13"/>
      <c r="AC1687" s="13"/>
      <c r="AD1687" s="13"/>
      <c r="AE1687" s="13"/>
      <c r="AT1687" s="244" t="s">
        <v>206</v>
      </c>
      <c r="AU1687" s="244" t="s">
        <v>78</v>
      </c>
      <c r="AV1687" s="13" t="s">
        <v>76</v>
      </c>
      <c r="AW1687" s="13" t="s">
        <v>31</v>
      </c>
      <c r="AX1687" s="13" t="s">
        <v>69</v>
      </c>
      <c r="AY1687" s="244" t="s">
        <v>193</v>
      </c>
    </row>
    <row r="1688" s="13" customFormat="1">
      <c r="A1688" s="13"/>
      <c r="B1688" s="235"/>
      <c r="C1688" s="236"/>
      <c r="D1688" s="228" t="s">
        <v>206</v>
      </c>
      <c r="E1688" s="237" t="s">
        <v>19</v>
      </c>
      <c r="F1688" s="238" t="s">
        <v>3941</v>
      </c>
      <c r="G1688" s="236"/>
      <c r="H1688" s="237" t="s">
        <v>19</v>
      </c>
      <c r="I1688" s="239"/>
      <c r="J1688" s="236"/>
      <c r="K1688" s="236"/>
      <c r="L1688" s="240"/>
      <c r="M1688" s="241"/>
      <c r="N1688" s="242"/>
      <c r="O1688" s="242"/>
      <c r="P1688" s="242"/>
      <c r="Q1688" s="242"/>
      <c r="R1688" s="242"/>
      <c r="S1688" s="242"/>
      <c r="T1688" s="243"/>
      <c r="U1688" s="13"/>
      <c r="V1688" s="13"/>
      <c r="W1688" s="13"/>
      <c r="X1688" s="13"/>
      <c r="Y1688" s="13"/>
      <c r="Z1688" s="13"/>
      <c r="AA1688" s="13"/>
      <c r="AB1688" s="13"/>
      <c r="AC1688" s="13"/>
      <c r="AD1688" s="13"/>
      <c r="AE1688" s="13"/>
      <c r="AT1688" s="244" t="s">
        <v>206</v>
      </c>
      <c r="AU1688" s="244" t="s">
        <v>78</v>
      </c>
      <c r="AV1688" s="13" t="s">
        <v>76</v>
      </c>
      <c r="AW1688" s="13" t="s">
        <v>31</v>
      </c>
      <c r="AX1688" s="13" t="s">
        <v>69</v>
      </c>
      <c r="AY1688" s="244" t="s">
        <v>193</v>
      </c>
    </row>
    <row r="1689" s="14" customFormat="1">
      <c r="A1689" s="14"/>
      <c r="B1689" s="245"/>
      <c r="C1689" s="246"/>
      <c r="D1689" s="228" t="s">
        <v>206</v>
      </c>
      <c r="E1689" s="247" t="s">
        <v>19</v>
      </c>
      <c r="F1689" s="248" t="s">
        <v>673</v>
      </c>
      <c r="G1689" s="246"/>
      <c r="H1689" s="249">
        <v>64</v>
      </c>
      <c r="I1689" s="250"/>
      <c r="J1689" s="246"/>
      <c r="K1689" s="246"/>
      <c r="L1689" s="251"/>
      <c r="M1689" s="252"/>
      <c r="N1689" s="253"/>
      <c r="O1689" s="253"/>
      <c r="P1689" s="253"/>
      <c r="Q1689" s="253"/>
      <c r="R1689" s="253"/>
      <c r="S1689" s="253"/>
      <c r="T1689" s="254"/>
      <c r="U1689" s="14"/>
      <c r="V1689" s="14"/>
      <c r="W1689" s="14"/>
      <c r="X1689" s="14"/>
      <c r="Y1689" s="14"/>
      <c r="Z1689" s="14"/>
      <c r="AA1689" s="14"/>
      <c r="AB1689" s="14"/>
      <c r="AC1689" s="14"/>
      <c r="AD1689" s="14"/>
      <c r="AE1689" s="14"/>
      <c r="AT1689" s="255" t="s">
        <v>206</v>
      </c>
      <c r="AU1689" s="255" t="s">
        <v>78</v>
      </c>
      <c r="AV1689" s="14" t="s">
        <v>78</v>
      </c>
      <c r="AW1689" s="14" t="s">
        <v>31</v>
      </c>
      <c r="AX1689" s="14" t="s">
        <v>76</v>
      </c>
      <c r="AY1689" s="255" t="s">
        <v>193</v>
      </c>
    </row>
    <row r="1690" s="2" customFormat="1" ht="16.5" customHeight="1">
      <c r="A1690" s="41"/>
      <c r="B1690" s="42"/>
      <c r="C1690" s="215" t="s">
        <v>2586</v>
      </c>
      <c r="D1690" s="215" t="s">
        <v>195</v>
      </c>
      <c r="E1690" s="216" t="s">
        <v>3942</v>
      </c>
      <c r="F1690" s="217" t="s">
        <v>3943</v>
      </c>
      <c r="G1690" s="218" t="s">
        <v>258</v>
      </c>
      <c r="H1690" s="219">
        <v>64</v>
      </c>
      <c r="I1690" s="220"/>
      <c r="J1690" s="221">
        <f>ROUND(I1690*H1690,2)</f>
        <v>0</v>
      </c>
      <c r="K1690" s="217" t="s">
        <v>19</v>
      </c>
      <c r="L1690" s="47"/>
      <c r="M1690" s="222" t="s">
        <v>19</v>
      </c>
      <c r="N1690" s="223" t="s">
        <v>40</v>
      </c>
      <c r="O1690" s="87"/>
      <c r="P1690" s="224">
        <f>O1690*H1690</f>
        <v>0</v>
      </c>
      <c r="Q1690" s="224">
        <v>0</v>
      </c>
      <c r="R1690" s="224">
        <f>Q1690*H1690</f>
        <v>0</v>
      </c>
      <c r="S1690" s="224">
        <v>0</v>
      </c>
      <c r="T1690" s="225">
        <f>S1690*H1690</f>
        <v>0</v>
      </c>
      <c r="U1690" s="41"/>
      <c r="V1690" s="41"/>
      <c r="W1690" s="41"/>
      <c r="X1690" s="41"/>
      <c r="Y1690" s="41"/>
      <c r="Z1690" s="41"/>
      <c r="AA1690" s="41"/>
      <c r="AB1690" s="41"/>
      <c r="AC1690" s="41"/>
      <c r="AD1690" s="41"/>
      <c r="AE1690" s="41"/>
      <c r="AR1690" s="226" t="s">
        <v>200</v>
      </c>
      <c r="AT1690" s="226" t="s">
        <v>195</v>
      </c>
      <c r="AU1690" s="226" t="s">
        <v>78</v>
      </c>
      <c r="AY1690" s="20" t="s">
        <v>193</v>
      </c>
      <c r="BE1690" s="227">
        <f>IF(N1690="základní",J1690,0)</f>
        <v>0</v>
      </c>
      <c r="BF1690" s="227">
        <f>IF(N1690="snížená",J1690,0)</f>
        <v>0</v>
      </c>
      <c r="BG1690" s="227">
        <f>IF(N1690="zákl. přenesená",J1690,0)</f>
        <v>0</v>
      </c>
      <c r="BH1690" s="227">
        <f>IF(N1690="sníž. přenesená",J1690,0)</f>
        <v>0</v>
      </c>
      <c r="BI1690" s="227">
        <f>IF(N1690="nulová",J1690,0)</f>
        <v>0</v>
      </c>
      <c r="BJ1690" s="20" t="s">
        <v>76</v>
      </c>
      <c r="BK1690" s="227">
        <f>ROUND(I1690*H1690,2)</f>
        <v>0</v>
      </c>
      <c r="BL1690" s="20" t="s">
        <v>200</v>
      </c>
      <c r="BM1690" s="226" t="s">
        <v>3944</v>
      </c>
    </row>
    <row r="1691" s="2" customFormat="1">
      <c r="A1691" s="41"/>
      <c r="B1691" s="42"/>
      <c r="C1691" s="43"/>
      <c r="D1691" s="228" t="s">
        <v>202</v>
      </c>
      <c r="E1691" s="43"/>
      <c r="F1691" s="229" t="s">
        <v>3945</v>
      </c>
      <c r="G1691" s="43"/>
      <c r="H1691" s="43"/>
      <c r="I1691" s="230"/>
      <c r="J1691" s="43"/>
      <c r="K1691" s="43"/>
      <c r="L1691" s="47"/>
      <c r="M1691" s="231"/>
      <c r="N1691" s="232"/>
      <c r="O1691" s="87"/>
      <c r="P1691" s="87"/>
      <c r="Q1691" s="87"/>
      <c r="R1691" s="87"/>
      <c r="S1691" s="87"/>
      <c r="T1691" s="88"/>
      <c r="U1691" s="41"/>
      <c r="V1691" s="41"/>
      <c r="W1691" s="41"/>
      <c r="X1691" s="41"/>
      <c r="Y1691" s="41"/>
      <c r="Z1691" s="41"/>
      <c r="AA1691" s="41"/>
      <c r="AB1691" s="41"/>
      <c r="AC1691" s="41"/>
      <c r="AD1691" s="41"/>
      <c r="AE1691" s="41"/>
      <c r="AT1691" s="20" t="s">
        <v>202</v>
      </c>
      <c r="AU1691" s="20" t="s">
        <v>78</v>
      </c>
    </row>
    <row r="1692" s="2" customFormat="1" ht="16.5" customHeight="1">
      <c r="A1692" s="41"/>
      <c r="B1692" s="42"/>
      <c r="C1692" s="274" t="s">
        <v>2592</v>
      </c>
      <c r="D1692" s="274" t="s">
        <v>1765</v>
      </c>
      <c r="E1692" s="275" t="s">
        <v>3946</v>
      </c>
      <c r="F1692" s="276" t="s">
        <v>3947</v>
      </c>
      <c r="G1692" s="277" t="s">
        <v>258</v>
      </c>
      <c r="H1692" s="278">
        <v>70.400000000000006</v>
      </c>
      <c r="I1692" s="279"/>
      <c r="J1692" s="280">
        <f>ROUND(I1692*H1692,2)</f>
        <v>0</v>
      </c>
      <c r="K1692" s="276" t="s">
        <v>199</v>
      </c>
      <c r="L1692" s="281"/>
      <c r="M1692" s="282" t="s">
        <v>19</v>
      </c>
      <c r="N1692" s="283" t="s">
        <v>40</v>
      </c>
      <c r="O1692" s="87"/>
      <c r="P1692" s="224">
        <f>O1692*H1692</f>
        <v>0</v>
      </c>
      <c r="Q1692" s="224">
        <v>0.031</v>
      </c>
      <c r="R1692" s="224">
        <f>Q1692*H1692</f>
        <v>2.1824000000000003</v>
      </c>
      <c r="S1692" s="224">
        <v>0</v>
      </c>
      <c r="T1692" s="225">
        <f>S1692*H1692</f>
        <v>0</v>
      </c>
      <c r="U1692" s="41"/>
      <c r="V1692" s="41"/>
      <c r="W1692" s="41"/>
      <c r="X1692" s="41"/>
      <c r="Y1692" s="41"/>
      <c r="Z1692" s="41"/>
      <c r="AA1692" s="41"/>
      <c r="AB1692" s="41"/>
      <c r="AC1692" s="41"/>
      <c r="AD1692" s="41"/>
      <c r="AE1692" s="41"/>
      <c r="AR1692" s="226" t="s">
        <v>265</v>
      </c>
      <c r="AT1692" s="226" t="s">
        <v>1765</v>
      </c>
      <c r="AU1692" s="226" t="s">
        <v>78</v>
      </c>
      <c r="AY1692" s="20" t="s">
        <v>193</v>
      </c>
      <c r="BE1692" s="227">
        <f>IF(N1692="základní",J1692,0)</f>
        <v>0</v>
      </c>
      <c r="BF1692" s="227">
        <f>IF(N1692="snížená",J1692,0)</f>
        <v>0</v>
      </c>
      <c r="BG1692" s="227">
        <f>IF(N1692="zákl. přenesená",J1692,0)</f>
        <v>0</v>
      </c>
      <c r="BH1692" s="227">
        <f>IF(N1692="sníž. přenesená",J1692,0)</f>
        <v>0</v>
      </c>
      <c r="BI1692" s="227">
        <f>IF(N1692="nulová",J1692,0)</f>
        <v>0</v>
      </c>
      <c r="BJ1692" s="20" t="s">
        <v>76</v>
      </c>
      <c r="BK1692" s="227">
        <f>ROUND(I1692*H1692,2)</f>
        <v>0</v>
      </c>
      <c r="BL1692" s="20" t="s">
        <v>200</v>
      </c>
      <c r="BM1692" s="226" t="s">
        <v>3948</v>
      </c>
    </row>
    <row r="1693" s="2" customFormat="1">
      <c r="A1693" s="41"/>
      <c r="B1693" s="42"/>
      <c r="C1693" s="43"/>
      <c r="D1693" s="228" t="s">
        <v>202</v>
      </c>
      <c r="E1693" s="43"/>
      <c r="F1693" s="229" t="s">
        <v>3947</v>
      </c>
      <c r="G1693" s="43"/>
      <c r="H1693" s="43"/>
      <c r="I1693" s="230"/>
      <c r="J1693" s="43"/>
      <c r="K1693" s="43"/>
      <c r="L1693" s="47"/>
      <c r="M1693" s="231"/>
      <c r="N1693" s="232"/>
      <c r="O1693" s="87"/>
      <c r="P1693" s="87"/>
      <c r="Q1693" s="87"/>
      <c r="R1693" s="87"/>
      <c r="S1693" s="87"/>
      <c r="T1693" s="88"/>
      <c r="U1693" s="41"/>
      <c r="V1693" s="41"/>
      <c r="W1693" s="41"/>
      <c r="X1693" s="41"/>
      <c r="Y1693" s="41"/>
      <c r="Z1693" s="41"/>
      <c r="AA1693" s="41"/>
      <c r="AB1693" s="41"/>
      <c r="AC1693" s="41"/>
      <c r="AD1693" s="41"/>
      <c r="AE1693" s="41"/>
      <c r="AT1693" s="20" t="s">
        <v>202</v>
      </c>
      <c r="AU1693" s="20" t="s">
        <v>78</v>
      </c>
    </row>
    <row r="1694" s="14" customFormat="1">
      <c r="A1694" s="14"/>
      <c r="B1694" s="245"/>
      <c r="C1694" s="246"/>
      <c r="D1694" s="228" t="s">
        <v>206</v>
      </c>
      <c r="E1694" s="246"/>
      <c r="F1694" s="248" t="s">
        <v>3949</v>
      </c>
      <c r="G1694" s="246"/>
      <c r="H1694" s="249">
        <v>70.400000000000006</v>
      </c>
      <c r="I1694" s="250"/>
      <c r="J1694" s="246"/>
      <c r="K1694" s="246"/>
      <c r="L1694" s="251"/>
      <c r="M1694" s="252"/>
      <c r="N1694" s="253"/>
      <c r="O1694" s="253"/>
      <c r="P1694" s="253"/>
      <c r="Q1694" s="253"/>
      <c r="R1694" s="253"/>
      <c r="S1694" s="253"/>
      <c r="T1694" s="254"/>
      <c r="U1694" s="14"/>
      <c r="V1694" s="14"/>
      <c r="W1694" s="14"/>
      <c r="X1694" s="14"/>
      <c r="Y1694" s="14"/>
      <c r="Z1694" s="14"/>
      <c r="AA1694" s="14"/>
      <c r="AB1694" s="14"/>
      <c r="AC1694" s="14"/>
      <c r="AD1694" s="14"/>
      <c r="AE1694" s="14"/>
      <c r="AT1694" s="255" t="s">
        <v>206</v>
      </c>
      <c r="AU1694" s="255" t="s">
        <v>78</v>
      </c>
      <c r="AV1694" s="14" t="s">
        <v>78</v>
      </c>
      <c r="AW1694" s="14" t="s">
        <v>4</v>
      </c>
      <c r="AX1694" s="14" t="s">
        <v>76</v>
      </c>
      <c r="AY1694" s="255" t="s">
        <v>193</v>
      </c>
    </row>
    <row r="1695" s="2" customFormat="1" ht="16.5" customHeight="1">
      <c r="A1695" s="41"/>
      <c r="B1695" s="42"/>
      <c r="C1695" s="274" t="s">
        <v>2597</v>
      </c>
      <c r="D1695" s="274" t="s">
        <v>1765</v>
      </c>
      <c r="E1695" s="275" t="s">
        <v>2011</v>
      </c>
      <c r="F1695" s="276" t="s">
        <v>2012</v>
      </c>
      <c r="G1695" s="277" t="s">
        <v>258</v>
      </c>
      <c r="H1695" s="278">
        <v>70.400000000000006</v>
      </c>
      <c r="I1695" s="279"/>
      <c r="J1695" s="280">
        <f>ROUND(I1695*H1695,2)</f>
        <v>0</v>
      </c>
      <c r="K1695" s="276" t="s">
        <v>199</v>
      </c>
      <c r="L1695" s="281"/>
      <c r="M1695" s="282" t="s">
        <v>19</v>
      </c>
      <c r="N1695" s="283" t="s">
        <v>40</v>
      </c>
      <c r="O1695" s="87"/>
      <c r="P1695" s="224">
        <f>O1695*H1695</f>
        <v>0</v>
      </c>
      <c r="Q1695" s="224">
        <v>0.021999999999999999</v>
      </c>
      <c r="R1695" s="224">
        <f>Q1695*H1695</f>
        <v>1.5488</v>
      </c>
      <c r="S1695" s="224">
        <v>0</v>
      </c>
      <c r="T1695" s="225">
        <f>S1695*H1695</f>
        <v>0</v>
      </c>
      <c r="U1695" s="41"/>
      <c r="V1695" s="41"/>
      <c r="W1695" s="41"/>
      <c r="X1695" s="41"/>
      <c r="Y1695" s="41"/>
      <c r="Z1695" s="41"/>
      <c r="AA1695" s="41"/>
      <c r="AB1695" s="41"/>
      <c r="AC1695" s="41"/>
      <c r="AD1695" s="41"/>
      <c r="AE1695" s="41"/>
      <c r="AR1695" s="226" t="s">
        <v>265</v>
      </c>
      <c r="AT1695" s="226" t="s">
        <v>1765</v>
      </c>
      <c r="AU1695" s="226" t="s">
        <v>78</v>
      </c>
      <c r="AY1695" s="20" t="s">
        <v>193</v>
      </c>
      <c r="BE1695" s="227">
        <f>IF(N1695="základní",J1695,0)</f>
        <v>0</v>
      </c>
      <c r="BF1695" s="227">
        <f>IF(N1695="snížená",J1695,0)</f>
        <v>0</v>
      </c>
      <c r="BG1695" s="227">
        <f>IF(N1695="zákl. přenesená",J1695,0)</f>
        <v>0</v>
      </c>
      <c r="BH1695" s="227">
        <f>IF(N1695="sníž. přenesená",J1695,0)</f>
        <v>0</v>
      </c>
      <c r="BI1695" s="227">
        <f>IF(N1695="nulová",J1695,0)</f>
        <v>0</v>
      </c>
      <c r="BJ1695" s="20" t="s">
        <v>76</v>
      </c>
      <c r="BK1695" s="227">
        <f>ROUND(I1695*H1695,2)</f>
        <v>0</v>
      </c>
      <c r="BL1695" s="20" t="s">
        <v>200</v>
      </c>
      <c r="BM1695" s="226" t="s">
        <v>3950</v>
      </c>
    </row>
    <row r="1696" s="2" customFormat="1">
      <c r="A1696" s="41"/>
      <c r="B1696" s="42"/>
      <c r="C1696" s="43"/>
      <c r="D1696" s="228" t="s">
        <v>202</v>
      </c>
      <c r="E1696" s="43"/>
      <c r="F1696" s="229" t="s">
        <v>2012</v>
      </c>
      <c r="G1696" s="43"/>
      <c r="H1696" s="43"/>
      <c r="I1696" s="230"/>
      <c r="J1696" s="43"/>
      <c r="K1696" s="43"/>
      <c r="L1696" s="47"/>
      <c r="M1696" s="231"/>
      <c r="N1696" s="232"/>
      <c r="O1696" s="87"/>
      <c r="P1696" s="87"/>
      <c r="Q1696" s="87"/>
      <c r="R1696" s="87"/>
      <c r="S1696" s="87"/>
      <c r="T1696" s="88"/>
      <c r="U1696" s="41"/>
      <c r="V1696" s="41"/>
      <c r="W1696" s="41"/>
      <c r="X1696" s="41"/>
      <c r="Y1696" s="41"/>
      <c r="Z1696" s="41"/>
      <c r="AA1696" s="41"/>
      <c r="AB1696" s="41"/>
      <c r="AC1696" s="41"/>
      <c r="AD1696" s="41"/>
      <c r="AE1696" s="41"/>
      <c r="AT1696" s="20" t="s">
        <v>202</v>
      </c>
      <c r="AU1696" s="20" t="s">
        <v>78</v>
      </c>
    </row>
    <row r="1697" s="14" customFormat="1">
      <c r="A1697" s="14"/>
      <c r="B1697" s="245"/>
      <c r="C1697" s="246"/>
      <c r="D1697" s="228" t="s">
        <v>206</v>
      </c>
      <c r="E1697" s="246"/>
      <c r="F1697" s="248" t="s">
        <v>3949</v>
      </c>
      <c r="G1697" s="246"/>
      <c r="H1697" s="249">
        <v>70.400000000000006</v>
      </c>
      <c r="I1697" s="250"/>
      <c r="J1697" s="246"/>
      <c r="K1697" s="246"/>
      <c r="L1697" s="251"/>
      <c r="M1697" s="252"/>
      <c r="N1697" s="253"/>
      <c r="O1697" s="253"/>
      <c r="P1697" s="253"/>
      <c r="Q1697" s="253"/>
      <c r="R1697" s="253"/>
      <c r="S1697" s="253"/>
      <c r="T1697" s="254"/>
      <c r="U1697" s="14"/>
      <c r="V1697" s="14"/>
      <c r="W1697" s="14"/>
      <c r="X1697" s="14"/>
      <c r="Y1697" s="14"/>
      <c r="Z1697" s="14"/>
      <c r="AA1697" s="14"/>
      <c r="AB1697" s="14"/>
      <c r="AC1697" s="14"/>
      <c r="AD1697" s="14"/>
      <c r="AE1697" s="14"/>
      <c r="AT1697" s="255" t="s">
        <v>206</v>
      </c>
      <c r="AU1697" s="255" t="s">
        <v>78</v>
      </c>
      <c r="AV1697" s="14" t="s">
        <v>78</v>
      </c>
      <c r="AW1697" s="14" t="s">
        <v>4</v>
      </c>
      <c r="AX1697" s="14" t="s">
        <v>76</v>
      </c>
      <c r="AY1697" s="255" t="s">
        <v>193</v>
      </c>
    </row>
    <row r="1698" s="2" customFormat="1" ht="24.15" customHeight="1">
      <c r="A1698" s="41"/>
      <c r="B1698" s="42"/>
      <c r="C1698" s="215" t="s">
        <v>2602</v>
      </c>
      <c r="D1698" s="215" t="s">
        <v>195</v>
      </c>
      <c r="E1698" s="216" t="s">
        <v>3951</v>
      </c>
      <c r="F1698" s="217" t="s">
        <v>3952</v>
      </c>
      <c r="G1698" s="218" t="s">
        <v>258</v>
      </c>
      <c r="H1698" s="219">
        <v>25.5</v>
      </c>
      <c r="I1698" s="220"/>
      <c r="J1698" s="221">
        <f>ROUND(I1698*H1698,2)</f>
        <v>0</v>
      </c>
      <c r="K1698" s="217" t="s">
        <v>199</v>
      </c>
      <c r="L1698" s="47"/>
      <c r="M1698" s="222" t="s">
        <v>19</v>
      </c>
      <c r="N1698" s="223" t="s">
        <v>40</v>
      </c>
      <c r="O1698" s="87"/>
      <c r="P1698" s="224">
        <f>O1698*H1698</f>
        <v>0</v>
      </c>
      <c r="Q1698" s="224">
        <v>0.011797439999999999</v>
      </c>
      <c r="R1698" s="224">
        <f>Q1698*H1698</f>
        <v>0.30083472</v>
      </c>
      <c r="S1698" s="224">
        <v>0</v>
      </c>
      <c r="T1698" s="225">
        <f>S1698*H1698</f>
        <v>0</v>
      </c>
      <c r="U1698" s="41"/>
      <c r="V1698" s="41"/>
      <c r="W1698" s="41"/>
      <c r="X1698" s="41"/>
      <c r="Y1698" s="41"/>
      <c r="Z1698" s="41"/>
      <c r="AA1698" s="41"/>
      <c r="AB1698" s="41"/>
      <c r="AC1698" s="41"/>
      <c r="AD1698" s="41"/>
      <c r="AE1698" s="41"/>
      <c r="AR1698" s="226" t="s">
        <v>200</v>
      </c>
      <c r="AT1698" s="226" t="s">
        <v>195</v>
      </c>
      <c r="AU1698" s="226" t="s">
        <v>78</v>
      </c>
      <c r="AY1698" s="20" t="s">
        <v>193</v>
      </c>
      <c r="BE1698" s="227">
        <f>IF(N1698="základní",J1698,0)</f>
        <v>0</v>
      </c>
      <c r="BF1698" s="227">
        <f>IF(N1698="snížená",J1698,0)</f>
        <v>0</v>
      </c>
      <c r="BG1698" s="227">
        <f>IF(N1698="zákl. přenesená",J1698,0)</f>
        <v>0</v>
      </c>
      <c r="BH1698" s="227">
        <f>IF(N1698="sníž. přenesená",J1698,0)</f>
        <v>0</v>
      </c>
      <c r="BI1698" s="227">
        <f>IF(N1698="nulová",J1698,0)</f>
        <v>0</v>
      </c>
      <c r="BJ1698" s="20" t="s">
        <v>76</v>
      </c>
      <c r="BK1698" s="227">
        <f>ROUND(I1698*H1698,2)</f>
        <v>0</v>
      </c>
      <c r="BL1698" s="20" t="s">
        <v>200</v>
      </c>
      <c r="BM1698" s="226" t="s">
        <v>3953</v>
      </c>
    </row>
    <row r="1699" s="2" customFormat="1">
      <c r="A1699" s="41"/>
      <c r="B1699" s="42"/>
      <c r="C1699" s="43"/>
      <c r="D1699" s="228" t="s">
        <v>202</v>
      </c>
      <c r="E1699" s="43"/>
      <c r="F1699" s="229" t="s">
        <v>3954</v>
      </c>
      <c r="G1699" s="43"/>
      <c r="H1699" s="43"/>
      <c r="I1699" s="230"/>
      <c r="J1699" s="43"/>
      <c r="K1699" s="43"/>
      <c r="L1699" s="47"/>
      <c r="M1699" s="231"/>
      <c r="N1699" s="232"/>
      <c r="O1699" s="87"/>
      <c r="P1699" s="87"/>
      <c r="Q1699" s="87"/>
      <c r="R1699" s="87"/>
      <c r="S1699" s="87"/>
      <c r="T1699" s="88"/>
      <c r="U1699" s="41"/>
      <c r="V1699" s="41"/>
      <c r="W1699" s="41"/>
      <c r="X1699" s="41"/>
      <c r="Y1699" s="41"/>
      <c r="Z1699" s="41"/>
      <c r="AA1699" s="41"/>
      <c r="AB1699" s="41"/>
      <c r="AC1699" s="41"/>
      <c r="AD1699" s="41"/>
      <c r="AE1699" s="41"/>
      <c r="AT1699" s="20" t="s">
        <v>202</v>
      </c>
      <c r="AU1699" s="20" t="s">
        <v>78</v>
      </c>
    </row>
    <row r="1700" s="2" customFormat="1">
      <c r="A1700" s="41"/>
      <c r="B1700" s="42"/>
      <c r="C1700" s="43"/>
      <c r="D1700" s="233" t="s">
        <v>204</v>
      </c>
      <c r="E1700" s="43"/>
      <c r="F1700" s="234" t="s">
        <v>3955</v>
      </c>
      <c r="G1700" s="43"/>
      <c r="H1700" s="43"/>
      <c r="I1700" s="230"/>
      <c r="J1700" s="43"/>
      <c r="K1700" s="43"/>
      <c r="L1700" s="47"/>
      <c r="M1700" s="231"/>
      <c r="N1700" s="232"/>
      <c r="O1700" s="87"/>
      <c r="P1700" s="87"/>
      <c r="Q1700" s="87"/>
      <c r="R1700" s="87"/>
      <c r="S1700" s="87"/>
      <c r="T1700" s="88"/>
      <c r="U1700" s="41"/>
      <c r="V1700" s="41"/>
      <c r="W1700" s="41"/>
      <c r="X1700" s="41"/>
      <c r="Y1700" s="41"/>
      <c r="Z1700" s="41"/>
      <c r="AA1700" s="41"/>
      <c r="AB1700" s="41"/>
      <c r="AC1700" s="41"/>
      <c r="AD1700" s="41"/>
      <c r="AE1700" s="41"/>
      <c r="AT1700" s="20" t="s">
        <v>204</v>
      </c>
      <c r="AU1700" s="20" t="s">
        <v>78</v>
      </c>
    </row>
    <row r="1701" s="13" customFormat="1">
      <c r="A1701" s="13"/>
      <c r="B1701" s="235"/>
      <c r="C1701" s="236"/>
      <c r="D1701" s="228" t="s">
        <v>206</v>
      </c>
      <c r="E1701" s="237" t="s">
        <v>19</v>
      </c>
      <c r="F1701" s="238" t="s">
        <v>279</v>
      </c>
      <c r="G1701" s="236"/>
      <c r="H1701" s="237" t="s">
        <v>19</v>
      </c>
      <c r="I1701" s="239"/>
      <c r="J1701" s="236"/>
      <c r="K1701" s="236"/>
      <c r="L1701" s="240"/>
      <c r="M1701" s="241"/>
      <c r="N1701" s="242"/>
      <c r="O1701" s="242"/>
      <c r="P1701" s="242"/>
      <c r="Q1701" s="242"/>
      <c r="R1701" s="242"/>
      <c r="S1701" s="242"/>
      <c r="T1701" s="243"/>
      <c r="U1701" s="13"/>
      <c r="V1701" s="13"/>
      <c r="W1701" s="13"/>
      <c r="X1701" s="13"/>
      <c r="Y1701" s="13"/>
      <c r="Z1701" s="13"/>
      <c r="AA1701" s="13"/>
      <c r="AB1701" s="13"/>
      <c r="AC1701" s="13"/>
      <c r="AD1701" s="13"/>
      <c r="AE1701" s="13"/>
      <c r="AT1701" s="244" t="s">
        <v>206</v>
      </c>
      <c r="AU1701" s="244" t="s">
        <v>78</v>
      </c>
      <c r="AV1701" s="13" t="s">
        <v>76</v>
      </c>
      <c r="AW1701" s="13" t="s">
        <v>31</v>
      </c>
      <c r="AX1701" s="13" t="s">
        <v>69</v>
      </c>
      <c r="AY1701" s="244" t="s">
        <v>193</v>
      </c>
    </row>
    <row r="1702" s="13" customFormat="1">
      <c r="A1702" s="13"/>
      <c r="B1702" s="235"/>
      <c r="C1702" s="236"/>
      <c r="D1702" s="228" t="s">
        <v>206</v>
      </c>
      <c r="E1702" s="237" t="s">
        <v>19</v>
      </c>
      <c r="F1702" s="238" t="s">
        <v>3956</v>
      </c>
      <c r="G1702" s="236"/>
      <c r="H1702" s="237" t="s">
        <v>19</v>
      </c>
      <c r="I1702" s="239"/>
      <c r="J1702" s="236"/>
      <c r="K1702" s="236"/>
      <c r="L1702" s="240"/>
      <c r="M1702" s="241"/>
      <c r="N1702" s="242"/>
      <c r="O1702" s="242"/>
      <c r="P1702" s="242"/>
      <c r="Q1702" s="242"/>
      <c r="R1702" s="242"/>
      <c r="S1702" s="242"/>
      <c r="T1702" s="243"/>
      <c r="U1702" s="13"/>
      <c r="V1702" s="13"/>
      <c r="W1702" s="13"/>
      <c r="X1702" s="13"/>
      <c r="Y1702" s="13"/>
      <c r="Z1702" s="13"/>
      <c r="AA1702" s="13"/>
      <c r="AB1702" s="13"/>
      <c r="AC1702" s="13"/>
      <c r="AD1702" s="13"/>
      <c r="AE1702" s="13"/>
      <c r="AT1702" s="244" t="s">
        <v>206</v>
      </c>
      <c r="AU1702" s="244" t="s">
        <v>78</v>
      </c>
      <c r="AV1702" s="13" t="s">
        <v>76</v>
      </c>
      <c r="AW1702" s="13" t="s">
        <v>31</v>
      </c>
      <c r="AX1702" s="13" t="s">
        <v>69</v>
      </c>
      <c r="AY1702" s="244" t="s">
        <v>193</v>
      </c>
    </row>
    <row r="1703" s="14" customFormat="1">
      <c r="A1703" s="14"/>
      <c r="B1703" s="245"/>
      <c r="C1703" s="246"/>
      <c r="D1703" s="228" t="s">
        <v>206</v>
      </c>
      <c r="E1703" s="247" t="s">
        <v>19</v>
      </c>
      <c r="F1703" s="248" t="s">
        <v>3934</v>
      </c>
      <c r="G1703" s="246"/>
      <c r="H1703" s="249">
        <v>25.5</v>
      </c>
      <c r="I1703" s="250"/>
      <c r="J1703" s="246"/>
      <c r="K1703" s="246"/>
      <c r="L1703" s="251"/>
      <c r="M1703" s="252"/>
      <c r="N1703" s="253"/>
      <c r="O1703" s="253"/>
      <c r="P1703" s="253"/>
      <c r="Q1703" s="253"/>
      <c r="R1703" s="253"/>
      <c r="S1703" s="253"/>
      <c r="T1703" s="254"/>
      <c r="U1703" s="14"/>
      <c r="V1703" s="14"/>
      <c r="W1703" s="14"/>
      <c r="X1703" s="14"/>
      <c r="Y1703" s="14"/>
      <c r="Z1703" s="14"/>
      <c r="AA1703" s="14"/>
      <c r="AB1703" s="14"/>
      <c r="AC1703" s="14"/>
      <c r="AD1703" s="14"/>
      <c r="AE1703" s="14"/>
      <c r="AT1703" s="255" t="s">
        <v>206</v>
      </c>
      <c r="AU1703" s="255" t="s">
        <v>78</v>
      </c>
      <c r="AV1703" s="14" t="s">
        <v>78</v>
      </c>
      <c r="AW1703" s="14" t="s">
        <v>31</v>
      </c>
      <c r="AX1703" s="14" t="s">
        <v>76</v>
      </c>
      <c r="AY1703" s="255" t="s">
        <v>193</v>
      </c>
    </row>
    <row r="1704" s="2" customFormat="1" ht="16.5" customHeight="1">
      <c r="A1704" s="41"/>
      <c r="B1704" s="42"/>
      <c r="C1704" s="274" t="s">
        <v>2607</v>
      </c>
      <c r="D1704" s="274" t="s">
        <v>1765</v>
      </c>
      <c r="E1704" s="275" t="s">
        <v>3946</v>
      </c>
      <c r="F1704" s="276" t="s">
        <v>3947</v>
      </c>
      <c r="G1704" s="277" t="s">
        <v>258</v>
      </c>
      <c r="H1704" s="278">
        <v>28.050000000000001</v>
      </c>
      <c r="I1704" s="279"/>
      <c r="J1704" s="280">
        <f>ROUND(I1704*H1704,2)</f>
        <v>0</v>
      </c>
      <c r="K1704" s="276" t="s">
        <v>199</v>
      </c>
      <c r="L1704" s="281"/>
      <c r="M1704" s="282" t="s">
        <v>19</v>
      </c>
      <c r="N1704" s="283" t="s">
        <v>40</v>
      </c>
      <c r="O1704" s="87"/>
      <c r="P1704" s="224">
        <f>O1704*H1704</f>
        <v>0</v>
      </c>
      <c r="Q1704" s="224">
        <v>0.031</v>
      </c>
      <c r="R1704" s="224">
        <f>Q1704*H1704</f>
        <v>0.86955000000000005</v>
      </c>
      <c r="S1704" s="224">
        <v>0</v>
      </c>
      <c r="T1704" s="225">
        <f>S1704*H1704</f>
        <v>0</v>
      </c>
      <c r="U1704" s="41"/>
      <c r="V1704" s="41"/>
      <c r="W1704" s="41"/>
      <c r="X1704" s="41"/>
      <c r="Y1704" s="41"/>
      <c r="Z1704" s="41"/>
      <c r="AA1704" s="41"/>
      <c r="AB1704" s="41"/>
      <c r="AC1704" s="41"/>
      <c r="AD1704" s="41"/>
      <c r="AE1704" s="41"/>
      <c r="AR1704" s="226" t="s">
        <v>265</v>
      </c>
      <c r="AT1704" s="226" t="s">
        <v>1765</v>
      </c>
      <c r="AU1704" s="226" t="s">
        <v>78</v>
      </c>
      <c r="AY1704" s="20" t="s">
        <v>193</v>
      </c>
      <c r="BE1704" s="227">
        <f>IF(N1704="základní",J1704,0)</f>
        <v>0</v>
      </c>
      <c r="BF1704" s="227">
        <f>IF(N1704="snížená",J1704,0)</f>
        <v>0</v>
      </c>
      <c r="BG1704" s="227">
        <f>IF(N1704="zákl. přenesená",J1704,0)</f>
        <v>0</v>
      </c>
      <c r="BH1704" s="227">
        <f>IF(N1704="sníž. přenesená",J1704,0)</f>
        <v>0</v>
      </c>
      <c r="BI1704" s="227">
        <f>IF(N1704="nulová",J1704,0)</f>
        <v>0</v>
      </c>
      <c r="BJ1704" s="20" t="s">
        <v>76</v>
      </c>
      <c r="BK1704" s="227">
        <f>ROUND(I1704*H1704,2)</f>
        <v>0</v>
      </c>
      <c r="BL1704" s="20" t="s">
        <v>200</v>
      </c>
      <c r="BM1704" s="226" t="s">
        <v>3957</v>
      </c>
    </row>
    <row r="1705" s="2" customFormat="1">
      <c r="A1705" s="41"/>
      <c r="B1705" s="42"/>
      <c r="C1705" s="43"/>
      <c r="D1705" s="228" t="s">
        <v>202</v>
      </c>
      <c r="E1705" s="43"/>
      <c r="F1705" s="229" t="s">
        <v>3947</v>
      </c>
      <c r="G1705" s="43"/>
      <c r="H1705" s="43"/>
      <c r="I1705" s="230"/>
      <c r="J1705" s="43"/>
      <c r="K1705" s="43"/>
      <c r="L1705" s="47"/>
      <c r="M1705" s="231"/>
      <c r="N1705" s="232"/>
      <c r="O1705" s="87"/>
      <c r="P1705" s="87"/>
      <c r="Q1705" s="87"/>
      <c r="R1705" s="87"/>
      <c r="S1705" s="87"/>
      <c r="T1705" s="88"/>
      <c r="U1705" s="41"/>
      <c r="V1705" s="41"/>
      <c r="W1705" s="41"/>
      <c r="X1705" s="41"/>
      <c r="Y1705" s="41"/>
      <c r="Z1705" s="41"/>
      <c r="AA1705" s="41"/>
      <c r="AB1705" s="41"/>
      <c r="AC1705" s="41"/>
      <c r="AD1705" s="41"/>
      <c r="AE1705" s="41"/>
      <c r="AT1705" s="20" t="s">
        <v>202</v>
      </c>
      <c r="AU1705" s="20" t="s">
        <v>78</v>
      </c>
    </row>
    <row r="1706" s="14" customFormat="1">
      <c r="A1706" s="14"/>
      <c r="B1706" s="245"/>
      <c r="C1706" s="246"/>
      <c r="D1706" s="228" t="s">
        <v>206</v>
      </c>
      <c r="E1706" s="246"/>
      <c r="F1706" s="248" t="s">
        <v>3958</v>
      </c>
      <c r="G1706" s="246"/>
      <c r="H1706" s="249">
        <v>28.050000000000001</v>
      </c>
      <c r="I1706" s="250"/>
      <c r="J1706" s="246"/>
      <c r="K1706" s="246"/>
      <c r="L1706" s="251"/>
      <c r="M1706" s="252"/>
      <c r="N1706" s="253"/>
      <c r="O1706" s="253"/>
      <c r="P1706" s="253"/>
      <c r="Q1706" s="253"/>
      <c r="R1706" s="253"/>
      <c r="S1706" s="253"/>
      <c r="T1706" s="254"/>
      <c r="U1706" s="14"/>
      <c r="V1706" s="14"/>
      <c r="W1706" s="14"/>
      <c r="X1706" s="14"/>
      <c r="Y1706" s="14"/>
      <c r="Z1706" s="14"/>
      <c r="AA1706" s="14"/>
      <c r="AB1706" s="14"/>
      <c r="AC1706" s="14"/>
      <c r="AD1706" s="14"/>
      <c r="AE1706" s="14"/>
      <c r="AT1706" s="255" t="s">
        <v>206</v>
      </c>
      <c r="AU1706" s="255" t="s">
        <v>78</v>
      </c>
      <c r="AV1706" s="14" t="s">
        <v>78</v>
      </c>
      <c r="AW1706" s="14" t="s">
        <v>4</v>
      </c>
      <c r="AX1706" s="14" t="s">
        <v>76</v>
      </c>
      <c r="AY1706" s="255" t="s">
        <v>193</v>
      </c>
    </row>
    <row r="1707" s="2" customFormat="1" ht="24.15" customHeight="1">
      <c r="A1707" s="41"/>
      <c r="B1707" s="42"/>
      <c r="C1707" s="215" t="s">
        <v>2611</v>
      </c>
      <c r="D1707" s="215" t="s">
        <v>195</v>
      </c>
      <c r="E1707" s="216" t="s">
        <v>3959</v>
      </c>
      <c r="F1707" s="217" t="s">
        <v>3960</v>
      </c>
      <c r="G1707" s="218" t="s">
        <v>258</v>
      </c>
      <c r="H1707" s="219">
        <v>5.1500000000000004</v>
      </c>
      <c r="I1707" s="220"/>
      <c r="J1707" s="221">
        <f>ROUND(I1707*H1707,2)</f>
        <v>0</v>
      </c>
      <c r="K1707" s="217" t="s">
        <v>199</v>
      </c>
      <c r="L1707" s="47"/>
      <c r="M1707" s="222" t="s">
        <v>19</v>
      </c>
      <c r="N1707" s="223" t="s">
        <v>40</v>
      </c>
      <c r="O1707" s="87"/>
      <c r="P1707" s="224">
        <f>O1707*H1707</f>
        <v>0</v>
      </c>
      <c r="Q1707" s="224">
        <v>0.011597440000000001</v>
      </c>
      <c r="R1707" s="224">
        <f>Q1707*H1707</f>
        <v>0.059726816000000009</v>
      </c>
      <c r="S1707" s="224">
        <v>0</v>
      </c>
      <c r="T1707" s="225">
        <f>S1707*H1707</f>
        <v>0</v>
      </c>
      <c r="U1707" s="41"/>
      <c r="V1707" s="41"/>
      <c r="W1707" s="41"/>
      <c r="X1707" s="41"/>
      <c r="Y1707" s="41"/>
      <c r="Z1707" s="41"/>
      <c r="AA1707" s="41"/>
      <c r="AB1707" s="41"/>
      <c r="AC1707" s="41"/>
      <c r="AD1707" s="41"/>
      <c r="AE1707" s="41"/>
      <c r="AR1707" s="226" t="s">
        <v>200</v>
      </c>
      <c r="AT1707" s="226" t="s">
        <v>195</v>
      </c>
      <c r="AU1707" s="226" t="s">
        <v>78</v>
      </c>
      <c r="AY1707" s="20" t="s">
        <v>193</v>
      </c>
      <c r="BE1707" s="227">
        <f>IF(N1707="základní",J1707,0)</f>
        <v>0</v>
      </c>
      <c r="BF1707" s="227">
        <f>IF(N1707="snížená",J1707,0)</f>
        <v>0</v>
      </c>
      <c r="BG1707" s="227">
        <f>IF(N1707="zákl. přenesená",J1707,0)</f>
        <v>0</v>
      </c>
      <c r="BH1707" s="227">
        <f>IF(N1707="sníž. přenesená",J1707,0)</f>
        <v>0</v>
      </c>
      <c r="BI1707" s="227">
        <f>IF(N1707="nulová",J1707,0)</f>
        <v>0</v>
      </c>
      <c r="BJ1707" s="20" t="s">
        <v>76</v>
      </c>
      <c r="BK1707" s="227">
        <f>ROUND(I1707*H1707,2)</f>
        <v>0</v>
      </c>
      <c r="BL1707" s="20" t="s">
        <v>200</v>
      </c>
      <c r="BM1707" s="226" t="s">
        <v>3961</v>
      </c>
    </row>
    <row r="1708" s="2" customFormat="1">
      <c r="A1708" s="41"/>
      <c r="B1708" s="42"/>
      <c r="C1708" s="43"/>
      <c r="D1708" s="228" t="s">
        <v>202</v>
      </c>
      <c r="E1708" s="43"/>
      <c r="F1708" s="229" t="s">
        <v>3962</v>
      </c>
      <c r="G1708" s="43"/>
      <c r="H1708" s="43"/>
      <c r="I1708" s="230"/>
      <c r="J1708" s="43"/>
      <c r="K1708" s="43"/>
      <c r="L1708" s="47"/>
      <c r="M1708" s="231"/>
      <c r="N1708" s="232"/>
      <c r="O1708" s="87"/>
      <c r="P1708" s="87"/>
      <c r="Q1708" s="87"/>
      <c r="R1708" s="87"/>
      <c r="S1708" s="87"/>
      <c r="T1708" s="88"/>
      <c r="U1708" s="41"/>
      <c r="V1708" s="41"/>
      <c r="W1708" s="41"/>
      <c r="X1708" s="41"/>
      <c r="Y1708" s="41"/>
      <c r="Z1708" s="41"/>
      <c r="AA1708" s="41"/>
      <c r="AB1708" s="41"/>
      <c r="AC1708" s="41"/>
      <c r="AD1708" s="41"/>
      <c r="AE1708" s="41"/>
      <c r="AT1708" s="20" t="s">
        <v>202</v>
      </c>
      <c r="AU1708" s="20" t="s">
        <v>78</v>
      </c>
    </row>
    <row r="1709" s="2" customFormat="1">
      <c r="A1709" s="41"/>
      <c r="B1709" s="42"/>
      <c r="C1709" s="43"/>
      <c r="D1709" s="233" t="s">
        <v>204</v>
      </c>
      <c r="E1709" s="43"/>
      <c r="F1709" s="234" t="s">
        <v>3963</v>
      </c>
      <c r="G1709" s="43"/>
      <c r="H1709" s="43"/>
      <c r="I1709" s="230"/>
      <c r="J1709" s="43"/>
      <c r="K1709" s="43"/>
      <c r="L1709" s="47"/>
      <c r="M1709" s="231"/>
      <c r="N1709" s="232"/>
      <c r="O1709" s="87"/>
      <c r="P1709" s="87"/>
      <c r="Q1709" s="87"/>
      <c r="R1709" s="87"/>
      <c r="S1709" s="87"/>
      <c r="T1709" s="88"/>
      <c r="U1709" s="41"/>
      <c r="V1709" s="41"/>
      <c r="W1709" s="41"/>
      <c r="X1709" s="41"/>
      <c r="Y1709" s="41"/>
      <c r="Z1709" s="41"/>
      <c r="AA1709" s="41"/>
      <c r="AB1709" s="41"/>
      <c r="AC1709" s="41"/>
      <c r="AD1709" s="41"/>
      <c r="AE1709" s="41"/>
      <c r="AT1709" s="20" t="s">
        <v>204</v>
      </c>
      <c r="AU1709" s="20" t="s">
        <v>78</v>
      </c>
    </row>
    <row r="1710" s="13" customFormat="1">
      <c r="A1710" s="13"/>
      <c r="B1710" s="235"/>
      <c r="C1710" s="236"/>
      <c r="D1710" s="228" t="s">
        <v>206</v>
      </c>
      <c r="E1710" s="237" t="s">
        <v>19</v>
      </c>
      <c r="F1710" s="238" t="s">
        <v>279</v>
      </c>
      <c r="G1710" s="236"/>
      <c r="H1710" s="237" t="s">
        <v>19</v>
      </c>
      <c r="I1710" s="239"/>
      <c r="J1710" s="236"/>
      <c r="K1710" s="236"/>
      <c r="L1710" s="240"/>
      <c r="M1710" s="241"/>
      <c r="N1710" s="242"/>
      <c r="O1710" s="242"/>
      <c r="P1710" s="242"/>
      <c r="Q1710" s="242"/>
      <c r="R1710" s="242"/>
      <c r="S1710" s="242"/>
      <c r="T1710" s="243"/>
      <c r="U1710" s="13"/>
      <c r="V1710" s="13"/>
      <c r="W1710" s="13"/>
      <c r="X1710" s="13"/>
      <c r="Y1710" s="13"/>
      <c r="Z1710" s="13"/>
      <c r="AA1710" s="13"/>
      <c r="AB1710" s="13"/>
      <c r="AC1710" s="13"/>
      <c r="AD1710" s="13"/>
      <c r="AE1710" s="13"/>
      <c r="AT1710" s="244" t="s">
        <v>206</v>
      </c>
      <c r="AU1710" s="244" t="s">
        <v>78</v>
      </c>
      <c r="AV1710" s="13" t="s">
        <v>76</v>
      </c>
      <c r="AW1710" s="13" t="s">
        <v>31</v>
      </c>
      <c r="AX1710" s="13" t="s">
        <v>69</v>
      </c>
      <c r="AY1710" s="244" t="s">
        <v>193</v>
      </c>
    </row>
    <row r="1711" s="13" customFormat="1">
      <c r="A1711" s="13"/>
      <c r="B1711" s="235"/>
      <c r="C1711" s="236"/>
      <c r="D1711" s="228" t="s">
        <v>206</v>
      </c>
      <c r="E1711" s="237" t="s">
        <v>19</v>
      </c>
      <c r="F1711" s="238" t="s">
        <v>3964</v>
      </c>
      <c r="G1711" s="236"/>
      <c r="H1711" s="237" t="s">
        <v>19</v>
      </c>
      <c r="I1711" s="239"/>
      <c r="J1711" s="236"/>
      <c r="K1711" s="236"/>
      <c r="L1711" s="240"/>
      <c r="M1711" s="241"/>
      <c r="N1711" s="242"/>
      <c r="O1711" s="242"/>
      <c r="P1711" s="242"/>
      <c r="Q1711" s="242"/>
      <c r="R1711" s="242"/>
      <c r="S1711" s="242"/>
      <c r="T1711" s="243"/>
      <c r="U1711" s="13"/>
      <c r="V1711" s="13"/>
      <c r="W1711" s="13"/>
      <c r="X1711" s="13"/>
      <c r="Y1711" s="13"/>
      <c r="Z1711" s="13"/>
      <c r="AA1711" s="13"/>
      <c r="AB1711" s="13"/>
      <c r="AC1711" s="13"/>
      <c r="AD1711" s="13"/>
      <c r="AE1711" s="13"/>
      <c r="AT1711" s="244" t="s">
        <v>206</v>
      </c>
      <c r="AU1711" s="244" t="s">
        <v>78</v>
      </c>
      <c r="AV1711" s="13" t="s">
        <v>76</v>
      </c>
      <c r="AW1711" s="13" t="s">
        <v>31</v>
      </c>
      <c r="AX1711" s="13" t="s">
        <v>69</v>
      </c>
      <c r="AY1711" s="244" t="s">
        <v>193</v>
      </c>
    </row>
    <row r="1712" s="14" customFormat="1">
      <c r="A1712" s="14"/>
      <c r="B1712" s="245"/>
      <c r="C1712" s="246"/>
      <c r="D1712" s="228" t="s">
        <v>206</v>
      </c>
      <c r="E1712" s="247" t="s">
        <v>19</v>
      </c>
      <c r="F1712" s="248" t="s">
        <v>3965</v>
      </c>
      <c r="G1712" s="246"/>
      <c r="H1712" s="249">
        <v>5.1500000000000004</v>
      </c>
      <c r="I1712" s="250"/>
      <c r="J1712" s="246"/>
      <c r="K1712" s="246"/>
      <c r="L1712" s="251"/>
      <c r="M1712" s="252"/>
      <c r="N1712" s="253"/>
      <c r="O1712" s="253"/>
      <c r="P1712" s="253"/>
      <c r="Q1712" s="253"/>
      <c r="R1712" s="253"/>
      <c r="S1712" s="253"/>
      <c r="T1712" s="254"/>
      <c r="U1712" s="14"/>
      <c r="V1712" s="14"/>
      <c r="W1712" s="14"/>
      <c r="X1712" s="14"/>
      <c r="Y1712" s="14"/>
      <c r="Z1712" s="14"/>
      <c r="AA1712" s="14"/>
      <c r="AB1712" s="14"/>
      <c r="AC1712" s="14"/>
      <c r="AD1712" s="14"/>
      <c r="AE1712" s="14"/>
      <c r="AT1712" s="255" t="s">
        <v>206</v>
      </c>
      <c r="AU1712" s="255" t="s">
        <v>78</v>
      </c>
      <c r="AV1712" s="14" t="s">
        <v>78</v>
      </c>
      <c r="AW1712" s="14" t="s">
        <v>31</v>
      </c>
      <c r="AX1712" s="14" t="s">
        <v>76</v>
      </c>
      <c r="AY1712" s="255" t="s">
        <v>193</v>
      </c>
    </row>
    <row r="1713" s="2" customFormat="1" ht="16.5" customHeight="1">
      <c r="A1713" s="41"/>
      <c r="B1713" s="42"/>
      <c r="C1713" s="274" t="s">
        <v>2617</v>
      </c>
      <c r="D1713" s="274" t="s">
        <v>1765</v>
      </c>
      <c r="E1713" s="275" t="s">
        <v>3966</v>
      </c>
      <c r="F1713" s="276" t="s">
        <v>3967</v>
      </c>
      <c r="G1713" s="277" t="s">
        <v>258</v>
      </c>
      <c r="H1713" s="278">
        <v>5.665</v>
      </c>
      <c r="I1713" s="279"/>
      <c r="J1713" s="280">
        <f>ROUND(I1713*H1713,2)</f>
        <v>0</v>
      </c>
      <c r="K1713" s="276" t="s">
        <v>199</v>
      </c>
      <c r="L1713" s="281"/>
      <c r="M1713" s="282" t="s">
        <v>19</v>
      </c>
      <c r="N1713" s="283" t="s">
        <v>40</v>
      </c>
      <c r="O1713" s="87"/>
      <c r="P1713" s="224">
        <f>O1713*H1713</f>
        <v>0</v>
      </c>
      <c r="Q1713" s="224">
        <v>0.0155</v>
      </c>
      <c r="R1713" s="224">
        <f>Q1713*H1713</f>
        <v>0.087807499999999997</v>
      </c>
      <c r="S1713" s="224">
        <v>0</v>
      </c>
      <c r="T1713" s="225">
        <f>S1713*H1713</f>
        <v>0</v>
      </c>
      <c r="U1713" s="41"/>
      <c r="V1713" s="41"/>
      <c r="W1713" s="41"/>
      <c r="X1713" s="41"/>
      <c r="Y1713" s="41"/>
      <c r="Z1713" s="41"/>
      <c r="AA1713" s="41"/>
      <c r="AB1713" s="41"/>
      <c r="AC1713" s="41"/>
      <c r="AD1713" s="41"/>
      <c r="AE1713" s="41"/>
      <c r="AR1713" s="226" t="s">
        <v>265</v>
      </c>
      <c r="AT1713" s="226" t="s">
        <v>1765</v>
      </c>
      <c r="AU1713" s="226" t="s">
        <v>78</v>
      </c>
      <c r="AY1713" s="20" t="s">
        <v>193</v>
      </c>
      <c r="BE1713" s="227">
        <f>IF(N1713="základní",J1713,0)</f>
        <v>0</v>
      </c>
      <c r="BF1713" s="227">
        <f>IF(N1713="snížená",J1713,0)</f>
        <v>0</v>
      </c>
      <c r="BG1713" s="227">
        <f>IF(N1713="zákl. přenesená",J1713,0)</f>
        <v>0</v>
      </c>
      <c r="BH1713" s="227">
        <f>IF(N1713="sníž. přenesená",J1713,0)</f>
        <v>0</v>
      </c>
      <c r="BI1713" s="227">
        <f>IF(N1713="nulová",J1713,0)</f>
        <v>0</v>
      </c>
      <c r="BJ1713" s="20" t="s">
        <v>76</v>
      </c>
      <c r="BK1713" s="227">
        <f>ROUND(I1713*H1713,2)</f>
        <v>0</v>
      </c>
      <c r="BL1713" s="20" t="s">
        <v>200</v>
      </c>
      <c r="BM1713" s="226" t="s">
        <v>3968</v>
      </c>
    </row>
    <row r="1714" s="2" customFormat="1">
      <c r="A1714" s="41"/>
      <c r="B1714" s="42"/>
      <c r="C1714" s="43"/>
      <c r="D1714" s="228" t="s">
        <v>202</v>
      </c>
      <c r="E1714" s="43"/>
      <c r="F1714" s="229" t="s">
        <v>3967</v>
      </c>
      <c r="G1714" s="43"/>
      <c r="H1714" s="43"/>
      <c r="I1714" s="230"/>
      <c r="J1714" s="43"/>
      <c r="K1714" s="43"/>
      <c r="L1714" s="47"/>
      <c r="M1714" s="231"/>
      <c r="N1714" s="232"/>
      <c r="O1714" s="87"/>
      <c r="P1714" s="87"/>
      <c r="Q1714" s="87"/>
      <c r="R1714" s="87"/>
      <c r="S1714" s="87"/>
      <c r="T1714" s="88"/>
      <c r="U1714" s="41"/>
      <c r="V1714" s="41"/>
      <c r="W1714" s="41"/>
      <c r="X1714" s="41"/>
      <c r="Y1714" s="41"/>
      <c r="Z1714" s="41"/>
      <c r="AA1714" s="41"/>
      <c r="AB1714" s="41"/>
      <c r="AC1714" s="41"/>
      <c r="AD1714" s="41"/>
      <c r="AE1714" s="41"/>
      <c r="AT1714" s="20" t="s">
        <v>202</v>
      </c>
      <c r="AU1714" s="20" t="s">
        <v>78</v>
      </c>
    </row>
    <row r="1715" s="13" customFormat="1">
      <c r="A1715" s="13"/>
      <c r="B1715" s="235"/>
      <c r="C1715" s="236"/>
      <c r="D1715" s="228" t="s">
        <v>206</v>
      </c>
      <c r="E1715" s="237" t="s">
        <v>19</v>
      </c>
      <c r="F1715" s="238" t="s">
        <v>279</v>
      </c>
      <c r="G1715" s="236"/>
      <c r="H1715" s="237" t="s">
        <v>19</v>
      </c>
      <c r="I1715" s="239"/>
      <c r="J1715" s="236"/>
      <c r="K1715" s="236"/>
      <c r="L1715" s="240"/>
      <c r="M1715" s="241"/>
      <c r="N1715" s="242"/>
      <c r="O1715" s="242"/>
      <c r="P1715" s="242"/>
      <c r="Q1715" s="242"/>
      <c r="R1715" s="242"/>
      <c r="S1715" s="242"/>
      <c r="T1715" s="243"/>
      <c r="U1715" s="13"/>
      <c r="V1715" s="13"/>
      <c r="W1715" s="13"/>
      <c r="X1715" s="13"/>
      <c r="Y1715" s="13"/>
      <c r="Z1715" s="13"/>
      <c r="AA1715" s="13"/>
      <c r="AB1715" s="13"/>
      <c r="AC1715" s="13"/>
      <c r="AD1715" s="13"/>
      <c r="AE1715" s="13"/>
      <c r="AT1715" s="244" t="s">
        <v>206</v>
      </c>
      <c r="AU1715" s="244" t="s">
        <v>78</v>
      </c>
      <c r="AV1715" s="13" t="s">
        <v>76</v>
      </c>
      <c r="AW1715" s="13" t="s">
        <v>31</v>
      </c>
      <c r="AX1715" s="13" t="s">
        <v>69</v>
      </c>
      <c r="AY1715" s="244" t="s">
        <v>193</v>
      </c>
    </row>
    <row r="1716" s="13" customFormat="1">
      <c r="A1716" s="13"/>
      <c r="B1716" s="235"/>
      <c r="C1716" s="236"/>
      <c r="D1716" s="228" t="s">
        <v>206</v>
      </c>
      <c r="E1716" s="237" t="s">
        <v>19</v>
      </c>
      <c r="F1716" s="238" t="s">
        <v>3964</v>
      </c>
      <c r="G1716" s="236"/>
      <c r="H1716" s="237" t="s">
        <v>19</v>
      </c>
      <c r="I1716" s="239"/>
      <c r="J1716" s="236"/>
      <c r="K1716" s="236"/>
      <c r="L1716" s="240"/>
      <c r="M1716" s="241"/>
      <c r="N1716" s="242"/>
      <c r="O1716" s="242"/>
      <c r="P1716" s="242"/>
      <c r="Q1716" s="242"/>
      <c r="R1716" s="242"/>
      <c r="S1716" s="242"/>
      <c r="T1716" s="243"/>
      <c r="U1716" s="13"/>
      <c r="V1716" s="13"/>
      <c r="W1716" s="13"/>
      <c r="X1716" s="13"/>
      <c r="Y1716" s="13"/>
      <c r="Z1716" s="13"/>
      <c r="AA1716" s="13"/>
      <c r="AB1716" s="13"/>
      <c r="AC1716" s="13"/>
      <c r="AD1716" s="13"/>
      <c r="AE1716" s="13"/>
      <c r="AT1716" s="244" t="s">
        <v>206</v>
      </c>
      <c r="AU1716" s="244" t="s">
        <v>78</v>
      </c>
      <c r="AV1716" s="13" t="s">
        <v>76</v>
      </c>
      <c r="AW1716" s="13" t="s">
        <v>31</v>
      </c>
      <c r="AX1716" s="13" t="s">
        <v>69</v>
      </c>
      <c r="AY1716" s="244" t="s">
        <v>193</v>
      </c>
    </row>
    <row r="1717" s="14" customFormat="1">
      <c r="A1717" s="14"/>
      <c r="B1717" s="245"/>
      <c r="C1717" s="246"/>
      <c r="D1717" s="228" t="s">
        <v>206</v>
      </c>
      <c r="E1717" s="247" t="s">
        <v>19</v>
      </c>
      <c r="F1717" s="248" t="s">
        <v>3965</v>
      </c>
      <c r="G1717" s="246"/>
      <c r="H1717" s="249">
        <v>5.1500000000000004</v>
      </c>
      <c r="I1717" s="250"/>
      <c r="J1717" s="246"/>
      <c r="K1717" s="246"/>
      <c r="L1717" s="251"/>
      <c r="M1717" s="252"/>
      <c r="N1717" s="253"/>
      <c r="O1717" s="253"/>
      <c r="P1717" s="253"/>
      <c r="Q1717" s="253"/>
      <c r="R1717" s="253"/>
      <c r="S1717" s="253"/>
      <c r="T1717" s="254"/>
      <c r="U1717" s="14"/>
      <c r="V1717" s="14"/>
      <c r="W1717" s="14"/>
      <c r="X1717" s="14"/>
      <c r="Y1717" s="14"/>
      <c r="Z1717" s="14"/>
      <c r="AA1717" s="14"/>
      <c r="AB1717" s="14"/>
      <c r="AC1717" s="14"/>
      <c r="AD1717" s="14"/>
      <c r="AE1717" s="14"/>
      <c r="AT1717" s="255" t="s">
        <v>206</v>
      </c>
      <c r="AU1717" s="255" t="s">
        <v>78</v>
      </c>
      <c r="AV1717" s="14" t="s">
        <v>78</v>
      </c>
      <c r="AW1717" s="14" t="s">
        <v>31</v>
      </c>
      <c r="AX1717" s="14" t="s">
        <v>76</v>
      </c>
      <c r="AY1717" s="255" t="s">
        <v>193</v>
      </c>
    </row>
    <row r="1718" s="14" customFormat="1">
      <c r="A1718" s="14"/>
      <c r="B1718" s="245"/>
      <c r="C1718" s="246"/>
      <c r="D1718" s="228" t="s">
        <v>206</v>
      </c>
      <c r="E1718" s="246"/>
      <c r="F1718" s="248" t="s">
        <v>3969</v>
      </c>
      <c r="G1718" s="246"/>
      <c r="H1718" s="249">
        <v>5.665</v>
      </c>
      <c r="I1718" s="250"/>
      <c r="J1718" s="246"/>
      <c r="K1718" s="246"/>
      <c r="L1718" s="251"/>
      <c r="M1718" s="252"/>
      <c r="N1718" s="253"/>
      <c r="O1718" s="253"/>
      <c r="P1718" s="253"/>
      <c r="Q1718" s="253"/>
      <c r="R1718" s="253"/>
      <c r="S1718" s="253"/>
      <c r="T1718" s="254"/>
      <c r="U1718" s="14"/>
      <c r="V1718" s="14"/>
      <c r="W1718" s="14"/>
      <c r="X1718" s="14"/>
      <c r="Y1718" s="14"/>
      <c r="Z1718" s="14"/>
      <c r="AA1718" s="14"/>
      <c r="AB1718" s="14"/>
      <c r="AC1718" s="14"/>
      <c r="AD1718" s="14"/>
      <c r="AE1718" s="14"/>
      <c r="AT1718" s="255" t="s">
        <v>206</v>
      </c>
      <c r="AU1718" s="255" t="s">
        <v>78</v>
      </c>
      <c r="AV1718" s="14" t="s">
        <v>78</v>
      </c>
      <c r="AW1718" s="14" t="s">
        <v>4</v>
      </c>
      <c r="AX1718" s="14" t="s">
        <v>76</v>
      </c>
      <c r="AY1718" s="255" t="s">
        <v>193</v>
      </c>
    </row>
    <row r="1719" s="2" customFormat="1" ht="24.15" customHeight="1">
      <c r="A1719" s="41"/>
      <c r="B1719" s="42"/>
      <c r="C1719" s="215" t="s">
        <v>2624</v>
      </c>
      <c r="D1719" s="215" t="s">
        <v>195</v>
      </c>
      <c r="E1719" s="216" t="s">
        <v>3970</v>
      </c>
      <c r="F1719" s="217" t="s">
        <v>3971</v>
      </c>
      <c r="G1719" s="218" t="s">
        <v>258</v>
      </c>
      <c r="H1719" s="219">
        <v>94.650000000000006</v>
      </c>
      <c r="I1719" s="220"/>
      <c r="J1719" s="221">
        <f>ROUND(I1719*H1719,2)</f>
        <v>0</v>
      </c>
      <c r="K1719" s="217" t="s">
        <v>199</v>
      </c>
      <c r="L1719" s="47"/>
      <c r="M1719" s="222" t="s">
        <v>19</v>
      </c>
      <c r="N1719" s="223" t="s">
        <v>40</v>
      </c>
      <c r="O1719" s="87"/>
      <c r="P1719" s="224">
        <f>O1719*H1719</f>
        <v>0</v>
      </c>
      <c r="Q1719" s="224">
        <v>0.00010060000000000001</v>
      </c>
      <c r="R1719" s="224">
        <f>Q1719*H1719</f>
        <v>0.0095217900000000005</v>
      </c>
      <c r="S1719" s="224">
        <v>0</v>
      </c>
      <c r="T1719" s="225">
        <f>S1719*H1719</f>
        <v>0</v>
      </c>
      <c r="U1719" s="41"/>
      <c r="V1719" s="41"/>
      <c r="W1719" s="41"/>
      <c r="X1719" s="41"/>
      <c r="Y1719" s="41"/>
      <c r="Z1719" s="41"/>
      <c r="AA1719" s="41"/>
      <c r="AB1719" s="41"/>
      <c r="AC1719" s="41"/>
      <c r="AD1719" s="41"/>
      <c r="AE1719" s="41"/>
      <c r="AR1719" s="226" t="s">
        <v>200</v>
      </c>
      <c r="AT1719" s="226" t="s">
        <v>195</v>
      </c>
      <c r="AU1719" s="226" t="s">
        <v>78</v>
      </c>
      <c r="AY1719" s="20" t="s">
        <v>193</v>
      </c>
      <c r="BE1719" s="227">
        <f>IF(N1719="základní",J1719,0)</f>
        <v>0</v>
      </c>
      <c r="BF1719" s="227">
        <f>IF(N1719="snížená",J1719,0)</f>
        <v>0</v>
      </c>
      <c r="BG1719" s="227">
        <f>IF(N1719="zákl. přenesená",J1719,0)</f>
        <v>0</v>
      </c>
      <c r="BH1719" s="227">
        <f>IF(N1719="sníž. přenesená",J1719,0)</f>
        <v>0</v>
      </c>
      <c r="BI1719" s="227">
        <f>IF(N1719="nulová",J1719,0)</f>
        <v>0</v>
      </c>
      <c r="BJ1719" s="20" t="s">
        <v>76</v>
      </c>
      <c r="BK1719" s="227">
        <f>ROUND(I1719*H1719,2)</f>
        <v>0</v>
      </c>
      <c r="BL1719" s="20" t="s">
        <v>200</v>
      </c>
      <c r="BM1719" s="226" t="s">
        <v>3972</v>
      </c>
    </row>
    <row r="1720" s="2" customFormat="1">
      <c r="A1720" s="41"/>
      <c r="B1720" s="42"/>
      <c r="C1720" s="43"/>
      <c r="D1720" s="228" t="s">
        <v>202</v>
      </c>
      <c r="E1720" s="43"/>
      <c r="F1720" s="229" t="s">
        <v>3973</v>
      </c>
      <c r="G1720" s="43"/>
      <c r="H1720" s="43"/>
      <c r="I1720" s="230"/>
      <c r="J1720" s="43"/>
      <c r="K1720" s="43"/>
      <c r="L1720" s="47"/>
      <c r="M1720" s="231"/>
      <c r="N1720" s="232"/>
      <c r="O1720" s="87"/>
      <c r="P1720" s="87"/>
      <c r="Q1720" s="87"/>
      <c r="R1720" s="87"/>
      <c r="S1720" s="87"/>
      <c r="T1720" s="88"/>
      <c r="U1720" s="41"/>
      <c r="V1720" s="41"/>
      <c r="W1720" s="41"/>
      <c r="X1720" s="41"/>
      <c r="Y1720" s="41"/>
      <c r="Z1720" s="41"/>
      <c r="AA1720" s="41"/>
      <c r="AB1720" s="41"/>
      <c r="AC1720" s="41"/>
      <c r="AD1720" s="41"/>
      <c r="AE1720" s="41"/>
      <c r="AT1720" s="20" t="s">
        <v>202</v>
      </c>
      <c r="AU1720" s="20" t="s">
        <v>78</v>
      </c>
    </row>
    <row r="1721" s="2" customFormat="1">
      <c r="A1721" s="41"/>
      <c r="B1721" s="42"/>
      <c r="C1721" s="43"/>
      <c r="D1721" s="233" t="s">
        <v>204</v>
      </c>
      <c r="E1721" s="43"/>
      <c r="F1721" s="234" t="s">
        <v>3974</v>
      </c>
      <c r="G1721" s="43"/>
      <c r="H1721" s="43"/>
      <c r="I1721" s="230"/>
      <c r="J1721" s="43"/>
      <c r="K1721" s="43"/>
      <c r="L1721" s="47"/>
      <c r="M1721" s="231"/>
      <c r="N1721" s="232"/>
      <c r="O1721" s="87"/>
      <c r="P1721" s="87"/>
      <c r="Q1721" s="87"/>
      <c r="R1721" s="87"/>
      <c r="S1721" s="87"/>
      <c r="T1721" s="88"/>
      <c r="U1721" s="41"/>
      <c r="V1721" s="41"/>
      <c r="W1721" s="41"/>
      <c r="X1721" s="41"/>
      <c r="Y1721" s="41"/>
      <c r="Z1721" s="41"/>
      <c r="AA1721" s="41"/>
      <c r="AB1721" s="41"/>
      <c r="AC1721" s="41"/>
      <c r="AD1721" s="41"/>
      <c r="AE1721" s="41"/>
      <c r="AT1721" s="20" t="s">
        <v>204</v>
      </c>
      <c r="AU1721" s="20" t="s">
        <v>78</v>
      </c>
    </row>
    <row r="1722" s="14" customFormat="1">
      <c r="A1722" s="14"/>
      <c r="B1722" s="245"/>
      <c r="C1722" s="246"/>
      <c r="D1722" s="228" t="s">
        <v>206</v>
      </c>
      <c r="E1722" s="247" t="s">
        <v>19</v>
      </c>
      <c r="F1722" s="248" t="s">
        <v>673</v>
      </c>
      <c r="G1722" s="246"/>
      <c r="H1722" s="249">
        <v>64</v>
      </c>
      <c r="I1722" s="250"/>
      <c r="J1722" s="246"/>
      <c r="K1722" s="246"/>
      <c r="L1722" s="251"/>
      <c r="M1722" s="252"/>
      <c r="N1722" s="253"/>
      <c r="O1722" s="253"/>
      <c r="P1722" s="253"/>
      <c r="Q1722" s="253"/>
      <c r="R1722" s="253"/>
      <c r="S1722" s="253"/>
      <c r="T1722" s="254"/>
      <c r="U1722" s="14"/>
      <c r="V1722" s="14"/>
      <c r="W1722" s="14"/>
      <c r="X1722" s="14"/>
      <c r="Y1722" s="14"/>
      <c r="Z1722" s="14"/>
      <c r="AA1722" s="14"/>
      <c r="AB1722" s="14"/>
      <c r="AC1722" s="14"/>
      <c r="AD1722" s="14"/>
      <c r="AE1722" s="14"/>
      <c r="AT1722" s="255" t="s">
        <v>206</v>
      </c>
      <c r="AU1722" s="255" t="s">
        <v>78</v>
      </c>
      <c r="AV1722" s="14" t="s">
        <v>78</v>
      </c>
      <c r="AW1722" s="14" t="s">
        <v>31</v>
      </c>
      <c r="AX1722" s="14" t="s">
        <v>69</v>
      </c>
      <c r="AY1722" s="255" t="s">
        <v>193</v>
      </c>
    </row>
    <row r="1723" s="14" customFormat="1">
      <c r="A1723" s="14"/>
      <c r="B1723" s="245"/>
      <c r="C1723" s="246"/>
      <c r="D1723" s="228" t="s">
        <v>206</v>
      </c>
      <c r="E1723" s="247" t="s">
        <v>19</v>
      </c>
      <c r="F1723" s="248" t="s">
        <v>3934</v>
      </c>
      <c r="G1723" s="246"/>
      <c r="H1723" s="249">
        <v>25.5</v>
      </c>
      <c r="I1723" s="250"/>
      <c r="J1723" s="246"/>
      <c r="K1723" s="246"/>
      <c r="L1723" s="251"/>
      <c r="M1723" s="252"/>
      <c r="N1723" s="253"/>
      <c r="O1723" s="253"/>
      <c r="P1723" s="253"/>
      <c r="Q1723" s="253"/>
      <c r="R1723" s="253"/>
      <c r="S1723" s="253"/>
      <c r="T1723" s="254"/>
      <c r="U1723" s="14"/>
      <c r="V1723" s="14"/>
      <c r="W1723" s="14"/>
      <c r="X1723" s="14"/>
      <c r="Y1723" s="14"/>
      <c r="Z1723" s="14"/>
      <c r="AA1723" s="14"/>
      <c r="AB1723" s="14"/>
      <c r="AC1723" s="14"/>
      <c r="AD1723" s="14"/>
      <c r="AE1723" s="14"/>
      <c r="AT1723" s="255" t="s">
        <v>206</v>
      </c>
      <c r="AU1723" s="255" t="s">
        <v>78</v>
      </c>
      <c r="AV1723" s="14" t="s">
        <v>78</v>
      </c>
      <c r="AW1723" s="14" t="s">
        <v>31</v>
      </c>
      <c r="AX1723" s="14" t="s">
        <v>69</v>
      </c>
      <c r="AY1723" s="255" t="s">
        <v>193</v>
      </c>
    </row>
    <row r="1724" s="14" customFormat="1">
      <c r="A1724" s="14"/>
      <c r="B1724" s="245"/>
      <c r="C1724" s="246"/>
      <c r="D1724" s="228" t="s">
        <v>206</v>
      </c>
      <c r="E1724" s="247" t="s">
        <v>19</v>
      </c>
      <c r="F1724" s="248" t="s">
        <v>3935</v>
      </c>
      <c r="G1724" s="246"/>
      <c r="H1724" s="249">
        <v>5.1500000000000004</v>
      </c>
      <c r="I1724" s="250"/>
      <c r="J1724" s="246"/>
      <c r="K1724" s="246"/>
      <c r="L1724" s="251"/>
      <c r="M1724" s="252"/>
      <c r="N1724" s="253"/>
      <c r="O1724" s="253"/>
      <c r="P1724" s="253"/>
      <c r="Q1724" s="253"/>
      <c r="R1724" s="253"/>
      <c r="S1724" s="253"/>
      <c r="T1724" s="254"/>
      <c r="U1724" s="14"/>
      <c r="V1724" s="14"/>
      <c r="W1724" s="14"/>
      <c r="X1724" s="14"/>
      <c r="Y1724" s="14"/>
      <c r="Z1724" s="14"/>
      <c r="AA1724" s="14"/>
      <c r="AB1724" s="14"/>
      <c r="AC1724" s="14"/>
      <c r="AD1724" s="14"/>
      <c r="AE1724" s="14"/>
      <c r="AT1724" s="255" t="s">
        <v>206</v>
      </c>
      <c r="AU1724" s="255" t="s">
        <v>78</v>
      </c>
      <c r="AV1724" s="14" t="s">
        <v>78</v>
      </c>
      <c r="AW1724" s="14" t="s">
        <v>31</v>
      </c>
      <c r="AX1724" s="14" t="s">
        <v>69</v>
      </c>
      <c r="AY1724" s="255" t="s">
        <v>193</v>
      </c>
    </row>
    <row r="1725" s="15" customFormat="1">
      <c r="A1725" s="15"/>
      <c r="B1725" s="256"/>
      <c r="C1725" s="257"/>
      <c r="D1725" s="228" t="s">
        <v>206</v>
      </c>
      <c r="E1725" s="258" t="s">
        <v>19</v>
      </c>
      <c r="F1725" s="259" t="s">
        <v>218</v>
      </c>
      <c r="G1725" s="257"/>
      <c r="H1725" s="260">
        <v>94.650000000000006</v>
      </c>
      <c r="I1725" s="261"/>
      <c r="J1725" s="257"/>
      <c r="K1725" s="257"/>
      <c r="L1725" s="262"/>
      <c r="M1725" s="263"/>
      <c r="N1725" s="264"/>
      <c r="O1725" s="264"/>
      <c r="P1725" s="264"/>
      <c r="Q1725" s="264"/>
      <c r="R1725" s="264"/>
      <c r="S1725" s="264"/>
      <c r="T1725" s="265"/>
      <c r="U1725" s="15"/>
      <c r="V1725" s="15"/>
      <c r="W1725" s="15"/>
      <c r="X1725" s="15"/>
      <c r="Y1725" s="15"/>
      <c r="Z1725" s="15"/>
      <c r="AA1725" s="15"/>
      <c r="AB1725" s="15"/>
      <c r="AC1725" s="15"/>
      <c r="AD1725" s="15"/>
      <c r="AE1725" s="15"/>
      <c r="AT1725" s="266" t="s">
        <v>206</v>
      </c>
      <c r="AU1725" s="266" t="s">
        <v>78</v>
      </c>
      <c r="AV1725" s="15" t="s">
        <v>200</v>
      </c>
      <c r="AW1725" s="15" t="s">
        <v>31</v>
      </c>
      <c r="AX1725" s="15" t="s">
        <v>76</v>
      </c>
      <c r="AY1725" s="266" t="s">
        <v>193</v>
      </c>
    </row>
    <row r="1726" s="2" customFormat="1" ht="16.5" customHeight="1">
      <c r="A1726" s="41"/>
      <c r="B1726" s="42"/>
      <c r="C1726" s="215" t="s">
        <v>2630</v>
      </c>
      <c r="D1726" s="215" t="s">
        <v>195</v>
      </c>
      <c r="E1726" s="216" t="s">
        <v>3975</v>
      </c>
      <c r="F1726" s="217" t="s">
        <v>3976</v>
      </c>
      <c r="G1726" s="218" t="s">
        <v>258</v>
      </c>
      <c r="H1726" s="219">
        <v>94.650000000000006</v>
      </c>
      <c r="I1726" s="220"/>
      <c r="J1726" s="221">
        <f>ROUND(I1726*H1726,2)</f>
        <v>0</v>
      </c>
      <c r="K1726" s="217" t="s">
        <v>19</v>
      </c>
      <c r="L1726" s="47"/>
      <c r="M1726" s="222" t="s">
        <v>19</v>
      </c>
      <c r="N1726" s="223" t="s">
        <v>40</v>
      </c>
      <c r="O1726" s="87"/>
      <c r="P1726" s="224">
        <f>O1726*H1726</f>
        <v>0</v>
      </c>
      <c r="Q1726" s="224">
        <v>0.0027499999999999998</v>
      </c>
      <c r="R1726" s="224">
        <f>Q1726*H1726</f>
        <v>0.2602875</v>
      </c>
      <c r="S1726" s="224">
        <v>0</v>
      </c>
      <c r="T1726" s="225">
        <f>S1726*H1726</f>
        <v>0</v>
      </c>
      <c r="U1726" s="41"/>
      <c r="V1726" s="41"/>
      <c r="W1726" s="41"/>
      <c r="X1726" s="41"/>
      <c r="Y1726" s="41"/>
      <c r="Z1726" s="41"/>
      <c r="AA1726" s="41"/>
      <c r="AB1726" s="41"/>
      <c r="AC1726" s="41"/>
      <c r="AD1726" s="41"/>
      <c r="AE1726" s="41"/>
      <c r="AR1726" s="226" t="s">
        <v>200</v>
      </c>
      <c r="AT1726" s="226" t="s">
        <v>195</v>
      </c>
      <c r="AU1726" s="226" t="s">
        <v>78</v>
      </c>
      <c r="AY1726" s="20" t="s">
        <v>193</v>
      </c>
      <c r="BE1726" s="227">
        <f>IF(N1726="základní",J1726,0)</f>
        <v>0</v>
      </c>
      <c r="BF1726" s="227">
        <f>IF(N1726="snížená",J1726,0)</f>
        <v>0</v>
      </c>
      <c r="BG1726" s="227">
        <f>IF(N1726="zákl. přenesená",J1726,0)</f>
        <v>0</v>
      </c>
      <c r="BH1726" s="227">
        <f>IF(N1726="sníž. přenesená",J1726,0)</f>
        <v>0</v>
      </c>
      <c r="BI1726" s="227">
        <f>IF(N1726="nulová",J1726,0)</f>
        <v>0</v>
      </c>
      <c r="BJ1726" s="20" t="s">
        <v>76</v>
      </c>
      <c r="BK1726" s="227">
        <f>ROUND(I1726*H1726,2)</f>
        <v>0</v>
      </c>
      <c r="BL1726" s="20" t="s">
        <v>200</v>
      </c>
      <c r="BM1726" s="226" t="s">
        <v>3977</v>
      </c>
    </row>
    <row r="1727" s="2" customFormat="1">
      <c r="A1727" s="41"/>
      <c r="B1727" s="42"/>
      <c r="C1727" s="43"/>
      <c r="D1727" s="228" t="s">
        <v>202</v>
      </c>
      <c r="E1727" s="43"/>
      <c r="F1727" s="229" t="s">
        <v>3978</v>
      </c>
      <c r="G1727" s="43"/>
      <c r="H1727" s="43"/>
      <c r="I1727" s="230"/>
      <c r="J1727" s="43"/>
      <c r="K1727" s="43"/>
      <c r="L1727" s="47"/>
      <c r="M1727" s="231"/>
      <c r="N1727" s="232"/>
      <c r="O1727" s="87"/>
      <c r="P1727" s="87"/>
      <c r="Q1727" s="87"/>
      <c r="R1727" s="87"/>
      <c r="S1727" s="87"/>
      <c r="T1727" s="88"/>
      <c r="U1727" s="41"/>
      <c r="V1727" s="41"/>
      <c r="W1727" s="41"/>
      <c r="X1727" s="41"/>
      <c r="Y1727" s="41"/>
      <c r="Z1727" s="41"/>
      <c r="AA1727" s="41"/>
      <c r="AB1727" s="41"/>
      <c r="AC1727" s="41"/>
      <c r="AD1727" s="41"/>
      <c r="AE1727" s="41"/>
      <c r="AT1727" s="20" t="s">
        <v>202</v>
      </c>
      <c r="AU1727" s="20" t="s">
        <v>78</v>
      </c>
    </row>
    <row r="1728" s="13" customFormat="1">
      <c r="A1728" s="13"/>
      <c r="B1728" s="235"/>
      <c r="C1728" s="236"/>
      <c r="D1728" s="228" t="s">
        <v>206</v>
      </c>
      <c r="E1728" s="237" t="s">
        <v>19</v>
      </c>
      <c r="F1728" s="238" t="s">
        <v>279</v>
      </c>
      <c r="G1728" s="236"/>
      <c r="H1728" s="237" t="s">
        <v>19</v>
      </c>
      <c r="I1728" s="239"/>
      <c r="J1728" s="236"/>
      <c r="K1728" s="236"/>
      <c r="L1728" s="240"/>
      <c r="M1728" s="241"/>
      <c r="N1728" s="242"/>
      <c r="O1728" s="242"/>
      <c r="P1728" s="242"/>
      <c r="Q1728" s="242"/>
      <c r="R1728" s="242"/>
      <c r="S1728" s="242"/>
      <c r="T1728" s="243"/>
      <c r="U1728" s="13"/>
      <c r="V1728" s="13"/>
      <c r="W1728" s="13"/>
      <c r="X1728" s="13"/>
      <c r="Y1728" s="13"/>
      <c r="Z1728" s="13"/>
      <c r="AA1728" s="13"/>
      <c r="AB1728" s="13"/>
      <c r="AC1728" s="13"/>
      <c r="AD1728" s="13"/>
      <c r="AE1728" s="13"/>
      <c r="AT1728" s="244" t="s">
        <v>206</v>
      </c>
      <c r="AU1728" s="244" t="s">
        <v>78</v>
      </c>
      <c r="AV1728" s="13" t="s">
        <v>76</v>
      </c>
      <c r="AW1728" s="13" t="s">
        <v>31</v>
      </c>
      <c r="AX1728" s="13" t="s">
        <v>69</v>
      </c>
      <c r="AY1728" s="244" t="s">
        <v>193</v>
      </c>
    </row>
    <row r="1729" s="13" customFormat="1">
      <c r="A1729" s="13"/>
      <c r="B1729" s="235"/>
      <c r="C1729" s="236"/>
      <c r="D1729" s="228" t="s">
        <v>206</v>
      </c>
      <c r="E1729" s="237" t="s">
        <v>19</v>
      </c>
      <c r="F1729" s="238" t="s">
        <v>3941</v>
      </c>
      <c r="G1729" s="236"/>
      <c r="H1729" s="237" t="s">
        <v>19</v>
      </c>
      <c r="I1729" s="239"/>
      <c r="J1729" s="236"/>
      <c r="K1729" s="236"/>
      <c r="L1729" s="240"/>
      <c r="M1729" s="241"/>
      <c r="N1729" s="242"/>
      <c r="O1729" s="242"/>
      <c r="P1729" s="242"/>
      <c r="Q1729" s="242"/>
      <c r="R1729" s="242"/>
      <c r="S1729" s="242"/>
      <c r="T1729" s="243"/>
      <c r="U1729" s="13"/>
      <c r="V1729" s="13"/>
      <c r="W1729" s="13"/>
      <c r="X1729" s="13"/>
      <c r="Y1729" s="13"/>
      <c r="Z1729" s="13"/>
      <c r="AA1729" s="13"/>
      <c r="AB1729" s="13"/>
      <c r="AC1729" s="13"/>
      <c r="AD1729" s="13"/>
      <c r="AE1729" s="13"/>
      <c r="AT1729" s="244" t="s">
        <v>206</v>
      </c>
      <c r="AU1729" s="244" t="s">
        <v>78</v>
      </c>
      <c r="AV1729" s="13" t="s">
        <v>76</v>
      </c>
      <c r="AW1729" s="13" t="s">
        <v>31</v>
      </c>
      <c r="AX1729" s="13" t="s">
        <v>69</v>
      </c>
      <c r="AY1729" s="244" t="s">
        <v>193</v>
      </c>
    </row>
    <row r="1730" s="14" customFormat="1">
      <c r="A1730" s="14"/>
      <c r="B1730" s="245"/>
      <c r="C1730" s="246"/>
      <c r="D1730" s="228" t="s">
        <v>206</v>
      </c>
      <c r="E1730" s="247" t="s">
        <v>19</v>
      </c>
      <c r="F1730" s="248" t="s">
        <v>673</v>
      </c>
      <c r="G1730" s="246"/>
      <c r="H1730" s="249">
        <v>64</v>
      </c>
      <c r="I1730" s="250"/>
      <c r="J1730" s="246"/>
      <c r="K1730" s="246"/>
      <c r="L1730" s="251"/>
      <c r="M1730" s="252"/>
      <c r="N1730" s="253"/>
      <c r="O1730" s="253"/>
      <c r="P1730" s="253"/>
      <c r="Q1730" s="253"/>
      <c r="R1730" s="253"/>
      <c r="S1730" s="253"/>
      <c r="T1730" s="254"/>
      <c r="U1730" s="14"/>
      <c r="V1730" s="14"/>
      <c r="W1730" s="14"/>
      <c r="X1730" s="14"/>
      <c r="Y1730" s="14"/>
      <c r="Z1730" s="14"/>
      <c r="AA1730" s="14"/>
      <c r="AB1730" s="14"/>
      <c r="AC1730" s="14"/>
      <c r="AD1730" s="14"/>
      <c r="AE1730" s="14"/>
      <c r="AT1730" s="255" t="s">
        <v>206</v>
      </c>
      <c r="AU1730" s="255" t="s">
        <v>78</v>
      </c>
      <c r="AV1730" s="14" t="s">
        <v>78</v>
      </c>
      <c r="AW1730" s="14" t="s">
        <v>31</v>
      </c>
      <c r="AX1730" s="14" t="s">
        <v>69</v>
      </c>
      <c r="AY1730" s="255" t="s">
        <v>193</v>
      </c>
    </row>
    <row r="1731" s="13" customFormat="1">
      <c r="A1731" s="13"/>
      <c r="B1731" s="235"/>
      <c r="C1731" s="236"/>
      <c r="D1731" s="228" t="s">
        <v>206</v>
      </c>
      <c r="E1731" s="237" t="s">
        <v>19</v>
      </c>
      <c r="F1731" s="238" t="s">
        <v>3956</v>
      </c>
      <c r="G1731" s="236"/>
      <c r="H1731" s="237" t="s">
        <v>19</v>
      </c>
      <c r="I1731" s="239"/>
      <c r="J1731" s="236"/>
      <c r="K1731" s="236"/>
      <c r="L1731" s="240"/>
      <c r="M1731" s="241"/>
      <c r="N1731" s="242"/>
      <c r="O1731" s="242"/>
      <c r="P1731" s="242"/>
      <c r="Q1731" s="242"/>
      <c r="R1731" s="242"/>
      <c r="S1731" s="242"/>
      <c r="T1731" s="243"/>
      <c r="U1731" s="13"/>
      <c r="V1731" s="13"/>
      <c r="W1731" s="13"/>
      <c r="X1731" s="13"/>
      <c r="Y1731" s="13"/>
      <c r="Z1731" s="13"/>
      <c r="AA1731" s="13"/>
      <c r="AB1731" s="13"/>
      <c r="AC1731" s="13"/>
      <c r="AD1731" s="13"/>
      <c r="AE1731" s="13"/>
      <c r="AT1731" s="244" t="s">
        <v>206</v>
      </c>
      <c r="AU1731" s="244" t="s">
        <v>78</v>
      </c>
      <c r="AV1731" s="13" t="s">
        <v>76</v>
      </c>
      <c r="AW1731" s="13" t="s">
        <v>31</v>
      </c>
      <c r="AX1731" s="13" t="s">
        <v>69</v>
      </c>
      <c r="AY1731" s="244" t="s">
        <v>193</v>
      </c>
    </row>
    <row r="1732" s="14" customFormat="1">
      <c r="A1732" s="14"/>
      <c r="B1732" s="245"/>
      <c r="C1732" s="246"/>
      <c r="D1732" s="228" t="s">
        <v>206</v>
      </c>
      <c r="E1732" s="247" t="s">
        <v>19</v>
      </c>
      <c r="F1732" s="248" t="s">
        <v>3934</v>
      </c>
      <c r="G1732" s="246"/>
      <c r="H1732" s="249">
        <v>25.5</v>
      </c>
      <c r="I1732" s="250"/>
      <c r="J1732" s="246"/>
      <c r="K1732" s="246"/>
      <c r="L1732" s="251"/>
      <c r="M1732" s="252"/>
      <c r="N1732" s="253"/>
      <c r="O1732" s="253"/>
      <c r="P1732" s="253"/>
      <c r="Q1732" s="253"/>
      <c r="R1732" s="253"/>
      <c r="S1732" s="253"/>
      <c r="T1732" s="254"/>
      <c r="U1732" s="14"/>
      <c r="V1732" s="14"/>
      <c r="W1732" s="14"/>
      <c r="X1732" s="14"/>
      <c r="Y1732" s="14"/>
      <c r="Z1732" s="14"/>
      <c r="AA1732" s="14"/>
      <c r="AB1732" s="14"/>
      <c r="AC1732" s="14"/>
      <c r="AD1732" s="14"/>
      <c r="AE1732" s="14"/>
      <c r="AT1732" s="255" t="s">
        <v>206</v>
      </c>
      <c r="AU1732" s="255" t="s">
        <v>78</v>
      </c>
      <c r="AV1732" s="14" t="s">
        <v>78</v>
      </c>
      <c r="AW1732" s="14" t="s">
        <v>31</v>
      </c>
      <c r="AX1732" s="14" t="s">
        <v>69</v>
      </c>
      <c r="AY1732" s="255" t="s">
        <v>193</v>
      </c>
    </row>
    <row r="1733" s="13" customFormat="1">
      <c r="A1733" s="13"/>
      <c r="B1733" s="235"/>
      <c r="C1733" s="236"/>
      <c r="D1733" s="228" t="s">
        <v>206</v>
      </c>
      <c r="E1733" s="237" t="s">
        <v>19</v>
      </c>
      <c r="F1733" s="238" t="s">
        <v>3964</v>
      </c>
      <c r="G1733" s="236"/>
      <c r="H1733" s="237" t="s">
        <v>19</v>
      </c>
      <c r="I1733" s="239"/>
      <c r="J1733" s="236"/>
      <c r="K1733" s="236"/>
      <c r="L1733" s="240"/>
      <c r="M1733" s="241"/>
      <c r="N1733" s="242"/>
      <c r="O1733" s="242"/>
      <c r="P1733" s="242"/>
      <c r="Q1733" s="242"/>
      <c r="R1733" s="242"/>
      <c r="S1733" s="242"/>
      <c r="T1733" s="243"/>
      <c r="U1733" s="13"/>
      <c r="V1733" s="13"/>
      <c r="W1733" s="13"/>
      <c r="X1733" s="13"/>
      <c r="Y1733" s="13"/>
      <c r="Z1733" s="13"/>
      <c r="AA1733" s="13"/>
      <c r="AB1733" s="13"/>
      <c r="AC1733" s="13"/>
      <c r="AD1733" s="13"/>
      <c r="AE1733" s="13"/>
      <c r="AT1733" s="244" t="s">
        <v>206</v>
      </c>
      <c r="AU1733" s="244" t="s">
        <v>78</v>
      </c>
      <c r="AV1733" s="13" t="s">
        <v>76</v>
      </c>
      <c r="AW1733" s="13" t="s">
        <v>31</v>
      </c>
      <c r="AX1733" s="13" t="s">
        <v>69</v>
      </c>
      <c r="AY1733" s="244" t="s">
        <v>193</v>
      </c>
    </row>
    <row r="1734" s="14" customFormat="1">
      <c r="A1734" s="14"/>
      <c r="B1734" s="245"/>
      <c r="C1734" s="246"/>
      <c r="D1734" s="228" t="s">
        <v>206</v>
      </c>
      <c r="E1734" s="247" t="s">
        <v>19</v>
      </c>
      <c r="F1734" s="248" t="s">
        <v>3965</v>
      </c>
      <c r="G1734" s="246"/>
      <c r="H1734" s="249">
        <v>5.1500000000000004</v>
      </c>
      <c r="I1734" s="250"/>
      <c r="J1734" s="246"/>
      <c r="K1734" s="246"/>
      <c r="L1734" s="251"/>
      <c r="M1734" s="252"/>
      <c r="N1734" s="253"/>
      <c r="O1734" s="253"/>
      <c r="P1734" s="253"/>
      <c r="Q1734" s="253"/>
      <c r="R1734" s="253"/>
      <c r="S1734" s="253"/>
      <c r="T1734" s="254"/>
      <c r="U1734" s="14"/>
      <c r="V1734" s="14"/>
      <c r="W1734" s="14"/>
      <c r="X1734" s="14"/>
      <c r="Y1734" s="14"/>
      <c r="Z1734" s="14"/>
      <c r="AA1734" s="14"/>
      <c r="AB1734" s="14"/>
      <c r="AC1734" s="14"/>
      <c r="AD1734" s="14"/>
      <c r="AE1734" s="14"/>
      <c r="AT1734" s="255" t="s">
        <v>206</v>
      </c>
      <c r="AU1734" s="255" t="s">
        <v>78</v>
      </c>
      <c r="AV1734" s="14" t="s">
        <v>78</v>
      </c>
      <c r="AW1734" s="14" t="s">
        <v>31</v>
      </c>
      <c r="AX1734" s="14" t="s">
        <v>69</v>
      </c>
      <c r="AY1734" s="255" t="s">
        <v>193</v>
      </c>
    </row>
    <row r="1735" s="15" customFormat="1">
      <c r="A1735" s="15"/>
      <c r="B1735" s="256"/>
      <c r="C1735" s="257"/>
      <c r="D1735" s="228" t="s">
        <v>206</v>
      </c>
      <c r="E1735" s="258" t="s">
        <v>19</v>
      </c>
      <c r="F1735" s="259" t="s">
        <v>218</v>
      </c>
      <c r="G1735" s="257"/>
      <c r="H1735" s="260">
        <v>94.650000000000006</v>
      </c>
      <c r="I1735" s="261"/>
      <c r="J1735" s="257"/>
      <c r="K1735" s="257"/>
      <c r="L1735" s="262"/>
      <c r="M1735" s="263"/>
      <c r="N1735" s="264"/>
      <c r="O1735" s="264"/>
      <c r="P1735" s="264"/>
      <c r="Q1735" s="264"/>
      <c r="R1735" s="264"/>
      <c r="S1735" s="264"/>
      <c r="T1735" s="265"/>
      <c r="U1735" s="15"/>
      <c r="V1735" s="15"/>
      <c r="W1735" s="15"/>
      <c r="X1735" s="15"/>
      <c r="Y1735" s="15"/>
      <c r="Z1735" s="15"/>
      <c r="AA1735" s="15"/>
      <c r="AB1735" s="15"/>
      <c r="AC1735" s="15"/>
      <c r="AD1735" s="15"/>
      <c r="AE1735" s="15"/>
      <c r="AT1735" s="266" t="s">
        <v>206</v>
      </c>
      <c r="AU1735" s="266" t="s">
        <v>78</v>
      </c>
      <c r="AV1735" s="15" t="s">
        <v>200</v>
      </c>
      <c r="AW1735" s="15" t="s">
        <v>31</v>
      </c>
      <c r="AX1735" s="15" t="s">
        <v>76</v>
      </c>
      <c r="AY1735" s="266" t="s">
        <v>193</v>
      </c>
    </row>
    <row r="1736" s="2" customFormat="1" ht="16.5" customHeight="1">
      <c r="A1736" s="41"/>
      <c r="B1736" s="42"/>
      <c r="C1736" s="215" t="s">
        <v>2636</v>
      </c>
      <c r="D1736" s="215" t="s">
        <v>195</v>
      </c>
      <c r="E1736" s="216" t="s">
        <v>1979</v>
      </c>
      <c r="F1736" s="217" t="s">
        <v>1980</v>
      </c>
      <c r="G1736" s="218" t="s">
        <v>258</v>
      </c>
      <c r="H1736" s="219">
        <v>1545.838</v>
      </c>
      <c r="I1736" s="220"/>
      <c r="J1736" s="221">
        <f>ROUND(I1736*H1736,2)</f>
        <v>0</v>
      </c>
      <c r="K1736" s="217" t="s">
        <v>19</v>
      </c>
      <c r="L1736" s="47"/>
      <c r="M1736" s="222" t="s">
        <v>19</v>
      </c>
      <c r="N1736" s="223" t="s">
        <v>40</v>
      </c>
      <c r="O1736" s="87"/>
      <c r="P1736" s="224">
        <f>O1736*H1736</f>
        <v>0</v>
      </c>
      <c r="Q1736" s="224">
        <v>0.00025999999999999998</v>
      </c>
      <c r="R1736" s="224">
        <f>Q1736*H1736</f>
        <v>0.40191787999999995</v>
      </c>
      <c r="S1736" s="224">
        <v>0</v>
      </c>
      <c r="T1736" s="225">
        <f>S1736*H1736</f>
        <v>0</v>
      </c>
      <c r="U1736" s="41"/>
      <c r="V1736" s="41"/>
      <c r="W1736" s="41"/>
      <c r="X1736" s="41"/>
      <c r="Y1736" s="41"/>
      <c r="Z1736" s="41"/>
      <c r="AA1736" s="41"/>
      <c r="AB1736" s="41"/>
      <c r="AC1736" s="41"/>
      <c r="AD1736" s="41"/>
      <c r="AE1736" s="41"/>
      <c r="AR1736" s="226" t="s">
        <v>200</v>
      </c>
      <c r="AT1736" s="226" t="s">
        <v>195</v>
      </c>
      <c r="AU1736" s="226" t="s">
        <v>78</v>
      </c>
      <c r="AY1736" s="20" t="s">
        <v>193</v>
      </c>
      <c r="BE1736" s="227">
        <f>IF(N1736="základní",J1736,0)</f>
        <v>0</v>
      </c>
      <c r="BF1736" s="227">
        <f>IF(N1736="snížená",J1736,0)</f>
        <v>0</v>
      </c>
      <c r="BG1736" s="227">
        <f>IF(N1736="zákl. přenesená",J1736,0)</f>
        <v>0</v>
      </c>
      <c r="BH1736" s="227">
        <f>IF(N1736="sníž. přenesená",J1736,0)</f>
        <v>0</v>
      </c>
      <c r="BI1736" s="227">
        <f>IF(N1736="nulová",J1736,0)</f>
        <v>0</v>
      </c>
      <c r="BJ1736" s="20" t="s">
        <v>76</v>
      </c>
      <c r="BK1736" s="227">
        <f>ROUND(I1736*H1736,2)</f>
        <v>0</v>
      </c>
      <c r="BL1736" s="20" t="s">
        <v>200</v>
      </c>
      <c r="BM1736" s="226" t="s">
        <v>3979</v>
      </c>
    </row>
    <row r="1737" s="2" customFormat="1">
      <c r="A1737" s="41"/>
      <c r="B1737" s="42"/>
      <c r="C1737" s="43"/>
      <c r="D1737" s="228" t="s">
        <v>202</v>
      </c>
      <c r="E1737" s="43"/>
      <c r="F1737" s="229" t="s">
        <v>1980</v>
      </c>
      <c r="G1737" s="43"/>
      <c r="H1737" s="43"/>
      <c r="I1737" s="230"/>
      <c r="J1737" s="43"/>
      <c r="K1737" s="43"/>
      <c r="L1737" s="47"/>
      <c r="M1737" s="231"/>
      <c r="N1737" s="232"/>
      <c r="O1737" s="87"/>
      <c r="P1737" s="87"/>
      <c r="Q1737" s="87"/>
      <c r="R1737" s="87"/>
      <c r="S1737" s="87"/>
      <c r="T1737" s="88"/>
      <c r="U1737" s="41"/>
      <c r="V1737" s="41"/>
      <c r="W1737" s="41"/>
      <c r="X1737" s="41"/>
      <c r="Y1737" s="41"/>
      <c r="Z1737" s="41"/>
      <c r="AA1737" s="41"/>
      <c r="AB1737" s="41"/>
      <c r="AC1737" s="41"/>
      <c r="AD1737" s="41"/>
      <c r="AE1737" s="41"/>
      <c r="AT1737" s="20" t="s">
        <v>202</v>
      </c>
      <c r="AU1737" s="20" t="s">
        <v>78</v>
      </c>
    </row>
    <row r="1738" s="14" customFormat="1">
      <c r="A1738" s="14"/>
      <c r="B1738" s="245"/>
      <c r="C1738" s="246"/>
      <c r="D1738" s="228" t="s">
        <v>206</v>
      </c>
      <c r="E1738" s="247" t="s">
        <v>19</v>
      </c>
      <c r="F1738" s="248" t="s">
        <v>3980</v>
      </c>
      <c r="G1738" s="246"/>
      <c r="H1738" s="249">
        <v>1545.838</v>
      </c>
      <c r="I1738" s="250"/>
      <c r="J1738" s="246"/>
      <c r="K1738" s="246"/>
      <c r="L1738" s="251"/>
      <c r="M1738" s="252"/>
      <c r="N1738" s="253"/>
      <c r="O1738" s="253"/>
      <c r="P1738" s="253"/>
      <c r="Q1738" s="253"/>
      <c r="R1738" s="253"/>
      <c r="S1738" s="253"/>
      <c r="T1738" s="254"/>
      <c r="U1738" s="14"/>
      <c r="V1738" s="14"/>
      <c r="W1738" s="14"/>
      <c r="X1738" s="14"/>
      <c r="Y1738" s="14"/>
      <c r="Z1738" s="14"/>
      <c r="AA1738" s="14"/>
      <c r="AB1738" s="14"/>
      <c r="AC1738" s="14"/>
      <c r="AD1738" s="14"/>
      <c r="AE1738" s="14"/>
      <c r="AT1738" s="255" t="s">
        <v>206</v>
      </c>
      <c r="AU1738" s="255" t="s">
        <v>78</v>
      </c>
      <c r="AV1738" s="14" t="s">
        <v>78</v>
      </c>
      <c r="AW1738" s="14" t="s">
        <v>31</v>
      </c>
      <c r="AX1738" s="14" t="s">
        <v>76</v>
      </c>
      <c r="AY1738" s="255" t="s">
        <v>193</v>
      </c>
    </row>
    <row r="1739" s="2" customFormat="1" ht="24.15" customHeight="1">
      <c r="A1739" s="41"/>
      <c r="B1739" s="42"/>
      <c r="C1739" s="215" t="s">
        <v>2642</v>
      </c>
      <c r="D1739" s="215" t="s">
        <v>195</v>
      </c>
      <c r="E1739" s="216" t="s">
        <v>2000</v>
      </c>
      <c r="F1739" s="217" t="s">
        <v>2001</v>
      </c>
      <c r="G1739" s="218" t="s">
        <v>258</v>
      </c>
      <c r="H1739" s="219">
        <v>157.86000000000001</v>
      </c>
      <c r="I1739" s="220"/>
      <c r="J1739" s="221">
        <f>ROUND(I1739*H1739,2)</f>
        <v>0</v>
      </c>
      <c r="K1739" s="217" t="s">
        <v>199</v>
      </c>
      <c r="L1739" s="47"/>
      <c r="M1739" s="222" t="s">
        <v>19</v>
      </c>
      <c r="N1739" s="223" t="s">
        <v>40</v>
      </c>
      <c r="O1739" s="87"/>
      <c r="P1739" s="224">
        <f>O1739*H1739</f>
        <v>0</v>
      </c>
      <c r="Q1739" s="224">
        <v>0.0085961600000000003</v>
      </c>
      <c r="R1739" s="224">
        <f>Q1739*H1739</f>
        <v>1.3569898176000002</v>
      </c>
      <c r="S1739" s="224">
        <v>0</v>
      </c>
      <c r="T1739" s="225">
        <f>S1739*H1739</f>
        <v>0</v>
      </c>
      <c r="U1739" s="41"/>
      <c r="V1739" s="41"/>
      <c r="W1739" s="41"/>
      <c r="X1739" s="41"/>
      <c r="Y1739" s="41"/>
      <c r="Z1739" s="41"/>
      <c r="AA1739" s="41"/>
      <c r="AB1739" s="41"/>
      <c r="AC1739" s="41"/>
      <c r="AD1739" s="41"/>
      <c r="AE1739" s="41"/>
      <c r="AR1739" s="226" t="s">
        <v>200</v>
      </c>
      <c r="AT1739" s="226" t="s">
        <v>195</v>
      </c>
      <c r="AU1739" s="226" t="s">
        <v>78</v>
      </c>
      <c r="AY1739" s="20" t="s">
        <v>193</v>
      </c>
      <c r="BE1739" s="227">
        <f>IF(N1739="základní",J1739,0)</f>
        <v>0</v>
      </c>
      <c r="BF1739" s="227">
        <f>IF(N1739="snížená",J1739,0)</f>
        <v>0</v>
      </c>
      <c r="BG1739" s="227">
        <f>IF(N1739="zákl. přenesená",J1739,0)</f>
        <v>0</v>
      </c>
      <c r="BH1739" s="227">
        <f>IF(N1739="sníž. přenesená",J1739,0)</f>
        <v>0</v>
      </c>
      <c r="BI1739" s="227">
        <f>IF(N1739="nulová",J1739,0)</f>
        <v>0</v>
      </c>
      <c r="BJ1739" s="20" t="s">
        <v>76</v>
      </c>
      <c r="BK1739" s="227">
        <f>ROUND(I1739*H1739,2)</f>
        <v>0</v>
      </c>
      <c r="BL1739" s="20" t="s">
        <v>200</v>
      </c>
      <c r="BM1739" s="226" t="s">
        <v>3981</v>
      </c>
    </row>
    <row r="1740" s="2" customFormat="1">
      <c r="A1740" s="41"/>
      <c r="B1740" s="42"/>
      <c r="C1740" s="43"/>
      <c r="D1740" s="228" t="s">
        <v>202</v>
      </c>
      <c r="E1740" s="43"/>
      <c r="F1740" s="229" t="s">
        <v>2003</v>
      </c>
      <c r="G1740" s="43"/>
      <c r="H1740" s="43"/>
      <c r="I1740" s="230"/>
      <c r="J1740" s="43"/>
      <c r="K1740" s="43"/>
      <c r="L1740" s="47"/>
      <c r="M1740" s="231"/>
      <c r="N1740" s="232"/>
      <c r="O1740" s="87"/>
      <c r="P1740" s="87"/>
      <c r="Q1740" s="87"/>
      <c r="R1740" s="87"/>
      <c r="S1740" s="87"/>
      <c r="T1740" s="88"/>
      <c r="U1740" s="41"/>
      <c r="V1740" s="41"/>
      <c r="W1740" s="41"/>
      <c r="X1740" s="41"/>
      <c r="Y1740" s="41"/>
      <c r="Z1740" s="41"/>
      <c r="AA1740" s="41"/>
      <c r="AB1740" s="41"/>
      <c r="AC1740" s="41"/>
      <c r="AD1740" s="41"/>
      <c r="AE1740" s="41"/>
      <c r="AT1740" s="20" t="s">
        <v>202</v>
      </c>
      <c r="AU1740" s="20" t="s">
        <v>78</v>
      </c>
    </row>
    <row r="1741" s="2" customFormat="1">
      <c r="A1741" s="41"/>
      <c r="B1741" s="42"/>
      <c r="C1741" s="43"/>
      <c r="D1741" s="233" t="s">
        <v>204</v>
      </c>
      <c r="E1741" s="43"/>
      <c r="F1741" s="234" t="s">
        <v>2004</v>
      </c>
      <c r="G1741" s="43"/>
      <c r="H1741" s="43"/>
      <c r="I1741" s="230"/>
      <c r="J1741" s="43"/>
      <c r="K1741" s="43"/>
      <c r="L1741" s="47"/>
      <c r="M1741" s="231"/>
      <c r="N1741" s="232"/>
      <c r="O1741" s="87"/>
      <c r="P1741" s="87"/>
      <c r="Q1741" s="87"/>
      <c r="R1741" s="87"/>
      <c r="S1741" s="87"/>
      <c r="T1741" s="88"/>
      <c r="U1741" s="41"/>
      <c r="V1741" s="41"/>
      <c r="W1741" s="41"/>
      <c r="X1741" s="41"/>
      <c r="Y1741" s="41"/>
      <c r="Z1741" s="41"/>
      <c r="AA1741" s="41"/>
      <c r="AB1741" s="41"/>
      <c r="AC1741" s="41"/>
      <c r="AD1741" s="41"/>
      <c r="AE1741" s="41"/>
      <c r="AT1741" s="20" t="s">
        <v>204</v>
      </c>
      <c r="AU1741" s="20" t="s">
        <v>78</v>
      </c>
    </row>
    <row r="1742" s="13" customFormat="1">
      <c r="A1742" s="13"/>
      <c r="B1742" s="235"/>
      <c r="C1742" s="236"/>
      <c r="D1742" s="228" t="s">
        <v>206</v>
      </c>
      <c r="E1742" s="237" t="s">
        <v>19</v>
      </c>
      <c r="F1742" s="238" t="s">
        <v>279</v>
      </c>
      <c r="G1742" s="236"/>
      <c r="H1742" s="237" t="s">
        <v>19</v>
      </c>
      <c r="I1742" s="239"/>
      <c r="J1742" s="236"/>
      <c r="K1742" s="236"/>
      <c r="L1742" s="240"/>
      <c r="M1742" s="241"/>
      <c r="N1742" s="242"/>
      <c r="O1742" s="242"/>
      <c r="P1742" s="242"/>
      <c r="Q1742" s="242"/>
      <c r="R1742" s="242"/>
      <c r="S1742" s="242"/>
      <c r="T1742" s="243"/>
      <c r="U1742" s="13"/>
      <c r="V1742" s="13"/>
      <c r="W1742" s="13"/>
      <c r="X1742" s="13"/>
      <c r="Y1742" s="13"/>
      <c r="Z1742" s="13"/>
      <c r="AA1742" s="13"/>
      <c r="AB1742" s="13"/>
      <c r="AC1742" s="13"/>
      <c r="AD1742" s="13"/>
      <c r="AE1742" s="13"/>
      <c r="AT1742" s="244" t="s">
        <v>206</v>
      </c>
      <c r="AU1742" s="244" t="s">
        <v>78</v>
      </c>
      <c r="AV1742" s="13" t="s">
        <v>76</v>
      </c>
      <c r="AW1742" s="13" t="s">
        <v>31</v>
      </c>
      <c r="AX1742" s="13" t="s">
        <v>69</v>
      </c>
      <c r="AY1742" s="244" t="s">
        <v>193</v>
      </c>
    </row>
    <row r="1743" s="13" customFormat="1">
      <c r="A1743" s="13"/>
      <c r="B1743" s="235"/>
      <c r="C1743" s="236"/>
      <c r="D1743" s="228" t="s">
        <v>206</v>
      </c>
      <c r="E1743" s="237" t="s">
        <v>19</v>
      </c>
      <c r="F1743" s="238" t="s">
        <v>3982</v>
      </c>
      <c r="G1743" s="236"/>
      <c r="H1743" s="237" t="s">
        <v>19</v>
      </c>
      <c r="I1743" s="239"/>
      <c r="J1743" s="236"/>
      <c r="K1743" s="236"/>
      <c r="L1743" s="240"/>
      <c r="M1743" s="241"/>
      <c r="N1743" s="242"/>
      <c r="O1743" s="242"/>
      <c r="P1743" s="242"/>
      <c r="Q1743" s="242"/>
      <c r="R1743" s="242"/>
      <c r="S1743" s="242"/>
      <c r="T1743" s="243"/>
      <c r="U1743" s="13"/>
      <c r="V1743" s="13"/>
      <c r="W1743" s="13"/>
      <c r="X1743" s="13"/>
      <c r="Y1743" s="13"/>
      <c r="Z1743" s="13"/>
      <c r="AA1743" s="13"/>
      <c r="AB1743" s="13"/>
      <c r="AC1743" s="13"/>
      <c r="AD1743" s="13"/>
      <c r="AE1743" s="13"/>
      <c r="AT1743" s="244" t="s">
        <v>206</v>
      </c>
      <c r="AU1743" s="244" t="s">
        <v>78</v>
      </c>
      <c r="AV1743" s="13" t="s">
        <v>76</v>
      </c>
      <c r="AW1743" s="13" t="s">
        <v>31</v>
      </c>
      <c r="AX1743" s="13" t="s">
        <v>69</v>
      </c>
      <c r="AY1743" s="244" t="s">
        <v>193</v>
      </c>
    </row>
    <row r="1744" s="13" customFormat="1">
      <c r="A1744" s="13"/>
      <c r="B1744" s="235"/>
      <c r="C1744" s="236"/>
      <c r="D1744" s="228" t="s">
        <v>206</v>
      </c>
      <c r="E1744" s="237" t="s">
        <v>19</v>
      </c>
      <c r="F1744" s="238" t="s">
        <v>3983</v>
      </c>
      <c r="G1744" s="236"/>
      <c r="H1744" s="237" t="s">
        <v>19</v>
      </c>
      <c r="I1744" s="239"/>
      <c r="J1744" s="236"/>
      <c r="K1744" s="236"/>
      <c r="L1744" s="240"/>
      <c r="M1744" s="241"/>
      <c r="N1744" s="242"/>
      <c r="O1744" s="242"/>
      <c r="P1744" s="242"/>
      <c r="Q1744" s="242"/>
      <c r="R1744" s="242"/>
      <c r="S1744" s="242"/>
      <c r="T1744" s="243"/>
      <c r="U1744" s="13"/>
      <c r="V1744" s="13"/>
      <c r="W1744" s="13"/>
      <c r="X1744" s="13"/>
      <c r="Y1744" s="13"/>
      <c r="Z1744" s="13"/>
      <c r="AA1744" s="13"/>
      <c r="AB1744" s="13"/>
      <c r="AC1744" s="13"/>
      <c r="AD1744" s="13"/>
      <c r="AE1744" s="13"/>
      <c r="AT1744" s="244" t="s">
        <v>206</v>
      </c>
      <c r="AU1744" s="244" t="s">
        <v>78</v>
      </c>
      <c r="AV1744" s="13" t="s">
        <v>76</v>
      </c>
      <c r="AW1744" s="13" t="s">
        <v>31</v>
      </c>
      <c r="AX1744" s="13" t="s">
        <v>69</v>
      </c>
      <c r="AY1744" s="244" t="s">
        <v>193</v>
      </c>
    </row>
    <row r="1745" s="14" customFormat="1">
      <c r="A1745" s="14"/>
      <c r="B1745" s="245"/>
      <c r="C1745" s="246"/>
      <c r="D1745" s="228" t="s">
        <v>206</v>
      </c>
      <c r="E1745" s="247" t="s">
        <v>19</v>
      </c>
      <c r="F1745" s="248" t="s">
        <v>3984</v>
      </c>
      <c r="G1745" s="246"/>
      <c r="H1745" s="249">
        <v>157.86000000000001</v>
      </c>
      <c r="I1745" s="250"/>
      <c r="J1745" s="246"/>
      <c r="K1745" s="246"/>
      <c r="L1745" s="251"/>
      <c r="M1745" s="252"/>
      <c r="N1745" s="253"/>
      <c r="O1745" s="253"/>
      <c r="P1745" s="253"/>
      <c r="Q1745" s="253"/>
      <c r="R1745" s="253"/>
      <c r="S1745" s="253"/>
      <c r="T1745" s="254"/>
      <c r="U1745" s="14"/>
      <c r="V1745" s="14"/>
      <c r="W1745" s="14"/>
      <c r="X1745" s="14"/>
      <c r="Y1745" s="14"/>
      <c r="Z1745" s="14"/>
      <c r="AA1745" s="14"/>
      <c r="AB1745" s="14"/>
      <c r="AC1745" s="14"/>
      <c r="AD1745" s="14"/>
      <c r="AE1745" s="14"/>
      <c r="AT1745" s="255" t="s">
        <v>206</v>
      </c>
      <c r="AU1745" s="255" t="s">
        <v>78</v>
      </c>
      <c r="AV1745" s="14" t="s">
        <v>78</v>
      </c>
      <c r="AW1745" s="14" t="s">
        <v>31</v>
      </c>
      <c r="AX1745" s="14" t="s">
        <v>76</v>
      </c>
      <c r="AY1745" s="255" t="s">
        <v>193</v>
      </c>
    </row>
    <row r="1746" s="2" customFormat="1" ht="16.5" customHeight="1">
      <c r="A1746" s="41"/>
      <c r="B1746" s="42"/>
      <c r="C1746" s="274" t="s">
        <v>2648</v>
      </c>
      <c r="D1746" s="274" t="s">
        <v>1765</v>
      </c>
      <c r="E1746" s="275" t="s">
        <v>2007</v>
      </c>
      <c r="F1746" s="276" t="s">
        <v>2008</v>
      </c>
      <c r="G1746" s="277" t="s">
        <v>258</v>
      </c>
      <c r="H1746" s="278">
        <v>173.64599999999999</v>
      </c>
      <c r="I1746" s="279"/>
      <c r="J1746" s="280">
        <f>ROUND(I1746*H1746,2)</f>
        <v>0</v>
      </c>
      <c r="K1746" s="276" t="s">
        <v>199</v>
      </c>
      <c r="L1746" s="281"/>
      <c r="M1746" s="282" t="s">
        <v>19</v>
      </c>
      <c r="N1746" s="283" t="s">
        <v>40</v>
      </c>
      <c r="O1746" s="87"/>
      <c r="P1746" s="224">
        <f>O1746*H1746</f>
        <v>0</v>
      </c>
      <c r="Q1746" s="224">
        <v>0.0041000000000000003</v>
      </c>
      <c r="R1746" s="224">
        <f>Q1746*H1746</f>
        <v>0.71194860000000004</v>
      </c>
      <c r="S1746" s="224">
        <v>0</v>
      </c>
      <c r="T1746" s="225">
        <f>S1746*H1746</f>
        <v>0</v>
      </c>
      <c r="U1746" s="41"/>
      <c r="V1746" s="41"/>
      <c r="W1746" s="41"/>
      <c r="X1746" s="41"/>
      <c r="Y1746" s="41"/>
      <c r="Z1746" s="41"/>
      <c r="AA1746" s="41"/>
      <c r="AB1746" s="41"/>
      <c r="AC1746" s="41"/>
      <c r="AD1746" s="41"/>
      <c r="AE1746" s="41"/>
      <c r="AR1746" s="226" t="s">
        <v>265</v>
      </c>
      <c r="AT1746" s="226" t="s">
        <v>1765</v>
      </c>
      <c r="AU1746" s="226" t="s">
        <v>78</v>
      </c>
      <c r="AY1746" s="20" t="s">
        <v>193</v>
      </c>
      <c r="BE1746" s="227">
        <f>IF(N1746="základní",J1746,0)</f>
        <v>0</v>
      </c>
      <c r="BF1746" s="227">
        <f>IF(N1746="snížená",J1746,0)</f>
        <v>0</v>
      </c>
      <c r="BG1746" s="227">
        <f>IF(N1746="zákl. přenesená",J1746,0)</f>
        <v>0</v>
      </c>
      <c r="BH1746" s="227">
        <f>IF(N1746="sníž. přenesená",J1746,0)</f>
        <v>0</v>
      </c>
      <c r="BI1746" s="227">
        <f>IF(N1746="nulová",J1746,0)</f>
        <v>0</v>
      </c>
      <c r="BJ1746" s="20" t="s">
        <v>76</v>
      </c>
      <c r="BK1746" s="227">
        <f>ROUND(I1746*H1746,2)</f>
        <v>0</v>
      </c>
      <c r="BL1746" s="20" t="s">
        <v>200</v>
      </c>
      <c r="BM1746" s="226" t="s">
        <v>3985</v>
      </c>
    </row>
    <row r="1747" s="2" customFormat="1">
      <c r="A1747" s="41"/>
      <c r="B1747" s="42"/>
      <c r="C1747" s="43"/>
      <c r="D1747" s="228" t="s">
        <v>202</v>
      </c>
      <c r="E1747" s="43"/>
      <c r="F1747" s="229" t="s">
        <v>2008</v>
      </c>
      <c r="G1747" s="43"/>
      <c r="H1747" s="43"/>
      <c r="I1747" s="230"/>
      <c r="J1747" s="43"/>
      <c r="K1747" s="43"/>
      <c r="L1747" s="47"/>
      <c r="M1747" s="231"/>
      <c r="N1747" s="232"/>
      <c r="O1747" s="87"/>
      <c r="P1747" s="87"/>
      <c r="Q1747" s="87"/>
      <c r="R1747" s="87"/>
      <c r="S1747" s="87"/>
      <c r="T1747" s="88"/>
      <c r="U1747" s="41"/>
      <c r="V1747" s="41"/>
      <c r="W1747" s="41"/>
      <c r="X1747" s="41"/>
      <c r="Y1747" s="41"/>
      <c r="Z1747" s="41"/>
      <c r="AA1747" s="41"/>
      <c r="AB1747" s="41"/>
      <c r="AC1747" s="41"/>
      <c r="AD1747" s="41"/>
      <c r="AE1747" s="41"/>
      <c r="AT1747" s="20" t="s">
        <v>202</v>
      </c>
      <c r="AU1747" s="20" t="s">
        <v>78</v>
      </c>
    </row>
    <row r="1748" s="14" customFormat="1">
      <c r="A1748" s="14"/>
      <c r="B1748" s="245"/>
      <c r="C1748" s="246"/>
      <c r="D1748" s="228" t="s">
        <v>206</v>
      </c>
      <c r="E1748" s="246"/>
      <c r="F1748" s="248" t="s">
        <v>3986</v>
      </c>
      <c r="G1748" s="246"/>
      <c r="H1748" s="249">
        <v>173.64599999999999</v>
      </c>
      <c r="I1748" s="250"/>
      <c r="J1748" s="246"/>
      <c r="K1748" s="246"/>
      <c r="L1748" s="251"/>
      <c r="M1748" s="252"/>
      <c r="N1748" s="253"/>
      <c r="O1748" s="253"/>
      <c r="P1748" s="253"/>
      <c r="Q1748" s="253"/>
      <c r="R1748" s="253"/>
      <c r="S1748" s="253"/>
      <c r="T1748" s="254"/>
      <c r="U1748" s="14"/>
      <c r="V1748" s="14"/>
      <c r="W1748" s="14"/>
      <c r="X1748" s="14"/>
      <c r="Y1748" s="14"/>
      <c r="Z1748" s="14"/>
      <c r="AA1748" s="14"/>
      <c r="AB1748" s="14"/>
      <c r="AC1748" s="14"/>
      <c r="AD1748" s="14"/>
      <c r="AE1748" s="14"/>
      <c r="AT1748" s="255" t="s">
        <v>206</v>
      </c>
      <c r="AU1748" s="255" t="s">
        <v>78</v>
      </c>
      <c r="AV1748" s="14" t="s">
        <v>78</v>
      </c>
      <c r="AW1748" s="14" t="s">
        <v>4</v>
      </c>
      <c r="AX1748" s="14" t="s">
        <v>76</v>
      </c>
      <c r="AY1748" s="255" t="s">
        <v>193</v>
      </c>
    </row>
    <row r="1749" s="2" customFormat="1" ht="24.15" customHeight="1">
      <c r="A1749" s="41"/>
      <c r="B1749" s="42"/>
      <c r="C1749" s="215" t="s">
        <v>2655</v>
      </c>
      <c r="D1749" s="215" t="s">
        <v>195</v>
      </c>
      <c r="E1749" s="216" t="s">
        <v>3987</v>
      </c>
      <c r="F1749" s="217" t="s">
        <v>3988</v>
      </c>
      <c r="G1749" s="218" t="s">
        <v>258</v>
      </c>
      <c r="H1749" s="219">
        <v>62.240000000000002</v>
      </c>
      <c r="I1749" s="220"/>
      <c r="J1749" s="221">
        <f>ROUND(I1749*H1749,2)</f>
        <v>0</v>
      </c>
      <c r="K1749" s="217" t="s">
        <v>199</v>
      </c>
      <c r="L1749" s="47"/>
      <c r="M1749" s="222" t="s">
        <v>19</v>
      </c>
      <c r="N1749" s="223" t="s">
        <v>40</v>
      </c>
      <c r="O1749" s="87"/>
      <c r="P1749" s="224">
        <f>O1749*H1749</f>
        <v>0</v>
      </c>
      <c r="Q1749" s="224">
        <v>0.0086761600000000005</v>
      </c>
      <c r="R1749" s="224">
        <f>Q1749*H1749</f>
        <v>0.54000419840000002</v>
      </c>
      <c r="S1749" s="224">
        <v>0</v>
      </c>
      <c r="T1749" s="225">
        <f>S1749*H1749</f>
        <v>0</v>
      </c>
      <c r="U1749" s="41"/>
      <c r="V1749" s="41"/>
      <c r="W1749" s="41"/>
      <c r="X1749" s="41"/>
      <c r="Y1749" s="41"/>
      <c r="Z1749" s="41"/>
      <c r="AA1749" s="41"/>
      <c r="AB1749" s="41"/>
      <c r="AC1749" s="41"/>
      <c r="AD1749" s="41"/>
      <c r="AE1749" s="41"/>
      <c r="AR1749" s="226" t="s">
        <v>200</v>
      </c>
      <c r="AT1749" s="226" t="s">
        <v>195</v>
      </c>
      <c r="AU1749" s="226" t="s">
        <v>78</v>
      </c>
      <c r="AY1749" s="20" t="s">
        <v>193</v>
      </c>
      <c r="BE1749" s="227">
        <f>IF(N1749="základní",J1749,0)</f>
        <v>0</v>
      </c>
      <c r="BF1749" s="227">
        <f>IF(N1749="snížená",J1749,0)</f>
        <v>0</v>
      </c>
      <c r="BG1749" s="227">
        <f>IF(N1749="zákl. přenesená",J1749,0)</f>
        <v>0</v>
      </c>
      <c r="BH1749" s="227">
        <f>IF(N1749="sníž. přenesená",J1749,0)</f>
        <v>0</v>
      </c>
      <c r="BI1749" s="227">
        <f>IF(N1749="nulová",J1749,0)</f>
        <v>0</v>
      </c>
      <c r="BJ1749" s="20" t="s">
        <v>76</v>
      </c>
      <c r="BK1749" s="227">
        <f>ROUND(I1749*H1749,2)</f>
        <v>0</v>
      </c>
      <c r="BL1749" s="20" t="s">
        <v>200</v>
      </c>
      <c r="BM1749" s="226" t="s">
        <v>3989</v>
      </c>
    </row>
    <row r="1750" s="2" customFormat="1">
      <c r="A1750" s="41"/>
      <c r="B1750" s="42"/>
      <c r="C1750" s="43"/>
      <c r="D1750" s="228" t="s">
        <v>202</v>
      </c>
      <c r="E1750" s="43"/>
      <c r="F1750" s="229" t="s">
        <v>3990</v>
      </c>
      <c r="G1750" s="43"/>
      <c r="H1750" s="43"/>
      <c r="I1750" s="230"/>
      <c r="J1750" s="43"/>
      <c r="K1750" s="43"/>
      <c r="L1750" s="47"/>
      <c r="M1750" s="231"/>
      <c r="N1750" s="232"/>
      <c r="O1750" s="87"/>
      <c r="P1750" s="87"/>
      <c r="Q1750" s="87"/>
      <c r="R1750" s="87"/>
      <c r="S1750" s="87"/>
      <c r="T1750" s="88"/>
      <c r="U1750" s="41"/>
      <c r="V1750" s="41"/>
      <c r="W1750" s="41"/>
      <c r="X1750" s="41"/>
      <c r="Y1750" s="41"/>
      <c r="Z1750" s="41"/>
      <c r="AA1750" s="41"/>
      <c r="AB1750" s="41"/>
      <c r="AC1750" s="41"/>
      <c r="AD1750" s="41"/>
      <c r="AE1750" s="41"/>
      <c r="AT1750" s="20" t="s">
        <v>202</v>
      </c>
      <c r="AU1750" s="20" t="s">
        <v>78</v>
      </c>
    </row>
    <row r="1751" s="2" customFormat="1">
      <c r="A1751" s="41"/>
      <c r="B1751" s="42"/>
      <c r="C1751" s="43"/>
      <c r="D1751" s="233" t="s">
        <v>204</v>
      </c>
      <c r="E1751" s="43"/>
      <c r="F1751" s="234" t="s">
        <v>3991</v>
      </c>
      <c r="G1751" s="43"/>
      <c r="H1751" s="43"/>
      <c r="I1751" s="230"/>
      <c r="J1751" s="43"/>
      <c r="K1751" s="43"/>
      <c r="L1751" s="47"/>
      <c r="M1751" s="231"/>
      <c r="N1751" s="232"/>
      <c r="O1751" s="87"/>
      <c r="P1751" s="87"/>
      <c r="Q1751" s="87"/>
      <c r="R1751" s="87"/>
      <c r="S1751" s="87"/>
      <c r="T1751" s="88"/>
      <c r="U1751" s="41"/>
      <c r="V1751" s="41"/>
      <c r="W1751" s="41"/>
      <c r="X1751" s="41"/>
      <c r="Y1751" s="41"/>
      <c r="Z1751" s="41"/>
      <c r="AA1751" s="41"/>
      <c r="AB1751" s="41"/>
      <c r="AC1751" s="41"/>
      <c r="AD1751" s="41"/>
      <c r="AE1751" s="41"/>
      <c r="AT1751" s="20" t="s">
        <v>204</v>
      </c>
      <c r="AU1751" s="20" t="s">
        <v>78</v>
      </c>
    </row>
    <row r="1752" s="13" customFormat="1">
      <c r="A1752" s="13"/>
      <c r="B1752" s="235"/>
      <c r="C1752" s="236"/>
      <c r="D1752" s="228" t="s">
        <v>206</v>
      </c>
      <c r="E1752" s="237" t="s">
        <v>19</v>
      </c>
      <c r="F1752" s="238" t="s">
        <v>279</v>
      </c>
      <c r="G1752" s="236"/>
      <c r="H1752" s="237" t="s">
        <v>19</v>
      </c>
      <c r="I1752" s="239"/>
      <c r="J1752" s="236"/>
      <c r="K1752" s="236"/>
      <c r="L1752" s="240"/>
      <c r="M1752" s="241"/>
      <c r="N1752" s="242"/>
      <c r="O1752" s="242"/>
      <c r="P1752" s="242"/>
      <c r="Q1752" s="242"/>
      <c r="R1752" s="242"/>
      <c r="S1752" s="242"/>
      <c r="T1752" s="243"/>
      <c r="U1752" s="13"/>
      <c r="V1752" s="13"/>
      <c r="W1752" s="13"/>
      <c r="X1752" s="13"/>
      <c r="Y1752" s="13"/>
      <c r="Z1752" s="13"/>
      <c r="AA1752" s="13"/>
      <c r="AB1752" s="13"/>
      <c r="AC1752" s="13"/>
      <c r="AD1752" s="13"/>
      <c r="AE1752" s="13"/>
      <c r="AT1752" s="244" t="s">
        <v>206</v>
      </c>
      <c r="AU1752" s="244" t="s">
        <v>78</v>
      </c>
      <c r="AV1752" s="13" t="s">
        <v>76</v>
      </c>
      <c r="AW1752" s="13" t="s">
        <v>31</v>
      </c>
      <c r="AX1752" s="13" t="s">
        <v>69</v>
      </c>
      <c r="AY1752" s="244" t="s">
        <v>193</v>
      </c>
    </row>
    <row r="1753" s="13" customFormat="1">
      <c r="A1753" s="13"/>
      <c r="B1753" s="235"/>
      <c r="C1753" s="236"/>
      <c r="D1753" s="228" t="s">
        <v>206</v>
      </c>
      <c r="E1753" s="237" t="s">
        <v>19</v>
      </c>
      <c r="F1753" s="238" t="s">
        <v>3992</v>
      </c>
      <c r="G1753" s="236"/>
      <c r="H1753" s="237" t="s">
        <v>19</v>
      </c>
      <c r="I1753" s="239"/>
      <c r="J1753" s="236"/>
      <c r="K1753" s="236"/>
      <c r="L1753" s="240"/>
      <c r="M1753" s="241"/>
      <c r="N1753" s="242"/>
      <c r="O1753" s="242"/>
      <c r="P1753" s="242"/>
      <c r="Q1753" s="242"/>
      <c r="R1753" s="242"/>
      <c r="S1753" s="242"/>
      <c r="T1753" s="243"/>
      <c r="U1753" s="13"/>
      <c r="V1753" s="13"/>
      <c r="W1753" s="13"/>
      <c r="X1753" s="13"/>
      <c r="Y1753" s="13"/>
      <c r="Z1753" s="13"/>
      <c r="AA1753" s="13"/>
      <c r="AB1753" s="13"/>
      <c r="AC1753" s="13"/>
      <c r="AD1753" s="13"/>
      <c r="AE1753" s="13"/>
      <c r="AT1753" s="244" t="s">
        <v>206</v>
      </c>
      <c r="AU1753" s="244" t="s">
        <v>78</v>
      </c>
      <c r="AV1753" s="13" t="s">
        <v>76</v>
      </c>
      <c r="AW1753" s="13" t="s">
        <v>31</v>
      </c>
      <c r="AX1753" s="13" t="s">
        <v>69</v>
      </c>
      <c r="AY1753" s="244" t="s">
        <v>193</v>
      </c>
    </row>
    <row r="1754" s="14" customFormat="1">
      <c r="A1754" s="14"/>
      <c r="B1754" s="245"/>
      <c r="C1754" s="246"/>
      <c r="D1754" s="228" t="s">
        <v>206</v>
      </c>
      <c r="E1754" s="247" t="s">
        <v>19</v>
      </c>
      <c r="F1754" s="248" t="s">
        <v>3993</v>
      </c>
      <c r="G1754" s="246"/>
      <c r="H1754" s="249">
        <v>9.3599999999999994</v>
      </c>
      <c r="I1754" s="250"/>
      <c r="J1754" s="246"/>
      <c r="K1754" s="246"/>
      <c r="L1754" s="251"/>
      <c r="M1754" s="252"/>
      <c r="N1754" s="253"/>
      <c r="O1754" s="253"/>
      <c r="P1754" s="253"/>
      <c r="Q1754" s="253"/>
      <c r="R1754" s="253"/>
      <c r="S1754" s="253"/>
      <c r="T1754" s="254"/>
      <c r="U1754" s="14"/>
      <c r="V1754" s="14"/>
      <c r="W1754" s="14"/>
      <c r="X1754" s="14"/>
      <c r="Y1754" s="14"/>
      <c r="Z1754" s="14"/>
      <c r="AA1754" s="14"/>
      <c r="AB1754" s="14"/>
      <c r="AC1754" s="14"/>
      <c r="AD1754" s="14"/>
      <c r="AE1754" s="14"/>
      <c r="AT1754" s="255" t="s">
        <v>206</v>
      </c>
      <c r="AU1754" s="255" t="s">
        <v>78</v>
      </c>
      <c r="AV1754" s="14" t="s">
        <v>78</v>
      </c>
      <c r="AW1754" s="14" t="s">
        <v>31</v>
      </c>
      <c r="AX1754" s="14" t="s">
        <v>69</v>
      </c>
      <c r="AY1754" s="255" t="s">
        <v>193</v>
      </c>
    </row>
    <row r="1755" s="14" customFormat="1">
      <c r="A1755" s="14"/>
      <c r="B1755" s="245"/>
      <c r="C1755" s="246"/>
      <c r="D1755" s="228" t="s">
        <v>206</v>
      </c>
      <c r="E1755" s="247" t="s">
        <v>19</v>
      </c>
      <c r="F1755" s="248" t="s">
        <v>3994</v>
      </c>
      <c r="G1755" s="246"/>
      <c r="H1755" s="249">
        <v>5.4000000000000004</v>
      </c>
      <c r="I1755" s="250"/>
      <c r="J1755" s="246"/>
      <c r="K1755" s="246"/>
      <c r="L1755" s="251"/>
      <c r="M1755" s="252"/>
      <c r="N1755" s="253"/>
      <c r="O1755" s="253"/>
      <c r="P1755" s="253"/>
      <c r="Q1755" s="253"/>
      <c r="R1755" s="253"/>
      <c r="S1755" s="253"/>
      <c r="T1755" s="254"/>
      <c r="U1755" s="14"/>
      <c r="V1755" s="14"/>
      <c r="W1755" s="14"/>
      <c r="X1755" s="14"/>
      <c r="Y1755" s="14"/>
      <c r="Z1755" s="14"/>
      <c r="AA1755" s="14"/>
      <c r="AB1755" s="14"/>
      <c r="AC1755" s="14"/>
      <c r="AD1755" s="14"/>
      <c r="AE1755" s="14"/>
      <c r="AT1755" s="255" t="s">
        <v>206</v>
      </c>
      <c r="AU1755" s="255" t="s">
        <v>78</v>
      </c>
      <c r="AV1755" s="14" t="s">
        <v>78</v>
      </c>
      <c r="AW1755" s="14" t="s">
        <v>31</v>
      </c>
      <c r="AX1755" s="14" t="s">
        <v>69</v>
      </c>
      <c r="AY1755" s="255" t="s">
        <v>193</v>
      </c>
    </row>
    <row r="1756" s="14" customFormat="1">
      <c r="A1756" s="14"/>
      <c r="B1756" s="245"/>
      <c r="C1756" s="246"/>
      <c r="D1756" s="228" t="s">
        <v>206</v>
      </c>
      <c r="E1756" s="247" t="s">
        <v>19</v>
      </c>
      <c r="F1756" s="248" t="s">
        <v>3995</v>
      </c>
      <c r="G1756" s="246"/>
      <c r="H1756" s="249">
        <v>2.46</v>
      </c>
      <c r="I1756" s="250"/>
      <c r="J1756" s="246"/>
      <c r="K1756" s="246"/>
      <c r="L1756" s="251"/>
      <c r="M1756" s="252"/>
      <c r="N1756" s="253"/>
      <c r="O1756" s="253"/>
      <c r="P1756" s="253"/>
      <c r="Q1756" s="253"/>
      <c r="R1756" s="253"/>
      <c r="S1756" s="253"/>
      <c r="T1756" s="254"/>
      <c r="U1756" s="14"/>
      <c r="V1756" s="14"/>
      <c r="W1756" s="14"/>
      <c r="X1756" s="14"/>
      <c r="Y1756" s="14"/>
      <c r="Z1756" s="14"/>
      <c r="AA1756" s="14"/>
      <c r="AB1756" s="14"/>
      <c r="AC1756" s="14"/>
      <c r="AD1756" s="14"/>
      <c r="AE1756" s="14"/>
      <c r="AT1756" s="255" t="s">
        <v>206</v>
      </c>
      <c r="AU1756" s="255" t="s">
        <v>78</v>
      </c>
      <c r="AV1756" s="14" t="s">
        <v>78</v>
      </c>
      <c r="AW1756" s="14" t="s">
        <v>31</v>
      </c>
      <c r="AX1756" s="14" t="s">
        <v>69</v>
      </c>
      <c r="AY1756" s="255" t="s">
        <v>193</v>
      </c>
    </row>
    <row r="1757" s="14" customFormat="1">
      <c r="A1757" s="14"/>
      <c r="B1757" s="245"/>
      <c r="C1757" s="246"/>
      <c r="D1757" s="228" t="s">
        <v>206</v>
      </c>
      <c r="E1757" s="247" t="s">
        <v>19</v>
      </c>
      <c r="F1757" s="248" t="s">
        <v>3996</v>
      </c>
      <c r="G1757" s="246"/>
      <c r="H1757" s="249">
        <v>7.4699999999999998</v>
      </c>
      <c r="I1757" s="250"/>
      <c r="J1757" s="246"/>
      <c r="K1757" s="246"/>
      <c r="L1757" s="251"/>
      <c r="M1757" s="252"/>
      <c r="N1757" s="253"/>
      <c r="O1757" s="253"/>
      <c r="P1757" s="253"/>
      <c r="Q1757" s="253"/>
      <c r="R1757" s="253"/>
      <c r="S1757" s="253"/>
      <c r="T1757" s="254"/>
      <c r="U1757" s="14"/>
      <c r="V1757" s="14"/>
      <c r="W1757" s="14"/>
      <c r="X1757" s="14"/>
      <c r="Y1757" s="14"/>
      <c r="Z1757" s="14"/>
      <c r="AA1757" s="14"/>
      <c r="AB1757" s="14"/>
      <c r="AC1757" s="14"/>
      <c r="AD1757" s="14"/>
      <c r="AE1757" s="14"/>
      <c r="AT1757" s="255" t="s">
        <v>206</v>
      </c>
      <c r="AU1757" s="255" t="s">
        <v>78</v>
      </c>
      <c r="AV1757" s="14" t="s">
        <v>78</v>
      </c>
      <c r="AW1757" s="14" t="s">
        <v>31</v>
      </c>
      <c r="AX1757" s="14" t="s">
        <v>69</v>
      </c>
      <c r="AY1757" s="255" t="s">
        <v>193</v>
      </c>
    </row>
    <row r="1758" s="13" customFormat="1">
      <c r="A1758" s="13"/>
      <c r="B1758" s="235"/>
      <c r="C1758" s="236"/>
      <c r="D1758" s="228" t="s">
        <v>206</v>
      </c>
      <c r="E1758" s="237" t="s">
        <v>19</v>
      </c>
      <c r="F1758" s="238" t="s">
        <v>3997</v>
      </c>
      <c r="G1758" s="236"/>
      <c r="H1758" s="237" t="s">
        <v>19</v>
      </c>
      <c r="I1758" s="239"/>
      <c r="J1758" s="236"/>
      <c r="K1758" s="236"/>
      <c r="L1758" s="240"/>
      <c r="M1758" s="241"/>
      <c r="N1758" s="242"/>
      <c r="O1758" s="242"/>
      <c r="P1758" s="242"/>
      <c r="Q1758" s="242"/>
      <c r="R1758" s="242"/>
      <c r="S1758" s="242"/>
      <c r="T1758" s="243"/>
      <c r="U1758" s="13"/>
      <c r="V1758" s="13"/>
      <c r="W1758" s="13"/>
      <c r="X1758" s="13"/>
      <c r="Y1758" s="13"/>
      <c r="Z1758" s="13"/>
      <c r="AA1758" s="13"/>
      <c r="AB1758" s="13"/>
      <c r="AC1758" s="13"/>
      <c r="AD1758" s="13"/>
      <c r="AE1758" s="13"/>
      <c r="AT1758" s="244" t="s">
        <v>206</v>
      </c>
      <c r="AU1758" s="244" t="s">
        <v>78</v>
      </c>
      <c r="AV1758" s="13" t="s">
        <v>76</v>
      </c>
      <c r="AW1758" s="13" t="s">
        <v>31</v>
      </c>
      <c r="AX1758" s="13" t="s">
        <v>69</v>
      </c>
      <c r="AY1758" s="244" t="s">
        <v>193</v>
      </c>
    </row>
    <row r="1759" s="14" customFormat="1">
      <c r="A1759" s="14"/>
      <c r="B1759" s="245"/>
      <c r="C1759" s="246"/>
      <c r="D1759" s="228" t="s">
        <v>206</v>
      </c>
      <c r="E1759" s="247" t="s">
        <v>19</v>
      </c>
      <c r="F1759" s="248" t="s">
        <v>3998</v>
      </c>
      <c r="G1759" s="246"/>
      <c r="H1759" s="249">
        <v>21.600000000000001</v>
      </c>
      <c r="I1759" s="250"/>
      <c r="J1759" s="246"/>
      <c r="K1759" s="246"/>
      <c r="L1759" s="251"/>
      <c r="M1759" s="252"/>
      <c r="N1759" s="253"/>
      <c r="O1759" s="253"/>
      <c r="P1759" s="253"/>
      <c r="Q1759" s="253"/>
      <c r="R1759" s="253"/>
      <c r="S1759" s="253"/>
      <c r="T1759" s="254"/>
      <c r="U1759" s="14"/>
      <c r="V1759" s="14"/>
      <c r="W1759" s="14"/>
      <c r="X1759" s="14"/>
      <c r="Y1759" s="14"/>
      <c r="Z1759" s="14"/>
      <c r="AA1759" s="14"/>
      <c r="AB1759" s="14"/>
      <c r="AC1759" s="14"/>
      <c r="AD1759" s="14"/>
      <c r="AE1759" s="14"/>
      <c r="AT1759" s="255" t="s">
        <v>206</v>
      </c>
      <c r="AU1759" s="255" t="s">
        <v>78</v>
      </c>
      <c r="AV1759" s="14" t="s">
        <v>78</v>
      </c>
      <c r="AW1759" s="14" t="s">
        <v>31</v>
      </c>
      <c r="AX1759" s="14" t="s">
        <v>69</v>
      </c>
      <c r="AY1759" s="255" t="s">
        <v>193</v>
      </c>
    </row>
    <row r="1760" s="13" customFormat="1">
      <c r="A1760" s="13"/>
      <c r="B1760" s="235"/>
      <c r="C1760" s="236"/>
      <c r="D1760" s="228" t="s">
        <v>206</v>
      </c>
      <c r="E1760" s="237" t="s">
        <v>19</v>
      </c>
      <c r="F1760" s="238" t="s">
        <v>3999</v>
      </c>
      <c r="G1760" s="236"/>
      <c r="H1760" s="237" t="s">
        <v>19</v>
      </c>
      <c r="I1760" s="239"/>
      <c r="J1760" s="236"/>
      <c r="K1760" s="236"/>
      <c r="L1760" s="240"/>
      <c r="M1760" s="241"/>
      <c r="N1760" s="242"/>
      <c r="O1760" s="242"/>
      <c r="P1760" s="242"/>
      <c r="Q1760" s="242"/>
      <c r="R1760" s="242"/>
      <c r="S1760" s="242"/>
      <c r="T1760" s="243"/>
      <c r="U1760" s="13"/>
      <c r="V1760" s="13"/>
      <c r="W1760" s="13"/>
      <c r="X1760" s="13"/>
      <c r="Y1760" s="13"/>
      <c r="Z1760" s="13"/>
      <c r="AA1760" s="13"/>
      <c r="AB1760" s="13"/>
      <c r="AC1760" s="13"/>
      <c r="AD1760" s="13"/>
      <c r="AE1760" s="13"/>
      <c r="AT1760" s="244" t="s">
        <v>206</v>
      </c>
      <c r="AU1760" s="244" t="s">
        <v>78</v>
      </c>
      <c r="AV1760" s="13" t="s">
        <v>76</v>
      </c>
      <c r="AW1760" s="13" t="s">
        <v>31</v>
      </c>
      <c r="AX1760" s="13" t="s">
        <v>69</v>
      </c>
      <c r="AY1760" s="244" t="s">
        <v>193</v>
      </c>
    </row>
    <row r="1761" s="14" customFormat="1">
      <c r="A1761" s="14"/>
      <c r="B1761" s="245"/>
      <c r="C1761" s="246"/>
      <c r="D1761" s="228" t="s">
        <v>206</v>
      </c>
      <c r="E1761" s="247" t="s">
        <v>19</v>
      </c>
      <c r="F1761" s="248" t="s">
        <v>4000</v>
      </c>
      <c r="G1761" s="246"/>
      <c r="H1761" s="249">
        <v>15.949999999999999</v>
      </c>
      <c r="I1761" s="250"/>
      <c r="J1761" s="246"/>
      <c r="K1761" s="246"/>
      <c r="L1761" s="251"/>
      <c r="M1761" s="252"/>
      <c r="N1761" s="253"/>
      <c r="O1761" s="253"/>
      <c r="P1761" s="253"/>
      <c r="Q1761" s="253"/>
      <c r="R1761" s="253"/>
      <c r="S1761" s="253"/>
      <c r="T1761" s="254"/>
      <c r="U1761" s="14"/>
      <c r="V1761" s="14"/>
      <c r="W1761" s="14"/>
      <c r="X1761" s="14"/>
      <c r="Y1761" s="14"/>
      <c r="Z1761" s="14"/>
      <c r="AA1761" s="14"/>
      <c r="AB1761" s="14"/>
      <c r="AC1761" s="14"/>
      <c r="AD1761" s="14"/>
      <c r="AE1761" s="14"/>
      <c r="AT1761" s="255" t="s">
        <v>206</v>
      </c>
      <c r="AU1761" s="255" t="s">
        <v>78</v>
      </c>
      <c r="AV1761" s="14" t="s">
        <v>78</v>
      </c>
      <c r="AW1761" s="14" t="s">
        <v>31</v>
      </c>
      <c r="AX1761" s="14" t="s">
        <v>69</v>
      </c>
      <c r="AY1761" s="255" t="s">
        <v>193</v>
      </c>
    </row>
    <row r="1762" s="15" customFormat="1">
      <c r="A1762" s="15"/>
      <c r="B1762" s="256"/>
      <c r="C1762" s="257"/>
      <c r="D1762" s="228" t="s">
        <v>206</v>
      </c>
      <c r="E1762" s="258" t="s">
        <v>19</v>
      </c>
      <c r="F1762" s="259" t="s">
        <v>218</v>
      </c>
      <c r="G1762" s="257"/>
      <c r="H1762" s="260">
        <v>62.240000000000002</v>
      </c>
      <c r="I1762" s="261"/>
      <c r="J1762" s="257"/>
      <c r="K1762" s="257"/>
      <c r="L1762" s="262"/>
      <c r="M1762" s="263"/>
      <c r="N1762" s="264"/>
      <c r="O1762" s="264"/>
      <c r="P1762" s="264"/>
      <c r="Q1762" s="264"/>
      <c r="R1762" s="264"/>
      <c r="S1762" s="264"/>
      <c r="T1762" s="265"/>
      <c r="U1762" s="15"/>
      <c r="V1762" s="15"/>
      <c r="W1762" s="15"/>
      <c r="X1762" s="15"/>
      <c r="Y1762" s="15"/>
      <c r="Z1762" s="15"/>
      <c r="AA1762" s="15"/>
      <c r="AB1762" s="15"/>
      <c r="AC1762" s="15"/>
      <c r="AD1762" s="15"/>
      <c r="AE1762" s="15"/>
      <c r="AT1762" s="266" t="s">
        <v>206</v>
      </c>
      <c r="AU1762" s="266" t="s">
        <v>78</v>
      </c>
      <c r="AV1762" s="15" t="s">
        <v>200</v>
      </c>
      <c r="AW1762" s="15" t="s">
        <v>31</v>
      </c>
      <c r="AX1762" s="15" t="s">
        <v>76</v>
      </c>
      <c r="AY1762" s="266" t="s">
        <v>193</v>
      </c>
    </row>
    <row r="1763" s="2" customFormat="1" ht="16.5" customHeight="1">
      <c r="A1763" s="41"/>
      <c r="B1763" s="42"/>
      <c r="C1763" s="274" t="s">
        <v>2660</v>
      </c>
      <c r="D1763" s="274" t="s">
        <v>1765</v>
      </c>
      <c r="E1763" s="275" t="s">
        <v>4001</v>
      </c>
      <c r="F1763" s="276" t="s">
        <v>4002</v>
      </c>
      <c r="G1763" s="277" t="s">
        <v>258</v>
      </c>
      <c r="H1763" s="278">
        <v>68.463999999999999</v>
      </c>
      <c r="I1763" s="279"/>
      <c r="J1763" s="280">
        <f>ROUND(I1763*H1763,2)</f>
        <v>0</v>
      </c>
      <c r="K1763" s="276" t="s">
        <v>199</v>
      </c>
      <c r="L1763" s="281"/>
      <c r="M1763" s="282" t="s">
        <v>19</v>
      </c>
      <c r="N1763" s="283" t="s">
        <v>40</v>
      </c>
      <c r="O1763" s="87"/>
      <c r="P1763" s="224">
        <f>O1763*H1763</f>
        <v>0</v>
      </c>
      <c r="Q1763" s="224">
        <v>0.0060000000000000001</v>
      </c>
      <c r="R1763" s="224">
        <f>Q1763*H1763</f>
        <v>0.41078399999999998</v>
      </c>
      <c r="S1763" s="224">
        <v>0</v>
      </c>
      <c r="T1763" s="225">
        <f>S1763*H1763</f>
        <v>0</v>
      </c>
      <c r="U1763" s="41"/>
      <c r="V1763" s="41"/>
      <c r="W1763" s="41"/>
      <c r="X1763" s="41"/>
      <c r="Y1763" s="41"/>
      <c r="Z1763" s="41"/>
      <c r="AA1763" s="41"/>
      <c r="AB1763" s="41"/>
      <c r="AC1763" s="41"/>
      <c r="AD1763" s="41"/>
      <c r="AE1763" s="41"/>
      <c r="AR1763" s="226" t="s">
        <v>265</v>
      </c>
      <c r="AT1763" s="226" t="s">
        <v>1765</v>
      </c>
      <c r="AU1763" s="226" t="s">
        <v>78</v>
      </c>
      <c r="AY1763" s="20" t="s">
        <v>193</v>
      </c>
      <c r="BE1763" s="227">
        <f>IF(N1763="základní",J1763,0)</f>
        <v>0</v>
      </c>
      <c r="BF1763" s="227">
        <f>IF(N1763="snížená",J1763,0)</f>
        <v>0</v>
      </c>
      <c r="BG1763" s="227">
        <f>IF(N1763="zákl. přenesená",J1763,0)</f>
        <v>0</v>
      </c>
      <c r="BH1763" s="227">
        <f>IF(N1763="sníž. přenesená",J1763,0)</f>
        <v>0</v>
      </c>
      <c r="BI1763" s="227">
        <f>IF(N1763="nulová",J1763,0)</f>
        <v>0</v>
      </c>
      <c r="BJ1763" s="20" t="s">
        <v>76</v>
      </c>
      <c r="BK1763" s="227">
        <f>ROUND(I1763*H1763,2)</f>
        <v>0</v>
      </c>
      <c r="BL1763" s="20" t="s">
        <v>200</v>
      </c>
      <c r="BM1763" s="226" t="s">
        <v>4003</v>
      </c>
    </row>
    <row r="1764" s="2" customFormat="1">
      <c r="A1764" s="41"/>
      <c r="B1764" s="42"/>
      <c r="C1764" s="43"/>
      <c r="D1764" s="228" t="s">
        <v>202</v>
      </c>
      <c r="E1764" s="43"/>
      <c r="F1764" s="229" t="s">
        <v>4002</v>
      </c>
      <c r="G1764" s="43"/>
      <c r="H1764" s="43"/>
      <c r="I1764" s="230"/>
      <c r="J1764" s="43"/>
      <c r="K1764" s="43"/>
      <c r="L1764" s="47"/>
      <c r="M1764" s="231"/>
      <c r="N1764" s="232"/>
      <c r="O1764" s="87"/>
      <c r="P1764" s="87"/>
      <c r="Q1764" s="87"/>
      <c r="R1764" s="87"/>
      <c r="S1764" s="87"/>
      <c r="T1764" s="88"/>
      <c r="U1764" s="41"/>
      <c r="V1764" s="41"/>
      <c r="W1764" s="41"/>
      <c r="X1764" s="41"/>
      <c r="Y1764" s="41"/>
      <c r="Z1764" s="41"/>
      <c r="AA1764" s="41"/>
      <c r="AB1764" s="41"/>
      <c r="AC1764" s="41"/>
      <c r="AD1764" s="41"/>
      <c r="AE1764" s="41"/>
      <c r="AT1764" s="20" t="s">
        <v>202</v>
      </c>
      <c r="AU1764" s="20" t="s">
        <v>78</v>
      </c>
    </row>
    <row r="1765" s="13" customFormat="1">
      <c r="A1765" s="13"/>
      <c r="B1765" s="235"/>
      <c r="C1765" s="236"/>
      <c r="D1765" s="228" t="s">
        <v>206</v>
      </c>
      <c r="E1765" s="237" t="s">
        <v>19</v>
      </c>
      <c r="F1765" s="238" t="s">
        <v>279</v>
      </c>
      <c r="G1765" s="236"/>
      <c r="H1765" s="237" t="s">
        <v>19</v>
      </c>
      <c r="I1765" s="239"/>
      <c r="J1765" s="236"/>
      <c r="K1765" s="236"/>
      <c r="L1765" s="240"/>
      <c r="M1765" s="241"/>
      <c r="N1765" s="242"/>
      <c r="O1765" s="242"/>
      <c r="P1765" s="242"/>
      <c r="Q1765" s="242"/>
      <c r="R1765" s="242"/>
      <c r="S1765" s="242"/>
      <c r="T1765" s="243"/>
      <c r="U1765" s="13"/>
      <c r="V1765" s="13"/>
      <c r="W1765" s="13"/>
      <c r="X1765" s="13"/>
      <c r="Y1765" s="13"/>
      <c r="Z1765" s="13"/>
      <c r="AA1765" s="13"/>
      <c r="AB1765" s="13"/>
      <c r="AC1765" s="13"/>
      <c r="AD1765" s="13"/>
      <c r="AE1765" s="13"/>
      <c r="AT1765" s="244" t="s">
        <v>206</v>
      </c>
      <c r="AU1765" s="244" t="s">
        <v>78</v>
      </c>
      <c r="AV1765" s="13" t="s">
        <v>76</v>
      </c>
      <c r="AW1765" s="13" t="s">
        <v>31</v>
      </c>
      <c r="AX1765" s="13" t="s">
        <v>69</v>
      </c>
      <c r="AY1765" s="244" t="s">
        <v>193</v>
      </c>
    </row>
    <row r="1766" s="13" customFormat="1">
      <c r="A1766" s="13"/>
      <c r="B1766" s="235"/>
      <c r="C1766" s="236"/>
      <c r="D1766" s="228" t="s">
        <v>206</v>
      </c>
      <c r="E1766" s="237" t="s">
        <v>19</v>
      </c>
      <c r="F1766" s="238" t="s">
        <v>3992</v>
      </c>
      <c r="G1766" s="236"/>
      <c r="H1766" s="237" t="s">
        <v>19</v>
      </c>
      <c r="I1766" s="239"/>
      <c r="J1766" s="236"/>
      <c r="K1766" s="236"/>
      <c r="L1766" s="240"/>
      <c r="M1766" s="241"/>
      <c r="N1766" s="242"/>
      <c r="O1766" s="242"/>
      <c r="P1766" s="242"/>
      <c r="Q1766" s="242"/>
      <c r="R1766" s="242"/>
      <c r="S1766" s="242"/>
      <c r="T1766" s="243"/>
      <c r="U1766" s="13"/>
      <c r="V1766" s="13"/>
      <c r="W1766" s="13"/>
      <c r="X1766" s="13"/>
      <c r="Y1766" s="13"/>
      <c r="Z1766" s="13"/>
      <c r="AA1766" s="13"/>
      <c r="AB1766" s="13"/>
      <c r="AC1766" s="13"/>
      <c r="AD1766" s="13"/>
      <c r="AE1766" s="13"/>
      <c r="AT1766" s="244" t="s">
        <v>206</v>
      </c>
      <c r="AU1766" s="244" t="s">
        <v>78</v>
      </c>
      <c r="AV1766" s="13" t="s">
        <v>76</v>
      </c>
      <c r="AW1766" s="13" t="s">
        <v>31</v>
      </c>
      <c r="AX1766" s="13" t="s">
        <v>69</v>
      </c>
      <c r="AY1766" s="244" t="s">
        <v>193</v>
      </c>
    </row>
    <row r="1767" s="14" customFormat="1">
      <c r="A1767" s="14"/>
      <c r="B1767" s="245"/>
      <c r="C1767" s="246"/>
      <c r="D1767" s="228" t="s">
        <v>206</v>
      </c>
      <c r="E1767" s="247" t="s">
        <v>19</v>
      </c>
      <c r="F1767" s="248" t="s">
        <v>3993</v>
      </c>
      <c r="G1767" s="246"/>
      <c r="H1767" s="249">
        <v>9.3599999999999994</v>
      </c>
      <c r="I1767" s="250"/>
      <c r="J1767" s="246"/>
      <c r="K1767" s="246"/>
      <c r="L1767" s="251"/>
      <c r="M1767" s="252"/>
      <c r="N1767" s="253"/>
      <c r="O1767" s="253"/>
      <c r="P1767" s="253"/>
      <c r="Q1767" s="253"/>
      <c r="R1767" s="253"/>
      <c r="S1767" s="253"/>
      <c r="T1767" s="254"/>
      <c r="U1767" s="14"/>
      <c r="V1767" s="14"/>
      <c r="W1767" s="14"/>
      <c r="X1767" s="14"/>
      <c r="Y1767" s="14"/>
      <c r="Z1767" s="14"/>
      <c r="AA1767" s="14"/>
      <c r="AB1767" s="14"/>
      <c r="AC1767" s="14"/>
      <c r="AD1767" s="14"/>
      <c r="AE1767" s="14"/>
      <c r="AT1767" s="255" t="s">
        <v>206</v>
      </c>
      <c r="AU1767" s="255" t="s">
        <v>78</v>
      </c>
      <c r="AV1767" s="14" t="s">
        <v>78</v>
      </c>
      <c r="AW1767" s="14" t="s">
        <v>31</v>
      </c>
      <c r="AX1767" s="14" t="s">
        <v>69</v>
      </c>
      <c r="AY1767" s="255" t="s">
        <v>193</v>
      </c>
    </row>
    <row r="1768" s="14" customFormat="1">
      <c r="A1768" s="14"/>
      <c r="B1768" s="245"/>
      <c r="C1768" s="246"/>
      <c r="D1768" s="228" t="s">
        <v>206</v>
      </c>
      <c r="E1768" s="247" t="s">
        <v>19</v>
      </c>
      <c r="F1768" s="248" t="s">
        <v>3994</v>
      </c>
      <c r="G1768" s="246"/>
      <c r="H1768" s="249">
        <v>5.4000000000000004</v>
      </c>
      <c r="I1768" s="250"/>
      <c r="J1768" s="246"/>
      <c r="K1768" s="246"/>
      <c r="L1768" s="251"/>
      <c r="M1768" s="252"/>
      <c r="N1768" s="253"/>
      <c r="O1768" s="253"/>
      <c r="P1768" s="253"/>
      <c r="Q1768" s="253"/>
      <c r="R1768" s="253"/>
      <c r="S1768" s="253"/>
      <c r="T1768" s="254"/>
      <c r="U1768" s="14"/>
      <c r="V1768" s="14"/>
      <c r="W1768" s="14"/>
      <c r="X1768" s="14"/>
      <c r="Y1768" s="14"/>
      <c r="Z1768" s="14"/>
      <c r="AA1768" s="14"/>
      <c r="AB1768" s="14"/>
      <c r="AC1768" s="14"/>
      <c r="AD1768" s="14"/>
      <c r="AE1768" s="14"/>
      <c r="AT1768" s="255" t="s">
        <v>206</v>
      </c>
      <c r="AU1768" s="255" t="s">
        <v>78</v>
      </c>
      <c r="AV1768" s="14" t="s">
        <v>78</v>
      </c>
      <c r="AW1768" s="14" t="s">
        <v>31</v>
      </c>
      <c r="AX1768" s="14" t="s">
        <v>69</v>
      </c>
      <c r="AY1768" s="255" t="s">
        <v>193</v>
      </c>
    </row>
    <row r="1769" s="14" customFormat="1">
      <c r="A1769" s="14"/>
      <c r="B1769" s="245"/>
      <c r="C1769" s="246"/>
      <c r="D1769" s="228" t="s">
        <v>206</v>
      </c>
      <c r="E1769" s="247" t="s">
        <v>19</v>
      </c>
      <c r="F1769" s="248" t="s">
        <v>3995</v>
      </c>
      <c r="G1769" s="246"/>
      <c r="H1769" s="249">
        <v>2.46</v>
      </c>
      <c r="I1769" s="250"/>
      <c r="J1769" s="246"/>
      <c r="K1769" s="246"/>
      <c r="L1769" s="251"/>
      <c r="M1769" s="252"/>
      <c r="N1769" s="253"/>
      <c r="O1769" s="253"/>
      <c r="P1769" s="253"/>
      <c r="Q1769" s="253"/>
      <c r="R1769" s="253"/>
      <c r="S1769" s="253"/>
      <c r="T1769" s="254"/>
      <c r="U1769" s="14"/>
      <c r="V1769" s="14"/>
      <c r="W1769" s="14"/>
      <c r="X1769" s="14"/>
      <c r="Y1769" s="14"/>
      <c r="Z1769" s="14"/>
      <c r="AA1769" s="14"/>
      <c r="AB1769" s="14"/>
      <c r="AC1769" s="14"/>
      <c r="AD1769" s="14"/>
      <c r="AE1769" s="14"/>
      <c r="AT1769" s="255" t="s">
        <v>206</v>
      </c>
      <c r="AU1769" s="255" t="s">
        <v>78</v>
      </c>
      <c r="AV1769" s="14" t="s">
        <v>78</v>
      </c>
      <c r="AW1769" s="14" t="s">
        <v>31</v>
      </c>
      <c r="AX1769" s="14" t="s">
        <v>69</v>
      </c>
      <c r="AY1769" s="255" t="s">
        <v>193</v>
      </c>
    </row>
    <row r="1770" s="14" customFormat="1">
      <c r="A1770" s="14"/>
      <c r="B1770" s="245"/>
      <c r="C1770" s="246"/>
      <c r="D1770" s="228" t="s">
        <v>206</v>
      </c>
      <c r="E1770" s="247" t="s">
        <v>19</v>
      </c>
      <c r="F1770" s="248" t="s">
        <v>3996</v>
      </c>
      <c r="G1770" s="246"/>
      <c r="H1770" s="249">
        <v>7.4699999999999998</v>
      </c>
      <c r="I1770" s="250"/>
      <c r="J1770" s="246"/>
      <c r="K1770" s="246"/>
      <c r="L1770" s="251"/>
      <c r="M1770" s="252"/>
      <c r="N1770" s="253"/>
      <c r="O1770" s="253"/>
      <c r="P1770" s="253"/>
      <c r="Q1770" s="253"/>
      <c r="R1770" s="253"/>
      <c r="S1770" s="253"/>
      <c r="T1770" s="254"/>
      <c r="U1770" s="14"/>
      <c r="V1770" s="14"/>
      <c r="W1770" s="14"/>
      <c r="X1770" s="14"/>
      <c r="Y1770" s="14"/>
      <c r="Z1770" s="14"/>
      <c r="AA1770" s="14"/>
      <c r="AB1770" s="14"/>
      <c r="AC1770" s="14"/>
      <c r="AD1770" s="14"/>
      <c r="AE1770" s="14"/>
      <c r="AT1770" s="255" t="s">
        <v>206</v>
      </c>
      <c r="AU1770" s="255" t="s">
        <v>78</v>
      </c>
      <c r="AV1770" s="14" t="s">
        <v>78</v>
      </c>
      <c r="AW1770" s="14" t="s">
        <v>31</v>
      </c>
      <c r="AX1770" s="14" t="s">
        <v>69</v>
      </c>
      <c r="AY1770" s="255" t="s">
        <v>193</v>
      </c>
    </row>
    <row r="1771" s="13" customFormat="1">
      <c r="A1771" s="13"/>
      <c r="B1771" s="235"/>
      <c r="C1771" s="236"/>
      <c r="D1771" s="228" t="s">
        <v>206</v>
      </c>
      <c r="E1771" s="237" t="s">
        <v>19</v>
      </c>
      <c r="F1771" s="238" t="s">
        <v>3997</v>
      </c>
      <c r="G1771" s="236"/>
      <c r="H1771" s="237" t="s">
        <v>19</v>
      </c>
      <c r="I1771" s="239"/>
      <c r="J1771" s="236"/>
      <c r="K1771" s="236"/>
      <c r="L1771" s="240"/>
      <c r="M1771" s="241"/>
      <c r="N1771" s="242"/>
      <c r="O1771" s="242"/>
      <c r="P1771" s="242"/>
      <c r="Q1771" s="242"/>
      <c r="R1771" s="242"/>
      <c r="S1771" s="242"/>
      <c r="T1771" s="243"/>
      <c r="U1771" s="13"/>
      <c r="V1771" s="13"/>
      <c r="W1771" s="13"/>
      <c r="X1771" s="13"/>
      <c r="Y1771" s="13"/>
      <c r="Z1771" s="13"/>
      <c r="AA1771" s="13"/>
      <c r="AB1771" s="13"/>
      <c r="AC1771" s="13"/>
      <c r="AD1771" s="13"/>
      <c r="AE1771" s="13"/>
      <c r="AT1771" s="244" t="s">
        <v>206</v>
      </c>
      <c r="AU1771" s="244" t="s">
        <v>78</v>
      </c>
      <c r="AV1771" s="13" t="s">
        <v>76</v>
      </c>
      <c r="AW1771" s="13" t="s">
        <v>31</v>
      </c>
      <c r="AX1771" s="13" t="s">
        <v>69</v>
      </c>
      <c r="AY1771" s="244" t="s">
        <v>193</v>
      </c>
    </row>
    <row r="1772" s="14" customFormat="1">
      <c r="A1772" s="14"/>
      <c r="B1772" s="245"/>
      <c r="C1772" s="246"/>
      <c r="D1772" s="228" t="s">
        <v>206</v>
      </c>
      <c r="E1772" s="247" t="s">
        <v>19</v>
      </c>
      <c r="F1772" s="248" t="s">
        <v>3998</v>
      </c>
      <c r="G1772" s="246"/>
      <c r="H1772" s="249">
        <v>21.600000000000001</v>
      </c>
      <c r="I1772" s="250"/>
      <c r="J1772" s="246"/>
      <c r="K1772" s="246"/>
      <c r="L1772" s="251"/>
      <c r="M1772" s="252"/>
      <c r="N1772" s="253"/>
      <c r="O1772" s="253"/>
      <c r="P1772" s="253"/>
      <c r="Q1772" s="253"/>
      <c r="R1772" s="253"/>
      <c r="S1772" s="253"/>
      <c r="T1772" s="254"/>
      <c r="U1772" s="14"/>
      <c r="V1772" s="14"/>
      <c r="W1772" s="14"/>
      <c r="X1772" s="14"/>
      <c r="Y1772" s="14"/>
      <c r="Z1772" s="14"/>
      <c r="AA1772" s="14"/>
      <c r="AB1772" s="14"/>
      <c r="AC1772" s="14"/>
      <c r="AD1772" s="14"/>
      <c r="AE1772" s="14"/>
      <c r="AT1772" s="255" t="s">
        <v>206</v>
      </c>
      <c r="AU1772" s="255" t="s">
        <v>78</v>
      </c>
      <c r="AV1772" s="14" t="s">
        <v>78</v>
      </c>
      <c r="AW1772" s="14" t="s">
        <v>31</v>
      </c>
      <c r="AX1772" s="14" t="s">
        <v>69</v>
      </c>
      <c r="AY1772" s="255" t="s">
        <v>193</v>
      </c>
    </row>
    <row r="1773" s="13" customFormat="1">
      <c r="A1773" s="13"/>
      <c r="B1773" s="235"/>
      <c r="C1773" s="236"/>
      <c r="D1773" s="228" t="s">
        <v>206</v>
      </c>
      <c r="E1773" s="237" t="s">
        <v>19</v>
      </c>
      <c r="F1773" s="238" t="s">
        <v>3999</v>
      </c>
      <c r="G1773" s="236"/>
      <c r="H1773" s="237" t="s">
        <v>19</v>
      </c>
      <c r="I1773" s="239"/>
      <c r="J1773" s="236"/>
      <c r="K1773" s="236"/>
      <c r="L1773" s="240"/>
      <c r="M1773" s="241"/>
      <c r="N1773" s="242"/>
      <c r="O1773" s="242"/>
      <c r="P1773" s="242"/>
      <c r="Q1773" s="242"/>
      <c r="R1773" s="242"/>
      <c r="S1773" s="242"/>
      <c r="T1773" s="243"/>
      <c r="U1773" s="13"/>
      <c r="V1773" s="13"/>
      <c r="W1773" s="13"/>
      <c r="X1773" s="13"/>
      <c r="Y1773" s="13"/>
      <c r="Z1773" s="13"/>
      <c r="AA1773" s="13"/>
      <c r="AB1773" s="13"/>
      <c r="AC1773" s="13"/>
      <c r="AD1773" s="13"/>
      <c r="AE1773" s="13"/>
      <c r="AT1773" s="244" t="s">
        <v>206</v>
      </c>
      <c r="AU1773" s="244" t="s">
        <v>78</v>
      </c>
      <c r="AV1773" s="13" t="s">
        <v>76</v>
      </c>
      <c r="AW1773" s="13" t="s">
        <v>31</v>
      </c>
      <c r="AX1773" s="13" t="s">
        <v>69</v>
      </c>
      <c r="AY1773" s="244" t="s">
        <v>193</v>
      </c>
    </row>
    <row r="1774" s="14" customFormat="1">
      <c r="A1774" s="14"/>
      <c r="B1774" s="245"/>
      <c r="C1774" s="246"/>
      <c r="D1774" s="228" t="s">
        <v>206</v>
      </c>
      <c r="E1774" s="247" t="s">
        <v>19</v>
      </c>
      <c r="F1774" s="248" t="s">
        <v>4000</v>
      </c>
      <c r="G1774" s="246"/>
      <c r="H1774" s="249">
        <v>15.949999999999999</v>
      </c>
      <c r="I1774" s="250"/>
      <c r="J1774" s="246"/>
      <c r="K1774" s="246"/>
      <c r="L1774" s="251"/>
      <c r="M1774" s="252"/>
      <c r="N1774" s="253"/>
      <c r="O1774" s="253"/>
      <c r="P1774" s="253"/>
      <c r="Q1774" s="253"/>
      <c r="R1774" s="253"/>
      <c r="S1774" s="253"/>
      <c r="T1774" s="254"/>
      <c r="U1774" s="14"/>
      <c r="V1774" s="14"/>
      <c r="W1774" s="14"/>
      <c r="X1774" s="14"/>
      <c r="Y1774" s="14"/>
      <c r="Z1774" s="14"/>
      <c r="AA1774" s="14"/>
      <c r="AB1774" s="14"/>
      <c r="AC1774" s="14"/>
      <c r="AD1774" s="14"/>
      <c r="AE1774" s="14"/>
      <c r="AT1774" s="255" t="s">
        <v>206</v>
      </c>
      <c r="AU1774" s="255" t="s">
        <v>78</v>
      </c>
      <c r="AV1774" s="14" t="s">
        <v>78</v>
      </c>
      <c r="AW1774" s="14" t="s">
        <v>31</v>
      </c>
      <c r="AX1774" s="14" t="s">
        <v>69</v>
      </c>
      <c r="AY1774" s="255" t="s">
        <v>193</v>
      </c>
    </row>
    <row r="1775" s="15" customFormat="1">
      <c r="A1775" s="15"/>
      <c r="B1775" s="256"/>
      <c r="C1775" s="257"/>
      <c r="D1775" s="228" t="s">
        <v>206</v>
      </c>
      <c r="E1775" s="258" t="s">
        <v>19</v>
      </c>
      <c r="F1775" s="259" t="s">
        <v>218</v>
      </c>
      <c r="G1775" s="257"/>
      <c r="H1775" s="260">
        <v>62.240000000000002</v>
      </c>
      <c r="I1775" s="261"/>
      <c r="J1775" s="257"/>
      <c r="K1775" s="257"/>
      <c r="L1775" s="262"/>
      <c r="M1775" s="263"/>
      <c r="N1775" s="264"/>
      <c r="O1775" s="264"/>
      <c r="P1775" s="264"/>
      <c r="Q1775" s="264"/>
      <c r="R1775" s="264"/>
      <c r="S1775" s="264"/>
      <c r="T1775" s="265"/>
      <c r="U1775" s="15"/>
      <c r="V1775" s="15"/>
      <c r="W1775" s="15"/>
      <c r="X1775" s="15"/>
      <c r="Y1775" s="15"/>
      <c r="Z1775" s="15"/>
      <c r="AA1775" s="15"/>
      <c r="AB1775" s="15"/>
      <c r="AC1775" s="15"/>
      <c r="AD1775" s="15"/>
      <c r="AE1775" s="15"/>
      <c r="AT1775" s="266" t="s">
        <v>206</v>
      </c>
      <c r="AU1775" s="266" t="s">
        <v>78</v>
      </c>
      <c r="AV1775" s="15" t="s">
        <v>200</v>
      </c>
      <c r="AW1775" s="15" t="s">
        <v>31</v>
      </c>
      <c r="AX1775" s="15" t="s">
        <v>76</v>
      </c>
      <c r="AY1775" s="266" t="s">
        <v>193</v>
      </c>
    </row>
    <row r="1776" s="14" customFormat="1">
      <c r="A1776" s="14"/>
      <c r="B1776" s="245"/>
      <c r="C1776" s="246"/>
      <c r="D1776" s="228" t="s">
        <v>206</v>
      </c>
      <c r="E1776" s="246"/>
      <c r="F1776" s="248" t="s">
        <v>4004</v>
      </c>
      <c r="G1776" s="246"/>
      <c r="H1776" s="249">
        <v>68.463999999999999</v>
      </c>
      <c r="I1776" s="250"/>
      <c r="J1776" s="246"/>
      <c r="K1776" s="246"/>
      <c r="L1776" s="251"/>
      <c r="M1776" s="252"/>
      <c r="N1776" s="253"/>
      <c r="O1776" s="253"/>
      <c r="P1776" s="253"/>
      <c r="Q1776" s="253"/>
      <c r="R1776" s="253"/>
      <c r="S1776" s="253"/>
      <c r="T1776" s="254"/>
      <c r="U1776" s="14"/>
      <c r="V1776" s="14"/>
      <c r="W1776" s="14"/>
      <c r="X1776" s="14"/>
      <c r="Y1776" s="14"/>
      <c r="Z1776" s="14"/>
      <c r="AA1776" s="14"/>
      <c r="AB1776" s="14"/>
      <c r="AC1776" s="14"/>
      <c r="AD1776" s="14"/>
      <c r="AE1776" s="14"/>
      <c r="AT1776" s="255" t="s">
        <v>206</v>
      </c>
      <c r="AU1776" s="255" t="s">
        <v>78</v>
      </c>
      <c r="AV1776" s="14" t="s">
        <v>78</v>
      </c>
      <c r="AW1776" s="14" t="s">
        <v>4</v>
      </c>
      <c r="AX1776" s="14" t="s">
        <v>76</v>
      </c>
      <c r="AY1776" s="255" t="s">
        <v>193</v>
      </c>
    </row>
    <row r="1777" s="2" customFormat="1" ht="24.15" customHeight="1">
      <c r="A1777" s="41"/>
      <c r="B1777" s="42"/>
      <c r="C1777" s="215" t="s">
        <v>2668</v>
      </c>
      <c r="D1777" s="215" t="s">
        <v>195</v>
      </c>
      <c r="E1777" s="216" t="s">
        <v>4005</v>
      </c>
      <c r="F1777" s="217" t="s">
        <v>4006</v>
      </c>
      <c r="G1777" s="218" t="s">
        <v>408</v>
      </c>
      <c r="H1777" s="219">
        <v>67.25</v>
      </c>
      <c r="I1777" s="220"/>
      <c r="J1777" s="221">
        <f>ROUND(I1777*H1777,2)</f>
        <v>0</v>
      </c>
      <c r="K1777" s="217" t="s">
        <v>199</v>
      </c>
      <c r="L1777" s="47"/>
      <c r="M1777" s="222" t="s">
        <v>19</v>
      </c>
      <c r="N1777" s="223" t="s">
        <v>40</v>
      </c>
      <c r="O1777" s="87"/>
      <c r="P1777" s="224">
        <f>O1777*H1777</f>
        <v>0</v>
      </c>
      <c r="Q1777" s="224">
        <v>0.0017600000000000001</v>
      </c>
      <c r="R1777" s="224">
        <f>Q1777*H1777</f>
        <v>0.11836000000000001</v>
      </c>
      <c r="S1777" s="224">
        <v>0</v>
      </c>
      <c r="T1777" s="225">
        <f>S1777*H1777</f>
        <v>0</v>
      </c>
      <c r="U1777" s="41"/>
      <c r="V1777" s="41"/>
      <c r="W1777" s="41"/>
      <c r="X1777" s="41"/>
      <c r="Y1777" s="41"/>
      <c r="Z1777" s="41"/>
      <c r="AA1777" s="41"/>
      <c r="AB1777" s="41"/>
      <c r="AC1777" s="41"/>
      <c r="AD1777" s="41"/>
      <c r="AE1777" s="41"/>
      <c r="AR1777" s="226" t="s">
        <v>200</v>
      </c>
      <c r="AT1777" s="226" t="s">
        <v>195</v>
      </c>
      <c r="AU1777" s="226" t="s">
        <v>78</v>
      </c>
      <c r="AY1777" s="20" t="s">
        <v>193</v>
      </c>
      <c r="BE1777" s="227">
        <f>IF(N1777="základní",J1777,0)</f>
        <v>0</v>
      </c>
      <c r="BF1777" s="227">
        <f>IF(N1777="snížená",J1777,0)</f>
        <v>0</v>
      </c>
      <c r="BG1777" s="227">
        <f>IF(N1777="zákl. přenesená",J1777,0)</f>
        <v>0</v>
      </c>
      <c r="BH1777" s="227">
        <f>IF(N1777="sníž. přenesená",J1777,0)</f>
        <v>0</v>
      </c>
      <c r="BI1777" s="227">
        <f>IF(N1777="nulová",J1777,0)</f>
        <v>0</v>
      </c>
      <c r="BJ1777" s="20" t="s">
        <v>76</v>
      </c>
      <c r="BK1777" s="227">
        <f>ROUND(I1777*H1777,2)</f>
        <v>0</v>
      </c>
      <c r="BL1777" s="20" t="s">
        <v>200</v>
      </c>
      <c r="BM1777" s="226" t="s">
        <v>4007</v>
      </c>
    </row>
    <row r="1778" s="2" customFormat="1">
      <c r="A1778" s="41"/>
      <c r="B1778" s="42"/>
      <c r="C1778" s="43"/>
      <c r="D1778" s="228" t="s">
        <v>202</v>
      </c>
      <c r="E1778" s="43"/>
      <c r="F1778" s="229" t="s">
        <v>4008</v>
      </c>
      <c r="G1778" s="43"/>
      <c r="H1778" s="43"/>
      <c r="I1778" s="230"/>
      <c r="J1778" s="43"/>
      <c r="K1778" s="43"/>
      <c r="L1778" s="47"/>
      <c r="M1778" s="231"/>
      <c r="N1778" s="232"/>
      <c r="O1778" s="87"/>
      <c r="P1778" s="87"/>
      <c r="Q1778" s="87"/>
      <c r="R1778" s="87"/>
      <c r="S1778" s="87"/>
      <c r="T1778" s="88"/>
      <c r="U1778" s="41"/>
      <c r="V1778" s="41"/>
      <c r="W1778" s="41"/>
      <c r="X1778" s="41"/>
      <c r="Y1778" s="41"/>
      <c r="Z1778" s="41"/>
      <c r="AA1778" s="41"/>
      <c r="AB1778" s="41"/>
      <c r="AC1778" s="41"/>
      <c r="AD1778" s="41"/>
      <c r="AE1778" s="41"/>
      <c r="AT1778" s="20" t="s">
        <v>202</v>
      </c>
      <c r="AU1778" s="20" t="s">
        <v>78</v>
      </c>
    </row>
    <row r="1779" s="2" customFormat="1">
      <c r="A1779" s="41"/>
      <c r="B1779" s="42"/>
      <c r="C1779" s="43"/>
      <c r="D1779" s="233" t="s">
        <v>204</v>
      </c>
      <c r="E1779" s="43"/>
      <c r="F1779" s="234" t="s">
        <v>4009</v>
      </c>
      <c r="G1779" s="43"/>
      <c r="H1779" s="43"/>
      <c r="I1779" s="230"/>
      <c r="J1779" s="43"/>
      <c r="K1779" s="43"/>
      <c r="L1779" s="47"/>
      <c r="M1779" s="231"/>
      <c r="N1779" s="232"/>
      <c r="O1779" s="87"/>
      <c r="P1779" s="87"/>
      <c r="Q1779" s="87"/>
      <c r="R1779" s="87"/>
      <c r="S1779" s="87"/>
      <c r="T1779" s="88"/>
      <c r="U1779" s="41"/>
      <c r="V1779" s="41"/>
      <c r="W1779" s="41"/>
      <c r="X1779" s="41"/>
      <c r="Y1779" s="41"/>
      <c r="Z1779" s="41"/>
      <c r="AA1779" s="41"/>
      <c r="AB1779" s="41"/>
      <c r="AC1779" s="41"/>
      <c r="AD1779" s="41"/>
      <c r="AE1779" s="41"/>
      <c r="AT1779" s="20" t="s">
        <v>204</v>
      </c>
      <c r="AU1779" s="20" t="s">
        <v>78</v>
      </c>
    </row>
    <row r="1780" s="13" customFormat="1">
      <c r="A1780" s="13"/>
      <c r="B1780" s="235"/>
      <c r="C1780" s="236"/>
      <c r="D1780" s="228" t="s">
        <v>206</v>
      </c>
      <c r="E1780" s="237" t="s">
        <v>19</v>
      </c>
      <c r="F1780" s="238" t="s">
        <v>279</v>
      </c>
      <c r="G1780" s="236"/>
      <c r="H1780" s="237" t="s">
        <v>19</v>
      </c>
      <c r="I1780" s="239"/>
      <c r="J1780" s="236"/>
      <c r="K1780" s="236"/>
      <c r="L1780" s="240"/>
      <c r="M1780" s="241"/>
      <c r="N1780" s="242"/>
      <c r="O1780" s="242"/>
      <c r="P1780" s="242"/>
      <c r="Q1780" s="242"/>
      <c r="R1780" s="242"/>
      <c r="S1780" s="242"/>
      <c r="T1780" s="243"/>
      <c r="U1780" s="13"/>
      <c r="V1780" s="13"/>
      <c r="W1780" s="13"/>
      <c r="X1780" s="13"/>
      <c r="Y1780" s="13"/>
      <c r="Z1780" s="13"/>
      <c r="AA1780" s="13"/>
      <c r="AB1780" s="13"/>
      <c r="AC1780" s="13"/>
      <c r="AD1780" s="13"/>
      <c r="AE1780" s="13"/>
      <c r="AT1780" s="244" t="s">
        <v>206</v>
      </c>
      <c r="AU1780" s="244" t="s">
        <v>78</v>
      </c>
      <c r="AV1780" s="13" t="s">
        <v>76</v>
      </c>
      <c r="AW1780" s="13" t="s">
        <v>31</v>
      </c>
      <c r="AX1780" s="13" t="s">
        <v>69</v>
      </c>
      <c r="AY1780" s="244" t="s">
        <v>193</v>
      </c>
    </row>
    <row r="1781" s="14" customFormat="1">
      <c r="A1781" s="14"/>
      <c r="B1781" s="245"/>
      <c r="C1781" s="246"/>
      <c r="D1781" s="228" t="s">
        <v>206</v>
      </c>
      <c r="E1781" s="247" t="s">
        <v>19</v>
      </c>
      <c r="F1781" s="248" t="s">
        <v>4010</v>
      </c>
      <c r="G1781" s="246"/>
      <c r="H1781" s="249">
        <v>16.25</v>
      </c>
      <c r="I1781" s="250"/>
      <c r="J1781" s="246"/>
      <c r="K1781" s="246"/>
      <c r="L1781" s="251"/>
      <c r="M1781" s="252"/>
      <c r="N1781" s="253"/>
      <c r="O1781" s="253"/>
      <c r="P1781" s="253"/>
      <c r="Q1781" s="253"/>
      <c r="R1781" s="253"/>
      <c r="S1781" s="253"/>
      <c r="T1781" s="254"/>
      <c r="U1781" s="14"/>
      <c r="V1781" s="14"/>
      <c r="W1781" s="14"/>
      <c r="X1781" s="14"/>
      <c r="Y1781" s="14"/>
      <c r="Z1781" s="14"/>
      <c r="AA1781" s="14"/>
      <c r="AB1781" s="14"/>
      <c r="AC1781" s="14"/>
      <c r="AD1781" s="14"/>
      <c r="AE1781" s="14"/>
      <c r="AT1781" s="255" t="s">
        <v>206</v>
      </c>
      <c r="AU1781" s="255" t="s">
        <v>78</v>
      </c>
      <c r="AV1781" s="14" t="s">
        <v>78</v>
      </c>
      <c r="AW1781" s="14" t="s">
        <v>31</v>
      </c>
      <c r="AX1781" s="14" t="s">
        <v>69</v>
      </c>
      <c r="AY1781" s="255" t="s">
        <v>193</v>
      </c>
    </row>
    <row r="1782" s="14" customFormat="1">
      <c r="A1782" s="14"/>
      <c r="B1782" s="245"/>
      <c r="C1782" s="246"/>
      <c r="D1782" s="228" t="s">
        <v>206</v>
      </c>
      <c r="E1782" s="247" t="s">
        <v>19</v>
      </c>
      <c r="F1782" s="248" t="s">
        <v>4011</v>
      </c>
      <c r="G1782" s="246"/>
      <c r="H1782" s="249">
        <v>18</v>
      </c>
      <c r="I1782" s="250"/>
      <c r="J1782" s="246"/>
      <c r="K1782" s="246"/>
      <c r="L1782" s="251"/>
      <c r="M1782" s="252"/>
      <c r="N1782" s="253"/>
      <c r="O1782" s="253"/>
      <c r="P1782" s="253"/>
      <c r="Q1782" s="253"/>
      <c r="R1782" s="253"/>
      <c r="S1782" s="253"/>
      <c r="T1782" s="254"/>
      <c r="U1782" s="14"/>
      <c r="V1782" s="14"/>
      <c r="W1782" s="14"/>
      <c r="X1782" s="14"/>
      <c r="Y1782" s="14"/>
      <c r="Z1782" s="14"/>
      <c r="AA1782" s="14"/>
      <c r="AB1782" s="14"/>
      <c r="AC1782" s="14"/>
      <c r="AD1782" s="14"/>
      <c r="AE1782" s="14"/>
      <c r="AT1782" s="255" t="s">
        <v>206</v>
      </c>
      <c r="AU1782" s="255" t="s">
        <v>78</v>
      </c>
      <c r="AV1782" s="14" t="s">
        <v>78</v>
      </c>
      <c r="AW1782" s="14" t="s">
        <v>31</v>
      </c>
      <c r="AX1782" s="14" t="s">
        <v>69</v>
      </c>
      <c r="AY1782" s="255" t="s">
        <v>193</v>
      </c>
    </row>
    <row r="1783" s="14" customFormat="1">
      <c r="A1783" s="14"/>
      <c r="B1783" s="245"/>
      <c r="C1783" s="246"/>
      <c r="D1783" s="228" t="s">
        <v>206</v>
      </c>
      <c r="E1783" s="247" t="s">
        <v>19</v>
      </c>
      <c r="F1783" s="248" t="s">
        <v>4012</v>
      </c>
      <c r="G1783" s="246"/>
      <c r="H1783" s="249">
        <v>2.5</v>
      </c>
      <c r="I1783" s="250"/>
      <c r="J1783" s="246"/>
      <c r="K1783" s="246"/>
      <c r="L1783" s="251"/>
      <c r="M1783" s="252"/>
      <c r="N1783" s="253"/>
      <c r="O1783" s="253"/>
      <c r="P1783" s="253"/>
      <c r="Q1783" s="253"/>
      <c r="R1783" s="253"/>
      <c r="S1783" s="253"/>
      <c r="T1783" s="254"/>
      <c r="U1783" s="14"/>
      <c r="V1783" s="14"/>
      <c r="W1783" s="14"/>
      <c r="X1783" s="14"/>
      <c r="Y1783" s="14"/>
      <c r="Z1783" s="14"/>
      <c r="AA1783" s="14"/>
      <c r="AB1783" s="14"/>
      <c r="AC1783" s="14"/>
      <c r="AD1783" s="14"/>
      <c r="AE1783" s="14"/>
      <c r="AT1783" s="255" t="s">
        <v>206</v>
      </c>
      <c r="AU1783" s="255" t="s">
        <v>78</v>
      </c>
      <c r="AV1783" s="14" t="s">
        <v>78</v>
      </c>
      <c r="AW1783" s="14" t="s">
        <v>31</v>
      </c>
      <c r="AX1783" s="14" t="s">
        <v>69</v>
      </c>
      <c r="AY1783" s="255" t="s">
        <v>193</v>
      </c>
    </row>
    <row r="1784" s="14" customFormat="1">
      <c r="A1784" s="14"/>
      <c r="B1784" s="245"/>
      <c r="C1784" s="246"/>
      <c r="D1784" s="228" t="s">
        <v>206</v>
      </c>
      <c r="E1784" s="247" t="s">
        <v>19</v>
      </c>
      <c r="F1784" s="248" t="s">
        <v>4013</v>
      </c>
      <c r="G1784" s="246"/>
      <c r="H1784" s="249">
        <v>7.5</v>
      </c>
      <c r="I1784" s="250"/>
      <c r="J1784" s="246"/>
      <c r="K1784" s="246"/>
      <c r="L1784" s="251"/>
      <c r="M1784" s="252"/>
      <c r="N1784" s="253"/>
      <c r="O1784" s="253"/>
      <c r="P1784" s="253"/>
      <c r="Q1784" s="253"/>
      <c r="R1784" s="253"/>
      <c r="S1784" s="253"/>
      <c r="T1784" s="254"/>
      <c r="U1784" s="14"/>
      <c r="V1784" s="14"/>
      <c r="W1784" s="14"/>
      <c r="X1784" s="14"/>
      <c r="Y1784" s="14"/>
      <c r="Z1784" s="14"/>
      <c r="AA1784" s="14"/>
      <c r="AB1784" s="14"/>
      <c r="AC1784" s="14"/>
      <c r="AD1784" s="14"/>
      <c r="AE1784" s="14"/>
      <c r="AT1784" s="255" t="s">
        <v>206</v>
      </c>
      <c r="AU1784" s="255" t="s">
        <v>78</v>
      </c>
      <c r="AV1784" s="14" t="s">
        <v>78</v>
      </c>
      <c r="AW1784" s="14" t="s">
        <v>31</v>
      </c>
      <c r="AX1784" s="14" t="s">
        <v>69</v>
      </c>
      <c r="AY1784" s="255" t="s">
        <v>193</v>
      </c>
    </row>
    <row r="1785" s="14" customFormat="1">
      <c r="A1785" s="14"/>
      <c r="B1785" s="245"/>
      <c r="C1785" s="246"/>
      <c r="D1785" s="228" t="s">
        <v>206</v>
      </c>
      <c r="E1785" s="247" t="s">
        <v>19</v>
      </c>
      <c r="F1785" s="248" t="s">
        <v>4014</v>
      </c>
      <c r="G1785" s="246"/>
      <c r="H1785" s="249">
        <v>7</v>
      </c>
      <c r="I1785" s="250"/>
      <c r="J1785" s="246"/>
      <c r="K1785" s="246"/>
      <c r="L1785" s="251"/>
      <c r="M1785" s="252"/>
      <c r="N1785" s="253"/>
      <c r="O1785" s="253"/>
      <c r="P1785" s="253"/>
      <c r="Q1785" s="253"/>
      <c r="R1785" s="253"/>
      <c r="S1785" s="253"/>
      <c r="T1785" s="254"/>
      <c r="U1785" s="14"/>
      <c r="V1785" s="14"/>
      <c r="W1785" s="14"/>
      <c r="X1785" s="14"/>
      <c r="Y1785" s="14"/>
      <c r="Z1785" s="14"/>
      <c r="AA1785" s="14"/>
      <c r="AB1785" s="14"/>
      <c r="AC1785" s="14"/>
      <c r="AD1785" s="14"/>
      <c r="AE1785" s="14"/>
      <c r="AT1785" s="255" t="s">
        <v>206</v>
      </c>
      <c r="AU1785" s="255" t="s">
        <v>78</v>
      </c>
      <c r="AV1785" s="14" t="s">
        <v>78</v>
      </c>
      <c r="AW1785" s="14" t="s">
        <v>31</v>
      </c>
      <c r="AX1785" s="14" t="s">
        <v>69</v>
      </c>
      <c r="AY1785" s="255" t="s">
        <v>193</v>
      </c>
    </row>
    <row r="1786" s="14" customFormat="1">
      <c r="A1786" s="14"/>
      <c r="B1786" s="245"/>
      <c r="C1786" s="246"/>
      <c r="D1786" s="228" t="s">
        <v>206</v>
      </c>
      <c r="E1786" s="247" t="s">
        <v>19</v>
      </c>
      <c r="F1786" s="248" t="s">
        <v>4015</v>
      </c>
      <c r="G1786" s="246"/>
      <c r="H1786" s="249">
        <v>16</v>
      </c>
      <c r="I1786" s="250"/>
      <c r="J1786" s="246"/>
      <c r="K1786" s="246"/>
      <c r="L1786" s="251"/>
      <c r="M1786" s="252"/>
      <c r="N1786" s="253"/>
      <c r="O1786" s="253"/>
      <c r="P1786" s="253"/>
      <c r="Q1786" s="253"/>
      <c r="R1786" s="253"/>
      <c r="S1786" s="253"/>
      <c r="T1786" s="254"/>
      <c r="U1786" s="14"/>
      <c r="V1786" s="14"/>
      <c r="W1786" s="14"/>
      <c r="X1786" s="14"/>
      <c r="Y1786" s="14"/>
      <c r="Z1786" s="14"/>
      <c r="AA1786" s="14"/>
      <c r="AB1786" s="14"/>
      <c r="AC1786" s="14"/>
      <c r="AD1786" s="14"/>
      <c r="AE1786" s="14"/>
      <c r="AT1786" s="255" t="s">
        <v>206</v>
      </c>
      <c r="AU1786" s="255" t="s">
        <v>78</v>
      </c>
      <c r="AV1786" s="14" t="s">
        <v>78</v>
      </c>
      <c r="AW1786" s="14" t="s">
        <v>31</v>
      </c>
      <c r="AX1786" s="14" t="s">
        <v>69</v>
      </c>
      <c r="AY1786" s="255" t="s">
        <v>193</v>
      </c>
    </row>
    <row r="1787" s="15" customFormat="1">
      <c r="A1787" s="15"/>
      <c r="B1787" s="256"/>
      <c r="C1787" s="257"/>
      <c r="D1787" s="228" t="s">
        <v>206</v>
      </c>
      <c r="E1787" s="258" t="s">
        <v>19</v>
      </c>
      <c r="F1787" s="259" t="s">
        <v>218</v>
      </c>
      <c r="G1787" s="257"/>
      <c r="H1787" s="260">
        <v>67.25</v>
      </c>
      <c r="I1787" s="261"/>
      <c r="J1787" s="257"/>
      <c r="K1787" s="257"/>
      <c r="L1787" s="262"/>
      <c r="M1787" s="263"/>
      <c r="N1787" s="264"/>
      <c r="O1787" s="264"/>
      <c r="P1787" s="264"/>
      <c r="Q1787" s="264"/>
      <c r="R1787" s="264"/>
      <c r="S1787" s="264"/>
      <c r="T1787" s="265"/>
      <c r="U1787" s="15"/>
      <c r="V1787" s="15"/>
      <c r="W1787" s="15"/>
      <c r="X1787" s="15"/>
      <c r="Y1787" s="15"/>
      <c r="Z1787" s="15"/>
      <c r="AA1787" s="15"/>
      <c r="AB1787" s="15"/>
      <c r="AC1787" s="15"/>
      <c r="AD1787" s="15"/>
      <c r="AE1787" s="15"/>
      <c r="AT1787" s="266" t="s">
        <v>206</v>
      </c>
      <c r="AU1787" s="266" t="s">
        <v>78</v>
      </c>
      <c r="AV1787" s="15" t="s">
        <v>200</v>
      </c>
      <c r="AW1787" s="15" t="s">
        <v>31</v>
      </c>
      <c r="AX1787" s="15" t="s">
        <v>76</v>
      </c>
      <c r="AY1787" s="266" t="s">
        <v>193</v>
      </c>
    </row>
    <row r="1788" s="2" customFormat="1" ht="24.15" customHeight="1">
      <c r="A1788" s="41"/>
      <c r="B1788" s="42"/>
      <c r="C1788" s="215" t="s">
        <v>2677</v>
      </c>
      <c r="D1788" s="215" t="s">
        <v>195</v>
      </c>
      <c r="E1788" s="216" t="s">
        <v>4016</v>
      </c>
      <c r="F1788" s="217" t="s">
        <v>4017</v>
      </c>
      <c r="G1788" s="218" t="s">
        <v>408</v>
      </c>
      <c r="H1788" s="219">
        <v>2.5</v>
      </c>
      <c r="I1788" s="220"/>
      <c r="J1788" s="221">
        <f>ROUND(I1788*H1788,2)</f>
        <v>0</v>
      </c>
      <c r="K1788" s="217" t="s">
        <v>199</v>
      </c>
      <c r="L1788" s="47"/>
      <c r="M1788" s="222" t="s">
        <v>19</v>
      </c>
      <c r="N1788" s="223" t="s">
        <v>40</v>
      </c>
      <c r="O1788" s="87"/>
      <c r="P1788" s="224">
        <f>O1788*H1788</f>
        <v>0</v>
      </c>
      <c r="Q1788" s="224">
        <v>0.0033899999999999998</v>
      </c>
      <c r="R1788" s="224">
        <f>Q1788*H1788</f>
        <v>0.0084749999999999999</v>
      </c>
      <c r="S1788" s="224">
        <v>0</v>
      </c>
      <c r="T1788" s="225">
        <f>S1788*H1788</f>
        <v>0</v>
      </c>
      <c r="U1788" s="41"/>
      <c r="V1788" s="41"/>
      <c r="W1788" s="41"/>
      <c r="X1788" s="41"/>
      <c r="Y1788" s="41"/>
      <c r="Z1788" s="41"/>
      <c r="AA1788" s="41"/>
      <c r="AB1788" s="41"/>
      <c r="AC1788" s="41"/>
      <c r="AD1788" s="41"/>
      <c r="AE1788" s="41"/>
      <c r="AR1788" s="226" t="s">
        <v>200</v>
      </c>
      <c r="AT1788" s="226" t="s">
        <v>195</v>
      </c>
      <c r="AU1788" s="226" t="s">
        <v>78</v>
      </c>
      <c r="AY1788" s="20" t="s">
        <v>193</v>
      </c>
      <c r="BE1788" s="227">
        <f>IF(N1788="základní",J1788,0)</f>
        <v>0</v>
      </c>
      <c r="BF1788" s="227">
        <f>IF(N1788="snížená",J1788,0)</f>
        <v>0</v>
      </c>
      <c r="BG1788" s="227">
        <f>IF(N1788="zákl. přenesená",J1788,0)</f>
        <v>0</v>
      </c>
      <c r="BH1788" s="227">
        <f>IF(N1788="sníž. přenesená",J1788,0)</f>
        <v>0</v>
      </c>
      <c r="BI1788" s="227">
        <f>IF(N1788="nulová",J1788,0)</f>
        <v>0</v>
      </c>
      <c r="BJ1788" s="20" t="s">
        <v>76</v>
      </c>
      <c r="BK1788" s="227">
        <f>ROUND(I1788*H1788,2)</f>
        <v>0</v>
      </c>
      <c r="BL1788" s="20" t="s">
        <v>200</v>
      </c>
      <c r="BM1788" s="226" t="s">
        <v>4018</v>
      </c>
    </row>
    <row r="1789" s="2" customFormat="1">
      <c r="A1789" s="41"/>
      <c r="B1789" s="42"/>
      <c r="C1789" s="43"/>
      <c r="D1789" s="228" t="s">
        <v>202</v>
      </c>
      <c r="E1789" s="43"/>
      <c r="F1789" s="229" t="s">
        <v>4019</v>
      </c>
      <c r="G1789" s="43"/>
      <c r="H1789" s="43"/>
      <c r="I1789" s="230"/>
      <c r="J1789" s="43"/>
      <c r="K1789" s="43"/>
      <c r="L1789" s="47"/>
      <c r="M1789" s="231"/>
      <c r="N1789" s="232"/>
      <c r="O1789" s="87"/>
      <c r="P1789" s="87"/>
      <c r="Q1789" s="87"/>
      <c r="R1789" s="87"/>
      <c r="S1789" s="87"/>
      <c r="T1789" s="88"/>
      <c r="U1789" s="41"/>
      <c r="V1789" s="41"/>
      <c r="W1789" s="41"/>
      <c r="X1789" s="41"/>
      <c r="Y1789" s="41"/>
      <c r="Z1789" s="41"/>
      <c r="AA1789" s="41"/>
      <c r="AB1789" s="41"/>
      <c r="AC1789" s="41"/>
      <c r="AD1789" s="41"/>
      <c r="AE1789" s="41"/>
      <c r="AT1789" s="20" t="s">
        <v>202</v>
      </c>
      <c r="AU1789" s="20" t="s">
        <v>78</v>
      </c>
    </row>
    <row r="1790" s="2" customFormat="1">
      <c r="A1790" s="41"/>
      <c r="B1790" s="42"/>
      <c r="C1790" s="43"/>
      <c r="D1790" s="233" t="s">
        <v>204</v>
      </c>
      <c r="E1790" s="43"/>
      <c r="F1790" s="234" t="s">
        <v>4020</v>
      </c>
      <c r="G1790" s="43"/>
      <c r="H1790" s="43"/>
      <c r="I1790" s="230"/>
      <c r="J1790" s="43"/>
      <c r="K1790" s="43"/>
      <c r="L1790" s="47"/>
      <c r="M1790" s="231"/>
      <c r="N1790" s="232"/>
      <c r="O1790" s="87"/>
      <c r="P1790" s="87"/>
      <c r="Q1790" s="87"/>
      <c r="R1790" s="87"/>
      <c r="S1790" s="87"/>
      <c r="T1790" s="88"/>
      <c r="U1790" s="41"/>
      <c r="V1790" s="41"/>
      <c r="W1790" s="41"/>
      <c r="X1790" s="41"/>
      <c r="Y1790" s="41"/>
      <c r="Z1790" s="41"/>
      <c r="AA1790" s="41"/>
      <c r="AB1790" s="41"/>
      <c r="AC1790" s="41"/>
      <c r="AD1790" s="41"/>
      <c r="AE1790" s="41"/>
      <c r="AT1790" s="20" t="s">
        <v>204</v>
      </c>
      <c r="AU1790" s="20" t="s">
        <v>78</v>
      </c>
    </row>
    <row r="1791" s="13" customFormat="1">
      <c r="A1791" s="13"/>
      <c r="B1791" s="235"/>
      <c r="C1791" s="236"/>
      <c r="D1791" s="228" t="s">
        <v>206</v>
      </c>
      <c r="E1791" s="237" t="s">
        <v>19</v>
      </c>
      <c r="F1791" s="238" t="s">
        <v>279</v>
      </c>
      <c r="G1791" s="236"/>
      <c r="H1791" s="237" t="s">
        <v>19</v>
      </c>
      <c r="I1791" s="239"/>
      <c r="J1791" s="236"/>
      <c r="K1791" s="236"/>
      <c r="L1791" s="240"/>
      <c r="M1791" s="241"/>
      <c r="N1791" s="242"/>
      <c r="O1791" s="242"/>
      <c r="P1791" s="242"/>
      <c r="Q1791" s="242"/>
      <c r="R1791" s="242"/>
      <c r="S1791" s="242"/>
      <c r="T1791" s="243"/>
      <c r="U1791" s="13"/>
      <c r="V1791" s="13"/>
      <c r="W1791" s="13"/>
      <c r="X1791" s="13"/>
      <c r="Y1791" s="13"/>
      <c r="Z1791" s="13"/>
      <c r="AA1791" s="13"/>
      <c r="AB1791" s="13"/>
      <c r="AC1791" s="13"/>
      <c r="AD1791" s="13"/>
      <c r="AE1791" s="13"/>
      <c r="AT1791" s="244" t="s">
        <v>206</v>
      </c>
      <c r="AU1791" s="244" t="s">
        <v>78</v>
      </c>
      <c r="AV1791" s="13" t="s">
        <v>76</v>
      </c>
      <c r="AW1791" s="13" t="s">
        <v>31</v>
      </c>
      <c r="AX1791" s="13" t="s">
        <v>69</v>
      </c>
      <c r="AY1791" s="244" t="s">
        <v>193</v>
      </c>
    </row>
    <row r="1792" s="14" customFormat="1">
      <c r="A1792" s="14"/>
      <c r="B1792" s="245"/>
      <c r="C1792" s="246"/>
      <c r="D1792" s="228" t="s">
        <v>206</v>
      </c>
      <c r="E1792" s="247" t="s">
        <v>19</v>
      </c>
      <c r="F1792" s="248" t="s">
        <v>4012</v>
      </c>
      <c r="G1792" s="246"/>
      <c r="H1792" s="249">
        <v>2.5</v>
      </c>
      <c r="I1792" s="250"/>
      <c r="J1792" s="246"/>
      <c r="K1792" s="246"/>
      <c r="L1792" s="251"/>
      <c r="M1792" s="252"/>
      <c r="N1792" s="253"/>
      <c r="O1792" s="253"/>
      <c r="P1792" s="253"/>
      <c r="Q1792" s="253"/>
      <c r="R1792" s="253"/>
      <c r="S1792" s="253"/>
      <c r="T1792" s="254"/>
      <c r="U1792" s="14"/>
      <c r="V1792" s="14"/>
      <c r="W1792" s="14"/>
      <c r="X1792" s="14"/>
      <c r="Y1792" s="14"/>
      <c r="Z1792" s="14"/>
      <c r="AA1792" s="14"/>
      <c r="AB1792" s="14"/>
      <c r="AC1792" s="14"/>
      <c r="AD1792" s="14"/>
      <c r="AE1792" s="14"/>
      <c r="AT1792" s="255" t="s">
        <v>206</v>
      </c>
      <c r="AU1792" s="255" t="s">
        <v>78</v>
      </c>
      <c r="AV1792" s="14" t="s">
        <v>78</v>
      </c>
      <c r="AW1792" s="14" t="s">
        <v>31</v>
      </c>
      <c r="AX1792" s="14" t="s">
        <v>76</v>
      </c>
      <c r="AY1792" s="255" t="s">
        <v>193</v>
      </c>
    </row>
    <row r="1793" s="2" customFormat="1" ht="16.5" customHeight="1">
      <c r="A1793" s="41"/>
      <c r="B1793" s="42"/>
      <c r="C1793" s="274" t="s">
        <v>2688</v>
      </c>
      <c r="D1793" s="274" t="s">
        <v>1765</v>
      </c>
      <c r="E1793" s="275" t="s">
        <v>4021</v>
      </c>
      <c r="F1793" s="276" t="s">
        <v>4022</v>
      </c>
      <c r="G1793" s="277" t="s">
        <v>258</v>
      </c>
      <c r="H1793" s="278">
        <v>15.895</v>
      </c>
      <c r="I1793" s="279"/>
      <c r="J1793" s="280">
        <f>ROUND(I1793*H1793,2)</f>
        <v>0</v>
      </c>
      <c r="K1793" s="276" t="s">
        <v>199</v>
      </c>
      <c r="L1793" s="281"/>
      <c r="M1793" s="282" t="s">
        <v>19</v>
      </c>
      <c r="N1793" s="283" t="s">
        <v>40</v>
      </c>
      <c r="O1793" s="87"/>
      <c r="P1793" s="224">
        <f>O1793*H1793</f>
        <v>0</v>
      </c>
      <c r="Q1793" s="224">
        <v>0.00089999999999999998</v>
      </c>
      <c r="R1793" s="224">
        <f>Q1793*H1793</f>
        <v>0.014305499999999999</v>
      </c>
      <c r="S1793" s="224">
        <v>0</v>
      </c>
      <c r="T1793" s="225">
        <f>S1793*H1793</f>
        <v>0</v>
      </c>
      <c r="U1793" s="41"/>
      <c r="V1793" s="41"/>
      <c r="W1793" s="41"/>
      <c r="X1793" s="41"/>
      <c r="Y1793" s="41"/>
      <c r="Z1793" s="41"/>
      <c r="AA1793" s="41"/>
      <c r="AB1793" s="41"/>
      <c r="AC1793" s="41"/>
      <c r="AD1793" s="41"/>
      <c r="AE1793" s="41"/>
      <c r="AR1793" s="226" t="s">
        <v>265</v>
      </c>
      <c r="AT1793" s="226" t="s">
        <v>1765</v>
      </c>
      <c r="AU1793" s="226" t="s">
        <v>78</v>
      </c>
      <c r="AY1793" s="20" t="s">
        <v>193</v>
      </c>
      <c r="BE1793" s="227">
        <f>IF(N1793="základní",J1793,0)</f>
        <v>0</v>
      </c>
      <c r="BF1793" s="227">
        <f>IF(N1793="snížená",J1793,0)</f>
        <v>0</v>
      </c>
      <c r="BG1793" s="227">
        <f>IF(N1793="zákl. přenesená",J1793,0)</f>
        <v>0</v>
      </c>
      <c r="BH1793" s="227">
        <f>IF(N1793="sníž. přenesená",J1793,0)</f>
        <v>0</v>
      </c>
      <c r="BI1793" s="227">
        <f>IF(N1793="nulová",J1793,0)</f>
        <v>0</v>
      </c>
      <c r="BJ1793" s="20" t="s">
        <v>76</v>
      </c>
      <c r="BK1793" s="227">
        <f>ROUND(I1793*H1793,2)</f>
        <v>0</v>
      </c>
      <c r="BL1793" s="20" t="s">
        <v>200</v>
      </c>
      <c r="BM1793" s="226" t="s">
        <v>4023</v>
      </c>
    </row>
    <row r="1794" s="2" customFormat="1">
      <c r="A1794" s="41"/>
      <c r="B1794" s="42"/>
      <c r="C1794" s="43"/>
      <c r="D1794" s="228" t="s">
        <v>202</v>
      </c>
      <c r="E1794" s="43"/>
      <c r="F1794" s="229" t="s">
        <v>4022</v>
      </c>
      <c r="G1794" s="43"/>
      <c r="H1794" s="43"/>
      <c r="I1794" s="230"/>
      <c r="J1794" s="43"/>
      <c r="K1794" s="43"/>
      <c r="L1794" s="47"/>
      <c r="M1794" s="231"/>
      <c r="N1794" s="232"/>
      <c r="O1794" s="87"/>
      <c r="P1794" s="87"/>
      <c r="Q1794" s="87"/>
      <c r="R1794" s="87"/>
      <c r="S1794" s="87"/>
      <c r="T1794" s="88"/>
      <c r="U1794" s="41"/>
      <c r="V1794" s="41"/>
      <c r="W1794" s="41"/>
      <c r="X1794" s="41"/>
      <c r="Y1794" s="41"/>
      <c r="Z1794" s="41"/>
      <c r="AA1794" s="41"/>
      <c r="AB1794" s="41"/>
      <c r="AC1794" s="41"/>
      <c r="AD1794" s="41"/>
      <c r="AE1794" s="41"/>
      <c r="AT1794" s="20" t="s">
        <v>202</v>
      </c>
      <c r="AU1794" s="20" t="s">
        <v>78</v>
      </c>
    </row>
    <row r="1795" s="13" customFormat="1">
      <c r="A1795" s="13"/>
      <c r="B1795" s="235"/>
      <c r="C1795" s="236"/>
      <c r="D1795" s="228" t="s">
        <v>206</v>
      </c>
      <c r="E1795" s="237" t="s">
        <v>19</v>
      </c>
      <c r="F1795" s="238" t="s">
        <v>279</v>
      </c>
      <c r="G1795" s="236"/>
      <c r="H1795" s="237" t="s">
        <v>19</v>
      </c>
      <c r="I1795" s="239"/>
      <c r="J1795" s="236"/>
      <c r="K1795" s="236"/>
      <c r="L1795" s="240"/>
      <c r="M1795" s="241"/>
      <c r="N1795" s="242"/>
      <c r="O1795" s="242"/>
      <c r="P1795" s="242"/>
      <c r="Q1795" s="242"/>
      <c r="R1795" s="242"/>
      <c r="S1795" s="242"/>
      <c r="T1795" s="243"/>
      <c r="U1795" s="13"/>
      <c r="V1795" s="13"/>
      <c r="W1795" s="13"/>
      <c r="X1795" s="13"/>
      <c r="Y1795" s="13"/>
      <c r="Z1795" s="13"/>
      <c r="AA1795" s="13"/>
      <c r="AB1795" s="13"/>
      <c r="AC1795" s="13"/>
      <c r="AD1795" s="13"/>
      <c r="AE1795" s="13"/>
      <c r="AT1795" s="244" t="s">
        <v>206</v>
      </c>
      <c r="AU1795" s="244" t="s">
        <v>78</v>
      </c>
      <c r="AV1795" s="13" t="s">
        <v>76</v>
      </c>
      <c r="AW1795" s="13" t="s">
        <v>31</v>
      </c>
      <c r="AX1795" s="13" t="s">
        <v>69</v>
      </c>
      <c r="AY1795" s="244" t="s">
        <v>193</v>
      </c>
    </row>
    <row r="1796" s="14" customFormat="1">
      <c r="A1796" s="14"/>
      <c r="B1796" s="245"/>
      <c r="C1796" s="246"/>
      <c r="D1796" s="228" t="s">
        <v>206</v>
      </c>
      <c r="E1796" s="247" t="s">
        <v>19</v>
      </c>
      <c r="F1796" s="248" t="s">
        <v>4024</v>
      </c>
      <c r="G1796" s="246"/>
      <c r="H1796" s="249">
        <v>3.25</v>
      </c>
      <c r="I1796" s="250"/>
      <c r="J1796" s="246"/>
      <c r="K1796" s="246"/>
      <c r="L1796" s="251"/>
      <c r="M1796" s="252"/>
      <c r="N1796" s="253"/>
      <c r="O1796" s="253"/>
      <c r="P1796" s="253"/>
      <c r="Q1796" s="253"/>
      <c r="R1796" s="253"/>
      <c r="S1796" s="253"/>
      <c r="T1796" s="254"/>
      <c r="U1796" s="14"/>
      <c r="V1796" s="14"/>
      <c r="W1796" s="14"/>
      <c r="X1796" s="14"/>
      <c r="Y1796" s="14"/>
      <c r="Z1796" s="14"/>
      <c r="AA1796" s="14"/>
      <c r="AB1796" s="14"/>
      <c r="AC1796" s="14"/>
      <c r="AD1796" s="14"/>
      <c r="AE1796" s="14"/>
      <c r="AT1796" s="255" t="s">
        <v>206</v>
      </c>
      <c r="AU1796" s="255" t="s">
        <v>78</v>
      </c>
      <c r="AV1796" s="14" t="s">
        <v>78</v>
      </c>
      <c r="AW1796" s="14" t="s">
        <v>31</v>
      </c>
      <c r="AX1796" s="14" t="s">
        <v>69</v>
      </c>
      <c r="AY1796" s="255" t="s">
        <v>193</v>
      </c>
    </row>
    <row r="1797" s="14" customFormat="1">
      <c r="A1797" s="14"/>
      <c r="B1797" s="245"/>
      <c r="C1797" s="246"/>
      <c r="D1797" s="228" t="s">
        <v>206</v>
      </c>
      <c r="E1797" s="247" t="s">
        <v>19</v>
      </c>
      <c r="F1797" s="248" t="s">
        <v>4025</v>
      </c>
      <c r="G1797" s="246"/>
      <c r="H1797" s="249">
        <v>3.6000000000000001</v>
      </c>
      <c r="I1797" s="250"/>
      <c r="J1797" s="246"/>
      <c r="K1797" s="246"/>
      <c r="L1797" s="251"/>
      <c r="M1797" s="252"/>
      <c r="N1797" s="253"/>
      <c r="O1797" s="253"/>
      <c r="P1797" s="253"/>
      <c r="Q1797" s="253"/>
      <c r="R1797" s="253"/>
      <c r="S1797" s="253"/>
      <c r="T1797" s="254"/>
      <c r="U1797" s="14"/>
      <c r="V1797" s="14"/>
      <c r="W1797" s="14"/>
      <c r="X1797" s="14"/>
      <c r="Y1797" s="14"/>
      <c r="Z1797" s="14"/>
      <c r="AA1797" s="14"/>
      <c r="AB1797" s="14"/>
      <c r="AC1797" s="14"/>
      <c r="AD1797" s="14"/>
      <c r="AE1797" s="14"/>
      <c r="AT1797" s="255" t="s">
        <v>206</v>
      </c>
      <c r="AU1797" s="255" t="s">
        <v>78</v>
      </c>
      <c r="AV1797" s="14" t="s">
        <v>78</v>
      </c>
      <c r="AW1797" s="14" t="s">
        <v>31</v>
      </c>
      <c r="AX1797" s="14" t="s">
        <v>69</v>
      </c>
      <c r="AY1797" s="255" t="s">
        <v>193</v>
      </c>
    </row>
    <row r="1798" s="14" customFormat="1">
      <c r="A1798" s="14"/>
      <c r="B1798" s="245"/>
      <c r="C1798" s="246"/>
      <c r="D1798" s="228" t="s">
        <v>206</v>
      </c>
      <c r="E1798" s="247" t="s">
        <v>19</v>
      </c>
      <c r="F1798" s="248" t="s">
        <v>4026</v>
      </c>
      <c r="G1798" s="246"/>
      <c r="H1798" s="249">
        <v>0.5</v>
      </c>
      <c r="I1798" s="250"/>
      <c r="J1798" s="246"/>
      <c r="K1798" s="246"/>
      <c r="L1798" s="251"/>
      <c r="M1798" s="252"/>
      <c r="N1798" s="253"/>
      <c r="O1798" s="253"/>
      <c r="P1798" s="253"/>
      <c r="Q1798" s="253"/>
      <c r="R1798" s="253"/>
      <c r="S1798" s="253"/>
      <c r="T1798" s="254"/>
      <c r="U1798" s="14"/>
      <c r="V1798" s="14"/>
      <c r="W1798" s="14"/>
      <c r="X1798" s="14"/>
      <c r="Y1798" s="14"/>
      <c r="Z1798" s="14"/>
      <c r="AA1798" s="14"/>
      <c r="AB1798" s="14"/>
      <c r="AC1798" s="14"/>
      <c r="AD1798" s="14"/>
      <c r="AE1798" s="14"/>
      <c r="AT1798" s="255" t="s">
        <v>206</v>
      </c>
      <c r="AU1798" s="255" t="s">
        <v>78</v>
      </c>
      <c r="AV1798" s="14" t="s">
        <v>78</v>
      </c>
      <c r="AW1798" s="14" t="s">
        <v>31</v>
      </c>
      <c r="AX1798" s="14" t="s">
        <v>69</v>
      </c>
      <c r="AY1798" s="255" t="s">
        <v>193</v>
      </c>
    </row>
    <row r="1799" s="14" customFormat="1">
      <c r="A1799" s="14"/>
      <c r="B1799" s="245"/>
      <c r="C1799" s="246"/>
      <c r="D1799" s="228" t="s">
        <v>206</v>
      </c>
      <c r="E1799" s="247" t="s">
        <v>19</v>
      </c>
      <c r="F1799" s="248" t="s">
        <v>4027</v>
      </c>
      <c r="G1799" s="246"/>
      <c r="H1799" s="249">
        <v>1.5</v>
      </c>
      <c r="I1799" s="250"/>
      <c r="J1799" s="246"/>
      <c r="K1799" s="246"/>
      <c r="L1799" s="251"/>
      <c r="M1799" s="252"/>
      <c r="N1799" s="253"/>
      <c r="O1799" s="253"/>
      <c r="P1799" s="253"/>
      <c r="Q1799" s="253"/>
      <c r="R1799" s="253"/>
      <c r="S1799" s="253"/>
      <c r="T1799" s="254"/>
      <c r="U1799" s="14"/>
      <c r="V1799" s="14"/>
      <c r="W1799" s="14"/>
      <c r="X1799" s="14"/>
      <c r="Y1799" s="14"/>
      <c r="Z1799" s="14"/>
      <c r="AA1799" s="14"/>
      <c r="AB1799" s="14"/>
      <c r="AC1799" s="14"/>
      <c r="AD1799" s="14"/>
      <c r="AE1799" s="14"/>
      <c r="AT1799" s="255" t="s">
        <v>206</v>
      </c>
      <c r="AU1799" s="255" t="s">
        <v>78</v>
      </c>
      <c r="AV1799" s="14" t="s">
        <v>78</v>
      </c>
      <c r="AW1799" s="14" t="s">
        <v>31</v>
      </c>
      <c r="AX1799" s="14" t="s">
        <v>69</v>
      </c>
      <c r="AY1799" s="255" t="s">
        <v>193</v>
      </c>
    </row>
    <row r="1800" s="14" customFormat="1">
      <c r="A1800" s="14"/>
      <c r="B1800" s="245"/>
      <c r="C1800" s="246"/>
      <c r="D1800" s="228" t="s">
        <v>206</v>
      </c>
      <c r="E1800" s="247" t="s">
        <v>19</v>
      </c>
      <c r="F1800" s="248" t="s">
        <v>4028</v>
      </c>
      <c r="G1800" s="246"/>
      <c r="H1800" s="249">
        <v>1.3999999999999999</v>
      </c>
      <c r="I1800" s="250"/>
      <c r="J1800" s="246"/>
      <c r="K1800" s="246"/>
      <c r="L1800" s="251"/>
      <c r="M1800" s="252"/>
      <c r="N1800" s="253"/>
      <c r="O1800" s="253"/>
      <c r="P1800" s="253"/>
      <c r="Q1800" s="253"/>
      <c r="R1800" s="253"/>
      <c r="S1800" s="253"/>
      <c r="T1800" s="254"/>
      <c r="U1800" s="14"/>
      <c r="V1800" s="14"/>
      <c r="W1800" s="14"/>
      <c r="X1800" s="14"/>
      <c r="Y1800" s="14"/>
      <c r="Z1800" s="14"/>
      <c r="AA1800" s="14"/>
      <c r="AB1800" s="14"/>
      <c r="AC1800" s="14"/>
      <c r="AD1800" s="14"/>
      <c r="AE1800" s="14"/>
      <c r="AT1800" s="255" t="s">
        <v>206</v>
      </c>
      <c r="AU1800" s="255" t="s">
        <v>78</v>
      </c>
      <c r="AV1800" s="14" t="s">
        <v>78</v>
      </c>
      <c r="AW1800" s="14" t="s">
        <v>31</v>
      </c>
      <c r="AX1800" s="14" t="s">
        <v>69</v>
      </c>
      <c r="AY1800" s="255" t="s">
        <v>193</v>
      </c>
    </row>
    <row r="1801" s="14" customFormat="1">
      <c r="A1801" s="14"/>
      <c r="B1801" s="245"/>
      <c r="C1801" s="246"/>
      <c r="D1801" s="228" t="s">
        <v>206</v>
      </c>
      <c r="E1801" s="247" t="s">
        <v>19</v>
      </c>
      <c r="F1801" s="248" t="s">
        <v>4029</v>
      </c>
      <c r="G1801" s="246"/>
      <c r="H1801" s="249">
        <v>3.2000000000000002</v>
      </c>
      <c r="I1801" s="250"/>
      <c r="J1801" s="246"/>
      <c r="K1801" s="246"/>
      <c r="L1801" s="251"/>
      <c r="M1801" s="252"/>
      <c r="N1801" s="253"/>
      <c r="O1801" s="253"/>
      <c r="P1801" s="253"/>
      <c r="Q1801" s="253"/>
      <c r="R1801" s="253"/>
      <c r="S1801" s="253"/>
      <c r="T1801" s="254"/>
      <c r="U1801" s="14"/>
      <c r="V1801" s="14"/>
      <c r="W1801" s="14"/>
      <c r="X1801" s="14"/>
      <c r="Y1801" s="14"/>
      <c r="Z1801" s="14"/>
      <c r="AA1801" s="14"/>
      <c r="AB1801" s="14"/>
      <c r="AC1801" s="14"/>
      <c r="AD1801" s="14"/>
      <c r="AE1801" s="14"/>
      <c r="AT1801" s="255" t="s">
        <v>206</v>
      </c>
      <c r="AU1801" s="255" t="s">
        <v>78</v>
      </c>
      <c r="AV1801" s="14" t="s">
        <v>78</v>
      </c>
      <c r="AW1801" s="14" t="s">
        <v>31</v>
      </c>
      <c r="AX1801" s="14" t="s">
        <v>69</v>
      </c>
      <c r="AY1801" s="255" t="s">
        <v>193</v>
      </c>
    </row>
    <row r="1802" s="14" customFormat="1">
      <c r="A1802" s="14"/>
      <c r="B1802" s="245"/>
      <c r="C1802" s="246"/>
      <c r="D1802" s="228" t="s">
        <v>206</v>
      </c>
      <c r="E1802" s="247" t="s">
        <v>19</v>
      </c>
      <c r="F1802" s="248" t="s">
        <v>4030</v>
      </c>
      <c r="G1802" s="246"/>
      <c r="H1802" s="249">
        <v>1</v>
      </c>
      <c r="I1802" s="250"/>
      <c r="J1802" s="246"/>
      <c r="K1802" s="246"/>
      <c r="L1802" s="251"/>
      <c r="M1802" s="252"/>
      <c r="N1802" s="253"/>
      <c r="O1802" s="253"/>
      <c r="P1802" s="253"/>
      <c r="Q1802" s="253"/>
      <c r="R1802" s="253"/>
      <c r="S1802" s="253"/>
      <c r="T1802" s="254"/>
      <c r="U1802" s="14"/>
      <c r="V1802" s="14"/>
      <c r="W1802" s="14"/>
      <c r="X1802" s="14"/>
      <c r="Y1802" s="14"/>
      <c r="Z1802" s="14"/>
      <c r="AA1802" s="14"/>
      <c r="AB1802" s="14"/>
      <c r="AC1802" s="14"/>
      <c r="AD1802" s="14"/>
      <c r="AE1802" s="14"/>
      <c r="AT1802" s="255" t="s">
        <v>206</v>
      </c>
      <c r="AU1802" s="255" t="s">
        <v>78</v>
      </c>
      <c r="AV1802" s="14" t="s">
        <v>78</v>
      </c>
      <c r="AW1802" s="14" t="s">
        <v>31</v>
      </c>
      <c r="AX1802" s="14" t="s">
        <v>69</v>
      </c>
      <c r="AY1802" s="255" t="s">
        <v>193</v>
      </c>
    </row>
    <row r="1803" s="15" customFormat="1">
      <c r="A1803" s="15"/>
      <c r="B1803" s="256"/>
      <c r="C1803" s="257"/>
      <c r="D1803" s="228" t="s">
        <v>206</v>
      </c>
      <c r="E1803" s="258" t="s">
        <v>19</v>
      </c>
      <c r="F1803" s="259" t="s">
        <v>218</v>
      </c>
      <c r="G1803" s="257"/>
      <c r="H1803" s="260">
        <v>14.449999999999999</v>
      </c>
      <c r="I1803" s="261"/>
      <c r="J1803" s="257"/>
      <c r="K1803" s="257"/>
      <c r="L1803" s="262"/>
      <c r="M1803" s="263"/>
      <c r="N1803" s="264"/>
      <c r="O1803" s="264"/>
      <c r="P1803" s="264"/>
      <c r="Q1803" s="264"/>
      <c r="R1803" s="264"/>
      <c r="S1803" s="264"/>
      <c r="T1803" s="265"/>
      <c r="U1803" s="15"/>
      <c r="V1803" s="15"/>
      <c r="W1803" s="15"/>
      <c r="X1803" s="15"/>
      <c r="Y1803" s="15"/>
      <c r="Z1803" s="15"/>
      <c r="AA1803" s="15"/>
      <c r="AB1803" s="15"/>
      <c r="AC1803" s="15"/>
      <c r="AD1803" s="15"/>
      <c r="AE1803" s="15"/>
      <c r="AT1803" s="266" t="s">
        <v>206</v>
      </c>
      <c r="AU1803" s="266" t="s">
        <v>78</v>
      </c>
      <c r="AV1803" s="15" t="s">
        <v>200</v>
      </c>
      <c r="AW1803" s="15" t="s">
        <v>31</v>
      </c>
      <c r="AX1803" s="15" t="s">
        <v>76</v>
      </c>
      <c r="AY1803" s="266" t="s">
        <v>193</v>
      </c>
    </row>
    <row r="1804" s="14" customFormat="1">
      <c r="A1804" s="14"/>
      <c r="B1804" s="245"/>
      <c r="C1804" s="246"/>
      <c r="D1804" s="228" t="s">
        <v>206</v>
      </c>
      <c r="E1804" s="246"/>
      <c r="F1804" s="248" t="s">
        <v>4031</v>
      </c>
      <c r="G1804" s="246"/>
      <c r="H1804" s="249">
        <v>15.895</v>
      </c>
      <c r="I1804" s="250"/>
      <c r="J1804" s="246"/>
      <c r="K1804" s="246"/>
      <c r="L1804" s="251"/>
      <c r="M1804" s="252"/>
      <c r="N1804" s="253"/>
      <c r="O1804" s="253"/>
      <c r="P1804" s="253"/>
      <c r="Q1804" s="253"/>
      <c r="R1804" s="253"/>
      <c r="S1804" s="253"/>
      <c r="T1804" s="254"/>
      <c r="U1804" s="14"/>
      <c r="V1804" s="14"/>
      <c r="W1804" s="14"/>
      <c r="X1804" s="14"/>
      <c r="Y1804" s="14"/>
      <c r="Z1804" s="14"/>
      <c r="AA1804" s="14"/>
      <c r="AB1804" s="14"/>
      <c r="AC1804" s="14"/>
      <c r="AD1804" s="14"/>
      <c r="AE1804" s="14"/>
      <c r="AT1804" s="255" t="s">
        <v>206</v>
      </c>
      <c r="AU1804" s="255" t="s">
        <v>78</v>
      </c>
      <c r="AV1804" s="14" t="s">
        <v>78</v>
      </c>
      <c r="AW1804" s="14" t="s">
        <v>4</v>
      </c>
      <c r="AX1804" s="14" t="s">
        <v>76</v>
      </c>
      <c r="AY1804" s="255" t="s">
        <v>193</v>
      </c>
    </row>
    <row r="1805" s="2" customFormat="1" ht="16.5" customHeight="1">
      <c r="A1805" s="41"/>
      <c r="B1805" s="42"/>
      <c r="C1805" s="215" t="s">
        <v>4032</v>
      </c>
      <c r="D1805" s="215" t="s">
        <v>195</v>
      </c>
      <c r="E1805" s="216" t="s">
        <v>2020</v>
      </c>
      <c r="F1805" s="217" t="s">
        <v>2021</v>
      </c>
      <c r="G1805" s="218" t="s">
        <v>258</v>
      </c>
      <c r="H1805" s="219">
        <v>220.09999999999999</v>
      </c>
      <c r="I1805" s="220"/>
      <c r="J1805" s="221">
        <f>ROUND(I1805*H1805,2)</f>
        <v>0</v>
      </c>
      <c r="K1805" s="217" t="s">
        <v>19</v>
      </c>
      <c r="L1805" s="47"/>
      <c r="M1805" s="222" t="s">
        <v>19</v>
      </c>
      <c r="N1805" s="223" t="s">
        <v>40</v>
      </c>
      <c r="O1805" s="87"/>
      <c r="P1805" s="224">
        <f>O1805*H1805</f>
        <v>0</v>
      </c>
      <c r="Q1805" s="224">
        <v>0</v>
      </c>
      <c r="R1805" s="224">
        <f>Q1805*H1805</f>
        <v>0</v>
      </c>
      <c r="S1805" s="224">
        <v>0</v>
      </c>
      <c r="T1805" s="225">
        <f>S1805*H1805</f>
        <v>0</v>
      </c>
      <c r="U1805" s="41"/>
      <c r="V1805" s="41"/>
      <c r="W1805" s="41"/>
      <c r="X1805" s="41"/>
      <c r="Y1805" s="41"/>
      <c r="Z1805" s="41"/>
      <c r="AA1805" s="41"/>
      <c r="AB1805" s="41"/>
      <c r="AC1805" s="41"/>
      <c r="AD1805" s="41"/>
      <c r="AE1805" s="41"/>
      <c r="AR1805" s="226" t="s">
        <v>200</v>
      </c>
      <c r="AT1805" s="226" t="s">
        <v>195</v>
      </c>
      <c r="AU1805" s="226" t="s">
        <v>78</v>
      </c>
      <c r="AY1805" s="20" t="s">
        <v>193</v>
      </c>
      <c r="BE1805" s="227">
        <f>IF(N1805="základní",J1805,0)</f>
        <v>0</v>
      </c>
      <c r="BF1805" s="227">
        <f>IF(N1805="snížená",J1805,0)</f>
        <v>0</v>
      </c>
      <c r="BG1805" s="227">
        <f>IF(N1805="zákl. přenesená",J1805,0)</f>
        <v>0</v>
      </c>
      <c r="BH1805" s="227">
        <f>IF(N1805="sníž. přenesená",J1805,0)</f>
        <v>0</v>
      </c>
      <c r="BI1805" s="227">
        <f>IF(N1805="nulová",J1805,0)</f>
        <v>0</v>
      </c>
      <c r="BJ1805" s="20" t="s">
        <v>76</v>
      </c>
      <c r="BK1805" s="227">
        <f>ROUND(I1805*H1805,2)</f>
        <v>0</v>
      </c>
      <c r="BL1805" s="20" t="s">
        <v>200</v>
      </c>
      <c r="BM1805" s="226" t="s">
        <v>4033</v>
      </c>
    </row>
    <row r="1806" s="2" customFormat="1">
      <c r="A1806" s="41"/>
      <c r="B1806" s="42"/>
      <c r="C1806" s="43"/>
      <c r="D1806" s="228" t="s">
        <v>202</v>
      </c>
      <c r="E1806" s="43"/>
      <c r="F1806" s="229" t="s">
        <v>2021</v>
      </c>
      <c r="G1806" s="43"/>
      <c r="H1806" s="43"/>
      <c r="I1806" s="230"/>
      <c r="J1806" s="43"/>
      <c r="K1806" s="43"/>
      <c r="L1806" s="47"/>
      <c r="M1806" s="231"/>
      <c r="N1806" s="232"/>
      <c r="O1806" s="87"/>
      <c r="P1806" s="87"/>
      <c r="Q1806" s="87"/>
      <c r="R1806" s="87"/>
      <c r="S1806" s="87"/>
      <c r="T1806" s="88"/>
      <c r="U1806" s="41"/>
      <c r="V1806" s="41"/>
      <c r="W1806" s="41"/>
      <c r="X1806" s="41"/>
      <c r="Y1806" s="41"/>
      <c r="Z1806" s="41"/>
      <c r="AA1806" s="41"/>
      <c r="AB1806" s="41"/>
      <c r="AC1806" s="41"/>
      <c r="AD1806" s="41"/>
      <c r="AE1806" s="41"/>
      <c r="AT1806" s="20" t="s">
        <v>202</v>
      </c>
      <c r="AU1806" s="20" t="s">
        <v>78</v>
      </c>
    </row>
    <row r="1807" s="14" customFormat="1">
      <c r="A1807" s="14"/>
      <c r="B1807" s="245"/>
      <c r="C1807" s="246"/>
      <c r="D1807" s="228" t="s">
        <v>206</v>
      </c>
      <c r="E1807" s="247" t="s">
        <v>19</v>
      </c>
      <c r="F1807" s="248" t="s">
        <v>4034</v>
      </c>
      <c r="G1807" s="246"/>
      <c r="H1807" s="249">
        <v>157.86000000000001</v>
      </c>
      <c r="I1807" s="250"/>
      <c r="J1807" s="246"/>
      <c r="K1807" s="246"/>
      <c r="L1807" s="251"/>
      <c r="M1807" s="252"/>
      <c r="N1807" s="253"/>
      <c r="O1807" s="253"/>
      <c r="P1807" s="253"/>
      <c r="Q1807" s="253"/>
      <c r="R1807" s="253"/>
      <c r="S1807" s="253"/>
      <c r="T1807" s="254"/>
      <c r="U1807" s="14"/>
      <c r="V1807" s="14"/>
      <c r="W1807" s="14"/>
      <c r="X1807" s="14"/>
      <c r="Y1807" s="14"/>
      <c r="Z1807" s="14"/>
      <c r="AA1807" s="14"/>
      <c r="AB1807" s="14"/>
      <c r="AC1807" s="14"/>
      <c r="AD1807" s="14"/>
      <c r="AE1807" s="14"/>
      <c r="AT1807" s="255" t="s">
        <v>206</v>
      </c>
      <c r="AU1807" s="255" t="s">
        <v>78</v>
      </c>
      <c r="AV1807" s="14" t="s">
        <v>78</v>
      </c>
      <c r="AW1807" s="14" t="s">
        <v>31</v>
      </c>
      <c r="AX1807" s="14" t="s">
        <v>69</v>
      </c>
      <c r="AY1807" s="255" t="s">
        <v>193</v>
      </c>
    </row>
    <row r="1808" s="14" customFormat="1">
      <c r="A1808" s="14"/>
      <c r="B1808" s="245"/>
      <c r="C1808" s="246"/>
      <c r="D1808" s="228" t="s">
        <v>206</v>
      </c>
      <c r="E1808" s="247" t="s">
        <v>19</v>
      </c>
      <c r="F1808" s="248" t="s">
        <v>4035</v>
      </c>
      <c r="G1808" s="246"/>
      <c r="H1808" s="249">
        <v>62.240000000000002</v>
      </c>
      <c r="I1808" s="250"/>
      <c r="J1808" s="246"/>
      <c r="K1808" s="246"/>
      <c r="L1808" s="251"/>
      <c r="M1808" s="252"/>
      <c r="N1808" s="253"/>
      <c r="O1808" s="253"/>
      <c r="P1808" s="253"/>
      <c r="Q1808" s="253"/>
      <c r="R1808" s="253"/>
      <c r="S1808" s="253"/>
      <c r="T1808" s="254"/>
      <c r="U1808" s="14"/>
      <c r="V1808" s="14"/>
      <c r="W1808" s="14"/>
      <c r="X1808" s="14"/>
      <c r="Y1808" s="14"/>
      <c r="Z1808" s="14"/>
      <c r="AA1808" s="14"/>
      <c r="AB1808" s="14"/>
      <c r="AC1808" s="14"/>
      <c r="AD1808" s="14"/>
      <c r="AE1808" s="14"/>
      <c r="AT1808" s="255" t="s">
        <v>206</v>
      </c>
      <c r="AU1808" s="255" t="s">
        <v>78</v>
      </c>
      <c r="AV1808" s="14" t="s">
        <v>78</v>
      </c>
      <c r="AW1808" s="14" t="s">
        <v>31</v>
      </c>
      <c r="AX1808" s="14" t="s">
        <v>69</v>
      </c>
      <c r="AY1808" s="255" t="s">
        <v>193</v>
      </c>
    </row>
    <row r="1809" s="15" customFormat="1">
      <c r="A1809" s="15"/>
      <c r="B1809" s="256"/>
      <c r="C1809" s="257"/>
      <c r="D1809" s="228" t="s">
        <v>206</v>
      </c>
      <c r="E1809" s="258" t="s">
        <v>19</v>
      </c>
      <c r="F1809" s="259" t="s">
        <v>218</v>
      </c>
      <c r="G1809" s="257"/>
      <c r="H1809" s="260">
        <v>220.09999999999999</v>
      </c>
      <c r="I1809" s="261"/>
      <c r="J1809" s="257"/>
      <c r="K1809" s="257"/>
      <c r="L1809" s="262"/>
      <c r="M1809" s="263"/>
      <c r="N1809" s="264"/>
      <c r="O1809" s="264"/>
      <c r="P1809" s="264"/>
      <c r="Q1809" s="264"/>
      <c r="R1809" s="264"/>
      <c r="S1809" s="264"/>
      <c r="T1809" s="265"/>
      <c r="U1809" s="15"/>
      <c r="V1809" s="15"/>
      <c r="W1809" s="15"/>
      <c r="X1809" s="15"/>
      <c r="Y1809" s="15"/>
      <c r="Z1809" s="15"/>
      <c r="AA1809" s="15"/>
      <c r="AB1809" s="15"/>
      <c r="AC1809" s="15"/>
      <c r="AD1809" s="15"/>
      <c r="AE1809" s="15"/>
      <c r="AT1809" s="266" t="s">
        <v>206</v>
      </c>
      <c r="AU1809" s="266" t="s">
        <v>78</v>
      </c>
      <c r="AV1809" s="15" t="s">
        <v>200</v>
      </c>
      <c r="AW1809" s="15" t="s">
        <v>31</v>
      </c>
      <c r="AX1809" s="15" t="s">
        <v>76</v>
      </c>
      <c r="AY1809" s="266" t="s">
        <v>193</v>
      </c>
    </row>
    <row r="1810" s="2" customFormat="1" ht="24.15" customHeight="1">
      <c r="A1810" s="41"/>
      <c r="B1810" s="42"/>
      <c r="C1810" s="215" t="s">
        <v>4036</v>
      </c>
      <c r="D1810" s="215" t="s">
        <v>195</v>
      </c>
      <c r="E1810" s="216" t="s">
        <v>4037</v>
      </c>
      <c r="F1810" s="217" t="s">
        <v>4038</v>
      </c>
      <c r="G1810" s="218" t="s">
        <v>258</v>
      </c>
      <c r="H1810" s="219">
        <v>1545.838</v>
      </c>
      <c r="I1810" s="220"/>
      <c r="J1810" s="221">
        <f>ROUND(I1810*H1810,2)</f>
        <v>0</v>
      </c>
      <c r="K1810" s="217" t="s">
        <v>199</v>
      </c>
      <c r="L1810" s="47"/>
      <c r="M1810" s="222" t="s">
        <v>19</v>
      </c>
      <c r="N1810" s="223" t="s">
        <v>40</v>
      </c>
      <c r="O1810" s="87"/>
      <c r="P1810" s="224">
        <f>O1810*H1810</f>
        <v>0</v>
      </c>
      <c r="Q1810" s="224">
        <v>0.01167696</v>
      </c>
      <c r="R1810" s="224">
        <f>Q1810*H1810</f>
        <v>18.050688492479999</v>
      </c>
      <c r="S1810" s="224">
        <v>0</v>
      </c>
      <c r="T1810" s="225">
        <f>S1810*H1810</f>
        <v>0</v>
      </c>
      <c r="U1810" s="41"/>
      <c r="V1810" s="41"/>
      <c r="W1810" s="41"/>
      <c r="X1810" s="41"/>
      <c r="Y1810" s="41"/>
      <c r="Z1810" s="41"/>
      <c r="AA1810" s="41"/>
      <c r="AB1810" s="41"/>
      <c r="AC1810" s="41"/>
      <c r="AD1810" s="41"/>
      <c r="AE1810" s="41"/>
      <c r="AR1810" s="226" t="s">
        <v>200</v>
      </c>
      <c r="AT1810" s="226" t="s">
        <v>195</v>
      </c>
      <c r="AU1810" s="226" t="s">
        <v>78</v>
      </c>
      <c r="AY1810" s="20" t="s">
        <v>193</v>
      </c>
      <c r="BE1810" s="227">
        <f>IF(N1810="základní",J1810,0)</f>
        <v>0</v>
      </c>
      <c r="BF1810" s="227">
        <f>IF(N1810="snížená",J1810,0)</f>
        <v>0</v>
      </c>
      <c r="BG1810" s="227">
        <f>IF(N1810="zákl. přenesená",J1810,0)</f>
        <v>0</v>
      </c>
      <c r="BH1810" s="227">
        <f>IF(N1810="sníž. přenesená",J1810,0)</f>
        <v>0</v>
      </c>
      <c r="BI1810" s="227">
        <f>IF(N1810="nulová",J1810,0)</f>
        <v>0</v>
      </c>
      <c r="BJ1810" s="20" t="s">
        <v>76</v>
      </c>
      <c r="BK1810" s="227">
        <f>ROUND(I1810*H1810,2)</f>
        <v>0</v>
      </c>
      <c r="BL1810" s="20" t="s">
        <v>200</v>
      </c>
      <c r="BM1810" s="226" t="s">
        <v>4039</v>
      </c>
    </row>
    <row r="1811" s="2" customFormat="1">
      <c r="A1811" s="41"/>
      <c r="B1811" s="42"/>
      <c r="C1811" s="43"/>
      <c r="D1811" s="228" t="s">
        <v>202</v>
      </c>
      <c r="E1811" s="43"/>
      <c r="F1811" s="229" t="s">
        <v>4040</v>
      </c>
      <c r="G1811" s="43"/>
      <c r="H1811" s="43"/>
      <c r="I1811" s="230"/>
      <c r="J1811" s="43"/>
      <c r="K1811" s="43"/>
      <c r="L1811" s="47"/>
      <c r="M1811" s="231"/>
      <c r="N1811" s="232"/>
      <c r="O1811" s="87"/>
      <c r="P1811" s="87"/>
      <c r="Q1811" s="87"/>
      <c r="R1811" s="87"/>
      <c r="S1811" s="87"/>
      <c r="T1811" s="88"/>
      <c r="U1811" s="41"/>
      <c r="V1811" s="41"/>
      <c r="W1811" s="41"/>
      <c r="X1811" s="41"/>
      <c r="Y1811" s="41"/>
      <c r="Z1811" s="41"/>
      <c r="AA1811" s="41"/>
      <c r="AB1811" s="41"/>
      <c r="AC1811" s="41"/>
      <c r="AD1811" s="41"/>
      <c r="AE1811" s="41"/>
      <c r="AT1811" s="20" t="s">
        <v>202</v>
      </c>
      <c r="AU1811" s="20" t="s">
        <v>78</v>
      </c>
    </row>
    <row r="1812" s="2" customFormat="1">
      <c r="A1812" s="41"/>
      <c r="B1812" s="42"/>
      <c r="C1812" s="43"/>
      <c r="D1812" s="233" t="s">
        <v>204</v>
      </c>
      <c r="E1812" s="43"/>
      <c r="F1812" s="234" t="s">
        <v>4041</v>
      </c>
      <c r="G1812" s="43"/>
      <c r="H1812" s="43"/>
      <c r="I1812" s="230"/>
      <c r="J1812" s="43"/>
      <c r="K1812" s="43"/>
      <c r="L1812" s="47"/>
      <c r="M1812" s="231"/>
      <c r="N1812" s="232"/>
      <c r="O1812" s="87"/>
      <c r="P1812" s="87"/>
      <c r="Q1812" s="87"/>
      <c r="R1812" s="87"/>
      <c r="S1812" s="87"/>
      <c r="T1812" s="88"/>
      <c r="U1812" s="41"/>
      <c r="V1812" s="41"/>
      <c r="W1812" s="41"/>
      <c r="X1812" s="41"/>
      <c r="Y1812" s="41"/>
      <c r="Z1812" s="41"/>
      <c r="AA1812" s="41"/>
      <c r="AB1812" s="41"/>
      <c r="AC1812" s="41"/>
      <c r="AD1812" s="41"/>
      <c r="AE1812" s="41"/>
      <c r="AT1812" s="20" t="s">
        <v>204</v>
      </c>
      <c r="AU1812" s="20" t="s">
        <v>78</v>
      </c>
    </row>
    <row r="1813" s="13" customFormat="1">
      <c r="A1813" s="13"/>
      <c r="B1813" s="235"/>
      <c r="C1813" s="236"/>
      <c r="D1813" s="228" t="s">
        <v>206</v>
      </c>
      <c r="E1813" s="237" t="s">
        <v>19</v>
      </c>
      <c r="F1813" s="238" t="s">
        <v>279</v>
      </c>
      <c r="G1813" s="236"/>
      <c r="H1813" s="237" t="s">
        <v>19</v>
      </c>
      <c r="I1813" s="239"/>
      <c r="J1813" s="236"/>
      <c r="K1813" s="236"/>
      <c r="L1813" s="240"/>
      <c r="M1813" s="241"/>
      <c r="N1813" s="242"/>
      <c r="O1813" s="242"/>
      <c r="P1813" s="242"/>
      <c r="Q1813" s="242"/>
      <c r="R1813" s="242"/>
      <c r="S1813" s="242"/>
      <c r="T1813" s="243"/>
      <c r="U1813" s="13"/>
      <c r="V1813" s="13"/>
      <c r="W1813" s="13"/>
      <c r="X1813" s="13"/>
      <c r="Y1813" s="13"/>
      <c r="Z1813" s="13"/>
      <c r="AA1813" s="13"/>
      <c r="AB1813" s="13"/>
      <c r="AC1813" s="13"/>
      <c r="AD1813" s="13"/>
      <c r="AE1813" s="13"/>
      <c r="AT1813" s="244" t="s">
        <v>206</v>
      </c>
      <c r="AU1813" s="244" t="s">
        <v>78</v>
      </c>
      <c r="AV1813" s="13" t="s">
        <v>76</v>
      </c>
      <c r="AW1813" s="13" t="s">
        <v>31</v>
      </c>
      <c r="AX1813" s="13" t="s">
        <v>69</v>
      </c>
      <c r="AY1813" s="244" t="s">
        <v>193</v>
      </c>
    </row>
    <row r="1814" s="13" customFormat="1">
      <c r="A1814" s="13"/>
      <c r="B1814" s="235"/>
      <c r="C1814" s="236"/>
      <c r="D1814" s="228" t="s">
        <v>206</v>
      </c>
      <c r="E1814" s="237" t="s">
        <v>19</v>
      </c>
      <c r="F1814" s="238" t="s">
        <v>3999</v>
      </c>
      <c r="G1814" s="236"/>
      <c r="H1814" s="237" t="s">
        <v>19</v>
      </c>
      <c r="I1814" s="239"/>
      <c r="J1814" s="236"/>
      <c r="K1814" s="236"/>
      <c r="L1814" s="240"/>
      <c r="M1814" s="241"/>
      <c r="N1814" s="242"/>
      <c r="O1814" s="242"/>
      <c r="P1814" s="242"/>
      <c r="Q1814" s="242"/>
      <c r="R1814" s="242"/>
      <c r="S1814" s="242"/>
      <c r="T1814" s="243"/>
      <c r="U1814" s="13"/>
      <c r="V1814" s="13"/>
      <c r="W1814" s="13"/>
      <c r="X1814" s="13"/>
      <c r="Y1814" s="13"/>
      <c r="Z1814" s="13"/>
      <c r="AA1814" s="13"/>
      <c r="AB1814" s="13"/>
      <c r="AC1814" s="13"/>
      <c r="AD1814" s="13"/>
      <c r="AE1814" s="13"/>
      <c r="AT1814" s="244" t="s">
        <v>206</v>
      </c>
      <c r="AU1814" s="244" t="s">
        <v>78</v>
      </c>
      <c r="AV1814" s="13" t="s">
        <v>76</v>
      </c>
      <c r="AW1814" s="13" t="s">
        <v>31</v>
      </c>
      <c r="AX1814" s="13" t="s">
        <v>69</v>
      </c>
      <c r="AY1814" s="244" t="s">
        <v>193</v>
      </c>
    </row>
    <row r="1815" s="14" customFormat="1">
      <c r="A1815" s="14"/>
      <c r="B1815" s="245"/>
      <c r="C1815" s="246"/>
      <c r="D1815" s="228" t="s">
        <v>206</v>
      </c>
      <c r="E1815" s="247" t="s">
        <v>19</v>
      </c>
      <c r="F1815" s="248" t="s">
        <v>4042</v>
      </c>
      <c r="G1815" s="246"/>
      <c r="H1815" s="249">
        <v>10.15</v>
      </c>
      <c r="I1815" s="250"/>
      <c r="J1815" s="246"/>
      <c r="K1815" s="246"/>
      <c r="L1815" s="251"/>
      <c r="M1815" s="252"/>
      <c r="N1815" s="253"/>
      <c r="O1815" s="253"/>
      <c r="P1815" s="253"/>
      <c r="Q1815" s="253"/>
      <c r="R1815" s="253"/>
      <c r="S1815" s="253"/>
      <c r="T1815" s="254"/>
      <c r="U1815" s="14"/>
      <c r="V1815" s="14"/>
      <c r="W1815" s="14"/>
      <c r="X1815" s="14"/>
      <c r="Y1815" s="14"/>
      <c r="Z1815" s="14"/>
      <c r="AA1815" s="14"/>
      <c r="AB1815" s="14"/>
      <c r="AC1815" s="14"/>
      <c r="AD1815" s="14"/>
      <c r="AE1815" s="14"/>
      <c r="AT1815" s="255" t="s">
        <v>206</v>
      </c>
      <c r="AU1815" s="255" t="s">
        <v>78</v>
      </c>
      <c r="AV1815" s="14" t="s">
        <v>78</v>
      </c>
      <c r="AW1815" s="14" t="s">
        <v>31</v>
      </c>
      <c r="AX1815" s="14" t="s">
        <v>69</v>
      </c>
      <c r="AY1815" s="255" t="s">
        <v>193</v>
      </c>
    </row>
    <row r="1816" s="13" customFormat="1">
      <c r="A1816" s="13"/>
      <c r="B1816" s="235"/>
      <c r="C1816" s="236"/>
      <c r="D1816" s="228" t="s">
        <v>206</v>
      </c>
      <c r="E1816" s="237" t="s">
        <v>19</v>
      </c>
      <c r="F1816" s="238" t="s">
        <v>4043</v>
      </c>
      <c r="G1816" s="236"/>
      <c r="H1816" s="237" t="s">
        <v>19</v>
      </c>
      <c r="I1816" s="239"/>
      <c r="J1816" s="236"/>
      <c r="K1816" s="236"/>
      <c r="L1816" s="240"/>
      <c r="M1816" s="241"/>
      <c r="N1816" s="242"/>
      <c r="O1816" s="242"/>
      <c r="P1816" s="242"/>
      <c r="Q1816" s="242"/>
      <c r="R1816" s="242"/>
      <c r="S1816" s="242"/>
      <c r="T1816" s="243"/>
      <c r="U1816" s="13"/>
      <c r="V1816" s="13"/>
      <c r="W1816" s="13"/>
      <c r="X1816" s="13"/>
      <c r="Y1816" s="13"/>
      <c r="Z1816" s="13"/>
      <c r="AA1816" s="13"/>
      <c r="AB1816" s="13"/>
      <c r="AC1816" s="13"/>
      <c r="AD1816" s="13"/>
      <c r="AE1816" s="13"/>
      <c r="AT1816" s="244" t="s">
        <v>206</v>
      </c>
      <c r="AU1816" s="244" t="s">
        <v>78</v>
      </c>
      <c r="AV1816" s="13" t="s">
        <v>76</v>
      </c>
      <c r="AW1816" s="13" t="s">
        <v>31</v>
      </c>
      <c r="AX1816" s="13" t="s">
        <v>69</v>
      </c>
      <c r="AY1816" s="244" t="s">
        <v>193</v>
      </c>
    </row>
    <row r="1817" s="13" customFormat="1">
      <c r="A1817" s="13"/>
      <c r="B1817" s="235"/>
      <c r="C1817" s="236"/>
      <c r="D1817" s="228" t="s">
        <v>206</v>
      </c>
      <c r="E1817" s="237" t="s">
        <v>19</v>
      </c>
      <c r="F1817" s="238" t="s">
        <v>1713</v>
      </c>
      <c r="G1817" s="236"/>
      <c r="H1817" s="237" t="s">
        <v>19</v>
      </c>
      <c r="I1817" s="239"/>
      <c r="J1817" s="236"/>
      <c r="K1817" s="236"/>
      <c r="L1817" s="240"/>
      <c r="M1817" s="241"/>
      <c r="N1817" s="242"/>
      <c r="O1817" s="242"/>
      <c r="P1817" s="242"/>
      <c r="Q1817" s="242"/>
      <c r="R1817" s="242"/>
      <c r="S1817" s="242"/>
      <c r="T1817" s="243"/>
      <c r="U1817" s="13"/>
      <c r="V1817" s="13"/>
      <c r="W1817" s="13"/>
      <c r="X1817" s="13"/>
      <c r="Y1817" s="13"/>
      <c r="Z1817" s="13"/>
      <c r="AA1817" s="13"/>
      <c r="AB1817" s="13"/>
      <c r="AC1817" s="13"/>
      <c r="AD1817" s="13"/>
      <c r="AE1817" s="13"/>
      <c r="AT1817" s="244" t="s">
        <v>206</v>
      </c>
      <c r="AU1817" s="244" t="s">
        <v>78</v>
      </c>
      <c r="AV1817" s="13" t="s">
        <v>76</v>
      </c>
      <c r="AW1817" s="13" t="s">
        <v>31</v>
      </c>
      <c r="AX1817" s="13" t="s">
        <v>69</v>
      </c>
      <c r="AY1817" s="244" t="s">
        <v>193</v>
      </c>
    </row>
    <row r="1818" s="14" customFormat="1">
      <c r="A1818" s="14"/>
      <c r="B1818" s="245"/>
      <c r="C1818" s="246"/>
      <c r="D1818" s="228" t="s">
        <v>206</v>
      </c>
      <c r="E1818" s="247" t="s">
        <v>19</v>
      </c>
      <c r="F1818" s="248" t="s">
        <v>4044</v>
      </c>
      <c r="G1818" s="246"/>
      <c r="H1818" s="249">
        <v>3.8999999999999999</v>
      </c>
      <c r="I1818" s="250"/>
      <c r="J1818" s="246"/>
      <c r="K1818" s="246"/>
      <c r="L1818" s="251"/>
      <c r="M1818" s="252"/>
      <c r="N1818" s="253"/>
      <c r="O1818" s="253"/>
      <c r="P1818" s="253"/>
      <c r="Q1818" s="253"/>
      <c r="R1818" s="253"/>
      <c r="S1818" s="253"/>
      <c r="T1818" s="254"/>
      <c r="U1818" s="14"/>
      <c r="V1818" s="14"/>
      <c r="W1818" s="14"/>
      <c r="X1818" s="14"/>
      <c r="Y1818" s="14"/>
      <c r="Z1818" s="14"/>
      <c r="AA1818" s="14"/>
      <c r="AB1818" s="14"/>
      <c r="AC1818" s="14"/>
      <c r="AD1818" s="14"/>
      <c r="AE1818" s="14"/>
      <c r="AT1818" s="255" t="s">
        <v>206</v>
      </c>
      <c r="AU1818" s="255" t="s">
        <v>78</v>
      </c>
      <c r="AV1818" s="14" t="s">
        <v>78</v>
      </c>
      <c r="AW1818" s="14" t="s">
        <v>31</v>
      </c>
      <c r="AX1818" s="14" t="s">
        <v>69</v>
      </c>
      <c r="AY1818" s="255" t="s">
        <v>193</v>
      </c>
    </row>
    <row r="1819" s="14" customFormat="1">
      <c r="A1819" s="14"/>
      <c r="B1819" s="245"/>
      <c r="C1819" s="246"/>
      <c r="D1819" s="228" t="s">
        <v>206</v>
      </c>
      <c r="E1819" s="247" t="s">
        <v>19</v>
      </c>
      <c r="F1819" s="248" t="s">
        <v>4045</v>
      </c>
      <c r="G1819" s="246"/>
      <c r="H1819" s="249">
        <v>73.700000000000003</v>
      </c>
      <c r="I1819" s="250"/>
      <c r="J1819" s="246"/>
      <c r="K1819" s="246"/>
      <c r="L1819" s="251"/>
      <c r="M1819" s="252"/>
      <c r="N1819" s="253"/>
      <c r="O1819" s="253"/>
      <c r="P1819" s="253"/>
      <c r="Q1819" s="253"/>
      <c r="R1819" s="253"/>
      <c r="S1819" s="253"/>
      <c r="T1819" s="254"/>
      <c r="U1819" s="14"/>
      <c r="V1819" s="14"/>
      <c r="W1819" s="14"/>
      <c r="X1819" s="14"/>
      <c r="Y1819" s="14"/>
      <c r="Z1819" s="14"/>
      <c r="AA1819" s="14"/>
      <c r="AB1819" s="14"/>
      <c r="AC1819" s="14"/>
      <c r="AD1819" s="14"/>
      <c r="AE1819" s="14"/>
      <c r="AT1819" s="255" t="s">
        <v>206</v>
      </c>
      <c r="AU1819" s="255" t="s">
        <v>78</v>
      </c>
      <c r="AV1819" s="14" t="s">
        <v>78</v>
      </c>
      <c r="AW1819" s="14" t="s">
        <v>31</v>
      </c>
      <c r="AX1819" s="14" t="s">
        <v>69</v>
      </c>
      <c r="AY1819" s="255" t="s">
        <v>193</v>
      </c>
    </row>
    <row r="1820" s="14" customFormat="1">
      <c r="A1820" s="14"/>
      <c r="B1820" s="245"/>
      <c r="C1820" s="246"/>
      <c r="D1820" s="228" t="s">
        <v>206</v>
      </c>
      <c r="E1820" s="247" t="s">
        <v>19</v>
      </c>
      <c r="F1820" s="248" t="s">
        <v>4046</v>
      </c>
      <c r="G1820" s="246"/>
      <c r="H1820" s="249">
        <v>-27.239999999999998</v>
      </c>
      <c r="I1820" s="250"/>
      <c r="J1820" s="246"/>
      <c r="K1820" s="246"/>
      <c r="L1820" s="251"/>
      <c r="M1820" s="252"/>
      <c r="N1820" s="253"/>
      <c r="O1820" s="253"/>
      <c r="P1820" s="253"/>
      <c r="Q1820" s="253"/>
      <c r="R1820" s="253"/>
      <c r="S1820" s="253"/>
      <c r="T1820" s="254"/>
      <c r="U1820" s="14"/>
      <c r="V1820" s="14"/>
      <c r="W1820" s="14"/>
      <c r="X1820" s="14"/>
      <c r="Y1820" s="14"/>
      <c r="Z1820" s="14"/>
      <c r="AA1820" s="14"/>
      <c r="AB1820" s="14"/>
      <c r="AC1820" s="14"/>
      <c r="AD1820" s="14"/>
      <c r="AE1820" s="14"/>
      <c r="AT1820" s="255" t="s">
        <v>206</v>
      </c>
      <c r="AU1820" s="255" t="s">
        <v>78</v>
      </c>
      <c r="AV1820" s="14" t="s">
        <v>78</v>
      </c>
      <c r="AW1820" s="14" t="s">
        <v>31</v>
      </c>
      <c r="AX1820" s="14" t="s">
        <v>69</v>
      </c>
      <c r="AY1820" s="255" t="s">
        <v>193</v>
      </c>
    </row>
    <row r="1821" s="14" customFormat="1">
      <c r="A1821" s="14"/>
      <c r="B1821" s="245"/>
      <c r="C1821" s="246"/>
      <c r="D1821" s="228" t="s">
        <v>206</v>
      </c>
      <c r="E1821" s="247" t="s">
        <v>19</v>
      </c>
      <c r="F1821" s="248" t="s">
        <v>4047</v>
      </c>
      <c r="G1821" s="246"/>
      <c r="H1821" s="249">
        <v>27</v>
      </c>
      <c r="I1821" s="250"/>
      <c r="J1821" s="246"/>
      <c r="K1821" s="246"/>
      <c r="L1821" s="251"/>
      <c r="M1821" s="252"/>
      <c r="N1821" s="253"/>
      <c r="O1821" s="253"/>
      <c r="P1821" s="253"/>
      <c r="Q1821" s="253"/>
      <c r="R1821" s="253"/>
      <c r="S1821" s="253"/>
      <c r="T1821" s="254"/>
      <c r="U1821" s="14"/>
      <c r="V1821" s="14"/>
      <c r="W1821" s="14"/>
      <c r="X1821" s="14"/>
      <c r="Y1821" s="14"/>
      <c r="Z1821" s="14"/>
      <c r="AA1821" s="14"/>
      <c r="AB1821" s="14"/>
      <c r="AC1821" s="14"/>
      <c r="AD1821" s="14"/>
      <c r="AE1821" s="14"/>
      <c r="AT1821" s="255" t="s">
        <v>206</v>
      </c>
      <c r="AU1821" s="255" t="s">
        <v>78</v>
      </c>
      <c r="AV1821" s="14" t="s">
        <v>78</v>
      </c>
      <c r="AW1821" s="14" t="s">
        <v>31</v>
      </c>
      <c r="AX1821" s="14" t="s">
        <v>69</v>
      </c>
      <c r="AY1821" s="255" t="s">
        <v>193</v>
      </c>
    </row>
    <row r="1822" s="14" customFormat="1">
      <c r="A1822" s="14"/>
      <c r="B1822" s="245"/>
      <c r="C1822" s="246"/>
      <c r="D1822" s="228" t="s">
        <v>206</v>
      </c>
      <c r="E1822" s="247" t="s">
        <v>19</v>
      </c>
      <c r="F1822" s="248" t="s">
        <v>4048</v>
      </c>
      <c r="G1822" s="246"/>
      <c r="H1822" s="249">
        <v>17.640000000000001</v>
      </c>
      <c r="I1822" s="250"/>
      <c r="J1822" s="246"/>
      <c r="K1822" s="246"/>
      <c r="L1822" s="251"/>
      <c r="M1822" s="252"/>
      <c r="N1822" s="253"/>
      <c r="O1822" s="253"/>
      <c r="P1822" s="253"/>
      <c r="Q1822" s="253"/>
      <c r="R1822" s="253"/>
      <c r="S1822" s="253"/>
      <c r="T1822" s="254"/>
      <c r="U1822" s="14"/>
      <c r="V1822" s="14"/>
      <c r="W1822" s="14"/>
      <c r="X1822" s="14"/>
      <c r="Y1822" s="14"/>
      <c r="Z1822" s="14"/>
      <c r="AA1822" s="14"/>
      <c r="AB1822" s="14"/>
      <c r="AC1822" s="14"/>
      <c r="AD1822" s="14"/>
      <c r="AE1822" s="14"/>
      <c r="AT1822" s="255" t="s">
        <v>206</v>
      </c>
      <c r="AU1822" s="255" t="s">
        <v>78</v>
      </c>
      <c r="AV1822" s="14" t="s">
        <v>78</v>
      </c>
      <c r="AW1822" s="14" t="s">
        <v>31</v>
      </c>
      <c r="AX1822" s="14" t="s">
        <v>69</v>
      </c>
      <c r="AY1822" s="255" t="s">
        <v>193</v>
      </c>
    </row>
    <row r="1823" s="14" customFormat="1">
      <c r="A1823" s="14"/>
      <c r="B1823" s="245"/>
      <c r="C1823" s="246"/>
      <c r="D1823" s="228" t="s">
        <v>206</v>
      </c>
      <c r="E1823" s="247" t="s">
        <v>19</v>
      </c>
      <c r="F1823" s="248" t="s">
        <v>4049</v>
      </c>
      <c r="G1823" s="246"/>
      <c r="H1823" s="249">
        <v>-8.25</v>
      </c>
      <c r="I1823" s="250"/>
      <c r="J1823" s="246"/>
      <c r="K1823" s="246"/>
      <c r="L1823" s="251"/>
      <c r="M1823" s="252"/>
      <c r="N1823" s="253"/>
      <c r="O1823" s="253"/>
      <c r="P1823" s="253"/>
      <c r="Q1823" s="253"/>
      <c r="R1823" s="253"/>
      <c r="S1823" s="253"/>
      <c r="T1823" s="254"/>
      <c r="U1823" s="14"/>
      <c r="V1823" s="14"/>
      <c r="W1823" s="14"/>
      <c r="X1823" s="14"/>
      <c r="Y1823" s="14"/>
      <c r="Z1823" s="14"/>
      <c r="AA1823" s="14"/>
      <c r="AB1823" s="14"/>
      <c r="AC1823" s="14"/>
      <c r="AD1823" s="14"/>
      <c r="AE1823" s="14"/>
      <c r="AT1823" s="255" t="s">
        <v>206</v>
      </c>
      <c r="AU1823" s="255" t="s">
        <v>78</v>
      </c>
      <c r="AV1823" s="14" t="s">
        <v>78</v>
      </c>
      <c r="AW1823" s="14" t="s">
        <v>31</v>
      </c>
      <c r="AX1823" s="14" t="s">
        <v>69</v>
      </c>
      <c r="AY1823" s="255" t="s">
        <v>193</v>
      </c>
    </row>
    <row r="1824" s="14" customFormat="1">
      <c r="A1824" s="14"/>
      <c r="B1824" s="245"/>
      <c r="C1824" s="246"/>
      <c r="D1824" s="228" t="s">
        <v>206</v>
      </c>
      <c r="E1824" s="247" t="s">
        <v>19</v>
      </c>
      <c r="F1824" s="248" t="s">
        <v>4050</v>
      </c>
      <c r="G1824" s="246"/>
      <c r="H1824" s="249">
        <v>73.060000000000002</v>
      </c>
      <c r="I1824" s="250"/>
      <c r="J1824" s="246"/>
      <c r="K1824" s="246"/>
      <c r="L1824" s="251"/>
      <c r="M1824" s="252"/>
      <c r="N1824" s="253"/>
      <c r="O1824" s="253"/>
      <c r="P1824" s="253"/>
      <c r="Q1824" s="253"/>
      <c r="R1824" s="253"/>
      <c r="S1824" s="253"/>
      <c r="T1824" s="254"/>
      <c r="U1824" s="14"/>
      <c r="V1824" s="14"/>
      <c r="W1824" s="14"/>
      <c r="X1824" s="14"/>
      <c r="Y1824" s="14"/>
      <c r="Z1824" s="14"/>
      <c r="AA1824" s="14"/>
      <c r="AB1824" s="14"/>
      <c r="AC1824" s="14"/>
      <c r="AD1824" s="14"/>
      <c r="AE1824" s="14"/>
      <c r="AT1824" s="255" t="s">
        <v>206</v>
      </c>
      <c r="AU1824" s="255" t="s">
        <v>78</v>
      </c>
      <c r="AV1824" s="14" t="s">
        <v>78</v>
      </c>
      <c r="AW1824" s="14" t="s">
        <v>31</v>
      </c>
      <c r="AX1824" s="14" t="s">
        <v>69</v>
      </c>
      <c r="AY1824" s="255" t="s">
        <v>193</v>
      </c>
    </row>
    <row r="1825" s="14" customFormat="1">
      <c r="A1825" s="14"/>
      <c r="B1825" s="245"/>
      <c r="C1825" s="246"/>
      <c r="D1825" s="228" t="s">
        <v>206</v>
      </c>
      <c r="E1825" s="247" t="s">
        <v>19</v>
      </c>
      <c r="F1825" s="248" t="s">
        <v>4051</v>
      </c>
      <c r="G1825" s="246"/>
      <c r="H1825" s="249">
        <v>-12.93</v>
      </c>
      <c r="I1825" s="250"/>
      <c r="J1825" s="246"/>
      <c r="K1825" s="246"/>
      <c r="L1825" s="251"/>
      <c r="M1825" s="252"/>
      <c r="N1825" s="253"/>
      <c r="O1825" s="253"/>
      <c r="P1825" s="253"/>
      <c r="Q1825" s="253"/>
      <c r="R1825" s="253"/>
      <c r="S1825" s="253"/>
      <c r="T1825" s="254"/>
      <c r="U1825" s="14"/>
      <c r="V1825" s="14"/>
      <c r="W1825" s="14"/>
      <c r="X1825" s="14"/>
      <c r="Y1825" s="14"/>
      <c r="Z1825" s="14"/>
      <c r="AA1825" s="14"/>
      <c r="AB1825" s="14"/>
      <c r="AC1825" s="14"/>
      <c r="AD1825" s="14"/>
      <c r="AE1825" s="14"/>
      <c r="AT1825" s="255" t="s">
        <v>206</v>
      </c>
      <c r="AU1825" s="255" t="s">
        <v>78</v>
      </c>
      <c r="AV1825" s="14" t="s">
        <v>78</v>
      </c>
      <c r="AW1825" s="14" t="s">
        <v>31</v>
      </c>
      <c r="AX1825" s="14" t="s">
        <v>69</v>
      </c>
      <c r="AY1825" s="255" t="s">
        <v>193</v>
      </c>
    </row>
    <row r="1826" s="14" customFormat="1">
      <c r="A1826" s="14"/>
      <c r="B1826" s="245"/>
      <c r="C1826" s="246"/>
      <c r="D1826" s="228" t="s">
        <v>206</v>
      </c>
      <c r="E1826" s="247" t="s">
        <v>19</v>
      </c>
      <c r="F1826" s="248" t="s">
        <v>4052</v>
      </c>
      <c r="G1826" s="246"/>
      <c r="H1826" s="249">
        <v>10.4</v>
      </c>
      <c r="I1826" s="250"/>
      <c r="J1826" s="246"/>
      <c r="K1826" s="246"/>
      <c r="L1826" s="251"/>
      <c r="M1826" s="252"/>
      <c r="N1826" s="253"/>
      <c r="O1826" s="253"/>
      <c r="P1826" s="253"/>
      <c r="Q1826" s="253"/>
      <c r="R1826" s="253"/>
      <c r="S1826" s="253"/>
      <c r="T1826" s="254"/>
      <c r="U1826" s="14"/>
      <c r="V1826" s="14"/>
      <c r="W1826" s="14"/>
      <c r="X1826" s="14"/>
      <c r="Y1826" s="14"/>
      <c r="Z1826" s="14"/>
      <c r="AA1826" s="14"/>
      <c r="AB1826" s="14"/>
      <c r="AC1826" s="14"/>
      <c r="AD1826" s="14"/>
      <c r="AE1826" s="14"/>
      <c r="AT1826" s="255" t="s">
        <v>206</v>
      </c>
      <c r="AU1826" s="255" t="s">
        <v>78</v>
      </c>
      <c r="AV1826" s="14" t="s">
        <v>78</v>
      </c>
      <c r="AW1826" s="14" t="s">
        <v>31</v>
      </c>
      <c r="AX1826" s="14" t="s">
        <v>69</v>
      </c>
      <c r="AY1826" s="255" t="s">
        <v>193</v>
      </c>
    </row>
    <row r="1827" s="13" customFormat="1">
      <c r="A1827" s="13"/>
      <c r="B1827" s="235"/>
      <c r="C1827" s="236"/>
      <c r="D1827" s="228" t="s">
        <v>206</v>
      </c>
      <c r="E1827" s="237" t="s">
        <v>19</v>
      </c>
      <c r="F1827" s="238" t="s">
        <v>3015</v>
      </c>
      <c r="G1827" s="236"/>
      <c r="H1827" s="237" t="s">
        <v>19</v>
      </c>
      <c r="I1827" s="239"/>
      <c r="J1827" s="236"/>
      <c r="K1827" s="236"/>
      <c r="L1827" s="240"/>
      <c r="M1827" s="241"/>
      <c r="N1827" s="242"/>
      <c r="O1827" s="242"/>
      <c r="P1827" s="242"/>
      <c r="Q1827" s="242"/>
      <c r="R1827" s="242"/>
      <c r="S1827" s="242"/>
      <c r="T1827" s="243"/>
      <c r="U1827" s="13"/>
      <c r="V1827" s="13"/>
      <c r="W1827" s="13"/>
      <c r="X1827" s="13"/>
      <c r="Y1827" s="13"/>
      <c r="Z1827" s="13"/>
      <c r="AA1827" s="13"/>
      <c r="AB1827" s="13"/>
      <c r="AC1827" s="13"/>
      <c r="AD1827" s="13"/>
      <c r="AE1827" s="13"/>
      <c r="AT1827" s="244" t="s">
        <v>206</v>
      </c>
      <c r="AU1827" s="244" t="s">
        <v>78</v>
      </c>
      <c r="AV1827" s="13" t="s">
        <v>76</v>
      </c>
      <c r="AW1827" s="13" t="s">
        <v>31</v>
      </c>
      <c r="AX1827" s="13" t="s">
        <v>69</v>
      </c>
      <c r="AY1827" s="244" t="s">
        <v>193</v>
      </c>
    </row>
    <row r="1828" s="14" customFormat="1">
      <c r="A1828" s="14"/>
      <c r="B1828" s="245"/>
      <c r="C1828" s="246"/>
      <c r="D1828" s="228" t="s">
        <v>206</v>
      </c>
      <c r="E1828" s="247" t="s">
        <v>19</v>
      </c>
      <c r="F1828" s="248" t="s">
        <v>4053</v>
      </c>
      <c r="G1828" s="246"/>
      <c r="H1828" s="249">
        <v>1115.5</v>
      </c>
      <c r="I1828" s="250"/>
      <c r="J1828" s="246"/>
      <c r="K1828" s="246"/>
      <c r="L1828" s="251"/>
      <c r="M1828" s="252"/>
      <c r="N1828" s="253"/>
      <c r="O1828" s="253"/>
      <c r="P1828" s="253"/>
      <c r="Q1828" s="253"/>
      <c r="R1828" s="253"/>
      <c r="S1828" s="253"/>
      <c r="T1828" s="254"/>
      <c r="U1828" s="14"/>
      <c r="V1828" s="14"/>
      <c r="W1828" s="14"/>
      <c r="X1828" s="14"/>
      <c r="Y1828" s="14"/>
      <c r="Z1828" s="14"/>
      <c r="AA1828" s="14"/>
      <c r="AB1828" s="14"/>
      <c r="AC1828" s="14"/>
      <c r="AD1828" s="14"/>
      <c r="AE1828" s="14"/>
      <c r="AT1828" s="255" t="s">
        <v>206</v>
      </c>
      <c r="AU1828" s="255" t="s">
        <v>78</v>
      </c>
      <c r="AV1828" s="14" t="s">
        <v>78</v>
      </c>
      <c r="AW1828" s="14" t="s">
        <v>31</v>
      </c>
      <c r="AX1828" s="14" t="s">
        <v>69</v>
      </c>
      <c r="AY1828" s="255" t="s">
        <v>193</v>
      </c>
    </row>
    <row r="1829" s="14" customFormat="1">
      <c r="A1829" s="14"/>
      <c r="B1829" s="245"/>
      <c r="C1829" s="246"/>
      <c r="D1829" s="228" t="s">
        <v>206</v>
      </c>
      <c r="E1829" s="247" t="s">
        <v>19</v>
      </c>
      <c r="F1829" s="248" t="s">
        <v>4054</v>
      </c>
      <c r="G1829" s="246"/>
      <c r="H1829" s="249">
        <v>-56.231999999999999</v>
      </c>
      <c r="I1829" s="250"/>
      <c r="J1829" s="246"/>
      <c r="K1829" s="246"/>
      <c r="L1829" s="251"/>
      <c r="M1829" s="252"/>
      <c r="N1829" s="253"/>
      <c r="O1829" s="253"/>
      <c r="P1829" s="253"/>
      <c r="Q1829" s="253"/>
      <c r="R1829" s="253"/>
      <c r="S1829" s="253"/>
      <c r="T1829" s="254"/>
      <c r="U1829" s="14"/>
      <c r="V1829" s="14"/>
      <c r="W1829" s="14"/>
      <c r="X1829" s="14"/>
      <c r="Y1829" s="14"/>
      <c r="Z1829" s="14"/>
      <c r="AA1829" s="14"/>
      <c r="AB1829" s="14"/>
      <c r="AC1829" s="14"/>
      <c r="AD1829" s="14"/>
      <c r="AE1829" s="14"/>
      <c r="AT1829" s="255" t="s">
        <v>206</v>
      </c>
      <c r="AU1829" s="255" t="s">
        <v>78</v>
      </c>
      <c r="AV1829" s="14" t="s">
        <v>78</v>
      </c>
      <c r="AW1829" s="14" t="s">
        <v>31</v>
      </c>
      <c r="AX1829" s="14" t="s">
        <v>69</v>
      </c>
      <c r="AY1829" s="255" t="s">
        <v>193</v>
      </c>
    </row>
    <row r="1830" s="13" customFormat="1">
      <c r="A1830" s="13"/>
      <c r="B1830" s="235"/>
      <c r="C1830" s="236"/>
      <c r="D1830" s="228" t="s">
        <v>206</v>
      </c>
      <c r="E1830" s="237" t="s">
        <v>19</v>
      </c>
      <c r="F1830" s="238" t="s">
        <v>1724</v>
      </c>
      <c r="G1830" s="236"/>
      <c r="H1830" s="237" t="s">
        <v>19</v>
      </c>
      <c r="I1830" s="239"/>
      <c r="J1830" s="236"/>
      <c r="K1830" s="236"/>
      <c r="L1830" s="240"/>
      <c r="M1830" s="241"/>
      <c r="N1830" s="242"/>
      <c r="O1830" s="242"/>
      <c r="P1830" s="242"/>
      <c r="Q1830" s="242"/>
      <c r="R1830" s="242"/>
      <c r="S1830" s="242"/>
      <c r="T1830" s="243"/>
      <c r="U1830" s="13"/>
      <c r="V1830" s="13"/>
      <c r="W1830" s="13"/>
      <c r="X1830" s="13"/>
      <c r="Y1830" s="13"/>
      <c r="Z1830" s="13"/>
      <c r="AA1830" s="13"/>
      <c r="AB1830" s="13"/>
      <c r="AC1830" s="13"/>
      <c r="AD1830" s="13"/>
      <c r="AE1830" s="13"/>
      <c r="AT1830" s="244" t="s">
        <v>206</v>
      </c>
      <c r="AU1830" s="244" t="s">
        <v>78</v>
      </c>
      <c r="AV1830" s="13" t="s">
        <v>76</v>
      </c>
      <c r="AW1830" s="13" t="s">
        <v>31</v>
      </c>
      <c r="AX1830" s="13" t="s">
        <v>69</v>
      </c>
      <c r="AY1830" s="244" t="s">
        <v>193</v>
      </c>
    </row>
    <row r="1831" s="14" customFormat="1">
      <c r="A1831" s="14"/>
      <c r="B1831" s="245"/>
      <c r="C1831" s="246"/>
      <c r="D1831" s="228" t="s">
        <v>206</v>
      </c>
      <c r="E1831" s="247" t="s">
        <v>19</v>
      </c>
      <c r="F1831" s="248" t="s">
        <v>4055</v>
      </c>
      <c r="G1831" s="246"/>
      <c r="H1831" s="249">
        <v>16.800000000000001</v>
      </c>
      <c r="I1831" s="250"/>
      <c r="J1831" s="246"/>
      <c r="K1831" s="246"/>
      <c r="L1831" s="251"/>
      <c r="M1831" s="252"/>
      <c r="N1831" s="253"/>
      <c r="O1831" s="253"/>
      <c r="P1831" s="253"/>
      <c r="Q1831" s="253"/>
      <c r="R1831" s="253"/>
      <c r="S1831" s="253"/>
      <c r="T1831" s="254"/>
      <c r="U1831" s="14"/>
      <c r="V1831" s="14"/>
      <c r="W1831" s="14"/>
      <c r="X1831" s="14"/>
      <c r="Y1831" s="14"/>
      <c r="Z1831" s="14"/>
      <c r="AA1831" s="14"/>
      <c r="AB1831" s="14"/>
      <c r="AC1831" s="14"/>
      <c r="AD1831" s="14"/>
      <c r="AE1831" s="14"/>
      <c r="AT1831" s="255" t="s">
        <v>206</v>
      </c>
      <c r="AU1831" s="255" t="s">
        <v>78</v>
      </c>
      <c r="AV1831" s="14" t="s">
        <v>78</v>
      </c>
      <c r="AW1831" s="14" t="s">
        <v>31</v>
      </c>
      <c r="AX1831" s="14" t="s">
        <v>69</v>
      </c>
      <c r="AY1831" s="255" t="s">
        <v>193</v>
      </c>
    </row>
    <row r="1832" s="14" customFormat="1">
      <c r="A1832" s="14"/>
      <c r="B1832" s="245"/>
      <c r="C1832" s="246"/>
      <c r="D1832" s="228" t="s">
        <v>206</v>
      </c>
      <c r="E1832" s="247" t="s">
        <v>19</v>
      </c>
      <c r="F1832" s="248" t="s">
        <v>4056</v>
      </c>
      <c r="G1832" s="246"/>
      <c r="H1832" s="249">
        <v>247.68000000000001</v>
      </c>
      <c r="I1832" s="250"/>
      <c r="J1832" s="246"/>
      <c r="K1832" s="246"/>
      <c r="L1832" s="251"/>
      <c r="M1832" s="252"/>
      <c r="N1832" s="253"/>
      <c r="O1832" s="253"/>
      <c r="P1832" s="253"/>
      <c r="Q1832" s="253"/>
      <c r="R1832" s="253"/>
      <c r="S1832" s="253"/>
      <c r="T1832" s="254"/>
      <c r="U1832" s="14"/>
      <c r="V1832" s="14"/>
      <c r="W1832" s="14"/>
      <c r="X1832" s="14"/>
      <c r="Y1832" s="14"/>
      <c r="Z1832" s="14"/>
      <c r="AA1832" s="14"/>
      <c r="AB1832" s="14"/>
      <c r="AC1832" s="14"/>
      <c r="AD1832" s="14"/>
      <c r="AE1832" s="14"/>
      <c r="AT1832" s="255" t="s">
        <v>206</v>
      </c>
      <c r="AU1832" s="255" t="s">
        <v>78</v>
      </c>
      <c r="AV1832" s="14" t="s">
        <v>78</v>
      </c>
      <c r="AW1832" s="14" t="s">
        <v>31</v>
      </c>
      <c r="AX1832" s="14" t="s">
        <v>69</v>
      </c>
      <c r="AY1832" s="255" t="s">
        <v>193</v>
      </c>
    </row>
    <row r="1833" s="14" customFormat="1">
      <c r="A1833" s="14"/>
      <c r="B1833" s="245"/>
      <c r="C1833" s="246"/>
      <c r="D1833" s="228" t="s">
        <v>206</v>
      </c>
      <c r="E1833" s="247" t="s">
        <v>19</v>
      </c>
      <c r="F1833" s="248" t="s">
        <v>4057</v>
      </c>
      <c r="G1833" s="246"/>
      <c r="H1833" s="249">
        <v>39.159999999999997</v>
      </c>
      <c r="I1833" s="250"/>
      <c r="J1833" s="246"/>
      <c r="K1833" s="246"/>
      <c r="L1833" s="251"/>
      <c r="M1833" s="252"/>
      <c r="N1833" s="253"/>
      <c r="O1833" s="253"/>
      <c r="P1833" s="253"/>
      <c r="Q1833" s="253"/>
      <c r="R1833" s="253"/>
      <c r="S1833" s="253"/>
      <c r="T1833" s="254"/>
      <c r="U1833" s="14"/>
      <c r="V1833" s="14"/>
      <c r="W1833" s="14"/>
      <c r="X1833" s="14"/>
      <c r="Y1833" s="14"/>
      <c r="Z1833" s="14"/>
      <c r="AA1833" s="14"/>
      <c r="AB1833" s="14"/>
      <c r="AC1833" s="14"/>
      <c r="AD1833" s="14"/>
      <c r="AE1833" s="14"/>
      <c r="AT1833" s="255" t="s">
        <v>206</v>
      </c>
      <c r="AU1833" s="255" t="s">
        <v>78</v>
      </c>
      <c r="AV1833" s="14" t="s">
        <v>78</v>
      </c>
      <c r="AW1833" s="14" t="s">
        <v>31</v>
      </c>
      <c r="AX1833" s="14" t="s">
        <v>69</v>
      </c>
      <c r="AY1833" s="255" t="s">
        <v>193</v>
      </c>
    </row>
    <row r="1834" s="14" customFormat="1">
      <c r="A1834" s="14"/>
      <c r="B1834" s="245"/>
      <c r="C1834" s="246"/>
      <c r="D1834" s="228" t="s">
        <v>206</v>
      </c>
      <c r="E1834" s="247" t="s">
        <v>19</v>
      </c>
      <c r="F1834" s="248" t="s">
        <v>4058</v>
      </c>
      <c r="G1834" s="246"/>
      <c r="H1834" s="249">
        <v>38.799999999999997</v>
      </c>
      <c r="I1834" s="250"/>
      <c r="J1834" s="246"/>
      <c r="K1834" s="246"/>
      <c r="L1834" s="251"/>
      <c r="M1834" s="252"/>
      <c r="N1834" s="253"/>
      <c r="O1834" s="253"/>
      <c r="P1834" s="253"/>
      <c r="Q1834" s="253"/>
      <c r="R1834" s="253"/>
      <c r="S1834" s="253"/>
      <c r="T1834" s="254"/>
      <c r="U1834" s="14"/>
      <c r="V1834" s="14"/>
      <c r="W1834" s="14"/>
      <c r="X1834" s="14"/>
      <c r="Y1834" s="14"/>
      <c r="Z1834" s="14"/>
      <c r="AA1834" s="14"/>
      <c r="AB1834" s="14"/>
      <c r="AC1834" s="14"/>
      <c r="AD1834" s="14"/>
      <c r="AE1834" s="14"/>
      <c r="AT1834" s="255" t="s">
        <v>206</v>
      </c>
      <c r="AU1834" s="255" t="s">
        <v>78</v>
      </c>
      <c r="AV1834" s="14" t="s">
        <v>78</v>
      </c>
      <c r="AW1834" s="14" t="s">
        <v>31</v>
      </c>
      <c r="AX1834" s="14" t="s">
        <v>69</v>
      </c>
      <c r="AY1834" s="255" t="s">
        <v>193</v>
      </c>
    </row>
    <row r="1835" s="14" customFormat="1">
      <c r="A1835" s="14"/>
      <c r="B1835" s="245"/>
      <c r="C1835" s="246"/>
      <c r="D1835" s="228" t="s">
        <v>206</v>
      </c>
      <c r="E1835" s="247" t="s">
        <v>19</v>
      </c>
      <c r="F1835" s="248" t="s">
        <v>4059</v>
      </c>
      <c r="G1835" s="246"/>
      <c r="H1835" s="249">
        <v>-23.300000000000001</v>
      </c>
      <c r="I1835" s="250"/>
      <c r="J1835" s="246"/>
      <c r="K1835" s="246"/>
      <c r="L1835" s="251"/>
      <c r="M1835" s="252"/>
      <c r="N1835" s="253"/>
      <c r="O1835" s="253"/>
      <c r="P1835" s="253"/>
      <c r="Q1835" s="253"/>
      <c r="R1835" s="253"/>
      <c r="S1835" s="253"/>
      <c r="T1835" s="254"/>
      <c r="U1835" s="14"/>
      <c r="V1835" s="14"/>
      <c r="W1835" s="14"/>
      <c r="X1835" s="14"/>
      <c r="Y1835" s="14"/>
      <c r="Z1835" s="14"/>
      <c r="AA1835" s="14"/>
      <c r="AB1835" s="14"/>
      <c r="AC1835" s="14"/>
      <c r="AD1835" s="14"/>
      <c r="AE1835" s="14"/>
      <c r="AT1835" s="255" t="s">
        <v>206</v>
      </c>
      <c r="AU1835" s="255" t="s">
        <v>78</v>
      </c>
      <c r="AV1835" s="14" t="s">
        <v>78</v>
      </c>
      <c r="AW1835" s="14" t="s">
        <v>31</v>
      </c>
      <c r="AX1835" s="14" t="s">
        <v>69</v>
      </c>
      <c r="AY1835" s="255" t="s">
        <v>193</v>
      </c>
    </row>
    <row r="1836" s="15" customFormat="1">
      <c r="A1836" s="15"/>
      <c r="B1836" s="256"/>
      <c r="C1836" s="257"/>
      <c r="D1836" s="228" t="s">
        <v>206</v>
      </c>
      <c r="E1836" s="258" t="s">
        <v>19</v>
      </c>
      <c r="F1836" s="259" t="s">
        <v>218</v>
      </c>
      <c r="G1836" s="257"/>
      <c r="H1836" s="260">
        <v>1545.838</v>
      </c>
      <c r="I1836" s="261"/>
      <c r="J1836" s="257"/>
      <c r="K1836" s="257"/>
      <c r="L1836" s="262"/>
      <c r="M1836" s="263"/>
      <c r="N1836" s="264"/>
      <c r="O1836" s="264"/>
      <c r="P1836" s="264"/>
      <c r="Q1836" s="264"/>
      <c r="R1836" s="264"/>
      <c r="S1836" s="264"/>
      <c r="T1836" s="265"/>
      <c r="U1836" s="15"/>
      <c r="V1836" s="15"/>
      <c r="W1836" s="15"/>
      <c r="X1836" s="15"/>
      <c r="Y1836" s="15"/>
      <c r="Z1836" s="15"/>
      <c r="AA1836" s="15"/>
      <c r="AB1836" s="15"/>
      <c r="AC1836" s="15"/>
      <c r="AD1836" s="15"/>
      <c r="AE1836" s="15"/>
      <c r="AT1836" s="266" t="s">
        <v>206</v>
      </c>
      <c r="AU1836" s="266" t="s">
        <v>78</v>
      </c>
      <c r="AV1836" s="15" t="s">
        <v>200</v>
      </c>
      <c r="AW1836" s="15" t="s">
        <v>31</v>
      </c>
      <c r="AX1836" s="15" t="s">
        <v>76</v>
      </c>
      <c r="AY1836" s="266" t="s">
        <v>193</v>
      </c>
    </row>
    <row r="1837" s="2" customFormat="1" ht="16.5" customHeight="1">
      <c r="A1837" s="41"/>
      <c r="B1837" s="42"/>
      <c r="C1837" s="274" t="s">
        <v>4060</v>
      </c>
      <c r="D1837" s="274" t="s">
        <v>1765</v>
      </c>
      <c r="E1837" s="275" t="s">
        <v>3946</v>
      </c>
      <c r="F1837" s="276" t="s">
        <v>3947</v>
      </c>
      <c r="G1837" s="277" t="s">
        <v>258</v>
      </c>
      <c r="H1837" s="278">
        <v>1700.422</v>
      </c>
      <c r="I1837" s="279"/>
      <c r="J1837" s="280">
        <f>ROUND(I1837*H1837,2)</f>
        <v>0</v>
      </c>
      <c r="K1837" s="276" t="s">
        <v>199</v>
      </c>
      <c r="L1837" s="281"/>
      <c r="M1837" s="282" t="s">
        <v>19</v>
      </c>
      <c r="N1837" s="283" t="s">
        <v>40</v>
      </c>
      <c r="O1837" s="87"/>
      <c r="P1837" s="224">
        <f>O1837*H1837</f>
        <v>0</v>
      </c>
      <c r="Q1837" s="224">
        <v>0.031</v>
      </c>
      <c r="R1837" s="224">
        <f>Q1837*H1837</f>
        <v>52.713082</v>
      </c>
      <c r="S1837" s="224">
        <v>0</v>
      </c>
      <c r="T1837" s="225">
        <f>S1837*H1837</f>
        <v>0</v>
      </c>
      <c r="U1837" s="41"/>
      <c r="V1837" s="41"/>
      <c r="W1837" s="41"/>
      <c r="X1837" s="41"/>
      <c r="Y1837" s="41"/>
      <c r="Z1837" s="41"/>
      <c r="AA1837" s="41"/>
      <c r="AB1837" s="41"/>
      <c r="AC1837" s="41"/>
      <c r="AD1837" s="41"/>
      <c r="AE1837" s="41"/>
      <c r="AR1837" s="226" t="s">
        <v>265</v>
      </c>
      <c r="AT1837" s="226" t="s">
        <v>1765</v>
      </c>
      <c r="AU1837" s="226" t="s">
        <v>78</v>
      </c>
      <c r="AY1837" s="20" t="s">
        <v>193</v>
      </c>
      <c r="BE1837" s="227">
        <f>IF(N1837="základní",J1837,0)</f>
        <v>0</v>
      </c>
      <c r="BF1837" s="227">
        <f>IF(N1837="snížená",J1837,0)</f>
        <v>0</v>
      </c>
      <c r="BG1837" s="227">
        <f>IF(N1837="zákl. přenesená",J1837,0)</f>
        <v>0</v>
      </c>
      <c r="BH1837" s="227">
        <f>IF(N1837="sníž. přenesená",J1837,0)</f>
        <v>0</v>
      </c>
      <c r="BI1837" s="227">
        <f>IF(N1837="nulová",J1837,0)</f>
        <v>0</v>
      </c>
      <c r="BJ1837" s="20" t="s">
        <v>76</v>
      </c>
      <c r="BK1837" s="227">
        <f>ROUND(I1837*H1837,2)</f>
        <v>0</v>
      </c>
      <c r="BL1837" s="20" t="s">
        <v>200</v>
      </c>
      <c r="BM1837" s="226" t="s">
        <v>4061</v>
      </c>
    </row>
    <row r="1838" s="2" customFormat="1">
      <c r="A1838" s="41"/>
      <c r="B1838" s="42"/>
      <c r="C1838" s="43"/>
      <c r="D1838" s="228" t="s">
        <v>202</v>
      </c>
      <c r="E1838" s="43"/>
      <c r="F1838" s="229" t="s">
        <v>3947</v>
      </c>
      <c r="G1838" s="43"/>
      <c r="H1838" s="43"/>
      <c r="I1838" s="230"/>
      <c r="J1838" s="43"/>
      <c r="K1838" s="43"/>
      <c r="L1838" s="47"/>
      <c r="M1838" s="231"/>
      <c r="N1838" s="232"/>
      <c r="O1838" s="87"/>
      <c r="P1838" s="87"/>
      <c r="Q1838" s="87"/>
      <c r="R1838" s="87"/>
      <c r="S1838" s="87"/>
      <c r="T1838" s="88"/>
      <c r="U1838" s="41"/>
      <c r="V1838" s="41"/>
      <c r="W1838" s="41"/>
      <c r="X1838" s="41"/>
      <c r="Y1838" s="41"/>
      <c r="Z1838" s="41"/>
      <c r="AA1838" s="41"/>
      <c r="AB1838" s="41"/>
      <c r="AC1838" s="41"/>
      <c r="AD1838" s="41"/>
      <c r="AE1838" s="41"/>
      <c r="AT1838" s="20" t="s">
        <v>202</v>
      </c>
      <c r="AU1838" s="20" t="s">
        <v>78</v>
      </c>
    </row>
    <row r="1839" s="14" customFormat="1">
      <c r="A1839" s="14"/>
      <c r="B1839" s="245"/>
      <c r="C1839" s="246"/>
      <c r="D1839" s="228" t="s">
        <v>206</v>
      </c>
      <c r="E1839" s="246"/>
      <c r="F1839" s="248" t="s">
        <v>4062</v>
      </c>
      <c r="G1839" s="246"/>
      <c r="H1839" s="249">
        <v>1700.422</v>
      </c>
      <c r="I1839" s="250"/>
      <c r="J1839" s="246"/>
      <c r="K1839" s="246"/>
      <c r="L1839" s="251"/>
      <c r="M1839" s="252"/>
      <c r="N1839" s="253"/>
      <c r="O1839" s="253"/>
      <c r="P1839" s="253"/>
      <c r="Q1839" s="253"/>
      <c r="R1839" s="253"/>
      <c r="S1839" s="253"/>
      <c r="T1839" s="254"/>
      <c r="U1839" s="14"/>
      <c r="V1839" s="14"/>
      <c r="W1839" s="14"/>
      <c r="X1839" s="14"/>
      <c r="Y1839" s="14"/>
      <c r="Z1839" s="14"/>
      <c r="AA1839" s="14"/>
      <c r="AB1839" s="14"/>
      <c r="AC1839" s="14"/>
      <c r="AD1839" s="14"/>
      <c r="AE1839" s="14"/>
      <c r="AT1839" s="255" t="s">
        <v>206</v>
      </c>
      <c r="AU1839" s="255" t="s">
        <v>78</v>
      </c>
      <c r="AV1839" s="14" t="s">
        <v>78</v>
      </c>
      <c r="AW1839" s="14" t="s">
        <v>4</v>
      </c>
      <c r="AX1839" s="14" t="s">
        <v>76</v>
      </c>
      <c r="AY1839" s="255" t="s">
        <v>193</v>
      </c>
    </row>
    <row r="1840" s="2" customFormat="1" ht="24.15" customHeight="1">
      <c r="A1840" s="41"/>
      <c r="B1840" s="42"/>
      <c r="C1840" s="215" t="s">
        <v>4063</v>
      </c>
      <c r="D1840" s="215" t="s">
        <v>195</v>
      </c>
      <c r="E1840" s="216" t="s">
        <v>2015</v>
      </c>
      <c r="F1840" s="217" t="s">
        <v>2016</v>
      </c>
      <c r="G1840" s="218" t="s">
        <v>258</v>
      </c>
      <c r="H1840" s="219">
        <v>1545.838</v>
      </c>
      <c r="I1840" s="220"/>
      <c r="J1840" s="221">
        <f>ROUND(I1840*H1840,2)</f>
        <v>0</v>
      </c>
      <c r="K1840" s="217" t="s">
        <v>199</v>
      </c>
      <c r="L1840" s="47"/>
      <c r="M1840" s="222" t="s">
        <v>19</v>
      </c>
      <c r="N1840" s="223" t="s">
        <v>40</v>
      </c>
      <c r="O1840" s="87"/>
      <c r="P1840" s="224">
        <f>O1840*H1840</f>
        <v>0</v>
      </c>
      <c r="Q1840" s="224">
        <v>8.0599999999999994E-05</v>
      </c>
      <c r="R1840" s="224">
        <f>Q1840*H1840</f>
        <v>0.12459454279999999</v>
      </c>
      <c r="S1840" s="224">
        <v>0</v>
      </c>
      <c r="T1840" s="225">
        <f>S1840*H1840</f>
        <v>0</v>
      </c>
      <c r="U1840" s="41"/>
      <c r="V1840" s="41"/>
      <c r="W1840" s="41"/>
      <c r="X1840" s="41"/>
      <c r="Y1840" s="41"/>
      <c r="Z1840" s="41"/>
      <c r="AA1840" s="41"/>
      <c r="AB1840" s="41"/>
      <c r="AC1840" s="41"/>
      <c r="AD1840" s="41"/>
      <c r="AE1840" s="41"/>
      <c r="AR1840" s="226" t="s">
        <v>200</v>
      </c>
      <c r="AT1840" s="226" t="s">
        <v>195</v>
      </c>
      <c r="AU1840" s="226" t="s">
        <v>78</v>
      </c>
      <c r="AY1840" s="20" t="s">
        <v>193</v>
      </c>
      <c r="BE1840" s="227">
        <f>IF(N1840="základní",J1840,0)</f>
        <v>0</v>
      </c>
      <c r="BF1840" s="227">
        <f>IF(N1840="snížená",J1840,0)</f>
        <v>0</v>
      </c>
      <c r="BG1840" s="227">
        <f>IF(N1840="zákl. přenesená",J1840,0)</f>
        <v>0</v>
      </c>
      <c r="BH1840" s="227">
        <f>IF(N1840="sníž. přenesená",J1840,0)</f>
        <v>0</v>
      </c>
      <c r="BI1840" s="227">
        <f>IF(N1840="nulová",J1840,0)</f>
        <v>0</v>
      </c>
      <c r="BJ1840" s="20" t="s">
        <v>76</v>
      </c>
      <c r="BK1840" s="227">
        <f>ROUND(I1840*H1840,2)</f>
        <v>0</v>
      </c>
      <c r="BL1840" s="20" t="s">
        <v>200</v>
      </c>
      <c r="BM1840" s="226" t="s">
        <v>4064</v>
      </c>
    </row>
    <row r="1841" s="2" customFormat="1">
      <c r="A1841" s="41"/>
      <c r="B1841" s="42"/>
      <c r="C1841" s="43"/>
      <c r="D1841" s="228" t="s">
        <v>202</v>
      </c>
      <c r="E1841" s="43"/>
      <c r="F1841" s="229" t="s">
        <v>2018</v>
      </c>
      <c r="G1841" s="43"/>
      <c r="H1841" s="43"/>
      <c r="I1841" s="230"/>
      <c r="J1841" s="43"/>
      <c r="K1841" s="43"/>
      <c r="L1841" s="47"/>
      <c r="M1841" s="231"/>
      <c r="N1841" s="232"/>
      <c r="O1841" s="87"/>
      <c r="P1841" s="87"/>
      <c r="Q1841" s="87"/>
      <c r="R1841" s="87"/>
      <c r="S1841" s="87"/>
      <c r="T1841" s="88"/>
      <c r="U1841" s="41"/>
      <c r="V1841" s="41"/>
      <c r="W1841" s="41"/>
      <c r="X1841" s="41"/>
      <c r="Y1841" s="41"/>
      <c r="Z1841" s="41"/>
      <c r="AA1841" s="41"/>
      <c r="AB1841" s="41"/>
      <c r="AC1841" s="41"/>
      <c r="AD1841" s="41"/>
      <c r="AE1841" s="41"/>
      <c r="AT1841" s="20" t="s">
        <v>202</v>
      </c>
      <c r="AU1841" s="20" t="s">
        <v>78</v>
      </c>
    </row>
    <row r="1842" s="2" customFormat="1">
      <c r="A1842" s="41"/>
      <c r="B1842" s="42"/>
      <c r="C1842" s="43"/>
      <c r="D1842" s="233" t="s">
        <v>204</v>
      </c>
      <c r="E1842" s="43"/>
      <c r="F1842" s="234" t="s">
        <v>2019</v>
      </c>
      <c r="G1842" s="43"/>
      <c r="H1842" s="43"/>
      <c r="I1842" s="230"/>
      <c r="J1842" s="43"/>
      <c r="K1842" s="43"/>
      <c r="L1842" s="47"/>
      <c r="M1842" s="231"/>
      <c r="N1842" s="232"/>
      <c r="O1842" s="87"/>
      <c r="P1842" s="87"/>
      <c r="Q1842" s="87"/>
      <c r="R1842" s="87"/>
      <c r="S1842" s="87"/>
      <c r="T1842" s="88"/>
      <c r="U1842" s="41"/>
      <c r="V1842" s="41"/>
      <c r="W1842" s="41"/>
      <c r="X1842" s="41"/>
      <c r="Y1842" s="41"/>
      <c r="Z1842" s="41"/>
      <c r="AA1842" s="41"/>
      <c r="AB1842" s="41"/>
      <c r="AC1842" s="41"/>
      <c r="AD1842" s="41"/>
      <c r="AE1842" s="41"/>
      <c r="AT1842" s="20" t="s">
        <v>204</v>
      </c>
      <c r="AU1842" s="20" t="s">
        <v>78</v>
      </c>
    </row>
    <row r="1843" s="2" customFormat="1" ht="16.5" customHeight="1">
      <c r="A1843" s="41"/>
      <c r="B1843" s="42"/>
      <c r="C1843" s="215" t="s">
        <v>4065</v>
      </c>
      <c r="D1843" s="215" t="s">
        <v>195</v>
      </c>
      <c r="E1843" s="216" t="s">
        <v>4066</v>
      </c>
      <c r="F1843" s="217" t="s">
        <v>4067</v>
      </c>
      <c r="G1843" s="218" t="s">
        <v>258</v>
      </c>
      <c r="H1843" s="219">
        <v>135.19999999999999</v>
      </c>
      <c r="I1843" s="220"/>
      <c r="J1843" s="221">
        <f>ROUND(I1843*H1843,2)</f>
        <v>0</v>
      </c>
      <c r="K1843" s="217" t="s">
        <v>19</v>
      </c>
      <c r="L1843" s="47"/>
      <c r="M1843" s="222" t="s">
        <v>19</v>
      </c>
      <c r="N1843" s="223" t="s">
        <v>40</v>
      </c>
      <c r="O1843" s="87"/>
      <c r="P1843" s="224">
        <f>O1843*H1843</f>
        <v>0</v>
      </c>
      <c r="Q1843" s="224">
        <v>0</v>
      </c>
      <c r="R1843" s="224">
        <f>Q1843*H1843</f>
        <v>0</v>
      </c>
      <c r="S1843" s="224">
        <v>0</v>
      </c>
      <c r="T1843" s="225">
        <f>S1843*H1843</f>
        <v>0</v>
      </c>
      <c r="U1843" s="41"/>
      <c r="V1843" s="41"/>
      <c r="W1843" s="41"/>
      <c r="X1843" s="41"/>
      <c r="Y1843" s="41"/>
      <c r="Z1843" s="41"/>
      <c r="AA1843" s="41"/>
      <c r="AB1843" s="41"/>
      <c r="AC1843" s="41"/>
      <c r="AD1843" s="41"/>
      <c r="AE1843" s="41"/>
      <c r="AR1843" s="226" t="s">
        <v>200</v>
      </c>
      <c r="AT1843" s="226" t="s">
        <v>195</v>
      </c>
      <c r="AU1843" s="226" t="s">
        <v>78</v>
      </c>
      <c r="AY1843" s="20" t="s">
        <v>193</v>
      </c>
      <c r="BE1843" s="227">
        <f>IF(N1843="základní",J1843,0)</f>
        <v>0</v>
      </c>
      <c r="BF1843" s="227">
        <f>IF(N1843="snížená",J1843,0)</f>
        <v>0</v>
      </c>
      <c r="BG1843" s="227">
        <f>IF(N1843="zákl. přenesená",J1843,0)</f>
        <v>0</v>
      </c>
      <c r="BH1843" s="227">
        <f>IF(N1843="sníž. přenesená",J1843,0)</f>
        <v>0</v>
      </c>
      <c r="BI1843" s="227">
        <f>IF(N1843="nulová",J1843,0)</f>
        <v>0</v>
      </c>
      <c r="BJ1843" s="20" t="s">
        <v>76</v>
      </c>
      <c r="BK1843" s="227">
        <f>ROUND(I1843*H1843,2)</f>
        <v>0</v>
      </c>
      <c r="BL1843" s="20" t="s">
        <v>200</v>
      </c>
      <c r="BM1843" s="226" t="s">
        <v>4068</v>
      </c>
    </row>
    <row r="1844" s="2" customFormat="1">
      <c r="A1844" s="41"/>
      <c r="B1844" s="42"/>
      <c r="C1844" s="43"/>
      <c r="D1844" s="228" t="s">
        <v>202</v>
      </c>
      <c r="E1844" s="43"/>
      <c r="F1844" s="229" t="s">
        <v>4067</v>
      </c>
      <c r="G1844" s="43"/>
      <c r="H1844" s="43"/>
      <c r="I1844" s="230"/>
      <c r="J1844" s="43"/>
      <c r="K1844" s="43"/>
      <c r="L1844" s="47"/>
      <c r="M1844" s="231"/>
      <c r="N1844" s="232"/>
      <c r="O1844" s="87"/>
      <c r="P1844" s="87"/>
      <c r="Q1844" s="87"/>
      <c r="R1844" s="87"/>
      <c r="S1844" s="87"/>
      <c r="T1844" s="88"/>
      <c r="U1844" s="41"/>
      <c r="V1844" s="41"/>
      <c r="W1844" s="41"/>
      <c r="X1844" s="41"/>
      <c r="Y1844" s="41"/>
      <c r="Z1844" s="41"/>
      <c r="AA1844" s="41"/>
      <c r="AB1844" s="41"/>
      <c r="AC1844" s="41"/>
      <c r="AD1844" s="41"/>
      <c r="AE1844" s="41"/>
      <c r="AT1844" s="20" t="s">
        <v>202</v>
      </c>
      <c r="AU1844" s="20" t="s">
        <v>78</v>
      </c>
    </row>
    <row r="1845" s="13" customFormat="1">
      <c r="A1845" s="13"/>
      <c r="B1845" s="235"/>
      <c r="C1845" s="236"/>
      <c r="D1845" s="228" t="s">
        <v>206</v>
      </c>
      <c r="E1845" s="237" t="s">
        <v>19</v>
      </c>
      <c r="F1845" s="238" t="s">
        <v>279</v>
      </c>
      <c r="G1845" s="236"/>
      <c r="H1845" s="237" t="s">
        <v>19</v>
      </c>
      <c r="I1845" s="239"/>
      <c r="J1845" s="236"/>
      <c r="K1845" s="236"/>
      <c r="L1845" s="240"/>
      <c r="M1845" s="241"/>
      <c r="N1845" s="242"/>
      <c r="O1845" s="242"/>
      <c r="P1845" s="242"/>
      <c r="Q1845" s="242"/>
      <c r="R1845" s="242"/>
      <c r="S1845" s="242"/>
      <c r="T1845" s="243"/>
      <c r="U1845" s="13"/>
      <c r="V1845" s="13"/>
      <c r="W1845" s="13"/>
      <c r="X1845" s="13"/>
      <c r="Y1845" s="13"/>
      <c r="Z1845" s="13"/>
      <c r="AA1845" s="13"/>
      <c r="AB1845" s="13"/>
      <c r="AC1845" s="13"/>
      <c r="AD1845" s="13"/>
      <c r="AE1845" s="13"/>
      <c r="AT1845" s="244" t="s">
        <v>206</v>
      </c>
      <c r="AU1845" s="244" t="s">
        <v>78</v>
      </c>
      <c r="AV1845" s="13" t="s">
        <v>76</v>
      </c>
      <c r="AW1845" s="13" t="s">
        <v>31</v>
      </c>
      <c r="AX1845" s="13" t="s">
        <v>69</v>
      </c>
      <c r="AY1845" s="244" t="s">
        <v>193</v>
      </c>
    </row>
    <row r="1846" s="14" customFormat="1">
      <c r="A1846" s="14"/>
      <c r="B1846" s="245"/>
      <c r="C1846" s="246"/>
      <c r="D1846" s="228" t="s">
        <v>206</v>
      </c>
      <c r="E1846" s="247" t="s">
        <v>19</v>
      </c>
      <c r="F1846" s="248" t="s">
        <v>4069</v>
      </c>
      <c r="G1846" s="246"/>
      <c r="H1846" s="249">
        <v>89.599999999999994</v>
      </c>
      <c r="I1846" s="250"/>
      <c r="J1846" s="246"/>
      <c r="K1846" s="246"/>
      <c r="L1846" s="251"/>
      <c r="M1846" s="252"/>
      <c r="N1846" s="253"/>
      <c r="O1846" s="253"/>
      <c r="P1846" s="253"/>
      <c r="Q1846" s="253"/>
      <c r="R1846" s="253"/>
      <c r="S1846" s="253"/>
      <c r="T1846" s="254"/>
      <c r="U1846" s="14"/>
      <c r="V1846" s="14"/>
      <c r="W1846" s="14"/>
      <c r="X1846" s="14"/>
      <c r="Y1846" s="14"/>
      <c r="Z1846" s="14"/>
      <c r="AA1846" s="14"/>
      <c r="AB1846" s="14"/>
      <c r="AC1846" s="14"/>
      <c r="AD1846" s="14"/>
      <c r="AE1846" s="14"/>
      <c r="AT1846" s="255" t="s">
        <v>206</v>
      </c>
      <c r="AU1846" s="255" t="s">
        <v>78</v>
      </c>
      <c r="AV1846" s="14" t="s">
        <v>78</v>
      </c>
      <c r="AW1846" s="14" t="s">
        <v>31</v>
      </c>
      <c r="AX1846" s="14" t="s">
        <v>69</v>
      </c>
      <c r="AY1846" s="255" t="s">
        <v>193</v>
      </c>
    </row>
    <row r="1847" s="14" customFormat="1">
      <c r="A1847" s="14"/>
      <c r="B1847" s="245"/>
      <c r="C1847" s="246"/>
      <c r="D1847" s="228" t="s">
        <v>206</v>
      </c>
      <c r="E1847" s="247" t="s">
        <v>19</v>
      </c>
      <c r="F1847" s="248" t="s">
        <v>4070</v>
      </c>
      <c r="G1847" s="246"/>
      <c r="H1847" s="249">
        <v>45.600000000000001</v>
      </c>
      <c r="I1847" s="250"/>
      <c r="J1847" s="246"/>
      <c r="K1847" s="246"/>
      <c r="L1847" s="251"/>
      <c r="M1847" s="252"/>
      <c r="N1847" s="253"/>
      <c r="O1847" s="253"/>
      <c r="P1847" s="253"/>
      <c r="Q1847" s="253"/>
      <c r="R1847" s="253"/>
      <c r="S1847" s="253"/>
      <c r="T1847" s="254"/>
      <c r="U1847" s="14"/>
      <c r="V1847" s="14"/>
      <c r="W1847" s="14"/>
      <c r="X1847" s="14"/>
      <c r="Y1847" s="14"/>
      <c r="Z1847" s="14"/>
      <c r="AA1847" s="14"/>
      <c r="AB1847" s="14"/>
      <c r="AC1847" s="14"/>
      <c r="AD1847" s="14"/>
      <c r="AE1847" s="14"/>
      <c r="AT1847" s="255" t="s">
        <v>206</v>
      </c>
      <c r="AU1847" s="255" t="s">
        <v>78</v>
      </c>
      <c r="AV1847" s="14" t="s">
        <v>78</v>
      </c>
      <c r="AW1847" s="14" t="s">
        <v>31</v>
      </c>
      <c r="AX1847" s="14" t="s">
        <v>69</v>
      </c>
      <c r="AY1847" s="255" t="s">
        <v>193</v>
      </c>
    </row>
    <row r="1848" s="15" customFormat="1">
      <c r="A1848" s="15"/>
      <c r="B1848" s="256"/>
      <c r="C1848" s="257"/>
      <c r="D1848" s="228" t="s">
        <v>206</v>
      </c>
      <c r="E1848" s="258" t="s">
        <v>19</v>
      </c>
      <c r="F1848" s="259" t="s">
        <v>218</v>
      </c>
      <c r="G1848" s="257"/>
      <c r="H1848" s="260">
        <v>135.19999999999999</v>
      </c>
      <c r="I1848" s="261"/>
      <c r="J1848" s="257"/>
      <c r="K1848" s="257"/>
      <c r="L1848" s="262"/>
      <c r="M1848" s="263"/>
      <c r="N1848" s="264"/>
      <c r="O1848" s="264"/>
      <c r="P1848" s="264"/>
      <c r="Q1848" s="264"/>
      <c r="R1848" s="264"/>
      <c r="S1848" s="264"/>
      <c r="T1848" s="265"/>
      <c r="U1848" s="15"/>
      <c r="V1848" s="15"/>
      <c r="W1848" s="15"/>
      <c r="X1848" s="15"/>
      <c r="Y1848" s="15"/>
      <c r="Z1848" s="15"/>
      <c r="AA1848" s="15"/>
      <c r="AB1848" s="15"/>
      <c r="AC1848" s="15"/>
      <c r="AD1848" s="15"/>
      <c r="AE1848" s="15"/>
      <c r="AT1848" s="266" t="s">
        <v>206</v>
      </c>
      <c r="AU1848" s="266" t="s">
        <v>78</v>
      </c>
      <c r="AV1848" s="15" t="s">
        <v>200</v>
      </c>
      <c r="AW1848" s="15" t="s">
        <v>31</v>
      </c>
      <c r="AX1848" s="15" t="s">
        <v>76</v>
      </c>
      <c r="AY1848" s="266" t="s">
        <v>193</v>
      </c>
    </row>
    <row r="1849" s="2" customFormat="1" ht="16.5" customHeight="1">
      <c r="A1849" s="41"/>
      <c r="B1849" s="42"/>
      <c r="C1849" s="215" t="s">
        <v>4071</v>
      </c>
      <c r="D1849" s="215" t="s">
        <v>195</v>
      </c>
      <c r="E1849" s="216" t="s">
        <v>1987</v>
      </c>
      <c r="F1849" s="217" t="s">
        <v>1988</v>
      </c>
      <c r="G1849" s="218" t="s">
        <v>408</v>
      </c>
      <c r="H1849" s="219">
        <v>513.36000000000001</v>
      </c>
      <c r="I1849" s="220"/>
      <c r="J1849" s="221">
        <f>ROUND(I1849*H1849,2)</f>
        <v>0</v>
      </c>
      <c r="K1849" s="217" t="s">
        <v>19</v>
      </c>
      <c r="L1849" s="47"/>
      <c r="M1849" s="222" t="s">
        <v>19</v>
      </c>
      <c r="N1849" s="223" t="s">
        <v>40</v>
      </c>
      <c r="O1849" s="87"/>
      <c r="P1849" s="224">
        <f>O1849*H1849</f>
        <v>0</v>
      </c>
      <c r="Q1849" s="224">
        <v>0</v>
      </c>
      <c r="R1849" s="224">
        <f>Q1849*H1849</f>
        <v>0</v>
      </c>
      <c r="S1849" s="224">
        <v>0</v>
      </c>
      <c r="T1849" s="225">
        <f>S1849*H1849</f>
        <v>0</v>
      </c>
      <c r="U1849" s="41"/>
      <c r="V1849" s="41"/>
      <c r="W1849" s="41"/>
      <c r="X1849" s="41"/>
      <c r="Y1849" s="41"/>
      <c r="Z1849" s="41"/>
      <c r="AA1849" s="41"/>
      <c r="AB1849" s="41"/>
      <c r="AC1849" s="41"/>
      <c r="AD1849" s="41"/>
      <c r="AE1849" s="41"/>
      <c r="AR1849" s="226" t="s">
        <v>200</v>
      </c>
      <c r="AT1849" s="226" t="s">
        <v>195</v>
      </c>
      <c r="AU1849" s="226" t="s">
        <v>78</v>
      </c>
      <c r="AY1849" s="20" t="s">
        <v>193</v>
      </c>
      <c r="BE1849" s="227">
        <f>IF(N1849="základní",J1849,0)</f>
        <v>0</v>
      </c>
      <c r="BF1849" s="227">
        <f>IF(N1849="snížená",J1849,0)</f>
        <v>0</v>
      </c>
      <c r="BG1849" s="227">
        <f>IF(N1849="zákl. přenesená",J1849,0)</f>
        <v>0</v>
      </c>
      <c r="BH1849" s="227">
        <f>IF(N1849="sníž. přenesená",J1849,0)</f>
        <v>0</v>
      </c>
      <c r="BI1849" s="227">
        <f>IF(N1849="nulová",J1849,0)</f>
        <v>0</v>
      </c>
      <c r="BJ1849" s="20" t="s">
        <v>76</v>
      </c>
      <c r="BK1849" s="227">
        <f>ROUND(I1849*H1849,2)</f>
        <v>0</v>
      </c>
      <c r="BL1849" s="20" t="s">
        <v>200</v>
      </c>
      <c r="BM1849" s="226" t="s">
        <v>4072</v>
      </c>
    </row>
    <row r="1850" s="2" customFormat="1">
      <c r="A1850" s="41"/>
      <c r="B1850" s="42"/>
      <c r="C1850" s="43"/>
      <c r="D1850" s="228" t="s">
        <v>202</v>
      </c>
      <c r="E1850" s="43"/>
      <c r="F1850" s="229" t="s">
        <v>1988</v>
      </c>
      <c r="G1850" s="43"/>
      <c r="H1850" s="43"/>
      <c r="I1850" s="230"/>
      <c r="J1850" s="43"/>
      <c r="K1850" s="43"/>
      <c r="L1850" s="47"/>
      <c r="M1850" s="231"/>
      <c r="N1850" s="232"/>
      <c r="O1850" s="87"/>
      <c r="P1850" s="87"/>
      <c r="Q1850" s="87"/>
      <c r="R1850" s="87"/>
      <c r="S1850" s="87"/>
      <c r="T1850" s="88"/>
      <c r="U1850" s="41"/>
      <c r="V1850" s="41"/>
      <c r="W1850" s="41"/>
      <c r="X1850" s="41"/>
      <c r="Y1850" s="41"/>
      <c r="Z1850" s="41"/>
      <c r="AA1850" s="41"/>
      <c r="AB1850" s="41"/>
      <c r="AC1850" s="41"/>
      <c r="AD1850" s="41"/>
      <c r="AE1850" s="41"/>
      <c r="AT1850" s="20" t="s">
        <v>202</v>
      </c>
      <c r="AU1850" s="20" t="s">
        <v>78</v>
      </c>
    </row>
    <row r="1851" s="13" customFormat="1">
      <c r="A1851" s="13"/>
      <c r="B1851" s="235"/>
      <c r="C1851" s="236"/>
      <c r="D1851" s="228" t="s">
        <v>206</v>
      </c>
      <c r="E1851" s="237" t="s">
        <v>19</v>
      </c>
      <c r="F1851" s="238" t="s">
        <v>279</v>
      </c>
      <c r="G1851" s="236"/>
      <c r="H1851" s="237" t="s">
        <v>19</v>
      </c>
      <c r="I1851" s="239"/>
      <c r="J1851" s="236"/>
      <c r="K1851" s="236"/>
      <c r="L1851" s="240"/>
      <c r="M1851" s="241"/>
      <c r="N1851" s="242"/>
      <c r="O1851" s="242"/>
      <c r="P1851" s="242"/>
      <c r="Q1851" s="242"/>
      <c r="R1851" s="242"/>
      <c r="S1851" s="242"/>
      <c r="T1851" s="243"/>
      <c r="U1851" s="13"/>
      <c r="V1851" s="13"/>
      <c r="W1851" s="13"/>
      <c r="X1851" s="13"/>
      <c r="Y1851" s="13"/>
      <c r="Z1851" s="13"/>
      <c r="AA1851" s="13"/>
      <c r="AB1851" s="13"/>
      <c r="AC1851" s="13"/>
      <c r="AD1851" s="13"/>
      <c r="AE1851" s="13"/>
      <c r="AT1851" s="244" t="s">
        <v>206</v>
      </c>
      <c r="AU1851" s="244" t="s">
        <v>78</v>
      </c>
      <c r="AV1851" s="13" t="s">
        <v>76</v>
      </c>
      <c r="AW1851" s="13" t="s">
        <v>31</v>
      </c>
      <c r="AX1851" s="13" t="s">
        <v>69</v>
      </c>
      <c r="AY1851" s="244" t="s">
        <v>193</v>
      </c>
    </row>
    <row r="1852" s="14" customFormat="1">
      <c r="A1852" s="14"/>
      <c r="B1852" s="245"/>
      <c r="C1852" s="246"/>
      <c r="D1852" s="228" t="s">
        <v>206</v>
      </c>
      <c r="E1852" s="247" t="s">
        <v>19</v>
      </c>
      <c r="F1852" s="248" t="s">
        <v>4073</v>
      </c>
      <c r="G1852" s="246"/>
      <c r="H1852" s="249">
        <v>90</v>
      </c>
      <c r="I1852" s="250"/>
      <c r="J1852" s="246"/>
      <c r="K1852" s="246"/>
      <c r="L1852" s="251"/>
      <c r="M1852" s="252"/>
      <c r="N1852" s="253"/>
      <c r="O1852" s="253"/>
      <c r="P1852" s="253"/>
      <c r="Q1852" s="253"/>
      <c r="R1852" s="253"/>
      <c r="S1852" s="253"/>
      <c r="T1852" s="254"/>
      <c r="U1852" s="14"/>
      <c r="V1852" s="14"/>
      <c r="W1852" s="14"/>
      <c r="X1852" s="14"/>
      <c r="Y1852" s="14"/>
      <c r="Z1852" s="14"/>
      <c r="AA1852" s="14"/>
      <c r="AB1852" s="14"/>
      <c r="AC1852" s="14"/>
      <c r="AD1852" s="14"/>
      <c r="AE1852" s="14"/>
      <c r="AT1852" s="255" t="s">
        <v>206</v>
      </c>
      <c r="AU1852" s="255" t="s">
        <v>78</v>
      </c>
      <c r="AV1852" s="14" t="s">
        <v>78</v>
      </c>
      <c r="AW1852" s="14" t="s">
        <v>31</v>
      </c>
      <c r="AX1852" s="14" t="s">
        <v>69</v>
      </c>
      <c r="AY1852" s="255" t="s">
        <v>193</v>
      </c>
    </row>
    <row r="1853" s="14" customFormat="1">
      <c r="A1853" s="14"/>
      <c r="B1853" s="245"/>
      <c r="C1853" s="246"/>
      <c r="D1853" s="228" t="s">
        <v>206</v>
      </c>
      <c r="E1853" s="247" t="s">
        <v>19</v>
      </c>
      <c r="F1853" s="248" t="s">
        <v>4074</v>
      </c>
      <c r="G1853" s="246"/>
      <c r="H1853" s="249">
        <v>14.4</v>
      </c>
      <c r="I1853" s="250"/>
      <c r="J1853" s="246"/>
      <c r="K1853" s="246"/>
      <c r="L1853" s="251"/>
      <c r="M1853" s="252"/>
      <c r="N1853" s="253"/>
      <c r="O1853" s="253"/>
      <c r="P1853" s="253"/>
      <c r="Q1853" s="253"/>
      <c r="R1853" s="253"/>
      <c r="S1853" s="253"/>
      <c r="T1853" s="254"/>
      <c r="U1853" s="14"/>
      <c r="V1853" s="14"/>
      <c r="W1853" s="14"/>
      <c r="X1853" s="14"/>
      <c r="Y1853" s="14"/>
      <c r="Z1853" s="14"/>
      <c r="AA1853" s="14"/>
      <c r="AB1853" s="14"/>
      <c r="AC1853" s="14"/>
      <c r="AD1853" s="14"/>
      <c r="AE1853" s="14"/>
      <c r="AT1853" s="255" t="s">
        <v>206</v>
      </c>
      <c r="AU1853" s="255" t="s">
        <v>78</v>
      </c>
      <c r="AV1853" s="14" t="s">
        <v>78</v>
      </c>
      <c r="AW1853" s="14" t="s">
        <v>31</v>
      </c>
      <c r="AX1853" s="14" t="s">
        <v>69</v>
      </c>
      <c r="AY1853" s="255" t="s">
        <v>193</v>
      </c>
    </row>
    <row r="1854" s="14" customFormat="1">
      <c r="A1854" s="14"/>
      <c r="B1854" s="245"/>
      <c r="C1854" s="246"/>
      <c r="D1854" s="228" t="s">
        <v>206</v>
      </c>
      <c r="E1854" s="247" t="s">
        <v>19</v>
      </c>
      <c r="F1854" s="248" t="s">
        <v>4075</v>
      </c>
      <c r="G1854" s="246"/>
      <c r="H1854" s="249">
        <v>88.5</v>
      </c>
      <c r="I1854" s="250"/>
      <c r="J1854" s="246"/>
      <c r="K1854" s="246"/>
      <c r="L1854" s="251"/>
      <c r="M1854" s="252"/>
      <c r="N1854" s="253"/>
      <c r="O1854" s="253"/>
      <c r="P1854" s="253"/>
      <c r="Q1854" s="253"/>
      <c r="R1854" s="253"/>
      <c r="S1854" s="253"/>
      <c r="T1854" s="254"/>
      <c r="U1854" s="14"/>
      <c r="V1854" s="14"/>
      <c r="W1854" s="14"/>
      <c r="X1854" s="14"/>
      <c r="Y1854" s="14"/>
      <c r="Z1854" s="14"/>
      <c r="AA1854" s="14"/>
      <c r="AB1854" s="14"/>
      <c r="AC1854" s="14"/>
      <c r="AD1854" s="14"/>
      <c r="AE1854" s="14"/>
      <c r="AT1854" s="255" t="s">
        <v>206</v>
      </c>
      <c r="AU1854" s="255" t="s">
        <v>78</v>
      </c>
      <c r="AV1854" s="14" t="s">
        <v>78</v>
      </c>
      <c r="AW1854" s="14" t="s">
        <v>31</v>
      </c>
      <c r="AX1854" s="14" t="s">
        <v>69</v>
      </c>
      <c r="AY1854" s="255" t="s">
        <v>193</v>
      </c>
    </row>
    <row r="1855" s="14" customFormat="1">
      <c r="A1855" s="14"/>
      <c r="B1855" s="245"/>
      <c r="C1855" s="246"/>
      <c r="D1855" s="228" t="s">
        <v>206</v>
      </c>
      <c r="E1855" s="247" t="s">
        <v>19</v>
      </c>
      <c r="F1855" s="248" t="s">
        <v>4076</v>
      </c>
      <c r="G1855" s="246"/>
      <c r="H1855" s="249">
        <v>7.6200000000000001</v>
      </c>
      <c r="I1855" s="250"/>
      <c r="J1855" s="246"/>
      <c r="K1855" s="246"/>
      <c r="L1855" s="251"/>
      <c r="M1855" s="252"/>
      <c r="N1855" s="253"/>
      <c r="O1855" s="253"/>
      <c r="P1855" s="253"/>
      <c r="Q1855" s="253"/>
      <c r="R1855" s="253"/>
      <c r="S1855" s="253"/>
      <c r="T1855" s="254"/>
      <c r="U1855" s="14"/>
      <c r="V1855" s="14"/>
      <c r="W1855" s="14"/>
      <c r="X1855" s="14"/>
      <c r="Y1855" s="14"/>
      <c r="Z1855" s="14"/>
      <c r="AA1855" s="14"/>
      <c r="AB1855" s="14"/>
      <c r="AC1855" s="14"/>
      <c r="AD1855" s="14"/>
      <c r="AE1855" s="14"/>
      <c r="AT1855" s="255" t="s">
        <v>206</v>
      </c>
      <c r="AU1855" s="255" t="s">
        <v>78</v>
      </c>
      <c r="AV1855" s="14" t="s">
        <v>78</v>
      </c>
      <c r="AW1855" s="14" t="s">
        <v>31</v>
      </c>
      <c r="AX1855" s="14" t="s">
        <v>69</v>
      </c>
      <c r="AY1855" s="255" t="s">
        <v>193</v>
      </c>
    </row>
    <row r="1856" s="14" customFormat="1">
      <c r="A1856" s="14"/>
      <c r="B1856" s="245"/>
      <c r="C1856" s="246"/>
      <c r="D1856" s="228" t="s">
        <v>206</v>
      </c>
      <c r="E1856" s="247" t="s">
        <v>19</v>
      </c>
      <c r="F1856" s="248" t="s">
        <v>4077</v>
      </c>
      <c r="G1856" s="246"/>
      <c r="H1856" s="249">
        <v>47.5</v>
      </c>
      <c r="I1856" s="250"/>
      <c r="J1856" s="246"/>
      <c r="K1856" s="246"/>
      <c r="L1856" s="251"/>
      <c r="M1856" s="252"/>
      <c r="N1856" s="253"/>
      <c r="O1856" s="253"/>
      <c r="P1856" s="253"/>
      <c r="Q1856" s="253"/>
      <c r="R1856" s="253"/>
      <c r="S1856" s="253"/>
      <c r="T1856" s="254"/>
      <c r="U1856" s="14"/>
      <c r="V1856" s="14"/>
      <c r="W1856" s="14"/>
      <c r="X1856" s="14"/>
      <c r="Y1856" s="14"/>
      <c r="Z1856" s="14"/>
      <c r="AA1856" s="14"/>
      <c r="AB1856" s="14"/>
      <c r="AC1856" s="14"/>
      <c r="AD1856" s="14"/>
      <c r="AE1856" s="14"/>
      <c r="AT1856" s="255" t="s">
        <v>206</v>
      </c>
      <c r="AU1856" s="255" t="s">
        <v>78</v>
      </c>
      <c r="AV1856" s="14" t="s">
        <v>78</v>
      </c>
      <c r="AW1856" s="14" t="s">
        <v>31</v>
      </c>
      <c r="AX1856" s="14" t="s">
        <v>69</v>
      </c>
      <c r="AY1856" s="255" t="s">
        <v>193</v>
      </c>
    </row>
    <row r="1857" s="14" customFormat="1">
      <c r="A1857" s="14"/>
      <c r="B1857" s="245"/>
      <c r="C1857" s="246"/>
      <c r="D1857" s="228" t="s">
        <v>206</v>
      </c>
      <c r="E1857" s="247" t="s">
        <v>19</v>
      </c>
      <c r="F1857" s="248" t="s">
        <v>4078</v>
      </c>
      <c r="G1857" s="246"/>
      <c r="H1857" s="249">
        <v>17</v>
      </c>
      <c r="I1857" s="250"/>
      <c r="J1857" s="246"/>
      <c r="K1857" s="246"/>
      <c r="L1857" s="251"/>
      <c r="M1857" s="252"/>
      <c r="N1857" s="253"/>
      <c r="O1857" s="253"/>
      <c r="P1857" s="253"/>
      <c r="Q1857" s="253"/>
      <c r="R1857" s="253"/>
      <c r="S1857" s="253"/>
      <c r="T1857" s="254"/>
      <c r="U1857" s="14"/>
      <c r="V1857" s="14"/>
      <c r="W1857" s="14"/>
      <c r="X1857" s="14"/>
      <c r="Y1857" s="14"/>
      <c r="Z1857" s="14"/>
      <c r="AA1857" s="14"/>
      <c r="AB1857" s="14"/>
      <c r="AC1857" s="14"/>
      <c r="AD1857" s="14"/>
      <c r="AE1857" s="14"/>
      <c r="AT1857" s="255" t="s">
        <v>206</v>
      </c>
      <c r="AU1857" s="255" t="s">
        <v>78</v>
      </c>
      <c r="AV1857" s="14" t="s">
        <v>78</v>
      </c>
      <c r="AW1857" s="14" t="s">
        <v>31</v>
      </c>
      <c r="AX1857" s="14" t="s">
        <v>69</v>
      </c>
      <c r="AY1857" s="255" t="s">
        <v>193</v>
      </c>
    </row>
    <row r="1858" s="14" customFormat="1">
      <c r="A1858" s="14"/>
      <c r="B1858" s="245"/>
      <c r="C1858" s="246"/>
      <c r="D1858" s="228" t="s">
        <v>206</v>
      </c>
      <c r="E1858" s="247" t="s">
        <v>19</v>
      </c>
      <c r="F1858" s="248" t="s">
        <v>4079</v>
      </c>
      <c r="G1858" s="246"/>
      <c r="H1858" s="249">
        <v>6.7599999999999998</v>
      </c>
      <c r="I1858" s="250"/>
      <c r="J1858" s="246"/>
      <c r="K1858" s="246"/>
      <c r="L1858" s="251"/>
      <c r="M1858" s="252"/>
      <c r="N1858" s="253"/>
      <c r="O1858" s="253"/>
      <c r="P1858" s="253"/>
      <c r="Q1858" s="253"/>
      <c r="R1858" s="253"/>
      <c r="S1858" s="253"/>
      <c r="T1858" s="254"/>
      <c r="U1858" s="14"/>
      <c r="V1858" s="14"/>
      <c r="W1858" s="14"/>
      <c r="X1858" s="14"/>
      <c r="Y1858" s="14"/>
      <c r="Z1858" s="14"/>
      <c r="AA1858" s="14"/>
      <c r="AB1858" s="14"/>
      <c r="AC1858" s="14"/>
      <c r="AD1858" s="14"/>
      <c r="AE1858" s="14"/>
      <c r="AT1858" s="255" t="s">
        <v>206</v>
      </c>
      <c r="AU1858" s="255" t="s">
        <v>78</v>
      </c>
      <c r="AV1858" s="14" t="s">
        <v>78</v>
      </c>
      <c r="AW1858" s="14" t="s">
        <v>31</v>
      </c>
      <c r="AX1858" s="14" t="s">
        <v>69</v>
      </c>
      <c r="AY1858" s="255" t="s">
        <v>193</v>
      </c>
    </row>
    <row r="1859" s="14" customFormat="1">
      <c r="A1859" s="14"/>
      <c r="B1859" s="245"/>
      <c r="C1859" s="246"/>
      <c r="D1859" s="228" t="s">
        <v>206</v>
      </c>
      <c r="E1859" s="247" t="s">
        <v>19</v>
      </c>
      <c r="F1859" s="248" t="s">
        <v>4080</v>
      </c>
      <c r="G1859" s="246"/>
      <c r="H1859" s="249">
        <v>7.1600000000000001</v>
      </c>
      <c r="I1859" s="250"/>
      <c r="J1859" s="246"/>
      <c r="K1859" s="246"/>
      <c r="L1859" s="251"/>
      <c r="M1859" s="252"/>
      <c r="N1859" s="253"/>
      <c r="O1859" s="253"/>
      <c r="P1859" s="253"/>
      <c r="Q1859" s="253"/>
      <c r="R1859" s="253"/>
      <c r="S1859" s="253"/>
      <c r="T1859" s="254"/>
      <c r="U1859" s="14"/>
      <c r="V1859" s="14"/>
      <c r="W1859" s="14"/>
      <c r="X1859" s="14"/>
      <c r="Y1859" s="14"/>
      <c r="Z1859" s="14"/>
      <c r="AA1859" s="14"/>
      <c r="AB1859" s="14"/>
      <c r="AC1859" s="14"/>
      <c r="AD1859" s="14"/>
      <c r="AE1859" s="14"/>
      <c r="AT1859" s="255" t="s">
        <v>206</v>
      </c>
      <c r="AU1859" s="255" t="s">
        <v>78</v>
      </c>
      <c r="AV1859" s="14" t="s">
        <v>78</v>
      </c>
      <c r="AW1859" s="14" t="s">
        <v>31</v>
      </c>
      <c r="AX1859" s="14" t="s">
        <v>69</v>
      </c>
      <c r="AY1859" s="255" t="s">
        <v>193</v>
      </c>
    </row>
    <row r="1860" s="14" customFormat="1">
      <c r="A1860" s="14"/>
      <c r="B1860" s="245"/>
      <c r="C1860" s="246"/>
      <c r="D1860" s="228" t="s">
        <v>206</v>
      </c>
      <c r="E1860" s="247" t="s">
        <v>19</v>
      </c>
      <c r="F1860" s="248" t="s">
        <v>4081</v>
      </c>
      <c r="G1860" s="246"/>
      <c r="H1860" s="249">
        <v>8.6999999999999993</v>
      </c>
      <c r="I1860" s="250"/>
      <c r="J1860" s="246"/>
      <c r="K1860" s="246"/>
      <c r="L1860" s="251"/>
      <c r="M1860" s="252"/>
      <c r="N1860" s="253"/>
      <c r="O1860" s="253"/>
      <c r="P1860" s="253"/>
      <c r="Q1860" s="253"/>
      <c r="R1860" s="253"/>
      <c r="S1860" s="253"/>
      <c r="T1860" s="254"/>
      <c r="U1860" s="14"/>
      <c r="V1860" s="14"/>
      <c r="W1860" s="14"/>
      <c r="X1860" s="14"/>
      <c r="Y1860" s="14"/>
      <c r="Z1860" s="14"/>
      <c r="AA1860" s="14"/>
      <c r="AB1860" s="14"/>
      <c r="AC1860" s="14"/>
      <c r="AD1860" s="14"/>
      <c r="AE1860" s="14"/>
      <c r="AT1860" s="255" t="s">
        <v>206</v>
      </c>
      <c r="AU1860" s="255" t="s">
        <v>78</v>
      </c>
      <c r="AV1860" s="14" t="s">
        <v>78</v>
      </c>
      <c r="AW1860" s="14" t="s">
        <v>31</v>
      </c>
      <c r="AX1860" s="14" t="s">
        <v>69</v>
      </c>
      <c r="AY1860" s="255" t="s">
        <v>193</v>
      </c>
    </row>
    <row r="1861" s="14" customFormat="1">
      <c r="A1861" s="14"/>
      <c r="B1861" s="245"/>
      <c r="C1861" s="246"/>
      <c r="D1861" s="228" t="s">
        <v>206</v>
      </c>
      <c r="E1861" s="247" t="s">
        <v>19</v>
      </c>
      <c r="F1861" s="248" t="s">
        <v>4082</v>
      </c>
      <c r="G1861" s="246"/>
      <c r="H1861" s="249">
        <v>6.5599999999999996</v>
      </c>
      <c r="I1861" s="250"/>
      <c r="J1861" s="246"/>
      <c r="K1861" s="246"/>
      <c r="L1861" s="251"/>
      <c r="M1861" s="252"/>
      <c r="N1861" s="253"/>
      <c r="O1861" s="253"/>
      <c r="P1861" s="253"/>
      <c r="Q1861" s="253"/>
      <c r="R1861" s="253"/>
      <c r="S1861" s="253"/>
      <c r="T1861" s="254"/>
      <c r="U1861" s="14"/>
      <c r="V1861" s="14"/>
      <c r="W1861" s="14"/>
      <c r="X1861" s="14"/>
      <c r="Y1861" s="14"/>
      <c r="Z1861" s="14"/>
      <c r="AA1861" s="14"/>
      <c r="AB1861" s="14"/>
      <c r="AC1861" s="14"/>
      <c r="AD1861" s="14"/>
      <c r="AE1861" s="14"/>
      <c r="AT1861" s="255" t="s">
        <v>206</v>
      </c>
      <c r="AU1861" s="255" t="s">
        <v>78</v>
      </c>
      <c r="AV1861" s="14" t="s">
        <v>78</v>
      </c>
      <c r="AW1861" s="14" t="s">
        <v>31</v>
      </c>
      <c r="AX1861" s="14" t="s">
        <v>69</v>
      </c>
      <c r="AY1861" s="255" t="s">
        <v>193</v>
      </c>
    </row>
    <row r="1862" s="14" customFormat="1">
      <c r="A1862" s="14"/>
      <c r="B1862" s="245"/>
      <c r="C1862" s="246"/>
      <c r="D1862" s="228" t="s">
        <v>206</v>
      </c>
      <c r="E1862" s="247" t="s">
        <v>19</v>
      </c>
      <c r="F1862" s="248" t="s">
        <v>4083</v>
      </c>
      <c r="G1862" s="246"/>
      <c r="H1862" s="249">
        <v>65</v>
      </c>
      <c r="I1862" s="250"/>
      <c r="J1862" s="246"/>
      <c r="K1862" s="246"/>
      <c r="L1862" s="251"/>
      <c r="M1862" s="252"/>
      <c r="N1862" s="253"/>
      <c r="O1862" s="253"/>
      <c r="P1862" s="253"/>
      <c r="Q1862" s="253"/>
      <c r="R1862" s="253"/>
      <c r="S1862" s="253"/>
      <c r="T1862" s="254"/>
      <c r="U1862" s="14"/>
      <c r="V1862" s="14"/>
      <c r="W1862" s="14"/>
      <c r="X1862" s="14"/>
      <c r="Y1862" s="14"/>
      <c r="Z1862" s="14"/>
      <c r="AA1862" s="14"/>
      <c r="AB1862" s="14"/>
      <c r="AC1862" s="14"/>
      <c r="AD1862" s="14"/>
      <c r="AE1862" s="14"/>
      <c r="AT1862" s="255" t="s">
        <v>206</v>
      </c>
      <c r="AU1862" s="255" t="s">
        <v>78</v>
      </c>
      <c r="AV1862" s="14" t="s">
        <v>78</v>
      </c>
      <c r="AW1862" s="14" t="s">
        <v>31</v>
      </c>
      <c r="AX1862" s="14" t="s">
        <v>69</v>
      </c>
      <c r="AY1862" s="255" t="s">
        <v>193</v>
      </c>
    </row>
    <row r="1863" s="14" customFormat="1">
      <c r="A1863" s="14"/>
      <c r="B1863" s="245"/>
      <c r="C1863" s="246"/>
      <c r="D1863" s="228" t="s">
        <v>206</v>
      </c>
      <c r="E1863" s="247" t="s">
        <v>19</v>
      </c>
      <c r="F1863" s="248" t="s">
        <v>4084</v>
      </c>
      <c r="G1863" s="246"/>
      <c r="H1863" s="249">
        <v>6.4000000000000004</v>
      </c>
      <c r="I1863" s="250"/>
      <c r="J1863" s="246"/>
      <c r="K1863" s="246"/>
      <c r="L1863" s="251"/>
      <c r="M1863" s="252"/>
      <c r="N1863" s="253"/>
      <c r="O1863" s="253"/>
      <c r="P1863" s="253"/>
      <c r="Q1863" s="253"/>
      <c r="R1863" s="253"/>
      <c r="S1863" s="253"/>
      <c r="T1863" s="254"/>
      <c r="U1863" s="14"/>
      <c r="V1863" s="14"/>
      <c r="W1863" s="14"/>
      <c r="X1863" s="14"/>
      <c r="Y1863" s="14"/>
      <c r="Z1863" s="14"/>
      <c r="AA1863" s="14"/>
      <c r="AB1863" s="14"/>
      <c r="AC1863" s="14"/>
      <c r="AD1863" s="14"/>
      <c r="AE1863" s="14"/>
      <c r="AT1863" s="255" t="s">
        <v>206</v>
      </c>
      <c r="AU1863" s="255" t="s">
        <v>78</v>
      </c>
      <c r="AV1863" s="14" t="s">
        <v>78</v>
      </c>
      <c r="AW1863" s="14" t="s">
        <v>31</v>
      </c>
      <c r="AX1863" s="14" t="s">
        <v>69</v>
      </c>
      <c r="AY1863" s="255" t="s">
        <v>193</v>
      </c>
    </row>
    <row r="1864" s="14" customFormat="1">
      <c r="A1864" s="14"/>
      <c r="B1864" s="245"/>
      <c r="C1864" s="246"/>
      <c r="D1864" s="228" t="s">
        <v>206</v>
      </c>
      <c r="E1864" s="247" t="s">
        <v>19</v>
      </c>
      <c r="F1864" s="248" t="s">
        <v>4085</v>
      </c>
      <c r="G1864" s="246"/>
      <c r="H1864" s="249">
        <v>41</v>
      </c>
      <c r="I1864" s="250"/>
      <c r="J1864" s="246"/>
      <c r="K1864" s="246"/>
      <c r="L1864" s="251"/>
      <c r="M1864" s="252"/>
      <c r="N1864" s="253"/>
      <c r="O1864" s="253"/>
      <c r="P1864" s="253"/>
      <c r="Q1864" s="253"/>
      <c r="R1864" s="253"/>
      <c r="S1864" s="253"/>
      <c r="T1864" s="254"/>
      <c r="U1864" s="14"/>
      <c r="V1864" s="14"/>
      <c r="W1864" s="14"/>
      <c r="X1864" s="14"/>
      <c r="Y1864" s="14"/>
      <c r="Z1864" s="14"/>
      <c r="AA1864" s="14"/>
      <c r="AB1864" s="14"/>
      <c r="AC1864" s="14"/>
      <c r="AD1864" s="14"/>
      <c r="AE1864" s="14"/>
      <c r="AT1864" s="255" t="s">
        <v>206</v>
      </c>
      <c r="AU1864" s="255" t="s">
        <v>78</v>
      </c>
      <c r="AV1864" s="14" t="s">
        <v>78</v>
      </c>
      <c r="AW1864" s="14" t="s">
        <v>31</v>
      </c>
      <c r="AX1864" s="14" t="s">
        <v>69</v>
      </c>
      <c r="AY1864" s="255" t="s">
        <v>193</v>
      </c>
    </row>
    <row r="1865" s="14" customFormat="1">
      <c r="A1865" s="14"/>
      <c r="B1865" s="245"/>
      <c r="C1865" s="246"/>
      <c r="D1865" s="228" t="s">
        <v>206</v>
      </c>
      <c r="E1865" s="247" t="s">
        <v>19</v>
      </c>
      <c r="F1865" s="248" t="s">
        <v>4086</v>
      </c>
      <c r="G1865" s="246"/>
      <c r="H1865" s="249">
        <v>39.799999999999997</v>
      </c>
      <c r="I1865" s="250"/>
      <c r="J1865" s="246"/>
      <c r="K1865" s="246"/>
      <c r="L1865" s="251"/>
      <c r="M1865" s="252"/>
      <c r="N1865" s="253"/>
      <c r="O1865" s="253"/>
      <c r="P1865" s="253"/>
      <c r="Q1865" s="253"/>
      <c r="R1865" s="253"/>
      <c r="S1865" s="253"/>
      <c r="T1865" s="254"/>
      <c r="U1865" s="14"/>
      <c r="V1865" s="14"/>
      <c r="W1865" s="14"/>
      <c r="X1865" s="14"/>
      <c r="Y1865" s="14"/>
      <c r="Z1865" s="14"/>
      <c r="AA1865" s="14"/>
      <c r="AB1865" s="14"/>
      <c r="AC1865" s="14"/>
      <c r="AD1865" s="14"/>
      <c r="AE1865" s="14"/>
      <c r="AT1865" s="255" t="s">
        <v>206</v>
      </c>
      <c r="AU1865" s="255" t="s">
        <v>78</v>
      </c>
      <c r="AV1865" s="14" t="s">
        <v>78</v>
      </c>
      <c r="AW1865" s="14" t="s">
        <v>31</v>
      </c>
      <c r="AX1865" s="14" t="s">
        <v>69</v>
      </c>
      <c r="AY1865" s="255" t="s">
        <v>193</v>
      </c>
    </row>
    <row r="1866" s="15" customFormat="1">
      <c r="A1866" s="15"/>
      <c r="B1866" s="256"/>
      <c r="C1866" s="257"/>
      <c r="D1866" s="228" t="s">
        <v>206</v>
      </c>
      <c r="E1866" s="258" t="s">
        <v>19</v>
      </c>
      <c r="F1866" s="259" t="s">
        <v>218</v>
      </c>
      <c r="G1866" s="257"/>
      <c r="H1866" s="260">
        <v>446.39999999999998</v>
      </c>
      <c r="I1866" s="261"/>
      <c r="J1866" s="257"/>
      <c r="K1866" s="257"/>
      <c r="L1866" s="262"/>
      <c r="M1866" s="263"/>
      <c r="N1866" s="264"/>
      <c r="O1866" s="264"/>
      <c r="P1866" s="264"/>
      <c r="Q1866" s="264"/>
      <c r="R1866" s="264"/>
      <c r="S1866" s="264"/>
      <c r="T1866" s="265"/>
      <c r="U1866" s="15"/>
      <c r="V1866" s="15"/>
      <c r="W1866" s="15"/>
      <c r="X1866" s="15"/>
      <c r="Y1866" s="15"/>
      <c r="Z1866" s="15"/>
      <c r="AA1866" s="15"/>
      <c r="AB1866" s="15"/>
      <c r="AC1866" s="15"/>
      <c r="AD1866" s="15"/>
      <c r="AE1866" s="15"/>
      <c r="AT1866" s="266" t="s">
        <v>206</v>
      </c>
      <c r="AU1866" s="266" t="s">
        <v>78</v>
      </c>
      <c r="AV1866" s="15" t="s">
        <v>200</v>
      </c>
      <c r="AW1866" s="15" t="s">
        <v>31</v>
      </c>
      <c r="AX1866" s="15" t="s">
        <v>76</v>
      </c>
      <c r="AY1866" s="266" t="s">
        <v>193</v>
      </c>
    </row>
    <row r="1867" s="14" customFormat="1">
      <c r="A1867" s="14"/>
      <c r="B1867" s="245"/>
      <c r="C1867" s="246"/>
      <c r="D1867" s="228" t="s">
        <v>206</v>
      </c>
      <c r="E1867" s="246"/>
      <c r="F1867" s="248" t="s">
        <v>4087</v>
      </c>
      <c r="G1867" s="246"/>
      <c r="H1867" s="249">
        <v>513.36000000000001</v>
      </c>
      <c r="I1867" s="250"/>
      <c r="J1867" s="246"/>
      <c r="K1867" s="246"/>
      <c r="L1867" s="251"/>
      <c r="M1867" s="252"/>
      <c r="N1867" s="253"/>
      <c r="O1867" s="253"/>
      <c r="P1867" s="253"/>
      <c r="Q1867" s="253"/>
      <c r="R1867" s="253"/>
      <c r="S1867" s="253"/>
      <c r="T1867" s="254"/>
      <c r="U1867" s="14"/>
      <c r="V1867" s="14"/>
      <c r="W1867" s="14"/>
      <c r="X1867" s="14"/>
      <c r="Y1867" s="14"/>
      <c r="Z1867" s="14"/>
      <c r="AA1867" s="14"/>
      <c r="AB1867" s="14"/>
      <c r="AC1867" s="14"/>
      <c r="AD1867" s="14"/>
      <c r="AE1867" s="14"/>
      <c r="AT1867" s="255" t="s">
        <v>206</v>
      </c>
      <c r="AU1867" s="255" t="s">
        <v>78</v>
      </c>
      <c r="AV1867" s="14" t="s">
        <v>78</v>
      </c>
      <c r="AW1867" s="14" t="s">
        <v>4</v>
      </c>
      <c r="AX1867" s="14" t="s">
        <v>76</v>
      </c>
      <c r="AY1867" s="255" t="s">
        <v>193</v>
      </c>
    </row>
    <row r="1868" s="2" customFormat="1" ht="16.5" customHeight="1">
      <c r="A1868" s="41"/>
      <c r="B1868" s="42"/>
      <c r="C1868" s="215" t="s">
        <v>4088</v>
      </c>
      <c r="D1868" s="215" t="s">
        <v>195</v>
      </c>
      <c r="E1868" s="216" t="s">
        <v>4089</v>
      </c>
      <c r="F1868" s="217" t="s">
        <v>4090</v>
      </c>
      <c r="G1868" s="218" t="s">
        <v>258</v>
      </c>
      <c r="H1868" s="219">
        <v>92.859999999999999</v>
      </c>
      <c r="I1868" s="220"/>
      <c r="J1868" s="221">
        <f>ROUND(I1868*H1868,2)</f>
        <v>0</v>
      </c>
      <c r="K1868" s="217" t="s">
        <v>199</v>
      </c>
      <c r="L1868" s="47"/>
      <c r="M1868" s="222" t="s">
        <v>19</v>
      </c>
      <c r="N1868" s="223" t="s">
        <v>40</v>
      </c>
      <c r="O1868" s="87"/>
      <c r="P1868" s="224">
        <f>O1868*H1868</f>
        <v>0</v>
      </c>
      <c r="Q1868" s="224">
        <v>0.026360000000000001</v>
      </c>
      <c r="R1868" s="224">
        <f>Q1868*H1868</f>
        <v>2.4477896000000001</v>
      </c>
      <c r="S1868" s="224">
        <v>0</v>
      </c>
      <c r="T1868" s="225">
        <f>S1868*H1868</f>
        <v>0</v>
      </c>
      <c r="U1868" s="41"/>
      <c r="V1868" s="41"/>
      <c r="W1868" s="41"/>
      <c r="X1868" s="41"/>
      <c r="Y1868" s="41"/>
      <c r="Z1868" s="41"/>
      <c r="AA1868" s="41"/>
      <c r="AB1868" s="41"/>
      <c r="AC1868" s="41"/>
      <c r="AD1868" s="41"/>
      <c r="AE1868" s="41"/>
      <c r="AR1868" s="226" t="s">
        <v>200</v>
      </c>
      <c r="AT1868" s="226" t="s">
        <v>195</v>
      </c>
      <c r="AU1868" s="226" t="s">
        <v>78</v>
      </c>
      <c r="AY1868" s="20" t="s">
        <v>193</v>
      </c>
      <c r="BE1868" s="227">
        <f>IF(N1868="základní",J1868,0)</f>
        <v>0</v>
      </c>
      <c r="BF1868" s="227">
        <f>IF(N1868="snížená",J1868,0)</f>
        <v>0</v>
      </c>
      <c r="BG1868" s="227">
        <f>IF(N1868="zákl. přenesená",J1868,0)</f>
        <v>0</v>
      </c>
      <c r="BH1868" s="227">
        <f>IF(N1868="sníž. přenesená",J1868,0)</f>
        <v>0</v>
      </c>
      <c r="BI1868" s="227">
        <f>IF(N1868="nulová",J1868,0)</f>
        <v>0</v>
      </c>
      <c r="BJ1868" s="20" t="s">
        <v>76</v>
      </c>
      <c r="BK1868" s="227">
        <f>ROUND(I1868*H1868,2)</f>
        <v>0</v>
      </c>
      <c r="BL1868" s="20" t="s">
        <v>200</v>
      </c>
      <c r="BM1868" s="226" t="s">
        <v>4091</v>
      </c>
    </row>
    <row r="1869" s="2" customFormat="1">
      <c r="A1869" s="41"/>
      <c r="B1869" s="42"/>
      <c r="C1869" s="43"/>
      <c r="D1869" s="228" t="s">
        <v>202</v>
      </c>
      <c r="E1869" s="43"/>
      <c r="F1869" s="229" t="s">
        <v>4092</v>
      </c>
      <c r="G1869" s="43"/>
      <c r="H1869" s="43"/>
      <c r="I1869" s="230"/>
      <c r="J1869" s="43"/>
      <c r="K1869" s="43"/>
      <c r="L1869" s="47"/>
      <c r="M1869" s="231"/>
      <c r="N1869" s="232"/>
      <c r="O1869" s="87"/>
      <c r="P1869" s="87"/>
      <c r="Q1869" s="87"/>
      <c r="R1869" s="87"/>
      <c r="S1869" s="87"/>
      <c r="T1869" s="88"/>
      <c r="U1869" s="41"/>
      <c r="V1869" s="41"/>
      <c r="W1869" s="41"/>
      <c r="X1869" s="41"/>
      <c r="Y1869" s="41"/>
      <c r="Z1869" s="41"/>
      <c r="AA1869" s="41"/>
      <c r="AB1869" s="41"/>
      <c r="AC1869" s="41"/>
      <c r="AD1869" s="41"/>
      <c r="AE1869" s="41"/>
      <c r="AT1869" s="20" t="s">
        <v>202</v>
      </c>
      <c r="AU1869" s="20" t="s">
        <v>78</v>
      </c>
    </row>
    <row r="1870" s="2" customFormat="1">
      <c r="A1870" s="41"/>
      <c r="B1870" s="42"/>
      <c r="C1870" s="43"/>
      <c r="D1870" s="233" t="s">
        <v>204</v>
      </c>
      <c r="E1870" s="43"/>
      <c r="F1870" s="234" t="s">
        <v>4093</v>
      </c>
      <c r="G1870" s="43"/>
      <c r="H1870" s="43"/>
      <c r="I1870" s="230"/>
      <c r="J1870" s="43"/>
      <c r="K1870" s="43"/>
      <c r="L1870" s="47"/>
      <c r="M1870" s="231"/>
      <c r="N1870" s="232"/>
      <c r="O1870" s="87"/>
      <c r="P1870" s="87"/>
      <c r="Q1870" s="87"/>
      <c r="R1870" s="87"/>
      <c r="S1870" s="87"/>
      <c r="T1870" s="88"/>
      <c r="U1870" s="41"/>
      <c r="V1870" s="41"/>
      <c r="W1870" s="41"/>
      <c r="X1870" s="41"/>
      <c r="Y1870" s="41"/>
      <c r="Z1870" s="41"/>
      <c r="AA1870" s="41"/>
      <c r="AB1870" s="41"/>
      <c r="AC1870" s="41"/>
      <c r="AD1870" s="41"/>
      <c r="AE1870" s="41"/>
      <c r="AT1870" s="20" t="s">
        <v>204</v>
      </c>
      <c r="AU1870" s="20" t="s">
        <v>78</v>
      </c>
    </row>
    <row r="1871" s="13" customFormat="1">
      <c r="A1871" s="13"/>
      <c r="B1871" s="235"/>
      <c r="C1871" s="236"/>
      <c r="D1871" s="228" t="s">
        <v>206</v>
      </c>
      <c r="E1871" s="237" t="s">
        <v>19</v>
      </c>
      <c r="F1871" s="238" t="s">
        <v>279</v>
      </c>
      <c r="G1871" s="236"/>
      <c r="H1871" s="237" t="s">
        <v>19</v>
      </c>
      <c r="I1871" s="239"/>
      <c r="J1871" s="236"/>
      <c r="K1871" s="236"/>
      <c r="L1871" s="240"/>
      <c r="M1871" s="241"/>
      <c r="N1871" s="242"/>
      <c r="O1871" s="242"/>
      <c r="P1871" s="242"/>
      <c r="Q1871" s="242"/>
      <c r="R1871" s="242"/>
      <c r="S1871" s="242"/>
      <c r="T1871" s="243"/>
      <c r="U1871" s="13"/>
      <c r="V1871" s="13"/>
      <c r="W1871" s="13"/>
      <c r="X1871" s="13"/>
      <c r="Y1871" s="13"/>
      <c r="Z1871" s="13"/>
      <c r="AA1871" s="13"/>
      <c r="AB1871" s="13"/>
      <c r="AC1871" s="13"/>
      <c r="AD1871" s="13"/>
      <c r="AE1871" s="13"/>
      <c r="AT1871" s="244" t="s">
        <v>206</v>
      </c>
      <c r="AU1871" s="244" t="s">
        <v>78</v>
      </c>
      <c r="AV1871" s="13" t="s">
        <v>76</v>
      </c>
      <c r="AW1871" s="13" t="s">
        <v>31</v>
      </c>
      <c r="AX1871" s="13" t="s">
        <v>69</v>
      </c>
      <c r="AY1871" s="244" t="s">
        <v>193</v>
      </c>
    </row>
    <row r="1872" s="13" customFormat="1">
      <c r="A1872" s="13"/>
      <c r="B1872" s="235"/>
      <c r="C1872" s="236"/>
      <c r="D1872" s="228" t="s">
        <v>206</v>
      </c>
      <c r="E1872" s="237" t="s">
        <v>19</v>
      </c>
      <c r="F1872" s="238" t="s">
        <v>4094</v>
      </c>
      <c r="G1872" s="236"/>
      <c r="H1872" s="237" t="s">
        <v>19</v>
      </c>
      <c r="I1872" s="239"/>
      <c r="J1872" s="236"/>
      <c r="K1872" s="236"/>
      <c r="L1872" s="240"/>
      <c r="M1872" s="241"/>
      <c r="N1872" s="242"/>
      <c r="O1872" s="242"/>
      <c r="P1872" s="242"/>
      <c r="Q1872" s="242"/>
      <c r="R1872" s="242"/>
      <c r="S1872" s="242"/>
      <c r="T1872" s="243"/>
      <c r="U1872" s="13"/>
      <c r="V1872" s="13"/>
      <c r="W1872" s="13"/>
      <c r="X1872" s="13"/>
      <c r="Y1872" s="13"/>
      <c r="Z1872" s="13"/>
      <c r="AA1872" s="13"/>
      <c r="AB1872" s="13"/>
      <c r="AC1872" s="13"/>
      <c r="AD1872" s="13"/>
      <c r="AE1872" s="13"/>
      <c r="AT1872" s="244" t="s">
        <v>206</v>
      </c>
      <c r="AU1872" s="244" t="s">
        <v>78</v>
      </c>
      <c r="AV1872" s="13" t="s">
        <v>76</v>
      </c>
      <c r="AW1872" s="13" t="s">
        <v>31</v>
      </c>
      <c r="AX1872" s="13" t="s">
        <v>69</v>
      </c>
      <c r="AY1872" s="244" t="s">
        <v>193</v>
      </c>
    </row>
    <row r="1873" s="14" customFormat="1">
      <c r="A1873" s="14"/>
      <c r="B1873" s="245"/>
      <c r="C1873" s="246"/>
      <c r="D1873" s="228" t="s">
        <v>206</v>
      </c>
      <c r="E1873" s="247" t="s">
        <v>19</v>
      </c>
      <c r="F1873" s="248" t="s">
        <v>4095</v>
      </c>
      <c r="G1873" s="246"/>
      <c r="H1873" s="249">
        <v>11.9</v>
      </c>
      <c r="I1873" s="250"/>
      <c r="J1873" s="246"/>
      <c r="K1873" s="246"/>
      <c r="L1873" s="251"/>
      <c r="M1873" s="252"/>
      <c r="N1873" s="253"/>
      <c r="O1873" s="253"/>
      <c r="P1873" s="253"/>
      <c r="Q1873" s="253"/>
      <c r="R1873" s="253"/>
      <c r="S1873" s="253"/>
      <c r="T1873" s="254"/>
      <c r="U1873" s="14"/>
      <c r="V1873" s="14"/>
      <c r="W1873" s="14"/>
      <c r="X1873" s="14"/>
      <c r="Y1873" s="14"/>
      <c r="Z1873" s="14"/>
      <c r="AA1873" s="14"/>
      <c r="AB1873" s="14"/>
      <c r="AC1873" s="14"/>
      <c r="AD1873" s="14"/>
      <c r="AE1873" s="14"/>
      <c r="AT1873" s="255" t="s">
        <v>206</v>
      </c>
      <c r="AU1873" s="255" t="s">
        <v>78</v>
      </c>
      <c r="AV1873" s="14" t="s">
        <v>78</v>
      </c>
      <c r="AW1873" s="14" t="s">
        <v>31</v>
      </c>
      <c r="AX1873" s="14" t="s">
        <v>69</v>
      </c>
      <c r="AY1873" s="255" t="s">
        <v>193</v>
      </c>
    </row>
    <row r="1874" s="14" customFormat="1">
      <c r="A1874" s="14"/>
      <c r="B1874" s="245"/>
      <c r="C1874" s="246"/>
      <c r="D1874" s="228" t="s">
        <v>206</v>
      </c>
      <c r="E1874" s="247" t="s">
        <v>19</v>
      </c>
      <c r="F1874" s="248" t="s">
        <v>4096</v>
      </c>
      <c r="G1874" s="246"/>
      <c r="H1874" s="249">
        <v>3.2000000000000002</v>
      </c>
      <c r="I1874" s="250"/>
      <c r="J1874" s="246"/>
      <c r="K1874" s="246"/>
      <c r="L1874" s="251"/>
      <c r="M1874" s="252"/>
      <c r="N1874" s="253"/>
      <c r="O1874" s="253"/>
      <c r="P1874" s="253"/>
      <c r="Q1874" s="253"/>
      <c r="R1874" s="253"/>
      <c r="S1874" s="253"/>
      <c r="T1874" s="254"/>
      <c r="U1874" s="14"/>
      <c r="V1874" s="14"/>
      <c r="W1874" s="14"/>
      <c r="X1874" s="14"/>
      <c r="Y1874" s="14"/>
      <c r="Z1874" s="14"/>
      <c r="AA1874" s="14"/>
      <c r="AB1874" s="14"/>
      <c r="AC1874" s="14"/>
      <c r="AD1874" s="14"/>
      <c r="AE1874" s="14"/>
      <c r="AT1874" s="255" t="s">
        <v>206</v>
      </c>
      <c r="AU1874" s="255" t="s">
        <v>78</v>
      </c>
      <c r="AV1874" s="14" t="s">
        <v>78</v>
      </c>
      <c r="AW1874" s="14" t="s">
        <v>31</v>
      </c>
      <c r="AX1874" s="14" t="s">
        <v>69</v>
      </c>
      <c r="AY1874" s="255" t="s">
        <v>193</v>
      </c>
    </row>
    <row r="1875" s="13" customFormat="1">
      <c r="A1875" s="13"/>
      <c r="B1875" s="235"/>
      <c r="C1875" s="236"/>
      <c r="D1875" s="228" t="s">
        <v>206</v>
      </c>
      <c r="E1875" s="237" t="s">
        <v>19</v>
      </c>
      <c r="F1875" s="238" t="s">
        <v>4097</v>
      </c>
      <c r="G1875" s="236"/>
      <c r="H1875" s="237" t="s">
        <v>19</v>
      </c>
      <c r="I1875" s="239"/>
      <c r="J1875" s="236"/>
      <c r="K1875" s="236"/>
      <c r="L1875" s="240"/>
      <c r="M1875" s="241"/>
      <c r="N1875" s="242"/>
      <c r="O1875" s="242"/>
      <c r="P1875" s="242"/>
      <c r="Q1875" s="242"/>
      <c r="R1875" s="242"/>
      <c r="S1875" s="242"/>
      <c r="T1875" s="243"/>
      <c r="U1875" s="13"/>
      <c r="V1875" s="13"/>
      <c r="W1875" s="13"/>
      <c r="X1875" s="13"/>
      <c r="Y1875" s="13"/>
      <c r="Z1875" s="13"/>
      <c r="AA1875" s="13"/>
      <c r="AB1875" s="13"/>
      <c r="AC1875" s="13"/>
      <c r="AD1875" s="13"/>
      <c r="AE1875" s="13"/>
      <c r="AT1875" s="244" t="s">
        <v>206</v>
      </c>
      <c r="AU1875" s="244" t="s">
        <v>78</v>
      </c>
      <c r="AV1875" s="13" t="s">
        <v>76</v>
      </c>
      <c r="AW1875" s="13" t="s">
        <v>31</v>
      </c>
      <c r="AX1875" s="13" t="s">
        <v>69</v>
      </c>
      <c r="AY1875" s="244" t="s">
        <v>193</v>
      </c>
    </row>
    <row r="1876" s="14" customFormat="1">
      <c r="A1876" s="14"/>
      <c r="B1876" s="245"/>
      <c r="C1876" s="246"/>
      <c r="D1876" s="228" t="s">
        <v>206</v>
      </c>
      <c r="E1876" s="247" t="s">
        <v>19</v>
      </c>
      <c r="F1876" s="248" t="s">
        <v>4098</v>
      </c>
      <c r="G1876" s="246"/>
      <c r="H1876" s="249">
        <v>72</v>
      </c>
      <c r="I1876" s="250"/>
      <c r="J1876" s="246"/>
      <c r="K1876" s="246"/>
      <c r="L1876" s="251"/>
      <c r="M1876" s="252"/>
      <c r="N1876" s="253"/>
      <c r="O1876" s="253"/>
      <c r="P1876" s="253"/>
      <c r="Q1876" s="253"/>
      <c r="R1876" s="253"/>
      <c r="S1876" s="253"/>
      <c r="T1876" s="254"/>
      <c r="U1876" s="14"/>
      <c r="V1876" s="14"/>
      <c r="W1876" s="14"/>
      <c r="X1876" s="14"/>
      <c r="Y1876" s="14"/>
      <c r="Z1876" s="14"/>
      <c r="AA1876" s="14"/>
      <c r="AB1876" s="14"/>
      <c r="AC1876" s="14"/>
      <c r="AD1876" s="14"/>
      <c r="AE1876" s="14"/>
      <c r="AT1876" s="255" t="s">
        <v>206</v>
      </c>
      <c r="AU1876" s="255" t="s">
        <v>78</v>
      </c>
      <c r="AV1876" s="14" t="s">
        <v>78</v>
      </c>
      <c r="AW1876" s="14" t="s">
        <v>31</v>
      </c>
      <c r="AX1876" s="14" t="s">
        <v>69</v>
      </c>
      <c r="AY1876" s="255" t="s">
        <v>193</v>
      </c>
    </row>
    <row r="1877" s="14" customFormat="1">
      <c r="A1877" s="14"/>
      <c r="B1877" s="245"/>
      <c r="C1877" s="246"/>
      <c r="D1877" s="228" t="s">
        <v>206</v>
      </c>
      <c r="E1877" s="247" t="s">
        <v>19</v>
      </c>
      <c r="F1877" s="248" t="s">
        <v>4099</v>
      </c>
      <c r="G1877" s="246"/>
      <c r="H1877" s="249">
        <v>5.7599999999999998</v>
      </c>
      <c r="I1877" s="250"/>
      <c r="J1877" s="246"/>
      <c r="K1877" s="246"/>
      <c r="L1877" s="251"/>
      <c r="M1877" s="252"/>
      <c r="N1877" s="253"/>
      <c r="O1877" s="253"/>
      <c r="P1877" s="253"/>
      <c r="Q1877" s="253"/>
      <c r="R1877" s="253"/>
      <c r="S1877" s="253"/>
      <c r="T1877" s="254"/>
      <c r="U1877" s="14"/>
      <c r="V1877" s="14"/>
      <c r="W1877" s="14"/>
      <c r="X1877" s="14"/>
      <c r="Y1877" s="14"/>
      <c r="Z1877" s="14"/>
      <c r="AA1877" s="14"/>
      <c r="AB1877" s="14"/>
      <c r="AC1877" s="14"/>
      <c r="AD1877" s="14"/>
      <c r="AE1877" s="14"/>
      <c r="AT1877" s="255" t="s">
        <v>206</v>
      </c>
      <c r="AU1877" s="255" t="s">
        <v>78</v>
      </c>
      <c r="AV1877" s="14" t="s">
        <v>78</v>
      </c>
      <c r="AW1877" s="14" t="s">
        <v>31</v>
      </c>
      <c r="AX1877" s="14" t="s">
        <v>69</v>
      </c>
      <c r="AY1877" s="255" t="s">
        <v>193</v>
      </c>
    </row>
    <row r="1878" s="15" customFormat="1">
      <c r="A1878" s="15"/>
      <c r="B1878" s="256"/>
      <c r="C1878" s="257"/>
      <c r="D1878" s="228" t="s">
        <v>206</v>
      </c>
      <c r="E1878" s="258" t="s">
        <v>19</v>
      </c>
      <c r="F1878" s="259" t="s">
        <v>218</v>
      </c>
      <c r="G1878" s="257"/>
      <c r="H1878" s="260">
        <v>92.859999999999999</v>
      </c>
      <c r="I1878" s="261"/>
      <c r="J1878" s="257"/>
      <c r="K1878" s="257"/>
      <c r="L1878" s="262"/>
      <c r="M1878" s="263"/>
      <c r="N1878" s="264"/>
      <c r="O1878" s="264"/>
      <c r="P1878" s="264"/>
      <c r="Q1878" s="264"/>
      <c r="R1878" s="264"/>
      <c r="S1878" s="264"/>
      <c r="T1878" s="265"/>
      <c r="U1878" s="15"/>
      <c r="V1878" s="15"/>
      <c r="W1878" s="15"/>
      <c r="X1878" s="15"/>
      <c r="Y1878" s="15"/>
      <c r="Z1878" s="15"/>
      <c r="AA1878" s="15"/>
      <c r="AB1878" s="15"/>
      <c r="AC1878" s="15"/>
      <c r="AD1878" s="15"/>
      <c r="AE1878" s="15"/>
      <c r="AT1878" s="266" t="s">
        <v>206</v>
      </c>
      <c r="AU1878" s="266" t="s">
        <v>78</v>
      </c>
      <c r="AV1878" s="15" t="s">
        <v>200</v>
      </c>
      <c r="AW1878" s="15" t="s">
        <v>31</v>
      </c>
      <c r="AX1878" s="15" t="s">
        <v>76</v>
      </c>
      <c r="AY1878" s="266" t="s">
        <v>193</v>
      </c>
    </row>
    <row r="1879" s="2" customFormat="1" ht="16.5" customHeight="1">
      <c r="A1879" s="41"/>
      <c r="B1879" s="42"/>
      <c r="C1879" s="215" t="s">
        <v>4100</v>
      </c>
      <c r="D1879" s="215" t="s">
        <v>195</v>
      </c>
      <c r="E1879" s="216" t="s">
        <v>4101</v>
      </c>
      <c r="F1879" s="217" t="s">
        <v>4102</v>
      </c>
      <c r="G1879" s="218" t="s">
        <v>258</v>
      </c>
      <c r="H1879" s="219">
        <v>92.859999999999999</v>
      </c>
      <c r="I1879" s="220"/>
      <c r="J1879" s="221">
        <f>ROUND(I1879*H1879,2)</f>
        <v>0</v>
      </c>
      <c r="K1879" s="217" t="s">
        <v>199</v>
      </c>
      <c r="L1879" s="47"/>
      <c r="M1879" s="222" t="s">
        <v>19</v>
      </c>
      <c r="N1879" s="223" t="s">
        <v>40</v>
      </c>
      <c r="O1879" s="87"/>
      <c r="P1879" s="224">
        <f>O1879*H1879</f>
        <v>0</v>
      </c>
      <c r="Q1879" s="224">
        <v>0.0043839999999999999</v>
      </c>
      <c r="R1879" s="224">
        <f>Q1879*H1879</f>
        <v>0.40709824</v>
      </c>
      <c r="S1879" s="224">
        <v>0</v>
      </c>
      <c r="T1879" s="225">
        <f>S1879*H1879</f>
        <v>0</v>
      </c>
      <c r="U1879" s="41"/>
      <c r="V1879" s="41"/>
      <c r="W1879" s="41"/>
      <c r="X1879" s="41"/>
      <c r="Y1879" s="41"/>
      <c r="Z1879" s="41"/>
      <c r="AA1879" s="41"/>
      <c r="AB1879" s="41"/>
      <c r="AC1879" s="41"/>
      <c r="AD1879" s="41"/>
      <c r="AE1879" s="41"/>
      <c r="AR1879" s="226" t="s">
        <v>200</v>
      </c>
      <c r="AT1879" s="226" t="s">
        <v>195</v>
      </c>
      <c r="AU1879" s="226" t="s">
        <v>78</v>
      </c>
      <c r="AY1879" s="20" t="s">
        <v>193</v>
      </c>
      <c r="BE1879" s="227">
        <f>IF(N1879="základní",J1879,0)</f>
        <v>0</v>
      </c>
      <c r="BF1879" s="227">
        <f>IF(N1879="snížená",J1879,0)</f>
        <v>0</v>
      </c>
      <c r="BG1879" s="227">
        <f>IF(N1879="zákl. přenesená",J1879,0)</f>
        <v>0</v>
      </c>
      <c r="BH1879" s="227">
        <f>IF(N1879="sníž. přenesená",J1879,0)</f>
        <v>0</v>
      </c>
      <c r="BI1879" s="227">
        <f>IF(N1879="nulová",J1879,0)</f>
        <v>0</v>
      </c>
      <c r="BJ1879" s="20" t="s">
        <v>76</v>
      </c>
      <c r="BK1879" s="227">
        <f>ROUND(I1879*H1879,2)</f>
        <v>0</v>
      </c>
      <c r="BL1879" s="20" t="s">
        <v>200</v>
      </c>
      <c r="BM1879" s="226" t="s">
        <v>4103</v>
      </c>
    </row>
    <row r="1880" s="2" customFormat="1">
      <c r="A1880" s="41"/>
      <c r="B1880" s="42"/>
      <c r="C1880" s="43"/>
      <c r="D1880" s="228" t="s">
        <v>202</v>
      </c>
      <c r="E1880" s="43"/>
      <c r="F1880" s="229" t="s">
        <v>4104</v>
      </c>
      <c r="G1880" s="43"/>
      <c r="H1880" s="43"/>
      <c r="I1880" s="230"/>
      <c r="J1880" s="43"/>
      <c r="K1880" s="43"/>
      <c r="L1880" s="47"/>
      <c r="M1880" s="231"/>
      <c r="N1880" s="232"/>
      <c r="O1880" s="87"/>
      <c r="P1880" s="87"/>
      <c r="Q1880" s="87"/>
      <c r="R1880" s="87"/>
      <c r="S1880" s="87"/>
      <c r="T1880" s="88"/>
      <c r="U1880" s="41"/>
      <c r="V1880" s="41"/>
      <c r="W1880" s="41"/>
      <c r="X1880" s="41"/>
      <c r="Y1880" s="41"/>
      <c r="Z1880" s="41"/>
      <c r="AA1880" s="41"/>
      <c r="AB1880" s="41"/>
      <c r="AC1880" s="41"/>
      <c r="AD1880" s="41"/>
      <c r="AE1880" s="41"/>
      <c r="AT1880" s="20" t="s">
        <v>202</v>
      </c>
      <c r="AU1880" s="20" t="s">
        <v>78</v>
      </c>
    </row>
    <row r="1881" s="2" customFormat="1">
      <c r="A1881" s="41"/>
      <c r="B1881" s="42"/>
      <c r="C1881" s="43"/>
      <c r="D1881" s="233" t="s">
        <v>204</v>
      </c>
      <c r="E1881" s="43"/>
      <c r="F1881" s="234" t="s">
        <v>4105</v>
      </c>
      <c r="G1881" s="43"/>
      <c r="H1881" s="43"/>
      <c r="I1881" s="230"/>
      <c r="J1881" s="43"/>
      <c r="K1881" s="43"/>
      <c r="L1881" s="47"/>
      <c r="M1881" s="231"/>
      <c r="N1881" s="232"/>
      <c r="O1881" s="87"/>
      <c r="P1881" s="87"/>
      <c r="Q1881" s="87"/>
      <c r="R1881" s="87"/>
      <c r="S1881" s="87"/>
      <c r="T1881" s="88"/>
      <c r="U1881" s="41"/>
      <c r="V1881" s="41"/>
      <c r="W1881" s="41"/>
      <c r="X1881" s="41"/>
      <c r="Y1881" s="41"/>
      <c r="Z1881" s="41"/>
      <c r="AA1881" s="41"/>
      <c r="AB1881" s="41"/>
      <c r="AC1881" s="41"/>
      <c r="AD1881" s="41"/>
      <c r="AE1881" s="41"/>
      <c r="AT1881" s="20" t="s">
        <v>204</v>
      </c>
      <c r="AU1881" s="20" t="s">
        <v>78</v>
      </c>
    </row>
    <row r="1882" s="13" customFormat="1">
      <c r="A1882" s="13"/>
      <c r="B1882" s="235"/>
      <c r="C1882" s="236"/>
      <c r="D1882" s="228" t="s">
        <v>206</v>
      </c>
      <c r="E1882" s="237" t="s">
        <v>19</v>
      </c>
      <c r="F1882" s="238" t="s">
        <v>279</v>
      </c>
      <c r="G1882" s="236"/>
      <c r="H1882" s="237" t="s">
        <v>19</v>
      </c>
      <c r="I1882" s="239"/>
      <c r="J1882" s="236"/>
      <c r="K1882" s="236"/>
      <c r="L1882" s="240"/>
      <c r="M1882" s="241"/>
      <c r="N1882" s="242"/>
      <c r="O1882" s="242"/>
      <c r="P1882" s="242"/>
      <c r="Q1882" s="242"/>
      <c r="R1882" s="242"/>
      <c r="S1882" s="242"/>
      <c r="T1882" s="243"/>
      <c r="U1882" s="13"/>
      <c r="V1882" s="13"/>
      <c r="W1882" s="13"/>
      <c r="X1882" s="13"/>
      <c r="Y1882" s="13"/>
      <c r="Z1882" s="13"/>
      <c r="AA1882" s="13"/>
      <c r="AB1882" s="13"/>
      <c r="AC1882" s="13"/>
      <c r="AD1882" s="13"/>
      <c r="AE1882" s="13"/>
      <c r="AT1882" s="244" t="s">
        <v>206</v>
      </c>
      <c r="AU1882" s="244" t="s">
        <v>78</v>
      </c>
      <c r="AV1882" s="13" t="s">
        <v>76</v>
      </c>
      <c r="AW1882" s="13" t="s">
        <v>31</v>
      </c>
      <c r="AX1882" s="13" t="s">
        <v>69</v>
      </c>
      <c r="AY1882" s="244" t="s">
        <v>193</v>
      </c>
    </row>
    <row r="1883" s="13" customFormat="1">
      <c r="A1883" s="13"/>
      <c r="B1883" s="235"/>
      <c r="C1883" s="236"/>
      <c r="D1883" s="228" t="s">
        <v>206</v>
      </c>
      <c r="E1883" s="237" t="s">
        <v>19</v>
      </c>
      <c r="F1883" s="238" t="s">
        <v>4094</v>
      </c>
      <c r="G1883" s="236"/>
      <c r="H1883" s="237" t="s">
        <v>19</v>
      </c>
      <c r="I1883" s="239"/>
      <c r="J1883" s="236"/>
      <c r="K1883" s="236"/>
      <c r="L1883" s="240"/>
      <c r="M1883" s="241"/>
      <c r="N1883" s="242"/>
      <c r="O1883" s="242"/>
      <c r="P1883" s="242"/>
      <c r="Q1883" s="242"/>
      <c r="R1883" s="242"/>
      <c r="S1883" s="242"/>
      <c r="T1883" s="243"/>
      <c r="U1883" s="13"/>
      <c r="V1883" s="13"/>
      <c r="W1883" s="13"/>
      <c r="X1883" s="13"/>
      <c r="Y1883" s="13"/>
      <c r="Z1883" s="13"/>
      <c r="AA1883" s="13"/>
      <c r="AB1883" s="13"/>
      <c r="AC1883" s="13"/>
      <c r="AD1883" s="13"/>
      <c r="AE1883" s="13"/>
      <c r="AT1883" s="244" t="s">
        <v>206</v>
      </c>
      <c r="AU1883" s="244" t="s">
        <v>78</v>
      </c>
      <c r="AV1883" s="13" t="s">
        <v>76</v>
      </c>
      <c r="AW1883" s="13" t="s">
        <v>31</v>
      </c>
      <c r="AX1883" s="13" t="s">
        <v>69</v>
      </c>
      <c r="AY1883" s="244" t="s">
        <v>193</v>
      </c>
    </row>
    <row r="1884" s="14" customFormat="1">
      <c r="A1884" s="14"/>
      <c r="B1884" s="245"/>
      <c r="C1884" s="246"/>
      <c r="D1884" s="228" t="s">
        <v>206</v>
      </c>
      <c r="E1884" s="247" t="s">
        <v>19</v>
      </c>
      <c r="F1884" s="248" t="s">
        <v>4095</v>
      </c>
      <c r="G1884" s="246"/>
      <c r="H1884" s="249">
        <v>11.9</v>
      </c>
      <c r="I1884" s="250"/>
      <c r="J1884" s="246"/>
      <c r="K1884" s="246"/>
      <c r="L1884" s="251"/>
      <c r="M1884" s="252"/>
      <c r="N1884" s="253"/>
      <c r="O1884" s="253"/>
      <c r="P1884" s="253"/>
      <c r="Q1884" s="253"/>
      <c r="R1884" s="253"/>
      <c r="S1884" s="253"/>
      <c r="T1884" s="254"/>
      <c r="U1884" s="14"/>
      <c r="V1884" s="14"/>
      <c r="W1884" s="14"/>
      <c r="X1884" s="14"/>
      <c r="Y1884" s="14"/>
      <c r="Z1884" s="14"/>
      <c r="AA1884" s="14"/>
      <c r="AB1884" s="14"/>
      <c r="AC1884" s="14"/>
      <c r="AD1884" s="14"/>
      <c r="AE1884" s="14"/>
      <c r="AT1884" s="255" t="s">
        <v>206</v>
      </c>
      <c r="AU1884" s="255" t="s">
        <v>78</v>
      </c>
      <c r="AV1884" s="14" t="s">
        <v>78</v>
      </c>
      <c r="AW1884" s="14" t="s">
        <v>31</v>
      </c>
      <c r="AX1884" s="14" t="s">
        <v>69</v>
      </c>
      <c r="AY1884" s="255" t="s">
        <v>193</v>
      </c>
    </row>
    <row r="1885" s="14" customFormat="1">
      <c r="A1885" s="14"/>
      <c r="B1885" s="245"/>
      <c r="C1885" s="246"/>
      <c r="D1885" s="228" t="s">
        <v>206</v>
      </c>
      <c r="E1885" s="247" t="s">
        <v>19</v>
      </c>
      <c r="F1885" s="248" t="s">
        <v>4096</v>
      </c>
      <c r="G1885" s="246"/>
      <c r="H1885" s="249">
        <v>3.2000000000000002</v>
      </c>
      <c r="I1885" s="250"/>
      <c r="J1885" s="246"/>
      <c r="K1885" s="246"/>
      <c r="L1885" s="251"/>
      <c r="M1885" s="252"/>
      <c r="N1885" s="253"/>
      <c r="O1885" s="253"/>
      <c r="P1885" s="253"/>
      <c r="Q1885" s="253"/>
      <c r="R1885" s="253"/>
      <c r="S1885" s="253"/>
      <c r="T1885" s="254"/>
      <c r="U1885" s="14"/>
      <c r="V1885" s="14"/>
      <c r="W1885" s="14"/>
      <c r="X1885" s="14"/>
      <c r="Y1885" s="14"/>
      <c r="Z1885" s="14"/>
      <c r="AA1885" s="14"/>
      <c r="AB1885" s="14"/>
      <c r="AC1885" s="14"/>
      <c r="AD1885" s="14"/>
      <c r="AE1885" s="14"/>
      <c r="AT1885" s="255" t="s">
        <v>206</v>
      </c>
      <c r="AU1885" s="255" t="s">
        <v>78</v>
      </c>
      <c r="AV1885" s="14" t="s">
        <v>78</v>
      </c>
      <c r="AW1885" s="14" t="s">
        <v>31</v>
      </c>
      <c r="AX1885" s="14" t="s">
        <v>69</v>
      </c>
      <c r="AY1885" s="255" t="s">
        <v>193</v>
      </c>
    </row>
    <row r="1886" s="13" customFormat="1">
      <c r="A1886" s="13"/>
      <c r="B1886" s="235"/>
      <c r="C1886" s="236"/>
      <c r="D1886" s="228" t="s">
        <v>206</v>
      </c>
      <c r="E1886" s="237" t="s">
        <v>19</v>
      </c>
      <c r="F1886" s="238" t="s">
        <v>4097</v>
      </c>
      <c r="G1886" s="236"/>
      <c r="H1886" s="237" t="s">
        <v>19</v>
      </c>
      <c r="I1886" s="239"/>
      <c r="J1886" s="236"/>
      <c r="K1886" s="236"/>
      <c r="L1886" s="240"/>
      <c r="M1886" s="241"/>
      <c r="N1886" s="242"/>
      <c r="O1886" s="242"/>
      <c r="P1886" s="242"/>
      <c r="Q1886" s="242"/>
      <c r="R1886" s="242"/>
      <c r="S1886" s="242"/>
      <c r="T1886" s="243"/>
      <c r="U1886" s="13"/>
      <c r="V1886" s="13"/>
      <c r="W1886" s="13"/>
      <c r="X1886" s="13"/>
      <c r="Y1886" s="13"/>
      <c r="Z1886" s="13"/>
      <c r="AA1886" s="13"/>
      <c r="AB1886" s="13"/>
      <c r="AC1886" s="13"/>
      <c r="AD1886" s="13"/>
      <c r="AE1886" s="13"/>
      <c r="AT1886" s="244" t="s">
        <v>206</v>
      </c>
      <c r="AU1886" s="244" t="s">
        <v>78</v>
      </c>
      <c r="AV1886" s="13" t="s">
        <v>76</v>
      </c>
      <c r="AW1886" s="13" t="s">
        <v>31</v>
      </c>
      <c r="AX1886" s="13" t="s">
        <v>69</v>
      </c>
      <c r="AY1886" s="244" t="s">
        <v>193</v>
      </c>
    </row>
    <row r="1887" s="14" customFormat="1">
      <c r="A1887" s="14"/>
      <c r="B1887" s="245"/>
      <c r="C1887" s="246"/>
      <c r="D1887" s="228" t="s">
        <v>206</v>
      </c>
      <c r="E1887" s="247" t="s">
        <v>19</v>
      </c>
      <c r="F1887" s="248" t="s">
        <v>4098</v>
      </c>
      <c r="G1887" s="246"/>
      <c r="H1887" s="249">
        <v>72</v>
      </c>
      <c r="I1887" s="250"/>
      <c r="J1887" s="246"/>
      <c r="K1887" s="246"/>
      <c r="L1887" s="251"/>
      <c r="M1887" s="252"/>
      <c r="N1887" s="253"/>
      <c r="O1887" s="253"/>
      <c r="P1887" s="253"/>
      <c r="Q1887" s="253"/>
      <c r="R1887" s="253"/>
      <c r="S1887" s="253"/>
      <c r="T1887" s="254"/>
      <c r="U1887" s="14"/>
      <c r="V1887" s="14"/>
      <c r="W1887" s="14"/>
      <c r="X1887" s="14"/>
      <c r="Y1887" s="14"/>
      <c r="Z1887" s="14"/>
      <c r="AA1887" s="14"/>
      <c r="AB1887" s="14"/>
      <c r="AC1887" s="14"/>
      <c r="AD1887" s="14"/>
      <c r="AE1887" s="14"/>
      <c r="AT1887" s="255" t="s">
        <v>206</v>
      </c>
      <c r="AU1887" s="255" t="s">
        <v>78</v>
      </c>
      <c r="AV1887" s="14" t="s">
        <v>78</v>
      </c>
      <c r="AW1887" s="14" t="s">
        <v>31</v>
      </c>
      <c r="AX1887" s="14" t="s">
        <v>69</v>
      </c>
      <c r="AY1887" s="255" t="s">
        <v>193</v>
      </c>
    </row>
    <row r="1888" s="14" customFormat="1">
      <c r="A1888" s="14"/>
      <c r="B1888" s="245"/>
      <c r="C1888" s="246"/>
      <c r="D1888" s="228" t="s">
        <v>206</v>
      </c>
      <c r="E1888" s="247" t="s">
        <v>19</v>
      </c>
      <c r="F1888" s="248" t="s">
        <v>4099</v>
      </c>
      <c r="G1888" s="246"/>
      <c r="H1888" s="249">
        <v>5.7599999999999998</v>
      </c>
      <c r="I1888" s="250"/>
      <c r="J1888" s="246"/>
      <c r="K1888" s="246"/>
      <c r="L1888" s="251"/>
      <c r="M1888" s="252"/>
      <c r="N1888" s="253"/>
      <c r="O1888" s="253"/>
      <c r="P1888" s="253"/>
      <c r="Q1888" s="253"/>
      <c r="R1888" s="253"/>
      <c r="S1888" s="253"/>
      <c r="T1888" s="254"/>
      <c r="U1888" s="14"/>
      <c r="V1888" s="14"/>
      <c r="W1888" s="14"/>
      <c r="X1888" s="14"/>
      <c r="Y1888" s="14"/>
      <c r="Z1888" s="14"/>
      <c r="AA1888" s="14"/>
      <c r="AB1888" s="14"/>
      <c r="AC1888" s="14"/>
      <c r="AD1888" s="14"/>
      <c r="AE1888" s="14"/>
      <c r="AT1888" s="255" t="s">
        <v>206</v>
      </c>
      <c r="AU1888" s="255" t="s">
        <v>78</v>
      </c>
      <c r="AV1888" s="14" t="s">
        <v>78</v>
      </c>
      <c r="AW1888" s="14" t="s">
        <v>31</v>
      </c>
      <c r="AX1888" s="14" t="s">
        <v>69</v>
      </c>
      <c r="AY1888" s="255" t="s">
        <v>193</v>
      </c>
    </row>
    <row r="1889" s="15" customFormat="1">
      <c r="A1889" s="15"/>
      <c r="B1889" s="256"/>
      <c r="C1889" s="257"/>
      <c r="D1889" s="228" t="s">
        <v>206</v>
      </c>
      <c r="E1889" s="258" t="s">
        <v>19</v>
      </c>
      <c r="F1889" s="259" t="s">
        <v>218</v>
      </c>
      <c r="G1889" s="257"/>
      <c r="H1889" s="260">
        <v>92.859999999999999</v>
      </c>
      <c r="I1889" s="261"/>
      <c r="J1889" s="257"/>
      <c r="K1889" s="257"/>
      <c r="L1889" s="262"/>
      <c r="M1889" s="263"/>
      <c r="N1889" s="264"/>
      <c r="O1889" s="264"/>
      <c r="P1889" s="264"/>
      <c r="Q1889" s="264"/>
      <c r="R1889" s="264"/>
      <c r="S1889" s="264"/>
      <c r="T1889" s="265"/>
      <c r="U1889" s="15"/>
      <c r="V1889" s="15"/>
      <c r="W1889" s="15"/>
      <c r="X1889" s="15"/>
      <c r="Y1889" s="15"/>
      <c r="Z1889" s="15"/>
      <c r="AA1889" s="15"/>
      <c r="AB1889" s="15"/>
      <c r="AC1889" s="15"/>
      <c r="AD1889" s="15"/>
      <c r="AE1889" s="15"/>
      <c r="AT1889" s="266" t="s">
        <v>206</v>
      </c>
      <c r="AU1889" s="266" t="s">
        <v>78</v>
      </c>
      <c r="AV1889" s="15" t="s">
        <v>200</v>
      </c>
      <c r="AW1889" s="15" t="s">
        <v>31</v>
      </c>
      <c r="AX1889" s="15" t="s">
        <v>76</v>
      </c>
      <c r="AY1889" s="266" t="s">
        <v>193</v>
      </c>
    </row>
    <row r="1890" s="2" customFormat="1" ht="16.5" customHeight="1">
      <c r="A1890" s="41"/>
      <c r="B1890" s="42"/>
      <c r="C1890" s="215" t="s">
        <v>3375</v>
      </c>
      <c r="D1890" s="215" t="s">
        <v>195</v>
      </c>
      <c r="E1890" s="216" t="s">
        <v>2030</v>
      </c>
      <c r="F1890" s="217" t="s">
        <v>2031</v>
      </c>
      <c r="G1890" s="218" t="s">
        <v>258</v>
      </c>
      <c r="H1890" s="219">
        <v>1863.4000000000001</v>
      </c>
      <c r="I1890" s="220"/>
      <c r="J1890" s="221">
        <f>ROUND(I1890*H1890,2)</f>
        <v>0</v>
      </c>
      <c r="K1890" s="217" t="s">
        <v>19</v>
      </c>
      <c r="L1890" s="47"/>
      <c r="M1890" s="222" t="s">
        <v>19</v>
      </c>
      <c r="N1890" s="223" t="s">
        <v>40</v>
      </c>
      <c r="O1890" s="87"/>
      <c r="P1890" s="224">
        <f>O1890*H1890</f>
        <v>0</v>
      </c>
      <c r="Q1890" s="224">
        <v>0.0027499999999999998</v>
      </c>
      <c r="R1890" s="224">
        <f>Q1890*H1890</f>
        <v>5.1243499999999997</v>
      </c>
      <c r="S1890" s="224">
        <v>0</v>
      </c>
      <c r="T1890" s="225">
        <f>S1890*H1890</f>
        <v>0</v>
      </c>
      <c r="U1890" s="41"/>
      <c r="V1890" s="41"/>
      <c r="W1890" s="41"/>
      <c r="X1890" s="41"/>
      <c r="Y1890" s="41"/>
      <c r="Z1890" s="41"/>
      <c r="AA1890" s="41"/>
      <c r="AB1890" s="41"/>
      <c r="AC1890" s="41"/>
      <c r="AD1890" s="41"/>
      <c r="AE1890" s="41"/>
      <c r="AR1890" s="226" t="s">
        <v>200</v>
      </c>
      <c r="AT1890" s="226" t="s">
        <v>195</v>
      </c>
      <c r="AU1890" s="226" t="s">
        <v>78</v>
      </c>
      <c r="AY1890" s="20" t="s">
        <v>193</v>
      </c>
      <c r="BE1890" s="227">
        <f>IF(N1890="základní",J1890,0)</f>
        <v>0</v>
      </c>
      <c r="BF1890" s="227">
        <f>IF(N1890="snížená",J1890,0)</f>
        <v>0</v>
      </c>
      <c r="BG1890" s="227">
        <f>IF(N1890="zákl. přenesená",J1890,0)</f>
        <v>0</v>
      </c>
      <c r="BH1890" s="227">
        <f>IF(N1890="sníž. přenesená",J1890,0)</f>
        <v>0</v>
      </c>
      <c r="BI1890" s="227">
        <f>IF(N1890="nulová",J1890,0)</f>
        <v>0</v>
      </c>
      <c r="BJ1890" s="20" t="s">
        <v>76</v>
      </c>
      <c r="BK1890" s="227">
        <f>ROUND(I1890*H1890,2)</f>
        <v>0</v>
      </c>
      <c r="BL1890" s="20" t="s">
        <v>200</v>
      </c>
      <c r="BM1890" s="226" t="s">
        <v>4106</v>
      </c>
    </row>
    <row r="1891" s="2" customFormat="1">
      <c r="A1891" s="41"/>
      <c r="B1891" s="42"/>
      <c r="C1891" s="43"/>
      <c r="D1891" s="228" t="s">
        <v>202</v>
      </c>
      <c r="E1891" s="43"/>
      <c r="F1891" s="229" t="s">
        <v>2033</v>
      </c>
      <c r="G1891" s="43"/>
      <c r="H1891" s="43"/>
      <c r="I1891" s="230"/>
      <c r="J1891" s="43"/>
      <c r="K1891" s="43"/>
      <c r="L1891" s="47"/>
      <c r="M1891" s="231"/>
      <c r="N1891" s="232"/>
      <c r="O1891" s="87"/>
      <c r="P1891" s="87"/>
      <c r="Q1891" s="87"/>
      <c r="R1891" s="87"/>
      <c r="S1891" s="87"/>
      <c r="T1891" s="88"/>
      <c r="U1891" s="41"/>
      <c r="V1891" s="41"/>
      <c r="W1891" s="41"/>
      <c r="X1891" s="41"/>
      <c r="Y1891" s="41"/>
      <c r="Z1891" s="41"/>
      <c r="AA1891" s="41"/>
      <c r="AB1891" s="41"/>
      <c r="AC1891" s="41"/>
      <c r="AD1891" s="41"/>
      <c r="AE1891" s="41"/>
      <c r="AT1891" s="20" t="s">
        <v>202</v>
      </c>
      <c r="AU1891" s="20" t="s">
        <v>78</v>
      </c>
    </row>
    <row r="1892" s="13" customFormat="1">
      <c r="A1892" s="13"/>
      <c r="B1892" s="235"/>
      <c r="C1892" s="236"/>
      <c r="D1892" s="228" t="s">
        <v>206</v>
      </c>
      <c r="E1892" s="237" t="s">
        <v>19</v>
      </c>
      <c r="F1892" s="238" t="s">
        <v>279</v>
      </c>
      <c r="G1892" s="236"/>
      <c r="H1892" s="237" t="s">
        <v>19</v>
      </c>
      <c r="I1892" s="239"/>
      <c r="J1892" s="236"/>
      <c r="K1892" s="236"/>
      <c r="L1892" s="240"/>
      <c r="M1892" s="241"/>
      <c r="N1892" s="242"/>
      <c r="O1892" s="242"/>
      <c r="P1892" s="242"/>
      <c r="Q1892" s="242"/>
      <c r="R1892" s="242"/>
      <c r="S1892" s="242"/>
      <c r="T1892" s="243"/>
      <c r="U1892" s="13"/>
      <c r="V1892" s="13"/>
      <c r="W1892" s="13"/>
      <c r="X1892" s="13"/>
      <c r="Y1892" s="13"/>
      <c r="Z1892" s="13"/>
      <c r="AA1892" s="13"/>
      <c r="AB1892" s="13"/>
      <c r="AC1892" s="13"/>
      <c r="AD1892" s="13"/>
      <c r="AE1892" s="13"/>
      <c r="AT1892" s="244" t="s">
        <v>206</v>
      </c>
      <c r="AU1892" s="244" t="s">
        <v>78</v>
      </c>
      <c r="AV1892" s="13" t="s">
        <v>76</v>
      </c>
      <c r="AW1892" s="13" t="s">
        <v>31</v>
      </c>
      <c r="AX1892" s="13" t="s">
        <v>69</v>
      </c>
      <c r="AY1892" s="244" t="s">
        <v>193</v>
      </c>
    </row>
    <row r="1893" s="13" customFormat="1">
      <c r="A1893" s="13"/>
      <c r="B1893" s="235"/>
      <c r="C1893" s="236"/>
      <c r="D1893" s="228" t="s">
        <v>206</v>
      </c>
      <c r="E1893" s="237" t="s">
        <v>19</v>
      </c>
      <c r="F1893" s="238" t="s">
        <v>3999</v>
      </c>
      <c r="G1893" s="236"/>
      <c r="H1893" s="237" t="s">
        <v>19</v>
      </c>
      <c r="I1893" s="239"/>
      <c r="J1893" s="236"/>
      <c r="K1893" s="236"/>
      <c r="L1893" s="240"/>
      <c r="M1893" s="241"/>
      <c r="N1893" s="242"/>
      <c r="O1893" s="242"/>
      <c r="P1893" s="242"/>
      <c r="Q1893" s="242"/>
      <c r="R1893" s="242"/>
      <c r="S1893" s="242"/>
      <c r="T1893" s="243"/>
      <c r="U1893" s="13"/>
      <c r="V1893" s="13"/>
      <c r="W1893" s="13"/>
      <c r="X1893" s="13"/>
      <c r="Y1893" s="13"/>
      <c r="Z1893" s="13"/>
      <c r="AA1893" s="13"/>
      <c r="AB1893" s="13"/>
      <c r="AC1893" s="13"/>
      <c r="AD1893" s="13"/>
      <c r="AE1893" s="13"/>
      <c r="AT1893" s="244" t="s">
        <v>206</v>
      </c>
      <c r="AU1893" s="244" t="s">
        <v>78</v>
      </c>
      <c r="AV1893" s="13" t="s">
        <v>76</v>
      </c>
      <c r="AW1893" s="13" t="s">
        <v>31</v>
      </c>
      <c r="AX1893" s="13" t="s">
        <v>69</v>
      </c>
      <c r="AY1893" s="244" t="s">
        <v>193</v>
      </c>
    </row>
    <row r="1894" s="14" customFormat="1">
      <c r="A1894" s="14"/>
      <c r="B1894" s="245"/>
      <c r="C1894" s="246"/>
      <c r="D1894" s="228" t="s">
        <v>206</v>
      </c>
      <c r="E1894" s="247" t="s">
        <v>19</v>
      </c>
      <c r="F1894" s="248" t="s">
        <v>4107</v>
      </c>
      <c r="G1894" s="246"/>
      <c r="H1894" s="249">
        <v>26.100000000000001</v>
      </c>
      <c r="I1894" s="250"/>
      <c r="J1894" s="246"/>
      <c r="K1894" s="246"/>
      <c r="L1894" s="251"/>
      <c r="M1894" s="252"/>
      <c r="N1894" s="253"/>
      <c r="O1894" s="253"/>
      <c r="P1894" s="253"/>
      <c r="Q1894" s="253"/>
      <c r="R1894" s="253"/>
      <c r="S1894" s="253"/>
      <c r="T1894" s="254"/>
      <c r="U1894" s="14"/>
      <c r="V1894" s="14"/>
      <c r="W1894" s="14"/>
      <c r="X1894" s="14"/>
      <c r="Y1894" s="14"/>
      <c r="Z1894" s="14"/>
      <c r="AA1894" s="14"/>
      <c r="AB1894" s="14"/>
      <c r="AC1894" s="14"/>
      <c r="AD1894" s="14"/>
      <c r="AE1894" s="14"/>
      <c r="AT1894" s="255" t="s">
        <v>206</v>
      </c>
      <c r="AU1894" s="255" t="s">
        <v>78</v>
      </c>
      <c r="AV1894" s="14" t="s">
        <v>78</v>
      </c>
      <c r="AW1894" s="14" t="s">
        <v>31</v>
      </c>
      <c r="AX1894" s="14" t="s">
        <v>69</v>
      </c>
      <c r="AY1894" s="255" t="s">
        <v>193</v>
      </c>
    </row>
    <row r="1895" s="13" customFormat="1">
      <c r="A1895" s="13"/>
      <c r="B1895" s="235"/>
      <c r="C1895" s="236"/>
      <c r="D1895" s="228" t="s">
        <v>206</v>
      </c>
      <c r="E1895" s="237" t="s">
        <v>19</v>
      </c>
      <c r="F1895" s="238" t="s">
        <v>4043</v>
      </c>
      <c r="G1895" s="236"/>
      <c r="H1895" s="237" t="s">
        <v>19</v>
      </c>
      <c r="I1895" s="239"/>
      <c r="J1895" s="236"/>
      <c r="K1895" s="236"/>
      <c r="L1895" s="240"/>
      <c r="M1895" s="241"/>
      <c r="N1895" s="242"/>
      <c r="O1895" s="242"/>
      <c r="P1895" s="242"/>
      <c r="Q1895" s="242"/>
      <c r="R1895" s="242"/>
      <c r="S1895" s="242"/>
      <c r="T1895" s="243"/>
      <c r="U1895" s="13"/>
      <c r="V1895" s="13"/>
      <c r="W1895" s="13"/>
      <c r="X1895" s="13"/>
      <c r="Y1895" s="13"/>
      <c r="Z1895" s="13"/>
      <c r="AA1895" s="13"/>
      <c r="AB1895" s="13"/>
      <c r="AC1895" s="13"/>
      <c r="AD1895" s="13"/>
      <c r="AE1895" s="13"/>
      <c r="AT1895" s="244" t="s">
        <v>206</v>
      </c>
      <c r="AU1895" s="244" t="s">
        <v>78</v>
      </c>
      <c r="AV1895" s="13" t="s">
        <v>76</v>
      </c>
      <c r="AW1895" s="13" t="s">
        <v>31</v>
      </c>
      <c r="AX1895" s="13" t="s">
        <v>69</v>
      </c>
      <c r="AY1895" s="244" t="s">
        <v>193</v>
      </c>
    </row>
    <row r="1896" s="13" customFormat="1">
      <c r="A1896" s="13"/>
      <c r="B1896" s="235"/>
      <c r="C1896" s="236"/>
      <c r="D1896" s="228" t="s">
        <v>206</v>
      </c>
      <c r="E1896" s="237" t="s">
        <v>19</v>
      </c>
      <c r="F1896" s="238" t="s">
        <v>1713</v>
      </c>
      <c r="G1896" s="236"/>
      <c r="H1896" s="237" t="s">
        <v>19</v>
      </c>
      <c r="I1896" s="239"/>
      <c r="J1896" s="236"/>
      <c r="K1896" s="236"/>
      <c r="L1896" s="240"/>
      <c r="M1896" s="241"/>
      <c r="N1896" s="242"/>
      <c r="O1896" s="242"/>
      <c r="P1896" s="242"/>
      <c r="Q1896" s="242"/>
      <c r="R1896" s="242"/>
      <c r="S1896" s="242"/>
      <c r="T1896" s="243"/>
      <c r="U1896" s="13"/>
      <c r="V1896" s="13"/>
      <c r="W1896" s="13"/>
      <c r="X1896" s="13"/>
      <c r="Y1896" s="13"/>
      <c r="Z1896" s="13"/>
      <c r="AA1896" s="13"/>
      <c r="AB1896" s="13"/>
      <c r="AC1896" s="13"/>
      <c r="AD1896" s="13"/>
      <c r="AE1896" s="13"/>
      <c r="AT1896" s="244" t="s">
        <v>206</v>
      </c>
      <c r="AU1896" s="244" t="s">
        <v>78</v>
      </c>
      <c r="AV1896" s="13" t="s">
        <v>76</v>
      </c>
      <c r="AW1896" s="13" t="s">
        <v>31</v>
      </c>
      <c r="AX1896" s="13" t="s">
        <v>69</v>
      </c>
      <c r="AY1896" s="244" t="s">
        <v>193</v>
      </c>
    </row>
    <row r="1897" s="14" customFormat="1">
      <c r="A1897" s="14"/>
      <c r="B1897" s="245"/>
      <c r="C1897" s="246"/>
      <c r="D1897" s="228" t="s">
        <v>206</v>
      </c>
      <c r="E1897" s="247" t="s">
        <v>19</v>
      </c>
      <c r="F1897" s="248" t="s">
        <v>4108</v>
      </c>
      <c r="G1897" s="246"/>
      <c r="H1897" s="249">
        <v>4.3499999999999996</v>
      </c>
      <c r="I1897" s="250"/>
      <c r="J1897" s="246"/>
      <c r="K1897" s="246"/>
      <c r="L1897" s="251"/>
      <c r="M1897" s="252"/>
      <c r="N1897" s="253"/>
      <c r="O1897" s="253"/>
      <c r="P1897" s="253"/>
      <c r="Q1897" s="253"/>
      <c r="R1897" s="253"/>
      <c r="S1897" s="253"/>
      <c r="T1897" s="254"/>
      <c r="U1897" s="14"/>
      <c r="V1897" s="14"/>
      <c r="W1897" s="14"/>
      <c r="X1897" s="14"/>
      <c r="Y1897" s="14"/>
      <c r="Z1897" s="14"/>
      <c r="AA1897" s="14"/>
      <c r="AB1897" s="14"/>
      <c r="AC1897" s="14"/>
      <c r="AD1897" s="14"/>
      <c r="AE1897" s="14"/>
      <c r="AT1897" s="255" t="s">
        <v>206</v>
      </c>
      <c r="AU1897" s="255" t="s">
        <v>78</v>
      </c>
      <c r="AV1897" s="14" t="s">
        <v>78</v>
      </c>
      <c r="AW1897" s="14" t="s">
        <v>31</v>
      </c>
      <c r="AX1897" s="14" t="s">
        <v>69</v>
      </c>
      <c r="AY1897" s="255" t="s">
        <v>193</v>
      </c>
    </row>
    <row r="1898" s="14" customFormat="1">
      <c r="A1898" s="14"/>
      <c r="B1898" s="245"/>
      <c r="C1898" s="246"/>
      <c r="D1898" s="228" t="s">
        <v>206</v>
      </c>
      <c r="E1898" s="247" t="s">
        <v>19</v>
      </c>
      <c r="F1898" s="248" t="s">
        <v>4109</v>
      </c>
      <c r="G1898" s="246"/>
      <c r="H1898" s="249">
        <v>83.75</v>
      </c>
      <c r="I1898" s="250"/>
      <c r="J1898" s="246"/>
      <c r="K1898" s="246"/>
      <c r="L1898" s="251"/>
      <c r="M1898" s="252"/>
      <c r="N1898" s="253"/>
      <c r="O1898" s="253"/>
      <c r="P1898" s="253"/>
      <c r="Q1898" s="253"/>
      <c r="R1898" s="253"/>
      <c r="S1898" s="253"/>
      <c r="T1898" s="254"/>
      <c r="U1898" s="14"/>
      <c r="V1898" s="14"/>
      <c r="W1898" s="14"/>
      <c r="X1898" s="14"/>
      <c r="Y1898" s="14"/>
      <c r="Z1898" s="14"/>
      <c r="AA1898" s="14"/>
      <c r="AB1898" s="14"/>
      <c r="AC1898" s="14"/>
      <c r="AD1898" s="14"/>
      <c r="AE1898" s="14"/>
      <c r="AT1898" s="255" t="s">
        <v>206</v>
      </c>
      <c r="AU1898" s="255" t="s">
        <v>78</v>
      </c>
      <c r="AV1898" s="14" t="s">
        <v>78</v>
      </c>
      <c r="AW1898" s="14" t="s">
        <v>31</v>
      </c>
      <c r="AX1898" s="14" t="s">
        <v>69</v>
      </c>
      <c r="AY1898" s="255" t="s">
        <v>193</v>
      </c>
    </row>
    <row r="1899" s="14" customFormat="1">
      <c r="A1899" s="14"/>
      <c r="B1899" s="245"/>
      <c r="C1899" s="246"/>
      <c r="D1899" s="228" t="s">
        <v>206</v>
      </c>
      <c r="E1899" s="247" t="s">
        <v>19</v>
      </c>
      <c r="F1899" s="248" t="s">
        <v>4110</v>
      </c>
      <c r="G1899" s="246"/>
      <c r="H1899" s="249">
        <v>-28.02</v>
      </c>
      <c r="I1899" s="250"/>
      <c r="J1899" s="246"/>
      <c r="K1899" s="246"/>
      <c r="L1899" s="251"/>
      <c r="M1899" s="252"/>
      <c r="N1899" s="253"/>
      <c r="O1899" s="253"/>
      <c r="P1899" s="253"/>
      <c r="Q1899" s="253"/>
      <c r="R1899" s="253"/>
      <c r="S1899" s="253"/>
      <c r="T1899" s="254"/>
      <c r="U1899" s="14"/>
      <c r="V1899" s="14"/>
      <c r="W1899" s="14"/>
      <c r="X1899" s="14"/>
      <c r="Y1899" s="14"/>
      <c r="Z1899" s="14"/>
      <c r="AA1899" s="14"/>
      <c r="AB1899" s="14"/>
      <c r="AC1899" s="14"/>
      <c r="AD1899" s="14"/>
      <c r="AE1899" s="14"/>
      <c r="AT1899" s="255" t="s">
        <v>206</v>
      </c>
      <c r="AU1899" s="255" t="s">
        <v>78</v>
      </c>
      <c r="AV1899" s="14" t="s">
        <v>78</v>
      </c>
      <c r="AW1899" s="14" t="s">
        <v>31</v>
      </c>
      <c r="AX1899" s="14" t="s">
        <v>69</v>
      </c>
      <c r="AY1899" s="255" t="s">
        <v>193</v>
      </c>
    </row>
    <row r="1900" s="14" customFormat="1">
      <c r="A1900" s="14"/>
      <c r="B1900" s="245"/>
      <c r="C1900" s="246"/>
      <c r="D1900" s="228" t="s">
        <v>206</v>
      </c>
      <c r="E1900" s="247" t="s">
        <v>19</v>
      </c>
      <c r="F1900" s="248" t="s">
        <v>4111</v>
      </c>
      <c r="G1900" s="246"/>
      <c r="H1900" s="249">
        <v>6.7999999999999998</v>
      </c>
      <c r="I1900" s="250"/>
      <c r="J1900" s="246"/>
      <c r="K1900" s="246"/>
      <c r="L1900" s="251"/>
      <c r="M1900" s="252"/>
      <c r="N1900" s="253"/>
      <c r="O1900" s="253"/>
      <c r="P1900" s="253"/>
      <c r="Q1900" s="253"/>
      <c r="R1900" s="253"/>
      <c r="S1900" s="253"/>
      <c r="T1900" s="254"/>
      <c r="U1900" s="14"/>
      <c r="V1900" s="14"/>
      <c r="W1900" s="14"/>
      <c r="X1900" s="14"/>
      <c r="Y1900" s="14"/>
      <c r="Z1900" s="14"/>
      <c r="AA1900" s="14"/>
      <c r="AB1900" s="14"/>
      <c r="AC1900" s="14"/>
      <c r="AD1900" s="14"/>
      <c r="AE1900" s="14"/>
      <c r="AT1900" s="255" t="s">
        <v>206</v>
      </c>
      <c r="AU1900" s="255" t="s">
        <v>78</v>
      </c>
      <c r="AV1900" s="14" t="s">
        <v>78</v>
      </c>
      <c r="AW1900" s="14" t="s">
        <v>31</v>
      </c>
      <c r="AX1900" s="14" t="s">
        <v>69</v>
      </c>
      <c r="AY1900" s="255" t="s">
        <v>193</v>
      </c>
    </row>
    <row r="1901" s="14" customFormat="1">
      <c r="A1901" s="14"/>
      <c r="B1901" s="245"/>
      <c r="C1901" s="246"/>
      <c r="D1901" s="228" t="s">
        <v>206</v>
      </c>
      <c r="E1901" s="247" t="s">
        <v>19</v>
      </c>
      <c r="F1901" s="248" t="s">
        <v>4112</v>
      </c>
      <c r="G1901" s="246"/>
      <c r="H1901" s="249">
        <v>32.399999999999999</v>
      </c>
      <c r="I1901" s="250"/>
      <c r="J1901" s="246"/>
      <c r="K1901" s="246"/>
      <c r="L1901" s="251"/>
      <c r="M1901" s="252"/>
      <c r="N1901" s="253"/>
      <c r="O1901" s="253"/>
      <c r="P1901" s="253"/>
      <c r="Q1901" s="253"/>
      <c r="R1901" s="253"/>
      <c r="S1901" s="253"/>
      <c r="T1901" s="254"/>
      <c r="U1901" s="14"/>
      <c r="V1901" s="14"/>
      <c r="W1901" s="14"/>
      <c r="X1901" s="14"/>
      <c r="Y1901" s="14"/>
      <c r="Z1901" s="14"/>
      <c r="AA1901" s="14"/>
      <c r="AB1901" s="14"/>
      <c r="AC1901" s="14"/>
      <c r="AD1901" s="14"/>
      <c r="AE1901" s="14"/>
      <c r="AT1901" s="255" t="s">
        <v>206</v>
      </c>
      <c r="AU1901" s="255" t="s">
        <v>78</v>
      </c>
      <c r="AV1901" s="14" t="s">
        <v>78</v>
      </c>
      <c r="AW1901" s="14" t="s">
        <v>31</v>
      </c>
      <c r="AX1901" s="14" t="s">
        <v>69</v>
      </c>
      <c r="AY1901" s="255" t="s">
        <v>193</v>
      </c>
    </row>
    <row r="1902" s="14" customFormat="1">
      <c r="A1902" s="14"/>
      <c r="B1902" s="245"/>
      <c r="C1902" s="246"/>
      <c r="D1902" s="228" t="s">
        <v>206</v>
      </c>
      <c r="E1902" s="247" t="s">
        <v>19</v>
      </c>
      <c r="F1902" s="248" t="s">
        <v>4113</v>
      </c>
      <c r="G1902" s="246"/>
      <c r="H1902" s="249">
        <v>20.16</v>
      </c>
      <c r="I1902" s="250"/>
      <c r="J1902" s="246"/>
      <c r="K1902" s="246"/>
      <c r="L1902" s="251"/>
      <c r="M1902" s="252"/>
      <c r="N1902" s="253"/>
      <c r="O1902" s="253"/>
      <c r="P1902" s="253"/>
      <c r="Q1902" s="253"/>
      <c r="R1902" s="253"/>
      <c r="S1902" s="253"/>
      <c r="T1902" s="254"/>
      <c r="U1902" s="14"/>
      <c r="V1902" s="14"/>
      <c r="W1902" s="14"/>
      <c r="X1902" s="14"/>
      <c r="Y1902" s="14"/>
      <c r="Z1902" s="14"/>
      <c r="AA1902" s="14"/>
      <c r="AB1902" s="14"/>
      <c r="AC1902" s="14"/>
      <c r="AD1902" s="14"/>
      <c r="AE1902" s="14"/>
      <c r="AT1902" s="255" t="s">
        <v>206</v>
      </c>
      <c r="AU1902" s="255" t="s">
        <v>78</v>
      </c>
      <c r="AV1902" s="14" t="s">
        <v>78</v>
      </c>
      <c r="AW1902" s="14" t="s">
        <v>31</v>
      </c>
      <c r="AX1902" s="14" t="s">
        <v>69</v>
      </c>
      <c r="AY1902" s="255" t="s">
        <v>193</v>
      </c>
    </row>
    <row r="1903" s="14" customFormat="1">
      <c r="A1903" s="14"/>
      <c r="B1903" s="245"/>
      <c r="C1903" s="246"/>
      <c r="D1903" s="228" t="s">
        <v>206</v>
      </c>
      <c r="E1903" s="247" t="s">
        <v>19</v>
      </c>
      <c r="F1903" s="248" t="s">
        <v>4049</v>
      </c>
      <c r="G1903" s="246"/>
      <c r="H1903" s="249">
        <v>-8.25</v>
      </c>
      <c r="I1903" s="250"/>
      <c r="J1903" s="246"/>
      <c r="K1903" s="246"/>
      <c r="L1903" s="251"/>
      <c r="M1903" s="252"/>
      <c r="N1903" s="253"/>
      <c r="O1903" s="253"/>
      <c r="P1903" s="253"/>
      <c r="Q1903" s="253"/>
      <c r="R1903" s="253"/>
      <c r="S1903" s="253"/>
      <c r="T1903" s="254"/>
      <c r="U1903" s="14"/>
      <c r="V1903" s="14"/>
      <c r="W1903" s="14"/>
      <c r="X1903" s="14"/>
      <c r="Y1903" s="14"/>
      <c r="Z1903" s="14"/>
      <c r="AA1903" s="14"/>
      <c r="AB1903" s="14"/>
      <c r="AC1903" s="14"/>
      <c r="AD1903" s="14"/>
      <c r="AE1903" s="14"/>
      <c r="AT1903" s="255" t="s">
        <v>206</v>
      </c>
      <c r="AU1903" s="255" t="s">
        <v>78</v>
      </c>
      <c r="AV1903" s="14" t="s">
        <v>78</v>
      </c>
      <c r="AW1903" s="14" t="s">
        <v>31</v>
      </c>
      <c r="AX1903" s="14" t="s">
        <v>69</v>
      </c>
      <c r="AY1903" s="255" t="s">
        <v>193</v>
      </c>
    </row>
    <row r="1904" s="14" customFormat="1">
      <c r="A1904" s="14"/>
      <c r="B1904" s="245"/>
      <c r="C1904" s="246"/>
      <c r="D1904" s="228" t="s">
        <v>206</v>
      </c>
      <c r="E1904" s="247" t="s">
        <v>19</v>
      </c>
      <c r="F1904" s="248" t="s">
        <v>4114</v>
      </c>
      <c r="G1904" s="246"/>
      <c r="H1904" s="249">
        <v>2.2999999999999998</v>
      </c>
      <c r="I1904" s="250"/>
      <c r="J1904" s="246"/>
      <c r="K1904" s="246"/>
      <c r="L1904" s="251"/>
      <c r="M1904" s="252"/>
      <c r="N1904" s="253"/>
      <c r="O1904" s="253"/>
      <c r="P1904" s="253"/>
      <c r="Q1904" s="253"/>
      <c r="R1904" s="253"/>
      <c r="S1904" s="253"/>
      <c r="T1904" s="254"/>
      <c r="U1904" s="14"/>
      <c r="V1904" s="14"/>
      <c r="W1904" s="14"/>
      <c r="X1904" s="14"/>
      <c r="Y1904" s="14"/>
      <c r="Z1904" s="14"/>
      <c r="AA1904" s="14"/>
      <c r="AB1904" s="14"/>
      <c r="AC1904" s="14"/>
      <c r="AD1904" s="14"/>
      <c r="AE1904" s="14"/>
      <c r="AT1904" s="255" t="s">
        <v>206</v>
      </c>
      <c r="AU1904" s="255" t="s">
        <v>78</v>
      </c>
      <c r="AV1904" s="14" t="s">
        <v>78</v>
      </c>
      <c r="AW1904" s="14" t="s">
        <v>31</v>
      </c>
      <c r="AX1904" s="14" t="s">
        <v>69</v>
      </c>
      <c r="AY1904" s="255" t="s">
        <v>193</v>
      </c>
    </row>
    <row r="1905" s="14" customFormat="1">
      <c r="A1905" s="14"/>
      <c r="B1905" s="245"/>
      <c r="C1905" s="246"/>
      <c r="D1905" s="228" t="s">
        <v>206</v>
      </c>
      <c r="E1905" s="247" t="s">
        <v>19</v>
      </c>
      <c r="F1905" s="248" t="s">
        <v>4115</v>
      </c>
      <c r="G1905" s="246"/>
      <c r="H1905" s="249">
        <v>81.489999999999995</v>
      </c>
      <c r="I1905" s="250"/>
      <c r="J1905" s="246"/>
      <c r="K1905" s="246"/>
      <c r="L1905" s="251"/>
      <c r="M1905" s="252"/>
      <c r="N1905" s="253"/>
      <c r="O1905" s="253"/>
      <c r="P1905" s="253"/>
      <c r="Q1905" s="253"/>
      <c r="R1905" s="253"/>
      <c r="S1905" s="253"/>
      <c r="T1905" s="254"/>
      <c r="U1905" s="14"/>
      <c r="V1905" s="14"/>
      <c r="W1905" s="14"/>
      <c r="X1905" s="14"/>
      <c r="Y1905" s="14"/>
      <c r="Z1905" s="14"/>
      <c r="AA1905" s="14"/>
      <c r="AB1905" s="14"/>
      <c r="AC1905" s="14"/>
      <c r="AD1905" s="14"/>
      <c r="AE1905" s="14"/>
      <c r="AT1905" s="255" t="s">
        <v>206</v>
      </c>
      <c r="AU1905" s="255" t="s">
        <v>78</v>
      </c>
      <c r="AV1905" s="14" t="s">
        <v>78</v>
      </c>
      <c r="AW1905" s="14" t="s">
        <v>31</v>
      </c>
      <c r="AX1905" s="14" t="s">
        <v>69</v>
      </c>
      <c r="AY1905" s="255" t="s">
        <v>193</v>
      </c>
    </row>
    <row r="1906" s="14" customFormat="1">
      <c r="A1906" s="14"/>
      <c r="B1906" s="245"/>
      <c r="C1906" s="246"/>
      <c r="D1906" s="228" t="s">
        <v>206</v>
      </c>
      <c r="E1906" s="247" t="s">
        <v>19</v>
      </c>
      <c r="F1906" s="248" t="s">
        <v>4116</v>
      </c>
      <c r="G1906" s="246"/>
      <c r="H1906" s="249">
        <v>-13.890000000000001</v>
      </c>
      <c r="I1906" s="250"/>
      <c r="J1906" s="246"/>
      <c r="K1906" s="246"/>
      <c r="L1906" s="251"/>
      <c r="M1906" s="252"/>
      <c r="N1906" s="253"/>
      <c r="O1906" s="253"/>
      <c r="P1906" s="253"/>
      <c r="Q1906" s="253"/>
      <c r="R1906" s="253"/>
      <c r="S1906" s="253"/>
      <c r="T1906" s="254"/>
      <c r="U1906" s="14"/>
      <c r="V1906" s="14"/>
      <c r="W1906" s="14"/>
      <c r="X1906" s="14"/>
      <c r="Y1906" s="14"/>
      <c r="Z1906" s="14"/>
      <c r="AA1906" s="14"/>
      <c r="AB1906" s="14"/>
      <c r="AC1906" s="14"/>
      <c r="AD1906" s="14"/>
      <c r="AE1906" s="14"/>
      <c r="AT1906" s="255" t="s">
        <v>206</v>
      </c>
      <c r="AU1906" s="255" t="s">
        <v>78</v>
      </c>
      <c r="AV1906" s="14" t="s">
        <v>78</v>
      </c>
      <c r="AW1906" s="14" t="s">
        <v>31</v>
      </c>
      <c r="AX1906" s="14" t="s">
        <v>69</v>
      </c>
      <c r="AY1906" s="255" t="s">
        <v>193</v>
      </c>
    </row>
    <row r="1907" s="14" customFormat="1">
      <c r="A1907" s="14"/>
      <c r="B1907" s="245"/>
      <c r="C1907" s="246"/>
      <c r="D1907" s="228" t="s">
        <v>206</v>
      </c>
      <c r="E1907" s="247" t="s">
        <v>19</v>
      </c>
      <c r="F1907" s="248" t="s">
        <v>4117</v>
      </c>
      <c r="G1907" s="246"/>
      <c r="H1907" s="249">
        <v>4.0999999999999996</v>
      </c>
      <c r="I1907" s="250"/>
      <c r="J1907" s="246"/>
      <c r="K1907" s="246"/>
      <c r="L1907" s="251"/>
      <c r="M1907" s="252"/>
      <c r="N1907" s="253"/>
      <c r="O1907" s="253"/>
      <c r="P1907" s="253"/>
      <c r="Q1907" s="253"/>
      <c r="R1907" s="253"/>
      <c r="S1907" s="253"/>
      <c r="T1907" s="254"/>
      <c r="U1907" s="14"/>
      <c r="V1907" s="14"/>
      <c r="W1907" s="14"/>
      <c r="X1907" s="14"/>
      <c r="Y1907" s="14"/>
      <c r="Z1907" s="14"/>
      <c r="AA1907" s="14"/>
      <c r="AB1907" s="14"/>
      <c r="AC1907" s="14"/>
      <c r="AD1907" s="14"/>
      <c r="AE1907" s="14"/>
      <c r="AT1907" s="255" t="s">
        <v>206</v>
      </c>
      <c r="AU1907" s="255" t="s">
        <v>78</v>
      </c>
      <c r="AV1907" s="14" t="s">
        <v>78</v>
      </c>
      <c r="AW1907" s="14" t="s">
        <v>31</v>
      </c>
      <c r="AX1907" s="14" t="s">
        <v>69</v>
      </c>
      <c r="AY1907" s="255" t="s">
        <v>193</v>
      </c>
    </row>
    <row r="1908" s="14" customFormat="1">
      <c r="A1908" s="14"/>
      <c r="B1908" s="245"/>
      <c r="C1908" s="246"/>
      <c r="D1908" s="228" t="s">
        <v>206</v>
      </c>
      <c r="E1908" s="247" t="s">
        <v>19</v>
      </c>
      <c r="F1908" s="248" t="s">
        <v>4118</v>
      </c>
      <c r="G1908" s="246"/>
      <c r="H1908" s="249">
        <v>11.6</v>
      </c>
      <c r="I1908" s="250"/>
      <c r="J1908" s="246"/>
      <c r="K1908" s="246"/>
      <c r="L1908" s="251"/>
      <c r="M1908" s="252"/>
      <c r="N1908" s="253"/>
      <c r="O1908" s="253"/>
      <c r="P1908" s="253"/>
      <c r="Q1908" s="253"/>
      <c r="R1908" s="253"/>
      <c r="S1908" s="253"/>
      <c r="T1908" s="254"/>
      <c r="U1908" s="14"/>
      <c r="V1908" s="14"/>
      <c r="W1908" s="14"/>
      <c r="X1908" s="14"/>
      <c r="Y1908" s="14"/>
      <c r="Z1908" s="14"/>
      <c r="AA1908" s="14"/>
      <c r="AB1908" s="14"/>
      <c r="AC1908" s="14"/>
      <c r="AD1908" s="14"/>
      <c r="AE1908" s="14"/>
      <c r="AT1908" s="255" t="s">
        <v>206</v>
      </c>
      <c r="AU1908" s="255" t="s">
        <v>78</v>
      </c>
      <c r="AV1908" s="14" t="s">
        <v>78</v>
      </c>
      <c r="AW1908" s="14" t="s">
        <v>31</v>
      </c>
      <c r="AX1908" s="14" t="s">
        <v>69</v>
      </c>
      <c r="AY1908" s="255" t="s">
        <v>193</v>
      </c>
    </row>
    <row r="1909" s="13" customFormat="1">
      <c r="A1909" s="13"/>
      <c r="B1909" s="235"/>
      <c r="C1909" s="236"/>
      <c r="D1909" s="228" t="s">
        <v>206</v>
      </c>
      <c r="E1909" s="237" t="s">
        <v>19</v>
      </c>
      <c r="F1909" s="238" t="s">
        <v>3015</v>
      </c>
      <c r="G1909" s="236"/>
      <c r="H1909" s="237" t="s">
        <v>19</v>
      </c>
      <c r="I1909" s="239"/>
      <c r="J1909" s="236"/>
      <c r="K1909" s="236"/>
      <c r="L1909" s="240"/>
      <c r="M1909" s="241"/>
      <c r="N1909" s="242"/>
      <c r="O1909" s="242"/>
      <c r="P1909" s="242"/>
      <c r="Q1909" s="242"/>
      <c r="R1909" s="242"/>
      <c r="S1909" s="242"/>
      <c r="T1909" s="243"/>
      <c r="U1909" s="13"/>
      <c r="V1909" s="13"/>
      <c r="W1909" s="13"/>
      <c r="X1909" s="13"/>
      <c r="Y1909" s="13"/>
      <c r="Z1909" s="13"/>
      <c r="AA1909" s="13"/>
      <c r="AB1909" s="13"/>
      <c r="AC1909" s="13"/>
      <c r="AD1909" s="13"/>
      <c r="AE1909" s="13"/>
      <c r="AT1909" s="244" t="s">
        <v>206</v>
      </c>
      <c r="AU1909" s="244" t="s">
        <v>78</v>
      </c>
      <c r="AV1909" s="13" t="s">
        <v>76</v>
      </c>
      <c r="AW1909" s="13" t="s">
        <v>31</v>
      </c>
      <c r="AX1909" s="13" t="s">
        <v>69</v>
      </c>
      <c r="AY1909" s="244" t="s">
        <v>193</v>
      </c>
    </row>
    <row r="1910" s="14" customFormat="1">
      <c r="A1910" s="14"/>
      <c r="B1910" s="245"/>
      <c r="C1910" s="246"/>
      <c r="D1910" s="228" t="s">
        <v>206</v>
      </c>
      <c r="E1910" s="247" t="s">
        <v>19</v>
      </c>
      <c r="F1910" s="248" t="s">
        <v>4119</v>
      </c>
      <c r="G1910" s="246"/>
      <c r="H1910" s="249">
        <v>1105.8</v>
      </c>
      <c r="I1910" s="250"/>
      <c r="J1910" s="246"/>
      <c r="K1910" s="246"/>
      <c r="L1910" s="251"/>
      <c r="M1910" s="252"/>
      <c r="N1910" s="253"/>
      <c r="O1910" s="253"/>
      <c r="P1910" s="253"/>
      <c r="Q1910" s="253"/>
      <c r="R1910" s="253"/>
      <c r="S1910" s="253"/>
      <c r="T1910" s="254"/>
      <c r="U1910" s="14"/>
      <c r="V1910" s="14"/>
      <c r="W1910" s="14"/>
      <c r="X1910" s="14"/>
      <c r="Y1910" s="14"/>
      <c r="Z1910" s="14"/>
      <c r="AA1910" s="14"/>
      <c r="AB1910" s="14"/>
      <c r="AC1910" s="14"/>
      <c r="AD1910" s="14"/>
      <c r="AE1910" s="14"/>
      <c r="AT1910" s="255" t="s">
        <v>206</v>
      </c>
      <c r="AU1910" s="255" t="s">
        <v>78</v>
      </c>
      <c r="AV1910" s="14" t="s">
        <v>78</v>
      </c>
      <c r="AW1910" s="14" t="s">
        <v>31</v>
      </c>
      <c r="AX1910" s="14" t="s">
        <v>69</v>
      </c>
      <c r="AY1910" s="255" t="s">
        <v>193</v>
      </c>
    </row>
    <row r="1911" s="14" customFormat="1">
      <c r="A1911" s="14"/>
      <c r="B1911" s="245"/>
      <c r="C1911" s="246"/>
      <c r="D1911" s="228" t="s">
        <v>206</v>
      </c>
      <c r="E1911" s="247" t="s">
        <v>19</v>
      </c>
      <c r="F1911" s="248" t="s">
        <v>4054</v>
      </c>
      <c r="G1911" s="246"/>
      <c r="H1911" s="249">
        <v>-56.231999999999999</v>
      </c>
      <c r="I1911" s="250"/>
      <c r="J1911" s="246"/>
      <c r="K1911" s="246"/>
      <c r="L1911" s="251"/>
      <c r="M1911" s="252"/>
      <c r="N1911" s="253"/>
      <c r="O1911" s="253"/>
      <c r="P1911" s="253"/>
      <c r="Q1911" s="253"/>
      <c r="R1911" s="253"/>
      <c r="S1911" s="253"/>
      <c r="T1911" s="254"/>
      <c r="U1911" s="14"/>
      <c r="V1911" s="14"/>
      <c r="W1911" s="14"/>
      <c r="X1911" s="14"/>
      <c r="Y1911" s="14"/>
      <c r="Z1911" s="14"/>
      <c r="AA1911" s="14"/>
      <c r="AB1911" s="14"/>
      <c r="AC1911" s="14"/>
      <c r="AD1911" s="14"/>
      <c r="AE1911" s="14"/>
      <c r="AT1911" s="255" t="s">
        <v>206</v>
      </c>
      <c r="AU1911" s="255" t="s">
        <v>78</v>
      </c>
      <c r="AV1911" s="14" t="s">
        <v>78</v>
      </c>
      <c r="AW1911" s="14" t="s">
        <v>31</v>
      </c>
      <c r="AX1911" s="14" t="s">
        <v>69</v>
      </c>
      <c r="AY1911" s="255" t="s">
        <v>193</v>
      </c>
    </row>
    <row r="1912" s="14" customFormat="1">
      <c r="A1912" s="14"/>
      <c r="B1912" s="245"/>
      <c r="C1912" s="246"/>
      <c r="D1912" s="228" t="s">
        <v>206</v>
      </c>
      <c r="E1912" s="247" t="s">
        <v>19</v>
      </c>
      <c r="F1912" s="248" t="s">
        <v>4120</v>
      </c>
      <c r="G1912" s="246"/>
      <c r="H1912" s="249">
        <v>11.061999999999999</v>
      </c>
      <c r="I1912" s="250"/>
      <c r="J1912" s="246"/>
      <c r="K1912" s="246"/>
      <c r="L1912" s="251"/>
      <c r="M1912" s="252"/>
      <c r="N1912" s="253"/>
      <c r="O1912" s="253"/>
      <c r="P1912" s="253"/>
      <c r="Q1912" s="253"/>
      <c r="R1912" s="253"/>
      <c r="S1912" s="253"/>
      <c r="T1912" s="254"/>
      <c r="U1912" s="14"/>
      <c r="V1912" s="14"/>
      <c r="W1912" s="14"/>
      <c r="X1912" s="14"/>
      <c r="Y1912" s="14"/>
      <c r="Z1912" s="14"/>
      <c r="AA1912" s="14"/>
      <c r="AB1912" s="14"/>
      <c r="AC1912" s="14"/>
      <c r="AD1912" s="14"/>
      <c r="AE1912" s="14"/>
      <c r="AT1912" s="255" t="s">
        <v>206</v>
      </c>
      <c r="AU1912" s="255" t="s">
        <v>78</v>
      </c>
      <c r="AV1912" s="14" t="s">
        <v>78</v>
      </c>
      <c r="AW1912" s="14" t="s">
        <v>31</v>
      </c>
      <c r="AX1912" s="14" t="s">
        <v>69</v>
      </c>
      <c r="AY1912" s="255" t="s">
        <v>193</v>
      </c>
    </row>
    <row r="1913" s="13" customFormat="1">
      <c r="A1913" s="13"/>
      <c r="B1913" s="235"/>
      <c r="C1913" s="236"/>
      <c r="D1913" s="228" t="s">
        <v>206</v>
      </c>
      <c r="E1913" s="237" t="s">
        <v>19</v>
      </c>
      <c r="F1913" s="238" t="s">
        <v>1724</v>
      </c>
      <c r="G1913" s="236"/>
      <c r="H1913" s="237" t="s">
        <v>19</v>
      </c>
      <c r="I1913" s="239"/>
      <c r="J1913" s="236"/>
      <c r="K1913" s="236"/>
      <c r="L1913" s="240"/>
      <c r="M1913" s="241"/>
      <c r="N1913" s="242"/>
      <c r="O1913" s="242"/>
      <c r="P1913" s="242"/>
      <c r="Q1913" s="242"/>
      <c r="R1913" s="242"/>
      <c r="S1913" s="242"/>
      <c r="T1913" s="243"/>
      <c r="U1913" s="13"/>
      <c r="V1913" s="13"/>
      <c r="W1913" s="13"/>
      <c r="X1913" s="13"/>
      <c r="Y1913" s="13"/>
      <c r="Z1913" s="13"/>
      <c r="AA1913" s="13"/>
      <c r="AB1913" s="13"/>
      <c r="AC1913" s="13"/>
      <c r="AD1913" s="13"/>
      <c r="AE1913" s="13"/>
      <c r="AT1913" s="244" t="s">
        <v>206</v>
      </c>
      <c r="AU1913" s="244" t="s">
        <v>78</v>
      </c>
      <c r="AV1913" s="13" t="s">
        <v>76</v>
      </c>
      <c r="AW1913" s="13" t="s">
        <v>31</v>
      </c>
      <c r="AX1913" s="13" t="s">
        <v>69</v>
      </c>
      <c r="AY1913" s="244" t="s">
        <v>193</v>
      </c>
    </row>
    <row r="1914" s="14" customFormat="1">
      <c r="A1914" s="14"/>
      <c r="B1914" s="245"/>
      <c r="C1914" s="246"/>
      <c r="D1914" s="228" t="s">
        <v>206</v>
      </c>
      <c r="E1914" s="247" t="s">
        <v>19</v>
      </c>
      <c r="F1914" s="248" t="s">
        <v>4121</v>
      </c>
      <c r="G1914" s="246"/>
      <c r="H1914" s="249">
        <v>17.640000000000001</v>
      </c>
      <c r="I1914" s="250"/>
      <c r="J1914" s="246"/>
      <c r="K1914" s="246"/>
      <c r="L1914" s="251"/>
      <c r="M1914" s="252"/>
      <c r="N1914" s="253"/>
      <c r="O1914" s="253"/>
      <c r="P1914" s="253"/>
      <c r="Q1914" s="253"/>
      <c r="R1914" s="253"/>
      <c r="S1914" s="253"/>
      <c r="T1914" s="254"/>
      <c r="U1914" s="14"/>
      <c r="V1914" s="14"/>
      <c r="W1914" s="14"/>
      <c r="X1914" s="14"/>
      <c r="Y1914" s="14"/>
      <c r="Z1914" s="14"/>
      <c r="AA1914" s="14"/>
      <c r="AB1914" s="14"/>
      <c r="AC1914" s="14"/>
      <c r="AD1914" s="14"/>
      <c r="AE1914" s="14"/>
      <c r="AT1914" s="255" t="s">
        <v>206</v>
      </c>
      <c r="AU1914" s="255" t="s">
        <v>78</v>
      </c>
      <c r="AV1914" s="14" t="s">
        <v>78</v>
      </c>
      <c r="AW1914" s="14" t="s">
        <v>31</v>
      </c>
      <c r="AX1914" s="14" t="s">
        <v>69</v>
      </c>
      <c r="AY1914" s="255" t="s">
        <v>193</v>
      </c>
    </row>
    <row r="1915" s="14" customFormat="1">
      <c r="A1915" s="14"/>
      <c r="B1915" s="245"/>
      <c r="C1915" s="246"/>
      <c r="D1915" s="228" t="s">
        <v>206</v>
      </c>
      <c r="E1915" s="247" t="s">
        <v>19</v>
      </c>
      <c r="F1915" s="248" t="s">
        <v>4122</v>
      </c>
      <c r="G1915" s="246"/>
      <c r="H1915" s="249">
        <v>278.63999999999999</v>
      </c>
      <c r="I1915" s="250"/>
      <c r="J1915" s="246"/>
      <c r="K1915" s="246"/>
      <c r="L1915" s="251"/>
      <c r="M1915" s="252"/>
      <c r="N1915" s="253"/>
      <c r="O1915" s="253"/>
      <c r="P1915" s="253"/>
      <c r="Q1915" s="253"/>
      <c r="R1915" s="253"/>
      <c r="S1915" s="253"/>
      <c r="T1915" s="254"/>
      <c r="U1915" s="14"/>
      <c r="V1915" s="14"/>
      <c r="W1915" s="14"/>
      <c r="X1915" s="14"/>
      <c r="Y1915" s="14"/>
      <c r="Z1915" s="14"/>
      <c r="AA1915" s="14"/>
      <c r="AB1915" s="14"/>
      <c r="AC1915" s="14"/>
      <c r="AD1915" s="14"/>
      <c r="AE1915" s="14"/>
      <c r="AT1915" s="255" t="s">
        <v>206</v>
      </c>
      <c r="AU1915" s="255" t="s">
        <v>78</v>
      </c>
      <c r="AV1915" s="14" t="s">
        <v>78</v>
      </c>
      <c r="AW1915" s="14" t="s">
        <v>31</v>
      </c>
      <c r="AX1915" s="14" t="s">
        <v>69</v>
      </c>
      <c r="AY1915" s="255" t="s">
        <v>193</v>
      </c>
    </row>
    <row r="1916" s="14" customFormat="1">
      <c r="A1916" s="14"/>
      <c r="B1916" s="245"/>
      <c r="C1916" s="246"/>
      <c r="D1916" s="228" t="s">
        <v>206</v>
      </c>
      <c r="E1916" s="247" t="s">
        <v>19</v>
      </c>
      <c r="F1916" s="248" t="s">
        <v>4123</v>
      </c>
      <c r="G1916" s="246"/>
      <c r="H1916" s="249">
        <v>40.939999999999998</v>
      </c>
      <c r="I1916" s="250"/>
      <c r="J1916" s="246"/>
      <c r="K1916" s="246"/>
      <c r="L1916" s="251"/>
      <c r="M1916" s="252"/>
      <c r="N1916" s="253"/>
      <c r="O1916" s="253"/>
      <c r="P1916" s="253"/>
      <c r="Q1916" s="253"/>
      <c r="R1916" s="253"/>
      <c r="S1916" s="253"/>
      <c r="T1916" s="254"/>
      <c r="U1916" s="14"/>
      <c r="V1916" s="14"/>
      <c r="W1916" s="14"/>
      <c r="X1916" s="14"/>
      <c r="Y1916" s="14"/>
      <c r="Z1916" s="14"/>
      <c r="AA1916" s="14"/>
      <c r="AB1916" s="14"/>
      <c r="AC1916" s="14"/>
      <c r="AD1916" s="14"/>
      <c r="AE1916" s="14"/>
      <c r="AT1916" s="255" t="s">
        <v>206</v>
      </c>
      <c r="AU1916" s="255" t="s">
        <v>78</v>
      </c>
      <c r="AV1916" s="14" t="s">
        <v>78</v>
      </c>
      <c r="AW1916" s="14" t="s">
        <v>31</v>
      </c>
      <c r="AX1916" s="14" t="s">
        <v>69</v>
      </c>
      <c r="AY1916" s="255" t="s">
        <v>193</v>
      </c>
    </row>
    <row r="1917" s="14" customFormat="1">
      <c r="A1917" s="14"/>
      <c r="B1917" s="245"/>
      <c r="C1917" s="246"/>
      <c r="D1917" s="228" t="s">
        <v>206</v>
      </c>
      <c r="E1917" s="247" t="s">
        <v>19</v>
      </c>
      <c r="F1917" s="248" t="s">
        <v>4124</v>
      </c>
      <c r="G1917" s="246"/>
      <c r="H1917" s="249">
        <v>39.770000000000003</v>
      </c>
      <c r="I1917" s="250"/>
      <c r="J1917" s="246"/>
      <c r="K1917" s="246"/>
      <c r="L1917" s="251"/>
      <c r="M1917" s="252"/>
      <c r="N1917" s="253"/>
      <c r="O1917" s="253"/>
      <c r="P1917" s="253"/>
      <c r="Q1917" s="253"/>
      <c r="R1917" s="253"/>
      <c r="S1917" s="253"/>
      <c r="T1917" s="254"/>
      <c r="U1917" s="14"/>
      <c r="V1917" s="14"/>
      <c r="W1917" s="14"/>
      <c r="X1917" s="14"/>
      <c r="Y1917" s="14"/>
      <c r="Z1917" s="14"/>
      <c r="AA1917" s="14"/>
      <c r="AB1917" s="14"/>
      <c r="AC1917" s="14"/>
      <c r="AD1917" s="14"/>
      <c r="AE1917" s="14"/>
      <c r="AT1917" s="255" t="s">
        <v>206</v>
      </c>
      <c r="AU1917" s="255" t="s">
        <v>78</v>
      </c>
      <c r="AV1917" s="14" t="s">
        <v>78</v>
      </c>
      <c r="AW1917" s="14" t="s">
        <v>31</v>
      </c>
      <c r="AX1917" s="14" t="s">
        <v>69</v>
      </c>
      <c r="AY1917" s="255" t="s">
        <v>193</v>
      </c>
    </row>
    <row r="1918" s="14" customFormat="1">
      <c r="A1918" s="14"/>
      <c r="B1918" s="245"/>
      <c r="C1918" s="246"/>
      <c r="D1918" s="228" t="s">
        <v>206</v>
      </c>
      <c r="E1918" s="247" t="s">
        <v>19</v>
      </c>
      <c r="F1918" s="248" t="s">
        <v>4125</v>
      </c>
      <c r="G1918" s="246"/>
      <c r="H1918" s="249">
        <v>-25.399999999999999</v>
      </c>
      <c r="I1918" s="250"/>
      <c r="J1918" s="246"/>
      <c r="K1918" s="246"/>
      <c r="L1918" s="251"/>
      <c r="M1918" s="252"/>
      <c r="N1918" s="253"/>
      <c r="O1918" s="253"/>
      <c r="P1918" s="253"/>
      <c r="Q1918" s="253"/>
      <c r="R1918" s="253"/>
      <c r="S1918" s="253"/>
      <c r="T1918" s="254"/>
      <c r="U1918" s="14"/>
      <c r="V1918" s="14"/>
      <c r="W1918" s="14"/>
      <c r="X1918" s="14"/>
      <c r="Y1918" s="14"/>
      <c r="Z1918" s="14"/>
      <c r="AA1918" s="14"/>
      <c r="AB1918" s="14"/>
      <c r="AC1918" s="14"/>
      <c r="AD1918" s="14"/>
      <c r="AE1918" s="14"/>
      <c r="AT1918" s="255" t="s">
        <v>206</v>
      </c>
      <c r="AU1918" s="255" t="s">
        <v>78</v>
      </c>
      <c r="AV1918" s="14" t="s">
        <v>78</v>
      </c>
      <c r="AW1918" s="14" t="s">
        <v>31</v>
      </c>
      <c r="AX1918" s="14" t="s">
        <v>69</v>
      </c>
      <c r="AY1918" s="255" t="s">
        <v>193</v>
      </c>
    </row>
    <row r="1919" s="14" customFormat="1">
      <c r="A1919" s="14"/>
      <c r="B1919" s="245"/>
      <c r="C1919" s="246"/>
      <c r="D1919" s="228" t="s">
        <v>206</v>
      </c>
      <c r="E1919" s="247" t="s">
        <v>19</v>
      </c>
      <c r="F1919" s="248" t="s">
        <v>4126</v>
      </c>
      <c r="G1919" s="246"/>
      <c r="H1919" s="249">
        <v>3.8799999999999999</v>
      </c>
      <c r="I1919" s="250"/>
      <c r="J1919" s="246"/>
      <c r="K1919" s="246"/>
      <c r="L1919" s="251"/>
      <c r="M1919" s="252"/>
      <c r="N1919" s="253"/>
      <c r="O1919" s="253"/>
      <c r="P1919" s="253"/>
      <c r="Q1919" s="253"/>
      <c r="R1919" s="253"/>
      <c r="S1919" s="253"/>
      <c r="T1919" s="254"/>
      <c r="U1919" s="14"/>
      <c r="V1919" s="14"/>
      <c r="W1919" s="14"/>
      <c r="X1919" s="14"/>
      <c r="Y1919" s="14"/>
      <c r="Z1919" s="14"/>
      <c r="AA1919" s="14"/>
      <c r="AB1919" s="14"/>
      <c r="AC1919" s="14"/>
      <c r="AD1919" s="14"/>
      <c r="AE1919" s="14"/>
      <c r="AT1919" s="255" t="s">
        <v>206</v>
      </c>
      <c r="AU1919" s="255" t="s">
        <v>78</v>
      </c>
      <c r="AV1919" s="14" t="s">
        <v>78</v>
      </c>
      <c r="AW1919" s="14" t="s">
        <v>31</v>
      </c>
      <c r="AX1919" s="14" t="s">
        <v>69</v>
      </c>
      <c r="AY1919" s="255" t="s">
        <v>193</v>
      </c>
    </row>
    <row r="1920" s="14" customFormat="1">
      <c r="A1920" s="14"/>
      <c r="B1920" s="245"/>
      <c r="C1920" s="246"/>
      <c r="D1920" s="228" t="s">
        <v>206</v>
      </c>
      <c r="E1920" s="247" t="s">
        <v>19</v>
      </c>
      <c r="F1920" s="248" t="s">
        <v>4095</v>
      </c>
      <c r="G1920" s="246"/>
      <c r="H1920" s="249">
        <v>11.9</v>
      </c>
      <c r="I1920" s="250"/>
      <c r="J1920" s="246"/>
      <c r="K1920" s="246"/>
      <c r="L1920" s="251"/>
      <c r="M1920" s="252"/>
      <c r="N1920" s="253"/>
      <c r="O1920" s="253"/>
      <c r="P1920" s="253"/>
      <c r="Q1920" s="253"/>
      <c r="R1920" s="253"/>
      <c r="S1920" s="253"/>
      <c r="T1920" s="254"/>
      <c r="U1920" s="14"/>
      <c r="V1920" s="14"/>
      <c r="W1920" s="14"/>
      <c r="X1920" s="14"/>
      <c r="Y1920" s="14"/>
      <c r="Z1920" s="14"/>
      <c r="AA1920" s="14"/>
      <c r="AB1920" s="14"/>
      <c r="AC1920" s="14"/>
      <c r="AD1920" s="14"/>
      <c r="AE1920" s="14"/>
      <c r="AT1920" s="255" t="s">
        <v>206</v>
      </c>
      <c r="AU1920" s="255" t="s">
        <v>78</v>
      </c>
      <c r="AV1920" s="14" t="s">
        <v>78</v>
      </c>
      <c r="AW1920" s="14" t="s">
        <v>31</v>
      </c>
      <c r="AX1920" s="14" t="s">
        <v>69</v>
      </c>
      <c r="AY1920" s="255" t="s">
        <v>193</v>
      </c>
    </row>
    <row r="1921" s="14" customFormat="1">
      <c r="A1921" s="14"/>
      <c r="B1921" s="245"/>
      <c r="C1921" s="246"/>
      <c r="D1921" s="228" t="s">
        <v>206</v>
      </c>
      <c r="E1921" s="247" t="s">
        <v>19</v>
      </c>
      <c r="F1921" s="248" t="s">
        <v>4096</v>
      </c>
      <c r="G1921" s="246"/>
      <c r="H1921" s="249">
        <v>3.2000000000000002</v>
      </c>
      <c r="I1921" s="250"/>
      <c r="J1921" s="246"/>
      <c r="K1921" s="246"/>
      <c r="L1921" s="251"/>
      <c r="M1921" s="252"/>
      <c r="N1921" s="253"/>
      <c r="O1921" s="253"/>
      <c r="P1921" s="253"/>
      <c r="Q1921" s="253"/>
      <c r="R1921" s="253"/>
      <c r="S1921" s="253"/>
      <c r="T1921" s="254"/>
      <c r="U1921" s="14"/>
      <c r="V1921" s="14"/>
      <c r="W1921" s="14"/>
      <c r="X1921" s="14"/>
      <c r="Y1921" s="14"/>
      <c r="Z1921" s="14"/>
      <c r="AA1921" s="14"/>
      <c r="AB1921" s="14"/>
      <c r="AC1921" s="14"/>
      <c r="AD1921" s="14"/>
      <c r="AE1921" s="14"/>
      <c r="AT1921" s="255" t="s">
        <v>206</v>
      </c>
      <c r="AU1921" s="255" t="s">
        <v>78</v>
      </c>
      <c r="AV1921" s="14" t="s">
        <v>78</v>
      </c>
      <c r="AW1921" s="14" t="s">
        <v>31</v>
      </c>
      <c r="AX1921" s="14" t="s">
        <v>69</v>
      </c>
      <c r="AY1921" s="255" t="s">
        <v>193</v>
      </c>
    </row>
    <row r="1922" s="14" customFormat="1">
      <c r="A1922" s="14"/>
      <c r="B1922" s="245"/>
      <c r="C1922" s="246"/>
      <c r="D1922" s="228" t="s">
        <v>206</v>
      </c>
      <c r="E1922" s="247" t="s">
        <v>19</v>
      </c>
      <c r="F1922" s="248" t="s">
        <v>4127</v>
      </c>
      <c r="G1922" s="246"/>
      <c r="H1922" s="249">
        <v>131.55000000000001</v>
      </c>
      <c r="I1922" s="250"/>
      <c r="J1922" s="246"/>
      <c r="K1922" s="246"/>
      <c r="L1922" s="251"/>
      <c r="M1922" s="252"/>
      <c r="N1922" s="253"/>
      <c r="O1922" s="253"/>
      <c r="P1922" s="253"/>
      <c r="Q1922" s="253"/>
      <c r="R1922" s="253"/>
      <c r="S1922" s="253"/>
      <c r="T1922" s="254"/>
      <c r="U1922" s="14"/>
      <c r="V1922" s="14"/>
      <c r="W1922" s="14"/>
      <c r="X1922" s="14"/>
      <c r="Y1922" s="14"/>
      <c r="Z1922" s="14"/>
      <c r="AA1922" s="14"/>
      <c r="AB1922" s="14"/>
      <c r="AC1922" s="14"/>
      <c r="AD1922" s="14"/>
      <c r="AE1922" s="14"/>
      <c r="AT1922" s="255" t="s">
        <v>206</v>
      </c>
      <c r="AU1922" s="255" t="s">
        <v>78</v>
      </c>
      <c r="AV1922" s="14" t="s">
        <v>78</v>
      </c>
      <c r="AW1922" s="14" t="s">
        <v>31</v>
      </c>
      <c r="AX1922" s="14" t="s">
        <v>69</v>
      </c>
      <c r="AY1922" s="255" t="s">
        <v>193</v>
      </c>
    </row>
    <row r="1923" s="13" customFormat="1">
      <c r="A1923" s="13"/>
      <c r="B1923" s="235"/>
      <c r="C1923" s="236"/>
      <c r="D1923" s="228" t="s">
        <v>206</v>
      </c>
      <c r="E1923" s="237" t="s">
        <v>19</v>
      </c>
      <c r="F1923" s="238" t="s">
        <v>4097</v>
      </c>
      <c r="G1923" s="236"/>
      <c r="H1923" s="237" t="s">
        <v>19</v>
      </c>
      <c r="I1923" s="239"/>
      <c r="J1923" s="236"/>
      <c r="K1923" s="236"/>
      <c r="L1923" s="240"/>
      <c r="M1923" s="241"/>
      <c r="N1923" s="242"/>
      <c r="O1923" s="242"/>
      <c r="P1923" s="242"/>
      <c r="Q1923" s="242"/>
      <c r="R1923" s="242"/>
      <c r="S1923" s="242"/>
      <c r="T1923" s="243"/>
      <c r="U1923" s="13"/>
      <c r="V1923" s="13"/>
      <c r="W1923" s="13"/>
      <c r="X1923" s="13"/>
      <c r="Y1923" s="13"/>
      <c r="Z1923" s="13"/>
      <c r="AA1923" s="13"/>
      <c r="AB1923" s="13"/>
      <c r="AC1923" s="13"/>
      <c r="AD1923" s="13"/>
      <c r="AE1923" s="13"/>
      <c r="AT1923" s="244" t="s">
        <v>206</v>
      </c>
      <c r="AU1923" s="244" t="s">
        <v>78</v>
      </c>
      <c r="AV1923" s="13" t="s">
        <v>76</v>
      </c>
      <c r="AW1923" s="13" t="s">
        <v>31</v>
      </c>
      <c r="AX1923" s="13" t="s">
        <v>69</v>
      </c>
      <c r="AY1923" s="244" t="s">
        <v>193</v>
      </c>
    </row>
    <row r="1924" s="14" customFormat="1">
      <c r="A1924" s="14"/>
      <c r="B1924" s="245"/>
      <c r="C1924" s="246"/>
      <c r="D1924" s="228" t="s">
        <v>206</v>
      </c>
      <c r="E1924" s="247" t="s">
        <v>19</v>
      </c>
      <c r="F1924" s="248" t="s">
        <v>4098</v>
      </c>
      <c r="G1924" s="246"/>
      <c r="H1924" s="249">
        <v>72</v>
      </c>
      <c r="I1924" s="250"/>
      <c r="J1924" s="246"/>
      <c r="K1924" s="246"/>
      <c r="L1924" s="251"/>
      <c r="M1924" s="252"/>
      <c r="N1924" s="253"/>
      <c r="O1924" s="253"/>
      <c r="P1924" s="253"/>
      <c r="Q1924" s="253"/>
      <c r="R1924" s="253"/>
      <c r="S1924" s="253"/>
      <c r="T1924" s="254"/>
      <c r="U1924" s="14"/>
      <c r="V1924" s="14"/>
      <c r="W1924" s="14"/>
      <c r="X1924" s="14"/>
      <c r="Y1924" s="14"/>
      <c r="Z1924" s="14"/>
      <c r="AA1924" s="14"/>
      <c r="AB1924" s="14"/>
      <c r="AC1924" s="14"/>
      <c r="AD1924" s="14"/>
      <c r="AE1924" s="14"/>
      <c r="AT1924" s="255" t="s">
        <v>206</v>
      </c>
      <c r="AU1924" s="255" t="s">
        <v>78</v>
      </c>
      <c r="AV1924" s="14" t="s">
        <v>78</v>
      </c>
      <c r="AW1924" s="14" t="s">
        <v>31</v>
      </c>
      <c r="AX1924" s="14" t="s">
        <v>69</v>
      </c>
      <c r="AY1924" s="255" t="s">
        <v>193</v>
      </c>
    </row>
    <row r="1925" s="14" customFormat="1">
      <c r="A1925" s="14"/>
      <c r="B1925" s="245"/>
      <c r="C1925" s="246"/>
      <c r="D1925" s="228" t="s">
        <v>206</v>
      </c>
      <c r="E1925" s="247" t="s">
        <v>19</v>
      </c>
      <c r="F1925" s="248" t="s">
        <v>4099</v>
      </c>
      <c r="G1925" s="246"/>
      <c r="H1925" s="249">
        <v>5.7599999999999998</v>
      </c>
      <c r="I1925" s="250"/>
      <c r="J1925" s="246"/>
      <c r="K1925" s="246"/>
      <c r="L1925" s="251"/>
      <c r="M1925" s="252"/>
      <c r="N1925" s="253"/>
      <c r="O1925" s="253"/>
      <c r="P1925" s="253"/>
      <c r="Q1925" s="253"/>
      <c r="R1925" s="253"/>
      <c r="S1925" s="253"/>
      <c r="T1925" s="254"/>
      <c r="U1925" s="14"/>
      <c r="V1925" s="14"/>
      <c r="W1925" s="14"/>
      <c r="X1925" s="14"/>
      <c r="Y1925" s="14"/>
      <c r="Z1925" s="14"/>
      <c r="AA1925" s="14"/>
      <c r="AB1925" s="14"/>
      <c r="AC1925" s="14"/>
      <c r="AD1925" s="14"/>
      <c r="AE1925" s="14"/>
      <c r="AT1925" s="255" t="s">
        <v>206</v>
      </c>
      <c r="AU1925" s="255" t="s">
        <v>78</v>
      </c>
      <c r="AV1925" s="14" t="s">
        <v>78</v>
      </c>
      <c r="AW1925" s="14" t="s">
        <v>31</v>
      </c>
      <c r="AX1925" s="14" t="s">
        <v>69</v>
      </c>
      <c r="AY1925" s="255" t="s">
        <v>193</v>
      </c>
    </row>
    <row r="1926" s="15" customFormat="1">
      <c r="A1926" s="15"/>
      <c r="B1926" s="256"/>
      <c r="C1926" s="257"/>
      <c r="D1926" s="228" t="s">
        <v>206</v>
      </c>
      <c r="E1926" s="258" t="s">
        <v>19</v>
      </c>
      <c r="F1926" s="259" t="s">
        <v>218</v>
      </c>
      <c r="G1926" s="257"/>
      <c r="H1926" s="260">
        <v>1863.4000000000001</v>
      </c>
      <c r="I1926" s="261"/>
      <c r="J1926" s="257"/>
      <c r="K1926" s="257"/>
      <c r="L1926" s="262"/>
      <c r="M1926" s="263"/>
      <c r="N1926" s="264"/>
      <c r="O1926" s="264"/>
      <c r="P1926" s="264"/>
      <c r="Q1926" s="264"/>
      <c r="R1926" s="264"/>
      <c r="S1926" s="264"/>
      <c r="T1926" s="265"/>
      <c r="U1926" s="15"/>
      <c r="V1926" s="15"/>
      <c r="W1926" s="15"/>
      <c r="X1926" s="15"/>
      <c r="Y1926" s="15"/>
      <c r="Z1926" s="15"/>
      <c r="AA1926" s="15"/>
      <c r="AB1926" s="15"/>
      <c r="AC1926" s="15"/>
      <c r="AD1926" s="15"/>
      <c r="AE1926" s="15"/>
      <c r="AT1926" s="266" t="s">
        <v>206</v>
      </c>
      <c r="AU1926" s="266" t="s">
        <v>78</v>
      </c>
      <c r="AV1926" s="15" t="s">
        <v>200</v>
      </c>
      <c r="AW1926" s="15" t="s">
        <v>31</v>
      </c>
      <c r="AX1926" s="15" t="s">
        <v>76</v>
      </c>
      <c r="AY1926" s="266" t="s">
        <v>193</v>
      </c>
    </row>
    <row r="1927" s="2" customFormat="1" ht="16.5" customHeight="1">
      <c r="A1927" s="41"/>
      <c r="B1927" s="42"/>
      <c r="C1927" s="215" t="s">
        <v>4128</v>
      </c>
      <c r="D1927" s="215" t="s">
        <v>195</v>
      </c>
      <c r="E1927" s="216" t="s">
        <v>4129</v>
      </c>
      <c r="F1927" s="217" t="s">
        <v>4130</v>
      </c>
      <c r="G1927" s="218" t="s">
        <v>258</v>
      </c>
      <c r="H1927" s="219">
        <v>156.38</v>
      </c>
      <c r="I1927" s="220"/>
      <c r="J1927" s="221">
        <f>ROUND(I1927*H1927,2)</f>
        <v>0</v>
      </c>
      <c r="K1927" s="217" t="s">
        <v>19</v>
      </c>
      <c r="L1927" s="47"/>
      <c r="M1927" s="222" t="s">
        <v>19</v>
      </c>
      <c r="N1927" s="223" t="s">
        <v>40</v>
      </c>
      <c r="O1927" s="87"/>
      <c r="P1927" s="224">
        <f>O1927*H1927</f>
        <v>0</v>
      </c>
      <c r="Q1927" s="224">
        <v>0</v>
      </c>
      <c r="R1927" s="224">
        <f>Q1927*H1927</f>
        <v>0</v>
      </c>
      <c r="S1927" s="224">
        <v>0</v>
      </c>
      <c r="T1927" s="225">
        <f>S1927*H1927</f>
        <v>0</v>
      </c>
      <c r="U1927" s="41"/>
      <c r="V1927" s="41"/>
      <c r="W1927" s="41"/>
      <c r="X1927" s="41"/>
      <c r="Y1927" s="41"/>
      <c r="Z1927" s="41"/>
      <c r="AA1927" s="41"/>
      <c r="AB1927" s="41"/>
      <c r="AC1927" s="41"/>
      <c r="AD1927" s="41"/>
      <c r="AE1927" s="41"/>
      <c r="AR1927" s="226" t="s">
        <v>200</v>
      </c>
      <c r="AT1927" s="226" t="s">
        <v>195</v>
      </c>
      <c r="AU1927" s="226" t="s">
        <v>78</v>
      </c>
      <c r="AY1927" s="20" t="s">
        <v>193</v>
      </c>
      <c r="BE1927" s="227">
        <f>IF(N1927="základní",J1927,0)</f>
        <v>0</v>
      </c>
      <c r="BF1927" s="227">
        <f>IF(N1927="snížená",J1927,0)</f>
        <v>0</v>
      </c>
      <c r="BG1927" s="227">
        <f>IF(N1927="zákl. přenesená",J1927,0)</f>
        <v>0</v>
      </c>
      <c r="BH1927" s="227">
        <f>IF(N1927="sníž. přenesená",J1927,0)</f>
        <v>0</v>
      </c>
      <c r="BI1927" s="227">
        <f>IF(N1927="nulová",J1927,0)</f>
        <v>0</v>
      </c>
      <c r="BJ1927" s="20" t="s">
        <v>76</v>
      </c>
      <c r="BK1927" s="227">
        <f>ROUND(I1927*H1927,2)</f>
        <v>0</v>
      </c>
      <c r="BL1927" s="20" t="s">
        <v>200</v>
      </c>
      <c r="BM1927" s="226" t="s">
        <v>4131</v>
      </c>
    </row>
    <row r="1928" s="2" customFormat="1">
      <c r="A1928" s="41"/>
      <c r="B1928" s="42"/>
      <c r="C1928" s="43"/>
      <c r="D1928" s="228" t="s">
        <v>202</v>
      </c>
      <c r="E1928" s="43"/>
      <c r="F1928" s="229" t="s">
        <v>4130</v>
      </c>
      <c r="G1928" s="43"/>
      <c r="H1928" s="43"/>
      <c r="I1928" s="230"/>
      <c r="J1928" s="43"/>
      <c r="K1928" s="43"/>
      <c r="L1928" s="47"/>
      <c r="M1928" s="231"/>
      <c r="N1928" s="232"/>
      <c r="O1928" s="87"/>
      <c r="P1928" s="87"/>
      <c r="Q1928" s="87"/>
      <c r="R1928" s="87"/>
      <c r="S1928" s="87"/>
      <c r="T1928" s="88"/>
      <c r="U1928" s="41"/>
      <c r="V1928" s="41"/>
      <c r="W1928" s="41"/>
      <c r="X1928" s="41"/>
      <c r="Y1928" s="41"/>
      <c r="Z1928" s="41"/>
      <c r="AA1928" s="41"/>
      <c r="AB1928" s="41"/>
      <c r="AC1928" s="41"/>
      <c r="AD1928" s="41"/>
      <c r="AE1928" s="41"/>
      <c r="AT1928" s="20" t="s">
        <v>202</v>
      </c>
      <c r="AU1928" s="20" t="s">
        <v>78</v>
      </c>
    </row>
    <row r="1929" s="13" customFormat="1">
      <c r="A1929" s="13"/>
      <c r="B1929" s="235"/>
      <c r="C1929" s="236"/>
      <c r="D1929" s="228" t="s">
        <v>206</v>
      </c>
      <c r="E1929" s="237" t="s">
        <v>19</v>
      </c>
      <c r="F1929" s="238" t="s">
        <v>279</v>
      </c>
      <c r="G1929" s="236"/>
      <c r="H1929" s="237" t="s">
        <v>19</v>
      </c>
      <c r="I1929" s="239"/>
      <c r="J1929" s="236"/>
      <c r="K1929" s="236"/>
      <c r="L1929" s="240"/>
      <c r="M1929" s="241"/>
      <c r="N1929" s="242"/>
      <c r="O1929" s="242"/>
      <c r="P1929" s="242"/>
      <c r="Q1929" s="242"/>
      <c r="R1929" s="242"/>
      <c r="S1929" s="242"/>
      <c r="T1929" s="243"/>
      <c r="U1929" s="13"/>
      <c r="V1929" s="13"/>
      <c r="W1929" s="13"/>
      <c r="X1929" s="13"/>
      <c r="Y1929" s="13"/>
      <c r="Z1929" s="13"/>
      <c r="AA1929" s="13"/>
      <c r="AB1929" s="13"/>
      <c r="AC1929" s="13"/>
      <c r="AD1929" s="13"/>
      <c r="AE1929" s="13"/>
      <c r="AT1929" s="244" t="s">
        <v>206</v>
      </c>
      <c r="AU1929" s="244" t="s">
        <v>78</v>
      </c>
      <c r="AV1929" s="13" t="s">
        <v>76</v>
      </c>
      <c r="AW1929" s="13" t="s">
        <v>31</v>
      </c>
      <c r="AX1929" s="13" t="s">
        <v>69</v>
      </c>
      <c r="AY1929" s="244" t="s">
        <v>193</v>
      </c>
    </row>
    <row r="1930" s="14" customFormat="1">
      <c r="A1930" s="14"/>
      <c r="B1930" s="245"/>
      <c r="C1930" s="246"/>
      <c r="D1930" s="228" t="s">
        <v>206</v>
      </c>
      <c r="E1930" s="247" t="s">
        <v>19</v>
      </c>
      <c r="F1930" s="248" t="s">
        <v>4132</v>
      </c>
      <c r="G1930" s="246"/>
      <c r="H1930" s="249">
        <v>27.809999999999999</v>
      </c>
      <c r="I1930" s="250"/>
      <c r="J1930" s="246"/>
      <c r="K1930" s="246"/>
      <c r="L1930" s="251"/>
      <c r="M1930" s="252"/>
      <c r="N1930" s="253"/>
      <c r="O1930" s="253"/>
      <c r="P1930" s="253"/>
      <c r="Q1930" s="253"/>
      <c r="R1930" s="253"/>
      <c r="S1930" s="253"/>
      <c r="T1930" s="254"/>
      <c r="U1930" s="14"/>
      <c r="V1930" s="14"/>
      <c r="W1930" s="14"/>
      <c r="X1930" s="14"/>
      <c r="Y1930" s="14"/>
      <c r="Z1930" s="14"/>
      <c r="AA1930" s="14"/>
      <c r="AB1930" s="14"/>
      <c r="AC1930" s="14"/>
      <c r="AD1930" s="14"/>
      <c r="AE1930" s="14"/>
      <c r="AT1930" s="255" t="s">
        <v>206</v>
      </c>
      <c r="AU1930" s="255" t="s">
        <v>78</v>
      </c>
      <c r="AV1930" s="14" t="s">
        <v>78</v>
      </c>
      <c r="AW1930" s="14" t="s">
        <v>31</v>
      </c>
      <c r="AX1930" s="14" t="s">
        <v>69</v>
      </c>
      <c r="AY1930" s="255" t="s">
        <v>193</v>
      </c>
    </row>
    <row r="1931" s="14" customFormat="1">
      <c r="A1931" s="14"/>
      <c r="B1931" s="245"/>
      <c r="C1931" s="246"/>
      <c r="D1931" s="228" t="s">
        <v>206</v>
      </c>
      <c r="E1931" s="247" t="s">
        <v>19</v>
      </c>
      <c r="F1931" s="248" t="s">
        <v>4133</v>
      </c>
      <c r="G1931" s="246"/>
      <c r="H1931" s="249">
        <v>48.060000000000002</v>
      </c>
      <c r="I1931" s="250"/>
      <c r="J1931" s="246"/>
      <c r="K1931" s="246"/>
      <c r="L1931" s="251"/>
      <c r="M1931" s="252"/>
      <c r="N1931" s="253"/>
      <c r="O1931" s="253"/>
      <c r="P1931" s="253"/>
      <c r="Q1931" s="253"/>
      <c r="R1931" s="253"/>
      <c r="S1931" s="253"/>
      <c r="T1931" s="254"/>
      <c r="U1931" s="14"/>
      <c r="V1931" s="14"/>
      <c r="W1931" s="14"/>
      <c r="X1931" s="14"/>
      <c r="Y1931" s="14"/>
      <c r="Z1931" s="14"/>
      <c r="AA1931" s="14"/>
      <c r="AB1931" s="14"/>
      <c r="AC1931" s="14"/>
      <c r="AD1931" s="14"/>
      <c r="AE1931" s="14"/>
      <c r="AT1931" s="255" t="s">
        <v>206</v>
      </c>
      <c r="AU1931" s="255" t="s">
        <v>78</v>
      </c>
      <c r="AV1931" s="14" t="s">
        <v>78</v>
      </c>
      <c r="AW1931" s="14" t="s">
        <v>31</v>
      </c>
      <c r="AX1931" s="14" t="s">
        <v>69</v>
      </c>
      <c r="AY1931" s="255" t="s">
        <v>193</v>
      </c>
    </row>
    <row r="1932" s="14" customFormat="1">
      <c r="A1932" s="14"/>
      <c r="B1932" s="245"/>
      <c r="C1932" s="246"/>
      <c r="D1932" s="228" t="s">
        <v>206</v>
      </c>
      <c r="E1932" s="247" t="s">
        <v>19</v>
      </c>
      <c r="F1932" s="248" t="s">
        <v>4134</v>
      </c>
      <c r="G1932" s="246"/>
      <c r="H1932" s="249">
        <v>36</v>
      </c>
      <c r="I1932" s="250"/>
      <c r="J1932" s="246"/>
      <c r="K1932" s="246"/>
      <c r="L1932" s="251"/>
      <c r="M1932" s="252"/>
      <c r="N1932" s="253"/>
      <c r="O1932" s="253"/>
      <c r="P1932" s="253"/>
      <c r="Q1932" s="253"/>
      <c r="R1932" s="253"/>
      <c r="S1932" s="253"/>
      <c r="T1932" s="254"/>
      <c r="U1932" s="14"/>
      <c r="V1932" s="14"/>
      <c r="W1932" s="14"/>
      <c r="X1932" s="14"/>
      <c r="Y1932" s="14"/>
      <c r="Z1932" s="14"/>
      <c r="AA1932" s="14"/>
      <c r="AB1932" s="14"/>
      <c r="AC1932" s="14"/>
      <c r="AD1932" s="14"/>
      <c r="AE1932" s="14"/>
      <c r="AT1932" s="255" t="s">
        <v>206</v>
      </c>
      <c r="AU1932" s="255" t="s">
        <v>78</v>
      </c>
      <c r="AV1932" s="14" t="s">
        <v>78</v>
      </c>
      <c r="AW1932" s="14" t="s">
        <v>31</v>
      </c>
      <c r="AX1932" s="14" t="s">
        <v>69</v>
      </c>
      <c r="AY1932" s="255" t="s">
        <v>193</v>
      </c>
    </row>
    <row r="1933" s="14" customFormat="1">
      <c r="A1933" s="14"/>
      <c r="B1933" s="245"/>
      <c r="C1933" s="246"/>
      <c r="D1933" s="228" t="s">
        <v>206</v>
      </c>
      <c r="E1933" s="247" t="s">
        <v>19</v>
      </c>
      <c r="F1933" s="248" t="s">
        <v>4135</v>
      </c>
      <c r="G1933" s="246"/>
      <c r="H1933" s="249">
        <v>9.8399999999999999</v>
      </c>
      <c r="I1933" s="250"/>
      <c r="J1933" s="246"/>
      <c r="K1933" s="246"/>
      <c r="L1933" s="251"/>
      <c r="M1933" s="252"/>
      <c r="N1933" s="253"/>
      <c r="O1933" s="253"/>
      <c r="P1933" s="253"/>
      <c r="Q1933" s="253"/>
      <c r="R1933" s="253"/>
      <c r="S1933" s="253"/>
      <c r="T1933" s="254"/>
      <c r="U1933" s="14"/>
      <c r="V1933" s="14"/>
      <c r="W1933" s="14"/>
      <c r="X1933" s="14"/>
      <c r="Y1933" s="14"/>
      <c r="Z1933" s="14"/>
      <c r="AA1933" s="14"/>
      <c r="AB1933" s="14"/>
      <c r="AC1933" s="14"/>
      <c r="AD1933" s="14"/>
      <c r="AE1933" s="14"/>
      <c r="AT1933" s="255" t="s">
        <v>206</v>
      </c>
      <c r="AU1933" s="255" t="s">
        <v>78</v>
      </c>
      <c r="AV1933" s="14" t="s">
        <v>78</v>
      </c>
      <c r="AW1933" s="14" t="s">
        <v>31</v>
      </c>
      <c r="AX1933" s="14" t="s">
        <v>69</v>
      </c>
      <c r="AY1933" s="255" t="s">
        <v>193</v>
      </c>
    </row>
    <row r="1934" s="14" customFormat="1">
      <c r="A1934" s="14"/>
      <c r="B1934" s="245"/>
      <c r="C1934" s="246"/>
      <c r="D1934" s="228" t="s">
        <v>206</v>
      </c>
      <c r="E1934" s="247" t="s">
        <v>19</v>
      </c>
      <c r="F1934" s="248" t="s">
        <v>4136</v>
      </c>
      <c r="G1934" s="246"/>
      <c r="H1934" s="249">
        <v>23.27</v>
      </c>
      <c r="I1934" s="250"/>
      <c r="J1934" s="246"/>
      <c r="K1934" s="246"/>
      <c r="L1934" s="251"/>
      <c r="M1934" s="252"/>
      <c r="N1934" s="253"/>
      <c r="O1934" s="253"/>
      <c r="P1934" s="253"/>
      <c r="Q1934" s="253"/>
      <c r="R1934" s="253"/>
      <c r="S1934" s="253"/>
      <c r="T1934" s="254"/>
      <c r="U1934" s="14"/>
      <c r="V1934" s="14"/>
      <c r="W1934" s="14"/>
      <c r="X1934" s="14"/>
      <c r="Y1934" s="14"/>
      <c r="Z1934" s="14"/>
      <c r="AA1934" s="14"/>
      <c r="AB1934" s="14"/>
      <c r="AC1934" s="14"/>
      <c r="AD1934" s="14"/>
      <c r="AE1934" s="14"/>
      <c r="AT1934" s="255" t="s">
        <v>206</v>
      </c>
      <c r="AU1934" s="255" t="s">
        <v>78</v>
      </c>
      <c r="AV1934" s="14" t="s">
        <v>78</v>
      </c>
      <c r="AW1934" s="14" t="s">
        <v>31</v>
      </c>
      <c r="AX1934" s="14" t="s">
        <v>69</v>
      </c>
      <c r="AY1934" s="255" t="s">
        <v>193</v>
      </c>
    </row>
    <row r="1935" s="14" customFormat="1">
      <c r="A1935" s="14"/>
      <c r="B1935" s="245"/>
      <c r="C1935" s="246"/>
      <c r="D1935" s="228" t="s">
        <v>206</v>
      </c>
      <c r="E1935" s="247" t="s">
        <v>19</v>
      </c>
      <c r="F1935" s="248" t="s">
        <v>4137</v>
      </c>
      <c r="G1935" s="246"/>
      <c r="H1935" s="249">
        <v>11.4</v>
      </c>
      <c r="I1935" s="250"/>
      <c r="J1935" s="246"/>
      <c r="K1935" s="246"/>
      <c r="L1935" s="251"/>
      <c r="M1935" s="252"/>
      <c r="N1935" s="253"/>
      <c r="O1935" s="253"/>
      <c r="P1935" s="253"/>
      <c r="Q1935" s="253"/>
      <c r="R1935" s="253"/>
      <c r="S1935" s="253"/>
      <c r="T1935" s="254"/>
      <c r="U1935" s="14"/>
      <c r="V1935" s="14"/>
      <c r="W1935" s="14"/>
      <c r="X1935" s="14"/>
      <c r="Y1935" s="14"/>
      <c r="Z1935" s="14"/>
      <c r="AA1935" s="14"/>
      <c r="AB1935" s="14"/>
      <c r="AC1935" s="14"/>
      <c r="AD1935" s="14"/>
      <c r="AE1935" s="14"/>
      <c r="AT1935" s="255" t="s">
        <v>206</v>
      </c>
      <c r="AU1935" s="255" t="s">
        <v>78</v>
      </c>
      <c r="AV1935" s="14" t="s">
        <v>78</v>
      </c>
      <c r="AW1935" s="14" t="s">
        <v>31</v>
      </c>
      <c r="AX1935" s="14" t="s">
        <v>69</v>
      </c>
      <c r="AY1935" s="255" t="s">
        <v>193</v>
      </c>
    </row>
    <row r="1936" s="15" customFormat="1">
      <c r="A1936" s="15"/>
      <c r="B1936" s="256"/>
      <c r="C1936" s="257"/>
      <c r="D1936" s="228" t="s">
        <v>206</v>
      </c>
      <c r="E1936" s="258" t="s">
        <v>19</v>
      </c>
      <c r="F1936" s="259" t="s">
        <v>218</v>
      </c>
      <c r="G1936" s="257"/>
      <c r="H1936" s="260">
        <v>156.38</v>
      </c>
      <c r="I1936" s="261"/>
      <c r="J1936" s="257"/>
      <c r="K1936" s="257"/>
      <c r="L1936" s="262"/>
      <c r="M1936" s="263"/>
      <c r="N1936" s="264"/>
      <c r="O1936" s="264"/>
      <c r="P1936" s="264"/>
      <c r="Q1936" s="264"/>
      <c r="R1936" s="264"/>
      <c r="S1936" s="264"/>
      <c r="T1936" s="265"/>
      <c r="U1936" s="15"/>
      <c r="V1936" s="15"/>
      <c r="W1936" s="15"/>
      <c r="X1936" s="15"/>
      <c r="Y1936" s="15"/>
      <c r="Z1936" s="15"/>
      <c r="AA1936" s="15"/>
      <c r="AB1936" s="15"/>
      <c r="AC1936" s="15"/>
      <c r="AD1936" s="15"/>
      <c r="AE1936" s="15"/>
      <c r="AT1936" s="266" t="s">
        <v>206</v>
      </c>
      <c r="AU1936" s="266" t="s">
        <v>78</v>
      </c>
      <c r="AV1936" s="15" t="s">
        <v>200</v>
      </c>
      <c r="AW1936" s="15" t="s">
        <v>31</v>
      </c>
      <c r="AX1936" s="15" t="s">
        <v>76</v>
      </c>
      <c r="AY1936" s="266" t="s">
        <v>193</v>
      </c>
    </row>
    <row r="1937" s="2" customFormat="1" ht="16.5" customHeight="1">
      <c r="A1937" s="41"/>
      <c r="B1937" s="42"/>
      <c r="C1937" s="215" t="s">
        <v>4138</v>
      </c>
      <c r="D1937" s="215" t="s">
        <v>195</v>
      </c>
      <c r="E1937" s="216" t="s">
        <v>2024</v>
      </c>
      <c r="F1937" s="217" t="s">
        <v>2025</v>
      </c>
      <c r="G1937" s="218" t="s">
        <v>258</v>
      </c>
      <c r="H1937" s="219">
        <v>203.40000000000001</v>
      </c>
      <c r="I1937" s="220"/>
      <c r="J1937" s="221">
        <f>ROUND(I1937*H1937,2)</f>
        <v>0</v>
      </c>
      <c r="K1937" s="217" t="s">
        <v>19</v>
      </c>
      <c r="L1937" s="47"/>
      <c r="M1937" s="222" t="s">
        <v>19</v>
      </c>
      <c r="N1937" s="223" t="s">
        <v>40</v>
      </c>
      <c r="O1937" s="87"/>
      <c r="P1937" s="224">
        <f>O1937*H1937</f>
        <v>0</v>
      </c>
      <c r="Q1937" s="224">
        <v>0</v>
      </c>
      <c r="R1937" s="224">
        <f>Q1937*H1937</f>
        <v>0</v>
      </c>
      <c r="S1937" s="224">
        <v>0</v>
      </c>
      <c r="T1937" s="225">
        <f>S1937*H1937</f>
        <v>0</v>
      </c>
      <c r="U1937" s="41"/>
      <c r="V1937" s="41"/>
      <c r="W1937" s="41"/>
      <c r="X1937" s="41"/>
      <c r="Y1937" s="41"/>
      <c r="Z1937" s="41"/>
      <c r="AA1937" s="41"/>
      <c r="AB1937" s="41"/>
      <c r="AC1937" s="41"/>
      <c r="AD1937" s="41"/>
      <c r="AE1937" s="41"/>
      <c r="AR1937" s="226" t="s">
        <v>200</v>
      </c>
      <c r="AT1937" s="226" t="s">
        <v>195</v>
      </c>
      <c r="AU1937" s="226" t="s">
        <v>78</v>
      </c>
      <c r="AY1937" s="20" t="s">
        <v>193</v>
      </c>
      <c r="BE1937" s="227">
        <f>IF(N1937="základní",J1937,0)</f>
        <v>0</v>
      </c>
      <c r="BF1937" s="227">
        <f>IF(N1937="snížená",J1937,0)</f>
        <v>0</v>
      </c>
      <c r="BG1937" s="227">
        <f>IF(N1937="zákl. přenesená",J1937,0)</f>
        <v>0</v>
      </c>
      <c r="BH1937" s="227">
        <f>IF(N1937="sníž. přenesená",J1937,0)</f>
        <v>0</v>
      </c>
      <c r="BI1937" s="227">
        <f>IF(N1937="nulová",J1937,0)</f>
        <v>0</v>
      </c>
      <c r="BJ1937" s="20" t="s">
        <v>76</v>
      </c>
      <c r="BK1937" s="227">
        <f>ROUND(I1937*H1937,2)</f>
        <v>0</v>
      </c>
      <c r="BL1937" s="20" t="s">
        <v>200</v>
      </c>
      <c r="BM1937" s="226" t="s">
        <v>4139</v>
      </c>
    </row>
    <row r="1938" s="2" customFormat="1">
      <c r="A1938" s="41"/>
      <c r="B1938" s="42"/>
      <c r="C1938" s="43"/>
      <c r="D1938" s="228" t="s">
        <v>202</v>
      </c>
      <c r="E1938" s="43"/>
      <c r="F1938" s="229" t="s">
        <v>2027</v>
      </c>
      <c r="G1938" s="43"/>
      <c r="H1938" s="43"/>
      <c r="I1938" s="230"/>
      <c r="J1938" s="43"/>
      <c r="K1938" s="43"/>
      <c r="L1938" s="47"/>
      <c r="M1938" s="231"/>
      <c r="N1938" s="232"/>
      <c r="O1938" s="87"/>
      <c r="P1938" s="87"/>
      <c r="Q1938" s="87"/>
      <c r="R1938" s="87"/>
      <c r="S1938" s="87"/>
      <c r="T1938" s="88"/>
      <c r="U1938" s="41"/>
      <c r="V1938" s="41"/>
      <c r="W1938" s="41"/>
      <c r="X1938" s="41"/>
      <c r="Y1938" s="41"/>
      <c r="Z1938" s="41"/>
      <c r="AA1938" s="41"/>
      <c r="AB1938" s="41"/>
      <c r="AC1938" s="41"/>
      <c r="AD1938" s="41"/>
      <c r="AE1938" s="41"/>
      <c r="AT1938" s="20" t="s">
        <v>202</v>
      </c>
      <c r="AU1938" s="20" t="s">
        <v>78</v>
      </c>
    </row>
    <row r="1939" s="13" customFormat="1">
      <c r="A1939" s="13"/>
      <c r="B1939" s="235"/>
      <c r="C1939" s="236"/>
      <c r="D1939" s="228" t="s">
        <v>206</v>
      </c>
      <c r="E1939" s="237" t="s">
        <v>19</v>
      </c>
      <c r="F1939" s="238" t="s">
        <v>279</v>
      </c>
      <c r="G1939" s="236"/>
      <c r="H1939" s="237" t="s">
        <v>19</v>
      </c>
      <c r="I1939" s="239"/>
      <c r="J1939" s="236"/>
      <c r="K1939" s="236"/>
      <c r="L1939" s="240"/>
      <c r="M1939" s="241"/>
      <c r="N1939" s="242"/>
      <c r="O1939" s="242"/>
      <c r="P1939" s="242"/>
      <c r="Q1939" s="242"/>
      <c r="R1939" s="242"/>
      <c r="S1939" s="242"/>
      <c r="T1939" s="243"/>
      <c r="U1939" s="13"/>
      <c r="V1939" s="13"/>
      <c r="W1939" s="13"/>
      <c r="X1939" s="13"/>
      <c r="Y1939" s="13"/>
      <c r="Z1939" s="13"/>
      <c r="AA1939" s="13"/>
      <c r="AB1939" s="13"/>
      <c r="AC1939" s="13"/>
      <c r="AD1939" s="13"/>
      <c r="AE1939" s="13"/>
      <c r="AT1939" s="244" t="s">
        <v>206</v>
      </c>
      <c r="AU1939" s="244" t="s">
        <v>78</v>
      </c>
      <c r="AV1939" s="13" t="s">
        <v>76</v>
      </c>
      <c r="AW1939" s="13" t="s">
        <v>31</v>
      </c>
      <c r="AX1939" s="13" t="s">
        <v>69</v>
      </c>
      <c r="AY1939" s="244" t="s">
        <v>193</v>
      </c>
    </row>
    <row r="1940" s="13" customFormat="1">
      <c r="A1940" s="13"/>
      <c r="B1940" s="235"/>
      <c r="C1940" s="236"/>
      <c r="D1940" s="228" t="s">
        <v>206</v>
      </c>
      <c r="E1940" s="237" t="s">
        <v>19</v>
      </c>
      <c r="F1940" s="238" t="s">
        <v>4140</v>
      </c>
      <c r="G1940" s="236"/>
      <c r="H1940" s="237" t="s">
        <v>19</v>
      </c>
      <c r="I1940" s="239"/>
      <c r="J1940" s="236"/>
      <c r="K1940" s="236"/>
      <c r="L1940" s="240"/>
      <c r="M1940" s="241"/>
      <c r="N1940" s="242"/>
      <c r="O1940" s="242"/>
      <c r="P1940" s="242"/>
      <c r="Q1940" s="242"/>
      <c r="R1940" s="242"/>
      <c r="S1940" s="242"/>
      <c r="T1940" s="243"/>
      <c r="U1940" s="13"/>
      <c r="V1940" s="13"/>
      <c r="W1940" s="13"/>
      <c r="X1940" s="13"/>
      <c r="Y1940" s="13"/>
      <c r="Z1940" s="13"/>
      <c r="AA1940" s="13"/>
      <c r="AB1940" s="13"/>
      <c r="AC1940" s="13"/>
      <c r="AD1940" s="13"/>
      <c r="AE1940" s="13"/>
      <c r="AT1940" s="244" t="s">
        <v>206</v>
      </c>
      <c r="AU1940" s="244" t="s">
        <v>78</v>
      </c>
      <c r="AV1940" s="13" t="s">
        <v>76</v>
      </c>
      <c r="AW1940" s="13" t="s">
        <v>31</v>
      </c>
      <c r="AX1940" s="13" t="s">
        <v>69</v>
      </c>
      <c r="AY1940" s="244" t="s">
        <v>193</v>
      </c>
    </row>
    <row r="1941" s="14" customFormat="1">
      <c r="A1941" s="14"/>
      <c r="B1941" s="245"/>
      <c r="C1941" s="246"/>
      <c r="D1941" s="228" t="s">
        <v>206</v>
      </c>
      <c r="E1941" s="247" t="s">
        <v>19</v>
      </c>
      <c r="F1941" s="248" t="s">
        <v>4127</v>
      </c>
      <c r="G1941" s="246"/>
      <c r="H1941" s="249">
        <v>131.55000000000001</v>
      </c>
      <c r="I1941" s="250"/>
      <c r="J1941" s="246"/>
      <c r="K1941" s="246"/>
      <c r="L1941" s="251"/>
      <c r="M1941" s="252"/>
      <c r="N1941" s="253"/>
      <c r="O1941" s="253"/>
      <c r="P1941" s="253"/>
      <c r="Q1941" s="253"/>
      <c r="R1941" s="253"/>
      <c r="S1941" s="253"/>
      <c r="T1941" s="254"/>
      <c r="U1941" s="14"/>
      <c r="V1941" s="14"/>
      <c r="W1941" s="14"/>
      <c r="X1941" s="14"/>
      <c r="Y1941" s="14"/>
      <c r="Z1941" s="14"/>
      <c r="AA1941" s="14"/>
      <c r="AB1941" s="14"/>
      <c r="AC1941" s="14"/>
      <c r="AD1941" s="14"/>
      <c r="AE1941" s="14"/>
      <c r="AT1941" s="255" t="s">
        <v>206</v>
      </c>
      <c r="AU1941" s="255" t="s">
        <v>78</v>
      </c>
      <c r="AV1941" s="14" t="s">
        <v>78</v>
      </c>
      <c r="AW1941" s="14" t="s">
        <v>31</v>
      </c>
      <c r="AX1941" s="14" t="s">
        <v>69</v>
      </c>
      <c r="AY1941" s="255" t="s">
        <v>193</v>
      </c>
    </row>
    <row r="1942" s="14" customFormat="1">
      <c r="A1942" s="14"/>
      <c r="B1942" s="245"/>
      <c r="C1942" s="246"/>
      <c r="D1942" s="228" t="s">
        <v>206</v>
      </c>
      <c r="E1942" s="247" t="s">
        <v>19</v>
      </c>
      <c r="F1942" s="248" t="s">
        <v>4141</v>
      </c>
      <c r="G1942" s="246"/>
      <c r="H1942" s="249">
        <v>37.560000000000002</v>
      </c>
      <c r="I1942" s="250"/>
      <c r="J1942" s="246"/>
      <c r="K1942" s="246"/>
      <c r="L1942" s="251"/>
      <c r="M1942" s="252"/>
      <c r="N1942" s="253"/>
      <c r="O1942" s="253"/>
      <c r="P1942" s="253"/>
      <c r="Q1942" s="253"/>
      <c r="R1942" s="253"/>
      <c r="S1942" s="253"/>
      <c r="T1942" s="254"/>
      <c r="U1942" s="14"/>
      <c r="V1942" s="14"/>
      <c r="W1942" s="14"/>
      <c r="X1942" s="14"/>
      <c r="Y1942" s="14"/>
      <c r="Z1942" s="14"/>
      <c r="AA1942" s="14"/>
      <c r="AB1942" s="14"/>
      <c r="AC1942" s="14"/>
      <c r="AD1942" s="14"/>
      <c r="AE1942" s="14"/>
      <c r="AT1942" s="255" t="s">
        <v>206</v>
      </c>
      <c r="AU1942" s="255" t="s">
        <v>78</v>
      </c>
      <c r="AV1942" s="14" t="s">
        <v>78</v>
      </c>
      <c r="AW1942" s="14" t="s">
        <v>31</v>
      </c>
      <c r="AX1942" s="14" t="s">
        <v>69</v>
      </c>
      <c r="AY1942" s="255" t="s">
        <v>193</v>
      </c>
    </row>
    <row r="1943" s="13" customFormat="1">
      <c r="A1943" s="13"/>
      <c r="B1943" s="235"/>
      <c r="C1943" s="236"/>
      <c r="D1943" s="228" t="s">
        <v>206</v>
      </c>
      <c r="E1943" s="237" t="s">
        <v>19</v>
      </c>
      <c r="F1943" s="238" t="s">
        <v>3992</v>
      </c>
      <c r="G1943" s="236"/>
      <c r="H1943" s="237" t="s">
        <v>19</v>
      </c>
      <c r="I1943" s="239"/>
      <c r="J1943" s="236"/>
      <c r="K1943" s="236"/>
      <c r="L1943" s="240"/>
      <c r="M1943" s="241"/>
      <c r="N1943" s="242"/>
      <c r="O1943" s="242"/>
      <c r="P1943" s="242"/>
      <c r="Q1943" s="242"/>
      <c r="R1943" s="242"/>
      <c r="S1943" s="242"/>
      <c r="T1943" s="243"/>
      <c r="U1943" s="13"/>
      <c r="V1943" s="13"/>
      <c r="W1943" s="13"/>
      <c r="X1943" s="13"/>
      <c r="Y1943" s="13"/>
      <c r="Z1943" s="13"/>
      <c r="AA1943" s="13"/>
      <c r="AB1943" s="13"/>
      <c r="AC1943" s="13"/>
      <c r="AD1943" s="13"/>
      <c r="AE1943" s="13"/>
      <c r="AT1943" s="244" t="s">
        <v>206</v>
      </c>
      <c r="AU1943" s="244" t="s">
        <v>78</v>
      </c>
      <c r="AV1943" s="13" t="s">
        <v>76</v>
      </c>
      <c r="AW1943" s="13" t="s">
        <v>31</v>
      </c>
      <c r="AX1943" s="13" t="s">
        <v>69</v>
      </c>
      <c r="AY1943" s="244" t="s">
        <v>193</v>
      </c>
    </row>
    <row r="1944" s="14" customFormat="1">
      <c r="A1944" s="14"/>
      <c r="B1944" s="245"/>
      <c r="C1944" s="246"/>
      <c r="D1944" s="228" t="s">
        <v>206</v>
      </c>
      <c r="E1944" s="247" t="s">
        <v>19</v>
      </c>
      <c r="F1944" s="248" t="s">
        <v>3993</v>
      </c>
      <c r="G1944" s="246"/>
      <c r="H1944" s="249">
        <v>9.3599999999999994</v>
      </c>
      <c r="I1944" s="250"/>
      <c r="J1944" s="246"/>
      <c r="K1944" s="246"/>
      <c r="L1944" s="251"/>
      <c r="M1944" s="252"/>
      <c r="N1944" s="253"/>
      <c r="O1944" s="253"/>
      <c r="P1944" s="253"/>
      <c r="Q1944" s="253"/>
      <c r="R1944" s="253"/>
      <c r="S1944" s="253"/>
      <c r="T1944" s="254"/>
      <c r="U1944" s="14"/>
      <c r="V1944" s="14"/>
      <c r="W1944" s="14"/>
      <c r="X1944" s="14"/>
      <c r="Y1944" s="14"/>
      <c r="Z1944" s="14"/>
      <c r="AA1944" s="14"/>
      <c r="AB1944" s="14"/>
      <c r="AC1944" s="14"/>
      <c r="AD1944" s="14"/>
      <c r="AE1944" s="14"/>
      <c r="AT1944" s="255" t="s">
        <v>206</v>
      </c>
      <c r="AU1944" s="255" t="s">
        <v>78</v>
      </c>
      <c r="AV1944" s="14" t="s">
        <v>78</v>
      </c>
      <c r="AW1944" s="14" t="s">
        <v>31</v>
      </c>
      <c r="AX1944" s="14" t="s">
        <v>69</v>
      </c>
      <c r="AY1944" s="255" t="s">
        <v>193</v>
      </c>
    </row>
    <row r="1945" s="14" customFormat="1">
      <c r="A1945" s="14"/>
      <c r="B1945" s="245"/>
      <c r="C1945" s="246"/>
      <c r="D1945" s="228" t="s">
        <v>206</v>
      </c>
      <c r="E1945" s="247" t="s">
        <v>19</v>
      </c>
      <c r="F1945" s="248" t="s">
        <v>3994</v>
      </c>
      <c r="G1945" s="246"/>
      <c r="H1945" s="249">
        <v>5.4000000000000004</v>
      </c>
      <c r="I1945" s="250"/>
      <c r="J1945" s="246"/>
      <c r="K1945" s="246"/>
      <c r="L1945" s="251"/>
      <c r="M1945" s="252"/>
      <c r="N1945" s="253"/>
      <c r="O1945" s="253"/>
      <c r="P1945" s="253"/>
      <c r="Q1945" s="253"/>
      <c r="R1945" s="253"/>
      <c r="S1945" s="253"/>
      <c r="T1945" s="254"/>
      <c r="U1945" s="14"/>
      <c r="V1945" s="14"/>
      <c r="W1945" s="14"/>
      <c r="X1945" s="14"/>
      <c r="Y1945" s="14"/>
      <c r="Z1945" s="14"/>
      <c r="AA1945" s="14"/>
      <c r="AB1945" s="14"/>
      <c r="AC1945" s="14"/>
      <c r="AD1945" s="14"/>
      <c r="AE1945" s="14"/>
      <c r="AT1945" s="255" t="s">
        <v>206</v>
      </c>
      <c r="AU1945" s="255" t="s">
        <v>78</v>
      </c>
      <c r="AV1945" s="14" t="s">
        <v>78</v>
      </c>
      <c r="AW1945" s="14" t="s">
        <v>31</v>
      </c>
      <c r="AX1945" s="14" t="s">
        <v>69</v>
      </c>
      <c r="AY1945" s="255" t="s">
        <v>193</v>
      </c>
    </row>
    <row r="1946" s="14" customFormat="1">
      <c r="A1946" s="14"/>
      <c r="B1946" s="245"/>
      <c r="C1946" s="246"/>
      <c r="D1946" s="228" t="s">
        <v>206</v>
      </c>
      <c r="E1946" s="247" t="s">
        <v>19</v>
      </c>
      <c r="F1946" s="248" t="s">
        <v>3995</v>
      </c>
      <c r="G1946" s="246"/>
      <c r="H1946" s="249">
        <v>2.46</v>
      </c>
      <c r="I1946" s="250"/>
      <c r="J1946" s="246"/>
      <c r="K1946" s="246"/>
      <c r="L1946" s="251"/>
      <c r="M1946" s="252"/>
      <c r="N1946" s="253"/>
      <c r="O1946" s="253"/>
      <c r="P1946" s="253"/>
      <c r="Q1946" s="253"/>
      <c r="R1946" s="253"/>
      <c r="S1946" s="253"/>
      <c r="T1946" s="254"/>
      <c r="U1946" s="14"/>
      <c r="V1946" s="14"/>
      <c r="W1946" s="14"/>
      <c r="X1946" s="14"/>
      <c r="Y1946" s="14"/>
      <c r="Z1946" s="14"/>
      <c r="AA1946" s="14"/>
      <c r="AB1946" s="14"/>
      <c r="AC1946" s="14"/>
      <c r="AD1946" s="14"/>
      <c r="AE1946" s="14"/>
      <c r="AT1946" s="255" t="s">
        <v>206</v>
      </c>
      <c r="AU1946" s="255" t="s">
        <v>78</v>
      </c>
      <c r="AV1946" s="14" t="s">
        <v>78</v>
      </c>
      <c r="AW1946" s="14" t="s">
        <v>31</v>
      </c>
      <c r="AX1946" s="14" t="s">
        <v>69</v>
      </c>
      <c r="AY1946" s="255" t="s">
        <v>193</v>
      </c>
    </row>
    <row r="1947" s="14" customFormat="1">
      <c r="A1947" s="14"/>
      <c r="B1947" s="245"/>
      <c r="C1947" s="246"/>
      <c r="D1947" s="228" t="s">
        <v>206</v>
      </c>
      <c r="E1947" s="247" t="s">
        <v>19</v>
      </c>
      <c r="F1947" s="248" t="s">
        <v>3996</v>
      </c>
      <c r="G1947" s="246"/>
      <c r="H1947" s="249">
        <v>7.4699999999999998</v>
      </c>
      <c r="I1947" s="250"/>
      <c r="J1947" s="246"/>
      <c r="K1947" s="246"/>
      <c r="L1947" s="251"/>
      <c r="M1947" s="252"/>
      <c r="N1947" s="253"/>
      <c r="O1947" s="253"/>
      <c r="P1947" s="253"/>
      <c r="Q1947" s="253"/>
      <c r="R1947" s="253"/>
      <c r="S1947" s="253"/>
      <c r="T1947" s="254"/>
      <c r="U1947" s="14"/>
      <c r="V1947" s="14"/>
      <c r="W1947" s="14"/>
      <c r="X1947" s="14"/>
      <c r="Y1947" s="14"/>
      <c r="Z1947" s="14"/>
      <c r="AA1947" s="14"/>
      <c r="AB1947" s="14"/>
      <c r="AC1947" s="14"/>
      <c r="AD1947" s="14"/>
      <c r="AE1947" s="14"/>
      <c r="AT1947" s="255" t="s">
        <v>206</v>
      </c>
      <c r="AU1947" s="255" t="s">
        <v>78</v>
      </c>
      <c r="AV1947" s="14" t="s">
        <v>78</v>
      </c>
      <c r="AW1947" s="14" t="s">
        <v>31</v>
      </c>
      <c r="AX1947" s="14" t="s">
        <v>69</v>
      </c>
      <c r="AY1947" s="255" t="s">
        <v>193</v>
      </c>
    </row>
    <row r="1948" s="14" customFormat="1">
      <c r="A1948" s="14"/>
      <c r="B1948" s="245"/>
      <c r="C1948" s="246"/>
      <c r="D1948" s="228" t="s">
        <v>206</v>
      </c>
      <c r="E1948" s="247" t="s">
        <v>19</v>
      </c>
      <c r="F1948" s="248" t="s">
        <v>4142</v>
      </c>
      <c r="G1948" s="246"/>
      <c r="H1948" s="249">
        <v>8.6400000000000006</v>
      </c>
      <c r="I1948" s="250"/>
      <c r="J1948" s="246"/>
      <c r="K1948" s="246"/>
      <c r="L1948" s="251"/>
      <c r="M1948" s="252"/>
      <c r="N1948" s="253"/>
      <c r="O1948" s="253"/>
      <c r="P1948" s="253"/>
      <c r="Q1948" s="253"/>
      <c r="R1948" s="253"/>
      <c r="S1948" s="253"/>
      <c r="T1948" s="254"/>
      <c r="U1948" s="14"/>
      <c r="V1948" s="14"/>
      <c r="W1948" s="14"/>
      <c r="X1948" s="14"/>
      <c r="Y1948" s="14"/>
      <c r="Z1948" s="14"/>
      <c r="AA1948" s="14"/>
      <c r="AB1948" s="14"/>
      <c r="AC1948" s="14"/>
      <c r="AD1948" s="14"/>
      <c r="AE1948" s="14"/>
      <c r="AT1948" s="255" t="s">
        <v>206</v>
      </c>
      <c r="AU1948" s="255" t="s">
        <v>78</v>
      </c>
      <c r="AV1948" s="14" t="s">
        <v>78</v>
      </c>
      <c r="AW1948" s="14" t="s">
        <v>31</v>
      </c>
      <c r="AX1948" s="14" t="s">
        <v>69</v>
      </c>
      <c r="AY1948" s="255" t="s">
        <v>193</v>
      </c>
    </row>
    <row r="1949" s="14" customFormat="1">
      <c r="A1949" s="14"/>
      <c r="B1949" s="245"/>
      <c r="C1949" s="246"/>
      <c r="D1949" s="228" t="s">
        <v>206</v>
      </c>
      <c r="E1949" s="247" t="s">
        <v>19</v>
      </c>
      <c r="F1949" s="248" t="s">
        <v>4143</v>
      </c>
      <c r="G1949" s="246"/>
      <c r="H1949" s="249">
        <v>0.95999999999999996</v>
      </c>
      <c r="I1949" s="250"/>
      <c r="J1949" s="246"/>
      <c r="K1949" s="246"/>
      <c r="L1949" s="251"/>
      <c r="M1949" s="252"/>
      <c r="N1949" s="253"/>
      <c r="O1949" s="253"/>
      <c r="P1949" s="253"/>
      <c r="Q1949" s="253"/>
      <c r="R1949" s="253"/>
      <c r="S1949" s="253"/>
      <c r="T1949" s="254"/>
      <c r="U1949" s="14"/>
      <c r="V1949" s="14"/>
      <c r="W1949" s="14"/>
      <c r="X1949" s="14"/>
      <c r="Y1949" s="14"/>
      <c r="Z1949" s="14"/>
      <c r="AA1949" s="14"/>
      <c r="AB1949" s="14"/>
      <c r="AC1949" s="14"/>
      <c r="AD1949" s="14"/>
      <c r="AE1949" s="14"/>
      <c r="AT1949" s="255" t="s">
        <v>206</v>
      </c>
      <c r="AU1949" s="255" t="s">
        <v>78</v>
      </c>
      <c r="AV1949" s="14" t="s">
        <v>78</v>
      </c>
      <c r="AW1949" s="14" t="s">
        <v>31</v>
      </c>
      <c r="AX1949" s="14" t="s">
        <v>69</v>
      </c>
      <c r="AY1949" s="255" t="s">
        <v>193</v>
      </c>
    </row>
    <row r="1950" s="15" customFormat="1">
      <c r="A1950" s="15"/>
      <c r="B1950" s="256"/>
      <c r="C1950" s="257"/>
      <c r="D1950" s="228" t="s">
        <v>206</v>
      </c>
      <c r="E1950" s="258" t="s">
        <v>19</v>
      </c>
      <c r="F1950" s="259" t="s">
        <v>218</v>
      </c>
      <c r="G1950" s="257"/>
      <c r="H1950" s="260">
        <v>203.40000000000001</v>
      </c>
      <c r="I1950" s="261"/>
      <c r="J1950" s="257"/>
      <c r="K1950" s="257"/>
      <c r="L1950" s="262"/>
      <c r="M1950" s="263"/>
      <c r="N1950" s="264"/>
      <c r="O1950" s="264"/>
      <c r="P1950" s="264"/>
      <c r="Q1950" s="264"/>
      <c r="R1950" s="264"/>
      <c r="S1950" s="264"/>
      <c r="T1950" s="265"/>
      <c r="U1950" s="15"/>
      <c r="V1950" s="15"/>
      <c r="W1950" s="15"/>
      <c r="X1950" s="15"/>
      <c r="Y1950" s="15"/>
      <c r="Z1950" s="15"/>
      <c r="AA1950" s="15"/>
      <c r="AB1950" s="15"/>
      <c r="AC1950" s="15"/>
      <c r="AD1950" s="15"/>
      <c r="AE1950" s="15"/>
      <c r="AT1950" s="266" t="s">
        <v>206</v>
      </c>
      <c r="AU1950" s="266" t="s">
        <v>78</v>
      </c>
      <c r="AV1950" s="15" t="s">
        <v>200</v>
      </c>
      <c r="AW1950" s="15" t="s">
        <v>31</v>
      </c>
      <c r="AX1950" s="15" t="s">
        <v>76</v>
      </c>
      <c r="AY1950" s="266" t="s">
        <v>193</v>
      </c>
    </row>
    <row r="1951" s="2" customFormat="1" ht="16.5" customHeight="1">
      <c r="A1951" s="41"/>
      <c r="B1951" s="42"/>
      <c r="C1951" s="215" t="s">
        <v>4144</v>
      </c>
      <c r="D1951" s="215" t="s">
        <v>195</v>
      </c>
      <c r="E1951" s="216" t="s">
        <v>2036</v>
      </c>
      <c r="F1951" s="217" t="s">
        <v>2037</v>
      </c>
      <c r="G1951" s="218" t="s">
        <v>258</v>
      </c>
      <c r="H1951" s="219">
        <v>386.43799999999999</v>
      </c>
      <c r="I1951" s="220"/>
      <c r="J1951" s="221">
        <f>ROUND(I1951*H1951,2)</f>
        <v>0</v>
      </c>
      <c r="K1951" s="217" t="s">
        <v>199</v>
      </c>
      <c r="L1951" s="47"/>
      <c r="M1951" s="222" t="s">
        <v>19</v>
      </c>
      <c r="N1951" s="223" t="s">
        <v>40</v>
      </c>
      <c r="O1951" s="87"/>
      <c r="P1951" s="224">
        <f>O1951*H1951</f>
        <v>0</v>
      </c>
      <c r="Q1951" s="224">
        <v>2.1999999999999999E-05</v>
      </c>
      <c r="R1951" s="224">
        <f>Q1951*H1951</f>
        <v>0.0085016359999999999</v>
      </c>
      <c r="S1951" s="224">
        <v>1.0000000000000001E-05</v>
      </c>
      <c r="T1951" s="225">
        <f>S1951*H1951</f>
        <v>0.0038643800000000002</v>
      </c>
      <c r="U1951" s="41"/>
      <c r="V1951" s="41"/>
      <c r="W1951" s="41"/>
      <c r="X1951" s="41"/>
      <c r="Y1951" s="41"/>
      <c r="Z1951" s="41"/>
      <c r="AA1951" s="41"/>
      <c r="AB1951" s="41"/>
      <c r="AC1951" s="41"/>
      <c r="AD1951" s="41"/>
      <c r="AE1951" s="41"/>
      <c r="AR1951" s="226" t="s">
        <v>200</v>
      </c>
      <c r="AT1951" s="226" t="s">
        <v>195</v>
      </c>
      <c r="AU1951" s="226" t="s">
        <v>78</v>
      </c>
      <c r="AY1951" s="20" t="s">
        <v>193</v>
      </c>
      <c r="BE1951" s="227">
        <f>IF(N1951="základní",J1951,0)</f>
        <v>0</v>
      </c>
      <c r="BF1951" s="227">
        <f>IF(N1951="snížená",J1951,0)</f>
        <v>0</v>
      </c>
      <c r="BG1951" s="227">
        <f>IF(N1951="zákl. přenesená",J1951,0)</f>
        <v>0</v>
      </c>
      <c r="BH1951" s="227">
        <f>IF(N1951="sníž. přenesená",J1951,0)</f>
        <v>0</v>
      </c>
      <c r="BI1951" s="227">
        <f>IF(N1951="nulová",J1951,0)</f>
        <v>0</v>
      </c>
      <c r="BJ1951" s="20" t="s">
        <v>76</v>
      </c>
      <c r="BK1951" s="227">
        <f>ROUND(I1951*H1951,2)</f>
        <v>0</v>
      </c>
      <c r="BL1951" s="20" t="s">
        <v>200</v>
      </c>
      <c r="BM1951" s="226" t="s">
        <v>4145</v>
      </c>
    </row>
    <row r="1952" s="2" customFormat="1">
      <c r="A1952" s="41"/>
      <c r="B1952" s="42"/>
      <c r="C1952" s="43"/>
      <c r="D1952" s="228" t="s">
        <v>202</v>
      </c>
      <c r="E1952" s="43"/>
      <c r="F1952" s="229" t="s">
        <v>2039</v>
      </c>
      <c r="G1952" s="43"/>
      <c r="H1952" s="43"/>
      <c r="I1952" s="230"/>
      <c r="J1952" s="43"/>
      <c r="K1952" s="43"/>
      <c r="L1952" s="47"/>
      <c r="M1952" s="231"/>
      <c r="N1952" s="232"/>
      <c r="O1952" s="87"/>
      <c r="P1952" s="87"/>
      <c r="Q1952" s="87"/>
      <c r="R1952" s="87"/>
      <c r="S1952" s="87"/>
      <c r="T1952" s="88"/>
      <c r="U1952" s="41"/>
      <c r="V1952" s="41"/>
      <c r="W1952" s="41"/>
      <c r="X1952" s="41"/>
      <c r="Y1952" s="41"/>
      <c r="Z1952" s="41"/>
      <c r="AA1952" s="41"/>
      <c r="AB1952" s="41"/>
      <c r="AC1952" s="41"/>
      <c r="AD1952" s="41"/>
      <c r="AE1952" s="41"/>
      <c r="AT1952" s="20" t="s">
        <v>202</v>
      </c>
      <c r="AU1952" s="20" t="s">
        <v>78</v>
      </c>
    </row>
    <row r="1953" s="2" customFormat="1">
      <c r="A1953" s="41"/>
      <c r="B1953" s="42"/>
      <c r="C1953" s="43"/>
      <c r="D1953" s="233" t="s">
        <v>204</v>
      </c>
      <c r="E1953" s="43"/>
      <c r="F1953" s="234" t="s">
        <v>2040</v>
      </c>
      <c r="G1953" s="43"/>
      <c r="H1953" s="43"/>
      <c r="I1953" s="230"/>
      <c r="J1953" s="43"/>
      <c r="K1953" s="43"/>
      <c r="L1953" s="47"/>
      <c r="M1953" s="231"/>
      <c r="N1953" s="232"/>
      <c r="O1953" s="87"/>
      <c r="P1953" s="87"/>
      <c r="Q1953" s="87"/>
      <c r="R1953" s="87"/>
      <c r="S1953" s="87"/>
      <c r="T1953" s="88"/>
      <c r="U1953" s="41"/>
      <c r="V1953" s="41"/>
      <c r="W1953" s="41"/>
      <c r="X1953" s="41"/>
      <c r="Y1953" s="41"/>
      <c r="Z1953" s="41"/>
      <c r="AA1953" s="41"/>
      <c r="AB1953" s="41"/>
      <c r="AC1953" s="41"/>
      <c r="AD1953" s="41"/>
      <c r="AE1953" s="41"/>
      <c r="AT1953" s="20" t="s">
        <v>204</v>
      </c>
      <c r="AU1953" s="20" t="s">
        <v>78</v>
      </c>
    </row>
    <row r="1954" s="13" customFormat="1">
      <c r="A1954" s="13"/>
      <c r="B1954" s="235"/>
      <c r="C1954" s="236"/>
      <c r="D1954" s="228" t="s">
        <v>206</v>
      </c>
      <c r="E1954" s="237" t="s">
        <v>19</v>
      </c>
      <c r="F1954" s="238" t="s">
        <v>279</v>
      </c>
      <c r="G1954" s="236"/>
      <c r="H1954" s="237" t="s">
        <v>19</v>
      </c>
      <c r="I1954" s="239"/>
      <c r="J1954" s="236"/>
      <c r="K1954" s="236"/>
      <c r="L1954" s="240"/>
      <c r="M1954" s="241"/>
      <c r="N1954" s="242"/>
      <c r="O1954" s="242"/>
      <c r="P1954" s="242"/>
      <c r="Q1954" s="242"/>
      <c r="R1954" s="242"/>
      <c r="S1954" s="242"/>
      <c r="T1954" s="243"/>
      <c r="U1954" s="13"/>
      <c r="V1954" s="13"/>
      <c r="W1954" s="13"/>
      <c r="X1954" s="13"/>
      <c r="Y1954" s="13"/>
      <c r="Z1954" s="13"/>
      <c r="AA1954" s="13"/>
      <c r="AB1954" s="13"/>
      <c r="AC1954" s="13"/>
      <c r="AD1954" s="13"/>
      <c r="AE1954" s="13"/>
      <c r="AT1954" s="244" t="s">
        <v>206</v>
      </c>
      <c r="AU1954" s="244" t="s">
        <v>78</v>
      </c>
      <c r="AV1954" s="13" t="s">
        <v>76</v>
      </c>
      <c r="AW1954" s="13" t="s">
        <v>31</v>
      </c>
      <c r="AX1954" s="13" t="s">
        <v>69</v>
      </c>
      <c r="AY1954" s="244" t="s">
        <v>193</v>
      </c>
    </row>
    <row r="1955" s="14" customFormat="1">
      <c r="A1955" s="14"/>
      <c r="B1955" s="245"/>
      <c r="C1955" s="246"/>
      <c r="D1955" s="228" t="s">
        <v>206</v>
      </c>
      <c r="E1955" s="247" t="s">
        <v>19</v>
      </c>
      <c r="F1955" s="248" t="s">
        <v>4146</v>
      </c>
      <c r="G1955" s="246"/>
      <c r="H1955" s="249">
        <v>52.975000000000001</v>
      </c>
      <c r="I1955" s="250"/>
      <c r="J1955" s="246"/>
      <c r="K1955" s="246"/>
      <c r="L1955" s="251"/>
      <c r="M1955" s="252"/>
      <c r="N1955" s="253"/>
      <c r="O1955" s="253"/>
      <c r="P1955" s="253"/>
      <c r="Q1955" s="253"/>
      <c r="R1955" s="253"/>
      <c r="S1955" s="253"/>
      <c r="T1955" s="254"/>
      <c r="U1955" s="14"/>
      <c r="V1955" s="14"/>
      <c r="W1955" s="14"/>
      <c r="X1955" s="14"/>
      <c r="Y1955" s="14"/>
      <c r="Z1955" s="14"/>
      <c r="AA1955" s="14"/>
      <c r="AB1955" s="14"/>
      <c r="AC1955" s="14"/>
      <c r="AD1955" s="14"/>
      <c r="AE1955" s="14"/>
      <c r="AT1955" s="255" t="s">
        <v>206</v>
      </c>
      <c r="AU1955" s="255" t="s">
        <v>78</v>
      </c>
      <c r="AV1955" s="14" t="s">
        <v>78</v>
      </c>
      <c r="AW1955" s="14" t="s">
        <v>31</v>
      </c>
      <c r="AX1955" s="14" t="s">
        <v>69</v>
      </c>
      <c r="AY1955" s="255" t="s">
        <v>193</v>
      </c>
    </row>
    <row r="1956" s="14" customFormat="1">
      <c r="A1956" s="14"/>
      <c r="B1956" s="245"/>
      <c r="C1956" s="246"/>
      <c r="D1956" s="228" t="s">
        <v>206</v>
      </c>
      <c r="E1956" s="247" t="s">
        <v>19</v>
      </c>
      <c r="F1956" s="248" t="s">
        <v>4147</v>
      </c>
      <c r="G1956" s="246"/>
      <c r="H1956" s="249">
        <v>4.5</v>
      </c>
      <c r="I1956" s="250"/>
      <c r="J1956" s="246"/>
      <c r="K1956" s="246"/>
      <c r="L1956" s="251"/>
      <c r="M1956" s="252"/>
      <c r="N1956" s="253"/>
      <c r="O1956" s="253"/>
      <c r="P1956" s="253"/>
      <c r="Q1956" s="253"/>
      <c r="R1956" s="253"/>
      <c r="S1956" s="253"/>
      <c r="T1956" s="254"/>
      <c r="U1956" s="14"/>
      <c r="V1956" s="14"/>
      <c r="W1956" s="14"/>
      <c r="X1956" s="14"/>
      <c r="Y1956" s="14"/>
      <c r="Z1956" s="14"/>
      <c r="AA1956" s="14"/>
      <c r="AB1956" s="14"/>
      <c r="AC1956" s="14"/>
      <c r="AD1956" s="14"/>
      <c r="AE1956" s="14"/>
      <c r="AT1956" s="255" t="s">
        <v>206</v>
      </c>
      <c r="AU1956" s="255" t="s">
        <v>78</v>
      </c>
      <c r="AV1956" s="14" t="s">
        <v>78</v>
      </c>
      <c r="AW1956" s="14" t="s">
        <v>31</v>
      </c>
      <c r="AX1956" s="14" t="s">
        <v>69</v>
      </c>
      <c r="AY1956" s="255" t="s">
        <v>193</v>
      </c>
    </row>
    <row r="1957" s="14" customFormat="1">
      <c r="A1957" s="14"/>
      <c r="B1957" s="245"/>
      <c r="C1957" s="246"/>
      <c r="D1957" s="228" t="s">
        <v>206</v>
      </c>
      <c r="E1957" s="247" t="s">
        <v>19</v>
      </c>
      <c r="F1957" s="248" t="s">
        <v>4148</v>
      </c>
      <c r="G1957" s="246"/>
      <c r="H1957" s="249">
        <v>3.75</v>
      </c>
      <c r="I1957" s="250"/>
      <c r="J1957" s="246"/>
      <c r="K1957" s="246"/>
      <c r="L1957" s="251"/>
      <c r="M1957" s="252"/>
      <c r="N1957" s="253"/>
      <c r="O1957" s="253"/>
      <c r="P1957" s="253"/>
      <c r="Q1957" s="253"/>
      <c r="R1957" s="253"/>
      <c r="S1957" s="253"/>
      <c r="T1957" s="254"/>
      <c r="U1957" s="14"/>
      <c r="V1957" s="14"/>
      <c r="W1957" s="14"/>
      <c r="X1957" s="14"/>
      <c r="Y1957" s="14"/>
      <c r="Z1957" s="14"/>
      <c r="AA1957" s="14"/>
      <c r="AB1957" s="14"/>
      <c r="AC1957" s="14"/>
      <c r="AD1957" s="14"/>
      <c r="AE1957" s="14"/>
      <c r="AT1957" s="255" t="s">
        <v>206</v>
      </c>
      <c r="AU1957" s="255" t="s">
        <v>78</v>
      </c>
      <c r="AV1957" s="14" t="s">
        <v>78</v>
      </c>
      <c r="AW1957" s="14" t="s">
        <v>31</v>
      </c>
      <c r="AX1957" s="14" t="s">
        <v>69</v>
      </c>
      <c r="AY1957" s="255" t="s">
        <v>193</v>
      </c>
    </row>
    <row r="1958" s="14" customFormat="1">
      <c r="A1958" s="14"/>
      <c r="B1958" s="245"/>
      <c r="C1958" s="246"/>
      <c r="D1958" s="228" t="s">
        <v>206</v>
      </c>
      <c r="E1958" s="247" t="s">
        <v>19</v>
      </c>
      <c r="F1958" s="248" t="s">
        <v>4149</v>
      </c>
      <c r="G1958" s="246"/>
      <c r="H1958" s="249">
        <v>5.25</v>
      </c>
      <c r="I1958" s="250"/>
      <c r="J1958" s="246"/>
      <c r="K1958" s="246"/>
      <c r="L1958" s="251"/>
      <c r="M1958" s="252"/>
      <c r="N1958" s="253"/>
      <c r="O1958" s="253"/>
      <c r="P1958" s="253"/>
      <c r="Q1958" s="253"/>
      <c r="R1958" s="253"/>
      <c r="S1958" s="253"/>
      <c r="T1958" s="254"/>
      <c r="U1958" s="14"/>
      <c r="V1958" s="14"/>
      <c r="W1958" s="14"/>
      <c r="X1958" s="14"/>
      <c r="Y1958" s="14"/>
      <c r="Z1958" s="14"/>
      <c r="AA1958" s="14"/>
      <c r="AB1958" s="14"/>
      <c r="AC1958" s="14"/>
      <c r="AD1958" s="14"/>
      <c r="AE1958" s="14"/>
      <c r="AT1958" s="255" t="s">
        <v>206</v>
      </c>
      <c r="AU1958" s="255" t="s">
        <v>78</v>
      </c>
      <c r="AV1958" s="14" t="s">
        <v>78</v>
      </c>
      <c r="AW1958" s="14" t="s">
        <v>31</v>
      </c>
      <c r="AX1958" s="14" t="s">
        <v>69</v>
      </c>
      <c r="AY1958" s="255" t="s">
        <v>193</v>
      </c>
    </row>
    <row r="1959" s="14" customFormat="1">
      <c r="A1959" s="14"/>
      <c r="B1959" s="245"/>
      <c r="C1959" s="246"/>
      <c r="D1959" s="228" t="s">
        <v>206</v>
      </c>
      <c r="E1959" s="247" t="s">
        <v>19</v>
      </c>
      <c r="F1959" s="248" t="s">
        <v>4150</v>
      </c>
      <c r="G1959" s="246"/>
      <c r="H1959" s="249">
        <v>22.5</v>
      </c>
      <c r="I1959" s="250"/>
      <c r="J1959" s="246"/>
      <c r="K1959" s="246"/>
      <c r="L1959" s="251"/>
      <c r="M1959" s="252"/>
      <c r="N1959" s="253"/>
      <c r="O1959" s="253"/>
      <c r="P1959" s="253"/>
      <c r="Q1959" s="253"/>
      <c r="R1959" s="253"/>
      <c r="S1959" s="253"/>
      <c r="T1959" s="254"/>
      <c r="U1959" s="14"/>
      <c r="V1959" s="14"/>
      <c r="W1959" s="14"/>
      <c r="X1959" s="14"/>
      <c r="Y1959" s="14"/>
      <c r="Z1959" s="14"/>
      <c r="AA1959" s="14"/>
      <c r="AB1959" s="14"/>
      <c r="AC1959" s="14"/>
      <c r="AD1959" s="14"/>
      <c r="AE1959" s="14"/>
      <c r="AT1959" s="255" t="s">
        <v>206</v>
      </c>
      <c r="AU1959" s="255" t="s">
        <v>78</v>
      </c>
      <c r="AV1959" s="14" t="s">
        <v>78</v>
      </c>
      <c r="AW1959" s="14" t="s">
        <v>31</v>
      </c>
      <c r="AX1959" s="14" t="s">
        <v>69</v>
      </c>
      <c r="AY1959" s="255" t="s">
        <v>193</v>
      </c>
    </row>
    <row r="1960" s="14" customFormat="1">
      <c r="A1960" s="14"/>
      <c r="B1960" s="245"/>
      <c r="C1960" s="246"/>
      <c r="D1960" s="228" t="s">
        <v>206</v>
      </c>
      <c r="E1960" s="247" t="s">
        <v>19</v>
      </c>
      <c r="F1960" s="248" t="s">
        <v>4151</v>
      </c>
      <c r="G1960" s="246"/>
      <c r="H1960" s="249">
        <v>21</v>
      </c>
      <c r="I1960" s="250"/>
      <c r="J1960" s="246"/>
      <c r="K1960" s="246"/>
      <c r="L1960" s="251"/>
      <c r="M1960" s="252"/>
      <c r="N1960" s="253"/>
      <c r="O1960" s="253"/>
      <c r="P1960" s="253"/>
      <c r="Q1960" s="253"/>
      <c r="R1960" s="253"/>
      <c r="S1960" s="253"/>
      <c r="T1960" s="254"/>
      <c r="U1960" s="14"/>
      <c r="V1960" s="14"/>
      <c r="W1960" s="14"/>
      <c r="X1960" s="14"/>
      <c r="Y1960" s="14"/>
      <c r="Z1960" s="14"/>
      <c r="AA1960" s="14"/>
      <c r="AB1960" s="14"/>
      <c r="AC1960" s="14"/>
      <c r="AD1960" s="14"/>
      <c r="AE1960" s="14"/>
      <c r="AT1960" s="255" t="s">
        <v>206</v>
      </c>
      <c r="AU1960" s="255" t="s">
        <v>78</v>
      </c>
      <c r="AV1960" s="14" t="s">
        <v>78</v>
      </c>
      <c r="AW1960" s="14" t="s">
        <v>31</v>
      </c>
      <c r="AX1960" s="14" t="s">
        <v>69</v>
      </c>
      <c r="AY1960" s="255" t="s">
        <v>193</v>
      </c>
    </row>
    <row r="1961" s="14" customFormat="1">
      <c r="A1961" s="14"/>
      <c r="B1961" s="245"/>
      <c r="C1961" s="246"/>
      <c r="D1961" s="228" t="s">
        <v>206</v>
      </c>
      <c r="E1961" s="247" t="s">
        <v>19</v>
      </c>
      <c r="F1961" s="248" t="s">
        <v>4152</v>
      </c>
      <c r="G1961" s="246"/>
      <c r="H1961" s="249">
        <v>7.5999999999999996</v>
      </c>
      <c r="I1961" s="250"/>
      <c r="J1961" s="246"/>
      <c r="K1961" s="246"/>
      <c r="L1961" s="251"/>
      <c r="M1961" s="252"/>
      <c r="N1961" s="253"/>
      <c r="O1961" s="253"/>
      <c r="P1961" s="253"/>
      <c r="Q1961" s="253"/>
      <c r="R1961" s="253"/>
      <c r="S1961" s="253"/>
      <c r="T1961" s="254"/>
      <c r="U1961" s="14"/>
      <c r="V1961" s="14"/>
      <c r="W1961" s="14"/>
      <c r="X1961" s="14"/>
      <c r="Y1961" s="14"/>
      <c r="Z1961" s="14"/>
      <c r="AA1961" s="14"/>
      <c r="AB1961" s="14"/>
      <c r="AC1961" s="14"/>
      <c r="AD1961" s="14"/>
      <c r="AE1961" s="14"/>
      <c r="AT1961" s="255" t="s">
        <v>206</v>
      </c>
      <c r="AU1961" s="255" t="s">
        <v>78</v>
      </c>
      <c r="AV1961" s="14" t="s">
        <v>78</v>
      </c>
      <c r="AW1961" s="14" t="s">
        <v>31</v>
      </c>
      <c r="AX1961" s="14" t="s">
        <v>69</v>
      </c>
      <c r="AY1961" s="255" t="s">
        <v>193</v>
      </c>
    </row>
    <row r="1962" s="14" customFormat="1">
      <c r="A1962" s="14"/>
      <c r="B1962" s="245"/>
      <c r="C1962" s="246"/>
      <c r="D1962" s="228" t="s">
        <v>206</v>
      </c>
      <c r="E1962" s="247" t="s">
        <v>19</v>
      </c>
      <c r="F1962" s="248" t="s">
        <v>4153</v>
      </c>
      <c r="G1962" s="246"/>
      <c r="H1962" s="249">
        <v>15.199999999999999</v>
      </c>
      <c r="I1962" s="250"/>
      <c r="J1962" s="246"/>
      <c r="K1962" s="246"/>
      <c r="L1962" s="251"/>
      <c r="M1962" s="252"/>
      <c r="N1962" s="253"/>
      <c r="O1962" s="253"/>
      <c r="P1962" s="253"/>
      <c r="Q1962" s="253"/>
      <c r="R1962" s="253"/>
      <c r="S1962" s="253"/>
      <c r="T1962" s="254"/>
      <c r="U1962" s="14"/>
      <c r="V1962" s="14"/>
      <c r="W1962" s="14"/>
      <c r="X1962" s="14"/>
      <c r="Y1962" s="14"/>
      <c r="Z1962" s="14"/>
      <c r="AA1962" s="14"/>
      <c r="AB1962" s="14"/>
      <c r="AC1962" s="14"/>
      <c r="AD1962" s="14"/>
      <c r="AE1962" s="14"/>
      <c r="AT1962" s="255" t="s">
        <v>206</v>
      </c>
      <c r="AU1962" s="255" t="s">
        <v>78</v>
      </c>
      <c r="AV1962" s="14" t="s">
        <v>78</v>
      </c>
      <c r="AW1962" s="14" t="s">
        <v>31</v>
      </c>
      <c r="AX1962" s="14" t="s">
        <v>69</v>
      </c>
      <c r="AY1962" s="255" t="s">
        <v>193</v>
      </c>
    </row>
    <row r="1963" s="14" customFormat="1">
      <c r="A1963" s="14"/>
      <c r="B1963" s="245"/>
      <c r="C1963" s="246"/>
      <c r="D1963" s="228" t="s">
        <v>206</v>
      </c>
      <c r="E1963" s="247" t="s">
        <v>19</v>
      </c>
      <c r="F1963" s="248" t="s">
        <v>4154</v>
      </c>
      <c r="G1963" s="246"/>
      <c r="H1963" s="249">
        <v>10</v>
      </c>
      <c r="I1963" s="250"/>
      <c r="J1963" s="246"/>
      <c r="K1963" s="246"/>
      <c r="L1963" s="251"/>
      <c r="M1963" s="252"/>
      <c r="N1963" s="253"/>
      <c r="O1963" s="253"/>
      <c r="P1963" s="253"/>
      <c r="Q1963" s="253"/>
      <c r="R1963" s="253"/>
      <c r="S1963" s="253"/>
      <c r="T1963" s="254"/>
      <c r="U1963" s="14"/>
      <c r="V1963" s="14"/>
      <c r="W1963" s="14"/>
      <c r="X1963" s="14"/>
      <c r="Y1963" s="14"/>
      <c r="Z1963" s="14"/>
      <c r="AA1963" s="14"/>
      <c r="AB1963" s="14"/>
      <c r="AC1963" s="14"/>
      <c r="AD1963" s="14"/>
      <c r="AE1963" s="14"/>
      <c r="AT1963" s="255" t="s">
        <v>206</v>
      </c>
      <c r="AU1963" s="255" t="s">
        <v>78</v>
      </c>
      <c r="AV1963" s="14" t="s">
        <v>78</v>
      </c>
      <c r="AW1963" s="14" t="s">
        <v>31</v>
      </c>
      <c r="AX1963" s="14" t="s">
        <v>69</v>
      </c>
      <c r="AY1963" s="255" t="s">
        <v>193</v>
      </c>
    </row>
    <row r="1964" s="14" customFormat="1">
      <c r="A1964" s="14"/>
      <c r="B1964" s="245"/>
      <c r="C1964" s="246"/>
      <c r="D1964" s="228" t="s">
        <v>206</v>
      </c>
      <c r="E1964" s="247" t="s">
        <v>19</v>
      </c>
      <c r="F1964" s="248" t="s">
        <v>4155</v>
      </c>
      <c r="G1964" s="246"/>
      <c r="H1964" s="249">
        <v>9</v>
      </c>
      <c r="I1964" s="250"/>
      <c r="J1964" s="246"/>
      <c r="K1964" s="246"/>
      <c r="L1964" s="251"/>
      <c r="M1964" s="252"/>
      <c r="N1964" s="253"/>
      <c r="O1964" s="253"/>
      <c r="P1964" s="253"/>
      <c r="Q1964" s="253"/>
      <c r="R1964" s="253"/>
      <c r="S1964" s="253"/>
      <c r="T1964" s="254"/>
      <c r="U1964" s="14"/>
      <c r="V1964" s="14"/>
      <c r="W1964" s="14"/>
      <c r="X1964" s="14"/>
      <c r="Y1964" s="14"/>
      <c r="Z1964" s="14"/>
      <c r="AA1964" s="14"/>
      <c r="AB1964" s="14"/>
      <c r="AC1964" s="14"/>
      <c r="AD1964" s="14"/>
      <c r="AE1964" s="14"/>
      <c r="AT1964" s="255" t="s">
        <v>206</v>
      </c>
      <c r="AU1964" s="255" t="s">
        <v>78</v>
      </c>
      <c r="AV1964" s="14" t="s">
        <v>78</v>
      </c>
      <c r="AW1964" s="14" t="s">
        <v>31</v>
      </c>
      <c r="AX1964" s="14" t="s">
        <v>69</v>
      </c>
      <c r="AY1964" s="255" t="s">
        <v>193</v>
      </c>
    </row>
    <row r="1965" s="14" customFormat="1">
      <c r="A1965" s="14"/>
      <c r="B1965" s="245"/>
      <c r="C1965" s="246"/>
      <c r="D1965" s="228" t="s">
        <v>206</v>
      </c>
      <c r="E1965" s="247" t="s">
        <v>19</v>
      </c>
      <c r="F1965" s="248" t="s">
        <v>4156</v>
      </c>
      <c r="G1965" s="246"/>
      <c r="H1965" s="249">
        <v>3.7519999999999998</v>
      </c>
      <c r="I1965" s="250"/>
      <c r="J1965" s="246"/>
      <c r="K1965" s="246"/>
      <c r="L1965" s="251"/>
      <c r="M1965" s="252"/>
      <c r="N1965" s="253"/>
      <c r="O1965" s="253"/>
      <c r="P1965" s="253"/>
      <c r="Q1965" s="253"/>
      <c r="R1965" s="253"/>
      <c r="S1965" s="253"/>
      <c r="T1965" s="254"/>
      <c r="U1965" s="14"/>
      <c r="V1965" s="14"/>
      <c r="W1965" s="14"/>
      <c r="X1965" s="14"/>
      <c r="Y1965" s="14"/>
      <c r="Z1965" s="14"/>
      <c r="AA1965" s="14"/>
      <c r="AB1965" s="14"/>
      <c r="AC1965" s="14"/>
      <c r="AD1965" s="14"/>
      <c r="AE1965" s="14"/>
      <c r="AT1965" s="255" t="s">
        <v>206</v>
      </c>
      <c r="AU1965" s="255" t="s">
        <v>78</v>
      </c>
      <c r="AV1965" s="14" t="s">
        <v>78</v>
      </c>
      <c r="AW1965" s="14" t="s">
        <v>31</v>
      </c>
      <c r="AX1965" s="14" t="s">
        <v>69</v>
      </c>
      <c r="AY1965" s="255" t="s">
        <v>193</v>
      </c>
    </row>
    <row r="1966" s="14" customFormat="1">
      <c r="A1966" s="14"/>
      <c r="B1966" s="245"/>
      <c r="C1966" s="246"/>
      <c r="D1966" s="228" t="s">
        <v>206</v>
      </c>
      <c r="E1966" s="247" t="s">
        <v>19</v>
      </c>
      <c r="F1966" s="248" t="s">
        <v>4157</v>
      </c>
      <c r="G1966" s="246"/>
      <c r="H1966" s="249">
        <v>4.8239999999999998</v>
      </c>
      <c r="I1966" s="250"/>
      <c r="J1966" s="246"/>
      <c r="K1966" s="246"/>
      <c r="L1966" s="251"/>
      <c r="M1966" s="252"/>
      <c r="N1966" s="253"/>
      <c r="O1966" s="253"/>
      <c r="P1966" s="253"/>
      <c r="Q1966" s="253"/>
      <c r="R1966" s="253"/>
      <c r="S1966" s="253"/>
      <c r="T1966" s="254"/>
      <c r="U1966" s="14"/>
      <c r="V1966" s="14"/>
      <c r="W1966" s="14"/>
      <c r="X1966" s="14"/>
      <c r="Y1966" s="14"/>
      <c r="Z1966" s="14"/>
      <c r="AA1966" s="14"/>
      <c r="AB1966" s="14"/>
      <c r="AC1966" s="14"/>
      <c r="AD1966" s="14"/>
      <c r="AE1966" s="14"/>
      <c r="AT1966" s="255" t="s">
        <v>206</v>
      </c>
      <c r="AU1966" s="255" t="s">
        <v>78</v>
      </c>
      <c r="AV1966" s="14" t="s">
        <v>78</v>
      </c>
      <c r="AW1966" s="14" t="s">
        <v>31</v>
      </c>
      <c r="AX1966" s="14" t="s">
        <v>69</v>
      </c>
      <c r="AY1966" s="255" t="s">
        <v>193</v>
      </c>
    </row>
    <row r="1967" s="14" customFormat="1">
      <c r="A1967" s="14"/>
      <c r="B1967" s="245"/>
      <c r="C1967" s="246"/>
      <c r="D1967" s="228" t="s">
        <v>206</v>
      </c>
      <c r="E1967" s="247" t="s">
        <v>19</v>
      </c>
      <c r="F1967" s="248" t="s">
        <v>4158</v>
      </c>
      <c r="G1967" s="246"/>
      <c r="H1967" s="249">
        <v>6.968</v>
      </c>
      <c r="I1967" s="250"/>
      <c r="J1967" s="246"/>
      <c r="K1967" s="246"/>
      <c r="L1967" s="251"/>
      <c r="M1967" s="252"/>
      <c r="N1967" s="253"/>
      <c r="O1967" s="253"/>
      <c r="P1967" s="253"/>
      <c r="Q1967" s="253"/>
      <c r="R1967" s="253"/>
      <c r="S1967" s="253"/>
      <c r="T1967" s="254"/>
      <c r="U1967" s="14"/>
      <c r="V1967" s="14"/>
      <c r="W1967" s="14"/>
      <c r="X1967" s="14"/>
      <c r="Y1967" s="14"/>
      <c r="Z1967" s="14"/>
      <c r="AA1967" s="14"/>
      <c r="AB1967" s="14"/>
      <c r="AC1967" s="14"/>
      <c r="AD1967" s="14"/>
      <c r="AE1967" s="14"/>
      <c r="AT1967" s="255" t="s">
        <v>206</v>
      </c>
      <c r="AU1967" s="255" t="s">
        <v>78</v>
      </c>
      <c r="AV1967" s="14" t="s">
        <v>78</v>
      </c>
      <c r="AW1967" s="14" t="s">
        <v>31</v>
      </c>
      <c r="AX1967" s="14" t="s">
        <v>69</v>
      </c>
      <c r="AY1967" s="255" t="s">
        <v>193</v>
      </c>
    </row>
    <row r="1968" s="14" customFormat="1">
      <c r="A1968" s="14"/>
      <c r="B1968" s="245"/>
      <c r="C1968" s="246"/>
      <c r="D1968" s="228" t="s">
        <v>206</v>
      </c>
      <c r="E1968" s="247" t="s">
        <v>19</v>
      </c>
      <c r="F1968" s="248" t="s">
        <v>4159</v>
      </c>
      <c r="G1968" s="246"/>
      <c r="H1968" s="249">
        <v>4.4000000000000004</v>
      </c>
      <c r="I1968" s="250"/>
      <c r="J1968" s="246"/>
      <c r="K1968" s="246"/>
      <c r="L1968" s="251"/>
      <c r="M1968" s="252"/>
      <c r="N1968" s="253"/>
      <c r="O1968" s="253"/>
      <c r="P1968" s="253"/>
      <c r="Q1968" s="253"/>
      <c r="R1968" s="253"/>
      <c r="S1968" s="253"/>
      <c r="T1968" s="254"/>
      <c r="U1968" s="14"/>
      <c r="V1968" s="14"/>
      <c r="W1968" s="14"/>
      <c r="X1968" s="14"/>
      <c r="Y1968" s="14"/>
      <c r="Z1968" s="14"/>
      <c r="AA1968" s="14"/>
      <c r="AB1968" s="14"/>
      <c r="AC1968" s="14"/>
      <c r="AD1968" s="14"/>
      <c r="AE1968" s="14"/>
      <c r="AT1968" s="255" t="s">
        <v>206</v>
      </c>
      <c r="AU1968" s="255" t="s">
        <v>78</v>
      </c>
      <c r="AV1968" s="14" t="s">
        <v>78</v>
      </c>
      <c r="AW1968" s="14" t="s">
        <v>31</v>
      </c>
      <c r="AX1968" s="14" t="s">
        <v>69</v>
      </c>
      <c r="AY1968" s="255" t="s">
        <v>193</v>
      </c>
    </row>
    <row r="1969" s="14" customFormat="1">
      <c r="A1969" s="14"/>
      <c r="B1969" s="245"/>
      <c r="C1969" s="246"/>
      <c r="D1969" s="228" t="s">
        <v>206</v>
      </c>
      <c r="E1969" s="247" t="s">
        <v>19</v>
      </c>
      <c r="F1969" s="248" t="s">
        <v>4160</v>
      </c>
      <c r="G1969" s="246"/>
      <c r="H1969" s="249">
        <v>3.419</v>
      </c>
      <c r="I1969" s="250"/>
      <c r="J1969" s="246"/>
      <c r="K1969" s="246"/>
      <c r="L1969" s="251"/>
      <c r="M1969" s="252"/>
      <c r="N1969" s="253"/>
      <c r="O1969" s="253"/>
      <c r="P1969" s="253"/>
      <c r="Q1969" s="253"/>
      <c r="R1969" s="253"/>
      <c r="S1969" s="253"/>
      <c r="T1969" s="254"/>
      <c r="U1969" s="14"/>
      <c r="V1969" s="14"/>
      <c r="W1969" s="14"/>
      <c r="X1969" s="14"/>
      <c r="Y1969" s="14"/>
      <c r="Z1969" s="14"/>
      <c r="AA1969" s="14"/>
      <c r="AB1969" s="14"/>
      <c r="AC1969" s="14"/>
      <c r="AD1969" s="14"/>
      <c r="AE1969" s="14"/>
      <c r="AT1969" s="255" t="s">
        <v>206</v>
      </c>
      <c r="AU1969" s="255" t="s">
        <v>78</v>
      </c>
      <c r="AV1969" s="14" t="s">
        <v>78</v>
      </c>
      <c r="AW1969" s="14" t="s">
        <v>31</v>
      </c>
      <c r="AX1969" s="14" t="s">
        <v>69</v>
      </c>
      <c r="AY1969" s="255" t="s">
        <v>193</v>
      </c>
    </row>
    <row r="1970" s="14" customFormat="1">
      <c r="A1970" s="14"/>
      <c r="B1970" s="245"/>
      <c r="C1970" s="246"/>
      <c r="D1970" s="228" t="s">
        <v>206</v>
      </c>
      <c r="E1970" s="247" t="s">
        <v>19</v>
      </c>
      <c r="F1970" s="248" t="s">
        <v>4161</v>
      </c>
      <c r="G1970" s="246"/>
      <c r="H1970" s="249">
        <v>2.3999999999999999</v>
      </c>
      <c r="I1970" s="250"/>
      <c r="J1970" s="246"/>
      <c r="K1970" s="246"/>
      <c r="L1970" s="251"/>
      <c r="M1970" s="252"/>
      <c r="N1970" s="253"/>
      <c r="O1970" s="253"/>
      <c r="P1970" s="253"/>
      <c r="Q1970" s="253"/>
      <c r="R1970" s="253"/>
      <c r="S1970" s="253"/>
      <c r="T1970" s="254"/>
      <c r="U1970" s="14"/>
      <c r="V1970" s="14"/>
      <c r="W1970" s="14"/>
      <c r="X1970" s="14"/>
      <c r="Y1970" s="14"/>
      <c r="Z1970" s="14"/>
      <c r="AA1970" s="14"/>
      <c r="AB1970" s="14"/>
      <c r="AC1970" s="14"/>
      <c r="AD1970" s="14"/>
      <c r="AE1970" s="14"/>
      <c r="AT1970" s="255" t="s">
        <v>206</v>
      </c>
      <c r="AU1970" s="255" t="s">
        <v>78</v>
      </c>
      <c r="AV1970" s="14" t="s">
        <v>78</v>
      </c>
      <c r="AW1970" s="14" t="s">
        <v>31</v>
      </c>
      <c r="AX1970" s="14" t="s">
        <v>69</v>
      </c>
      <c r="AY1970" s="255" t="s">
        <v>193</v>
      </c>
    </row>
    <row r="1971" s="14" customFormat="1">
      <c r="A1971" s="14"/>
      <c r="B1971" s="245"/>
      <c r="C1971" s="246"/>
      <c r="D1971" s="228" t="s">
        <v>206</v>
      </c>
      <c r="E1971" s="247" t="s">
        <v>19</v>
      </c>
      <c r="F1971" s="248" t="s">
        <v>4162</v>
      </c>
      <c r="G1971" s="246"/>
      <c r="H1971" s="249">
        <v>14.1</v>
      </c>
      <c r="I1971" s="250"/>
      <c r="J1971" s="246"/>
      <c r="K1971" s="246"/>
      <c r="L1971" s="251"/>
      <c r="M1971" s="252"/>
      <c r="N1971" s="253"/>
      <c r="O1971" s="253"/>
      <c r="P1971" s="253"/>
      <c r="Q1971" s="253"/>
      <c r="R1971" s="253"/>
      <c r="S1971" s="253"/>
      <c r="T1971" s="254"/>
      <c r="U1971" s="14"/>
      <c r="V1971" s="14"/>
      <c r="W1971" s="14"/>
      <c r="X1971" s="14"/>
      <c r="Y1971" s="14"/>
      <c r="Z1971" s="14"/>
      <c r="AA1971" s="14"/>
      <c r="AB1971" s="14"/>
      <c r="AC1971" s="14"/>
      <c r="AD1971" s="14"/>
      <c r="AE1971" s="14"/>
      <c r="AT1971" s="255" t="s">
        <v>206</v>
      </c>
      <c r="AU1971" s="255" t="s">
        <v>78</v>
      </c>
      <c r="AV1971" s="14" t="s">
        <v>78</v>
      </c>
      <c r="AW1971" s="14" t="s">
        <v>31</v>
      </c>
      <c r="AX1971" s="14" t="s">
        <v>69</v>
      </c>
      <c r="AY1971" s="255" t="s">
        <v>193</v>
      </c>
    </row>
    <row r="1972" s="14" customFormat="1">
      <c r="A1972" s="14"/>
      <c r="B1972" s="245"/>
      <c r="C1972" s="246"/>
      <c r="D1972" s="228" t="s">
        <v>206</v>
      </c>
      <c r="E1972" s="247" t="s">
        <v>19</v>
      </c>
      <c r="F1972" s="248" t="s">
        <v>4163</v>
      </c>
      <c r="G1972" s="246"/>
      <c r="H1972" s="249">
        <v>30</v>
      </c>
      <c r="I1972" s="250"/>
      <c r="J1972" s="246"/>
      <c r="K1972" s="246"/>
      <c r="L1972" s="251"/>
      <c r="M1972" s="252"/>
      <c r="N1972" s="253"/>
      <c r="O1972" s="253"/>
      <c r="P1972" s="253"/>
      <c r="Q1972" s="253"/>
      <c r="R1972" s="253"/>
      <c r="S1972" s="253"/>
      <c r="T1972" s="254"/>
      <c r="U1972" s="14"/>
      <c r="V1972" s="14"/>
      <c r="W1972" s="14"/>
      <c r="X1972" s="14"/>
      <c r="Y1972" s="14"/>
      <c r="Z1972" s="14"/>
      <c r="AA1972" s="14"/>
      <c r="AB1972" s="14"/>
      <c r="AC1972" s="14"/>
      <c r="AD1972" s="14"/>
      <c r="AE1972" s="14"/>
      <c r="AT1972" s="255" t="s">
        <v>206</v>
      </c>
      <c r="AU1972" s="255" t="s">
        <v>78</v>
      </c>
      <c r="AV1972" s="14" t="s">
        <v>78</v>
      </c>
      <c r="AW1972" s="14" t="s">
        <v>31</v>
      </c>
      <c r="AX1972" s="14" t="s">
        <v>69</v>
      </c>
      <c r="AY1972" s="255" t="s">
        <v>193</v>
      </c>
    </row>
    <row r="1973" s="14" customFormat="1">
      <c r="A1973" s="14"/>
      <c r="B1973" s="245"/>
      <c r="C1973" s="246"/>
      <c r="D1973" s="228" t="s">
        <v>206</v>
      </c>
      <c r="E1973" s="247" t="s">
        <v>19</v>
      </c>
      <c r="F1973" s="248" t="s">
        <v>4164</v>
      </c>
      <c r="G1973" s="246"/>
      <c r="H1973" s="249">
        <v>15</v>
      </c>
      <c r="I1973" s="250"/>
      <c r="J1973" s="246"/>
      <c r="K1973" s="246"/>
      <c r="L1973" s="251"/>
      <c r="M1973" s="252"/>
      <c r="N1973" s="253"/>
      <c r="O1973" s="253"/>
      <c r="P1973" s="253"/>
      <c r="Q1973" s="253"/>
      <c r="R1973" s="253"/>
      <c r="S1973" s="253"/>
      <c r="T1973" s="254"/>
      <c r="U1973" s="14"/>
      <c r="V1973" s="14"/>
      <c r="W1973" s="14"/>
      <c r="X1973" s="14"/>
      <c r="Y1973" s="14"/>
      <c r="Z1973" s="14"/>
      <c r="AA1973" s="14"/>
      <c r="AB1973" s="14"/>
      <c r="AC1973" s="14"/>
      <c r="AD1973" s="14"/>
      <c r="AE1973" s="14"/>
      <c r="AT1973" s="255" t="s">
        <v>206</v>
      </c>
      <c r="AU1973" s="255" t="s">
        <v>78</v>
      </c>
      <c r="AV1973" s="14" t="s">
        <v>78</v>
      </c>
      <c r="AW1973" s="14" t="s">
        <v>31</v>
      </c>
      <c r="AX1973" s="14" t="s">
        <v>69</v>
      </c>
      <c r="AY1973" s="255" t="s">
        <v>193</v>
      </c>
    </row>
    <row r="1974" s="14" customFormat="1">
      <c r="A1974" s="14"/>
      <c r="B1974" s="245"/>
      <c r="C1974" s="246"/>
      <c r="D1974" s="228" t="s">
        <v>206</v>
      </c>
      <c r="E1974" s="247" t="s">
        <v>19</v>
      </c>
      <c r="F1974" s="248" t="s">
        <v>4165</v>
      </c>
      <c r="G1974" s="246"/>
      <c r="H1974" s="249">
        <v>13.5</v>
      </c>
      <c r="I1974" s="250"/>
      <c r="J1974" s="246"/>
      <c r="K1974" s="246"/>
      <c r="L1974" s="251"/>
      <c r="M1974" s="252"/>
      <c r="N1974" s="253"/>
      <c r="O1974" s="253"/>
      <c r="P1974" s="253"/>
      <c r="Q1974" s="253"/>
      <c r="R1974" s="253"/>
      <c r="S1974" s="253"/>
      <c r="T1974" s="254"/>
      <c r="U1974" s="14"/>
      <c r="V1974" s="14"/>
      <c r="W1974" s="14"/>
      <c r="X1974" s="14"/>
      <c r="Y1974" s="14"/>
      <c r="Z1974" s="14"/>
      <c r="AA1974" s="14"/>
      <c r="AB1974" s="14"/>
      <c r="AC1974" s="14"/>
      <c r="AD1974" s="14"/>
      <c r="AE1974" s="14"/>
      <c r="AT1974" s="255" t="s">
        <v>206</v>
      </c>
      <c r="AU1974" s="255" t="s">
        <v>78</v>
      </c>
      <c r="AV1974" s="14" t="s">
        <v>78</v>
      </c>
      <c r="AW1974" s="14" t="s">
        <v>31</v>
      </c>
      <c r="AX1974" s="14" t="s">
        <v>69</v>
      </c>
      <c r="AY1974" s="255" t="s">
        <v>193</v>
      </c>
    </row>
    <row r="1975" s="14" customFormat="1">
      <c r="A1975" s="14"/>
      <c r="B1975" s="245"/>
      <c r="C1975" s="246"/>
      <c r="D1975" s="228" t="s">
        <v>206</v>
      </c>
      <c r="E1975" s="247" t="s">
        <v>19</v>
      </c>
      <c r="F1975" s="248" t="s">
        <v>4166</v>
      </c>
      <c r="G1975" s="246"/>
      <c r="H1975" s="249">
        <v>79.870000000000005</v>
      </c>
      <c r="I1975" s="250"/>
      <c r="J1975" s="246"/>
      <c r="K1975" s="246"/>
      <c r="L1975" s="251"/>
      <c r="M1975" s="252"/>
      <c r="N1975" s="253"/>
      <c r="O1975" s="253"/>
      <c r="P1975" s="253"/>
      <c r="Q1975" s="253"/>
      <c r="R1975" s="253"/>
      <c r="S1975" s="253"/>
      <c r="T1975" s="254"/>
      <c r="U1975" s="14"/>
      <c r="V1975" s="14"/>
      <c r="W1975" s="14"/>
      <c r="X1975" s="14"/>
      <c r="Y1975" s="14"/>
      <c r="Z1975" s="14"/>
      <c r="AA1975" s="14"/>
      <c r="AB1975" s="14"/>
      <c r="AC1975" s="14"/>
      <c r="AD1975" s="14"/>
      <c r="AE1975" s="14"/>
      <c r="AT1975" s="255" t="s">
        <v>206</v>
      </c>
      <c r="AU1975" s="255" t="s">
        <v>78</v>
      </c>
      <c r="AV1975" s="14" t="s">
        <v>78</v>
      </c>
      <c r="AW1975" s="14" t="s">
        <v>31</v>
      </c>
      <c r="AX1975" s="14" t="s">
        <v>69</v>
      </c>
      <c r="AY1975" s="255" t="s">
        <v>193</v>
      </c>
    </row>
    <row r="1976" s="14" customFormat="1">
      <c r="A1976" s="14"/>
      <c r="B1976" s="245"/>
      <c r="C1976" s="246"/>
      <c r="D1976" s="228" t="s">
        <v>206</v>
      </c>
      <c r="E1976" s="247" t="s">
        <v>19</v>
      </c>
      <c r="F1976" s="248" t="s">
        <v>4167</v>
      </c>
      <c r="G1976" s="246"/>
      <c r="H1976" s="249">
        <v>56.43</v>
      </c>
      <c r="I1976" s="250"/>
      <c r="J1976" s="246"/>
      <c r="K1976" s="246"/>
      <c r="L1976" s="251"/>
      <c r="M1976" s="252"/>
      <c r="N1976" s="253"/>
      <c r="O1976" s="253"/>
      <c r="P1976" s="253"/>
      <c r="Q1976" s="253"/>
      <c r="R1976" s="253"/>
      <c r="S1976" s="253"/>
      <c r="T1976" s="254"/>
      <c r="U1976" s="14"/>
      <c r="V1976" s="14"/>
      <c r="W1976" s="14"/>
      <c r="X1976" s="14"/>
      <c r="Y1976" s="14"/>
      <c r="Z1976" s="14"/>
      <c r="AA1976" s="14"/>
      <c r="AB1976" s="14"/>
      <c r="AC1976" s="14"/>
      <c r="AD1976" s="14"/>
      <c r="AE1976" s="14"/>
      <c r="AT1976" s="255" t="s">
        <v>206</v>
      </c>
      <c r="AU1976" s="255" t="s">
        <v>78</v>
      </c>
      <c r="AV1976" s="14" t="s">
        <v>78</v>
      </c>
      <c r="AW1976" s="14" t="s">
        <v>31</v>
      </c>
      <c r="AX1976" s="14" t="s">
        <v>69</v>
      </c>
      <c r="AY1976" s="255" t="s">
        <v>193</v>
      </c>
    </row>
    <row r="1977" s="15" customFormat="1">
      <c r="A1977" s="15"/>
      <c r="B1977" s="256"/>
      <c r="C1977" s="257"/>
      <c r="D1977" s="228" t="s">
        <v>206</v>
      </c>
      <c r="E1977" s="258" t="s">
        <v>19</v>
      </c>
      <c r="F1977" s="259" t="s">
        <v>218</v>
      </c>
      <c r="G1977" s="257"/>
      <c r="H1977" s="260">
        <v>386.43799999999999</v>
      </c>
      <c r="I1977" s="261"/>
      <c r="J1977" s="257"/>
      <c r="K1977" s="257"/>
      <c r="L1977" s="262"/>
      <c r="M1977" s="263"/>
      <c r="N1977" s="264"/>
      <c r="O1977" s="264"/>
      <c r="P1977" s="264"/>
      <c r="Q1977" s="264"/>
      <c r="R1977" s="264"/>
      <c r="S1977" s="264"/>
      <c r="T1977" s="265"/>
      <c r="U1977" s="15"/>
      <c r="V1977" s="15"/>
      <c r="W1977" s="15"/>
      <c r="X1977" s="15"/>
      <c r="Y1977" s="15"/>
      <c r="Z1977" s="15"/>
      <c r="AA1977" s="15"/>
      <c r="AB1977" s="15"/>
      <c r="AC1977" s="15"/>
      <c r="AD1977" s="15"/>
      <c r="AE1977" s="15"/>
      <c r="AT1977" s="266" t="s">
        <v>206</v>
      </c>
      <c r="AU1977" s="266" t="s">
        <v>78</v>
      </c>
      <c r="AV1977" s="15" t="s">
        <v>200</v>
      </c>
      <c r="AW1977" s="15" t="s">
        <v>31</v>
      </c>
      <c r="AX1977" s="15" t="s">
        <v>76</v>
      </c>
      <c r="AY1977" s="266" t="s">
        <v>193</v>
      </c>
    </row>
    <row r="1978" s="2" customFormat="1" ht="21.75" customHeight="1">
      <c r="A1978" s="41"/>
      <c r="B1978" s="42"/>
      <c r="C1978" s="215" t="s">
        <v>4168</v>
      </c>
      <c r="D1978" s="215" t="s">
        <v>195</v>
      </c>
      <c r="E1978" s="216" t="s">
        <v>2049</v>
      </c>
      <c r="F1978" s="217" t="s">
        <v>2050</v>
      </c>
      <c r="G1978" s="218" t="s">
        <v>198</v>
      </c>
      <c r="H1978" s="219">
        <v>111.41500000000001</v>
      </c>
      <c r="I1978" s="220"/>
      <c r="J1978" s="221">
        <f>ROUND(I1978*H1978,2)</f>
        <v>0</v>
      </c>
      <c r="K1978" s="217" t="s">
        <v>199</v>
      </c>
      <c r="L1978" s="47"/>
      <c r="M1978" s="222" t="s">
        <v>19</v>
      </c>
      <c r="N1978" s="223" t="s">
        <v>40</v>
      </c>
      <c r="O1978" s="87"/>
      <c r="P1978" s="224">
        <f>O1978*H1978</f>
        <v>0</v>
      </c>
      <c r="Q1978" s="224">
        <v>2.5018699999999998</v>
      </c>
      <c r="R1978" s="224">
        <f>Q1978*H1978</f>
        <v>278.74584605000001</v>
      </c>
      <c r="S1978" s="224">
        <v>0</v>
      </c>
      <c r="T1978" s="225">
        <f>S1978*H1978</f>
        <v>0</v>
      </c>
      <c r="U1978" s="41"/>
      <c r="V1978" s="41"/>
      <c r="W1978" s="41"/>
      <c r="X1978" s="41"/>
      <c r="Y1978" s="41"/>
      <c r="Z1978" s="41"/>
      <c r="AA1978" s="41"/>
      <c r="AB1978" s="41"/>
      <c r="AC1978" s="41"/>
      <c r="AD1978" s="41"/>
      <c r="AE1978" s="41"/>
      <c r="AR1978" s="226" t="s">
        <v>200</v>
      </c>
      <c r="AT1978" s="226" t="s">
        <v>195</v>
      </c>
      <c r="AU1978" s="226" t="s">
        <v>78</v>
      </c>
      <c r="AY1978" s="20" t="s">
        <v>193</v>
      </c>
      <c r="BE1978" s="227">
        <f>IF(N1978="základní",J1978,0)</f>
        <v>0</v>
      </c>
      <c r="BF1978" s="227">
        <f>IF(N1978="snížená",J1978,0)</f>
        <v>0</v>
      </c>
      <c r="BG1978" s="227">
        <f>IF(N1978="zákl. přenesená",J1978,0)</f>
        <v>0</v>
      </c>
      <c r="BH1978" s="227">
        <f>IF(N1978="sníž. přenesená",J1978,0)</f>
        <v>0</v>
      </c>
      <c r="BI1978" s="227">
        <f>IF(N1978="nulová",J1978,0)</f>
        <v>0</v>
      </c>
      <c r="BJ1978" s="20" t="s">
        <v>76</v>
      </c>
      <c r="BK1978" s="227">
        <f>ROUND(I1978*H1978,2)</f>
        <v>0</v>
      </c>
      <c r="BL1978" s="20" t="s">
        <v>200</v>
      </c>
      <c r="BM1978" s="226" t="s">
        <v>4169</v>
      </c>
    </row>
    <row r="1979" s="2" customFormat="1">
      <c r="A1979" s="41"/>
      <c r="B1979" s="42"/>
      <c r="C1979" s="43"/>
      <c r="D1979" s="228" t="s">
        <v>202</v>
      </c>
      <c r="E1979" s="43"/>
      <c r="F1979" s="229" t="s">
        <v>2052</v>
      </c>
      <c r="G1979" s="43"/>
      <c r="H1979" s="43"/>
      <c r="I1979" s="230"/>
      <c r="J1979" s="43"/>
      <c r="K1979" s="43"/>
      <c r="L1979" s="47"/>
      <c r="M1979" s="231"/>
      <c r="N1979" s="232"/>
      <c r="O1979" s="87"/>
      <c r="P1979" s="87"/>
      <c r="Q1979" s="87"/>
      <c r="R1979" s="87"/>
      <c r="S1979" s="87"/>
      <c r="T1979" s="88"/>
      <c r="U1979" s="41"/>
      <c r="V1979" s="41"/>
      <c r="W1979" s="41"/>
      <c r="X1979" s="41"/>
      <c r="Y1979" s="41"/>
      <c r="Z1979" s="41"/>
      <c r="AA1979" s="41"/>
      <c r="AB1979" s="41"/>
      <c r="AC1979" s="41"/>
      <c r="AD1979" s="41"/>
      <c r="AE1979" s="41"/>
      <c r="AT1979" s="20" t="s">
        <v>202</v>
      </c>
      <c r="AU1979" s="20" t="s">
        <v>78</v>
      </c>
    </row>
    <row r="1980" s="2" customFormat="1">
      <c r="A1980" s="41"/>
      <c r="B1980" s="42"/>
      <c r="C1980" s="43"/>
      <c r="D1980" s="233" t="s">
        <v>204</v>
      </c>
      <c r="E1980" s="43"/>
      <c r="F1980" s="234" t="s">
        <v>2053</v>
      </c>
      <c r="G1980" s="43"/>
      <c r="H1980" s="43"/>
      <c r="I1980" s="230"/>
      <c r="J1980" s="43"/>
      <c r="K1980" s="43"/>
      <c r="L1980" s="47"/>
      <c r="M1980" s="231"/>
      <c r="N1980" s="232"/>
      <c r="O1980" s="87"/>
      <c r="P1980" s="87"/>
      <c r="Q1980" s="87"/>
      <c r="R1980" s="87"/>
      <c r="S1980" s="87"/>
      <c r="T1980" s="88"/>
      <c r="U1980" s="41"/>
      <c r="V1980" s="41"/>
      <c r="W1980" s="41"/>
      <c r="X1980" s="41"/>
      <c r="Y1980" s="41"/>
      <c r="Z1980" s="41"/>
      <c r="AA1980" s="41"/>
      <c r="AB1980" s="41"/>
      <c r="AC1980" s="41"/>
      <c r="AD1980" s="41"/>
      <c r="AE1980" s="41"/>
      <c r="AT1980" s="20" t="s">
        <v>204</v>
      </c>
      <c r="AU1980" s="20" t="s">
        <v>78</v>
      </c>
    </row>
    <row r="1981" s="13" customFormat="1">
      <c r="A1981" s="13"/>
      <c r="B1981" s="235"/>
      <c r="C1981" s="236"/>
      <c r="D1981" s="228" t="s">
        <v>206</v>
      </c>
      <c r="E1981" s="237" t="s">
        <v>19</v>
      </c>
      <c r="F1981" s="238" t="s">
        <v>279</v>
      </c>
      <c r="G1981" s="236"/>
      <c r="H1981" s="237" t="s">
        <v>19</v>
      </c>
      <c r="I1981" s="239"/>
      <c r="J1981" s="236"/>
      <c r="K1981" s="236"/>
      <c r="L1981" s="240"/>
      <c r="M1981" s="241"/>
      <c r="N1981" s="242"/>
      <c r="O1981" s="242"/>
      <c r="P1981" s="242"/>
      <c r="Q1981" s="242"/>
      <c r="R1981" s="242"/>
      <c r="S1981" s="242"/>
      <c r="T1981" s="243"/>
      <c r="U1981" s="13"/>
      <c r="V1981" s="13"/>
      <c r="W1981" s="13"/>
      <c r="X1981" s="13"/>
      <c r="Y1981" s="13"/>
      <c r="Z1981" s="13"/>
      <c r="AA1981" s="13"/>
      <c r="AB1981" s="13"/>
      <c r="AC1981" s="13"/>
      <c r="AD1981" s="13"/>
      <c r="AE1981" s="13"/>
      <c r="AT1981" s="244" t="s">
        <v>206</v>
      </c>
      <c r="AU1981" s="244" t="s">
        <v>78</v>
      </c>
      <c r="AV1981" s="13" t="s">
        <v>76</v>
      </c>
      <c r="AW1981" s="13" t="s">
        <v>31</v>
      </c>
      <c r="AX1981" s="13" t="s">
        <v>69</v>
      </c>
      <c r="AY1981" s="244" t="s">
        <v>193</v>
      </c>
    </row>
    <row r="1982" s="13" customFormat="1">
      <c r="A1982" s="13"/>
      <c r="B1982" s="235"/>
      <c r="C1982" s="236"/>
      <c r="D1982" s="228" t="s">
        <v>206</v>
      </c>
      <c r="E1982" s="237" t="s">
        <v>19</v>
      </c>
      <c r="F1982" s="238" t="s">
        <v>4170</v>
      </c>
      <c r="G1982" s="236"/>
      <c r="H1982" s="237" t="s">
        <v>19</v>
      </c>
      <c r="I1982" s="239"/>
      <c r="J1982" s="236"/>
      <c r="K1982" s="236"/>
      <c r="L1982" s="240"/>
      <c r="M1982" s="241"/>
      <c r="N1982" s="242"/>
      <c r="O1982" s="242"/>
      <c r="P1982" s="242"/>
      <c r="Q1982" s="242"/>
      <c r="R1982" s="242"/>
      <c r="S1982" s="242"/>
      <c r="T1982" s="243"/>
      <c r="U1982" s="13"/>
      <c r="V1982" s="13"/>
      <c r="W1982" s="13"/>
      <c r="X1982" s="13"/>
      <c r="Y1982" s="13"/>
      <c r="Z1982" s="13"/>
      <c r="AA1982" s="13"/>
      <c r="AB1982" s="13"/>
      <c r="AC1982" s="13"/>
      <c r="AD1982" s="13"/>
      <c r="AE1982" s="13"/>
      <c r="AT1982" s="244" t="s">
        <v>206</v>
      </c>
      <c r="AU1982" s="244" t="s">
        <v>78</v>
      </c>
      <c r="AV1982" s="13" t="s">
        <v>76</v>
      </c>
      <c r="AW1982" s="13" t="s">
        <v>31</v>
      </c>
      <c r="AX1982" s="13" t="s">
        <v>69</v>
      </c>
      <c r="AY1982" s="244" t="s">
        <v>193</v>
      </c>
    </row>
    <row r="1983" s="14" customFormat="1">
      <c r="A1983" s="14"/>
      <c r="B1983" s="245"/>
      <c r="C1983" s="246"/>
      <c r="D1983" s="228" t="s">
        <v>206</v>
      </c>
      <c r="E1983" s="247" t="s">
        <v>19</v>
      </c>
      <c r="F1983" s="248" t="s">
        <v>4171</v>
      </c>
      <c r="G1983" s="246"/>
      <c r="H1983" s="249">
        <v>110.355</v>
      </c>
      <c r="I1983" s="250"/>
      <c r="J1983" s="246"/>
      <c r="K1983" s="246"/>
      <c r="L1983" s="251"/>
      <c r="M1983" s="252"/>
      <c r="N1983" s="253"/>
      <c r="O1983" s="253"/>
      <c r="P1983" s="253"/>
      <c r="Q1983" s="253"/>
      <c r="R1983" s="253"/>
      <c r="S1983" s="253"/>
      <c r="T1983" s="254"/>
      <c r="U1983" s="14"/>
      <c r="V1983" s="14"/>
      <c r="W1983" s="14"/>
      <c r="X1983" s="14"/>
      <c r="Y1983" s="14"/>
      <c r="Z1983" s="14"/>
      <c r="AA1983" s="14"/>
      <c r="AB1983" s="14"/>
      <c r="AC1983" s="14"/>
      <c r="AD1983" s="14"/>
      <c r="AE1983" s="14"/>
      <c r="AT1983" s="255" t="s">
        <v>206</v>
      </c>
      <c r="AU1983" s="255" t="s">
        <v>78</v>
      </c>
      <c r="AV1983" s="14" t="s">
        <v>78</v>
      </c>
      <c r="AW1983" s="14" t="s">
        <v>31</v>
      </c>
      <c r="AX1983" s="14" t="s">
        <v>69</v>
      </c>
      <c r="AY1983" s="255" t="s">
        <v>193</v>
      </c>
    </row>
    <row r="1984" s="13" customFormat="1">
      <c r="A1984" s="13"/>
      <c r="B1984" s="235"/>
      <c r="C1984" s="236"/>
      <c r="D1984" s="228" t="s">
        <v>206</v>
      </c>
      <c r="E1984" s="237" t="s">
        <v>19</v>
      </c>
      <c r="F1984" s="238" t="s">
        <v>4172</v>
      </c>
      <c r="G1984" s="236"/>
      <c r="H1984" s="237" t="s">
        <v>19</v>
      </c>
      <c r="I1984" s="239"/>
      <c r="J1984" s="236"/>
      <c r="K1984" s="236"/>
      <c r="L1984" s="240"/>
      <c r="M1984" s="241"/>
      <c r="N1984" s="242"/>
      <c r="O1984" s="242"/>
      <c r="P1984" s="242"/>
      <c r="Q1984" s="242"/>
      <c r="R1984" s="242"/>
      <c r="S1984" s="242"/>
      <c r="T1984" s="243"/>
      <c r="U1984" s="13"/>
      <c r="V1984" s="13"/>
      <c r="W1984" s="13"/>
      <c r="X1984" s="13"/>
      <c r="Y1984" s="13"/>
      <c r="Z1984" s="13"/>
      <c r="AA1984" s="13"/>
      <c r="AB1984" s="13"/>
      <c r="AC1984" s="13"/>
      <c r="AD1984" s="13"/>
      <c r="AE1984" s="13"/>
      <c r="AT1984" s="244" t="s">
        <v>206</v>
      </c>
      <c r="AU1984" s="244" t="s">
        <v>78</v>
      </c>
      <c r="AV1984" s="13" t="s">
        <v>76</v>
      </c>
      <c r="AW1984" s="13" t="s">
        <v>31</v>
      </c>
      <c r="AX1984" s="13" t="s">
        <v>69</v>
      </c>
      <c r="AY1984" s="244" t="s">
        <v>193</v>
      </c>
    </row>
    <row r="1985" s="14" customFormat="1">
      <c r="A1985" s="14"/>
      <c r="B1985" s="245"/>
      <c r="C1985" s="246"/>
      <c r="D1985" s="228" t="s">
        <v>206</v>
      </c>
      <c r="E1985" s="247" t="s">
        <v>19</v>
      </c>
      <c r="F1985" s="248" t="s">
        <v>4173</v>
      </c>
      <c r="G1985" s="246"/>
      <c r="H1985" s="249">
        <v>1.0600000000000001</v>
      </c>
      <c r="I1985" s="250"/>
      <c r="J1985" s="246"/>
      <c r="K1985" s="246"/>
      <c r="L1985" s="251"/>
      <c r="M1985" s="252"/>
      <c r="N1985" s="253"/>
      <c r="O1985" s="253"/>
      <c r="P1985" s="253"/>
      <c r="Q1985" s="253"/>
      <c r="R1985" s="253"/>
      <c r="S1985" s="253"/>
      <c r="T1985" s="254"/>
      <c r="U1985" s="14"/>
      <c r="V1985" s="14"/>
      <c r="W1985" s="14"/>
      <c r="X1985" s="14"/>
      <c r="Y1985" s="14"/>
      <c r="Z1985" s="14"/>
      <c r="AA1985" s="14"/>
      <c r="AB1985" s="14"/>
      <c r="AC1985" s="14"/>
      <c r="AD1985" s="14"/>
      <c r="AE1985" s="14"/>
      <c r="AT1985" s="255" t="s">
        <v>206</v>
      </c>
      <c r="AU1985" s="255" t="s">
        <v>78</v>
      </c>
      <c r="AV1985" s="14" t="s">
        <v>78</v>
      </c>
      <c r="AW1985" s="14" t="s">
        <v>31</v>
      </c>
      <c r="AX1985" s="14" t="s">
        <v>69</v>
      </c>
      <c r="AY1985" s="255" t="s">
        <v>193</v>
      </c>
    </row>
    <row r="1986" s="15" customFormat="1">
      <c r="A1986" s="15"/>
      <c r="B1986" s="256"/>
      <c r="C1986" s="257"/>
      <c r="D1986" s="228" t="s">
        <v>206</v>
      </c>
      <c r="E1986" s="258" t="s">
        <v>19</v>
      </c>
      <c r="F1986" s="259" t="s">
        <v>218</v>
      </c>
      <c r="G1986" s="257"/>
      <c r="H1986" s="260">
        <v>111.41500000000001</v>
      </c>
      <c r="I1986" s="261"/>
      <c r="J1986" s="257"/>
      <c r="K1986" s="257"/>
      <c r="L1986" s="262"/>
      <c r="M1986" s="263"/>
      <c r="N1986" s="264"/>
      <c r="O1986" s="264"/>
      <c r="P1986" s="264"/>
      <c r="Q1986" s="264"/>
      <c r="R1986" s="264"/>
      <c r="S1986" s="264"/>
      <c r="T1986" s="265"/>
      <c r="U1986" s="15"/>
      <c r="V1986" s="15"/>
      <c r="W1986" s="15"/>
      <c r="X1986" s="15"/>
      <c r="Y1986" s="15"/>
      <c r="Z1986" s="15"/>
      <c r="AA1986" s="15"/>
      <c r="AB1986" s="15"/>
      <c r="AC1986" s="15"/>
      <c r="AD1986" s="15"/>
      <c r="AE1986" s="15"/>
      <c r="AT1986" s="266" t="s">
        <v>206</v>
      </c>
      <c r="AU1986" s="266" t="s">
        <v>78</v>
      </c>
      <c r="AV1986" s="15" t="s">
        <v>200</v>
      </c>
      <c r="AW1986" s="15" t="s">
        <v>31</v>
      </c>
      <c r="AX1986" s="15" t="s">
        <v>76</v>
      </c>
      <c r="AY1986" s="266" t="s">
        <v>193</v>
      </c>
    </row>
    <row r="1987" s="2" customFormat="1" ht="16.5" customHeight="1">
      <c r="A1987" s="41"/>
      <c r="B1987" s="42"/>
      <c r="C1987" s="215" t="s">
        <v>4174</v>
      </c>
      <c r="D1987" s="215" t="s">
        <v>195</v>
      </c>
      <c r="E1987" s="216" t="s">
        <v>2055</v>
      </c>
      <c r="F1987" s="217" t="s">
        <v>2056</v>
      </c>
      <c r="G1987" s="218" t="s">
        <v>198</v>
      </c>
      <c r="H1987" s="219">
        <v>111.41500000000001</v>
      </c>
      <c r="I1987" s="220"/>
      <c r="J1987" s="221">
        <f>ROUND(I1987*H1987,2)</f>
        <v>0</v>
      </c>
      <c r="K1987" s="217" t="s">
        <v>199</v>
      </c>
      <c r="L1987" s="47"/>
      <c r="M1987" s="222" t="s">
        <v>19</v>
      </c>
      <c r="N1987" s="223" t="s">
        <v>40</v>
      </c>
      <c r="O1987" s="87"/>
      <c r="P1987" s="224">
        <f>O1987*H1987</f>
        <v>0</v>
      </c>
      <c r="Q1987" s="224">
        <v>0</v>
      </c>
      <c r="R1987" s="224">
        <f>Q1987*H1987</f>
        <v>0</v>
      </c>
      <c r="S1987" s="224">
        <v>0</v>
      </c>
      <c r="T1987" s="225">
        <f>S1987*H1987</f>
        <v>0</v>
      </c>
      <c r="U1987" s="41"/>
      <c r="V1987" s="41"/>
      <c r="W1987" s="41"/>
      <c r="X1987" s="41"/>
      <c r="Y1987" s="41"/>
      <c r="Z1987" s="41"/>
      <c r="AA1987" s="41"/>
      <c r="AB1987" s="41"/>
      <c r="AC1987" s="41"/>
      <c r="AD1987" s="41"/>
      <c r="AE1987" s="41"/>
      <c r="AR1987" s="226" t="s">
        <v>200</v>
      </c>
      <c r="AT1987" s="226" t="s">
        <v>195</v>
      </c>
      <c r="AU1987" s="226" t="s">
        <v>78</v>
      </c>
      <c r="AY1987" s="20" t="s">
        <v>193</v>
      </c>
      <c r="BE1987" s="227">
        <f>IF(N1987="základní",J1987,0)</f>
        <v>0</v>
      </c>
      <c r="BF1987" s="227">
        <f>IF(N1987="snížená",J1987,0)</f>
        <v>0</v>
      </c>
      <c r="BG1987" s="227">
        <f>IF(N1987="zákl. přenesená",J1987,0)</f>
        <v>0</v>
      </c>
      <c r="BH1987" s="227">
        <f>IF(N1987="sníž. přenesená",J1987,0)</f>
        <v>0</v>
      </c>
      <c r="BI1987" s="227">
        <f>IF(N1987="nulová",J1987,0)</f>
        <v>0</v>
      </c>
      <c r="BJ1987" s="20" t="s">
        <v>76</v>
      </c>
      <c r="BK1987" s="227">
        <f>ROUND(I1987*H1987,2)</f>
        <v>0</v>
      </c>
      <c r="BL1987" s="20" t="s">
        <v>200</v>
      </c>
      <c r="BM1987" s="226" t="s">
        <v>4175</v>
      </c>
    </row>
    <row r="1988" s="2" customFormat="1">
      <c r="A1988" s="41"/>
      <c r="B1988" s="42"/>
      <c r="C1988" s="43"/>
      <c r="D1988" s="228" t="s">
        <v>202</v>
      </c>
      <c r="E1988" s="43"/>
      <c r="F1988" s="229" t="s">
        <v>2058</v>
      </c>
      <c r="G1988" s="43"/>
      <c r="H1988" s="43"/>
      <c r="I1988" s="230"/>
      <c r="J1988" s="43"/>
      <c r="K1988" s="43"/>
      <c r="L1988" s="47"/>
      <c r="M1988" s="231"/>
      <c r="N1988" s="232"/>
      <c r="O1988" s="87"/>
      <c r="P1988" s="87"/>
      <c r="Q1988" s="87"/>
      <c r="R1988" s="87"/>
      <c r="S1988" s="87"/>
      <c r="T1988" s="88"/>
      <c r="U1988" s="41"/>
      <c r="V1988" s="41"/>
      <c r="W1988" s="41"/>
      <c r="X1988" s="41"/>
      <c r="Y1988" s="41"/>
      <c r="Z1988" s="41"/>
      <c r="AA1988" s="41"/>
      <c r="AB1988" s="41"/>
      <c r="AC1988" s="41"/>
      <c r="AD1988" s="41"/>
      <c r="AE1988" s="41"/>
      <c r="AT1988" s="20" t="s">
        <v>202</v>
      </c>
      <c r="AU1988" s="20" t="s">
        <v>78</v>
      </c>
    </row>
    <row r="1989" s="2" customFormat="1">
      <c r="A1989" s="41"/>
      <c r="B1989" s="42"/>
      <c r="C1989" s="43"/>
      <c r="D1989" s="233" t="s">
        <v>204</v>
      </c>
      <c r="E1989" s="43"/>
      <c r="F1989" s="234" t="s">
        <v>2059</v>
      </c>
      <c r="G1989" s="43"/>
      <c r="H1989" s="43"/>
      <c r="I1989" s="230"/>
      <c r="J1989" s="43"/>
      <c r="K1989" s="43"/>
      <c r="L1989" s="47"/>
      <c r="M1989" s="231"/>
      <c r="N1989" s="232"/>
      <c r="O1989" s="87"/>
      <c r="P1989" s="87"/>
      <c r="Q1989" s="87"/>
      <c r="R1989" s="87"/>
      <c r="S1989" s="87"/>
      <c r="T1989" s="88"/>
      <c r="U1989" s="41"/>
      <c r="V1989" s="41"/>
      <c r="W1989" s="41"/>
      <c r="X1989" s="41"/>
      <c r="Y1989" s="41"/>
      <c r="Z1989" s="41"/>
      <c r="AA1989" s="41"/>
      <c r="AB1989" s="41"/>
      <c r="AC1989" s="41"/>
      <c r="AD1989" s="41"/>
      <c r="AE1989" s="41"/>
      <c r="AT1989" s="20" t="s">
        <v>204</v>
      </c>
      <c r="AU1989" s="20" t="s">
        <v>78</v>
      </c>
    </row>
    <row r="1990" s="2" customFormat="1" ht="16.5" customHeight="1">
      <c r="A1990" s="41"/>
      <c r="B1990" s="42"/>
      <c r="C1990" s="215" t="s">
        <v>4176</v>
      </c>
      <c r="D1990" s="215" t="s">
        <v>195</v>
      </c>
      <c r="E1990" s="216" t="s">
        <v>2060</v>
      </c>
      <c r="F1990" s="217" t="s">
        <v>2061</v>
      </c>
      <c r="G1990" s="218" t="s">
        <v>258</v>
      </c>
      <c r="H1990" s="219">
        <v>53.5</v>
      </c>
      <c r="I1990" s="220"/>
      <c r="J1990" s="221">
        <f>ROUND(I1990*H1990,2)</f>
        <v>0</v>
      </c>
      <c r="K1990" s="217" t="s">
        <v>199</v>
      </c>
      <c r="L1990" s="47"/>
      <c r="M1990" s="222" t="s">
        <v>19</v>
      </c>
      <c r="N1990" s="223" t="s">
        <v>40</v>
      </c>
      <c r="O1990" s="87"/>
      <c r="P1990" s="224">
        <f>O1990*H1990</f>
        <v>0</v>
      </c>
      <c r="Q1990" s="224">
        <v>0.0160725</v>
      </c>
      <c r="R1990" s="224">
        <f>Q1990*H1990</f>
        <v>0.85987875000000002</v>
      </c>
      <c r="S1990" s="224">
        <v>0</v>
      </c>
      <c r="T1990" s="225">
        <f>S1990*H1990</f>
        <v>0</v>
      </c>
      <c r="U1990" s="41"/>
      <c r="V1990" s="41"/>
      <c r="W1990" s="41"/>
      <c r="X1990" s="41"/>
      <c r="Y1990" s="41"/>
      <c r="Z1990" s="41"/>
      <c r="AA1990" s="41"/>
      <c r="AB1990" s="41"/>
      <c r="AC1990" s="41"/>
      <c r="AD1990" s="41"/>
      <c r="AE1990" s="41"/>
      <c r="AR1990" s="226" t="s">
        <v>200</v>
      </c>
      <c r="AT1990" s="226" t="s">
        <v>195</v>
      </c>
      <c r="AU1990" s="226" t="s">
        <v>78</v>
      </c>
      <c r="AY1990" s="20" t="s">
        <v>193</v>
      </c>
      <c r="BE1990" s="227">
        <f>IF(N1990="základní",J1990,0)</f>
        <v>0</v>
      </c>
      <c r="BF1990" s="227">
        <f>IF(N1990="snížená",J1990,0)</f>
        <v>0</v>
      </c>
      <c r="BG1990" s="227">
        <f>IF(N1990="zákl. přenesená",J1990,0)</f>
        <v>0</v>
      </c>
      <c r="BH1990" s="227">
        <f>IF(N1990="sníž. přenesená",J1990,0)</f>
        <v>0</v>
      </c>
      <c r="BI1990" s="227">
        <f>IF(N1990="nulová",J1990,0)</f>
        <v>0</v>
      </c>
      <c r="BJ1990" s="20" t="s">
        <v>76</v>
      </c>
      <c r="BK1990" s="227">
        <f>ROUND(I1990*H1990,2)</f>
        <v>0</v>
      </c>
      <c r="BL1990" s="20" t="s">
        <v>200</v>
      </c>
      <c r="BM1990" s="226" t="s">
        <v>4177</v>
      </c>
    </row>
    <row r="1991" s="2" customFormat="1">
      <c r="A1991" s="41"/>
      <c r="B1991" s="42"/>
      <c r="C1991" s="43"/>
      <c r="D1991" s="228" t="s">
        <v>202</v>
      </c>
      <c r="E1991" s="43"/>
      <c r="F1991" s="229" t="s">
        <v>2063</v>
      </c>
      <c r="G1991" s="43"/>
      <c r="H1991" s="43"/>
      <c r="I1991" s="230"/>
      <c r="J1991" s="43"/>
      <c r="K1991" s="43"/>
      <c r="L1991" s="47"/>
      <c r="M1991" s="231"/>
      <c r="N1991" s="232"/>
      <c r="O1991" s="87"/>
      <c r="P1991" s="87"/>
      <c r="Q1991" s="87"/>
      <c r="R1991" s="87"/>
      <c r="S1991" s="87"/>
      <c r="T1991" s="88"/>
      <c r="U1991" s="41"/>
      <c r="V1991" s="41"/>
      <c r="W1991" s="41"/>
      <c r="X1991" s="41"/>
      <c r="Y1991" s="41"/>
      <c r="Z1991" s="41"/>
      <c r="AA1991" s="41"/>
      <c r="AB1991" s="41"/>
      <c r="AC1991" s="41"/>
      <c r="AD1991" s="41"/>
      <c r="AE1991" s="41"/>
      <c r="AT1991" s="20" t="s">
        <v>202</v>
      </c>
      <c r="AU1991" s="20" t="s">
        <v>78</v>
      </c>
    </row>
    <row r="1992" s="2" customFormat="1">
      <c r="A1992" s="41"/>
      <c r="B1992" s="42"/>
      <c r="C1992" s="43"/>
      <c r="D1992" s="233" t="s">
        <v>204</v>
      </c>
      <c r="E1992" s="43"/>
      <c r="F1992" s="234" t="s">
        <v>2064</v>
      </c>
      <c r="G1992" s="43"/>
      <c r="H1992" s="43"/>
      <c r="I1992" s="230"/>
      <c r="J1992" s="43"/>
      <c r="K1992" s="43"/>
      <c r="L1992" s="47"/>
      <c r="M1992" s="231"/>
      <c r="N1992" s="232"/>
      <c r="O1992" s="87"/>
      <c r="P1992" s="87"/>
      <c r="Q1992" s="87"/>
      <c r="R1992" s="87"/>
      <c r="S1992" s="87"/>
      <c r="T1992" s="88"/>
      <c r="U1992" s="41"/>
      <c r="V1992" s="41"/>
      <c r="W1992" s="41"/>
      <c r="X1992" s="41"/>
      <c r="Y1992" s="41"/>
      <c r="Z1992" s="41"/>
      <c r="AA1992" s="41"/>
      <c r="AB1992" s="41"/>
      <c r="AC1992" s="41"/>
      <c r="AD1992" s="41"/>
      <c r="AE1992" s="41"/>
      <c r="AT1992" s="20" t="s">
        <v>204</v>
      </c>
      <c r="AU1992" s="20" t="s">
        <v>78</v>
      </c>
    </row>
    <row r="1993" s="13" customFormat="1">
      <c r="A1993" s="13"/>
      <c r="B1993" s="235"/>
      <c r="C1993" s="236"/>
      <c r="D1993" s="228" t="s">
        <v>206</v>
      </c>
      <c r="E1993" s="237" t="s">
        <v>19</v>
      </c>
      <c r="F1993" s="238" t="s">
        <v>279</v>
      </c>
      <c r="G1993" s="236"/>
      <c r="H1993" s="237" t="s">
        <v>19</v>
      </c>
      <c r="I1993" s="239"/>
      <c r="J1993" s="236"/>
      <c r="K1993" s="236"/>
      <c r="L1993" s="240"/>
      <c r="M1993" s="241"/>
      <c r="N1993" s="242"/>
      <c r="O1993" s="242"/>
      <c r="P1993" s="242"/>
      <c r="Q1993" s="242"/>
      <c r="R1993" s="242"/>
      <c r="S1993" s="242"/>
      <c r="T1993" s="243"/>
      <c r="U1993" s="13"/>
      <c r="V1993" s="13"/>
      <c r="W1993" s="13"/>
      <c r="X1993" s="13"/>
      <c r="Y1993" s="13"/>
      <c r="Z1993" s="13"/>
      <c r="AA1993" s="13"/>
      <c r="AB1993" s="13"/>
      <c r="AC1993" s="13"/>
      <c r="AD1993" s="13"/>
      <c r="AE1993" s="13"/>
      <c r="AT1993" s="244" t="s">
        <v>206</v>
      </c>
      <c r="AU1993" s="244" t="s">
        <v>78</v>
      </c>
      <c r="AV1993" s="13" t="s">
        <v>76</v>
      </c>
      <c r="AW1993" s="13" t="s">
        <v>31</v>
      </c>
      <c r="AX1993" s="13" t="s">
        <v>69</v>
      </c>
      <c r="AY1993" s="244" t="s">
        <v>193</v>
      </c>
    </row>
    <row r="1994" s="14" customFormat="1">
      <c r="A1994" s="14"/>
      <c r="B1994" s="245"/>
      <c r="C1994" s="246"/>
      <c r="D1994" s="228" t="s">
        <v>206</v>
      </c>
      <c r="E1994" s="247" t="s">
        <v>19</v>
      </c>
      <c r="F1994" s="248" t="s">
        <v>4178</v>
      </c>
      <c r="G1994" s="246"/>
      <c r="H1994" s="249">
        <v>53.5</v>
      </c>
      <c r="I1994" s="250"/>
      <c r="J1994" s="246"/>
      <c r="K1994" s="246"/>
      <c r="L1994" s="251"/>
      <c r="M1994" s="252"/>
      <c r="N1994" s="253"/>
      <c r="O1994" s="253"/>
      <c r="P1994" s="253"/>
      <c r="Q1994" s="253"/>
      <c r="R1994" s="253"/>
      <c r="S1994" s="253"/>
      <c r="T1994" s="254"/>
      <c r="U1994" s="14"/>
      <c r="V1994" s="14"/>
      <c r="W1994" s="14"/>
      <c r="X1994" s="14"/>
      <c r="Y1994" s="14"/>
      <c r="Z1994" s="14"/>
      <c r="AA1994" s="14"/>
      <c r="AB1994" s="14"/>
      <c r="AC1994" s="14"/>
      <c r="AD1994" s="14"/>
      <c r="AE1994" s="14"/>
      <c r="AT1994" s="255" t="s">
        <v>206</v>
      </c>
      <c r="AU1994" s="255" t="s">
        <v>78</v>
      </c>
      <c r="AV1994" s="14" t="s">
        <v>78</v>
      </c>
      <c r="AW1994" s="14" t="s">
        <v>31</v>
      </c>
      <c r="AX1994" s="14" t="s">
        <v>76</v>
      </c>
      <c r="AY1994" s="255" t="s">
        <v>193</v>
      </c>
    </row>
    <row r="1995" s="2" customFormat="1" ht="16.5" customHeight="1">
      <c r="A1995" s="41"/>
      <c r="B1995" s="42"/>
      <c r="C1995" s="215" t="s">
        <v>4179</v>
      </c>
      <c r="D1995" s="215" t="s">
        <v>195</v>
      </c>
      <c r="E1995" s="216" t="s">
        <v>2066</v>
      </c>
      <c r="F1995" s="217" t="s">
        <v>2067</v>
      </c>
      <c r="G1995" s="218" t="s">
        <v>258</v>
      </c>
      <c r="H1995" s="219">
        <v>53.5</v>
      </c>
      <c r="I1995" s="220"/>
      <c r="J1995" s="221">
        <f>ROUND(I1995*H1995,2)</f>
        <v>0</v>
      </c>
      <c r="K1995" s="217" t="s">
        <v>199</v>
      </c>
      <c r="L1995" s="47"/>
      <c r="M1995" s="222" t="s">
        <v>19</v>
      </c>
      <c r="N1995" s="223" t="s">
        <v>40</v>
      </c>
      <c r="O1995" s="87"/>
      <c r="P1995" s="224">
        <f>O1995*H1995</f>
        <v>0</v>
      </c>
      <c r="Q1995" s="224">
        <v>0</v>
      </c>
      <c r="R1995" s="224">
        <f>Q1995*H1995</f>
        <v>0</v>
      </c>
      <c r="S1995" s="224">
        <v>0</v>
      </c>
      <c r="T1995" s="225">
        <f>S1995*H1995</f>
        <v>0</v>
      </c>
      <c r="U1995" s="41"/>
      <c r="V1995" s="41"/>
      <c r="W1995" s="41"/>
      <c r="X1995" s="41"/>
      <c r="Y1995" s="41"/>
      <c r="Z1995" s="41"/>
      <c r="AA1995" s="41"/>
      <c r="AB1995" s="41"/>
      <c r="AC1995" s="41"/>
      <c r="AD1995" s="41"/>
      <c r="AE1995" s="41"/>
      <c r="AR1995" s="226" t="s">
        <v>200</v>
      </c>
      <c r="AT1995" s="226" t="s">
        <v>195</v>
      </c>
      <c r="AU1995" s="226" t="s">
        <v>78</v>
      </c>
      <c r="AY1995" s="20" t="s">
        <v>193</v>
      </c>
      <c r="BE1995" s="227">
        <f>IF(N1995="základní",J1995,0)</f>
        <v>0</v>
      </c>
      <c r="BF1995" s="227">
        <f>IF(N1995="snížená",J1995,0)</f>
        <v>0</v>
      </c>
      <c r="BG1995" s="227">
        <f>IF(N1995="zákl. přenesená",J1995,0)</f>
        <v>0</v>
      </c>
      <c r="BH1995" s="227">
        <f>IF(N1995="sníž. přenesená",J1995,0)</f>
        <v>0</v>
      </c>
      <c r="BI1995" s="227">
        <f>IF(N1995="nulová",J1995,0)</f>
        <v>0</v>
      </c>
      <c r="BJ1995" s="20" t="s">
        <v>76</v>
      </c>
      <c r="BK1995" s="227">
        <f>ROUND(I1995*H1995,2)</f>
        <v>0</v>
      </c>
      <c r="BL1995" s="20" t="s">
        <v>200</v>
      </c>
      <c r="BM1995" s="226" t="s">
        <v>4180</v>
      </c>
    </row>
    <row r="1996" s="2" customFormat="1">
      <c r="A1996" s="41"/>
      <c r="B1996" s="42"/>
      <c r="C1996" s="43"/>
      <c r="D1996" s="228" t="s">
        <v>202</v>
      </c>
      <c r="E1996" s="43"/>
      <c r="F1996" s="229" t="s">
        <v>2069</v>
      </c>
      <c r="G1996" s="43"/>
      <c r="H1996" s="43"/>
      <c r="I1996" s="230"/>
      <c r="J1996" s="43"/>
      <c r="K1996" s="43"/>
      <c r="L1996" s="47"/>
      <c r="M1996" s="231"/>
      <c r="N1996" s="232"/>
      <c r="O1996" s="87"/>
      <c r="P1996" s="87"/>
      <c r="Q1996" s="87"/>
      <c r="R1996" s="87"/>
      <c r="S1996" s="87"/>
      <c r="T1996" s="88"/>
      <c r="U1996" s="41"/>
      <c r="V1996" s="41"/>
      <c r="W1996" s="41"/>
      <c r="X1996" s="41"/>
      <c r="Y1996" s="41"/>
      <c r="Z1996" s="41"/>
      <c r="AA1996" s="41"/>
      <c r="AB1996" s="41"/>
      <c r="AC1996" s="41"/>
      <c r="AD1996" s="41"/>
      <c r="AE1996" s="41"/>
      <c r="AT1996" s="20" t="s">
        <v>202</v>
      </c>
      <c r="AU1996" s="20" t="s">
        <v>78</v>
      </c>
    </row>
    <row r="1997" s="2" customFormat="1">
      <c r="A1997" s="41"/>
      <c r="B1997" s="42"/>
      <c r="C1997" s="43"/>
      <c r="D1997" s="233" t="s">
        <v>204</v>
      </c>
      <c r="E1997" s="43"/>
      <c r="F1997" s="234" t="s">
        <v>2070</v>
      </c>
      <c r="G1997" s="43"/>
      <c r="H1997" s="43"/>
      <c r="I1997" s="230"/>
      <c r="J1997" s="43"/>
      <c r="K1997" s="43"/>
      <c r="L1997" s="47"/>
      <c r="M1997" s="231"/>
      <c r="N1997" s="232"/>
      <c r="O1997" s="87"/>
      <c r="P1997" s="87"/>
      <c r="Q1997" s="87"/>
      <c r="R1997" s="87"/>
      <c r="S1997" s="87"/>
      <c r="T1997" s="88"/>
      <c r="U1997" s="41"/>
      <c r="V1997" s="41"/>
      <c r="W1997" s="41"/>
      <c r="X1997" s="41"/>
      <c r="Y1997" s="41"/>
      <c r="Z1997" s="41"/>
      <c r="AA1997" s="41"/>
      <c r="AB1997" s="41"/>
      <c r="AC1997" s="41"/>
      <c r="AD1997" s="41"/>
      <c r="AE1997" s="41"/>
      <c r="AT1997" s="20" t="s">
        <v>204</v>
      </c>
      <c r="AU1997" s="20" t="s">
        <v>78</v>
      </c>
    </row>
    <row r="1998" s="2" customFormat="1" ht="16.5" customHeight="1">
      <c r="A1998" s="41"/>
      <c r="B1998" s="42"/>
      <c r="C1998" s="215" t="s">
        <v>4181</v>
      </c>
      <c r="D1998" s="215" t="s">
        <v>195</v>
      </c>
      <c r="E1998" s="216" t="s">
        <v>2071</v>
      </c>
      <c r="F1998" s="217" t="s">
        <v>2072</v>
      </c>
      <c r="G1998" s="218" t="s">
        <v>248</v>
      </c>
      <c r="H1998" s="219">
        <v>12.550000000000001</v>
      </c>
      <c r="I1998" s="220"/>
      <c r="J1998" s="221">
        <f>ROUND(I1998*H1998,2)</f>
        <v>0</v>
      </c>
      <c r="K1998" s="217" t="s">
        <v>199</v>
      </c>
      <c r="L1998" s="47"/>
      <c r="M1998" s="222" t="s">
        <v>19</v>
      </c>
      <c r="N1998" s="223" t="s">
        <v>40</v>
      </c>
      <c r="O1998" s="87"/>
      <c r="P1998" s="224">
        <f>O1998*H1998</f>
        <v>0</v>
      </c>
      <c r="Q1998" s="224">
        <v>1.0627727797</v>
      </c>
      <c r="R1998" s="224">
        <f>Q1998*H1998</f>
        <v>13.337798385235001</v>
      </c>
      <c r="S1998" s="224">
        <v>0</v>
      </c>
      <c r="T1998" s="225">
        <f>S1998*H1998</f>
        <v>0</v>
      </c>
      <c r="U1998" s="41"/>
      <c r="V1998" s="41"/>
      <c r="W1998" s="41"/>
      <c r="X1998" s="41"/>
      <c r="Y1998" s="41"/>
      <c r="Z1998" s="41"/>
      <c r="AA1998" s="41"/>
      <c r="AB1998" s="41"/>
      <c r="AC1998" s="41"/>
      <c r="AD1998" s="41"/>
      <c r="AE1998" s="41"/>
      <c r="AR1998" s="226" t="s">
        <v>200</v>
      </c>
      <c r="AT1998" s="226" t="s">
        <v>195</v>
      </c>
      <c r="AU1998" s="226" t="s">
        <v>78</v>
      </c>
      <c r="AY1998" s="20" t="s">
        <v>193</v>
      </c>
      <c r="BE1998" s="227">
        <f>IF(N1998="základní",J1998,0)</f>
        <v>0</v>
      </c>
      <c r="BF1998" s="227">
        <f>IF(N1998="snížená",J1998,0)</f>
        <v>0</v>
      </c>
      <c r="BG1998" s="227">
        <f>IF(N1998="zákl. přenesená",J1998,0)</f>
        <v>0</v>
      </c>
      <c r="BH1998" s="227">
        <f>IF(N1998="sníž. přenesená",J1998,0)</f>
        <v>0</v>
      </c>
      <c r="BI1998" s="227">
        <f>IF(N1998="nulová",J1998,0)</f>
        <v>0</v>
      </c>
      <c r="BJ1998" s="20" t="s">
        <v>76</v>
      </c>
      <c r="BK1998" s="227">
        <f>ROUND(I1998*H1998,2)</f>
        <v>0</v>
      </c>
      <c r="BL1998" s="20" t="s">
        <v>200</v>
      </c>
      <c r="BM1998" s="226" t="s">
        <v>4182</v>
      </c>
    </row>
    <row r="1999" s="2" customFormat="1">
      <c r="A1999" s="41"/>
      <c r="B1999" s="42"/>
      <c r="C1999" s="43"/>
      <c r="D1999" s="228" t="s">
        <v>202</v>
      </c>
      <c r="E1999" s="43"/>
      <c r="F1999" s="229" t="s">
        <v>2074</v>
      </c>
      <c r="G1999" s="43"/>
      <c r="H1999" s="43"/>
      <c r="I1999" s="230"/>
      <c r="J1999" s="43"/>
      <c r="K1999" s="43"/>
      <c r="L1999" s="47"/>
      <c r="M1999" s="231"/>
      <c r="N1999" s="232"/>
      <c r="O1999" s="87"/>
      <c r="P1999" s="87"/>
      <c r="Q1999" s="87"/>
      <c r="R1999" s="87"/>
      <c r="S1999" s="87"/>
      <c r="T1999" s="88"/>
      <c r="U1999" s="41"/>
      <c r="V1999" s="41"/>
      <c r="W1999" s="41"/>
      <c r="X1999" s="41"/>
      <c r="Y1999" s="41"/>
      <c r="Z1999" s="41"/>
      <c r="AA1999" s="41"/>
      <c r="AB1999" s="41"/>
      <c r="AC1999" s="41"/>
      <c r="AD1999" s="41"/>
      <c r="AE1999" s="41"/>
      <c r="AT1999" s="20" t="s">
        <v>202</v>
      </c>
      <c r="AU1999" s="20" t="s">
        <v>78</v>
      </c>
    </row>
    <row r="2000" s="2" customFormat="1">
      <c r="A2000" s="41"/>
      <c r="B2000" s="42"/>
      <c r="C2000" s="43"/>
      <c r="D2000" s="233" t="s">
        <v>204</v>
      </c>
      <c r="E2000" s="43"/>
      <c r="F2000" s="234" t="s">
        <v>2075</v>
      </c>
      <c r="G2000" s="43"/>
      <c r="H2000" s="43"/>
      <c r="I2000" s="230"/>
      <c r="J2000" s="43"/>
      <c r="K2000" s="43"/>
      <c r="L2000" s="47"/>
      <c r="M2000" s="231"/>
      <c r="N2000" s="232"/>
      <c r="O2000" s="87"/>
      <c r="P2000" s="87"/>
      <c r="Q2000" s="87"/>
      <c r="R2000" s="87"/>
      <c r="S2000" s="87"/>
      <c r="T2000" s="88"/>
      <c r="U2000" s="41"/>
      <c r="V2000" s="41"/>
      <c r="W2000" s="41"/>
      <c r="X2000" s="41"/>
      <c r="Y2000" s="41"/>
      <c r="Z2000" s="41"/>
      <c r="AA2000" s="41"/>
      <c r="AB2000" s="41"/>
      <c r="AC2000" s="41"/>
      <c r="AD2000" s="41"/>
      <c r="AE2000" s="41"/>
      <c r="AT2000" s="20" t="s">
        <v>204</v>
      </c>
      <c r="AU2000" s="20" t="s">
        <v>78</v>
      </c>
    </row>
    <row r="2001" s="13" customFormat="1">
      <c r="A2001" s="13"/>
      <c r="B2001" s="235"/>
      <c r="C2001" s="236"/>
      <c r="D2001" s="228" t="s">
        <v>206</v>
      </c>
      <c r="E2001" s="237" t="s">
        <v>19</v>
      </c>
      <c r="F2001" s="238" t="s">
        <v>279</v>
      </c>
      <c r="G2001" s="236"/>
      <c r="H2001" s="237" t="s">
        <v>19</v>
      </c>
      <c r="I2001" s="239"/>
      <c r="J2001" s="236"/>
      <c r="K2001" s="236"/>
      <c r="L2001" s="240"/>
      <c r="M2001" s="241"/>
      <c r="N2001" s="242"/>
      <c r="O2001" s="242"/>
      <c r="P2001" s="242"/>
      <c r="Q2001" s="242"/>
      <c r="R2001" s="242"/>
      <c r="S2001" s="242"/>
      <c r="T2001" s="243"/>
      <c r="U2001" s="13"/>
      <c r="V2001" s="13"/>
      <c r="W2001" s="13"/>
      <c r="X2001" s="13"/>
      <c r="Y2001" s="13"/>
      <c r="Z2001" s="13"/>
      <c r="AA2001" s="13"/>
      <c r="AB2001" s="13"/>
      <c r="AC2001" s="13"/>
      <c r="AD2001" s="13"/>
      <c r="AE2001" s="13"/>
      <c r="AT2001" s="244" t="s">
        <v>206</v>
      </c>
      <c r="AU2001" s="244" t="s">
        <v>78</v>
      </c>
      <c r="AV2001" s="13" t="s">
        <v>76</v>
      </c>
      <c r="AW2001" s="13" t="s">
        <v>31</v>
      </c>
      <c r="AX2001" s="13" t="s">
        <v>69</v>
      </c>
      <c r="AY2001" s="244" t="s">
        <v>193</v>
      </c>
    </row>
    <row r="2002" s="13" customFormat="1">
      <c r="A2002" s="13"/>
      <c r="B2002" s="235"/>
      <c r="C2002" s="236"/>
      <c r="D2002" s="228" t="s">
        <v>206</v>
      </c>
      <c r="E2002" s="237" t="s">
        <v>19</v>
      </c>
      <c r="F2002" s="238" t="s">
        <v>2848</v>
      </c>
      <c r="G2002" s="236"/>
      <c r="H2002" s="237" t="s">
        <v>19</v>
      </c>
      <c r="I2002" s="239"/>
      <c r="J2002" s="236"/>
      <c r="K2002" s="236"/>
      <c r="L2002" s="240"/>
      <c r="M2002" s="241"/>
      <c r="N2002" s="242"/>
      <c r="O2002" s="242"/>
      <c r="P2002" s="242"/>
      <c r="Q2002" s="242"/>
      <c r="R2002" s="242"/>
      <c r="S2002" s="242"/>
      <c r="T2002" s="243"/>
      <c r="U2002" s="13"/>
      <c r="V2002" s="13"/>
      <c r="W2002" s="13"/>
      <c r="X2002" s="13"/>
      <c r="Y2002" s="13"/>
      <c r="Z2002" s="13"/>
      <c r="AA2002" s="13"/>
      <c r="AB2002" s="13"/>
      <c r="AC2002" s="13"/>
      <c r="AD2002" s="13"/>
      <c r="AE2002" s="13"/>
      <c r="AT2002" s="244" t="s">
        <v>206</v>
      </c>
      <c r="AU2002" s="244" t="s">
        <v>78</v>
      </c>
      <c r="AV2002" s="13" t="s">
        <v>76</v>
      </c>
      <c r="AW2002" s="13" t="s">
        <v>31</v>
      </c>
      <c r="AX2002" s="13" t="s">
        <v>69</v>
      </c>
      <c r="AY2002" s="244" t="s">
        <v>193</v>
      </c>
    </row>
    <row r="2003" s="14" customFormat="1">
      <c r="A2003" s="14"/>
      <c r="B2003" s="245"/>
      <c r="C2003" s="246"/>
      <c r="D2003" s="228" t="s">
        <v>206</v>
      </c>
      <c r="E2003" s="247" t="s">
        <v>19</v>
      </c>
      <c r="F2003" s="248" t="s">
        <v>4183</v>
      </c>
      <c r="G2003" s="246"/>
      <c r="H2003" s="249">
        <v>12.449999999999999</v>
      </c>
      <c r="I2003" s="250"/>
      <c r="J2003" s="246"/>
      <c r="K2003" s="246"/>
      <c r="L2003" s="251"/>
      <c r="M2003" s="252"/>
      <c r="N2003" s="253"/>
      <c r="O2003" s="253"/>
      <c r="P2003" s="253"/>
      <c r="Q2003" s="253"/>
      <c r="R2003" s="253"/>
      <c r="S2003" s="253"/>
      <c r="T2003" s="254"/>
      <c r="U2003" s="14"/>
      <c r="V2003" s="14"/>
      <c r="W2003" s="14"/>
      <c r="X2003" s="14"/>
      <c r="Y2003" s="14"/>
      <c r="Z2003" s="14"/>
      <c r="AA2003" s="14"/>
      <c r="AB2003" s="14"/>
      <c r="AC2003" s="14"/>
      <c r="AD2003" s="14"/>
      <c r="AE2003" s="14"/>
      <c r="AT2003" s="255" t="s">
        <v>206</v>
      </c>
      <c r="AU2003" s="255" t="s">
        <v>78</v>
      </c>
      <c r="AV2003" s="14" t="s">
        <v>78</v>
      </c>
      <c r="AW2003" s="14" t="s">
        <v>31</v>
      </c>
      <c r="AX2003" s="14" t="s">
        <v>69</v>
      </c>
      <c r="AY2003" s="255" t="s">
        <v>193</v>
      </c>
    </row>
    <row r="2004" s="14" customFormat="1">
      <c r="A2004" s="14"/>
      <c r="B2004" s="245"/>
      <c r="C2004" s="246"/>
      <c r="D2004" s="228" t="s">
        <v>206</v>
      </c>
      <c r="E2004" s="247" t="s">
        <v>19</v>
      </c>
      <c r="F2004" s="248" t="s">
        <v>4184</v>
      </c>
      <c r="G2004" s="246"/>
      <c r="H2004" s="249">
        <v>0.10000000000000001</v>
      </c>
      <c r="I2004" s="250"/>
      <c r="J2004" s="246"/>
      <c r="K2004" s="246"/>
      <c r="L2004" s="251"/>
      <c r="M2004" s="252"/>
      <c r="N2004" s="253"/>
      <c r="O2004" s="253"/>
      <c r="P2004" s="253"/>
      <c r="Q2004" s="253"/>
      <c r="R2004" s="253"/>
      <c r="S2004" s="253"/>
      <c r="T2004" s="254"/>
      <c r="U2004" s="14"/>
      <c r="V2004" s="14"/>
      <c r="W2004" s="14"/>
      <c r="X2004" s="14"/>
      <c r="Y2004" s="14"/>
      <c r="Z2004" s="14"/>
      <c r="AA2004" s="14"/>
      <c r="AB2004" s="14"/>
      <c r="AC2004" s="14"/>
      <c r="AD2004" s="14"/>
      <c r="AE2004" s="14"/>
      <c r="AT2004" s="255" t="s">
        <v>206</v>
      </c>
      <c r="AU2004" s="255" t="s">
        <v>78</v>
      </c>
      <c r="AV2004" s="14" t="s">
        <v>78</v>
      </c>
      <c r="AW2004" s="14" t="s">
        <v>31</v>
      </c>
      <c r="AX2004" s="14" t="s">
        <v>69</v>
      </c>
      <c r="AY2004" s="255" t="s">
        <v>193</v>
      </c>
    </row>
    <row r="2005" s="15" customFormat="1">
      <c r="A2005" s="15"/>
      <c r="B2005" s="256"/>
      <c r="C2005" s="257"/>
      <c r="D2005" s="228" t="s">
        <v>206</v>
      </c>
      <c r="E2005" s="258" t="s">
        <v>19</v>
      </c>
      <c r="F2005" s="259" t="s">
        <v>218</v>
      </c>
      <c r="G2005" s="257"/>
      <c r="H2005" s="260">
        <v>12.550000000000001</v>
      </c>
      <c r="I2005" s="261"/>
      <c r="J2005" s="257"/>
      <c r="K2005" s="257"/>
      <c r="L2005" s="262"/>
      <c r="M2005" s="263"/>
      <c r="N2005" s="264"/>
      <c r="O2005" s="264"/>
      <c r="P2005" s="264"/>
      <c r="Q2005" s="264"/>
      <c r="R2005" s="264"/>
      <c r="S2005" s="264"/>
      <c r="T2005" s="265"/>
      <c r="U2005" s="15"/>
      <c r="V2005" s="15"/>
      <c r="W2005" s="15"/>
      <c r="X2005" s="15"/>
      <c r="Y2005" s="15"/>
      <c r="Z2005" s="15"/>
      <c r="AA2005" s="15"/>
      <c r="AB2005" s="15"/>
      <c r="AC2005" s="15"/>
      <c r="AD2005" s="15"/>
      <c r="AE2005" s="15"/>
      <c r="AT2005" s="266" t="s">
        <v>206</v>
      </c>
      <c r="AU2005" s="266" t="s">
        <v>78</v>
      </c>
      <c r="AV2005" s="15" t="s">
        <v>200</v>
      </c>
      <c r="AW2005" s="15" t="s">
        <v>31</v>
      </c>
      <c r="AX2005" s="15" t="s">
        <v>76</v>
      </c>
      <c r="AY2005" s="266" t="s">
        <v>193</v>
      </c>
    </row>
    <row r="2006" s="2" customFormat="1" ht="16.5" customHeight="1">
      <c r="A2006" s="41"/>
      <c r="B2006" s="42"/>
      <c r="C2006" s="215" t="s">
        <v>4185</v>
      </c>
      <c r="D2006" s="215" t="s">
        <v>195</v>
      </c>
      <c r="E2006" s="216" t="s">
        <v>2077</v>
      </c>
      <c r="F2006" s="217" t="s">
        <v>2078</v>
      </c>
      <c r="G2006" s="218" t="s">
        <v>258</v>
      </c>
      <c r="H2006" s="219">
        <v>912.70000000000005</v>
      </c>
      <c r="I2006" s="220"/>
      <c r="J2006" s="221">
        <f>ROUND(I2006*H2006,2)</f>
        <v>0</v>
      </c>
      <c r="K2006" s="217" t="s">
        <v>199</v>
      </c>
      <c r="L2006" s="47"/>
      <c r="M2006" s="222" t="s">
        <v>19</v>
      </c>
      <c r="N2006" s="223" t="s">
        <v>40</v>
      </c>
      <c r="O2006" s="87"/>
      <c r="P2006" s="224">
        <f>O2006*H2006</f>
        <v>0</v>
      </c>
      <c r="Q2006" s="224">
        <v>0.1173</v>
      </c>
      <c r="R2006" s="224">
        <f>Q2006*H2006</f>
        <v>107.05971000000001</v>
      </c>
      <c r="S2006" s="224">
        <v>0</v>
      </c>
      <c r="T2006" s="225">
        <f>S2006*H2006</f>
        <v>0</v>
      </c>
      <c r="U2006" s="41"/>
      <c r="V2006" s="41"/>
      <c r="W2006" s="41"/>
      <c r="X2006" s="41"/>
      <c r="Y2006" s="41"/>
      <c r="Z2006" s="41"/>
      <c r="AA2006" s="41"/>
      <c r="AB2006" s="41"/>
      <c r="AC2006" s="41"/>
      <c r="AD2006" s="41"/>
      <c r="AE2006" s="41"/>
      <c r="AR2006" s="226" t="s">
        <v>200</v>
      </c>
      <c r="AT2006" s="226" t="s">
        <v>195</v>
      </c>
      <c r="AU2006" s="226" t="s">
        <v>78</v>
      </c>
      <c r="AY2006" s="20" t="s">
        <v>193</v>
      </c>
      <c r="BE2006" s="227">
        <f>IF(N2006="základní",J2006,0)</f>
        <v>0</v>
      </c>
      <c r="BF2006" s="227">
        <f>IF(N2006="snížená",J2006,0)</f>
        <v>0</v>
      </c>
      <c r="BG2006" s="227">
        <f>IF(N2006="zákl. přenesená",J2006,0)</f>
        <v>0</v>
      </c>
      <c r="BH2006" s="227">
        <f>IF(N2006="sníž. přenesená",J2006,0)</f>
        <v>0</v>
      </c>
      <c r="BI2006" s="227">
        <f>IF(N2006="nulová",J2006,0)</f>
        <v>0</v>
      </c>
      <c r="BJ2006" s="20" t="s">
        <v>76</v>
      </c>
      <c r="BK2006" s="227">
        <f>ROUND(I2006*H2006,2)</f>
        <v>0</v>
      </c>
      <c r="BL2006" s="20" t="s">
        <v>200</v>
      </c>
      <c r="BM2006" s="226" t="s">
        <v>4186</v>
      </c>
    </row>
    <row r="2007" s="2" customFormat="1">
      <c r="A2007" s="41"/>
      <c r="B2007" s="42"/>
      <c r="C2007" s="43"/>
      <c r="D2007" s="228" t="s">
        <v>202</v>
      </c>
      <c r="E2007" s="43"/>
      <c r="F2007" s="229" t="s">
        <v>2080</v>
      </c>
      <c r="G2007" s="43"/>
      <c r="H2007" s="43"/>
      <c r="I2007" s="230"/>
      <c r="J2007" s="43"/>
      <c r="K2007" s="43"/>
      <c r="L2007" s="47"/>
      <c r="M2007" s="231"/>
      <c r="N2007" s="232"/>
      <c r="O2007" s="87"/>
      <c r="P2007" s="87"/>
      <c r="Q2007" s="87"/>
      <c r="R2007" s="87"/>
      <c r="S2007" s="87"/>
      <c r="T2007" s="88"/>
      <c r="U2007" s="41"/>
      <c r="V2007" s="41"/>
      <c r="W2007" s="41"/>
      <c r="X2007" s="41"/>
      <c r="Y2007" s="41"/>
      <c r="Z2007" s="41"/>
      <c r="AA2007" s="41"/>
      <c r="AB2007" s="41"/>
      <c r="AC2007" s="41"/>
      <c r="AD2007" s="41"/>
      <c r="AE2007" s="41"/>
      <c r="AT2007" s="20" t="s">
        <v>202</v>
      </c>
      <c r="AU2007" s="20" t="s">
        <v>78</v>
      </c>
    </row>
    <row r="2008" s="2" customFormat="1">
      <c r="A2008" s="41"/>
      <c r="B2008" s="42"/>
      <c r="C2008" s="43"/>
      <c r="D2008" s="233" t="s">
        <v>204</v>
      </c>
      <c r="E2008" s="43"/>
      <c r="F2008" s="234" t="s">
        <v>2081</v>
      </c>
      <c r="G2008" s="43"/>
      <c r="H2008" s="43"/>
      <c r="I2008" s="230"/>
      <c r="J2008" s="43"/>
      <c r="K2008" s="43"/>
      <c r="L2008" s="47"/>
      <c r="M2008" s="231"/>
      <c r="N2008" s="232"/>
      <c r="O2008" s="87"/>
      <c r="P2008" s="87"/>
      <c r="Q2008" s="87"/>
      <c r="R2008" s="87"/>
      <c r="S2008" s="87"/>
      <c r="T2008" s="88"/>
      <c r="U2008" s="41"/>
      <c r="V2008" s="41"/>
      <c r="W2008" s="41"/>
      <c r="X2008" s="41"/>
      <c r="Y2008" s="41"/>
      <c r="Z2008" s="41"/>
      <c r="AA2008" s="41"/>
      <c r="AB2008" s="41"/>
      <c r="AC2008" s="41"/>
      <c r="AD2008" s="41"/>
      <c r="AE2008" s="41"/>
      <c r="AT2008" s="20" t="s">
        <v>204</v>
      </c>
      <c r="AU2008" s="20" t="s">
        <v>78</v>
      </c>
    </row>
    <row r="2009" s="13" customFormat="1">
      <c r="A2009" s="13"/>
      <c r="B2009" s="235"/>
      <c r="C2009" s="236"/>
      <c r="D2009" s="228" t="s">
        <v>206</v>
      </c>
      <c r="E2009" s="237" t="s">
        <v>19</v>
      </c>
      <c r="F2009" s="238" t="s">
        <v>279</v>
      </c>
      <c r="G2009" s="236"/>
      <c r="H2009" s="237" t="s">
        <v>19</v>
      </c>
      <c r="I2009" s="239"/>
      <c r="J2009" s="236"/>
      <c r="K2009" s="236"/>
      <c r="L2009" s="240"/>
      <c r="M2009" s="241"/>
      <c r="N2009" s="242"/>
      <c r="O2009" s="242"/>
      <c r="P2009" s="242"/>
      <c r="Q2009" s="242"/>
      <c r="R2009" s="242"/>
      <c r="S2009" s="242"/>
      <c r="T2009" s="243"/>
      <c r="U2009" s="13"/>
      <c r="V2009" s="13"/>
      <c r="W2009" s="13"/>
      <c r="X2009" s="13"/>
      <c r="Y2009" s="13"/>
      <c r="Z2009" s="13"/>
      <c r="AA2009" s="13"/>
      <c r="AB2009" s="13"/>
      <c r="AC2009" s="13"/>
      <c r="AD2009" s="13"/>
      <c r="AE2009" s="13"/>
      <c r="AT2009" s="244" t="s">
        <v>206</v>
      </c>
      <c r="AU2009" s="244" t="s">
        <v>78</v>
      </c>
      <c r="AV2009" s="13" t="s">
        <v>76</v>
      </c>
      <c r="AW2009" s="13" t="s">
        <v>31</v>
      </c>
      <c r="AX2009" s="13" t="s">
        <v>69</v>
      </c>
      <c r="AY2009" s="244" t="s">
        <v>193</v>
      </c>
    </row>
    <row r="2010" s="13" customFormat="1">
      <c r="A2010" s="13"/>
      <c r="B2010" s="235"/>
      <c r="C2010" s="236"/>
      <c r="D2010" s="228" t="s">
        <v>206</v>
      </c>
      <c r="E2010" s="237" t="s">
        <v>19</v>
      </c>
      <c r="F2010" s="238" t="s">
        <v>2084</v>
      </c>
      <c r="G2010" s="236"/>
      <c r="H2010" s="237" t="s">
        <v>19</v>
      </c>
      <c r="I2010" s="239"/>
      <c r="J2010" s="236"/>
      <c r="K2010" s="236"/>
      <c r="L2010" s="240"/>
      <c r="M2010" s="241"/>
      <c r="N2010" s="242"/>
      <c r="O2010" s="242"/>
      <c r="P2010" s="242"/>
      <c r="Q2010" s="242"/>
      <c r="R2010" s="242"/>
      <c r="S2010" s="242"/>
      <c r="T2010" s="243"/>
      <c r="U2010" s="13"/>
      <c r="V2010" s="13"/>
      <c r="W2010" s="13"/>
      <c r="X2010" s="13"/>
      <c r="Y2010" s="13"/>
      <c r="Z2010" s="13"/>
      <c r="AA2010" s="13"/>
      <c r="AB2010" s="13"/>
      <c r="AC2010" s="13"/>
      <c r="AD2010" s="13"/>
      <c r="AE2010" s="13"/>
      <c r="AT2010" s="244" t="s">
        <v>206</v>
      </c>
      <c r="AU2010" s="244" t="s">
        <v>78</v>
      </c>
      <c r="AV2010" s="13" t="s">
        <v>76</v>
      </c>
      <c r="AW2010" s="13" t="s">
        <v>31</v>
      </c>
      <c r="AX2010" s="13" t="s">
        <v>69</v>
      </c>
      <c r="AY2010" s="244" t="s">
        <v>193</v>
      </c>
    </row>
    <row r="2011" s="13" customFormat="1">
      <c r="A2011" s="13"/>
      <c r="B2011" s="235"/>
      <c r="C2011" s="236"/>
      <c r="D2011" s="228" t="s">
        <v>206</v>
      </c>
      <c r="E2011" s="237" t="s">
        <v>19</v>
      </c>
      <c r="F2011" s="238" t="s">
        <v>3736</v>
      </c>
      <c r="G2011" s="236"/>
      <c r="H2011" s="237" t="s">
        <v>19</v>
      </c>
      <c r="I2011" s="239"/>
      <c r="J2011" s="236"/>
      <c r="K2011" s="236"/>
      <c r="L2011" s="240"/>
      <c r="M2011" s="241"/>
      <c r="N2011" s="242"/>
      <c r="O2011" s="242"/>
      <c r="P2011" s="242"/>
      <c r="Q2011" s="242"/>
      <c r="R2011" s="242"/>
      <c r="S2011" s="242"/>
      <c r="T2011" s="243"/>
      <c r="U2011" s="13"/>
      <c r="V2011" s="13"/>
      <c r="W2011" s="13"/>
      <c r="X2011" s="13"/>
      <c r="Y2011" s="13"/>
      <c r="Z2011" s="13"/>
      <c r="AA2011" s="13"/>
      <c r="AB2011" s="13"/>
      <c r="AC2011" s="13"/>
      <c r="AD2011" s="13"/>
      <c r="AE2011" s="13"/>
      <c r="AT2011" s="244" t="s">
        <v>206</v>
      </c>
      <c r="AU2011" s="244" t="s">
        <v>78</v>
      </c>
      <c r="AV2011" s="13" t="s">
        <v>76</v>
      </c>
      <c r="AW2011" s="13" t="s">
        <v>31</v>
      </c>
      <c r="AX2011" s="13" t="s">
        <v>69</v>
      </c>
      <c r="AY2011" s="244" t="s">
        <v>193</v>
      </c>
    </row>
    <row r="2012" s="14" customFormat="1">
      <c r="A2012" s="14"/>
      <c r="B2012" s="245"/>
      <c r="C2012" s="246"/>
      <c r="D2012" s="228" t="s">
        <v>206</v>
      </c>
      <c r="E2012" s="247" t="s">
        <v>19</v>
      </c>
      <c r="F2012" s="248" t="s">
        <v>4187</v>
      </c>
      <c r="G2012" s="246"/>
      <c r="H2012" s="249">
        <v>28.300000000000001</v>
      </c>
      <c r="I2012" s="250"/>
      <c r="J2012" s="246"/>
      <c r="K2012" s="246"/>
      <c r="L2012" s="251"/>
      <c r="M2012" s="252"/>
      <c r="N2012" s="253"/>
      <c r="O2012" s="253"/>
      <c r="P2012" s="253"/>
      <c r="Q2012" s="253"/>
      <c r="R2012" s="253"/>
      <c r="S2012" s="253"/>
      <c r="T2012" s="254"/>
      <c r="U2012" s="14"/>
      <c r="V2012" s="14"/>
      <c r="W2012" s="14"/>
      <c r="X2012" s="14"/>
      <c r="Y2012" s="14"/>
      <c r="Z2012" s="14"/>
      <c r="AA2012" s="14"/>
      <c r="AB2012" s="14"/>
      <c r="AC2012" s="14"/>
      <c r="AD2012" s="14"/>
      <c r="AE2012" s="14"/>
      <c r="AT2012" s="255" t="s">
        <v>206</v>
      </c>
      <c r="AU2012" s="255" t="s">
        <v>78</v>
      </c>
      <c r="AV2012" s="14" t="s">
        <v>78</v>
      </c>
      <c r="AW2012" s="14" t="s">
        <v>31</v>
      </c>
      <c r="AX2012" s="14" t="s">
        <v>69</v>
      </c>
      <c r="AY2012" s="255" t="s">
        <v>193</v>
      </c>
    </row>
    <row r="2013" s="13" customFormat="1">
      <c r="A2013" s="13"/>
      <c r="B2013" s="235"/>
      <c r="C2013" s="236"/>
      <c r="D2013" s="228" t="s">
        <v>206</v>
      </c>
      <c r="E2013" s="237" t="s">
        <v>19</v>
      </c>
      <c r="F2013" s="238" t="s">
        <v>3742</v>
      </c>
      <c r="G2013" s="236"/>
      <c r="H2013" s="237" t="s">
        <v>19</v>
      </c>
      <c r="I2013" s="239"/>
      <c r="J2013" s="236"/>
      <c r="K2013" s="236"/>
      <c r="L2013" s="240"/>
      <c r="M2013" s="241"/>
      <c r="N2013" s="242"/>
      <c r="O2013" s="242"/>
      <c r="P2013" s="242"/>
      <c r="Q2013" s="242"/>
      <c r="R2013" s="242"/>
      <c r="S2013" s="242"/>
      <c r="T2013" s="243"/>
      <c r="U2013" s="13"/>
      <c r="V2013" s="13"/>
      <c r="W2013" s="13"/>
      <c r="X2013" s="13"/>
      <c r="Y2013" s="13"/>
      <c r="Z2013" s="13"/>
      <c r="AA2013" s="13"/>
      <c r="AB2013" s="13"/>
      <c r="AC2013" s="13"/>
      <c r="AD2013" s="13"/>
      <c r="AE2013" s="13"/>
      <c r="AT2013" s="244" t="s">
        <v>206</v>
      </c>
      <c r="AU2013" s="244" t="s">
        <v>78</v>
      </c>
      <c r="AV2013" s="13" t="s">
        <v>76</v>
      </c>
      <c r="AW2013" s="13" t="s">
        <v>31</v>
      </c>
      <c r="AX2013" s="13" t="s">
        <v>69</v>
      </c>
      <c r="AY2013" s="244" t="s">
        <v>193</v>
      </c>
    </row>
    <row r="2014" s="14" customFormat="1">
      <c r="A2014" s="14"/>
      <c r="B2014" s="245"/>
      <c r="C2014" s="246"/>
      <c r="D2014" s="228" t="s">
        <v>206</v>
      </c>
      <c r="E2014" s="247" t="s">
        <v>19</v>
      </c>
      <c r="F2014" s="248" t="s">
        <v>4188</v>
      </c>
      <c r="G2014" s="246"/>
      <c r="H2014" s="249">
        <v>20.699999999999999</v>
      </c>
      <c r="I2014" s="250"/>
      <c r="J2014" s="246"/>
      <c r="K2014" s="246"/>
      <c r="L2014" s="251"/>
      <c r="M2014" s="252"/>
      <c r="N2014" s="253"/>
      <c r="O2014" s="253"/>
      <c r="P2014" s="253"/>
      <c r="Q2014" s="253"/>
      <c r="R2014" s="253"/>
      <c r="S2014" s="253"/>
      <c r="T2014" s="254"/>
      <c r="U2014" s="14"/>
      <c r="V2014" s="14"/>
      <c r="W2014" s="14"/>
      <c r="X2014" s="14"/>
      <c r="Y2014" s="14"/>
      <c r="Z2014" s="14"/>
      <c r="AA2014" s="14"/>
      <c r="AB2014" s="14"/>
      <c r="AC2014" s="14"/>
      <c r="AD2014" s="14"/>
      <c r="AE2014" s="14"/>
      <c r="AT2014" s="255" t="s">
        <v>206</v>
      </c>
      <c r="AU2014" s="255" t="s">
        <v>78</v>
      </c>
      <c r="AV2014" s="14" t="s">
        <v>78</v>
      </c>
      <c r="AW2014" s="14" t="s">
        <v>31</v>
      </c>
      <c r="AX2014" s="14" t="s">
        <v>69</v>
      </c>
      <c r="AY2014" s="255" t="s">
        <v>193</v>
      </c>
    </row>
    <row r="2015" s="13" customFormat="1">
      <c r="A2015" s="13"/>
      <c r="B2015" s="235"/>
      <c r="C2015" s="236"/>
      <c r="D2015" s="228" t="s">
        <v>206</v>
      </c>
      <c r="E2015" s="237" t="s">
        <v>19</v>
      </c>
      <c r="F2015" s="238" t="s">
        <v>4189</v>
      </c>
      <c r="G2015" s="236"/>
      <c r="H2015" s="237" t="s">
        <v>19</v>
      </c>
      <c r="I2015" s="239"/>
      <c r="J2015" s="236"/>
      <c r="K2015" s="236"/>
      <c r="L2015" s="240"/>
      <c r="M2015" s="241"/>
      <c r="N2015" s="242"/>
      <c r="O2015" s="242"/>
      <c r="P2015" s="242"/>
      <c r="Q2015" s="242"/>
      <c r="R2015" s="242"/>
      <c r="S2015" s="242"/>
      <c r="T2015" s="243"/>
      <c r="U2015" s="13"/>
      <c r="V2015" s="13"/>
      <c r="W2015" s="13"/>
      <c r="X2015" s="13"/>
      <c r="Y2015" s="13"/>
      <c r="Z2015" s="13"/>
      <c r="AA2015" s="13"/>
      <c r="AB2015" s="13"/>
      <c r="AC2015" s="13"/>
      <c r="AD2015" s="13"/>
      <c r="AE2015" s="13"/>
      <c r="AT2015" s="244" t="s">
        <v>206</v>
      </c>
      <c r="AU2015" s="244" t="s">
        <v>78</v>
      </c>
      <c r="AV2015" s="13" t="s">
        <v>76</v>
      </c>
      <c r="AW2015" s="13" t="s">
        <v>31</v>
      </c>
      <c r="AX2015" s="13" t="s">
        <v>69</v>
      </c>
      <c r="AY2015" s="244" t="s">
        <v>193</v>
      </c>
    </row>
    <row r="2016" s="13" customFormat="1">
      <c r="A2016" s="13"/>
      <c r="B2016" s="235"/>
      <c r="C2016" s="236"/>
      <c r="D2016" s="228" t="s">
        <v>206</v>
      </c>
      <c r="E2016" s="237" t="s">
        <v>19</v>
      </c>
      <c r="F2016" s="238" t="s">
        <v>3701</v>
      </c>
      <c r="G2016" s="236"/>
      <c r="H2016" s="237" t="s">
        <v>19</v>
      </c>
      <c r="I2016" s="239"/>
      <c r="J2016" s="236"/>
      <c r="K2016" s="236"/>
      <c r="L2016" s="240"/>
      <c r="M2016" s="241"/>
      <c r="N2016" s="242"/>
      <c r="O2016" s="242"/>
      <c r="P2016" s="242"/>
      <c r="Q2016" s="242"/>
      <c r="R2016" s="242"/>
      <c r="S2016" s="242"/>
      <c r="T2016" s="243"/>
      <c r="U2016" s="13"/>
      <c r="V2016" s="13"/>
      <c r="W2016" s="13"/>
      <c r="X2016" s="13"/>
      <c r="Y2016" s="13"/>
      <c r="Z2016" s="13"/>
      <c r="AA2016" s="13"/>
      <c r="AB2016" s="13"/>
      <c r="AC2016" s="13"/>
      <c r="AD2016" s="13"/>
      <c r="AE2016" s="13"/>
      <c r="AT2016" s="244" t="s">
        <v>206</v>
      </c>
      <c r="AU2016" s="244" t="s">
        <v>78</v>
      </c>
      <c r="AV2016" s="13" t="s">
        <v>76</v>
      </c>
      <c r="AW2016" s="13" t="s">
        <v>31</v>
      </c>
      <c r="AX2016" s="13" t="s">
        <v>69</v>
      </c>
      <c r="AY2016" s="244" t="s">
        <v>193</v>
      </c>
    </row>
    <row r="2017" s="14" customFormat="1">
      <c r="A2017" s="14"/>
      <c r="B2017" s="245"/>
      <c r="C2017" s="246"/>
      <c r="D2017" s="228" t="s">
        <v>206</v>
      </c>
      <c r="E2017" s="247" t="s">
        <v>19</v>
      </c>
      <c r="F2017" s="248" t="s">
        <v>4190</v>
      </c>
      <c r="G2017" s="246"/>
      <c r="H2017" s="249">
        <v>50.299999999999997</v>
      </c>
      <c r="I2017" s="250"/>
      <c r="J2017" s="246"/>
      <c r="K2017" s="246"/>
      <c r="L2017" s="251"/>
      <c r="M2017" s="252"/>
      <c r="N2017" s="253"/>
      <c r="O2017" s="253"/>
      <c r="P2017" s="253"/>
      <c r="Q2017" s="253"/>
      <c r="R2017" s="253"/>
      <c r="S2017" s="253"/>
      <c r="T2017" s="254"/>
      <c r="U2017" s="14"/>
      <c r="V2017" s="14"/>
      <c r="W2017" s="14"/>
      <c r="X2017" s="14"/>
      <c r="Y2017" s="14"/>
      <c r="Z2017" s="14"/>
      <c r="AA2017" s="14"/>
      <c r="AB2017" s="14"/>
      <c r="AC2017" s="14"/>
      <c r="AD2017" s="14"/>
      <c r="AE2017" s="14"/>
      <c r="AT2017" s="255" t="s">
        <v>206</v>
      </c>
      <c r="AU2017" s="255" t="s">
        <v>78</v>
      </c>
      <c r="AV2017" s="14" t="s">
        <v>78</v>
      </c>
      <c r="AW2017" s="14" t="s">
        <v>31</v>
      </c>
      <c r="AX2017" s="14" t="s">
        <v>69</v>
      </c>
      <c r="AY2017" s="255" t="s">
        <v>193</v>
      </c>
    </row>
    <row r="2018" s="13" customFormat="1">
      <c r="A2018" s="13"/>
      <c r="B2018" s="235"/>
      <c r="C2018" s="236"/>
      <c r="D2018" s="228" t="s">
        <v>206</v>
      </c>
      <c r="E2018" s="237" t="s">
        <v>19</v>
      </c>
      <c r="F2018" s="238" t="s">
        <v>3703</v>
      </c>
      <c r="G2018" s="236"/>
      <c r="H2018" s="237" t="s">
        <v>19</v>
      </c>
      <c r="I2018" s="239"/>
      <c r="J2018" s="236"/>
      <c r="K2018" s="236"/>
      <c r="L2018" s="240"/>
      <c r="M2018" s="241"/>
      <c r="N2018" s="242"/>
      <c r="O2018" s="242"/>
      <c r="P2018" s="242"/>
      <c r="Q2018" s="242"/>
      <c r="R2018" s="242"/>
      <c r="S2018" s="242"/>
      <c r="T2018" s="243"/>
      <c r="U2018" s="13"/>
      <c r="V2018" s="13"/>
      <c r="W2018" s="13"/>
      <c r="X2018" s="13"/>
      <c r="Y2018" s="13"/>
      <c r="Z2018" s="13"/>
      <c r="AA2018" s="13"/>
      <c r="AB2018" s="13"/>
      <c r="AC2018" s="13"/>
      <c r="AD2018" s="13"/>
      <c r="AE2018" s="13"/>
      <c r="AT2018" s="244" t="s">
        <v>206</v>
      </c>
      <c r="AU2018" s="244" t="s">
        <v>78</v>
      </c>
      <c r="AV2018" s="13" t="s">
        <v>76</v>
      </c>
      <c r="AW2018" s="13" t="s">
        <v>31</v>
      </c>
      <c r="AX2018" s="13" t="s">
        <v>69</v>
      </c>
      <c r="AY2018" s="244" t="s">
        <v>193</v>
      </c>
    </row>
    <row r="2019" s="14" customFormat="1">
      <c r="A2019" s="14"/>
      <c r="B2019" s="245"/>
      <c r="C2019" s="246"/>
      <c r="D2019" s="228" t="s">
        <v>206</v>
      </c>
      <c r="E2019" s="247" t="s">
        <v>19</v>
      </c>
      <c r="F2019" s="248" t="s">
        <v>4191</v>
      </c>
      <c r="G2019" s="246"/>
      <c r="H2019" s="249">
        <v>8.4000000000000004</v>
      </c>
      <c r="I2019" s="250"/>
      <c r="J2019" s="246"/>
      <c r="K2019" s="246"/>
      <c r="L2019" s="251"/>
      <c r="M2019" s="252"/>
      <c r="N2019" s="253"/>
      <c r="O2019" s="253"/>
      <c r="P2019" s="253"/>
      <c r="Q2019" s="253"/>
      <c r="R2019" s="253"/>
      <c r="S2019" s="253"/>
      <c r="T2019" s="254"/>
      <c r="U2019" s="14"/>
      <c r="V2019" s="14"/>
      <c r="W2019" s="14"/>
      <c r="X2019" s="14"/>
      <c r="Y2019" s="14"/>
      <c r="Z2019" s="14"/>
      <c r="AA2019" s="14"/>
      <c r="AB2019" s="14"/>
      <c r="AC2019" s="14"/>
      <c r="AD2019" s="14"/>
      <c r="AE2019" s="14"/>
      <c r="AT2019" s="255" t="s">
        <v>206</v>
      </c>
      <c r="AU2019" s="255" t="s">
        <v>78</v>
      </c>
      <c r="AV2019" s="14" t="s">
        <v>78</v>
      </c>
      <c r="AW2019" s="14" t="s">
        <v>31</v>
      </c>
      <c r="AX2019" s="14" t="s">
        <v>69</v>
      </c>
      <c r="AY2019" s="255" t="s">
        <v>193</v>
      </c>
    </row>
    <row r="2020" s="13" customFormat="1">
      <c r="A2020" s="13"/>
      <c r="B2020" s="235"/>
      <c r="C2020" s="236"/>
      <c r="D2020" s="228" t="s">
        <v>206</v>
      </c>
      <c r="E2020" s="237" t="s">
        <v>19</v>
      </c>
      <c r="F2020" s="238" t="s">
        <v>3710</v>
      </c>
      <c r="G2020" s="236"/>
      <c r="H2020" s="237" t="s">
        <v>19</v>
      </c>
      <c r="I2020" s="239"/>
      <c r="J2020" s="236"/>
      <c r="K2020" s="236"/>
      <c r="L2020" s="240"/>
      <c r="M2020" s="241"/>
      <c r="N2020" s="242"/>
      <c r="O2020" s="242"/>
      <c r="P2020" s="242"/>
      <c r="Q2020" s="242"/>
      <c r="R2020" s="242"/>
      <c r="S2020" s="242"/>
      <c r="T2020" s="243"/>
      <c r="U2020" s="13"/>
      <c r="V2020" s="13"/>
      <c r="W2020" s="13"/>
      <c r="X2020" s="13"/>
      <c r="Y2020" s="13"/>
      <c r="Z2020" s="13"/>
      <c r="AA2020" s="13"/>
      <c r="AB2020" s="13"/>
      <c r="AC2020" s="13"/>
      <c r="AD2020" s="13"/>
      <c r="AE2020" s="13"/>
      <c r="AT2020" s="244" t="s">
        <v>206</v>
      </c>
      <c r="AU2020" s="244" t="s">
        <v>78</v>
      </c>
      <c r="AV2020" s="13" t="s">
        <v>76</v>
      </c>
      <c r="AW2020" s="13" t="s">
        <v>31</v>
      </c>
      <c r="AX2020" s="13" t="s">
        <v>69</v>
      </c>
      <c r="AY2020" s="244" t="s">
        <v>193</v>
      </c>
    </row>
    <row r="2021" s="14" customFormat="1">
      <c r="A2021" s="14"/>
      <c r="B2021" s="245"/>
      <c r="C2021" s="246"/>
      <c r="D2021" s="228" t="s">
        <v>206</v>
      </c>
      <c r="E2021" s="247" t="s">
        <v>19</v>
      </c>
      <c r="F2021" s="248" t="s">
        <v>4192</v>
      </c>
      <c r="G2021" s="246"/>
      <c r="H2021" s="249">
        <v>28.100000000000001</v>
      </c>
      <c r="I2021" s="250"/>
      <c r="J2021" s="246"/>
      <c r="K2021" s="246"/>
      <c r="L2021" s="251"/>
      <c r="M2021" s="252"/>
      <c r="N2021" s="253"/>
      <c r="O2021" s="253"/>
      <c r="P2021" s="253"/>
      <c r="Q2021" s="253"/>
      <c r="R2021" s="253"/>
      <c r="S2021" s="253"/>
      <c r="T2021" s="254"/>
      <c r="U2021" s="14"/>
      <c r="V2021" s="14"/>
      <c r="W2021" s="14"/>
      <c r="X2021" s="14"/>
      <c r="Y2021" s="14"/>
      <c r="Z2021" s="14"/>
      <c r="AA2021" s="14"/>
      <c r="AB2021" s="14"/>
      <c r="AC2021" s="14"/>
      <c r="AD2021" s="14"/>
      <c r="AE2021" s="14"/>
      <c r="AT2021" s="255" t="s">
        <v>206</v>
      </c>
      <c r="AU2021" s="255" t="s">
        <v>78</v>
      </c>
      <c r="AV2021" s="14" t="s">
        <v>78</v>
      </c>
      <c r="AW2021" s="14" t="s">
        <v>31</v>
      </c>
      <c r="AX2021" s="14" t="s">
        <v>69</v>
      </c>
      <c r="AY2021" s="255" t="s">
        <v>193</v>
      </c>
    </row>
    <row r="2022" s="13" customFormat="1">
      <c r="A2022" s="13"/>
      <c r="B2022" s="235"/>
      <c r="C2022" s="236"/>
      <c r="D2022" s="228" t="s">
        <v>206</v>
      </c>
      <c r="E2022" s="237" t="s">
        <v>19</v>
      </c>
      <c r="F2022" s="238" t="s">
        <v>3712</v>
      </c>
      <c r="G2022" s="236"/>
      <c r="H2022" s="237" t="s">
        <v>19</v>
      </c>
      <c r="I2022" s="239"/>
      <c r="J2022" s="236"/>
      <c r="K2022" s="236"/>
      <c r="L2022" s="240"/>
      <c r="M2022" s="241"/>
      <c r="N2022" s="242"/>
      <c r="O2022" s="242"/>
      <c r="P2022" s="242"/>
      <c r="Q2022" s="242"/>
      <c r="R2022" s="242"/>
      <c r="S2022" s="242"/>
      <c r="T2022" s="243"/>
      <c r="U2022" s="13"/>
      <c r="V2022" s="13"/>
      <c r="W2022" s="13"/>
      <c r="X2022" s="13"/>
      <c r="Y2022" s="13"/>
      <c r="Z2022" s="13"/>
      <c r="AA2022" s="13"/>
      <c r="AB2022" s="13"/>
      <c r="AC2022" s="13"/>
      <c r="AD2022" s="13"/>
      <c r="AE2022" s="13"/>
      <c r="AT2022" s="244" t="s">
        <v>206</v>
      </c>
      <c r="AU2022" s="244" t="s">
        <v>78</v>
      </c>
      <c r="AV2022" s="13" t="s">
        <v>76</v>
      </c>
      <c r="AW2022" s="13" t="s">
        <v>31</v>
      </c>
      <c r="AX2022" s="13" t="s">
        <v>69</v>
      </c>
      <c r="AY2022" s="244" t="s">
        <v>193</v>
      </c>
    </row>
    <row r="2023" s="14" customFormat="1">
      <c r="A2023" s="14"/>
      <c r="B2023" s="245"/>
      <c r="C2023" s="246"/>
      <c r="D2023" s="228" t="s">
        <v>206</v>
      </c>
      <c r="E2023" s="247" t="s">
        <v>19</v>
      </c>
      <c r="F2023" s="248" t="s">
        <v>4193</v>
      </c>
      <c r="G2023" s="246"/>
      <c r="H2023" s="249">
        <v>5.5999999999999996</v>
      </c>
      <c r="I2023" s="250"/>
      <c r="J2023" s="246"/>
      <c r="K2023" s="246"/>
      <c r="L2023" s="251"/>
      <c r="M2023" s="252"/>
      <c r="N2023" s="253"/>
      <c r="O2023" s="253"/>
      <c r="P2023" s="253"/>
      <c r="Q2023" s="253"/>
      <c r="R2023" s="253"/>
      <c r="S2023" s="253"/>
      <c r="T2023" s="254"/>
      <c r="U2023" s="14"/>
      <c r="V2023" s="14"/>
      <c r="W2023" s="14"/>
      <c r="X2023" s="14"/>
      <c r="Y2023" s="14"/>
      <c r="Z2023" s="14"/>
      <c r="AA2023" s="14"/>
      <c r="AB2023" s="14"/>
      <c r="AC2023" s="14"/>
      <c r="AD2023" s="14"/>
      <c r="AE2023" s="14"/>
      <c r="AT2023" s="255" t="s">
        <v>206</v>
      </c>
      <c r="AU2023" s="255" t="s">
        <v>78</v>
      </c>
      <c r="AV2023" s="14" t="s">
        <v>78</v>
      </c>
      <c r="AW2023" s="14" t="s">
        <v>31</v>
      </c>
      <c r="AX2023" s="14" t="s">
        <v>69</v>
      </c>
      <c r="AY2023" s="255" t="s">
        <v>193</v>
      </c>
    </row>
    <row r="2024" s="13" customFormat="1">
      <c r="A2024" s="13"/>
      <c r="B2024" s="235"/>
      <c r="C2024" s="236"/>
      <c r="D2024" s="228" t="s">
        <v>206</v>
      </c>
      <c r="E2024" s="237" t="s">
        <v>19</v>
      </c>
      <c r="F2024" s="238" t="s">
        <v>3714</v>
      </c>
      <c r="G2024" s="236"/>
      <c r="H2024" s="237" t="s">
        <v>19</v>
      </c>
      <c r="I2024" s="239"/>
      <c r="J2024" s="236"/>
      <c r="K2024" s="236"/>
      <c r="L2024" s="240"/>
      <c r="M2024" s="241"/>
      <c r="N2024" s="242"/>
      <c r="O2024" s="242"/>
      <c r="P2024" s="242"/>
      <c r="Q2024" s="242"/>
      <c r="R2024" s="242"/>
      <c r="S2024" s="242"/>
      <c r="T2024" s="243"/>
      <c r="U2024" s="13"/>
      <c r="V2024" s="13"/>
      <c r="W2024" s="13"/>
      <c r="X2024" s="13"/>
      <c r="Y2024" s="13"/>
      <c r="Z2024" s="13"/>
      <c r="AA2024" s="13"/>
      <c r="AB2024" s="13"/>
      <c r="AC2024" s="13"/>
      <c r="AD2024" s="13"/>
      <c r="AE2024" s="13"/>
      <c r="AT2024" s="244" t="s">
        <v>206</v>
      </c>
      <c r="AU2024" s="244" t="s">
        <v>78</v>
      </c>
      <c r="AV2024" s="13" t="s">
        <v>76</v>
      </c>
      <c r="AW2024" s="13" t="s">
        <v>31</v>
      </c>
      <c r="AX2024" s="13" t="s">
        <v>69</v>
      </c>
      <c r="AY2024" s="244" t="s">
        <v>193</v>
      </c>
    </row>
    <row r="2025" s="14" customFormat="1">
      <c r="A2025" s="14"/>
      <c r="B2025" s="245"/>
      <c r="C2025" s="246"/>
      <c r="D2025" s="228" t="s">
        <v>206</v>
      </c>
      <c r="E2025" s="247" t="s">
        <v>19</v>
      </c>
      <c r="F2025" s="248" t="s">
        <v>1601</v>
      </c>
      <c r="G2025" s="246"/>
      <c r="H2025" s="249">
        <v>3.2999999999999998</v>
      </c>
      <c r="I2025" s="250"/>
      <c r="J2025" s="246"/>
      <c r="K2025" s="246"/>
      <c r="L2025" s="251"/>
      <c r="M2025" s="252"/>
      <c r="N2025" s="253"/>
      <c r="O2025" s="253"/>
      <c r="P2025" s="253"/>
      <c r="Q2025" s="253"/>
      <c r="R2025" s="253"/>
      <c r="S2025" s="253"/>
      <c r="T2025" s="254"/>
      <c r="U2025" s="14"/>
      <c r="V2025" s="14"/>
      <c r="W2025" s="14"/>
      <c r="X2025" s="14"/>
      <c r="Y2025" s="14"/>
      <c r="Z2025" s="14"/>
      <c r="AA2025" s="14"/>
      <c r="AB2025" s="14"/>
      <c r="AC2025" s="14"/>
      <c r="AD2025" s="14"/>
      <c r="AE2025" s="14"/>
      <c r="AT2025" s="255" t="s">
        <v>206</v>
      </c>
      <c r="AU2025" s="255" t="s">
        <v>78</v>
      </c>
      <c r="AV2025" s="14" t="s">
        <v>78</v>
      </c>
      <c r="AW2025" s="14" t="s">
        <v>31</v>
      </c>
      <c r="AX2025" s="14" t="s">
        <v>69</v>
      </c>
      <c r="AY2025" s="255" t="s">
        <v>193</v>
      </c>
    </row>
    <row r="2026" s="13" customFormat="1">
      <c r="A2026" s="13"/>
      <c r="B2026" s="235"/>
      <c r="C2026" s="236"/>
      <c r="D2026" s="228" t="s">
        <v>206</v>
      </c>
      <c r="E2026" s="237" t="s">
        <v>19</v>
      </c>
      <c r="F2026" s="238" t="s">
        <v>3716</v>
      </c>
      <c r="G2026" s="236"/>
      <c r="H2026" s="237" t="s">
        <v>19</v>
      </c>
      <c r="I2026" s="239"/>
      <c r="J2026" s="236"/>
      <c r="K2026" s="236"/>
      <c r="L2026" s="240"/>
      <c r="M2026" s="241"/>
      <c r="N2026" s="242"/>
      <c r="O2026" s="242"/>
      <c r="P2026" s="242"/>
      <c r="Q2026" s="242"/>
      <c r="R2026" s="242"/>
      <c r="S2026" s="242"/>
      <c r="T2026" s="243"/>
      <c r="U2026" s="13"/>
      <c r="V2026" s="13"/>
      <c r="W2026" s="13"/>
      <c r="X2026" s="13"/>
      <c r="Y2026" s="13"/>
      <c r="Z2026" s="13"/>
      <c r="AA2026" s="13"/>
      <c r="AB2026" s="13"/>
      <c r="AC2026" s="13"/>
      <c r="AD2026" s="13"/>
      <c r="AE2026" s="13"/>
      <c r="AT2026" s="244" t="s">
        <v>206</v>
      </c>
      <c r="AU2026" s="244" t="s">
        <v>78</v>
      </c>
      <c r="AV2026" s="13" t="s">
        <v>76</v>
      </c>
      <c r="AW2026" s="13" t="s">
        <v>31</v>
      </c>
      <c r="AX2026" s="13" t="s">
        <v>69</v>
      </c>
      <c r="AY2026" s="244" t="s">
        <v>193</v>
      </c>
    </row>
    <row r="2027" s="14" customFormat="1">
      <c r="A2027" s="14"/>
      <c r="B2027" s="245"/>
      <c r="C2027" s="246"/>
      <c r="D2027" s="228" t="s">
        <v>206</v>
      </c>
      <c r="E2027" s="247" t="s">
        <v>19</v>
      </c>
      <c r="F2027" s="248" t="s">
        <v>4194</v>
      </c>
      <c r="G2027" s="246"/>
      <c r="H2027" s="249">
        <v>40.600000000000001</v>
      </c>
      <c r="I2027" s="250"/>
      <c r="J2027" s="246"/>
      <c r="K2027" s="246"/>
      <c r="L2027" s="251"/>
      <c r="M2027" s="252"/>
      <c r="N2027" s="253"/>
      <c r="O2027" s="253"/>
      <c r="P2027" s="253"/>
      <c r="Q2027" s="253"/>
      <c r="R2027" s="253"/>
      <c r="S2027" s="253"/>
      <c r="T2027" s="254"/>
      <c r="U2027" s="14"/>
      <c r="V2027" s="14"/>
      <c r="W2027" s="14"/>
      <c r="X2027" s="14"/>
      <c r="Y2027" s="14"/>
      <c r="Z2027" s="14"/>
      <c r="AA2027" s="14"/>
      <c r="AB2027" s="14"/>
      <c r="AC2027" s="14"/>
      <c r="AD2027" s="14"/>
      <c r="AE2027" s="14"/>
      <c r="AT2027" s="255" t="s">
        <v>206</v>
      </c>
      <c r="AU2027" s="255" t="s">
        <v>78</v>
      </c>
      <c r="AV2027" s="14" t="s">
        <v>78</v>
      </c>
      <c r="AW2027" s="14" t="s">
        <v>31</v>
      </c>
      <c r="AX2027" s="14" t="s">
        <v>69</v>
      </c>
      <c r="AY2027" s="255" t="s">
        <v>193</v>
      </c>
    </row>
    <row r="2028" s="13" customFormat="1">
      <c r="A2028" s="13"/>
      <c r="B2028" s="235"/>
      <c r="C2028" s="236"/>
      <c r="D2028" s="228" t="s">
        <v>206</v>
      </c>
      <c r="E2028" s="237" t="s">
        <v>19</v>
      </c>
      <c r="F2028" s="238" t="s">
        <v>3726</v>
      </c>
      <c r="G2028" s="236"/>
      <c r="H2028" s="237" t="s">
        <v>19</v>
      </c>
      <c r="I2028" s="239"/>
      <c r="J2028" s="236"/>
      <c r="K2028" s="236"/>
      <c r="L2028" s="240"/>
      <c r="M2028" s="241"/>
      <c r="N2028" s="242"/>
      <c r="O2028" s="242"/>
      <c r="P2028" s="242"/>
      <c r="Q2028" s="242"/>
      <c r="R2028" s="242"/>
      <c r="S2028" s="242"/>
      <c r="T2028" s="243"/>
      <c r="U2028" s="13"/>
      <c r="V2028" s="13"/>
      <c r="W2028" s="13"/>
      <c r="X2028" s="13"/>
      <c r="Y2028" s="13"/>
      <c r="Z2028" s="13"/>
      <c r="AA2028" s="13"/>
      <c r="AB2028" s="13"/>
      <c r="AC2028" s="13"/>
      <c r="AD2028" s="13"/>
      <c r="AE2028" s="13"/>
      <c r="AT2028" s="244" t="s">
        <v>206</v>
      </c>
      <c r="AU2028" s="244" t="s">
        <v>78</v>
      </c>
      <c r="AV2028" s="13" t="s">
        <v>76</v>
      </c>
      <c r="AW2028" s="13" t="s">
        <v>31</v>
      </c>
      <c r="AX2028" s="13" t="s">
        <v>69</v>
      </c>
      <c r="AY2028" s="244" t="s">
        <v>193</v>
      </c>
    </row>
    <row r="2029" s="14" customFormat="1">
      <c r="A2029" s="14"/>
      <c r="B2029" s="245"/>
      <c r="C2029" s="246"/>
      <c r="D2029" s="228" t="s">
        <v>206</v>
      </c>
      <c r="E2029" s="247" t="s">
        <v>19</v>
      </c>
      <c r="F2029" s="248" t="s">
        <v>3746</v>
      </c>
      <c r="G2029" s="246"/>
      <c r="H2029" s="249">
        <v>15.9</v>
      </c>
      <c r="I2029" s="250"/>
      <c r="J2029" s="246"/>
      <c r="K2029" s="246"/>
      <c r="L2029" s="251"/>
      <c r="M2029" s="252"/>
      <c r="N2029" s="253"/>
      <c r="O2029" s="253"/>
      <c r="P2029" s="253"/>
      <c r="Q2029" s="253"/>
      <c r="R2029" s="253"/>
      <c r="S2029" s="253"/>
      <c r="T2029" s="254"/>
      <c r="U2029" s="14"/>
      <c r="V2029" s="14"/>
      <c r="W2029" s="14"/>
      <c r="X2029" s="14"/>
      <c r="Y2029" s="14"/>
      <c r="Z2029" s="14"/>
      <c r="AA2029" s="14"/>
      <c r="AB2029" s="14"/>
      <c r="AC2029" s="14"/>
      <c r="AD2029" s="14"/>
      <c r="AE2029" s="14"/>
      <c r="AT2029" s="255" t="s">
        <v>206</v>
      </c>
      <c r="AU2029" s="255" t="s">
        <v>78</v>
      </c>
      <c r="AV2029" s="14" t="s">
        <v>78</v>
      </c>
      <c r="AW2029" s="14" t="s">
        <v>31</v>
      </c>
      <c r="AX2029" s="14" t="s">
        <v>69</v>
      </c>
      <c r="AY2029" s="255" t="s">
        <v>193</v>
      </c>
    </row>
    <row r="2030" s="13" customFormat="1">
      <c r="A2030" s="13"/>
      <c r="B2030" s="235"/>
      <c r="C2030" s="236"/>
      <c r="D2030" s="228" t="s">
        <v>206</v>
      </c>
      <c r="E2030" s="237" t="s">
        <v>19</v>
      </c>
      <c r="F2030" s="238" t="s">
        <v>3729</v>
      </c>
      <c r="G2030" s="236"/>
      <c r="H2030" s="237" t="s">
        <v>19</v>
      </c>
      <c r="I2030" s="239"/>
      <c r="J2030" s="236"/>
      <c r="K2030" s="236"/>
      <c r="L2030" s="240"/>
      <c r="M2030" s="241"/>
      <c r="N2030" s="242"/>
      <c r="O2030" s="242"/>
      <c r="P2030" s="242"/>
      <c r="Q2030" s="242"/>
      <c r="R2030" s="242"/>
      <c r="S2030" s="242"/>
      <c r="T2030" s="243"/>
      <c r="U2030" s="13"/>
      <c r="V2030" s="13"/>
      <c r="W2030" s="13"/>
      <c r="X2030" s="13"/>
      <c r="Y2030" s="13"/>
      <c r="Z2030" s="13"/>
      <c r="AA2030" s="13"/>
      <c r="AB2030" s="13"/>
      <c r="AC2030" s="13"/>
      <c r="AD2030" s="13"/>
      <c r="AE2030" s="13"/>
      <c r="AT2030" s="244" t="s">
        <v>206</v>
      </c>
      <c r="AU2030" s="244" t="s">
        <v>78</v>
      </c>
      <c r="AV2030" s="13" t="s">
        <v>76</v>
      </c>
      <c r="AW2030" s="13" t="s">
        <v>31</v>
      </c>
      <c r="AX2030" s="13" t="s">
        <v>69</v>
      </c>
      <c r="AY2030" s="244" t="s">
        <v>193</v>
      </c>
    </row>
    <row r="2031" s="14" customFormat="1">
      <c r="A2031" s="14"/>
      <c r="B2031" s="245"/>
      <c r="C2031" s="246"/>
      <c r="D2031" s="228" t="s">
        <v>206</v>
      </c>
      <c r="E2031" s="247" t="s">
        <v>19</v>
      </c>
      <c r="F2031" s="248" t="s">
        <v>3746</v>
      </c>
      <c r="G2031" s="246"/>
      <c r="H2031" s="249">
        <v>15.9</v>
      </c>
      <c r="I2031" s="250"/>
      <c r="J2031" s="246"/>
      <c r="K2031" s="246"/>
      <c r="L2031" s="251"/>
      <c r="M2031" s="252"/>
      <c r="N2031" s="253"/>
      <c r="O2031" s="253"/>
      <c r="P2031" s="253"/>
      <c r="Q2031" s="253"/>
      <c r="R2031" s="253"/>
      <c r="S2031" s="253"/>
      <c r="T2031" s="254"/>
      <c r="U2031" s="14"/>
      <c r="V2031" s="14"/>
      <c r="W2031" s="14"/>
      <c r="X2031" s="14"/>
      <c r="Y2031" s="14"/>
      <c r="Z2031" s="14"/>
      <c r="AA2031" s="14"/>
      <c r="AB2031" s="14"/>
      <c r="AC2031" s="14"/>
      <c r="AD2031" s="14"/>
      <c r="AE2031" s="14"/>
      <c r="AT2031" s="255" t="s">
        <v>206</v>
      </c>
      <c r="AU2031" s="255" t="s">
        <v>78</v>
      </c>
      <c r="AV2031" s="14" t="s">
        <v>78</v>
      </c>
      <c r="AW2031" s="14" t="s">
        <v>31</v>
      </c>
      <c r="AX2031" s="14" t="s">
        <v>69</v>
      </c>
      <c r="AY2031" s="255" t="s">
        <v>193</v>
      </c>
    </row>
    <row r="2032" s="13" customFormat="1">
      <c r="A2032" s="13"/>
      <c r="B2032" s="235"/>
      <c r="C2032" s="236"/>
      <c r="D2032" s="228" t="s">
        <v>206</v>
      </c>
      <c r="E2032" s="237" t="s">
        <v>19</v>
      </c>
      <c r="F2032" s="238" t="s">
        <v>3732</v>
      </c>
      <c r="G2032" s="236"/>
      <c r="H2032" s="237" t="s">
        <v>19</v>
      </c>
      <c r="I2032" s="239"/>
      <c r="J2032" s="236"/>
      <c r="K2032" s="236"/>
      <c r="L2032" s="240"/>
      <c r="M2032" s="241"/>
      <c r="N2032" s="242"/>
      <c r="O2032" s="242"/>
      <c r="P2032" s="242"/>
      <c r="Q2032" s="242"/>
      <c r="R2032" s="242"/>
      <c r="S2032" s="242"/>
      <c r="T2032" s="243"/>
      <c r="U2032" s="13"/>
      <c r="V2032" s="13"/>
      <c r="W2032" s="13"/>
      <c r="X2032" s="13"/>
      <c r="Y2032" s="13"/>
      <c r="Z2032" s="13"/>
      <c r="AA2032" s="13"/>
      <c r="AB2032" s="13"/>
      <c r="AC2032" s="13"/>
      <c r="AD2032" s="13"/>
      <c r="AE2032" s="13"/>
      <c r="AT2032" s="244" t="s">
        <v>206</v>
      </c>
      <c r="AU2032" s="244" t="s">
        <v>78</v>
      </c>
      <c r="AV2032" s="13" t="s">
        <v>76</v>
      </c>
      <c r="AW2032" s="13" t="s">
        <v>31</v>
      </c>
      <c r="AX2032" s="13" t="s">
        <v>69</v>
      </c>
      <c r="AY2032" s="244" t="s">
        <v>193</v>
      </c>
    </row>
    <row r="2033" s="14" customFormat="1">
      <c r="A2033" s="14"/>
      <c r="B2033" s="245"/>
      <c r="C2033" s="246"/>
      <c r="D2033" s="228" t="s">
        <v>206</v>
      </c>
      <c r="E2033" s="247" t="s">
        <v>19</v>
      </c>
      <c r="F2033" s="248" t="s">
        <v>3746</v>
      </c>
      <c r="G2033" s="246"/>
      <c r="H2033" s="249">
        <v>15.9</v>
      </c>
      <c r="I2033" s="250"/>
      <c r="J2033" s="246"/>
      <c r="K2033" s="246"/>
      <c r="L2033" s="251"/>
      <c r="M2033" s="252"/>
      <c r="N2033" s="253"/>
      <c r="O2033" s="253"/>
      <c r="P2033" s="253"/>
      <c r="Q2033" s="253"/>
      <c r="R2033" s="253"/>
      <c r="S2033" s="253"/>
      <c r="T2033" s="254"/>
      <c r="U2033" s="14"/>
      <c r="V2033" s="14"/>
      <c r="W2033" s="14"/>
      <c r="X2033" s="14"/>
      <c r="Y2033" s="14"/>
      <c r="Z2033" s="14"/>
      <c r="AA2033" s="14"/>
      <c r="AB2033" s="14"/>
      <c r="AC2033" s="14"/>
      <c r="AD2033" s="14"/>
      <c r="AE2033" s="14"/>
      <c r="AT2033" s="255" t="s">
        <v>206</v>
      </c>
      <c r="AU2033" s="255" t="s">
        <v>78</v>
      </c>
      <c r="AV2033" s="14" t="s">
        <v>78</v>
      </c>
      <c r="AW2033" s="14" t="s">
        <v>31</v>
      </c>
      <c r="AX2033" s="14" t="s">
        <v>69</v>
      </c>
      <c r="AY2033" s="255" t="s">
        <v>193</v>
      </c>
    </row>
    <row r="2034" s="13" customFormat="1">
      <c r="A2034" s="13"/>
      <c r="B2034" s="235"/>
      <c r="C2034" s="236"/>
      <c r="D2034" s="228" t="s">
        <v>206</v>
      </c>
      <c r="E2034" s="237" t="s">
        <v>19</v>
      </c>
      <c r="F2034" s="238" t="s">
        <v>3734</v>
      </c>
      <c r="G2034" s="236"/>
      <c r="H2034" s="237" t="s">
        <v>19</v>
      </c>
      <c r="I2034" s="239"/>
      <c r="J2034" s="236"/>
      <c r="K2034" s="236"/>
      <c r="L2034" s="240"/>
      <c r="M2034" s="241"/>
      <c r="N2034" s="242"/>
      <c r="O2034" s="242"/>
      <c r="P2034" s="242"/>
      <c r="Q2034" s="242"/>
      <c r="R2034" s="242"/>
      <c r="S2034" s="242"/>
      <c r="T2034" s="243"/>
      <c r="U2034" s="13"/>
      <c r="V2034" s="13"/>
      <c r="W2034" s="13"/>
      <c r="X2034" s="13"/>
      <c r="Y2034" s="13"/>
      <c r="Z2034" s="13"/>
      <c r="AA2034" s="13"/>
      <c r="AB2034" s="13"/>
      <c r="AC2034" s="13"/>
      <c r="AD2034" s="13"/>
      <c r="AE2034" s="13"/>
      <c r="AT2034" s="244" t="s">
        <v>206</v>
      </c>
      <c r="AU2034" s="244" t="s">
        <v>78</v>
      </c>
      <c r="AV2034" s="13" t="s">
        <v>76</v>
      </c>
      <c r="AW2034" s="13" t="s">
        <v>31</v>
      </c>
      <c r="AX2034" s="13" t="s">
        <v>69</v>
      </c>
      <c r="AY2034" s="244" t="s">
        <v>193</v>
      </c>
    </row>
    <row r="2035" s="14" customFormat="1">
      <c r="A2035" s="14"/>
      <c r="B2035" s="245"/>
      <c r="C2035" s="246"/>
      <c r="D2035" s="228" t="s">
        <v>206</v>
      </c>
      <c r="E2035" s="247" t="s">
        <v>19</v>
      </c>
      <c r="F2035" s="248" t="s">
        <v>3746</v>
      </c>
      <c r="G2035" s="246"/>
      <c r="H2035" s="249">
        <v>15.9</v>
      </c>
      <c r="I2035" s="250"/>
      <c r="J2035" s="246"/>
      <c r="K2035" s="246"/>
      <c r="L2035" s="251"/>
      <c r="M2035" s="252"/>
      <c r="N2035" s="253"/>
      <c r="O2035" s="253"/>
      <c r="P2035" s="253"/>
      <c r="Q2035" s="253"/>
      <c r="R2035" s="253"/>
      <c r="S2035" s="253"/>
      <c r="T2035" s="254"/>
      <c r="U2035" s="14"/>
      <c r="V2035" s="14"/>
      <c r="W2035" s="14"/>
      <c r="X2035" s="14"/>
      <c r="Y2035" s="14"/>
      <c r="Z2035" s="14"/>
      <c r="AA2035" s="14"/>
      <c r="AB2035" s="14"/>
      <c r="AC2035" s="14"/>
      <c r="AD2035" s="14"/>
      <c r="AE2035" s="14"/>
      <c r="AT2035" s="255" t="s">
        <v>206</v>
      </c>
      <c r="AU2035" s="255" t="s">
        <v>78</v>
      </c>
      <c r="AV2035" s="14" t="s">
        <v>78</v>
      </c>
      <c r="AW2035" s="14" t="s">
        <v>31</v>
      </c>
      <c r="AX2035" s="14" t="s">
        <v>69</v>
      </c>
      <c r="AY2035" s="255" t="s">
        <v>193</v>
      </c>
    </row>
    <row r="2036" s="13" customFormat="1">
      <c r="A2036" s="13"/>
      <c r="B2036" s="235"/>
      <c r="C2036" s="236"/>
      <c r="D2036" s="228" t="s">
        <v>206</v>
      </c>
      <c r="E2036" s="237" t="s">
        <v>19</v>
      </c>
      <c r="F2036" s="238" t="s">
        <v>4195</v>
      </c>
      <c r="G2036" s="236"/>
      <c r="H2036" s="237" t="s">
        <v>19</v>
      </c>
      <c r="I2036" s="239"/>
      <c r="J2036" s="236"/>
      <c r="K2036" s="236"/>
      <c r="L2036" s="240"/>
      <c r="M2036" s="241"/>
      <c r="N2036" s="242"/>
      <c r="O2036" s="242"/>
      <c r="P2036" s="242"/>
      <c r="Q2036" s="242"/>
      <c r="R2036" s="242"/>
      <c r="S2036" s="242"/>
      <c r="T2036" s="243"/>
      <c r="U2036" s="13"/>
      <c r="V2036" s="13"/>
      <c r="W2036" s="13"/>
      <c r="X2036" s="13"/>
      <c r="Y2036" s="13"/>
      <c r="Z2036" s="13"/>
      <c r="AA2036" s="13"/>
      <c r="AB2036" s="13"/>
      <c r="AC2036" s="13"/>
      <c r="AD2036" s="13"/>
      <c r="AE2036" s="13"/>
      <c r="AT2036" s="244" t="s">
        <v>206</v>
      </c>
      <c r="AU2036" s="244" t="s">
        <v>78</v>
      </c>
      <c r="AV2036" s="13" t="s">
        <v>76</v>
      </c>
      <c r="AW2036" s="13" t="s">
        <v>31</v>
      </c>
      <c r="AX2036" s="13" t="s">
        <v>69</v>
      </c>
      <c r="AY2036" s="244" t="s">
        <v>193</v>
      </c>
    </row>
    <row r="2037" s="13" customFormat="1">
      <c r="A2037" s="13"/>
      <c r="B2037" s="235"/>
      <c r="C2037" s="236"/>
      <c r="D2037" s="228" t="s">
        <v>206</v>
      </c>
      <c r="E2037" s="237" t="s">
        <v>19</v>
      </c>
      <c r="F2037" s="238" t="s">
        <v>3321</v>
      </c>
      <c r="G2037" s="236"/>
      <c r="H2037" s="237" t="s">
        <v>19</v>
      </c>
      <c r="I2037" s="239"/>
      <c r="J2037" s="236"/>
      <c r="K2037" s="236"/>
      <c r="L2037" s="240"/>
      <c r="M2037" s="241"/>
      <c r="N2037" s="242"/>
      <c r="O2037" s="242"/>
      <c r="P2037" s="242"/>
      <c r="Q2037" s="242"/>
      <c r="R2037" s="242"/>
      <c r="S2037" s="242"/>
      <c r="T2037" s="243"/>
      <c r="U2037" s="13"/>
      <c r="V2037" s="13"/>
      <c r="W2037" s="13"/>
      <c r="X2037" s="13"/>
      <c r="Y2037" s="13"/>
      <c r="Z2037" s="13"/>
      <c r="AA2037" s="13"/>
      <c r="AB2037" s="13"/>
      <c r="AC2037" s="13"/>
      <c r="AD2037" s="13"/>
      <c r="AE2037" s="13"/>
      <c r="AT2037" s="244" t="s">
        <v>206</v>
      </c>
      <c r="AU2037" s="244" t="s">
        <v>78</v>
      </c>
      <c r="AV2037" s="13" t="s">
        <v>76</v>
      </c>
      <c r="AW2037" s="13" t="s">
        <v>31</v>
      </c>
      <c r="AX2037" s="13" t="s">
        <v>69</v>
      </c>
      <c r="AY2037" s="244" t="s">
        <v>193</v>
      </c>
    </row>
    <row r="2038" s="14" customFormat="1">
      <c r="A2038" s="14"/>
      <c r="B2038" s="245"/>
      <c r="C2038" s="246"/>
      <c r="D2038" s="228" t="s">
        <v>206</v>
      </c>
      <c r="E2038" s="247" t="s">
        <v>19</v>
      </c>
      <c r="F2038" s="248" t="s">
        <v>3750</v>
      </c>
      <c r="G2038" s="246"/>
      <c r="H2038" s="249">
        <v>14.9</v>
      </c>
      <c r="I2038" s="250"/>
      <c r="J2038" s="246"/>
      <c r="K2038" s="246"/>
      <c r="L2038" s="251"/>
      <c r="M2038" s="252"/>
      <c r="N2038" s="253"/>
      <c r="O2038" s="253"/>
      <c r="P2038" s="253"/>
      <c r="Q2038" s="253"/>
      <c r="R2038" s="253"/>
      <c r="S2038" s="253"/>
      <c r="T2038" s="254"/>
      <c r="U2038" s="14"/>
      <c r="V2038" s="14"/>
      <c r="W2038" s="14"/>
      <c r="X2038" s="14"/>
      <c r="Y2038" s="14"/>
      <c r="Z2038" s="14"/>
      <c r="AA2038" s="14"/>
      <c r="AB2038" s="14"/>
      <c r="AC2038" s="14"/>
      <c r="AD2038" s="14"/>
      <c r="AE2038" s="14"/>
      <c r="AT2038" s="255" t="s">
        <v>206</v>
      </c>
      <c r="AU2038" s="255" t="s">
        <v>78</v>
      </c>
      <c r="AV2038" s="14" t="s">
        <v>78</v>
      </c>
      <c r="AW2038" s="14" t="s">
        <v>31</v>
      </c>
      <c r="AX2038" s="14" t="s">
        <v>69</v>
      </c>
      <c r="AY2038" s="255" t="s">
        <v>193</v>
      </c>
    </row>
    <row r="2039" s="13" customFormat="1">
      <c r="A2039" s="13"/>
      <c r="B2039" s="235"/>
      <c r="C2039" s="236"/>
      <c r="D2039" s="228" t="s">
        <v>206</v>
      </c>
      <c r="E2039" s="237" t="s">
        <v>19</v>
      </c>
      <c r="F2039" s="238" t="s">
        <v>4196</v>
      </c>
      <c r="G2039" s="236"/>
      <c r="H2039" s="237" t="s">
        <v>19</v>
      </c>
      <c r="I2039" s="239"/>
      <c r="J2039" s="236"/>
      <c r="K2039" s="236"/>
      <c r="L2039" s="240"/>
      <c r="M2039" s="241"/>
      <c r="N2039" s="242"/>
      <c r="O2039" s="242"/>
      <c r="P2039" s="242"/>
      <c r="Q2039" s="242"/>
      <c r="R2039" s="242"/>
      <c r="S2039" s="242"/>
      <c r="T2039" s="243"/>
      <c r="U2039" s="13"/>
      <c r="V2039" s="13"/>
      <c r="W2039" s="13"/>
      <c r="X2039" s="13"/>
      <c r="Y2039" s="13"/>
      <c r="Z2039" s="13"/>
      <c r="AA2039" s="13"/>
      <c r="AB2039" s="13"/>
      <c r="AC2039" s="13"/>
      <c r="AD2039" s="13"/>
      <c r="AE2039" s="13"/>
      <c r="AT2039" s="244" t="s">
        <v>206</v>
      </c>
      <c r="AU2039" s="244" t="s">
        <v>78</v>
      </c>
      <c r="AV2039" s="13" t="s">
        <v>76</v>
      </c>
      <c r="AW2039" s="13" t="s">
        <v>31</v>
      </c>
      <c r="AX2039" s="13" t="s">
        <v>69</v>
      </c>
      <c r="AY2039" s="244" t="s">
        <v>193</v>
      </c>
    </row>
    <row r="2040" s="13" customFormat="1">
      <c r="A2040" s="13"/>
      <c r="B2040" s="235"/>
      <c r="C2040" s="236"/>
      <c r="D2040" s="228" t="s">
        <v>206</v>
      </c>
      <c r="E2040" s="237" t="s">
        <v>19</v>
      </c>
      <c r="F2040" s="238" t="s">
        <v>3697</v>
      </c>
      <c r="G2040" s="236"/>
      <c r="H2040" s="237" t="s">
        <v>19</v>
      </c>
      <c r="I2040" s="239"/>
      <c r="J2040" s="236"/>
      <c r="K2040" s="236"/>
      <c r="L2040" s="240"/>
      <c r="M2040" s="241"/>
      <c r="N2040" s="242"/>
      <c r="O2040" s="242"/>
      <c r="P2040" s="242"/>
      <c r="Q2040" s="242"/>
      <c r="R2040" s="242"/>
      <c r="S2040" s="242"/>
      <c r="T2040" s="243"/>
      <c r="U2040" s="13"/>
      <c r="V2040" s="13"/>
      <c r="W2040" s="13"/>
      <c r="X2040" s="13"/>
      <c r="Y2040" s="13"/>
      <c r="Z2040" s="13"/>
      <c r="AA2040" s="13"/>
      <c r="AB2040" s="13"/>
      <c r="AC2040" s="13"/>
      <c r="AD2040" s="13"/>
      <c r="AE2040" s="13"/>
      <c r="AT2040" s="244" t="s">
        <v>206</v>
      </c>
      <c r="AU2040" s="244" t="s">
        <v>78</v>
      </c>
      <c r="AV2040" s="13" t="s">
        <v>76</v>
      </c>
      <c r="AW2040" s="13" t="s">
        <v>31</v>
      </c>
      <c r="AX2040" s="13" t="s">
        <v>69</v>
      </c>
      <c r="AY2040" s="244" t="s">
        <v>193</v>
      </c>
    </row>
    <row r="2041" s="14" customFormat="1">
      <c r="A2041" s="14"/>
      <c r="B2041" s="245"/>
      <c r="C2041" s="246"/>
      <c r="D2041" s="228" t="s">
        <v>206</v>
      </c>
      <c r="E2041" s="247" t="s">
        <v>19</v>
      </c>
      <c r="F2041" s="248" t="s">
        <v>4197</v>
      </c>
      <c r="G2041" s="246"/>
      <c r="H2041" s="249">
        <v>53</v>
      </c>
      <c r="I2041" s="250"/>
      <c r="J2041" s="246"/>
      <c r="K2041" s="246"/>
      <c r="L2041" s="251"/>
      <c r="M2041" s="252"/>
      <c r="N2041" s="253"/>
      <c r="O2041" s="253"/>
      <c r="P2041" s="253"/>
      <c r="Q2041" s="253"/>
      <c r="R2041" s="253"/>
      <c r="S2041" s="253"/>
      <c r="T2041" s="254"/>
      <c r="U2041" s="14"/>
      <c r="V2041" s="14"/>
      <c r="W2041" s="14"/>
      <c r="X2041" s="14"/>
      <c r="Y2041" s="14"/>
      <c r="Z2041" s="14"/>
      <c r="AA2041" s="14"/>
      <c r="AB2041" s="14"/>
      <c r="AC2041" s="14"/>
      <c r="AD2041" s="14"/>
      <c r="AE2041" s="14"/>
      <c r="AT2041" s="255" t="s">
        <v>206</v>
      </c>
      <c r="AU2041" s="255" t="s">
        <v>78</v>
      </c>
      <c r="AV2041" s="14" t="s">
        <v>78</v>
      </c>
      <c r="AW2041" s="14" t="s">
        <v>31</v>
      </c>
      <c r="AX2041" s="14" t="s">
        <v>69</v>
      </c>
      <c r="AY2041" s="255" t="s">
        <v>193</v>
      </c>
    </row>
    <row r="2042" s="13" customFormat="1">
      <c r="A2042" s="13"/>
      <c r="B2042" s="235"/>
      <c r="C2042" s="236"/>
      <c r="D2042" s="228" t="s">
        <v>206</v>
      </c>
      <c r="E2042" s="237" t="s">
        <v>19</v>
      </c>
      <c r="F2042" s="238" t="s">
        <v>3699</v>
      </c>
      <c r="G2042" s="236"/>
      <c r="H2042" s="237" t="s">
        <v>19</v>
      </c>
      <c r="I2042" s="239"/>
      <c r="J2042" s="236"/>
      <c r="K2042" s="236"/>
      <c r="L2042" s="240"/>
      <c r="M2042" s="241"/>
      <c r="N2042" s="242"/>
      <c r="O2042" s="242"/>
      <c r="P2042" s="242"/>
      <c r="Q2042" s="242"/>
      <c r="R2042" s="242"/>
      <c r="S2042" s="242"/>
      <c r="T2042" s="243"/>
      <c r="U2042" s="13"/>
      <c r="V2042" s="13"/>
      <c r="W2042" s="13"/>
      <c r="X2042" s="13"/>
      <c r="Y2042" s="13"/>
      <c r="Z2042" s="13"/>
      <c r="AA2042" s="13"/>
      <c r="AB2042" s="13"/>
      <c r="AC2042" s="13"/>
      <c r="AD2042" s="13"/>
      <c r="AE2042" s="13"/>
      <c r="AT2042" s="244" t="s">
        <v>206</v>
      </c>
      <c r="AU2042" s="244" t="s">
        <v>78</v>
      </c>
      <c r="AV2042" s="13" t="s">
        <v>76</v>
      </c>
      <c r="AW2042" s="13" t="s">
        <v>31</v>
      </c>
      <c r="AX2042" s="13" t="s">
        <v>69</v>
      </c>
      <c r="AY2042" s="244" t="s">
        <v>193</v>
      </c>
    </row>
    <row r="2043" s="14" customFormat="1">
      <c r="A2043" s="14"/>
      <c r="B2043" s="245"/>
      <c r="C2043" s="246"/>
      <c r="D2043" s="228" t="s">
        <v>206</v>
      </c>
      <c r="E2043" s="247" t="s">
        <v>19</v>
      </c>
      <c r="F2043" s="248" t="s">
        <v>4198</v>
      </c>
      <c r="G2043" s="246"/>
      <c r="H2043" s="249">
        <v>31.399999999999999</v>
      </c>
      <c r="I2043" s="250"/>
      <c r="J2043" s="246"/>
      <c r="K2043" s="246"/>
      <c r="L2043" s="251"/>
      <c r="M2043" s="252"/>
      <c r="N2043" s="253"/>
      <c r="O2043" s="253"/>
      <c r="P2043" s="253"/>
      <c r="Q2043" s="253"/>
      <c r="R2043" s="253"/>
      <c r="S2043" s="253"/>
      <c r="T2043" s="254"/>
      <c r="U2043" s="14"/>
      <c r="V2043" s="14"/>
      <c r="W2043" s="14"/>
      <c r="X2043" s="14"/>
      <c r="Y2043" s="14"/>
      <c r="Z2043" s="14"/>
      <c r="AA2043" s="14"/>
      <c r="AB2043" s="14"/>
      <c r="AC2043" s="14"/>
      <c r="AD2043" s="14"/>
      <c r="AE2043" s="14"/>
      <c r="AT2043" s="255" t="s">
        <v>206</v>
      </c>
      <c r="AU2043" s="255" t="s">
        <v>78</v>
      </c>
      <c r="AV2043" s="14" t="s">
        <v>78</v>
      </c>
      <c r="AW2043" s="14" t="s">
        <v>31</v>
      </c>
      <c r="AX2043" s="14" t="s">
        <v>69</v>
      </c>
      <c r="AY2043" s="255" t="s">
        <v>193</v>
      </c>
    </row>
    <row r="2044" s="13" customFormat="1">
      <c r="A2044" s="13"/>
      <c r="B2044" s="235"/>
      <c r="C2044" s="236"/>
      <c r="D2044" s="228" t="s">
        <v>206</v>
      </c>
      <c r="E2044" s="237" t="s">
        <v>19</v>
      </c>
      <c r="F2044" s="238" t="s">
        <v>3705</v>
      </c>
      <c r="G2044" s="236"/>
      <c r="H2044" s="237" t="s">
        <v>19</v>
      </c>
      <c r="I2044" s="239"/>
      <c r="J2044" s="236"/>
      <c r="K2044" s="236"/>
      <c r="L2044" s="240"/>
      <c r="M2044" s="241"/>
      <c r="N2044" s="242"/>
      <c r="O2044" s="242"/>
      <c r="P2044" s="242"/>
      <c r="Q2044" s="242"/>
      <c r="R2044" s="242"/>
      <c r="S2044" s="242"/>
      <c r="T2044" s="243"/>
      <c r="U2044" s="13"/>
      <c r="V2044" s="13"/>
      <c r="W2044" s="13"/>
      <c r="X2044" s="13"/>
      <c r="Y2044" s="13"/>
      <c r="Z2044" s="13"/>
      <c r="AA2044" s="13"/>
      <c r="AB2044" s="13"/>
      <c r="AC2044" s="13"/>
      <c r="AD2044" s="13"/>
      <c r="AE2044" s="13"/>
      <c r="AT2044" s="244" t="s">
        <v>206</v>
      </c>
      <c r="AU2044" s="244" t="s">
        <v>78</v>
      </c>
      <c r="AV2044" s="13" t="s">
        <v>76</v>
      </c>
      <c r="AW2044" s="13" t="s">
        <v>31</v>
      </c>
      <c r="AX2044" s="13" t="s">
        <v>69</v>
      </c>
      <c r="AY2044" s="244" t="s">
        <v>193</v>
      </c>
    </row>
    <row r="2045" s="14" customFormat="1">
      <c r="A2045" s="14"/>
      <c r="B2045" s="245"/>
      <c r="C2045" s="246"/>
      <c r="D2045" s="228" t="s">
        <v>206</v>
      </c>
      <c r="E2045" s="247" t="s">
        <v>19</v>
      </c>
      <c r="F2045" s="248" t="s">
        <v>3713</v>
      </c>
      <c r="G2045" s="246"/>
      <c r="H2045" s="249">
        <v>5.4000000000000004</v>
      </c>
      <c r="I2045" s="250"/>
      <c r="J2045" s="246"/>
      <c r="K2045" s="246"/>
      <c r="L2045" s="251"/>
      <c r="M2045" s="252"/>
      <c r="N2045" s="253"/>
      <c r="O2045" s="253"/>
      <c r="P2045" s="253"/>
      <c r="Q2045" s="253"/>
      <c r="R2045" s="253"/>
      <c r="S2045" s="253"/>
      <c r="T2045" s="254"/>
      <c r="U2045" s="14"/>
      <c r="V2045" s="14"/>
      <c r="W2045" s="14"/>
      <c r="X2045" s="14"/>
      <c r="Y2045" s="14"/>
      <c r="Z2045" s="14"/>
      <c r="AA2045" s="14"/>
      <c r="AB2045" s="14"/>
      <c r="AC2045" s="14"/>
      <c r="AD2045" s="14"/>
      <c r="AE2045" s="14"/>
      <c r="AT2045" s="255" t="s">
        <v>206</v>
      </c>
      <c r="AU2045" s="255" t="s">
        <v>78</v>
      </c>
      <c r="AV2045" s="14" t="s">
        <v>78</v>
      </c>
      <c r="AW2045" s="14" t="s">
        <v>31</v>
      </c>
      <c r="AX2045" s="14" t="s">
        <v>69</v>
      </c>
      <c r="AY2045" s="255" t="s">
        <v>193</v>
      </c>
    </row>
    <row r="2046" s="13" customFormat="1">
      <c r="A2046" s="13"/>
      <c r="B2046" s="235"/>
      <c r="C2046" s="236"/>
      <c r="D2046" s="228" t="s">
        <v>206</v>
      </c>
      <c r="E2046" s="237" t="s">
        <v>19</v>
      </c>
      <c r="F2046" s="238" t="s">
        <v>3707</v>
      </c>
      <c r="G2046" s="236"/>
      <c r="H2046" s="237" t="s">
        <v>19</v>
      </c>
      <c r="I2046" s="239"/>
      <c r="J2046" s="236"/>
      <c r="K2046" s="236"/>
      <c r="L2046" s="240"/>
      <c r="M2046" s="241"/>
      <c r="N2046" s="242"/>
      <c r="O2046" s="242"/>
      <c r="P2046" s="242"/>
      <c r="Q2046" s="242"/>
      <c r="R2046" s="242"/>
      <c r="S2046" s="242"/>
      <c r="T2046" s="243"/>
      <c r="U2046" s="13"/>
      <c r="V2046" s="13"/>
      <c r="W2046" s="13"/>
      <c r="X2046" s="13"/>
      <c r="Y2046" s="13"/>
      <c r="Z2046" s="13"/>
      <c r="AA2046" s="13"/>
      <c r="AB2046" s="13"/>
      <c r="AC2046" s="13"/>
      <c r="AD2046" s="13"/>
      <c r="AE2046" s="13"/>
      <c r="AT2046" s="244" t="s">
        <v>206</v>
      </c>
      <c r="AU2046" s="244" t="s">
        <v>78</v>
      </c>
      <c r="AV2046" s="13" t="s">
        <v>76</v>
      </c>
      <c r="AW2046" s="13" t="s">
        <v>31</v>
      </c>
      <c r="AX2046" s="13" t="s">
        <v>69</v>
      </c>
      <c r="AY2046" s="244" t="s">
        <v>193</v>
      </c>
    </row>
    <row r="2047" s="14" customFormat="1">
      <c r="A2047" s="14"/>
      <c r="B2047" s="245"/>
      <c r="C2047" s="246"/>
      <c r="D2047" s="228" t="s">
        <v>206</v>
      </c>
      <c r="E2047" s="247" t="s">
        <v>19</v>
      </c>
      <c r="F2047" s="248" t="s">
        <v>1374</v>
      </c>
      <c r="G2047" s="246"/>
      <c r="H2047" s="249">
        <v>2.7999999999999998</v>
      </c>
      <c r="I2047" s="250"/>
      <c r="J2047" s="246"/>
      <c r="K2047" s="246"/>
      <c r="L2047" s="251"/>
      <c r="M2047" s="252"/>
      <c r="N2047" s="253"/>
      <c r="O2047" s="253"/>
      <c r="P2047" s="253"/>
      <c r="Q2047" s="253"/>
      <c r="R2047" s="253"/>
      <c r="S2047" s="253"/>
      <c r="T2047" s="254"/>
      <c r="U2047" s="14"/>
      <c r="V2047" s="14"/>
      <c r="W2047" s="14"/>
      <c r="X2047" s="14"/>
      <c r="Y2047" s="14"/>
      <c r="Z2047" s="14"/>
      <c r="AA2047" s="14"/>
      <c r="AB2047" s="14"/>
      <c r="AC2047" s="14"/>
      <c r="AD2047" s="14"/>
      <c r="AE2047" s="14"/>
      <c r="AT2047" s="255" t="s">
        <v>206</v>
      </c>
      <c r="AU2047" s="255" t="s">
        <v>78</v>
      </c>
      <c r="AV2047" s="14" t="s">
        <v>78</v>
      </c>
      <c r="AW2047" s="14" t="s">
        <v>31</v>
      </c>
      <c r="AX2047" s="14" t="s">
        <v>69</v>
      </c>
      <c r="AY2047" s="255" t="s">
        <v>193</v>
      </c>
    </row>
    <row r="2048" s="13" customFormat="1">
      <c r="A2048" s="13"/>
      <c r="B2048" s="235"/>
      <c r="C2048" s="236"/>
      <c r="D2048" s="228" t="s">
        <v>206</v>
      </c>
      <c r="E2048" s="237" t="s">
        <v>19</v>
      </c>
      <c r="F2048" s="238" t="s">
        <v>3708</v>
      </c>
      <c r="G2048" s="236"/>
      <c r="H2048" s="237" t="s">
        <v>19</v>
      </c>
      <c r="I2048" s="239"/>
      <c r="J2048" s="236"/>
      <c r="K2048" s="236"/>
      <c r="L2048" s="240"/>
      <c r="M2048" s="241"/>
      <c r="N2048" s="242"/>
      <c r="O2048" s="242"/>
      <c r="P2048" s="242"/>
      <c r="Q2048" s="242"/>
      <c r="R2048" s="242"/>
      <c r="S2048" s="242"/>
      <c r="T2048" s="243"/>
      <c r="U2048" s="13"/>
      <c r="V2048" s="13"/>
      <c r="W2048" s="13"/>
      <c r="X2048" s="13"/>
      <c r="Y2048" s="13"/>
      <c r="Z2048" s="13"/>
      <c r="AA2048" s="13"/>
      <c r="AB2048" s="13"/>
      <c r="AC2048" s="13"/>
      <c r="AD2048" s="13"/>
      <c r="AE2048" s="13"/>
      <c r="AT2048" s="244" t="s">
        <v>206</v>
      </c>
      <c r="AU2048" s="244" t="s">
        <v>78</v>
      </c>
      <c r="AV2048" s="13" t="s">
        <v>76</v>
      </c>
      <c r="AW2048" s="13" t="s">
        <v>31</v>
      </c>
      <c r="AX2048" s="13" t="s">
        <v>69</v>
      </c>
      <c r="AY2048" s="244" t="s">
        <v>193</v>
      </c>
    </row>
    <row r="2049" s="14" customFormat="1">
      <c r="A2049" s="14"/>
      <c r="B2049" s="245"/>
      <c r="C2049" s="246"/>
      <c r="D2049" s="228" t="s">
        <v>206</v>
      </c>
      <c r="E2049" s="247" t="s">
        <v>19</v>
      </c>
      <c r="F2049" s="248" t="s">
        <v>1374</v>
      </c>
      <c r="G2049" s="246"/>
      <c r="H2049" s="249">
        <v>2.7999999999999998</v>
      </c>
      <c r="I2049" s="250"/>
      <c r="J2049" s="246"/>
      <c r="K2049" s="246"/>
      <c r="L2049" s="251"/>
      <c r="M2049" s="252"/>
      <c r="N2049" s="253"/>
      <c r="O2049" s="253"/>
      <c r="P2049" s="253"/>
      <c r="Q2049" s="253"/>
      <c r="R2049" s="253"/>
      <c r="S2049" s="253"/>
      <c r="T2049" s="254"/>
      <c r="U2049" s="14"/>
      <c r="V2049" s="14"/>
      <c r="W2049" s="14"/>
      <c r="X2049" s="14"/>
      <c r="Y2049" s="14"/>
      <c r="Z2049" s="14"/>
      <c r="AA2049" s="14"/>
      <c r="AB2049" s="14"/>
      <c r="AC2049" s="14"/>
      <c r="AD2049" s="14"/>
      <c r="AE2049" s="14"/>
      <c r="AT2049" s="255" t="s">
        <v>206</v>
      </c>
      <c r="AU2049" s="255" t="s">
        <v>78</v>
      </c>
      <c r="AV2049" s="14" t="s">
        <v>78</v>
      </c>
      <c r="AW2049" s="14" t="s">
        <v>31</v>
      </c>
      <c r="AX2049" s="14" t="s">
        <v>69</v>
      </c>
      <c r="AY2049" s="255" t="s">
        <v>193</v>
      </c>
    </row>
    <row r="2050" s="13" customFormat="1">
      <c r="A2050" s="13"/>
      <c r="B2050" s="235"/>
      <c r="C2050" s="236"/>
      <c r="D2050" s="228" t="s">
        <v>206</v>
      </c>
      <c r="E2050" s="237" t="s">
        <v>19</v>
      </c>
      <c r="F2050" s="238" t="s">
        <v>3718</v>
      </c>
      <c r="G2050" s="236"/>
      <c r="H2050" s="237" t="s">
        <v>19</v>
      </c>
      <c r="I2050" s="239"/>
      <c r="J2050" s="236"/>
      <c r="K2050" s="236"/>
      <c r="L2050" s="240"/>
      <c r="M2050" s="241"/>
      <c r="N2050" s="242"/>
      <c r="O2050" s="242"/>
      <c r="P2050" s="242"/>
      <c r="Q2050" s="242"/>
      <c r="R2050" s="242"/>
      <c r="S2050" s="242"/>
      <c r="T2050" s="243"/>
      <c r="U2050" s="13"/>
      <c r="V2050" s="13"/>
      <c r="W2050" s="13"/>
      <c r="X2050" s="13"/>
      <c r="Y2050" s="13"/>
      <c r="Z2050" s="13"/>
      <c r="AA2050" s="13"/>
      <c r="AB2050" s="13"/>
      <c r="AC2050" s="13"/>
      <c r="AD2050" s="13"/>
      <c r="AE2050" s="13"/>
      <c r="AT2050" s="244" t="s">
        <v>206</v>
      </c>
      <c r="AU2050" s="244" t="s">
        <v>78</v>
      </c>
      <c r="AV2050" s="13" t="s">
        <v>76</v>
      </c>
      <c r="AW2050" s="13" t="s">
        <v>31</v>
      </c>
      <c r="AX2050" s="13" t="s">
        <v>69</v>
      </c>
      <c r="AY2050" s="244" t="s">
        <v>193</v>
      </c>
    </row>
    <row r="2051" s="14" customFormat="1">
      <c r="A2051" s="14"/>
      <c r="B2051" s="245"/>
      <c r="C2051" s="246"/>
      <c r="D2051" s="228" t="s">
        <v>206</v>
      </c>
      <c r="E2051" s="247" t="s">
        <v>19</v>
      </c>
      <c r="F2051" s="248" t="s">
        <v>4199</v>
      </c>
      <c r="G2051" s="246"/>
      <c r="H2051" s="249">
        <v>5.0999999999999996</v>
      </c>
      <c r="I2051" s="250"/>
      <c r="J2051" s="246"/>
      <c r="K2051" s="246"/>
      <c r="L2051" s="251"/>
      <c r="M2051" s="252"/>
      <c r="N2051" s="253"/>
      <c r="O2051" s="253"/>
      <c r="P2051" s="253"/>
      <c r="Q2051" s="253"/>
      <c r="R2051" s="253"/>
      <c r="S2051" s="253"/>
      <c r="T2051" s="254"/>
      <c r="U2051" s="14"/>
      <c r="V2051" s="14"/>
      <c r="W2051" s="14"/>
      <c r="X2051" s="14"/>
      <c r="Y2051" s="14"/>
      <c r="Z2051" s="14"/>
      <c r="AA2051" s="14"/>
      <c r="AB2051" s="14"/>
      <c r="AC2051" s="14"/>
      <c r="AD2051" s="14"/>
      <c r="AE2051" s="14"/>
      <c r="AT2051" s="255" t="s">
        <v>206</v>
      </c>
      <c r="AU2051" s="255" t="s">
        <v>78</v>
      </c>
      <c r="AV2051" s="14" t="s">
        <v>78</v>
      </c>
      <c r="AW2051" s="14" t="s">
        <v>31</v>
      </c>
      <c r="AX2051" s="14" t="s">
        <v>69</v>
      </c>
      <c r="AY2051" s="255" t="s">
        <v>193</v>
      </c>
    </row>
    <row r="2052" s="13" customFormat="1">
      <c r="A2052" s="13"/>
      <c r="B2052" s="235"/>
      <c r="C2052" s="236"/>
      <c r="D2052" s="228" t="s">
        <v>206</v>
      </c>
      <c r="E2052" s="237" t="s">
        <v>19</v>
      </c>
      <c r="F2052" s="238" t="s">
        <v>3720</v>
      </c>
      <c r="G2052" s="236"/>
      <c r="H2052" s="237" t="s">
        <v>19</v>
      </c>
      <c r="I2052" s="239"/>
      <c r="J2052" s="236"/>
      <c r="K2052" s="236"/>
      <c r="L2052" s="240"/>
      <c r="M2052" s="241"/>
      <c r="N2052" s="242"/>
      <c r="O2052" s="242"/>
      <c r="P2052" s="242"/>
      <c r="Q2052" s="242"/>
      <c r="R2052" s="242"/>
      <c r="S2052" s="242"/>
      <c r="T2052" s="243"/>
      <c r="U2052" s="13"/>
      <c r="V2052" s="13"/>
      <c r="W2052" s="13"/>
      <c r="X2052" s="13"/>
      <c r="Y2052" s="13"/>
      <c r="Z2052" s="13"/>
      <c r="AA2052" s="13"/>
      <c r="AB2052" s="13"/>
      <c r="AC2052" s="13"/>
      <c r="AD2052" s="13"/>
      <c r="AE2052" s="13"/>
      <c r="AT2052" s="244" t="s">
        <v>206</v>
      </c>
      <c r="AU2052" s="244" t="s">
        <v>78</v>
      </c>
      <c r="AV2052" s="13" t="s">
        <v>76</v>
      </c>
      <c r="AW2052" s="13" t="s">
        <v>31</v>
      </c>
      <c r="AX2052" s="13" t="s">
        <v>69</v>
      </c>
      <c r="AY2052" s="244" t="s">
        <v>193</v>
      </c>
    </row>
    <row r="2053" s="14" customFormat="1">
      <c r="A2053" s="14"/>
      <c r="B2053" s="245"/>
      <c r="C2053" s="246"/>
      <c r="D2053" s="228" t="s">
        <v>206</v>
      </c>
      <c r="E2053" s="247" t="s">
        <v>19</v>
      </c>
      <c r="F2053" s="248" t="s">
        <v>4200</v>
      </c>
      <c r="G2053" s="246"/>
      <c r="H2053" s="249">
        <v>12.699999999999999</v>
      </c>
      <c r="I2053" s="250"/>
      <c r="J2053" s="246"/>
      <c r="K2053" s="246"/>
      <c r="L2053" s="251"/>
      <c r="M2053" s="252"/>
      <c r="N2053" s="253"/>
      <c r="O2053" s="253"/>
      <c r="P2053" s="253"/>
      <c r="Q2053" s="253"/>
      <c r="R2053" s="253"/>
      <c r="S2053" s="253"/>
      <c r="T2053" s="254"/>
      <c r="U2053" s="14"/>
      <c r="V2053" s="14"/>
      <c r="W2053" s="14"/>
      <c r="X2053" s="14"/>
      <c r="Y2053" s="14"/>
      <c r="Z2053" s="14"/>
      <c r="AA2053" s="14"/>
      <c r="AB2053" s="14"/>
      <c r="AC2053" s="14"/>
      <c r="AD2053" s="14"/>
      <c r="AE2053" s="14"/>
      <c r="AT2053" s="255" t="s">
        <v>206</v>
      </c>
      <c r="AU2053" s="255" t="s">
        <v>78</v>
      </c>
      <c r="AV2053" s="14" t="s">
        <v>78</v>
      </c>
      <c r="AW2053" s="14" t="s">
        <v>31</v>
      </c>
      <c r="AX2053" s="14" t="s">
        <v>69</v>
      </c>
      <c r="AY2053" s="255" t="s">
        <v>193</v>
      </c>
    </row>
    <row r="2054" s="13" customFormat="1">
      <c r="A2054" s="13"/>
      <c r="B2054" s="235"/>
      <c r="C2054" s="236"/>
      <c r="D2054" s="228" t="s">
        <v>206</v>
      </c>
      <c r="E2054" s="237" t="s">
        <v>19</v>
      </c>
      <c r="F2054" s="238" t="s">
        <v>3722</v>
      </c>
      <c r="G2054" s="236"/>
      <c r="H2054" s="237" t="s">
        <v>19</v>
      </c>
      <c r="I2054" s="239"/>
      <c r="J2054" s="236"/>
      <c r="K2054" s="236"/>
      <c r="L2054" s="240"/>
      <c r="M2054" s="241"/>
      <c r="N2054" s="242"/>
      <c r="O2054" s="242"/>
      <c r="P2054" s="242"/>
      <c r="Q2054" s="242"/>
      <c r="R2054" s="242"/>
      <c r="S2054" s="242"/>
      <c r="T2054" s="243"/>
      <c r="U2054" s="13"/>
      <c r="V2054" s="13"/>
      <c r="W2054" s="13"/>
      <c r="X2054" s="13"/>
      <c r="Y2054" s="13"/>
      <c r="Z2054" s="13"/>
      <c r="AA2054" s="13"/>
      <c r="AB2054" s="13"/>
      <c r="AC2054" s="13"/>
      <c r="AD2054" s="13"/>
      <c r="AE2054" s="13"/>
      <c r="AT2054" s="244" t="s">
        <v>206</v>
      </c>
      <c r="AU2054" s="244" t="s">
        <v>78</v>
      </c>
      <c r="AV2054" s="13" t="s">
        <v>76</v>
      </c>
      <c r="AW2054" s="13" t="s">
        <v>31</v>
      </c>
      <c r="AX2054" s="13" t="s">
        <v>69</v>
      </c>
      <c r="AY2054" s="244" t="s">
        <v>193</v>
      </c>
    </row>
    <row r="2055" s="14" customFormat="1">
      <c r="A2055" s="14"/>
      <c r="B2055" s="245"/>
      <c r="C2055" s="246"/>
      <c r="D2055" s="228" t="s">
        <v>206</v>
      </c>
      <c r="E2055" s="247" t="s">
        <v>19</v>
      </c>
      <c r="F2055" s="248" t="s">
        <v>4201</v>
      </c>
      <c r="G2055" s="246"/>
      <c r="H2055" s="249">
        <v>8.6999999999999993</v>
      </c>
      <c r="I2055" s="250"/>
      <c r="J2055" s="246"/>
      <c r="K2055" s="246"/>
      <c r="L2055" s="251"/>
      <c r="M2055" s="252"/>
      <c r="N2055" s="253"/>
      <c r="O2055" s="253"/>
      <c r="P2055" s="253"/>
      <c r="Q2055" s="253"/>
      <c r="R2055" s="253"/>
      <c r="S2055" s="253"/>
      <c r="T2055" s="254"/>
      <c r="U2055" s="14"/>
      <c r="V2055" s="14"/>
      <c r="W2055" s="14"/>
      <c r="X2055" s="14"/>
      <c r="Y2055" s="14"/>
      <c r="Z2055" s="14"/>
      <c r="AA2055" s="14"/>
      <c r="AB2055" s="14"/>
      <c r="AC2055" s="14"/>
      <c r="AD2055" s="14"/>
      <c r="AE2055" s="14"/>
      <c r="AT2055" s="255" t="s">
        <v>206</v>
      </c>
      <c r="AU2055" s="255" t="s">
        <v>78</v>
      </c>
      <c r="AV2055" s="14" t="s">
        <v>78</v>
      </c>
      <c r="AW2055" s="14" t="s">
        <v>31</v>
      </c>
      <c r="AX2055" s="14" t="s">
        <v>69</v>
      </c>
      <c r="AY2055" s="255" t="s">
        <v>193</v>
      </c>
    </row>
    <row r="2056" s="13" customFormat="1">
      <c r="A2056" s="13"/>
      <c r="B2056" s="235"/>
      <c r="C2056" s="236"/>
      <c r="D2056" s="228" t="s">
        <v>206</v>
      </c>
      <c r="E2056" s="237" t="s">
        <v>19</v>
      </c>
      <c r="F2056" s="238" t="s">
        <v>3724</v>
      </c>
      <c r="G2056" s="236"/>
      <c r="H2056" s="237" t="s">
        <v>19</v>
      </c>
      <c r="I2056" s="239"/>
      <c r="J2056" s="236"/>
      <c r="K2056" s="236"/>
      <c r="L2056" s="240"/>
      <c r="M2056" s="241"/>
      <c r="N2056" s="242"/>
      <c r="O2056" s="242"/>
      <c r="P2056" s="242"/>
      <c r="Q2056" s="242"/>
      <c r="R2056" s="242"/>
      <c r="S2056" s="242"/>
      <c r="T2056" s="243"/>
      <c r="U2056" s="13"/>
      <c r="V2056" s="13"/>
      <c r="W2056" s="13"/>
      <c r="X2056" s="13"/>
      <c r="Y2056" s="13"/>
      <c r="Z2056" s="13"/>
      <c r="AA2056" s="13"/>
      <c r="AB2056" s="13"/>
      <c r="AC2056" s="13"/>
      <c r="AD2056" s="13"/>
      <c r="AE2056" s="13"/>
      <c r="AT2056" s="244" t="s">
        <v>206</v>
      </c>
      <c r="AU2056" s="244" t="s">
        <v>78</v>
      </c>
      <c r="AV2056" s="13" t="s">
        <v>76</v>
      </c>
      <c r="AW2056" s="13" t="s">
        <v>31</v>
      </c>
      <c r="AX2056" s="13" t="s">
        <v>69</v>
      </c>
      <c r="AY2056" s="244" t="s">
        <v>193</v>
      </c>
    </row>
    <row r="2057" s="14" customFormat="1">
      <c r="A2057" s="14"/>
      <c r="B2057" s="245"/>
      <c r="C2057" s="246"/>
      <c r="D2057" s="228" t="s">
        <v>206</v>
      </c>
      <c r="E2057" s="247" t="s">
        <v>19</v>
      </c>
      <c r="F2057" s="248" t="s">
        <v>4201</v>
      </c>
      <c r="G2057" s="246"/>
      <c r="H2057" s="249">
        <v>8.6999999999999993</v>
      </c>
      <c r="I2057" s="250"/>
      <c r="J2057" s="246"/>
      <c r="K2057" s="246"/>
      <c r="L2057" s="251"/>
      <c r="M2057" s="252"/>
      <c r="N2057" s="253"/>
      <c r="O2057" s="253"/>
      <c r="P2057" s="253"/>
      <c r="Q2057" s="253"/>
      <c r="R2057" s="253"/>
      <c r="S2057" s="253"/>
      <c r="T2057" s="254"/>
      <c r="U2057" s="14"/>
      <c r="V2057" s="14"/>
      <c r="W2057" s="14"/>
      <c r="X2057" s="14"/>
      <c r="Y2057" s="14"/>
      <c r="Z2057" s="14"/>
      <c r="AA2057" s="14"/>
      <c r="AB2057" s="14"/>
      <c r="AC2057" s="14"/>
      <c r="AD2057" s="14"/>
      <c r="AE2057" s="14"/>
      <c r="AT2057" s="255" t="s">
        <v>206</v>
      </c>
      <c r="AU2057" s="255" t="s">
        <v>78</v>
      </c>
      <c r="AV2057" s="14" t="s">
        <v>78</v>
      </c>
      <c r="AW2057" s="14" t="s">
        <v>31</v>
      </c>
      <c r="AX2057" s="14" t="s">
        <v>69</v>
      </c>
      <c r="AY2057" s="255" t="s">
        <v>193</v>
      </c>
    </row>
    <row r="2058" s="13" customFormat="1">
      <c r="A2058" s="13"/>
      <c r="B2058" s="235"/>
      <c r="C2058" s="236"/>
      <c r="D2058" s="228" t="s">
        <v>206</v>
      </c>
      <c r="E2058" s="237" t="s">
        <v>19</v>
      </c>
      <c r="F2058" s="238" t="s">
        <v>3331</v>
      </c>
      <c r="G2058" s="236"/>
      <c r="H2058" s="237" t="s">
        <v>19</v>
      </c>
      <c r="I2058" s="239"/>
      <c r="J2058" s="236"/>
      <c r="K2058" s="236"/>
      <c r="L2058" s="240"/>
      <c r="M2058" s="241"/>
      <c r="N2058" s="242"/>
      <c r="O2058" s="242"/>
      <c r="P2058" s="242"/>
      <c r="Q2058" s="242"/>
      <c r="R2058" s="242"/>
      <c r="S2058" s="242"/>
      <c r="T2058" s="243"/>
      <c r="U2058" s="13"/>
      <c r="V2058" s="13"/>
      <c r="W2058" s="13"/>
      <c r="X2058" s="13"/>
      <c r="Y2058" s="13"/>
      <c r="Z2058" s="13"/>
      <c r="AA2058" s="13"/>
      <c r="AB2058" s="13"/>
      <c r="AC2058" s="13"/>
      <c r="AD2058" s="13"/>
      <c r="AE2058" s="13"/>
      <c r="AT2058" s="244" t="s">
        <v>206</v>
      </c>
      <c r="AU2058" s="244" t="s">
        <v>78</v>
      </c>
      <c r="AV2058" s="13" t="s">
        <v>76</v>
      </c>
      <c r="AW2058" s="13" t="s">
        <v>31</v>
      </c>
      <c r="AX2058" s="13" t="s">
        <v>69</v>
      </c>
      <c r="AY2058" s="244" t="s">
        <v>193</v>
      </c>
    </row>
    <row r="2059" s="14" customFormat="1">
      <c r="A2059" s="14"/>
      <c r="B2059" s="245"/>
      <c r="C2059" s="246"/>
      <c r="D2059" s="228" t="s">
        <v>206</v>
      </c>
      <c r="E2059" s="247" t="s">
        <v>19</v>
      </c>
      <c r="F2059" s="248" t="s">
        <v>4202</v>
      </c>
      <c r="G2059" s="246"/>
      <c r="H2059" s="249">
        <v>13.1</v>
      </c>
      <c r="I2059" s="250"/>
      <c r="J2059" s="246"/>
      <c r="K2059" s="246"/>
      <c r="L2059" s="251"/>
      <c r="M2059" s="252"/>
      <c r="N2059" s="253"/>
      <c r="O2059" s="253"/>
      <c r="P2059" s="253"/>
      <c r="Q2059" s="253"/>
      <c r="R2059" s="253"/>
      <c r="S2059" s="253"/>
      <c r="T2059" s="254"/>
      <c r="U2059" s="14"/>
      <c r="V2059" s="14"/>
      <c r="W2059" s="14"/>
      <c r="X2059" s="14"/>
      <c r="Y2059" s="14"/>
      <c r="Z2059" s="14"/>
      <c r="AA2059" s="14"/>
      <c r="AB2059" s="14"/>
      <c r="AC2059" s="14"/>
      <c r="AD2059" s="14"/>
      <c r="AE2059" s="14"/>
      <c r="AT2059" s="255" t="s">
        <v>206</v>
      </c>
      <c r="AU2059" s="255" t="s">
        <v>78</v>
      </c>
      <c r="AV2059" s="14" t="s">
        <v>78</v>
      </c>
      <c r="AW2059" s="14" t="s">
        <v>31</v>
      </c>
      <c r="AX2059" s="14" t="s">
        <v>69</v>
      </c>
      <c r="AY2059" s="255" t="s">
        <v>193</v>
      </c>
    </row>
    <row r="2060" s="13" customFormat="1">
      <c r="A2060" s="13"/>
      <c r="B2060" s="235"/>
      <c r="C2060" s="236"/>
      <c r="D2060" s="228" t="s">
        <v>206</v>
      </c>
      <c r="E2060" s="237" t="s">
        <v>19</v>
      </c>
      <c r="F2060" s="238" t="s">
        <v>3727</v>
      </c>
      <c r="G2060" s="236"/>
      <c r="H2060" s="237" t="s">
        <v>19</v>
      </c>
      <c r="I2060" s="239"/>
      <c r="J2060" s="236"/>
      <c r="K2060" s="236"/>
      <c r="L2060" s="240"/>
      <c r="M2060" s="241"/>
      <c r="N2060" s="242"/>
      <c r="O2060" s="242"/>
      <c r="P2060" s="242"/>
      <c r="Q2060" s="242"/>
      <c r="R2060" s="242"/>
      <c r="S2060" s="242"/>
      <c r="T2060" s="243"/>
      <c r="U2060" s="13"/>
      <c r="V2060" s="13"/>
      <c r="W2060" s="13"/>
      <c r="X2060" s="13"/>
      <c r="Y2060" s="13"/>
      <c r="Z2060" s="13"/>
      <c r="AA2060" s="13"/>
      <c r="AB2060" s="13"/>
      <c r="AC2060" s="13"/>
      <c r="AD2060" s="13"/>
      <c r="AE2060" s="13"/>
      <c r="AT2060" s="244" t="s">
        <v>206</v>
      </c>
      <c r="AU2060" s="244" t="s">
        <v>78</v>
      </c>
      <c r="AV2060" s="13" t="s">
        <v>76</v>
      </c>
      <c r="AW2060" s="13" t="s">
        <v>31</v>
      </c>
      <c r="AX2060" s="13" t="s">
        <v>69</v>
      </c>
      <c r="AY2060" s="244" t="s">
        <v>193</v>
      </c>
    </row>
    <row r="2061" s="14" customFormat="1">
      <c r="A2061" s="14"/>
      <c r="B2061" s="245"/>
      <c r="C2061" s="246"/>
      <c r="D2061" s="228" t="s">
        <v>206</v>
      </c>
      <c r="E2061" s="247" t="s">
        <v>19</v>
      </c>
      <c r="F2061" s="248" t="s">
        <v>4203</v>
      </c>
      <c r="G2061" s="246"/>
      <c r="H2061" s="249">
        <v>9.0999999999999996</v>
      </c>
      <c r="I2061" s="250"/>
      <c r="J2061" s="246"/>
      <c r="K2061" s="246"/>
      <c r="L2061" s="251"/>
      <c r="M2061" s="252"/>
      <c r="N2061" s="253"/>
      <c r="O2061" s="253"/>
      <c r="P2061" s="253"/>
      <c r="Q2061" s="253"/>
      <c r="R2061" s="253"/>
      <c r="S2061" s="253"/>
      <c r="T2061" s="254"/>
      <c r="U2061" s="14"/>
      <c r="V2061" s="14"/>
      <c r="W2061" s="14"/>
      <c r="X2061" s="14"/>
      <c r="Y2061" s="14"/>
      <c r="Z2061" s="14"/>
      <c r="AA2061" s="14"/>
      <c r="AB2061" s="14"/>
      <c r="AC2061" s="14"/>
      <c r="AD2061" s="14"/>
      <c r="AE2061" s="14"/>
      <c r="AT2061" s="255" t="s">
        <v>206</v>
      </c>
      <c r="AU2061" s="255" t="s">
        <v>78</v>
      </c>
      <c r="AV2061" s="14" t="s">
        <v>78</v>
      </c>
      <c r="AW2061" s="14" t="s">
        <v>31</v>
      </c>
      <c r="AX2061" s="14" t="s">
        <v>69</v>
      </c>
      <c r="AY2061" s="255" t="s">
        <v>193</v>
      </c>
    </row>
    <row r="2062" s="13" customFormat="1">
      <c r="A2062" s="13"/>
      <c r="B2062" s="235"/>
      <c r="C2062" s="236"/>
      <c r="D2062" s="228" t="s">
        <v>206</v>
      </c>
      <c r="E2062" s="237" t="s">
        <v>19</v>
      </c>
      <c r="F2062" s="238" t="s">
        <v>3730</v>
      </c>
      <c r="G2062" s="236"/>
      <c r="H2062" s="237" t="s">
        <v>19</v>
      </c>
      <c r="I2062" s="239"/>
      <c r="J2062" s="236"/>
      <c r="K2062" s="236"/>
      <c r="L2062" s="240"/>
      <c r="M2062" s="241"/>
      <c r="N2062" s="242"/>
      <c r="O2062" s="242"/>
      <c r="P2062" s="242"/>
      <c r="Q2062" s="242"/>
      <c r="R2062" s="242"/>
      <c r="S2062" s="242"/>
      <c r="T2062" s="243"/>
      <c r="U2062" s="13"/>
      <c r="V2062" s="13"/>
      <c r="W2062" s="13"/>
      <c r="X2062" s="13"/>
      <c r="Y2062" s="13"/>
      <c r="Z2062" s="13"/>
      <c r="AA2062" s="13"/>
      <c r="AB2062" s="13"/>
      <c r="AC2062" s="13"/>
      <c r="AD2062" s="13"/>
      <c r="AE2062" s="13"/>
      <c r="AT2062" s="244" t="s">
        <v>206</v>
      </c>
      <c r="AU2062" s="244" t="s">
        <v>78</v>
      </c>
      <c r="AV2062" s="13" t="s">
        <v>76</v>
      </c>
      <c r="AW2062" s="13" t="s">
        <v>31</v>
      </c>
      <c r="AX2062" s="13" t="s">
        <v>69</v>
      </c>
      <c r="AY2062" s="244" t="s">
        <v>193</v>
      </c>
    </row>
    <row r="2063" s="14" customFormat="1">
      <c r="A2063" s="14"/>
      <c r="B2063" s="245"/>
      <c r="C2063" s="246"/>
      <c r="D2063" s="228" t="s">
        <v>206</v>
      </c>
      <c r="E2063" s="247" t="s">
        <v>19</v>
      </c>
      <c r="F2063" s="248" t="s">
        <v>4203</v>
      </c>
      <c r="G2063" s="246"/>
      <c r="H2063" s="249">
        <v>9.0999999999999996</v>
      </c>
      <c r="I2063" s="250"/>
      <c r="J2063" s="246"/>
      <c r="K2063" s="246"/>
      <c r="L2063" s="251"/>
      <c r="M2063" s="252"/>
      <c r="N2063" s="253"/>
      <c r="O2063" s="253"/>
      <c r="P2063" s="253"/>
      <c r="Q2063" s="253"/>
      <c r="R2063" s="253"/>
      <c r="S2063" s="253"/>
      <c r="T2063" s="254"/>
      <c r="U2063" s="14"/>
      <c r="V2063" s="14"/>
      <c r="W2063" s="14"/>
      <c r="X2063" s="14"/>
      <c r="Y2063" s="14"/>
      <c r="Z2063" s="14"/>
      <c r="AA2063" s="14"/>
      <c r="AB2063" s="14"/>
      <c r="AC2063" s="14"/>
      <c r="AD2063" s="14"/>
      <c r="AE2063" s="14"/>
      <c r="AT2063" s="255" t="s">
        <v>206</v>
      </c>
      <c r="AU2063" s="255" t="s">
        <v>78</v>
      </c>
      <c r="AV2063" s="14" t="s">
        <v>78</v>
      </c>
      <c r="AW2063" s="14" t="s">
        <v>31</v>
      </c>
      <c r="AX2063" s="14" t="s">
        <v>69</v>
      </c>
      <c r="AY2063" s="255" t="s">
        <v>193</v>
      </c>
    </row>
    <row r="2064" s="13" customFormat="1">
      <c r="A2064" s="13"/>
      <c r="B2064" s="235"/>
      <c r="C2064" s="236"/>
      <c r="D2064" s="228" t="s">
        <v>206</v>
      </c>
      <c r="E2064" s="237" t="s">
        <v>19</v>
      </c>
      <c r="F2064" s="238" t="s">
        <v>3733</v>
      </c>
      <c r="G2064" s="236"/>
      <c r="H2064" s="237" t="s">
        <v>19</v>
      </c>
      <c r="I2064" s="239"/>
      <c r="J2064" s="236"/>
      <c r="K2064" s="236"/>
      <c r="L2064" s="240"/>
      <c r="M2064" s="241"/>
      <c r="N2064" s="242"/>
      <c r="O2064" s="242"/>
      <c r="P2064" s="242"/>
      <c r="Q2064" s="242"/>
      <c r="R2064" s="242"/>
      <c r="S2064" s="242"/>
      <c r="T2064" s="243"/>
      <c r="U2064" s="13"/>
      <c r="V2064" s="13"/>
      <c r="W2064" s="13"/>
      <c r="X2064" s="13"/>
      <c r="Y2064" s="13"/>
      <c r="Z2064" s="13"/>
      <c r="AA2064" s="13"/>
      <c r="AB2064" s="13"/>
      <c r="AC2064" s="13"/>
      <c r="AD2064" s="13"/>
      <c r="AE2064" s="13"/>
      <c r="AT2064" s="244" t="s">
        <v>206</v>
      </c>
      <c r="AU2064" s="244" t="s">
        <v>78</v>
      </c>
      <c r="AV2064" s="13" t="s">
        <v>76</v>
      </c>
      <c r="AW2064" s="13" t="s">
        <v>31</v>
      </c>
      <c r="AX2064" s="13" t="s">
        <v>69</v>
      </c>
      <c r="AY2064" s="244" t="s">
        <v>193</v>
      </c>
    </row>
    <row r="2065" s="14" customFormat="1">
      <c r="A2065" s="14"/>
      <c r="B2065" s="245"/>
      <c r="C2065" s="246"/>
      <c r="D2065" s="228" t="s">
        <v>206</v>
      </c>
      <c r="E2065" s="247" t="s">
        <v>19</v>
      </c>
      <c r="F2065" s="248" t="s">
        <v>4203</v>
      </c>
      <c r="G2065" s="246"/>
      <c r="H2065" s="249">
        <v>9.0999999999999996</v>
      </c>
      <c r="I2065" s="250"/>
      <c r="J2065" s="246"/>
      <c r="K2065" s="246"/>
      <c r="L2065" s="251"/>
      <c r="M2065" s="252"/>
      <c r="N2065" s="253"/>
      <c r="O2065" s="253"/>
      <c r="P2065" s="253"/>
      <c r="Q2065" s="253"/>
      <c r="R2065" s="253"/>
      <c r="S2065" s="253"/>
      <c r="T2065" s="254"/>
      <c r="U2065" s="14"/>
      <c r="V2065" s="14"/>
      <c r="W2065" s="14"/>
      <c r="X2065" s="14"/>
      <c r="Y2065" s="14"/>
      <c r="Z2065" s="14"/>
      <c r="AA2065" s="14"/>
      <c r="AB2065" s="14"/>
      <c r="AC2065" s="14"/>
      <c r="AD2065" s="14"/>
      <c r="AE2065" s="14"/>
      <c r="AT2065" s="255" t="s">
        <v>206</v>
      </c>
      <c r="AU2065" s="255" t="s">
        <v>78</v>
      </c>
      <c r="AV2065" s="14" t="s">
        <v>78</v>
      </c>
      <c r="AW2065" s="14" t="s">
        <v>31</v>
      </c>
      <c r="AX2065" s="14" t="s">
        <v>69</v>
      </c>
      <c r="AY2065" s="255" t="s">
        <v>193</v>
      </c>
    </row>
    <row r="2066" s="13" customFormat="1">
      <c r="A2066" s="13"/>
      <c r="B2066" s="235"/>
      <c r="C2066" s="236"/>
      <c r="D2066" s="228" t="s">
        <v>206</v>
      </c>
      <c r="E2066" s="237" t="s">
        <v>19</v>
      </c>
      <c r="F2066" s="238" t="s">
        <v>3735</v>
      </c>
      <c r="G2066" s="236"/>
      <c r="H2066" s="237" t="s">
        <v>19</v>
      </c>
      <c r="I2066" s="239"/>
      <c r="J2066" s="236"/>
      <c r="K2066" s="236"/>
      <c r="L2066" s="240"/>
      <c r="M2066" s="241"/>
      <c r="N2066" s="242"/>
      <c r="O2066" s="242"/>
      <c r="P2066" s="242"/>
      <c r="Q2066" s="242"/>
      <c r="R2066" s="242"/>
      <c r="S2066" s="242"/>
      <c r="T2066" s="243"/>
      <c r="U2066" s="13"/>
      <c r="V2066" s="13"/>
      <c r="W2066" s="13"/>
      <c r="X2066" s="13"/>
      <c r="Y2066" s="13"/>
      <c r="Z2066" s="13"/>
      <c r="AA2066" s="13"/>
      <c r="AB2066" s="13"/>
      <c r="AC2066" s="13"/>
      <c r="AD2066" s="13"/>
      <c r="AE2066" s="13"/>
      <c r="AT2066" s="244" t="s">
        <v>206</v>
      </c>
      <c r="AU2066" s="244" t="s">
        <v>78</v>
      </c>
      <c r="AV2066" s="13" t="s">
        <v>76</v>
      </c>
      <c r="AW2066" s="13" t="s">
        <v>31</v>
      </c>
      <c r="AX2066" s="13" t="s">
        <v>69</v>
      </c>
      <c r="AY2066" s="244" t="s">
        <v>193</v>
      </c>
    </row>
    <row r="2067" s="14" customFormat="1">
      <c r="A2067" s="14"/>
      <c r="B2067" s="245"/>
      <c r="C2067" s="246"/>
      <c r="D2067" s="228" t="s">
        <v>206</v>
      </c>
      <c r="E2067" s="247" t="s">
        <v>19</v>
      </c>
      <c r="F2067" s="248" t="s">
        <v>4203</v>
      </c>
      <c r="G2067" s="246"/>
      <c r="H2067" s="249">
        <v>9.0999999999999996</v>
      </c>
      <c r="I2067" s="250"/>
      <c r="J2067" s="246"/>
      <c r="K2067" s="246"/>
      <c r="L2067" s="251"/>
      <c r="M2067" s="252"/>
      <c r="N2067" s="253"/>
      <c r="O2067" s="253"/>
      <c r="P2067" s="253"/>
      <c r="Q2067" s="253"/>
      <c r="R2067" s="253"/>
      <c r="S2067" s="253"/>
      <c r="T2067" s="254"/>
      <c r="U2067" s="14"/>
      <c r="V2067" s="14"/>
      <c r="W2067" s="14"/>
      <c r="X2067" s="14"/>
      <c r="Y2067" s="14"/>
      <c r="Z2067" s="14"/>
      <c r="AA2067" s="14"/>
      <c r="AB2067" s="14"/>
      <c r="AC2067" s="14"/>
      <c r="AD2067" s="14"/>
      <c r="AE2067" s="14"/>
      <c r="AT2067" s="255" t="s">
        <v>206</v>
      </c>
      <c r="AU2067" s="255" t="s">
        <v>78</v>
      </c>
      <c r="AV2067" s="14" t="s">
        <v>78</v>
      </c>
      <c r="AW2067" s="14" t="s">
        <v>31</v>
      </c>
      <c r="AX2067" s="14" t="s">
        <v>69</v>
      </c>
      <c r="AY2067" s="255" t="s">
        <v>193</v>
      </c>
    </row>
    <row r="2068" s="13" customFormat="1">
      <c r="A2068" s="13"/>
      <c r="B2068" s="235"/>
      <c r="C2068" s="236"/>
      <c r="D2068" s="228" t="s">
        <v>206</v>
      </c>
      <c r="E2068" s="237" t="s">
        <v>19</v>
      </c>
      <c r="F2068" s="238" t="s">
        <v>4204</v>
      </c>
      <c r="G2068" s="236"/>
      <c r="H2068" s="237" t="s">
        <v>19</v>
      </c>
      <c r="I2068" s="239"/>
      <c r="J2068" s="236"/>
      <c r="K2068" s="236"/>
      <c r="L2068" s="240"/>
      <c r="M2068" s="241"/>
      <c r="N2068" s="242"/>
      <c r="O2068" s="242"/>
      <c r="P2068" s="242"/>
      <c r="Q2068" s="242"/>
      <c r="R2068" s="242"/>
      <c r="S2068" s="242"/>
      <c r="T2068" s="243"/>
      <c r="U2068" s="13"/>
      <c r="V2068" s="13"/>
      <c r="W2068" s="13"/>
      <c r="X2068" s="13"/>
      <c r="Y2068" s="13"/>
      <c r="Z2068" s="13"/>
      <c r="AA2068" s="13"/>
      <c r="AB2068" s="13"/>
      <c r="AC2068" s="13"/>
      <c r="AD2068" s="13"/>
      <c r="AE2068" s="13"/>
      <c r="AT2068" s="244" t="s">
        <v>206</v>
      </c>
      <c r="AU2068" s="244" t="s">
        <v>78</v>
      </c>
      <c r="AV2068" s="13" t="s">
        <v>76</v>
      </c>
      <c r="AW2068" s="13" t="s">
        <v>31</v>
      </c>
      <c r="AX2068" s="13" t="s">
        <v>69</v>
      </c>
      <c r="AY2068" s="244" t="s">
        <v>193</v>
      </c>
    </row>
    <row r="2069" s="13" customFormat="1">
      <c r="A2069" s="13"/>
      <c r="B2069" s="235"/>
      <c r="C2069" s="236"/>
      <c r="D2069" s="228" t="s">
        <v>206</v>
      </c>
      <c r="E2069" s="237" t="s">
        <v>19</v>
      </c>
      <c r="F2069" s="238" t="s">
        <v>3738</v>
      </c>
      <c r="G2069" s="236"/>
      <c r="H2069" s="237" t="s">
        <v>19</v>
      </c>
      <c r="I2069" s="239"/>
      <c r="J2069" s="236"/>
      <c r="K2069" s="236"/>
      <c r="L2069" s="240"/>
      <c r="M2069" s="241"/>
      <c r="N2069" s="242"/>
      <c r="O2069" s="242"/>
      <c r="P2069" s="242"/>
      <c r="Q2069" s="242"/>
      <c r="R2069" s="242"/>
      <c r="S2069" s="242"/>
      <c r="T2069" s="243"/>
      <c r="U2069" s="13"/>
      <c r="V2069" s="13"/>
      <c r="W2069" s="13"/>
      <c r="X2069" s="13"/>
      <c r="Y2069" s="13"/>
      <c r="Z2069" s="13"/>
      <c r="AA2069" s="13"/>
      <c r="AB2069" s="13"/>
      <c r="AC2069" s="13"/>
      <c r="AD2069" s="13"/>
      <c r="AE2069" s="13"/>
      <c r="AT2069" s="244" t="s">
        <v>206</v>
      </c>
      <c r="AU2069" s="244" t="s">
        <v>78</v>
      </c>
      <c r="AV2069" s="13" t="s">
        <v>76</v>
      </c>
      <c r="AW2069" s="13" t="s">
        <v>31</v>
      </c>
      <c r="AX2069" s="13" t="s">
        <v>69</v>
      </c>
      <c r="AY2069" s="244" t="s">
        <v>193</v>
      </c>
    </row>
    <row r="2070" s="14" customFormat="1">
      <c r="A2070" s="14"/>
      <c r="B2070" s="245"/>
      <c r="C2070" s="246"/>
      <c r="D2070" s="228" t="s">
        <v>206</v>
      </c>
      <c r="E2070" s="247" t="s">
        <v>19</v>
      </c>
      <c r="F2070" s="248" t="s">
        <v>4205</v>
      </c>
      <c r="G2070" s="246"/>
      <c r="H2070" s="249">
        <v>119.59999999999999</v>
      </c>
      <c r="I2070" s="250"/>
      <c r="J2070" s="246"/>
      <c r="K2070" s="246"/>
      <c r="L2070" s="251"/>
      <c r="M2070" s="252"/>
      <c r="N2070" s="253"/>
      <c r="O2070" s="253"/>
      <c r="P2070" s="253"/>
      <c r="Q2070" s="253"/>
      <c r="R2070" s="253"/>
      <c r="S2070" s="253"/>
      <c r="T2070" s="254"/>
      <c r="U2070" s="14"/>
      <c r="V2070" s="14"/>
      <c r="W2070" s="14"/>
      <c r="X2070" s="14"/>
      <c r="Y2070" s="14"/>
      <c r="Z2070" s="14"/>
      <c r="AA2070" s="14"/>
      <c r="AB2070" s="14"/>
      <c r="AC2070" s="14"/>
      <c r="AD2070" s="14"/>
      <c r="AE2070" s="14"/>
      <c r="AT2070" s="255" t="s">
        <v>206</v>
      </c>
      <c r="AU2070" s="255" t="s">
        <v>78</v>
      </c>
      <c r="AV2070" s="14" t="s">
        <v>78</v>
      </c>
      <c r="AW2070" s="14" t="s">
        <v>31</v>
      </c>
      <c r="AX2070" s="14" t="s">
        <v>69</v>
      </c>
      <c r="AY2070" s="255" t="s">
        <v>193</v>
      </c>
    </row>
    <row r="2071" s="13" customFormat="1">
      <c r="A2071" s="13"/>
      <c r="B2071" s="235"/>
      <c r="C2071" s="236"/>
      <c r="D2071" s="228" t="s">
        <v>206</v>
      </c>
      <c r="E2071" s="237" t="s">
        <v>19</v>
      </c>
      <c r="F2071" s="238" t="s">
        <v>3740</v>
      </c>
      <c r="G2071" s="236"/>
      <c r="H2071" s="237" t="s">
        <v>19</v>
      </c>
      <c r="I2071" s="239"/>
      <c r="J2071" s="236"/>
      <c r="K2071" s="236"/>
      <c r="L2071" s="240"/>
      <c r="M2071" s="241"/>
      <c r="N2071" s="242"/>
      <c r="O2071" s="242"/>
      <c r="P2071" s="242"/>
      <c r="Q2071" s="242"/>
      <c r="R2071" s="242"/>
      <c r="S2071" s="242"/>
      <c r="T2071" s="243"/>
      <c r="U2071" s="13"/>
      <c r="V2071" s="13"/>
      <c r="W2071" s="13"/>
      <c r="X2071" s="13"/>
      <c r="Y2071" s="13"/>
      <c r="Z2071" s="13"/>
      <c r="AA2071" s="13"/>
      <c r="AB2071" s="13"/>
      <c r="AC2071" s="13"/>
      <c r="AD2071" s="13"/>
      <c r="AE2071" s="13"/>
      <c r="AT2071" s="244" t="s">
        <v>206</v>
      </c>
      <c r="AU2071" s="244" t="s">
        <v>78</v>
      </c>
      <c r="AV2071" s="13" t="s">
        <v>76</v>
      </c>
      <c r="AW2071" s="13" t="s">
        <v>31</v>
      </c>
      <c r="AX2071" s="13" t="s">
        <v>69</v>
      </c>
      <c r="AY2071" s="244" t="s">
        <v>193</v>
      </c>
    </row>
    <row r="2072" s="14" customFormat="1">
      <c r="A2072" s="14"/>
      <c r="B2072" s="245"/>
      <c r="C2072" s="246"/>
      <c r="D2072" s="228" t="s">
        <v>206</v>
      </c>
      <c r="E2072" s="247" t="s">
        <v>19</v>
      </c>
      <c r="F2072" s="248" t="s">
        <v>3741</v>
      </c>
      <c r="G2072" s="246"/>
      <c r="H2072" s="249">
        <v>20.300000000000001</v>
      </c>
      <c r="I2072" s="250"/>
      <c r="J2072" s="246"/>
      <c r="K2072" s="246"/>
      <c r="L2072" s="251"/>
      <c r="M2072" s="252"/>
      <c r="N2072" s="253"/>
      <c r="O2072" s="253"/>
      <c r="P2072" s="253"/>
      <c r="Q2072" s="253"/>
      <c r="R2072" s="253"/>
      <c r="S2072" s="253"/>
      <c r="T2072" s="254"/>
      <c r="U2072" s="14"/>
      <c r="V2072" s="14"/>
      <c r="W2072" s="14"/>
      <c r="X2072" s="14"/>
      <c r="Y2072" s="14"/>
      <c r="Z2072" s="14"/>
      <c r="AA2072" s="14"/>
      <c r="AB2072" s="14"/>
      <c r="AC2072" s="14"/>
      <c r="AD2072" s="14"/>
      <c r="AE2072" s="14"/>
      <c r="AT2072" s="255" t="s">
        <v>206</v>
      </c>
      <c r="AU2072" s="255" t="s">
        <v>78</v>
      </c>
      <c r="AV2072" s="14" t="s">
        <v>78</v>
      </c>
      <c r="AW2072" s="14" t="s">
        <v>31</v>
      </c>
      <c r="AX2072" s="14" t="s">
        <v>69</v>
      </c>
      <c r="AY2072" s="255" t="s">
        <v>193</v>
      </c>
    </row>
    <row r="2073" s="13" customFormat="1">
      <c r="A2073" s="13"/>
      <c r="B2073" s="235"/>
      <c r="C2073" s="236"/>
      <c r="D2073" s="228" t="s">
        <v>206</v>
      </c>
      <c r="E2073" s="237" t="s">
        <v>19</v>
      </c>
      <c r="F2073" s="238" t="s">
        <v>4206</v>
      </c>
      <c r="G2073" s="236"/>
      <c r="H2073" s="237" t="s">
        <v>19</v>
      </c>
      <c r="I2073" s="239"/>
      <c r="J2073" s="236"/>
      <c r="K2073" s="236"/>
      <c r="L2073" s="240"/>
      <c r="M2073" s="241"/>
      <c r="N2073" s="242"/>
      <c r="O2073" s="242"/>
      <c r="P2073" s="242"/>
      <c r="Q2073" s="242"/>
      <c r="R2073" s="242"/>
      <c r="S2073" s="242"/>
      <c r="T2073" s="243"/>
      <c r="U2073" s="13"/>
      <c r="V2073" s="13"/>
      <c r="W2073" s="13"/>
      <c r="X2073" s="13"/>
      <c r="Y2073" s="13"/>
      <c r="Z2073" s="13"/>
      <c r="AA2073" s="13"/>
      <c r="AB2073" s="13"/>
      <c r="AC2073" s="13"/>
      <c r="AD2073" s="13"/>
      <c r="AE2073" s="13"/>
      <c r="AT2073" s="244" t="s">
        <v>206</v>
      </c>
      <c r="AU2073" s="244" t="s">
        <v>78</v>
      </c>
      <c r="AV2073" s="13" t="s">
        <v>76</v>
      </c>
      <c r="AW2073" s="13" t="s">
        <v>31</v>
      </c>
      <c r="AX2073" s="13" t="s">
        <v>69</v>
      </c>
      <c r="AY2073" s="244" t="s">
        <v>193</v>
      </c>
    </row>
    <row r="2074" s="13" customFormat="1">
      <c r="A2074" s="13"/>
      <c r="B2074" s="235"/>
      <c r="C2074" s="236"/>
      <c r="D2074" s="228" t="s">
        <v>206</v>
      </c>
      <c r="E2074" s="237" t="s">
        <v>19</v>
      </c>
      <c r="F2074" s="238" t="s">
        <v>3743</v>
      </c>
      <c r="G2074" s="236"/>
      <c r="H2074" s="237" t="s">
        <v>19</v>
      </c>
      <c r="I2074" s="239"/>
      <c r="J2074" s="236"/>
      <c r="K2074" s="236"/>
      <c r="L2074" s="240"/>
      <c r="M2074" s="241"/>
      <c r="N2074" s="242"/>
      <c r="O2074" s="242"/>
      <c r="P2074" s="242"/>
      <c r="Q2074" s="242"/>
      <c r="R2074" s="242"/>
      <c r="S2074" s="242"/>
      <c r="T2074" s="243"/>
      <c r="U2074" s="13"/>
      <c r="V2074" s="13"/>
      <c r="W2074" s="13"/>
      <c r="X2074" s="13"/>
      <c r="Y2074" s="13"/>
      <c r="Z2074" s="13"/>
      <c r="AA2074" s="13"/>
      <c r="AB2074" s="13"/>
      <c r="AC2074" s="13"/>
      <c r="AD2074" s="13"/>
      <c r="AE2074" s="13"/>
      <c r="AT2074" s="244" t="s">
        <v>206</v>
      </c>
      <c r="AU2074" s="244" t="s">
        <v>78</v>
      </c>
      <c r="AV2074" s="13" t="s">
        <v>76</v>
      </c>
      <c r="AW2074" s="13" t="s">
        <v>31</v>
      </c>
      <c r="AX2074" s="13" t="s">
        <v>69</v>
      </c>
      <c r="AY2074" s="244" t="s">
        <v>193</v>
      </c>
    </row>
    <row r="2075" s="14" customFormat="1">
      <c r="A2075" s="14"/>
      <c r="B2075" s="245"/>
      <c r="C2075" s="246"/>
      <c r="D2075" s="228" t="s">
        <v>206</v>
      </c>
      <c r="E2075" s="247" t="s">
        <v>19</v>
      </c>
      <c r="F2075" s="248" t="s">
        <v>4207</v>
      </c>
      <c r="G2075" s="246"/>
      <c r="H2075" s="249">
        <v>54.899999999999999</v>
      </c>
      <c r="I2075" s="250"/>
      <c r="J2075" s="246"/>
      <c r="K2075" s="246"/>
      <c r="L2075" s="251"/>
      <c r="M2075" s="252"/>
      <c r="N2075" s="253"/>
      <c r="O2075" s="253"/>
      <c r="P2075" s="253"/>
      <c r="Q2075" s="253"/>
      <c r="R2075" s="253"/>
      <c r="S2075" s="253"/>
      <c r="T2075" s="254"/>
      <c r="U2075" s="14"/>
      <c r="V2075" s="14"/>
      <c r="W2075" s="14"/>
      <c r="X2075" s="14"/>
      <c r="Y2075" s="14"/>
      <c r="Z2075" s="14"/>
      <c r="AA2075" s="14"/>
      <c r="AB2075" s="14"/>
      <c r="AC2075" s="14"/>
      <c r="AD2075" s="14"/>
      <c r="AE2075" s="14"/>
      <c r="AT2075" s="255" t="s">
        <v>206</v>
      </c>
      <c r="AU2075" s="255" t="s">
        <v>78</v>
      </c>
      <c r="AV2075" s="14" t="s">
        <v>78</v>
      </c>
      <c r="AW2075" s="14" t="s">
        <v>31</v>
      </c>
      <c r="AX2075" s="14" t="s">
        <v>69</v>
      </c>
      <c r="AY2075" s="255" t="s">
        <v>193</v>
      </c>
    </row>
    <row r="2076" s="13" customFormat="1">
      <c r="A2076" s="13"/>
      <c r="B2076" s="235"/>
      <c r="C2076" s="236"/>
      <c r="D2076" s="228" t="s">
        <v>206</v>
      </c>
      <c r="E2076" s="237" t="s">
        <v>19</v>
      </c>
      <c r="F2076" s="238" t="s">
        <v>3745</v>
      </c>
      <c r="G2076" s="236"/>
      <c r="H2076" s="237" t="s">
        <v>19</v>
      </c>
      <c r="I2076" s="239"/>
      <c r="J2076" s="236"/>
      <c r="K2076" s="236"/>
      <c r="L2076" s="240"/>
      <c r="M2076" s="241"/>
      <c r="N2076" s="242"/>
      <c r="O2076" s="242"/>
      <c r="P2076" s="242"/>
      <c r="Q2076" s="242"/>
      <c r="R2076" s="242"/>
      <c r="S2076" s="242"/>
      <c r="T2076" s="243"/>
      <c r="U2076" s="13"/>
      <c r="V2076" s="13"/>
      <c r="W2076" s="13"/>
      <c r="X2076" s="13"/>
      <c r="Y2076" s="13"/>
      <c r="Z2076" s="13"/>
      <c r="AA2076" s="13"/>
      <c r="AB2076" s="13"/>
      <c r="AC2076" s="13"/>
      <c r="AD2076" s="13"/>
      <c r="AE2076" s="13"/>
      <c r="AT2076" s="244" t="s">
        <v>206</v>
      </c>
      <c r="AU2076" s="244" t="s">
        <v>78</v>
      </c>
      <c r="AV2076" s="13" t="s">
        <v>76</v>
      </c>
      <c r="AW2076" s="13" t="s">
        <v>31</v>
      </c>
      <c r="AX2076" s="13" t="s">
        <v>69</v>
      </c>
      <c r="AY2076" s="244" t="s">
        <v>193</v>
      </c>
    </row>
    <row r="2077" s="14" customFormat="1">
      <c r="A2077" s="14"/>
      <c r="B2077" s="245"/>
      <c r="C2077" s="246"/>
      <c r="D2077" s="228" t="s">
        <v>206</v>
      </c>
      <c r="E2077" s="247" t="s">
        <v>19</v>
      </c>
      <c r="F2077" s="248" t="s">
        <v>4208</v>
      </c>
      <c r="G2077" s="246"/>
      <c r="H2077" s="249">
        <v>17.399999999999999</v>
      </c>
      <c r="I2077" s="250"/>
      <c r="J2077" s="246"/>
      <c r="K2077" s="246"/>
      <c r="L2077" s="251"/>
      <c r="M2077" s="252"/>
      <c r="N2077" s="253"/>
      <c r="O2077" s="253"/>
      <c r="P2077" s="253"/>
      <c r="Q2077" s="253"/>
      <c r="R2077" s="253"/>
      <c r="S2077" s="253"/>
      <c r="T2077" s="254"/>
      <c r="U2077" s="14"/>
      <c r="V2077" s="14"/>
      <c r="W2077" s="14"/>
      <c r="X2077" s="14"/>
      <c r="Y2077" s="14"/>
      <c r="Z2077" s="14"/>
      <c r="AA2077" s="14"/>
      <c r="AB2077" s="14"/>
      <c r="AC2077" s="14"/>
      <c r="AD2077" s="14"/>
      <c r="AE2077" s="14"/>
      <c r="AT2077" s="255" t="s">
        <v>206</v>
      </c>
      <c r="AU2077" s="255" t="s">
        <v>78</v>
      </c>
      <c r="AV2077" s="14" t="s">
        <v>78</v>
      </c>
      <c r="AW2077" s="14" t="s">
        <v>31</v>
      </c>
      <c r="AX2077" s="14" t="s">
        <v>69</v>
      </c>
      <c r="AY2077" s="255" t="s">
        <v>193</v>
      </c>
    </row>
    <row r="2078" s="13" customFormat="1">
      <c r="A2078" s="13"/>
      <c r="B2078" s="235"/>
      <c r="C2078" s="236"/>
      <c r="D2078" s="228" t="s">
        <v>206</v>
      </c>
      <c r="E2078" s="237" t="s">
        <v>19</v>
      </c>
      <c r="F2078" s="238" t="s">
        <v>3748</v>
      </c>
      <c r="G2078" s="236"/>
      <c r="H2078" s="237" t="s">
        <v>19</v>
      </c>
      <c r="I2078" s="239"/>
      <c r="J2078" s="236"/>
      <c r="K2078" s="236"/>
      <c r="L2078" s="240"/>
      <c r="M2078" s="241"/>
      <c r="N2078" s="242"/>
      <c r="O2078" s="242"/>
      <c r="P2078" s="242"/>
      <c r="Q2078" s="242"/>
      <c r="R2078" s="242"/>
      <c r="S2078" s="242"/>
      <c r="T2078" s="243"/>
      <c r="U2078" s="13"/>
      <c r="V2078" s="13"/>
      <c r="W2078" s="13"/>
      <c r="X2078" s="13"/>
      <c r="Y2078" s="13"/>
      <c r="Z2078" s="13"/>
      <c r="AA2078" s="13"/>
      <c r="AB2078" s="13"/>
      <c r="AC2078" s="13"/>
      <c r="AD2078" s="13"/>
      <c r="AE2078" s="13"/>
      <c r="AT2078" s="244" t="s">
        <v>206</v>
      </c>
      <c r="AU2078" s="244" t="s">
        <v>78</v>
      </c>
      <c r="AV2078" s="13" t="s">
        <v>76</v>
      </c>
      <c r="AW2078" s="13" t="s">
        <v>31</v>
      </c>
      <c r="AX2078" s="13" t="s">
        <v>69</v>
      </c>
      <c r="AY2078" s="244" t="s">
        <v>193</v>
      </c>
    </row>
    <row r="2079" s="14" customFormat="1">
      <c r="A2079" s="14"/>
      <c r="B2079" s="245"/>
      <c r="C2079" s="246"/>
      <c r="D2079" s="228" t="s">
        <v>206</v>
      </c>
      <c r="E2079" s="247" t="s">
        <v>19</v>
      </c>
      <c r="F2079" s="248" t="s">
        <v>4207</v>
      </c>
      <c r="G2079" s="246"/>
      <c r="H2079" s="249">
        <v>54.899999999999999</v>
      </c>
      <c r="I2079" s="250"/>
      <c r="J2079" s="246"/>
      <c r="K2079" s="246"/>
      <c r="L2079" s="251"/>
      <c r="M2079" s="252"/>
      <c r="N2079" s="253"/>
      <c r="O2079" s="253"/>
      <c r="P2079" s="253"/>
      <c r="Q2079" s="253"/>
      <c r="R2079" s="253"/>
      <c r="S2079" s="253"/>
      <c r="T2079" s="254"/>
      <c r="U2079" s="14"/>
      <c r="V2079" s="14"/>
      <c r="W2079" s="14"/>
      <c r="X2079" s="14"/>
      <c r="Y2079" s="14"/>
      <c r="Z2079" s="14"/>
      <c r="AA2079" s="14"/>
      <c r="AB2079" s="14"/>
      <c r="AC2079" s="14"/>
      <c r="AD2079" s="14"/>
      <c r="AE2079" s="14"/>
      <c r="AT2079" s="255" t="s">
        <v>206</v>
      </c>
      <c r="AU2079" s="255" t="s">
        <v>78</v>
      </c>
      <c r="AV2079" s="14" t="s">
        <v>78</v>
      </c>
      <c r="AW2079" s="14" t="s">
        <v>31</v>
      </c>
      <c r="AX2079" s="14" t="s">
        <v>69</v>
      </c>
      <c r="AY2079" s="255" t="s">
        <v>193</v>
      </c>
    </row>
    <row r="2080" s="13" customFormat="1">
      <c r="A2080" s="13"/>
      <c r="B2080" s="235"/>
      <c r="C2080" s="236"/>
      <c r="D2080" s="228" t="s">
        <v>206</v>
      </c>
      <c r="E2080" s="237" t="s">
        <v>19</v>
      </c>
      <c r="F2080" s="238" t="s">
        <v>3749</v>
      </c>
      <c r="G2080" s="236"/>
      <c r="H2080" s="237" t="s">
        <v>19</v>
      </c>
      <c r="I2080" s="239"/>
      <c r="J2080" s="236"/>
      <c r="K2080" s="236"/>
      <c r="L2080" s="240"/>
      <c r="M2080" s="241"/>
      <c r="N2080" s="242"/>
      <c r="O2080" s="242"/>
      <c r="P2080" s="242"/>
      <c r="Q2080" s="242"/>
      <c r="R2080" s="242"/>
      <c r="S2080" s="242"/>
      <c r="T2080" s="243"/>
      <c r="U2080" s="13"/>
      <c r="V2080" s="13"/>
      <c r="W2080" s="13"/>
      <c r="X2080" s="13"/>
      <c r="Y2080" s="13"/>
      <c r="Z2080" s="13"/>
      <c r="AA2080" s="13"/>
      <c r="AB2080" s="13"/>
      <c r="AC2080" s="13"/>
      <c r="AD2080" s="13"/>
      <c r="AE2080" s="13"/>
      <c r="AT2080" s="244" t="s">
        <v>206</v>
      </c>
      <c r="AU2080" s="244" t="s">
        <v>78</v>
      </c>
      <c r="AV2080" s="13" t="s">
        <v>76</v>
      </c>
      <c r="AW2080" s="13" t="s">
        <v>31</v>
      </c>
      <c r="AX2080" s="13" t="s">
        <v>69</v>
      </c>
      <c r="AY2080" s="244" t="s">
        <v>193</v>
      </c>
    </row>
    <row r="2081" s="14" customFormat="1">
      <c r="A2081" s="14"/>
      <c r="B2081" s="245"/>
      <c r="C2081" s="246"/>
      <c r="D2081" s="228" t="s">
        <v>206</v>
      </c>
      <c r="E2081" s="247" t="s">
        <v>19</v>
      </c>
      <c r="F2081" s="248" t="s">
        <v>4209</v>
      </c>
      <c r="G2081" s="246"/>
      <c r="H2081" s="249">
        <v>16.399999999999999</v>
      </c>
      <c r="I2081" s="250"/>
      <c r="J2081" s="246"/>
      <c r="K2081" s="246"/>
      <c r="L2081" s="251"/>
      <c r="M2081" s="252"/>
      <c r="N2081" s="253"/>
      <c r="O2081" s="253"/>
      <c r="P2081" s="253"/>
      <c r="Q2081" s="253"/>
      <c r="R2081" s="253"/>
      <c r="S2081" s="253"/>
      <c r="T2081" s="254"/>
      <c r="U2081" s="14"/>
      <c r="V2081" s="14"/>
      <c r="W2081" s="14"/>
      <c r="X2081" s="14"/>
      <c r="Y2081" s="14"/>
      <c r="Z2081" s="14"/>
      <c r="AA2081" s="14"/>
      <c r="AB2081" s="14"/>
      <c r="AC2081" s="14"/>
      <c r="AD2081" s="14"/>
      <c r="AE2081" s="14"/>
      <c r="AT2081" s="255" t="s">
        <v>206</v>
      </c>
      <c r="AU2081" s="255" t="s">
        <v>78</v>
      </c>
      <c r="AV2081" s="14" t="s">
        <v>78</v>
      </c>
      <c r="AW2081" s="14" t="s">
        <v>31</v>
      </c>
      <c r="AX2081" s="14" t="s">
        <v>69</v>
      </c>
      <c r="AY2081" s="255" t="s">
        <v>193</v>
      </c>
    </row>
    <row r="2082" s="13" customFormat="1">
      <c r="A2082" s="13"/>
      <c r="B2082" s="235"/>
      <c r="C2082" s="236"/>
      <c r="D2082" s="228" t="s">
        <v>206</v>
      </c>
      <c r="E2082" s="237" t="s">
        <v>19</v>
      </c>
      <c r="F2082" s="238" t="s">
        <v>4210</v>
      </c>
      <c r="G2082" s="236"/>
      <c r="H2082" s="237" t="s">
        <v>19</v>
      </c>
      <c r="I2082" s="239"/>
      <c r="J2082" s="236"/>
      <c r="K2082" s="236"/>
      <c r="L2082" s="240"/>
      <c r="M2082" s="241"/>
      <c r="N2082" s="242"/>
      <c r="O2082" s="242"/>
      <c r="P2082" s="242"/>
      <c r="Q2082" s="242"/>
      <c r="R2082" s="242"/>
      <c r="S2082" s="242"/>
      <c r="T2082" s="243"/>
      <c r="U2082" s="13"/>
      <c r="V2082" s="13"/>
      <c r="W2082" s="13"/>
      <c r="X2082" s="13"/>
      <c r="Y2082" s="13"/>
      <c r="Z2082" s="13"/>
      <c r="AA2082" s="13"/>
      <c r="AB2082" s="13"/>
      <c r="AC2082" s="13"/>
      <c r="AD2082" s="13"/>
      <c r="AE2082" s="13"/>
      <c r="AT2082" s="244" t="s">
        <v>206</v>
      </c>
      <c r="AU2082" s="244" t="s">
        <v>78</v>
      </c>
      <c r="AV2082" s="13" t="s">
        <v>76</v>
      </c>
      <c r="AW2082" s="13" t="s">
        <v>31</v>
      </c>
      <c r="AX2082" s="13" t="s">
        <v>69</v>
      </c>
      <c r="AY2082" s="244" t="s">
        <v>193</v>
      </c>
    </row>
    <row r="2083" s="13" customFormat="1">
      <c r="A2083" s="13"/>
      <c r="B2083" s="235"/>
      <c r="C2083" s="236"/>
      <c r="D2083" s="228" t="s">
        <v>206</v>
      </c>
      <c r="E2083" s="237" t="s">
        <v>19</v>
      </c>
      <c r="F2083" s="238" t="s">
        <v>3679</v>
      </c>
      <c r="G2083" s="236"/>
      <c r="H2083" s="237" t="s">
        <v>19</v>
      </c>
      <c r="I2083" s="239"/>
      <c r="J2083" s="236"/>
      <c r="K2083" s="236"/>
      <c r="L2083" s="240"/>
      <c r="M2083" s="241"/>
      <c r="N2083" s="242"/>
      <c r="O2083" s="242"/>
      <c r="P2083" s="242"/>
      <c r="Q2083" s="242"/>
      <c r="R2083" s="242"/>
      <c r="S2083" s="242"/>
      <c r="T2083" s="243"/>
      <c r="U2083" s="13"/>
      <c r="V2083" s="13"/>
      <c r="W2083" s="13"/>
      <c r="X2083" s="13"/>
      <c r="Y2083" s="13"/>
      <c r="Z2083" s="13"/>
      <c r="AA2083" s="13"/>
      <c r="AB2083" s="13"/>
      <c r="AC2083" s="13"/>
      <c r="AD2083" s="13"/>
      <c r="AE2083" s="13"/>
      <c r="AT2083" s="244" t="s">
        <v>206</v>
      </c>
      <c r="AU2083" s="244" t="s">
        <v>78</v>
      </c>
      <c r="AV2083" s="13" t="s">
        <v>76</v>
      </c>
      <c r="AW2083" s="13" t="s">
        <v>31</v>
      </c>
      <c r="AX2083" s="13" t="s">
        <v>69</v>
      </c>
      <c r="AY2083" s="244" t="s">
        <v>193</v>
      </c>
    </row>
    <row r="2084" s="14" customFormat="1">
      <c r="A2084" s="14"/>
      <c r="B2084" s="245"/>
      <c r="C2084" s="246"/>
      <c r="D2084" s="228" t="s">
        <v>206</v>
      </c>
      <c r="E2084" s="247" t="s">
        <v>19</v>
      </c>
      <c r="F2084" s="248" t="s">
        <v>4208</v>
      </c>
      <c r="G2084" s="246"/>
      <c r="H2084" s="249">
        <v>17.399999999999999</v>
      </c>
      <c r="I2084" s="250"/>
      <c r="J2084" s="246"/>
      <c r="K2084" s="246"/>
      <c r="L2084" s="251"/>
      <c r="M2084" s="252"/>
      <c r="N2084" s="253"/>
      <c r="O2084" s="253"/>
      <c r="P2084" s="253"/>
      <c r="Q2084" s="253"/>
      <c r="R2084" s="253"/>
      <c r="S2084" s="253"/>
      <c r="T2084" s="254"/>
      <c r="U2084" s="14"/>
      <c r="V2084" s="14"/>
      <c r="W2084" s="14"/>
      <c r="X2084" s="14"/>
      <c r="Y2084" s="14"/>
      <c r="Z2084" s="14"/>
      <c r="AA2084" s="14"/>
      <c r="AB2084" s="14"/>
      <c r="AC2084" s="14"/>
      <c r="AD2084" s="14"/>
      <c r="AE2084" s="14"/>
      <c r="AT2084" s="255" t="s">
        <v>206</v>
      </c>
      <c r="AU2084" s="255" t="s">
        <v>78</v>
      </c>
      <c r="AV2084" s="14" t="s">
        <v>78</v>
      </c>
      <c r="AW2084" s="14" t="s">
        <v>31</v>
      </c>
      <c r="AX2084" s="14" t="s">
        <v>69</v>
      </c>
      <c r="AY2084" s="255" t="s">
        <v>193</v>
      </c>
    </row>
    <row r="2085" s="13" customFormat="1">
      <c r="A2085" s="13"/>
      <c r="B2085" s="235"/>
      <c r="C2085" s="236"/>
      <c r="D2085" s="228" t="s">
        <v>206</v>
      </c>
      <c r="E2085" s="237" t="s">
        <v>19</v>
      </c>
      <c r="F2085" s="238" t="s">
        <v>4211</v>
      </c>
      <c r="G2085" s="236"/>
      <c r="H2085" s="237" t="s">
        <v>19</v>
      </c>
      <c r="I2085" s="239"/>
      <c r="J2085" s="236"/>
      <c r="K2085" s="236"/>
      <c r="L2085" s="240"/>
      <c r="M2085" s="241"/>
      <c r="N2085" s="242"/>
      <c r="O2085" s="242"/>
      <c r="P2085" s="242"/>
      <c r="Q2085" s="242"/>
      <c r="R2085" s="242"/>
      <c r="S2085" s="242"/>
      <c r="T2085" s="243"/>
      <c r="U2085" s="13"/>
      <c r="V2085" s="13"/>
      <c r="W2085" s="13"/>
      <c r="X2085" s="13"/>
      <c r="Y2085" s="13"/>
      <c r="Z2085" s="13"/>
      <c r="AA2085" s="13"/>
      <c r="AB2085" s="13"/>
      <c r="AC2085" s="13"/>
      <c r="AD2085" s="13"/>
      <c r="AE2085" s="13"/>
      <c r="AT2085" s="244" t="s">
        <v>206</v>
      </c>
      <c r="AU2085" s="244" t="s">
        <v>78</v>
      </c>
      <c r="AV2085" s="13" t="s">
        <v>76</v>
      </c>
      <c r="AW2085" s="13" t="s">
        <v>31</v>
      </c>
      <c r="AX2085" s="13" t="s">
        <v>69</v>
      </c>
      <c r="AY2085" s="244" t="s">
        <v>193</v>
      </c>
    </row>
    <row r="2086" s="13" customFormat="1">
      <c r="A2086" s="13"/>
      <c r="B2086" s="235"/>
      <c r="C2086" s="236"/>
      <c r="D2086" s="228" t="s">
        <v>206</v>
      </c>
      <c r="E2086" s="237" t="s">
        <v>19</v>
      </c>
      <c r="F2086" s="238" t="s">
        <v>3683</v>
      </c>
      <c r="G2086" s="236"/>
      <c r="H2086" s="237" t="s">
        <v>19</v>
      </c>
      <c r="I2086" s="239"/>
      <c r="J2086" s="236"/>
      <c r="K2086" s="236"/>
      <c r="L2086" s="240"/>
      <c r="M2086" s="241"/>
      <c r="N2086" s="242"/>
      <c r="O2086" s="242"/>
      <c r="P2086" s="242"/>
      <c r="Q2086" s="242"/>
      <c r="R2086" s="242"/>
      <c r="S2086" s="242"/>
      <c r="T2086" s="243"/>
      <c r="U2086" s="13"/>
      <c r="V2086" s="13"/>
      <c r="W2086" s="13"/>
      <c r="X2086" s="13"/>
      <c r="Y2086" s="13"/>
      <c r="Z2086" s="13"/>
      <c r="AA2086" s="13"/>
      <c r="AB2086" s="13"/>
      <c r="AC2086" s="13"/>
      <c r="AD2086" s="13"/>
      <c r="AE2086" s="13"/>
      <c r="AT2086" s="244" t="s">
        <v>206</v>
      </c>
      <c r="AU2086" s="244" t="s">
        <v>78</v>
      </c>
      <c r="AV2086" s="13" t="s">
        <v>76</v>
      </c>
      <c r="AW2086" s="13" t="s">
        <v>31</v>
      </c>
      <c r="AX2086" s="13" t="s">
        <v>69</v>
      </c>
      <c r="AY2086" s="244" t="s">
        <v>193</v>
      </c>
    </row>
    <row r="2087" s="14" customFormat="1">
      <c r="A2087" s="14"/>
      <c r="B2087" s="245"/>
      <c r="C2087" s="246"/>
      <c r="D2087" s="228" t="s">
        <v>206</v>
      </c>
      <c r="E2087" s="247" t="s">
        <v>19</v>
      </c>
      <c r="F2087" s="248" t="s">
        <v>3680</v>
      </c>
      <c r="G2087" s="246"/>
      <c r="H2087" s="249">
        <v>16.899999999999999</v>
      </c>
      <c r="I2087" s="250"/>
      <c r="J2087" s="246"/>
      <c r="K2087" s="246"/>
      <c r="L2087" s="251"/>
      <c r="M2087" s="252"/>
      <c r="N2087" s="253"/>
      <c r="O2087" s="253"/>
      <c r="P2087" s="253"/>
      <c r="Q2087" s="253"/>
      <c r="R2087" s="253"/>
      <c r="S2087" s="253"/>
      <c r="T2087" s="254"/>
      <c r="U2087" s="14"/>
      <c r="V2087" s="14"/>
      <c r="W2087" s="14"/>
      <c r="X2087" s="14"/>
      <c r="Y2087" s="14"/>
      <c r="Z2087" s="14"/>
      <c r="AA2087" s="14"/>
      <c r="AB2087" s="14"/>
      <c r="AC2087" s="14"/>
      <c r="AD2087" s="14"/>
      <c r="AE2087" s="14"/>
      <c r="AT2087" s="255" t="s">
        <v>206</v>
      </c>
      <c r="AU2087" s="255" t="s">
        <v>78</v>
      </c>
      <c r="AV2087" s="14" t="s">
        <v>78</v>
      </c>
      <c r="AW2087" s="14" t="s">
        <v>31</v>
      </c>
      <c r="AX2087" s="14" t="s">
        <v>69</v>
      </c>
      <c r="AY2087" s="255" t="s">
        <v>193</v>
      </c>
    </row>
    <row r="2088" s="13" customFormat="1">
      <c r="A2088" s="13"/>
      <c r="B2088" s="235"/>
      <c r="C2088" s="236"/>
      <c r="D2088" s="228" t="s">
        <v>206</v>
      </c>
      <c r="E2088" s="237" t="s">
        <v>19</v>
      </c>
      <c r="F2088" s="238" t="s">
        <v>4212</v>
      </c>
      <c r="G2088" s="236"/>
      <c r="H2088" s="237" t="s">
        <v>19</v>
      </c>
      <c r="I2088" s="239"/>
      <c r="J2088" s="236"/>
      <c r="K2088" s="236"/>
      <c r="L2088" s="240"/>
      <c r="M2088" s="241"/>
      <c r="N2088" s="242"/>
      <c r="O2088" s="242"/>
      <c r="P2088" s="242"/>
      <c r="Q2088" s="242"/>
      <c r="R2088" s="242"/>
      <c r="S2088" s="242"/>
      <c r="T2088" s="243"/>
      <c r="U2088" s="13"/>
      <c r="V2088" s="13"/>
      <c r="W2088" s="13"/>
      <c r="X2088" s="13"/>
      <c r="Y2088" s="13"/>
      <c r="Z2088" s="13"/>
      <c r="AA2088" s="13"/>
      <c r="AB2088" s="13"/>
      <c r="AC2088" s="13"/>
      <c r="AD2088" s="13"/>
      <c r="AE2088" s="13"/>
      <c r="AT2088" s="244" t="s">
        <v>206</v>
      </c>
      <c r="AU2088" s="244" t="s">
        <v>78</v>
      </c>
      <c r="AV2088" s="13" t="s">
        <v>76</v>
      </c>
      <c r="AW2088" s="13" t="s">
        <v>31</v>
      </c>
      <c r="AX2088" s="13" t="s">
        <v>69</v>
      </c>
      <c r="AY2088" s="244" t="s">
        <v>193</v>
      </c>
    </row>
    <row r="2089" s="13" customFormat="1">
      <c r="A2089" s="13"/>
      <c r="B2089" s="235"/>
      <c r="C2089" s="236"/>
      <c r="D2089" s="228" t="s">
        <v>206</v>
      </c>
      <c r="E2089" s="237" t="s">
        <v>19</v>
      </c>
      <c r="F2089" s="238" t="s">
        <v>3751</v>
      </c>
      <c r="G2089" s="236"/>
      <c r="H2089" s="237" t="s">
        <v>19</v>
      </c>
      <c r="I2089" s="239"/>
      <c r="J2089" s="236"/>
      <c r="K2089" s="236"/>
      <c r="L2089" s="240"/>
      <c r="M2089" s="241"/>
      <c r="N2089" s="242"/>
      <c r="O2089" s="242"/>
      <c r="P2089" s="242"/>
      <c r="Q2089" s="242"/>
      <c r="R2089" s="242"/>
      <c r="S2089" s="242"/>
      <c r="T2089" s="243"/>
      <c r="U2089" s="13"/>
      <c r="V2089" s="13"/>
      <c r="W2089" s="13"/>
      <c r="X2089" s="13"/>
      <c r="Y2089" s="13"/>
      <c r="Z2089" s="13"/>
      <c r="AA2089" s="13"/>
      <c r="AB2089" s="13"/>
      <c r="AC2089" s="13"/>
      <c r="AD2089" s="13"/>
      <c r="AE2089" s="13"/>
      <c r="AT2089" s="244" t="s">
        <v>206</v>
      </c>
      <c r="AU2089" s="244" t="s">
        <v>78</v>
      </c>
      <c r="AV2089" s="13" t="s">
        <v>76</v>
      </c>
      <c r="AW2089" s="13" t="s">
        <v>31</v>
      </c>
      <c r="AX2089" s="13" t="s">
        <v>69</v>
      </c>
      <c r="AY2089" s="244" t="s">
        <v>193</v>
      </c>
    </row>
    <row r="2090" s="14" customFormat="1">
      <c r="A2090" s="14"/>
      <c r="B2090" s="245"/>
      <c r="C2090" s="246"/>
      <c r="D2090" s="228" t="s">
        <v>206</v>
      </c>
      <c r="E2090" s="247" t="s">
        <v>19</v>
      </c>
      <c r="F2090" s="248" t="s">
        <v>4207</v>
      </c>
      <c r="G2090" s="246"/>
      <c r="H2090" s="249">
        <v>54.899999999999999</v>
      </c>
      <c r="I2090" s="250"/>
      <c r="J2090" s="246"/>
      <c r="K2090" s="246"/>
      <c r="L2090" s="251"/>
      <c r="M2090" s="252"/>
      <c r="N2090" s="253"/>
      <c r="O2090" s="253"/>
      <c r="P2090" s="253"/>
      <c r="Q2090" s="253"/>
      <c r="R2090" s="253"/>
      <c r="S2090" s="253"/>
      <c r="T2090" s="254"/>
      <c r="U2090" s="14"/>
      <c r="V2090" s="14"/>
      <c r="W2090" s="14"/>
      <c r="X2090" s="14"/>
      <c r="Y2090" s="14"/>
      <c r="Z2090" s="14"/>
      <c r="AA2090" s="14"/>
      <c r="AB2090" s="14"/>
      <c r="AC2090" s="14"/>
      <c r="AD2090" s="14"/>
      <c r="AE2090" s="14"/>
      <c r="AT2090" s="255" t="s">
        <v>206</v>
      </c>
      <c r="AU2090" s="255" t="s">
        <v>78</v>
      </c>
      <c r="AV2090" s="14" t="s">
        <v>78</v>
      </c>
      <c r="AW2090" s="14" t="s">
        <v>31</v>
      </c>
      <c r="AX2090" s="14" t="s">
        <v>69</v>
      </c>
      <c r="AY2090" s="255" t="s">
        <v>193</v>
      </c>
    </row>
    <row r="2091" s="13" customFormat="1">
      <c r="A2091" s="13"/>
      <c r="B2091" s="235"/>
      <c r="C2091" s="236"/>
      <c r="D2091" s="228" t="s">
        <v>206</v>
      </c>
      <c r="E2091" s="237" t="s">
        <v>19</v>
      </c>
      <c r="F2091" s="238" t="s">
        <v>3684</v>
      </c>
      <c r="G2091" s="236"/>
      <c r="H2091" s="237" t="s">
        <v>19</v>
      </c>
      <c r="I2091" s="239"/>
      <c r="J2091" s="236"/>
      <c r="K2091" s="236"/>
      <c r="L2091" s="240"/>
      <c r="M2091" s="241"/>
      <c r="N2091" s="242"/>
      <c r="O2091" s="242"/>
      <c r="P2091" s="242"/>
      <c r="Q2091" s="242"/>
      <c r="R2091" s="242"/>
      <c r="S2091" s="242"/>
      <c r="T2091" s="243"/>
      <c r="U2091" s="13"/>
      <c r="V2091" s="13"/>
      <c r="W2091" s="13"/>
      <c r="X2091" s="13"/>
      <c r="Y2091" s="13"/>
      <c r="Z2091" s="13"/>
      <c r="AA2091" s="13"/>
      <c r="AB2091" s="13"/>
      <c r="AC2091" s="13"/>
      <c r="AD2091" s="13"/>
      <c r="AE2091" s="13"/>
      <c r="AT2091" s="244" t="s">
        <v>206</v>
      </c>
      <c r="AU2091" s="244" t="s">
        <v>78</v>
      </c>
      <c r="AV2091" s="13" t="s">
        <v>76</v>
      </c>
      <c r="AW2091" s="13" t="s">
        <v>31</v>
      </c>
      <c r="AX2091" s="13" t="s">
        <v>69</v>
      </c>
      <c r="AY2091" s="244" t="s">
        <v>193</v>
      </c>
    </row>
    <row r="2092" s="14" customFormat="1">
      <c r="A2092" s="14"/>
      <c r="B2092" s="245"/>
      <c r="C2092" s="246"/>
      <c r="D2092" s="228" t="s">
        <v>206</v>
      </c>
      <c r="E2092" s="247" t="s">
        <v>19</v>
      </c>
      <c r="F2092" s="248" t="s">
        <v>3685</v>
      </c>
      <c r="G2092" s="246"/>
      <c r="H2092" s="249">
        <v>12.300000000000001</v>
      </c>
      <c r="I2092" s="250"/>
      <c r="J2092" s="246"/>
      <c r="K2092" s="246"/>
      <c r="L2092" s="251"/>
      <c r="M2092" s="252"/>
      <c r="N2092" s="253"/>
      <c r="O2092" s="253"/>
      <c r="P2092" s="253"/>
      <c r="Q2092" s="253"/>
      <c r="R2092" s="253"/>
      <c r="S2092" s="253"/>
      <c r="T2092" s="254"/>
      <c r="U2092" s="14"/>
      <c r="V2092" s="14"/>
      <c r="W2092" s="14"/>
      <c r="X2092" s="14"/>
      <c r="Y2092" s="14"/>
      <c r="Z2092" s="14"/>
      <c r="AA2092" s="14"/>
      <c r="AB2092" s="14"/>
      <c r="AC2092" s="14"/>
      <c r="AD2092" s="14"/>
      <c r="AE2092" s="14"/>
      <c r="AT2092" s="255" t="s">
        <v>206</v>
      </c>
      <c r="AU2092" s="255" t="s">
        <v>78</v>
      </c>
      <c r="AV2092" s="14" t="s">
        <v>78</v>
      </c>
      <c r="AW2092" s="14" t="s">
        <v>31</v>
      </c>
      <c r="AX2092" s="14" t="s">
        <v>69</v>
      </c>
      <c r="AY2092" s="255" t="s">
        <v>193</v>
      </c>
    </row>
    <row r="2093" s="13" customFormat="1">
      <c r="A2093" s="13"/>
      <c r="B2093" s="235"/>
      <c r="C2093" s="236"/>
      <c r="D2093" s="228" t="s">
        <v>206</v>
      </c>
      <c r="E2093" s="237" t="s">
        <v>19</v>
      </c>
      <c r="F2093" s="238" t="s">
        <v>3752</v>
      </c>
      <c r="G2093" s="236"/>
      <c r="H2093" s="237" t="s">
        <v>19</v>
      </c>
      <c r="I2093" s="239"/>
      <c r="J2093" s="236"/>
      <c r="K2093" s="236"/>
      <c r="L2093" s="240"/>
      <c r="M2093" s="241"/>
      <c r="N2093" s="242"/>
      <c r="O2093" s="242"/>
      <c r="P2093" s="242"/>
      <c r="Q2093" s="242"/>
      <c r="R2093" s="242"/>
      <c r="S2093" s="242"/>
      <c r="T2093" s="243"/>
      <c r="U2093" s="13"/>
      <c r="V2093" s="13"/>
      <c r="W2093" s="13"/>
      <c r="X2093" s="13"/>
      <c r="Y2093" s="13"/>
      <c r="Z2093" s="13"/>
      <c r="AA2093" s="13"/>
      <c r="AB2093" s="13"/>
      <c r="AC2093" s="13"/>
      <c r="AD2093" s="13"/>
      <c r="AE2093" s="13"/>
      <c r="AT2093" s="244" t="s">
        <v>206</v>
      </c>
      <c r="AU2093" s="244" t="s">
        <v>78</v>
      </c>
      <c r="AV2093" s="13" t="s">
        <v>76</v>
      </c>
      <c r="AW2093" s="13" t="s">
        <v>31</v>
      </c>
      <c r="AX2093" s="13" t="s">
        <v>69</v>
      </c>
      <c r="AY2093" s="244" t="s">
        <v>193</v>
      </c>
    </row>
    <row r="2094" s="14" customFormat="1">
      <c r="A2094" s="14"/>
      <c r="B2094" s="245"/>
      <c r="C2094" s="246"/>
      <c r="D2094" s="228" t="s">
        <v>206</v>
      </c>
      <c r="E2094" s="247" t="s">
        <v>19</v>
      </c>
      <c r="F2094" s="248" t="s">
        <v>3753</v>
      </c>
      <c r="G2094" s="246"/>
      <c r="H2094" s="249">
        <v>10.1</v>
      </c>
      <c r="I2094" s="250"/>
      <c r="J2094" s="246"/>
      <c r="K2094" s="246"/>
      <c r="L2094" s="251"/>
      <c r="M2094" s="252"/>
      <c r="N2094" s="253"/>
      <c r="O2094" s="253"/>
      <c r="P2094" s="253"/>
      <c r="Q2094" s="253"/>
      <c r="R2094" s="253"/>
      <c r="S2094" s="253"/>
      <c r="T2094" s="254"/>
      <c r="U2094" s="14"/>
      <c r="V2094" s="14"/>
      <c r="W2094" s="14"/>
      <c r="X2094" s="14"/>
      <c r="Y2094" s="14"/>
      <c r="Z2094" s="14"/>
      <c r="AA2094" s="14"/>
      <c r="AB2094" s="14"/>
      <c r="AC2094" s="14"/>
      <c r="AD2094" s="14"/>
      <c r="AE2094" s="14"/>
      <c r="AT2094" s="255" t="s">
        <v>206</v>
      </c>
      <c r="AU2094" s="255" t="s">
        <v>78</v>
      </c>
      <c r="AV2094" s="14" t="s">
        <v>78</v>
      </c>
      <c r="AW2094" s="14" t="s">
        <v>31</v>
      </c>
      <c r="AX2094" s="14" t="s">
        <v>69</v>
      </c>
      <c r="AY2094" s="255" t="s">
        <v>193</v>
      </c>
    </row>
    <row r="2095" s="13" customFormat="1">
      <c r="A2095" s="13"/>
      <c r="B2095" s="235"/>
      <c r="C2095" s="236"/>
      <c r="D2095" s="228" t="s">
        <v>206</v>
      </c>
      <c r="E2095" s="237" t="s">
        <v>19</v>
      </c>
      <c r="F2095" s="238" t="s">
        <v>3754</v>
      </c>
      <c r="G2095" s="236"/>
      <c r="H2095" s="237" t="s">
        <v>19</v>
      </c>
      <c r="I2095" s="239"/>
      <c r="J2095" s="236"/>
      <c r="K2095" s="236"/>
      <c r="L2095" s="240"/>
      <c r="M2095" s="241"/>
      <c r="N2095" s="242"/>
      <c r="O2095" s="242"/>
      <c r="P2095" s="242"/>
      <c r="Q2095" s="242"/>
      <c r="R2095" s="242"/>
      <c r="S2095" s="242"/>
      <c r="T2095" s="243"/>
      <c r="U2095" s="13"/>
      <c r="V2095" s="13"/>
      <c r="W2095" s="13"/>
      <c r="X2095" s="13"/>
      <c r="Y2095" s="13"/>
      <c r="Z2095" s="13"/>
      <c r="AA2095" s="13"/>
      <c r="AB2095" s="13"/>
      <c r="AC2095" s="13"/>
      <c r="AD2095" s="13"/>
      <c r="AE2095" s="13"/>
      <c r="AT2095" s="244" t="s">
        <v>206</v>
      </c>
      <c r="AU2095" s="244" t="s">
        <v>78</v>
      </c>
      <c r="AV2095" s="13" t="s">
        <v>76</v>
      </c>
      <c r="AW2095" s="13" t="s">
        <v>31</v>
      </c>
      <c r="AX2095" s="13" t="s">
        <v>69</v>
      </c>
      <c r="AY2095" s="244" t="s">
        <v>193</v>
      </c>
    </row>
    <row r="2096" s="14" customFormat="1">
      <c r="A2096" s="14"/>
      <c r="B2096" s="245"/>
      <c r="C2096" s="246"/>
      <c r="D2096" s="228" t="s">
        <v>206</v>
      </c>
      <c r="E2096" s="247" t="s">
        <v>19</v>
      </c>
      <c r="F2096" s="248" t="s">
        <v>3755</v>
      </c>
      <c r="G2096" s="246"/>
      <c r="H2096" s="249">
        <v>25.100000000000001</v>
      </c>
      <c r="I2096" s="250"/>
      <c r="J2096" s="246"/>
      <c r="K2096" s="246"/>
      <c r="L2096" s="251"/>
      <c r="M2096" s="252"/>
      <c r="N2096" s="253"/>
      <c r="O2096" s="253"/>
      <c r="P2096" s="253"/>
      <c r="Q2096" s="253"/>
      <c r="R2096" s="253"/>
      <c r="S2096" s="253"/>
      <c r="T2096" s="254"/>
      <c r="U2096" s="14"/>
      <c r="V2096" s="14"/>
      <c r="W2096" s="14"/>
      <c r="X2096" s="14"/>
      <c r="Y2096" s="14"/>
      <c r="Z2096" s="14"/>
      <c r="AA2096" s="14"/>
      <c r="AB2096" s="14"/>
      <c r="AC2096" s="14"/>
      <c r="AD2096" s="14"/>
      <c r="AE2096" s="14"/>
      <c r="AT2096" s="255" t="s">
        <v>206</v>
      </c>
      <c r="AU2096" s="255" t="s">
        <v>78</v>
      </c>
      <c r="AV2096" s="14" t="s">
        <v>78</v>
      </c>
      <c r="AW2096" s="14" t="s">
        <v>31</v>
      </c>
      <c r="AX2096" s="14" t="s">
        <v>69</v>
      </c>
      <c r="AY2096" s="255" t="s">
        <v>193</v>
      </c>
    </row>
    <row r="2097" s="13" customFormat="1">
      <c r="A2097" s="13"/>
      <c r="B2097" s="235"/>
      <c r="C2097" s="236"/>
      <c r="D2097" s="228" t="s">
        <v>206</v>
      </c>
      <c r="E2097" s="237" t="s">
        <v>19</v>
      </c>
      <c r="F2097" s="238" t="s">
        <v>3756</v>
      </c>
      <c r="G2097" s="236"/>
      <c r="H2097" s="237" t="s">
        <v>19</v>
      </c>
      <c r="I2097" s="239"/>
      <c r="J2097" s="236"/>
      <c r="K2097" s="236"/>
      <c r="L2097" s="240"/>
      <c r="M2097" s="241"/>
      <c r="N2097" s="242"/>
      <c r="O2097" s="242"/>
      <c r="P2097" s="242"/>
      <c r="Q2097" s="242"/>
      <c r="R2097" s="242"/>
      <c r="S2097" s="242"/>
      <c r="T2097" s="243"/>
      <c r="U2097" s="13"/>
      <c r="V2097" s="13"/>
      <c r="W2097" s="13"/>
      <c r="X2097" s="13"/>
      <c r="Y2097" s="13"/>
      <c r="Z2097" s="13"/>
      <c r="AA2097" s="13"/>
      <c r="AB2097" s="13"/>
      <c r="AC2097" s="13"/>
      <c r="AD2097" s="13"/>
      <c r="AE2097" s="13"/>
      <c r="AT2097" s="244" t="s">
        <v>206</v>
      </c>
      <c r="AU2097" s="244" t="s">
        <v>78</v>
      </c>
      <c r="AV2097" s="13" t="s">
        <v>76</v>
      </c>
      <c r="AW2097" s="13" t="s">
        <v>31</v>
      </c>
      <c r="AX2097" s="13" t="s">
        <v>69</v>
      </c>
      <c r="AY2097" s="244" t="s">
        <v>193</v>
      </c>
    </row>
    <row r="2098" s="14" customFormat="1">
      <c r="A2098" s="14"/>
      <c r="B2098" s="245"/>
      <c r="C2098" s="246"/>
      <c r="D2098" s="228" t="s">
        <v>206</v>
      </c>
      <c r="E2098" s="247" t="s">
        <v>19</v>
      </c>
      <c r="F2098" s="248" t="s">
        <v>1371</v>
      </c>
      <c r="G2098" s="246"/>
      <c r="H2098" s="249">
        <v>4.9000000000000004</v>
      </c>
      <c r="I2098" s="250"/>
      <c r="J2098" s="246"/>
      <c r="K2098" s="246"/>
      <c r="L2098" s="251"/>
      <c r="M2098" s="252"/>
      <c r="N2098" s="253"/>
      <c r="O2098" s="253"/>
      <c r="P2098" s="253"/>
      <c r="Q2098" s="253"/>
      <c r="R2098" s="253"/>
      <c r="S2098" s="253"/>
      <c r="T2098" s="254"/>
      <c r="U2098" s="14"/>
      <c r="V2098" s="14"/>
      <c r="W2098" s="14"/>
      <c r="X2098" s="14"/>
      <c r="Y2098" s="14"/>
      <c r="Z2098" s="14"/>
      <c r="AA2098" s="14"/>
      <c r="AB2098" s="14"/>
      <c r="AC2098" s="14"/>
      <c r="AD2098" s="14"/>
      <c r="AE2098" s="14"/>
      <c r="AT2098" s="255" t="s">
        <v>206</v>
      </c>
      <c r="AU2098" s="255" t="s">
        <v>78</v>
      </c>
      <c r="AV2098" s="14" t="s">
        <v>78</v>
      </c>
      <c r="AW2098" s="14" t="s">
        <v>31</v>
      </c>
      <c r="AX2098" s="14" t="s">
        <v>69</v>
      </c>
      <c r="AY2098" s="255" t="s">
        <v>193</v>
      </c>
    </row>
    <row r="2099" s="13" customFormat="1">
      <c r="A2099" s="13"/>
      <c r="B2099" s="235"/>
      <c r="C2099" s="236"/>
      <c r="D2099" s="228" t="s">
        <v>206</v>
      </c>
      <c r="E2099" s="237" t="s">
        <v>19</v>
      </c>
      <c r="F2099" s="238" t="s">
        <v>3758</v>
      </c>
      <c r="G2099" s="236"/>
      <c r="H2099" s="237" t="s">
        <v>19</v>
      </c>
      <c r="I2099" s="239"/>
      <c r="J2099" s="236"/>
      <c r="K2099" s="236"/>
      <c r="L2099" s="240"/>
      <c r="M2099" s="241"/>
      <c r="N2099" s="242"/>
      <c r="O2099" s="242"/>
      <c r="P2099" s="242"/>
      <c r="Q2099" s="242"/>
      <c r="R2099" s="242"/>
      <c r="S2099" s="242"/>
      <c r="T2099" s="243"/>
      <c r="U2099" s="13"/>
      <c r="V2099" s="13"/>
      <c r="W2099" s="13"/>
      <c r="X2099" s="13"/>
      <c r="Y2099" s="13"/>
      <c r="Z2099" s="13"/>
      <c r="AA2099" s="13"/>
      <c r="AB2099" s="13"/>
      <c r="AC2099" s="13"/>
      <c r="AD2099" s="13"/>
      <c r="AE2099" s="13"/>
      <c r="AT2099" s="244" t="s">
        <v>206</v>
      </c>
      <c r="AU2099" s="244" t="s">
        <v>78</v>
      </c>
      <c r="AV2099" s="13" t="s">
        <v>76</v>
      </c>
      <c r="AW2099" s="13" t="s">
        <v>31</v>
      </c>
      <c r="AX2099" s="13" t="s">
        <v>69</v>
      </c>
      <c r="AY2099" s="244" t="s">
        <v>193</v>
      </c>
    </row>
    <row r="2100" s="14" customFormat="1">
      <c r="A2100" s="14"/>
      <c r="B2100" s="245"/>
      <c r="C2100" s="246"/>
      <c r="D2100" s="228" t="s">
        <v>206</v>
      </c>
      <c r="E2100" s="247" t="s">
        <v>19</v>
      </c>
      <c r="F2100" s="248" t="s">
        <v>4213</v>
      </c>
      <c r="G2100" s="246"/>
      <c r="H2100" s="249">
        <v>11.699999999999999</v>
      </c>
      <c r="I2100" s="250"/>
      <c r="J2100" s="246"/>
      <c r="K2100" s="246"/>
      <c r="L2100" s="251"/>
      <c r="M2100" s="252"/>
      <c r="N2100" s="253"/>
      <c r="O2100" s="253"/>
      <c r="P2100" s="253"/>
      <c r="Q2100" s="253"/>
      <c r="R2100" s="253"/>
      <c r="S2100" s="253"/>
      <c r="T2100" s="254"/>
      <c r="U2100" s="14"/>
      <c r="V2100" s="14"/>
      <c r="W2100" s="14"/>
      <c r="X2100" s="14"/>
      <c r="Y2100" s="14"/>
      <c r="Z2100" s="14"/>
      <c r="AA2100" s="14"/>
      <c r="AB2100" s="14"/>
      <c r="AC2100" s="14"/>
      <c r="AD2100" s="14"/>
      <c r="AE2100" s="14"/>
      <c r="AT2100" s="255" t="s">
        <v>206</v>
      </c>
      <c r="AU2100" s="255" t="s">
        <v>78</v>
      </c>
      <c r="AV2100" s="14" t="s">
        <v>78</v>
      </c>
      <c r="AW2100" s="14" t="s">
        <v>31</v>
      </c>
      <c r="AX2100" s="14" t="s">
        <v>69</v>
      </c>
      <c r="AY2100" s="255" t="s">
        <v>193</v>
      </c>
    </row>
    <row r="2101" s="13" customFormat="1">
      <c r="A2101" s="13"/>
      <c r="B2101" s="235"/>
      <c r="C2101" s="236"/>
      <c r="D2101" s="228" t="s">
        <v>206</v>
      </c>
      <c r="E2101" s="237" t="s">
        <v>19</v>
      </c>
      <c r="F2101" s="238" t="s">
        <v>3760</v>
      </c>
      <c r="G2101" s="236"/>
      <c r="H2101" s="237" t="s">
        <v>19</v>
      </c>
      <c r="I2101" s="239"/>
      <c r="J2101" s="236"/>
      <c r="K2101" s="236"/>
      <c r="L2101" s="240"/>
      <c r="M2101" s="241"/>
      <c r="N2101" s="242"/>
      <c r="O2101" s="242"/>
      <c r="P2101" s="242"/>
      <c r="Q2101" s="242"/>
      <c r="R2101" s="242"/>
      <c r="S2101" s="242"/>
      <c r="T2101" s="243"/>
      <c r="U2101" s="13"/>
      <c r="V2101" s="13"/>
      <c r="W2101" s="13"/>
      <c r="X2101" s="13"/>
      <c r="Y2101" s="13"/>
      <c r="Z2101" s="13"/>
      <c r="AA2101" s="13"/>
      <c r="AB2101" s="13"/>
      <c r="AC2101" s="13"/>
      <c r="AD2101" s="13"/>
      <c r="AE2101" s="13"/>
      <c r="AT2101" s="244" t="s">
        <v>206</v>
      </c>
      <c r="AU2101" s="244" t="s">
        <v>78</v>
      </c>
      <c r="AV2101" s="13" t="s">
        <v>76</v>
      </c>
      <c r="AW2101" s="13" t="s">
        <v>31</v>
      </c>
      <c r="AX2101" s="13" t="s">
        <v>69</v>
      </c>
      <c r="AY2101" s="244" t="s">
        <v>193</v>
      </c>
    </row>
    <row r="2102" s="14" customFormat="1">
      <c r="A2102" s="14"/>
      <c r="B2102" s="245"/>
      <c r="C2102" s="246"/>
      <c r="D2102" s="228" t="s">
        <v>206</v>
      </c>
      <c r="E2102" s="247" t="s">
        <v>19</v>
      </c>
      <c r="F2102" s="248" t="s">
        <v>597</v>
      </c>
      <c r="G2102" s="246"/>
      <c r="H2102" s="249">
        <v>7</v>
      </c>
      <c r="I2102" s="250"/>
      <c r="J2102" s="246"/>
      <c r="K2102" s="246"/>
      <c r="L2102" s="251"/>
      <c r="M2102" s="252"/>
      <c r="N2102" s="253"/>
      <c r="O2102" s="253"/>
      <c r="P2102" s="253"/>
      <c r="Q2102" s="253"/>
      <c r="R2102" s="253"/>
      <c r="S2102" s="253"/>
      <c r="T2102" s="254"/>
      <c r="U2102" s="14"/>
      <c r="V2102" s="14"/>
      <c r="W2102" s="14"/>
      <c r="X2102" s="14"/>
      <c r="Y2102" s="14"/>
      <c r="Z2102" s="14"/>
      <c r="AA2102" s="14"/>
      <c r="AB2102" s="14"/>
      <c r="AC2102" s="14"/>
      <c r="AD2102" s="14"/>
      <c r="AE2102" s="14"/>
      <c r="AT2102" s="255" t="s">
        <v>206</v>
      </c>
      <c r="AU2102" s="255" t="s">
        <v>78</v>
      </c>
      <c r="AV2102" s="14" t="s">
        <v>78</v>
      </c>
      <c r="AW2102" s="14" t="s">
        <v>31</v>
      </c>
      <c r="AX2102" s="14" t="s">
        <v>69</v>
      </c>
      <c r="AY2102" s="255" t="s">
        <v>193</v>
      </c>
    </row>
    <row r="2103" s="13" customFormat="1">
      <c r="A2103" s="13"/>
      <c r="B2103" s="235"/>
      <c r="C2103" s="236"/>
      <c r="D2103" s="228" t="s">
        <v>206</v>
      </c>
      <c r="E2103" s="237" t="s">
        <v>19</v>
      </c>
      <c r="F2103" s="238" t="s">
        <v>3762</v>
      </c>
      <c r="G2103" s="236"/>
      <c r="H2103" s="237" t="s">
        <v>19</v>
      </c>
      <c r="I2103" s="239"/>
      <c r="J2103" s="236"/>
      <c r="K2103" s="236"/>
      <c r="L2103" s="240"/>
      <c r="M2103" s="241"/>
      <c r="N2103" s="242"/>
      <c r="O2103" s="242"/>
      <c r="P2103" s="242"/>
      <c r="Q2103" s="242"/>
      <c r="R2103" s="242"/>
      <c r="S2103" s="242"/>
      <c r="T2103" s="243"/>
      <c r="U2103" s="13"/>
      <c r="V2103" s="13"/>
      <c r="W2103" s="13"/>
      <c r="X2103" s="13"/>
      <c r="Y2103" s="13"/>
      <c r="Z2103" s="13"/>
      <c r="AA2103" s="13"/>
      <c r="AB2103" s="13"/>
      <c r="AC2103" s="13"/>
      <c r="AD2103" s="13"/>
      <c r="AE2103" s="13"/>
      <c r="AT2103" s="244" t="s">
        <v>206</v>
      </c>
      <c r="AU2103" s="244" t="s">
        <v>78</v>
      </c>
      <c r="AV2103" s="13" t="s">
        <v>76</v>
      </c>
      <c r="AW2103" s="13" t="s">
        <v>31</v>
      </c>
      <c r="AX2103" s="13" t="s">
        <v>69</v>
      </c>
      <c r="AY2103" s="244" t="s">
        <v>193</v>
      </c>
    </row>
    <row r="2104" s="14" customFormat="1">
      <c r="A2104" s="14"/>
      <c r="B2104" s="245"/>
      <c r="C2104" s="246"/>
      <c r="D2104" s="228" t="s">
        <v>206</v>
      </c>
      <c r="E2104" s="247" t="s">
        <v>19</v>
      </c>
      <c r="F2104" s="248" t="s">
        <v>597</v>
      </c>
      <c r="G2104" s="246"/>
      <c r="H2104" s="249">
        <v>7</v>
      </c>
      <c r="I2104" s="250"/>
      <c r="J2104" s="246"/>
      <c r="K2104" s="246"/>
      <c r="L2104" s="251"/>
      <c r="M2104" s="252"/>
      <c r="N2104" s="253"/>
      <c r="O2104" s="253"/>
      <c r="P2104" s="253"/>
      <c r="Q2104" s="253"/>
      <c r="R2104" s="253"/>
      <c r="S2104" s="253"/>
      <c r="T2104" s="254"/>
      <c r="U2104" s="14"/>
      <c r="V2104" s="14"/>
      <c r="W2104" s="14"/>
      <c r="X2104" s="14"/>
      <c r="Y2104" s="14"/>
      <c r="Z2104" s="14"/>
      <c r="AA2104" s="14"/>
      <c r="AB2104" s="14"/>
      <c r="AC2104" s="14"/>
      <c r="AD2104" s="14"/>
      <c r="AE2104" s="14"/>
      <c r="AT2104" s="255" t="s">
        <v>206</v>
      </c>
      <c r="AU2104" s="255" t="s">
        <v>78</v>
      </c>
      <c r="AV2104" s="14" t="s">
        <v>78</v>
      </c>
      <c r="AW2104" s="14" t="s">
        <v>31</v>
      </c>
      <c r="AX2104" s="14" t="s">
        <v>69</v>
      </c>
      <c r="AY2104" s="255" t="s">
        <v>193</v>
      </c>
    </row>
    <row r="2105" s="13" customFormat="1">
      <c r="A2105" s="13"/>
      <c r="B2105" s="235"/>
      <c r="C2105" s="236"/>
      <c r="D2105" s="228" t="s">
        <v>206</v>
      </c>
      <c r="E2105" s="237" t="s">
        <v>19</v>
      </c>
      <c r="F2105" s="238" t="s">
        <v>3763</v>
      </c>
      <c r="G2105" s="236"/>
      <c r="H2105" s="237" t="s">
        <v>19</v>
      </c>
      <c r="I2105" s="239"/>
      <c r="J2105" s="236"/>
      <c r="K2105" s="236"/>
      <c r="L2105" s="240"/>
      <c r="M2105" s="241"/>
      <c r="N2105" s="242"/>
      <c r="O2105" s="242"/>
      <c r="P2105" s="242"/>
      <c r="Q2105" s="242"/>
      <c r="R2105" s="242"/>
      <c r="S2105" s="242"/>
      <c r="T2105" s="243"/>
      <c r="U2105" s="13"/>
      <c r="V2105" s="13"/>
      <c r="W2105" s="13"/>
      <c r="X2105" s="13"/>
      <c r="Y2105" s="13"/>
      <c r="Z2105" s="13"/>
      <c r="AA2105" s="13"/>
      <c r="AB2105" s="13"/>
      <c r="AC2105" s="13"/>
      <c r="AD2105" s="13"/>
      <c r="AE2105" s="13"/>
      <c r="AT2105" s="244" t="s">
        <v>206</v>
      </c>
      <c r="AU2105" s="244" t="s">
        <v>78</v>
      </c>
      <c r="AV2105" s="13" t="s">
        <v>76</v>
      </c>
      <c r="AW2105" s="13" t="s">
        <v>31</v>
      </c>
      <c r="AX2105" s="13" t="s">
        <v>69</v>
      </c>
      <c r="AY2105" s="244" t="s">
        <v>193</v>
      </c>
    </row>
    <row r="2106" s="14" customFormat="1">
      <c r="A2106" s="14"/>
      <c r="B2106" s="245"/>
      <c r="C2106" s="246"/>
      <c r="D2106" s="228" t="s">
        <v>206</v>
      </c>
      <c r="E2106" s="247" t="s">
        <v>19</v>
      </c>
      <c r="F2106" s="248" t="s">
        <v>1369</v>
      </c>
      <c r="G2106" s="246"/>
      <c r="H2106" s="249">
        <v>2.1000000000000001</v>
      </c>
      <c r="I2106" s="250"/>
      <c r="J2106" s="246"/>
      <c r="K2106" s="246"/>
      <c r="L2106" s="251"/>
      <c r="M2106" s="252"/>
      <c r="N2106" s="253"/>
      <c r="O2106" s="253"/>
      <c r="P2106" s="253"/>
      <c r="Q2106" s="253"/>
      <c r="R2106" s="253"/>
      <c r="S2106" s="253"/>
      <c r="T2106" s="254"/>
      <c r="U2106" s="14"/>
      <c r="V2106" s="14"/>
      <c r="W2106" s="14"/>
      <c r="X2106" s="14"/>
      <c r="Y2106" s="14"/>
      <c r="Z2106" s="14"/>
      <c r="AA2106" s="14"/>
      <c r="AB2106" s="14"/>
      <c r="AC2106" s="14"/>
      <c r="AD2106" s="14"/>
      <c r="AE2106" s="14"/>
      <c r="AT2106" s="255" t="s">
        <v>206</v>
      </c>
      <c r="AU2106" s="255" t="s">
        <v>78</v>
      </c>
      <c r="AV2106" s="14" t="s">
        <v>78</v>
      </c>
      <c r="AW2106" s="14" t="s">
        <v>31</v>
      </c>
      <c r="AX2106" s="14" t="s">
        <v>69</v>
      </c>
      <c r="AY2106" s="255" t="s">
        <v>193</v>
      </c>
    </row>
    <row r="2107" s="13" customFormat="1">
      <c r="A2107" s="13"/>
      <c r="B2107" s="235"/>
      <c r="C2107" s="236"/>
      <c r="D2107" s="228" t="s">
        <v>206</v>
      </c>
      <c r="E2107" s="237" t="s">
        <v>19</v>
      </c>
      <c r="F2107" s="238" t="s">
        <v>4214</v>
      </c>
      <c r="G2107" s="236"/>
      <c r="H2107" s="237" t="s">
        <v>19</v>
      </c>
      <c r="I2107" s="239"/>
      <c r="J2107" s="236"/>
      <c r="K2107" s="236"/>
      <c r="L2107" s="240"/>
      <c r="M2107" s="241"/>
      <c r="N2107" s="242"/>
      <c r="O2107" s="242"/>
      <c r="P2107" s="242"/>
      <c r="Q2107" s="242"/>
      <c r="R2107" s="242"/>
      <c r="S2107" s="242"/>
      <c r="T2107" s="243"/>
      <c r="U2107" s="13"/>
      <c r="V2107" s="13"/>
      <c r="W2107" s="13"/>
      <c r="X2107" s="13"/>
      <c r="Y2107" s="13"/>
      <c r="Z2107" s="13"/>
      <c r="AA2107" s="13"/>
      <c r="AB2107" s="13"/>
      <c r="AC2107" s="13"/>
      <c r="AD2107" s="13"/>
      <c r="AE2107" s="13"/>
      <c r="AT2107" s="244" t="s">
        <v>206</v>
      </c>
      <c r="AU2107" s="244" t="s">
        <v>78</v>
      </c>
      <c r="AV2107" s="13" t="s">
        <v>76</v>
      </c>
      <c r="AW2107" s="13" t="s">
        <v>31</v>
      </c>
      <c r="AX2107" s="13" t="s">
        <v>69</v>
      </c>
      <c r="AY2107" s="244" t="s">
        <v>193</v>
      </c>
    </row>
    <row r="2108" s="14" customFormat="1">
      <c r="A2108" s="14"/>
      <c r="B2108" s="245"/>
      <c r="C2108" s="246"/>
      <c r="D2108" s="228" t="s">
        <v>206</v>
      </c>
      <c r="E2108" s="247" t="s">
        <v>19</v>
      </c>
      <c r="F2108" s="248" t="s">
        <v>4215</v>
      </c>
      <c r="G2108" s="246"/>
      <c r="H2108" s="249">
        <v>15.9</v>
      </c>
      <c r="I2108" s="250"/>
      <c r="J2108" s="246"/>
      <c r="K2108" s="246"/>
      <c r="L2108" s="251"/>
      <c r="M2108" s="252"/>
      <c r="N2108" s="253"/>
      <c r="O2108" s="253"/>
      <c r="P2108" s="253"/>
      <c r="Q2108" s="253"/>
      <c r="R2108" s="253"/>
      <c r="S2108" s="253"/>
      <c r="T2108" s="254"/>
      <c r="U2108" s="14"/>
      <c r="V2108" s="14"/>
      <c r="W2108" s="14"/>
      <c r="X2108" s="14"/>
      <c r="Y2108" s="14"/>
      <c r="Z2108" s="14"/>
      <c r="AA2108" s="14"/>
      <c r="AB2108" s="14"/>
      <c r="AC2108" s="14"/>
      <c r="AD2108" s="14"/>
      <c r="AE2108" s="14"/>
      <c r="AT2108" s="255" t="s">
        <v>206</v>
      </c>
      <c r="AU2108" s="255" t="s">
        <v>78</v>
      </c>
      <c r="AV2108" s="14" t="s">
        <v>78</v>
      </c>
      <c r="AW2108" s="14" t="s">
        <v>31</v>
      </c>
      <c r="AX2108" s="14" t="s">
        <v>69</v>
      </c>
      <c r="AY2108" s="255" t="s">
        <v>193</v>
      </c>
    </row>
    <row r="2109" s="15" customFormat="1">
      <c r="A2109" s="15"/>
      <c r="B2109" s="256"/>
      <c r="C2109" s="257"/>
      <c r="D2109" s="228" t="s">
        <v>206</v>
      </c>
      <c r="E2109" s="258" t="s">
        <v>19</v>
      </c>
      <c r="F2109" s="259" t="s">
        <v>218</v>
      </c>
      <c r="G2109" s="257"/>
      <c r="H2109" s="260">
        <v>912.70000000000005</v>
      </c>
      <c r="I2109" s="261"/>
      <c r="J2109" s="257"/>
      <c r="K2109" s="257"/>
      <c r="L2109" s="262"/>
      <c r="M2109" s="263"/>
      <c r="N2109" s="264"/>
      <c r="O2109" s="264"/>
      <c r="P2109" s="264"/>
      <c r="Q2109" s="264"/>
      <c r="R2109" s="264"/>
      <c r="S2109" s="264"/>
      <c r="T2109" s="265"/>
      <c r="U2109" s="15"/>
      <c r="V2109" s="15"/>
      <c r="W2109" s="15"/>
      <c r="X2109" s="15"/>
      <c r="Y2109" s="15"/>
      <c r="Z2109" s="15"/>
      <c r="AA2109" s="15"/>
      <c r="AB2109" s="15"/>
      <c r="AC2109" s="15"/>
      <c r="AD2109" s="15"/>
      <c r="AE2109" s="15"/>
      <c r="AT2109" s="266" t="s">
        <v>206</v>
      </c>
      <c r="AU2109" s="266" t="s">
        <v>78</v>
      </c>
      <c r="AV2109" s="15" t="s">
        <v>200</v>
      </c>
      <c r="AW2109" s="15" t="s">
        <v>31</v>
      </c>
      <c r="AX2109" s="15" t="s">
        <v>76</v>
      </c>
      <c r="AY2109" s="266" t="s">
        <v>193</v>
      </c>
    </row>
    <row r="2110" s="2" customFormat="1" ht="16.5" customHeight="1">
      <c r="A2110" s="41"/>
      <c r="B2110" s="42"/>
      <c r="C2110" s="215" t="s">
        <v>956</v>
      </c>
      <c r="D2110" s="215" t="s">
        <v>195</v>
      </c>
      <c r="E2110" s="216" t="s">
        <v>2085</v>
      </c>
      <c r="F2110" s="217" t="s">
        <v>2086</v>
      </c>
      <c r="G2110" s="218" t="s">
        <v>258</v>
      </c>
      <c r="H2110" s="219">
        <v>1423.3</v>
      </c>
      <c r="I2110" s="220"/>
      <c r="J2110" s="221">
        <f>ROUND(I2110*H2110,2)</f>
        <v>0</v>
      </c>
      <c r="K2110" s="217" t="s">
        <v>199</v>
      </c>
      <c r="L2110" s="47"/>
      <c r="M2110" s="222" t="s">
        <v>19</v>
      </c>
      <c r="N2110" s="223" t="s">
        <v>40</v>
      </c>
      <c r="O2110" s="87"/>
      <c r="P2110" s="224">
        <f>O2110*H2110</f>
        <v>0</v>
      </c>
      <c r="Q2110" s="224">
        <v>0.011730000000000001</v>
      </c>
      <c r="R2110" s="224">
        <f>Q2110*H2110</f>
        <v>16.695309000000002</v>
      </c>
      <c r="S2110" s="224">
        <v>0</v>
      </c>
      <c r="T2110" s="225">
        <f>S2110*H2110</f>
        <v>0</v>
      </c>
      <c r="U2110" s="41"/>
      <c r="V2110" s="41"/>
      <c r="W2110" s="41"/>
      <c r="X2110" s="41"/>
      <c r="Y2110" s="41"/>
      <c r="Z2110" s="41"/>
      <c r="AA2110" s="41"/>
      <c r="AB2110" s="41"/>
      <c r="AC2110" s="41"/>
      <c r="AD2110" s="41"/>
      <c r="AE2110" s="41"/>
      <c r="AR2110" s="226" t="s">
        <v>200</v>
      </c>
      <c r="AT2110" s="226" t="s">
        <v>195</v>
      </c>
      <c r="AU2110" s="226" t="s">
        <v>78</v>
      </c>
      <c r="AY2110" s="20" t="s">
        <v>193</v>
      </c>
      <c r="BE2110" s="227">
        <f>IF(N2110="základní",J2110,0)</f>
        <v>0</v>
      </c>
      <c r="BF2110" s="227">
        <f>IF(N2110="snížená",J2110,0)</f>
        <v>0</v>
      </c>
      <c r="BG2110" s="227">
        <f>IF(N2110="zákl. přenesená",J2110,0)</f>
        <v>0</v>
      </c>
      <c r="BH2110" s="227">
        <f>IF(N2110="sníž. přenesená",J2110,0)</f>
        <v>0</v>
      </c>
      <c r="BI2110" s="227">
        <f>IF(N2110="nulová",J2110,0)</f>
        <v>0</v>
      </c>
      <c r="BJ2110" s="20" t="s">
        <v>76</v>
      </c>
      <c r="BK2110" s="227">
        <f>ROUND(I2110*H2110,2)</f>
        <v>0</v>
      </c>
      <c r="BL2110" s="20" t="s">
        <v>200</v>
      </c>
      <c r="BM2110" s="226" t="s">
        <v>4216</v>
      </c>
    </row>
    <row r="2111" s="2" customFormat="1">
      <c r="A2111" s="41"/>
      <c r="B2111" s="42"/>
      <c r="C2111" s="43"/>
      <c r="D2111" s="228" t="s">
        <v>202</v>
      </c>
      <c r="E2111" s="43"/>
      <c r="F2111" s="229" t="s">
        <v>2088</v>
      </c>
      <c r="G2111" s="43"/>
      <c r="H2111" s="43"/>
      <c r="I2111" s="230"/>
      <c r="J2111" s="43"/>
      <c r="K2111" s="43"/>
      <c r="L2111" s="47"/>
      <c r="M2111" s="231"/>
      <c r="N2111" s="232"/>
      <c r="O2111" s="87"/>
      <c r="P2111" s="87"/>
      <c r="Q2111" s="87"/>
      <c r="R2111" s="87"/>
      <c r="S2111" s="87"/>
      <c r="T2111" s="88"/>
      <c r="U2111" s="41"/>
      <c r="V2111" s="41"/>
      <c r="W2111" s="41"/>
      <c r="X2111" s="41"/>
      <c r="Y2111" s="41"/>
      <c r="Z2111" s="41"/>
      <c r="AA2111" s="41"/>
      <c r="AB2111" s="41"/>
      <c r="AC2111" s="41"/>
      <c r="AD2111" s="41"/>
      <c r="AE2111" s="41"/>
      <c r="AT2111" s="20" t="s">
        <v>202</v>
      </c>
      <c r="AU2111" s="20" t="s">
        <v>78</v>
      </c>
    </row>
    <row r="2112" s="2" customFormat="1">
      <c r="A2112" s="41"/>
      <c r="B2112" s="42"/>
      <c r="C2112" s="43"/>
      <c r="D2112" s="233" t="s">
        <v>204</v>
      </c>
      <c r="E2112" s="43"/>
      <c r="F2112" s="234" t="s">
        <v>2089</v>
      </c>
      <c r="G2112" s="43"/>
      <c r="H2112" s="43"/>
      <c r="I2112" s="230"/>
      <c r="J2112" s="43"/>
      <c r="K2112" s="43"/>
      <c r="L2112" s="47"/>
      <c r="M2112" s="231"/>
      <c r="N2112" s="232"/>
      <c r="O2112" s="87"/>
      <c r="P2112" s="87"/>
      <c r="Q2112" s="87"/>
      <c r="R2112" s="87"/>
      <c r="S2112" s="87"/>
      <c r="T2112" s="88"/>
      <c r="U2112" s="41"/>
      <c r="V2112" s="41"/>
      <c r="W2112" s="41"/>
      <c r="X2112" s="41"/>
      <c r="Y2112" s="41"/>
      <c r="Z2112" s="41"/>
      <c r="AA2112" s="41"/>
      <c r="AB2112" s="41"/>
      <c r="AC2112" s="41"/>
      <c r="AD2112" s="41"/>
      <c r="AE2112" s="41"/>
      <c r="AT2112" s="20" t="s">
        <v>204</v>
      </c>
      <c r="AU2112" s="20" t="s">
        <v>78</v>
      </c>
    </row>
    <row r="2113" s="13" customFormat="1">
      <c r="A2113" s="13"/>
      <c r="B2113" s="235"/>
      <c r="C2113" s="236"/>
      <c r="D2113" s="228" t="s">
        <v>206</v>
      </c>
      <c r="E2113" s="237" t="s">
        <v>19</v>
      </c>
      <c r="F2113" s="238" t="s">
        <v>279</v>
      </c>
      <c r="G2113" s="236"/>
      <c r="H2113" s="237" t="s">
        <v>19</v>
      </c>
      <c r="I2113" s="239"/>
      <c r="J2113" s="236"/>
      <c r="K2113" s="236"/>
      <c r="L2113" s="240"/>
      <c r="M2113" s="241"/>
      <c r="N2113" s="242"/>
      <c r="O2113" s="242"/>
      <c r="P2113" s="242"/>
      <c r="Q2113" s="242"/>
      <c r="R2113" s="242"/>
      <c r="S2113" s="242"/>
      <c r="T2113" s="243"/>
      <c r="U2113" s="13"/>
      <c r="V2113" s="13"/>
      <c r="W2113" s="13"/>
      <c r="X2113" s="13"/>
      <c r="Y2113" s="13"/>
      <c r="Z2113" s="13"/>
      <c r="AA2113" s="13"/>
      <c r="AB2113" s="13"/>
      <c r="AC2113" s="13"/>
      <c r="AD2113" s="13"/>
      <c r="AE2113" s="13"/>
      <c r="AT2113" s="244" t="s">
        <v>206</v>
      </c>
      <c r="AU2113" s="244" t="s">
        <v>78</v>
      </c>
      <c r="AV2113" s="13" t="s">
        <v>76</v>
      </c>
      <c r="AW2113" s="13" t="s">
        <v>31</v>
      </c>
      <c r="AX2113" s="13" t="s">
        <v>69</v>
      </c>
      <c r="AY2113" s="244" t="s">
        <v>193</v>
      </c>
    </row>
    <row r="2114" s="13" customFormat="1">
      <c r="A2114" s="13"/>
      <c r="B2114" s="235"/>
      <c r="C2114" s="236"/>
      <c r="D2114" s="228" t="s">
        <v>206</v>
      </c>
      <c r="E2114" s="237" t="s">
        <v>19</v>
      </c>
      <c r="F2114" s="238" t="s">
        <v>2093</v>
      </c>
      <c r="G2114" s="236"/>
      <c r="H2114" s="237" t="s">
        <v>19</v>
      </c>
      <c r="I2114" s="239"/>
      <c r="J2114" s="236"/>
      <c r="K2114" s="236"/>
      <c r="L2114" s="240"/>
      <c r="M2114" s="241"/>
      <c r="N2114" s="242"/>
      <c r="O2114" s="242"/>
      <c r="P2114" s="242"/>
      <c r="Q2114" s="242"/>
      <c r="R2114" s="242"/>
      <c r="S2114" s="242"/>
      <c r="T2114" s="243"/>
      <c r="U2114" s="13"/>
      <c r="V2114" s="13"/>
      <c r="W2114" s="13"/>
      <c r="X2114" s="13"/>
      <c r="Y2114" s="13"/>
      <c r="Z2114" s="13"/>
      <c r="AA2114" s="13"/>
      <c r="AB2114" s="13"/>
      <c r="AC2114" s="13"/>
      <c r="AD2114" s="13"/>
      <c r="AE2114" s="13"/>
      <c r="AT2114" s="244" t="s">
        <v>206</v>
      </c>
      <c r="AU2114" s="244" t="s">
        <v>78</v>
      </c>
      <c r="AV2114" s="13" t="s">
        <v>76</v>
      </c>
      <c r="AW2114" s="13" t="s">
        <v>31</v>
      </c>
      <c r="AX2114" s="13" t="s">
        <v>69</v>
      </c>
      <c r="AY2114" s="244" t="s">
        <v>193</v>
      </c>
    </row>
    <row r="2115" s="13" customFormat="1">
      <c r="A2115" s="13"/>
      <c r="B2115" s="235"/>
      <c r="C2115" s="236"/>
      <c r="D2115" s="228" t="s">
        <v>206</v>
      </c>
      <c r="E2115" s="237" t="s">
        <v>19</v>
      </c>
      <c r="F2115" s="238" t="s">
        <v>3736</v>
      </c>
      <c r="G2115" s="236"/>
      <c r="H2115" s="237" t="s">
        <v>19</v>
      </c>
      <c r="I2115" s="239"/>
      <c r="J2115" s="236"/>
      <c r="K2115" s="236"/>
      <c r="L2115" s="240"/>
      <c r="M2115" s="241"/>
      <c r="N2115" s="242"/>
      <c r="O2115" s="242"/>
      <c r="P2115" s="242"/>
      <c r="Q2115" s="242"/>
      <c r="R2115" s="242"/>
      <c r="S2115" s="242"/>
      <c r="T2115" s="243"/>
      <c r="U2115" s="13"/>
      <c r="V2115" s="13"/>
      <c r="W2115" s="13"/>
      <c r="X2115" s="13"/>
      <c r="Y2115" s="13"/>
      <c r="Z2115" s="13"/>
      <c r="AA2115" s="13"/>
      <c r="AB2115" s="13"/>
      <c r="AC2115" s="13"/>
      <c r="AD2115" s="13"/>
      <c r="AE2115" s="13"/>
      <c r="AT2115" s="244" t="s">
        <v>206</v>
      </c>
      <c r="AU2115" s="244" t="s">
        <v>78</v>
      </c>
      <c r="AV2115" s="13" t="s">
        <v>76</v>
      </c>
      <c r="AW2115" s="13" t="s">
        <v>31</v>
      </c>
      <c r="AX2115" s="13" t="s">
        <v>69</v>
      </c>
      <c r="AY2115" s="244" t="s">
        <v>193</v>
      </c>
    </row>
    <row r="2116" s="14" customFormat="1">
      <c r="A2116" s="14"/>
      <c r="B2116" s="245"/>
      <c r="C2116" s="246"/>
      <c r="D2116" s="228" t="s">
        <v>206</v>
      </c>
      <c r="E2116" s="247" t="s">
        <v>19</v>
      </c>
      <c r="F2116" s="248" t="s">
        <v>4217</v>
      </c>
      <c r="G2116" s="246"/>
      <c r="H2116" s="249">
        <v>84.900000000000006</v>
      </c>
      <c r="I2116" s="250"/>
      <c r="J2116" s="246"/>
      <c r="K2116" s="246"/>
      <c r="L2116" s="251"/>
      <c r="M2116" s="252"/>
      <c r="N2116" s="253"/>
      <c r="O2116" s="253"/>
      <c r="P2116" s="253"/>
      <c r="Q2116" s="253"/>
      <c r="R2116" s="253"/>
      <c r="S2116" s="253"/>
      <c r="T2116" s="254"/>
      <c r="U2116" s="14"/>
      <c r="V2116" s="14"/>
      <c r="W2116" s="14"/>
      <c r="X2116" s="14"/>
      <c r="Y2116" s="14"/>
      <c r="Z2116" s="14"/>
      <c r="AA2116" s="14"/>
      <c r="AB2116" s="14"/>
      <c r="AC2116" s="14"/>
      <c r="AD2116" s="14"/>
      <c r="AE2116" s="14"/>
      <c r="AT2116" s="255" t="s">
        <v>206</v>
      </c>
      <c r="AU2116" s="255" t="s">
        <v>78</v>
      </c>
      <c r="AV2116" s="14" t="s">
        <v>78</v>
      </c>
      <c r="AW2116" s="14" t="s">
        <v>31</v>
      </c>
      <c r="AX2116" s="14" t="s">
        <v>69</v>
      </c>
      <c r="AY2116" s="255" t="s">
        <v>193</v>
      </c>
    </row>
    <row r="2117" s="13" customFormat="1">
      <c r="A2117" s="13"/>
      <c r="B2117" s="235"/>
      <c r="C2117" s="236"/>
      <c r="D2117" s="228" t="s">
        <v>206</v>
      </c>
      <c r="E2117" s="237" t="s">
        <v>19</v>
      </c>
      <c r="F2117" s="238" t="s">
        <v>3742</v>
      </c>
      <c r="G2117" s="236"/>
      <c r="H2117" s="237" t="s">
        <v>19</v>
      </c>
      <c r="I2117" s="239"/>
      <c r="J2117" s="236"/>
      <c r="K2117" s="236"/>
      <c r="L2117" s="240"/>
      <c r="M2117" s="241"/>
      <c r="N2117" s="242"/>
      <c r="O2117" s="242"/>
      <c r="P2117" s="242"/>
      <c r="Q2117" s="242"/>
      <c r="R2117" s="242"/>
      <c r="S2117" s="242"/>
      <c r="T2117" s="243"/>
      <c r="U2117" s="13"/>
      <c r="V2117" s="13"/>
      <c r="W2117" s="13"/>
      <c r="X2117" s="13"/>
      <c r="Y2117" s="13"/>
      <c r="Z2117" s="13"/>
      <c r="AA2117" s="13"/>
      <c r="AB2117" s="13"/>
      <c r="AC2117" s="13"/>
      <c r="AD2117" s="13"/>
      <c r="AE2117" s="13"/>
      <c r="AT2117" s="244" t="s">
        <v>206</v>
      </c>
      <c r="AU2117" s="244" t="s">
        <v>78</v>
      </c>
      <c r="AV2117" s="13" t="s">
        <v>76</v>
      </c>
      <c r="AW2117" s="13" t="s">
        <v>31</v>
      </c>
      <c r="AX2117" s="13" t="s">
        <v>69</v>
      </c>
      <c r="AY2117" s="244" t="s">
        <v>193</v>
      </c>
    </row>
    <row r="2118" s="14" customFormat="1">
      <c r="A2118" s="14"/>
      <c r="B2118" s="245"/>
      <c r="C2118" s="246"/>
      <c r="D2118" s="228" t="s">
        <v>206</v>
      </c>
      <c r="E2118" s="247" t="s">
        <v>19</v>
      </c>
      <c r="F2118" s="248" t="s">
        <v>4218</v>
      </c>
      <c r="G2118" s="246"/>
      <c r="H2118" s="249">
        <v>62.100000000000001</v>
      </c>
      <c r="I2118" s="250"/>
      <c r="J2118" s="246"/>
      <c r="K2118" s="246"/>
      <c r="L2118" s="251"/>
      <c r="M2118" s="252"/>
      <c r="N2118" s="253"/>
      <c r="O2118" s="253"/>
      <c r="P2118" s="253"/>
      <c r="Q2118" s="253"/>
      <c r="R2118" s="253"/>
      <c r="S2118" s="253"/>
      <c r="T2118" s="254"/>
      <c r="U2118" s="14"/>
      <c r="V2118" s="14"/>
      <c r="W2118" s="14"/>
      <c r="X2118" s="14"/>
      <c r="Y2118" s="14"/>
      <c r="Z2118" s="14"/>
      <c r="AA2118" s="14"/>
      <c r="AB2118" s="14"/>
      <c r="AC2118" s="14"/>
      <c r="AD2118" s="14"/>
      <c r="AE2118" s="14"/>
      <c r="AT2118" s="255" t="s">
        <v>206</v>
      </c>
      <c r="AU2118" s="255" t="s">
        <v>78</v>
      </c>
      <c r="AV2118" s="14" t="s">
        <v>78</v>
      </c>
      <c r="AW2118" s="14" t="s">
        <v>31</v>
      </c>
      <c r="AX2118" s="14" t="s">
        <v>69</v>
      </c>
      <c r="AY2118" s="255" t="s">
        <v>193</v>
      </c>
    </row>
    <row r="2119" s="13" customFormat="1">
      <c r="A2119" s="13"/>
      <c r="B2119" s="235"/>
      <c r="C2119" s="236"/>
      <c r="D2119" s="228" t="s">
        <v>206</v>
      </c>
      <c r="E2119" s="237" t="s">
        <v>19</v>
      </c>
      <c r="F2119" s="238" t="s">
        <v>4219</v>
      </c>
      <c r="G2119" s="236"/>
      <c r="H2119" s="237" t="s">
        <v>19</v>
      </c>
      <c r="I2119" s="239"/>
      <c r="J2119" s="236"/>
      <c r="K2119" s="236"/>
      <c r="L2119" s="240"/>
      <c r="M2119" s="241"/>
      <c r="N2119" s="242"/>
      <c r="O2119" s="242"/>
      <c r="P2119" s="242"/>
      <c r="Q2119" s="242"/>
      <c r="R2119" s="242"/>
      <c r="S2119" s="242"/>
      <c r="T2119" s="243"/>
      <c r="U2119" s="13"/>
      <c r="V2119" s="13"/>
      <c r="W2119" s="13"/>
      <c r="X2119" s="13"/>
      <c r="Y2119" s="13"/>
      <c r="Z2119" s="13"/>
      <c r="AA2119" s="13"/>
      <c r="AB2119" s="13"/>
      <c r="AC2119" s="13"/>
      <c r="AD2119" s="13"/>
      <c r="AE2119" s="13"/>
      <c r="AT2119" s="244" t="s">
        <v>206</v>
      </c>
      <c r="AU2119" s="244" t="s">
        <v>78</v>
      </c>
      <c r="AV2119" s="13" t="s">
        <v>76</v>
      </c>
      <c r="AW2119" s="13" t="s">
        <v>31</v>
      </c>
      <c r="AX2119" s="13" t="s">
        <v>69</v>
      </c>
      <c r="AY2119" s="244" t="s">
        <v>193</v>
      </c>
    </row>
    <row r="2120" s="13" customFormat="1">
      <c r="A2120" s="13"/>
      <c r="B2120" s="235"/>
      <c r="C2120" s="236"/>
      <c r="D2120" s="228" t="s">
        <v>206</v>
      </c>
      <c r="E2120" s="237" t="s">
        <v>19</v>
      </c>
      <c r="F2120" s="238" t="s">
        <v>3701</v>
      </c>
      <c r="G2120" s="236"/>
      <c r="H2120" s="237" t="s">
        <v>19</v>
      </c>
      <c r="I2120" s="239"/>
      <c r="J2120" s="236"/>
      <c r="K2120" s="236"/>
      <c r="L2120" s="240"/>
      <c r="M2120" s="241"/>
      <c r="N2120" s="242"/>
      <c r="O2120" s="242"/>
      <c r="P2120" s="242"/>
      <c r="Q2120" s="242"/>
      <c r="R2120" s="242"/>
      <c r="S2120" s="242"/>
      <c r="T2120" s="243"/>
      <c r="U2120" s="13"/>
      <c r="V2120" s="13"/>
      <c r="W2120" s="13"/>
      <c r="X2120" s="13"/>
      <c r="Y2120" s="13"/>
      <c r="Z2120" s="13"/>
      <c r="AA2120" s="13"/>
      <c r="AB2120" s="13"/>
      <c r="AC2120" s="13"/>
      <c r="AD2120" s="13"/>
      <c r="AE2120" s="13"/>
      <c r="AT2120" s="244" t="s">
        <v>206</v>
      </c>
      <c r="AU2120" s="244" t="s">
        <v>78</v>
      </c>
      <c r="AV2120" s="13" t="s">
        <v>76</v>
      </c>
      <c r="AW2120" s="13" t="s">
        <v>31</v>
      </c>
      <c r="AX2120" s="13" t="s">
        <v>69</v>
      </c>
      <c r="AY2120" s="244" t="s">
        <v>193</v>
      </c>
    </row>
    <row r="2121" s="14" customFormat="1">
      <c r="A2121" s="14"/>
      <c r="B2121" s="245"/>
      <c r="C2121" s="246"/>
      <c r="D2121" s="228" t="s">
        <v>206</v>
      </c>
      <c r="E2121" s="247" t="s">
        <v>19</v>
      </c>
      <c r="F2121" s="248" t="s">
        <v>4220</v>
      </c>
      <c r="G2121" s="246"/>
      <c r="H2121" s="249">
        <v>100.59999999999999</v>
      </c>
      <c r="I2121" s="250"/>
      <c r="J2121" s="246"/>
      <c r="K2121" s="246"/>
      <c r="L2121" s="251"/>
      <c r="M2121" s="252"/>
      <c r="N2121" s="253"/>
      <c r="O2121" s="253"/>
      <c r="P2121" s="253"/>
      <c r="Q2121" s="253"/>
      <c r="R2121" s="253"/>
      <c r="S2121" s="253"/>
      <c r="T2121" s="254"/>
      <c r="U2121" s="14"/>
      <c r="V2121" s="14"/>
      <c r="W2121" s="14"/>
      <c r="X2121" s="14"/>
      <c r="Y2121" s="14"/>
      <c r="Z2121" s="14"/>
      <c r="AA2121" s="14"/>
      <c r="AB2121" s="14"/>
      <c r="AC2121" s="14"/>
      <c r="AD2121" s="14"/>
      <c r="AE2121" s="14"/>
      <c r="AT2121" s="255" t="s">
        <v>206</v>
      </c>
      <c r="AU2121" s="255" t="s">
        <v>78</v>
      </c>
      <c r="AV2121" s="14" t="s">
        <v>78</v>
      </c>
      <c r="AW2121" s="14" t="s">
        <v>31</v>
      </c>
      <c r="AX2121" s="14" t="s">
        <v>69</v>
      </c>
      <c r="AY2121" s="255" t="s">
        <v>193</v>
      </c>
    </row>
    <row r="2122" s="13" customFormat="1">
      <c r="A2122" s="13"/>
      <c r="B2122" s="235"/>
      <c r="C2122" s="236"/>
      <c r="D2122" s="228" t="s">
        <v>206</v>
      </c>
      <c r="E2122" s="237" t="s">
        <v>19</v>
      </c>
      <c r="F2122" s="238" t="s">
        <v>3703</v>
      </c>
      <c r="G2122" s="236"/>
      <c r="H2122" s="237" t="s">
        <v>19</v>
      </c>
      <c r="I2122" s="239"/>
      <c r="J2122" s="236"/>
      <c r="K2122" s="236"/>
      <c r="L2122" s="240"/>
      <c r="M2122" s="241"/>
      <c r="N2122" s="242"/>
      <c r="O2122" s="242"/>
      <c r="P2122" s="242"/>
      <c r="Q2122" s="242"/>
      <c r="R2122" s="242"/>
      <c r="S2122" s="242"/>
      <c r="T2122" s="243"/>
      <c r="U2122" s="13"/>
      <c r="V2122" s="13"/>
      <c r="W2122" s="13"/>
      <c r="X2122" s="13"/>
      <c r="Y2122" s="13"/>
      <c r="Z2122" s="13"/>
      <c r="AA2122" s="13"/>
      <c r="AB2122" s="13"/>
      <c r="AC2122" s="13"/>
      <c r="AD2122" s="13"/>
      <c r="AE2122" s="13"/>
      <c r="AT2122" s="244" t="s">
        <v>206</v>
      </c>
      <c r="AU2122" s="244" t="s">
        <v>78</v>
      </c>
      <c r="AV2122" s="13" t="s">
        <v>76</v>
      </c>
      <c r="AW2122" s="13" t="s">
        <v>31</v>
      </c>
      <c r="AX2122" s="13" t="s">
        <v>69</v>
      </c>
      <c r="AY2122" s="244" t="s">
        <v>193</v>
      </c>
    </row>
    <row r="2123" s="14" customFormat="1">
      <c r="A2123" s="14"/>
      <c r="B2123" s="245"/>
      <c r="C2123" s="246"/>
      <c r="D2123" s="228" t="s">
        <v>206</v>
      </c>
      <c r="E2123" s="247" t="s">
        <v>19</v>
      </c>
      <c r="F2123" s="248" t="s">
        <v>4221</v>
      </c>
      <c r="G2123" s="246"/>
      <c r="H2123" s="249">
        <v>16.800000000000001</v>
      </c>
      <c r="I2123" s="250"/>
      <c r="J2123" s="246"/>
      <c r="K2123" s="246"/>
      <c r="L2123" s="251"/>
      <c r="M2123" s="252"/>
      <c r="N2123" s="253"/>
      <c r="O2123" s="253"/>
      <c r="P2123" s="253"/>
      <c r="Q2123" s="253"/>
      <c r="R2123" s="253"/>
      <c r="S2123" s="253"/>
      <c r="T2123" s="254"/>
      <c r="U2123" s="14"/>
      <c r="V2123" s="14"/>
      <c r="W2123" s="14"/>
      <c r="X2123" s="14"/>
      <c r="Y2123" s="14"/>
      <c r="Z2123" s="14"/>
      <c r="AA2123" s="14"/>
      <c r="AB2123" s="14"/>
      <c r="AC2123" s="14"/>
      <c r="AD2123" s="14"/>
      <c r="AE2123" s="14"/>
      <c r="AT2123" s="255" t="s">
        <v>206</v>
      </c>
      <c r="AU2123" s="255" t="s">
        <v>78</v>
      </c>
      <c r="AV2123" s="14" t="s">
        <v>78</v>
      </c>
      <c r="AW2123" s="14" t="s">
        <v>31</v>
      </c>
      <c r="AX2123" s="14" t="s">
        <v>69</v>
      </c>
      <c r="AY2123" s="255" t="s">
        <v>193</v>
      </c>
    </row>
    <row r="2124" s="13" customFormat="1">
      <c r="A2124" s="13"/>
      <c r="B2124" s="235"/>
      <c r="C2124" s="236"/>
      <c r="D2124" s="228" t="s">
        <v>206</v>
      </c>
      <c r="E2124" s="237" t="s">
        <v>19</v>
      </c>
      <c r="F2124" s="238" t="s">
        <v>3710</v>
      </c>
      <c r="G2124" s="236"/>
      <c r="H2124" s="237" t="s">
        <v>19</v>
      </c>
      <c r="I2124" s="239"/>
      <c r="J2124" s="236"/>
      <c r="K2124" s="236"/>
      <c r="L2124" s="240"/>
      <c r="M2124" s="241"/>
      <c r="N2124" s="242"/>
      <c r="O2124" s="242"/>
      <c r="P2124" s="242"/>
      <c r="Q2124" s="242"/>
      <c r="R2124" s="242"/>
      <c r="S2124" s="242"/>
      <c r="T2124" s="243"/>
      <c r="U2124" s="13"/>
      <c r="V2124" s="13"/>
      <c r="W2124" s="13"/>
      <c r="X2124" s="13"/>
      <c r="Y2124" s="13"/>
      <c r="Z2124" s="13"/>
      <c r="AA2124" s="13"/>
      <c r="AB2124" s="13"/>
      <c r="AC2124" s="13"/>
      <c r="AD2124" s="13"/>
      <c r="AE2124" s="13"/>
      <c r="AT2124" s="244" t="s">
        <v>206</v>
      </c>
      <c r="AU2124" s="244" t="s">
        <v>78</v>
      </c>
      <c r="AV2124" s="13" t="s">
        <v>76</v>
      </c>
      <c r="AW2124" s="13" t="s">
        <v>31</v>
      </c>
      <c r="AX2124" s="13" t="s">
        <v>69</v>
      </c>
      <c r="AY2124" s="244" t="s">
        <v>193</v>
      </c>
    </row>
    <row r="2125" s="14" customFormat="1">
      <c r="A2125" s="14"/>
      <c r="B2125" s="245"/>
      <c r="C2125" s="246"/>
      <c r="D2125" s="228" t="s">
        <v>206</v>
      </c>
      <c r="E2125" s="247" t="s">
        <v>19</v>
      </c>
      <c r="F2125" s="248" t="s">
        <v>4222</v>
      </c>
      <c r="G2125" s="246"/>
      <c r="H2125" s="249">
        <v>56.200000000000003</v>
      </c>
      <c r="I2125" s="250"/>
      <c r="J2125" s="246"/>
      <c r="K2125" s="246"/>
      <c r="L2125" s="251"/>
      <c r="M2125" s="252"/>
      <c r="N2125" s="253"/>
      <c r="O2125" s="253"/>
      <c r="P2125" s="253"/>
      <c r="Q2125" s="253"/>
      <c r="R2125" s="253"/>
      <c r="S2125" s="253"/>
      <c r="T2125" s="254"/>
      <c r="U2125" s="14"/>
      <c r="V2125" s="14"/>
      <c r="W2125" s="14"/>
      <c r="X2125" s="14"/>
      <c r="Y2125" s="14"/>
      <c r="Z2125" s="14"/>
      <c r="AA2125" s="14"/>
      <c r="AB2125" s="14"/>
      <c r="AC2125" s="14"/>
      <c r="AD2125" s="14"/>
      <c r="AE2125" s="14"/>
      <c r="AT2125" s="255" t="s">
        <v>206</v>
      </c>
      <c r="AU2125" s="255" t="s">
        <v>78</v>
      </c>
      <c r="AV2125" s="14" t="s">
        <v>78</v>
      </c>
      <c r="AW2125" s="14" t="s">
        <v>31</v>
      </c>
      <c r="AX2125" s="14" t="s">
        <v>69</v>
      </c>
      <c r="AY2125" s="255" t="s">
        <v>193</v>
      </c>
    </row>
    <row r="2126" s="13" customFormat="1">
      <c r="A2126" s="13"/>
      <c r="B2126" s="235"/>
      <c r="C2126" s="236"/>
      <c r="D2126" s="228" t="s">
        <v>206</v>
      </c>
      <c r="E2126" s="237" t="s">
        <v>19</v>
      </c>
      <c r="F2126" s="238" t="s">
        <v>3712</v>
      </c>
      <c r="G2126" s="236"/>
      <c r="H2126" s="237" t="s">
        <v>19</v>
      </c>
      <c r="I2126" s="239"/>
      <c r="J2126" s="236"/>
      <c r="K2126" s="236"/>
      <c r="L2126" s="240"/>
      <c r="M2126" s="241"/>
      <c r="N2126" s="242"/>
      <c r="O2126" s="242"/>
      <c r="P2126" s="242"/>
      <c r="Q2126" s="242"/>
      <c r="R2126" s="242"/>
      <c r="S2126" s="242"/>
      <c r="T2126" s="243"/>
      <c r="U2126" s="13"/>
      <c r="V2126" s="13"/>
      <c r="W2126" s="13"/>
      <c r="X2126" s="13"/>
      <c r="Y2126" s="13"/>
      <c r="Z2126" s="13"/>
      <c r="AA2126" s="13"/>
      <c r="AB2126" s="13"/>
      <c r="AC2126" s="13"/>
      <c r="AD2126" s="13"/>
      <c r="AE2126" s="13"/>
      <c r="AT2126" s="244" t="s">
        <v>206</v>
      </c>
      <c r="AU2126" s="244" t="s">
        <v>78</v>
      </c>
      <c r="AV2126" s="13" t="s">
        <v>76</v>
      </c>
      <c r="AW2126" s="13" t="s">
        <v>31</v>
      </c>
      <c r="AX2126" s="13" t="s">
        <v>69</v>
      </c>
      <c r="AY2126" s="244" t="s">
        <v>193</v>
      </c>
    </row>
    <row r="2127" s="14" customFormat="1">
      <c r="A2127" s="14"/>
      <c r="B2127" s="245"/>
      <c r="C2127" s="246"/>
      <c r="D2127" s="228" t="s">
        <v>206</v>
      </c>
      <c r="E2127" s="247" t="s">
        <v>19</v>
      </c>
      <c r="F2127" s="248" t="s">
        <v>4223</v>
      </c>
      <c r="G2127" s="246"/>
      <c r="H2127" s="249">
        <v>11.199999999999999</v>
      </c>
      <c r="I2127" s="250"/>
      <c r="J2127" s="246"/>
      <c r="K2127" s="246"/>
      <c r="L2127" s="251"/>
      <c r="M2127" s="252"/>
      <c r="N2127" s="253"/>
      <c r="O2127" s="253"/>
      <c r="P2127" s="253"/>
      <c r="Q2127" s="253"/>
      <c r="R2127" s="253"/>
      <c r="S2127" s="253"/>
      <c r="T2127" s="254"/>
      <c r="U2127" s="14"/>
      <c r="V2127" s="14"/>
      <c r="W2127" s="14"/>
      <c r="X2127" s="14"/>
      <c r="Y2127" s="14"/>
      <c r="Z2127" s="14"/>
      <c r="AA2127" s="14"/>
      <c r="AB2127" s="14"/>
      <c r="AC2127" s="14"/>
      <c r="AD2127" s="14"/>
      <c r="AE2127" s="14"/>
      <c r="AT2127" s="255" t="s">
        <v>206</v>
      </c>
      <c r="AU2127" s="255" t="s">
        <v>78</v>
      </c>
      <c r="AV2127" s="14" t="s">
        <v>78</v>
      </c>
      <c r="AW2127" s="14" t="s">
        <v>31</v>
      </c>
      <c r="AX2127" s="14" t="s">
        <v>69</v>
      </c>
      <c r="AY2127" s="255" t="s">
        <v>193</v>
      </c>
    </row>
    <row r="2128" s="13" customFormat="1">
      <c r="A2128" s="13"/>
      <c r="B2128" s="235"/>
      <c r="C2128" s="236"/>
      <c r="D2128" s="228" t="s">
        <v>206</v>
      </c>
      <c r="E2128" s="237" t="s">
        <v>19</v>
      </c>
      <c r="F2128" s="238" t="s">
        <v>3714</v>
      </c>
      <c r="G2128" s="236"/>
      <c r="H2128" s="237" t="s">
        <v>19</v>
      </c>
      <c r="I2128" s="239"/>
      <c r="J2128" s="236"/>
      <c r="K2128" s="236"/>
      <c r="L2128" s="240"/>
      <c r="M2128" s="241"/>
      <c r="N2128" s="242"/>
      <c r="O2128" s="242"/>
      <c r="P2128" s="242"/>
      <c r="Q2128" s="242"/>
      <c r="R2128" s="242"/>
      <c r="S2128" s="242"/>
      <c r="T2128" s="243"/>
      <c r="U2128" s="13"/>
      <c r="V2128" s="13"/>
      <c r="W2128" s="13"/>
      <c r="X2128" s="13"/>
      <c r="Y2128" s="13"/>
      <c r="Z2128" s="13"/>
      <c r="AA2128" s="13"/>
      <c r="AB2128" s="13"/>
      <c r="AC2128" s="13"/>
      <c r="AD2128" s="13"/>
      <c r="AE2128" s="13"/>
      <c r="AT2128" s="244" t="s">
        <v>206</v>
      </c>
      <c r="AU2128" s="244" t="s">
        <v>78</v>
      </c>
      <c r="AV2128" s="13" t="s">
        <v>76</v>
      </c>
      <c r="AW2128" s="13" t="s">
        <v>31</v>
      </c>
      <c r="AX2128" s="13" t="s">
        <v>69</v>
      </c>
      <c r="AY2128" s="244" t="s">
        <v>193</v>
      </c>
    </row>
    <row r="2129" s="14" customFormat="1">
      <c r="A2129" s="14"/>
      <c r="B2129" s="245"/>
      <c r="C2129" s="246"/>
      <c r="D2129" s="228" t="s">
        <v>206</v>
      </c>
      <c r="E2129" s="247" t="s">
        <v>19</v>
      </c>
      <c r="F2129" s="248" t="s">
        <v>4224</v>
      </c>
      <c r="G2129" s="246"/>
      <c r="H2129" s="249">
        <v>6.5999999999999996</v>
      </c>
      <c r="I2129" s="250"/>
      <c r="J2129" s="246"/>
      <c r="K2129" s="246"/>
      <c r="L2129" s="251"/>
      <c r="M2129" s="252"/>
      <c r="N2129" s="253"/>
      <c r="O2129" s="253"/>
      <c r="P2129" s="253"/>
      <c r="Q2129" s="253"/>
      <c r="R2129" s="253"/>
      <c r="S2129" s="253"/>
      <c r="T2129" s="254"/>
      <c r="U2129" s="14"/>
      <c r="V2129" s="14"/>
      <c r="W2129" s="14"/>
      <c r="X2129" s="14"/>
      <c r="Y2129" s="14"/>
      <c r="Z2129" s="14"/>
      <c r="AA2129" s="14"/>
      <c r="AB2129" s="14"/>
      <c r="AC2129" s="14"/>
      <c r="AD2129" s="14"/>
      <c r="AE2129" s="14"/>
      <c r="AT2129" s="255" t="s">
        <v>206</v>
      </c>
      <c r="AU2129" s="255" t="s">
        <v>78</v>
      </c>
      <c r="AV2129" s="14" t="s">
        <v>78</v>
      </c>
      <c r="AW2129" s="14" t="s">
        <v>31</v>
      </c>
      <c r="AX2129" s="14" t="s">
        <v>69</v>
      </c>
      <c r="AY2129" s="255" t="s">
        <v>193</v>
      </c>
    </row>
    <row r="2130" s="13" customFormat="1">
      <c r="A2130" s="13"/>
      <c r="B2130" s="235"/>
      <c r="C2130" s="236"/>
      <c r="D2130" s="228" t="s">
        <v>206</v>
      </c>
      <c r="E2130" s="237" t="s">
        <v>19</v>
      </c>
      <c r="F2130" s="238" t="s">
        <v>3716</v>
      </c>
      <c r="G2130" s="236"/>
      <c r="H2130" s="237" t="s">
        <v>19</v>
      </c>
      <c r="I2130" s="239"/>
      <c r="J2130" s="236"/>
      <c r="K2130" s="236"/>
      <c r="L2130" s="240"/>
      <c r="M2130" s="241"/>
      <c r="N2130" s="242"/>
      <c r="O2130" s="242"/>
      <c r="P2130" s="242"/>
      <c r="Q2130" s="242"/>
      <c r="R2130" s="242"/>
      <c r="S2130" s="242"/>
      <c r="T2130" s="243"/>
      <c r="U2130" s="13"/>
      <c r="V2130" s="13"/>
      <c r="W2130" s="13"/>
      <c r="X2130" s="13"/>
      <c r="Y2130" s="13"/>
      <c r="Z2130" s="13"/>
      <c r="AA2130" s="13"/>
      <c r="AB2130" s="13"/>
      <c r="AC2130" s="13"/>
      <c r="AD2130" s="13"/>
      <c r="AE2130" s="13"/>
      <c r="AT2130" s="244" t="s">
        <v>206</v>
      </c>
      <c r="AU2130" s="244" t="s">
        <v>78</v>
      </c>
      <c r="AV2130" s="13" t="s">
        <v>76</v>
      </c>
      <c r="AW2130" s="13" t="s">
        <v>31</v>
      </c>
      <c r="AX2130" s="13" t="s">
        <v>69</v>
      </c>
      <c r="AY2130" s="244" t="s">
        <v>193</v>
      </c>
    </row>
    <row r="2131" s="14" customFormat="1">
      <c r="A2131" s="14"/>
      <c r="B2131" s="245"/>
      <c r="C2131" s="246"/>
      <c r="D2131" s="228" t="s">
        <v>206</v>
      </c>
      <c r="E2131" s="247" t="s">
        <v>19</v>
      </c>
      <c r="F2131" s="248" t="s">
        <v>4225</v>
      </c>
      <c r="G2131" s="246"/>
      <c r="H2131" s="249">
        <v>81.200000000000003</v>
      </c>
      <c r="I2131" s="250"/>
      <c r="J2131" s="246"/>
      <c r="K2131" s="246"/>
      <c r="L2131" s="251"/>
      <c r="M2131" s="252"/>
      <c r="N2131" s="253"/>
      <c r="O2131" s="253"/>
      <c r="P2131" s="253"/>
      <c r="Q2131" s="253"/>
      <c r="R2131" s="253"/>
      <c r="S2131" s="253"/>
      <c r="T2131" s="254"/>
      <c r="U2131" s="14"/>
      <c r="V2131" s="14"/>
      <c r="W2131" s="14"/>
      <c r="X2131" s="14"/>
      <c r="Y2131" s="14"/>
      <c r="Z2131" s="14"/>
      <c r="AA2131" s="14"/>
      <c r="AB2131" s="14"/>
      <c r="AC2131" s="14"/>
      <c r="AD2131" s="14"/>
      <c r="AE2131" s="14"/>
      <c r="AT2131" s="255" t="s">
        <v>206</v>
      </c>
      <c r="AU2131" s="255" t="s">
        <v>78</v>
      </c>
      <c r="AV2131" s="14" t="s">
        <v>78</v>
      </c>
      <c r="AW2131" s="14" t="s">
        <v>31</v>
      </c>
      <c r="AX2131" s="14" t="s">
        <v>69</v>
      </c>
      <c r="AY2131" s="255" t="s">
        <v>193</v>
      </c>
    </row>
    <row r="2132" s="13" customFormat="1">
      <c r="A2132" s="13"/>
      <c r="B2132" s="235"/>
      <c r="C2132" s="236"/>
      <c r="D2132" s="228" t="s">
        <v>206</v>
      </c>
      <c r="E2132" s="237" t="s">
        <v>19</v>
      </c>
      <c r="F2132" s="238" t="s">
        <v>3726</v>
      </c>
      <c r="G2132" s="236"/>
      <c r="H2132" s="237" t="s">
        <v>19</v>
      </c>
      <c r="I2132" s="239"/>
      <c r="J2132" s="236"/>
      <c r="K2132" s="236"/>
      <c r="L2132" s="240"/>
      <c r="M2132" s="241"/>
      <c r="N2132" s="242"/>
      <c r="O2132" s="242"/>
      <c r="P2132" s="242"/>
      <c r="Q2132" s="242"/>
      <c r="R2132" s="242"/>
      <c r="S2132" s="242"/>
      <c r="T2132" s="243"/>
      <c r="U2132" s="13"/>
      <c r="V2132" s="13"/>
      <c r="W2132" s="13"/>
      <c r="X2132" s="13"/>
      <c r="Y2132" s="13"/>
      <c r="Z2132" s="13"/>
      <c r="AA2132" s="13"/>
      <c r="AB2132" s="13"/>
      <c r="AC2132" s="13"/>
      <c r="AD2132" s="13"/>
      <c r="AE2132" s="13"/>
      <c r="AT2132" s="244" t="s">
        <v>206</v>
      </c>
      <c r="AU2132" s="244" t="s">
        <v>78</v>
      </c>
      <c r="AV2132" s="13" t="s">
        <v>76</v>
      </c>
      <c r="AW2132" s="13" t="s">
        <v>31</v>
      </c>
      <c r="AX2132" s="13" t="s">
        <v>69</v>
      </c>
      <c r="AY2132" s="244" t="s">
        <v>193</v>
      </c>
    </row>
    <row r="2133" s="14" customFormat="1">
      <c r="A2133" s="14"/>
      <c r="B2133" s="245"/>
      <c r="C2133" s="246"/>
      <c r="D2133" s="228" t="s">
        <v>206</v>
      </c>
      <c r="E2133" s="247" t="s">
        <v>19</v>
      </c>
      <c r="F2133" s="248" t="s">
        <v>4226</v>
      </c>
      <c r="G2133" s="246"/>
      <c r="H2133" s="249">
        <v>31.800000000000001</v>
      </c>
      <c r="I2133" s="250"/>
      <c r="J2133" s="246"/>
      <c r="K2133" s="246"/>
      <c r="L2133" s="251"/>
      <c r="M2133" s="252"/>
      <c r="N2133" s="253"/>
      <c r="O2133" s="253"/>
      <c r="P2133" s="253"/>
      <c r="Q2133" s="253"/>
      <c r="R2133" s="253"/>
      <c r="S2133" s="253"/>
      <c r="T2133" s="254"/>
      <c r="U2133" s="14"/>
      <c r="V2133" s="14"/>
      <c r="W2133" s="14"/>
      <c r="X2133" s="14"/>
      <c r="Y2133" s="14"/>
      <c r="Z2133" s="14"/>
      <c r="AA2133" s="14"/>
      <c r="AB2133" s="14"/>
      <c r="AC2133" s="14"/>
      <c r="AD2133" s="14"/>
      <c r="AE2133" s="14"/>
      <c r="AT2133" s="255" t="s">
        <v>206</v>
      </c>
      <c r="AU2133" s="255" t="s">
        <v>78</v>
      </c>
      <c r="AV2133" s="14" t="s">
        <v>78</v>
      </c>
      <c r="AW2133" s="14" t="s">
        <v>31</v>
      </c>
      <c r="AX2133" s="14" t="s">
        <v>69</v>
      </c>
      <c r="AY2133" s="255" t="s">
        <v>193</v>
      </c>
    </row>
    <row r="2134" s="13" customFormat="1">
      <c r="A2134" s="13"/>
      <c r="B2134" s="235"/>
      <c r="C2134" s="236"/>
      <c r="D2134" s="228" t="s">
        <v>206</v>
      </c>
      <c r="E2134" s="237" t="s">
        <v>19</v>
      </c>
      <c r="F2134" s="238" t="s">
        <v>3729</v>
      </c>
      <c r="G2134" s="236"/>
      <c r="H2134" s="237" t="s">
        <v>19</v>
      </c>
      <c r="I2134" s="239"/>
      <c r="J2134" s="236"/>
      <c r="K2134" s="236"/>
      <c r="L2134" s="240"/>
      <c r="M2134" s="241"/>
      <c r="N2134" s="242"/>
      <c r="O2134" s="242"/>
      <c r="P2134" s="242"/>
      <c r="Q2134" s="242"/>
      <c r="R2134" s="242"/>
      <c r="S2134" s="242"/>
      <c r="T2134" s="243"/>
      <c r="U2134" s="13"/>
      <c r="V2134" s="13"/>
      <c r="W2134" s="13"/>
      <c r="X2134" s="13"/>
      <c r="Y2134" s="13"/>
      <c r="Z2134" s="13"/>
      <c r="AA2134" s="13"/>
      <c r="AB2134" s="13"/>
      <c r="AC2134" s="13"/>
      <c r="AD2134" s="13"/>
      <c r="AE2134" s="13"/>
      <c r="AT2134" s="244" t="s">
        <v>206</v>
      </c>
      <c r="AU2134" s="244" t="s">
        <v>78</v>
      </c>
      <c r="AV2134" s="13" t="s">
        <v>76</v>
      </c>
      <c r="AW2134" s="13" t="s">
        <v>31</v>
      </c>
      <c r="AX2134" s="13" t="s">
        <v>69</v>
      </c>
      <c r="AY2134" s="244" t="s">
        <v>193</v>
      </c>
    </row>
    <row r="2135" s="14" customFormat="1">
      <c r="A2135" s="14"/>
      <c r="B2135" s="245"/>
      <c r="C2135" s="246"/>
      <c r="D2135" s="228" t="s">
        <v>206</v>
      </c>
      <c r="E2135" s="247" t="s">
        <v>19</v>
      </c>
      <c r="F2135" s="248" t="s">
        <v>4226</v>
      </c>
      <c r="G2135" s="246"/>
      <c r="H2135" s="249">
        <v>31.800000000000001</v>
      </c>
      <c r="I2135" s="250"/>
      <c r="J2135" s="246"/>
      <c r="K2135" s="246"/>
      <c r="L2135" s="251"/>
      <c r="M2135" s="252"/>
      <c r="N2135" s="253"/>
      <c r="O2135" s="253"/>
      <c r="P2135" s="253"/>
      <c r="Q2135" s="253"/>
      <c r="R2135" s="253"/>
      <c r="S2135" s="253"/>
      <c r="T2135" s="254"/>
      <c r="U2135" s="14"/>
      <c r="V2135" s="14"/>
      <c r="W2135" s="14"/>
      <c r="X2135" s="14"/>
      <c r="Y2135" s="14"/>
      <c r="Z2135" s="14"/>
      <c r="AA2135" s="14"/>
      <c r="AB2135" s="14"/>
      <c r="AC2135" s="14"/>
      <c r="AD2135" s="14"/>
      <c r="AE2135" s="14"/>
      <c r="AT2135" s="255" t="s">
        <v>206</v>
      </c>
      <c r="AU2135" s="255" t="s">
        <v>78</v>
      </c>
      <c r="AV2135" s="14" t="s">
        <v>78</v>
      </c>
      <c r="AW2135" s="14" t="s">
        <v>31</v>
      </c>
      <c r="AX2135" s="14" t="s">
        <v>69</v>
      </c>
      <c r="AY2135" s="255" t="s">
        <v>193</v>
      </c>
    </row>
    <row r="2136" s="13" customFormat="1">
      <c r="A2136" s="13"/>
      <c r="B2136" s="235"/>
      <c r="C2136" s="236"/>
      <c r="D2136" s="228" t="s">
        <v>206</v>
      </c>
      <c r="E2136" s="237" t="s">
        <v>19</v>
      </c>
      <c r="F2136" s="238" t="s">
        <v>3732</v>
      </c>
      <c r="G2136" s="236"/>
      <c r="H2136" s="237" t="s">
        <v>19</v>
      </c>
      <c r="I2136" s="239"/>
      <c r="J2136" s="236"/>
      <c r="K2136" s="236"/>
      <c r="L2136" s="240"/>
      <c r="M2136" s="241"/>
      <c r="N2136" s="242"/>
      <c r="O2136" s="242"/>
      <c r="P2136" s="242"/>
      <c r="Q2136" s="242"/>
      <c r="R2136" s="242"/>
      <c r="S2136" s="242"/>
      <c r="T2136" s="243"/>
      <c r="U2136" s="13"/>
      <c r="V2136" s="13"/>
      <c r="W2136" s="13"/>
      <c r="X2136" s="13"/>
      <c r="Y2136" s="13"/>
      <c r="Z2136" s="13"/>
      <c r="AA2136" s="13"/>
      <c r="AB2136" s="13"/>
      <c r="AC2136" s="13"/>
      <c r="AD2136" s="13"/>
      <c r="AE2136" s="13"/>
      <c r="AT2136" s="244" t="s">
        <v>206</v>
      </c>
      <c r="AU2136" s="244" t="s">
        <v>78</v>
      </c>
      <c r="AV2136" s="13" t="s">
        <v>76</v>
      </c>
      <c r="AW2136" s="13" t="s">
        <v>31</v>
      </c>
      <c r="AX2136" s="13" t="s">
        <v>69</v>
      </c>
      <c r="AY2136" s="244" t="s">
        <v>193</v>
      </c>
    </row>
    <row r="2137" s="14" customFormat="1">
      <c r="A2137" s="14"/>
      <c r="B2137" s="245"/>
      <c r="C2137" s="246"/>
      <c r="D2137" s="228" t="s">
        <v>206</v>
      </c>
      <c r="E2137" s="247" t="s">
        <v>19</v>
      </c>
      <c r="F2137" s="248" t="s">
        <v>4226</v>
      </c>
      <c r="G2137" s="246"/>
      <c r="H2137" s="249">
        <v>31.800000000000001</v>
      </c>
      <c r="I2137" s="250"/>
      <c r="J2137" s="246"/>
      <c r="K2137" s="246"/>
      <c r="L2137" s="251"/>
      <c r="M2137" s="252"/>
      <c r="N2137" s="253"/>
      <c r="O2137" s="253"/>
      <c r="P2137" s="253"/>
      <c r="Q2137" s="253"/>
      <c r="R2137" s="253"/>
      <c r="S2137" s="253"/>
      <c r="T2137" s="254"/>
      <c r="U2137" s="14"/>
      <c r="V2137" s="14"/>
      <c r="W2137" s="14"/>
      <c r="X2137" s="14"/>
      <c r="Y2137" s="14"/>
      <c r="Z2137" s="14"/>
      <c r="AA2137" s="14"/>
      <c r="AB2137" s="14"/>
      <c r="AC2137" s="14"/>
      <c r="AD2137" s="14"/>
      <c r="AE2137" s="14"/>
      <c r="AT2137" s="255" t="s">
        <v>206</v>
      </c>
      <c r="AU2137" s="255" t="s">
        <v>78</v>
      </c>
      <c r="AV2137" s="14" t="s">
        <v>78</v>
      </c>
      <c r="AW2137" s="14" t="s">
        <v>31</v>
      </c>
      <c r="AX2137" s="14" t="s">
        <v>69</v>
      </c>
      <c r="AY2137" s="255" t="s">
        <v>193</v>
      </c>
    </row>
    <row r="2138" s="13" customFormat="1">
      <c r="A2138" s="13"/>
      <c r="B2138" s="235"/>
      <c r="C2138" s="236"/>
      <c r="D2138" s="228" t="s">
        <v>206</v>
      </c>
      <c r="E2138" s="237" t="s">
        <v>19</v>
      </c>
      <c r="F2138" s="238" t="s">
        <v>3734</v>
      </c>
      <c r="G2138" s="236"/>
      <c r="H2138" s="237" t="s">
        <v>19</v>
      </c>
      <c r="I2138" s="239"/>
      <c r="J2138" s="236"/>
      <c r="K2138" s="236"/>
      <c r="L2138" s="240"/>
      <c r="M2138" s="241"/>
      <c r="N2138" s="242"/>
      <c r="O2138" s="242"/>
      <c r="P2138" s="242"/>
      <c r="Q2138" s="242"/>
      <c r="R2138" s="242"/>
      <c r="S2138" s="242"/>
      <c r="T2138" s="243"/>
      <c r="U2138" s="13"/>
      <c r="V2138" s="13"/>
      <c r="W2138" s="13"/>
      <c r="X2138" s="13"/>
      <c r="Y2138" s="13"/>
      <c r="Z2138" s="13"/>
      <c r="AA2138" s="13"/>
      <c r="AB2138" s="13"/>
      <c r="AC2138" s="13"/>
      <c r="AD2138" s="13"/>
      <c r="AE2138" s="13"/>
      <c r="AT2138" s="244" t="s">
        <v>206</v>
      </c>
      <c r="AU2138" s="244" t="s">
        <v>78</v>
      </c>
      <c r="AV2138" s="13" t="s">
        <v>76</v>
      </c>
      <c r="AW2138" s="13" t="s">
        <v>31</v>
      </c>
      <c r="AX2138" s="13" t="s">
        <v>69</v>
      </c>
      <c r="AY2138" s="244" t="s">
        <v>193</v>
      </c>
    </row>
    <row r="2139" s="14" customFormat="1">
      <c r="A2139" s="14"/>
      <c r="B2139" s="245"/>
      <c r="C2139" s="246"/>
      <c r="D2139" s="228" t="s">
        <v>206</v>
      </c>
      <c r="E2139" s="247" t="s">
        <v>19</v>
      </c>
      <c r="F2139" s="248" t="s">
        <v>4226</v>
      </c>
      <c r="G2139" s="246"/>
      <c r="H2139" s="249">
        <v>31.800000000000001</v>
      </c>
      <c r="I2139" s="250"/>
      <c r="J2139" s="246"/>
      <c r="K2139" s="246"/>
      <c r="L2139" s="251"/>
      <c r="M2139" s="252"/>
      <c r="N2139" s="253"/>
      <c r="O2139" s="253"/>
      <c r="P2139" s="253"/>
      <c r="Q2139" s="253"/>
      <c r="R2139" s="253"/>
      <c r="S2139" s="253"/>
      <c r="T2139" s="254"/>
      <c r="U2139" s="14"/>
      <c r="V2139" s="14"/>
      <c r="W2139" s="14"/>
      <c r="X2139" s="14"/>
      <c r="Y2139" s="14"/>
      <c r="Z2139" s="14"/>
      <c r="AA2139" s="14"/>
      <c r="AB2139" s="14"/>
      <c r="AC2139" s="14"/>
      <c r="AD2139" s="14"/>
      <c r="AE2139" s="14"/>
      <c r="AT2139" s="255" t="s">
        <v>206</v>
      </c>
      <c r="AU2139" s="255" t="s">
        <v>78</v>
      </c>
      <c r="AV2139" s="14" t="s">
        <v>78</v>
      </c>
      <c r="AW2139" s="14" t="s">
        <v>31</v>
      </c>
      <c r="AX2139" s="14" t="s">
        <v>69</v>
      </c>
      <c r="AY2139" s="255" t="s">
        <v>193</v>
      </c>
    </row>
    <row r="2140" s="13" customFormat="1">
      <c r="A2140" s="13"/>
      <c r="B2140" s="235"/>
      <c r="C2140" s="236"/>
      <c r="D2140" s="228" t="s">
        <v>206</v>
      </c>
      <c r="E2140" s="237" t="s">
        <v>19</v>
      </c>
      <c r="F2140" s="238" t="s">
        <v>4227</v>
      </c>
      <c r="G2140" s="236"/>
      <c r="H2140" s="237" t="s">
        <v>19</v>
      </c>
      <c r="I2140" s="239"/>
      <c r="J2140" s="236"/>
      <c r="K2140" s="236"/>
      <c r="L2140" s="240"/>
      <c r="M2140" s="241"/>
      <c r="N2140" s="242"/>
      <c r="O2140" s="242"/>
      <c r="P2140" s="242"/>
      <c r="Q2140" s="242"/>
      <c r="R2140" s="242"/>
      <c r="S2140" s="242"/>
      <c r="T2140" s="243"/>
      <c r="U2140" s="13"/>
      <c r="V2140" s="13"/>
      <c r="W2140" s="13"/>
      <c r="X2140" s="13"/>
      <c r="Y2140" s="13"/>
      <c r="Z2140" s="13"/>
      <c r="AA2140" s="13"/>
      <c r="AB2140" s="13"/>
      <c r="AC2140" s="13"/>
      <c r="AD2140" s="13"/>
      <c r="AE2140" s="13"/>
      <c r="AT2140" s="244" t="s">
        <v>206</v>
      </c>
      <c r="AU2140" s="244" t="s">
        <v>78</v>
      </c>
      <c r="AV2140" s="13" t="s">
        <v>76</v>
      </c>
      <c r="AW2140" s="13" t="s">
        <v>31</v>
      </c>
      <c r="AX2140" s="13" t="s">
        <v>69</v>
      </c>
      <c r="AY2140" s="244" t="s">
        <v>193</v>
      </c>
    </row>
    <row r="2141" s="13" customFormat="1">
      <c r="A2141" s="13"/>
      <c r="B2141" s="235"/>
      <c r="C2141" s="236"/>
      <c r="D2141" s="228" t="s">
        <v>206</v>
      </c>
      <c r="E2141" s="237" t="s">
        <v>19</v>
      </c>
      <c r="F2141" s="238" t="s">
        <v>3321</v>
      </c>
      <c r="G2141" s="236"/>
      <c r="H2141" s="237" t="s">
        <v>19</v>
      </c>
      <c r="I2141" s="239"/>
      <c r="J2141" s="236"/>
      <c r="K2141" s="236"/>
      <c r="L2141" s="240"/>
      <c r="M2141" s="241"/>
      <c r="N2141" s="242"/>
      <c r="O2141" s="242"/>
      <c r="P2141" s="242"/>
      <c r="Q2141" s="242"/>
      <c r="R2141" s="242"/>
      <c r="S2141" s="242"/>
      <c r="T2141" s="243"/>
      <c r="U2141" s="13"/>
      <c r="V2141" s="13"/>
      <c r="W2141" s="13"/>
      <c r="X2141" s="13"/>
      <c r="Y2141" s="13"/>
      <c r="Z2141" s="13"/>
      <c r="AA2141" s="13"/>
      <c r="AB2141" s="13"/>
      <c r="AC2141" s="13"/>
      <c r="AD2141" s="13"/>
      <c r="AE2141" s="13"/>
      <c r="AT2141" s="244" t="s">
        <v>206</v>
      </c>
      <c r="AU2141" s="244" t="s">
        <v>78</v>
      </c>
      <c r="AV2141" s="13" t="s">
        <v>76</v>
      </c>
      <c r="AW2141" s="13" t="s">
        <v>31</v>
      </c>
      <c r="AX2141" s="13" t="s">
        <v>69</v>
      </c>
      <c r="AY2141" s="244" t="s">
        <v>193</v>
      </c>
    </row>
    <row r="2142" s="14" customFormat="1">
      <c r="A2142" s="14"/>
      <c r="B2142" s="245"/>
      <c r="C2142" s="246"/>
      <c r="D2142" s="228" t="s">
        <v>206</v>
      </c>
      <c r="E2142" s="247" t="s">
        <v>19</v>
      </c>
      <c r="F2142" s="248" t="s">
        <v>4228</v>
      </c>
      <c r="G2142" s="246"/>
      <c r="H2142" s="249">
        <v>14.9</v>
      </c>
      <c r="I2142" s="250"/>
      <c r="J2142" s="246"/>
      <c r="K2142" s="246"/>
      <c r="L2142" s="251"/>
      <c r="M2142" s="252"/>
      <c r="N2142" s="253"/>
      <c r="O2142" s="253"/>
      <c r="P2142" s="253"/>
      <c r="Q2142" s="253"/>
      <c r="R2142" s="253"/>
      <c r="S2142" s="253"/>
      <c r="T2142" s="254"/>
      <c r="U2142" s="14"/>
      <c r="V2142" s="14"/>
      <c r="W2142" s="14"/>
      <c r="X2142" s="14"/>
      <c r="Y2142" s="14"/>
      <c r="Z2142" s="14"/>
      <c r="AA2142" s="14"/>
      <c r="AB2142" s="14"/>
      <c r="AC2142" s="14"/>
      <c r="AD2142" s="14"/>
      <c r="AE2142" s="14"/>
      <c r="AT2142" s="255" t="s">
        <v>206</v>
      </c>
      <c r="AU2142" s="255" t="s">
        <v>78</v>
      </c>
      <c r="AV2142" s="14" t="s">
        <v>78</v>
      </c>
      <c r="AW2142" s="14" t="s">
        <v>31</v>
      </c>
      <c r="AX2142" s="14" t="s">
        <v>69</v>
      </c>
      <c r="AY2142" s="255" t="s">
        <v>193</v>
      </c>
    </row>
    <row r="2143" s="13" customFormat="1">
      <c r="A2143" s="13"/>
      <c r="B2143" s="235"/>
      <c r="C2143" s="236"/>
      <c r="D2143" s="228" t="s">
        <v>206</v>
      </c>
      <c r="E2143" s="237" t="s">
        <v>19</v>
      </c>
      <c r="F2143" s="238" t="s">
        <v>4229</v>
      </c>
      <c r="G2143" s="236"/>
      <c r="H2143" s="237" t="s">
        <v>19</v>
      </c>
      <c r="I2143" s="239"/>
      <c r="J2143" s="236"/>
      <c r="K2143" s="236"/>
      <c r="L2143" s="240"/>
      <c r="M2143" s="241"/>
      <c r="N2143" s="242"/>
      <c r="O2143" s="242"/>
      <c r="P2143" s="242"/>
      <c r="Q2143" s="242"/>
      <c r="R2143" s="242"/>
      <c r="S2143" s="242"/>
      <c r="T2143" s="243"/>
      <c r="U2143" s="13"/>
      <c r="V2143" s="13"/>
      <c r="W2143" s="13"/>
      <c r="X2143" s="13"/>
      <c r="Y2143" s="13"/>
      <c r="Z2143" s="13"/>
      <c r="AA2143" s="13"/>
      <c r="AB2143" s="13"/>
      <c r="AC2143" s="13"/>
      <c r="AD2143" s="13"/>
      <c r="AE2143" s="13"/>
      <c r="AT2143" s="244" t="s">
        <v>206</v>
      </c>
      <c r="AU2143" s="244" t="s">
        <v>78</v>
      </c>
      <c r="AV2143" s="13" t="s">
        <v>76</v>
      </c>
      <c r="AW2143" s="13" t="s">
        <v>31</v>
      </c>
      <c r="AX2143" s="13" t="s">
        <v>69</v>
      </c>
      <c r="AY2143" s="244" t="s">
        <v>193</v>
      </c>
    </row>
    <row r="2144" s="13" customFormat="1">
      <c r="A2144" s="13"/>
      <c r="B2144" s="235"/>
      <c r="C2144" s="236"/>
      <c r="D2144" s="228" t="s">
        <v>206</v>
      </c>
      <c r="E2144" s="237" t="s">
        <v>19</v>
      </c>
      <c r="F2144" s="238" t="s">
        <v>3738</v>
      </c>
      <c r="G2144" s="236"/>
      <c r="H2144" s="237" t="s">
        <v>19</v>
      </c>
      <c r="I2144" s="239"/>
      <c r="J2144" s="236"/>
      <c r="K2144" s="236"/>
      <c r="L2144" s="240"/>
      <c r="M2144" s="241"/>
      <c r="N2144" s="242"/>
      <c r="O2144" s="242"/>
      <c r="P2144" s="242"/>
      <c r="Q2144" s="242"/>
      <c r="R2144" s="242"/>
      <c r="S2144" s="242"/>
      <c r="T2144" s="243"/>
      <c r="U2144" s="13"/>
      <c r="V2144" s="13"/>
      <c r="W2144" s="13"/>
      <c r="X2144" s="13"/>
      <c r="Y2144" s="13"/>
      <c r="Z2144" s="13"/>
      <c r="AA2144" s="13"/>
      <c r="AB2144" s="13"/>
      <c r="AC2144" s="13"/>
      <c r="AD2144" s="13"/>
      <c r="AE2144" s="13"/>
      <c r="AT2144" s="244" t="s">
        <v>206</v>
      </c>
      <c r="AU2144" s="244" t="s">
        <v>78</v>
      </c>
      <c r="AV2144" s="13" t="s">
        <v>76</v>
      </c>
      <c r="AW2144" s="13" t="s">
        <v>31</v>
      </c>
      <c r="AX2144" s="13" t="s">
        <v>69</v>
      </c>
      <c r="AY2144" s="244" t="s">
        <v>193</v>
      </c>
    </row>
    <row r="2145" s="14" customFormat="1">
      <c r="A2145" s="14"/>
      <c r="B2145" s="245"/>
      <c r="C2145" s="246"/>
      <c r="D2145" s="228" t="s">
        <v>206</v>
      </c>
      <c r="E2145" s="247" t="s">
        <v>19</v>
      </c>
      <c r="F2145" s="248" t="s">
        <v>4230</v>
      </c>
      <c r="G2145" s="246"/>
      <c r="H2145" s="249">
        <v>239.19999999999999</v>
      </c>
      <c r="I2145" s="250"/>
      <c r="J2145" s="246"/>
      <c r="K2145" s="246"/>
      <c r="L2145" s="251"/>
      <c r="M2145" s="252"/>
      <c r="N2145" s="253"/>
      <c r="O2145" s="253"/>
      <c r="P2145" s="253"/>
      <c r="Q2145" s="253"/>
      <c r="R2145" s="253"/>
      <c r="S2145" s="253"/>
      <c r="T2145" s="254"/>
      <c r="U2145" s="14"/>
      <c r="V2145" s="14"/>
      <c r="W2145" s="14"/>
      <c r="X2145" s="14"/>
      <c r="Y2145" s="14"/>
      <c r="Z2145" s="14"/>
      <c r="AA2145" s="14"/>
      <c r="AB2145" s="14"/>
      <c r="AC2145" s="14"/>
      <c r="AD2145" s="14"/>
      <c r="AE2145" s="14"/>
      <c r="AT2145" s="255" t="s">
        <v>206</v>
      </c>
      <c r="AU2145" s="255" t="s">
        <v>78</v>
      </c>
      <c r="AV2145" s="14" t="s">
        <v>78</v>
      </c>
      <c r="AW2145" s="14" t="s">
        <v>31</v>
      </c>
      <c r="AX2145" s="14" t="s">
        <v>69</v>
      </c>
      <c r="AY2145" s="255" t="s">
        <v>193</v>
      </c>
    </row>
    <row r="2146" s="13" customFormat="1">
      <c r="A2146" s="13"/>
      <c r="B2146" s="235"/>
      <c r="C2146" s="236"/>
      <c r="D2146" s="228" t="s">
        <v>206</v>
      </c>
      <c r="E2146" s="237" t="s">
        <v>19</v>
      </c>
      <c r="F2146" s="238" t="s">
        <v>3740</v>
      </c>
      <c r="G2146" s="236"/>
      <c r="H2146" s="237" t="s">
        <v>19</v>
      </c>
      <c r="I2146" s="239"/>
      <c r="J2146" s="236"/>
      <c r="K2146" s="236"/>
      <c r="L2146" s="240"/>
      <c r="M2146" s="241"/>
      <c r="N2146" s="242"/>
      <c r="O2146" s="242"/>
      <c r="P2146" s="242"/>
      <c r="Q2146" s="242"/>
      <c r="R2146" s="242"/>
      <c r="S2146" s="242"/>
      <c r="T2146" s="243"/>
      <c r="U2146" s="13"/>
      <c r="V2146" s="13"/>
      <c r="W2146" s="13"/>
      <c r="X2146" s="13"/>
      <c r="Y2146" s="13"/>
      <c r="Z2146" s="13"/>
      <c r="AA2146" s="13"/>
      <c r="AB2146" s="13"/>
      <c r="AC2146" s="13"/>
      <c r="AD2146" s="13"/>
      <c r="AE2146" s="13"/>
      <c r="AT2146" s="244" t="s">
        <v>206</v>
      </c>
      <c r="AU2146" s="244" t="s">
        <v>78</v>
      </c>
      <c r="AV2146" s="13" t="s">
        <v>76</v>
      </c>
      <c r="AW2146" s="13" t="s">
        <v>31</v>
      </c>
      <c r="AX2146" s="13" t="s">
        <v>69</v>
      </c>
      <c r="AY2146" s="244" t="s">
        <v>193</v>
      </c>
    </row>
    <row r="2147" s="14" customFormat="1">
      <c r="A2147" s="14"/>
      <c r="B2147" s="245"/>
      <c r="C2147" s="246"/>
      <c r="D2147" s="228" t="s">
        <v>206</v>
      </c>
      <c r="E2147" s="247" t="s">
        <v>19</v>
      </c>
      <c r="F2147" s="248" t="s">
        <v>4231</v>
      </c>
      <c r="G2147" s="246"/>
      <c r="H2147" s="249">
        <v>40.600000000000001</v>
      </c>
      <c r="I2147" s="250"/>
      <c r="J2147" s="246"/>
      <c r="K2147" s="246"/>
      <c r="L2147" s="251"/>
      <c r="M2147" s="252"/>
      <c r="N2147" s="253"/>
      <c r="O2147" s="253"/>
      <c r="P2147" s="253"/>
      <c r="Q2147" s="253"/>
      <c r="R2147" s="253"/>
      <c r="S2147" s="253"/>
      <c r="T2147" s="254"/>
      <c r="U2147" s="14"/>
      <c r="V2147" s="14"/>
      <c r="W2147" s="14"/>
      <c r="X2147" s="14"/>
      <c r="Y2147" s="14"/>
      <c r="Z2147" s="14"/>
      <c r="AA2147" s="14"/>
      <c r="AB2147" s="14"/>
      <c r="AC2147" s="14"/>
      <c r="AD2147" s="14"/>
      <c r="AE2147" s="14"/>
      <c r="AT2147" s="255" t="s">
        <v>206</v>
      </c>
      <c r="AU2147" s="255" t="s">
        <v>78</v>
      </c>
      <c r="AV2147" s="14" t="s">
        <v>78</v>
      </c>
      <c r="AW2147" s="14" t="s">
        <v>31</v>
      </c>
      <c r="AX2147" s="14" t="s">
        <v>69</v>
      </c>
      <c r="AY2147" s="255" t="s">
        <v>193</v>
      </c>
    </row>
    <row r="2148" s="13" customFormat="1">
      <c r="A2148" s="13"/>
      <c r="B2148" s="235"/>
      <c r="C2148" s="236"/>
      <c r="D2148" s="228" t="s">
        <v>206</v>
      </c>
      <c r="E2148" s="237" t="s">
        <v>19</v>
      </c>
      <c r="F2148" s="238" t="s">
        <v>4232</v>
      </c>
      <c r="G2148" s="236"/>
      <c r="H2148" s="237" t="s">
        <v>19</v>
      </c>
      <c r="I2148" s="239"/>
      <c r="J2148" s="236"/>
      <c r="K2148" s="236"/>
      <c r="L2148" s="240"/>
      <c r="M2148" s="241"/>
      <c r="N2148" s="242"/>
      <c r="O2148" s="242"/>
      <c r="P2148" s="242"/>
      <c r="Q2148" s="242"/>
      <c r="R2148" s="242"/>
      <c r="S2148" s="242"/>
      <c r="T2148" s="243"/>
      <c r="U2148" s="13"/>
      <c r="V2148" s="13"/>
      <c r="W2148" s="13"/>
      <c r="X2148" s="13"/>
      <c r="Y2148" s="13"/>
      <c r="Z2148" s="13"/>
      <c r="AA2148" s="13"/>
      <c r="AB2148" s="13"/>
      <c r="AC2148" s="13"/>
      <c r="AD2148" s="13"/>
      <c r="AE2148" s="13"/>
      <c r="AT2148" s="244" t="s">
        <v>206</v>
      </c>
      <c r="AU2148" s="244" t="s">
        <v>78</v>
      </c>
      <c r="AV2148" s="13" t="s">
        <v>76</v>
      </c>
      <c r="AW2148" s="13" t="s">
        <v>31</v>
      </c>
      <c r="AX2148" s="13" t="s">
        <v>69</v>
      </c>
      <c r="AY2148" s="244" t="s">
        <v>193</v>
      </c>
    </row>
    <row r="2149" s="13" customFormat="1">
      <c r="A2149" s="13"/>
      <c r="B2149" s="235"/>
      <c r="C2149" s="236"/>
      <c r="D2149" s="228" t="s">
        <v>206</v>
      </c>
      <c r="E2149" s="237" t="s">
        <v>19</v>
      </c>
      <c r="F2149" s="238" t="s">
        <v>3743</v>
      </c>
      <c r="G2149" s="236"/>
      <c r="H2149" s="237" t="s">
        <v>19</v>
      </c>
      <c r="I2149" s="239"/>
      <c r="J2149" s="236"/>
      <c r="K2149" s="236"/>
      <c r="L2149" s="240"/>
      <c r="M2149" s="241"/>
      <c r="N2149" s="242"/>
      <c r="O2149" s="242"/>
      <c r="P2149" s="242"/>
      <c r="Q2149" s="242"/>
      <c r="R2149" s="242"/>
      <c r="S2149" s="242"/>
      <c r="T2149" s="243"/>
      <c r="U2149" s="13"/>
      <c r="V2149" s="13"/>
      <c r="W2149" s="13"/>
      <c r="X2149" s="13"/>
      <c r="Y2149" s="13"/>
      <c r="Z2149" s="13"/>
      <c r="AA2149" s="13"/>
      <c r="AB2149" s="13"/>
      <c r="AC2149" s="13"/>
      <c r="AD2149" s="13"/>
      <c r="AE2149" s="13"/>
      <c r="AT2149" s="244" t="s">
        <v>206</v>
      </c>
      <c r="AU2149" s="244" t="s">
        <v>78</v>
      </c>
      <c r="AV2149" s="13" t="s">
        <v>76</v>
      </c>
      <c r="AW2149" s="13" t="s">
        <v>31</v>
      </c>
      <c r="AX2149" s="13" t="s">
        <v>69</v>
      </c>
      <c r="AY2149" s="244" t="s">
        <v>193</v>
      </c>
    </row>
    <row r="2150" s="14" customFormat="1">
      <c r="A2150" s="14"/>
      <c r="B2150" s="245"/>
      <c r="C2150" s="246"/>
      <c r="D2150" s="228" t="s">
        <v>206</v>
      </c>
      <c r="E2150" s="247" t="s">
        <v>19</v>
      </c>
      <c r="F2150" s="248" t="s">
        <v>4233</v>
      </c>
      <c r="G2150" s="246"/>
      <c r="H2150" s="249">
        <v>54.899999999999999</v>
      </c>
      <c r="I2150" s="250"/>
      <c r="J2150" s="246"/>
      <c r="K2150" s="246"/>
      <c r="L2150" s="251"/>
      <c r="M2150" s="252"/>
      <c r="N2150" s="253"/>
      <c r="O2150" s="253"/>
      <c r="P2150" s="253"/>
      <c r="Q2150" s="253"/>
      <c r="R2150" s="253"/>
      <c r="S2150" s="253"/>
      <c r="T2150" s="254"/>
      <c r="U2150" s="14"/>
      <c r="V2150" s="14"/>
      <c r="W2150" s="14"/>
      <c r="X2150" s="14"/>
      <c r="Y2150" s="14"/>
      <c r="Z2150" s="14"/>
      <c r="AA2150" s="14"/>
      <c r="AB2150" s="14"/>
      <c r="AC2150" s="14"/>
      <c r="AD2150" s="14"/>
      <c r="AE2150" s="14"/>
      <c r="AT2150" s="255" t="s">
        <v>206</v>
      </c>
      <c r="AU2150" s="255" t="s">
        <v>78</v>
      </c>
      <c r="AV2150" s="14" t="s">
        <v>78</v>
      </c>
      <c r="AW2150" s="14" t="s">
        <v>31</v>
      </c>
      <c r="AX2150" s="14" t="s">
        <v>69</v>
      </c>
      <c r="AY2150" s="255" t="s">
        <v>193</v>
      </c>
    </row>
    <row r="2151" s="13" customFormat="1">
      <c r="A2151" s="13"/>
      <c r="B2151" s="235"/>
      <c r="C2151" s="236"/>
      <c r="D2151" s="228" t="s">
        <v>206</v>
      </c>
      <c r="E2151" s="237" t="s">
        <v>19</v>
      </c>
      <c r="F2151" s="238" t="s">
        <v>3745</v>
      </c>
      <c r="G2151" s="236"/>
      <c r="H2151" s="237" t="s">
        <v>19</v>
      </c>
      <c r="I2151" s="239"/>
      <c r="J2151" s="236"/>
      <c r="K2151" s="236"/>
      <c r="L2151" s="240"/>
      <c r="M2151" s="241"/>
      <c r="N2151" s="242"/>
      <c r="O2151" s="242"/>
      <c r="P2151" s="242"/>
      <c r="Q2151" s="242"/>
      <c r="R2151" s="242"/>
      <c r="S2151" s="242"/>
      <c r="T2151" s="243"/>
      <c r="U2151" s="13"/>
      <c r="V2151" s="13"/>
      <c r="W2151" s="13"/>
      <c r="X2151" s="13"/>
      <c r="Y2151" s="13"/>
      <c r="Z2151" s="13"/>
      <c r="AA2151" s="13"/>
      <c r="AB2151" s="13"/>
      <c r="AC2151" s="13"/>
      <c r="AD2151" s="13"/>
      <c r="AE2151" s="13"/>
      <c r="AT2151" s="244" t="s">
        <v>206</v>
      </c>
      <c r="AU2151" s="244" t="s">
        <v>78</v>
      </c>
      <c r="AV2151" s="13" t="s">
        <v>76</v>
      </c>
      <c r="AW2151" s="13" t="s">
        <v>31</v>
      </c>
      <c r="AX2151" s="13" t="s">
        <v>69</v>
      </c>
      <c r="AY2151" s="244" t="s">
        <v>193</v>
      </c>
    </row>
    <row r="2152" s="14" customFormat="1">
      <c r="A2152" s="14"/>
      <c r="B2152" s="245"/>
      <c r="C2152" s="246"/>
      <c r="D2152" s="228" t="s">
        <v>206</v>
      </c>
      <c r="E2152" s="247" t="s">
        <v>19</v>
      </c>
      <c r="F2152" s="248" t="s">
        <v>4234</v>
      </c>
      <c r="G2152" s="246"/>
      <c r="H2152" s="249">
        <v>17.399999999999999</v>
      </c>
      <c r="I2152" s="250"/>
      <c r="J2152" s="246"/>
      <c r="K2152" s="246"/>
      <c r="L2152" s="251"/>
      <c r="M2152" s="252"/>
      <c r="N2152" s="253"/>
      <c r="O2152" s="253"/>
      <c r="P2152" s="253"/>
      <c r="Q2152" s="253"/>
      <c r="R2152" s="253"/>
      <c r="S2152" s="253"/>
      <c r="T2152" s="254"/>
      <c r="U2152" s="14"/>
      <c r="V2152" s="14"/>
      <c r="W2152" s="14"/>
      <c r="X2152" s="14"/>
      <c r="Y2152" s="14"/>
      <c r="Z2152" s="14"/>
      <c r="AA2152" s="14"/>
      <c r="AB2152" s="14"/>
      <c r="AC2152" s="14"/>
      <c r="AD2152" s="14"/>
      <c r="AE2152" s="14"/>
      <c r="AT2152" s="255" t="s">
        <v>206</v>
      </c>
      <c r="AU2152" s="255" t="s">
        <v>78</v>
      </c>
      <c r="AV2152" s="14" t="s">
        <v>78</v>
      </c>
      <c r="AW2152" s="14" t="s">
        <v>31</v>
      </c>
      <c r="AX2152" s="14" t="s">
        <v>69</v>
      </c>
      <c r="AY2152" s="255" t="s">
        <v>193</v>
      </c>
    </row>
    <row r="2153" s="13" customFormat="1">
      <c r="A2153" s="13"/>
      <c r="B2153" s="235"/>
      <c r="C2153" s="236"/>
      <c r="D2153" s="228" t="s">
        <v>206</v>
      </c>
      <c r="E2153" s="237" t="s">
        <v>19</v>
      </c>
      <c r="F2153" s="238" t="s">
        <v>3748</v>
      </c>
      <c r="G2153" s="236"/>
      <c r="H2153" s="237" t="s">
        <v>19</v>
      </c>
      <c r="I2153" s="239"/>
      <c r="J2153" s="236"/>
      <c r="K2153" s="236"/>
      <c r="L2153" s="240"/>
      <c r="M2153" s="241"/>
      <c r="N2153" s="242"/>
      <c r="O2153" s="242"/>
      <c r="P2153" s="242"/>
      <c r="Q2153" s="242"/>
      <c r="R2153" s="242"/>
      <c r="S2153" s="242"/>
      <c r="T2153" s="243"/>
      <c r="U2153" s="13"/>
      <c r="V2153" s="13"/>
      <c r="W2153" s="13"/>
      <c r="X2153" s="13"/>
      <c r="Y2153" s="13"/>
      <c r="Z2153" s="13"/>
      <c r="AA2153" s="13"/>
      <c r="AB2153" s="13"/>
      <c r="AC2153" s="13"/>
      <c r="AD2153" s="13"/>
      <c r="AE2153" s="13"/>
      <c r="AT2153" s="244" t="s">
        <v>206</v>
      </c>
      <c r="AU2153" s="244" t="s">
        <v>78</v>
      </c>
      <c r="AV2153" s="13" t="s">
        <v>76</v>
      </c>
      <c r="AW2153" s="13" t="s">
        <v>31</v>
      </c>
      <c r="AX2153" s="13" t="s">
        <v>69</v>
      </c>
      <c r="AY2153" s="244" t="s">
        <v>193</v>
      </c>
    </row>
    <row r="2154" s="14" customFormat="1">
      <c r="A2154" s="14"/>
      <c r="B2154" s="245"/>
      <c r="C2154" s="246"/>
      <c r="D2154" s="228" t="s">
        <v>206</v>
      </c>
      <c r="E2154" s="247" t="s">
        <v>19</v>
      </c>
      <c r="F2154" s="248" t="s">
        <v>4233</v>
      </c>
      <c r="G2154" s="246"/>
      <c r="H2154" s="249">
        <v>54.899999999999999</v>
      </c>
      <c r="I2154" s="250"/>
      <c r="J2154" s="246"/>
      <c r="K2154" s="246"/>
      <c r="L2154" s="251"/>
      <c r="M2154" s="252"/>
      <c r="N2154" s="253"/>
      <c r="O2154" s="253"/>
      <c r="P2154" s="253"/>
      <c r="Q2154" s="253"/>
      <c r="R2154" s="253"/>
      <c r="S2154" s="253"/>
      <c r="T2154" s="254"/>
      <c r="U2154" s="14"/>
      <c r="V2154" s="14"/>
      <c r="W2154" s="14"/>
      <c r="X2154" s="14"/>
      <c r="Y2154" s="14"/>
      <c r="Z2154" s="14"/>
      <c r="AA2154" s="14"/>
      <c r="AB2154" s="14"/>
      <c r="AC2154" s="14"/>
      <c r="AD2154" s="14"/>
      <c r="AE2154" s="14"/>
      <c r="AT2154" s="255" t="s">
        <v>206</v>
      </c>
      <c r="AU2154" s="255" t="s">
        <v>78</v>
      </c>
      <c r="AV2154" s="14" t="s">
        <v>78</v>
      </c>
      <c r="AW2154" s="14" t="s">
        <v>31</v>
      </c>
      <c r="AX2154" s="14" t="s">
        <v>69</v>
      </c>
      <c r="AY2154" s="255" t="s">
        <v>193</v>
      </c>
    </row>
    <row r="2155" s="13" customFormat="1">
      <c r="A2155" s="13"/>
      <c r="B2155" s="235"/>
      <c r="C2155" s="236"/>
      <c r="D2155" s="228" t="s">
        <v>206</v>
      </c>
      <c r="E2155" s="237" t="s">
        <v>19</v>
      </c>
      <c r="F2155" s="238" t="s">
        <v>3749</v>
      </c>
      <c r="G2155" s="236"/>
      <c r="H2155" s="237" t="s">
        <v>19</v>
      </c>
      <c r="I2155" s="239"/>
      <c r="J2155" s="236"/>
      <c r="K2155" s="236"/>
      <c r="L2155" s="240"/>
      <c r="M2155" s="241"/>
      <c r="N2155" s="242"/>
      <c r="O2155" s="242"/>
      <c r="P2155" s="242"/>
      <c r="Q2155" s="242"/>
      <c r="R2155" s="242"/>
      <c r="S2155" s="242"/>
      <c r="T2155" s="243"/>
      <c r="U2155" s="13"/>
      <c r="V2155" s="13"/>
      <c r="W2155" s="13"/>
      <c r="X2155" s="13"/>
      <c r="Y2155" s="13"/>
      <c r="Z2155" s="13"/>
      <c r="AA2155" s="13"/>
      <c r="AB2155" s="13"/>
      <c r="AC2155" s="13"/>
      <c r="AD2155" s="13"/>
      <c r="AE2155" s="13"/>
      <c r="AT2155" s="244" t="s">
        <v>206</v>
      </c>
      <c r="AU2155" s="244" t="s">
        <v>78</v>
      </c>
      <c r="AV2155" s="13" t="s">
        <v>76</v>
      </c>
      <c r="AW2155" s="13" t="s">
        <v>31</v>
      </c>
      <c r="AX2155" s="13" t="s">
        <v>69</v>
      </c>
      <c r="AY2155" s="244" t="s">
        <v>193</v>
      </c>
    </row>
    <row r="2156" s="14" customFormat="1">
      <c r="A2156" s="14"/>
      <c r="B2156" s="245"/>
      <c r="C2156" s="246"/>
      <c r="D2156" s="228" t="s">
        <v>206</v>
      </c>
      <c r="E2156" s="247" t="s">
        <v>19</v>
      </c>
      <c r="F2156" s="248" t="s">
        <v>4235</v>
      </c>
      <c r="G2156" s="246"/>
      <c r="H2156" s="249">
        <v>16.399999999999999</v>
      </c>
      <c r="I2156" s="250"/>
      <c r="J2156" s="246"/>
      <c r="K2156" s="246"/>
      <c r="L2156" s="251"/>
      <c r="M2156" s="252"/>
      <c r="N2156" s="253"/>
      <c r="O2156" s="253"/>
      <c r="P2156" s="253"/>
      <c r="Q2156" s="253"/>
      <c r="R2156" s="253"/>
      <c r="S2156" s="253"/>
      <c r="T2156" s="254"/>
      <c r="U2156" s="14"/>
      <c r="V2156" s="14"/>
      <c r="W2156" s="14"/>
      <c r="X2156" s="14"/>
      <c r="Y2156" s="14"/>
      <c r="Z2156" s="14"/>
      <c r="AA2156" s="14"/>
      <c r="AB2156" s="14"/>
      <c r="AC2156" s="14"/>
      <c r="AD2156" s="14"/>
      <c r="AE2156" s="14"/>
      <c r="AT2156" s="255" t="s">
        <v>206</v>
      </c>
      <c r="AU2156" s="255" t="s">
        <v>78</v>
      </c>
      <c r="AV2156" s="14" t="s">
        <v>78</v>
      </c>
      <c r="AW2156" s="14" t="s">
        <v>31</v>
      </c>
      <c r="AX2156" s="14" t="s">
        <v>69</v>
      </c>
      <c r="AY2156" s="255" t="s">
        <v>193</v>
      </c>
    </row>
    <row r="2157" s="13" customFormat="1">
      <c r="A2157" s="13"/>
      <c r="B2157" s="235"/>
      <c r="C2157" s="236"/>
      <c r="D2157" s="228" t="s">
        <v>206</v>
      </c>
      <c r="E2157" s="237" t="s">
        <v>19</v>
      </c>
      <c r="F2157" s="238" t="s">
        <v>4236</v>
      </c>
      <c r="G2157" s="236"/>
      <c r="H2157" s="237" t="s">
        <v>19</v>
      </c>
      <c r="I2157" s="239"/>
      <c r="J2157" s="236"/>
      <c r="K2157" s="236"/>
      <c r="L2157" s="240"/>
      <c r="M2157" s="241"/>
      <c r="N2157" s="242"/>
      <c r="O2157" s="242"/>
      <c r="P2157" s="242"/>
      <c r="Q2157" s="242"/>
      <c r="R2157" s="242"/>
      <c r="S2157" s="242"/>
      <c r="T2157" s="243"/>
      <c r="U2157" s="13"/>
      <c r="V2157" s="13"/>
      <c r="W2157" s="13"/>
      <c r="X2157" s="13"/>
      <c r="Y2157" s="13"/>
      <c r="Z2157" s="13"/>
      <c r="AA2157" s="13"/>
      <c r="AB2157" s="13"/>
      <c r="AC2157" s="13"/>
      <c r="AD2157" s="13"/>
      <c r="AE2157" s="13"/>
      <c r="AT2157" s="244" t="s">
        <v>206</v>
      </c>
      <c r="AU2157" s="244" t="s">
        <v>78</v>
      </c>
      <c r="AV2157" s="13" t="s">
        <v>76</v>
      </c>
      <c r="AW2157" s="13" t="s">
        <v>31</v>
      </c>
      <c r="AX2157" s="13" t="s">
        <v>69</v>
      </c>
      <c r="AY2157" s="244" t="s">
        <v>193</v>
      </c>
    </row>
    <row r="2158" s="13" customFormat="1">
      <c r="A2158" s="13"/>
      <c r="B2158" s="235"/>
      <c r="C2158" s="236"/>
      <c r="D2158" s="228" t="s">
        <v>206</v>
      </c>
      <c r="E2158" s="237" t="s">
        <v>19</v>
      </c>
      <c r="F2158" s="238" t="s">
        <v>3679</v>
      </c>
      <c r="G2158" s="236"/>
      <c r="H2158" s="237" t="s">
        <v>19</v>
      </c>
      <c r="I2158" s="239"/>
      <c r="J2158" s="236"/>
      <c r="K2158" s="236"/>
      <c r="L2158" s="240"/>
      <c r="M2158" s="241"/>
      <c r="N2158" s="242"/>
      <c r="O2158" s="242"/>
      <c r="P2158" s="242"/>
      <c r="Q2158" s="242"/>
      <c r="R2158" s="242"/>
      <c r="S2158" s="242"/>
      <c r="T2158" s="243"/>
      <c r="U2158" s="13"/>
      <c r="V2158" s="13"/>
      <c r="W2158" s="13"/>
      <c r="X2158" s="13"/>
      <c r="Y2158" s="13"/>
      <c r="Z2158" s="13"/>
      <c r="AA2158" s="13"/>
      <c r="AB2158" s="13"/>
      <c r="AC2158" s="13"/>
      <c r="AD2158" s="13"/>
      <c r="AE2158" s="13"/>
      <c r="AT2158" s="244" t="s">
        <v>206</v>
      </c>
      <c r="AU2158" s="244" t="s">
        <v>78</v>
      </c>
      <c r="AV2158" s="13" t="s">
        <v>76</v>
      </c>
      <c r="AW2158" s="13" t="s">
        <v>31</v>
      </c>
      <c r="AX2158" s="13" t="s">
        <v>69</v>
      </c>
      <c r="AY2158" s="244" t="s">
        <v>193</v>
      </c>
    </row>
    <row r="2159" s="14" customFormat="1">
      <c r="A2159" s="14"/>
      <c r="B2159" s="245"/>
      <c r="C2159" s="246"/>
      <c r="D2159" s="228" t="s">
        <v>206</v>
      </c>
      <c r="E2159" s="247" t="s">
        <v>19</v>
      </c>
      <c r="F2159" s="248" t="s">
        <v>4237</v>
      </c>
      <c r="G2159" s="246"/>
      <c r="H2159" s="249">
        <v>69.599999999999994</v>
      </c>
      <c r="I2159" s="250"/>
      <c r="J2159" s="246"/>
      <c r="K2159" s="246"/>
      <c r="L2159" s="251"/>
      <c r="M2159" s="252"/>
      <c r="N2159" s="253"/>
      <c r="O2159" s="253"/>
      <c r="P2159" s="253"/>
      <c r="Q2159" s="253"/>
      <c r="R2159" s="253"/>
      <c r="S2159" s="253"/>
      <c r="T2159" s="254"/>
      <c r="U2159" s="14"/>
      <c r="V2159" s="14"/>
      <c r="W2159" s="14"/>
      <c r="X2159" s="14"/>
      <c r="Y2159" s="14"/>
      <c r="Z2159" s="14"/>
      <c r="AA2159" s="14"/>
      <c r="AB2159" s="14"/>
      <c r="AC2159" s="14"/>
      <c r="AD2159" s="14"/>
      <c r="AE2159" s="14"/>
      <c r="AT2159" s="255" t="s">
        <v>206</v>
      </c>
      <c r="AU2159" s="255" t="s">
        <v>78</v>
      </c>
      <c r="AV2159" s="14" t="s">
        <v>78</v>
      </c>
      <c r="AW2159" s="14" t="s">
        <v>31</v>
      </c>
      <c r="AX2159" s="14" t="s">
        <v>69</v>
      </c>
      <c r="AY2159" s="255" t="s">
        <v>193</v>
      </c>
    </row>
    <row r="2160" s="13" customFormat="1">
      <c r="A2160" s="13"/>
      <c r="B2160" s="235"/>
      <c r="C2160" s="236"/>
      <c r="D2160" s="228" t="s">
        <v>206</v>
      </c>
      <c r="E2160" s="237" t="s">
        <v>19</v>
      </c>
      <c r="F2160" s="238" t="s">
        <v>4238</v>
      </c>
      <c r="G2160" s="236"/>
      <c r="H2160" s="237" t="s">
        <v>19</v>
      </c>
      <c r="I2160" s="239"/>
      <c r="J2160" s="236"/>
      <c r="K2160" s="236"/>
      <c r="L2160" s="240"/>
      <c r="M2160" s="241"/>
      <c r="N2160" s="242"/>
      <c r="O2160" s="242"/>
      <c r="P2160" s="242"/>
      <c r="Q2160" s="242"/>
      <c r="R2160" s="242"/>
      <c r="S2160" s="242"/>
      <c r="T2160" s="243"/>
      <c r="U2160" s="13"/>
      <c r="V2160" s="13"/>
      <c r="W2160" s="13"/>
      <c r="X2160" s="13"/>
      <c r="Y2160" s="13"/>
      <c r="Z2160" s="13"/>
      <c r="AA2160" s="13"/>
      <c r="AB2160" s="13"/>
      <c r="AC2160" s="13"/>
      <c r="AD2160" s="13"/>
      <c r="AE2160" s="13"/>
      <c r="AT2160" s="244" t="s">
        <v>206</v>
      </c>
      <c r="AU2160" s="244" t="s">
        <v>78</v>
      </c>
      <c r="AV2160" s="13" t="s">
        <v>76</v>
      </c>
      <c r="AW2160" s="13" t="s">
        <v>31</v>
      </c>
      <c r="AX2160" s="13" t="s">
        <v>69</v>
      </c>
      <c r="AY2160" s="244" t="s">
        <v>193</v>
      </c>
    </row>
    <row r="2161" s="13" customFormat="1">
      <c r="A2161" s="13"/>
      <c r="B2161" s="235"/>
      <c r="C2161" s="236"/>
      <c r="D2161" s="228" t="s">
        <v>206</v>
      </c>
      <c r="E2161" s="237" t="s">
        <v>19</v>
      </c>
      <c r="F2161" s="238" t="s">
        <v>3683</v>
      </c>
      <c r="G2161" s="236"/>
      <c r="H2161" s="237" t="s">
        <v>19</v>
      </c>
      <c r="I2161" s="239"/>
      <c r="J2161" s="236"/>
      <c r="K2161" s="236"/>
      <c r="L2161" s="240"/>
      <c r="M2161" s="241"/>
      <c r="N2161" s="242"/>
      <c r="O2161" s="242"/>
      <c r="P2161" s="242"/>
      <c r="Q2161" s="242"/>
      <c r="R2161" s="242"/>
      <c r="S2161" s="242"/>
      <c r="T2161" s="243"/>
      <c r="U2161" s="13"/>
      <c r="V2161" s="13"/>
      <c r="W2161" s="13"/>
      <c r="X2161" s="13"/>
      <c r="Y2161" s="13"/>
      <c r="Z2161" s="13"/>
      <c r="AA2161" s="13"/>
      <c r="AB2161" s="13"/>
      <c r="AC2161" s="13"/>
      <c r="AD2161" s="13"/>
      <c r="AE2161" s="13"/>
      <c r="AT2161" s="244" t="s">
        <v>206</v>
      </c>
      <c r="AU2161" s="244" t="s">
        <v>78</v>
      </c>
      <c r="AV2161" s="13" t="s">
        <v>76</v>
      </c>
      <c r="AW2161" s="13" t="s">
        <v>31</v>
      </c>
      <c r="AX2161" s="13" t="s">
        <v>69</v>
      </c>
      <c r="AY2161" s="244" t="s">
        <v>193</v>
      </c>
    </row>
    <row r="2162" s="14" customFormat="1">
      <c r="A2162" s="14"/>
      <c r="B2162" s="245"/>
      <c r="C2162" s="246"/>
      <c r="D2162" s="228" t="s">
        <v>206</v>
      </c>
      <c r="E2162" s="247" t="s">
        <v>19</v>
      </c>
      <c r="F2162" s="248" t="s">
        <v>4239</v>
      </c>
      <c r="G2162" s="246"/>
      <c r="H2162" s="249">
        <v>50.700000000000003</v>
      </c>
      <c r="I2162" s="250"/>
      <c r="J2162" s="246"/>
      <c r="K2162" s="246"/>
      <c r="L2162" s="251"/>
      <c r="M2162" s="252"/>
      <c r="N2162" s="253"/>
      <c r="O2162" s="253"/>
      <c r="P2162" s="253"/>
      <c r="Q2162" s="253"/>
      <c r="R2162" s="253"/>
      <c r="S2162" s="253"/>
      <c r="T2162" s="254"/>
      <c r="U2162" s="14"/>
      <c r="V2162" s="14"/>
      <c r="W2162" s="14"/>
      <c r="X2162" s="14"/>
      <c r="Y2162" s="14"/>
      <c r="Z2162" s="14"/>
      <c r="AA2162" s="14"/>
      <c r="AB2162" s="14"/>
      <c r="AC2162" s="14"/>
      <c r="AD2162" s="14"/>
      <c r="AE2162" s="14"/>
      <c r="AT2162" s="255" t="s">
        <v>206</v>
      </c>
      <c r="AU2162" s="255" t="s">
        <v>78</v>
      </c>
      <c r="AV2162" s="14" t="s">
        <v>78</v>
      </c>
      <c r="AW2162" s="14" t="s">
        <v>31</v>
      </c>
      <c r="AX2162" s="14" t="s">
        <v>69</v>
      </c>
      <c r="AY2162" s="255" t="s">
        <v>193</v>
      </c>
    </row>
    <row r="2163" s="13" customFormat="1">
      <c r="A2163" s="13"/>
      <c r="B2163" s="235"/>
      <c r="C2163" s="236"/>
      <c r="D2163" s="228" t="s">
        <v>206</v>
      </c>
      <c r="E2163" s="237" t="s">
        <v>19</v>
      </c>
      <c r="F2163" s="238" t="s">
        <v>4240</v>
      </c>
      <c r="G2163" s="236"/>
      <c r="H2163" s="237" t="s">
        <v>19</v>
      </c>
      <c r="I2163" s="239"/>
      <c r="J2163" s="236"/>
      <c r="K2163" s="236"/>
      <c r="L2163" s="240"/>
      <c r="M2163" s="241"/>
      <c r="N2163" s="242"/>
      <c r="O2163" s="242"/>
      <c r="P2163" s="242"/>
      <c r="Q2163" s="242"/>
      <c r="R2163" s="242"/>
      <c r="S2163" s="242"/>
      <c r="T2163" s="243"/>
      <c r="U2163" s="13"/>
      <c r="V2163" s="13"/>
      <c r="W2163" s="13"/>
      <c r="X2163" s="13"/>
      <c r="Y2163" s="13"/>
      <c r="Z2163" s="13"/>
      <c r="AA2163" s="13"/>
      <c r="AB2163" s="13"/>
      <c r="AC2163" s="13"/>
      <c r="AD2163" s="13"/>
      <c r="AE2163" s="13"/>
      <c r="AT2163" s="244" t="s">
        <v>206</v>
      </c>
      <c r="AU2163" s="244" t="s">
        <v>78</v>
      </c>
      <c r="AV2163" s="13" t="s">
        <v>76</v>
      </c>
      <c r="AW2163" s="13" t="s">
        <v>31</v>
      </c>
      <c r="AX2163" s="13" t="s">
        <v>69</v>
      </c>
      <c r="AY2163" s="244" t="s">
        <v>193</v>
      </c>
    </row>
    <row r="2164" s="13" customFormat="1">
      <c r="A2164" s="13"/>
      <c r="B2164" s="235"/>
      <c r="C2164" s="236"/>
      <c r="D2164" s="228" t="s">
        <v>206</v>
      </c>
      <c r="E2164" s="237" t="s">
        <v>19</v>
      </c>
      <c r="F2164" s="238" t="s">
        <v>3751</v>
      </c>
      <c r="G2164" s="236"/>
      <c r="H2164" s="237" t="s">
        <v>19</v>
      </c>
      <c r="I2164" s="239"/>
      <c r="J2164" s="236"/>
      <c r="K2164" s="236"/>
      <c r="L2164" s="240"/>
      <c r="M2164" s="241"/>
      <c r="N2164" s="242"/>
      <c r="O2164" s="242"/>
      <c r="P2164" s="242"/>
      <c r="Q2164" s="242"/>
      <c r="R2164" s="242"/>
      <c r="S2164" s="242"/>
      <c r="T2164" s="243"/>
      <c r="U2164" s="13"/>
      <c r="V2164" s="13"/>
      <c r="W2164" s="13"/>
      <c r="X2164" s="13"/>
      <c r="Y2164" s="13"/>
      <c r="Z2164" s="13"/>
      <c r="AA2164" s="13"/>
      <c r="AB2164" s="13"/>
      <c r="AC2164" s="13"/>
      <c r="AD2164" s="13"/>
      <c r="AE2164" s="13"/>
      <c r="AT2164" s="244" t="s">
        <v>206</v>
      </c>
      <c r="AU2164" s="244" t="s">
        <v>78</v>
      </c>
      <c r="AV2164" s="13" t="s">
        <v>76</v>
      </c>
      <c r="AW2164" s="13" t="s">
        <v>31</v>
      </c>
      <c r="AX2164" s="13" t="s">
        <v>69</v>
      </c>
      <c r="AY2164" s="244" t="s">
        <v>193</v>
      </c>
    </row>
    <row r="2165" s="14" customFormat="1">
      <c r="A2165" s="14"/>
      <c r="B2165" s="245"/>
      <c r="C2165" s="246"/>
      <c r="D2165" s="228" t="s">
        <v>206</v>
      </c>
      <c r="E2165" s="247" t="s">
        <v>19</v>
      </c>
      <c r="F2165" s="248" t="s">
        <v>4241</v>
      </c>
      <c r="G2165" s="246"/>
      <c r="H2165" s="249">
        <v>109.8</v>
      </c>
      <c r="I2165" s="250"/>
      <c r="J2165" s="246"/>
      <c r="K2165" s="246"/>
      <c r="L2165" s="251"/>
      <c r="M2165" s="252"/>
      <c r="N2165" s="253"/>
      <c r="O2165" s="253"/>
      <c r="P2165" s="253"/>
      <c r="Q2165" s="253"/>
      <c r="R2165" s="253"/>
      <c r="S2165" s="253"/>
      <c r="T2165" s="254"/>
      <c r="U2165" s="14"/>
      <c r="V2165" s="14"/>
      <c r="W2165" s="14"/>
      <c r="X2165" s="14"/>
      <c r="Y2165" s="14"/>
      <c r="Z2165" s="14"/>
      <c r="AA2165" s="14"/>
      <c r="AB2165" s="14"/>
      <c r="AC2165" s="14"/>
      <c r="AD2165" s="14"/>
      <c r="AE2165" s="14"/>
      <c r="AT2165" s="255" t="s">
        <v>206</v>
      </c>
      <c r="AU2165" s="255" t="s">
        <v>78</v>
      </c>
      <c r="AV2165" s="14" t="s">
        <v>78</v>
      </c>
      <c r="AW2165" s="14" t="s">
        <v>31</v>
      </c>
      <c r="AX2165" s="14" t="s">
        <v>69</v>
      </c>
      <c r="AY2165" s="255" t="s">
        <v>193</v>
      </c>
    </row>
    <row r="2166" s="13" customFormat="1">
      <c r="A2166" s="13"/>
      <c r="B2166" s="235"/>
      <c r="C2166" s="236"/>
      <c r="D2166" s="228" t="s">
        <v>206</v>
      </c>
      <c r="E2166" s="237" t="s">
        <v>19</v>
      </c>
      <c r="F2166" s="238" t="s">
        <v>3684</v>
      </c>
      <c r="G2166" s="236"/>
      <c r="H2166" s="237" t="s">
        <v>19</v>
      </c>
      <c r="I2166" s="239"/>
      <c r="J2166" s="236"/>
      <c r="K2166" s="236"/>
      <c r="L2166" s="240"/>
      <c r="M2166" s="241"/>
      <c r="N2166" s="242"/>
      <c r="O2166" s="242"/>
      <c r="P2166" s="242"/>
      <c r="Q2166" s="242"/>
      <c r="R2166" s="242"/>
      <c r="S2166" s="242"/>
      <c r="T2166" s="243"/>
      <c r="U2166" s="13"/>
      <c r="V2166" s="13"/>
      <c r="W2166" s="13"/>
      <c r="X2166" s="13"/>
      <c r="Y2166" s="13"/>
      <c r="Z2166" s="13"/>
      <c r="AA2166" s="13"/>
      <c r="AB2166" s="13"/>
      <c r="AC2166" s="13"/>
      <c r="AD2166" s="13"/>
      <c r="AE2166" s="13"/>
      <c r="AT2166" s="244" t="s">
        <v>206</v>
      </c>
      <c r="AU2166" s="244" t="s">
        <v>78</v>
      </c>
      <c r="AV2166" s="13" t="s">
        <v>76</v>
      </c>
      <c r="AW2166" s="13" t="s">
        <v>31</v>
      </c>
      <c r="AX2166" s="13" t="s">
        <v>69</v>
      </c>
      <c r="AY2166" s="244" t="s">
        <v>193</v>
      </c>
    </row>
    <row r="2167" s="14" customFormat="1">
      <c r="A2167" s="14"/>
      <c r="B2167" s="245"/>
      <c r="C2167" s="246"/>
      <c r="D2167" s="228" t="s">
        <v>206</v>
      </c>
      <c r="E2167" s="247" t="s">
        <v>19</v>
      </c>
      <c r="F2167" s="248" t="s">
        <v>4242</v>
      </c>
      <c r="G2167" s="246"/>
      <c r="H2167" s="249">
        <v>24.600000000000001</v>
      </c>
      <c r="I2167" s="250"/>
      <c r="J2167" s="246"/>
      <c r="K2167" s="246"/>
      <c r="L2167" s="251"/>
      <c r="M2167" s="252"/>
      <c r="N2167" s="253"/>
      <c r="O2167" s="253"/>
      <c r="P2167" s="253"/>
      <c r="Q2167" s="253"/>
      <c r="R2167" s="253"/>
      <c r="S2167" s="253"/>
      <c r="T2167" s="254"/>
      <c r="U2167" s="14"/>
      <c r="V2167" s="14"/>
      <c r="W2167" s="14"/>
      <c r="X2167" s="14"/>
      <c r="Y2167" s="14"/>
      <c r="Z2167" s="14"/>
      <c r="AA2167" s="14"/>
      <c r="AB2167" s="14"/>
      <c r="AC2167" s="14"/>
      <c r="AD2167" s="14"/>
      <c r="AE2167" s="14"/>
      <c r="AT2167" s="255" t="s">
        <v>206</v>
      </c>
      <c r="AU2167" s="255" t="s">
        <v>78</v>
      </c>
      <c r="AV2167" s="14" t="s">
        <v>78</v>
      </c>
      <c r="AW2167" s="14" t="s">
        <v>31</v>
      </c>
      <c r="AX2167" s="14" t="s">
        <v>69</v>
      </c>
      <c r="AY2167" s="255" t="s">
        <v>193</v>
      </c>
    </row>
    <row r="2168" s="13" customFormat="1">
      <c r="A2168" s="13"/>
      <c r="B2168" s="235"/>
      <c r="C2168" s="236"/>
      <c r="D2168" s="228" t="s">
        <v>206</v>
      </c>
      <c r="E2168" s="237" t="s">
        <v>19</v>
      </c>
      <c r="F2168" s="238" t="s">
        <v>3752</v>
      </c>
      <c r="G2168" s="236"/>
      <c r="H2168" s="237" t="s">
        <v>19</v>
      </c>
      <c r="I2168" s="239"/>
      <c r="J2168" s="236"/>
      <c r="K2168" s="236"/>
      <c r="L2168" s="240"/>
      <c r="M2168" s="241"/>
      <c r="N2168" s="242"/>
      <c r="O2168" s="242"/>
      <c r="P2168" s="242"/>
      <c r="Q2168" s="242"/>
      <c r="R2168" s="242"/>
      <c r="S2168" s="242"/>
      <c r="T2168" s="243"/>
      <c r="U2168" s="13"/>
      <c r="V2168" s="13"/>
      <c r="W2168" s="13"/>
      <c r="X2168" s="13"/>
      <c r="Y2168" s="13"/>
      <c r="Z2168" s="13"/>
      <c r="AA2168" s="13"/>
      <c r="AB2168" s="13"/>
      <c r="AC2168" s="13"/>
      <c r="AD2168" s="13"/>
      <c r="AE2168" s="13"/>
      <c r="AT2168" s="244" t="s">
        <v>206</v>
      </c>
      <c r="AU2168" s="244" t="s">
        <v>78</v>
      </c>
      <c r="AV2168" s="13" t="s">
        <v>76</v>
      </c>
      <c r="AW2168" s="13" t="s">
        <v>31</v>
      </c>
      <c r="AX2168" s="13" t="s">
        <v>69</v>
      </c>
      <c r="AY2168" s="244" t="s">
        <v>193</v>
      </c>
    </row>
    <row r="2169" s="14" customFormat="1">
      <c r="A2169" s="14"/>
      <c r="B2169" s="245"/>
      <c r="C2169" s="246"/>
      <c r="D2169" s="228" t="s">
        <v>206</v>
      </c>
      <c r="E2169" s="247" t="s">
        <v>19</v>
      </c>
      <c r="F2169" s="248" t="s">
        <v>4243</v>
      </c>
      <c r="G2169" s="246"/>
      <c r="H2169" s="249">
        <v>20.199999999999999</v>
      </c>
      <c r="I2169" s="250"/>
      <c r="J2169" s="246"/>
      <c r="K2169" s="246"/>
      <c r="L2169" s="251"/>
      <c r="M2169" s="252"/>
      <c r="N2169" s="253"/>
      <c r="O2169" s="253"/>
      <c r="P2169" s="253"/>
      <c r="Q2169" s="253"/>
      <c r="R2169" s="253"/>
      <c r="S2169" s="253"/>
      <c r="T2169" s="254"/>
      <c r="U2169" s="14"/>
      <c r="V2169" s="14"/>
      <c r="W2169" s="14"/>
      <c r="X2169" s="14"/>
      <c r="Y2169" s="14"/>
      <c r="Z2169" s="14"/>
      <c r="AA2169" s="14"/>
      <c r="AB2169" s="14"/>
      <c r="AC2169" s="14"/>
      <c r="AD2169" s="14"/>
      <c r="AE2169" s="14"/>
      <c r="AT2169" s="255" t="s">
        <v>206</v>
      </c>
      <c r="AU2169" s="255" t="s">
        <v>78</v>
      </c>
      <c r="AV2169" s="14" t="s">
        <v>78</v>
      </c>
      <c r="AW2169" s="14" t="s">
        <v>31</v>
      </c>
      <c r="AX2169" s="14" t="s">
        <v>69</v>
      </c>
      <c r="AY2169" s="255" t="s">
        <v>193</v>
      </c>
    </row>
    <row r="2170" s="13" customFormat="1">
      <c r="A2170" s="13"/>
      <c r="B2170" s="235"/>
      <c r="C2170" s="236"/>
      <c r="D2170" s="228" t="s">
        <v>206</v>
      </c>
      <c r="E2170" s="237" t="s">
        <v>19</v>
      </c>
      <c r="F2170" s="238" t="s">
        <v>3754</v>
      </c>
      <c r="G2170" s="236"/>
      <c r="H2170" s="237" t="s">
        <v>19</v>
      </c>
      <c r="I2170" s="239"/>
      <c r="J2170" s="236"/>
      <c r="K2170" s="236"/>
      <c r="L2170" s="240"/>
      <c r="M2170" s="241"/>
      <c r="N2170" s="242"/>
      <c r="O2170" s="242"/>
      <c r="P2170" s="242"/>
      <c r="Q2170" s="242"/>
      <c r="R2170" s="242"/>
      <c r="S2170" s="242"/>
      <c r="T2170" s="243"/>
      <c r="U2170" s="13"/>
      <c r="V2170" s="13"/>
      <c r="W2170" s="13"/>
      <c r="X2170" s="13"/>
      <c r="Y2170" s="13"/>
      <c r="Z2170" s="13"/>
      <c r="AA2170" s="13"/>
      <c r="AB2170" s="13"/>
      <c r="AC2170" s="13"/>
      <c r="AD2170" s="13"/>
      <c r="AE2170" s="13"/>
      <c r="AT2170" s="244" t="s">
        <v>206</v>
      </c>
      <c r="AU2170" s="244" t="s">
        <v>78</v>
      </c>
      <c r="AV2170" s="13" t="s">
        <v>76</v>
      </c>
      <c r="AW2170" s="13" t="s">
        <v>31</v>
      </c>
      <c r="AX2170" s="13" t="s">
        <v>69</v>
      </c>
      <c r="AY2170" s="244" t="s">
        <v>193</v>
      </c>
    </row>
    <row r="2171" s="14" customFormat="1">
      <c r="A2171" s="14"/>
      <c r="B2171" s="245"/>
      <c r="C2171" s="246"/>
      <c r="D2171" s="228" t="s">
        <v>206</v>
      </c>
      <c r="E2171" s="247" t="s">
        <v>19</v>
      </c>
      <c r="F2171" s="248" t="s">
        <v>4244</v>
      </c>
      <c r="G2171" s="246"/>
      <c r="H2171" s="249">
        <v>50.200000000000003</v>
      </c>
      <c r="I2171" s="250"/>
      <c r="J2171" s="246"/>
      <c r="K2171" s="246"/>
      <c r="L2171" s="251"/>
      <c r="M2171" s="252"/>
      <c r="N2171" s="253"/>
      <c r="O2171" s="253"/>
      <c r="P2171" s="253"/>
      <c r="Q2171" s="253"/>
      <c r="R2171" s="253"/>
      <c r="S2171" s="253"/>
      <c r="T2171" s="254"/>
      <c r="U2171" s="14"/>
      <c r="V2171" s="14"/>
      <c r="W2171" s="14"/>
      <c r="X2171" s="14"/>
      <c r="Y2171" s="14"/>
      <c r="Z2171" s="14"/>
      <c r="AA2171" s="14"/>
      <c r="AB2171" s="14"/>
      <c r="AC2171" s="14"/>
      <c r="AD2171" s="14"/>
      <c r="AE2171" s="14"/>
      <c r="AT2171" s="255" t="s">
        <v>206</v>
      </c>
      <c r="AU2171" s="255" t="s">
        <v>78</v>
      </c>
      <c r="AV2171" s="14" t="s">
        <v>78</v>
      </c>
      <c r="AW2171" s="14" t="s">
        <v>31</v>
      </c>
      <c r="AX2171" s="14" t="s">
        <v>69</v>
      </c>
      <c r="AY2171" s="255" t="s">
        <v>193</v>
      </c>
    </row>
    <row r="2172" s="13" customFormat="1">
      <c r="A2172" s="13"/>
      <c r="B2172" s="235"/>
      <c r="C2172" s="236"/>
      <c r="D2172" s="228" t="s">
        <v>206</v>
      </c>
      <c r="E2172" s="237" t="s">
        <v>19</v>
      </c>
      <c r="F2172" s="238" t="s">
        <v>3756</v>
      </c>
      <c r="G2172" s="236"/>
      <c r="H2172" s="237" t="s">
        <v>19</v>
      </c>
      <c r="I2172" s="239"/>
      <c r="J2172" s="236"/>
      <c r="K2172" s="236"/>
      <c r="L2172" s="240"/>
      <c r="M2172" s="241"/>
      <c r="N2172" s="242"/>
      <c r="O2172" s="242"/>
      <c r="P2172" s="242"/>
      <c r="Q2172" s="242"/>
      <c r="R2172" s="242"/>
      <c r="S2172" s="242"/>
      <c r="T2172" s="243"/>
      <c r="U2172" s="13"/>
      <c r="V2172" s="13"/>
      <c r="W2172" s="13"/>
      <c r="X2172" s="13"/>
      <c r="Y2172" s="13"/>
      <c r="Z2172" s="13"/>
      <c r="AA2172" s="13"/>
      <c r="AB2172" s="13"/>
      <c r="AC2172" s="13"/>
      <c r="AD2172" s="13"/>
      <c r="AE2172" s="13"/>
      <c r="AT2172" s="244" t="s">
        <v>206</v>
      </c>
      <c r="AU2172" s="244" t="s">
        <v>78</v>
      </c>
      <c r="AV2172" s="13" t="s">
        <v>76</v>
      </c>
      <c r="AW2172" s="13" t="s">
        <v>31</v>
      </c>
      <c r="AX2172" s="13" t="s">
        <v>69</v>
      </c>
      <c r="AY2172" s="244" t="s">
        <v>193</v>
      </c>
    </row>
    <row r="2173" s="14" customFormat="1">
      <c r="A2173" s="14"/>
      <c r="B2173" s="245"/>
      <c r="C2173" s="246"/>
      <c r="D2173" s="228" t="s">
        <v>206</v>
      </c>
      <c r="E2173" s="247" t="s">
        <v>19</v>
      </c>
      <c r="F2173" s="248" t="s">
        <v>4245</v>
      </c>
      <c r="G2173" s="246"/>
      <c r="H2173" s="249">
        <v>9.8000000000000007</v>
      </c>
      <c r="I2173" s="250"/>
      <c r="J2173" s="246"/>
      <c r="K2173" s="246"/>
      <c r="L2173" s="251"/>
      <c r="M2173" s="252"/>
      <c r="N2173" s="253"/>
      <c r="O2173" s="253"/>
      <c r="P2173" s="253"/>
      <c r="Q2173" s="253"/>
      <c r="R2173" s="253"/>
      <c r="S2173" s="253"/>
      <c r="T2173" s="254"/>
      <c r="U2173" s="14"/>
      <c r="V2173" s="14"/>
      <c r="W2173" s="14"/>
      <c r="X2173" s="14"/>
      <c r="Y2173" s="14"/>
      <c r="Z2173" s="14"/>
      <c r="AA2173" s="14"/>
      <c r="AB2173" s="14"/>
      <c r="AC2173" s="14"/>
      <c r="AD2173" s="14"/>
      <c r="AE2173" s="14"/>
      <c r="AT2173" s="255" t="s">
        <v>206</v>
      </c>
      <c r="AU2173" s="255" t="s">
        <v>78</v>
      </c>
      <c r="AV2173" s="14" t="s">
        <v>78</v>
      </c>
      <c r="AW2173" s="14" t="s">
        <v>31</v>
      </c>
      <c r="AX2173" s="14" t="s">
        <v>69</v>
      </c>
      <c r="AY2173" s="255" t="s">
        <v>193</v>
      </c>
    </row>
    <row r="2174" s="13" customFormat="1">
      <c r="A2174" s="13"/>
      <c r="B2174" s="235"/>
      <c r="C2174" s="236"/>
      <c r="D2174" s="228" t="s">
        <v>206</v>
      </c>
      <c r="E2174" s="237" t="s">
        <v>19</v>
      </c>
      <c r="F2174" s="238" t="s">
        <v>3758</v>
      </c>
      <c r="G2174" s="236"/>
      <c r="H2174" s="237" t="s">
        <v>19</v>
      </c>
      <c r="I2174" s="239"/>
      <c r="J2174" s="236"/>
      <c r="K2174" s="236"/>
      <c r="L2174" s="240"/>
      <c r="M2174" s="241"/>
      <c r="N2174" s="242"/>
      <c r="O2174" s="242"/>
      <c r="P2174" s="242"/>
      <c r="Q2174" s="242"/>
      <c r="R2174" s="242"/>
      <c r="S2174" s="242"/>
      <c r="T2174" s="243"/>
      <c r="U2174" s="13"/>
      <c r="V2174" s="13"/>
      <c r="W2174" s="13"/>
      <c r="X2174" s="13"/>
      <c r="Y2174" s="13"/>
      <c r="Z2174" s="13"/>
      <c r="AA2174" s="13"/>
      <c r="AB2174" s="13"/>
      <c r="AC2174" s="13"/>
      <c r="AD2174" s="13"/>
      <c r="AE2174" s="13"/>
      <c r="AT2174" s="244" t="s">
        <v>206</v>
      </c>
      <c r="AU2174" s="244" t="s">
        <v>78</v>
      </c>
      <c r="AV2174" s="13" t="s">
        <v>76</v>
      </c>
      <c r="AW2174" s="13" t="s">
        <v>31</v>
      </c>
      <c r="AX2174" s="13" t="s">
        <v>69</v>
      </c>
      <c r="AY2174" s="244" t="s">
        <v>193</v>
      </c>
    </row>
    <row r="2175" s="14" customFormat="1">
      <c r="A2175" s="14"/>
      <c r="B2175" s="245"/>
      <c r="C2175" s="246"/>
      <c r="D2175" s="228" t="s">
        <v>206</v>
      </c>
      <c r="E2175" s="247" t="s">
        <v>19</v>
      </c>
      <c r="F2175" s="248" t="s">
        <v>4246</v>
      </c>
      <c r="G2175" s="246"/>
      <c r="H2175" s="249">
        <v>23.399999999999999</v>
      </c>
      <c r="I2175" s="250"/>
      <c r="J2175" s="246"/>
      <c r="K2175" s="246"/>
      <c r="L2175" s="251"/>
      <c r="M2175" s="252"/>
      <c r="N2175" s="253"/>
      <c r="O2175" s="253"/>
      <c r="P2175" s="253"/>
      <c r="Q2175" s="253"/>
      <c r="R2175" s="253"/>
      <c r="S2175" s="253"/>
      <c r="T2175" s="254"/>
      <c r="U2175" s="14"/>
      <c r="V2175" s="14"/>
      <c r="W2175" s="14"/>
      <c r="X2175" s="14"/>
      <c r="Y2175" s="14"/>
      <c r="Z2175" s="14"/>
      <c r="AA2175" s="14"/>
      <c r="AB2175" s="14"/>
      <c r="AC2175" s="14"/>
      <c r="AD2175" s="14"/>
      <c r="AE2175" s="14"/>
      <c r="AT2175" s="255" t="s">
        <v>206</v>
      </c>
      <c r="AU2175" s="255" t="s">
        <v>78</v>
      </c>
      <c r="AV2175" s="14" t="s">
        <v>78</v>
      </c>
      <c r="AW2175" s="14" t="s">
        <v>31</v>
      </c>
      <c r="AX2175" s="14" t="s">
        <v>69</v>
      </c>
      <c r="AY2175" s="255" t="s">
        <v>193</v>
      </c>
    </row>
    <row r="2176" s="13" customFormat="1">
      <c r="A2176" s="13"/>
      <c r="B2176" s="235"/>
      <c r="C2176" s="236"/>
      <c r="D2176" s="228" t="s">
        <v>206</v>
      </c>
      <c r="E2176" s="237" t="s">
        <v>19</v>
      </c>
      <c r="F2176" s="238" t="s">
        <v>3760</v>
      </c>
      <c r="G2176" s="236"/>
      <c r="H2176" s="237" t="s">
        <v>19</v>
      </c>
      <c r="I2176" s="239"/>
      <c r="J2176" s="236"/>
      <c r="K2176" s="236"/>
      <c r="L2176" s="240"/>
      <c r="M2176" s="241"/>
      <c r="N2176" s="242"/>
      <c r="O2176" s="242"/>
      <c r="P2176" s="242"/>
      <c r="Q2176" s="242"/>
      <c r="R2176" s="242"/>
      <c r="S2176" s="242"/>
      <c r="T2176" s="243"/>
      <c r="U2176" s="13"/>
      <c r="V2176" s="13"/>
      <c r="W2176" s="13"/>
      <c r="X2176" s="13"/>
      <c r="Y2176" s="13"/>
      <c r="Z2176" s="13"/>
      <c r="AA2176" s="13"/>
      <c r="AB2176" s="13"/>
      <c r="AC2176" s="13"/>
      <c r="AD2176" s="13"/>
      <c r="AE2176" s="13"/>
      <c r="AT2176" s="244" t="s">
        <v>206</v>
      </c>
      <c r="AU2176" s="244" t="s">
        <v>78</v>
      </c>
      <c r="AV2176" s="13" t="s">
        <v>76</v>
      </c>
      <c r="AW2176" s="13" t="s">
        <v>31</v>
      </c>
      <c r="AX2176" s="13" t="s">
        <v>69</v>
      </c>
      <c r="AY2176" s="244" t="s">
        <v>193</v>
      </c>
    </row>
    <row r="2177" s="14" customFormat="1">
      <c r="A2177" s="14"/>
      <c r="B2177" s="245"/>
      <c r="C2177" s="246"/>
      <c r="D2177" s="228" t="s">
        <v>206</v>
      </c>
      <c r="E2177" s="247" t="s">
        <v>19</v>
      </c>
      <c r="F2177" s="248" t="s">
        <v>4247</v>
      </c>
      <c r="G2177" s="246"/>
      <c r="H2177" s="249">
        <v>14</v>
      </c>
      <c r="I2177" s="250"/>
      <c r="J2177" s="246"/>
      <c r="K2177" s="246"/>
      <c r="L2177" s="251"/>
      <c r="M2177" s="252"/>
      <c r="N2177" s="253"/>
      <c r="O2177" s="253"/>
      <c r="P2177" s="253"/>
      <c r="Q2177" s="253"/>
      <c r="R2177" s="253"/>
      <c r="S2177" s="253"/>
      <c r="T2177" s="254"/>
      <c r="U2177" s="14"/>
      <c r="V2177" s="14"/>
      <c r="W2177" s="14"/>
      <c r="X2177" s="14"/>
      <c r="Y2177" s="14"/>
      <c r="Z2177" s="14"/>
      <c r="AA2177" s="14"/>
      <c r="AB2177" s="14"/>
      <c r="AC2177" s="14"/>
      <c r="AD2177" s="14"/>
      <c r="AE2177" s="14"/>
      <c r="AT2177" s="255" t="s">
        <v>206</v>
      </c>
      <c r="AU2177" s="255" t="s">
        <v>78</v>
      </c>
      <c r="AV2177" s="14" t="s">
        <v>78</v>
      </c>
      <c r="AW2177" s="14" t="s">
        <v>31</v>
      </c>
      <c r="AX2177" s="14" t="s">
        <v>69</v>
      </c>
      <c r="AY2177" s="255" t="s">
        <v>193</v>
      </c>
    </row>
    <row r="2178" s="13" customFormat="1">
      <c r="A2178" s="13"/>
      <c r="B2178" s="235"/>
      <c r="C2178" s="236"/>
      <c r="D2178" s="228" t="s">
        <v>206</v>
      </c>
      <c r="E2178" s="237" t="s">
        <v>19</v>
      </c>
      <c r="F2178" s="238" t="s">
        <v>3762</v>
      </c>
      <c r="G2178" s="236"/>
      <c r="H2178" s="237" t="s">
        <v>19</v>
      </c>
      <c r="I2178" s="239"/>
      <c r="J2178" s="236"/>
      <c r="K2178" s="236"/>
      <c r="L2178" s="240"/>
      <c r="M2178" s="241"/>
      <c r="N2178" s="242"/>
      <c r="O2178" s="242"/>
      <c r="P2178" s="242"/>
      <c r="Q2178" s="242"/>
      <c r="R2178" s="242"/>
      <c r="S2178" s="242"/>
      <c r="T2178" s="243"/>
      <c r="U2178" s="13"/>
      <c r="V2178" s="13"/>
      <c r="W2178" s="13"/>
      <c r="X2178" s="13"/>
      <c r="Y2178" s="13"/>
      <c r="Z2178" s="13"/>
      <c r="AA2178" s="13"/>
      <c r="AB2178" s="13"/>
      <c r="AC2178" s="13"/>
      <c r="AD2178" s="13"/>
      <c r="AE2178" s="13"/>
      <c r="AT2178" s="244" t="s">
        <v>206</v>
      </c>
      <c r="AU2178" s="244" t="s">
        <v>78</v>
      </c>
      <c r="AV2178" s="13" t="s">
        <v>76</v>
      </c>
      <c r="AW2178" s="13" t="s">
        <v>31</v>
      </c>
      <c r="AX2178" s="13" t="s">
        <v>69</v>
      </c>
      <c r="AY2178" s="244" t="s">
        <v>193</v>
      </c>
    </row>
    <row r="2179" s="14" customFormat="1">
      <c r="A2179" s="14"/>
      <c r="B2179" s="245"/>
      <c r="C2179" s="246"/>
      <c r="D2179" s="228" t="s">
        <v>206</v>
      </c>
      <c r="E2179" s="247" t="s">
        <v>19</v>
      </c>
      <c r="F2179" s="248" t="s">
        <v>4247</v>
      </c>
      <c r="G2179" s="246"/>
      <c r="H2179" s="249">
        <v>14</v>
      </c>
      <c r="I2179" s="250"/>
      <c r="J2179" s="246"/>
      <c r="K2179" s="246"/>
      <c r="L2179" s="251"/>
      <c r="M2179" s="252"/>
      <c r="N2179" s="253"/>
      <c r="O2179" s="253"/>
      <c r="P2179" s="253"/>
      <c r="Q2179" s="253"/>
      <c r="R2179" s="253"/>
      <c r="S2179" s="253"/>
      <c r="T2179" s="254"/>
      <c r="U2179" s="14"/>
      <c r="V2179" s="14"/>
      <c r="W2179" s="14"/>
      <c r="X2179" s="14"/>
      <c r="Y2179" s="14"/>
      <c r="Z2179" s="14"/>
      <c r="AA2179" s="14"/>
      <c r="AB2179" s="14"/>
      <c r="AC2179" s="14"/>
      <c r="AD2179" s="14"/>
      <c r="AE2179" s="14"/>
      <c r="AT2179" s="255" t="s">
        <v>206</v>
      </c>
      <c r="AU2179" s="255" t="s">
        <v>78</v>
      </c>
      <c r="AV2179" s="14" t="s">
        <v>78</v>
      </c>
      <c r="AW2179" s="14" t="s">
        <v>31</v>
      </c>
      <c r="AX2179" s="14" t="s">
        <v>69</v>
      </c>
      <c r="AY2179" s="255" t="s">
        <v>193</v>
      </c>
    </row>
    <row r="2180" s="13" customFormat="1">
      <c r="A2180" s="13"/>
      <c r="B2180" s="235"/>
      <c r="C2180" s="236"/>
      <c r="D2180" s="228" t="s">
        <v>206</v>
      </c>
      <c r="E2180" s="237" t="s">
        <v>19</v>
      </c>
      <c r="F2180" s="238" t="s">
        <v>3763</v>
      </c>
      <c r="G2180" s="236"/>
      <c r="H2180" s="237" t="s">
        <v>19</v>
      </c>
      <c r="I2180" s="239"/>
      <c r="J2180" s="236"/>
      <c r="K2180" s="236"/>
      <c r="L2180" s="240"/>
      <c r="M2180" s="241"/>
      <c r="N2180" s="242"/>
      <c r="O2180" s="242"/>
      <c r="P2180" s="242"/>
      <c r="Q2180" s="242"/>
      <c r="R2180" s="242"/>
      <c r="S2180" s="242"/>
      <c r="T2180" s="243"/>
      <c r="U2180" s="13"/>
      <c r="V2180" s="13"/>
      <c r="W2180" s="13"/>
      <c r="X2180" s="13"/>
      <c r="Y2180" s="13"/>
      <c r="Z2180" s="13"/>
      <c r="AA2180" s="13"/>
      <c r="AB2180" s="13"/>
      <c r="AC2180" s="13"/>
      <c r="AD2180" s="13"/>
      <c r="AE2180" s="13"/>
      <c r="AT2180" s="244" t="s">
        <v>206</v>
      </c>
      <c r="AU2180" s="244" t="s">
        <v>78</v>
      </c>
      <c r="AV2180" s="13" t="s">
        <v>76</v>
      </c>
      <c r="AW2180" s="13" t="s">
        <v>31</v>
      </c>
      <c r="AX2180" s="13" t="s">
        <v>69</v>
      </c>
      <c r="AY2180" s="244" t="s">
        <v>193</v>
      </c>
    </row>
    <row r="2181" s="14" customFormat="1">
      <c r="A2181" s="14"/>
      <c r="B2181" s="245"/>
      <c r="C2181" s="246"/>
      <c r="D2181" s="228" t="s">
        <v>206</v>
      </c>
      <c r="E2181" s="247" t="s">
        <v>19</v>
      </c>
      <c r="F2181" s="248" t="s">
        <v>4248</v>
      </c>
      <c r="G2181" s="246"/>
      <c r="H2181" s="249">
        <v>4.2000000000000002</v>
      </c>
      <c r="I2181" s="250"/>
      <c r="J2181" s="246"/>
      <c r="K2181" s="246"/>
      <c r="L2181" s="251"/>
      <c r="M2181" s="252"/>
      <c r="N2181" s="253"/>
      <c r="O2181" s="253"/>
      <c r="P2181" s="253"/>
      <c r="Q2181" s="253"/>
      <c r="R2181" s="253"/>
      <c r="S2181" s="253"/>
      <c r="T2181" s="254"/>
      <c r="U2181" s="14"/>
      <c r="V2181" s="14"/>
      <c r="W2181" s="14"/>
      <c r="X2181" s="14"/>
      <c r="Y2181" s="14"/>
      <c r="Z2181" s="14"/>
      <c r="AA2181" s="14"/>
      <c r="AB2181" s="14"/>
      <c r="AC2181" s="14"/>
      <c r="AD2181" s="14"/>
      <c r="AE2181" s="14"/>
      <c r="AT2181" s="255" t="s">
        <v>206</v>
      </c>
      <c r="AU2181" s="255" t="s">
        <v>78</v>
      </c>
      <c r="AV2181" s="14" t="s">
        <v>78</v>
      </c>
      <c r="AW2181" s="14" t="s">
        <v>31</v>
      </c>
      <c r="AX2181" s="14" t="s">
        <v>69</v>
      </c>
      <c r="AY2181" s="255" t="s">
        <v>193</v>
      </c>
    </row>
    <row r="2182" s="13" customFormat="1">
      <c r="A2182" s="13"/>
      <c r="B2182" s="235"/>
      <c r="C2182" s="236"/>
      <c r="D2182" s="228" t="s">
        <v>206</v>
      </c>
      <c r="E2182" s="237" t="s">
        <v>19</v>
      </c>
      <c r="F2182" s="238" t="s">
        <v>4249</v>
      </c>
      <c r="G2182" s="236"/>
      <c r="H2182" s="237" t="s">
        <v>19</v>
      </c>
      <c r="I2182" s="239"/>
      <c r="J2182" s="236"/>
      <c r="K2182" s="236"/>
      <c r="L2182" s="240"/>
      <c r="M2182" s="241"/>
      <c r="N2182" s="242"/>
      <c r="O2182" s="242"/>
      <c r="P2182" s="242"/>
      <c r="Q2182" s="242"/>
      <c r="R2182" s="242"/>
      <c r="S2182" s="242"/>
      <c r="T2182" s="243"/>
      <c r="U2182" s="13"/>
      <c r="V2182" s="13"/>
      <c r="W2182" s="13"/>
      <c r="X2182" s="13"/>
      <c r="Y2182" s="13"/>
      <c r="Z2182" s="13"/>
      <c r="AA2182" s="13"/>
      <c r="AB2182" s="13"/>
      <c r="AC2182" s="13"/>
      <c r="AD2182" s="13"/>
      <c r="AE2182" s="13"/>
      <c r="AT2182" s="244" t="s">
        <v>206</v>
      </c>
      <c r="AU2182" s="244" t="s">
        <v>78</v>
      </c>
      <c r="AV2182" s="13" t="s">
        <v>76</v>
      </c>
      <c r="AW2182" s="13" t="s">
        <v>31</v>
      </c>
      <c r="AX2182" s="13" t="s">
        <v>69</v>
      </c>
      <c r="AY2182" s="244" t="s">
        <v>193</v>
      </c>
    </row>
    <row r="2183" s="14" customFormat="1">
      <c r="A2183" s="14"/>
      <c r="B2183" s="245"/>
      <c r="C2183" s="246"/>
      <c r="D2183" s="228" t="s">
        <v>206</v>
      </c>
      <c r="E2183" s="247" t="s">
        <v>19</v>
      </c>
      <c r="F2183" s="248" t="s">
        <v>4250</v>
      </c>
      <c r="G2183" s="246"/>
      <c r="H2183" s="249">
        <v>47.700000000000003</v>
      </c>
      <c r="I2183" s="250"/>
      <c r="J2183" s="246"/>
      <c r="K2183" s="246"/>
      <c r="L2183" s="251"/>
      <c r="M2183" s="252"/>
      <c r="N2183" s="253"/>
      <c r="O2183" s="253"/>
      <c r="P2183" s="253"/>
      <c r="Q2183" s="253"/>
      <c r="R2183" s="253"/>
      <c r="S2183" s="253"/>
      <c r="T2183" s="254"/>
      <c r="U2183" s="14"/>
      <c r="V2183" s="14"/>
      <c r="W2183" s="14"/>
      <c r="X2183" s="14"/>
      <c r="Y2183" s="14"/>
      <c r="Z2183" s="14"/>
      <c r="AA2183" s="14"/>
      <c r="AB2183" s="14"/>
      <c r="AC2183" s="14"/>
      <c r="AD2183" s="14"/>
      <c r="AE2183" s="14"/>
      <c r="AT2183" s="255" t="s">
        <v>206</v>
      </c>
      <c r="AU2183" s="255" t="s">
        <v>78</v>
      </c>
      <c r="AV2183" s="14" t="s">
        <v>78</v>
      </c>
      <c r="AW2183" s="14" t="s">
        <v>31</v>
      </c>
      <c r="AX2183" s="14" t="s">
        <v>69</v>
      </c>
      <c r="AY2183" s="255" t="s">
        <v>193</v>
      </c>
    </row>
    <row r="2184" s="15" customFormat="1">
      <c r="A2184" s="15"/>
      <c r="B2184" s="256"/>
      <c r="C2184" s="257"/>
      <c r="D2184" s="228" t="s">
        <v>206</v>
      </c>
      <c r="E2184" s="258" t="s">
        <v>19</v>
      </c>
      <c r="F2184" s="259" t="s">
        <v>218</v>
      </c>
      <c r="G2184" s="257"/>
      <c r="H2184" s="260">
        <v>1423.3</v>
      </c>
      <c r="I2184" s="261"/>
      <c r="J2184" s="257"/>
      <c r="K2184" s="257"/>
      <c r="L2184" s="262"/>
      <c r="M2184" s="263"/>
      <c r="N2184" s="264"/>
      <c r="O2184" s="264"/>
      <c r="P2184" s="264"/>
      <c r="Q2184" s="264"/>
      <c r="R2184" s="264"/>
      <c r="S2184" s="264"/>
      <c r="T2184" s="265"/>
      <c r="U2184" s="15"/>
      <c r="V2184" s="15"/>
      <c r="W2184" s="15"/>
      <c r="X2184" s="15"/>
      <c r="Y2184" s="15"/>
      <c r="Z2184" s="15"/>
      <c r="AA2184" s="15"/>
      <c r="AB2184" s="15"/>
      <c r="AC2184" s="15"/>
      <c r="AD2184" s="15"/>
      <c r="AE2184" s="15"/>
      <c r="AT2184" s="266" t="s">
        <v>206</v>
      </c>
      <c r="AU2184" s="266" t="s">
        <v>78</v>
      </c>
      <c r="AV2184" s="15" t="s">
        <v>200</v>
      </c>
      <c r="AW2184" s="15" t="s">
        <v>31</v>
      </c>
      <c r="AX2184" s="15" t="s">
        <v>76</v>
      </c>
      <c r="AY2184" s="266" t="s">
        <v>193</v>
      </c>
    </row>
    <row r="2185" s="2" customFormat="1" ht="16.5" customHeight="1">
      <c r="A2185" s="41"/>
      <c r="B2185" s="42"/>
      <c r="C2185" s="215" t="s">
        <v>4251</v>
      </c>
      <c r="D2185" s="215" t="s">
        <v>195</v>
      </c>
      <c r="E2185" s="216" t="s">
        <v>4252</v>
      </c>
      <c r="F2185" s="217" t="s">
        <v>4253</v>
      </c>
      <c r="G2185" s="218" t="s">
        <v>258</v>
      </c>
      <c r="H2185" s="219">
        <v>902.79999999999995</v>
      </c>
      <c r="I2185" s="220"/>
      <c r="J2185" s="221">
        <f>ROUND(I2185*H2185,2)</f>
        <v>0</v>
      </c>
      <c r="K2185" s="217" t="s">
        <v>199</v>
      </c>
      <c r="L2185" s="47"/>
      <c r="M2185" s="222" t="s">
        <v>19</v>
      </c>
      <c r="N2185" s="223" t="s">
        <v>40</v>
      </c>
      <c r="O2185" s="87"/>
      <c r="P2185" s="224">
        <f>O2185*H2185</f>
        <v>0</v>
      </c>
      <c r="Q2185" s="224">
        <v>0.010200000000000001</v>
      </c>
      <c r="R2185" s="224">
        <f>Q2185*H2185</f>
        <v>9.2085600000000003</v>
      </c>
      <c r="S2185" s="224">
        <v>0</v>
      </c>
      <c r="T2185" s="225">
        <f>S2185*H2185</f>
        <v>0</v>
      </c>
      <c r="U2185" s="41"/>
      <c r="V2185" s="41"/>
      <c r="W2185" s="41"/>
      <c r="X2185" s="41"/>
      <c r="Y2185" s="41"/>
      <c r="Z2185" s="41"/>
      <c r="AA2185" s="41"/>
      <c r="AB2185" s="41"/>
      <c r="AC2185" s="41"/>
      <c r="AD2185" s="41"/>
      <c r="AE2185" s="41"/>
      <c r="AR2185" s="226" t="s">
        <v>200</v>
      </c>
      <c r="AT2185" s="226" t="s">
        <v>195</v>
      </c>
      <c r="AU2185" s="226" t="s">
        <v>78</v>
      </c>
      <c r="AY2185" s="20" t="s">
        <v>193</v>
      </c>
      <c r="BE2185" s="227">
        <f>IF(N2185="základní",J2185,0)</f>
        <v>0</v>
      </c>
      <c r="BF2185" s="227">
        <f>IF(N2185="snížená",J2185,0)</f>
        <v>0</v>
      </c>
      <c r="BG2185" s="227">
        <f>IF(N2185="zákl. přenesená",J2185,0)</f>
        <v>0</v>
      </c>
      <c r="BH2185" s="227">
        <f>IF(N2185="sníž. přenesená",J2185,0)</f>
        <v>0</v>
      </c>
      <c r="BI2185" s="227">
        <f>IF(N2185="nulová",J2185,0)</f>
        <v>0</v>
      </c>
      <c r="BJ2185" s="20" t="s">
        <v>76</v>
      </c>
      <c r="BK2185" s="227">
        <f>ROUND(I2185*H2185,2)</f>
        <v>0</v>
      </c>
      <c r="BL2185" s="20" t="s">
        <v>200</v>
      </c>
      <c r="BM2185" s="226" t="s">
        <v>4254</v>
      </c>
    </row>
    <row r="2186" s="2" customFormat="1">
      <c r="A2186" s="41"/>
      <c r="B2186" s="42"/>
      <c r="C2186" s="43"/>
      <c r="D2186" s="228" t="s">
        <v>202</v>
      </c>
      <c r="E2186" s="43"/>
      <c r="F2186" s="229" t="s">
        <v>4255</v>
      </c>
      <c r="G2186" s="43"/>
      <c r="H2186" s="43"/>
      <c r="I2186" s="230"/>
      <c r="J2186" s="43"/>
      <c r="K2186" s="43"/>
      <c r="L2186" s="47"/>
      <c r="M2186" s="231"/>
      <c r="N2186" s="232"/>
      <c r="O2186" s="87"/>
      <c r="P2186" s="87"/>
      <c r="Q2186" s="87"/>
      <c r="R2186" s="87"/>
      <c r="S2186" s="87"/>
      <c r="T2186" s="88"/>
      <c r="U2186" s="41"/>
      <c r="V2186" s="41"/>
      <c r="W2186" s="41"/>
      <c r="X2186" s="41"/>
      <c r="Y2186" s="41"/>
      <c r="Z2186" s="41"/>
      <c r="AA2186" s="41"/>
      <c r="AB2186" s="41"/>
      <c r="AC2186" s="41"/>
      <c r="AD2186" s="41"/>
      <c r="AE2186" s="41"/>
      <c r="AT2186" s="20" t="s">
        <v>202</v>
      </c>
      <c r="AU2186" s="20" t="s">
        <v>78</v>
      </c>
    </row>
    <row r="2187" s="2" customFormat="1">
      <c r="A2187" s="41"/>
      <c r="B2187" s="42"/>
      <c r="C2187" s="43"/>
      <c r="D2187" s="233" t="s">
        <v>204</v>
      </c>
      <c r="E2187" s="43"/>
      <c r="F2187" s="234" t="s">
        <v>4256</v>
      </c>
      <c r="G2187" s="43"/>
      <c r="H2187" s="43"/>
      <c r="I2187" s="230"/>
      <c r="J2187" s="43"/>
      <c r="K2187" s="43"/>
      <c r="L2187" s="47"/>
      <c r="M2187" s="231"/>
      <c r="N2187" s="232"/>
      <c r="O2187" s="87"/>
      <c r="P2187" s="87"/>
      <c r="Q2187" s="87"/>
      <c r="R2187" s="87"/>
      <c r="S2187" s="87"/>
      <c r="T2187" s="88"/>
      <c r="U2187" s="41"/>
      <c r="V2187" s="41"/>
      <c r="W2187" s="41"/>
      <c r="X2187" s="41"/>
      <c r="Y2187" s="41"/>
      <c r="Z2187" s="41"/>
      <c r="AA2187" s="41"/>
      <c r="AB2187" s="41"/>
      <c r="AC2187" s="41"/>
      <c r="AD2187" s="41"/>
      <c r="AE2187" s="41"/>
      <c r="AT2187" s="20" t="s">
        <v>204</v>
      </c>
      <c r="AU2187" s="20" t="s">
        <v>78</v>
      </c>
    </row>
    <row r="2188" s="13" customFormat="1">
      <c r="A2188" s="13"/>
      <c r="B2188" s="235"/>
      <c r="C2188" s="236"/>
      <c r="D2188" s="228" t="s">
        <v>206</v>
      </c>
      <c r="E2188" s="237" t="s">
        <v>19</v>
      </c>
      <c r="F2188" s="238" t="s">
        <v>279</v>
      </c>
      <c r="G2188" s="236"/>
      <c r="H2188" s="237" t="s">
        <v>19</v>
      </c>
      <c r="I2188" s="239"/>
      <c r="J2188" s="236"/>
      <c r="K2188" s="236"/>
      <c r="L2188" s="240"/>
      <c r="M2188" s="241"/>
      <c r="N2188" s="242"/>
      <c r="O2188" s="242"/>
      <c r="P2188" s="242"/>
      <c r="Q2188" s="242"/>
      <c r="R2188" s="242"/>
      <c r="S2188" s="242"/>
      <c r="T2188" s="243"/>
      <c r="U2188" s="13"/>
      <c r="V2188" s="13"/>
      <c r="W2188" s="13"/>
      <c r="X2188" s="13"/>
      <c r="Y2188" s="13"/>
      <c r="Z2188" s="13"/>
      <c r="AA2188" s="13"/>
      <c r="AB2188" s="13"/>
      <c r="AC2188" s="13"/>
      <c r="AD2188" s="13"/>
      <c r="AE2188" s="13"/>
      <c r="AT2188" s="244" t="s">
        <v>206</v>
      </c>
      <c r="AU2188" s="244" t="s">
        <v>78</v>
      </c>
      <c r="AV2188" s="13" t="s">
        <v>76</v>
      </c>
      <c r="AW2188" s="13" t="s">
        <v>31</v>
      </c>
      <c r="AX2188" s="13" t="s">
        <v>69</v>
      </c>
      <c r="AY2188" s="244" t="s">
        <v>193</v>
      </c>
    </row>
    <row r="2189" s="13" customFormat="1">
      <c r="A2189" s="13"/>
      <c r="B2189" s="235"/>
      <c r="C2189" s="236"/>
      <c r="D2189" s="228" t="s">
        <v>206</v>
      </c>
      <c r="E2189" s="237" t="s">
        <v>19</v>
      </c>
      <c r="F2189" s="238" t="s">
        <v>4195</v>
      </c>
      <c r="G2189" s="236"/>
      <c r="H2189" s="237" t="s">
        <v>19</v>
      </c>
      <c r="I2189" s="239"/>
      <c r="J2189" s="236"/>
      <c r="K2189" s="236"/>
      <c r="L2189" s="240"/>
      <c r="M2189" s="241"/>
      <c r="N2189" s="242"/>
      <c r="O2189" s="242"/>
      <c r="P2189" s="242"/>
      <c r="Q2189" s="242"/>
      <c r="R2189" s="242"/>
      <c r="S2189" s="242"/>
      <c r="T2189" s="243"/>
      <c r="U2189" s="13"/>
      <c r="V2189" s="13"/>
      <c r="W2189" s="13"/>
      <c r="X2189" s="13"/>
      <c r="Y2189" s="13"/>
      <c r="Z2189" s="13"/>
      <c r="AA2189" s="13"/>
      <c r="AB2189" s="13"/>
      <c r="AC2189" s="13"/>
      <c r="AD2189" s="13"/>
      <c r="AE2189" s="13"/>
      <c r="AT2189" s="244" t="s">
        <v>206</v>
      </c>
      <c r="AU2189" s="244" t="s">
        <v>78</v>
      </c>
      <c r="AV2189" s="13" t="s">
        <v>76</v>
      </c>
      <c r="AW2189" s="13" t="s">
        <v>31</v>
      </c>
      <c r="AX2189" s="13" t="s">
        <v>69</v>
      </c>
      <c r="AY2189" s="244" t="s">
        <v>193</v>
      </c>
    </row>
    <row r="2190" s="13" customFormat="1">
      <c r="A2190" s="13"/>
      <c r="B2190" s="235"/>
      <c r="C2190" s="236"/>
      <c r="D2190" s="228" t="s">
        <v>206</v>
      </c>
      <c r="E2190" s="237" t="s">
        <v>19</v>
      </c>
      <c r="F2190" s="238" t="s">
        <v>3321</v>
      </c>
      <c r="G2190" s="236"/>
      <c r="H2190" s="237" t="s">
        <v>19</v>
      </c>
      <c r="I2190" s="239"/>
      <c r="J2190" s="236"/>
      <c r="K2190" s="236"/>
      <c r="L2190" s="240"/>
      <c r="M2190" s="241"/>
      <c r="N2190" s="242"/>
      <c r="O2190" s="242"/>
      <c r="P2190" s="242"/>
      <c r="Q2190" s="242"/>
      <c r="R2190" s="242"/>
      <c r="S2190" s="242"/>
      <c r="T2190" s="243"/>
      <c r="U2190" s="13"/>
      <c r="V2190" s="13"/>
      <c r="W2190" s="13"/>
      <c r="X2190" s="13"/>
      <c r="Y2190" s="13"/>
      <c r="Z2190" s="13"/>
      <c r="AA2190" s="13"/>
      <c r="AB2190" s="13"/>
      <c r="AC2190" s="13"/>
      <c r="AD2190" s="13"/>
      <c r="AE2190" s="13"/>
      <c r="AT2190" s="244" t="s">
        <v>206</v>
      </c>
      <c r="AU2190" s="244" t="s">
        <v>78</v>
      </c>
      <c r="AV2190" s="13" t="s">
        <v>76</v>
      </c>
      <c r="AW2190" s="13" t="s">
        <v>31</v>
      </c>
      <c r="AX2190" s="13" t="s">
        <v>69</v>
      </c>
      <c r="AY2190" s="244" t="s">
        <v>193</v>
      </c>
    </row>
    <row r="2191" s="14" customFormat="1">
      <c r="A2191" s="14"/>
      <c r="B2191" s="245"/>
      <c r="C2191" s="246"/>
      <c r="D2191" s="228" t="s">
        <v>206</v>
      </c>
      <c r="E2191" s="247" t="s">
        <v>19</v>
      </c>
      <c r="F2191" s="248" t="s">
        <v>3750</v>
      </c>
      <c r="G2191" s="246"/>
      <c r="H2191" s="249">
        <v>14.9</v>
      </c>
      <c r="I2191" s="250"/>
      <c r="J2191" s="246"/>
      <c r="K2191" s="246"/>
      <c r="L2191" s="251"/>
      <c r="M2191" s="252"/>
      <c r="N2191" s="253"/>
      <c r="O2191" s="253"/>
      <c r="P2191" s="253"/>
      <c r="Q2191" s="253"/>
      <c r="R2191" s="253"/>
      <c r="S2191" s="253"/>
      <c r="T2191" s="254"/>
      <c r="U2191" s="14"/>
      <c r="V2191" s="14"/>
      <c r="W2191" s="14"/>
      <c r="X2191" s="14"/>
      <c r="Y2191" s="14"/>
      <c r="Z2191" s="14"/>
      <c r="AA2191" s="14"/>
      <c r="AB2191" s="14"/>
      <c r="AC2191" s="14"/>
      <c r="AD2191" s="14"/>
      <c r="AE2191" s="14"/>
      <c r="AT2191" s="255" t="s">
        <v>206</v>
      </c>
      <c r="AU2191" s="255" t="s">
        <v>78</v>
      </c>
      <c r="AV2191" s="14" t="s">
        <v>78</v>
      </c>
      <c r="AW2191" s="14" t="s">
        <v>31</v>
      </c>
      <c r="AX2191" s="14" t="s">
        <v>69</v>
      </c>
      <c r="AY2191" s="255" t="s">
        <v>193</v>
      </c>
    </row>
    <row r="2192" s="13" customFormat="1">
      <c r="A2192" s="13"/>
      <c r="B2192" s="235"/>
      <c r="C2192" s="236"/>
      <c r="D2192" s="228" t="s">
        <v>206</v>
      </c>
      <c r="E2192" s="237" t="s">
        <v>19</v>
      </c>
      <c r="F2192" s="238" t="s">
        <v>4196</v>
      </c>
      <c r="G2192" s="236"/>
      <c r="H2192" s="237" t="s">
        <v>19</v>
      </c>
      <c r="I2192" s="239"/>
      <c r="J2192" s="236"/>
      <c r="K2192" s="236"/>
      <c r="L2192" s="240"/>
      <c r="M2192" s="241"/>
      <c r="N2192" s="242"/>
      <c r="O2192" s="242"/>
      <c r="P2192" s="242"/>
      <c r="Q2192" s="242"/>
      <c r="R2192" s="242"/>
      <c r="S2192" s="242"/>
      <c r="T2192" s="243"/>
      <c r="U2192" s="13"/>
      <c r="V2192" s="13"/>
      <c r="W2192" s="13"/>
      <c r="X2192" s="13"/>
      <c r="Y2192" s="13"/>
      <c r="Z2192" s="13"/>
      <c r="AA2192" s="13"/>
      <c r="AB2192" s="13"/>
      <c r="AC2192" s="13"/>
      <c r="AD2192" s="13"/>
      <c r="AE2192" s="13"/>
      <c r="AT2192" s="244" t="s">
        <v>206</v>
      </c>
      <c r="AU2192" s="244" t="s">
        <v>78</v>
      </c>
      <c r="AV2192" s="13" t="s">
        <v>76</v>
      </c>
      <c r="AW2192" s="13" t="s">
        <v>31</v>
      </c>
      <c r="AX2192" s="13" t="s">
        <v>69</v>
      </c>
      <c r="AY2192" s="244" t="s">
        <v>193</v>
      </c>
    </row>
    <row r="2193" s="13" customFormat="1">
      <c r="A2193" s="13"/>
      <c r="B2193" s="235"/>
      <c r="C2193" s="236"/>
      <c r="D2193" s="228" t="s">
        <v>206</v>
      </c>
      <c r="E2193" s="237" t="s">
        <v>19</v>
      </c>
      <c r="F2193" s="238" t="s">
        <v>3697</v>
      </c>
      <c r="G2193" s="236"/>
      <c r="H2193" s="237" t="s">
        <v>19</v>
      </c>
      <c r="I2193" s="239"/>
      <c r="J2193" s="236"/>
      <c r="K2193" s="236"/>
      <c r="L2193" s="240"/>
      <c r="M2193" s="241"/>
      <c r="N2193" s="242"/>
      <c r="O2193" s="242"/>
      <c r="P2193" s="242"/>
      <c r="Q2193" s="242"/>
      <c r="R2193" s="242"/>
      <c r="S2193" s="242"/>
      <c r="T2193" s="243"/>
      <c r="U2193" s="13"/>
      <c r="V2193" s="13"/>
      <c r="W2193" s="13"/>
      <c r="X2193" s="13"/>
      <c r="Y2193" s="13"/>
      <c r="Z2193" s="13"/>
      <c r="AA2193" s="13"/>
      <c r="AB2193" s="13"/>
      <c r="AC2193" s="13"/>
      <c r="AD2193" s="13"/>
      <c r="AE2193" s="13"/>
      <c r="AT2193" s="244" t="s">
        <v>206</v>
      </c>
      <c r="AU2193" s="244" t="s">
        <v>78</v>
      </c>
      <c r="AV2193" s="13" t="s">
        <v>76</v>
      </c>
      <c r="AW2193" s="13" t="s">
        <v>31</v>
      </c>
      <c r="AX2193" s="13" t="s">
        <v>69</v>
      </c>
      <c r="AY2193" s="244" t="s">
        <v>193</v>
      </c>
    </row>
    <row r="2194" s="14" customFormat="1">
      <c r="A2194" s="14"/>
      <c r="B2194" s="245"/>
      <c r="C2194" s="246"/>
      <c r="D2194" s="228" t="s">
        <v>206</v>
      </c>
      <c r="E2194" s="247" t="s">
        <v>19</v>
      </c>
      <c r="F2194" s="248" t="s">
        <v>4197</v>
      </c>
      <c r="G2194" s="246"/>
      <c r="H2194" s="249">
        <v>53</v>
      </c>
      <c r="I2194" s="250"/>
      <c r="J2194" s="246"/>
      <c r="K2194" s="246"/>
      <c r="L2194" s="251"/>
      <c r="M2194" s="252"/>
      <c r="N2194" s="253"/>
      <c r="O2194" s="253"/>
      <c r="P2194" s="253"/>
      <c r="Q2194" s="253"/>
      <c r="R2194" s="253"/>
      <c r="S2194" s="253"/>
      <c r="T2194" s="254"/>
      <c r="U2194" s="14"/>
      <c r="V2194" s="14"/>
      <c r="W2194" s="14"/>
      <c r="X2194" s="14"/>
      <c r="Y2194" s="14"/>
      <c r="Z2194" s="14"/>
      <c r="AA2194" s="14"/>
      <c r="AB2194" s="14"/>
      <c r="AC2194" s="14"/>
      <c r="AD2194" s="14"/>
      <c r="AE2194" s="14"/>
      <c r="AT2194" s="255" t="s">
        <v>206</v>
      </c>
      <c r="AU2194" s="255" t="s">
        <v>78</v>
      </c>
      <c r="AV2194" s="14" t="s">
        <v>78</v>
      </c>
      <c r="AW2194" s="14" t="s">
        <v>31</v>
      </c>
      <c r="AX2194" s="14" t="s">
        <v>69</v>
      </c>
      <c r="AY2194" s="255" t="s">
        <v>193</v>
      </c>
    </row>
    <row r="2195" s="13" customFormat="1">
      <c r="A2195" s="13"/>
      <c r="B2195" s="235"/>
      <c r="C2195" s="236"/>
      <c r="D2195" s="228" t="s">
        <v>206</v>
      </c>
      <c r="E2195" s="237" t="s">
        <v>19</v>
      </c>
      <c r="F2195" s="238" t="s">
        <v>3699</v>
      </c>
      <c r="G2195" s="236"/>
      <c r="H2195" s="237" t="s">
        <v>19</v>
      </c>
      <c r="I2195" s="239"/>
      <c r="J2195" s="236"/>
      <c r="K2195" s="236"/>
      <c r="L2195" s="240"/>
      <c r="M2195" s="241"/>
      <c r="N2195" s="242"/>
      <c r="O2195" s="242"/>
      <c r="P2195" s="242"/>
      <c r="Q2195" s="242"/>
      <c r="R2195" s="242"/>
      <c r="S2195" s="242"/>
      <c r="T2195" s="243"/>
      <c r="U2195" s="13"/>
      <c r="V2195" s="13"/>
      <c r="W2195" s="13"/>
      <c r="X2195" s="13"/>
      <c r="Y2195" s="13"/>
      <c r="Z2195" s="13"/>
      <c r="AA2195" s="13"/>
      <c r="AB2195" s="13"/>
      <c r="AC2195" s="13"/>
      <c r="AD2195" s="13"/>
      <c r="AE2195" s="13"/>
      <c r="AT2195" s="244" t="s">
        <v>206</v>
      </c>
      <c r="AU2195" s="244" t="s">
        <v>78</v>
      </c>
      <c r="AV2195" s="13" t="s">
        <v>76</v>
      </c>
      <c r="AW2195" s="13" t="s">
        <v>31</v>
      </c>
      <c r="AX2195" s="13" t="s">
        <v>69</v>
      </c>
      <c r="AY2195" s="244" t="s">
        <v>193</v>
      </c>
    </row>
    <row r="2196" s="14" customFormat="1">
      <c r="A2196" s="14"/>
      <c r="B2196" s="245"/>
      <c r="C2196" s="246"/>
      <c r="D2196" s="228" t="s">
        <v>206</v>
      </c>
      <c r="E2196" s="247" t="s">
        <v>19</v>
      </c>
      <c r="F2196" s="248" t="s">
        <v>4198</v>
      </c>
      <c r="G2196" s="246"/>
      <c r="H2196" s="249">
        <v>31.399999999999999</v>
      </c>
      <c r="I2196" s="250"/>
      <c r="J2196" s="246"/>
      <c r="K2196" s="246"/>
      <c r="L2196" s="251"/>
      <c r="M2196" s="252"/>
      <c r="N2196" s="253"/>
      <c r="O2196" s="253"/>
      <c r="P2196" s="253"/>
      <c r="Q2196" s="253"/>
      <c r="R2196" s="253"/>
      <c r="S2196" s="253"/>
      <c r="T2196" s="254"/>
      <c r="U2196" s="14"/>
      <c r="V2196" s="14"/>
      <c r="W2196" s="14"/>
      <c r="X2196" s="14"/>
      <c r="Y2196" s="14"/>
      <c r="Z2196" s="14"/>
      <c r="AA2196" s="14"/>
      <c r="AB2196" s="14"/>
      <c r="AC2196" s="14"/>
      <c r="AD2196" s="14"/>
      <c r="AE2196" s="14"/>
      <c r="AT2196" s="255" t="s">
        <v>206</v>
      </c>
      <c r="AU2196" s="255" t="s">
        <v>78</v>
      </c>
      <c r="AV2196" s="14" t="s">
        <v>78</v>
      </c>
      <c r="AW2196" s="14" t="s">
        <v>31</v>
      </c>
      <c r="AX2196" s="14" t="s">
        <v>69</v>
      </c>
      <c r="AY2196" s="255" t="s">
        <v>193</v>
      </c>
    </row>
    <row r="2197" s="13" customFormat="1">
      <c r="A2197" s="13"/>
      <c r="B2197" s="235"/>
      <c r="C2197" s="236"/>
      <c r="D2197" s="228" t="s">
        <v>206</v>
      </c>
      <c r="E2197" s="237" t="s">
        <v>19</v>
      </c>
      <c r="F2197" s="238" t="s">
        <v>3705</v>
      </c>
      <c r="G2197" s="236"/>
      <c r="H2197" s="237" t="s">
        <v>19</v>
      </c>
      <c r="I2197" s="239"/>
      <c r="J2197" s="236"/>
      <c r="K2197" s="236"/>
      <c r="L2197" s="240"/>
      <c r="M2197" s="241"/>
      <c r="N2197" s="242"/>
      <c r="O2197" s="242"/>
      <c r="P2197" s="242"/>
      <c r="Q2197" s="242"/>
      <c r="R2197" s="242"/>
      <c r="S2197" s="242"/>
      <c r="T2197" s="243"/>
      <c r="U2197" s="13"/>
      <c r="V2197" s="13"/>
      <c r="W2197" s="13"/>
      <c r="X2197" s="13"/>
      <c r="Y2197" s="13"/>
      <c r="Z2197" s="13"/>
      <c r="AA2197" s="13"/>
      <c r="AB2197" s="13"/>
      <c r="AC2197" s="13"/>
      <c r="AD2197" s="13"/>
      <c r="AE2197" s="13"/>
      <c r="AT2197" s="244" t="s">
        <v>206</v>
      </c>
      <c r="AU2197" s="244" t="s">
        <v>78</v>
      </c>
      <c r="AV2197" s="13" t="s">
        <v>76</v>
      </c>
      <c r="AW2197" s="13" t="s">
        <v>31</v>
      </c>
      <c r="AX2197" s="13" t="s">
        <v>69</v>
      </c>
      <c r="AY2197" s="244" t="s">
        <v>193</v>
      </c>
    </row>
    <row r="2198" s="14" customFormat="1">
      <c r="A2198" s="14"/>
      <c r="B2198" s="245"/>
      <c r="C2198" s="246"/>
      <c r="D2198" s="228" t="s">
        <v>206</v>
      </c>
      <c r="E2198" s="247" t="s">
        <v>19</v>
      </c>
      <c r="F2198" s="248" t="s">
        <v>3713</v>
      </c>
      <c r="G2198" s="246"/>
      <c r="H2198" s="249">
        <v>5.4000000000000004</v>
      </c>
      <c r="I2198" s="250"/>
      <c r="J2198" s="246"/>
      <c r="K2198" s="246"/>
      <c r="L2198" s="251"/>
      <c r="M2198" s="252"/>
      <c r="N2198" s="253"/>
      <c r="O2198" s="253"/>
      <c r="P2198" s="253"/>
      <c r="Q2198" s="253"/>
      <c r="R2198" s="253"/>
      <c r="S2198" s="253"/>
      <c r="T2198" s="254"/>
      <c r="U2198" s="14"/>
      <c r="V2198" s="14"/>
      <c r="W2198" s="14"/>
      <c r="X2198" s="14"/>
      <c r="Y2198" s="14"/>
      <c r="Z2198" s="14"/>
      <c r="AA2198" s="14"/>
      <c r="AB2198" s="14"/>
      <c r="AC2198" s="14"/>
      <c r="AD2198" s="14"/>
      <c r="AE2198" s="14"/>
      <c r="AT2198" s="255" t="s">
        <v>206</v>
      </c>
      <c r="AU2198" s="255" t="s">
        <v>78</v>
      </c>
      <c r="AV2198" s="14" t="s">
        <v>78</v>
      </c>
      <c r="AW2198" s="14" t="s">
        <v>31</v>
      </c>
      <c r="AX2198" s="14" t="s">
        <v>69</v>
      </c>
      <c r="AY2198" s="255" t="s">
        <v>193</v>
      </c>
    </row>
    <row r="2199" s="13" customFormat="1">
      <c r="A2199" s="13"/>
      <c r="B2199" s="235"/>
      <c r="C2199" s="236"/>
      <c r="D2199" s="228" t="s">
        <v>206</v>
      </c>
      <c r="E2199" s="237" t="s">
        <v>19</v>
      </c>
      <c r="F2199" s="238" t="s">
        <v>3707</v>
      </c>
      <c r="G2199" s="236"/>
      <c r="H2199" s="237" t="s">
        <v>19</v>
      </c>
      <c r="I2199" s="239"/>
      <c r="J2199" s="236"/>
      <c r="K2199" s="236"/>
      <c r="L2199" s="240"/>
      <c r="M2199" s="241"/>
      <c r="N2199" s="242"/>
      <c r="O2199" s="242"/>
      <c r="P2199" s="242"/>
      <c r="Q2199" s="242"/>
      <c r="R2199" s="242"/>
      <c r="S2199" s="242"/>
      <c r="T2199" s="243"/>
      <c r="U2199" s="13"/>
      <c r="V2199" s="13"/>
      <c r="W2199" s="13"/>
      <c r="X2199" s="13"/>
      <c r="Y2199" s="13"/>
      <c r="Z2199" s="13"/>
      <c r="AA2199" s="13"/>
      <c r="AB2199" s="13"/>
      <c r="AC2199" s="13"/>
      <c r="AD2199" s="13"/>
      <c r="AE2199" s="13"/>
      <c r="AT2199" s="244" t="s">
        <v>206</v>
      </c>
      <c r="AU2199" s="244" t="s">
        <v>78</v>
      </c>
      <c r="AV2199" s="13" t="s">
        <v>76</v>
      </c>
      <c r="AW2199" s="13" t="s">
        <v>31</v>
      </c>
      <c r="AX2199" s="13" t="s">
        <v>69</v>
      </c>
      <c r="AY2199" s="244" t="s">
        <v>193</v>
      </c>
    </row>
    <row r="2200" s="14" customFormat="1">
      <c r="A2200" s="14"/>
      <c r="B2200" s="245"/>
      <c r="C2200" s="246"/>
      <c r="D2200" s="228" t="s">
        <v>206</v>
      </c>
      <c r="E2200" s="247" t="s">
        <v>19</v>
      </c>
      <c r="F2200" s="248" t="s">
        <v>3709</v>
      </c>
      <c r="G2200" s="246"/>
      <c r="H2200" s="249">
        <v>2.6000000000000001</v>
      </c>
      <c r="I2200" s="250"/>
      <c r="J2200" s="246"/>
      <c r="K2200" s="246"/>
      <c r="L2200" s="251"/>
      <c r="M2200" s="252"/>
      <c r="N2200" s="253"/>
      <c r="O2200" s="253"/>
      <c r="P2200" s="253"/>
      <c r="Q2200" s="253"/>
      <c r="R2200" s="253"/>
      <c r="S2200" s="253"/>
      <c r="T2200" s="254"/>
      <c r="U2200" s="14"/>
      <c r="V2200" s="14"/>
      <c r="W2200" s="14"/>
      <c r="X2200" s="14"/>
      <c r="Y2200" s="14"/>
      <c r="Z2200" s="14"/>
      <c r="AA2200" s="14"/>
      <c r="AB2200" s="14"/>
      <c r="AC2200" s="14"/>
      <c r="AD2200" s="14"/>
      <c r="AE2200" s="14"/>
      <c r="AT2200" s="255" t="s">
        <v>206</v>
      </c>
      <c r="AU2200" s="255" t="s">
        <v>78</v>
      </c>
      <c r="AV2200" s="14" t="s">
        <v>78</v>
      </c>
      <c r="AW2200" s="14" t="s">
        <v>31</v>
      </c>
      <c r="AX2200" s="14" t="s">
        <v>69</v>
      </c>
      <c r="AY2200" s="255" t="s">
        <v>193</v>
      </c>
    </row>
    <row r="2201" s="13" customFormat="1">
      <c r="A2201" s="13"/>
      <c r="B2201" s="235"/>
      <c r="C2201" s="236"/>
      <c r="D2201" s="228" t="s">
        <v>206</v>
      </c>
      <c r="E2201" s="237" t="s">
        <v>19</v>
      </c>
      <c r="F2201" s="238" t="s">
        <v>3708</v>
      </c>
      <c r="G2201" s="236"/>
      <c r="H2201" s="237" t="s">
        <v>19</v>
      </c>
      <c r="I2201" s="239"/>
      <c r="J2201" s="236"/>
      <c r="K2201" s="236"/>
      <c r="L2201" s="240"/>
      <c r="M2201" s="241"/>
      <c r="N2201" s="242"/>
      <c r="O2201" s="242"/>
      <c r="P2201" s="242"/>
      <c r="Q2201" s="242"/>
      <c r="R2201" s="242"/>
      <c r="S2201" s="242"/>
      <c r="T2201" s="243"/>
      <c r="U2201" s="13"/>
      <c r="V2201" s="13"/>
      <c r="W2201" s="13"/>
      <c r="X2201" s="13"/>
      <c r="Y2201" s="13"/>
      <c r="Z2201" s="13"/>
      <c r="AA2201" s="13"/>
      <c r="AB2201" s="13"/>
      <c r="AC2201" s="13"/>
      <c r="AD2201" s="13"/>
      <c r="AE2201" s="13"/>
      <c r="AT2201" s="244" t="s">
        <v>206</v>
      </c>
      <c r="AU2201" s="244" t="s">
        <v>78</v>
      </c>
      <c r="AV2201" s="13" t="s">
        <v>76</v>
      </c>
      <c r="AW2201" s="13" t="s">
        <v>31</v>
      </c>
      <c r="AX2201" s="13" t="s">
        <v>69</v>
      </c>
      <c r="AY2201" s="244" t="s">
        <v>193</v>
      </c>
    </row>
    <row r="2202" s="14" customFormat="1">
      <c r="A2202" s="14"/>
      <c r="B2202" s="245"/>
      <c r="C2202" s="246"/>
      <c r="D2202" s="228" t="s">
        <v>206</v>
      </c>
      <c r="E2202" s="247" t="s">
        <v>19</v>
      </c>
      <c r="F2202" s="248" t="s">
        <v>1374</v>
      </c>
      <c r="G2202" s="246"/>
      <c r="H2202" s="249">
        <v>2.7999999999999998</v>
      </c>
      <c r="I2202" s="250"/>
      <c r="J2202" s="246"/>
      <c r="K2202" s="246"/>
      <c r="L2202" s="251"/>
      <c r="M2202" s="252"/>
      <c r="N2202" s="253"/>
      <c r="O2202" s="253"/>
      <c r="P2202" s="253"/>
      <c r="Q2202" s="253"/>
      <c r="R2202" s="253"/>
      <c r="S2202" s="253"/>
      <c r="T2202" s="254"/>
      <c r="U2202" s="14"/>
      <c r="V2202" s="14"/>
      <c r="W2202" s="14"/>
      <c r="X2202" s="14"/>
      <c r="Y2202" s="14"/>
      <c r="Z2202" s="14"/>
      <c r="AA2202" s="14"/>
      <c r="AB2202" s="14"/>
      <c r="AC2202" s="14"/>
      <c r="AD2202" s="14"/>
      <c r="AE2202" s="14"/>
      <c r="AT2202" s="255" t="s">
        <v>206</v>
      </c>
      <c r="AU2202" s="255" t="s">
        <v>78</v>
      </c>
      <c r="AV2202" s="14" t="s">
        <v>78</v>
      </c>
      <c r="AW2202" s="14" t="s">
        <v>31</v>
      </c>
      <c r="AX2202" s="14" t="s">
        <v>69</v>
      </c>
      <c r="AY2202" s="255" t="s">
        <v>193</v>
      </c>
    </row>
    <row r="2203" s="13" customFormat="1">
      <c r="A2203" s="13"/>
      <c r="B2203" s="235"/>
      <c r="C2203" s="236"/>
      <c r="D2203" s="228" t="s">
        <v>206</v>
      </c>
      <c r="E2203" s="237" t="s">
        <v>19</v>
      </c>
      <c r="F2203" s="238" t="s">
        <v>3718</v>
      </c>
      <c r="G2203" s="236"/>
      <c r="H2203" s="237" t="s">
        <v>19</v>
      </c>
      <c r="I2203" s="239"/>
      <c r="J2203" s="236"/>
      <c r="K2203" s="236"/>
      <c r="L2203" s="240"/>
      <c r="M2203" s="241"/>
      <c r="N2203" s="242"/>
      <c r="O2203" s="242"/>
      <c r="P2203" s="242"/>
      <c r="Q2203" s="242"/>
      <c r="R2203" s="242"/>
      <c r="S2203" s="242"/>
      <c r="T2203" s="243"/>
      <c r="U2203" s="13"/>
      <c r="V2203" s="13"/>
      <c r="W2203" s="13"/>
      <c r="X2203" s="13"/>
      <c r="Y2203" s="13"/>
      <c r="Z2203" s="13"/>
      <c r="AA2203" s="13"/>
      <c r="AB2203" s="13"/>
      <c r="AC2203" s="13"/>
      <c r="AD2203" s="13"/>
      <c r="AE2203" s="13"/>
      <c r="AT2203" s="244" t="s">
        <v>206</v>
      </c>
      <c r="AU2203" s="244" t="s">
        <v>78</v>
      </c>
      <c r="AV2203" s="13" t="s">
        <v>76</v>
      </c>
      <c r="AW2203" s="13" t="s">
        <v>31</v>
      </c>
      <c r="AX2203" s="13" t="s">
        <v>69</v>
      </c>
      <c r="AY2203" s="244" t="s">
        <v>193</v>
      </c>
    </row>
    <row r="2204" s="14" customFormat="1">
      <c r="A2204" s="14"/>
      <c r="B2204" s="245"/>
      <c r="C2204" s="246"/>
      <c r="D2204" s="228" t="s">
        <v>206</v>
      </c>
      <c r="E2204" s="247" t="s">
        <v>19</v>
      </c>
      <c r="F2204" s="248" t="s">
        <v>4257</v>
      </c>
      <c r="G2204" s="246"/>
      <c r="H2204" s="249">
        <v>4.7999999999999998</v>
      </c>
      <c r="I2204" s="250"/>
      <c r="J2204" s="246"/>
      <c r="K2204" s="246"/>
      <c r="L2204" s="251"/>
      <c r="M2204" s="252"/>
      <c r="N2204" s="253"/>
      <c r="O2204" s="253"/>
      <c r="P2204" s="253"/>
      <c r="Q2204" s="253"/>
      <c r="R2204" s="253"/>
      <c r="S2204" s="253"/>
      <c r="T2204" s="254"/>
      <c r="U2204" s="14"/>
      <c r="V2204" s="14"/>
      <c r="W2204" s="14"/>
      <c r="X2204" s="14"/>
      <c r="Y2204" s="14"/>
      <c r="Z2204" s="14"/>
      <c r="AA2204" s="14"/>
      <c r="AB2204" s="14"/>
      <c r="AC2204" s="14"/>
      <c r="AD2204" s="14"/>
      <c r="AE2204" s="14"/>
      <c r="AT2204" s="255" t="s">
        <v>206</v>
      </c>
      <c r="AU2204" s="255" t="s">
        <v>78</v>
      </c>
      <c r="AV2204" s="14" t="s">
        <v>78</v>
      </c>
      <c r="AW2204" s="14" t="s">
        <v>31</v>
      </c>
      <c r="AX2204" s="14" t="s">
        <v>69</v>
      </c>
      <c r="AY2204" s="255" t="s">
        <v>193</v>
      </c>
    </row>
    <row r="2205" s="13" customFormat="1">
      <c r="A2205" s="13"/>
      <c r="B2205" s="235"/>
      <c r="C2205" s="236"/>
      <c r="D2205" s="228" t="s">
        <v>206</v>
      </c>
      <c r="E2205" s="237" t="s">
        <v>19</v>
      </c>
      <c r="F2205" s="238" t="s">
        <v>3720</v>
      </c>
      <c r="G2205" s="236"/>
      <c r="H2205" s="237" t="s">
        <v>19</v>
      </c>
      <c r="I2205" s="239"/>
      <c r="J2205" s="236"/>
      <c r="K2205" s="236"/>
      <c r="L2205" s="240"/>
      <c r="M2205" s="241"/>
      <c r="N2205" s="242"/>
      <c r="O2205" s="242"/>
      <c r="P2205" s="242"/>
      <c r="Q2205" s="242"/>
      <c r="R2205" s="242"/>
      <c r="S2205" s="242"/>
      <c r="T2205" s="243"/>
      <c r="U2205" s="13"/>
      <c r="V2205" s="13"/>
      <c r="W2205" s="13"/>
      <c r="X2205" s="13"/>
      <c r="Y2205" s="13"/>
      <c r="Z2205" s="13"/>
      <c r="AA2205" s="13"/>
      <c r="AB2205" s="13"/>
      <c r="AC2205" s="13"/>
      <c r="AD2205" s="13"/>
      <c r="AE2205" s="13"/>
      <c r="AT2205" s="244" t="s">
        <v>206</v>
      </c>
      <c r="AU2205" s="244" t="s">
        <v>78</v>
      </c>
      <c r="AV2205" s="13" t="s">
        <v>76</v>
      </c>
      <c r="AW2205" s="13" t="s">
        <v>31</v>
      </c>
      <c r="AX2205" s="13" t="s">
        <v>69</v>
      </c>
      <c r="AY2205" s="244" t="s">
        <v>193</v>
      </c>
    </row>
    <row r="2206" s="14" customFormat="1">
      <c r="A2206" s="14"/>
      <c r="B2206" s="245"/>
      <c r="C2206" s="246"/>
      <c r="D2206" s="228" t="s">
        <v>206</v>
      </c>
      <c r="E2206" s="247" t="s">
        <v>19</v>
      </c>
      <c r="F2206" s="248" t="s">
        <v>3721</v>
      </c>
      <c r="G2206" s="246"/>
      <c r="H2206" s="249">
        <v>12.1</v>
      </c>
      <c r="I2206" s="250"/>
      <c r="J2206" s="246"/>
      <c r="K2206" s="246"/>
      <c r="L2206" s="251"/>
      <c r="M2206" s="252"/>
      <c r="N2206" s="253"/>
      <c r="O2206" s="253"/>
      <c r="P2206" s="253"/>
      <c r="Q2206" s="253"/>
      <c r="R2206" s="253"/>
      <c r="S2206" s="253"/>
      <c r="T2206" s="254"/>
      <c r="U2206" s="14"/>
      <c r="V2206" s="14"/>
      <c r="W2206" s="14"/>
      <c r="X2206" s="14"/>
      <c r="Y2206" s="14"/>
      <c r="Z2206" s="14"/>
      <c r="AA2206" s="14"/>
      <c r="AB2206" s="14"/>
      <c r="AC2206" s="14"/>
      <c r="AD2206" s="14"/>
      <c r="AE2206" s="14"/>
      <c r="AT2206" s="255" t="s">
        <v>206</v>
      </c>
      <c r="AU2206" s="255" t="s">
        <v>78</v>
      </c>
      <c r="AV2206" s="14" t="s">
        <v>78</v>
      </c>
      <c r="AW2206" s="14" t="s">
        <v>31</v>
      </c>
      <c r="AX2206" s="14" t="s">
        <v>69</v>
      </c>
      <c r="AY2206" s="255" t="s">
        <v>193</v>
      </c>
    </row>
    <row r="2207" s="13" customFormat="1">
      <c r="A2207" s="13"/>
      <c r="B2207" s="235"/>
      <c r="C2207" s="236"/>
      <c r="D2207" s="228" t="s">
        <v>206</v>
      </c>
      <c r="E2207" s="237" t="s">
        <v>19</v>
      </c>
      <c r="F2207" s="238" t="s">
        <v>3722</v>
      </c>
      <c r="G2207" s="236"/>
      <c r="H2207" s="237" t="s">
        <v>19</v>
      </c>
      <c r="I2207" s="239"/>
      <c r="J2207" s="236"/>
      <c r="K2207" s="236"/>
      <c r="L2207" s="240"/>
      <c r="M2207" s="241"/>
      <c r="N2207" s="242"/>
      <c r="O2207" s="242"/>
      <c r="P2207" s="242"/>
      <c r="Q2207" s="242"/>
      <c r="R2207" s="242"/>
      <c r="S2207" s="242"/>
      <c r="T2207" s="243"/>
      <c r="U2207" s="13"/>
      <c r="V2207" s="13"/>
      <c r="W2207" s="13"/>
      <c r="X2207" s="13"/>
      <c r="Y2207" s="13"/>
      <c r="Z2207" s="13"/>
      <c r="AA2207" s="13"/>
      <c r="AB2207" s="13"/>
      <c r="AC2207" s="13"/>
      <c r="AD2207" s="13"/>
      <c r="AE2207" s="13"/>
      <c r="AT2207" s="244" t="s">
        <v>206</v>
      </c>
      <c r="AU2207" s="244" t="s">
        <v>78</v>
      </c>
      <c r="AV2207" s="13" t="s">
        <v>76</v>
      </c>
      <c r="AW2207" s="13" t="s">
        <v>31</v>
      </c>
      <c r="AX2207" s="13" t="s">
        <v>69</v>
      </c>
      <c r="AY2207" s="244" t="s">
        <v>193</v>
      </c>
    </row>
    <row r="2208" s="14" customFormat="1">
      <c r="A2208" s="14"/>
      <c r="B2208" s="245"/>
      <c r="C2208" s="246"/>
      <c r="D2208" s="228" t="s">
        <v>206</v>
      </c>
      <c r="E2208" s="247" t="s">
        <v>19</v>
      </c>
      <c r="F2208" s="248" t="s">
        <v>3704</v>
      </c>
      <c r="G2208" s="246"/>
      <c r="H2208" s="249">
        <v>8.1999999999999993</v>
      </c>
      <c r="I2208" s="250"/>
      <c r="J2208" s="246"/>
      <c r="K2208" s="246"/>
      <c r="L2208" s="251"/>
      <c r="M2208" s="252"/>
      <c r="N2208" s="253"/>
      <c r="O2208" s="253"/>
      <c r="P2208" s="253"/>
      <c r="Q2208" s="253"/>
      <c r="R2208" s="253"/>
      <c r="S2208" s="253"/>
      <c r="T2208" s="254"/>
      <c r="U2208" s="14"/>
      <c r="V2208" s="14"/>
      <c r="W2208" s="14"/>
      <c r="X2208" s="14"/>
      <c r="Y2208" s="14"/>
      <c r="Z2208" s="14"/>
      <c r="AA2208" s="14"/>
      <c r="AB2208" s="14"/>
      <c r="AC2208" s="14"/>
      <c r="AD2208" s="14"/>
      <c r="AE2208" s="14"/>
      <c r="AT2208" s="255" t="s">
        <v>206</v>
      </c>
      <c r="AU2208" s="255" t="s">
        <v>78</v>
      </c>
      <c r="AV2208" s="14" t="s">
        <v>78</v>
      </c>
      <c r="AW2208" s="14" t="s">
        <v>31</v>
      </c>
      <c r="AX2208" s="14" t="s">
        <v>69</v>
      </c>
      <c r="AY2208" s="255" t="s">
        <v>193</v>
      </c>
    </row>
    <row r="2209" s="13" customFormat="1">
      <c r="A2209" s="13"/>
      <c r="B2209" s="235"/>
      <c r="C2209" s="236"/>
      <c r="D2209" s="228" t="s">
        <v>206</v>
      </c>
      <c r="E2209" s="237" t="s">
        <v>19</v>
      </c>
      <c r="F2209" s="238" t="s">
        <v>3724</v>
      </c>
      <c r="G2209" s="236"/>
      <c r="H2209" s="237" t="s">
        <v>19</v>
      </c>
      <c r="I2209" s="239"/>
      <c r="J2209" s="236"/>
      <c r="K2209" s="236"/>
      <c r="L2209" s="240"/>
      <c r="M2209" s="241"/>
      <c r="N2209" s="242"/>
      <c r="O2209" s="242"/>
      <c r="P2209" s="242"/>
      <c r="Q2209" s="242"/>
      <c r="R2209" s="242"/>
      <c r="S2209" s="242"/>
      <c r="T2209" s="243"/>
      <c r="U2209" s="13"/>
      <c r="V2209" s="13"/>
      <c r="W2209" s="13"/>
      <c r="X2209" s="13"/>
      <c r="Y2209" s="13"/>
      <c r="Z2209" s="13"/>
      <c r="AA2209" s="13"/>
      <c r="AB2209" s="13"/>
      <c r="AC2209" s="13"/>
      <c r="AD2209" s="13"/>
      <c r="AE2209" s="13"/>
      <c r="AT2209" s="244" t="s">
        <v>206</v>
      </c>
      <c r="AU2209" s="244" t="s">
        <v>78</v>
      </c>
      <c r="AV2209" s="13" t="s">
        <v>76</v>
      </c>
      <c r="AW2209" s="13" t="s">
        <v>31</v>
      </c>
      <c r="AX2209" s="13" t="s">
        <v>69</v>
      </c>
      <c r="AY2209" s="244" t="s">
        <v>193</v>
      </c>
    </row>
    <row r="2210" s="14" customFormat="1">
      <c r="A2210" s="14"/>
      <c r="B2210" s="245"/>
      <c r="C2210" s="246"/>
      <c r="D2210" s="228" t="s">
        <v>206</v>
      </c>
      <c r="E2210" s="247" t="s">
        <v>19</v>
      </c>
      <c r="F2210" s="248" t="s">
        <v>3704</v>
      </c>
      <c r="G2210" s="246"/>
      <c r="H2210" s="249">
        <v>8.1999999999999993</v>
      </c>
      <c r="I2210" s="250"/>
      <c r="J2210" s="246"/>
      <c r="K2210" s="246"/>
      <c r="L2210" s="251"/>
      <c r="M2210" s="252"/>
      <c r="N2210" s="253"/>
      <c r="O2210" s="253"/>
      <c r="P2210" s="253"/>
      <c r="Q2210" s="253"/>
      <c r="R2210" s="253"/>
      <c r="S2210" s="253"/>
      <c r="T2210" s="254"/>
      <c r="U2210" s="14"/>
      <c r="V2210" s="14"/>
      <c r="W2210" s="14"/>
      <c r="X2210" s="14"/>
      <c r="Y2210" s="14"/>
      <c r="Z2210" s="14"/>
      <c r="AA2210" s="14"/>
      <c r="AB2210" s="14"/>
      <c r="AC2210" s="14"/>
      <c r="AD2210" s="14"/>
      <c r="AE2210" s="14"/>
      <c r="AT2210" s="255" t="s">
        <v>206</v>
      </c>
      <c r="AU2210" s="255" t="s">
        <v>78</v>
      </c>
      <c r="AV2210" s="14" t="s">
        <v>78</v>
      </c>
      <c r="AW2210" s="14" t="s">
        <v>31</v>
      </c>
      <c r="AX2210" s="14" t="s">
        <v>69</v>
      </c>
      <c r="AY2210" s="255" t="s">
        <v>193</v>
      </c>
    </row>
    <row r="2211" s="13" customFormat="1">
      <c r="A2211" s="13"/>
      <c r="B2211" s="235"/>
      <c r="C2211" s="236"/>
      <c r="D2211" s="228" t="s">
        <v>206</v>
      </c>
      <c r="E2211" s="237" t="s">
        <v>19</v>
      </c>
      <c r="F2211" s="238" t="s">
        <v>3331</v>
      </c>
      <c r="G2211" s="236"/>
      <c r="H2211" s="237" t="s">
        <v>19</v>
      </c>
      <c r="I2211" s="239"/>
      <c r="J2211" s="236"/>
      <c r="K2211" s="236"/>
      <c r="L2211" s="240"/>
      <c r="M2211" s="241"/>
      <c r="N2211" s="242"/>
      <c r="O2211" s="242"/>
      <c r="P2211" s="242"/>
      <c r="Q2211" s="242"/>
      <c r="R2211" s="242"/>
      <c r="S2211" s="242"/>
      <c r="T2211" s="243"/>
      <c r="U2211" s="13"/>
      <c r="V2211" s="13"/>
      <c r="W2211" s="13"/>
      <c r="X2211" s="13"/>
      <c r="Y2211" s="13"/>
      <c r="Z2211" s="13"/>
      <c r="AA2211" s="13"/>
      <c r="AB2211" s="13"/>
      <c r="AC2211" s="13"/>
      <c r="AD2211" s="13"/>
      <c r="AE2211" s="13"/>
      <c r="AT2211" s="244" t="s">
        <v>206</v>
      </c>
      <c r="AU2211" s="244" t="s">
        <v>78</v>
      </c>
      <c r="AV2211" s="13" t="s">
        <v>76</v>
      </c>
      <c r="AW2211" s="13" t="s">
        <v>31</v>
      </c>
      <c r="AX2211" s="13" t="s">
        <v>69</v>
      </c>
      <c r="AY2211" s="244" t="s">
        <v>193</v>
      </c>
    </row>
    <row r="2212" s="14" customFormat="1">
      <c r="A2212" s="14"/>
      <c r="B2212" s="245"/>
      <c r="C2212" s="246"/>
      <c r="D2212" s="228" t="s">
        <v>206</v>
      </c>
      <c r="E2212" s="247" t="s">
        <v>19</v>
      </c>
      <c r="F2212" s="248" t="s">
        <v>3725</v>
      </c>
      <c r="G2212" s="246"/>
      <c r="H2212" s="249">
        <v>12.800000000000001</v>
      </c>
      <c r="I2212" s="250"/>
      <c r="J2212" s="246"/>
      <c r="K2212" s="246"/>
      <c r="L2212" s="251"/>
      <c r="M2212" s="252"/>
      <c r="N2212" s="253"/>
      <c r="O2212" s="253"/>
      <c r="P2212" s="253"/>
      <c r="Q2212" s="253"/>
      <c r="R2212" s="253"/>
      <c r="S2212" s="253"/>
      <c r="T2212" s="254"/>
      <c r="U2212" s="14"/>
      <c r="V2212" s="14"/>
      <c r="W2212" s="14"/>
      <c r="X2212" s="14"/>
      <c r="Y2212" s="14"/>
      <c r="Z2212" s="14"/>
      <c r="AA2212" s="14"/>
      <c r="AB2212" s="14"/>
      <c r="AC2212" s="14"/>
      <c r="AD2212" s="14"/>
      <c r="AE2212" s="14"/>
      <c r="AT2212" s="255" t="s">
        <v>206</v>
      </c>
      <c r="AU2212" s="255" t="s">
        <v>78</v>
      </c>
      <c r="AV2212" s="14" t="s">
        <v>78</v>
      </c>
      <c r="AW2212" s="14" t="s">
        <v>31</v>
      </c>
      <c r="AX2212" s="14" t="s">
        <v>69</v>
      </c>
      <c r="AY2212" s="255" t="s">
        <v>193</v>
      </c>
    </row>
    <row r="2213" s="13" customFormat="1">
      <c r="A2213" s="13"/>
      <c r="B2213" s="235"/>
      <c r="C2213" s="236"/>
      <c r="D2213" s="228" t="s">
        <v>206</v>
      </c>
      <c r="E2213" s="237" t="s">
        <v>19</v>
      </c>
      <c r="F2213" s="238" t="s">
        <v>3727</v>
      </c>
      <c r="G2213" s="236"/>
      <c r="H2213" s="237" t="s">
        <v>19</v>
      </c>
      <c r="I2213" s="239"/>
      <c r="J2213" s="236"/>
      <c r="K2213" s="236"/>
      <c r="L2213" s="240"/>
      <c r="M2213" s="241"/>
      <c r="N2213" s="242"/>
      <c r="O2213" s="242"/>
      <c r="P2213" s="242"/>
      <c r="Q2213" s="242"/>
      <c r="R2213" s="242"/>
      <c r="S2213" s="242"/>
      <c r="T2213" s="243"/>
      <c r="U2213" s="13"/>
      <c r="V2213" s="13"/>
      <c r="W2213" s="13"/>
      <c r="X2213" s="13"/>
      <c r="Y2213" s="13"/>
      <c r="Z2213" s="13"/>
      <c r="AA2213" s="13"/>
      <c r="AB2213" s="13"/>
      <c r="AC2213" s="13"/>
      <c r="AD2213" s="13"/>
      <c r="AE2213" s="13"/>
      <c r="AT2213" s="244" t="s">
        <v>206</v>
      </c>
      <c r="AU2213" s="244" t="s">
        <v>78</v>
      </c>
      <c r="AV2213" s="13" t="s">
        <v>76</v>
      </c>
      <c r="AW2213" s="13" t="s">
        <v>31</v>
      </c>
      <c r="AX2213" s="13" t="s">
        <v>69</v>
      </c>
      <c r="AY2213" s="244" t="s">
        <v>193</v>
      </c>
    </row>
    <row r="2214" s="14" customFormat="1">
      <c r="A2214" s="14"/>
      <c r="B2214" s="245"/>
      <c r="C2214" s="246"/>
      <c r="D2214" s="228" t="s">
        <v>206</v>
      </c>
      <c r="E2214" s="247" t="s">
        <v>19</v>
      </c>
      <c r="F2214" s="248" t="s">
        <v>4201</v>
      </c>
      <c r="G2214" s="246"/>
      <c r="H2214" s="249">
        <v>8.6999999999999993</v>
      </c>
      <c r="I2214" s="250"/>
      <c r="J2214" s="246"/>
      <c r="K2214" s="246"/>
      <c r="L2214" s="251"/>
      <c r="M2214" s="252"/>
      <c r="N2214" s="253"/>
      <c r="O2214" s="253"/>
      <c r="P2214" s="253"/>
      <c r="Q2214" s="253"/>
      <c r="R2214" s="253"/>
      <c r="S2214" s="253"/>
      <c r="T2214" s="254"/>
      <c r="U2214" s="14"/>
      <c r="V2214" s="14"/>
      <c r="W2214" s="14"/>
      <c r="X2214" s="14"/>
      <c r="Y2214" s="14"/>
      <c r="Z2214" s="14"/>
      <c r="AA2214" s="14"/>
      <c r="AB2214" s="14"/>
      <c r="AC2214" s="14"/>
      <c r="AD2214" s="14"/>
      <c r="AE2214" s="14"/>
      <c r="AT2214" s="255" t="s">
        <v>206</v>
      </c>
      <c r="AU2214" s="255" t="s">
        <v>78</v>
      </c>
      <c r="AV2214" s="14" t="s">
        <v>78</v>
      </c>
      <c r="AW2214" s="14" t="s">
        <v>31</v>
      </c>
      <c r="AX2214" s="14" t="s">
        <v>69</v>
      </c>
      <c r="AY2214" s="255" t="s">
        <v>193</v>
      </c>
    </row>
    <row r="2215" s="13" customFormat="1">
      <c r="A2215" s="13"/>
      <c r="B2215" s="235"/>
      <c r="C2215" s="236"/>
      <c r="D2215" s="228" t="s">
        <v>206</v>
      </c>
      <c r="E2215" s="237" t="s">
        <v>19</v>
      </c>
      <c r="F2215" s="238" t="s">
        <v>3730</v>
      </c>
      <c r="G2215" s="236"/>
      <c r="H2215" s="237" t="s">
        <v>19</v>
      </c>
      <c r="I2215" s="239"/>
      <c r="J2215" s="236"/>
      <c r="K2215" s="236"/>
      <c r="L2215" s="240"/>
      <c r="M2215" s="241"/>
      <c r="N2215" s="242"/>
      <c r="O2215" s="242"/>
      <c r="P2215" s="242"/>
      <c r="Q2215" s="242"/>
      <c r="R2215" s="242"/>
      <c r="S2215" s="242"/>
      <c r="T2215" s="243"/>
      <c r="U2215" s="13"/>
      <c r="V2215" s="13"/>
      <c r="W2215" s="13"/>
      <c r="X2215" s="13"/>
      <c r="Y2215" s="13"/>
      <c r="Z2215" s="13"/>
      <c r="AA2215" s="13"/>
      <c r="AB2215" s="13"/>
      <c r="AC2215" s="13"/>
      <c r="AD2215" s="13"/>
      <c r="AE2215" s="13"/>
      <c r="AT2215" s="244" t="s">
        <v>206</v>
      </c>
      <c r="AU2215" s="244" t="s">
        <v>78</v>
      </c>
      <c r="AV2215" s="13" t="s">
        <v>76</v>
      </c>
      <c r="AW2215" s="13" t="s">
        <v>31</v>
      </c>
      <c r="AX2215" s="13" t="s">
        <v>69</v>
      </c>
      <c r="AY2215" s="244" t="s">
        <v>193</v>
      </c>
    </row>
    <row r="2216" s="14" customFormat="1">
      <c r="A2216" s="14"/>
      <c r="B2216" s="245"/>
      <c r="C2216" s="246"/>
      <c r="D2216" s="228" t="s">
        <v>206</v>
      </c>
      <c r="E2216" s="247" t="s">
        <v>19</v>
      </c>
      <c r="F2216" s="248" t="s">
        <v>4258</v>
      </c>
      <c r="G2216" s="246"/>
      <c r="H2216" s="249">
        <v>8.3000000000000007</v>
      </c>
      <c r="I2216" s="250"/>
      <c r="J2216" s="246"/>
      <c r="K2216" s="246"/>
      <c r="L2216" s="251"/>
      <c r="M2216" s="252"/>
      <c r="N2216" s="253"/>
      <c r="O2216" s="253"/>
      <c r="P2216" s="253"/>
      <c r="Q2216" s="253"/>
      <c r="R2216" s="253"/>
      <c r="S2216" s="253"/>
      <c r="T2216" s="254"/>
      <c r="U2216" s="14"/>
      <c r="V2216" s="14"/>
      <c r="W2216" s="14"/>
      <c r="X2216" s="14"/>
      <c r="Y2216" s="14"/>
      <c r="Z2216" s="14"/>
      <c r="AA2216" s="14"/>
      <c r="AB2216" s="14"/>
      <c r="AC2216" s="14"/>
      <c r="AD2216" s="14"/>
      <c r="AE2216" s="14"/>
      <c r="AT2216" s="255" t="s">
        <v>206</v>
      </c>
      <c r="AU2216" s="255" t="s">
        <v>78</v>
      </c>
      <c r="AV2216" s="14" t="s">
        <v>78</v>
      </c>
      <c r="AW2216" s="14" t="s">
        <v>31</v>
      </c>
      <c r="AX2216" s="14" t="s">
        <v>69</v>
      </c>
      <c r="AY2216" s="255" t="s">
        <v>193</v>
      </c>
    </row>
    <row r="2217" s="13" customFormat="1">
      <c r="A2217" s="13"/>
      <c r="B2217" s="235"/>
      <c r="C2217" s="236"/>
      <c r="D2217" s="228" t="s">
        <v>206</v>
      </c>
      <c r="E2217" s="237" t="s">
        <v>19</v>
      </c>
      <c r="F2217" s="238" t="s">
        <v>3733</v>
      </c>
      <c r="G2217" s="236"/>
      <c r="H2217" s="237" t="s">
        <v>19</v>
      </c>
      <c r="I2217" s="239"/>
      <c r="J2217" s="236"/>
      <c r="K2217" s="236"/>
      <c r="L2217" s="240"/>
      <c r="M2217" s="241"/>
      <c r="N2217" s="242"/>
      <c r="O2217" s="242"/>
      <c r="P2217" s="242"/>
      <c r="Q2217" s="242"/>
      <c r="R2217" s="242"/>
      <c r="S2217" s="242"/>
      <c r="T2217" s="243"/>
      <c r="U2217" s="13"/>
      <c r="V2217" s="13"/>
      <c r="W2217" s="13"/>
      <c r="X2217" s="13"/>
      <c r="Y2217" s="13"/>
      <c r="Z2217" s="13"/>
      <c r="AA2217" s="13"/>
      <c r="AB2217" s="13"/>
      <c r="AC2217" s="13"/>
      <c r="AD2217" s="13"/>
      <c r="AE2217" s="13"/>
      <c r="AT2217" s="244" t="s">
        <v>206</v>
      </c>
      <c r="AU2217" s="244" t="s">
        <v>78</v>
      </c>
      <c r="AV2217" s="13" t="s">
        <v>76</v>
      </c>
      <c r="AW2217" s="13" t="s">
        <v>31</v>
      </c>
      <c r="AX2217" s="13" t="s">
        <v>69</v>
      </c>
      <c r="AY2217" s="244" t="s">
        <v>193</v>
      </c>
    </row>
    <row r="2218" s="14" customFormat="1">
      <c r="A2218" s="14"/>
      <c r="B2218" s="245"/>
      <c r="C2218" s="246"/>
      <c r="D2218" s="228" t="s">
        <v>206</v>
      </c>
      <c r="E2218" s="247" t="s">
        <v>19</v>
      </c>
      <c r="F2218" s="248" t="s">
        <v>4258</v>
      </c>
      <c r="G2218" s="246"/>
      <c r="H2218" s="249">
        <v>8.3000000000000007</v>
      </c>
      <c r="I2218" s="250"/>
      <c r="J2218" s="246"/>
      <c r="K2218" s="246"/>
      <c r="L2218" s="251"/>
      <c r="M2218" s="252"/>
      <c r="N2218" s="253"/>
      <c r="O2218" s="253"/>
      <c r="P2218" s="253"/>
      <c r="Q2218" s="253"/>
      <c r="R2218" s="253"/>
      <c r="S2218" s="253"/>
      <c r="T2218" s="254"/>
      <c r="U2218" s="14"/>
      <c r="V2218" s="14"/>
      <c r="W2218" s="14"/>
      <c r="X2218" s="14"/>
      <c r="Y2218" s="14"/>
      <c r="Z2218" s="14"/>
      <c r="AA2218" s="14"/>
      <c r="AB2218" s="14"/>
      <c r="AC2218" s="14"/>
      <c r="AD2218" s="14"/>
      <c r="AE2218" s="14"/>
      <c r="AT2218" s="255" t="s">
        <v>206</v>
      </c>
      <c r="AU2218" s="255" t="s">
        <v>78</v>
      </c>
      <c r="AV2218" s="14" t="s">
        <v>78</v>
      </c>
      <c r="AW2218" s="14" t="s">
        <v>31</v>
      </c>
      <c r="AX2218" s="14" t="s">
        <v>69</v>
      </c>
      <c r="AY2218" s="255" t="s">
        <v>193</v>
      </c>
    </row>
    <row r="2219" s="13" customFormat="1">
      <c r="A2219" s="13"/>
      <c r="B2219" s="235"/>
      <c r="C2219" s="236"/>
      <c r="D2219" s="228" t="s">
        <v>206</v>
      </c>
      <c r="E2219" s="237" t="s">
        <v>19</v>
      </c>
      <c r="F2219" s="238" t="s">
        <v>3735</v>
      </c>
      <c r="G2219" s="236"/>
      <c r="H2219" s="237" t="s">
        <v>19</v>
      </c>
      <c r="I2219" s="239"/>
      <c r="J2219" s="236"/>
      <c r="K2219" s="236"/>
      <c r="L2219" s="240"/>
      <c r="M2219" s="241"/>
      <c r="N2219" s="242"/>
      <c r="O2219" s="242"/>
      <c r="P2219" s="242"/>
      <c r="Q2219" s="242"/>
      <c r="R2219" s="242"/>
      <c r="S2219" s="242"/>
      <c r="T2219" s="243"/>
      <c r="U2219" s="13"/>
      <c r="V2219" s="13"/>
      <c r="W2219" s="13"/>
      <c r="X2219" s="13"/>
      <c r="Y2219" s="13"/>
      <c r="Z2219" s="13"/>
      <c r="AA2219" s="13"/>
      <c r="AB2219" s="13"/>
      <c r="AC2219" s="13"/>
      <c r="AD2219" s="13"/>
      <c r="AE2219" s="13"/>
      <c r="AT2219" s="244" t="s">
        <v>206</v>
      </c>
      <c r="AU2219" s="244" t="s">
        <v>78</v>
      </c>
      <c r="AV2219" s="13" t="s">
        <v>76</v>
      </c>
      <c r="AW2219" s="13" t="s">
        <v>31</v>
      </c>
      <c r="AX2219" s="13" t="s">
        <v>69</v>
      </c>
      <c r="AY2219" s="244" t="s">
        <v>193</v>
      </c>
    </row>
    <row r="2220" s="14" customFormat="1">
      <c r="A2220" s="14"/>
      <c r="B2220" s="245"/>
      <c r="C2220" s="246"/>
      <c r="D2220" s="228" t="s">
        <v>206</v>
      </c>
      <c r="E2220" s="247" t="s">
        <v>19</v>
      </c>
      <c r="F2220" s="248" t="s">
        <v>4201</v>
      </c>
      <c r="G2220" s="246"/>
      <c r="H2220" s="249">
        <v>8.6999999999999993</v>
      </c>
      <c r="I2220" s="250"/>
      <c r="J2220" s="246"/>
      <c r="K2220" s="246"/>
      <c r="L2220" s="251"/>
      <c r="M2220" s="252"/>
      <c r="N2220" s="253"/>
      <c r="O2220" s="253"/>
      <c r="P2220" s="253"/>
      <c r="Q2220" s="253"/>
      <c r="R2220" s="253"/>
      <c r="S2220" s="253"/>
      <c r="T2220" s="254"/>
      <c r="U2220" s="14"/>
      <c r="V2220" s="14"/>
      <c r="W2220" s="14"/>
      <c r="X2220" s="14"/>
      <c r="Y2220" s="14"/>
      <c r="Z2220" s="14"/>
      <c r="AA2220" s="14"/>
      <c r="AB2220" s="14"/>
      <c r="AC2220" s="14"/>
      <c r="AD2220" s="14"/>
      <c r="AE2220" s="14"/>
      <c r="AT2220" s="255" t="s">
        <v>206</v>
      </c>
      <c r="AU2220" s="255" t="s">
        <v>78</v>
      </c>
      <c r="AV2220" s="14" t="s">
        <v>78</v>
      </c>
      <c r="AW2220" s="14" t="s">
        <v>31</v>
      </c>
      <c r="AX2220" s="14" t="s">
        <v>69</v>
      </c>
      <c r="AY2220" s="255" t="s">
        <v>193</v>
      </c>
    </row>
    <row r="2221" s="13" customFormat="1">
      <c r="A2221" s="13"/>
      <c r="B2221" s="235"/>
      <c r="C2221" s="236"/>
      <c r="D2221" s="228" t="s">
        <v>206</v>
      </c>
      <c r="E2221" s="237" t="s">
        <v>19</v>
      </c>
      <c r="F2221" s="238" t="s">
        <v>4206</v>
      </c>
      <c r="G2221" s="236"/>
      <c r="H2221" s="237" t="s">
        <v>19</v>
      </c>
      <c r="I2221" s="239"/>
      <c r="J2221" s="236"/>
      <c r="K2221" s="236"/>
      <c r="L2221" s="240"/>
      <c r="M2221" s="241"/>
      <c r="N2221" s="242"/>
      <c r="O2221" s="242"/>
      <c r="P2221" s="242"/>
      <c r="Q2221" s="242"/>
      <c r="R2221" s="242"/>
      <c r="S2221" s="242"/>
      <c r="T2221" s="243"/>
      <c r="U2221" s="13"/>
      <c r="V2221" s="13"/>
      <c r="W2221" s="13"/>
      <c r="X2221" s="13"/>
      <c r="Y2221" s="13"/>
      <c r="Z2221" s="13"/>
      <c r="AA2221" s="13"/>
      <c r="AB2221" s="13"/>
      <c r="AC2221" s="13"/>
      <c r="AD2221" s="13"/>
      <c r="AE2221" s="13"/>
      <c r="AT2221" s="244" t="s">
        <v>206</v>
      </c>
      <c r="AU2221" s="244" t="s">
        <v>78</v>
      </c>
      <c r="AV2221" s="13" t="s">
        <v>76</v>
      </c>
      <c r="AW2221" s="13" t="s">
        <v>31</v>
      </c>
      <c r="AX2221" s="13" t="s">
        <v>69</v>
      </c>
      <c r="AY2221" s="244" t="s">
        <v>193</v>
      </c>
    </row>
    <row r="2222" s="13" customFormat="1">
      <c r="A2222" s="13"/>
      <c r="B2222" s="235"/>
      <c r="C2222" s="236"/>
      <c r="D2222" s="228" t="s">
        <v>206</v>
      </c>
      <c r="E2222" s="237" t="s">
        <v>19</v>
      </c>
      <c r="F2222" s="238" t="s">
        <v>3743</v>
      </c>
      <c r="G2222" s="236"/>
      <c r="H2222" s="237" t="s">
        <v>19</v>
      </c>
      <c r="I2222" s="239"/>
      <c r="J2222" s="236"/>
      <c r="K2222" s="236"/>
      <c r="L2222" s="240"/>
      <c r="M2222" s="241"/>
      <c r="N2222" s="242"/>
      <c r="O2222" s="242"/>
      <c r="P2222" s="242"/>
      <c r="Q2222" s="242"/>
      <c r="R2222" s="242"/>
      <c r="S2222" s="242"/>
      <c r="T2222" s="243"/>
      <c r="U2222" s="13"/>
      <c r="V2222" s="13"/>
      <c r="W2222" s="13"/>
      <c r="X2222" s="13"/>
      <c r="Y2222" s="13"/>
      <c r="Z2222" s="13"/>
      <c r="AA2222" s="13"/>
      <c r="AB2222" s="13"/>
      <c r="AC2222" s="13"/>
      <c r="AD2222" s="13"/>
      <c r="AE2222" s="13"/>
      <c r="AT2222" s="244" t="s">
        <v>206</v>
      </c>
      <c r="AU2222" s="244" t="s">
        <v>78</v>
      </c>
      <c r="AV2222" s="13" t="s">
        <v>76</v>
      </c>
      <c r="AW2222" s="13" t="s">
        <v>31</v>
      </c>
      <c r="AX2222" s="13" t="s">
        <v>69</v>
      </c>
      <c r="AY2222" s="244" t="s">
        <v>193</v>
      </c>
    </row>
    <row r="2223" s="14" customFormat="1">
      <c r="A2223" s="14"/>
      <c r="B2223" s="245"/>
      <c r="C2223" s="246"/>
      <c r="D2223" s="228" t="s">
        <v>206</v>
      </c>
      <c r="E2223" s="247" t="s">
        <v>19</v>
      </c>
      <c r="F2223" s="248" t="s">
        <v>4207</v>
      </c>
      <c r="G2223" s="246"/>
      <c r="H2223" s="249">
        <v>54.899999999999999</v>
      </c>
      <c r="I2223" s="250"/>
      <c r="J2223" s="246"/>
      <c r="K2223" s="246"/>
      <c r="L2223" s="251"/>
      <c r="M2223" s="252"/>
      <c r="N2223" s="253"/>
      <c r="O2223" s="253"/>
      <c r="P2223" s="253"/>
      <c r="Q2223" s="253"/>
      <c r="R2223" s="253"/>
      <c r="S2223" s="253"/>
      <c r="T2223" s="254"/>
      <c r="U2223" s="14"/>
      <c r="V2223" s="14"/>
      <c r="W2223" s="14"/>
      <c r="X2223" s="14"/>
      <c r="Y2223" s="14"/>
      <c r="Z2223" s="14"/>
      <c r="AA2223" s="14"/>
      <c r="AB2223" s="14"/>
      <c r="AC2223" s="14"/>
      <c r="AD2223" s="14"/>
      <c r="AE2223" s="14"/>
      <c r="AT2223" s="255" t="s">
        <v>206</v>
      </c>
      <c r="AU2223" s="255" t="s">
        <v>78</v>
      </c>
      <c r="AV2223" s="14" t="s">
        <v>78</v>
      </c>
      <c r="AW2223" s="14" t="s">
        <v>31</v>
      </c>
      <c r="AX2223" s="14" t="s">
        <v>69</v>
      </c>
      <c r="AY2223" s="255" t="s">
        <v>193</v>
      </c>
    </row>
    <row r="2224" s="13" customFormat="1">
      <c r="A2224" s="13"/>
      <c r="B2224" s="235"/>
      <c r="C2224" s="236"/>
      <c r="D2224" s="228" t="s">
        <v>206</v>
      </c>
      <c r="E2224" s="237" t="s">
        <v>19</v>
      </c>
      <c r="F2224" s="238" t="s">
        <v>3745</v>
      </c>
      <c r="G2224" s="236"/>
      <c r="H2224" s="237" t="s">
        <v>19</v>
      </c>
      <c r="I2224" s="239"/>
      <c r="J2224" s="236"/>
      <c r="K2224" s="236"/>
      <c r="L2224" s="240"/>
      <c r="M2224" s="241"/>
      <c r="N2224" s="242"/>
      <c r="O2224" s="242"/>
      <c r="P2224" s="242"/>
      <c r="Q2224" s="242"/>
      <c r="R2224" s="242"/>
      <c r="S2224" s="242"/>
      <c r="T2224" s="243"/>
      <c r="U2224" s="13"/>
      <c r="V2224" s="13"/>
      <c r="W2224" s="13"/>
      <c r="X2224" s="13"/>
      <c r="Y2224" s="13"/>
      <c r="Z2224" s="13"/>
      <c r="AA2224" s="13"/>
      <c r="AB2224" s="13"/>
      <c r="AC2224" s="13"/>
      <c r="AD2224" s="13"/>
      <c r="AE2224" s="13"/>
      <c r="AT2224" s="244" t="s">
        <v>206</v>
      </c>
      <c r="AU2224" s="244" t="s">
        <v>78</v>
      </c>
      <c r="AV2224" s="13" t="s">
        <v>76</v>
      </c>
      <c r="AW2224" s="13" t="s">
        <v>31</v>
      </c>
      <c r="AX2224" s="13" t="s">
        <v>69</v>
      </c>
      <c r="AY2224" s="244" t="s">
        <v>193</v>
      </c>
    </row>
    <row r="2225" s="14" customFormat="1">
      <c r="A2225" s="14"/>
      <c r="B2225" s="245"/>
      <c r="C2225" s="246"/>
      <c r="D2225" s="228" t="s">
        <v>206</v>
      </c>
      <c r="E2225" s="247" t="s">
        <v>19</v>
      </c>
      <c r="F2225" s="248" t="s">
        <v>4208</v>
      </c>
      <c r="G2225" s="246"/>
      <c r="H2225" s="249">
        <v>17.399999999999999</v>
      </c>
      <c r="I2225" s="250"/>
      <c r="J2225" s="246"/>
      <c r="K2225" s="246"/>
      <c r="L2225" s="251"/>
      <c r="M2225" s="252"/>
      <c r="N2225" s="253"/>
      <c r="O2225" s="253"/>
      <c r="P2225" s="253"/>
      <c r="Q2225" s="253"/>
      <c r="R2225" s="253"/>
      <c r="S2225" s="253"/>
      <c r="T2225" s="254"/>
      <c r="U2225" s="14"/>
      <c r="V2225" s="14"/>
      <c r="W2225" s="14"/>
      <c r="X2225" s="14"/>
      <c r="Y2225" s="14"/>
      <c r="Z2225" s="14"/>
      <c r="AA2225" s="14"/>
      <c r="AB2225" s="14"/>
      <c r="AC2225" s="14"/>
      <c r="AD2225" s="14"/>
      <c r="AE2225" s="14"/>
      <c r="AT2225" s="255" t="s">
        <v>206</v>
      </c>
      <c r="AU2225" s="255" t="s">
        <v>78</v>
      </c>
      <c r="AV2225" s="14" t="s">
        <v>78</v>
      </c>
      <c r="AW2225" s="14" t="s">
        <v>31</v>
      </c>
      <c r="AX2225" s="14" t="s">
        <v>69</v>
      </c>
      <c r="AY2225" s="255" t="s">
        <v>193</v>
      </c>
    </row>
    <row r="2226" s="13" customFormat="1">
      <c r="A2226" s="13"/>
      <c r="B2226" s="235"/>
      <c r="C2226" s="236"/>
      <c r="D2226" s="228" t="s">
        <v>206</v>
      </c>
      <c r="E2226" s="237" t="s">
        <v>19</v>
      </c>
      <c r="F2226" s="238" t="s">
        <v>3748</v>
      </c>
      <c r="G2226" s="236"/>
      <c r="H2226" s="237" t="s">
        <v>19</v>
      </c>
      <c r="I2226" s="239"/>
      <c r="J2226" s="236"/>
      <c r="K2226" s="236"/>
      <c r="L2226" s="240"/>
      <c r="M2226" s="241"/>
      <c r="N2226" s="242"/>
      <c r="O2226" s="242"/>
      <c r="P2226" s="242"/>
      <c r="Q2226" s="242"/>
      <c r="R2226" s="242"/>
      <c r="S2226" s="242"/>
      <c r="T2226" s="243"/>
      <c r="U2226" s="13"/>
      <c r="V2226" s="13"/>
      <c r="W2226" s="13"/>
      <c r="X2226" s="13"/>
      <c r="Y2226" s="13"/>
      <c r="Z2226" s="13"/>
      <c r="AA2226" s="13"/>
      <c r="AB2226" s="13"/>
      <c r="AC2226" s="13"/>
      <c r="AD2226" s="13"/>
      <c r="AE2226" s="13"/>
      <c r="AT2226" s="244" t="s">
        <v>206</v>
      </c>
      <c r="AU2226" s="244" t="s">
        <v>78</v>
      </c>
      <c r="AV2226" s="13" t="s">
        <v>76</v>
      </c>
      <c r="AW2226" s="13" t="s">
        <v>31</v>
      </c>
      <c r="AX2226" s="13" t="s">
        <v>69</v>
      </c>
      <c r="AY2226" s="244" t="s">
        <v>193</v>
      </c>
    </row>
    <row r="2227" s="14" customFormat="1">
      <c r="A2227" s="14"/>
      <c r="B2227" s="245"/>
      <c r="C2227" s="246"/>
      <c r="D2227" s="228" t="s">
        <v>206</v>
      </c>
      <c r="E2227" s="247" t="s">
        <v>19</v>
      </c>
      <c r="F2227" s="248" t="s">
        <v>4207</v>
      </c>
      <c r="G2227" s="246"/>
      <c r="H2227" s="249">
        <v>54.899999999999999</v>
      </c>
      <c r="I2227" s="250"/>
      <c r="J2227" s="246"/>
      <c r="K2227" s="246"/>
      <c r="L2227" s="251"/>
      <c r="M2227" s="252"/>
      <c r="N2227" s="253"/>
      <c r="O2227" s="253"/>
      <c r="P2227" s="253"/>
      <c r="Q2227" s="253"/>
      <c r="R2227" s="253"/>
      <c r="S2227" s="253"/>
      <c r="T2227" s="254"/>
      <c r="U2227" s="14"/>
      <c r="V2227" s="14"/>
      <c r="W2227" s="14"/>
      <c r="X2227" s="14"/>
      <c r="Y2227" s="14"/>
      <c r="Z2227" s="14"/>
      <c r="AA2227" s="14"/>
      <c r="AB2227" s="14"/>
      <c r="AC2227" s="14"/>
      <c r="AD2227" s="14"/>
      <c r="AE2227" s="14"/>
      <c r="AT2227" s="255" t="s">
        <v>206</v>
      </c>
      <c r="AU2227" s="255" t="s">
        <v>78</v>
      </c>
      <c r="AV2227" s="14" t="s">
        <v>78</v>
      </c>
      <c r="AW2227" s="14" t="s">
        <v>31</v>
      </c>
      <c r="AX2227" s="14" t="s">
        <v>69</v>
      </c>
      <c r="AY2227" s="255" t="s">
        <v>193</v>
      </c>
    </row>
    <row r="2228" s="13" customFormat="1">
      <c r="A2228" s="13"/>
      <c r="B2228" s="235"/>
      <c r="C2228" s="236"/>
      <c r="D2228" s="228" t="s">
        <v>206</v>
      </c>
      <c r="E2228" s="237" t="s">
        <v>19</v>
      </c>
      <c r="F2228" s="238" t="s">
        <v>3749</v>
      </c>
      <c r="G2228" s="236"/>
      <c r="H2228" s="237" t="s">
        <v>19</v>
      </c>
      <c r="I2228" s="239"/>
      <c r="J2228" s="236"/>
      <c r="K2228" s="236"/>
      <c r="L2228" s="240"/>
      <c r="M2228" s="241"/>
      <c r="N2228" s="242"/>
      <c r="O2228" s="242"/>
      <c r="P2228" s="242"/>
      <c r="Q2228" s="242"/>
      <c r="R2228" s="242"/>
      <c r="S2228" s="242"/>
      <c r="T2228" s="243"/>
      <c r="U2228" s="13"/>
      <c r="V2228" s="13"/>
      <c r="W2228" s="13"/>
      <c r="X2228" s="13"/>
      <c r="Y2228" s="13"/>
      <c r="Z2228" s="13"/>
      <c r="AA2228" s="13"/>
      <c r="AB2228" s="13"/>
      <c r="AC2228" s="13"/>
      <c r="AD2228" s="13"/>
      <c r="AE2228" s="13"/>
      <c r="AT2228" s="244" t="s">
        <v>206</v>
      </c>
      <c r="AU2228" s="244" t="s">
        <v>78</v>
      </c>
      <c r="AV2228" s="13" t="s">
        <v>76</v>
      </c>
      <c r="AW2228" s="13" t="s">
        <v>31</v>
      </c>
      <c r="AX2228" s="13" t="s">
        <v>69</v>
      </c>
      <c r="AY2228" s="244" t="s">
        <v>193</v>
      </c>
    </row>
    <row r="2229" s="14" customFormat="1">
      <c r="A2229" s="14"/>
      <c r="B2229" s="245"/>
      <c r="C2229" s="246"/>
      <c r="D2229" s="228" t="s">
        <v>206</v>
      </c>
      <c r="E2229" s="247" t="s">
        <v>19</v>
      </c>
      <c r="F2229" s="248" t="s">
        <v>4209</v>
      </c>
      <c r="G2229" s="246"/>
      <c r="H2229" s="249">
        <v>16.399999999999999</v>
      </c>
      <c r="I2229" s="250"/>
      <c r="J2229" s="246"/>
      <c r="K2229" s="246"/>
      <c r="L2229" s="251"/>
      <c r="M2229" s="252"/>
      <c r="N2229" s="253"/>
      <c r="O2229" s="253"/>
      <c r="P2229" s="253"/>
      <c r="Q2229" s="253"/>
      <c r="R2229" s="253"/>
      <c r="S2229" s="253"/>
      <c r="T2229" s="254"/>
      <c r="U2229" s="14"/>
      <c r="V2229" s="14"/>
      <c r="W2229" s="14"/>
      <c r="X2229" s="14"/>
      <c r="Y2229" s="14"/>
      <c r="Z2229" s="14"/>
      <c r="AA2229" s="14"/>
      <c r="AB2229" s="14"/>
      <c r="AC2229" s="14"/>
      <c r="AD2229" s="14"/>
      <c r="AE2229" s="14"/>
      <c r="AT2229" s="255" t="s">
        <v>206</v>
      </c>
      <c r="AU2229" s="255" t="s">
        <v>78</v>
      </c>
      <c r="AV2229" s="14" t="s">
        <v>78</v>
      </c>
      <c r="AW2229" s="14" t="s">
        <v>31</v>
      </c>
      <c r="AX2229" s="14" t="s">
        <v>69</v>
      </c>
      <c r="AY2229" s="255" t="s">
        <v>193</v>
      </c>
    </row>
    <row r="2230" s="13" customFormat="1">
      <c r="A2230" s="13"/>
      <c r="B2230" s="235"/>
      <c r="C2230" s="236"/>
      <c r="D2230" s="228" t="s">
        <v>206</v>
      </c>
      <c r="E2230" s="237" t="s">
        <v>19</v>
      </c>
      <c r="F2230" s="238" t="s">
        <v>4211</v>
      </c>
      <c r="G2230" s="236"/>
      <c r="H2230" s="237" t="s">
        <v>19</v>
      </c>
      <c r="I2230" s="239"/>
      <c r="J2230" s="236"/>
      <c r="K2230" s="236"/>
      <c r="L2230" s="240"/>
      <c r="M2230" s="241"/>
      <c r="N2230" s="242"/>
      <c r="O2230" s="242"/>
      <c r="P2230" s="242"/>
      <c r="Q2230" s="242"/>
      <c r="R2230" s="242"/>
      <c r="S2230" s="242"/>
      <c r="T2230" s="243"/>
      <c r="U2230" s="13"/>
      <c r="V2230" s="13"/>
      <c r="W2230" s="13"/>
      <c r="X2230" s="13"/>
      <c r="Y2230" s="13"/>
      <c r="Z2230" s="13"/>
      <c r="AA2230" s="13"/>
      <c r="AB2230" s="13"/>
      <c r="AC2230" s="13"/>
      <c r="AD2230" s="13"/>
      <c r="AE2230" s="13"/>
      <c r="AT2230" s="244" t="s">
        <v>206</v>
      </c>
      <c r="AU2230" s="244" t="s">
        <v>78</v>
      </c>
      <c r="AV2230" s="13" t="s">
        <v>76</v>
      </c>
      <c r="AW2230" s="13" t="s">
        <v>31</v>
      </c>
      <c r="AX2230" s="13" t="s">
        <v>69</v>
      </c>
      <c r="AY2230" s="244" t="s">
        <v>193</v>
      </c>
    </row>
    <row r="2231" s="13" customFormat="1">
      <c r="A2231" s="13"/>
      <c r="B2231" s="235"/>
      <c r="C2231" s="236"/>
      <c r="D2231" s="228" t="s">
        <v>206</v>
      </c>
      <c r="E2231" s="237" t="s">
        <v>19</v>
      </c>
      <c r="F2231" s="238" t="s">
        <v>3683</v>
      </c>
      <c r="G2231" s="236"/>
      <c r="H2231" s="237" t="s">
        <v>19</v>
      </c>
      <c r="I2231" s="239"/>
      <c r="J2231" s="236"/>
      <c r="K2231" s="236"/>
      <c r="L2231" s="240"/>
      <c r="M2231" s="241"/>
      <c r="N2231" s="242"/>
      <c r="O2231" s="242"/>
      <c r="P2231" s="242"/>
      <c r="Q2231" s="242"/>
      <c r="R2231" s="242"/>
      <c r="S2231" s="242"/>
      <c r="T2231" s="243"/>
      <c r="U2231" s="13"/>
      <c r="V2231" s="13"/>
      <c r="W2231" s="13"/>
      <c r="X2231" s="13"/>
      <c r="Y2231" s="13"/>
      <c r="Z2231" s="13"/>
      <c r="AA2231" s="13"/>
      <c r="AB2231" s="13"/>
      <c r="AC2231" s="13"/>
      <c r="AD2231" s="13"/>
      <c r="AE2231" s="13"/>
      <c r="AT2231" s="244" t="s">
        <v>206</v>
      </c>
      <c r="AU2231" s="244" t="s">
        <v>78</v>
      </c>
      <c r="AV2231" s="13" t="s">
        <v>76</v>
      </c>
      <c r="AW2231" s="13" t="s">
        <v>31</v>
      </c>
      <c r="AX2231" s="13" t="s">
        <v>69</v>
      </c>
      <c r="AY2231" s="244" t="s">
        <v>193</v>
      </c>
    </row>
    <row r="2232" s="14" customFormat="1">
      <c r="A2232" s="14"/>
      <c r="B2232" s="245"/>
      <c r="C2232" s="246"/>
      <c r="D2232" s="228" t="s">
        <v>206</v>
      </c>
      <c r="E2232" s="247" t="s">
        <v>19</v>
      </c>
      <c r="F2232" s="248" t="s">
        <v>3680</v>
      </c>
      <c r="G2232" s="246"/>
      <c r="H2232" s="249">
        <v>16.899999999999999</v>
      </c>
      <c r="I2232" s="250"/>
      <c r="J2232" s="246"/>
      <c r="K2232" s="246"/>
      <c r="L2232" s="251"/>
      <c r="M2232" s="252"/>
      <c r="N2232" s="253"/>
      <c r="O2232" s="253"/>
      <c r="P2232" s="253"/>
      <c r="Q2232" s="253"/>
      <c r="R2232" s="253"/>
      <c r="S2232" s="253"/>
      <c r="T2232" s="254"/>
      <c r="U2232" s="14"/>
      <c r="V2232" s="14"/>
      <c r="W2232" s="14"/>
      <c r="X2232" s="14"/>
      <c r="Y2232" s="14"/>
      <c r="Z2232" s="14"/>
      <c r="AA2232" s="14"/>
      <c r="AB2232" s="14"/>
      <c r="AC2232" s="14"/>
      <c r="AD2232" s="14"/>
      <c r="AE2232" s="14"/>
      <c r="AT2232" s="255" t="s">
        <v>206</v>
      </c>
      <c r="AU2232" s="255" t="s">
        <v>78</v>
      </c>
      <c r="AV2232" s="14" t="s">
        <v>78</v>
      </c>
      <c r="AW2232" s="14" t="s">
        <v>31</v>
      </c>
      <c r="AX2232" s="14" t="s">
        <v>69</v>
      </c>
      <c r="AY2232" s="255" t="s">
        <v>193</v>
      </c>
    </row>
    <row r="2233" s="13" customFormat="1">
      <c r="A2233" s="13"/>
      <c r="B2233" s="235"/>
      <c r="C2233" s="236"/>
      <c r="D2233" s="228" t="s">
        <v>206</v>
      </c>
      <c r="E2233" s="237" t="s">
        <v>19</v>
      </c>
      <c r="F2233" s="238" t="s">
        <v>4212</v>
      </c>
      <c r="G2233" s="236"/>
      <c r="H2233" s="237" t="s">
        <v>19</v>
      </c>
      <c r="I2233" s="239"/>
      <c r="J2233" s="236"/>
      <c r="K2233" s="236"/>
      <c r="L2233" s="240"/>
      <c r="M2233" s="241"/>
      <c r="N2233" s="242"/>
      <c r="O2233" s="242"/>
      <c r="P2233" s="242"/>
      <c r="Q2233" s="242"/>
      <c r="R2233" s="242"/>
      <c r="S2233" s="242"/>
      <c r="T2233" s="243"/>
      <c r="U2233" s="13"/>
      <c r="V2233" s="13"/>
      <c r="W2233" s="13"/>
      <c r="X2233" s="13"/>
      <c r="Y2233" s="13"/>
      <c r="Z2233" s="13"/>
      <c r="AA2233" s="13"/>
      <c r="AB2233" s="13"/>
      <c r="AC2233" s="13"/>
      <c r="AD2233" s="13"/>
      <c r="AE2233" s="13"/>
      <c r="AT2233" s="244" t="s">
        <v>206</v>
      </c>
      <c r="AU2233" s="244" t="s">
        <v>78</v>
      </c>
      <c r="AV2233" s="13" t="s">
        <v>76</v>
      </c>
      <c r="AW2233" s="13" t="s">
        <v>31</v>
      </c>
      <c r="AX2233" s="13" t="s">
        <v>69</v>
      </c>
      <c r="AY2233" s="244" t="s">
        <v>193</v>
      </c>
    </row>
    <row r="2234" s="13" customFormat="1">
      <c r="A2234" s="13"/>
      <c r="B2234" s="235"/>
      <c r="C2234" s="236"/>
      <c r="D2234" s="228" t="s">
        <v>206</v>
      </c>
      <c r="E2234" s="237" t="s">
        <v>19</v>
      </c>
      <c r="F2234" s="238" t="s">
        <v>3751</v>
      </c>
      <c r="G2234" s="236"/>
      <c r="H2234" s="237" t="s">
        <v>19</v>
      </c>
      <c r="I2234" s="239"/>
      <c r="J2234" s="236"/>
      <c r="K2234" s="236"/>
      <c r="L2234" s="240"/>
      <c r="M2234" s="241"/>
      <c r="N2234" s="242"/>
      <c r="O2234" s="242"/>
      <c r="P2234" s="242"/>
      <c r="Q2234" s="242"/>
      <c r="R2234" s="242"/>
      <c r="S2234" s="242"/>
      <c r="T2234" s="243"/>
      <c r="U2234" s="13"/>
      <c r="V2234" s="13"/>
      <c r="W2234" s="13"/>
      <c r="X2234" s="13"/>
      <c r="Y2234" s="13"/>
      <c r="Z2234" s="13"/>
      <c r="AA2234" s="13"/>
      <c r="AB2234" s="13"/>
      <c r="AC2234" s="13"/>
      <c r="AD2234" s="13"/>
      <c r="AE2234" s="13"/>
      <c r="AT2234" s="244" t="s">
        <v>206</v>
      </c>
      <c r="AU2234" s="244" t="s">
        <v>78</v>
      </c>
      <c r="AV2234" s="13" t="s">
        <v>76</v>
      </c>
      <c r="AW2234" s="13" t="s">
        <v>31</v>
      </c>
      <c r="AX2234" s="13" t="s">
        <v>69</v>
      </c>
      <c r="AY2234" s="244" t="s">
        <v>193</v>
      </c>
    </row>
    <row r="2235" s="14" customFormat="1">
      <c r="A2235" s="14"/>
      <c r="B2235" s="245"/>
      <c r="C2235" s="246"/>
      <c r="D2235" s="228" t="s">
        <v>206</v>
      </c>
      <c r="E2235" s="247" t="s">
        <v>19</v>
      </c>
      <c r="F2235" s="248" t="s">
        <v>4207</v>
      </c>
      <c r="G2235" s="246"/>
      <c r="H2235" s="249">
        <v>54.899999999999999</v>
      </c>
      <c r="I2235" s="250"/>
      <c r="J2235" s="246"/>
      <c r="K2235" s="246"/>
      <c r="L2235" s="251"/>
      <c r="M2235" s="252"/>
      <c r="N2235" s="253"/>
      <c r="O2235" s="253"/>
      <c r="P2235" s="253"/>
      <c r="Q2235" s="253"/>
      <c r="R2235" s="253"/>
      <c r="S2235" s="253"/>
      <c r="T2235" s="254"/>
      <c r="U2235" s="14"/>
      <c r="V2235" s="14"/>
      <c r="W2235" s="14"/>
      <c r="X2235" s="14"/>
      <c r="Y2235" s="14"/>
      <c r="Z2235" s="14"/>
      <c r="AA2235" s="14"/>
      <c r="AB2235" s="14"/>
      <c r="AC2235" s="14"/>
      <c r="AD2235" s="14"/>
      <c r="AE2235" s="14"/>
      <c r="AT2235" s="255" t="s">
        <v>206</v>
      </c>
      <c r="AU2235" s="255" t="s">
        <v>78</v>
      </c>
      <c r="AV2235" s="14" t="s">
        <v>78</v>
      </c>
      <c r="AW2235" s="14" t="s">
        <v>31</v>
      </c>
      <c r="AX2235" s="14" t="s">
        <v>69</v>
      </c>
      <c r="AY2235" s="255" t="s">
        <v>193</v>
      </c>
    </row>
    <row r="2236" s="13" customFormat="1">
      <c r="A2236" s="13"/>
      <c r="B2236" s="235"/>
      <c r="C2236" s="236"/>
      <c r="D2236" s="228" t="s">
        <v>206</v>
      </c>
      <c r="E2236" s="237" t="s">
        <v>19</v>
      </c>
      <c r="F2236" s="238" t="s">
        <v>3684</v>
      </c>
      <c r="G2236" s="236"/>
      <c r="H2236" s="237" t="s">
        <v>19</v>
      </c>
      <c r="I2236" s="239"/>
      <c r="J2236" s="236"/>
      <c r="K2236" s="236"/>
      <c r="L2236" s="240"/>
      <c r="M2236" s="241"/>
      <c r="N2236" s="242"/>
      <c r="O2236" s="242"/>
      <c r="P2236" s="242"/>
      <c r="Q2236" s="242"/>
      <c r="R2236" s="242"/>
      <c r="S2236" s="242"/>
      <c r="T2236" s="243"/>
      <c r="U2236" s="13"/>
      <c r="V2236" s="13"/>
      <c r="W2236" s="13"/>
      <c r="X2236" s="13"/>
      <c r="Y2236" s="13"/>
      <c r="Z2236" s="13"/>
      <c r="AA2236" s="13"/>
      <c r="AB2236" s="13"/>
      <c r="AC2236" s="13"/>
      <c r="AD2236" s="13"/>
      <c r="AE2236" s="13"/>
      <c r="AT2236" s="244" t="s">
        <v>206</v>
      </c>
      <c r="AU2236" s="244" t="s">
        <v>78</v>
      </c>
      <c r="AV2236" s="13" t="s">
        <v>76</v>
      </c>
      <c r="AW2236" s="13" t="s">
        <v>31</v>
      </c>
      <c r="AX2236" s="13" t="s">
        <v>69</v>
      </c>
      <c r="AY2236" s="244" t="s">
        <v>193</v>
      </c>
    </row>
    <row r="2237" s="14" customFormat="1">
      <c r="A2237" s="14"/>
      <c r="B2237" s="245"/>
      <c r="C2237" s="246"/>
      <c r="D2237" s="228" t="s">
        <v>206</v>
      </c>
      <c r="E2237" s="247" t="s">
        <v>19</v>
      </c>
      <c r="F2237" s="248" t="s">
        <v>3685</v>
      </c>
      <c r="G2237" s="246"/>
      <c r="H2237" s="249">
        <v>12.300000000000001</v>
      </c>
      <c r="I2237" s="250"/>
      <c r="J2237" s="246"/>
      <c r="K2237" s="246"/>
      <c r="L2237" s="251"/>
      <c r="M2237" s="252"/>
      <c r="N2237" s="253"/>
      <c r="O2237" s="253"/>
      <c r="P2237" s="253"/>
      <c r="Q2237" s="253"/>
      <c r="R2237" s="253"/>
      <c r="S2237" s="253"/>
      <c r="T2237" s="254"/>
      <c r="U2237" s="14"/>
      <c r="V2237" s="14"/>
      <c r="W2237" s="14"/>
      <c r="X2237" s="14"/>
      <c r="Y2237" s="14"/>
      <c r="Z2237" s="14"/>
      <c r="AA2237" s="14"/>
      <c r="AB2237" s="14"/>
      <c r="AC2237" s="14"/>
      <c r="AD2237" s="14"/>
      <c r="AE2237" s="14"/>
      <c r="AT2237" s="255" t="s">
        <v>206</v>
      </c>
      <c r="AU2237" s="255" t="s">
        <v>78</v>
      </c>
      <c r="AV2237" s="14" t="s">
        <v>78</v>
      </c>
      <c r="AW2237" s="14" t="s">
        <v>31</v>
      </c>
      <c r="AX2237" s="14" t="s">
        <v>69</v>
      </c>
      <c r="AY2237" s="255" t="s">
        <v>193</v>
      </c>
    </row>
    <row r="2238" s="13" customFormat="1">
      <c r="A2238" s="13"/>
      <c r="B2238" s="235"/>
      <c r="C2238" s="236"/>
      <c r="D2238" s="228" t="s">
        <v>206</v>
      </c>
      <c r="E2238" s="237" t="s">
        <v>19</v>
      </c>
      <c r="F2238" s="238" t="s">
        <v>3754</v>
      </c>
      <c r="G2238" s="236"/>
      <c r="H2238" s="237" t="s">
        <v>19</v>
      </c>
      <c r="I2238" s="239"/>
      <c r="J2238" s="236"/>
      <c r="K2238" s="236"/>
      <c r="L2238" s="240"/>
      <c r="M2238" s="241"/>
      <c r="N2238" s="242"/>
      <c r="O2238" s="242"/>
      <c r="P2238" s="242"/>
      <c r="Q2238" s="242"/>
      <c r="R2238" s="242"/>
      <c r="S2238" s="242"/>
      <c r="T2238" s="243"/>
      <c r="U2238" s="13"/>
      <c r="V2238" s="13"/>
      <c r="W2238" s="13"/>
      <c r="X2238" s="13"/>
      <c r="Y2238" s="13"/>
      <c r="Z2238" s="13"/>
      <c r="AA2238" s="13"/>
      <c r="AB2238" s="13"/>
      <c r="AC2238" s="13"/>
      <c r="AD2238" s="13"/>
      <c r="AE2238" s="13"/>
      <c r="AT2238" s="244" t="s">
        <v>206</v>
      </c>
      <c r="AU2238" s="244" t="s">
        <v>78</v>
      </c>
      <c r="AV2238" s="13" t="s">
        <v>76</v>
      </c>
      <c r="AW2238" s="13" t="s">
        <v>31</v>
      </c>
      <c r="AX2238" s="13" t="s">
        <v>69</v>
      </c>
      <c r="AY2238" s="244" t="s">
        <v>193</v>
      </c>
    </row>
    <row r="2239" s="14" customFormat="1">
      <c r="A2239" s="14"/>
      <c r="B2239" s="245"/>
      <c r="C2239" s="246"/>
      <c r="D2239" s="228" t="s">
        <v>206</v>
      </c>
      <c r="E2239" s="247" t="s">
        <v>19</v>
      </c>
      <c r="F2239" s="248" t="s">
        <v>4259</v>
      </c>
      <c r="G2239" s="246"/>
      <c r="H2239" s="249">
        <v>21.699999999999999</v>
      </c>
      <c r="I2239" s="250"/>
      <c r="J2239" s="246"/>
      <c r="K2239" s="246"/>
      <c r="L2239" s="251"/>
      <c r="M2239" s="252"/>
      <c r="N2239" s="253"/>
      <c r="O2239" s="253"/>
      <c r="P2239" s="253"/>
      <c r="Q2239" s="253"/>
      <c r="R2239" s="253"/>
      <c r="S2239" s="253"/>
      <c r="T2239" s="254"/>
      <c r="U2239" s="14"/>
      <c r="V2239" s="14"/>
      <c r="W2239" s="14"/>
      <c r="X2239" s="14"/>
      <c r="Y2239" s="14"/>
      <c r="Z2239" s="14"/>
      <c r="AA2239" s="14"/>
      <c r="AB2239" s="14"/>
      <c r="AC2239" s="14"/>
      <c r="AD2239" s="14"/>
      <c r="AE2239" s="14"/>
      <c r="AT2239" s="255" t="s">
        <v>206</v>
      </c>
      <c r="AU2239" s="255" t="s">
        <v>78</v>
      </c>
      <c r="AV2239" s="14" t="s">
        <v>78</v>
      </c>
      <c r="AW2239" s="14" t="s">
        <v>31</v>
      </c>
      <c r="AX2239" s="14" t="s">
        <v>69</v>
      </c>
      <c r="AY2239" s="255" t="s">
        <v>193</v>
      </c>
    </row>
    <row r="2240" s="13" customFormat="1">
      <c r="A2240" s="13"/>
      <c r="B2240" s="235"/>
      <c r="C2240" s="236"/>
      <c r="D2240" s="228" t="s">
        <v>206</v>
      </c>
      <c r="E2240" s="237" t="s">
        <v>19</v>
      </c>
      <c r="F2240" s="238" t="s">
        <v>3752</v>
      </c>
      <c r="G2240" s="236"/>
      <c r="H2240" s="237" t="s">
        <v>19</v>
      </c>
      <c r="I2240" s="239"/>
      <c r="J2240" s="236"/>
      <c r="K2240" s="236"/>
      <c r="L2240" s="240"/>
      <c r="M2240" s="241"/>
      <c r="N2240" s="242"/>
      <c r="O2240" s="242"/>
      <c r="P2240" s="242"/>
      <c r="Q2240" s="242"/>
      <c r="R2240" s="242"/>
      <c r="S2240" s="242"/>
      <c r="T2240" s="243"/>
      <c r="U2240" s="13"/>
      <c r="V2240" s="13"/>
      <c r="W2240" s="13"/>
      <c r="X2240" s="13"/>
      <c r="Y2240" s="13"/>
      <c r="Z2240" s="13"/>
      <c r="AA2240" s="13"/>
      <c r="AB2240" s="13"/>
      <c r="AC2240" s="13"/>
      <c r="AD2240" s="13"/>
      <c r="AE2240" s="13"/>
      <c r="AT2240" s="244" t="s">
        <v>206</v>
      </c>
      <c r="AU2240" s="244" t="s">
        <v>78</v>
      </c>
      <c r="AV2240" s="13" t="s">
        <v>76</v>
      </c>
      <c r="AW2240" s="13" t="s">
        <v>31</v>
      </c>
      <c r="AX2240" s="13" t="s">
        <v>69</v>
      </c>
      <c r="AY2240" s="244" t="s">
        <v>193</v>
      </c>
    </row>
    <row r="2241" s="14" customFormat="1">
      <c r="A2241" s="14"/>
      <c r="B2241" s="245"/>
      <c r="C2241" s="246"/>
      <c r="D2241" s="228" t="s">
        <v>206</v>
      </c>
      <c r="E2241" s="247" t="s">
        <v>19</v>
      </c>
      <c r="F2241" s="248" t="s">
        <v>3753</v>
      </c>
      <c r="G2241" s="246"/>
      <c r="H2241" s="249">
        <v>10.1</v>
      </c>
      <c r="I2241" s="250"/>
      <c r="J2241" s="246"/>
      <c r="K2241" s="246"/>
      <c r="L2241" s="251"/>
      <c r="M2241" s="252"/>
      <c r="N2241" s="253"/>
      <c r="O2241" s="253"/>
      <c r="P2241" s="253"/>
      <c r="Q2241" s="253"/>
      <c r="R2241" s="253"/>
      <c r="S2241" s="253"/>
      <c r="T2241" s="254"/>
      <c r="U2241" s="14"/>
      <c r="V2241" s="14"/>
      <c r="W2241" s="14"/>
      <c r="X2241" s="14"/>
      <c r="Y2241" s="14"/>
      <c r="Z2241" s="14"/>
      <c r="AA2241" s="14"/>
      <c r="AB2241" s="14"/>
      <c r="AC2241" s="14"/>
      <c r="AD2241" s="14"/>
      <c r="AE2241" s="14"/>
      <c r="AT2241" s="255" t="s">
        <v>206</v>
      </c>
      <c r="AU2241" s="255" t="s">
        <v>78</v>
      </c>
      <c r="AV2241" s="14" t="s">
        <v>78</v>
      </c>
      <c r="AW2241" s="14" t="s">
        <v>31</v>
      </c>
      <c r="AX2241" s="14" t="s">
        <v>69</v>
      </c>
      <c r="AY2241" s="255" t="s">
        <v>193</v>
      </c>
    </row>
    <row r="2242" s="13" customFormat="1">
      <c r="A2242" s="13"/>
      <c r="B2242" s="235"/>
      <c r="C2242" s="236"/>
      <c r="D2242" s="228" t="s">
        <v>206</v>
      </c>
      <c r="E2242" s="237" t="s">
        <v>19</v>
      </c>
      <c r="F2242" s="238" t="s">
        <v>3756</v>
      </c>
      <c r="G2242" s="236"/>
      <c r="H2242" s="237" t="s">
        <v>19</v>
      </c>
      <c r="I2242" s="239"/>
      <c r="J2242" s="236"/>
      <c r="K2242" s="236"/>
      <c r="L2242" s="240"/>
      <c r="M2242" s="241"/>
      <c r="N2242" s="242"/>
      <c r="O2242" s="242"/>
      <c r="P2242" s="242"/>
      <c r="Q2242" s="242"/>
      <c r="R2242" s="242"/>
      <c r="S2242" s="242"/>
      <c r="T2242" s="243"/>
      <c r="U2242" s="13"/>
      <c r="V2242" s="13"/>
      <c r="W2242" s="13"/>
      <c r="X2242" s="13"/>
      <c r="Y2242" s="13"/>
      <c r="Z2242" s="13"/>
      <c r="AA2242" s="13"/>
      <c r="AB2242" s="13"/>
      <c r="AC2242" s="13"/>
      <c r="AD2242" s="13"/>
      <c r="AE2242" s="13"/>
      <c r="AT2242" s="244" t="s">
        <v>206</v>
      </c>
      <c r="AU2242" s="244" t="s">
        <v>78</v>
      </c>
      <c r="AV2242" s="13" t="s">
        <v>76</v>
      </c>
      <c r="AW2242" s="13" t="s">
        <v>31</v>
      </c>
      <c r="AX2242" s="13" t="s">
        <v>69</v>
      </c>
      <c r="AY2242" s="244" t="s">
        <v>193</v>
      </c>
    </row>
    <row r="2243" s="14" customFormat="1">
      <c r="A2243" s="14"/>
      <c r="B2243" s="245"/>
      <c r="C2243" s="246"/>
      <c r="D2243" s="228" t="s">
        <v>206</v>
      </c>
      <c r="E2243" s="247" t="s">
        <v>19</v>
      </c>
      <c r="F2243" s="248" t="s">
        <v>3719</v>
      </c>
      <c r="G2243" s="246"/>
      <c r="H2243" s="249">
        <v>4.5999999999999996</v>
      </c>
      <c r="I2243" s="250"/>
      <c r="J2243" s="246"/>
      <c r="K2243" s="246"/>
      <c r="L2243" s="251"/>
      <c r="M2243" s="252"/>
      <c r="N2243" s="253"/>
      <c r="O2243" s="253"/>
      <c r="P2243" s="253"/>
      <c r="Q2243" s="253"/>
      <c r="R2243" s="253"/>
      <c r="S2243" s="253"/>
      <c r="T2243" s="254"/>
      <c r="U2243" s="14"/>
      <c r="V2243" s="14"/>
      <c r="W2243" s="14"/>
      <c r="X2243" s="14"/>
      <c r="Y2243" s="14"/>
      <c r="Z2243" s="14"/>
      <c r="AA2243" s="14"/>
      <c r="AB2243" s="14"/>
      <c r="AC2243" s="14"/>
      <c r="AD2243" s="14"/>
      <c r="AE2243" s="14"/>
      <c r="AT2243" s="255" t="s">
        <v>206</v>
      </c>
      <c r="AU2243" s="255" t="s">
        <v>78</v>
      </c>
      <c r="AV2243" s="14" t="s">
        <v>78</v>
      </c>
      <c r="AW2243" s="14" t="s">
        <v>31</v>
      </c>
      <c r="AX2243" s="14" t="s">
        <v>69</v>
      </c>
      <c r="AY2243" s="255" t="s">
        <v>193</v>
      </c>
    </row>
    <row r="2244" s="13" customFormat="1">
      <c r="A2244" s="13"/>
      <c r="B2244" s="235"/>
      <c r="C2244" s="236"/>
      <c r="D2244" s="228" t="s">
        <v>206</v>
      </c>
      <c r="E2244" s="237" t="s">
        <v>19</v>
      </c>
      <c r="F2244" s="238" t="s">
        <v>3758</v>
      </c>
      <c r="G2244" s="236"/>
      <c r="H2244" s="237" t="s">
        <v>19</v>
      </c>
      <c r="I2244" s="239"/>
      <c r="J2244" s="236"/>
      <c r="K2244" s="236"/>
      <c r="L2244" s="240"/>
      <c r="M2244" s="241"/>
      <c r="N2244" s="242"/>
      <c r="O2244" s="242"/>
      <c r="P2244" s="242"/>
      <c r="Q2244" s="242"/>
      <c r="R2244" s="242"/>
      <c r="S2244" s="242"/>
      <c r="T2244" s="243"/>
      <c r="U2244" s="13"/>
      <c r="V2244" s="13"/>
      <c r="W2244" s="13"/>
      <c r="X2244" s="13"/>
      <c r="Y2244" s="13"/>
      <c r="Z2244" s="13"/>
      <c r="AA2244" s="13"/>
      <c r="AB2244" s="13"/>
      <c r="AC2244" s="13"/>
      <c r="AD2244" s="13"/>
      <c r="AE2244" s="13"/>
      <c r="AT2244" s="244" t="s">
        <v>206</v>
      </c>
      <c r="AU2244" s="244" t="s">
        <v>78</v>
      </c>
      <c r="AV2244" s="13" t="s">
        <v>76</v>
      </c>
      <c r="AW2244" s="13" t="s">
        <v>31</v>
      </c>
      <c r="AX2244" s="13" t="s">
        <v>69</v>
      </c>
      <c r="AY2244" s="244" t="s">
        <v>193</v>
      </c>
    </row>
    <row r="2245" s="14" customFormat="1">
      <c r="A2245" s="14"/>
      <c r="B2245" s="245"/>
      <c r="C2245" s="246"/>
      <c r="D2245" s="228" t="s">
        <v>206</v>
      </c>
      <c r="E2245" s="247" t="s">
        <v>19</v>
      </c>
      <c r="F2245" s="248" t="s">
        <v>4213</v>
      </c>
      <c r="G2245" s="246"/>
      <c r="H2245" s="249">
        <v>11.699999999999999</v>
      </c>
      <c r="I2245" s="250"/>
      <c r="J2245" s="246"/>
      <c r="K2245" s="246"/>
      <c r="L2245" s="251"/>
      <c r="M2245" s="252"/>
      <c r="N2245" s="253"/>
      <c r="O2245" s="253"/>
      <c r="P2245" s="253"/>
      <c r="Q2245" s="253"/>
      <c r="R2245" s="253"/>
      <c r="S2245" s="253"/>
      <c r="T2245" s="254"/>
      <c r="U2245" s="14"/>
      <c r="V2245" s="14"/>
      <c r="W2245" s="14"/>
      <c r="X2245" s="14"/>
      <c r="Y2245" s="14"/>
      <c r="Z2245" s="14"/>
      <c r="AA2245" s="14"/>
      <c r="AB2245" s="14"/>
      <c r="AC2245" s="14"/>
      <c r="AD2245" s="14"/>
      <c r="AE2245" s="14"/>
      <c r="AT2245" s="255" t="s">
        <v>206</v>
      </c>
      <c r="AU2245" s="255" t="s">
        <v>78</v>
      </c>
      <c r="AV2245" s="14" t="s">
        <v>78</v>
      </c>
      <c r="AW2245" s="14" t="s">
        <v>31</v>
      </c>
      <c r="AX2245" s="14" t="s">
        <v>69</v>
      </c>
      <c r="AY2245" s="255" t="s">
        <v>193</v>
      </c>
    </row>
    <row r="2246" s="13" customFormat="1">
      <c r="A2246" s="13"/>
      <c r="B2246" s="235"/>
      <c r="C2246" s="236"/>
      <c r="D2246" s="228" t="s">
        <v>206</v>
      </c>
      <c r="E2246" s="237" t="s">
        <v>19</v>
      </c>
      <c r="F2246" s="238" t="s">
        <v>3760</v>
      </c>
      <c r="G2246" s="236"/>
      <c r="H2246" s="237" t="s">
        <v>19</v>
      </c>
      <c r="I2246" s="239"/>
      <c r="J2246" s="236"/>
      <c r="K2246" s="236"/>
      <c r="L2246" s="240"/>
      <c r="M2246" s="241"/>
      <c r="N2246" s="242"/>
      <c r="O2246" s="242"/>
      <c r="P2246" s="242"/>
      <c r="Q2246" s="242"/>
      <c r="R2246" s="242"/>
      <c r="S2246" s="242"/>
      <c r="T2246" s="243"/>
      <c r="U2246" s="13"/>
      <c r="V2246" s="13"/>
      <c r="W2246" s="13"/>
      <c r="X2246" s="13"/>
      <c r="Y2246" s="13"/>
      <c r="Z2246" s="13"/>
      <c r="AA2246" s="13"/>
      <c r="AB2246" s="13"/>
      <c r="AC2246" s="13"/>
      <c r="AD2246" s="13"/>
      <c r="AE2246" s="13"/>
      <c r="AT2246" s="244" t="s">
        <v>206</v>
      </c>
      <c r="AU2246" s="244" t="s">
        <v>78</v>
      </c>
      <c r="AV2246" s="13" t="s">
        <v>76</v>
      </c>
      <c r="AW2246" s="13" t="s">
        <v>31</v>
      </c>
      <c r="AX2246" s="13" t="s">
        <v>69</v>
      </c>
      <c r="AY2246" s="244" t="s">
        <v>193</v>
      </c>
    </row>
    <row r="2247" s="14" customFormat="1">
      <c r="A2247" s="14"/>
      <c r="B2247" s="245"/>
      <c r="C2247" s="246"/>
      <c r="D2247" s="228" t="s">
        <v>206</v>
      </c>
      <c r="E2247" s="247" t="s">
        <v>19</v>
      </c>
      <c r="F2247" s="248" t="s">
        <v>4260</v>
      </c>
      <c r="G2247" s="246"/>
      <c r="H2247" s="249">
        <v>6.7000000000000002</v>
      </c>
      <c r="I2247" s="250"/>
      <c r="J2247" s="246"/>
      <c r="K2247" s="246"/>
      <c r="L2247" s="251"/>
      <c r="M2247" s="252"/>
      <c r="N2247" s="253"/>
      <c r="O2247" s="253"/>
      <c r="P2247" s="253"/>
      <c r="Q2247" s="253"/>
      <c r="R2247" s="253"/>
      <c r="S2247" s="253"/>
      <c r="T2247" s="254"/>
      <c r="U2247" s="14"/>
      <c r="V2247" s="14"/>
      <c r="W2247" s="14"/>
      <c r="X2247" s="14"/>
      <c r="Y2247" s="14"/>
      <c r="Z2247" s="14"/>
      <c r="AA2247" s="14"/>
      <c r="AB2247" s="14"/>
      <c r="AC2247" s="14"/>
      <c r="AD2247" s="14"/>
      <c r="AE2247" s="14"/>
      <c r="AT2247" s="255" t="s">
        <v>206</v>
      </c>
      <c r="AU2247" s="255" t="s">
        <v>78</v>
      </c>
      <c r="AV2247" s="14" t="s">
        <v>78</v>
      </c>
      <c r="AW2247" s="14" t="s">
        <v>31</v>
      </c>
      <c r="AX2247" s="14" t="s">
        <v>69</v>
      </c>
      <c r="AY2247" s="255" t="s">
        <v>193</v>
      </c>
    </row>
    <row r="2248" s="13" customFormat="1">
      <c r="A2248" s="13"/>
      <c r="B2248" s="235"/>
      <c r="C2248" s="236"/>
      <c r="D2248" s="228" t="s">
        <v>206</v>
      </c>
      <c r="E2248" s="237" t="s">
        <v>19</v>
      </c>
      <c r="F2248" s="238" t="s">
        <v>3762</v>
      </c>
      <c r="G2248" s="236"/>
      <c r="H2248" s="237" t="s">
        <v>19</v>
      </c>
      <c r="I2248" s="239"/>
      <c r="J2248" s="236"/>
      <c r="K2248" s="236"/>
      <c r="L2248" s="240"/>
      <c r="M2248" s="241"/>
      <c r="N2248" s="242"/>
      <c r="O2248" s="242"/>
      <c r="P2248" s="242"/>
      <c r="Q2248" s="242"/>
      <c r="R2248" s="242"/>
      <c r="S2248" s="242"/>
      <c r="T2248" s="243"/>
      <c r="U2248" s="13"/>
      <c r="V2248" s="13"/>
      <c r="W2248" s="13"/>
      <c r="X2248" s="13"/>
      <c r="Y2248" s="13"/>
      <c r="Z2248" s="13"/>
      <c r="AA2248" s="13"/>
      <c r="AB2248" s="13"/>
      <c r="AC2248" s="13"/>
      <c r="AD2248" s="13"/>
      <c r="AE2248" s="13"/>
      <c r="AT2248" s="244" t="s">
        <v>206</v>
      </c>
      <c r="AU2248" s="244" t="s">
        <v>78</v>
      </c>
      <c r="AV2248" s="13" t="s">
        <v>76</v>
      </c>
      <c r="AW2248" s="13" t="s">
        <v>31</v>
      </c>
      <c r="AX2248" s="13" t="s">
        <v>69</v>
      </c>
      <c r="AY2248" s="244" t="s">
        <v>193</v>
      </c>
    </row>
    <row r="2249" s="14" customFormat="1">
      <c r="A2249" s="14"/>
      <c r="B2249" s="245"/>
      <c r="C2249" s="246"/>
      <c r="D2249" s="228" t="s">
        <v>206</v>
      </c>
      <c r="E2249" s="247" t="s">
        <v>19</v>
      </c>
      <c r="F2249" s="248" t="s">
        <v>4260</v>
      </c>
      <c r="G2249" s="246"/>
      <c r="H2249" s="249">
        <v>6.7000000000000002</v>
      </c>
      <c r="I2249" s="250"/>
      <c r="J2249" s="246"/>
      <c r="K2249" s="246"/>
      <c r="L2249" s="251"/>
      <c r="M2249" s="252"/>
      <c r="N2249" s="253"/>
      <c r="O2249" s="253"/>
      <c r="P2249" s="253"/>
      <c r="Q2249" s="253"/>
      <c r="R2249" s="253"/>
      <c r="S2249" s="253"/>
      <c r="T2249" s="254"/>
      <c r="U2249" s="14"/>
      <c r="V2249" s="14"/>
      <c r="W2249" s="14"/>
      <c r="X2249" s="14"/>
      <c r="Y2249" s="14"/>
      <c r="Z2249" s="14"/>
      <c r="AA2249" s="14"/>
      <c r="AB2249" s="14"/>
      <c r="AC2249" s="14"/>
      <c r="AD2249" s="14"/>
      <c r="AE2249" s="14"/>
      <c r="AT2249" s="255" t="s">
        <v>206</v>
      </c>
      <c r="AU2249" s="255" t="s">
        <v>78</v>
      </c>
      <c r="AV2249" s="14" t="s">
        <v>78</v>
      </c>
      <c r="AW2249" s="14" t="s">
        <v>31</v>
      </c>
      <c r="AX2249" s="14" t="s">
        <v>69</v>
      </c>
      <c r="AY2249" s="255" t="s">
        <v>193</v>
      </c>
    </row>
    <row r="2250" s="13" customFormat="1">
      <c r="A2250" s="13"/>
      <c r="B2250" s="235"/>
      <c r="C2250" s="236"/>
      <c r="D2250" s="228" t="s">
        <v>206</v>
      </c>
      <c r="E2250" s="237" t="s">
        <v>19</v>
      </c>
      <c r="F2250" s="238" t="s">
        <v>3763</v>
      </c>
      <c r="G2250" s="236"/>
      <c r="H2250" s="237" t="s">
        <v>19</v>
      </c>
      <c r="I2250" s="239"/>
      <c r="J2250" s="236"/>
      <c r="K2250" s="236"/>
      <c r="L2250" s="240"/>
      <c r="M2250" s="241"/>
      <c r="N2250" s="242"/>
      <c r="O2250" s="242"/>
      <c r="P2250" s="242"/>
      <c r="Q2250" s="242"/>
      <c r="R2250" s="242"/>
      <c r="S2250" s="242"/>
      <c r="T2250" s="243"/>
      <c r="U2250" s="13"/>
      <c r="V2250" s="13"/>
      <c r="W2250" s="13"/>
      <c r="X2250" s="13"/>
      <c r="Y2250" s="13"/>
      <c r="Z2250" s="13"/>
      <c r="AA2250" s="13"/>
      <c r="AB2250" s="13"/>
      <c r="AC2250" s="13"/>
      <c r="AD2250" s="13"/>
      <c r="AE2250" s="13"/>
      <c r="AT2250" s="244" t="s">
        <v>206</v>
      </c>
      <c r="AU2250" s="244" t="s">
        <v>78</v>
      </c>
      <c r="AV2250" s="13" t="s">
        <v>76</v>
      </c>
      <c r="AW2250" s="13" t="s">
        <v>31</v>
      </c>
      <c r="AX2250" s="13" t="s">
        <v>69</v>
      </c>
      <c r="AY2250" s="244" t="s">
        <v>193</v>
      </c>
    </row>
    <row r="2251" s="14" customFormat="1">
      <c r="A2251" s="14"/>
      <c r="B2251" s="245"/>
      <c r="C2251" s="246"/>
      <c r="D2251" s="228" t="s">
        <v>206</v>
      </c>
      <c r="E2251" s="247" t="s">
        <v>19</v>
      </c>
      <c r="F2251" s="248" t="s">
        <v>2207</v>
      </c>
      <c r="G2251" s="246"/>
      <c r="H2251" s="249">
        <v>1.8999999999999999</v>
      </c>
      <c r="I2251" s="250"/>
      <c r="J2251" s="246"/>
      <c r="K2251" s="246"/>
      <c r="L2251" s="251"/>
      <c r="M2251" s="252"/>
      <c r="N2251" s="253"/>
      <c r="O2251" s="253"/>
      <c r="P2251" s="253"/>
      <c r="Q2251" s="253"/>
      <c r="R2251" s="253"/>
      <c r="S2251" s="253"/>
      <c r="T2251" s="254"/>
      <c r="U2251" s="14"/>
      <c r="V2251" s="14"/>
      <c r="W2251" s="14"/>
      <c r="X2251" s="14"/>
      <c r="Y2251" s="14"/>
      <c r="Z2251" s="14"/>
      <c r="AA2251" s="14"/>
      <c r="AB2251" s="14"/>
      <c r="AC2251" s="14"/>
      <c r="AD2251" s="14"/>
      <c r="AE2251" s="14"/>
      <c r="AT2251" s="255" t="s">
        <v>206</v>
      </c>
      <c r="AU2251" s="255" t="s">
        <v>78</v>
      </c>
      <c r="AV2251" s="14" t="s">
        <v>78</v>
      </c>
      <c r="AW2251" s="14" t="s">
        <v>31</v>
      </c>
      <c r="AX2251" s="14" t="s">
        <v>69</v>
      </c>
      <c r="AY2251" s="255" t="s">
        <v>193</v>
      </c>
    </row>
    <row r="2252" s="13" customFormat="1">
      <c r="A2252" s="13"/>
      <c r="B2252" s="235"/>
      <c r="C2252" s="236"/>
      <c r="D2252" s="228" t="s">
        <v>206</v>
      </c>
      <c r="E2252" s="237" t="s">
        <v>19</v>
      </c>
      <c r="F2252" s="238" t="s">
        <v>4214</v>
      </c>
      <c r="G2252" s="236"/>
      <c r="H2252" s="237" t="s">
        <v>19</v>
      </c>
      <c r="I2252" s="239"/>
      <c r="J2252" s="236"/>
      <c r="K2252" s="236"/>
      <c r="L2252" s="240"/>
      <c r="M2252" s="241"/>
      <c r="N2252" s="242"/>
      <c r="O2252" s="242"/>
      <c r="P2252" s="242"/>
      <c r="Q2252" s="242"/>
      <c r="R2252" s="242"/>
      <c r="S2252" s="242"/>
      <c r="T2252" s="243"/>
      <c r="U2252" s="13"/>
      <c r="V2252" s="13"/>
      <c r="W2252" s="13"/>
      <c r="X2252" s="13"/>
      <c r="Y2252" s="13"/>
      <c r="Z2252" s="13"/>
      <c r="AA2252" s="13"/>
      <c r="AB2252" s="13"/>
      <c r="AC2252" s="13"/>
      <c r="AD2252" s="13"/>
      <c r="AE2252" s="13"/>
      <c r="AT2252" s="244" t="s">
        <v>206</v>
      </c>
      <c r="AU2252" s="244" t="s">
        <v>78</v>
      </c>
      <c r="AV2252" s="13" t="s">
        <v>76</v>
      </c>
      <c r="AW2252" s="13" t="s">
        <v>31</v>
      </c>
      <c r="AX2252" s="13" t="s">
        <v>69</v>
      </c>
      <c r="AY2252" s="244" t="s">
        <v>193</v>
      </c>
    </row>
    <row r="2253" s="14" customFormat="1">
      <c r="A2253" s="14"/>
      <c r="B2253" s="245"/>
      <c r="C2253" s="246"/>
      <c r="D2253" s="228" t="s">
        <v>206</v>
      </c>
      <c r="E2253" s="247" t="s">
        <v>19</v>
      </c>
      <c r="F2253" s="248" t="s">
        <v>4215</v>
      </c>
      <c r="G2253" s="246"/>
      <c r="H2253" s="249">
        <v>15.9</v>
      </c>
      <c r="I2253" s="250"/>
      <c r="J2253" s="246"/>
      <c r="K2253" s="246"/>
      <c r="L2253" s="251"/>
      <c r="M2253" s="252"/>
      <c r="N2253" s="253"/>
      <c r="O2253" s="253"/>
      <c r="P2253" s="253"/>
      <c r="Q2253" s="253"/>
      <c r="R2253" s="253"/>
      <c r="S2253" s="253"/>
      <c r="T2253" s="254"/>
      <c r="U2253" s="14"/>
      <c r="V2253" s="14"/>
      <c r="W2253" s="14"/>
      <c r="X2253" s="14"/>
      <c r="Y2253" s="14"/>
      <c r="Z2253" s="14"/>
      <c r="AA2253" s="14"/>
      <c r="AB2253" s="14"/>
      <c r="AC2253" s="14"/>
      <c r="AD2253" s="14"/>
      <c r="AE2253" s="14"/>
      <c r="AT2253" s="255" t="s">
        <v>206</v>
      </c>
      <c r="AU2253" s="255" t="s">
        <v>78</v>
      </c>
      <c r="AV2253" s="14" t="s">
        <v>78</v>
      </c>
      <c r="AW2253" s="14" t="s">
        <v>31</v>
      </c>
      <c r="AX2253" s="14" t="s">
        <v>69</v>
      </c>
      <c r="AY2253" s="255" t="s">
        <v>193</v>
      </c>
    </row>
    <row r="2254" s="13" customFormat="1">
      <c r="A2254" s="13"/>
      <c r="B2254" s="235"/>
      <c r="C2254" s="236"/>
      <c r="D2254" s="228" t="s">
        <v>206</v>
      </c>
      <c r="E2254" s="237" t="s">
        <v>19</v>
      </c>
      <c r="F2254" s="238" t="s">
        <v>4204</v>
      </c>
      <c r="G2254" s="236"/>
      <c r="H2254" s="237" t="s">
        <v>19</v>
      </c>
      <c r="I2254" s="239"/>
      <c r="J2254" s="236"/>
      <c r="K2254" s="236"/>
      <c r="L2254" s="240"/>
      <c r="M2254" s="241"/>
      <c r="N2254" s="242"/>
      <c r="O2254" s="242"/>
      <c r="P2254" s="242"/>
      <c r="Q2254" s="242"/>
      <c r="R2254" s="242"/>
      <c r="S2254" s="242"/>
      <c r="T2254" s="243"/>
      <c r="U2254" s="13"/>
      <c r="V2254" s="13"/>
      <c r="W2254" s="13"/>
      <c r="X2254" s="13"/>
      <c r="Y2254" s="13"/>
      <c r="Z2254" s="13"/>
      <c r="AA2254" s="13"/>
      <c r="AB2254" s="13"/>
      <c r="AC2254" s="13"/>
      <c r="AD2254" s="13"/>
      <c r="AE2254" s="13"/>
      <c r="AT2254" s="244" t="s">
        <v>206</v>
      </c>
      <c r="AU2254" s="244" t="s">
        <v>78</v>
      </c>
      <c r="AV2254" s="13" t="s">
        <v>76</v>
      </c>
      <c r="AW2254" s="13" t="s">
        <v>31</v>
      </c>
      <c r="AX2254" s="13" t="s">
        <v>69</v>
      </c>
      <c r="AY2254" s="244" t="s">
        <v>193</v>
      </c>
    </row>
    <row r="2255" s="13" customFormat="1">
      <c r="A2255" s="13"/>
      <c r="B2255" s="235"/>
      <c r="C2255" s="236"/>
      <c r="D2255" s="228" t="s">
        <v>206</v>
      </c>
      <c r="E2255" s="237" t="s">
        <v>19</v>
      </c>
      <c r="F2255" s="238" t="s">
        <v>3738</v>
      </c>
      <c r="G2255" s="236"/>
      <c r="H2255" s="237" t="s">
        <v>19</v>
      </c>
      <c r="I2255" s="239"/>
      <c r="J2255" s="236"/>
      <c r="K2255" s="236"/>
      <c r="L2255" s="240"/>
      <c r="M2255" s="241"/>
      <c r="N2255" s="242"/>
      <c r="O2255" s="242"/>
      <c r="P2255" s="242"/>
      <c r="Q2255" s="242"/>
      <c r="R2255" s="242"/>
      <c r="S2255" s="242"/>
      <c r="T2255" s="243"/>
      <c r="U2255" s="13"/>
      <c r="V2255" s="13"/>
      <c r="W2255" s="13"/>
      <c r="X2255" s="13"/>
      <c r="Y2255" s="13"/>
      <c r="Z2255" s="13"/>
      <c r="AA2255" s="13"/>
      <c r="AB2255" s="13"/>
      <c r="AC2255" s="13"/>
      <c r="AD2255" s="13"/>
      <c r="AE2255" s="13"/>
      <c r="AT2255" s="244" t="s">
        <v>206</v>
      </c>
      <c r="AU2255" s="244" t="s">
        <v>78</v>
      </c>
      <c r="AV2255" s="13" t="s">
        <v>76</v>
      </c>
      <c r="AW2255" s="13" t="s">
        <v>31</v>
      </c>
      <c r="AX2255" s="13" t="s">
        <v>69</v>
      </c>
      <c r="AY2255" s="244" t="s">
        <v>193</v>
      </c>
    </row>
    <row r="2256" s="14" customFormat="1">
      <c r="A2256" s="14"/>
      <c r="B2256" s="245"/>
      <c r="C2256" s="246"/>
      <c r="D2256" s="228" t="s">
        <v>206</v>
      </c>
      <c r="E2256" s="247" t="s">
        <v>19</v>
      </c>
      <c r="F2256" s="248" t="s">
        <v>4205</v>
      </c>
      <c r="G2256" s="246"/>
      <c r="H2256" s="249">
        <v>119.59999999999999</v>
      </c>
      <c r="I2256" s="250"/>
      <c r="J2256" s="246"/>
      <c r="K2256" s="246"/>
      <c r="L2256" s="251"/>
      <c r="M2256" s="252"/>
      <c r="N2256" s="253"/>
      <c r="O2256" s="253"/>
      <c r="P2256" s="253"/>
      <c r="Q2256" s="253"/>
      <c r="R2256" s="253"/>
      <c r="S2256" s="253"/>
      <c r="T2256" s="254"/>
      <c r="U2256" s="14"/>
      <c r="V2256" s="14"/>
      <c r="W2256" s="14"/>
      <c r="X2256" s="14"/>
      <c r="Y2256" s="14"/>
      <c r="Z2256" s="14"/>
      <c r="AA2256" s="14"/>
      <c r="AB2256" s="14"/>
      <c r="AC2256" s="14"/>
      <c r="AD2256" s="14"/>
      <c r="AE2256" s="14"/>
      <c r="AT2256" s="255" t="s">
        <v>206</v>
      </c>
      <c r="AU2256" s="255" t="s">
        <v>78</v>
      </c>
      <c r="AV2256" s="14" t="s">
        <v>78</v>
      </c>
      <c r="AW2256" s="14" t="s">
        <v>31</v>
      </c>
      <c r="AX2256" s="14" t="s">
        <v>69</v>
      </c>
      <c r="AY2256" s="255" t="s">
        <v>193</v>
      </c>
    </row>
    <row r="2257" s="13" customFormat="1">
      <c r="A2257" s="13"/>
      <c r="B2257" s="235"/>
      <c r="C2257" s="236"/>
      <c r="D2257" s="228" t="s">
        <v>206</v>
      </c>
      <c r="E2257" s="237" t="s">
        <v>19</v>
      </c>
      <c r="F2257" s="238" t="s">
        <v>3740</v>
      </c>
      <c r="G2257" s="236"/>
      <c r="H2257" s="237" t="s">
        <v>19</v>
      </c>
      <c r="I2257" s="239"/>
      <c r="J2257" s="236"/>
      <c r="K2257" s="236"/>
      <c r="L2257" s="240"/>
      <c r="M2257" s="241"/>
      <c r="N2257" s="242"/>
      <c r="O2257" s="242"/>
      <c r="P2257" s="242"/>
      <c r="Q2257" s="242"/>
      <c r="R2257" s="242"/>
      <c r="S2257" s="242"/>
      <c r="T2257" s="243"/>
      <c r="U2257" s="13"/>
      <c r="V2257" s="13"/>
      <c r="W2257" s="13"/>
      <c r="X2257" s="13"/>
      <c r="Y2257" s="13"/>
      <c r="Z2257" s="13"/>
      <c r="AA2257" s="13"/>
      <c r="AB2257" s="13"/>
      <c r="AC2257" s="13"/>
      <c r="AD2257" s="13"/>
      <c r="AE2257" s="13"/>
      <c r="AT2257" s="244" t="s">
        <v>206</v>
      </c>
      <c r="AU2257" s="244" t="s">
        <v>78</v>
      </c>
      <c r="AV2257" s="13" t="s">
        <v>76</v>
      </c>
      <c r="AW2257" s="13" t="s">
        <v>31</v>
      </c>
      <c r="AX2257" s="13" t="s">
        <v>69</v>
      </c>
      <c r="AY2257" s="244" t="s">
        <v>193</v>
      </c>
    </row>
    <row r="2258" s="14" customFormat="1">
      <c r="A2258" s="14"/>
      <c r="B2258" s="245"/>
      <c r="C2258" s="246"/>
      <c r="D2258" s="228" t="s">
        <v>206</v>
      </c>
      <c r="E2258" s="247" t="s">
        <v>19</v>
      </c>
      <c r="F2258" s="248" t="s">
        <v>3741</v>
      </c>
      <c r="G2258" s="246"/>
      <c r="H2258" s="249">
        <v>20.300000000000001</v>
      </c>
      <c r="I2258" s="250"/>
      <c r="J2258" s="246"/>
      <c r="K2258" s="246"/>
      <c r="L2258" s="251"/>
      <c r="M2258" s="252"/>
      <c r="N2258" s="253"/>
      <c r="O2258" s="253"/>
      <c r="P2258" s="253"/>
      <c r="Q2258" s="253"/>
      <c r="R2258" s="253"/>
      <c r="S2258" s="253"/>
      <c r="T2258" s="254"/>
      <c r="U2258" s="14"/>
      <c r="V2258" s="14"/>
      <c r="W2258" s="14"/>
      <c r="X2258" s="14"/>
      <c r="Y2258" s="14"/>
      <c r="Z2258" s="14"/>
      <c r="AA2258" s="14"/>
      <c r="AB2258" s="14"/>
      <c r="AC2258" s="14"/>
      <c r="AD2258" s="14"/>
      <c r="AE2258" s="14"/>
      <c r="AT2258" s="255" t="s">
        <v>206</v>
      </c>
      <c r="AU2258" s="255" t="s">
        <v>78</v>
      </c>
      <c r="AV2258" s="14" t="s">
        <v>78</v>
      </c>
      <c r="AW2258" s="14" t="s">
        <v>31</v>
      </c>
      <c r="AX2258" s="14" t="s">
        <v>69</v>
      </c>
      <c r="AY2258" s="255" t="s">
        <v>193</v>
      </c>
    </row>
    <row r="2259" s="13" customFormat="1">
      <c r="A2259" s="13"/>
      <c r="B2259" s="235"/>
      <c r="C2259" s="236"/>
      <c r="D2259" s="228" t="s">
        <v>206</v>
      </c>
      <c r="E2259" s="237" t="s">
        <v>19</v>
      </c>
      <c r="F2259" s="238" t="s">
        <v>4210</v>
      </c>
      <c r="G2259" s="236"/>
      <c r="H2259" s="237" t="s">
        <v>19</v>
      </c>
      <c r="I2259" s="239"/>
      <c r="J2259" s="236"/>
      <c r="K2259" s="236"/>
      <c r="L2259" s="240"/>
      <c r="M2259" s="241"/>
      <c r="N2259" s="242"/>
      <c r="O2259" s="242"/>
      <c r="P2259" s="242"/>
      <c r="Q2259" s="242"/>
      <c r="R2259" s="242"/>
      <c r="S2259" s="242"/>
      <c r="T2259" s="243"/>
      <c r="U2259" s="13"/>
      <c r="V2259" s="13"/>
      <c r="W2259" s="13"/>
      <c r="X2259" s="13"/>
      <c r="Y2259" s="13"/>
      <c r="Z2259" s="13"/>
      <c r="AA2259" s="13"/>
      <c r="AB2259" s="13"/>
      <c r="AC2259" s="13"/>
      <c r="AD2259" s="13"/>
      <c r="AE2259" s="13"/>
      <c r="AT2259" s="244" t="s">
        <v>206</v>
      </c>
      <c r="AU2259" s="244" t="s">
        <v>78</v>
      </c>
      <c r="AV2259" s="13" t="s">
        <v>76</v>
      </c>
      <c r="AW2259" s="13" t="s">
        <v>31</v>
      </c>
      <c r="AX2259" s="13" t="s">
        <v>69</v>
      </c>
      <c r="AY2259" s="244" t="s">
        <v>193</v>
      </c>
    </row>
    <row r="2260" s="13" customFormat="1">
      <c r="A2260" s="13"/>
      <c r="B2260" s="235"/>
      <c r="C2260" s="236"/>
      <c r="D2260" s="228" t="s">
        <v>206</v>
      </c>
      <c r="E2260" s="237" t="s">
        <v>19</v>
      </c>
      <c r="F2260" s="238" t="s">
        <v>3679</v>
      </c>
      <c r="G2260" s="236"/>
      <c r="H2260" s="237" t="s">
        <v>19</v>
      </c>
      <c r="I2260" s="239"/>
      <c r="J2260" s="236"/>
      <c r="K2260" s="236"/>
      <c r="L2260" s="240"/>
      <c r="M2260" s="241"/>
      <c r="N2260" s="242"/>
      <c r="O2260" s="242"/>
      <c r="P2260" s="242"/>
      <c r="Q2260" s="242"/>
      <c r="R2260" s="242"/>
      <c r="S2260" s="242"/>
      <c r="T2260" s="243"/>
      <c r="U2260" s="13"/>
      <c r="V2260" s="13"/>
      <c r="W2260" s="13"/>
      <c r="X2260" s="13"/>
      <c r="Y2260" s="13"/>
      <c r="Z2260" s="13"/>
      <c r="AA2260" s="13"/>
      <c r="AB2260" s="13"/>
      <c r="AC2260" s="13"/>
      <c r="AD2260" s="13"/>
      <c r="AE2260" s="13"/>
      <c r="AT2260" s="244" t="s">
        <v>206</v>
      </c>
      <c r="AU2260" s="244" t="s">
        <v>78</v>
      </c>
      <c r="AV2260" s="13" t="s">
        <v>76</v>
      </c>
      <c r="AW2260" s="13" t="s">
        <v>31</v>
      </c>
      <c r="AX2260" s="13" t="s">
        <v>69</v>
      </c>
      <c r="AY2260" s="244" t="s">
        <v>193</v>
      </c>
    </row>
    <row r="2261" s="14" customFormat="1">
      <c r="A2261" s="14"/>
      <c r="B2261" s="245"/>
      <c r="C2261" s="246"/>
      <c r="D2261" s="228" t="s">
        <v>206</v>
      </c>
      <c r="E2261" s="247" t="s">
        <v>19</v>
      </c>
      <c r="F2261" s="248" t="s">
        <v>4208</v>
      </c>
      <c r="G2261" s="246"/>
      <c r="H2261" s="249">
        <v>17.399999999999999</v>
      </c>
      <c r="I2261" s="250"/>
      <c r="J2261" s="246"/>
      <c r="K2261" s="246"/>
      <c r="L2261" s="251"/>
      <c r="M2261" s="252"/>
      <c r="N2261" s="253"/>
      <c r="O2261" s="253"/>
      <c r="P2261" s="253"/>
      <c r="Q2261" s="253"/>
      <c r="R2261" s="253"/>
      <c r="S2261" s="253"/>
      <c r="T2261" s="254"/>
      <c r="U2261" s="14"/>
      <c r="V2261" s="14"/>
      <c r="W2261" s="14"/>
      <c r="X2261" s="14"/>
      <c r="Y2261" s="14"/>
      <c r="Z2261" s="14"/>
      <c r="AA2261" s="14"/>
      <c r="AB2261" s="14"/>
      <c r="AC2261" s="14"/>
      <c r="AD2261" s="14"/>
      <c r="AE2261" s="14"/>
      <c r="AT2261" s="255" t="s">
        <v>206</v>
      </c>
      <c r="AU2261" s="255" t="s">
        <v>78</v>
      </c>
      <c r="AV2261" s="14" t="s">
        <v>78</v>
      </c>
      <c r="AW2261" s="14" t="s">
        <v>31</v>
      </c>
      <c r="AX2261" s="14" t="s">
        <v>69</v>
      </c>
      <c r="AY2261" s="255" t="s">
        <v>193</v>
      </c>
    </row>
    <row r="2262" s="13" customFormat="1">
      <c r="A2262" s="13"/>
      <c r="B2262" s="235"/>
      <c r="C2262" s="236"/>
      <c r="D2262" s="228" t="s">
        <v>206</v>
      </c>
      <c r="E2262" s="237" t="s">
        <v>19</v>
      </c>
      <c r="F2262" s="238" t="s">
        <v>2084</v>
      </c>
      <c r="G2262" s="236"/>
      <c r="H2262" s="237" t="s">
        <v>19</v>
      </c>
      <c r="I2262" s="239"/>
      <c r="J2262" s="236"/>
      <c r="K2262" s="236"/>
      <c r="L2262" s="240"/>
      <c r="M2262" s="241"/>
      <c r="N2262" s="242"/>
      <c r="O2262" s="242"/>
      <c r="P2262" s="242"/>
      <c r="Q2262" s="242"/>
      <c r="R2262" s="242"/>
      <c r="S2262" s="242"/>
      <c r="T2262" s="243"/>
      <c r="U2262" s="13"/>
      <c r="V2262" s="13"/>
      <c r="W2262" s="13"/>
      <c r="X2262" s="13"/>
      <c r="Y2262" s="13"/>
      <c r="Z2262" s="13"/>
      <c r="AA2262" s="13"/>
      <c r="AB2262" s="13"/>
      <c r="AC2262" s="13"/>
      <c r="AD2262" s="13"/>
      <c r="AE2262" s="13"/>
      <c r="AT2262" s="244" t="s">
        <v>206</v>
      </c>
      <c r="AU2262" s="244" t="s">
        <v>78</v>
      </c>
      <c r="AV2262" s="13" t="s">
        <v>76</v>
      </c>
      <c r="AW2262" s="13" t="s">
        <v>31</v>
      </c>
      <c r="AX2262" s="13" t="s">
        <v>69</v>
      </c>
      <c r="AY2262" s="244" t="s">
        <v>193</v>
      </c>
    </row>
    <row r="2263" s="13" customFormat="1">
      <c r="A2263" s="13"/>
      <c r="B2263" s="235"/>
      <c r="C2263" s="236"/>
      <c r="D2263" s="228" t="s">
        <v>206</v>
      </c>
      <c r="E2263" s="237" t="s">
        <v>19</v>
      </c>
      <c r="F2263" s="238" t="s">
        <v>3736</v>
      </c>
      <c r="G2263" s="236"/>
      <c r="H2263" s="237" t="s">
        <v>19</v>
      </c>
      <c r="I2263" s="239"/>
      <c r="J2263" s="236"/>
      <c r="K2263" s="236"/>
      <c r="L2263" s="240"/>
      <c r="M2263" s="241"/>
      <c r="N2263" s="242"/>
      <c r="O2263" s="242"/>
      <c r="P2263" s="242"/>
      <c r="Q2263" s="242"/>
      <c r="R2263" s="242"/>
      <c r="S2263" s="242"/>
      <c r="T2263" s="243"/>
      <c r="U2263" s="13"/>
      <c r="V2263" s="13"/>
      <c r="W2263" s="13"/>
      <c r="X2263" s="13"/>
      <c r="Y2263" s="13"/>
      <c r="Z2263" s="13"/>
      <c r="AA2263" s="13"/>
      <c r="AB2263" s="13"/>
      <c r="AC2263" s="13"/>
      <c r="AD2263" s="13"/>
      <c r="AE2263" s="13"/>
      <c r="AT2263" s="244" t="s">
        <v>206</v>
      </c>
      <c r="AU2263" s="244" t="s">
        <v>78</v>
      </c>
      <c r="AV2263" s="13" t="s">
        <v>76</v>
      </c>
      <c r="AW2263" s="13" t="s">
        <v>31</v>
      </c>
      <c r="AX2263" s="13" t="s">
        <v>69</v>
      </c>
      <c r="AY2263" s="244" t="s">
        <v>193</v>
      </c>
    </row>
    <row r="2264" s="14" customFormat="1">
      <c r="A2264" s="14"/>
      <c r="B2264" s="245"/>
      <c r="C2264" s="246"/>
      <c r="D2264" s="228" t="s">
        <v>206</v>
      </c>
      <c r="E2264" s="247" t="s">
        <v>19</v>
      </c>
      <c r="F2264" s="248" t="s">
        <v>4187</v>
      </c>
      <c r="G2264" s="246"/>
      <c r="H2264" s="249">
        <v>28.300000000000001</v>
      </c>
      <c r="I2264" s="250"/>
      <c r="J2264" s="246"/>
      <c r="K2264" s="246"/>
      <c r="L2264" s="251"/>
      <c r="M2264" s="252"/>
      <c r="N2264" s="253"/>
      <c r="O2264" s="253"/>
      <c r="P2264" s="253"/>
      <c r="Q2264" s="253"/>
      <c r="R2264" s="253"/>
      <c r="S2264" s="253"/>
      <c r="T2264" s="254"/>
      <c r="U2264" s="14"/>
      <c r="V2264" s="14"/>
      <c r="W2264" s="14"/>
      <c r="X2264" s="14"/>
      <c r="Y2264" s="14"/>
      <c r="Z2264" s="14"/>
      <c r="AA2264" s="14"/>
      <c r="AB2264" s="14"/>
      <c r="AC2264" s="14"/>
      <c r="AD2264" s="14"/>
      <c r="AE2264" s="14"/>
      <c r="AT2264" s="255" t="s">
        <v>206</v>
      </c>
      <c r="AU2264" s="255" t="s">
        <v>78</v>
      </c>
      <c r="AV2264" s="14" t="s">
        <v>78</v>
      </c>
      <c r="AW2264" s="14" t="s">
        <v>31</v>
      </c>
      <c r="AX2264" s="14" t="s">
        <v>69</v>
      </c>
      <c r="AY2264" s="255" t="s">
        <v>193</v>
      </c>
    </row>
    <row r="2265" s="13" customFormat="1">
      <c r="A2265" s="13"/>
      <c r="B2265" s="235"/>
      <c r="C2265" s="236"/>
      <c r="D2265" s="228" t="s">
        <v>206</v>
      </c>
      <c r="E2265" s="237" t="s">
        <v>19</v>
      </c>
      <c r="F2265" s="238" t="s">
        <v>3742</v>
      </c>
      <c r="G2265" s="236"/>
      <c r="H2265" s="237" t="s">
        <v>19</v>
      </c>
      <c r="I2265" s="239"/>
      <c r="J2265" s="236"/>
      <c r="K2265" s="236"/>
      <c r="L2265" s="240"/>
      <c r="M2265" s="241"/>
      <c r="N2265" s="242"/>
      <c r="O2265" s="242"/>
      <c r="P2265" s="242"/>
      <c r="Q2265" s="242"/>
      <c r="R2265" s="242"/>
      <c r="S2265" s="242"/>
      <c r="T2265" s="243"/>
      <c r="U2265" s="13"/>
      <c r="V2265" s="13"/>
      <c r="W2265" s="13"/>
      <c r="X2265" s="13"/>
      <c r="Y2265" s="13"/>
      <c r="Z2265" s="13"/>
      <c r="AA2265" s="13"/>
      <c r="AB2265" s="13"/>
      <c r="AC2265" s="13"/>
      <c r="AD2265" s="13"/>
      <c r="AE2265" s="13"/>
      <c r="AT2265" s="244" t="s">
        <v>206</v>
      </c>
      <c r="AU2265" s="244" t="s">
        <v>78</v>
      </c>
      <c r="AV2265" s="13" t="s">
        <v>76</v>
      </c>
      <c r="AW2265" s="13" t="s">
        <v>31</v>
      </c>
      <c r="AX2265" s="13" t="s">
        <v>69</v>
      </c>
      <c r="AY2265" s="244" t="s">
        <v>193</v>
      </c>
    </row>
    <row r="2266" s="14" customFormat="1">
      <c r="A2266" s="14"/>
      <c r="B2266" s="245"/>
      <c r="C2266" s="246"/>
      <c r="D2266" s="228" t="s">
        <v>206</v>
      </c>
      <c r="E2266" s="247" t="s">
        <v>19</v>
      </c>
      <c r="F2266" s="248" t="s">
        <v>4188</v>
      </c>
      <c r="G2266" s="246"/>
      <c r="H2266" s="249">
        <v>20.699999999999999</v>
      </c>
      <c r="I2266" s="250"/>
      <c r="J2266" s="246"/>
      <c r="K2266" s="246"/>
      <c r="L2266" s="251"/>
      <c r="M2266" s="252"/>
      <c r="N2266" s="253"/>
      <c r="O2266" s="253"/>
      <c r="P2266" s="253"/>
      <c r="Q2266" s="253"/>
      <c r="R2266" s="253"/>
      <c r="S2266" s="253"/>
      <c r="T2266" s="254"/>
      <c r="U2266" s="14"/>
      <c r="V2266" s="14"/>
      <c r="W2266" s="14"/>
      <c r="X2266" s="14"/>
      <c r="Y2266" s="14"/>
      <c r="Z2266" s="14"/>
      <c r="AA2266" s="14"/>
      <c r="AB2266" s="14"/>
      <c r="AC2266" s="14"/>
      <c r="AD2266" s="14"/>
      <c r="AE2266" s="14"/>
      <c r="AT2266" s="255" t="s">
        <v>206</v>
      </c>
      <c r="AU2266" s="255" t="s">
        <v>78</v>
      </c>
      <c r="AV2266" s="14" t="s">
        <v>78</v>
      </c>
      <c r="AW2266" s="14" t="s">
        <v>31</v>
      </c>
      <c r="AX2266" s="14" t="s">
        <v>69</v>
      </c>
      <c r="AY2266" s="255" t="s">
        <v>193</v>
      </c>
    </row>
    <row r="2267" s="13" customFormat="1">
      <c r="A2267" s="13"/>
      <c r="B2267" s="235"/>
      <c r="C2267" s="236"/>
      <c r="D2267" s="228" t="s">
        <v>206</v>
      </c>
      <c r="E2267" s="237" t="s">
        <v>19</v>
      </c>
      <c r="F2267" s="238" t="s">
        <v>4189</v>
      </c>
      <c r="G2267" s="236"/>
      <c r="H2267" s="237" t="s">
        <v>19</v>
      </c>
      <c r="I2267" s="239"/>
      <c r="J2267" s="236"/>
      <c r="K2267" s="236"/>
      <c r="L2267" s="240"/>
      <c r="M2267" s="241"/>
      <c r="N2267" s="242"/>
      <c r="O2267" s="242"/>
      <c r="P2267" s="242"/>
      <c r="Q2267" s="242"/>
      <c r="R2267" s="242"/>
      <c r="S2267" s="242"/>
      <c r="T2267" s="243"/>
      <c r="U2267" s="13"/>
      <c r="V2267" s="13"/>
      <c r="W2267" s="13"/>
      <c r="X2267" s="13"/>
      <c r="Y2267" s="13"/>
      <c r="Z2267" s="13"/>
      <c r="AA2267" s="13"/>
      <c r="AB2267" s="13"/>
      <c r="AC2267" s="13"/>
      <c r="AD2267" s="13"/>
      <c r="AE2267" s="13"/>
      <c r="AT2267" s="244" t="s">
        <v>206</v>
      </c>
      <c r="AU2267" s="244" t="s">
        <v>78</v>
      </c>
      <c r="AV2267" s="13" t="s">
        <v>76</v>
      </c>
      <c r="AW2267" s="13" t="s">
        <v>31</v>
      </c>
      <c r="AX2267" s="13" t="s">
        <v>69</v>
      </c>
      <c r="AY2267" s="244" t="s">
        <v>193</v>
      </c>
    </row>
    <row r="2268" s="13" customFormat="1">
      <c r="A2268" s="13"/>
      <c r="B2268" s="235"/>
      <c r="C2268" s="236"/>
      <c r="D2268" s="228" t="s">
        <v>206</v>
      </c>
      <c r="E2268" s="237" t="s">
        <v>19</v>
      </c>
      <c r="F2268" s="238" t="s">
        <v>3701</v>
      </c>
      <c r="G2268" s="236"/>
      <c r="H2268" s="237" t="s">
        <v>19</v>
      </c>
      <c r="I2268" s="239"/>
      <c r="J2268" s="236"/>
      <c r="K2268" s="236"/>
      <c r="L2268" s="240"/>
      <c r="M2268" s="241"/>
      <c r="N2268" s="242"/>
      <c r="O2268" s="242"/>
      <c r="P2268" s="242"/>
      <c r="Q2268" s="242"/>
      <c r="R2268" s="242"/>
      <c r="S2268" s="242"/>
      <c r="T2268" s="243"/>
      <c r="U2268" s="13"/>
      <c r="V2268" s="13"/>
      <c r="W2268" s="13"/>
      <c r="X2268" s="13"/>
      <c r="Y2268" s="13"/>
      <c r="Z2268" s="13"/>
      <c r="AA2268" s="13"/>
      <c r="AB2268" s="13"/>
      <c r="AC2268" s="13"/>
      <c r="AD2268" s="13"/>
      <c r="AE2268" s="13"/>
      <c r="AT2268" s="244" t="s">
        <v>206</v>
      </c>
      <c r="AU2268" s="244" t="s">
        <v>78</v>
      </c>
      <c r="AV2268" s="13" t="s">
        <v>76</v>
      </c>
      <c r="AW2268" s="13" t="s">
        <v>31</v>
      </c>
      <c r="AX2268" s="13" t="s">
        <v>69</v>
      </c>
      <c r="AY2268" s="244" t="s">
        <v>193</v>
      </c>
    </row>
    <row r="2269" s="14" customFormat="1">
      <c r="A2269" s="14"/>
      <c r="B2269" s="245"/>
      <c r="C2269" s="246"/>
      <c r="D2269" s="228" t="s">
        <v>206</v>
      </c>
      <c r="E2269" s="247" t="s">
        <v>19</v>
      </c>
      <c r="F2269" s="248" t="s">
        <v>4190</v>
      </c>
      <c r="G2269" s="246"/>
      <c r="H2269" s="249">
        <v>50.299999999999997</v>
      </c>
      <c r="I2269" s="250"/>
      <c r="J2269" s="246"/>
      <c r="K2269" s="246"/>
      <c r="L2269" s="251"/>
      <c r="M2269" s="252"/>
      <c r="N2269" s="253"/>
      <c r="O2269" s="253"/>
      <c r="P2269" s="253"/>
      <c r="Q2269" s="253"/>
      <c r="R2269" s="253"/>
      <c r="S2269" s="253"/>
      <c r="T2269" s="254"/>
      <c r="U2269" s="14"/>
      <c r="V2269" s="14"/>
      <c r="W2269" s="14"/>
      <c r="X2269" s="14"/>
      <c r="Y2269" s="14"/>
      <c r="Z2269" s="14"/>
      <c r="AA2269" s="14"/>
      <c r="AB2269" s="14"/>
      <c r="AC2269" s="14"/>
      <c r="AD2269" s="14"/>
      <c r="AE2269" s="14"/>
      <c r="AT2269" s="255" t="s">
        <v>206</v>
      </c>
      <c r="AU2269" s="255" t="s">
        <v>78</v>
      </c>
      <c r="AV2269" s="14" t="s">
        <v>78</v>
      </c>
      <c r="AW2269" s="14" t="s">
        <v>31</v>
      </c>
      <c r="AX2269" s="14" t="s">
        <v>69</v>
      </c>
      <c r="AY2269" s="255" t="s">
        <v>193</v>
      </c>
    </row>
    <row r="2270" s="13" customFormat="1">
      <c r="A2270" s="13"/>
      <c r="B2270" s="235"/>
      <c r="C2270" s="236"/>
      <c r="D2270" s="228" t="s">
        <v>206</v>
      </c>
      <c r="E2270" s="237" t="s">
        <v>19</v>
      </c>
      <c r="F2270" s="238" t="s">
        <v>3703</v>
      </c>
      <c r="G2270" s="236"/>
      <c r="H2270" s="237" t="s">
        <v>19</v>
      </c>
      <c r="I2270" s="239"/>
      <c r="J2270" s="236"/>
      <c r="K2270" s="236"/>
      <c r="L2270" s="240"/>
      <c r="M2270" s="241"/>
      <c r="N2270" s="242"/>
      <c r="O2270" s="242"/>
      <c r="P2270" s="242"/>
      <c r="Q2270" s="242"/>
      <c r="R2270" s="242"/>
      <c r="S2270" s="242"/>
      <c r="T2270" s="243"/>
      <c r="U2270" s="13"/>
      <c r="V2270" s="13"/>
      <c r="W2270" s="13"/>
      <c r="X2270" s="13"/>
      <c r="Y2270" s="13"/>
      <c r="Z2270" s="13"/>
      <c r="AA2270" s="13"/>
      <c r="AB2270" s="13"/>
      <c r="AC2270" s="13"/>
      <c r="AD2270" s="13"/>
      <c r="AE2270" s="13"/>
      <c r="AT2270" s="244" t="s">
        <v>206</v>
      </c>
      <c r="AU2270" s="244" t="s">
        <v>78</v>
      </c>
      <c r="AV2270" s="13" t="s">
        <v>76</v>
      </c>
      <c r="AW2270" s="13" t="s">
        <v>31</v>
      </c>
      <c r="AX2270" s="13" t="s">
        <v>69</v>
      </c>
      <c r="AY2270" s="244" t="s">
        <v>193</v>
      </c>
    </row>
    <row r="2271" s="14" customFormat="1">
      <c r="A2271" s="14"/>
      <c r="B2271" s="245"/>
      <c r="C2271" s="246"/>
      <c r="D2271" s="228" t="s">
        <v>206</v>
      </c>
      <c r="E2271" s="247" t="s">
        <v>19</v>
      </c>
      <c r="F2271" s="248" t="s">
        <v>4191</v>
      </c>
      <c r="G2271" s="246"/>
      <c r="H2271" s="249">
        <v>8.4000000000000004</v>
      </c>
      <c r="I2271" s="250"/>
      <c r="J2271" s="246"/>
      <c r="K2271" s="246"/>
      <c r="L2271" s="251"/>
      <c r="M2271" s="252"/>
      <c r="N2271" s="253"/>
      <c r="O2271" s="253"/>
      <c r="P2271" s="253"/>
      <c r="Q2271" s="253"/>
      <c r="R2271" s="253"/>
      <c r="S2271" s="253"/>
      <c r="T2271" s="254"/>
      <c r="U2271" s="14"/>
      <c r="V2271" s="14"/>
      <c r="W2271" s="14"/>
      <c r="X2271" s="14"/>
      <c r="Y2271" s="14"/>
      <c r="Z2271" s="14"/>
      <c r="AA2271" s="14"/>
      <c r="AB2271" s="14"/>
      <c r="AC2271" s="14"/>
      <c r="AD2271" s="14"/>
      <c r="AE2271" s="14"/>
      <c r="AT2271" s="255" t="s">
        <v>206</v>
      </c>
      <c r="AU2271" s="255" t="s">
        <v>78</v>
      </c>
      <c r="AV2271" s="14" t="s">
        <v>78</v>
      </c>
      <c r="AW2271" s="14" t="s">
        <v>31</v>
      </c>
      <c r="AX2271" s="14" t="s">
        <v>69</v>
      </c>
      <c r="AY2271" s="255" t="s">
        <v>193</v>
      </c>
    </row>
    <row r="2272" s="13" customFormat="1">
      <c r="A2272" s="13"/>
      <c r="B2272" s="235"/>
      <c r="C2272" s="236"/>
      <c r="D2272" s="228" t="s">
        <v>206</v>
      </c>
      <c r="E2272" s="237" t="s">
        <v>19</v>
      </c>
      <c r="F2272" s="238" t="s">
        <v>3710</v>
      </c>
      <c r="G2272" s="236"/>
      <c r="H2272" s="237" t="s">
        <v>19</v>
      </c>
      <c r="I2272" s="239"/>
      <c r="J2272" s="236"/>
      <c r="K2272" s="236"/>
      <c r="L2272" s="240"/>
      <c r="M2272" s="241"/>
      <c r="N2272" s="242"/>
      <c r="O2272" s="242"/>
      <c r="P2272" s="242"/>
      <c r="Q2272" s="242"/>
      <c r="R2272" s="242"/>
      <c r="S2272" s="242"/>
      <c r="T2272" s="243"/>
      <c r="U2272" s="13"/>
      <c r="V2272" s="13"/>
      <c r="W2272" s="13"/>
      <c r="X2272" s="13"/>
      <c r="Y2272" s="13"/>
      <c r="Z2272" s="13"/>
      <c r="AA2272" s="13"/>
      <c r="AB2272" s="13"/>
      <c r="AC2272" s="13"/>
      <c r="AD2272" s="13"/>
      <c r="AE2272" s="13"/>
      <c r="AT2272" s="244" t="s">
        <v>206</v>
      </c>
      <c r="AU2272" s="244" t="s">
        <v>78</v>
      </c>
      <c r="AV2272" s="13" t="s">
        <v>76</v>
      </c>
      <c r="AW2272" s="13" t="s">
        <v>31</v>
      </c>
      <c r="AX2272" s="13" t="s">
        <v>69</v>
      </c>
      <c r="AY2272" s="244" t="s">
        <v>193</v>
      </c>
    </row>
    <row r="2273" s="14" customFormat="1">
      <c r="A2273" s="14"/>
      <c r="B2273" s="245"/>
      <c r="C2273" s="246"/>
      <c r="D2273" s="228" t="s">
        <v>206</v>
      </c>
      <c r="E2273" s="247" t="s">
        <v>19</v>
      </c>
      <c r="F2273" s="248" t="s">
        <v>4192</v>
      </c>
      <c r="G2273" s="246"/>
      <c r="H2273" s="249">
        <v>28.100000000000001</v>
      </c>
      <c r="I2273" s="250"/>
      <c r="J2273" s="246"/>
      <c r="K2273" s="246"/>
      <c r="L2273" s="251"/>
      <c r="M2273" s="252"/>
      <c r="N2273" s="253"/>
      <c r="O2273" s="253"/>
      <c r="P2273" s="253"/>
      <c r="Q2273" s="253"/>
      <c r="R2273" s="253"/>
      <c r="S2273" s="253"/>
      <c r="T2273" s="254"/>
      <c r="U2273" s="14"/>
      <c r="V2273" s="14"/>
      <c r="W2273" s="14"/>
      <c r="X2273" s="14"/>
      <c r="Y2273" s="14"/>
      <c r="Z2273" s="14"/>
      <c r="AA2273" s="14"/>
      <c r="AB2273" s="14"/>
      <c r="AC2273" s="14"/>
      <c r="AD2273" s="14"/>
      <c r="AE2273" s="14"/>
      <c r="AT2273" s="255" t="s">
        <v>206</v>
      </c>
      <c r="AU2273" s="255" t="s">
        <v>78</v>
      </c>
      <c r="AV2273" s="14" t="s">
        <v>78</v>
      </c>
      <c r="AW2273" s="14" t="s">
        <v>31</v>
      </c>
      <c r="AX2273" s="14" t="s">
        <v>69</v>
      </c>
      <c r="AY2273" s="255" t="s">
        <v>193</v>
      </c>
    </row>
    <row r="2274" s="13" customFormat="1">
      <c r="A2274" s="13"/>
      <c r="B2274" s="235"/>
      <c r="C2274" s="236"/>
      <c r="D2274" s="228" t="s">
        <v>206</v>
      </c>
      <c r="E2274" s="237" t="s">
        <v>19</v>
      </c>
      <c r="F2274" s="238" t="s">
        <v>3712</v>
      </c>
      <c r="G2274" s="236"/>
      <c r="H2274" s="237" t="s">
        <v>19</v>
      </c>
      <c r="I2274" s="239"/>
      <c r="J2274" s="236"/>
      <c r="K2274" s="236"/>
      <c r="L2274" s="240"/>
      <c r="M2274" s="241"/>
      <c r="N2274" s="242"/>
      <c r="O2274" s="242"/>
      <c r="P2274" s="242"/>
      <c r="Q2274" s="242"/>
      <c r="R2274" s="242"/>
      <c r="S2274" s="242"/>
      <c r="T2274" s="243"/>
      <c r="U2274" s="13"/>
      <c r="V2274" s="13"/>
      <c r="W2274" s="13"/>
      <c r="X2274" s="13"/>
      <c r="Y2274" s="13"/>
      <c r="Z2274" s="13"/>
      <c r="AA2274" s="13"/>
      <c r="AB2274" s="13"/>
      <c r="AC2274" s="13"/>
      <c r="AD2274" s="13"/>
      <c r="AE2274" s="13"/>
      <c r="AT2274" s="244" t="s">
        <v>206</v>
      </c>
      <c r="AU2274" s="244" t="s">
        <v>78</v>
      </c>
      <c r="AV2274" s="13" t="s">
        <v>76</v>
      </c>
      <c r="AW2274" s="13" t="s">
        <v>31</v>
      </c>
      <c r="AX2274" s="13" t="s">
        <v>69</v>
      </c>
      <c r="AY2274" s="244" t="s">
        <v>193</v>
      </c>
    </row>
    <row r="2275" s="14" customFormat="1">
      <c r="A2275" s="14"/>
      <c r="B2275" s="245"/>
      <c r="C2275" s="246"/>
      <c r="D2275" s="228" t="s">
        <v>206</v>
      </c>
      <c r="E2275" s="247" t="s">
        <v>19</v>
      </c>
      <c r="F2275" s="248" t="s">
        <v>4193</v>
      </c>
      <c r="G2275" s="246"/>
      <c r="H2275" s="249">
        <v>5.5999999999999996</v>
      </c>
      <c r="I2275" s="250"/>
      <c r="J2275" s="246"/>
      <c r="K2275" s="246"/>
      <c r="L2275" s="251"/>
      <c r="M2275" s="252"/>
      <c r="N2275" s="253"/>
      <c r="O2275" s="253"/>
      <c r="P2275" s="253"/>
      <c r="Q2275" s="253"/>
      <c r="R2275" s="253"/>
      <c r="S2275" s="253"/>
      <c r="T2275" s="254"/>
      <c r="U2275" s="14"/>
      <c r="V2275" s="14"/>
      <c r="W2275" s="14"/>
      <c r="X2275" s="14"/>
      <c r="Y2275" s="14"/>
      <c r="Z2275" s="14"/>
      <c r="AA2275" s="14"/>
      <c r="AB2275" s="14"/>
      <c r="AC2275" s="14"/>
      <c r="AD2275" s="14"/>
      <c r="AE2275" s="14"/>
      <c r="AT2275" s="255" t="s">
        <v>206</v>
      </c>
      <c r="AU2275" s="255" t="s">
        <v>78</v>
      </c>
      <c r="AV2275" s="14" t="s">
        <v>78</v>
      </c>
      <c r="AW2275" s="14" t="s">
        <v>31</v>
      </c>
      <c r="AX2275" s="14" t="s">
        <v>69</v>
      </c>
      <c r="AY2275" s="255" t="s">
        <v>193</v>
      </c>
    </row>
    <row r="2276" s="13" customFormat="1">
      <c r="A2276" s="13"/>
      <c r="B2276" s="235"/>
      <c r="C2276" s="236"/>
      <c r="D2276" s="228" t="s">
        <v>206</v>
      </c>
      <c r="E2276" s="237" t="s">
        <v>19</v>
      </c>
      <c r="F2276" s="238" t="s">
        <v>3714</v>
      </c>
      <c r="G2276" s="236"/>
      <c r="H2276" s="237" t="s">
        <v>19</v>
      </c>
      <c r="I2276" s="239"/>
      <c r="J2276" s="236"/>
      <c r="K2276" s="236"/>
      <c r="L2276" s="240"/>
      <c r="M2276" s="241"/>
      <c r="N2276" s="242"/>
      <c r="O2276" s="242"/>
      <c r="P2276" s="242"/>
      <c r="Q2276" s="242"/>
      <c r="R2276" s="242"/>
      <c r="S2276" s="242"/>
      <c r="T2276" s="243"/>
      <c r="U2276" s="13"/>
      <c r="V2276" s="13"/>
      <c r="W2276" s="13"/>
      <c r="X2276" s="13"/>
      <c r="Y2276" s="13"/>
      <c r="Z2276" s="13"/>
      <c r="AA2276" s="13"/>
      <c r="AB2276" s="13"/>
      <c r="AC2276" s="13"/>
      <c r="AD2276" s="13"/>
      <c r="AE2276" s="13"/>
      <c r="AT2276" s="244" t="s">
        <v>206</v>
      </c>
      <c r="AU2276" s="244" t="s">
        <v>78</v>
      </c>
      <c r="AV2276" s="13" t="s">
        <v>76</v>
      </c>
      <c r="AW2276" s="13" t="s">
        <v>31</v>
      </c>
      <c r="AX2276" s="13" t="s">
        <v>69</v>
      </c>
      <c r="AY2276" s="244" t="s">
        <v>193</v>
      </c>
    </row>
    <row r="2277" s="14" customFormat="1">
      <c r="A2277" s="14"/>
      <c r="B2277" s="245"/>
      <c r="C2277" s="246"/>
      <c r="D2277" s="228" t="s">
        <v>206</v>
      </c>
      <c r="E2277" s="247" t="s">
        <v>19</v>
      </c>
      <c r="F2277" s="248" t="s">
        <v>4261</v>
      </c>
      <c r="G2277" s="246"/>
      <c r="H2277" s="249">
        <v>3.1000000000000001</v>
      </c>
      <c r="I2277" s="250"/>
      <c r="J2277" s="246"/>
      <c r="K2277" s="246"/>
      <c r="L2277" s="251"/>
      <c r="M2277" s="252"/>
      <c r="N2277" s="253"/>
      <c r="O2277" s="253"/>
      <c r="P2277" s="253"/>
      <c r="Q2277" s="253"/>
      <c r="R2277" s="253"/>
      <c r="S2277" s="253"/>
      <c r="T2277" s="254"/>
      <c r="U2277" s="14"/>
      <c r="V2277" s="14"/>
      <c r="W2277" s="14"/>
      <c r="X2277" s="14"/>
      <c r="Y2277" s="14"/>
      <c r="Z2277" s="14"/>
      <c r="AA2277" s="14"/>
      <c r="AB2277" s="14"/>
      <c r="AC2277" s="14"/>
      <c r="AD2277" s="14"/>
      <c r="AE2277" s="14"/>
      <c r="AT2277" s="255" t="s">
        <v>206</v>
      </c>
      <c r="AU2277" s="255" t="s">
        <v>78</v>
      </c>
      <c r="AV2277" s="14" t="s">
        <v>78</v>
      </c>
      <c r="AW2277" s="14" t="s">
        <v>31</v>
      </c>
      <c r="AX2277" s="14" t="s">
        <v>69</v>
      </c>
      <c r="AY2277" s="255" t="s">
        <v>193</v>
      </c>
    </row>
    <row r="2278" s="13" customFormat="1">
      <c r="A2278" s="13"/>
      <c r="B2278" s="235"/>
      <c r="C2278" s="236"/>
      <c r="D2278" s="228" t="s">
        <v>206</v>
      </c>
      <c r="E2278" s="237" t="s">
        <v>19</v>
      </c>
      <c r="F2278" s="238" t="s">
        <v>3716</v>
      </c>
      <c r="G2278" s="236"/>
      <c r="H2278" s="237" t="s">
        <v>19</v>
      </c>
      <c r="I2278" s="239"/>
      <c r="J2278" s="236"/>
      <c r="K2278" s="236"/>
      <c r="L2278" s="240"/>
      <c r="M2278" s="241"/>
      <c r="N2278" s="242"/>
      <c r="O2278" s="242"/>
      <c r="P2278" s="242"/>
      <c r="Q2278" s="242"/>
      <c r="R2278" s="242"/>
      <c r="S2278" s="242"/>
      <c r="T2278" s="243"/>
      <c r="U2278" s="13"/>
      <c r="V2278" s="13"/>
      <c r="W2278" s="13"/>
      <c r="X2278" s="13"/>
      <c r="Y2278" s="13"/>
      <c r="Z2278" s="13"/>
      <c r="AA2278" s="13"/>
      <c r="AB2278" s="13"/>
      <c r="AC2278" s="13"/>
      <c r="AD2278" s="13"/>
      <c r="AE2278" s="13"/>
      <c r="AT2278" s="244" t="s">
        <v>206</v>
      </c>
      <c r="AU2278" s="244" t="s">
        <v>78</v>
      </c>
      <c r="AV2278" s="13" t="s">
        <v>76</v>
      </c>
      <c r="AW2278" s="13" t="s">
        <v>31</v>
      </c>
      <c r="AX2278" s="13" t="s">
        <v>69</v>
      </c>
      <c r="AY2278" s="244" t="s">
        <v>193</v>
      </c>
    </row>
    <row r="2279" s="14" customFormat="1">
      <c r="A2279" s="14"/>
      <c r="B2279" s="245"/>
      <c r="C2279" s="246"/>
      <c r="D2279" s="228" t="s">
        <v>206</v>
      </c>
      <c r="E2279" s="247" t="s">
        <v>19</v>
      </c>
      <c r="F2279" s="248" t="s">
        <v>4262</v>
      </c>
      <c r="G2279" s="246"/>
      <c r="H2279" s="249">
        <v>40.200000000000003</v>
      </c>
      <c r="I2279" s="250"/>
      <c r="J2279" s="246"/>
      <c r="K2279" s="246"/>
      <c r="L2279" s="251"/>
      <c r="M2279" s="252"/>
      <c r="N2279" s="253"/>
      <c r="O2279" s="253"/>
      <c r="P2279" s="253"/>
      <c r="Q2279" s="253"/>
      <c r="R2279" s="253"/>
      <c r="S2279" s="253"/>
      <c r="T2279" s="254"/>
      <c r="U2279" s="14"/>
      <c r="V2279" s="14"/>
      <c r="W2279" s="14"/>
      <c r="X2279" s="14"/>
      <c r="Y2279" s="14"/>
      <c r="Z2279" s="14"/>
      <c r="AA2279" s="14"/>
      <c r="AB2279" s="14"/>
      <c r="AC2279" s="14"/>
      <c r="AD2279" s="14"/>
      <c r="AE2279" s="14"/>
      <c r="AT2279" s="255" t="s">
        <v>206</v>
      </c>
      <c r="AU2279" s="255" t="s">
        <v>78</v>
      </c>
      <c r="AV2279" s="14" t="s">
        <v>78</v>
      </c>
      <c r="AW2279" s="14" t="s">
        <v>31</v>
      </c>
      <c r="AX2279" s="14" t="s">
        <v>69</v>
      </c>
      <c r="AY2279" s="255" t="s">
        <v>193</v>
      </c>
    </row>
    <row r="2280" s="13" customFormat="1">
      <c r="A2280" s="13"/>
      <c r="B2280" s="235"/>
      <c r="C2280" s="236"/>
      <c r="D2280" s="228" t="s">
        <v>206</v>
      </c>
      <c r="E2280" s="237" t="s">
        <v>19</v>
      </c>
      <c r="F2280" s="238" t="s">
        <v>3726</v>
      </c>
      <c r="G2280" s="236"/>
      <c r="H2280" s="237" t="s">
        <v>19</v>
      </c>
      <c r="I2280" s="239"/>
      <c r="J2280" s="236"/>
      <c r="K2280" s="236"/>
      <c r="L2280" s="240"/>
      <c r="M2280" s="241"/>
      <c r="N2280" s="242"/>
      <c r="O2280" s="242"/>
      <c r="P2280" s="242"/>
      <c r="Q2280" s="242"/>
      <c r="R2280" s="242"/>
      <c r="S2280" s="242"/>
      <c r="T2280" s="243"/>
      <c r="U2280" s="13"/>
      <c r="V2280" s="13"/>
      <c r="W2280" s="13"/>
      <c r="X2280" s="13"/>
      <c r="Y2280" s="13"/>
      <c r="Z2280" s="13"/>
      <c r="AA2280" s="13"/>
      <c r="AB2280" s="13"/>
      <c r="AC2280" s="13"/>
      <c r="AD2280" s="13"/>
      <c r="AE2280" s="13"/>
      <c r="AT2280" s="244" t="s">
        <v>206</v>
      </c>
      <c r="AU2280" s="244" t="s">
        <v>78</v>
      </c>
      <c r="AV2280" s="13" t="s">
        <v>76</v>
      </c>
      <c r="AW2280" s="13" t="s">
        <v>31</v>
      </c>
      <c r="AX2280" s="13" t="s">
        <v>69</v>
      </c>
      <c r="AY2280" s="244" t="s">
        <v>193</v>
      </c>
    </row>
    <row r="2281" s="14" customFormat="1">
      <c r="A2281" s="14"/>
      <c r="B2281" s="245"/>
      <c r="C2281" s="246"/>
      <c r="D2281" s="228" t="s">
        <v>206</v>
      </c>
      <c r="E2281" s="247" t="s">
        <v>19</v>
      </c>
      <c r="F2281" s="248" t="s">
        <v>3746</v>
      </c>
      <c r="G2281" s="246"/>
      <c r="H2281" s="249">
        <v>15.9</v>
      </c>
      <c r="I2281" s="250"/>
      <c r="J2281" s="246"/>
      <c r="K2281" s="246"/>
      <c r="L2281" s="251"/>
      <c r="M2281" s="252"/>
      <c r="N2281" s="253"/>
      <c r="O2281" s="253"/>
      <c r="P2281" s="253"/>
      <c r="Q2281" s="253"/>
      <c r="R2281" s="253"/>
      <c r="S2281" s="253"/>
      <c r="T2281" s="254"/>
      <c r="U2281" s="14"/>
      <c r="V2281" s="14"/>
      <c r="W2281" s="14"/>
      <c r="X2281" s="14"/>
      <c r="Y2281" s="14"/>
      <c r="Z2281" s="14"/>
      <c r="AA2281" s="14"/>
      <c r="AB2281" s="14"/>
      <c r="AC2281" s="14"/>
      <c r="AD2281" s="14"/>
      <c r="AE2281" s="14"/>
      <c r="AT2281" s="255" t="s">
        <v>206</v>
      </c>
      <c r="AU2281" s="255" t="s">
        <v>78</v>
      </c>
      <c r="AV2281" s="14" t="s">
        <v>78</v>
      </c>
      <c r="AW2281" s="14" t="s">
        <v>31</v>
      </c>
      <c r="AX2281" s="14" t="s">
        <v>69</v>
      </c>
      <c r="AY2281" s="255" t="s">
        <v>193</v>
      </c>
    </row>
    <row r="2282" s="13" customFormat="1">
      <c r="A2282" s="13"/>
      <c r="B2282" s="235"/>
      <c r="C2282" s="236"/>
      <c r="D2282" s="228" t="s">
        <v>206</v>
      </c>
      <c r="E2282" s="237" t="s">
        <v>19</v>
      </c>
      <c r="F2282" s="238" t="s">
        <v>3729</v>
      </c>
      <c r="G2282" s="236"/>
      <c r="H2282" s="237" t="s">
        <v>19</v>
      </c>
      <c r="I2282" s="239"/>
      <c r="J2282" s="236"/>
      <c r="K2282" s="236"/>
      <c r="L2282" s="240"/>
      <c r="M2282" s="241"/>
      <c r="N2282" s="242"/>
      <c r="O2282" s="242"/>
      <c r="P2282" s="242"/>
      <c r="Q2282" s="242"/>
      <c r="R2282" s="242"/>
      <c r="S2282" s="242"/>
      <c r="T2282" s="243"/>
      <c r="U2282" s="13"/>
      <c r="V2282" s="13"/>
      <c r="W2282" s="13"/>
      <c r="X2282" s="13"/>
      <c r="Y2282" s="13"/>
      <c r="Z2282" s="13"/>
      <c r="AA2282" s="13"/>
      <c r="AB2282" s="13"/>
      <c r="AC2282" s="13"/>
      <c r="AD2282" s="13"/>
      <c r="AE2282" s="13"/>
      <c r="AT2282" s="244" t="s">
        <v>206</v>
      </c>
      <c r="AU2282" s="244" t="s">
        <v>78</v>
      </c>
      <c r="AV2282" s="13" t="s">
        <v>76</v>
      </c>
      <c r="AW2282" s="13" t="s">
        <v>31</v>
      </c>
      <c r="AX2282" s="13" t="s">
        <v>69</v>
      </c>
      <c r="AY2282" s="244" t="s">
        <v>193</v>
      </c>
    </row>
    <row r="2283" s="14" customFormat="1">
      <c r="A2283" s="14"/>
      <c r="B2283" s="245"/>
      <c r="C2283" s="246"/>
      <c r="D2283" s="228" t="s">
        <v>206</v>
      </c>
      <c r="E2283" s="247" t="s">
        <v>19</v>
      </c>
      <c r="F2283" s="248" t="s">
        <v>3746</v>
      </c>
      <c r="G2283" s="246"/>
      <c r="H2283" s="249">
        <v>15.9</v>
      </c>
      <c r="I2283" s="250"/>
      <c r="J2283" s="246"/>
      <c r="K2283" s="246"/>
      <c r="L2283" s="251"/>
      <c r="M2283" s="252"/>
      <c r="N2283" s="253"/>
      <c r="O2283" s="253"/>
      <c r="P2283" s="253"/>
      <c r="Q2283" s="253"/>
      <c r="R2283" s="253"/>
      <c r="S2283" s="253"/>
      <c r="T2283" s="254"/>
      <c r="U2283" s="14"/>
      <c r="V2283" s="14"/>
      <c r="W2283" s="14"/>
      <c r="X2283" s="14"/>
      <c r="Y2283" s="14"/>
      <c r="Z2283" s="14"/>
      <c r="AA2283" s="14"/>
      <c r="AB2283" s="14"/>
      <c r="AC2283" s="14"/>
      <c r="AD2283" s="14"/>
      <c r="AE2283" s="14"/>
      <c r="AT2283" s="255" t="s">
        <v>206</v>
      </c>
      <c r="AU2283" s="255" t="s">
        <v>78</v>
      </c>
      <c r="AV2283" s="14" t="s">
        <v>78</v>
      </c>
      <c r="AW2283" s="14" t="s">
        <v>31</v>
      </c>
      <c r="AX2283" s="14" t="s">
        <v>69</v>
      </c>
      <c r="AY2283" s="255" t="s">
        <v>193</v>
      </c>
    </row>
    <row r="2284" s="13" customFormat="1">
      <c r="A2284" s="13"/>
      <c r="B2284" s="235"/>
      <c r="C2284" s="236"/>
      <c r="D2284" s="228" t="s">
        <v>206</v>
      </c>
      <c r="E2284" s="237" t="s">
        <v>19</v>
      </c>
      <c r="F2284" s="238" t="s">
        <v>3732</v>
      </c>
      <c r="G2284" s="236"/>
      <c r="H2284" s="237" t="s">
        <v>19</v>
      </c>
      <c r="I2284" s="239"/>
      <c r="J2284" s="236"/>
      <c r="K2284" s="236"/>
      <c r="L2284" s="240"/>
      <c r="M2284" s="241"/>
      <c r="N2284" s="242"/>
      <c r="O2284" s="242"/>
      <c r="P2284" s="242"/>
      <c r="Q2284" s="242"/>
      <c r="R2284" s="242"/>
      <c r="S2284" s="242"/>
      <c r="T2284" s="243"/>
      <c r="U2284" s="13"/>
      <c r="V2284" s="13"/>
      <c r="W2284" s="13"/>
      <c r="X2284" s="13"/>
      <c r="Y2284" s="13"/>
      <c r="Z2284" s="13"/>
      <c r="AA2284" s="13"/>
      <c r="AB2284" s="13"/>
      <c r="AC2284" s="13"/>
      <c r="AD2284" s="13"/>
      <c r="AE2284" s="13"/>
      <c r="AT2284" s="244" t="s">
        <v>206</v>
      </c>
      <c r="AU2284" s="244" t="s">
        <v>78</v>
      </c>
      <c r="AV2284" s="13" t="s">
        <v>76</v>
      </c>
      <c r="AW2284" s="13" t="s">
        <v>31</v>
      </c>
      <c r="AX2284" s="13" t="s">
        <v>69</v>
      </c>
      <c r="AY2284" s="244" t="s">
        <v>193</v>
      </c>
    </row>
    <row r="2285" s="14" customFormat="1">
      <c r="A2285" s="14"/>
      <c r="B2285" s="245"/>
      <c r="C2285" s="246"/>
      <c r="D2285" s="228" t="s">
        <v>206</v>
      </c>
      <c r="E2285" s="247" t="s">
        <v>19</v>
      </c>
      <c r="F2285" s="248" t="s">
        <v>3746</v>
      </c>
      <c r="G2285" s="246"/>
      <c r="H2285" s="249">
        <v>15.9</v>
      </c>
      <c r="I2285" s="250"/>
      <c r="J2285" s="246"/>
      <c r="K2285" s="246"/>
      <c r="L2285" s="251"/>
      <c r="M2285" s="252"/>
      <c r="N2285" s="253"/>
      <c r="O2285" s="253"/>
      <c r="P2285" s="253"/>
      <c r="Q2285" s="253"/>
      <c r="R2285" s="253"/>
      <c r="S2285" s="253"/>
      <c r="T2285" s="254"/>
      <c r="U2285" s="14"/>
      <c r="V2285" s="14"/>
      <c r="W2285" s="14"/>
      <c r="X2285" s="14"/>
      <c r="Y2285" s="14"/>
      <c r="Z2285" s="14"/>
      <c r="AA2285" s="14"/>
      <c r="AB2285" s="14"/>
      <c r="AC2285" s="14"/>
      <c r="AD2285" s="14"/>
      <c r="AE2285" s="14"/>
      <c r="AT2285" s="255" t="s">
        <v>206</v>
      </c>
      <c r="AU2285" s="255" t="s">
        <v>78</v>
      </c>
      <c r="AV2285" s="14" t="s">
        <v>78</v>
      </c>
      <c r="AW2285" s="14" t="s">
        <v>31</v>
      </c>
      <c r="AX2285" s="14" t="s">
        <v>69</v>
      </c>
      <c r="AY2285" s="255" t="s">
        <v>193</v>
      </c>
    </row>
    <row r="2286" s="13" customFormat="1">
      <c r="A2286" s="13"/>
      <c r="B2286" s="235"/>
      <c r="C2286" s="236"/>
      <c r="D2286" s="228" t="s">
        <v>206</v>
      </c>
      <c r="E2286" s="237" t="s">
        <v>19</v>
      </c>
      <c r="F2286" s="238" t="s">
        <v>3734</v>
      </c>
      <c r="G2286" s="236"/>
      <c r="H2286" s="237" t="s">
        <v>19</v>
      </c>
      <c r="I2286" s="239"/>
      <c r="J2286" s="236"/>
      <c r="K2286" s="236"/>
      <c r="L2286" s="240"/>
      <c r="M2286" s="241"/>
      <c r="N2286" s="242"/>
      <c r="O2286" s="242"/>
      <c r="P2286" s="242"/>
      <c r="Q2286" s="242"/>
      <c r="R2286" s="242"/>
      <c r="S2286" s="242"/>
      <c r="T2286" s="243"/>
      <c r="U2286" s="13"/>
      <c r="V2286" s="13"/>
      <c r="W2286" s="13"/>
      <c r="X2286" s="13"/>
      <c r="Y2286" s="13"/>
      <c r="Z2286" s="13"/>
      <c r="AA2286" s="13"/>
      <c r="AB2286" s="13"/>
      <c r="AC2286" s="13"/>
      <c r="AD2286" s="13"/>
      <c r="AE2286" s="13"/>
      <c r="AT2286" s="244" t="s">
        <v>206</v>
      </c>
      <c r="AU2286" s="244" t="s">
        <v>78</v>
      </c>
      <c r="AV2286" s="13" t="s">
        <v>76</v>
      </c>
      <c r="AW2286" s="13" t="s">
        <v>31</v>
      </c>
      <c r="AX2286" s="13" t="s">
        <v>69</v>
      </c>
      <c r="AY2286" s="244" t="s">
        <v>193</v>
      </c>
    </row>
    <row r="2287" s="14" customFormat="1">
      <c r="A2287" s="14"/>
      <c r="B2287" s="245"/>
      <c r="C2287" s="246"/>
      <c r="D2287" s="228" t="s">
        <v>206</v>
      </c>
      <c r="E2287" s="247" t="s">
        <v>19</v>
      </c>
      <c r="F2287" s="248" t="s">
        <v>3746</v>
      </c>
      <c r="G2287" s="246"/>
      <c r="H2287" s="249">
        <v>15.9</v>
      </c>
      <c r="I2287" s="250"/>
      <c r="J2287" s="246"/>
      <c r="K2287" s="246"/>
      <c r="L2287" s="251"/>
      <c r="M2287" s="252"/>
      <c r="N2287" s="253"/>
      <c r="O2287" s="253"/>
      <c r="P2287" s="253"/>
      <c r="Q2287" s="253"/>
      <c r="R2287" s="253"/>
      <c r="S2287" s="253"/>
      <c r="T2287" s="254"/>
      <c r="U2287" s="14"/>
      <c r="V2287" s="14"/>
      <c r="W2287" s="14"/>
      <c r="X2287" s="14"/>
      <c r="Y2287" s="14"/>
      <c r="Z2287" s="14"/>
      <c r="AA2287" s="14"/>
      <c r="AB2287" s="14"/>
      <c r="AC2287" s="14"/>
      <c r="AD2287" s="14"/>
      <c r="AE2287" s="14"/>
      <c r="AT2287" s="255" t="s">
        <v>206</v>
      </c>
      <c r="AU2287" s="255" t="s">
        <v>78</v>
      </c>
      <c r="AV2287" s="14" t="s">
        <v>78</v>
      </c>
      <c r="AW2287" s="14" t="s">
        <v>31</v>
      </c>
      <c r="AX2287" s="14" t="s">
        <v>69</v>
      </c>
      <c r="AY2287" s="255" t="s">
        <v>193</v>
      </c>
    </row>
    <row r="2288" s="15" customFormat="1">
      <c r="A2288" s="15"/>
      <c r="B2288" s="256"/>
      <c r="C2288" s="257"/>
      <c r="D2288" s="228" t="s">
        <v>206</v>
      </c>
      <c r="E2288" s="258" t="s">
        <v>19</v>
      </c>
      <c r="F2288" s="259" t="s">
        <v>218</v>
      </c>
      <c r="G2288" s="257"/>
      <c r="H2288" s="260">
        <v>902.79999999999995</v>
      </c>
      <c r="I2288" s="261"/>
      <c r="J2288" s="257"/>
      <c r="K2288" s="257"/>
      <c r="L2288" s="262"/>
      <c r="M2288" s="263"/>
      <c r="N2288" s="264"/>
      <c r="O2288" s="264"/>
      <c r="P2288" s="264"/>
      <c r="Q2288" s="264"/>
      <c r="R2288" s="264"/>
      <c r="S2288" s="264"/>
      <c r="T2288" s="265"/>
      <c r="U2288" s="15"/>
      <c r="V2288" s="15"/>
      <c r="W2288" s="15"/>
      <c r="X2288" s="15"/>
      <c r="Y2288" s="15"/>
      <c r="Z2288" s="15"/>
      <c r="AA2288" s="15"/>
      <c r="AB2288" s="15"/>
      <c r="AC2288" s="15"/>
      <c r="AD2288" s="15"/>
      <c r="AE2288" s="15"/>
      <c r="AT2288" s="266" t="s">
        <v>206</v>
      </c>
      <c r="AU2288" s="266" t="s">
        <v>78</v>
      </c>
      <c r="AV2288" s="15" t="s">
        <v>200</v>
      </c>
      <c r="AW2288" s="15" t="s">
        <v>31</v>
      </c>
      <c r="AX2288" s="15" t="s">
        <v>76</v>
      </c>
      <c r="AY2288" s="266" t="s">
        <v>193</v>
      </c>
    </row>
    <row r="2289" s="2" customFormat="1" ht="16.5" customHeight="1">
      <c r="A2289" s="41"/>
      <c r="B2289" s="42"/>
      <c r="C2289" s="215" t="s">
        <v>4263</v>
      </c>
      <c r="D2289" s="215" t="s">
        <v>195</v>
      </c>
      <c r="E2289" s="216" t="s">
        <v>2095</v>
      </c>
      <c r="F2289" s="217" t="s">
        <v>2096</v>
      </c>
      <c r="G2289" s="218" t="s">
        <v>258</v>
      </c>
      <c r="H2289" s="219">
        <v>63.899999999999999</v>
      </c>
      <c r="I2289" s="220"/>
      <c r="J2289" s="221">
        <f>ROUND(I2289*H2289,2)</f>
        <v>0</v>
      </c>
      <c r="K2289" s="217" t="s">
        <v>199</v>
      </c>
      <c r="L2289" s="47"/>
      <c r="M2289" s="222" t="s">
        <v>19</v>
      </c>
      <c r="N2289" s="223" t="s">
        <v>40</v>
      </c>
      <c r="O2289" s="87"/>
      <c r="P2289" s="224">
        <f>O2289*H2289</f>
        <v>0</v>
      </c>
      <c r="Q2289" s="224">
        <v>0.00013200000000000001</v>
      </c>
      <c r="R2289" s="224">
        <f>Q2289*H2289</f>
        <v>0.008434800000000001</v>
      </c>
      <c r="S2289" s="224">
        <v>0</v>
      </c>
      <c r="T2289" s="225">
        <f>S2289*H2289</f>
        <v>0</v>
      </c>
      <c r="U2289" s="41"/>
      <c r="V2289" s="41"/>
      <c r="W2289" s="41"/>
      <c r="X2289" s="41"/>
      <c r="Y2289" s="41"/>
      <c r="Z2289" s="41"/>
      <c r="AA2289" s="41"/>
      <c r="AB2289" s="41"/>
      <c r="AC2289" s="41"/>
      <c r="AD2289" s="41"/>
      <c r="AE2289" s="41"/>
      <c r="AR2289" s="226" t="s">
        <v>200</v>
      </c>
      <c r="AT2289" s="226" t="s">
        <v>195</v>
      </c>
      <c r="AU2289" s="226" t="s">
        <v>78</v>
      </c>
      <c r="AY2289" s="20" t="s">
        <v>193</v>
      </c>
      <c r="BE2289" s="227">
        <f>IF(N2289="základní",J2289,0)</f>
        <v>0</v>
      </c>
      <c r="BF2289" s="227">
        <f>IF(N2289="snížená",J2289,0)</f>
        <v>0</v>
      </c>
      <c r="BG2289" s="227">
        <f>IF(N2289="zákl. přenesená",J2289,0)</f>
        <v>0</v>
      </c>
      <c r="BH2289" s="227">
        <f>IF(N2289="sníž. přenesená",J2289,0)</f>
        <v>0</v>
      </c>
      <c r="BI2289" s="227">
        <f>IF(N2289="nulová",J2289,0)</f>
        <v>0</v>
      </c>
      <c r="BJ2289" s="20" t="s">
        <v>76</v>
      </c>
      <c r="BK2289" s="227">
        <f>ROUND(I2289*H2289,2)</f>
        <v>0</v>
      </c>
      <c r="BL2289" s="20" t="s">
        <v>200</v>
      </c>
      <c r="BM2289" s="226" t="s">
        <v>4264</v>
      </c>
    </row>
    <row r="2290" s="2" customFormat="1">
      <c r="A2290" s="41"/>
      <c r="B2290" s="42"/>
      <c r="C2290" s="43"/>
      <c r="D2290" s="228" t="s">
        <v>202</v>
      </c>
      <c r="E2290" s="43"/>
      <c r="F2290" s="229" t="s">
        <v>2098</v>
      </c>
      <c r="G2290" s="43"/>
      <c r="H2290" s="43"/>
      <c r="I2290" s="230"/>
      <c r="J2290" s="43"/>
      <c r="K2290" s="43"/>
      <c r="L2290" s="47"/>
      <c r="M2290" s="231"/>
      <c r="N2290" s="232"/>
      <c r="O2290" s="87"/>
      <c r="P2290" s="87"/>
      <c r="Q2290" s="87"/>
      <c r="R2290" s="87"/>
      <c r="S2290" s="87"/>
      <c r="T2290" s="88"/>
      <c r="U2290" s="41"/>
      <c r="V2290" s="41"/>
      <c r="W2290" s="41"/>
      <c r="X2290" s="41"/>
      <c r="Y2290" s="41"/>
      <c r="Z2290" s="41"/>
      <c r="AA2290" s="41"/>
      <c r="AB2290" s="41"/>
      <c r="AC2290" s="41"/>
      <c r="AD2290" s="41"/>
      <c r="AE2290" s="41"/>
      <c r="AT2290" s="20" t="s">
        <v>202</v>
      </c>
      <c r="AU2290" s="20" t="s">
        <v>78</v>
      </c>
    </row>
    <row r="2291" s="2" customFormat="1">
      <c r="A2291" s="41"/>
      <c r="B2291" s="42"/>
      <c r="C2291" s="43"/>
      <c r="D2291" s="233" t="s">
        <v>204</v>
      </c>
      <c r="E2291" s="43"/>
      <c r="F2291" s="234" t="s">
        <v>2099</v>
      </c>
      <c r="G2291" s="43"/>
      <c r="H2291" s="43"/>
      <c r="I2291" s="230"/>
      <c r="J2291" s="43"/>
      <c r="K2291" s="43"/>
      <c r="L2291" s="47"/>
      <c r="M2291" s="231"/>
      <c r="N2291" s="232"/>
      <c r="O2291" s="87"/>
      <c r="P2291" s="87"/>
      <c r="Q2291" s="87"/>
      <c r="R2291" s="87"/>
      <c r="S2291" s="87"/>
      <c r="T2291" s="88"/>
      <c r="U2291" s="41"/>
      <c r="V2291" s="41"/>
      <c r="W2291" s="41"/>
      <c r="X2291" s="41"/>
      <c r="Y2291" s="41"/>
      <c r="Z2291" s="41"/>
      <c r="AA2291" s="41"/>
      <c r="AB2291" s="41"/>
      <c r="AC2291" s="41"/>
      <c r="AD2291" s="41"/>
      <c r="AE2291" s="41"/>
      <c r="AT2291" s="20" t="s">
        <v>204</v>
      </c>
      <c r="AU2291" s="20" t="s">
        <v>78</v>
      </c>
    </row>
    <row r="2292" s="13" customFormat="1">
      <c r="A2292" s="13"/>
      <c r="B2292" s="235"/>
      <c r="C2292" s="236"/>
      <c r="D2292" s="228" t="s">
        <v>206</v>
      </c>
      <c r="E2292" s="237" t="s">
        <v>19</v>
      </c>
      <c r="F2292" s="238" t="s">
        <v>279</v>
      </c>
      <c r="G2292" s="236"/>
      <c r="H2292" s="237" t="s">
        <v>19</v>
      </c>
      <c r="I2292" s="239"/>
      <c r="J2292" s="236"/>
      <c r="K2292" s="236"/>
      <c r="L2292" s="240"/>
      <c r="M2292" s="241"/>
      <c r="N2292" s="242"/>
      <c r="O2292" s="242"/>
      <c r="P2292" s="242"/>
      <c r="Q2292" s="242"/>
      <c r="R2292" s="242"/>
      <c r="S2292" s="242"/>
      <c r="T2292" s="243"/>
      <c r="U2292" s="13"/>
      <c r="V2292" s="13"/>
      <c r="W2292" s="13"/>
      <c r="X2292" s="13"/>
      <c r="Y2292" s="13"/>
      <c r="Z2292" s="13"/>
      <c r="AA2292" s="13"/>
      <c r="AB2292" s="13"/>
      <c r="AC2292" s="13"/>
      <c r="AD2292" s="13"/>
      <c r="AE2292" s="13"/>
      <c r="AT2292" s="244" t="s">
        <v>206</v>
      </c>
      <c r="AU2292" s="244" t="s">
        <v>78</v>
      </c>
      <c r="AV2292" s="13" t="s">
        <v>76</v>
      </c>
      <c r="AW2292" s="13" t="s">
        <v>31</v>
      </c>
      <c r="AX2292" s="13" t="s">
        <v>69</v>
      </c>
      <c r="AY2292" s="244" t="s">
        <v>193</v>
      </c>
    </row>
    <row r="2293" s="13" customFormat="1">
      <c r="A2293" s="13"/>
      <c r="B2293" s="235"/>
      <c r="C2293" s="236"/>
      <c r="D2293" s="228" t="s">
        <v>206</v>
      </c>
      <c r="E2293" s="237" t="s">
        <v>19</v>
      </c>
      <c r="F2293" s="238" t="s">
        <v>2084</v>
      </c>
      <c r="G2293" s="236"/>
      <c r="H2293" s="237" t="s">
        <v>19</v>
      </c>
      <c r="I2293" s="239"/>
      <c r="J2293" s="236"/>
      <c r="K2293" s="236"/>
      <c r="L2293" s="240"/>
      <c r="M2293" s="241"/>
      <c r="N2293" s="242"/>
      <c r="O2293" s="242"/>
      <c r="P2293" s="242"/>
      <c r="Q2293" s="242"/>
      <c r="R2293" s="242"/>
      <c r="S2293" s="242"/>
      <c r="T2293" s="243"/>
      <c r="U2293" s="13"/>
      <c r="V2293" s="13"/>
      <c r="W2293" s="13"/>
      <c r="X2293" s="13"/>
      <c r="Y2293" s="13"/>
      <c r="Z2293" s="13"/>
      <c r="AA2293" s="13"/>
      <c r="AB2293" s="13"/>
      <c r="AC2293" s="13"/>
      <c r="AD2293" s="13"/>
      <c r="AE2293" s="13"/>
      <c r="AT2293" s="244" t="s">
        <v>206</v>
      </c>
      <c r="AU2293" s="244" t="s">
        <v>78</v>
      </c>
      <c r="AV2293" s="13" t="s">
        <v>76</v>
      </c>
      <c r="AW2293" s="13" t="s">
        <v>31</v>
      </c>
      <c r="AX2293" s="13" t="s">
        <v>69</v>
      </c>
      <c r="AY2293" s="244" t="s">
        <v>193</v>
      </c>
    </row>
    <row r="2294" s="13" customFormat="1">
      <c r="A2294" s="13"/>
      <c r="B2294" s="235"/>
      <c r="C2294" s="236"/>
      <c r="D2294" s="228" t="s">
        <v>206</v>
      </c>
      <c r="E2294" s="237" t="s">
        <v>19</v>
      </c>
      <c r="F2294" s="238" t="s">
        <v>3736</v>
      </c>
      <c r="G2294" s="236"/>
      <c r="H2294" s="237" t="s">
        <v>19</v>
      </c>
      <c r="I2294" s="239"/>
      <c r="J2294" s="236"/>
      <c r="K2294" s="236"/>
      <c r="L2294" s="240"/>
      <c r="M2294" s="241"/>
      <c r="N2294" s="242"/>
      <c r="O2294" s="242"/>
      <c r="P2294" s="242"/>
      <c r="Q2294" s="242"/>
      <c r="R2294" s="242"/>
      <c r="S2294" s="242"/>
      <c r="T2294" s="243"/>
      <c r="U2294" s="13"/>
      <c r="V2294" s="13"/>
      <c r="W2294" s="13"/>
      <c r="X2294" s="13"/>
      <c r="Y2294" s="13"/>
      <c r="Z2294" s="13"/>
      <c r="AA2294" s="13"/>
      <c r="AB2294" s="13"/>
      <c r="AC2294" s="13"/>
      <c r="AD2294" s="13"/>
      <c r="AE2294" s="13"/>
      <c r="AT2294" s="244" t="s">
        <v>206</v>
      </c>
      <c r="AU2294" s="244" t="s">
        <v>78</v>
      </c>
      <c r="AV2294" s="13" t="s">
        <v>76</v>
      </c>
      <c r="AW2294" s="13" t="s">
        <v>31</v>
      </c>
      <c r="AX2294" s="13" t="s">
        <v>69</v>
      </c>
      <c r="AY2294" s="244" t="s">
        <v>193</v>
      </c>
    </row>
    <row r="2295" s="14" customFormat="1">
      <c r="A2295" s="14"/>
      <c r="B2295" s="245"/>
      <c r="C2295" s="246"/>
      <c r="D2295" s="228" t="s">
        <v>206</v>
      </c>
      <c r="E2295" s="247" t="s">
        <v>19</v>
      </c>
      <c r="F2295" s="248" t="s">
        <v>4187</v>
      </c>
      <c r="G2295" s="246"/>
      <c r="H2295" s="249">
        <v>28.300000000000001</v>
      </c>
      <c r="I2295" s="250"/>
      <c r="J2295" s="246"/>
      <c r="K2295" s="246"/>
      <c r="L2295" s="251"/>
      <c r="M2295" s="252"/>
      <c r="N2295" s="253"/>
      <c r="O2295" s="253"/>
      <c r="P2295" s="253"/>
      <c r="Q2295" s="253"/>
      <c r="R2295" s="253"/>
      <c r="S2295" s="253"/>
      <c r="T2295" s="254"/>
      <c r="U2295" s="14"/>
      <c r="V2295" s="14"/>
      <c r="W2295" s="14"/>
      <c r="X2295" s="14"/>
      <c r="Y2295" s="14"/>
      <c r="Z2295" s="14"/>
      <c r="AA2295" s="14"/>
      <c r="AB2295" s="14"/>
      <c r="AC2295" s="14"/>
      <c r="AD2295" s="14"/>
      <c r="AE2295" s="14"/>
      <c r="AT2295" s="255" t="s">
        <v>206</v>
      </c>
      <c r="AU2295" s="255" t="s">
        <v>78</v>
      </c>
      <c r="AV2295" s="14" t="s">
        <v>78</v>
      </c>
      <c r="AW2295" s="14" t="s">
        <v>31</v>
      </c>
      <c r="AX2295" s="14" t="s">
        <v>69</v>
      </c>
      <c r="AY2295" s="255" t="s">
        <v>193</v>
      </c>
    </row>
    <row r="2296" s="13" customFormat="1">
      <c r="A2296" s="13"/>
      <c r="B2296" s="235"/>
      <c r="C2296" s="236"/>
      <c r="D2296" s="228" t="s">
        <v>206</v>
      </c>
      <c r="E2296" s="237" t="s">
        <v>19</v>
      </c>
      <c r="F2296" s="238" t="s">
        <v>3742</v>
      </c>
      <c r="G2296" s="236"/>
      <c r="H2296" s="237" t="s">
        <v>19</v>
      </c>
      <c r="I2296" s="239"/>
      <c r="J2296" s="236"/>
      <c r="K2296" s="236"/>
      <c r="L2296" s="240"/>
      <c r="M2296" s="241"/>
      <c r="N2296" s="242"/>
      <c r="O2296" s="242"/>
      <c r="P2296" s="242"/>
      <c r="Q2296" s="242"/>
      <c r="R2296" s="242"/>
      <c r="S2296" s="242"/>
      <c r="T2296" s="243"/>
      <c r="U2296" s="13"/>
      <c r="V2296" s="13"/>
      <c r="W2296" s="13"/>
      <c r="X2296" s="13"/>
      <c r="Y2296" s="13"/>
      <c r="Z2296" s="13"/>
      <c r="AA2296" s="13"/>
      <c r="AB2296" s="13"/>
      <c r="AC2296" s="13"/>
      <c r="AD2296" s="13"/>
      <c r="AE2296" s="13"/>
      <c r="AT2296" s="244" t="s">
        <v>206</v>
      </c>
      <c r="AU2296" s="244" t="s">
        <v>78</v>
      </c>
      <c r="AV2296" s="13" t="s">
        <v>76</v>
      </c>
      <c r="AW2296" s="13" t="s">
        <v>31</v>
      </c>
      <c r="AX2296" s="13" t="s">
        <v>69</v>
      </c>
      <c r="AY2296" s="244" t="s">
        <v>193</v>
      </c>
    </row>
    <row r="2297" s="14" customFormat="1">
      <c r="A2297" s="14"/>
      <c r="B2297" s="245"/>
      <c r="C2297" s="246"/>
      <c r="D2297" s="228" t="s">
        <v>206</v>
      </c>
      <c r="E2297" s="247" t="s">
        <v>19</v>
      </c>
      <c r="F2297" s="248" t="s">
        <v>4188</v>
      </c>
      <c r="G2297" s="246"/>
      <c r="H2297" s="249">
        <v>20.699999999999999</v>
      </c>
      <c r="I2297" s="250"/>
      <c r="J2297" s="246"/>
      <c r="K2297" s="246"/>
      <c r="L2297" s="251"/>
      <c r="M2297" s="252"/>
      <c r="N2297" s="253"/>
      <c r="O2297" s="253"/>
      <c r="P2297" s="253"/>
      <c r="Q2297" s="253"/>
      <c r="R2297" s="253"/>
      <c r="S2297" s="253"/>
      <c r="T2297" s="254"/>
      <c r="U2297" s="14"/>
      <c r="V2297" s="14"/>
      <c r="W2297" s="14"/>
      <c r="X2297" s="14"/>
      <c r="Y2297" s="14"/>
      <c r="Z2297" s="14"/>
      <c r="AA2297" s="14"/>
      <c r="AB2297" s="14"/>
      <c r="AC2297" s="14"/>
      <c r="AD2297" s="14"/>
      <c r="AE2297" s="14"/>
      <c r="AT2297" s="255" t="s">
        <v>206</v>
      </c>
      <c r="AU2297" s="255" t="s">
        <v>78</v>
      </c>
      <c r="AV2297" s="14" t="s">
        <v>78</v>
      </c>
      <c r="AW2297" s="14" t="s">
        <v>31</v>
      </c>
      <c r="AX2297" s="14" t="s">
        <v>69</v>
      </c>
      <c r="AY2297" s="255" t="s">
        <v>193</v>
      </c>
    </row>
    <row r="2298" s="13" customFormat="1">
      <c r="A2298" s="13"/>
      <c r="B2298" s="235"/>
      <c r="C2298" s="236"/>
      <c r="D2298" s="228" t="s">
        <v>206</v>
      </c>
      <c r="E2298" s="237" t="s">
        <v>19</v>
      </c>
      <c r="F2298" s="238" t="s">
        <v>4195</v>
      </c>
      <c r="G2298" s="236"/>
      <c r="H2298" s="237" t="s">
        <v>19</v>
      </c>
      <c r="I2298" s="239"/>
      <c r="J2298" s="236"/>
      <c r="K2298" s="236"/>
      <c r="L2298" s="240"/>
      <c r="M2298" s="241"/>
      <c r="N2298" s="242"/>
      <c r="O2298" s="242"/>
      <c r="P2298" s="242"/>
      <c r="Q2298" s="242"/>
      <c r="R2298" s="242"/>
      <c r="S2298" s="242"/>
      <c r="T2298" s="243"/>
      <c r="U2298" s="13"/>
      <c r="V2298" s="13"/>
      <c r="W2298" s="13"/>
      <c r="X2298" s="13"/>
      <c r="Y2298" s="13"/>
      <c r="Z2298" s="13"/>
      <c r="AA2298" s="13"/>
      <c r="AB2298" s="13"/>
      <c r="AC2298" s="13"/>
      <c r="AD2298" s="13"/>
      <c r="AE2298" s="13"/>
      <c r="AT2298" s="244" t="s">
        <v>206</v>
      </c>
      <c r="AU2298" s="244" t="s">
        <v>78</v>
      </c>
      <c r="AV2298" s="13" t="s">
        <v>76</v>
      </c>
      <c r="AW2298" s="13" t="s">
        <v>31</v>
      </c>
      <c r="AX2298" s="13" t="s">
        <v>69</v>
      </c>
      <c r="AY2298" s="244" t="s">
        <v>193</v>
      </c>
    </row>
    <row r="2299" s="13" customFormat="1">
      <c r="A2299" s="13"/>
      <c r="B2299" s="235"/>
      <c r="C2299" s="236"/>
      <c r="D2299" s="228" t="s">
        <v>206</v>
      </c>
      <c r="E2299" s="237" t="s">
        <v>19</v>
      </c>
      <c r="F2299" s="238" t="s">
        <v>3321</v>
      </c>
      <c r="G2299" s="236"/>
      <c r="H2299" s="237" t="s">
        <v>19</v>
      </c>
      <c r="I2299" s="239"/>
      <c r="J2299" s="236"/>
      <c r="K2299" s="236"/>
      <c r="L2299" s="240"/>
      <c r="M2299" s="241"/>
      <c r="N2299" s="242"/>
      <c r="O2299" s="242"/>
      <c r="P2299" s="242"/>
      <c r="Q2299" s="242"/>
      <c r="R2299" s="242"/>
      <c r="S2299" s="242"/>
      <c r="T2299" s="243"/>
      <c r="U2299" s="13"/>
      <c r="V2299" s="13"/>
      <c r="W2299" s="13"/>
      <c r="X2299" s="13"/>
      <c r="Y2299" s="13"/>
      <c r="Z2299" s="13"/>
      <c r="AA2299" s="13"/>
      <c r="AB2299" s="13"/>
      <c r="AC2299" s="13"/>
      <c r="AD2299" s="13"/>
      <c r="AE2299" s="13"/>
      <c r="AT2299" s="244" t="s">
        <v>206</v>
      </c>
      <c r="AU2299" s="244" t="s">
        <v>78</v>
      </c>
      <c r="AV2299" s="13" t="s">
        <v>76</v>
      </c>
      <c r="AW2299" s="13" t="s">
        <v>31</v>
      </c>
      <c r="AX2299" s="13" t="s">
        <v>69</v>
      </c>
      <c r="AY2299" s="244" t="s">
        <v>193</v>
      </c>
    </row>
    <row r="2300" s="14" customFormat="1">
      <c r="A2300" s="14"/>
      <c r="B2300" s="245"/>
      <c r="C2300" s="246"/>
      <c r="D2300" s="228" t="s">
        <v>206</v>
      </c>
      <c r="E2300" s="247" t="s">
        <v>19</v>
      </c>
      <c r="F2300" s="248" t="s">
        <v>3750</v>
      </c>
      <c r="G2300" s="246"/>
      <c r="H2300" s="249">
        <v>14.9</v>
      </c>
      <c r="I2300" s="250"/>
      <c r="J2300" s="246"/>
      <c r="K2300" s="246"/>
      <c r="L2300" s="251"/>
      <c r="M2300" s="252"/>
      <c r="N2300" s="253"/>
      <c r="O2300" s="253"/>
      <c r="P2300" s="253"/>
      <c r="Q2300" s="253"/>
      <c r="R2300" s="253"/>
      <c r="S2300" s="253"/>
      <c r="T2300" s="254"/>
      <c r="U2300" s="14"/>
      <c r="V2300" s="14"/>
      <c r="W2300" s="14"/>
      <c r="X2300" s="14"/>
      <c r="Y2300" s="14"/>
      <c r="Z2300" s="14"/>
      <c r="AA2300" s="14"/>
      <c r="AB2300" s="14"/>
      <c r="AC2300" s="14"/>
      <c r="AD2300" s="14"/>
      <c r="AE2300" s="14"/>
      <c r="AT2300" s="255" t="s">
        <v>206</v>
      </c>
      <c r="AU2300" s="255" t="s">
        <v>78</v>
      </c>
      <c r="AV2300" s="14" t="s">
        <v>78</v>
      </c>
      <c r="AW2300" s="14" t="s">
        <v>31</v>
      </c>
      <c r="AX2300" s="14" t="s">
        <v>69</v>
      </c>
      <c r="AY2300" s="255" t="s">
        <v>193</v>
      </c>
    </row>
    <row r="2301" s="15" customFormat="1">
      <c r="A2301" s="15"/>
      <c r="B2301" s="256"/>
      <c r="C2301" s="257"/>
      <c r="D2301" s="228" t="s">
        <v>206</v>
      </c>
      <c r="E2301" s="258" t="s">
        <v>19</v>
      </c>
      <c r="F2301" s="259" t="s">
        <v>218</v>
      </c>
      <c r="G2301" s="257"/>
      <c r="H2301" s="260">
        <v>63.899999999999999</v>
      </c>
      <c r="I2301" s="261"/>
      <c r="J2301" s="257"/>
      <c r="K2301" s="257"/>
      <c r="L2301" s="262"/>
      <c r="M2301" s="263"/>
      <c r="N2301" s="264"/>
      <c r="O2301" s="264"/>
      <c r="P2301" s="264"/>
      <c r="Q2301" s="264"/>
      <c r="R2301" s="264"/>
      <c r="S2301" s="264"/>
      <c r="T2301" s="265"/>
      <c r="U2301" s="15"/>
      <c r="V2301" s="15"/>
      <c r="W2301" s="15"/>
      <c r="X2301" s="15"/>
      <c r="Y2301" s="15"/>
      <c r="Z2301" s="15"/>
      <c r="AA2301" s="15"/>
      <c r="AB2301" s="15"/>
      <c r="AC2301" s="15"/>
      <c r="AD2301" s="15"/>
      <c r="AE2301" s="15"/>
      <c r="AT2301" s="266" t="s">
        <v>206</v>
      </c>
      <c r="AU2301" s="266" t="s">
        <v>78</v>
      </c>
      <c r="AV2301" s="15" t="s">
        <v>200</v>
      </c>
      <c r="AW2301" s="15" t="s">
        <v>31</v>
      </c>
      <c r="AX2301" s="15" t="s">
        <v>76</v>
      </c>
      <c r="AY2301" s="266" t="s">
        <v>193</v>
      </c>
    </row>
    <row r="2302" s="2" customFormat="1" ht="16.5" customHeight="1">
      <c r="A2302" s="41"/>
      <c r="B2302" s="42"/>
      <c r="C2302" s="215" t="s">
        <v>4265</v>
      </c>
      <c r="D2302" s="215" t="s">
        <v>195</v>
      </c>
      <c r="E2302" s="216" t="s">
        <v>4266</v>
      </c>
      <c r="F2302" s="217" t="s">
        <v>4267</v>
      </c>
      <c r="G2302" s="218" t="s">
        <v>258</v>
      </c>
      <c r="H2302" s="219">
        <v>912.70000000000005</v>
      </c>
      <c r="I2302" s="220"/>
      <c r="J2302" s="221">
        <f>ROUND(I2302*H2302,2)</f>
        <v>0</v>
      </c>
      <c r="K2302" s="217" t="s">
        <v>199</v>
      </c>
      <c r="L2302" s="47"/>
      <c r="M2302" s="222" t="s">
        <v>19</v>
      </c>
      <c r="N2302" s="223" t="s">
        <v>40</v>
      </c>
      <c r="O2302" s="87"/>
      <c r="P2302" s="224">
        <f>O2302*H2302</f>
        <v>0</v>
      </c>
      <c r="Q2302" s="224">
        <v>0</v>
      </c>
      <c r="R2302" s="224">
        <f>Q2302*H2302</f>
        <v>0</v>
      </c>
      <c r="S2302" s="224">
        <v>0</v>
      </c>
      <c r="T2302" s="225">
        <f>S2302*H2302</f>
        <v>0</v>
      </c>
      <c r="U2302" s="41"/>
      <c r="V2302" s="41"/>
      <c r="W2302" s="41"/>
      <c r="X2302" s="41"/>
      <c r="Y2302" s="41"/>
      <c r="Z2302" s="41"/>
      <c r="AA2302" s="41"/>
      <c r="AB2302" s="41"/>
      <c r="AC2302" s="41"/>
      <c r="AD2302" s="41"/>
      <c r="AE2302" s="41"/>
      <c r="AR2302" s="226" t="s">
        <v>200</v>
      </c>
      <c r="AT2302" s="226" t="s">
        <v>195</v>
      </c>
      <c r="AU2302" s="226" t="s">
        <v>78</v>
      </c>
      <c r="AY2302" s="20" t="s">
        <v>193</v>
      </c>
      <c r="BE2302" s="227">
        <f>IF(N2302="základní",J2302,0)</f>
        <v>0</v>
      </c>
      <c r="BF2302" s="227">
        <f>IF(N2302="snížená",J2302,0)</f>
        <v>0</v>
      </c>
      <c r="BG2302" s="227">
        <f>IF(N2302="zákl. přenesená",J2302,0)</f>
        <v>0</v>
      </c>
      <c r="BH2302" s="227">
        <f>IF(N2302="sníž. přenesená",J2302,0)</f>
        <v>0</v>
      </c>
      <c r="BI2302" s="227">
        <f>IF(N2302="nulová",J2302,0)</f>
        <v>0</v>
      </c>
      <c r="BJ2302" s="20" t="s">
        <v>76</v>
      </c>
      <c r="BK2302" s="227">
        <f>ROUND(I2302*H2302,2)</f>
        <v>0</v>
      </c>
      <c r="BL2302" s="20" t="s">
        <v>200</v>
      </c>
      <c r="BM2302" s="226" t="s">
        <v>4268</v>
      </c>
    </row>
    <row r="2303" s="2" customFormat="1">
      <c r="A2303" s="41"/>
      <c r="B2303" s="42"/>
      <c r="C2303" s="43"/>
      <c r="D2303" s="228" t="s">
        <v>202</v>
      </c>
      <c r="E2303" s="43"/>
      <c r="F2303" s="229" t="s">
        <v>4269</v>
      </c>
      <c r="G2303" s="43"/>
      <c r="H2303" s="43"/>
      <c r="I2303" s="230"/>
      <c r="J2303" s="43"/>
      <c r="K2303" s="43"/>
      <c r="L2303" s="47"/>
      <c r="M2303" s="231"/>
      <c r="N2303" s="232"/>
      <c r="O2303" s="87"/>
      <c r="P2303" s="87"/>
      <c r="Q2303" s="87"/>
      <c r="R2303" s="87"/>
      <c r="S2303" s="87"/>
      <c r="T2303" s="88"/>
      <c r="U2303" s="41"/>
      <c r="V2303" s="41"/>
      <c r="W2303" s="41"/>
      <c r="X2303" s="41"/>
      <c r="Y2303" s="41"/>
      <c r="Z2303" s="41"/>
      <c r="AA2303" s="41"/>
      <c r="AB2303" s="41"/>
      <c r="AC2303" s="41"/>
      <c r="AD2303" s="41"/>
      <c r="AE2303" s="41"/>
      <c r="AT2303" s="20" t="s">
        <v>202</v>
      </c>
      <c r="AU2303" s="20" t="s">
        <v>78</v>
      </c>
    </row>
    <row r="2304" s="2" customFormat="1">
      <c r="A2304" s="41"/>
      <c r="B2304" s="42"/>
      <c r="C2304" s="43"/>
      <c r="D2304" s="233" t="s">
        <v>204</v>
      </c>
      <c r="E2304" s="43"/>
      <c r="F2304" s="234" t="s">
        <v>4270</v>
      </c>
      <c r="G2304" s="43"/>
      <c r="H2304" s="43"/>
      <c r="I2304" s="230"/>
      <c r="J2304" s="43"/>
      <c r="K2304" s="43"/>
      <c r="L2304" s="47"/>
      <c r="M2304" s="231"/>
      <c r="N2304" s="232"/>
      <c r="O2304" s="87"/>
      <c r="P2304" s="87"/>
      <c r="Q2304" s="87"/>
      <c r="R2304" s="87"/>
      <c r="S2304" s="87"/>
      <c r="T2304" s="88"/>
      <c r="U2304" s="41"/>
      <c r="V2304" s="41"/>
      <c r="W2304" s="41"/>
      <c r="X2304" s="41"/>
      <c r="Y2304" s="41"/>
      <c r="Z2304" s="41"/>
      <c r="AA2304" s="41"/>
      <c r="AB2304" s="41"/>
      <c r="AC2304" s="41"/>
      <c r="AD2304" s="41"/>
      <c r="AE2304" s="41"/>
      <c r="AT2304" s="20" t="s">
        <v>204</v>
      </c>
      <c r="AU2304" s="20" t="s">
        <v>78</v>
      </c>
    </row>
    <row r="2305" s="14" customFormat="1">
      <c r="A2305" s="14"/>
      <c r="B2305" s="245"/>
      <c r="C2305" s="246"/>
      <c r="D2305" s="228" t="s">
        <v>206</v>
      </c>
      <c r="E2305" s="247" t="s">
        <v>19</v>
      </c>
      <c r="F2305" s="248" t="s">
        <v>4271</v>
      </c>
      <c r="G2305" s="246"/>
      <c r="H2305" s="249">
        <v>912.70000000000005</v>
      </c>
      <c r="I2305" s="250"/>
      <c r="J2305" s="246"/>
      <c r="K2305" s="246"/>
      <c r="L2305" s="251"/>
      <c r="M2305" s="252"/>
      <c r="N2305" s="253"/>
      <c r="O2305" s="253"/>
      <c r="P2305" s="253"/>
      <c r="Q2305" s="253"/>
      <c r="R2305" s="253"/>
      <c r="S2305" s="253"/>
      <c r="T2305" s="254"/>
      <c r="U2305" s="14"/>
      <c r="V2305" s="14"/>
      <c r="W2305" s="14"/>
      <c r="X2305" s="14"/>
      <c r="Y2305" s="14"/>
      <c r="Z2305" s="14"/>
      <c r="AA2305" s="14"/>
      <c r="AB2305" s="14"/>
      <c r="AC2305" s="14"/>
      <c r="AD2305" s="14"/>
      <c r="AE2305" s="14"/>
      <c r="AT2305" s="255" t="s">
        <v>206</v>
      </c>
      <c r="AU2305" s="255" t="s">
        <v>78</v>
      </c>
      <c r="AV2305" s="14" t="s">
        <v>78</v>
      </c>
      <c r="AW2305" s="14" t="s">
        <v>31</v>
      </c>
      <c r="AX2305" s="14" t="s">
        <v>76</v>
      </c>
      <c r="AY2305" s="255" t="s">
        <v>193</v>
      </c>
    </row>
    <row r="2306" s="2" customFormat="1" ht="16.5" customHeight="1">
      <c r="A2306" s="41"/>
      <c r="B2306" s="42"/>
      <c r="C2306" s="215" t="s">
        <v>4272</v>
      </c>
      <c r="D2306" s="215" t="s">
        <v>195</v>
      </c>
      <c r="E2306" s="216" t="s">
        <v>4273</v>
      </c>
      <c r="F2306" s="217" t="s">
        <v>4274</v>
      </c>
      <c r="G2306" s="218" t="s">
        <v>408</v>
      </c>
      <c r="H2306" s="219">
        <v>41.700000000000003</v>
      </c>
      <c r="I2306" s="220"/>
      <c r="J2306" s="221">
        <f>ROUND(I2306*H2306,2)</f>
        <v>0</v>
      </c>
      <c r="K2306" s="217" t="s">
        <v>199</v>
      </c>
      <c r="L2306" s="47"/>
      <c r="M2306" s="222" t="s">
        <v>19</v>
      </c>
      <c r="N2306" s="223" t="s">
        <v>40</v>
      </c>
      <c r="O2306" s="87"/>
      <c r="P2306" s="224">
        <f>O2306*H2306</f>
        <v>0</v>
      </c>
      <c r="Q2306" s="224">
        <v>1.0000000000000001E-05</v>
      </c>
      <c r="R2306" s="224">
        <f>Q2306*H2306</f>
        <v>0.00041700000000000005</v>
      </c>
      <c r="S2306" s="224">
        <v>0</v>
      </c>
      <c r="T2306" s="225">
        <f>S2306*H2306</f>
        <v>0</v>
      </c>
      <c r="U2306" s="41"/>
      <c r="V2306" s="41"/>
      <c r="W2306" s="41"/>
      <c r="X2306" s="41"/>
      <c r="Y2306" s="41"/>
      <c r="Z2306" s="41"/>
      <c r="AA2306" s="41"/>
      <c r="AB2306" s="41"/>
      <c r="AC2306" s="41"/>
      <c r="AD2306" s="41"/>
      <c r="AE2306" s="41"/>
      <c r="AR2306" s="226" t="s">
        <v>200</v>
      </c>
      <c r="AT2306" s="226" t="s">
        <v>195</v>
      </c>
      <c r="AU2306" s="226" t="s">
        <v>78</v>
      </c>
      <c r="AY2306" s="20" t="s">
        <v>193</v>
      </c>
      <c r="BE2306" s="227">
        <f>IF(N2306="základní",J2306,0)</f>
        <v>0</v>
      </c>
      <c r="BF2306" s="227">
        <f>IF(N2306="snížená",J2306,0)</f>
        <v>0</v>
      </c>
      <c r="BG2306" s="227">
        <f>IF(N2306="zákl. přenesená",J2306,0)</f>
        <v>0</v>
      </c>
      <c r="BH2306" s="227">
        <f>IF(N2306="sníž. přenesená",J2306,0)</f>
        <v>0</v>
      </c>
      <c r="BI2306" s="227">
        <f>IF(N2306="nulová",J2306,0)</f>
        <v>0</v>
      </c>
      <c r="BJ2306" s="20" t="s">
        <v>76</v>
      </c>
      <c r="BK2306" s="227">
        <f>ROUND(I2306*H2306,2)</f>
        <v>0</v>
      </c>
      <c r="BL2306" s="20" t="s">
        <v>200</v>
      </c>
      <c r="BM2306" s="226" t="s">
        <v>4275</v>
      </c>
    </row>
    <row r="2307" s="2" customFormat="1">
      <c r="A2307" s="41"/>
      <c r="B2307" s="42"/>
      <c r="C2307" s="43"/>
      <c r="D2307" s="228" t="s">
        <v>202</v>
      </c>
      <c r="E2307" s="43"/>
      <c r="F2307" s="229" t="s">
        <v>4276</v>
      </c>
      <c r="G2307" s="43"/>
      <c r="H2307" s="43"/>
      <c r="I2307" s="230"/>
      <c r="J2307" s="43"/>
      <c r="K2307" s="43"/>
      <c r="L2307" s="47"/>
      <c r="M2307" s="231"/>
      <c r="N2307" s="232"/>
      <c r="O2307" s="87"/>
      <c r="P2307" s="87"/>
      <c r="Q2307" s="87"/>
      <c r="R2307" s="87"/>
      <c r="S2307" s="87"/>
      <c r="T2307" s="88"/>
      <c r="U2307" s="41"/>
      <c r="V2307" s="41"/>
      <c r="W2307" s="41"/>
      <c r="X2307" s="41"/>
      <c r="Y2307" s="41"/>
      <c r="Z2307" s="41"/>
      <c r="AA2307" s="41"/>
      <c r="AB2307" s="41"/>
      <c r="AC2307" s="41"/>
      <c r="AD2307" s="41"/>
      <c r="AE2307" s="41"/>
      <c r="AT2307" s="20" t="s">
        <v>202</v>
      </c>
      <c r="AU2307" s="20" t="s">
        <v>78</v>
      </c>
    </row>
    <row r="2308" s="2" customFormat="1">
      <c r="A2308" s="41"/>
      <c r="B2308" s="42"/>
      <c r="C2308" s="43"/>
      <c r="D2308" s="233" t="s">
        <v>204</v>
      </c>
      <c r="E2308" s="43"/>
      <c r="F2308" s="234" t="s">
        <v>4277</v>
      </c>
      <c r="G2308" s="43"/>
      <c r="H2308" s="43"/>
      <c r="I2308" s="230"/>
      <c r="J2308" s="43"/>
      <c r="K2308" s="43"/>
      <c r="L2308" s="47"/>
      <c r="M2308" s="231"/>
      <c r="N2308" s="232"/>
      <c r="O2308" s="87"/>
      <c r="P2308" s="87"/>
      <c r="Q2308" s="87"/>
      <c r="R2308" s="87"/>
      <c r="S2308" s="87"/>
      <c r="T2308" s="88"/>
      <c r="U2308" s="41"/>
      <c r="V2308" s="41"/>
      <c r="W2308" s="41"/>
      <c r="X2308" s="41"/>
      <c r="Y2308" s="41"/>
      <c r="Z2308" s="41"/>
      <c r="AA2308" s="41"/>
      <c r="AB2308" s="41"/>
      <c r="AC2308" s="41"/>
      <c r="AD2308" s="41"/>
      <c r="AE2308" s="41"/>
      <c r="AT2308" s="20" t="s">
        <v>204</v>
      </c>
      <c r="AU2308" s="20" t="s">
        <v>78</v>
      </c>
    </row>
    <row r="2309" s="13" customFormat="1">
      <c r="A2309" s="13"/>
      <c r="B2309" s="235"/>
      <c r="C2309" s="236"/>
      <c r="D2309" s="228" t="s">
        <v>206</v>
      </c>
      <c r="E2309" s="237" t="s">
        <v>19</v>
      </c>
      <c r="F2309" s="238" t="s">
        <v>279</v>
      </c>
      <c r="G2309" s="236"/>
      <c r="H2309" s="237" t="s">
        <v>19</v>
      </c>
      <c r="I2309" s="239"/>
      <c r="J2309" s="236"/>
      <c r="K2309" s="236"/>
      <c r="L2309" s="240"/>
      <c r="M2309" s="241"/>
      <c r="N2309" s="242"/>
      <c r="O2309" s="242"/>
      <c r="P2309" s="242"/>
      <c r="Q2309" s="242"/>
      <c r="R2309" s="242"/>
      <c r="S2309" s="242"/>
      <c r="T2309" s="243"/>
      <c r="U2309" s="13"/>
      <c r="V2309" s="13"/>
      <c r="W2309" s="13"/>
      <c r="X2309" s="13"/>
      <c r="Y2309" s="13"/>
      <c r="Z2309" s="13"/>
      <c r="AA2309" s="13"/>
      <c r="AB2309" s="13"/>
      <c r="AC2309" s="13"/>
      <c r="AD2309" s="13"/>
      <c r="AE2309" s="13"/>
      <c r="AT2309" s="244" t="s">
        <v>206</v>
      </c>
      <c r="AU2309" s="244" t="s">
        <v>78</v>
      </c>
      <c r="AV2309" s="13" t="s">
        <v>76</v>
      </c>
      <c r="AW2309" s="13" t="s">
        <v>31</v>
      </c>
      <c r="AX2309" s="13" t="s">
        <v>69</v>
      </c>
      <c r="AY2309" s="244" t="s">
        <v>193</v>
      </c>
    </row>
    <row r="2310" s="14" customFormat="1">
      <c r="A2310" s="14"/>
      <c r="B2310" s="245"/>
      <c r="C2310" s="246"/>
      <c r="D2310" s="228" t="s">
        <v>206</v>
      </c>
      <c r="E2310" s="247" t="s">
        <v>19</v>
      </c>
      <c r="F2310" s="248" t="s">
        <v>4278</v>
      </c>
      <c r="G2310" s="246"/>
      <c r="H2310" s="249">
        <v>41.700000000000003</v>
      </c>
      <c r="I2310" s="250"/>
      <c r="J2310" s="246"/>
      <c r="K2310" s="246"/>
      <c r="L2310" s="251"/>
      <c r="M2310" s="252"/>
      <c r="N2310" s="253"/>
      <c r="O2310" s="253"/>
      <c r="P2310" s="253"/>
      <c r="Q2310" s="253"/>
      <c r="R2310" s="253"/>
      <c r="S2310" s="253"/>
      <c r="T2310" s="254"/>
      <c r="U2310" s="14"/>
      <c r="V2310" s="14"/>
      <c r="W2310" s="14"/>
      <c r="X2310" s="14"/>
      <c r="Y2310" s="14"/>
      <c r="Z2310" s="14"/>
      <c r="AA2310" s="14"/>
      <c r="AB2310" s="14"/>
      <c r="AC2310" s="14"/>
      <c r="AD2310" s="14"/>
      <c r="AE2310" s="14"/>
      <c r="AT2310" s="255" t="s">
        <v>206</v>
      </c>
      <c r="AU2310" s="255" t="s">
        <v>78</v>
      </c>
      <c r="AV2310" s="14" t="s">
        <v>78</v>
      </c>
      <c r="AW2310" s="14" t="s">
        <v>31</v>
      </c>
      <c r="AX2310" s="14" t="s">
        <v>76</v>
      </c>
      <c r="AY2310" s="255" t="s">
        <v>193</v>
      </c>
    </row>
    <row r="2311" s="2" customFormat="1" ht="16.5" customHeight="1">
      <c r="A2311" s="41"/>
      <c r="B2311" s="42"/>
      <c r="C2311" s="215" t="s">
        <v>4279</v>
      </c>
      <c r="D2311" s="215" t="s">
        <v>195</v>
      </c>
      <c r="E2311" s="216" t="s">
        <v>4280</v>
      </c>
      <c r="F2311" s="217" t="s">
        <v>4281</v>
      </c>
      <c r="G2311" s="218" t="s">
        <v>258</v>
      </c>
      <c r="H2311" s="219">
        <v>196</v>
      </c>
      <c r="I2311" s="220"/>
      <c r="J2311" s="221">
        <f>ROUND(I2311*H2311,2)</f>
        <v>0</v>
      </c>
      <c r="K2311" s="217" t="s">
        <v>199</v>
      </c>
      <c r="L2311" s="47"/>
      <c r="M2311" s="222" t="s">
        <v>19</v>
      </c>
      <c r="N2311" s="223" t="s">
        <v>40</v>
      </c>
      <c r="O2311" s="87"/>
      <c r="P2311" s="224">
        <f>O2311*H2311</f>
        <v>0</v>
      </c>
      <c r="Q2311" s="224">
        <v>0.0032399999999999998</v>
      </c>
      <c r="R2311" s="224">
        <f>Q2311*H2311</f>
        <v>0.63503999999999994</v>
      </c>
      <c r="S2311" s="224">
        <v>0</v>
      </c>
      <c r="T2311" s="225">
        <f>S2311*H2311</f>
        <v>0</v>
      </c>
      <c r="U2311" s="41"/>
      <c r="V2311" s="41"/>
      <c r="W2311" s="41"/>
      <c r="X2311" s="41"/>
      <c r="Y2311" s="41"/>
      <c r="Z2311" s="41"/>
      <c r="AA2311" s="41"/>
      <c r="AB2311" s="41"/>
      <c r="AC2311" s="41"/>
      <c r="AD2311" s="41"/>
      <c r="AE2311" s="41"/>
      <c r="AR2311" s="226" t="s">
        <v>200</v>
      </c>
      <c r="AT2311" s="226" t="s">
        <v>195</v>
      </c>
      <c r="AU2311" s="226" t="s">
        <v>78</v>
      </c>
      <c r="AY2311" s="20" t="s">
        <v>193</v>
      </c>
      <c r="BE2311" s="227">
        <f>IF(N2311="základní",J2311,0)</f>
        <v>0</v>
      </c>
      <c r="BF2311" s="227">
        <f>IF(N2311="snížená",J2311,0)</f>
        <v>0</v>
      </c>
      <c r="BG2311" s="227">
        <f>IF(N2311="zákl. přenesená",J2311,0)</f>
        <v>0</v>
      </c>
      <c r="BH2311" s="227">
        <f>IF(N2311="sníž. přenesená",J2311,0)</f>
        <v>0</v>
      </c>
      <c r="BI2311" s="227">
        <f>IF(N2311="nulová",J2311,0)</f>
        <v>0</v>
      </c>
      <c r="BJ2311" s="20" t="s">
        <v>76</v>
      </c>
      <c r="BK2311" s="227">
        <f>ROUND(I2311*H2311,2)</f>
        <v>0</v>
      </c>
      <c r="BL2311" s="20" t="s">
        <v>200</v>
      </c>
      <c r="BM2311" s="226" t="s">
        <v>4282</v>
      </c>
    </row>
    <row r="2312" s="2" customFormat="1">
      <c r="A2312" s="41"/>
      <c r="B2312" s="42"/>
      <c r="C2312" s="43"/>
      <c r="D2312" s="228" t="s">
        <v>202</v>
      </c>
      <c r="E2312" s="43"/>
      <c r="F2312" s="229" t="s">
        <v>4283</v>
      </c>
      <c r="G2312" s="43"/>
      <c r="H2312" s="43"/>
      <c r="I2312" s="230"/>
      <c r="J2312" s="43"/>
      <c r="K2312" s="43"/>
      <c r="L2312" s="47"/>
      <c r="M2312" s="231"/>
      <c r="N2312" s="232"/>
      <c r="O2312" s="87"/>
      <c r="P2312" s="87"/>
      <c r="Q2312" s="87"/>
      <c r="R2312" s="87"/>
      <c r="S2312" s="87"/>
      <c r="T2312" s="88"/>
      <c r="U2312" s="41"/>
      <c r="V2312" s="41"/>
      <c r="W2312" s="41"/>
      <c r="X2312" s="41"/>
      <c r="Y2312" s="41"/>
      <c r="Z2312" s="41"/>
      <c r="AA2312" s="41"/>
      <c r="AB2312" s="41"/>
      <c r="AC2312" s="41"/>
      <c r="AD2312" s="41"/>
      <c r="AE2312" s="41"/>
      <c r="AT2312" s="20" t="s">
        <v>202</v>
      </c>
      <c r="AU2312" s="20" t="s">
        <v>78</v>
      </c>
    </row>
    <row r="2313" s="2" customFormat="1">
      <c r="A2313" s="41"/>
      <c r="B2313" s="42"/>
      <c r="C2313" s="43"/>
      <c r="D2313" s="233" t="s">
        <v>204</v>
      </c>
      <c r="E2313" s="43"/>
      <c r="F2313" s="234" t="s">
        <v>4284</v>
      </c>
      <c r="G2313" s="43"/>
      <c r="H2313" s="43"/>
      <c r="I2313" s="230"/>
      <c r="J2313" s="43"/>
      <c r="K2313" s="43"/>
      <c r="L2313" s="47"/>
      <c r="M2313" s="231"/>
      <c r="N2313" s="232"/>
      <c r="O2313" s="87"/>
      <c r="P2313" s="87"/>
      <c r="Q2313" s="87"/>
      <c r="R2313" s="87"/>
      <c r="S2313" s="87"/>
      <c r="T2313" s="88"/>
      <c r="U2313" s="41"/>
      <c r="V2313" s="41"/>
      <c r="W2313" s="41"/>
      <c r="X2313" s="41"/>
      <c r="Y2313" s="41"/>
      <c r="Z2313" s="41"/>
      <c r="AA2313" s="41"/>
      <c r="AB2313" s="41"/>
      <c r="AC2313" s="41"/>
      <c r="AD2313" s="41"/>
      <c r="AE2313" s="41"/>
      <c r="AT2313" s="20" t="s">
        <v>204</v>
      </c>
      <c r="AU2313" s="20" t="s">
        <v>78</v>
      </c>
    </row>
    <row r="2314" s="13" customFormat="1">
      <c r="A2314" s="13"/>
      <c r="B2314" s="235"/>
      <c r="C2314" s="236"/>
      <c r="D2314" s="228" t="s">
        <v>206</v>
      </c>
      <c r="E2314" s="237" t="s">
        <v>19</v>
      </c>
      <c r="F2314" s="238" t="s">
        <v>279</v>
      </c>
      <c r="G2314" s="236"/>
      <c r="H2314" s="237" t="s">
        <v>19</v>
      </c>
      <c r="I2314" s="239"/>
      <c r="J2314" s="236"/>
      <c r="K2314" s="236"/>
      <c r="L2314" s="240"/>
      <c r="M2314" s="241"/>
      <c r="N2314" s="242"/>
      <c r="O2314" s="242"/>
      <c r="P2314" s="242"/>
      <c r="Q2314" s="242"/>
      <c r="R2314" s="242"/>
      <c r="S2314" s="242"/>
      <c r="T2314" s="243"/>
      <c r="U2314" s="13"/>
      <c r="V2314" s="13"/>
      <c r="W2314" s="13"/>
      <c r="X2314" s="13"/>
      <c r="Y2314" s="13"/>
      <c r="Z2314" s="13"/>
      <c r="AA2314" s="13"/>
      <c r="AB2314" s="13"/>
      <c r="AC2314" s="13"/>
      <c r="AD2314" s="13"/>
      <c r="AE2314" s="13"/>
      <c r="AT2314" s="244" t="s">
        <v>206</v>
      </c>
      <c r="AU2314" s="244" t="s">
        <v>78</v>
      </c>
      <c r="AV2314" s="13" t="s">
        <v>76</v>
      </c>
      <c r="AW2314" s="13" t="s">
        <v>31</v>
      </c>
      <c r="AX2314" s="13" t="s">
        <v>69</v>
      </c>
      <c r="AY2314" s="244" t="s">
        <v>193</v>
      </c>
    </row>
    <row r="2315" s="13" customFormat="1">
      <c r="A2315" s="13"/>
      <c r="B2315" s="235"/>
      <c r="C2315" s="236"/>
      <c r="D2315" s="228" t="s">
        <v>206</v>
      </c>
      <c r="E2315" s="237" t="s">
        <v>19</v>
      </c>
      <c r="F2315" s="238" t="s">
        <v>4285</v>
      </c>
      <c r="G2315" s="236"/>
      <c r="H2315" s="237" t="s">
        <v>19</v>
      </c>
      <c r="I2315" s="239"/>
      <c r="J2315" s="236"/>
      <c r="K2315" s="236"/>
      <c r="L2315" s="240"/>
      <c r="M2315" s="241"/>
      <c r="N2315" s="242"/>
      <c r="O2315" s="242"/>
      <c r="P2315" s="242"/>
      <c r="Q2315" s="242"/>
      <c r="R2315" s="242"/>
      <c r="S2315" s="242"/>
      <c r="T2315" s="243"/>
      <c r="U2315" s="13"/>
      <c r="V2315" s="13"/>
      <c r="W2315" s="13"/>
      <c r="X2315" s="13"/>
      <c r="Y2315" s="13"/>
      <c r="Z2315" s="13"/>
      <c r="AA2315" s="13"/>
      <c r="AB2315" s="13"/>
      <c r="AC2315" s="13"/>
      <c r="AD2315" s="13"/>
      <c r="AE2315" s="13"/>
      <c r="AT2315" s="244" t="s">
        <v>206</v>
      </c>
      <c r="AU2315" s="244" t="s">
        <v>78</v>
      </c>
      <c r="AV2315" s="13" t="s">
        <v>76</v>
      </c>
      <c r="AW2315" s="13" t="s">
        <v>31</v>
      </c>
      <c r="AX2315" s="13" t="s">
        <v>69</v>
      </c>
      <c r="AY2315" s="244" t="s">
        <v>193</v>
      </c>
    </row>
    <row r="2316" s="14" customFormat="1">
      <c r="A2316" s="14"/>
      <c r="B2316" s="245"/>
      <c r="C2316" s="246"/>
      <c r="D2316" s="228" t="s">
        <v>206</v>
      </c>
      <c r="E2316" s="247" t="s">
        <v>19</v>
      </c>
      <c r="F2316" s="248" t="s">
        <v>4286</v>
      </c>
      <c r="G2316" s="246"/>
      <c r="H2316" s="249">
        <v>196</v>
      </c>
      <c r="I2316" s="250"/>
      <c r="J2316" s="246"/>
      <c r="K2316" s="246"/>
      <c r="L2316" s="251"/>
      <c r="M2316" s="252"/>
      <c r="N2316" s="253"/>
      <c r="O2316" s="253"/>
      <c r="P2316" s="253"/>
      <c r="Q2316" s="253"/>
      <c r="R2316" s="253"/>
      <c r="S2316" s="253"/>
      <c r="T2316" s="254"/>
      <c r="U2316" s="14"/>
      <c r="V2316" s="14"/>
      <c r="W2316" s="14"/>
      <c r="X2316" s="14"/>
      <c r="Y2316" s="14"/>
      <c r="Z2316" s="14"/>
      <c r="AA2316" s="14"/>
      <c r="AB2316" s="14"/>
      <c r="AC2316" s="14"/>
      <c r="AD2316" s="14"/>
      <c r="AE2316" s="14"/>
      <c r="AT2316" s="255" t="s">
        <v>206</v>
      </c>
      <c r="AU2316" s="255" t="s">
        <v>78</v>
      </c>
      <c r="AV2316" s="14" t="s">
        <v>78</v>
      </c>
      <c r="AW2316" s="14" t="s">
        <v>31</v>
      </c>
      <c r="AX2316" s="14" t="s">
        <v>76</v>
      </c>
      <c r="AY2316" s="255" t="s">
        <v>193</v>
      </c>
    </row>
    <row r="2317" s="2" customFormat="1" ht="21.75" customHeight="1">
      <c r="A2317" s="41"/>
      <c r="B2317" s="42"/>
      <c r="C2317" s="274" t="s">
        <v>4287</v>
      </c>
      <c r="D2317" s="274" t="s">
        <v>1765</v>
      </c>
      <c r="E2317" s="275" t="s">
        <v>4288</v>
      </c>
      <c r="F2317" s="276" t="s">
        <v>4289</v>
      </c>
      <c r="G2317" s="277" t="s">
        <v>258</v>
      </c>
      <c r="H2317" s="278">
        <v>225.40000000000001</v>
      </c>
      <c r="I2317" s="279"/>
      <c r="J2317" s="280">
        <f>ROUND(I2317*H2317,2)</f>
        <v>0</v>
      </c>
      <c r="K2317" s="276" t="s">
        <v>199</v>
      </c>
      <c r="L2317" s="281"/>
      <c r="M2317" s="282" t="s">
        <v>19</v>
      </c>
      <c r="N2317" s="283" t="s">
        <v>40</v>
      </c>
      <c r="O2317" s="87"/>
      <c r="P2317" s="224">
        <f>O2317*H2317</f>
        <v>0</v>
      </c>
      <c r="Q2317" s="224">
        <v>0.042000000000000003</v>
      </c>
      <c r="R2317" s="224">
        <f>Q2317*H2317</f>
        <v>9.466800000000001</v>
      </c>
      <c r="S2317" s="224">
        <v>0</v>
      </c>
      <c r="T2317" s="225">
        <f>S2317*H2317</f>
        <v>0</v>
      </c>
      <c r="U2317" s="41"/>
      <c r="V2317" s="41"/>
      <c r="W2317" s="41"/>
      <c r="X2317" s="41"/>
      <c r="Y2317" s="41"/>
      <c r="Z2317" s="41"/>
      <c r="AA2317" s="41"/>
      <c r="AB2317" s="41"/>
      <c r="AC2317" s="41"/>
      <c r="AD2317" s="41"/>
      <c r="AE2317" s="41"/>
      <c r="AR2317" s="226" t="s">
        <v>265</v>
      </c>
      <c r="AT2317" s="226" t="s">
        <v>1765</v>
      </c>
      <c r="AU2317" s="226" t="s">
        <v>78</v>
      </c>
      <c r="AY2317" s="20" t="s">
        <v>193</v>
      </c>
      <c r="BE2317" s="227">
        <f>IF(N2317="základní",J2317,0)</f>
        <v>0</v>
      </c>
      <c r="BF2317" s="227">
        <f>IF(N2317="snížená",J2317,0)</f>
        <v>0</v>
      </c>
      <c r="BG2317" s="227">
        <f>IF(N2317="zákl. přenesená",J2317,0)</f>
        <v>0</v>
      </c>
      <c r="BH2317" s="227">
        <f>IF(N2317="sníž. přenesená",J2317,0)</f>
        <v>0</v>
      </c>
      <c r="BI2317" s="227">
        <f>IF(N2317="nulová",J2317,0)</f>
        <v>0</v>
      </c>
      <c r="BJ2317" s="20" t="s">
        <v>76</v>
      </c>
      <c r="BK2317" s="227">
        <f>ROUND(I2317*H2317,2)</f>
        <v>0</v>
      </c>
      <c r="BL2317" s="20" t="s">
        <v>200</v>
      </c>
      <c r="BM2317" s="226" t="s">
        <v>4290</v>
      </c>
    </row>
    <row r="2318" s="2" customFormat="1">
      <c r="A2318" s="41"/>
      <c r="B2318" s="42"/>
      <c r="C2318" s="43"/>
      <c r="D2318" s="228" t="s">
        <v>202</v>
      </c>
      <c r="E2318" s="43"/>
      <c r="F2318" s="229" t="s">
        <v>4289</v>
      </c>
      <c r="G2318" s="43"/>
      <c r="H2318" s="43"/>
      <c r="I2318" s="230"/>
      <c r="J2318" s="43"/>
      <c r="K2318" s="43"/>
      <c r="L2318" s="47"/>
      <c r="M2318" s="231"/>
      <c r="N2318" s="232"/>
      <c r="O2318" s="87"/>
      <c r="P2318" s="87"/>
      <c r="Q2318" s="87"/>
      <c r="R2318" s="87"/>
      <c r="S2318" s="87"/>
      <c r="T2318" s="88"/>
      <c r="U2318" s="41"/>
      <c r="V2318" s="41"/>
      <c r="W2318" s="41"/>
      <c r="X2318" s="41"/>
      <c r="Y2318" s="41"/>
      <c r="Z2318" s="41"/>
      <c r="AA2318" s="41"/>
      <c r="AB2318" s="41"/>
      <c r="AC2318" s="41"/>
      <c r="AD2318" s="41"/>
      <c r="AE2318" s="41"/>
      <c r="AT2318" s="20" t="s">
        <v>202</v>
      </c>
      <c r="AU2318" s="20" t="s">
        <v>78</v>
      </c>
    </row>
    <row r="2319" s="14" customFormat="1">
      <c r="A2319" s="14"/>
      <c r="B2319" s="245"/>
      <c r="C2319" s="246"/>
      <c r="D2319" s="228" t="s">
        <v>206</v>
      </c>
      <c r="E2319" s="246"/>
      <c r="F2319" s="248" t="s">
        <v>4291</v>
      </c>
      <c r="G2319" s="246"/>
      <c r="H2319" s="249">
        <v>225.40000000000001</v>
      </c>
      <c r="I2319" s="250"/>
      <c r="J2319" s="246"/>
      <c r="K2319" s="246"/>
      <c r="L2319" s="251"/>
      <c r="M2319" s="252"/>
      <c r="N2319" s="253"/>
      <c r="O2319" s="253"/>
      <c r="P2319" s="253"/>
      <c r="Q2319" s="253"/>
      <c r="R2319" s="253"/>
      <c r="S2319" s="253"/>
      <c r="T2319" s="254"/>
      <c r="U2319" s="14"/>
      <c r="V2319" s="14"/>
      <c r="W2319" s="14"/>
      <c r="X2319" s="14"/>
      <c r="Y2319" s="14"/>
      <c r="Z2319" s="14"/>
      <c r="AA2319" s="14"/>
      <c r="AB2319" s="14"/>
      <c r="AC2319" s="14"/>
      <c r="AD2319" s="14"/>
      <c r="AE2319" s="14"/>
      <c r="AT2319" s="255" t="s">
        <v>206</v>
      </c>
      <c r="AU2319" s="255" t="s">
        <v>78</v>
      </c>
      <c r="AV2319" s="14" t="s">
        <v>78</v>
      </c>
      <c r="AW2319" s="14" t="s">
        <v>4</v>
      </c>
      <c r="AX2319" s="14" t="s">
        <v>76</v>
      </c>
      <c r="AY2319" s="255" t="s">
        <v>193</v>
      </c>
    </row>
    <row r="2320" s="2" customFormat="1" ht="16.5" customHeight="1">
      <c r="A2320" s="41"/>
      <c r="B2320" s="42"/>
      <c r="C2320" s="215" t="s">
        <v>4292</v>
      </c>
      <c r="D2320" s="215" t="s">
        <v>195</v>
      </c>
      <c r="E2320" s="216" t="s">
        <v>4293</v>
      </c>
      <c r="F2320" s="217" t="s">
        <v>4294</v>
      </c>
      <c r="G2320" s="218" t="s">
        <v>343</v>
      </c>
      <c r="H2320" s="219">
        <v>600</v>
      </c>
      <c r="I2320" s="220"/>
      <c r="J2320" s="221">
        <f>ROUND(I2320*H2320,2)</f>
        <v>0</v>
      </c>
      <c r="K2320" s="217" t="s">
        <v>19</v>
      </c>
      <c r="L2320" s="47"/>
      <c r="M2320" s="222" t="s">
        <v>19</v>
      </c>
      <c r="N2320" s="223" t="s">
        <v>40</v>
      </c>
      <c r="O2320" s="87"/>
      <c r="P2320" s="224">
        <f>O2320*H2320</f>
        <v>0</v>
      </c>
      <c r="Q2320" s="224">
        <v>0</v>
      </c>
      <c r="R2320" s="224">
        <f>Q2320*H2320</f>
        <v>0</v>
      </c>
      <c r="S2320" s="224">
        <v>0</v>
      </c>
      <c r="T2320" s="225">
        <f>S2320*H2320</f>
        <v>0</v>
      </c>
      <c r="U2320" s="41"/>
      <c r="V2320" s="41"/>
      <c r="W2320" s="41"/>
      <c r="X2320" s="41"/>
      <c r="Y2320" s="41"/>
      <c r="Z2320" s="41"/>
      <c r="AA2320" s="41"/>
      <c r="AB2320" s="41"/>
      <c r="AC2320" s="41"/>
      <c r="AD2320" s="41"/>
      <c r="AE2320" s="41"/>
      <c r="AR2320" s="226" t="s">
        <v>200</v>
      </c>
      <c r="AT2320" s="226" t="s">
        <v>195</v>
      </c>
      <c r="AU2320" s="226" t="s">
        <v>78</v>
      </c>
      <c r="AY2320" s="20" t="s">
        <v>193</v>
      </c>
      <c r="BE2320" s="227">
        <f>IF(N2320="základní",J2320,0)</f>
        <v>0</v>
      </c>
      <c r="BF2320" s="227">
        <f>IF(N2320="snížená",J2320,0)</f>
        <v>0</v>
      </c>
      <c r="BG2320" s="227">
        <f>IF(N2320="zákl. přenesená",J2320,0)</f>
        <v>0</v>
      </c>
      <c r="BH2320" s="227">
        <f>IF(N2320="sníž. přenesená",J2320,0)</f>
        <v>0</v>
      </c>
      <c r="BI2320" s="227">
        <f>IF(N2320="nulová",J2320,0)</f>
        <v>0</v>
      </c>
      <c r="BJ2320" s="20" t="s">
        <v>76</v>
      </c>
      <c r="BK2320" s="227">
        <f>ROUND(I2320*H2320,2)</f>
        <v>0</v>
      </c>
      <c r="BL2320" s="20" t="s">
        <v>200</v>
      </c>
      <c r="BM2320" s="226" t="s">
        <v>4295</v>
      </c>
    </row>
    <row r="2321" s="2" customFormat="1">
      <c r="A2321" s="41"/>
      <c r="B2321" s="42"/>
      <c r="C2321" s="43"/>
      <c r="D2321" s="228" t="s">
        <v>202</v>
      </c>
      <c r="E2321" s="43"/>
      <c r="F2321" s="229" t="s">
        <v>4294</v>
      </c>
      <c r="G2321" s="43"/>
      <c r="H2321" s="43"/>
      <c r="I2321" s="230"/>
      <c r="J2321" s="43"/>
      <c r="K2321" s="43"/>
      <c r="L2321" s="47"/>
      <c r="M2321" s="231"/>
      <c r="N2321" s="232"/>
      <c r="O2321" s="87"/>
      <c r="P2321" s="87"/>
      <c r="Q2321" s="87"/>
      <c r="R2321" s="87"/>
      <c r="S2321" s="87"/>
      <c r="T2321" s="88"/>
      <c r="U2321" s="41"/>
      <c r="V2321" s="41"/>
      <c r="W2321" s="41"/>
      <c r="X2321" s="41"/>
      <c r="Y2321" s="41"/>
      <c r="Z2321" s="41"/>
      <c r="AA2321" s="41"/>
      <c r="AB2321" s="41"/>
      <c r="AC2321" s="41"/>
      <c r="AD2321" s="41"/>
      <c r="AE2321" s="41"/>
      <c r="AT2321" s="20" t="s">
        <v>202</v>
      </c>
      <c r="AU2321" s="20" t="s">
        <v>78</v>
      </c>
    </row>
    <row r="2322" s="13" customFormat="1">
      <c r="A2322" s="13"/>
      <c r="B2322" s="235"/>
      <c r="C2322" s="236"/>
      <c r="D2322" s="228" t="s">
        <v>206</v>
      </c>
      <c r="E2322" s="237" t="s">
        <v>19</v>
      </c>
      <c r="F2322" s="238" t="s">
        <v>4296</v>
      </c>
      <c r="G2322" s="236"/>
      <c r="H2322" s="237" t="s">
        <v>19</v>
      </c>
      <c r="I2322" s="239"/>
      <c r="J2322" s="236"/>
      <c r="K2322" s="236"/>
      <c r="L2322" s="240"/>
      <c r="M2322" s="241"/>
      <c r="N2322" s="242"/>
      <c r="O2322" s="242"/>
      <c r="P2322" s="242"/>
      <c r="Q2322" s="242"/>
      <c r="R2322" s="242"/>
      <c r="S2322" s="242"/>
      <c r="T2322" s="243"/>
      <c r="U2322" s="13"/>
      <c r="V2322" s="13"/>
      <c r="W2322" s="13"/>
      <c r="X2322" s="13"/>
      <c r="Y2322" s="13"/>
      <c r="Z2322" s="13"/>
      <c r="AA2322" s="13"/>
      <c r="AB2322" s="13"/>
      <c r="AC2322" s="13"/>
      <c r="AD2322" s="13"/>
      <c r="AE2322" s="13"/>
      <c r="AT2322" s="244" t="s">
        <v>206</v>
      </c>
      <c r="AU2322" s="244" t="s">
        <v>78</v>
      </c>
      <c r="AV2322" s="13" t="s">
        <v>76</v>
      </c>
      <c r="AW2322" s="13" t="s">
        <v>31</v>
      </c>
      <c r="AX2322" s="13" t="s">
        <v>69</v>
      </c>
      <c r="AY2322" s="244" t="s">
        <v>193</v>
      </c>
    </row>
    <row r="2323" s="14" customFormat="1">
      <c r="A2323" s="14"/>
      <c r="B2323" s="245"/>
      <c r="C2323" s="246"/>
      <c r="D2323" s="228" t="s">
        <v>206</v>
      </c>
      <c r="E2323" s="247" t="s">
        <v>19</v>
      </c>
      <c r="F2323" s="248" t="s">
        <v>4297</v>
      </c>
      <c r="G2323" s="246"/>
      <c r="H2323" s="249">
        <v>600</v>
      </c>
      <c r="I2323" s="250"/>
      <c r="J2323" s="246"/>
      <c r="K2323" s="246"/>
      <c r="L2323" s="251"/>
      <c r="M2323" s="252"/>
      <c r="N2323" s="253"/>
      <c r="O2323" s="253"/>
      <c r="P2323" s="253"/>
      <c r="Q2323" s="253"/>
      <c r="R2323" s="253"/>
      <c r="S2323" s="253"/>
      <c r="T2323" s="254"/>
      <c r="U2323" s="14"/>
      <c r="V2323" s="14"/>
      <c r="W2323" s="14"/>
      <c r="X2323" s="14"/>
      <c r="Y2323" s="14"/>
      <c r="Z2323" s="14"/>
      <c r="AA2323" s="14"/>
      <c r="AB2323" s="14"/>
      <c r="AC2323" s="14"/>
      <c r="AD2323" s="14"/>
      <c r="AE2323" s="14"/>
      <c r="AT2323" s="255" t="s">
        <v>206</v>
      </c>
      <c r="AU2323" s="255" t="s">
        <v>78</v>
      </c>
      <c r="AV2323" s="14" t="s">
        <v>78</v>
      </c>
      <c r="AW2323" s="14" t="s">
        <v>31</v>
      </c>
      <c r="AX2323" s="14" t="s">
        <v>76</v>
      </c>
      <c r="AY2323" s="255" t="s">
        <v>193</v>
      </c>
    </row>
    <row r="2324" s="2" customFormat="1" ht="16.5" customHeight="1">
      <c r="A2324" s="41"/>
      <c r="B2324" s="42"/>
      <c r="C2324" s="215" t="s">
        <v>4298</v>
      </c>
      <c r="D2324" s="215" t="s">
        <v>195</v>
      </c>
      <c r="E2324" s="216" t="s">
        <v>4299</v>
      </c>
      <c r="F2324" s="217" t="s">
        <v>4300</v>
      </c>
      <c r="G2324" s="218" t="s">
        <v>258</v>
      </c>
      <c r="H2324" s="219">
        <v>233.26400000000001</v>
      </c>
      <c r="I2324" s="220"/>
      <c r="J2324" s="221">
        <f>ROUND(I2324*H2324,2)</f>
        <v>0</v>
      </c>
      <c r="K2324" s="217" t="s">
        <v>19</v>
      </c>
      <c r="L2324" s="47"/>
      <c r="M2324" s="222" t="s">
        <v>19</v>
      </c>
      <c r="N2324" s="223" t="s">
        <v>40</v>
      </c>
      <c r="O2324" s="87"/>
      <c r="P2324" s="224">
        <f>O2324*H2324</f>
        <v>0</v>
      </c>
      <c r="Q2324" s="224">
        <v>0</v>
      </c>
      <c r="R2324" s="224">
        <f>Q2324*H2324</f>
        <v>0</v>
      </c>
      <c r="S2324" s="224">
        <v>0</v>
      </c>
      <c r="T2324" s="225">
        <f>S2324*H2324</f>
        <v>0</v>
      </c>
      <c r="U2324" s="41"/>
      <c r="V2324" s="41"/>
      <c r="W2324" s="41"/>
      <c r="X2324" s="41"/>
      <c r="Y2324" s="41"/>
      <c r="Z2324" s="41"/>
      <c r="AA2324" s="41"/>
      <c r="AB2324" s="41"/>
      <c r="AC2324" s="41"/>
      <c r="AD2324" s="41"/>
      <c r="AE2324" s="41"/>
      <c r="AR2324" s="226" t="s">
        <v>200</v>
      </c>
      <c r="AT2324" s="226" t="s">
        <v>195</v>
      </c>
      <c r="AU2324" s="226" t="s">
        <v>78</v>
      </c>
      <c r="AY2324" s="20" t="s">
        <v>193</v>
      </c>
      <c r="BE2324" s="227">
        <f>IF(N2324="základní",J2324,0)</f>
        <v>0</v>
      </c>
      <c r="BF2324" s="227">
        <f>IF(N2324="snížená",J2324,0)</f>
        <v>0</v>
      </c>
      <c r="BG2324" s="227">
        <f>IF(N2324="zákl. přenesená",J2324,0)</f>
        <v>0</v>
      </c>
      <c r="BH2324" s="227">
        <f>IF(N2324="sníž. přenesená",J2324,0)</f>
        <v>0</v>
      </c>
      <c r="BI2324" s="227">
        <f>IF(N2324="nulová",J2324,0)</f>
        <v>0</v>
      </c>
      <c r="BJ2324" s="20" t="s">
        <v>76</v>
      </c>
      <c r="BK2324" s="227">
        <f>ROUND(I2324*H2324,2)</f>
        <v>0</v>
      </c>
      <c r="BL2324" s="20" t="s">
        <v>200</v>
      </c>
      <c r="BM2324" s="226" t="s">
        <v>4301</v>
      </c>
    </row>
    <row r="2325" s="2" customFormat="1">
      <c r="A2325" s="41"/>
      <c r="B2325" s="42"/>
      <c r="C2325" s="43"/>
      <c r="D2325" s="228" t="s">
        <v>202</v>
      </c>
      <c r="E2325" s="43"/>
      <c r="F2325" s="229" t="s">
        <v>4300</v>
      </c>
      <c r="G2325" s="43"/>
      <c r="H2325" s="43"/>
      <c r="I2325" s="230"/>
      <c r="J2325" s="43"/>
      <c r="K2325" s="43"/>
      <c r="L2325" s="47"/>
      <c r="M2325" s="231"/>
      <c r="N2325" s="232"/>
      <c r="O2325" s="87"/>
      <c r="P2325" s="87"/>
      <c r="Q2325" s="87"/>
      <c r="R2325" s="87"/>
      <c r="S2325" s="87"/>
      <c r="T2325" s="88"/>
      <c r="U2325" s="41"/>
      <c r="V2325" s="41"/>
      <c r="W2325" s="41"/>
      <c r="X2325" s="41"/>
      <c r="Y2325" s="41"/>
      <c r="Z2325" s="41"/>
      <c r="AA2325" s="41"/>
      <c r="AB2325" s="41"/>
      <c r="AC2325" s="41"/>
      <c r="AD2325" s="41"/>
      <c r="AE2325" s="41"/>
      <c r="AT2325" s="20" t="s">
        <v>202</v>
      </c>
      <c r="AU2325" s="20" t="s">
        <v>78</v>
      </c>
    </row>
    <row r="2326" s="13" customFormat="1">
      <c r="A2326" s="13"/>
      <c r="B2326" s="235"/>
      <c r="C2326" s="236"/>
      <c r="D2326" s="228" t="s">
        <v>206</v>
      </c>
      <c r="E2326" s="237" t="s">
        <v>19</v>
      </c>
      <c r="F2326" s="238" t="s">
        <v>4302</v>
      </c>
      <c r="G2326" s="236"/>
      <c r="H2326" s="237" t="s">
        <v>19</v>
      </c>
      <c r="I2326" s="239"/>
      <c r="J2326" s="236"/>
      <c r="K2326" s="236"/>
      <c r="L2326" s="240"/>
      <c r="M2326" s="241"/>
      <c r="N2326" s="242"/>
      <c r="O2326" s="242"/>
      <c r="P2326" s="242"/>
      <c r="Q2326" s="242"/>
      <c r="R2326" s="242"/>
      <c r="S2326" s="242"/>
      <c r="T2326" s="243"/>
      <c r="U2326" s="13"/>
      <c r="V2326" s="13"/>
      <c r="W2326" s="13"/>
      <c r="X2326" s="13"/>
      <c r="Y2326" s="13"/>
      <c r="Z2326" s="13"/>
      <c r="AA2326" s="13"/>
      <c r="AB2326" s="13"/>
      <c r="AC2326" s="13"/>
      <c r="AD2326" s="13"/>
      <c r="AE2326" s="13"/>
      <c r="AT2326" s="244" t="s">
        <v>206</v>
      </c>
      <c r="AU2326" s="244" t="s">
        <v>78</v>
      </c>
      <c r="AV2326" s="13" t="s">
        <v>76</v>
      </c>
      <c r="AW2326" s="13" t="s">
        <v>31</v>
      </c>
      <c r="AX2326" s="13" t="s">
        <v>69</v>
      </c>
      <c r="AY2326" s="244" t="s">
        <v>193</v>
      </c>
    </row>
    <row r="2327" s="13" customFormat="1">
      <c r="A2327" s="13"/>
      <c r="B2327" s="235"/>
      <c r="C2327" s="236"/>
      <c r="D2327" s="228" t="s">
        <v>206</v>
      </c>
      <c r="E2327" s="237" t="s">
        <v>19</v>
      </c>
      <c r="F2327" s="238" t="s">
        <v>3903</v>
      </c>
      <c r="G2327" s="236"/>
      <c r="H2327" s="237" t="s">
        <v>19</v>
      </c>
      <c r="I2327" s="239"/>
      <c r="J2327" s="236"/>
      <c r="K2327" s="236"/>
      <c r="L2327" s="240"/>
      <c r="M2327" s="241"/>
      <c r="N2327" s="242"/>
      <c r="O2327" s="242"/>
      <c r="P2327" s="242"/>
      <c r="Q2327" s="242"/>
      <c r="R2327" s="242"/>
      <c r="S2327" s="242"/>
      <c r="T2327" s="243"/>
      <c r="U2327" s="13"/>
      <c r="V2327" s="13"/>
      <c r="W2327" s="13"/>
      <c r="X2327" s="13"/>
      <c r="Y2327" s="13"/>
      <c r="Z2327" s="13"/>
      <c r="AA2327" s="13"/>
      <c r="AB2327" s="13"/>
      <c r="AC2327" s="13"/>
      <c r="AD2327" s="13"/>
      <c r="AE2327" s="13"/>
      <c r="AT2327" s="244" t="s">
        <v>206</v>
      </c>
      <c r="AU2327" s="244" t="s">
        <v>78</v>
      </c>
      <c r="AV2327" s="13" t="s">
        <v>76</v>
      </c>
      <c r="AW2327" s="13" t="s">
        <v>31</v>
      </c>
      <c r="AX2327" s="13" t="s">
        <v>69</v>
      </c>
      <c r="AY2327" s="244" t="s">
        <v>193</v>
      </c>
    </row>
    <row r="2328" s="14" customFormat="1">
      <c r="A2328" s="14"/>
      <c r="B2328" s="245"/>
      <c r="C2328" s="246"/>
      <c r="D2328" s="228" t="s">
        <v>206</v>
      </c>
      <c r="E2328" s="247" t="s">
        <v>19</v>
      </c>
      <c r="F2328" s="248" t="s">
        <v>3904</v>
      </c>
      <c r="G2328" s="246"/>
      <c r="H2328" s="249">
        <v>221.256</v>
      </c>
      <c r="I2328" s="250"/>
      <c r="J2328" s="246"/>
      <c r="K2328" s="246"/>
      <c r="L2328" s="251"/>
      <c r="M2328" s="252"/>
      <c r="N2328" s="253"/>
      <c r="O2328" s="253"/>
      <c r="P2328" s="253"/>
      <c r="Q2328" s="253"/>
      <c r="R2328" s="253"/>
      <c r="S2328" s="253"/>
      <c r="T2328" s="254"/>
      <c r="U2328" s="14"/>
      <c r="V2328" s="14"/>
      <c r="W2328" s="14"/>
      <c r="X2328" s="14"/>
      <c r="Y2328" s="14"/>
      <c r="Z2328" s="14"/>
      <c r="AA2328" s="14"/>
      <c r="AB2328" s="14"/>
      <c r="AC2328" s="14"/>
      <c r="AD2328" s="14"/>
      <c r="AE2328" s="14"/>
      <c r="AT2328" s="255" t="s">
        <v>206</v>
      </c>
      <c r="AU2328" s="255" t="s">
        <v>78</v>
      </c>
      <c r="AV2328" s="14" t="s">
        <v>78</v>
      </c>
      <c r="AW2328" s="14" t="s">
        <v>31</v>
      </c>
      <c r="AX2328" s="14" t="s">
        <v>69</v>
      </c>
      <c r="AY2328" s="255" t="s">
        <v>193</v>
      </c>
    </row>
    <row r="2329" s="14" customFormat="1">
      <c r="A2329" s="14"/>
      <c r="B2329" s="245"/>
      <c r="C2329" s="246"/>
      <c r="D2329" s="228" t="s">
        <v>206</v>
      </c>
      <c r="E2329" s="247" t="s">
        <v>19</v>
      </c>
      <c r="F2329" s="248" t="s">
        <v>3905</v>
      </c>
      <c r="G2329" s="246"/>
      <c r="H2329" s="249">
        <v>4.6079999999999997</v>
      </c>
      <c r="I2329" s="250"/>
      <c r="J2329" s="246"/>
      <c r="K2329" s="246"/>
      <c r="L2329" s="251"/>
      <c r="M2329" s="252"/>
      <c r="N2329" s="253"/>
      <c r="O2329" s="253"/>
      <c r="P2329" s="253"/>
      <c r="Q2329" s="253"/>
      <c r="R2329" s="253"/>
      <c r="S2329" s="253"/>
      <c r="T2329" s="254"/>
      <c r="U2329" s="14"/>
      <c r="V2329" s="14"/>
      <c r="W2329" s="14"/>
      <c r="X2329" s="14"/>
      <c r="Y2329" s="14"/>
      <c r="Z2329" s="14"/>
      <c r="AA2329" s="14"/>
      <c r="AB2329" s="14"/>
      <c r="AC2329" s="14"/>
      <c r="AD2329" s="14"/>
      <c r="AE2329" s="14"/>
      <c r="AT2329" s="255" t="s">
        <v>206</v>
      </c>
      <c r="AU2329" s="255" t="s">
        <v>78</v>
      </c>
      <c r="AV2329" s="14" t="s">
        <v>78</v>
      </c>
      <c r="AW2329" s="14" t="s">
        <v>31</v>
      </c>
      <c r="AX2329" s="14" t="s">
        <v>69</v>
      </c>
      <c r="AY2329" s="255" t="s">
        <v>193</v>
      </c>
    </row>
    <row r="2330" s="14" customFormat="1">
      <c r="A2330" s="14"/>
      <c r="B2330" s="245"/>
      <c r="C2330" s="246"/>
      <c r="D2330" s="228" t="s">
        <v>206</v>
      </c>
      <c r="E2330" s="247" t="s">
        <v>19</v>
      </c>
      <c r="F2330" s="248" t="s">
        <v>3906</v>
      </c>
      <c r="G2330" s="246"/>
      <c r="H2330" s="249">
        <v>7.4000000000000004</v>
      </c>
      <c r="I2330" s="250"/>
      <c r="J2330" s="246"/>
      <c r="K2330" s="246"/>
      <c r="L2330" s="251"/>
      <c r="M2330" s="252"/>
      <c r="N2330" s="253"/>
      <c r="O2330" s="253"/>
      <c r="P2330" s="253"/>
      <c r="Q2330" s="253"/>
      <c r="R2330" s="253"/>
      <c r="S2330" s="253"/>
      <c r="T2330" s="254"/>
      <c r="U2330" s="14"/>
      <c r="V2330" s="14"/>
      <c r="W2330" s="14"/>
      <c r="X2330" s="14"/>
      <c r="Y2330" s="14"/>
      <c r="Z2330" s="14"/>
      <c r="AA2330" s="14"/>
      <c r="AB2330" s="14"/>
      <c r="AC2330" s="14"/>
      <c r="AD2330" s="14"/>
      <c r="AE2330" s="14"/>
      <c r="AT2330" s="255" t="s">
        <v>206</v>
      </c>
      <c r="AU2330" s="255" t="s">
        <v>78</v>
      </c>
      <c r="AV2330" s="14" t="s">
        <v>78</v>
      </c>
      <c r="AW2330" s="14" t="s">
        <v>31</v>
      </c>
      <c r="AX2330" s="14" t="s">
        <v>69</v>
      </c>
      <c r="AY2330" s="255" t="s">
        <v>193</v>
      </c>
    </row>
    <row r="2331" s="15" customFormat="1">
      <c r="A2331" s="15"/>
      <c r="B2331" s="256"/>
      <c r="C2331" s="257"/>
      <c r="D2331" s="228" t="s">
        <v>206</v>
      </c>
      <c r="E2331" s="258" t="s">
        <v>19</v>
      </c>
      <c r="F2331" s="259" t="s">
        <v>218</v>
      </c>
      <c r="G2331" s="257"/>
      <c r="H2331" s="260">
        <v>233.26400000000001</v>
      </c>
      <c r="I2331" s="261"/>
      <c r="J2331" s="257"/>
      <c r="K2331" s="257"/>
      <c r="L2331" s="262"/>
      <c r="M2331" s="263"/>
      <c r="N2331" s="264"/>
      <c r="O2331" s="264"/>
      <c r="P2331" s="264"/>
      <c r="Q2331" s="264"/>
      <c r="R2331" s="264"/>
      <c r="S2331" s="264"/>
      <c r="T2331" s="265"/>
      <c r="U2331" s="15"/>
      <c r="V2331" s="15"/>
      <c r="W2331" s="15"/>
      <c r="X2331" s="15"/>
      <c r="Y2331" s="15"/>
      <c r="Z2331" s="15"/>
      <c r="AA2331" s="15"/>
      <c r="AB2331" s="15"/>
      <c r="AC2331" s="15"/>
      <c r="AD2331" s="15"/>
      <c r="AE2331" s="15"/>
      <c r="AT2331" s="266" t="s">
        <v>206</v>
      </c>
      <c r="AU2331" s="266" t="s">
        <v>78</v>
      </c>
      <c r="AV2331" s="15" t="s">
        <v>200</v>
      </c>
      <c r="AW2331" s="15" t="s">
        <v>31</v>
      </c>
      <c r="AX2331" s="15" t="s">
        <v>76</v>
      </c>
      <c r="AY2331" s="266" t="s">
        <v>193</v>
      </c>
    </row>
    <row r="2332" s="2" customFormat="1" ht="16.5" customHeight="1">
      <c r="A2332" s="41"/>
      <c r="B2332" s="42"/>
      <c r="C2332" s="215" t="s">
        <v>4303</v>
      </c>
      <c r="D2332" s="215" t="s">
        <v>195</v>
      </c>
      <c r="E2332" s="216" t="s">
        <v>4304</v>
      </c>
      <c r="F2332" s="217" t="s">
        <v>4305</v>
      </c>
      <c r="G2332" s="218" t="s">
        <v>408</v>
      </c>
      <c r="H2332" s="219">
        <v>1045</v>
      </c>
      <c r="I2332" s="220"/>
      <c r="J2332" s="221">
        <f>ROUND(I2332*H2332,2)</f>
        <v>0</v>
      </c>
      <c r="K2332" s="217" t="s">
        <v>19</v>
      </c>
      <c r="L2332" s="47"/>
      <c r="M2332" s="222" t="s">
        <v>19</v>
      </c>
      <c r="N2332" s="223" t="s">
        <v>40</v>
      </c>
      <c r="O2332" s="87"/>
      <c r="P2332" s="224">
        <f>O2332*H2332</f>
        <v>0</v>
      </c>
      <c r="Q2332" s="224">
        <v>0</v>
      </c>
      <c r="R2332" s="224">
        <f>Q2332*H2332</f>
        <v>0</v>
      </c>
      <c r="S2332" s="224">
        <v>0</v>
      </c>
      <c r="T2332" s="225">
        <f>S2332*H2332</f>
        <v>0</v>
      </c>
      <c r="U2332" s="41"/>
      <c r="V2332" s="41"/>
      <c r="W2332" s="41"/>
      <c r="X2332" s="41"/>
      <c r="Y2332" s="41"/>
      <c r="Z2332" s="41"/>
      <c r="AA2332" s="41"/>
      <c r="AB2332" s="41"/>
      <c r="AC2332" s="41"/>
      <c r="AD2332" s="41"/>
      <c r="AE2332" s="41"/>
      <c r="AR2332" s="226" t="s">
        <v>200</v>
      </c>
      <c r="AT2332" s="226" t="s">
        <v>195</v>
      </c>
      <c r="AU2332" s="226" t="s">
        <v>78</v>
      </c>
      <c r="AY2332" s="20" t="s">
        <v>193</v>
      </c>
      <c r="BE2332" s="227">
        <f>IF(N2332="základní",J2332,0)</f>
        <v>0</v>
      </c>
      <c r="BF2332" s="227">
        <f>IF(N2332="snížená",J2332,0)</f>
        <v>0</v>
      </c>
      <c r="BG2332" s="227">
        <f>IF(N2332="zákl. přenesená",J2332,0)</f>
        <v>0</v>
      </c>
      <c r="BH2332" s="227">
        <f>IF(N2332="sníž. přenesená",J2332,0)</f>
        <v>0</v>
      </c>
      <c r="BI2332" s="227">
        <f>IF(N2332="nulová",J2332,0)</f>
        <v>0</v>
      </c>
      <c r="BJ2332" s="20" t="s">
        <v>76</v>
      </c>
      <c r="BK2332" s="227">
        <f>ROUND(I2332*H2332,2)</f>
        <v>0</v>
      </c>
      <c r="BL2332" s="20" t="s">
        <v>200</v>
      </c>
      <c r="BM2332" s="226" t="s">
        <v>4306</v>
      </c>
    </row>
    <row r="2333" s="2" customFormat="1">
      <c r="A2333" s="41"/>
      <c r="B2333" s="42"/>
      <c r="C2333" s="43"/>
      <c r="D2333" s="228" t="s">
        <v>202</v>
      </c>
      <c r="E2333" s="43"/>
      <c r="F2333" s="229" t="s">
        <v>4305</v>
      </c>
      <c r="G2333" s="43"/>
      <c r="H2333" s="43"/>
      <c r="I2333" s="230"/>
      <c r="J2333" s="43"/>
      <c r="K2333" s="43"/>
      <c r="L2333" s="47"/>
      <c r="M2333" s="231"/>
      <c r="N2333" s="232"/>
      <c r="O2333" s="87"/>
      <c r="P2333" s="87"/>
      <c r="Q2333" s="87"/>
      <c r="R2333" s="87"/>
      <c r="S2333" s="87"/>
      <c r="T2333" s="88"/>
      <c r="U2333" s="41"/>
      <c r="V2333" s="41"/>
      <c r="W2333" s="41"/>
      <c r="X2333" s="41"/>
      <c r="Y2333" s="41"/>
      <c r="Z2333" s="41"/>
      <c r="AA2333" s="41"/>
      <c r="AB2333" s="41"/>
      <c r="AC2333" s="41"/>
      <c r="AD2333" s="41"/>
      <c r="AE2333" s="41"/>
      <c r="AT2333" s="20" t="s">
        <v>202</v>
      </c>
      <c r="AU2333" s="20" t="s">
        <v>78</v>
      </c>
    </row>
    <row r="2334" s="13" customFormat="1">
      <c r="A2334" s="13"/>
      <c r="B2334" s="235"/>
      <c r="C2334" s="236"/>
      <c r="D2334" s="228" t="s">
        <v>206</v>
      </c>
      <c r="E2334" s="237" t="s">
        <v>19</v>
      </c>
      <c r="F2334" s="238" t="s">
        <v>279</v>
      </c>
      <c r="G2334" s="236"/>
      <c r="H2334" s="237" t="s">
        <v>19</v>
      </c>
      <c r="I2334" s="239"/>
      <c r="J2334" s="236"/>
      <c r="K2334" s="236"/>
      <c r="L2334" s="240"/>
      <c r="M2334" s="241"/>
      <c r="N2334" s="242"/>
      <c r="O2334" s="242"/>
      <c r="P2334" s="242"/>
      <c r="Q2334" s="242"/>
      <c r="R2334" s="242"/>
      <c r="S2334" s="242"/>
      <c r="T2334" s="243"/>
      <c r="U2334" s="13"/>
      <c r="V2334" s="13"/>
      <c r="W2334" s="13"/>
      <c r="X2334" s="13"/>
      <c r="Y2334" s="13"/>
      <c r="Z2334" s="13"/>
      <c r="AA2334" s="13"/>
      <c r="AB2334" s="13"/>
      <c r="AC2334" s="13"/>
      <c r="AD2334" s="13"/>
      <c r="AE2334" s="13"/>
      <c r="AT2334" s="244" t="s">
        <v>206</v>
      </c>
      <c r="AU2334" s="244" t="s">
        <v>78</v>
      </c>
      <c r="AV2334" s="13" t="s">
        <v>76</v>
      </c>
      <c r="AW2334" s="13" t="s">
        <v>31</v>
      </c>
      <c r="AX2334" s="13" t="s">
        <v>69</v>
      </c>
      <c r="AY2334" s="244" t="s">
        <v>193</v>
      </c>
    </row>
    <row r="2335" s="14" customFormat="1">
      <c r="A2335" s="14"/>
      <c r="B2335" s="245"/>
      <c r="C2335" s="246"/>
      <c r="D2335" s="228" t="s">
        <v>206</v>
      </c>
      <c r="E2335" s="247" t="s">
        <v>19</v>
      </c>
      <c r="F2335" s="248" t="s">
        <v>4307</v>
      </c>
      <c r="G2335" s="246"/>
      <c r="H2335" s="249">
        <v>1045</v>
      </c>
      <c r="I2335" s="250"/>
      <c r="J2335" s="246"/>
      <c r="K2335" s="246"/>
      <c r="L2335" s="251"/>
      <c r="M2335" s="252"/>
      <c r="N2335" s="253"/>
      <c r="O2335" s="253"/>
      <c r="P2335" s="253"/>
      <c r="Q2335" s="253"/>
      <c r="R2335" s="253"/>
      <c r="S2335" s="253"/>
      <c r="T2335" s="254"/>
      <c r="U2335" s="14"/>
      <c r="V2335" s="14"/>
      <c r="W2335" s="14"/>
      <c r="X2335" s="14"/>
      <c r="Y2335" s="14"/>
      <c r="Z2335" s="14"/>
      <c r="AA2335" s="14"/>
      <c r="AB2335" s="14"/>
      <c r="AC2335" s="14"/>
      <c r="AD2335" s="14"/>
      <c r="AE2335" s="14"/>
      <c r="AT2335" s="255" t="s">
        <v>206</v>
      </c>
      <c r="AU2335" s="255" t="s">
        <v>78</v>
      </c>
      <c r="AV2335" s="14" t="s">
        <v>78</v>
      </c>
      <c r="AW2335" s="14" t="s">
        <v>31</v>
      </c>
      <c r="AX2335" s="14" t="s">
        <v>76</v>
      </c>
      <c r="AY2335" s="255" t="s">
        <v>193</v>
      </c>
    </row>
    <row r="2336" s="12" customFormat="1" ht="22.8" customHeight="1">
      <c r="A2336" s="12"/>
      <c r="B2336" s="199"/>
      <c r="C2336" s="200"/>
      <c r="D2336" s="201" t="s">
        <v>68</v>
      </c>
      <c r="E2336" s="213" t="s">
        <v>272</v>
      </c>
      <c r="F2336" s="213" t="s">
        <v>273</v>
      </c>
      <c r="G2336" s="200"/>
      <c r="H2336" s="200"/>
      <c r="I2336" s="203"/>
      <c r="J2336" s="214">
        <f>BK2336</f>
        <v>0</v>
      </c>
      <c r="K2336" s="200"/>
      <c r="L2336" s="205"/>
      <c r="M2336" s="206"/>
      <c r="N2336" s="207"/>
      <c r="O2336" s="207"/>
      <c r="P2336" s="208">
        <f>SUM(P2337:P2477)</f>
        <v>0</v>
      </c>
      <c r="Q2336" s="207"/>
      <c r="R2336" s="208">
        <f>SUM(R2337:R2477)</f>
        <v>2.266694845</v>
      </c>
      <c r="S2336" s="207"/>
      <c r="T2336" s="209">
        <f>SUM(T2337:T2477)</f>
        <v>1.1213</v>
      </c>
      <c r="U2336" s="12"/>
      <c r="V2336" s="12"/>
      <c r="W2336" s="12"/>
      <c r="X2336" s="12"/>
      <c r="Y2336" s="12"/>
      <c r="Z2336" s="12"/>
      <c r="AA2336" s="12"/>
      <c r="AB2336" s="12"/>
      <c r="AC2336" s="12"/>
      <c r="AD2336" s="12"/>
      <c r="AE2336" s="12"/>
      <c r="AR2336" s="210" t="s">
        <v>76</v>
      </c>
      <c r="AT2336" s="211" t="s">
        <v>68</v>
      </c>
      <c r="AU2336" s="211" t="s">
        <v>76</v>
      </c>
      <c r="AY2336" s="210" t="s">
        <v>193</v>
      </c>
      <c r="BK2336" s="212">
        <f>SUM(BK2337:BK2477)</f>
        <v>0</v>
      </c>
    </row>
    <row r="2337" s="2" customFormat="1" ht="24.15" customHeight="1">
      <c r="A2337" s="41"/>
      <c r="B2337" s="42"/>
      <c r="C2337" s="215" t="s">
        <v>4308</v>
      </c>
      <c r="D2337" s="215" t="s">
        <v>195</v>
      </c>
      <c r="E2337" s="216" t="s">
        <v>274</v>
      </c>
      <c r="F2337" s="217" t="s">
        <v>275</v>
      </c>
      <c r="G2337" s="218" t="s">
        <v>258</v>
      </c>
      <c r="H2337" s="219">
        <v>2507.5</v>
      </c>
      <c r="I2337" s="220"/>
      <c r="J2337" s="221">
        <f>ROUND(I2337*H2337,2)</f>
        <v>0</v>
      </c>
      <c r="K2337" s="217" t="s">
        <v>199</v>
      </c>
      <c r="L2337" s="47"/>
      <c r="M2337" s="222" t="s">
        <v>19</v>
      </c>
      <c r="N2337" s="223" t="s">
        <v>40</v>
      </c>
      <c r="O2337" s="87"/>
      <c r="P2337" s="224">
        <f>O2337*H2337</f>
        <v>0</v>
      </c>
      <c r="Q2337" s="224">
        <v>0</v>
      </c>
      <c r="R2337" s="224">
        <f>Q2337*H2337</f>
        <v>0</v>
      </c>
      <c r="S2337" s="224">
        <v>0</v>
      </c>
      <c r="T2337" s="225">
        <f>S2337*H2337</f>
        <v>0</v>
      </c>
      <c r="U2337" s="41"/>
      <c r="V2337" s="41"/>
      <c r="W2337" s="41"/>
      <c r="X2337" s="41"/>
      <c r="Y2337" s="41"/>
      <c r="Z2337" s="41"/>
      <c r="AA2337" s="41"/>
      <c r="AB2337" s="41"/>
      <c r="AC2337" s="41"/>
      <c r="AD2337" s="41"/>
      <c r="AE2337" s="41"/>
      <c r="AR2337" s="226" t="s">
        <v>200</v>
      </c>
      <c r="AT2337" s="226" t="s">
        <v>195</v>
      </c>
      <c r="AU2337" s="226" t="s">
        <v>78</v>
      </c>
      <c r="AY2337" s="20" t="s">
        <v>193</v>
      </c>
      <c r="BE2337" s="227">
        <f>IF(N2337="základní",J2337,0)</f>
        <v>0</v>
      </c>
      <c r="BF2337" s="227">
        <f>IF(N2337="snížená",J2337,0)</f>
        <v>0</v>
      </c>
      <c r="BG2337" s="227">
        <f>IF(N2337="zákl. přenesená",J2337,0)</f>
        <v>0</v>
      </c>
      <c r="BH2337" s="227">
        <f>IF(N2337="sníž. přenesená",J2337,0)</f>
        <v>0</v>
      </c>
      <c r="BI2337" s="227">
        <f>IF(N2337="nulová",J2337,0)</f>
        <v>0</v>
      </c>
      <c r="BJ2337" s="20" t="s">
        <v>76</v>
      </c>
      <c r="BK2337" s="227">
        <f>ROUND(I2337*H2337,2)</f>
        <v>0</v>
      </c>
      <c r="BL2337" s="20" t="s">
        <v>200</v>
      </c>
      <c r="BM2337" s="226" t="s">
        <v>4309</v>
      </c>
    </row>
    <row r="2338" s="2" customFormat="1">
      <c r="A2338" s="41"/>
      <c r="B2338" s="42"/>
      <c r="C2338" s="43"/>
      <c r="D2338" s="228" t="s">
        <v>202</v>
      </c>
      <c r="E2338" s="43"/>
      <c r="F2338" s="229" t="s">
        <v>277</v>
      </c>
      <c r="G2338" s="43"/>
      <c r="H2338" s="43"/>
      <c r="I2338" s="230"/>
      <c r="J2338" s="43"/>
      <c r="K2338" s="43"/>
      <c r="L2338" s="47"/>
      <c r="M2338" s="231"/>
      <c r="N2338" s="232"/>
      <c r="O2338" s="87"/>
      <c r="P2338" s="87"/>
      <c r="Q2338" s="87"/>
      <c r="R2338" s="87"/>
      <c r="S2338" s="87"/>
      <c r="T2338" s="88"/>
      <c r="U2338" s="41"/>
      <c r="V2338" s="41"/>
      <c r="W2338" s="41"/>
      <c r="X2338" s="41"/>
      <c r="Y2338" s="41"/>
      <c r="Z2338" s="41"/>
      <c r="AA2338" s="41"/>
      <c r="AB2338" s="41"/>
      <c r="AC2338" s="41"/>
      <c r="AD2338" s="41"/>
      <c r="AE2338" s="41"/>
      <c r="AT2338" s="20" t="s">
        <v>202</v>
      </c>
      <c r="AU2338" s="20" t="s">
        <v>78</v>
      </c>
    </row>
    <row r="2339" s="2" customFormat="1">
      <c r="A2339" s="41"/>
      <c r="B2339" s="42"/>
      <c r="C2339" s="43"/>
      <c r="D2339" s="233" t="s">
        <v>204</v>
      </c>
      <c r="E2339" s="43"/>
      <c r="F2339" s="234" t="s">
        <v>278</v>
      </c>
      <c r="G2339" s="43"/>
      <c r="H2339" s="43"/>
      <c r="I2339" s="230"/>
      <c r="J2339" s="43"/>
      <c r="K2339" s="43"/>
      <c r="L2339" s="47"/>
      <c r="M2339" s="231"/>
      <c r="N2339" s="232"/>
      <c r="O2339" s="87"/>
      <c r="P2339" s="87"/>
      <c r="Q2339" s="87"/>
      <c r="R2339" s="87"/>
      <c r="S2339" s="87"/>
      <c r="T2339" s="88"/>
      <c r="U2339" s="41"/>
      <c r="V2339" s="41"/>
      <c r="W2339" s="41"/>
      <c r="X2339" s="41"/>
      <c r="Y2339" s="41"/>
      <c r="Z2339" s="41"/>
      <c r="AA2339" s="41"/>
      <c r="AB2339" s="41"/>
      <c r="AC2339" s="41"/>
      <c r="AD2339" s="41"/>
      <c r="AE2339" s="41"/>
      <c r="AT2339" s="20" t="s">
        <v>204</v>
      </c>
      <c r="AU2339" s="20" t="s">
        <v>78</v>
      </c>
    </row>
    <row r="2340" s="13" customFormat="1">
      <c r="A2340" s="13"/>
      <c r="B2340" s="235"/>
      <c r="C2340" s="236"/>
      <c r="D2340" s="228" t="s">
        <v>206</v>
      </c>
      <c r="E2340" s="237" t="s">
        <v>19</v>
      </c>
      <c r="F2340" s="238" t="s">
        <v>279</v>
      </c>
      <c r="G2340" s="236"/>
      <c r="H2340" s="237" t="s">
        <v>19</v>
      </c>
      <c r="I2340" s="239"/>
      <c r="J2340" s="236"/>
      <c r="K2340" s="236"/>
      <c r="L2340" s="240"/>
      <c r="M2340" s="241"/>
      <c r="N2340" s="242"/>
      <c r="O2340" s="242"/>
      <c r="P2340" s="242"/>
      <c r="Q2340" s="242"/>
      <c r="R2340" s="242"/>
      <c r="S2340" s="242"/>
      <c r="T2340" s="243"/>
      <c r="U2340" s="13"/>
      <c r="V2340" s="13"/>
      <c r="W2340" s="13"/>
      <c r="X2340" s="13"/>
      <c r="Y2340" s="13"/>
      <c r="Z2340" s="13"/>
      <c r="AA2340" s="13"/>
      <c r="AB2340" s="13"/>
      <c r="AC2340" s="13"/>
      <c r="AD2340" s="13"/>
      <c r="AE2340" s="13"/>
      <c r="AT2340" s="244" t="s">
        <v>206</v>
      </c>
      <c r="AU2340" s="244" t="s">
        <v>78</v>
      </c>
      <c r="AV2340" s="13" t="s">
        <v>76</v>
      </c>
      <c r="AW2340" s="13" t="s">
        <v>31</v>
      </c>
      <c r="AX2340" s="13" t="s">
        <v>69</v>
      </c>
      <c r="AY2340" s="244" t="s">
        <v>193</v>
      </c>
    </row>
    <row r="2341" s="14" customFormat="1">
      <c r="A2341" s="14"/>
      <c r="B2341" s="245"/>
      <c r="C2341" s="246"/>
      <c r="D2341" s="228" t="s">
        <v>206</v>
      </c>
      <c r="E2341" s="247" t="s">
        <v>19</v>
      </c>
      <c r="F2341" s="248" t="s">
        <v>4310</v>
      </c>
      <c r="G2341" s="246"/>
      <c r="H2341" s="249">
        <v>1860</v>
      </c>
      <c r="I2341" s="250"/>
      <c r="J2341" s="246"/>
      <c r="K2341" s="246"/>
      <c r="L2341" s="251"/>
      <c r="M2341" s="252"/>
      <c r="N2341" s="253"/>
      <c r="O2341" s="253"/>
      <c r="P2341" s="253"/>
      <c r="Q2341" s="253"/>
      <c r="R2341" s="253"/>
      <c r="S2341" s="253"/>
      <c r="T2341" s="254"/>
      <c r="U2341" s="14"/>
      <c r="V2341" s="14"/>
      <c r="W2341" s="14"/>
      <c r="X2341" s="14"/>
      <c r="Y2341" s="14"/>
      <c r="Z2341" s="14"/>
      <c r="AA2341" s="14"/>
      <c r="AB2341" s="14"/>
      <c r="AC2341" s="14"/>
      <c r="AD2341" s="14"/>
      <c r="AE2341" s="14"/>
      <c r="AT2341" s="255" t="s">
        <v>206</v>
      </c>
      <c r="AU2341" s="255" t="s">
        <v>78</v>
      </c>
      <c r="AV2341" s="14" t="s">
        <v>78</v>
      </c>
      <c r="AW2341" s="14" t="s">
        <v>31</v>
      </c>
      <c r="AX2341" s="14" t="s">
        <v>69</v>
      </c>
      <c r="AY2341" s="255" t="s">
        <v>193</v>
      </c>
    </row>
    <row r="2342" s="14" customFormat="1">
      <c r="A2342" s="14"/>
      <c r="B2342" s="245"/>
      <c r="C2342" s="246"/>
      <c r="D2342" s="228" t="s">
        <v>206</v>
      </c>
      <c r="E2342" s="247" t="s">
        <v>19</v>
      </c>
      <c r="F2342" s="248" t="s">
        <v>4311</v>
      </c>
      <c r="G2342" s="246"/>
      <c r="H2342" s="249">
        <v>175</v>
      </c>
      <c r="I2342" s="250"/>
      <c r="J2342" s="246"/>
      <c r="K2342" s="246"/>
      <c r="L2342" s="251"/>
      <c r="M2342" s="252"/>
      <c r="N2342" s="253"/>
      <c r="O2342" s="253"/>
      <c r="P2342" s="253"/>
      <c r="Q2342" s="253"/>
      <c r="R2342" s="253"/>
      <c r="S2342" s="253"/>
      <c r="T2342" s="254"/>
      <c r="U2342" s="14"/>
      <c r="V2342" s="14"/>
      <c r="W2342" s="14"/>
      <c r="X2342" s="14"/>
      <c r="Y2342" s="14"/>
      <c r="Z2342" s="14"/>
      <c r="AA2342" s="14"/>
      <c r="AB2342" s="14"/>
      <c r="AC2342" s="14"/>
      <c r="AD2342" s="14"/>
      <c r="AE2342" s="14"/>
      <c r="AT2342" s="255" t="s">
        <v>206</v>
      </c>
      <c r="AU2342" s="255" t="s">
        <v>78</v>
      </c>
      <c r="AV2342" s="14" t="s">
        <v>78</v>
      </c>
      <c r="AW2342" s="14" t="s">
        <v>31</v>
      </c>
      <c r="AX2342" s="14" t="s">
        <v>69</v>
      </c>
      <c r="AY2342" s="255" t="s">
        <v>193</v>
      </c>
    </row>
    <row r="2343" s="14" customFormat="1">
      <c r="A2343" s="14"/>
      <c r="B2343" s="245"/>
      <c r="C2343" s="246"/>
      <c r="D2343" s="228" t="s">
        <v>206</v>
      </c>
      <c r="E2343" s="247" t="s">
        <v>19</v>
      </c>
      <c r="F2343" s="248" t="s">
        <v>4312</v>
      </c>
      <c r="G2343" s="246"/>
      <c r="H2343" s="249">
        <v>472.5</v>
      </c>
      <c r="I2343" s="250"/>
      <c r="J2343" s="246"/>
      <c r="K2343" s="246"/>
      <c r="L2343" s="251"/>
      <c r="M2343" s="252"/>
      <c r="N2343" s="253"/>
      <c r="O2343" s="253"/>
      <c r="P2343" s="253"/>
      <c r="Q2343" s="253"/>
      <c r="R2343" s="253"/>
      <c r="S2343" s="253"/>
      <c r="T2343" s="254"/>
      <c r="U2343" s="14"/>
      <c r="V2343" s="14"/>
      <c r="W2343" s="14"/>
      <c r="X2343" s="14"/>
      <c r="Y2343" s="14"/>
      <c r="Z2343" s="14"/>
      <c r="AA2343" s="14"/>
      <c r="AB2343" s="14"/>
      <c r="AC2343" s="14"/>
      <c r="AD2343" s="14"/>
      <c r="AE2343" s="14"/>
      <c r="AT2343" s="255" t="s">
        <v>206</v>
      </c>
      <c r="AU2343" s="255" t="s">
        <v>78</v>
      </c>
      <c r="AV2343" s="14" t="s">
        <v>78</v>
      </c>
      <c r="AW2343" s="14" t="s">
        <v>31</v>
      </c>
      <c r="AX2343" s="14" t="s">
        <v>69</v>
      </c>
      <c r="AY2343" s="255" t="s">
        <v>193</v>
      </c>
    </row>
    <row r="2344" s="15" customFormat="1">
      <c r="A2344" s="15"/>
      <c r="B2344" s="256"/>
      <c r="C2344" s="257"/>
      <c r="D2344" s="228" t="s">
        <v>206</v>
      </c>
      <c r="E2344" s="258" t="s">
        <v>19</v>
      </c>
      <c r="F2344" s="259" t="s">
        <v>218</v>
      </c>
      <c r="G2344" s="257"/>
      <c r="H2344" s="260">
        <v>2507.5</v>
      </c>
      <c r="I2344" s="261"/>
      <c r="J2344" s="257"/>
      <c r="K2344" s="257"/>
      <c r="L2344" s="262"/>
      <c r="M2344" s="263"/>
      <c r="N2344" s="264"/>
      <c r="O2344" s="264"/>
      <c r="P2344" s="264"/>
      <c r="Q2344" s="264"/>
      <c r="R2344" s="264"/>
      <c r="S2344" s="264"/>
      <c r="T2344" s="265"/>
      <c r="U2344" s="15"/>
      <c r="V2344" s="15"/>
      <c r="W2344" s="15"/>
      <c r="X2344" s="15"/>
      <c r="Y2344" s="15"/>
      <c r="Z2344" s="15"/>
      <c r="AA2344" s="15"/>
      <c r="AB2344" s="15"/>
      <c r="AC2344" s="15"/>
      <c r="AD2344" s="15"/>
      <c r="AE2344" s="15"/>
      <c r="AT2344" s="266" t="s">
        <v>206</v>
      </c>
      <c r="AU2344" s="266" t="s">
        <v>78</v>
      </c>
      <c r="AV2344" s="15" t="s">
        <v>200</v>
      </c>
      <c r="AW2344" s="15" t="s">
        <v>31</v>
      </c>
      <c r="AX2344" s="15" t="s">
        <v>76</v>
      </c>
      <c r="AY2344" s="266" t="s">
        <v>193</v>
      </c>
    </row>
    <row r="2345" s="2" customFormat="1" ht="24.15" customHeight="1">
      <c r="A2345" s="41"/>
      <c r="B2345" s="42"/>
      <c r="C2345" s="215" t="s">
        <v>4313</v>
      </c>
      <c r="D2345" s="215" t="s">
        <v>195</v>
      </c>
      <c r="E2345" s="216" t="s">
        <v>282</v>
      </c>
      <c r="F2345" s="217" t="s">
        <v>283</v>
      </c>
      <c r="G2345" s="218" t="s">
        <v>258</v>
      </c>
      <c r="H2345" s="219">
        <v>902700</v>
      </c>
      <c r="I2345" s="220"/>
      <c r="J2345" s="221">
        <f>ROUND(I2345*H2345,2)</f>
        <v>0</v>
      </c>
      <c r="K2345" s="217" t="s">
        <v>199</v>
      </c>
      <c r="L2345" s="47"/>
      <c r="M2345" s="222" t="s">
        <v>19</v>
      </c>
      <c r="N2345" s="223" t="s">
        <v>40</v>
      </c>
      <c r="O2345" s="87"/>
      <c r="P2345" s="224">
        <f>O2345*H2345</f>
        <v>0</v>
      </c>
      <c r="Q2345" s="224">
        <v>0</v>
      </c>
      <c r="R2345" s="224">
        <f>Q2345*H2345</f>
        <v>0</v>
      </c>
      <c r="S2345" s="224">
        <v>0</v>
      </c>
      <c r="T2345" s="225">
        <f>S2345*H2345</f>
        <v>0</v>
      </c>
      <c r="U2345" s="41"/>
      <c r="V2345" s="41"/>
      <c r="W2345" s="41"/>
      <c r="X2345" s="41"/>
      <c r="Y2345" s="41"/>
      <c r="Z2345" s="41"/>
      <c r="AA2345" s="41"/>
      <c r="AB2345" s="41"/>
      <c r="AC2345" s="41"/>
      <c r="AD2345" s="41"/>
      <c r="AE2345" s="41"/>
      <c r="AR2345" s="226" t="s">
        <v>200</v>
      </c>
      <c r="AT2345" s="226" t="s">
        <v>195</v>
      </c>
      <c r="AU2345" s="226" t="s">
        <v>78</v>
      </c>
      <c r="AY2345" s="20" t="s">
        <v>193</v>
      </c>
      <c r="BE2345" s="227">
        <f>IF(N2345="základní",J2345,0)</f>
        <v>0</v>
      </c>
      <c r="BF2345" s="227">
        <f>IF(N2345="snížená",J2345,0)</f>
        <v>0</v>
      </c>
      <c r="BG2345" s="227">
        <f>IF(N2345="zákl. přenesená",J2345,0)</f>
        <v>0</v>
      </c>
      <c r="BH2345" s="227">
        <f>IF(N2345="sníž. přenesená",J2345,0)</f>
        <v>0</v>
      </c>
      <c r="BI2345" s="227">
        <f>IF(N2345="nulová",J2345,0)</f>
        <v>0</v>
      </c>
      <c r="BJ2345" s="20" t="s">
        <v>76</v>
      </c>
      <c r="BK2345" s="227">
        <f>ROUND(I2345*H2345,2)</f>
        <v>0</v>
      </c>
      <c r="BL2345" s="20" t="s">
        <v>200</v>
      </c>
      <c r="BM2345" s="226" t="s">
        <v>4314</v>
      </c>
    </row>
    <row r="2346" s="2" customFormat="1">
      <c r="A2346" s="41"/>
      <c r="B2346" s="42"/>
      <c r="C2346" s="43"/>
      <c r="D2346" s="228" t="s">
        <v>202</v>
      </c>
      <c r="E2346" s="43"/>
      <c r="F2346" s="229" t="s">
        <v>285</v>
      </c>
      <c r="G2346" s="43"/>
      <c r="H2346" s="43"/>
      <c r="I2346" s="230"/>
      <c r="J2346" s="43"/>
      <c r="K2346" s="43"/>
      <c r="L2346" s="47"/>
      <c r="M2346" s="231"/>
      <c r="N2346" s="232"/>
      <c r="O2346" s="87"/>
      <c r="P2346" s="87"/>
      <c r="Q2346" s="87"/>
      <c r="R2346" s="87"/>
      <c r="S2346" s="87"/>
      <c r="T2346" s="88"/>
      <c r="U2346" s="41"/>
      <c r="V2346" s="41"/>
      <c r="W2346" s="41"/>
      <c r="X2346" s="41"/>
      <c r="Y2346" s="41"/>
      <c r="Z2346" s="41"/>
      <c r="AA2346" s="41"/>
      <c r="AB2346" s="41"/>
      <c r="AC2346" s="41"/>
      <c r="AD2346" s="41"/>
      <c r="AE2346" s="41"/>
      <c r="AT2346" s="20" t="s">
        <v>202</v>
      </c>
      <c r="AU2346" s="20" t="s">
        <v>78</v>
      </c>
    </row>
    <row r="2347" s="2" customFormat="1">
      <c r="A2347" s="41"/>
      <c r="B2347" s="42"/>
      <c r="C2347" s="43"/>
      <c r="D2347" s="233" t="s">
        <v>204</v>
      </c>
      <c r="E2347" s="43"/>
      <c r="F2347" s="234" t="s">
        <v>286</v>
      </c>
      <c r="G2347" s="43"/>
      <c r="H2347" s="43"/>
      <c r="I2347" s="230"/>
      <c r="J2347" s="43"/>
      <c r="K2347" s="43"/>
      <c r="L2347" s="47"/>
      <c r="M2347" s="231"/>
      <c r="N2347" s="232"/>
      <c r="O2347" s="87"/>
      <c r="P2347" s="87"/>
      <c r="Q2347" s="87"/>
      <c r="R2347" s="87"/>
      <c r="S2347" s="87"/>
      <c r="T2347" s="88"/>
      <c r="U2347" s="41"/>
      <c r="V2347" s="41"/>
      <c r="W2347" s="41"/>
      <c r="X2347" s="41"/>
      <c r="Y2347" s="41"/>
      <c r="Z2347" s="41"/>
      <c r="AA2347" s="41"/>
      <c r="AB2347" s="41"/>
      <c r="AC2347" s="41"/>
      <c r="AD2347" s="41"/>
      <c r="AE2347" s="41"/>
      <c r="AT2347" s="20" t="s">
        <v>204</v>
      </c>
      <c r="AU2347" s="20" t="s">
        <v>78</v>
      </c>
    </row>
    <row r="2348" s="14" customFormat="1">
      <c r="A2348" s="14"/>
      <c r="B2348" s="245"/>
      <c r="C2348" s="246"/>
      <c r="D2348" s="228" t="s">
        <v>206</v>
      </c>
      <c r="E2348" s="247" t="s">
        <v>19</v>
      </c>
      <c r="F2348" s="248" t="s">
        <v>4315</v>
      </c>
      <c r="G2348" s="246"/>
      <c r="H2348" s="249">
        <v>902700</v>
      </c>
      <c r="I2348" s="250"/>
      <c r="J2348" s="246"/>
      <c r="K2348" s="246"/>
      <c r="L2348" s="251"/>
      <c r="M2348" s="252"/>
      <c r="N2348" s="253"/>
      <c r="O2348" s="253"/>
      <c r="P2348" s="253"/>
      <c r="Q2348" s="253"/>
      <c r="R2348" s="253"/>
      <c r="S2348" s="253"/>
      <c r="T2348" s="254"/>
      <c r="U2348" s="14"/>
      <c r="V2348" s="14"/>
      <c r="W2348" s="14"/>
      <c r="X2348" s="14"/>
      <c r="Y2348" s="14"/>
      <c r="Z2348" s="14"/>
      <c r="AA2348" s="14"/>
      <c r="AB2348" s="14"/>
      <c r="AC2348" s="14"/>
      <c r="AD2348" s="14"/>
      <c r="AE2348" s="14"/>
      <c r="AT2348" s="255" t="s">
        <v>206</v>
      </c>
      <c r="AU2348" s="255" t="s">
        <v>78</v>
      </c>
      <c r="AV2348" s="14" t="s">
        <v>78</v>
      </c>
      <c r="AW2348" s="14" t="s">
        <v>31</v>
      </c>
      <c r="AX2348" s="14" t="s">
        <v>76</v>
      </c>
      <c r="AY2348" s="255" t="s">
        <v>193</v>
      </c>
    </row>
    <row r="2349" s="2" customFormat="1" ht="24.15" customHeight="1">
      <c r="A2349" s="41"/>
      <c r="B2349" s="42"/>
      <c r="C2349" s="215" t="s">
        <v>4316</v>
      </c>
      <c r="D2349" s="215" t="s">
        <v>195</v>
      </c>
      <c r="E2349" s="216" t="s">
        <v>289</v>
      </c>
      <c r="F2349" s="217" t="s">
        <v>290</v>
      </c>
      <c r="G2349" s="218" t="s">
        <v>258</v>
      </c>
      <c r="H2349" s="219">
        <v>2507.5</v>
      </c>
      <c r="I2349" s="220"/>
      <c r="J2349" s="221">
        <f>ROUND(I2349*H2349,2)</f>
        <v>0</v>
      </c>
      <c r="K2349" s="217" t="s">
        <v>199</v>
      </c>
      <c r="L2349" s="47"/>
      <c r="M2349" s="222" t="s">
        <v>19</v>
      </c>
      <c r="N2349" s="223" t="s">
        <v>40</v>
      </c>
      <c r="O2349" s="87"/>
      <c r="P2349" s="224">
        <f>O2349*H2349</f>
        <v>0</v>
      </c>
      <c r="Q2349" s="224">
        <v>0</v>
      </c>
      <c r="R2349" s="224">
        <f>Q2349*H2349</f>
        <v>0</v>
      </c>
      <c r="S2349" s="224">
        <v>0</v>
      </c>
      <c r="T2349" s="225">
        <f>S2349*H2349</f>
        <v>0</v>
      </c>
      <c r="U2349" s="41"/>
      <c r="V2349" s="41"/>
      <c r="W2349" s="41"/>
      <c r="X2349" s="41"/>
      <c r="Y2349" s="41"/>
      <c r="Z2349" s="41"/>
      <c r="AA2349" s="41"/>
      <c r="AB2349" s="41"/>
      <c r="AC2349" s="41"/>
      <c r="AD2349" s="41"/>
      <c r="AE2349" s="41"/>
      <c r="AR2349" s="226" t="s">
        <v>200</v>
      </c>
      <c r="AT2349" s="226" t="s">
        <v>195</v>
      </c>
      <c r="AU2349" s="226" t="s">
        <v>78</v>
      </c>
      <c r="AY2349" s="20" t="s">
        <v>193</v>
      </c>
      <c r="BE2349" s="227">
        <f>IF(N2349="základní",J2349,0)</f>
        <v>0</v>
      </c>
      <c r="BF2349" s="227">
        <f>IF(N2349="snížená",J2349,0)</f>
        <v>0</v>
      </c>
      <c r="BG2349" s="227">
        <f>IF(N2349="zákl. přenesená",J2349,0)</f>
        <v>0</v>
      </c>
      <c r="BH2349" s="227">
        <f>IF(N2349="sníž. přenesená",J2349,0)</f>
        <v>0</v>
      </c>
      <c r="BI2349" s="227">
        <f>IF(N2349="nulová",J2349,0)</f>
        <v>0</v>
      </c>
      <c r="BJ2349" s="20" t="s">
        <v>76</v>
      </c>
      <c r="BK2349" s="227">
        <f>ROUND(I2349*H2349,2)</f>
        <v>0</v>
      </c>
      <c r="BL2349" s="20" t="s">
        <v>200</v>
      </c>
      <c r="BM2349" s="226" t="s">
        <v>4317</v>
      </c>
    </row>
    <row r="2350" s="2" customFormat="1">
      <c r="A2350" s="41"/>
      <c r="B2350" s="42"/>
      <c r="C2350" s="43"/>
      <c r="D2350" s="228" t="s">
        <v>202</v>
      </c>
      <c r="E2350" s="43"/>
      <c r="F2350" s="229" t="s">
        <v>292</v>
      </c>
      <c r="G2350" s="43"/>
      <c r="H2350" s="43"/>
      <c r="I2350" s="230"/>
      <c r="J2350" s="43"/>
      <c r="K2350" s="43"/>
      <c r="L2350" s="47"/>
      <c r="M2350" s="231"/>
      <c r="N2350" s="232"/>
      <c r="O2350" s="87"/>
      <c r="P2350" s="87"/>
      <c r="Q2350" s="87"/>
      <c r="R2350" s="87"/>
      <c r="S2350" s="87"/>
      <c r="T2350" s="88"/>
      <c r="U2350" s="41"/>
      <c r="V2350" s="41"/>
      <c r="W2350" s="41"/>
      <c r="X2350" s="41"/>
      <c r="Y2350" s="41"/>
      <c r="Z2350" s="41"/>
      <c r="AA2350" s="41"/>
      <c r="AB2350" s="41"/>
      <c r="AC2350" s="41"/>
      <c r="AD2350" s="41"/>
      <c r="AE2350" s="41"/>
      <c r="AT2350" s="20" t="s">
        <v>202</v>
      </c>
      <c r="AU2350" s="20" t="s">
        <v>78</v>
      </c>
    </row>
    <row r="2351" s="2" customFormat="1">
      <c r="A2351" s="41"/>
      <c r="B2351" s="42"/>
      <c r="C2351" s="43"/>
      <c r="D2351" s="233" t="s">
        <v>204</v>
      </c>
      <c r="E2351" s="43"/>
      <c r="F2351" s="234" t="s">
        <v>293</v>
      </c>
      <c r="G2351" s="43"/>
      <c r="H2351" s="43"/>
      <c r="I2351" s="230"/>
      <c r="J2351" s="43"/>
      <c r="K2351" s="43"/>
      <c r="L2351" s="47"/>
      <c r="M2351" s="231"/>
      <c r="N2351" s="232"/>
      <c r="O2351" s="87"/>
      <c r="P2351" s="87"/>
      <c r="Q2351" s="87"/>
      <c r="R2351" s="87"/>
      <c r="S2351" s="87"/>
      <c r="T2351" s="88"/>
      <c r="U2351" s="41"/>
      <c r="V2351" s="41"/>
      <c r="W2351" s="41"/>
      <c r="X2351" s="41"/>
      <c r="Y2351" s="41"/>
      <c r="Z2351" s="41"/>
      <c r="AA2351" s="41"/>
      <c r="AB2351" s="41"/>
      <c r="AC2351" s="41"/>
      <c r="AD2351" s="41"/>
      <c r="AE2351" s="41"/>
      <c r="AT2351" s="20" t="s">
        <v>204</v>
      </c>
      <c r="AU2351" s="20" t="s">
        <v>78</v>
      </c>
    </row>
    <row r="2352" s="2" customFormat="1" ht="16.5" customHeight="1">
      <c r="A2352" s="41"/>
      <c r="B2352" s="42"/>
      <c r="C2352" s="215" t="s">
        <v>4286</v>
      </c>
      <c r="D2352" s="215" t="s">
        <v>195</v>
      </c>
      <c r="E2352" s="216" t="s">
        <v>2120</v>
      </c>
      <c r="F2352" s="217" t="s">
        <v>2121</v>
      </c>
      <c r="G2352" s="218" t="s">
        <v>258</v>
      </c>
      <c r="H2352" s="219">
        <v>2507.5</v>
      </c>
      <c r="I2352" s="220"/>
      <c r="J2352" s="221">
        <f>ROUND(I2352*H2352,2)</f>
        <v>0</v>
      </c>
      <c r="K2352" s="217" t="s">
        <v>199</v>
      </c>
      <c r="L2352" s="47"/>
      <c r="M2352" s="222" t="s">
        <v>19</v>
      </c>
      <c r="N2352" s="223" t="s">
        <v>40</v>
      </c>
      <c r="O2352" s="87"/>
      <c r="P2352" s="224">
        <f>O2352*H2352</f>
        <v>0</v>
      </c>
      <c r="Q2352" s="224">
        <v>0</v>
      </c>
      <c r="R2352" s="224">
        <f>Q2352*H2352</f>
        <v>0</v>
      </c>
      <c r="S2352" s="224">
        <v>0</v>
      </c>
      <c r="T2352" s="225">
        <f>S2352*H2352</f>
        <v>0</v>
      </c>
      <c r="U2352" s="41"/>
      <c r="V2352" s="41"/>
      <c r="W2352" s="41"/>
      <c r="X2352" s="41"/>
      <c r="Y2352" s="41"/>
      <c r="Z2352" s="41"/>
      <c r="AA2352" s="41"/>
      <c r="AB2352" s="41"/>
      <c r="AC2352" s="41"/>
      <c r="AD2352" s="41"/>
      <c r="AE2352" s="41"/>
      <c r="AR2352" s="226" t="s">
        <v>200</v>
      </c>
      <c r="AT2352" s="226" t="s">
        <v>195</v>
      </c>
      <c r="AU2352" s="226" t="s">
        <v>78</v>
      </c>
      <c r="AY2352" s="20" t="s">
        <v>193</v>
      </c>
      <c r="BE2352" s="227">
        <f>IF(N2352="základní",J2352,0)</f>
        <v>0</v>
      </c>
      <c r="BF2352" s="227">
        <f>IF(N2352="snížená",J2352,0)</f>
        <v>0</v>
      </c>
      <c r="BG2352" s="227">
        <f>IF(N2352="zákl. přenesená",J2352,0)</f>
        <v>0</v>
      </c>
      <c r="BH2352" s="227">
        <f>IF(N2352="sníž. přenesená",J2352,0)</f>
        <v>0</v>
      </c>
      <c r="BI2352" s="227">
        <f>IF(N2352="nulová",J2352,0)</f>
        <v>0</v>
      </c>
      <c r="BJ2352" s="20" t="s">
        <v>76</v>
      </c>
      <c r="BK2352" s="227">
        <f>ROUND(I2352*H2352,2)</f>
        <v>0</v>
      </c>
      <c r="BL2352" s="20" t="s">
        <v>200</v>
      </c>
      <c r="BM2352" s="226" t="s">
        <v>4318</v>
      </c>
    </row>
    <row r="2353" s="2" customFormat="1">
      <c r="A2353" s="41"/>
      <c r="B2353" s="42"/>
      <c r="C2353" s="43"/>
      <c r="D2353" s="228" t="s">
        <v>202</v>
      </c>
      <c r="E2353" s="43"/>
      <c r="F2353" s="229" t="s">
        <v>2123</v>
      </c>
      <c r="G2353" s="43"/>
      <c r="H2353" s="43"/>
      <c r="I2353" s="230"/>
      <c r="J2353" s="43"/>
      <c r="K2353" s="43"/>
      <c r="L2353" s="47"/>
      <c r="M2353" s="231"/>
      <c r="N2353" s="232"/>
      <c r="O2353" s="87"/>
      <c r="P2353" s="87"/>
      <c r="Q2353" s="87"/>
      <c r="R2353" s="87"/>
      <c r="S2353" s="87"/>
      <c r="T2353" s="88"/>
      <c r="U2353" s="41"/>
      <c r="V2353" s="41"/>
      <c r="W2353" s="41"/>
      <c r="X2353" s="41"/>
      <c r="Y2353" s="41"/>
      <c r="Z2353" s="41"/>
      <c r="AA2353" s="41"/>
      <c r="AB2353" s="41"/>
      <c r="AC2353" s="41"/>
      <c r="AD2353" s="41"/>
      <c r="AE2353" s="41"/>
      <c r="AT2353" s="20" t="s">
        <v>202</v>
      </c>
      <c r="AU2353" s="20" t="s">
        <v>78</v>
      </c>
    </row>
    <row r="2354" s="2" customFormat="1">
      <c r="A2354" s="41"/>
      <c r="B2354" s="42"/>
      <c r="C2354" s="43"/>
      <c r="D2354" s="233" t="s">
        <v>204</v>
      </c>
      <c r="E2354" s="43"/>
      <c r="F2354" s="234" t="s">
        <v>2124</v>
      </c>
      <c r="G2354" s="43"/>
      <c r="H2354" s="43"/>
      <c r="I2354" s="230"/>
      <c r="J2354" s="43"/>
      <c r="K2354" s="43"/>
      <c r="L2354" s="47"/>
      <c r="M2354" s="231"/>
      <c r="N2354" s="232"/>
      <c r="O2354" s="87"/>
      <c r="P2354" s="87"/>
      <c r="Q2354" s="87"/>
      <c r="R2354" s="87"/>
      <c r="S2354" s="87"/>
      <c r="T2354" s="88"/>
      <c r="U2354" s="41"/>
      <c r="V2354" s="41"/>
      <c r="W2354" s="41"/>
      <c r="X2354" s="41"/>
      <c r="Y2354" s="41"/>
      <c r="Z2354" s="41"/>
      <c r="AA2354" s="41"/>
      <c r="AB2354" s="41"/>
      <c r="AC2354" s="41"/>
      <c r="AD2354" s="41"/>
      <c r="AE2354" s="41"/>
      <c r="AT2354" s="20" t="s">
        <v>204</v>
      </c>
      <c r="AU2354" s="20" t="s">
        <v>78</v>
      </c>
    </row>
    <row r="2355" s="2" customFormat="1" ht="16.5" customHeight="1">
      <c r="A2355" s="41"/>
      <c r="B2355" s="42"/>
      <c r="C2355" s="215" t="s">
        <v>4319</v>
      </c>
      <c r="D2355" s="215" t="s">
        <v>195</v>
      </c>
      <c r="E2355" s="216" t="s">
        <v>2125</v>
      </c>
      <c r="F2355" s="217" t="s">
        <v>2126</v>
      </c>
      <c r="G2355" s="218" t="s">
        <v>258</v>
      </c>
      <c r="H2355" s="219">
        <v>902700</v>
      </c>
      <c r="I2355" s="220"/>
      <c r="J2355" s="221">
        <f>ROUND(I2355*H2355,2)</f>
        <v>0</v>
      </c>
      <c r="K2355" s="217" t="s">
        <v>199</v>
      </c>
      <c r="L2355" s="47"/>
      <c r="M2355" s="222" t="s">
        <v>19</v>
      </c>
      <c r="N2355" s="223" t="s">
        <v>40</v>
      </c>
      <c r="O2355" s="87"/>
      <c r="P2355" s="224">
        <f>O2355*H2355</f>
        <v>0</v>
      </c>
      <c r="Q2355" s="224">
        <v>0</v>
      </c>
      <c r="R2355" s="224">
        <f>Q2355*H2355</f>
        <v>0</v>
      </c>
      <c r="S2355" s="224">
        <v>0</v>
      </c>
      <c r="T2355" s="225">
        <f>S2355*H2355</f>
        <v>0</v>
      </c>
      <c r="U2355" s="41"/>
      <c r="V2355" s="41"/>
      <c r="W2355" s="41"/>
      <c r="X2355" s="41"/>
      <c r="Y2355" s="41"/>
      <c r="Z2355" s="41"/>
      <c r="AA2355" s="41"/>
      <c r="AB2355" s="41"/>
      <c r="AC2355" s="41"/>
      <c r="AD2355" s="41"/>
      <c r="AE2355" s="41"/>
      <c r="AR2355" s="226" t="s">
        <v>200</v>
      </c>
      <c r="AT2355" s="226" t="s">
        <v>195</v>
      </c>
      <c r="AU2355" s="226" t="s">
        <v>78</v>
      </c>
      <c r="AY2355" s="20" t="s">
        <v>193</v>
      </c>
      <c r="BE2355" s="227">
        <f>IF(N2355="základní",J2355,0)</f>
        <v>0</v>
      </c>
      <c r="BF2355" s="227">
        <f>IF(N2355="snížená",J2355,0)</f>
        <v>0</v>
      </c>
      <c r="BG2355" s="227">
        <f>IF(N2355="zákl. přenesená",J2355,0)</f>
        <v>0</v>
      </c>
      <c r="BH2355" s="227">
        <f>IF(N2355="sníž. přenesená",J2355,0)</f>
        <v>0</v>
      </c>
      <c r="BI2355" s="227">
        <f>IF(N2355="nulová",J2355,0)</f>
        <v>0</v>
      </c>
      <c r="BJ2355" s="20" t="s">
        <v>76</v>
      </c>
      <c r="BK2355" s="227">
        <f>ROUND(I2355*H2355,2)</f>
        <v>0</v>
      </c>
      <c r="BL2355" s="20" t="s">
        <v>200</v>
      </c>
      <c r="BM2355" s="226" t="s">
        <v>4320</v>
      </c>
    </row>
    <row r="2356" s="2" customFormat="1">
      <c r="A2356" s="41"/>
      <c r="B2356" s="42"/>
      <c r="C2356" s="43"/>
      <c r="D2356" s="228" t="s">
        <v>202</v>
      </c>
      <c r="E2356" s="43"/>
      <c r="F2356" s="229" t="s">
        <v>2128</v>
      </c>
      <c r="G2356" s="43"/>
      <c r="H2356" s="43"/>
      <c r="I2356" s="230"/>
      <c r="J2356" s="43"/>
      <c r="K2356" s="43"/>
      <c r="L2356" s="47"/>
      <c r="M2356" s="231"/>
      <c r="N2356" s="232"/>
      <c r="O2356" s="87"/>
      <c r="P2356" s="87"/>
      <c r="Q2356" s="87"/>
      <c r="R2356" s="87"/>
      <c r="S2356" s="87"/>
      <c r="T2356" s="88"/>
      <c r="U2356" s="41"/>
      <c r="V2356" s="41"/>
      <c r="W2356" s="41"/>
      <c r="X2356" s="41"/>
      <c r="Y2356" s="41"/>
      <c r="Z2356" s="41"/>
      <c r="AA2356" s="41"/>
      <c r="AB2356" s="41"/>
      <c r="AC2356" s="41"/>
      <c r="AD2356" s="41"/>
      <c r="AE2356" s="41"/>
      <c r="AT2356" s="20" t="s">
        <v>202</v>
      </c>
      <c r="AU2356" s="20" t="s">
        <v>78</v>
      </c>
    </row>
    <row r="2357" s="2" customFormat="1">
      <c r="A2357" s="41"/>
      <c r="B2357" s="42"/>
      <c r="C2357" s="43"/>
      <c r="D2357" s="233" t="s">
        <v>204</v>
      </c>
      <c r="E2357" s="43"/>
      <c r="F2357" s="234" t="s">
        <v>2129</v>
      </c>
      <c r="G2357" s="43"/>
      <c r="H2357" s="43"/>
      <c r="I2357" s="230"/>
      <c r="J2357" s="43"/>
      <c r="K2357" s="43"/>
      <c r="L2357" s="47"/>
      <c r="M2357" s="231"/>
      <c r="N2357" s="232"/>
      <c r="O2357" s="87"/>
      <c r="P2357" s="87"/>
      <c r="Q2357" s="87"/>
      <c r="R2357" s="87"/>
      <c r="S2357" s="87"/>
      <c r="T2357" s="88"/>
      <c r="U2357" s="41"/>
      <c r="V2357" s="41"/>
      <c r="W2357" s="41"/>
      <c r="X2357" s="41"/>
      <c r="Y2357" s="41"/>
      <c r="Z2357" s="41"/>
      <c r="AA2357" s="41"/>
      <c r="AB2357" s="41"/>
      <c r="AC2357" s="41"/>
      <c r="AD2357" s="41"/>
      <c r="AE2357" s="41"/>
      <c r="AT2357" s="20" t="s">
        <v>204</v>
      </c>
      <c r="AU2357" s="20" t="s">
        <v>78</v>
      </c>
    </row>
    <row r="2358" s="14" customFormat="1">
      <c r="A2358" s="14"/>
      <c r="B2358" s="245"/>
      <c r="C2358" s="246"/>
      <c r="D2358" s="228" t="s">
        <v>206</v>
      </c>
      <c r="E2358" s="247" t="s">
        <v>19</v>
      </c>
      <c r="F2358" s="248" t="s">
        <v>4315</v>
      </c>
      <c r="G2358" s="246"/>
      <c r="H2358" s="249">
        <v>902700</v>
      </c>
      <c r="I2358" s="250"/>
      <c r="J2358" s="246"/>
      <c r="K2358" s="246"/>
      <c r="L2358" s="251"/>
      <c r="M2358" s="252"/>
      <c r="N2358" s="253"/>
      <c r="O2358" s="253"/>
      <c r="P2358" s="253"/>
      <c r="Q2358" s="253"/>
      <c r="R2358" s="253"/>
      <c r="S2358" s="253"/>
      <c r="T2358" s="254"/>
      <c r="U2358" s="14"/>
      <c r="V2358" s="14"/>
      <c r="W2358" s="14"/>
      <c r="X2358" s="14"/>
      <c r="Y2358" s="14"/>
      <c r="Z2358" s="14"/>
      <c r="AA2358" s="14"/>
      <c r="AB2358" s="14"/>
      <c r="AC2358" s="14"/>
      <c r="AD2358" s="14"/>
      <c r="AE2358" s="14"/>
      <c r="AT2358" s="255" t="s">
        <v>206</v>
      </c>
      <c r="AU2358" s="255" t="s">
        <v>78</v>
      </c>
      <c r="AV2358" s="14" t="s">
        <v>78</v>
      </c>
      <c r="AW2358" s="14" t="s">
        <v>31</v>
      </c>
      <c r="AX2358" s="14" t="s">
        <v>76</v>
      </c>
      <c r="AY2358" s="255" t="s">
        <v>193</v>
      </c>
    </row>
    <row r="2359" s="2" customFormat="1" ht="16.5" customHeight="1">
      <c r="A2359" s="41"/>
      <c r="B2359" s="42"/>
      <c r="C2359" s="215" t="s">
        <v>4321</v>
      </c>
      <c r="D2359" s="215" t="s">
        <v>195</v>
      </c>
      <c r="E2359" s="216" t="s">
        <v>2130</v>
      </c>
      <c r="F2359" s="217" t="s">
        <v>2131</v>
      </c>
      <c r="G2359" s="218" t="s">
        <v>258</v>
      </c>
      <c r="H2359" s="219">
        <v>2507.5</v>
      </c>
      <c r="I2359" s="220"/>
      <c r="J2359" s="221">
        <f>ROUND(I2359*H2359,2)</f>
        <v>0</v>
      </c>
      <c r="K2359" s="217" t="s">
        <v>199</v>
      </c>
      <c r="L2359" s="47"/>
      <c r="M2359" s="222" t="s">
        <v>19</v>
      </c>
      <c r="N2359" s="223" t="s">
        <v>40</v>
      </c>
      <c r="O2359" s="87"/>
      <c r="P2359" s="224">
        <f>O2359*H2359</f>
        <v>0</v>
      </c>
      <c r="Q2359" s="224">
        <v>0</v>
      </c>
      <c r="R2359" s="224">
        <f>Q2359*H2359</f>
        <v>0</v>
      </c>
      <c r="S2359" s="224">
        <v>0</v>
      </c>
      <c r="T2359" s="225">
        <f>S2359*H2359</f>
        <v>0</v>
      </c>
      <c r="U2359" s="41"/>
      <c r="V2359" s="41"/>
      <c r="W2359" s="41"/>
      <c r="X2359" s="41"/>
      <c r="Y2359" s="41"/>
      <c r="Z2359" s="41"/>
      <c r="AA2359" s="41"/>
      <c r="AB2359" s="41"/>
      <c r="AC2359" s="41"/>
      <c r="AD2359" s="41"/>
      <c r="AE2359" s="41"/>
      <c r="AR2359" s="226" t="s">
        <v>200</v>
      </c>
      <c r="AT2359" s="226" t="s">
        <v>195</v>
      </c>
      <c r="AU2359" s="226" t="s">
        <v>78</v>
      </c>
      <c r="AY2359" s="20" t="s">
        <v>193</v>
      </c>
      <c r="BE2359" s="227">
        <f>IF(N2359="základní",J2359,0)</f>
        <v>0</v>
      </c>
      <c r="BF2359" s="227">
        <f>IF(N2359="snížená",J2359,0)</f>
        <v>0</v>
      </c>
      <c r="BG2359" s="227">
        <f>IF(N2359="zákl. přenesená",J2359,0)</f>
        <v>0</v>
      </c>
      <c r="BH2359" s="227">
        <f>IF(N2359="sníž. přenesená",J2359,0)</f>
        <v>0</v>
      </c>
      <c r="BI2359" s="227">
        <f>IF(N2359="nulová",J2359,0)</f>
        <v>0</v>
      </c>
      <c r="BJ2359" s="20" t="s">
        <v>76</v>
      </c>
      <c r="BK2359" s="227">
        <f>ROUND(I2359*H2359,2)</f>
        <v>0</v>
      </c>
      <c r="BL2359" s="20" t="s">
        <v>200</v>
      </c>
      <c r="BM2359" s="226" t="s">
        <v>4322</v>
      </c>
    </row>
    <row r="2360" s="2" customFormat="1">
      <c r="A2360" s="41"/>
      <c r="B2360" s="42"/>
      <c r="C2360" s="43"/>
      <c r="D2360" s="228" t="s">
        <v>202</v>
      </c>
      <c r="E2360" s="43"/>
      <c r="F2360" s="229" t="s">
        <v>2133</v>
      </c>
      <c r="G2360" s="43"/>
      <c r="H2360" s="43"/>
      <c r="I2360" s="230"/>
      <c r="J2360" s="43"/>
      <c r="K2360" s="43"/>
      <c r="L2360" s="47"/>
      <c r="M2360" s="231"/>
      <c r="N2360" s="232"/>
      <c r="O2360" s="87"/>
      <c r="P2360" s="87"/>
      <c r="Q2360" s="87"/>
      <c r="R2360" s="87"/>
      <c r="S2360" s="87"/>
      <c r="T2360" s="88"/>
      <c r="U2360" s="41"/>
      <c r="V2360" s="41"/>
      <c r="W2360" s="41"/>
      <c r="X2360" s="41"/>
      <c r="Y2360" s="41"/>
      <c r="Z2360" s="41"/>
      <c r="AA2360" s="41"/>
      <c r="AB2360" s="41"/>
      <c r="AC2360" s="41"/>
      <c r="AD2360" s="41"/>
      <c r="AE2360" s="41"/>
      <c r="AT2360" s="20" t="s">
        <v>202</v>
      </c>
      <c r="AU2360" s="20" t="s">
        <v>78</v>
      </c>
    </row>
    <row r="2361" s="2" customFormat="1">
      <c r="A2361" s="41"/>
      <c r="B2361" s="42"/>
      <c r="C2361" s="43"/>
      <c r="D2361" s="233" t="s">
        <v>204</v>
      </c>
      <c r="E2361" s="43"/>
      <c r="F2361" s="234" t="s">
        <v>2134</v>
      </c>
      <c r="G2361" s="43"/>
      <c r="H2361" s="43"/>
      <c r="I2361" s="230"/>
      <c r="J2361" s="43"/>
      <c r="K2361" s="43"/>
      <c r="L2361" s="47"/>
      <c r="M2361" s="231"/>
      <c r="N2361" s="232"/>
      <c r="O2361" s="87"/>
      <c r="P2361" s="87"/>
      <c r="Q2361" s="87"/>
      <c r="R2361" s="87"/>
      <c r="S2361" s="87"/>
      <c r="T2361" s="88"/>
      <c r="U2361" s="41"/>
      <c r="V2361" s="41"/>
      <c r="W2361" s="41"/>
      <c r="X2361" s="41"/>
      <c r="Y2361" s="41"/>
      <c r="Z2361" s="41"/>
      <c r="AA2361" s="41"/>
      <c r="AB2361" s="41"/>
      <c r="AC2361" s="41"/>
      <c r="AD2361" s="41"/>
      <c r="AE2361" s="41"/>
      <c r="AT2361" s="20" t="s">
        <v>204</v>
      </c>
      <c r="AU2361" s="20" t="s">
        <v>78</v>
      </c>
    </row>
    <row r="2362" s="2" customFormat="1" ht="24.15" customHeight="1">
      <c r="A2362" s="41"/>
      <c r="B2362" s="42"/>
      <c r="C2362" s="215" t="s">
        <v>4323</v>
      </c>
      <c r="D2362" s="215" t="s">
        <v>195</v>
      </c>
      <c r="E2362" s="216" t="s">
        <v>314</v>
      </c>
      <c r="F2362" s="217" t="s">
        <v>315</v>
      </c>
      <c r="G2362" s="218" t="s">
        <v>258</v>
      </c>
      <c r="H2362" s="219">
        <v>1077.0999999999999</v>
      </c>
      <c r="I2362" s="220"/>
      <c r="J2362" s="221">
        <f>ROUND(I2362*H2362,2)</f>
        <v>0</v>
      </c>
      <c r="K2362" s="217" t="s">
        <v>199</v>
      </c>
      <c r="L2362" s="47"/>
      <c r="M2362" s="222" t="s">
        <v>19</v>
      </c>
      <c r="N2362" s="223" t="s">
        <v>40</v>
      </c>
      <c r="O2362" s="87"/>
      <c r="P2362" s="224">
        <f>O2362*H2362</f>
        <v>0</v>
      </c>
      <c r="Q2362" s="224">
        <v>0</v>
      </c>
      <c r="R2362" s="224">
        <f>Q2362*H2362</f>
        <v>0</v>
      </c>
      <c r="S2362" s="224">
        <v>0</v>
      </c>
      <c r="T2362" s="225">
        <f>S2362*H2362</f>
        <v>0</v>
      </c>
      <c r="U2362" s="41"/>
      <c r="V2362" s="41"/>
      <c r="W2362" s="41"/>
      <c r="X2362" s="41"/>
      <c r="Y2362" s="41"/>
      <c r="Z2362" s="41"/>
      <c r="AA2362" s="41"/>
      <c r="AB2362" s="41"/>
      <c r="AC2362" s="41"/>
      <c r="AD2362" s="41"/>
      <c r="AE2362" s="41"/>
      <c r="AR2362" s="226" t="s">
        <v>200</v>
      </c>
      <c r="AT2362" s="226" t="s">
        <v>195</v>
      </c>
      <c r="AU2362" s="226" t="s">
        <v>78</v>
      </c>
      <c r="AY2362" s="20" t="s">
        <v>193</v>
      </c>
      <c r="BE2362" s="227">
        <f>IF(N2362="základní",J2362,0)</f>
        <v>0</v>
      </c>
      <c r="BF2362" s="227">
        <f>IF(N2362="snížená",J2362,0)</f>
        <v>0</v>
      </c>
      <c r="BG2362" s="227">
        <f>IF(N2362="zákl. přenesená",J2362,0)</f>
        <v>0</v>
      </c>
      <c r="BH2362" s="227">
        <f>IF(N2362="sníž. přenesená",J2362,0)</f>
        <v>0</v>
      </c>
      <c r="BI2362" s="227">
        <f>IF(N2362="nulová",J2362,0)</f>
        <v>0</v>
      </c>
      <c r="BJ2362" s="20" t="s">
        <v>76</v>
      </c>
      <c r="BK2362" s="227">
        <f>ROUND(I2362*H2362,2)</f>
        <v>0</v>
      </c>
      <c r="BL2362" s="20" t="s">
        <v>200</v>
      </c>
      <c r="BM2362" s="226" t="s">
        <v>4324</v>
      </c>
    </row>
    <row r="2363" s="2" customFormat="1">
      <c r="A2363" s="41"/>
      <c r="B2363" s="42"/>
      <c r="C2363" s="43"/>
      <c r="D2363" s="228" t="s">
        <v>202</v>
      </c>
      <c r="E2363" s="43"/>
      <c r="F2363" s="229" t="s">
        <v>317</v>
      </c>
      <c r="G2363" s="43"/>
      <c r="H2363" s="43"/>
      <c r="I2363" s="230"/>
      <c r="J2363" s="43"/>
      <c r="K2363" s="43"/>
      <c r="L2363" s="47"/>
      <c r="M2363" s="231"/>
      <c r="N2363" s="232"/>
      <c r="O2363" s="87"/>
      <c r="P2363" s="87"/>
      <c r="Q2363" s="87"/>
      <c r="R2363" s="87"/>
      <c r="S2363" s="87"/>
      <c r="T2363" s="88"/>
      <c r="U2363" s="41"/>
      <c r="V2363" s="41"/>
      <c r="W2363" s="41"/>
      <c r="X2363" s="41"/>
      <c r="Y2363" s="41"/>
      <c r="Z2363" s="41"/>
      <c r="AA2363" s="41"/>
      <c r="AB2363" s="41"/>
      <c r="AC2363" s="41"/>
      <c r="AD2363" s="41"/>
      <c r="AE2363" s="41"/>
      <c r="AT2363" s="20" t="s">
        <v>202</v>
      </c>
      <c r="AU2363" s="20" t="s">
        <v>78</v>
      </c>
    </row>
    <row r="2364" s="2" customFormat="1">
      <c r="A2364" s="41"/>
      <c r="B2364" s="42"/>
      <c r="C2364" s="43"/>
      <c r="D2364" s="233" t="s">
        <v>204</v>
      </c>
      <c r="E2364" s="43"/>
      <c r="F2364" s="234" t="s">
        <v>318</v>
      </c>
      <c r="G2364" s="43"/>
      <c r="H2364" s="43"/>
      <c r="I2364" s="230"/>
      <c r="J2364" s="43"/>
      <c r="K2364" s="43"/>
      <c r="L2364" s="47"/>
      <c r="M2364" s="231"/>
      <c r="N2364" s="232"/>
      <c r="O2364" s="87"/>
      <c r="P2364" s="87"/>
      <c r="Q2364" s="87"/>
      <c r="R2364" s="87"/>
      <c r="S2364" s="87"/>
      <c r="T2364" s="88"/>
      <c r="U2364" s="41"/>
      <c r="V2364" s="41"/>
      <c r="W2364" s="41"/>
      <c r="X2364" s="41"/>
      <c r="Y2364" s="41"/>
      <c r="Z2364" s="41"/>
      <c r="AA2364" s="41"/>
      <c r="AB2364" s="41"/>
      <c r="AC2364" s="41"/>
      <c r="AD2364" s="41"/>
      <c r="AE2364" s="41"/>
      <c r="AT2364" s="20" t="s">
        <v>204</v>
      </c>
      <c r="AU2364" s="20" t="s">
        <v>78</v>
      </c>
    </row>
    <row r="2365" s="13" customFormat="1">
      <c r="A2365" s="13"/>
      <c r="B2365" s="235"/>
      <c r="C2365" s="236"/>
      <c r="D2365" s="228" t="s">
        <v>206</v>
      </c>
      <c r="E2365" s="237" t="s">
        <v>19</v>
      </c>
      <c r="F2365" s="238" t="s">
        <v>279</v>
      </c>
      <c r="G2365" s="236"/>
      <c r="H2365" s="237" t="s">
        <v>19</v>
      </c>
      <c r="I2365" s="239"/>
      <c r="J2365" s="236"/>
      <c r="K2365" s="236"/>
      <c r="L2365" s="240"/>
      <c r="M2365" s="241"/>
      <c r="N2365" s="242"/>
      <c r="O2365" s="242"/>
      <c r="P2365" s="242"/>
      <c r="Q2365" s="242"/>
      <c r="R2365" s="242"/>
      <c r="S2365" s="242"/>
      <c r="T2365" s="243"/>
      <c r="U2365" s="13"/>
      <c r="V2365" s="13"/>
      <c r="W2365" s="13"/>
      <c r="X2365" s="13"/>
      <c r="Y2365" s="13"/>
      <c r="Z2365" s="13"/>
      <c r="AA2365" s="13"/>
      <c r="AB2365" s="13"/>
      <c r="AC2365" s="13"/>
      <c r="AD2365" s="13"/>
      <c r="AE2365" s="13"/>
      <c r="AT2365" s="244" t="s">
        <v>206</v>
      </c>
      <c r="AU2365" s="244" t="s">
        <v>78</v>
      </c>
      <c r="AV2365" s="13" t="s">
        <v>76</v>
      </c>
      <c r="AW2365" s="13" t="s">
        <v>31</v>
      </c>
      <c r="AX2365" s="13" t="s">
        <v>69</v>
      </c>
      <c r="AY2365" s="244" t="s">
        <v>193</v>
      </c>
    </row>
    <row r="2366" s="13" customFormat="1">
      <c r="A2366" s="13"/>
      <c r="B2366" s="235"/>
      <c r="C2366" s="236"/>
      <c r="D2366" s="228" t="s">
        <v>206</v>
      </c>
      <c r="E2366" s="237" t="s">
        <v>19</v>
      </c>
      <c r="F2366" s="238" t="s">
        <v>2682</v>
      </c>
      <c r="G2366" s="236"/>
      <c r="H2366" s="237" t="s">
        <v>19</v>
      </c>
      <c r="I2366" s="239"/>
      <c r="J2366" s="236"/>
      <c r="K2366" s="236"/>
      <c r="L2366" s="240"/>
      <c r="M2366" s="241"/>
      <c r="N2366" s="242"/>
      <c r="O2366" s="242"/>
      <c r="P2366" s="242"/>
      <c r="Q2366" s="242"/>
      <c r="R2366" s="242"/>
      <c r="S2366" s="242"/>
      <c r="T2366" s="243"/>
      <c r="U2366" s="13"/>
      <c r="V2366" s="13"/>
      <c r="W2366" s="13"/>
      <c r="X2366" s="13"/>
      <c r="Y2366" s="13"/>
      <c r="Z2366" s="13"/>
      <c r="AA2366" s="13"/>
      <c r="AB2366" s="13"/>
      <c r="AC2366" s="13"/>
      <c r="AD2366" s="13"/>
      <c r="AE2366" s="13"/>
      <c r="AT2366" s="244" t="s">
        <v>206</v>
      </c>
      <c r="AU2366" s="244" t="s">
        <v>78</v>
      </c>
      <c r="AV2366" s="13" t="s">
        <v>76</v>
      </c>
      <c r="AW2366" s="13" t="s">
        <v>31</v>
      </c>
      <c r="AX2366" s="13" t="s">
        <v>69</v>
      </c>
      <c r="AY2366" s="244" t="s">
        <v>193</v>
      </c>
    </row>
    <row r="2367" s="13" customFormat="1">
      <c r="A2367" s="13"/>
      <c r="B2367" s="235"/>
      <c r="C2367" s="236"/>
      <c r="D2367" s="228" t="s">
        <v>206</v>
      </c>
      <c r="E2367" s="237" t="s">
        <v>19</v>
      </c>
      <c r="F2367" s="238" t="s">
        <v>1713</v>
      </c>
      <c r="G2367" s="236"/>
      <c r="H2367" s="237" t="s">
        <v>19</v>
      </c>
      <c r="I2367" s="239"/>
      <c r="J2367" s="236"/>
      <c r="K2367" s="236"/>
      <c r="L2367" s="240"/>
      <c r="M2367" s="241"/>
      <c r="N2367" s="242"/>
      <c r="O2367" s="242"/>
      <c r="P2367" s="242"/>
      <c r="Q2367" s="242"/>
      <c r="R2367" s="242"/>
      <c r="S2367" s="242"/>
      <c r="T2367" s="243"/>
      <c r="U2367" s="13"/>
      <c r="V2367" s="13"/>
      <c r="W2367" s="13"/>
      <c r="X2367" s="13"/>
      <c r="Y2367" s="13"/>
      <c r="Z2367" s="13"/>
      <c r="AA2367" s="13"/>
      <c r="AB2367" s="13"/>
      <c r="AC2367" s="13"/>
      <c r="AD2367" s="13"/>
      <c r="AE2367" s="13"/>
      <c r="AT2367" s="244" t="s">
        <v>206</v>
      </c>
      <c r="AU2367" s="244" t="s">
        <v>78</v>
      </c>
      <c r="AV2367" s="13" t="s">
        <v>76</v>
      </c>
      <c r="AW2367" s="13" t="s">
        <v>31</v>
      </c>
      <c r="AX2367" s="13" t="s">
        <v>69</v>
      </c>
      <c r="AY2367" s="244" t="s">
        <v>193</v>
      </c>
    </row>
    <row r="2368" s="13" customFormat="1">
      <c r="A2368" s="13"/>
      <c r="B2368" s="235"/>
      <c r="C2368" s="236"/>
      <c r="D2368" s="228" t="s">
        <v>206</v>
      </c>
      <c r="E2368" s="237" t="s">
        <v>19</v>
      </c>
      <c r="F2368" s="238" t="s">
        <v>3321</v>
      </c>
      <c r="G2368" s="236"/>
      <c r="H2368" s="237" t="s">
        <v>19</v>
      </c>
      <c r="I2368" s="239"/>
      <c r="J2368" s="236"/>
      <c r="K2368" s="236"/>
      <c r="L2368" s="240"/>
      <c r="M2368" s="241"/>
      <c r="N2368" s="242"/>
      <c r="O2368" s="242"/>
      <c r="P2368" s="242"/>
      <c r="Q2368" s="242"/>
      <c r="R2368" s="242"/>
      <c r="S2368" s="242"/>
      <c r="T2368" s="243"/>
      <c r="U2368" s="13"/>
      <c r="V2368" s="13"/>
      <c r="W2368" s="13"/>
      <c r="X2368" s="13"/>
      <c r="Y2368" s="13"/>
      <c r="Z2368" s="13"/>
      <c r="AA2368" s="13"/>
      <c r="AB2368" s="13"/>
      <c r="AC2368" s="13"/>
      <c r="AD2368" s="13"/>
      <c r="AE2368" s="13"/>
      <c r="AT2368" s="244" t="s">
        <v>206</v>
      </c>
      <c r="AU2368" s="244" t="s">
        <v>78</v>
      </c>
      <c r="AV2368" s="13" t="s">
        <v>76</v>
      </c>
      <c r="AW2368" s="13" t="s">
        <v>31</v>
      </c>
      <c r="AX2368" s="13" t="s">
        <v>69</v>
      </c>
      <c r="AY2368" s="244" t="s">
        <v>193</v>
      </c>
    </row>
    <row r="2369" s="14" customFormat="1">
      <c r="A2369" s="14"/>
      <c r="B2369" s="245"/>
      <c r="C2369" s="246"/>
      <c r="D2369" s="228" t="s">
        <v>206</v>
      </c>
      <c r="E2369" s="247" t="s">
        <v>19</v>
      </c>
      <c r="F2369" s="248" t="s">
        <v>3678</v>
      </c>
      <c r="G2369" s="246"/>
      <c r="H2369" s="249">
        <v>14.6</v>
      </c>
      <c r="I2369" s="250"/>
      <c r="J2369" s="246"/>
      <c r="K2369" s="246"/>
      <c r="L2369" s="251"/>
      <c r="M2369" s="252"/>
      <c r="N2369" s="253"/>
      <c r="O2369" s="253"/>
      <c r="P2369" s="253"/>
      <c r="Q2369" s="253"/>
      <c r="R2369" s="253"/>
      <c r="S2369" s="253"/>
      <c r="T2369" s="254"/>
      <c r="U2369" s="14"/>
      <c r="V2369" s="14"/>
      <c r="W2369" s="14"/>
      <c r="X2369" s="14"/>
      <c r="Y2369" s="14"/>
      <c r="Z2369" s="14"/>
      <c r="AA2369" s="14"/>
      <c r="AB2369" s="14"/>
      <c r="AC2369" s="14"/>
      <c r="AD2369" s="14"/>
      <c r="AE2369" s="14"/>
      <c r="AT2369" s="255" t="s">
        <v>206</v>
      </c>
      <c r="AU2369" s="255" t="s">
        <v>78</v>
      </c>
      <c r="AV2369" s="14" t="s">
        <v>78</v>
      </c>
      <c r="AW2369" s="14" t="s">
        <v>31</v>
      </c>
      <c r="AX2369" s="14" t="s">
        <v>69</v>
      </c>
      <c r="AY2369" s="255" t="s">
        <v>193</v>
      </c>
    </row>
    <row r="2370" s="13" customFormat="1">
      <c r="A2370" s="13"/>
      <c r="B2370" s="235"/>
      <c r="C2370" s="236"/>
      <c r="D2370" s="228" t="s">
        <v>206</v>
      </c>
      <c r="E2370" s="237" t="s">
        <v>19</v>
      </c>
      <c r="F2370" s="238" t="s">
        <v>1702</v>
      </c>
      <c r="G2370" s="236"/>
      <c r="H2370" s="237" t="s">
        <v>19</v>
      </c>
      <c r="I2370" s="239"/>
      <c r="J2370" s="236"/>
      <c r="K2370" s="236"/>
      <c r="L2370" s="240"/>
      <c r="M2370" s="241"/>
      <c r="N2370" s="242"/>
      <c r="O2370" s="242"/>
      <c r="P2370" s="242"/>
      <c r="Q2370" s="242"/>
      <c r="R2370" s="242"/>
      <c r="S2370" s="242"/>
      <c r="T2370" s="243"/>
      <c r="U2370" s="13"/>
      <c r="V2370" s="13"/>
      <c r="W2370" s="13"/>
      <c r="X2370" s="13"/>
      <c r="Y2370" s="13"/>
      <c r="Z2370" s="13"/>
      <c r="AA2370" s="13"/>
      <c r="AB2370" s="13"/>
      <c r="AC2370" s="13"/>
      <c r="AD2370" s="13"/>
      <c r="AE2370" s="13"/>
      <c r="AT2370" s="244" t="s">
        <v>206</v>
      </c>
      <c r="AU2370" s="244" t="s">
        <v>78</v>
      </c>
      <c r="AV2370" s="13" t="s">
        <v>76</v>
      </c>
      <c r="AW2370" s="13" t="s">
        <v>31</v>
      </c>
      <c r="AX2370" s="13" t="s">
        <v>69</v>
      </c>
      <c r="AY2370" s="244" t="s">
        <v>193</v>
      </c>
    </row>
    <row r="2371" s="13" customFormat="1">
      <c r="A2371" s="13"/>
      <c r="B2371" s="235"/>
      <c r="C2371" s="236"/>
      <c r="D2371" s="228" t="s">
        <v>206</v>
      </c>
      <c r="E2371" s="237" t="s">
        <v>19</v>
      </c>
      <c r="F2371" s="238" t="s">
        <v>3679</v>
      </c>
      <c r="G2371" s="236"/>
      <c r="H2371" s="237" t="s">
        <v>19</v>
      </c>
      <c r="I2371" s="239"/>
      <c r="J2371" s="236"/>
      <c r="K2371" s="236"/>
      <c r="L2371" s="240"/>
      <c r="M2371" s="241"/>
      <c r="N2371" s="242"/>
      <c r="O2371" s="242"/>
      <c r="P2371" s="242"/>
      <c r="Q2371" s="242"/>
      <c r="R2371" s="242"/>
      <c r="S2371" s="242"/>
      <c r="T2371" s="243"/>
      <c r="U2371" s="13"/>
      <c r="V2371" s="13"/>
      <c r="W2371" s="13"/>
      <c r="X2371" s="13"/>
      <c r="Y2371" s="13"/>
      <c r="Z2371" s="13"/>
      <c r="AA2371" s="13"/>
      <c r="AB2371" s="13"/>
      <c r="AC2371" s="13"/>
      <c r="AD2371" s="13"/>
      <c r="AE2371" s="13"/>
      <c r="AT2371" s="244" t="s">
        <v>206</v>
      </c>
      <c r="AU2371" s="244" t="s">
        <v>78</v>
      </c>
      <c r="AV2371" s="13" t="s">
        <v>76</v>
      </c>
      <c r="AW2371" s="13" t="s">
        <v>31</v>
      </c>
      <c r="AX2371" s="13" t="s">
        <v>69</v>
      </c>
      <c r="AY2371" s="244" t="s">
        <v>193</v>
      </c>
    </row>
    <row r="2372" s="14" customFormat="1">
      <c r="A2372" s="14"/>
      <c r="B2372" s="245"/>
      <c r="C2372" s="246"/>
      <c r="D2372" s="228" t="s">
        <v>206</v>
      </c>
      <c r="E2372" s="247" t="s">
        <v>19</v>
      </c>
      <c r="F2372" s="248" t="s">
        <v>3680</v>
      </c>
      <c r="G2372" s="246"/>
      <c r="H2372" s="249">
        <v>16.899999999999999</v>
      </c>
      <c r="I2372" s="250"/>
      <c r="J2372" s="246"/>
      <c r="K2372" s="246"/>
      <c r="L2372" s="251"/>
      <c r="M2372" s="252"/>
      <c r="N2372" s="253"/>
      <c r="O2372" s="253"/>
      <c r="P2372" s="253"/>
      <c r="Q2372" s="253"/>
      <c r="R2372" s="253"/>
      <c r="S2372" s="253"/>
      <c r="T2372" s="254"/>
      <c r="U2372" s="14"/>
      <c r="V2372" s="14"/>
      <c r="W2372" s="14"/>
      <c r="X2372" s="14"/>
      <c r="Y2372" s="14"/>
      <c r="Z2372" s="14"/>
      <c r="AA2372" s="14"/>
      <c r="AB2372" s="14"/>
      <c r="AC2372" s="14"/>
      <c r="AD2372" s="14"/>
      <c r="AE2372" s="14"/>
      <c r="AT2372" s="255" t="s">
        <v>206</v>
      </c>
      <c r="AU2372" s="255" t="s">
        <v>78</v>
      </c>
      <c r="AV2372" s="14" t="s">
        <v>78</v>
      </c>
      <c r="AW2372" s="14" t="s">
        <v>31</v>
      </c>
      <c r="AX2372" s="14" t="s">
        <v>69</v>
      </c>
      <c r="AY2372" s="255" t="s">
        <v>193</v>
      </c>
    </row>
    <row r="2373" s="13" customFormat="1">
      <c r="A2373" s="13"/>
      <c r="B2373" s="235"/>
      <c r="C2373" s="236"/>
      <c r="D2373" s="228" t="s">
        <v>206</v>
      </c>
      <c r="E2373" s="237" t="s">
        <v>19</v>
      </c>
      <c r="F2373" s="238" t="s">
        <v>1704</v>
      </c>
      <c r="G2373" s="236"/>
      <c r="H2373" s="237" t="s">
        <v>19</v>
      </c>
      <c r="I2373" s="239"/>
      <c r="J2373" s="236"/>
      <c r="K2373" s="236"/>
      <c r="L2373" s="240"/>
      <c r="M2373" s="241"/>
      <c r="N2373" s="242"/>
      <c r="O2373" s="242"/>
      <c r="P2373" s="242"/>
      <c r="Q2373" s="242"/>
      <c r="R2373" s="242"/>
      <c r="S2373" s="242"/>
      <c r="T2373" s="243"/>
      <c r="U2373" s="13"/>
      <c r="V2373" s="13"/>
      <c r="W2373" s="13"/>
      <c r="X2373" s="13"/>
      <c r="Y2373" s="13"/>
      <c r="Z2373" s="13"/>
      <c r="AA2373" s="13"/>
      <c r="AB2373" s="13"/>
      <c r="AC2373" s="13"/>
      <c r="AD2373" s="13"/>
      <c r="AE2373" s="13"/>
      <c r="AT2373" s="244" t="s">
        <v>206</v>
      </c>
      <c r="AU2373" s="244" t="s">
        <v>78</v>
      </c>
      <c r="AV2373" s="13" t="s">
        <v>76</v>
      </c>
      <c r="AW2373" s="13" t="s">
        <v>31</v>
      </c>
      <c r="AX2373" s="13" t="s">
        <v>69</v>
      </c>
      <c r="AY2373" s="244" t="s">
        <v>193</v>
      </c>
    </row>
    <row r="2374" s="13" customFormat="1">
      <c r="A2374" s="13"/>
      <c r="B2374" s="235"/>
      <c r="C2374" s="236"/>
      <c r="D2374" s="228" t="s">
        <v>206</v>
      </c>
      <c r="E2374" s="237" t="s">
        <v>19</v>
      </c>
      <c r="F2374" s="238" t="s">
        <v>3683</v>
      </c>
      <c r="G2374" s="236"/>
      <c r="H2374" s="237" t="s">
        <v>19</v>
      </c>
      <c r="I2374" s="239"/>
      <c r="J2374" s="236"/>
      <c r="K2374" s="236"/>
      <c r="L2374" s="240"/>
      <c r="M2374" s="241"/>
      <c r="N2374" s="242"/>
      <c r="O2374" s="242"/>
      <c r="P2374" s="242"/>
      <c r="Q2374" s="242"/>
      <c r="R2374" s="242"/>
      <c r="S2374" s="242"/>
      <c r="T2374" s="243"/>
      <c r="U2374" s="13"/>
      <c r="V2374" s="13"/>
      <c r="W2374" s="13"/>
      <c r="X2374" s="13"/>
      <c r="Y2374" s="13"/>
      <c r="Z2374" s="13"/>
      <c r="AA2374" s="13"/>
      <c r="AB2374" s="13"/>
      <c r="AC2374" s="13"/>
      <c r="AD2374" s="13"/>
      <c r="AE2374" s="13"/>
      <c r="AT2374" s="244" t="s">
        <v>206</v>
      </c>
      <c r="AU2374" s="244" t="s">
        <v>78</v>
      </c>
      <c r="AV2374" s="13" t="s">
        <v>76</v>
      </c>
      <c r="AW2374" s="13" t="s">
        <v>31</v>
      </c>
      <c r="AX2374" s="13" t="s">
        <v>69</v>
      </c>
      <c r="AY2374" s="244" t="s">
        <v>193</v>
      </c>
    </row>
    <row r="2375" s="14" customFormat="1">
      <c r="A2375" s="14"/>
      <c r="B2375" s="245"/>
      <c r="C2375" s="246"/>
      <c r="D2375" s="228" t="s">
        <v>206</v>
      </c>
      <c r="E2375" s="247" t="s">
        <v>19</v>
      </c>
      <c r="F2375" s="248" t="s">
        <v>3680</v>
      </c>
      <c r="G2375" s="246"/>
      <c r="H2375" s="249">
        <v>16.899999999999999</v>
      </c>
      <c r="I2375" s="250"/>
      <c r="J2375" s="246"/>
      <c r="K2375" s="246"/>
      <c r="L2375" s="251"/>
      <c r="M2375" s="252"/>
      <c r="N2375" s="253"/>
      <c r="O2375" s="253"/>
      <c r="P2375" s="253"/>
      <c r="Q2375" s="253"/>
      <c r="R2375" s="253"/>
      <c r="S2375" s="253"/>
      <c r="T2375" s="254"/>
      <c r="U2375" s="14"/>
      <c r="V2375" s="14"/>
      <c r="W2375" s="14"/>
      <c r="X2375" s="14"/>
      <c r="Y2375" s="14"/>
      <c r="Z2375" s="14"/>
      <c r="AA2375" s="14"/>
      <c r="AB2375" s="14"/>
      <c r="AC2375" s="14"/>
      <c r="AD2375" s="14"/>
      <c r="AE2375" s="14"/>
      <c r="AT2375" s="255" t="s">
        <v>206</v>
      </c>
      <c r="AU2375" s="255" t="s">
        <v>78</v>
      </c>
      <c r="AV2375" s="14" t="s">
        <v>78</v>
      </c>
      <c r="AW2375" s="14" t="s">
        <v>31</v>
      </c>
      <c r="AX2375" s="14" t="s">
        <v>69</v>
      </c>
      <c r="AY2375" s="255" t="s">
        <v>193</v>
      </c>
    </row>
    <row r="2376" s="13" customFormat="1">
      <c r="A2376" s="13"/>
      <c r="B2376" s="235"/>
      <c r="C2376" s="236"/>
      <c r="D2376" s="228" t="s">
        <v>206</v>
      </c>
      <c r="E2376" s="237" t="s">
        <v>19</v>
      </c>
      <c r="F2376" s="238" t="s">
        <v>1724</v>
      </c>
      <c r="G2376" s="236"/>
      <c r="H2376" s="237" t="s">
        <v>19</v>
      </c>
      <c r="I2376" s="239"/>
      <c r="J2376" s="236"/>
      <c r="K2376" s="236"/>
      <c r="L2376" s="240"/>
      <c r="M2376" s="241"/>
      <c r="N2376" s="242"/>
      <c r="O2376" s="242"/>
      <c r="P2376" s="242"/>
      <c r="Q2376" s="242"/>
      <c r="R2376" s="242"/>
      <c r="S2376" s="242"/>
      <c r="T2376" s="243"/>
      <c r="U2376" s="13"/>
      <c r="V2376" s="13"/>
      <c r="W2376" s="13"/>
      <c r="X2376" s="13"/>
      <c r="Y2376" s="13"/>
      <c r="Z2376" s="13"/>
      <c r="AA2376" s="13"/>
      <c r="AB2376" s="13"/>
      <c r="AC2376" s="13"/>
      <c r="AD2376" s="13"/>
      <c r="AE2376" s="13"/>
      <c r="AT2376" s="244" t="s">
        <v>206</v>
      </c>
      <c r="AU2376" s="244" t="s">
        <v>78</v>
      </c>
      <c r="AV2376" s="13" t="s">
        <v>76</v>
      </c>
      <c r="AW2376" s="13" t="s">
        <v>31</v>
      </c>
      <c r="AX2376" s="13" t="s">
        <v>69</v>
      </c>
      <c r="AY2376" s="244" t="s">
        <v>193</v>
      </c>
    </row>
    <row r="2377" s="13" customFormat="1">
      <c r="A2377" s="13"/>
      <c r="B2377" s="235"/>
      <c r="C2377" s="236"/>
      <c r="D2377" s="228" t="s">
        <v>206</v>
      </c>
      <c r="E2377" s="237" t="s">
        <v>19</v>
      </c>
      <c r="F2377" s="238" t="s">
        <v>3684</v>
      </c>
      <c r="G2377" s="236"/>
      <c r="H2377" s="237" t="s">
        <v>19</v>
      </c>
      <c r="I2377" s="239"/>
      <c r="J2377" s="236"/>
      <c r="K2377" s="236"/>
      <c r="L2377" s="240"/>
      <c r="M2377" s="241"/>
      <c r="N2377" s="242"/>
      <c r="O2377" s="242"/>
      <c r="P2377" s="242"/>
      <c r="Q2377" s="242"/>
      <c r="R2377" s="242"/>
      <c r="S2377" s="242"/>
      <c r="T2377" s="243"/>
      <c r="U2377" s="13"/>
      <c r="V2377" s="13"/>
      <c r="W2377" s="13"/>
      <c r="X2377" s="13"/>
      <c r="Y2377" s="13"/>
      <c r="Z2377" s="13"/>
      <c r="AA2377" s="13"/>
      <c r="AB2377" s="13"/>
      <c r="AC2377" s="13"/>
      <c r="AD2377" s="13"/>
      <c r="AE2377" s="13"/>
      <c r="AT2377" s="244" t="s">
        <v>206</v>
      </c>
      <c r="AU2377" s="244" t="s">
        <v>78</v>
      </c>
      <c r="AV2377" s="13" t="s">
        <v>76</v>
      </c>
      <c r="AW2377" s="13" t="s">
        <v>31</v>
      </c>
      <c r="AX2377" s="13" t="s">
        <v>69</v>
      </c>
      <c r="AY2377" s="244" t="s">
        <v>193</v>
      </c>
    </row>
    <row r="2378" s="14" customFormat="1">
      <c r="A2378" s="14"/>
      <c r="B2378" s="245"/>
      <c r="C2378" s="246"/>
      <c r="D2378" s="228" t="s">
        <v>206</v>
      </c>
      <c r="E2378" s="247" t="s">
        <v>19</v>
      </c>
      <c r="F2378" s="248" t="s">
        <v>3685</v>
      </c>
      <c r="G2378" s="246"/>
      <c r="H2378" s="249">
        <v>12.300000000000001</v>
      </c>
      <c r="I2378" s="250"/>
      <c r="J2378" s="246"/>
      <c r="K2378" s="246"/>
      <c r="L2378" s="251"/>
      <c r="M2378" s="252"/>
      <c r="N2378" s="253"/>
      <c r="O2378" s="253"/>
      <c r="P2378" s="253"/>
      <c r="Q2378" s="253"/>
      <c r="R2378" s="253"/>
      <c r="S2378" s="253"/>
      <c r="T2378" s="254"/>
      <c r="U2378" s="14"/>
      <c r="V2378" s="14"/>
      <c r="W2378" s="14"/>
      <c r="X2378" s="14"/>
      <c r="Y2378" s="14"/>
      <c r="Z2378" s="14"/>
      <c r="AA2378" s="14"/>
      <c r="AB2378" s="14"/>
      <c r="AC2378" s="14"/>
      <c r="AD2378" s="14"/>
      <c r="AE2378" s="14"/>
      <c r="AT2378" s="255" t="s">
        <v>206</v>
      </c>
      <c r="AU2378" s="255" t="s">
        <v>78</v>
      </c>
      <c r="AV2378" s="14" t="s">
        <v>78</v>
      </c>
      <c r="AW2378" s="14" t="s">
        <v>31</v>
      </c>
      <c r="AX2378" s="14" t="s">
        <v>69</v>
      </c>
      <c r="AY2378" s="255" t="s">
        <v>193</v>
      </c>
    </row>
    <row r="2379" s="13" customFormat="1">
      <c r="A2379" s="13"/>
      <c r="B2379" s="235"/>
      <c r="C2379" s="236"/>
      <c r="D2379" s="228" t="s">
        <v>206</v>
      </c>
      <c r="E2379" s="237" t="s">
        <v>19</v>
      </c>
      <c r="F2379" s="238" t="s">
        <v>4325</v>
      </c>
      <c r="G2379" s="236"/>
      <c r="H2379" s="237" t="s">
        <v>19</v>
      </c>
      <c r="I2379" s="239"/>
      <c r="J2379" s="236"/>
      <c r="K2379" s="236"/>
      <c r="L2379" s="240"/>
      <c r="M2379" s="241"/>
      <c r="N2379" s="242"/>
      <c r="O2379" s="242"/>
      <c r="P2379" s="242"/>
      <c r="Q2379" s="242"/>
      <c r="R2379" s="242"/>
      <c r="S2379" s="242"/>
      <c r="T2379" s="243"/>
      <c r="U2379" s="13"/>
      <c r="V2379" s="13"/>
      <c r="W2379" s="13"/>
      <c r="X2379" s="13"/>
      <c r="Y2379" s="13"/>
      <c r="Z2379" s="13"/>
      <c r="AA2379" s="13"/>
      <c r="AB2379" s="13"/>
      <c r="AC2379" s="13"/>
      <c r="AD2379" s="13"/>
      <c r="AE2379" s="13"/>
      <c r="AT2379" s="244" t="s">
        <v>206</v>
      </c>
      <c r="AU2379" s="244" t="s">
        <v>78</v>
      </c>
      <c r="AV2379" s="13" t="s">
        <v>76</v>
      </c>
      <c r="AW2379" s="13" t="s">
        <v>31</v>
      </c>
      <c r="AX2379" s="13" t="s">
        <v>69</v>
      </c>
      <c r="AY2379" s="244" t="s">
        <v>193</v>
      </c>
    </row>
    <row r="2380" s="14" customFormat="1">
      <c r="A2380" s="14"/>
      <c r="B2380" s="245"/>
      <c r="C2380" s="246"/>
      <c r="D2380" s="228" t="s">
        <v>206</v>
      </c>
      <c r="E2380" s="247" t="s">
        <v>19</v>
      </c>
      <c r="F2380" s="248" t="s">
        <v>4326</v>
      </c>
      <c r="G2380" s="246"/>
      <c r="H2380" s="249">
        <v>666</v>
      </c>
      <c r="I2380" s="250"/>
      <c r="J2380" s="246"/>
      <c r="K2380" s="246"/>
      <c r="L2380" s="251"/>
      <c r="M2380" s="252"/>
      <c r="N2380" s="253"/>
      <c r="O2380" s="253"/>
      <c r="P2380" s="253"/>
      <c r="Q2380" s="253"/>
      <c r="R2380" s="253"/>
      <c r="S2380" s="253"/>
      <c r="T2380" s="254"/>
      <c r="U2380" s="14"/>
      <c r="V2380" s="14"/>
      <c r="W2380" s="14"/>
      <c r="X2380" s="14"/>
      <c r="Y2380" s="14"/>
      <c r="Z2380" s="14"/>
      <c r="AA2380" s="14"/>
      <c r="AB2380" s="14"/>
      <c r="AC2380" s="14"/>
      <c r="AD2380" s="14"/>
      <c r="AE2380" s="14"/>
      <c r="AT2380" s="255" t="s">
        <v>206</v>
      </c>
      <c r="AU2380" s="255" t="s">
        <v>78</v>
      </c>
      <c r="AV2380" s="14" t="s">
        <v>78</v>
      </c>
      <c r="AW2380" s="14" t="s">
        <v>31</v>
      </c>
      <c r="AX2380" s="14" t="s">
        <v>69</v>
      </c>
      <c r="AY2380" s="255" t="s">
        <v>193</v>
      </c>
    </row>
    <row r="2381" s="14" customFormat="1">
      <c r="A2381" s="14"/>
      <c r="B2381" s="245"/>
      <c r="C2381" s="246"/>
      <c r="D2381" s="228" t="s">
        <v>206</v>
      </c>
      <c r="E2381" s="247" t="s">
        <v>19</v>
      </c>
      <c r="F2381" s="248" t="s">
        <v>482</v>
      </c>
      <c r="G2381" s="246"/>
      <c r="H2381" s="249">
        <v>36</v>
      </c>
      <c r="I2381" s="250"/>
      <c r="J2381" s="246"/>
      <c r="K2381" s="246"/>
      <c r="L2381" s="251"/>
      <c r="M2381" s="252"/>
      <c r="N2381" s="253"/>
      <c r="O2381" s="253"/>
      <c r="P2381" s="253"/>
      <c r="Q2381" s="253"/>
      <c r="R2381" s="253"/>
      <c r="S2381" s="253"/>
      <c r="T2381" s="254"/>
      <c r="U2381" s="14"/>
      <c r="V2381" s="14"/>
      <c r="W2381" s="14"/>
      <c r="X2381" s="14"/>
      <c r="Y2381" s="14"/>
      <c r="Z2381" s="14"/>
      <c r="AA2381" s="14"/>
      <c r="AB2381" s="14"/>
      <c r="AC2381" s="14"/>
      <c r="AD2381" s="14"/>
      <c r="AE2381" s="14"/>
      <c r="AT2381" s="255" t="s">
        <v>206</v>
      </c>
      <c r="AU2381" s="255" t="s">
        <v>78</v>
      </c>
      <c r="AV2381" s="14" t="s">
        <v>78</v>
      </c>
      <c r="AW2381" s="14" t="s">
        <v>31</v>
      </c>
      <c r="AX2381" s="14" t="s">
        <v>69</v>
      </c>
      <c r="AY2381" s="255" t="s">
        <v>193</v>
      </c>
    </row>
    <row r="2382" s="13" customFormat="1">
      <c r="A2382" s="13"/>
      <c r="B2382" s="235"/>
      <c r="C2382" s="236"/>
      <c r="D2382" s="228" t="s">
        <v>206</v>
      </c>
      <c r="E2382" s="237" t="s">
        <v>19</v>
      </c>
      <c r="F2382" s="238" t="s">
        <v>3738</v>
      </c>
      <c r="G2382" s="236"/>
      <c r="H2382" s="237" t="s">
        <v>19</v>
      </c>
      <c r="I2382" s="239"/>
      <c r="J2382" s="236"/>
      <c r="K2382" s="236"/>
      <c r="L2382" s="240"/>
      <c r="M2382" s="241"/>
      <c r="N2382" s="242"/>
      <c r="O2382" s="242"/>
      <c r="P2382" s="242"/>
      <c r="Q2382" s="242"/>
      <c r="R2382" s="242"/>
      <c r="S2382" s="242"/>
      <c r="T2382" s="243"/>
      <c r="U2382" s="13"/>
      <c r="V2382" s="13"/>
      <c r="W2382" s="13"/>
      <c r="X2382" s="13"/>
      <c r="Y2382" s="13"/>
      <c r="Z2382" s="13"/>
      <c r="AA2382" s="13"/>
      <c r="AB2382" s="13"/>
      <c r="AC2382" s="13"/>
      <c r="AD2382" s="13"/>
      <c r="AE2382" s="13"/>
      <c r="AT2382" s="244" t="s">
        <v>206</v>
      </c>
      <c r="AU2382" s="244" t="s">
        <v>78</v>
      </c>
      <c r="AV2382" s="13" t="s">
        <v>76</v>
      </c>
      <c r="AW2382" s="13" t="s">
        <v>31</v>
      </c>
      <c r="AX2382" s="13" t="s">
        <v>69</v>
      </c>
      <c r="AY2382" s="244" t="s">
        <v>193</v>
      </c>
    </row>
    <row r="2383" s="14" customFormat="1">
      <c r="A2383" s="14"/>
      <c r="B2383" s="245"/>
      <c r="C2383" s="246"/>
      <c r="D2383" s="228" t="s">
        <v>206</v>
      </c>
      <c r="E2383" s="247" t="s">
        <v>19</v>
      </c>
      <c r="F2383" s="248" t="s">
        <v>3739</v>
      </c>
      <c r="G2383" s="246"/>
      <c r="H2383" s="249">
        <v>119.2</v>
      </c>
      <c r="I2383" s="250"/>
      <c r="J2383" s="246"/>
      <c r="K2383" s="246"/>
      <c r="L2383" s="251"/>
      <c r="M2383" s="252"/>
      <c r="N2383" s="253"/>
      <c r="O2383" s="253"/>
      <c r="P2383" s="253"/>
      <c r="Q2383" s="253"/>
      <c r="R2383" s="253"/>
      <c r="S2383" s="253"/>
      <c r="T2383" s="254"/>
      <c r="U2383" s="14"/>
      <c r="V2383" s="14"/>
      <c r="W2383" s="14"/>
      <c r="X2383" s="14"/>
      <c r="Y2383" s="14"/>
      <c r="Z2383" s="14"/>
      <c r="AA2383" s="14"/>
      <c r="AB2383" s="14"/>
      <c r="AC2383" s="14"/>
      <c r="AD2383" s="14"/>
      <c r="AE2383" s="14"/>
      <c r="AT2383" s="255" t="s">
        <v>206</v>
      </c>
      <c r="AU2383" s="255" t="s">
        <v>78</v>
      </c>
      <c r="AV2383" s="14" t="s">
        <v>78</v>
      </c>
      <c r="AW2383" s="14" t="s">
        <v>31</v>
      </c>
      <c r="AX2383" s="14" t="s">
        <v>69</v>
      </c>
      <c r="AY2383" s="255" t="s">
        <v>193</v>
      </c>
    </row>
    <row r="2384" s="13" customFormat="1">
      <c r="A2384" s="13"/>
      <c r="B2384" s="235"/>
      <c r="C2384" s="236"/>
      <c r="D2384" s="228" t="s">
        <v>206</v>
      </c>
      <c r="E2384" s="237" t="s">
        <v>19</v>
      </c>
      <c r="F2384" s="238" t="s">
        <v>3858</v>
      </c>
      <c r="G2384" s="236"/>
      <c r="H2384" s="237" t="s">
        <v>19</v>
      </c>
      <c r="I2384" s="239"/>
      <c r="J2384" s="236"/>
      <c r="K2384" s="236"/>
      <c r="L2384" s="240"/>
      <c r="M2384" s="241"/>
      <c r="N2384" s="242"/>
      <c r="O2384" s="242"/>
      <c r="P2384" s="242"/>
      <c r="Q2384" s="242"/>
      <c r="R2384" s="242"/>
      <c r="S2384" s="242"/>
      <c r="T2384" s="243"/>
      <c r="U2384" s="13"/>
      <c r="V2384" s="13"/>
      <c r="W2384" s="13"/>
      <c r="X2384" s="13"/>
      <c r="Y2384" s="13"/>
      <c r="Z2384" s="13"/>
      <c r="AA2384" s="13"/>
      <c r="AB2384" s="13"/>
      <c r="AC2384" s="13"/>
      <c r="AD2384" s="13"/>
      <c r="AE2384" s="13"/>
      <c r="AT2384" s="244" t="s">
        <v>206</v>
      </c>
      <c r="AU2384" s="244" t="s">
        <v>78</v>
      </c>
      <c r="AV2384" s="13" t="s">
        <v>76</v>
      </c>
      <c r="AW2384" s="13" t="s">
        <v>31</v>
      </c>
      <c r="AX2384" s="13" t="s">
        <v>69</v>
      </c>
      <c r="AY2384" s="244" t="s">
        <v>193</v>
      </c>
    </row>
    <row r="2385" s="14" customFormat="1">
      <c r="A2385" s="14"/>
      <c r="B2385" s="245"/>
      <c r="C2385" s="246"/>
      <c r="D2385" s="228" t="s">
        <v>206</v>
      </c>
      <c r="E2385" s="247" t="s">
        <v>19</v>
      </c>
      <c r="F2385" s="248" t="s">
        <v>4327</v>
      </c>
      <c r="G2385" s="246"/>
      <c r="H2385" s="249">
        <v>182.19999999999999</v>
      </c>
      <c r="I2385" s="250"/>
      <c r="J2385" s="246"/>
      <c r="K2385" s="246"/>
      <c r="L2385" s="251"/>
      <c r="M2385" s="252"/>
      <c r="N2385" s="253"/>
      <c r="O2385" s="253"/>
      <c r="P2385" s="253"/>
      <c r="Q2385" s="253"/>
      <c r="R2385" s="253"/>
      <c r="S2385" s="253"/>
      <c r="T2385" s="254"/>
      <c r="U2385" s="14"/>
      <c r="V2385" s="14"/>
      <c r="W2385" s="14"/>
      <c r="X2385" s="14"/>
      <c r="Y2385" s="14"/>
      <c r="Z2385" s="14"/>
      <c r="AA2385" s="14"/>
      <c r="AB2385" s="14"/>
      <c r="AC2385" s="14"/>
      <c r="AD2385" s="14"/>
      <c r="AE2385" s="14"/>
      <c r="AT2385" s="255" t="s">
        <v>206</v>
      </c>
      <c r="AU2385" s="255" t="s">
        <v>78</v>
      </c>
      <c r="AV2385" s="14" t="s">
        <v>78</v>
      </c>
      <c r="AW2385" s="14" t="s">
        <v>31</v>
      </c>
      <c r="AX2385" s="14" t="s">
        <v>69</v>
      </c>
      <c r="AY2385" s="255" t="s">
        <v>193</v>
      </c>
    </row>
    <row r="2386" s="13" customFormat="1">
      <c r="A2386" s="13"/>
      <c r="B2386" s="235"/>
      <c r="C2386" s="236"/>
      <c r="D2386" s="228" t="s">
        <v>206</v>
      </c>
      <c r="E2386" s="237" t="s">
        <v>19</v>
      </c>
      <c r="F2386" s="238" t="s">
        <v>4094</v>
      </c>
      <c r="G2386" s="236"/>
      <c r="H2386" s="237" t="s">
        <v>19</v>
      </c>
      <c r="I2386" s="239"/>
      <c r="J2386" s="236"/>
      <c r="K2386" s="236"/>
      <c r="L2386" s="240"/>
      <c r="M2386" s="241"/>
      <c r="N2386" s="242"/>
      <c r="O2386" s="242"/>
      <c r="P2386" s="242"/>
      <c r="Q2386" s="242"/>
      <c r="R2386" s="242"/>
      <c r="S2386" s="242"/>
      <c r="T2386" s="243"/>
      <c r="U2386" s="13"/>
      <c r="V2386" s="13"/>
      <c r="W2386" s="13"/>
      <c r="X2386" s="13"/>
      <c r="Y2386" s="13"/>
      <c r="Z2386" s="13"/>
      <c r="AA2386" s="13"/>
      <c r="AB2386" s="13"/>
      <c r="AC2386" s="13"/>
      <c r="AD2386" s="13"/>
      <c r="AE2386" s="13"/>
      <c r="AT2386" s="244" t="s">
        <v>206</v>
      </c>
      <c r="AU2386" s="244" t="s">
        <v>78</v>
      </c>
      <c r="AV2386" s="13" t="s">
        <v>76</v>
      </c>
      <c r="AW2386" s="13" t="s">
        <v>31</v>
      </c>
      <c r="AX2386" s="13" t="s">
        <v>69</v>
      </c>
      <c r="AY2386" s="244" t="s">
        <v>193</v>
      </c>
    </row>
    <row r="2387" s="14" customFormat="1">
      <c r="A2387" s="14"/>
      <c r="B2387" s="245"/>
      <c r="C2387" s="246"/>
      <c r="D2387" s="228" t="s">
        <v>206</v>
      </c>
      <c r="E2387" s="247" t="s">
        <v>19</v>
      </c>
      <c r="F2387" s="248" t="s">
        <v>4328</v>
      </c>
      <c r="G2387" s="246"/>
      <c r="H2387" s="249">
        <v>13</v>
      </c>
      <c r="I2387" s="250"/>
      <c r="J2387" s="246"/>
      <c r="K2387" s="246"/>
      <c r="L2387" s="251"/>
      <c r="M2387" s="252"/>
      <c r="N2387" s="253"/>
      <c r="O2387" s="253"/>
      <c r="P2387" s="253"/>
      <c r="Q2387" s="253"/>
      <c r="R2387" s="253"/>
      <c r="S2387" s="253"/>
      <c r="T2387" s="254"/>
      <c r="U2387" s="14"/>
      <c r="V2387" s="14"/>
      <c r="W2387" s="14"/>
      <c r="X2387" s="14"/>
      <c r="Y2387" s="14"/>
      <c r="Z2387" s="14"/>
      <c r="AA2387" s="14"/>
      <c r="AB2387" s="14"/>
      <c r="AC2387" s="14"/>
      <c r="AD2387" s="14"/>
      <c r="AE2387" s="14"/>
      <c r="AT2387" s="255" t="s">
        <v>206</v>
      </c>
      <c r="AU2387" s="255" t="s">
        <v>78</v>
      </c>
      <c r="AV2387" s="14" t="s">
        <v>78</v>
      </c>
      <c r="AW2387" s="14" t="s">
        <v>31</v>
      </c>
      <c r="AX2387" s="14" t="s">
        <v>69</v>
      </c>
      <c r="AY2387" s="255" t="s">
        <v>193</v>
      </c>
    </row>
    <row r="2388" s="15" customFormat="1">
      <c r="A2388" s="15"/>
      <c r="B2388" s="256"/>
      <c r="C2388" s="257"/>
      <c r="D2388" s="228" t="s">
        <v>206</v>
      </c>
      <c r="E2388" s="258" t="s">
        <v>19</v>
      </c>
      <c r="F2388" s="259" t="s">
        <v>218</v>
      </c>
      <c r="G2388" s="257"/>
      <c r="H2388" s="260">
        <v>1077.0999999999999</v>
      </c>
      <c r="I2388" s="261"/>
      <c r="J2388" s="257"/>
      <c r="K2388" s="257"/>
      <c r="L2388" s="262"/>
      <c r="M2388" s="263"/>
      <c r="N2388" s="264"/>
      <c r="O2388" s="264"/>
      <c r="P2388" s="264"/>
      <c r="Q2388" s="264"/>
      <c r="R2388" s="264"/>
      <c r="S2388" s="264"/>
      <c r="T2388" s="265"/>
      <c r="U2388" s="15"/>
      <c r="V2388" s="15"/>
      <c r="W2388" s="15"/>
      <c r="X2388" s="15"/>
      <c r="Y2388" s="15"/>
      <c r="Z2388" s="15"/>
      <c r="AA2388" s="15"/>
      <c r="AB2388" s="15"/>
      <c r="AC2388" s="15"/>
      <c r="AD2388" s="15"/>
      <c r="AE2388" s="15"/>
      <c r="AT2388" s="266" t="s">
        <v>206</v>
      </c>
      <c r="AU2388" s="266" t="s">
        <v>78</v>
      </c>
      <c r="AV2388" s="15" t="s">
        <v>200</v>
      </c>
      <c r="AW2388" s="15" t="s">
        <v>31</v>
      </c>
      <c r="AX2388" s="15" t="s">
        <v>76</v>
      </c>
      <c r="AY2388" s="266" t="s">
        <v>193</v>
      </c>
    </row>
    <row r="2389" s="2" customFormat="1" ht="16.5" customHeight="1">
      <c r="A2389" s="41"/>
      <c r="B2389" s="42"/>
      <c r="C2389" s="215" t="s">
        <v>4329</v>
      </c>
      <c r="D2389" s="215" t="s">
        <v>195</v>
      </c>
      <c r="E2389" s="216" t="s">
        <v>4330</v>
      </c>
      <c r="F2389" s="217" t="s">
        <v>4331</v>
      </c>
      <c r="G2389" s="218" t="s">
        <v>4332</v>
      </c>
      <c r="H2389" s="219">
        <v>9</v>
      </c>
      <c r="I2389" s="220"/>
      <c r="J2389" s="221">
        <f>ROUND(I2389*H2389,2)</f>
        <v>0</v>
      </c>
      <c r="K2389" s="217" t="s">
        <v>199</v>
      </c>
      <c r="L2389" s="47"/>
      <c r="M2389" s="222" t="s">
        <v>19</v>
      </c>
      <c r="N2389" s="223" t="s">
        <v>40</v>
      </c>
      <c r="O2389" s="87"/>
      <c r="P2389" s="224">
        <f>O2389*H2389</f>
        <v>0</v>
      </c>
      <c r="Q2389" s="224">
        <v>0</v>
      </c>
      <c r="R2389" s="224">
        <f>Q2389*H2389</f>
        <v>0</v>
      </c>
      <c r="S2389" s="224">
        <v>0</v>
      </c>
      <c r="T2389" s="225">
        <f>S2389*H2389</f>
        <v>0</v>
      </c>
      <c r="U2389" s="41"/>
      <c r="V2389" s="41"/>
      <c r="W2389" s="41"/>
      <c r="X2389" s="41"/>
      <c r="Y2389" s="41"/>
      <c r="Z2389" s="41"/>
      <c r="AA2389" s="41"/>
      <c r="AB2389" s="41"/>
      <c r="AC2389" s="41"/>
      <c r="AD2389" s="41"/>
      <c r="AE2389" s="41"/>
      <c r="AR2389" s="226" t="s">
        <v>200</v>
      </c>
      <c r="AT2389" s="226" t="s">
        <v>195</v>
      </c>
      <c r="AU2389" s="226" t="s">
        <v>78</v>
      </c>
      <c r="AY2389" s="20" t="s">
        <v>193</v>
      </c>
      <c r="BE2389" s="227">
        <f>IF(N2389="základní",J2389,0)</f>
        <v>0</v>
      </c>
      <c r="BF2389" s="227">
        <f>IF(N2389="snížená",J2389,0)</f>
        <v>0</v>
      </c>
      <c r="BG2389" s="227">
        <f>IF(N2389="zákl. přenesená",J2389,0)</f>
        <v>0</v>
      </c>
      <c r="BH2389" s="227">
        <f>IF(N2389="sníž. přenesená",J2389,0)</f>
        <v>0</v>
      </c>
      <c r="BI2389" s="227">
        <f>IF(N2389="nulová",J2389,0)</f>
        <v>0</v>
      </c>
      <c r="BJ2389" s="20" t="s">
        <v>76</v>
      </c>
      <c r="BK2389" s="227">
        <f>ROUND(I2389*H2389,2)</f>
        <v>0</v>
      </c>
      <c r="BL2389" s="20" t="s">
        <v>200</v>
      </c>
      <c r="BM2389" s="226" t="s">
        <v>4333</v>
      </c>
    </row>
    <row r="2390" s="2" customFormat="1">
      <c r="A2390" s="41"/>
      <c r="B2390" s="42"/>
      <c r="C2390" s="43"/>
      <c r="D2390" s="228" t="s">
        <v>202</v>
      </c>
      <c r="E2390" s="43"/>
      <c r="F2390" s="229" t="s">
        <v>4334</v>
      </c>
      <c r="G2390" s="43"/>
      <c r="H2390" s="43"/>
      <c r="I2390" s="230"/>
      <c r="J2390" s="43"/>
      <c r="K2390" s="43"/>
      <c r="L2390" s="47"/>
      <c r="M2390" s="231"/>
      <c r="N2390" s="232"/>
      <c r="O2390" s="87"/>
      <c r="P2390" s="87"/>
      <c r="Q2390" s="87"/>
      <c r="R2390" s="87"/>
      <c r="S2390" s="87"/>
      <c r="T2390" s="88"/>
      <c r="U2390" s="41"/>
      <c r="V2390" s="41"/>
      <c r="W2390" s="41"/>
      <c r="X2390" s="41"/>
      <c r="Y2390" s="41"/>
      <c r="Z2390" s="41"/>
      <c r="AA2390" s="41"/>
      <c r="AB2390" s="41"/>
      <c r="AC2390" s="41"/>
      <c r="AD2390" s="41"/>
      <c r="AE2390" s="41"/>
      <c r="AT2390" s="20" t="s">
        <v>202</v>
      </c>
      <c r="AU2390" s="20" t="s">
        <v>78</v>
      </c>
    </row>
    <row r="2391" s="2" customFormat="1">
      <c r="A2391" s="41"/>
      <c r="B2391" s="42"/>
      <c r="C2391" s="43"/>
      <c r="D2391" s="233" t="s">
        <v>204</v>
      </c>
      <c r="E2391" s="43"/>
      <c r="F2391" s="234" t="s">
        <v>4335</v>
      </c>
      <c r="G2391" s="43"/>
      <c r="H2391" s="43"/>
      <c r="I2391" s="230"/>
      <c r="J2391" s="43"/>
      <c r="K2391" s="43"/>
      <c r="L2391" s="47"/>
      <c r="M2391" s="231"/>
      <c r="N2391" s="232"/>
      <c r="O2391" s="87"/>
      <c r="P2391" s="87"/>
      <c r="Q2391" s="87"/>
      <c r="R2391" s="87"/>
      <c r="S2391" s="87"/>
      <c r="T2391" s="88"/>
      <c r="U2391" s="41"/>
      <c r="V2391" s="41"/>
      <c r="W2391" s="41"/>
      <c r="X2391" s="41"/>
      <c r="Y2391" s="41"/>
      <c r="Z2391" s="41"/>
      <c r="AA2391" s="41"/>
      <c r="AB2391" s="41"/>
      <c r="AC2391" s="41"/>
      <c r="AD2391" s="41"/>
      <c r="AE2391" s="41"/>
      <c r="AT2391" s="20" t="s">
        <v>204</v>
      </c>
      <c r="AU2391" s="20" t="s">
        <v>78</v>
      </c>
    </row>
    <row r="2392" s="2" customFormat="1" ht="21.75" customHeight="1">
      <c r="A2392" s="41"/>
      <c r="B2392" s="42"/>
      <c r="C2392" s="215" t="s">
        <v>4336</v>
      </c>
      <c r="D2392" s="215" t="s">
        <v>195</v>
      </c>
      <c r="E2392" s="216" t="s">
        <v>4337</v>
      </c>
      <c r="F2392" s="217" t="s">
        <v>4338</v>
      </c>
      <c r="G2392" s="218" t="s">
        <v>4332</v>
      </c>
      <c r="H2392" s="219">
        <v>810</v>
      </c>
      <c r="I2392" s="220"/>
      <c r="J2392" s="221">
        <f>ROUND(I2392*H2392,2)</f>
        <v>0</v>
      </c>
      <c r="K2392" s="217" t="s">
        <v>199</v>
      </c>
      <c r="L2392" s="47"/>
      <c r="M2392" s="222" t="s">
        <v>19</v>
      </c>
      <c r="N2392" s="223" t="s">
        <v>40</v>
      </c>
      <c r="O2392" s="87"/>
      <c r="P2392" s="224">
        <f>O2392*H2392</f>
        <v>0</v>
      </c>
      <c r="Q2392" s="224">
        <v>0</v>
      </c>
      <c r="R2392" s="224">
        <f>Q2392*H2392</f>
        <v>0</v>
      </c>
      <c r="S2392" s="224">
        <v>0</v>
      </c>
      <c r="T2392" s="225">
        <f>S2392*H2392</f>
        <v>0</v>
      </c>
      <c r="U2392" s="41"/>
      <c r="V2392" s="41"/>
      <c r="W2392" s="41"/>
      <c r="X2392" s="41"/>
      <c r="Y2392" s="41"/>
      <c r="Z2392" s="41"/>
      <c r="AA2392" s="41"/>
      <c r="AB2392" s="41"/>
      <c r="AC2392" s="41"/>
      <c r="AD2392" s="41"/>
      <c r="AE2392" s="41"/>
      <c r="AR2392" s="226" t="s">
        <v>200</v>
      </c>
      <c r="AT2392" s="226" t="s">
        <v>195</v>
      </c>
      <c r="AU2392" s="226" t="s">
        <v>78</v>
      </c>
      <c r="AY2392" s="20" t="s">
        <v>193</v>
      </c>
      <c r="BE2392" s="227">
        <f>IF(N2392="základní",J2392,0)</f>
        <v>0</v>
      </c>
      <c r="BF2392" s="227">
        <f>IF(N2392="snížená",J2392,0)</f>
        <v>0</v>
      </c>
      <c r="BG2392" s="227">
        <f>IF(N2392="zákl. přenesená",J2392,0)</f>
        <v>0</v>
      </c>
      <c r="BH2392" s="227">
        <f>IF(N2392="sníž. přenesená",J2392,0)</f>
        <v>0</v>
      </c>
      <c r="BI2392" s="227">
        <f>IF(N2392="nulová",J2392,0)</f>
        <v>0</v>
      </c>
      <c r="BJ2392" s="20" t="s">
        <v>76</v>
      </c>
      <c r="BK2392" s="227">
        <f>ROUND(I2392*H2392,2)</f>
        <v>0</v>
      </c>
      <c r="BL2392" s="20" t="s">
        <v>200</v>
      </c>
      <c r="BM2392" s="226" t="s">
        <v>4339</v>
      </c>
    </row>
    <row r="2393" s="2" customFormat="1">
      <c r="A2393" s="41"/>
      <c r="B2393" s="42"/>
      <c r="C2393" s="43"/>
      <c r="D2393" s="228" t="s">
        <v>202</v>
      </c>
      <c r="E2393" s="43"/>
      <c r="F2393" s="229" t="s">
        <v>4340</v>
      </c>
      <c r="G2393" s="43"/>
      <c r="H2393" s="43"/>
      <c r="I2393" s="230"/>
      <c r="J2393" s="43"/>
      <c r="K2393" s="43"/>
      <c r="L2393" s="47"/>
      <c r="M2393" s="231"/>
      <c r="N2393" s="232"/>
      <c r="O2393" s="87"/>
      <c r="P2393" s="87"/>
      <c r="Q2393" s="87"/>
      <c r="R2393" s="87"/>
      <c r="S2393" s="87"/>
      <c r="T2393" s="88"/>
      <c r="U2393" s="41"/>
      <c r="V2393" s="41"/>
      <c r="W2393" s="41"/>
      <c r="X2393" s="41"/>
      <c r="Y2393" s="41"/>
      <c r="Z2393" s="41"/>
      <c r="AA2393" s="41"/>
      <c r="AB2393" s="41"/>
      <c r="AC2393" s="41"/>
      <c r="AD2393" s="41"/>
      <c r="AE2393" s="41"/>
      <c r="AT2393" s="20" t="s">
        <v>202</v>
      </c>
      <c r="AU2393" s="20" t="s">
        <v>78</v>
      </c>
    </row>
    <row r="2394" s="2" customFormat="1">
      <c r="A2394" s="41"/>
      <c r="B2394" s="42"/>
      <c r="C2394" s="43"/>
      <c r="D2394" s="233" t="s">
        <v>204</v>
      </c>
      <c r="E2394" s="43"/>
      <c r="F2394" s="234" t="s">
        <v>4341</v>
      </c>
      <c r="G2394" s="43"/>
      <c r="H2394" s="43"/>
      <c r="I2394" s="230"/>
      <c r="J2394" s="43"/>
      <c r="K2394" s="43"/>
      <c r="L2394" s="47"/>
      <c r="M2394" s="231"/>
      <c r="N2394" s="232"/>
      <c r="O2394" s="87"/>
      <c r="P2394" s="87"/>
      <c r="Q2394" s="87"/>
      <c r="R2394" s="87"/>
      <c r="S2394" s="87"/>
      <c r="T2394" s="88"/>
      <c r="U2394" s="41"/>
      <c r="V2394" s="41"/>
      <c r="W2394" s="41"/>
      <c r="X2394" s="41"/>
      <c r="Y2394" s="41"/>
      <c r="Z2394" s="41"/>
      <c r="AA2394" s="41"/>
      <c r="AB2394" s="41"/>
      <c r="AC2394" s="41"/>
      <c r="AD2394" s="41"/>
      <c r="AE2394" s="41"/>
      <c r="AT2394" s="20" t="s">
        <v>204</v>
      </c>
      <c r="AU2394" s="20" t="s">
        <v>78</v>
      </c>
    </row>
    <row r="2395" s="14" customFormat="1">
      <c r="A2395" s="14"/>
      <c r="B2395" s="245"/>
      <c r="C2395" s="246"/>
      <c r="D2395" s="228" t="s">
        <v>206</v>
      </c>
      <c r="E2395" s="247" t="s">
        <v>19</v>
      </c>
      <c r="F2395" s="248" t="s">
        <v>4342</v>
      </c>
      <c r="G2395" s="246"/>
      <c r="H2395" s="249">
        <v>810</v>
      </c>
      <c r="I2395" s="250"/>
      <c r="J2395" s="246"/>
      <c r="K2395" s="246"/>
      <c r="L2395" s="251"/>
      <c r="M2395" s="252"/>
      <c r="N2395" s="253"/>
      <c r="O2395" s="253"/>
      <c r="P2395" s="253"/>
      <c r="Q2395" s="253"/>
      <c r="R2395" s="253"/>
      <c r="S2395" s="253"/>
      <c r="T2395" s="254"/>
      <c r="U2395" s="14"/>
      <c r="V2395" s="14"/>
      <c r="W2395" s="14"/>
      <c r="X2395" s="14"/>
      <c r="Y2395" s="14"/>
      <c r="Z2395" s="14"/>
      <c r="AA2395" s="14"/>
      <c r="AB2395" s="14"/>
      <c r="AC2395" s="14"/>
      <c r="AD2395" s="14"/>
      <c r="AE2395" s="14"/>
      <c r="AT2395" s="255" t="s">
        <v>206</v>
      </c>
      <c r="AU2395" s="255" t="s">
        <v>78</v>
      </c>
      <c r="AV2395" s="14" t="s">
        <v>78</v>
      </c>
      <c r="AW2395" s="14" t="s">
        <v>31</v>
      </c>
      <c r="AX2395" s="14" t="s">
        <v>76</v>
      </c>
      <c r="AY2395" s="255" t="s">
        <v>193</v>
      </c>
    </row>
    <row r="2396" s="2" customFormat="1" ht="16.5" customHeight="1">
      <c r="A2396" s="41"/>
      <c r="B2396" s="42"/>
      <c r="C2396" s="215" t="s">
        <v>4343</v>
      </c>
      <c r="D2396" s="215" t="s">
        <v>195</v>
      </c>
      <c r="E2396" s="216" t="s">
        <v>4344</v>
      </c>
      <c r="F2396" s="217" t="s">
        <v>4345</v>
      </c>
      <c r="G2396" s="218" t="s">
        <v>4332</v>
      </c>
      <c r="H2396" s="219">
        <v>9</v>
      </c>
      <c r="I2396" s="220"/>
      <c r="J2396" s="221">
        <f>ROUND(I2396*H2396,2)</f>
        <v>0</v>
      </c>
      <c r="K2396" s="217" t="s">
        <v>199</v>
      </c>
      <c r="L2396" s="47"/>
      <c r="M2396" s="222" t="s">
        <v>19</v>
      </c>
      <c r="N2396" s="223" t="s">
        <v>40</v>
      </c>
      <c r="O2396" s="87"/>
      <c r="P2396" s="224">
        <f>O2396*H2396</f>
        <v>0</v>
      </c>
      <c r="Q2396" s="224">
        <v>0</v>
      </c>
      <c r="R2396" s="224">
        <f>Q2396*H2396</f>
        <v>0</v>
      </c>
      <c r="S2396" s="224">
        <v>0</v>
      </c>
      <c r="T2396" s="225">
        <f>S2396*H2396</f>
        <v>0</v>
      </c>
      <c r="U2396" s="41"/>
      <c r="V2396" s="41"/>
      <c r="W2396" s="41"/>
      <c r="X2396" s="41"/>
      <c r="Y2396" s="41"/>
      <c r="Z2396" s="41"/>
      <c r="AA2396" s="41"/>
      <c r="AB2396" s="41"/>
      <c r="AC2396" s="41"/>
      <c r="AD2396" s="41"/>
      <c r="AE2396" s="41"/>
      <c r="AR2396" s="226" t="s">
        <v>200</v>
      </c>
      <c r="AT2396" s="226" t="s">
        <v>195</v>
      </c>
      <c r="AU2396" s="226" t="s">
        <v>78</v>
      </c>
      <c r="AY2396" s="20" t="s">
        <v>193</v>
      </c>
      <c r="BE2396" s="227">
        <f>IF(N2396="základní",J2396,0)</f>
        <v>0</v>
      </c>
      <c r="BF2396" s="227">
        <f>IF(N2396="snížená",J2396,0)</f>
        <v>0</v>
      </c>
      <c r="BG2396" s="227">
        <f>IF(N2396="zákl. přenesená",J2396,0)</f>
        <v>0</v>
      </c>
      <c r="BH2396" s="227">
        <f>IF(N2396="sníž. přenesená",J2396,0)</f>
        <v>0</v>
      </c>
      <c r="BI2396" s="227">
        <f>IF(N2396="nulová",J2396,0)</f>
        <v>0</v>
      </c>
      <c r="BJ2396" s="20" t="s">
        <v>76</v>
      </c>
      <c r="BK2396" s="227">
        <f>ROUND(I2396*H2396,2)</f>
        <v>0</v>
      </c>
      <c r="BL2396" s="20" t="s">
        <v>200</v>
      </c>
      <c r="BM2396" s="226" t="s">
        <v>4346</v>
      </c>
    </row>
    <row r="2397" s="2" customFormat="1">
      <c r="A2397" s="41"/>
      <c r="B2397" s="42"/>
      <c r="C2397" s="43"/>
      <c r="D2397" s="228" t="s">
        <v>202</v>
      </c>
      <c r="E2397" s="43"/>
      <c r="F2397" s="229" t="s">
        <v>4347</v>
      </c>
      <c r="G2397" s="43"/>
      <c r="H2397" s="43"/>
      <c r="I2397" s="230"/>
      <c r="J2397" s="43"/>
      <c r="K2397" s="43"/>
      <c r="L2397" s="47"/>
      <c r="M2397" s="231"/>
      <c r="N2397" s="232"/>
      <c r="O2397" s="87"/>
      <c r="P2397" s="87"/>
      <c r="Q2397" s="87"/>
      <c r="R2397" s="87"/>
      <c r="S2397" s="87"/>
      <c r="T2397" s="88"/>
      <c r="U2397" s="41"/>
      <c r="V2397" s="41"/>
      <c r="W2397" s="41"/>
      <c r="X2397" s="41"/>
      <c r="Y2397" s="41"/>
      <c r="Z2397" s="41"/>
      <c r="AA2397" s="41"/>
      <c r="AB2397" s="41"/>
      <c r="AC2397" s="41"/>
      <c r="AD2397" s="41"/>
      <c r="AE2397" s="41"/>
      <c r="AT2397" s="20" t="s">
        <v>202</v>
      </c>
      <c r="AU2397" s="20" t="s">
        <v>78</v>
      </c>
    </row>
    <row r="2398" s="2" customFormat="1">
      <c r="A2398" s="41"/>
      <c r="B2398" s="42"/>
      <c r="C2398" s="43"/>
      <c r="D2398" s="233" t="s">
        <v>204</v>
      </c>
      <c r="E2398" s="43"/>
      <c r="F2398" s="234" t="s">
        <v>4348</v>
      </c>
      <c r="G2398" s="43"/>
      <c r="H2398" s="43"/>
      <c r="I2398" s="230"/>
      <c r="J2398" s="43"/>
      <c r="K2398" s="43"/>
      <c r="L2398" s="47"/>
      <c r="M2398" s="231"/>
      <c r="N2398" s="232"/>
      <c r="O2398" s="87"/>
      <c r="P2398" s="87"/>
      <c r="Q2398" s="87"/>
      <c r="R2398" s="87"/>
      <c r="S2398" s="87"/>
      <c r="T2398" s="88"/>
      <c r="U2398" s="41"/>
      <c r="V2398" s="41"/>
      <c r="W2398" s="41"/>
      <c r="X2398" s="41"/>
      <c r="Y2398" s="41"/>
      <c r="Z2398" s="41"/>
      <c r="AA2398" s="41"/>
      <c r="AB2398" s="41"/>
      <c r="AC2398" s="41"/>
      <c r="AD2398" s="41"/>
      <c r="AE2398" s="41"/>
      <c r="AT2398" s="20" t="s">
        <v>204</v>
      </c>
      <c r="AU2398" s="20" t="s">
        <v>78</v>
      </c>
    </row>
    <row r="2399" s="2" customFormat="1" ht="16.5" customHeight="1">
      <c r="A2399" s="41"/>
      <c r="B2399" s="42"/>
      <c r="C2399" s="215" t="s">
        <v>4349</v>
      </c>
      <c r="D2399" s="215" t="s">
        <v>195</v>
      </c>
      <c r="E2399" s="216" t="s">
        <v>4350</v>
      </c>
      <c r="F2399" s="217" t="s">
        <v>4351</v>
      </c>
      <c r="G2399" s="218" t="s">
        <v>408</v>
      </c>
      <c r="H2399" s="219">
        <v>17.199999999999999</v>
      </c>
      <c r="I2399" s="220"/>
      <c r="J2399" s="221">
        <f>ROUND(I2399*H2399,2)</f>
        <v>0</v>
      </c>
      <c r="K2399" s="217" t="s">
        <v>199</v>
      </c>
      <c r="L2399" s="47"/>
      <c r="M2399" s="222" t="s">
        <v>19</v>
      </c>
      <c r="N2399" s="223" t="s">
        <v>40</v>
      </c>
      <c r="O2399" s="87"/>
      <c r="P2399" s="224">
        <f>O2399*H2399</f>
        <v>0</v>
      </c>
      <c r="Q2399" s="224">
        <v>0</v>
      </c>
      <c r="R2399" s="224">
        <f>Q2399*H2399</f>
        <v>0</v>
      </c>
      <c r="S2399" s="224">
        <v>0</v>
      </c>
      <c r="T2399" s="225">
        <f>S2399*H2399</f>
        <v>0</v>
      </c>
      <c r="U2399" s="41"/>
      <c r="V2399" s="41"/>
      <c r="W2399" s="41"/>
      <c r="X2399" s="41"/>
      <c r="Y2399" s="41"/>
      <c r="Z2399" s="41"/>
      <c r="AA2399" s="41"/>
      <c r="AB2399" s="41"/>
      <c r="AC2399" s="41"/>
      <c r="AD2399" s="41"/>
      <c r="AE2399" s="41"/>
      <c r="AR2399" s="226" t="s">
        <v>200</v>
      </c>
      <c r="AT2399" s="226" t="s">
        <v>195</v>
      </c>
      <c r="AU2399" s="226" t="s">
        <v>78</v>
      </c>
      <c r="AY2399" s="20" t="s">
        <v>193</v>
      </c>
      <c r="BE2399" s="227">
        <f>IF(N2399="základní",J2399,0)</f>
        <v>0</v>
      </c>
      <c r="BF2399" s="227">
        <f>IF(N2399="snížená",J2399,0)</f>
        <v>0</v>
      </c>
      <c r="BG2399" s="227">
        <f>IF(N2399="zákl. přenesená",J2399,0)</f>
        <v>0</v>
      </c>
      <c r="BH2399" s="227">
        <f>IF(N2399="sníž. přenesená",J2399,0)</f>
        <v>0</v>
      </c>
      <c r="BI2399" s="227">
        <f>IF(N2399="nulová",J2399,0)</f>
        <v>0</v>
      </c>
      <c r="BJ2399" s="20" t="s">
        <v>76</v>
      </c>
      <c r="BK2399" s="227">
        <f>ROUND(I2399*H2399,2)</f>
        <v>0</v>
      </c>
      <c r="BL2399" s="20" t="s">
        <v>200</v>
      </c>
      <c r="BM2399" s="226" t="s">
        <v>4352</v>
      </c>
    </row>
    <row r="2400" s="2" customFormat="1">
      <c r="A2400" s="41"/>
      <c r="B2400" s="42"/>
      <c r="C2400" s="43"/>
      <c r="D2400" s="228" t="s">
        <v>202</v>
      </c>
      <c r="E2400" s="43"/>
      <c r="F2400" s="229" t="s">
        <v>4353</v>
      </c>
      <c r="G2400" s="43"/>
      <c r="H2400" s="43"/>
      <c r="I2400" s="230"/>
      <c r="J2400" s="43"/>
      <c r="K2400" s="43"/>
      <c r="L2400" s="47"/>
      <c r="M2400" s="231"/>
      <c r="N2400" s="232"/>
      <c r="O2400" s="87"/>
      <c r="P2400" s="87"/>
      <c r="Q2400" s="87"/>
      <c r="R2400" s="87"/>
      <c r="S2400" s="87"/>
      <c r="T2400" s="88"/>
      <c r="U2400" s="41"/>
      <c r="V2400" s="41"/>
      <c r="W2400" s="41"/>
      <c r="X2400" s="41"/>
      <c r="Y2400" s="41"/>
      <c r="Z2400" s="41"/>
      <c r="AA2400" s="41"/>
      <c r="AB2400" s="41"/>
      <c r="AC2400" s="41"/>
      <c r="AD2400" s="41"/>
      <c r="AE2400" s="41"/>
      <c r="AT2400" s="20" t="s">
        <v>202</v>
      </c>
      <c r="AU2400" s="20" t="s">
        <v>78</v>
      </c>
    </row>
    <row r="2401" s="2" customFormat="1">
      <c r="A2401" s="41"/>
      <c r="B2401" s="42"/>
      <c r="C2401" s="43"/>
      <c r="D2401" s="233" t="s">
        <v>204</v>
      </c>
      <c r="E2401" s="43"/>
      <c r="F2401" s="234" t="s">
        <v>4354</v>
      </c>
      <c r="G2401" s="43"/>
      <c r="H2401" s="43"/>
      <c r="I2401" s="230"/>
      <c r="J2401" s="43"/>
      <c r="K2401" s="43"/>
      <c r="L2401" s="47"/>
      <c r="M2401" s="231"/>
      <c r="N2401" s="232"/>
      <c r="O2401" s="87"/>
      <c r="P2401" s="87"/>
      <c r="Q2401" s="87"/>
      <c r="R2401" s="87"/>
      <c r="S2401" s="87"/>
      <c r="T2401" s="88"/>
      <c r="U2401" s="41"/>
      <c r="V2401" s="41"/>
      <c r="W2401" s="41"/>
      <c r="X2401" s="41"/>
      <c r="Y2401" s="41"/>
      <c r="Z2401" s="41"/>
      <c r="AA2401" s="41"/>
      <c r="AB2401" s="41"/>
      <c r="AC2401" s="41"/>
      <c r="AD2401" s="41"/>
      <c r="AE2401" s="41"/>
      <c r="AT2401" s="20" t="s">
        <v>204</v>
      </c>
      <c r="AU2401" s="20" t="s">
        <v>78</v>
      </c>
    </row>
    <row r="2402" s="13" customFormat="1">
      <c r="A2402" s="13"/>
      <c r="B2402" s="235"/>
      <c r="C2402" s="236"/>
      <c r="D2402" s="228" t="s">
        <v>206</v>
      </c>
      <c r="E2402" s="237" t="s">
        <v>19</v>
      </c>
      <c r="F2402" s="238" t="s">
        <v>279</v>
      </c>
      <c r="G2402" s="236"/>
      <c r="H2402" s="237" t="s">
        <v>19</v>
      </c>
      <c r="I2402" s="239"/>
      <c r="J2402" s="236"/>
      <c r="K2402" s="236"/>
      <c r="L2402" s="240"/>
      <c r="M2402" s="241"/>
      <c r="N2402" s="242"/>
      <c r="O2402" s="242"/>
      <c r="P2402" s="242"/>
      <c r="Q2402" s="242"/>
      <c r="R2402" s="242"/>
      <c r="S2402" s="242"/>
      <c r="T2402" s="243"/>
      <c r="U2402" s="13"/>
      <c r="V2402" s="13"/>
      <c r="W2402" s="13"/>
      <c r="X2402" s="13"/>
      <c r="Y2402" s="13"/>
      <c r="Z2402" s="13"/>
      <c r="AA2402" s="13"/>
      <c r="AB2402" s="13"/>
      <c r="AC2402" s="13"/>
      <c r="AD2402" s="13"/>
      <c r="AE2402" s="13"/>
      <c r="AT2402" s="244" t="s">
        <v>206</v>
      </c>
      <c r="AU2402" s="244" t="s">
        <v>78</v>
      </c>
      <c r="AV2402" s="13" t="s">
        <v>76</v>
      </c>
      <c r="AW2402" s="13" t="s">
        <v>31</v>
      </c>
      <c r="AX2402" s="13" t="s">
        <v>69</v>
      </c>
      <c r="AY2402" s="244" t="s">
        <v>193</v>
      </c>
    </row>
    <row r="2403" s="14" customFormat="1">
      <c r="A2403" s="14"/>
      <c r="B2403" s="245"/>
      <c r="C2403" s="246"/>
      <c r="D2403" s="228" t="s">
        <v>206</v>
      </c>
      <c r="E2403" s="247" t="s">
        <v>19</v>
      </c>
      <c r="F2403" s="248" t="s">
        <v>4355</v>
      </c>
      <c r="G2403" s="246"/>
      <c r="H2403" s="249">
        <v>17.199999999999999</v>
      </c>
      <c r="I2403" s="250"/>
      <c r="J2403" s="246"/>
      <c r="K2403" s="246"/>
      <c r="L2403" s="251"/>
      <c r="M2403" s="252"/>
      <c r="N2403" s="253"/>
      <c r="O2403" s="253"/>
      <c r="P2403" s="253"/>
      <c r="Q2403" s="253"/>
      <c r="R2403" s="253"/>
      <c r="S2403" s="253"/>
      <c r="T2403" s="254"/>
      <c r="U2403" s="14"/>
      <c r="V2403" s="14"/>
      <c r="W2403" s="14"/>
      <c r="X2403" s="14"/>
      <c r="Y2403" s="14"/>
      <c r="Z2403" s="14"/>
      <c r="AA2403" s="14"/>
      <c r="AB2403" s="14"/>
      <c r="AC2403" s="14"/>
      <c r="AD2403" s="14"/>
      <c r="AE2403" s="14"/>
      <c r="AT2403" s="255" t="s">
        <v>206</v>
      </c>
      <c r="AU2403" s="255" t="s">
        <v>78</v>
      </c>
      <c r="AV2403" s="14" t="s">
        <v>78</v>
      </c>
      <c r="AW2403" s="14" t="s">
        <v>31</v>
      </c>
      <c r="AX2403" s="14" t="s">
        <v>76</v>
      </c>
      <c r="AY2403" s="255" t="s">
        <v>193</v>
      </c>
    </row>
    <row r="2404" s="2" customFormat="1" ht="16.5" customHeight="1">
      <c r="A2404" s="41"/>
      <c r="B2404" s="42"/>
      <c r="C2404" s="215" t="s">
        <v>4356</v>
      </c>
      <c r="D2404" s="215" t="s">
        <v>195</v>
      </c>
      <c r="E2404" s="216" t="s">
        <v>4357</v>
      </c>
      <c r="F2404" s="217" t="s">
        <v>4358</v>
      </c>
      <c r="G2404" s="218" t="s">
        <v>408</v>
      </c>
      <c r="H2404" s="219">
        <v>1032</v>
      </c>
      <c r="I2404" s="220"/>
      <c r="J2404" s="221">
        <f>ROUND(I2404*H2404,2)</f>
        <v>0</v>
      </c>
      <c r="K2404" s="217" t="s">
        <v>199</v>
      </c>
      <c r="L2404" s="47"/>
      <c r="M2404" s="222" t="s">
        <v>19</v>
      </c>
      <c r="N2404" s="223" t="s">
        <v>40</v>
      </c>
      <c r="O2404" s="87"/>
      <c r="P2404" s="224">
        <f>O2404*H2404</f>
        <v>0</v>
      </c>
      <c r="Q2404" s="224">
        <v>0</v>
      </c>
      <c r="R2404" s="224">
        <f>Q2404*H2404</f>
        <v>0</v>
      </c>
      <c r="S2404" s="224">
        <v>0</v>
      </c>
      <c r="T2404" s="225">
        <f>S2404*H2404</f>
        <v>0</v>
      </c>
      <c r="U2404" s="41"/>
      <c r="V2404" s="41"/>
      <c r="W2404" s="41"/>
      <c r="X2404" s="41"/>
      <c r="Y2404" s="41"/>
      <c r="Z2404" s="41"/>
      <c r="AA2404" s="41"/>
      <c r="AB2404" s="41"/>
      <c r="AC2404" s="41"/>
      <c r="AD2404" s="41"/>
      <c r="AE2404" s="41"/>
      <c r="AR2404" s="226" t="s">
        <v>200</v>
      </c>
      <c r="AT2404" s="226" t="s">
        <v>195</v>
      </c>
      <c r="AU2404" s="226" t="s">
        <v>78</v>
      </c>
      <c r="AY2404" s="20" t="s">
        <v>193</v>
      </c>
      <c r="BE2404" s="227">
        <f>IF(N2404="základní",J2404,0)</f>
        <v>0</v>
      </c>
      <c r="BF2404" s="227">
        <f>IF(N2404="snížená",J2404,0)</f>
        <v>0</v>
      </c>
      <c r="BG2404" s="227">
        <f>IF(N2404="zákl. přenesená",J2404,0)</f>
        <v>0</v>
      </c>
      <c r="BH2404" s="227">
        <f>IF(N2404="sníž. přenesená",J2404,0)</f>
        <v>0</v>
      </c>
      <c r="BI2404" s="227">
        <f>IF(N2404="nulová",J2404,0)</f>
        <v>0</v>
      </c>
      <c r="BJ2404" s="20" t="s">
        <v>76</v>
      </c>
      <c r="BK2404" s="227">
        <f>ROUND(I2404*H2404,2)</f>
        <v>0</v>
      </c>
      <c r="BL2404" s="20" t="s">
        <v>200</v>
      </c>
      <c r="BM2404" s="226" t="s">
        <v>4359</v>
      </c>
    </row>
    <row r="2405" s="2" customFormat="1">
      <c r="A2405" s="41"/>
      <c r="B2405" s="42"/>
      <c r="C2405" s="43"/>
      <c r="D2405" s="228" t="s">
        <v>202</v>
      </c>
      <c r="E2405" s="43"/>
      <c r="F2405" s="229" t="s">
        <v>4360</v>
      </c>
      <c r="G2405" s="43"/>
      <c r="H2405" s="43"/>
      <c r="I2405" s="230"/>
      <c r="J2405" s="43"/>
      <c r="K2405" s="43"/>
      <c r="L2405" s="47"/>
      <c r="M2405" s="231"/>
      <c r="N2405" s="232"/>
      <c r="O2405" s="87"/>
      <c r="P2405" s="87"/>
      <c r="Q2405" s="87"/>
      <c r="R2405" s="87"/>
      <c r="S2405" s="87"/>
      <c r="T2405" s="88"/>
      <c r="U2405" s="41"/>
      <c r="V2405" s="41"/>
      <c r="W2405" s="41"/>
      <c r="X2405" s="41"/>
      <c r="Y2405" s="41"/>
      <c r="Z2405" s="41"/>
      <c r="AA2405" s="41"/>
      <c r="AB2405" s="41"/>
      <c r="AC2405" s="41"/>
      <c r="AD2405" s="41"/>
      <c r="AE2405" s="41"/>
      <c r="AT2405" s="20" t="s">
        <v>202</v>
      </c>
      <c r="AU2405" s="20" t="s">
        <v>78</v>
      </c>
    </row>
    <row r="2406" s="2" customFormat="1">
      <c r="A2406" s="41"/>
      <c r="B2406" s="42"/>
      <c r="C2406" s="43"/>
      <c r="D2406" s="233" t="s">
        <v>204</v>
      </c>
      <c r="E2406" s="43"/>
      <c r="F2406" s="234" t="s">
        <v>4361</v>
      </c>
      <c r="G2406" s="43"/>
      <c r="H2406" s="43"/>
      <c r="I2406" s="230"/>
      <c r="J2406" s="43"/>
      <c r="K2406" s="43"/>
      <c r="L2406" s="47"/>
      <c r="M2406" s="231"/>
      <c r="N2406" s="232"/>
      <c r="O2406" s="87"/>
      <c r="P2406" s="87"/>
      <c r="Q2406" s="87"/>
      <c r="R2406" s="87"/>
      <c r="S2406" s="87"/>
      <c r="T2406" s="88"/>
      <c r="U2406" s="41"/>
      <c r="V2406" s="41"/>
      <c r="W2406" s="41"/>
      <c r="X2406" s="41"/>
      <c r="Y2406" s="41"/>
      <c r="Z2406" s="41"/>
      <c r="AA2406" s="41"/>
      <c r="AB2406" s="41"/>
      <c r="AC2406" s="41"/>
      <c r="AD2406" s="41"/>
      <c r="AE2406" s="41"/>
      <c r="AT2406" s="20" t="s">
        <v>204</v>
      </c>
      <c r="AU2406" s="20" t="s">
        <v>78</v>
      </c>
    </row>
    <row r="2407" s="14" customFormat="1">
      <c r="A2407" s="14"/>
      <c r="B2407" s="245"/>
      <c r="C2407" s="246"/>
      <c r="D2407" s="228" t="s">
        <v>206</v>
      </c>
      <c r="E2407" s="247" t="s">
        <v>19</v>
      </c>
      <c r="F2407" s="248" t="s">
        <v>4362</v>
      </c>
      <c r="G2407" s="246"/>
      <c r="H2407" s="249">
        <v>1032</v>
      </c>
      <c r="I2407" s="250"/>
      <c r="J2407" s="246"/>
      <c r="K2407" s="246"/>
      <c r="L2407" s="251"/>
      <c r="M2407" s="252"/>
      <c r="N2407" s="253"/>
      <c r="O2407" s="253"/>
      <c r="P2407" s="253"/>
      <c r="Q2407" s="253"/>
      <c r="R2407" s="253"/>
      <c r="S2407" s="253"/>
      <c r="T2407" s="254"/>
      <c r="U2407" s="14"/>
      <c r="V2407" s="14"/>
      <c r="W2407" s="14"/>
      <c r="X2407" s="14"/>
      <c r="Y2407" s="14"/>
      <c r="Z2407" s="14"/>
      <c r="AA2407" s="14"/>
      <c r="AB2407" s="14"/>
      <c r="AC2407" s="14"/>
      <c r="AD2407" s="14"/>
      <c r="AE2407" s="14"/>
      <c r="AT2407" s="255" t="s">
        <v>206</v>
      </c>
      <c r="AU2407" s="255" t="s">
        <v>78</v>
      </c>
      <c r="AV2407" s="14" t="s">
        <v>78</v>
      </c>
      <c r="AW2407" s="14" t="s">
        <v>31</v>
      </c>
      <c r="AX2407" s="14" t="s">
        <v>76</v>
      </c>
      <c r="AY2407" s="255" t="s">
        <v>193</v>
      </c>
    </row>
    <row r="2408" s="2" customFormat="1" ht="16.5" customHeight="1">
      <c r="A2408" s="41"/>
      <c r="B2408" s="42"/>
      <c r="C2408" s="215" t="s">
        <v>4363</v>
      </c>
      <c r="D2408" s="215" t="s">
        <v>195</v>
      </c>
      <c r="E2408" s="216" t="s">
        <v>4364</v>
      </c>
      <c r="F2408" s="217" t="s">
        <v>4365</v>
      </c>
      <c r="G2408" s="218" t="s">
        <v>408</v>
      </c>
      <c r="H2408" s="219">
        <v>17.199999999999999</v>
      </c>
      <c r="I2408" s="220"/>
      <c r="J2408" s="221">
        <f>ROUND(I2408*H2408,2)</f>
        <v>0</v>
      </c>
      <c r="K2408" s="217" t="s">
        <v>199</v>
      </c>
      <c r="L2408" s="47"/>
      <c r="M2408" s="222" t="s">
        <v>19</v>
      </c>
      <c r="N2408" s="223" t="s">
        <v>40</v>
      </c>
      <c r="O2408" s="87"/>
      <c r="P2408" s="224">
        <f>O2408*H2408</f>
        <v>0</v>
      </c>
      <c r="Q2408" s="224">
        <v>0</v>
      </c>
      <c r="R2408" s="224">
        <f>Q2408*H2408</f>
        <v>0</v>
      </c>
      <c r="S2408" s="224">
        <v>0</v>
      </c>
      <c r="T2408" s="225">
        <f>S2408*H2408</f>
        <v>0</v>
      </c>
      <c r="U2408" s="41"/>
      <c r="V2408" s="41"/>
      <c r="W2408" s="41"/>
      <c r="X2408" s="41"/>
      <c r="Y2408" s="41"/>
      <c r="Z2408" s="41"/>
      <c r="AA2408" s="41"/>
      <c r="AB2408" s="41"/>
      <c r="AC2408" s="41"/>
      <c r="AD2408" s="41"/>
      <c r="AE2408" s="41"/>
      <c r="AR2408" s="226" t="s">
        <v>200</v>
      </c>
      <c r="AT2408" s="226" t="s">
        <v>195</v>
      </c>
      <c r="AU2408" s="226" t="s">
        <v>78</v>
      </c>
      <c r="AY2408" s="20" t="s">
        <v>193</v>
      </c>
      <c r="BE2408" s="227">
        <f>IF(N2408="základní",J2408,0)</f>
        <v>0</v>
      </c>
      <c r="BF2408" s="227">
        <f>IF(N2408="snížená",J2408,0)</f>
        <v>0</v>
      </c>
      <c r="BG2408" s="227">
        <f>IF(N2408="zákl. přenesená",J2408,0)</f>
        <v>0</v>
      </c>
      <c r="BH2408" s="227">
        <f>IF(N2408="sníž. přenesená",J2408,0)</f>
        <v>0</v>
      </c>
      <c r="BI2408" s="227">
        <f>IF(N2408="nulová",J2408,0)</f>
        <v>0</v>
      </c>
      <c r="BJ2408" s="20" t="s">
        <v>76</v>
      </c>
      <c r="BK2408" s="227">
        <f>ROUND(I2408*H2408,2)</f>
        <v>0</v>
      </c>
      <c r="BL2408" s="20" t="s">
        <v>200</v>
      </c>
      <c r="BM2408" s="226" t="s">
        <v>4366</v>
      </c>
    </row>
    <row r="2409" s="2" customFormat="1">
      <c r="A2409" s="41"/>
      <c r="B2409" s="42"/>
      <c r="C2409" s="43"/>
      <c r="D2409" s="228" t="s">
        <v>202</v>
      </c>
      <c r="E2409" s="43"/>
      <c r="F2409" s="229" t="s">
        <v>4367</v>
      </c>
      <c r="G2409" s="43"/>
      <c r="H2409" s="43"/>
      <c r="I2409" s="230"/>
      <c r="J2409" s="43"/>
      <c r="K2409" s="43"/>
      <c r="L2409" s="47"/>
      <c r="M2409" s="231"/>
      <c r="N2409" s="232"/>
      <c r="O2409" s="87"/>
      <c r="P2409" s="87"/>
      <c r="Q2409" s="87"/>
      <c r="R2409" s="87"/>
      <c r="S2409" s="87"/>
      <c r="T2409" s="88"/>
      <c r="U2409" s="41"/>
      <c r="V2409" s="41"/>
      <c r="W2409" s="41"/>
      <c r="X2409" s="41"/>
      <c r="Y2409" s="41"/>
      <c r="Z2409" s="41"/>
      <c r="AA2409" s="41"/>
      <c r="AB2409" s="41"/>
      <c r="AC2409" s="41"/>
      <c r="AD2409" s="41"/>
      <c r="AE2409" s="41"/>
      <c r="AT2409" s="20" t="s">
        <v>202</v>
      </c>
      <c r="AU2409" s="20" t="s">
        <v>78</v>
      </c>
    </row>
    <row r="2410" s="2" customFormat="1">
      <c r="A2410" s="41"/>
      <c r="B2410" s="42"/>
      <c r="C2410" s="43"/>
      <c r="D2410" s="233" t="s">
        <v>204</v>
      </c>
      <c r="E2410" s="43"/>
      <c r="F2410" s="234" t="s">
        <v>4368</v>
      </c>
      <c r="G2410" s="43"/>
      <c r="H2410" s="43"/>
      <c r="I2410" s="230"/>
      <c r="J2410" s="43"/>
      <c r="K2410" s="43"/>
      <c r="L2410" s="47"/>
      <c r="M2410" s="231"/>
      <c r="N2410" s="232"/>
      <c r="O2410" s="87"/>
      <c r="P2410" s="87"/>
      <c r="Q2410" s="87"/>
      <c r="R2410" s="87"/>
      <c r="S2410" s="87"/>
      <c r="T2410" s="88"/>
      <c r="U2410" s="41"/>
      <c r="V2410" s="41"/>
      <c r="W2410" s="41"/>
      <c r="X2410" s="41"/>
      <c r="Y2410" s="41"/>
      <c r="Z2410" s="41"/>
      <c r="AA2410" s="41"/>
      <c r="AB2410" s="41"/>
      <c r="AC2410" s="41"/>
      <c r="AD2410" s="41"/>
      <c r="AE2410" s="41"/>
      <c r="AT2410" s="20" t="s">
        <v>204</v>
      </c>
      <c r="AU2410" s="20" t="s">
        <v>78</v>
      </c>
    </row>
    <row r="2411" s="2" customFormat="1" ht="16.5" customHeight="1">
      <c r="A2411" s="41"/>
      <c r="B2411" s="42"/>
      <c r="C2411" s="215" t="s">
        <v>4369</v>
      </c>
      <c r="D2411" s="215" t="s">
        <v>195</v>
      </c>
      <c r="E2411" s="216" t="s">
        <v>4370</v>
      </c>
      <c r="F2411" s="217" t="s">
        <v>4371</v>
      </c>
      <c r="G2411" s="218" t="s">
        <v>258</v>
      </c>
      <c r="H2411" s="219">
        <v>2765.6669999999999</v>
      </c>
      <c r="I2411" s="220"/>
      <c r="J2411" s="221">
        <f>ROUND(I2411*H2411,2)</f>
        <v>0</v>
      </c>
      <c r="K2411" s="217" t="s">
        <v>199</v>
      </c>
      <c r="L2411" s="47"/>
      <c r="M2411" s="222" t="s">
        <v>19</v>
      </c>
      <c r="N2411" s="223" t="s">
        <v>40</v>
      </c>
      <c r="O2411" s="87"/>
      <c r="P2411" s="224">
        <f>O2411*H2411</f>
        <v>0</v>
      </c>
      <c r="Q2411" s="224">
        <v>3.4999999999999997E-05</v>
      </c>
      <c r="R2411" s="224">
        <f>Q2411*H2411</f>
        <v>0.096798344999999994</v>
      </c>
      <c r="S2411" s="224">
        <v>0</v>
      </c>
      <c r="T2411" s="225">
        <f>S2411*H2411</f>
        <v>0</v>
      </c>
      <c r="U2411" s="41"/>
      <c r="V2411" s="41"/>
      <c r="W2411" s="41"/>
      <c r="X2411" s="41"/>
      <c r="Y2411" s="41"/>
      <c r="Z2411" s="41"/>
      <c r="AA2411" s="41"/>
      <c r="AB2411" s="41"/>
      <c r="AC2411" s="41"/>
      <c r="AD2411" s="41"/>
      <c r="AE2411" s="41"/>
      <c r="AR2411" s="226" t="s">
        <v>200</v>
      </c>
      <c r="AT2411" s="226" t="s">
        <v>195</v>
      </c>
      <c r="AU2411" s="226" t="s">
        <v>78</v>
      </c>
      <c r="AY2411" s="20" t="s">
        <v>193</v>
      </c>
      <c r="BE2411" s="227">
        <f>IF(N2411="základní",J2411,0)</f>
        <v>0</v>
      </c>
      <c r="BF2411" s="227">
        <f>IF(N2411="snížená",J2411,0)</f>
        <v>0</v>
      </c>
      <c r="BG2411" s="227">
        <f>IF(N2411="zákl. přenesená",J2411,0)</f>
        <v>0</v>
      </c>
      <c r="BH2411" s="227">
        <f>IF(N2411="sníž. přenesená",J2411,0)</f>
        <v>0</v>
      </c>
      <c r="BI2411" s="227">
        <f>IF(N2411="nulová",J2411,0)</f>
        <v>0</v>
      </c>
      <c r="BJ2411" s="20" t="s">
        <v>76</v>
      </c>
      <c r="BK2411" s="227">
        <f>ROUND(I2411*H2411,2)</f>
        <v>0</v>
      </c>
      <c r="BL2411" s="20" t="s">
        <v>200</v>
      </c>
      <c r="BM2411" s="226" t="s">
        <v>4372</v>
      </c>
    </row>
    <row r="2412" s="2" customFormat="1">
      <c r="A2412" s="41"/>
      <c r="B2412" s="42"/>
      <c r="C2412" s="43"/>
      <c r="D2412" s="228" t="s">
        <v>202</v>
      </c>
      <c r="E2412" s="43"/>
      <c r="F2412" s="229" t="s">
        <v>4373</v>
      </c>
      <c r="G2412" s="43"/>
      <c r="H2412" s="43"/>
      <c r="I2412" s="230"/>
      <c r="J2412" s="43"/>
      <c r="K2412" s="43"/>
      <c r="L2412" s="47"/>
      <c r="M2412" s="231"/>
      <c r="N2412" s="232"/>
      <c r="O2412" s="87"/>
      <c r="P2412" s="87"/>
      <c r="Q2412" s="87"/>
      <c r="R2412" s="87"/>
      <c r="S2412" s="87"/>
      <c r="T2412" s="88"/>
      <c r="U2412" s="41"/>
      <c r="V2412" s="41"/>
      <c r="W2412" s="41"/>
      <c r="X2412" s="41"/>
      <c r="Y2412" s="41"/>
      <c r="Z2412" s="41"/>
      <c r="AA2412" s="41"/>
      <c r="AB2412" s="41"/>
      <c r="AC2412" s="41"/>
      <c r="AD2412" s="41"/>
      <c r="AE2412" s="41"/>
      <c r="AT2412" s="20" t="s">
        <v>202</v>
      </c>
      <c r="AU2412" s="20" t="s">
        <v>78</v>
      </c>
    </row>
    <row r="2413" s="2" customFormat="1">
      <c r="A2413" s="41"/>
      <c r="B2413" s="42"/>
      <c r="C2413" s="43"/>
      <c r="D2413" s="233" t="s">
        <v>204</v>
      </c>
      <c r="E2413" s="43"/>
      <c r="F2413" s="234" t="s">
        <v>4374</v>
      </c>
      <c r="G2413" s="43"/>
      <c r="H2413" s="43"/>
      <c r="I2413" s="230"/>
      <c r="J2413" s="43"/>
      <c r="K2413" s="43"/>
      <c r="L2413" s="47"/>
      <c r="M2413" s="231"/>
      <c r="N2413" s="232"/>
      <c r="O2413" s="87"/>
      <c r="P2413" s="87"/>
      <c r="Q2413" s="87"/>
      <c r="R2413" s="87"/>
      <c r="S2413" s="87"/>
      <c r="T2413" s="88"/>
      <c r="U2413" s="41"/>
      <c r="V2413" s="41"/>
      <c r="W2413" s="41"/>
      <c r="X2413" s="41"/>
      <c r="Y2413" s="41"/>
      <c r="Z2413" s="41"/>
      <c r="AA2413" s="41"/>
      <c r="AB2413" s="41"/>
      <c r="AC2413" s="41"/>
      <c r="AD2413" s="41"/>
      <c r="AE2413" s="41"/>
      <c r="AT2413" s="20" t="s">
        <v>204</v>
      </c>
      <c r="AU2413" s="20" t="s">
        <v>78</v>
      </c>
    </row>
    <row r="2414" s="13" customFormat="1">
      <c r="A2414" s="13"/>
      <c r="B2414" s="235"/>
      <c r="C2414" s="236"/>
      <c r="D2414" s="228" t="s">
        <v>206</v>
      </c>
      <c r="E2414" s="237" t="s">
        <v>19</v>
      </c>
      <c r="F2414" s="238" t="s">
        <v>279</v>
      </c>
      <c r="G2414" s="236"/>
      <c r="H2414" s="237" t="s">
        <v>19</v>
      </c>
      <c r="I2414" s="239"/>
      <c r="J2414" s="236"/>
      <c r="K2414" s="236"/>
      <c r="L2414" s="240"/>
      <c r="M2414" s="241"/>
      <c r="N2414" s="242"/>
      <c r="O2414" s="242"/>
      <c r="P2414" s="242"/>
      <c r="Q2414" s="242"/>
      <c r="R2414" s="242"/>
      <c r="S2414" s="242"/>
      <c r="T2414" s="243"/>
      <c r="U2414" s="13"/>
      <c r="V2414" s="13"/>
      <c r="W2414" s="13"/>
      <c r="X2414" s="13"/>
      <c r="Y2414" s="13"/>
      <c r="Z2414" s="13"/>
      <c r="AA2414" s="13"/>
      <c r="AB2414" s="13"/>
      <c r="AC2414" s="13"/>
      <c r="AD2414" s="13"/>
      <c r="AE2414" s="13"/>
      <c r="AT2414" s="244" t="s">
        <v>206</v>
      </c>
      <c r="AU2414" s="244" t="s">
        <v>78</v>
      </c>
      <c r="AV2414" s="13" t="s">
        <v>76</v>
      </c>
      <c r="AW2414" s="13" t="s">
        <v>31</v>
      </c>
      <c r="AX2414" s="13" t="s">
        <v>69</v>
      </c>
      <c r="AY2414" s="244" t="s">
        <v>193</v>
      </c>
    </row>
    <row r="2415" s="14" customFormat="1">
      <c r="A2415" s="14"/>
      <c r="B2415" s="245"/>
      <c r="C2415" s="246"/>
      <c r="D2415" s="228" t="s">
        <v>206</v>
      </c>
      <c r="E2415" s="247" t="s">
        <v>19</v>
      </c>
      <c r="F2415" s="248" t="s">
        <v>4375</v>
      </c>
      <c r="G2415" s="246"/>
      <c r="H2415" s="249">
        <v>701</v>
      </c>
      <c r="I2415" s="250"/>
      <c r="J2415" s="246"/>
      <c r="K2415" s="246"/>
      <c r="L2415" s="251"/>
      <c r="M2415" s="252"/>
      <c r="N2415" s="253"/>
      <c r="O2415" s="253"/>
      <c r="P2415" s="253"/>
      <c r="Q2415" s="253"/>
      <c r="R2415" s="253"/>
      <c r="S2415" s="253"/>
      <c r="T2415" s="254"/>
      <c r="U2415" s="14"/>
      <c r="V2415" s="14"/>
      <c r="W2415" s="14"/>
      <c r="X2415" s="14"/>
      <c r="Y2415" s="14"/>
      <c r="Z2415" s="14"/>
      <c r="AA2415" s="14"/>
      <c r="AB2415" s="14"/>
      <c r="AC2415" s="14"/>
      <c r="AD2415" s="14"/>
      <c r="AE2415" s="14"/>
      <c r="AT2415" s="255" t="s">
        <v>206</v>
      </c>
      <c r="AU2415" s="255" t="s">
        <v>78</v>
      </c>
      <c r="AV2415" s="14" t="s">
        <v>78</v>
      </c>
      <c r="AW2415" s="14" t="s">
        <v>31</v>
      </c>
      <c r="AX2415" s="14" t="s">
        <v>69</v>
      </c>
      <c r="AY2415" s="255" t="s">
        <v>193</v>
      </c>
    </row>
    <row r="2416" s="14" customFormat="1">
      <c r="A2416" s="14"/>
      <c r="B2416" s="245"/>
      <c r="C2416" s="246"/>
      <c r="D2416" s="228" t="s">
        <v>206</v>
      </c>
      <c r="E2416" s="247" t="s">
        <v>19</v>
      </c>
      <c r="F2416" s="248" t="s">
        <v>4376</v>
      </c>
      <c r="G2416" s="246"/>
      <c r="H2416" s="249">
        <v>1528</v>
      </c>
      <c r="I2416" s="250"/>
      <c r="J2416" s="246"/>
      <c r="K2416" s="246"/>
      <c r="L2416" s="251"/>
      <c r="M2416" s="252"/>
      <c r="N2416" s="253"/>
      <c r="O2416" s="253"/>
      <c r="P2416" s="253"/>
      <c r="Q2416" s="253"/>
      <c r="R2416" s="253"/>
      <c r="S2416" s="253"/>
      <c r="T2416" s="254"/>
      <c r="U2416" s="14"/>
      <c r="V2416" s="14"/>
      <c r="W2416" s="14"/>
      <c r="X2416" s="14"/>
      <c r="Y2416" s="14"/>
      <c r="Z2416" s="14"/>
      <c r="AA2416" s="14"/>
      <c r="AB2416" s="14"/>
      <c r="AC2416" s="14"/>
      <c r="AD2416" s="14"/>
      <c r="AE2416" s="14"/>
      <c r="AT2416" s="255" t="s">
        <v>206</v>
      </c>
      <c r="AU2416" s="255" t="s">
        <v>78</v>
      </c>
      <c r="AV2416" s="14" t="s">
        <v>78</v>
      </c>
      <c r="AW2416" s="14" t="s">
        <v>31</v>
      </c>
      <c r="AX2416" s="14" t="s">
        <v>69</v>
      </c>
      <c r="AY2416" s="255" t="s">
        <v>193</v>
      </c>
    </row>
    <row r="2417" s="14" customFormat="1">
      <c r="A2417" s="14"/>
      <c r="B2417" s="245"/>
      <c r="C2417" s="246"/>
      <c r="D2417" s="228" t="s">
        <v>206</v>
      </c>
      <c r="E2417" s="247" t="s">
        <v>19</v>
      </c>
      <c r="F2417" s="248" t="s">
        <v>4377</v>
      </c>
      <c r="G2417" s="246"/>
      <c r="H2417" s="249">
        <v>536.66700000000003</v>
      </c>
      <c r="I2417" s="250"/>
      <c r="J2417" s="246"/>
      <c r="K2417" s="246"/>
      <c r="L2417" s="251"/>
      <c r="M2417" s="252"/>
      <c r="N2417" s="253"/>
      <c r="O2417" s="253"/>
      <c r="P2417" s="253"/>
      <c r="Q2417" s="253"/>
      <c r="R2417" s="253"/>
      <c r="S2417" s="253"/>
      <c r="T2417" s="254"/>
      <c r="U2417" s="14"/>
      <c r="V2417" s="14"/>
      <c r="W2417" s="14"/>
      <c r="X2417" s="14"/>
      <c r="Y2417" s="14"/>
      <c r="Z2417" s="14"/>
      <c r="AA2417" s="14"/>
      <c r="AB2417" s="14"/>
      <c r="AC2417" s="14"/>
      <c r="AD2417" s="14"/>
      <c r="AE2417" s="14"/>
      <c r="AT2417" s="255" t="s">
        <v>206</v>
      </c>
      <c r="AU2417" s="255" t="s">
        <v>78</v>
      </c>
      <c r="AV2417" s="14" t="s">
        <v>78</v>
      </c>
      <c r="AW2417" s="14" t="s">
        <v>31</v>
      </c>
      <c r="AX2417" s="14" t="s">
        <v>69</v>
      </c>
      <c r="AY2417" s="255" t="s">
        <v>193</v>
      </c>
    </row>
    <row r="2418" s="15" customFormat="1">
      <c r="A2418" s="15"/>
      <c r="B2418" s="256"/>
      <c r="C2418" s="257"/>
      <c r="D2418" s="228" t="s">
        <v>206</v>
      </c>
      <c r="E2418" s="258" t="s">
        <v>19</v>
      </c>
      <c r="F2418" s="259" t="s">
        <v>218</v>
      </c>
      <c r="G2418" s="257"/>
      <c r="H2418" s="260">
        <v>2765.6669999999999</v>
      </c>
      <c r="I2418" s="261"/>
      <c r="J2418" s="257"/>
      <c r="K2418" s="257"/>
      <c r="L2418" s="262"/>
      <c r="M2418" s="263"/>
      <c r="N2418" s="264"/>
      <c r="O2418" s="264"/>
      <c r="P2418" s="264"/>
      <c r="Q2418" s="264"/>
      <c r="R2418" s="264"/>
      <c r="S2418" s="264"/>
      <c r="T2418" s="265"/>
      <c r="U2418" s="15"/>
      <c r="V2418" s="15"/>
      <c r="W2418" s="15"/>
      <c r="X2418" s="15"/>
      <c r="Y2418" s="15"/>
      <c r="Z2418" s="15"/>
      <c r="AA2418" s="15"/>
      <c r="AB2418" s="15"/>
      <c r="AC2418" s="15"/>
      <c r="AD2418" s="15"/>
      <c r="AE2418" s="15"/>
      <c r="AT2418" s="266" t="s">
        <v>206</v>
      </c>
      <c r="AU2418" s="266" t="s">
        <v>78</v>
      </c>
      <c r="AV2418" s="15" t="s">
        <v>200</v>
      </c>
      <c r="AW2418" s="15" t="s">
        <v>31</v>
      </c>
      <c r="AX2418" s="15" t="s">
        <v>76</v>
      </c>
      <c r="AY2418" s="266" t="s">
        <v>193</v>
      </c>
    </row>
    <row r="2419" s="2" customFormat="1" ht="16.5" customHeight="1">
      <c r="A2419" s="41"/>
      <c r="B2419" s="42"/>
      <c r="C2419" s="215" t="s">
        <v>4378</v>
      </c>
      <c r="D2419" s="215" t="s">
        <v>195</v>
      </c>
      <c r="E2419" s="216" t="s">
        <v>4379</v>
      </c>
      <c r="F2419" s="217" t="s">
        <v>4380</v>
      </c>
      <c r="G2419" s="218" t="s">
        <v>343</v>
      </c>
      <c r="H2419" s="219">
        <v>65</v>
      </c>
      <c r="I2419" s="220"/>
      <c r="J2419" s="221">
        <f>ROUND(I2419*H2419,2)</f>
        <v>0</v>
      </c>
      <c r="K2419" s="217" t="s">
        <v>199</v>
      </c>
      <c r="L2419" s="47"/>
      <c r="M2419" s="222" t="s">
        <v>19</v>
      </c>
      <c r="N2419" s="223" t="s">
        <v>40</v>
      </c>
      <c r="O2419" s="87"/>
      <c r="P2419" s="224">
        <f>O2419*H2419</f>
        <v>0</v>
      </c>
      <c r="Q2419" s="224">
        <v>0.033000000000000002</v>
      </c>
      <c r="R2419" s="224">
        <f>Q2419*H2419</f>
        <v>2.145</v>
      </c>
      <c r="S2419" s="224">
        <v>0</v>
      </c>
      <c r="T2419" s="225">
        <f>S2419*H2419</f>
        <v>0</v>
      </c>
      <c r="U2419" s="41"/>
      <c r="V2419" s="41"/>
      <c r="W2419" s="41"/>
      <c r="X2419" s="41"/>
      <c r="Y2419" s="41"/>
      <c r="Z2419" s="41"/>
      <c r="AA2419" s="41"/>
      <c r="AB2419" s="41"/>
      <c r="AC2419" s="41"/>
      <c r="AD2419" s="41"/>
      <c r="AE2419" s="41"/>
      <c r="AR2419" s="226" t="s">
        <v>200</v>
      </c>
      <c r="AT2419" s="226" t="s">
        <v>195</v>
      </c>
      <c r="AU2419" s="226" t="s">
        <v>78</v>
      </c>
      <c r="AY2419" s="20" t="s">
        <v>193</v>
      </c>
      <c r="BE2419" s="227">
        <f>IF(N2419="základní",J2419,0)</f>
        <v>0</v>
      </c>
      <c r="BF2419" s="227">
        <f>IF(N2419="snížená",J2419,0)</f>
        <v>0</v>
      </c>
      <c r="BG2419" s="227">
        <f>IF(N2419="zákl. přenesená",J2419,0)</f>
        <v>0</v>
      </c>
      <c r="BH2419" s="227">
        <f>IF(N2419="sníž. přenesená",J2419,0)</f>
        <v>0</v>
      </c>
      <c r="BI2419" s="227">
        <f>IF(N2419="nulová",J2419,0)</f>
        <v>0</v>
      </c>
      <c r="BJ2419" s="20" t="s">
        <v>76</v>
      </c>
      <c r="BK2419" s="227">
        <f>ROUND(I2419*H2419,2)</f>
        <v>0</v>
      </c>
      <c r="BL2419" s="20" t="s">
        <v>200</v>
      </c>
      <c r="BM2419" s="226" t="s">
        <v>4381</v>
      </c>
    </row>
    <row r="2420" s="2" customFormat="1">
      <c r="A2420" s="41"/>
      <c r="B2420" s="42"/>
      <c r="C2420" s="43"/>
      <c r="D2420" s="228" t="s">
        <v>202</v>
      </c>
      <c r="E2420" s="43"/>
      <c r="F2420" s="229" t="s">
        <v>4382</v>
      </c>
      <c r="G2420" s="43"/>
      <c r="H2420" s="43"/>
      <c r="I2420" s="230"/>
      <c r="J2420" s="43"/>
      <c r="K2420" s="43"/>
      <c r="L2420" s="47"/>
      <c r="M2420" s="231"/>
      <c r="N2420" s="232"/>
      <c r="O2420" s="87"/>
      <c r="P2420" s="87"/>
      <c r="Q2420" s="87"/>
      <c r="R2420" s="87"/>
      <c r="S2420" s="87"/>
      <c r="T2420" s="88"/>
      <c r="U2420" s="41"/>
      <c r="V2420" s="41"/>
      <c r="W2420" s="41"/>
      <c r="X2420" s="41"/>
      <c r="Y2420" s="41"/>
      <c r="Z2420" s="41"/>
      <c r="AA2420" s="41"/>
      <c r="AB2420" s="41"/>
      <c r="AC2420" s="41"/>
      <c r="AD2420" s="41"/>
      <c r="AE2420" s="41"/>
      <c r="AT2420" s="20" t="s">
        <v>202</v>
      </c>
      <c r="AU2420" s="20" t="s">
        <v>78</v>
      </c>
    </row>
    <row r="2421" s="2" customFormat="1">
      <c r="A2421" s="41"/>
      <c r="B2421" s="42"/>
      <c r="C2421" s="43"/>
      <c r="D2421" s="233" t="s">
        <v>204</v>
      </c>
      <c r="E2421" s="43"/>
      <c r="F2421" s="234" t="s">
        <v>4383</v>
      </c>
      <c r="G2421" s="43"/>
      <c r="H2421" s="43"/>
      <c r="I2421" s="230"/>
      <c r="J2421" s="43"/>
      <c r="K2421" s="43"/>
      <c r="L2421" s="47"/>
      <c r="M2421" s="231"/>
      <c r="N2421" s="232"/>
      <c r="O2421" s="87"/>
      <c r="P2421" s="87"/>
      <c r="Q2421" s="87"/>
      <c r="R2421" s="87"/>
      <c r="S2421" s="87"/>
      <c r="T2421" s="88"/>
      <c r="U2421" s="41"/>
      <c r="V2421" s="41"/>
      <c r="W2421" s="41"/>
      <c r="X2421" s="41"/>
      <c r="Y2421" s="41"/>
      <c r="Z2421" s="41"/>
      <c r="AA2421" s="41"/>
      <c r="AB2421" s="41"/>
      <c r="AC2421" s="41"/>
      <c r="AD2421" s="41"/>
      <c r="AE2421" s="41"/>
      <c r="AT2421" s="20" t="s">
        <v>204</v>
      </c>
      <c r="AU2421" s="20" t="s">
        <v>78</v>
      </c>
    </row>
    <row r="2422" s="13" customFormat="1">
      <c r="A2422" s="13"/>
      <c r="B2422" s="235"/>
      <c r="C2422" s="236"/>
      <c r="D2422" s="228" t="s">
        <v>206</v>
      </c>
      <c r="E2422" s="237" t="s">
        <v>19</v>
      </c>
      <c r="F2422" s="238" t="s">
        <v>279</v>
      </c>
      <c r="G2422" s="236"/>
      <c r="H2422" s="237" t="s">
        <v>19</v>
      </c>
      <c r="I2422" s="239"/>
      <c r="J2422" s="236"/>
      <c r="K2422" s="236"/>
      <c r="L2422" s="240"/>
      <c r="M2422" s="241"/>
      <c r="N2422" s="242"/>
      <c r="O2422" s="242"/>
      <c r="P2422" s="242"/>
      <c r="Q2422" s="242"/>
      <c r="R2422" s="242"/>
      <c r="S2422" s="242"/>
      <c r="T2422" s="243"/>
      <c r="U2422" s="13"/>
      <c r="V2422" s="13"/>
      <c r="W2422" s="13"/>
      <c r="X2422" s="13"/>
      <c r="Y2422" s="13"/>
      <c r="Z2422" s="13"/>
      <c r="AA2422" s="13"/>
      <c r="AB2422" s="13"/>
      <c r="AC2422" s="13"/>
      <c r="AD2422" s="13"/>
      <c r="AE2422" s="13"/>
      <c r="AT2422" s="244" t="s">
        <v>206</v>
      </c>
      <c r="AU2422" s="244" t="s">
        <v>78</v>
      </c>
      <c r="AV2422" s="13" t="s">
        <v>76</v>
      </c>
      <c r="AW2422" s="13" t="s">
        <v>31</v>
      </c>
      <c r="AX2422" s="13" t="s">
        <v>69</v>
      </c>
      <c r="AY2422" s="244" t="s">
        <v>193</v>
      </c>
    </row>
    <row r="2423" s="14" customFormat="1">
      <c r="A2423" s="14"/>
      <c r="B2423" s="245"/>
      <c r="C2423" s="246"/>
      <c r="D2423" s="228" t="s">
        <v>206</v>
      </c>
      <c r="E2423" s="247" t="s">
        <v>19</v>
      </c>
      <c r="F2423" s="248" t="s">
        <v>4384</v>
      </c>
      <c r="G2423" s="246"/>
      <c r="H2423" s="249">
        <v>7</v>
      </c>
      <c r="I2423" s="250"/>
      <c r="J2423" s="246"/>
      <c r="K2423" s="246"/>
      <c r="L2423" s="251"/>
      <c r="M2423" s="252"/>
      <c r="N2423" s="253"/>
      <c r="O2423" s="253"/>
      <c r="P2423" s="253"/>
      <c r="Q2423" s="253"/>
      <c r="R2423" s="253"/>
      <c r="S2423" s="253"/>
      <c r="T2423" s="254"/>
      <c r="U2423" s="14"/>
      <c r="V2423" s="14"/>
      <c r="W2423" s="14"/>
      <c r="X2423" s="14"/>
      <c r="Y2423" s="14"/>
      <c r="Z2423" s="14"/>
      <c r="AA2423" s="14"/>
      <c r="AB2423" s="14"/>
      <c r="AC2423" s="14"/>
      <c r="AD2423" s="14"/>
      <c r="AE2423" s="14"/>
      <c r="AT2423" s="255" t="s">
        <v>206</v>
      </c>
      <c r="AU2423" s="255" t="s">
        <v>78</v>
      </c>
      <c r="AV2423" s="14" t="s">
        <v>78</v>
      </c>
      <c r="AW2423" s="14" t="s">
        <v>31</v>
      </c>
      <c r="AX2423" s="14" t="s">
        <v>69</v>
      </c>
      <c r="AY2423" s="255" t="s">
        <v>193</v>
      </c>
    </row>
    <row r="2424" s="14" customFormat="1">
      <c r="A2424" s="14"/>
      <c r="B2424" s="245"/>
      <c r="C2424" s="246"/>
      <c r="D2424" s="228" t="s">
        <v>206</v>
      </c>
      <c r="E2424" s="247" t="s">
        <v>19</v>
      </c>
      <c r="F2424" s="248" t="s">
        <v>4385</v>
      </c>
      <c r="G2424" s="246"/>
      <c r="H2424" s="249">
        <v>4</v>
      </c>
      <c r="I2424" s="250"/>
      <c r="J2424" s="246"/>
      <c r="K2424" s="246"/>
      <c r="L2424" s="251"/>
      <c r="M2424" s="252"/>
      <c r="N2424" s="253"/>
      <c r="O2424" s="253"/>
      <c r="P2424" s="253"/>
      <c r="Q2424" s="253"/>
      <c r="R2424" s="253"/>
      <c r="S2424" s="253"/>
      <c r="T2424" s="254"/>
      <c r="U2424" s="14"/>
      <c r="V2424" s="14"/>
      <c r="W2424" s="14"/>
      <c r="X2424" s="14"/>
      <c r="Y2424" s="14"/>
      <c r="Z2424" s="14"/>
      <c r="AA2424" s="14"/>
      <c r="AB2424" s="14"/>
      <c r="AC2424" s="14"/>
      <c r="AD2424" s="14"/>
      <c r="AE2424" s="14"/>
      <c r="AT2424" s="255" t="s">
        <v>206</v>
      </c>
      <c r="AU2424" s="255" t="s">
        <v>78</v>
      </c>
      <c r="AV2424" s="14" t="s">
        <v>78</v>
      </c>
      <c r="AW2424" s="14" t="s">
        <v>31</v>
      </c>
      <c r="AX2424" s="14" t="s">
        <v>69</v>
      </c>
      <c r="AY2424" s="255" t="s">
        <v>193</v>
      </c>
    </row>
    <row r="2425" s="14" customFormat="1">
      <c r="A2425" s="14"/>
      <c r="B2425" s="245"/>
      <c r="C2425" s="246"/>
      <c r="D2425" s="228" t="s">
        <v>206</v>
      </c>
      <c r="E2425" s="247" t="s">
        <v>19</v>
      </c>
      <c r="F2425" s="248" t="s">
        <v>4386</v>
      </c>
      <c r="G2425" s="246"/>
      <c r="H2425" s="249">
        <v>54</v>
      </c>
      <c r="I2425" s="250"/>
      <c r="J2425" s="246"/>
      <c r="K2425" s="246"/>
      <c r="L2425" s="251"/>
      <c r="M2425" s="252"/>
      <c r="N2425" s="253"/>
      <c r="O2425" s="253"/>
      <c r="P2425" s="253"/>
      <c r="Q2425" s="253"/>
      <c r="R2425" s="253"/>
      <c r="S2425" s="253"/>
      <c r="T2425" s="254"/>
      <c r="U2425" s="14"/>
      <c r="V2425" s="14"/>
      <c r="W2425" s="14"/>
      <c r="X2425" s="14"/>
      <c r="Y2425" s="14"/>
      <c r="Z2425" s="14"/>
      <c r="AA2425" s="14"/>
      <c r="AB2425" s="14"/>
      <c r="AC2425" s="14"/>
      <c r="AD2425" s="14"/>
      <c r="AE2425" s="14"/>
      <c r="AT2425" s="255" t="s">
        <v>206</v>
      </c>
      <c r="AU2425" s="255" t="s">
        <v>78</v>
      </c>
      <c r="AV2425" s="14" t="s">
        <v>78</v>
      </c>
      <c r="AW2425" s="14" t="s">
        <v>31</v>
      </c>
      <c r="AX2425" s="14" t="s">
        <v>69</v>
      </c>
      <c r="AY2425" s="255" t="s">
        <v>193</v>
      </c>
    </row>
    <row r="2426" s="15" customFormat="1">
      <c r="A2426" s="15"/>
      <c r="B2426" s="256"/>
      <c r="C2426" s="257"/>
      <c r="D2426" s="228" t="s">
        <v>206</v>
      </c>
      <c r="E2426" s="258" t="s">
        <v>19</v>
      </c>
      <c r="F2426" s="259" t="s">
        <v>218</v>
      </c>
      <c r="G2426" s="257"/>
      <c r="H2426" s="260">
        <v>65</v>
      </c>
      <c r="I2426" s="261"/>
      <c r="J2426" s="257"/>
      <c r="K2426" s="257"/>
      <c r="L2426" s="262"/>
      <c r="M2426" s="263"/>
      <c r="N2426" s="264"/>
      <c r="O2426" s="264"/>
      <c r="P2426" s="264"/>
      <c r="Q2426" s="264"/>
      <c r="R2426" s="264"/>
      <c r="S2426" s="264"/>
      <c r="T2426" s="265"/>
      <c r="U2426" s="15"/>
      <c r="V2426" s="15"/>
      <c r="W2426" s="15"/>
      <c r="X2426" s="15"/>
      <c r="Y2426" s="15"/>
      <c r="Z2426" s="15"/>
      <c r="AA2426" s="15"/>
      <c r="AB2426" s="15"/>
      <c r="AC2426" s="15"/>
      <c r="AD2426" s="15"/>
      <c r="AE2426" s="15"/>
      <c r="AT2426" s="266" t="s">
        <v>206</v>
      </c>
      <c r="AU2426" s="266" t="s">
        <v>78</v>
      </c>
      <c r="AV2426" s="15" t="s">
        <v>200</v>
      </c>
      <c r="AW2426" s="15" t="s">
        <v>31</v>
      </c>
      <c r="AX2426" s="15" t="s">
        <v>76</v>
      </c>
      <c r="AY2426" s="266" t="s">
        <v>193</v>
      </c>
    </row>
    <row r="2427" s="2" customFormat="1" ht="16.5" customHeight="1">
      <c r="A2427" s="41"/>
      <c r="B2427" s="42"/>
      <c r="C2427" s="215" t="s">
        <v>4387</v>
      </c>
      <c r="D2427" s="215" t="s">
        <v>195</v>
      </c>
      <c r="E2427" s="216" t="s">
        <v>4388</v>
      </c>
      <c r="F2427" s="217" t="s">
        <v>4389</v>
      </c>
      <c r="G2427" s="218" t="s">
        <v>408</v>
      </c>
      <c r="H2427" s="219">
        <v>3.2000000000000002</v>
      </c>
      <c r="I2427" s="220"/>
      <c r="J2427" s="221">
        <f>ROUND(I2427*H2427,2)</f>
        <v>0</v>
      </c>
      <c r="K2427" s="217" t="s">
        <v>199</v>
      </c>
      <c r="L2427" s="47"/>
      <c r="M2427" s="222" t="s">
        <v>19</v>
      </c>
      <c r="N2427" s="223" t="s">
        <v>40</v>
      </c>
      <c r="O2427" s="87"/>
      <c r="P2427" s="224">
        <f>O2427*H2427</f>
        <v>0</v>
      </c>
      <c r="Q2427" s="224">
        <v>0.00132</v>
      </c>
      <c r="R2427" s="224">
        <f>Q2427*H2427</f>
        <v>0.0042240000000000003</v>
      </c>
      <c r="S2427" s="224">
        <v>0.025000000000000001</v>
      </c>
      <c r="T2427" s="225">
        <f>S2427*H2427</f>
        <v>0.080000000000000016</v>
      </c>
      <c r="U2427" s="41"/>
      <c r="V2427" s="41"/>
      <c r="W2427" s="41"/>
      <c r="X2427" s="41"/>
      <c r="Y2427" s="41"/>
      <c r="Z2427" s="41"/>
      <c r="AA2427" s="41"/>
      <c r="AB2427" s="41"/>
      <c r="AC2427" s="41"/>
      <c r="AD2427" s="41"/>
      <c r="AE2427" s="41"/>
      <c r="AR2427" s="226" t="s">
        <v>200</v>
      </c>
      <c r="AT2427" s="226" t="s">
        <v>195</v>
      </c>
      <c r="AU2427" s="226" t="s">
        <v>78</v>
      </c>
      <c r="AY2427" s="20" t="s">
        <v>193</v>
      </c>
      <c r="BE2427" s="227">
        <f>IF(N2427="základní",J2427,0)</f>
        <v>0</v>
      </c>
      <c r="BF2427" s="227">
        <f>IF(N2427="snížená",J2427,0)</f>
        <v>0</v>
      </c>
      <c r="BG2427" s="227">
        <f>IF(N2427="zákl. přenesená",J2427,0)</f>
        <v>0</v>
      </c>
      <c r="BH2427" s="227">
        <f>IF(N2427="sníž. přenesená",J2427,0)</f>
        <v>0</v>
      </c>
      <c r="BI2427" s="227">
        <f>IF(N2427="nulová",J2427,0)</f>
        <v>0</v>
      </c>
      <c r="BJ2427" s="20" t="s">
        <v>76</v>
      </c>
      <c r="BK2427" s="227">
        <f>ROUND(I2427*H2427,2)</f>
        <v>0</v>
      </c>
      <c r="BL2427" s="20" t="s">
        <v>200</v>
      </c>
      <c r="BM2427" s="226" t="s">
        <v>4390</v>
      </c>
    </row>
    <row r="2428" s="2" customFormat="1">
      <c r="A2428" s="41"/>
      <c r="B2428" s="42"/>
      <c r="C2428" s="43"/>
      <c r="D2428" s="228" t="s">
        <v>202</v>
      </c>
      <c r="E2428" s="43"/>
      <c r="F2428" s="229" t="s">
        <v>4391</v>
      </c>
      <c r="G2428" s="43"/>
      <c r="H2428" s="43"/>
      <c r="I2428" s="230"/>
      <c r="J2428" s="43"/>
      <c r="K2428" s="43"/>
      <c r="L2428" s="47"/>
      <c r="M2428" s="231"/>
      <c r="N2428" s="232"/>
      <c r="O2428" s="87"/>
      <c r="P2428" s="87"/>
      <c r="Q2428" s="87"/>
      <c r="R2428" s="87"/>
      <c r="S2428" s="87"/>
      <c r="T2428" s="88"/>
      <c r="U2428" s="41"/>
      <c r="V2428" s="41"/>
      <c r="W2428" s="41"/>
      <c r="X2428" s="41"/>
      <c r="Y2428" s="41"/>
      <c r="Z2428" s="41"/>
      <c r="AA2428" s="41"/>
      <c r="AB2428" s="41"/>
      <c r="AC2428" s="41"/>
      <c r="AD2428" s="41"/>
      <c r="AE2428" s="41"/>
      <c r="AT2428" s="20" t="s">
        <v>202</v>
      </c>
      <c r="AU2428" s="20" t="s">
        <v>78</v>
      </c>
    </row>
    <row r="2429" s="2" customFormat="1">
      <c r="A2429" s="41"/>
      <c r="B2429" s="42"/>
      <c r="C2429" s="43"/>
      <c r="D2429" s="233" t="s">
        <v>204</v>
      </c>
      <c r="E2429" s="43"/>
      <c r="F2429" s="234" t="s">
        <v>4392</v>
      </c>
      <c r="G2429" s="43"/>
      <c r="H2429" s="43"/>
      <c r="I2429" s="230"/>
      <c r="J2429" s="43"/>
      <c r="K2429" s="43"/>
      <c r="L2429" s="47"/>
      <c r="M2429" s="231"/>
      <c r="N2429" s="232"/>
      <c r="O2429" s="87"/>
      <c r="P2429" s="87"/>
      <c r="Q2429" s="87"/>
      <c r="R2429" s="87"/>
      <c r="S2429" s="87"/>
      <c r="T2429" s="88"/>
      <c r="U2429" s="41"/>
      <c r="V2429" s="41"/>
      <c r="W2429" s="41"/>
      <c r="X2429" s="41"/>
      <c r="Y2429" s="41"/>
      <c r="Z2429" s="41"/>
      <c r="AA2429" s="41"/>
      <c r="AB2429" s="41"/>
      <c r="AC2429" s="41"/>
      <c r="AD2429" s="41"/>
      <c r="AE2429" s="41"/>
      <c r="AT2429" s="20" t="s">
        <v>204</v>
      </c>
      <c r="AU2429" s="20" t="s">
        <v>78</v>
      </c>
    </row>
    <row r="2430" s="13" customFormat="1">
      <c r="A2430" s="13"/>
      <c r="B2430" s="235"/>
      <c r="C2430" s="236"/>
      <c r="D2430" s="228" t="s">
        <v>206</v>
      </c>
      <c r="E2430" s="237" t="s">
        <v>19</v>
      </c>
      <c r="F2430" s="238" t="s">
        <v>279</v>
      </c>
      <c r="G2430" s="236"/>
      <c r="H2430" s="237" t="s">
        <v>19</v>
      </c>
      <c r="I2430" s="239"/>
      <c r="J2430" s="236"/>
      <c r="K2430" s="236"/>
      <c r="L2430" s="240"/>
      <c r="M2430" s="241"/>
      <c r="N2430" s="242"/>
      <c r="O2430" s="242"/>
      <c r="P2430" s="242"/>
      <c r="Q2430" s="242"/>
      <c r="R2430" s="242"/>
      <c r="S2430" s="242"/>
      <c r="T2430" s="243"/>
      <c r="U2430" s="13"/>
      <c r="V2430" s="13"/>
      <c r="W2430" s="13"/>
      <c r="X2430" s="13"/>
      <c r="Y2430" s="13"/>
      <c r="Z2430" s="13"/>
      <c r="AA2430" s="13"/>
      <c r="AB2430" s="13"/>
      <c r="AC2430" s="13"/>
      <c r="AD2430" s="13"/>
      <c r="AE2430" s="13"/>
      <c r="AT2430" s="244" t="s">
        <v>206</v>
      </c>
      <c r="AU2430" s="244" t="s">
        <v>78</v>
      </c>
      <c r="AV2430" s="13" t="s">
        <v>76</v>
      </c>
      <c r="AW2430" s="13" t="s">
        <v>31</v>
      </c>
      <c r="AX2430" s="13" t="s">
        <v>69</v>
      </c>
      <c r="AY2430" s="244" t="s">
        <v>193</v>
      </c>
    </row>
    <row r="2431" s="14" customFormat="1">
      <c r="A2431" s="14"/>
      <c r="B2431" s="245"/>
      <c r="C2431" s="246"/>
      <c r="D2431" s="228" t="s">
        <v>206</v>
      </c>
      <c r="E2431" s="247" t="s">
        <v>19</v>
      </c>
      <c r="F2431" s="248" t="s">
        <v>4393</v>
      </c>
      <c r="G2431" s="246"/>
      <c r="H2431" s="249">
        <v>3.2000000000000002</v>
      </c>
      <c r="I2431" s="250"/>
      <c r="J2431" s="246"/>
      <c r="K2431" s="246"/>
      <c r="L2431" s="251"/>
      <c r="M2431" s="252"/>
      <c r="N2431" s="253"/>
      <c r="O2431" s="253"/>
      <c r="P2431" s="253"/>
      <c r="Q2431" s="253"/>
      <c r="R2431" s="253"/>
      <c r="S2431" s="253"/>
      <c r="T2431" s="254"/>
      <c r="U2431" s="14"/>
      <c r="V2431" s="14"/>
      <c r="W2431" s="14"/>
      <c r="X2431" s="14"/>
      <c r="Y2431" s="14"/>
      <c r="Z2431" s="14"/>
      <c r="AA2431" s="14"/>
      <c r="AB2431" s="14"/>
      <c r="AC2431" s="14"/>
      <c r="AD2431" s="14"/>
      <c r="AE2431" s="14"/>
      <c r="AT2431" s="255" t="s">
        <v>206</v>
      </c>
      <c r="AU2431" s="255" t="s">
        <v>78</v>
      </c>
      <c r="AV2431" s="14" t="s">
        <v>78</v>
      </c>
      <c r="AW2431" s="14" t="s">
        <v>31</v>
      </c>
      <c r="AX2431" s="14" t="s">
        <v>76</v>
      </c>
      <c r="AY2431" s="255" t="s">
        <v>193</v>
      </c>
    </row>
    <row r="2432" s="2" customFormat="1" ht="16.5" customHeight="1">
      <c r="A2432" s="41"/>
      <c r="B2432" s="42"/>
      <c r="C2432" s="215" t="s">
        <v>4394</v>
      </c>
      <c r="D2432" s="215" t="s">
        <v>195</v>
      </c>
      <c r="E2432" s="216" t="s">
        <v>4395</v>
      </c>
      <c r="F2432" s="217" t="s">
        <v>4396</v>
      </c>
      <c r="G2432" s="218" t="s">
        <v>408</v>
      </c>
      <c r="H2432" s="219">
        <v>1.8999999999999999</v>
      </c>
      <c r="I2432" s="220"/>
      <c r="J2432" s="221">
        <f>ROUND(I2432*H2432,2)</f>
        <v>0</v>
      </c>
      <c r="K2432" s="217" t="s">
        <v>199</v>
      </c>
      <c r="L2432" s="47"/>
      <c r="M2432" s="222" t="s">
        <v>19</v>
      </c>
      <c r="N2432" s="223" t="s">
        <v>40</v>
      </c>
      <c r="O2432" s="87"/>
      <c r="P2432" s="224">
        <f>O2432*H2432</f>
        <v>0</v>
      </c>
      <c r="Q2432" s="224">
        <v>0.0030999999999999999</v>
      </c>
      <c r="R2432" s="224">
        <f>Q2432*H2432</f>
        <v>0.0058899999999999994</v>
      </c>
      <c r="S2432" s="224">
        <v>0.086999999999999994</v>
      </c>
      <c r="T2432" s="225">
        <f>S2432*H2432</f>
        <v>0.16529999999999998</v>
      </c>
      <c r="U2432" s="41"/>
      <c r="V2432" s="41"/>
      <c r="W2432" s="41"/>
      <c r="X2432" s="41"/>
      <c r="Y2432" s="41"/>
      <c r="Z2432" s="41"/>
      <c r="AA2432" s="41"/>
      <c r="AB2432" s="41"/>
      <c r="AC2432" s="41"/>
      <c r="AD2432" s="41"/>
      <c r="AE2432" s="41"/>
      <c r="AR2432" s="226" t="s">
        <v>200</v>
      </c>
      <c r="AT2432" s="226" t="s">
        <v>195</v>
      </c>
      <c r="AU2432" s="226" t="s">
        <v>78</v>
      </c>
      <c r="AY2432" s="20" t="s">
        <v>193</v>
      </c>
      <c r="BE2432" s="227">
        <f>IF(N2432="základní",J2432,0)</f>
        <v>0</v>
      </c>
      <c r="BF2432" s="227">
        <f>IF(N2432="snížená",J2432,0)</f>
        <v>0</v>
      </c>
      <c r="BG2432" s="227">
        <f>IF(N2432="zákl. přenesená",J2432,0)</f>
        <v>0</v>
      </c>
      <c r="BH2432" s="227">
        <f>IF(N2432="sníž. přenesená",J2432,0)</f>
        <v>0</v>
      </c>
      <c r="BI2432" s="227">
        <f>IF(N2432="nulová",J2432,0)</f>
        <v>0</v>
      </c>
      <c r="BJ2432" s="20" t="s">
        <v>76</v>
      </c>
      <c r="BK2432" s="227">
        <f>ROUND(I2432*H2432,2)</f>
        <v>0</v>
      </c>
      <c r="BL2432" s="20" t="s">
        <v>200</v>
      </c>
      <c r="BM2432" s="226" t="s">
        <v>4397</v>
      </c>
    </row>
    <row r="2433" s="2" customFormat="1">
      <c r="A2433" s="41"/>
      <c r="B2433" s="42"/>
      <c r="C2433" s="43"/>
      <c r="D2433" s="228" t="s">
        <v>202</v>
      </c>
      <c r="E2433" s="43"/>
      <c r="F2433" s="229" t="s">
        <v>4398</v>
      </c>
      <c r="G2433" s="43"/>
      <c r="H2433" s="43"/>
      <c r="I2433" s="230"/>
      <c r="J2433" s="43"/>
      <c r="K2433" s="43"/>
      <c r="L2433" s="47"/>
      <c r="M2433" s="231"/>
      <c r="N2433" s="232"/>
      <c r="O2433" s="87"/>
      <c r="P2433" s="87"/>
      <c r="Q2433" s="87"/>
      <c r="R2433" s="87"/>
      <c r="S2433" s="87"/>
      <c r="T2433" s="88"/>
      <c r="U2433" s="41"/>
      <c r="V2433" s="41"/>
      <c r="W2433" s="41"/>
      <c r="X2433" s="41"/>
      <c r="Y2433" s="41"/>
      <c r="Z2433" s="41"/>
      <c r="AA2433" s="41"/>
      <c r="AB2433" s="41"/>
      <c r="AC2433" s="41"/>
      <c r="AD2433" s="41"/>
      <c r="AE2433" s="41"/>
      <c r="AT2433" s="20" t="s">
        <v>202</v>
      </c>
      <c r="AU2433" s="20" t="s">
        <v>78</v>
      </c>
    </row>
    <row r="2434" s="2" customFormat="1">
      <c r="A2434" s="41"/>
      <c r="B2434" s="42"/>
      <c r="C2434" s="43"/>
      <c r="D2434" s="233" t="s">
        <v>204</v>
      </c>
      <c r="E2434" s="43"/>
      <c r="F2434" s="234" t="s">
        <v>4399</v>
      </c>
      <c r="G2434" s="43"/>
      <c r="H2434" s="43"/>
      <c r="I2434" s="230"/>
      <c r="J2434" s="43"/>
      <c r="K2434" s="43"/>
      <c r="L2434" s="47"/>
      <c r="M2434" s="231"/>
      <c r="N2434" s="232"/>
      <c r="O2434" s="87"/>
      <c r="P2434" s="87"/>
      <c r="Q2434" s="87"/>
      <c r="R2434" s="87"/>
      <c r="S2434" s="87"/>
      <c r="T2434" s="88"/>
      <c r="U2434" s="41"/>
      <c r="V2434" s="41"/>
      <c r="W2434" s="41"/>
      <c r="X2434" s="41"/>
      <c r="Y2434" s="41"/>
      <c r="Z2434" s="41"/>
      <c r="AA2434" s="41"/>
      <c r="AB2434" s="41"/>
      <c r="AC2434" s="41"/>
      <c r="AD2434" s="41"/>
      <c r="AE2434" s="41"/>
      <c r="AT2434" s="20" t="s">
        <v>204</v>
      </c>
      <c r="AU2434" s="20" t="s">
        <v>78</v>
      </c>
    </row>
    <row r="2435" s="13" customFormat="1">
      <c r="A2435" s="13"/>
      <c r="B2435" s="235"/>
      <c r="C2435" s="236"/>
      <c r="D2435" s="228" t="s">
        <v>206</v>
      </c>
      <c r="E2435" s="237" t="s">
        <v>19</v>
      </c>
      <c r="F2435" s="238" t="s">
        <v>279</v>
      </c>
      <c r="G2435" s="236"/>
      <c r="H2435" s="237" t="s">
        <v>19</v>
      </c>
      <c r="I2435" s="239"/>
      <c r="J2435" s="236"/>
      <c r="K2435" s="236"/>
      <c r="L2435" s="240"/>
      <c r="M2435" s="241"/>
      <c r="N2435" s="242"/>
      <c r="O2435" s="242"/>
      <c r="P2435" s="242"/>
      <c r="Q2435" s="242"/>
      <c r="R2435" s="242"/>
      <c r="S2435" s="242"/>
      <c r="T2435" s="243"/>
      <c r="U2435" s="13"/>
      <c r="V2435" s="13"/>
      <c r="W2435" s="13"/>
      <c r="X2435" s="13"/>
      <c r="Y2435" s="13"/>
      <c r="Z2435" s="13"/>
      <c r="AA2435" s="13"/>
      <c r="AB2435" s="13"/>
      <c r="AC2435" s="13"/>
      <c r="AD2435" s="13"/>
      <c r="AE2435" s="13"/>
      <c r="AT2435" s="244" t="s">
        <v>206</v>
      </c>
      <c r="AU2435" s="244" t="s">
        <v>78</v>
      </c>
      <c r="AV2435" s="13" t="s">
        <v>76</v>
      </c>
      <c r="AW2435" s="13" t="s">
        <v>31</v>
      </c>
      <c r="AX2435" s="13" t="s">
        <v>69</v>
      </c>
      <c r="AY2435" s="244" t="s">
        <v>193</v>
      </c>
    </row>
    <row r="2436" s="14" customFormat="1">
      <c r="A2436" s="14"/>
      <c r="B2436" s="245"/>
      <c r="C2436" s="246"/>
      <c r="D2436" s="228" t="s">
        <v>206</v>
      </c>
      <c r="E2436" s="247" t="s">
        <v>19</v>
      </c>
      <c r="F2436" s="248" t="s">
        <v>4400</v>
      </c>
      <c r="G2436" s="246"/>
      <c r="H2436" s="249">
        <v>1.8999999999999999</v>
      </c>
      <c r="I2436" s="250"/>
      <c r="J2436" s="246"/>
      <c r="K2436" s="246"/>
      <c r="L2436" s="251"/>
      <c r="M2436" s="252"/>
      <c r="N2436" s="253"/>
      <c r="O2436" s="253"/>
      <c r="P2436" s="253"/>
      <c r="Q2436" s="253"/>
      <c r="R2436" s="253"/>
      <c r="S2436" s="253"/>
      <c r="T2436" s="254"/>
      <c r="U2436" s="14"/>
      <c r="V2436" s="14"/>
      <c r="W2436" s="14"/>
      <c r="X2436" s="14"/>
      <c r="Y2436" s="14"/>
      <c r="Z2436" s="14"/>
      <c r="AA2436" s="14"/>
      <c r="AB2436" s="14"/>
      <c r="AC2436" s="14"/>
      <c r="AD2436" s="14"/>
      <c r="AE2436" s="14"/>
      <c r="AT2436" s="255" t="s">
        <v>206</v>
      </c>
      <c r="AU2436" s="255" t="s">
        <v>78</v>
      </c>
      <c r="AV2436" s="14" t="s">
        <v>78</v>
      </c>
      <c r="AW2436" s="14" t="s">
        <v>31</v>
      </c>
      <c r="AX2436" s="14" t="s">
        <v>76</v>
      </c>
      <c r="AY2436" s="255" t="s">
        <v>193</v>
      </c>
    </row>
    <row r="2437" s="2" customFormat="1" ht="16.5" customHeight="1">
      <c r="A2437" s="41"/>
      <c r="B2437" s="42"/>
      <c r="C2437" s="215" t="s">
        <v>4401</v>
      </c>
      <c r="D2437" s="215" t="s">
        <v>195</v>
      </c>
      <c r="E2437" s="216" t="s">
        <v>4402</v>
      </c>
      <c r="F2437" s="217" t="s">
        <v>4403</v>
      </c>
      <c r="G2437" s="218" t="s">
        <v>408</v>
      </c>
      <c r="H2437" s="219">
        <v>2.3500000000000001</v>
      </c>
      <c r="I2437" s="220"/>
      <c r="J2437" s="221">
        <f>ROUND(I2437*H2437,2)</f>
        <v>0</v>
      </c>
      <c r="K2437" s="217" t="s">
        <v>199</v>
      </c>
      <c r="L2437" s="47"/>
      <c r="M2437" s="222" t="s">
        <v>19</v>
      </c>
      <c r="N2437" s="223" t="s">
        <v>40</v>
      </c>
      <c r="O2437" s="87"/>
      <c r="P2437" s="224">
        <f>O2437*H2437</f>
        <v>0</v>
      </c>
      <c r="Q2437" s="224">
        <v>0.0035999999999999999</v>
      </c>
      <c r="R2437" s="224">
        <f>Q2437*H2437</f>
        <v>0.0084600000000000005</v>
      </c>
      <c r="S2437" s="224">
        <v>0.16</v>
      </c>
      <c r="T2437" s="225">
        <f>S2437*H2437</f>
        <v>0.376</v>
      </c>
      <c r="U2437" s="41"/>
      <c r="V2437" s="41"/>
      <c r="W2437" s="41"/>
      <c r="X2437" s="41"/>
      <c r="Y2437" s="41"/>
      <c r="Z2437" s="41"/>
      <c r="AA2437" s="41"/>
      <c r="AB2437" s="41"/>
      <c r="AC2437" s="41"/>
      <c r="AD2437" s="41"/>
      <c r="AE2437" s="41"/>
      <c r="AR2437" s="226" t="s">
        <v>200</v>
      </c>
      <c r="AT2437" s="226" t="s">
        <v>195</v>
      </c>
      <c r="AU2437" s="226" t="s">
        <v>78</v>
      </c>
      <c r="AY2437" s="20" t="s">
        <v>193</v>
      </c>
      <c r="BE2437" s="227">
        <f>IF(N2437="základní",J2437,0)</f>
        <v>0</v>
      </c>
      <c r="BF2437" s="227">
        <f>IF(N2437="snížená",J2437,0)</f>
        <v>0</v>
      </c>
      <c r="BG2437" s="227">
        <f>IF(N2437="zákl. přenesená",J2437,0)</f>
        <v>0</v>
      </c>
      <c r="BH2437" s="227">
        <f>IF(N2437="sníž. přenesená",J2437,0)</f>
        <v>0</v>
      </c>
      <c r="BI2437" s="227">
        <f>IF(N2437="nulová",J2437,0)</f>
        <v>0</v>
      </c>
      <c r="BJ2437" s="20" t="s">
        <v>76</v>
      </c>
      <c r="BK2437" s="227">
        <f>ROUND(I2437*H2437,2)</f>
        <v>0</v>
      </c>
      <c r="BL2437" s="20" t="s">
        <v>200</v>
      </c>
      <c r="BM2437" s="226" t="s">
        <v>4404</v>
      </c>
    </row>
    <row r="2438" s="2" customFormat="1">
      <c r="A2438" s="41"/>
      <c r="B2438" s="42"/>
      <c r="C2438" s="43"/>
      <c r="D2438" s="228" t="s">
        <v>202</v>
      </c>
      <c r="E2438" s="43"/>
      <c r="F2438" s="229" t="s">
        <v>4405</v>
      </c>
      <c r="G2438" s="43"/>
      <c r="H2438" s="43"/>
      <c r="I2438" s="230"/>
      <c r="J2438" s="43"/>
      <c r="K2438" s="43"/>
      <c r="L2438" s="47"/>
      <c r="M2438" s="231"/>
      <c r="N2438" s="232"/>
      <c r="O2438" s="87"/>
      <c r="P2438" s="87"/>
      <c r="Q2438" s="87"/>
      <c r="R2438" s="87"/>
      <c r="S2438" s="87"/>
      <c r="T2438" s="88"/>
      <c r="U2438" s="41"/>
      <c r="V2438" s="41"/>
      <c r="W2438" s="41"/>
      <c r="X2438" s="41"/>
      <c r="Y2438" s="41"/>
      <c r="Z2438" s="41"/>
      <c r="AA2438" s="41"/>
      <c r="AB2438" s="41"/>
      <c r="AC2438" s="41"/>
      <c r="AD2438" s="41"/>
      <c r="AE2438" s="41"/>
      <c r="AT2438" s="20" t="s">
        <v>202</v>
      </c>
      <c r="AU2438" s="20" t="s">
        <v>78</v>
      </c>
    </row>
    <row r="2439" s="2" customFormat="1">
      <c r="A2439" s="41"/>
      <c r="B2439" s="42"/>
      <c r="C2439" s="43"/>
      <c r="D2439" s="233" t="s">
        <v>204</v>
      </c>
      <c r="E2439" s="43"/>
      <c r="F2439" s="234" t="s">
        <v>4406</v>
      </c>
      <c r="G2439" s="43"/>
      <c r="H2439" s="43"/>
      <c r="I2439" s="230"/>
      <c r="J2439" s="43"/>
      <c r="K2439" s="43"/>
      <c r="L2439" s="47"/>
      <c r="M2439" s="231"/>
      <c r="N2439" s="232"/>
      <c r="O2439" s="87"/>
      <c r="P2439" s="87"/>
      <c r="Q2439" s="87"/>
      <c r="R2439" s="87"/>
      <c r="S2439" s="87"/>
      <c r="T2439" s="88"/>
      <c r="U2439" s="41"/>
      <c r="V2439" s="41"/>
      <c r="W2439" s="41"/>
      <c r="X2439" s="41"/>
      <c r="Y2439" s="41"/>
      <c r="Z2439" s="41"/>
      <c r="AA2439" s="41"/>
      <c r="AB2439" s="41"/>
      <c r="AC2439" s="41"/>
      <c r="AD2439" s="41"/>
      <c r="AE2439" s="41"/>
      <c r="AT2439" s="20" t="s">
        <v>204</v>
      </c>
      <c r="AU2439" s="20" t="s">
        <v>78</v>
      </c>
    </row>
    <row r="2440" s="13" customFormat="1">
      <c r="A2440" s="13"/>
      <c r="B2440" s="235"/>
      <c r="C2440" s="236"/>
      <c r="D2440" s="228" t="s">
        <v>206</v>
      </c>
      <c r="E2440" s="237" t="s">
        <v>19</v>
      </c>
      <c r="F2440" s="238" t="s">
        <v>279</v>
      </c>
      <c r="G2440" s="236"/>
      <c r="H2440" s="237" t="s">
        <v>19</v>
      </c>
      <c r="I2440" s="239"/>
      <c r="J2440" s="236"/>
      <c r="K2440" s="236"/>
      <c r="L2440" s="240"/>
      <c r="M2440" s="241"/>
      <c r="N2440" s="242"/>
      <c r="O2440" s="242"/>
      <c r="P2440" s="242"/>
      <c r="Q2440" s="242"/>
      <c r="R2440" s="242"/>
      <c r="S2440" s="242"/>
      <c r="T2440" s="243"/>
      <c r="U2440" s="13"/>
      <c r="V2440" s="13"/>
      <c r="W2440" s="13"/>
      <c r="X2440" s="13"/>
      <c r="Y2440" s="13"/>
      <c r="Z2440" s="13"/>
      <c r="AA2440" s="13"/>
      <c r="AB2440" s="13"/>
      <c r="AC2440" s="13"/>
      <c r="AD2440" s="13"/>
      <c r="AE2440" s="13"/>
      <c r="AT2440" s="244" t="s">
        <v>206</v>
      </c>
      <c r="AU2440" s="244" t="s">
        <v>78</v>
      </c>
      <c r="AV2440" s="13" t="s">
        <v>76</v>
      </c>
      <c r="AW2440" s="13" t="s">
        <v>31</v>
      </c>
      <c r="AX2440" s="13" t="s">
        <v>69</v>
      </c>
      <c r="AY2440" s="244" t="s">
        <v>193</v>
      </c>
    </row>
    <row r="2441" s="14" customFormat="1">
      <c r="A2441" s="14"/>
      <c r="B2441" s="245"/>
      <c r="C2441" s="246"/>
      <c r="D2441" s="228" t="s">
        <v>206</v>
      </c>
      <c r="E2441" s="247" t="s">
        <v>19</v>
      </c>
      <c r="F2441" s="248" t="s">
        <v>4407</v>
      </c>
      <c r="G2441" s="246"/>
      <c r="H2441" s="249">
        <v>1.3</v>
      </c>
      <c r="I2441" s="250"/>
      <c r="J2441" s="246"/>
      <c r="K2441" s="246"/>
      <c r="L2441" s="251"/>
      <c r="M2441" s="252"/>
      <c r="N2441" s="253"/>
      <c r="O2441" s="253"/>
      <c r="P2441" s="253"/>
      <c r="Q2441" s="253"/>
      <c r="R2441" s="253"/>
      <c r="S2441" s="253"/>
      <c r="T2441" s="254"/>
      <c r="U2441" s="14"/>
      <c r="V2441" s="14"/>
      <c r="W2441" s="14"/>
      <c r="X2441" s="14"/>
      <c r="Y2441" s="14"/>
      <c r="Z2441" s="14"/>
      <c r="AA2441" s="14"/>
      <c r="AB2441" s="14"/>
      <c r="AC2441" s="14"/>
      <c r="AD2441" s="14"/>
      <c r="AE2441" s="14"/>
      <c r="AT2441" s="255" t="s">
        <v>206</v>
      </c>
      <c r="AU2441" s="255" t="s">
        <v>78</v>
      </c>
      <c r="AV2441" s="14" t="s">
        <v>78</v>
      </c>
      <c r="AW2441" s="14" t="s">
        <v>31</v>
      </c>
      <c r="AX2441" s="14" t="s">
        <v>69</v>
      </c>
      <c r="AY2441" s="255" t="s">
        <v>193</v>
      </c>
    </row>
    <row r="2442" s="14" customFormat="1">
      <c r="A2442" s="14"/>
      <c r="B2442" s="245"/>
      <c r="C2442" s="246"/>
      <c r="D2442" s="228" t="s">
        <v>206</v>
      </c>
      <c r="E2442" s="247" t="s">
        <v>19</v>
      </c>
      <c r="F2442" s="248" t="s">
        <v>4408</v>
      </c>
      <c r="G2442" s="246"/>
      <c r="H2442" s="249">
        <v>0.29999999999999999</v>
      </c>
      <c r="I2442" s="250"/>
      <c r="J2442" s="246"/>
      <c r="K2442" s="246"/>
      <c r="L2442" s="251"/>
      <c r="M2442" s="252"/>
      <c r="N2442" s="253"/>
      <c r="O2442" s="253"/>
      <c r="P2442" s="253"/>
      <c r="Q2442" s="253"/>
      <c r="R2442" s="253"/>
      <c r="S2442" s="253"/>
      <c r="T2442" s="254"/>
      <c r="U2442" s="14"/>
      <c r="V2442" s="14"/>
      <c r="W2442" s="14"/>
      <c r="X2442" s="14"/>
      <c r="Y2442" s="14"/>
      <c r="Z2442" s="14"/>
      <c r="AA2442" s="14"/>
      <c r="AB2442" s="14"/>
      <c r="AC2442" s="14"/>
      <c r="AD2442" s="14"/>
      <c r="AE2442" s="14"/>
      <c r="AT2442" s="255" t="s">
        <v>206</v>
      </c>
      <c r="AU2442" s="255" t="s">
        <v>78</v>
      </c>
      <c r="AV2442" s="14" t="s">
        <v>78</v>
      </c>
      <c r="AW2442" s="14" t="s">
        <v>31</v>
      </c>
      <c r="AX2442" s="14" t="s">
        <v>69</v>
      </c>
      <c r="AY2442" s="255" t="s">
        <v>193</v>
      </c>
    </row>
    <row r="2443" s="14" customFormat="1">
      <c r="A2443" s="14"/>
      <c r="B2443" s="245"/>
      <c r="C2443" s="246"/>
      <c r="D2443" s="228" t="s">
        <v>206</v>
      </c>
      <c r="E2443" s="247" t="s">
        <v>19</v>
      </c>
      <c r="F2443" s="248" t="s">
        <v>4409</v>
      </c>
      <c r="G2443" s="246"/>
      <c r="H2443" s="249">
        <v>0.75</v>
      </c>
      <c r="I2443" s="250"/>
      <c r="J2443" s="246"/>
      <c r="K2443" s="246"/>
      <c r="L2443" s="251"/>
      <c r="M2443" s="252"/>
      <c r="N2443" s="253"/>
      <c r="O2443" s="253"/>
      <c r="P2443" s="253"/>
      <c r="Q2443" s="253"/>
      <c r="R2443" s="253"/>
      <c r="S2443" s="253"/>
      <c r="T2443" s="254"/>
      <c r="U2443" s="14"/>
      <c r="V2443" s="14"/>
      <c r="W2443" s="14"/>
      <c r="X2443" s="14"/>
      <c r="Y2443" s="14"/>
      <c r="Z2443" s="14"/>
      <c r="AA2443" s="14"/>
      <c r="AB2443" s="14"/>
      <c r="AC2443" s="14"/>
      <c r="AD2443" s="14"/>
      <c r="AE2443" s="14"/>
      <c r="AT2443" s="255" t="s">
        <v>206</v>
      </c>
      <c r="AU2443" s="255" t="s">
        <v>78</v>
      </c>
      <c r="AV2443" s="14" t="s">
        <v>78</v>
      </c>
      <c r="AW2443" s="14" t="s">
        <v>31</v>
      </c>
      <c r="AX2443" s="14" t="s">
        <v>69</v>
      </c>
      <c r="AY2443" s="255" t="s">
        <v>193</v>
      </c>
    </row>
    <row r="2444" s="15" customFormat="1">
      <c r="A2444" s="15"/>
      <c r="B2444" s="256"/>
      <c r="C2444" s="257"/>
      <c r="D2444" s="228" t="s">
        <v>206</v>
      </c>
      <c r="E2444" s="258" t="s">
        <v>19</v>
      </c>
      <c r="F2444" s="259" t="s">
        <v>218</v>
      </c>
      <c r="G2444" s="257"/>
      <c r="H2444" s="260">
        <v>2.3500000000000001</v>
      </c>
      <c r="I2444" s="261"/>
      <c r="J2444" s="257"/>
      <c r="K2444" s="257"/>
      <c r="L2444" s="262"/>
      <c r="M2444" s="263"/>
      <c r="N2444" s="264"/>
      <c r="O2444" s="264"/>
      <c r="P2444" s="264"/>
      <c r="Q2444" s="264"/>
      <c r="R2444" s="264"/>
      <c r="S2444" s="264"/>
      <c r="T2444" s="265"/>
      <c r="U2444" s="15"/>
      <c r="V2444" s="15"/>
      <c r="W2444" s="15"/>
      <c r="X2444" s="15"/>
      <c r="Y2444" s="15"/>
      <c r="Z2444" s="15"/>
      <c r="AA2444" s="15"/>
      <c r="AB2444" s="15"/>
      <c r="AC2444" s="15"/>
      <c r="AD2444" s="15"/>
      <c r="AE2444" s="15"/>
      <c r="AT2444" s="266" t="s">
        <v>206</v>
      </c>
      <c r="AU2444" s="266" t="s">
        <v>78</v>
      </c>
      <c r="AV2444" s="15" t="s">
        <v>200</v>
      </c>
      <c r="AW2444" s="15" t="s">
        <v>31</v>
      </c>
      <c r="AX2444" s="15" t="s">
        <v>76</v>
      </c>
      <c r="AY2444" s="266" t="s">
        <v>193</v>
      </c>
    </row>
    <row r="2445" s="2" customFormat="1" ht="16.5" customHeight="1">
      <c r="A2445" s="41"/>
      <c r="B2445" s="42"/>
      <c r="C2445" s="215" t="s">
        <v>4410</v>
      </c>
      <c r="D2445" s="215" t="s">
        <v>195</v>
      </c>
      <c r="E2445" s="216" t="s">
        <v>4411</v>
      </c>
      <c r="F2445" s="217" t="s">
        <v>4412</v>
      </c>
      <c r="G2445" s="218" t="s">
        <v>408</v>
      </c>
      <c r="H2445" s="219">
        <v>0.45000000000000001</v>
      </c>
      <c r="I2445" s="220"/>
      <c r="J2445" s="221">
        <f>ROUND(I2445*H2445,2)</f>
        <v>0</v>
      </c>
      <c r="K2445" s="217" t="s">
        <v>199</v>
      </c>
      <c r="L2445" s="47"/>
      <c r="M2445" s="222" t="s">
        <v>19</v>
      </c>
      <c r="N2445" s="223" t="s">
        <v>40</v>
      </c>
      <c r="O2445" s="87"/>
      <c r="P2445" s="224">
        <f>O2445*H2445</f>
        <v>0</v>
      </c>
      <c r="Q2445" s="224">
        <v>0.00415</v>
      </c>
      <c r="R2445" s="224">
        <f>Q2445*H2445</f>
        <v>0.0018675</v>
      </c>
      <c r="S2445" s="224">
        <v>0.27000000000000002</v>
      </c>
      <c r="T2445" s="225">
        <f>S2445*H2445</f>
        <v>0.12150000000000001</v>
      </c>
      <c r="U2445" s="41"/>
      <c r="V2445" s="41"/>
      <c r="W2445" s="41"/>
      <c r="X2445" s="41"/>
      <c r="Y2445" s="41"/>
      <c r="Z2445" s="41"/>
      <c r="AA2445" s="41"/>
      <c r="AB2445" s="41"/>
      <c r="AC2445" s="41"/>
      <c r="AD2445" s="41"/>
      <c r="AE2445" s="41"/>
      <c r="AR2445" s="226" t="s">
        <v>200</v>
      </c>
      <c r="AT2445" s="226" t="s">
        <v>195</v>
      </c>
      <c r="AU2445" s="226" t="s">
        <v>78</v>
      </c>
      <c r="AY2445" s="20" t="s">
        <v>193</v>
      </c>
      <c r="BE2445" s="227">
        <f>IF(N2445="základní",J2445,0)</f>
        <v>0</v>
      </c>
      <c r="BF2445" s="227">
        <f>IF(N2445="snížená",J2445,0)</f>
        <v>0</v>
      </c>
      <c r="BG2445" s="227">
        <f>IF(N2445="zákl. přenesená",J2445,0)</f>
        <v>0</v>
      </c>
      <c r="BH2445" s="227">
        <f>IF(N2445="sníž. přenesená",J2445,0)</f>
        <v>0</v>
      </c>
      <c r="BI2445" s="227">
        <f>IF(N2445="nulová",J2445,0)</f>
        <v>0</v>
      </c>
      <c r="BJ2445" s="20" t="s">
        <v>76</v>
      </c>
      <c r="BK2445" s="227">
        <f>ROUND(I2445*H2445,2)</f>
        <v>0</v>
      </c>
      <c r="BL2445" s="20" t="s">
        <v>200</v>
      </c>
      <c r="BM2445" s="226" t="s">
        <v>4413</v>
      </c>
    </row>
    <row r="2446" s="2" customFormat="1">
      <c r="A2446" s="41"/>
      <c r="B2446" s="42"/>
      <c r="C2446" s="43"/>
      <c r="D2446" s="228" t="s">
        <v>202</v>
      </c>
      <c r="E2446" s="43"/>
      <c r="F2446" s="229" t="s">
        <v>4414</v>
      </c>
      <c r="G2446" s="43"/>
      <c r="H2446" s="43"/>
      <c r="I2446" s="230"/>
      <c r="J2446" s="43"/>
      <c r="K2446" s="43"/>
      <c r="L2446" s="47"/>
      <c r="M2446" s="231"/>
      <c r="N2446" s="232"/>
      <c r="O2446" s="87"/>
      <c r="P2446" s="87"/>
      <c r="Q2446" s="87"/>
      <c r="R2446" s="87"/>
      <c r="S2446" s="87"/>
      <c r="T2446" s="88"/>
      <c r="U2446" s="41"/>
      <c r="V2446" s="41"/>
      <c r="W2446" s="41"/>
      <c r="X2446" s="41"/>
      <c r="Y2446" s="41"/>
      <c r="Z2446" s="41"/>
      <c r="AA2446" s="41"/>
      <c r="AB2446" s="41"/>
      <c r="AC2446" s="41"/>
      <c r="AD2446" s="41"/>
      <c r="AE2446" s="41"/>
      <c r="AT2446" s="20" t="s">
        <v>202</v>
      </c>
      <c r="AU2446" s="20" t="s">
        <v>78</v>
      </c>
    </row>
    <row r="2447" s="2" customFormat="1">
      <c r="A2447" s="41"/>
      <c r="B2447" s="42"/>
      <c r="C2447" s="43"/>
      <c r="D2447" s="233" t="s">
        <v>204</v>
      </c>
      <c r="E2447" s="43"/>
      <c r="F2447" s="234" t="s">
        <v>4415</v>
      </c>
      <c r="G2447" s="43"/>
      <c r="H2447" s="43"/>
      <c r="I2447" s="230"/>
      <c r="J2447" s="43"/>
      <c r="K2447" s="43"/>
      <c r="L2447" s="47"/>
      <c r="M2447" s="231"/>
      <c r="N2447" s="232"/>
      <c r="O2447" s="87"/>
      <c r="P2447" s="87"/>
      <c r="Q2447" s="87"/>
      <c r="R2447" s="87"/>
      <c r="S2447" s="87"/>
      <c r="T2447" s="88"/>
      <c r="U2447" s="41"/>
      <c r="V2447" s="41"/>
      <c r="W2447" s="41"/>
      <c r="X2447" s="41"/>
      <c r="Y2447" s="41"/>
      <c r="Z2447" s="41"/>
      <c r="AA2447" s="41"/>
      <c r="AB2447" s="41"/>
      <c r="AC2447" s="41"/>
      <c r="AD2447" s="41"/>
      <c r="AE2447" s="41"/>
      <c r="AT2447" s="20" t="s">
        <v>204</v>
      </c>
      <c r="AU2447" s="20" t="s">
        <v>78</v>
      </c>
    </row>
    <row r="2448" s="13" customFormat="1">
      <c r="A2448" s="13"/>
      <c r="B2448" s="235"/>
      <c r="C2448" s="236"/>
      <c r="D2448" s="228" t="s">
        <v>206</v>
      </c>
      <c r="E2448" s="237" t="s">
        <v>19</v>
      </c>
      <c r="F2448" s="238" t="s">
        <v>279</v>
      </c>
      <c r="G2448" s="236"/>
      <c r="H2448" s="237" t="s">
        <v>19</v>
      </c>
      <c r="I2448" s="239"/>
      <c r="J2448" s="236"/>
      <c r="K2448" s="236"/>
      <c r="L2448" s="240"/>
      <c r="M2448" s="241"/>
      <c r="N2448" s="242"/>
      <c r="O2448" s="242"/>
      <c r="P2448" s="242"/>
      <c r="Q2448" s="242"/>
      <c r="R2448" s="242"/>
      <c r="S2448" s="242"/>
      <c r="T2448" s="243"/>
      <c r="U2448" s="13"/>
      <c r="V2448" s="13"/>
      <c r="W2448" s="13"/>
      <c r="X2448" s="13"/>
      <c r="Y2448" s="13"/>
      <c r="Z2448" s="13"/>
      <c r="AA2448" s="13"/>
      <c r="AB2448" s="13"/>
      <c r="AC2448" s="13"/>
      <c r="AD2448" s="13"/>
      <c r="AE2448" s="13"/>
      <c r="AT2448" s="244" t="s">
        <v>206</v>
      </c>
      <c r="AU2448" s="244" t="s">
        <v>78</v>
      </c>
      <c r="AV2448" s="13" t="s">
        <v>76</v>
      </c>
      <c r="AW2448" s="13" t="s">
        <v>31</v>
      </c>
      <c r="AX2448" s="13" t="s">
        <v>69</v>
      </c>
      <c r="AY2448" s="244" t="s">
        <v>193</v>
      </c>
    </row>
    <row r="2449" s="14" customFormat="1">
      <c r="A2449" s="14"/>
      <c r="B2449" s="245"/>
      <c r="C2449" s="246"/>
      <c r="D2449" s="228" t="s">
        <v>206</v>
      </c>
      <c r="E2449" s="247" t="s">
        <v>19</v>
      </c>
      <c r="F2449" s="248" t="s">
        <v>4416</v>
      </c>
      <c r="G2449" s="246"/>
      <c r="H2449" s="249">
        <v>0.45000000000000001</v>
      </c>
      <c r="I2449" s="250"/>
      <c r="J2449" s="246"/>
      <c r="K2449" s="246"/>
      <c r="L2449" s="251"/>
      <c r="M2449" s="252"/>
      <c r="N2449" s="253"/>
      <c r="O2449" s="253"/>
      <c r="P2449" s="253"/>
      <c r="Q2449" s="253"/>
      <c r="R2449" s="253"/>
      <c r="S2449" s="253"/>
      <c r="T2449" s="254"/>
      <c r="U2449" s="14"/>
      <c r="V2449" s="14"/>
      <c r="W2449" s="14"/>
      <c r="X2449" s="14"/>
      <c r="Y2449" s="14"/>
      <c r="Z2449" s="14"/>
      <c r="AA2449" s="14"/>
      <c r="AB2449" s="14"/>
      <c r="AC2449" s="14"/>
      <c r="AD2449" s="14"/>
      <c r="AE2449" s="14"/>
      <c r="AT2449" s="255" t="s">
        <v>206</v>
      </c>
      <c r="AU2449" s="255" t="s">
        <v>78</v>
      </c>
      <c r="AV2449" s="14" t="s">
        <v>78</v>
      </c>
      <c r="AW2449" s="14" t="s">
        <v>31</v>
      </c>
      <c r="AX2449" s="14" t="s">
        <v>76</v>
      </c>
      <c r="AY2449" s="255" t="s">
        <v>193</v>
      </c>
    </row>
    <row r="2450" s="2" customFormat="1" ht="16.5" customHeight="1">
      <c r="A2450" s="41"/>
      <c r="B2450" s="42"/>
      <c r="C2450" s="215" t="s">
        <v>4417</v>
      </c>
      <c r="D2450" s="215" t="s">
        <v>195</v>
      </c>
      <c r="E2450" s="216" t="s">
        <v>4418</v>
      </c>
      <c r="F2450" s="217" t="s">
        <v>4419</v>
      </c>
      <c r="G2450" s="218" t="s">
        <v>408</v>
      </c>
      <c r="H2450" s="219">
        <v>0.29999999999999999</v>
      </c>
      <c r="I2450" s="220"/>
      <c r="J2450" s="221">
        <f>ROUND(I2450*H2450,2)</f>
        <v>0</v>
      </c>
      <c r="K2450" s="217" t="s">
        <v>199</v>
      </c>
      <c r="L2450" s="47"/>
      <c r="M2450" s="222" t="s">
        <v>19</v>
      </c>
      <c r="N2450" s="223" t="s">
        <v>40</v>
      </c>
      <c r="O2450" s="87"/>
      <c r="P2450" s="224">
        <f>O2450*H2450</f>
        <v>0</v>
      </c>
      <c r="Q2450" s="224">
        <v>0.0064000000000000003</v>
      </c>
      <c r="R2450" s="224">
        <f>Q2450*H2450</f>
        <v>0.0019200000000000001</v>
      </c>
      <c r="S2450" s="224">
        <v>0.42999999999999999</v>
      </c>
      <c r="T2450" s="225">
        <f>S2450*H2450</f>
        <v>0.129</v>
      </c>
      <c r="U2450" s="41"/>
      <c r="V2450" s="41"/>
      <c r="W2450" s="41"/>
      <c r="X2450" s="41"/>
      <c r="Y2450" s="41"/>
      <c r="Z2450" s="41"/>
      <c r="AA2450" s="41"/>
      <c r="AB2450" s="41"/>
      <c r="AC2450" s="41"/>
      <c r="AD2450" s="41"/>
      <c r="AE2450" s="41"/>
      <c r="AR2450" s="226" t="s">
        <v>200</v>
      </c>
      <c r="AT2450" s="226" t="s">
        <v>195</v>
      </c>
      <c r="AU2450" s="226" t="s">
        <v>78</v>
      </c>
      <c r="AY2450" s="20" t="s">
        <v>193</v>
      </c>
      <c r="BE2450" s="227">
        <f>IF(N2450="základní",J2450,0)</f>
        <v>0</v>
      </c>
      <c r="BF2450" s="227">
        <f>IF(N2450="snížená",J2450,0)</f>
        <v>0</v>
      </c>
      <c r="BG2450" s="227">
        <f>IF(N2450="zákl. přenesená",J2450,0)</f>
        <v>0</v>
      </c>
      <c r="BH2450" s="227">
        <f>IF(N2450="sníž. přenesená",J2450,0)</f>
        <v>0</v>
      </c>
      <c r="BI2450" s="227">
        <f>IF(N2450="nulová",J2450,0)</f>
        <v>0</v>
      </c>
      <c r="BJ2450" s="20" t="s">
        <v>76</v>
      </c>
      <c r="BK2450" s="227">
        <f>ROUND(I2450*H2450,2)</f>
        <v>0</v>
      </c>
      <c r="BL2450" s="20" t="s">
        <v>200</v>
      </c>
      <c r="BM2450" s="226" t="s">
        <v>4420</v>
      </c>
    </row>
    <row r="2451" s="2" customFormat="1">
      <c r="A2451" s="41"/>
      <c r="B2451" s="42"/>
      <c r="C2451" s="43"/>
      <c r="D2451" s="228" t="s">
        <v>202</v>
      </c>
      <c r="E2451" s="43"/>
      <c r="F2451" s="229" t="s">
        <v>4421</v>
      </c>
      <c r="G2451" s="43"/>
      <c r="H2451" s="43"/>
      <c r="I2451" s="230"/>
      <c r="J2451" s="43"/>
      <c r="K2451" s="43"/>
      <c r="L2451" s="47"/>
      <c r="M2451" s="231"/>
      <c r="N2451" s="232"/>
      <c r="O2451" s="87"/>
      <c r="P2451" s="87"/>
      <c r="Q2451" s="87"/>
      <c r="R2451" s="87"/>
      <c r="S2451" s="87"/>
      <c r="T2451" s="88"/>
      <c r="U2451" s="41"/>
      <c r="V2451" s="41"/>
      <c r="W2451" s="41"/>
      <c r="X2451" s="41"/>
      <c r="Y2451" s="41"/>
      <c r="Z2451" s="41"/>
      <c r="AA2451" s="41"/>
      <c r="AB2451" s="41"/>
      <c r="AC2451" s="41"/>
      <c r="AD2451" s="41"/>
      <c r="AE2451" s="41"/>
      <c r="AT2451" s="20" t="s">
        <v>202</v>
      </c>
      <c r="AU2451" s="20" t="s">
        <v>78</v>
      </c>
    </row>
    <row r="2452" s="2" customFormat="1">
      <c r="A2452" s="41"/>
      <c r="B2452" s="42"/>
      <c r="C2452" s="43"/>
      <c r="D2452" s="233" t="s">
        <v>204</v>
      </c>
      <c r="E2452" s="43"/>
      <c r="F2452" s="234" t="s">
        <v>4422</v>
      </c>
      <c r="G2452" s="43"/>
      <c r="H2452" s="43"/>
      <c r="I2452" s="230"/>
      <c r="J2452" s="43"/>
      <c r="K2452" s="43"/>
      <c r="L2452" s="47"/>
      <c r="M2452" s="231"/>
      <c r="N2452" s="232"/>
      <c r="O2452" s="87"/>
      <c r="P2452" s="87"/>
      <c r="Q2452" s="87"/>
      <c r="R2452" s="87"/>
      <c r="S2452" s="87"/>
      <c r="T2452" s="88"/>
      <c r="U2452" s="41"/>
      <c r="V2452" s="41"/>
      <c r="W2452" s="41"/>
      <c r="X2452" s="41"/>
      <c r="Y2452" s="41"/>
      <c r="Z2452" s="41"/>
      <c r="AA2452" s="41"/>
      <c r="AB2452" s="41"/>
      <c r="AC2452" s="41"/>
      <c r="AD2452" s="41"/>
      <c r="AE2452" s="41"/>
      <c r="AT2452" s="20" t="s">
        <v>204</v>
      </c>
      <c r="AU2452" s="20" t="s">
        <v>78</v>
      </c>
    </row>
    <row r="2453" s="13" customFormat="1">
      <c r="A2453" s="13"/>
      <c r="B2453" s="235"/>
      <c r="C2453" s="236"/>
      <c r="D2453" s="228" t="s">
        <v>206</v>
      </c>
      <c r="E2453" s="237" t="s">
        <v>19</v>
      </c>
      <c r="F2453" s="238" t="s">
        <v>279</v>
      </c>
      <c r="G2453" s="236"/>
      <c r="H2453" s="237" t="s">
        <v>19</v>
      </c>
      <c r="I2453" s="239"/>
      <c r="J2453" s="236"/>
      <c r="K2453" s="236"/>
      <c r="L2453" s="240"/>
      <c r="M2453" s="241"/>
      <c r="N2453" s="242"/>
      <c r="O2453" s="242"/>
      <c r="P2453" s="242"/>
      <c r="Q2453" s="242"/>
      <c r="R2453" s="242"/>
      <c r="S2453" s="242"/>
      <c r="T2453" s="243"/>
      <c r="U2453" s="13"/>
      <c r="V2453" s="13"/>
      <c r="W2453" s="13"/>
      <c r="X2453" s="13"/>
      <c r="Y2453" s="13"/>
      <c r="Z2453" s="13"/>
      <c r="AA2453" s="13"/>
      <c r="AB2453" s="13"/>
      <c r="AC2453" s="13"/>
      <c r="AD2453" s="13"/>
      <c r="AE2453" s="13"/>
      <c r="AT2453" s="244" t="s">
        <v>206</v>
      </c>
      <c r="AU2453" s="244" t="s">
        <v>78</v>
      </c>
      <c r="AV2453" s="13" t="s">
        <v>76</v>
      </c>
      <c r="AW2453" s="13" t="s">
        <v>31</v>
      </c>
      <c r="AX2453" s="13" t="s">
        <v>69</v>
      </c>
      <c r="AY2453" s="244" t="s">
        <v>193</v>
      </c>
    </row>
    <row r="2454" s="14" customFormat="1">
      <c r="A2454" s="14"/>
      <c r="B2454" s="245"/>
      <c r="C2454" s="246"/>
      <c r="D2454" s="228" t="s">
        <v>206</v>
      </c>
      <c r="E2454" s="247" t="s">
        <v>19</v>
      </c>
      <c r="F2454" s="248" t="s">
        <v>4423</v>
      </c>
      <c r="G2454" s="246"/>
      <c r="H2454" s="249">
        <v>0.29999999999999999</v>
      </c>
      <c r="I2454" s="250"/>
      <c r="J2454" s="246"/>
      <c r="K2454" s="246"/>
      <c r="L2454" s="251"/>
      <c r="M2454" s="252"/>
      <c r="N2454" s="253"/>
      <c r="O2454" s="253"/>
      <c r="P2454" s="253"/>
      <c r="Q2454" s="253"/>
      <c r="R2454" s="253"/>
      <c r="S2454" s="253"/>
      <c r="T2454" s="254"/>
      <c r="U2454" s="14"/>
      <c r="V2454" s="14"/>
      <c r="W2454" s="14"/>
      <c r="X2454" s="14"/>
      <c r="Y2454" s="14"/>
      <c r="Z2454" s="14"/>
      <c r="AA2454" s="14"/>
      <c r="AB2454" s="14"/>
      <c r="AC2454" s="14"/>
      <c r="AD2454" s="14"/>
      <c r="AE2454" s="14"/>
      <c r="AT2454" s="255" t="s">
        <v>206</v>
      </c>
      <c r="AU2454" s="255" t="s">
        <v>78</v>
      </c>
      <c r="AV2454" s="14" t="s">
        <v>78</v>
      </c>
      <c r="AW2454" s="14" t="s">
        <v>31</v>
      </c>
      <c r="AX2454" s="14" t="s">
        <v>76</v>
      </c>
      <c r="AY2454" s="255" t="s">
        <v>193</v>
      </c>
    </row>
    <row r="2455" s="2" customFormat="1" ht="16.5" customHeight="1">
      <c r="A2455" s="41"/>
      <c r="B2455" s="42"/>
      <c r="C2455" s="215" t="s">
        <v>4424</v>
      </c>
      <c r="D2455" s="215" t="s">
        <v>195</v>
      </c>
      <c r="E2455" s="216" t="s">
        <v>4425</v>
      </c>
      <c r="F2455" s="217" t="s">
        <v>4426</v>
      </c>
      <c r="G2455" s="218" t="s">
        <v>408</v>
      </c>
      <c r="H2455" s="219">
        <v>0.20000000000000001</v>
      </c>
      <c r="I2455" s="220"/>
      <c r="J2455" s="221">
        <f>ROUND(I2455*H2455,2)</f>
        <v>0</v>
      </c>
      <c r="K2455" s="217" t="s">
        <v>199</v>
      </c>
      <c r="L2455" s="47"/>
      <c r="M2455" s="222" t="s">
        <v>19</v>
      </c>
      <c r="N2455" s="223" t="s">
        <v>40</v>
      </c>
      <c r="O2455" s="87"/>
      <c r="P2455" s="224">
        <f>O2455*H2455</f>
        <v>0</v>
      </c>
      <c r="Q2455" s="224">
        <v>0.0066</v>
      </c>
      <c r="R2455" s="224">
        <f>Q2455*H2455</f>
        <v>0.00132</v>
      </c>
      <c r="S2455" s="224">
        <v>0.52000000000000002</v>
      </c>
      <c r="T2455" s="225">
        <f>S2455*H2455</f>
        <v>0.10400000000000001</v>
      </c>
      <c r="U2455" s="41"/>
      <c r="V2455" s="41"/>
      <c r="W2455" s="41"/>
      <c r="X2455" s="41"/>
      <c r="Y2455" s="41"/>
      <c r="Z2455" s="41"/>
      <c r="AA2455" s="41"/>
      <c r="AB2455" s="41"/>
      <c r="AC2455" s="41"/>
      <c r="AD2455" s="41"/>
      <c r="AE2455" s="41"/>
      <c r="AR2455" s="226" t="s">
        <v>200</v>
      </c>
      <c r="AT2455" s="226" t="s">
        <v>195</v>
      </c>
      <c r="AU2455" s="226" t="s">
        <v>78</v>
      </c>
      <c r="AY2455" s="20" t="s">
        <v>193</v>
      </c>
      <c r="BE2455" s="227">
        <f>IF(N2455="základní",J2455,0)</f>
        <v>0</v>
      </c>
      <c r="BF2455" s="227">
        <f>IF(N2455="snížená",J2455,0)</f>
        <v>0</v>
      </c>
      <c r="BG2455" s="227">
        <f>IF(N2455="zákl. přenesená",J2455,0)</f>
        <v>0</v>
      </c>
      <c r="BH2455" s="227">
        <f>IF(N2455="sníž. přenesená",J2455,0)</f>
        <v>0</v>
      </c>
      <c r="BI2455" s="227">
        <f>IF(N2455="nulová",J2455,0)</f>
        <v>0</v>
      </c>
      <c r="BJ2455" s="20" t="s">
        <v>76</v>
      </c>
      <c r="BK2455" s="227">
        <f>ROUND(I2455*H2455,2)</f>
        <v>0</v>
      </c>
      <c r="BL2455" s="20" t="s">
        <v>200</v>
      </c>
      <c r="BM2455" s="226" t="s">
        <v>4427</v>
      </c>
    </row>
    <row r="2456" s="2" customFormat="1">
      <c r="A2456" s="41"/>
      <c r="B2456" s="42"/>
      <c r="C2456" s="43"/>
      <c r="D2456" s="228" t="s">
        <v>202</v>
      </c>
      <c r="E2456" s="43"/>
      <c r="F2456" s="229" t="s">
        <v>4428</v>
      </c>
      <c r="G2456" s="43"/>
      <c r="H2456" s="43"/>
      <c r="I2456" s="230"/>
      <c r="J2456" s="43"/>
      <c r="K2456" s="43"/>
      <c r="L2456" s="47"/>
      <c r="M2456" s="231"/>
      <c r="N2456" s="232"/>
      <c r="O2456" s="87"/>
      <c r="P2456" s="87"/>
      <c r="Q2456" s="87"/>
      <c r="R2456" s="87"/>
      <c r="S2456" s="87"/>
      <c r="T2456" s="88"/>
      <c r="U2456" s="41"/>
      <c r="V2456" s="41"/>
      <c r="W2456" s="41"/>
      <c r="X2456" s="41"/>
      <c r="Y2456" s="41"/>
      <c r="Z2456" s="41"/>
      <c r="AA2456" s="41"/>
      <c r="AB2456" s="41"/>
      <c r="AC2456" s="41"/>
      <c r="AD2456" s="41"/>
      <c r="AE2456" s="41"/>
      <c r="AT2456" s="20" t="s">
        <v>202</v>
      </c>
      <c r="AU2456" s="20" t="s">
        <v>78</v>
      </c>
    </row>
    <row r="2457" s="2" customFormat="1">
      <c r="A2457" s="41"/>
      <c r="B2457" s="42"/>
      <c r="C2457" s="43"/>
      <c r="D2457" s="233" t="s">
        <v>204</v>
      </c>
      <c r="E2457" s="43"/>
      <c r="F2457" s="234" t="s">
        <v>4429</v>
      </c>
      <c r="G2457" s="43"/>
      <c r="H2457" s="43"/>
      <c r="I2457" s="230"/>
      <c r="J2457" s="43"/>
      <c r="K2457" s="43"/>
      <c r="L2457" s="47"/>
      <c r="M2457" s="231"/>
      <c r="N2457" s="232"/>
      <c r="O2457" s="87"/>
      <c r="P2457" s="87"/>
      <c r="Q2457" s="87"/>
      <c r="R2457" s="87"/>
      <c r="S2457" s="87"/>
      <c r="T2457" s="88"/>
      <c r="U2457" s="41"/>
      <c r="V2457" s="41"/>
      <c r="W2457" s="41"/>
      <c r="X2457" s="41"/>
      <c r="Y2457" s="41"/>
      <c r="Z2457" s="41"/>
      <c r="AA2457" s="41"/>
      <c r="AB2457" s="41"/>
      <c r="AC2457" s="41"/>
      <c r="AD2457" s="41"/>
      <c r="AE2457" s="41"/>
      <c r="AT2457" s="20" t="s">
        <v>204</v>
      </c>
      <c r="AU2457" s="20" t="s">
        <v>78</v>
      </c>
    </row>
    <row r="2458" s="13" customFormat="1">
      <c r="A2458" s="13"/>
      <c r="B2458" s="235"/>
      <c r="C2458" s="236"/>
      <c r="D2458" s="228" t="s">
        <v>206</v>
      </c>
      <c r="E2458" s="237" t="s">
        <v>19</v>
      </c>
      <c r="F2458" s="238" t="s">
        <v>279</v>
      </c>
      <c r="G2458" s="236"/>
      <c r="H2458" s="237" t="s">
        <v>19</v>
      </c>
      <c r="I2458" s="239"/>
      <c r="J2458" s="236"/>
      <c r="K2458" s="236"/>
      <c r="L2458" s="240"/>
      <c r="M2458" s="241"/>
      <c r="N2458" s="242"/>
      <c r="O2458" s="242"/>
      <c r="P2458" s="242"/>
      <c r="Q2458" s="242"/>
      <c r="R2458" s="242"/>
      <c r="S2458" s="242"/>
      <c r="T2458" s="243"/>
      <c r="U2458" s="13"/>
      <c r="V2458" s="13"/>
      <c r="W2458" s="13"/>
      <c r="X2458" s="13"/>
      <c r="Y2458" s="13"/>
      <c r="Z2458" s="13"/>
      <c r="AA2458" s="13"/>
      <c r="AB2458" s="13"/>
      <c r="AC2458" s="13"/>
      <c r="AD2458" s="13"/>
      <c r="AE2458" s="13"/>
      <c r="AT2458" s="244" t="s">
        <v>206</v>
      </c>
      <c r="AU2458" s="244" t="s">
        <v>78</v>
      </c>
      <c r="AV2458" s="13" t="s">
        <v>76</v>
      </c>
      <c r="AW2458" s="13" t="s">
        <v>31</v>
      </c>
      <c r="AX2458" s="13" t="s">
        <v>69</v>
      </c>
      <c r="AY2458" s="244" t="s">
        <v>193</v>
      </c>
    </row>
    <row r="2459" s="14" customFormat="1">
      <c r="A2459" s="14"/>
      <c r="B2459" s="245"/>
      <c r="C2459" s="246"/>
      <c r="D2459" s="228" t="s">
        <v>206</v>
      </c>
      <c r="E2459" s="247" t="s">
        <v>19</v>
      </c>
      <c r="F2459" s="248" t="s">
        <v>4430</v>
      </c>
      <c r="G2459" s="246"/>
      <c r="H2459" s="249">
        <v>0.20000000000000001</v>
      </c>
      <c r="I2459" s="250"/>
      <c r="J2459" s="246"/>
      <c r="K2459" s="246"/>
      <c r="L2459" s="251"/>
      <c r="M2459" s="252"/>
      <c r="N2459" s="253"/>
      <c r="O2459" s="253"/>
      <c r="P2459" s="253"/>
      <c r="Q2459" s="253"/>
      <c r="R2459" s="253"/>
      <c r="S2459" s="253"/>
      <c r="T2459" s="254"/>
      <c r="U2459" s="14"/>
      <c r="V2459" s="14"/>
      <c r="W2459" s="14"/>
      <c r="X2459" s="14"/>
      <c r="Y2459" s="14"/>
      <c r="Z2459" s="14"/>
      <c r="AA2459" s="14"/>
      <c r="AB2459" s="14"/>
      <c r="AC2459" s="14"/>
      <c r="AD2459" s="14"/>
      <c r="AE2459" s="14"/>
      <c r="AT2459" s="255" t="s">
        <v>206</v>
      </c>
      <c r="AU2459" s="255" t="s">
        <v>78</v>
      </c>
      <c r="AV2459" s="14" t="s">
        <v>78</v>
      </c>
      <c r="AW2459" s="14" t="s">
        <v>31</v>
      </c>
      <c r="AX2459" s="14" t="s">
        <v>76</v>
      </c>
      <c r="AY2459" s="255" t="s">
        <v>193</v>
      </c>
    </row>
    <row r="2460" s="2" customFormat="1" ht="16.5" customHeight="1">
      <c r="A2460" s="41"/>
      <c r="B2460" s="42"/>
      <c r="C2460" s="215" t="s">
        <v>4431</v>
      </c>
      <c r="D2460" s="215" t="s">
        <v>195</v>
      </c>
      <c r="E2460" s="216" t="s">
        <v>4432</v>
      </c>
      <c r="F2460" s="217" t="s">
        <v>4433</v>
      </c>
      <c r="G2460" s="218" t="s">
        <v>408</v>
      </c>
      <c r="H2460" s="219">
        <v>0.14999999999999999</v>
      </c>
      <c r="I2460" s="220"/>
      <c r="J2460" s="221">
        <f>ROUND(I2460*H2460,2)</f>
        <v>0</v>
      </c>
      <c r="K2460" s="217" t="s">
        <v>199</v>
      </c>
      <c r="L2460" s="47"/>
      <c r="M2460" s="222" t="s">
        <v>19</v>
      </c>
      <c r="N2460" s="223" t="s">
        <v>40</v>
      </c>
      <c r="O2460" s="87"/>
      <c r="P2460" s="224">
        <f>O2460*H2460</f>
        <v>0</v>
      </c>
      <c r="Q2460" s="224">
        <v>0.0080999999999999996</v>
      </c>
      <c r="R2460" s="224">
        <f>Q2460*H2460</f>
        <v>0.0012149999999999999</v>
      </c>
      <c r="S2460" s="224">
        <v>0.96999999999999997</v>
      </c>
      <c r="T2460" s="225">
        <f>S2460*H2460</f>
        <v>0.14549999999999999</v>
      </c>
      <c r="U2460" s="41"/>
      <c r="V2460" s="41"/>
      <c r="W2460" s="41"/>
      <c r="X2460" s="41"/>
      <c r="Y2460" s="41"/>
      <c r="Z2460" s="41"/>
      <c r="AA2460" s="41"/>
      <c r="AB2460" s="41"/>
      <c r="AC2460" s="41"/>
      <c r="AD2460" s="41"/>
      <c r="AE2460" s="41"/>
      <c r="AR2460" s="226" t="s">
        <v>200</v>
      </c>
      <c r="AT2460" s="226" t="s">
        <v>195</v>
      </c>
      <c r="AU2460" s="226" t="s">
        <v>78</v>
      </c>
      <c r="AY2460" s="20" t="s">
        <v>193</v>
      </c>
      <c r="BE2460" s="227">
        <f>IF(N2460="základní",J2460,0)</f>
        <v>0</v>
      </c>
      <c r="BF2460" s="227">
        <f>IF(N2460="snížená",J2460,0)</f>
        <v>0</v>
      </c>
      <c r="BG2460" s="227">
        <f>IF(N2460="zákl. přenesená",J2460,0)</f>
        <v>0</v>
      </c>
      <c r="BH2460" s="227">
        <f>IF(N2460="sníž. přenesená",J2460,0)</f>
        <v>0</v>
      </c>
      <c r="BI2460" s="227">
        <f>IF(N2460="nulová",J2460,0)</f>
        <v>0</v>
      </c>
      <c r="BJ2460" s="20" t="s">
        <v>76</v>
      </c>
      <c r="BK2460" s="227">
        <f>ROUND(I2460*H2460,2)</f>
        <v>0</v>
      </c>
      <c r="BL2460" s="20" t="s">
        <v>200</v>
      </c>
      <c r="BM2460" s="226" t="s">
        <v>4434</v>
      </c>
    </row>
    <row r="2461" s="2" customFormat="1">
      <c r="A2461" s="41"/>
      <c r="B2461" s="42"/>
      <c r="C2461" s="43"/>
      <c r="D2461" s="228" t="s">
        <v>202</v>
      </c>
      <c r="E2461" s="43"/>
      <c r="F2461" s="229" t="s">
        <v>4435</v>
      </c>
      <c r="G2461" s="43"/>
      <c r="H2461" s="43"/>
      <c r="I2461" s="230"/>
      <c r="J2461" s="43"/>
      <c r="K2461" s="43"/>
      <c r="L2461" s="47"/>
      <c r="M2461" s="231"/>
      <c r="N2461" s="232"/>
      <c r="O2461" s="87"/>
      <c r="P2461" s="87"/>
      <c r="Q2461" s="87"/>
      <c r="R2461" s="87"/>
      <c r="S2461" s="87"/>
      <c r="T2461" s="88"/>
      <c r="U2461" s="41"/>
      <c r="V2461" s="41"/>
      <c r="W2461" s="41"/>
      <c r="X2461" s="41"/>
      <c r="Y2461" s="41"/>
      <c r="Z2461" s="41"/>
      <c r="AA2461" s="41"/>
      <c r="AB2461" s="41"/>
      <c r="AC2461" s="41"/>
      <c r="AD2461" s="41"/>
      <c r="AE2461" s="41"/>
      <c r="AT2461" s="20" t="s">
        <v>202</v>
      </c>
      <c r="AU2461" s="20" t="s">
        <v>78</v>
      </c>
    </row>
    <row r="2462" s="2" customFormat="1">
      <c r="A2462" s="41"/>
      <c r="B2462" s="42"/>
      <c r="C2462" s="43"/>
      <c r="D2462" s="233" t="s">
        <v>204</v>
      </c>
      <c r="E2462" s="43"/>
      <c r="F2462" s="234" t="s">
        <v>4436</v>
      </c>
      <c r="G2462" s="43"/>
      <c r="H2462" s="43"/>
      <c r="I2462" s="230"/>
      <c r="J2462" s="43"/>
      <c r="K2462" s="43"/>
      <c r="L2462" s="47"/>
      <c r="M2462" s="231"/>
      <c r="N2462" s="232"/>
      <c r="O2462" s="87"/>
      <c r="P2462" s="87"/>
      <c r="Q2462" s="87"/>
      <c r="R2462" s="87"/>
      <c r="S2462" s="87"/>
      <c r="T2462" s="88"/>
      <c r="U2462" s="41"/>
      <c r="V2462" s="41"/>
      <c r="W2462" s="41"/>
      <c r="X2462" s="41"/>
      <c r="Y2462" s="41"/>
      <c r="Z2462" s="41"/>
      <c r="AA2462" s="41"/>
      <c r="AB2462" s="41"/>
      <c r="AC2462" s="41"/>
      <c r="AD2462" s="41"/>
      <c r="AE2462" s="41"/>
      <c r="AT2462" s="20" t="s">
        <v>204</v>
      </c>
      <c r="AU2462" s="20" t="s">
        <v>78</v>
      </c>
    </row>
    <row r="2463" s="13" customFormat="1">
      <c r="A2463" s="13"/>
      <c r="B2463" s="235"/>
      <c r="C2463" s="236"/>
      <c r="D2463" s="228" t="s">
        <v>206</v>
      </c>
      <c r="E2463" s="237" t="s">
        <v>19</v>
      </c>
      <c r="F2463" s="238" t="s">
        <v>279</v>
      </c>
      <c r="G2463" s="236"/>
      <c r="H2463" s="237" t="s">
        <v>19</v>
      </c>
      <c r="I2463" s="239"/>
      <c r="J2463" s="236"/>
      <c r="K2463" s="236"/>
      <c r="L2463" s="240"/>
      <c r="M2463" s="241"/>
      <c r="N2463" s="242"/>
      <c r="O2463" s="242"/>
      <c r="P2463" s="242"/>
      <c r="Q2463" s="242"/>
      <c r="R2463" s="242"/>
      <c r="S2463" s="242"/>
      <c r="T2463" s="243"/>
      <c r="U2463" s="13"/>
      <c r="V2463" s="13"/>
      <c r="W2463" s="13"/>
      <c r="X2463" s="13"/>
      <c r="Y2463" s="13"/>
      <c r="Z2463" s="13"/>
      <c r="AA2463" s="13"/>
      <c r="AB2463" s="13"/>
      <c r="AC2463" s="13"/>
      <c r="AD2463" s="13"/>
      <c r="AE2463" s="13"/>
      <c r="AT2463" s="244" t="s">
        <v>206</v>
      </c>
      <c r="AU2463" s="244" t="s">
        <v>78</v>
      </c>
      <c r="AV2463" s="13" t="s">
        <v>76</v>
      </c>
      <c r="AW2463" s="13" t="s">
        <v>31</v>
      </c>
      <c r="AX2463" s="13" t="s">
        <v>69</v>
      </c>
      <c r="AY2463" s="244" t="s">
        <v>193</v>
      </c>
    </row>
    <row r="2464" s="14" customFormat="1">
      <c r="A2464" s="14"/>
      <c r="B2464" s="245"/>
      <c r="C2464" s="246"/>
      <c r="D2464" s="228" t="s">
        <v>206</v>
      </c>
      <c r="E2464" s="247" t="s">
        <v>19</v>
      </c>
      <c r="F2464" s="248" t="s">
        <v>4437</v>
      </c>
      <c r="G2464" s="246"/>
      <c r="H2464" s="249">
        <v>0.14999999999999999</v>
      </c>
      <c r="I2464" s="250"/>
      <c r="J2464" s="246"/>
      <c r="K2464" s="246"/>
      <c r="L2464" s="251"/>
      <c r="M2464" s="252"/>
      <c r="N2464" s="253"/>
      <c r="O2464" s="253"/>
      <c r="P2464" s="253"/>
      <c r="Q2464" s="253"/>
      <c r="R2464" s="253"/>
      <c r="S2464" s="253"/>
      <c r="T2464" s="254"/>
      <c r="U2464" s="14"/>
      <c r="V2464" s="14"/>
      <c r="W2464" s="14"/>
      <c r="X2464" s="14"/>
      <c r="Y2464" s="14"/>
      <c r="Z2464" s="14"/>
      <c r="AA2464" s="14"/>
      <c r="AB2464" s="14"/>
      <c r="AC2464" s="14"/>
      <c r="AD2464" s="14"/>
      <c r="AE2464" s="14"/>
      <c r="AT2464" s="255" t="s">
        <v>206</v>
      </c>
      <c r="AU2464" s="255" t="s">
        <v>78</v>
      </c>
      <c r="AV2464" s="14" t="s">
        <v>78</v>
      </c>
      <c r="AW2464" s="14" t="s">
        <v>31</v>
      </c>
      <c r="AX2464" s="14" t="s">
        <v>76</v>
      </c>
      <c r="AY2464" s="255" t="s">
        <v>193</v>
      </c>
    </row>
    <row r="2465" s="2" customFormat="1" ht="16.5" customHeight="1">
      <c r="A2465" s="41"/>
      <c r="B2465" s="42"/>
      <c r="C2465" s="215" t="s">
        <v>4438</v>
      </c>
      <c r="D2465" s="215" t="s">
        <v>195</v>
      </c>
      <c r="E2465" s="216" t="s">
        <v>4439</v>
      </c>
      <c r="F2465" s="217" t="s">
        <v>4440</v>
      </c>
      <c r="G2465" s="218" t="s">
        <v>258</v>
      </c>
      <c r="H2465" s="219">
        <v>14.6</v>
      </c>
      <c r="I2465" s="220"/>
      <c r="J2465" s="221">
        <f>ROUND(I2465*H2465,2)</f>
        <v>0</v>
      </c>
      <c r="K2465" s="217" t="s">
        <v>19</v>
      </c>
      <c r="L2465" s="47"/>
      <c r="M2465" s="222" t="s">
        <v>19</v>
      </c>
      <c r="N2465" s="223" t="s">
        <v>40</v>
      </c>
      <c r="O2465" s="87"/>
      <c r="P2465" s="224">
        <f>O2465*H2465</f>
        <v>0</v>
      </c>
      <c r="Q2465" s="224">
        <v>0</v>
      </c>
      <c r="R2465" s="224">
        <f>Q2465*H2465</f>
        <v>0</v>
      </c>
      <c r="S2465" s="224">
        <v>0</v>
      </c>
      <c r="T2465" s="225">
        <f>S2465*H2465</f>
        <v>0</v>
      </c>
      <c r="U2465" s="41"/>
      <c r="V2465" s="41"/>
      <c r="W2465" s="41"/>
      <c r="X2465" s="41"/>
      <c r="Y2465" s="41"/>
      <c r="Z2465" s="41"/>
      <c r="AA2465" s="41"/>
      <c r="AB2465" s="41"/>
      <c r="AC2465" s="41"/>
      <c r="AD2465" s="41"/>
      <c r="AE2465" s="41"/>
      <c r="AR2465" s="226" t="s">
        <v>200</v>
      </c>
      <c r="AT2465" s="226" t="s">
        <v>195</v>
      </c>
      <c r="AU2465" s="226" t="s">
        <v>78</v>
      </c>
      <c r="AY2465" s="20" t="s">
        <v>193</v>
      </c>
      <c r="BE2465" s="227">
        <f>IF(N2465="základní",J2465,0)</f>
        <v>0</v>
      </c>
      <c r="BF2465" s="227">
        <f>IF(N2465="snížená",J2465,0)</f>
        <v>0</v>
      </c>
      <c r="BG2465" s="227">
        <f>IF(N2465="zákl. přenesená",J2465,0)</f>
        <v>0</v>
      </c>
      <c r="BH2465" s="227">
        <f>IF(N2465="sníž. přenesená",J2465,0)</f>
        <v>0</v>
      </c>
      <c r="BI2465" s="227">
        <f>IF(N2465="nulová",J2465,0)</f>
        <v>0</v>
      </c>
      <c r="BJ2465" s="20" t="s">
        <v>76</v>
      </c>
      <c r="BK2465" s="227">
        <f>ROUND(I2465*H2465,2)</f>
        <v>0</v>
      </c>
      <c r="BL2465" s="20" t="s">
        <v>200</v>
      </c>
      <c r="BM2465" s="226" t="s">
        <v>4441</v>
      </c>
    </row>
    <row r="2466" s="2" customFormat="1">
      <c r="A2466" s="41"/>
      <c r="B2466" s="42"/>
      <c r="C2466" s="43"/>
      <c r="D2466" s="228" t="s">
        <v>202</v>
      </c>
      <c r="E2466" s="43"/>
      <c r="F2466" s="229" t="s">
        <v>4440</v>
      </c>
      <c r="G2466" s="43"/>
      <c r="H2466" s="43"/>
      <c r="I2466" s="230"/>
      <c r="J2466" s="43"/>
      <c r="K2466" s="43"/>
      <c r="L2466" s="47"/>
      <c r="M2466" s="231"/>
      <c r="N2466" s="232"/>
      <c r="O2466" s="87"/>
      <c r="P2466" s="87"/>
      <c r="Q2466" s="87"/>
      <c r="R2466" s="87"/>
      <c r="S2466" s="87"/>
      <c r="T2466" s="88"/>
      <c r="U2466" s="41"/>
      <c r="V2466" s="41"/>
      <c r="W2466" s="41"/>
      <c r="X2466" s="41"/>
      <c r="Y2466" s="41"/>
      <c r="Z2466" s="41"/>
      <c r="AA2466" s="41"/>
      <c r="AB2466" s="41"/>
      <c r="AC2466" s="41"/>
      <c r="AD2466" s="41"/>
      <c r="AE2466" s="41"/>
      <c r="AT2466" s="20" t="s">
        <v>202</v>
      </c>
      <c r="AU2466" s="20" t="s">
        <v>78</v>
      </c>
    </row>
    <row r="2467" s="13" customFormat="1">
      <c r="A2467" s="13"/>
      <c r="B2467" s="235"/>
      <c r="C2467" s="236"/>
      <c r="D2467" s="228" t="s">
        <v>206</v>
      </c>
      <c r="E2467" s="237" t="s">
        <v>19</v>
      </c>
      <c r="F2467" s="238" t="s">
        <v>279</v>
      </c>
      <c r="G2467" s="236"/>
      <c r="H2467" s="237" t="s">
        <v>19</v>
      </c>
      <c r="I2467" s="239"/>
      <c r="J2467" s="236"/>
      <c r="K2467" s="236"/>
      <c r="L2467" s="240"/>
      <c r="M2467" s="241"/>
      <c r="N2467" s="242"/>
      <c r="O2467" s="242"/>
      <c r="P2467" s="242"/>
      <c r="Q2467" s="242"/>
      <c r="R2467" s="242"/>
      <c r="S2467" s="242"/>
      <c r="T2467" s="243"/>
      <c r="U2467" s="13"/>
      <c r="V2467" s="13"/>
      <c r="W2467" s="13"/>
      <c r="X2467" s="13"/>
      <c r="Y2467" s="13"/>
      <c r="Z2467" s="13"/>
      <c r="AA2467" s="13"/>
      <c r="AB2467" s="13"/>
      <c r="AC2467" s="13"/>
      <c r="AD2467" s="13"/>
      <c r="AE2467" s="13"/>
      <c r="AT2467" s="244" t="s">
        <v>206</v>
      </c>
      <c r="AU2467" s="244" t="s">
        <v>78</v>
      </c>
      <c r="AV2467" s="13" t="s">
        <v>76</v>
      </c>
      <c r="AW2467" s="13" t="s">
        <v>31</v>
      </c>
      <c r="AX2467" s="13" t="s">
        <v>69</v>
      </c>
      <c r="AY2467" s="244" t="s">
        <v>193</v>
      </c>
    </row>
    <row r="2468" s="14" customFormat="1">
      <c r="A2468" s="14"/>
      <c r="B2468" s="245"/>
      <c r="C2468" s="246"/>
      <c r="D2468" s="228" t="s">
        <v>206</v>
      </c>
      <c r="E2468" s="247" t="s">
        <v>19</v>
      </c>
      <c r="F2468" s="248" t="s">
        <v>4442</v>
      </c>
      <c r="G2468" s="246"/>
      <c r="H2468" s="249">
        <v>14.6</v>
      </c>
      <c r="I2468" s="250"/>
      <c r="J2468" s="246"/>
      <c r="K2468" s="246"/>
      <c r="L2468" s="251"/>
      <c r="M2468" s="252"/>
      <c r="N2468" s="253"/>
      <c r="O2468" s="253"/>
      <c r="P2468" s="253"/>
      <c r="Q2468" s="253"/>
      <c r="R2468" s="253"/>
      <c r="S2468" s="253"/>
      <c r="T2468" s="254"/>
      <c r="U2468" s="14"/>
      <c r="V2468" s="14"/>
      <c r="W2468" s="14"/>
      <c r="X2468" s="14"/>
      <c r="Y2468" s="14"/>
      <c r="Z2468" s="14"/>
      <c r="AA2468" s="14"/>
      <c r="AB2468" s="14"/>
      <c r="AC2468" s="14"/>
      <c r="AD2468" s="14"/>
      <c r="AE2468" s="14"/>
      <c r="AT2468" s="255" t="s">
        <v>206</v>
      </c>
      <c r="AU2468" s="255" t="s">
        <v>78</v>
      </c>
      <c r="AV2468" s="14" t="s">
        <v>78</v>
      </c>
      <c r="AW2468" s="14" t="s">
        <v>31</v>
      </c>
      <c r="AX2468" s="14" t="s">
        <v>76</v>
      </c>
      <c r="AY2468" s="255" t="s">
        <v>193</v>
      </c>
    </row>
    <row r="2469" s="2" customFormat="1" ht="16.5" customHeight="1">
      <c r="A2469" s="41"/>
      <c r="B2469" s="42"/>
      <c r="C2469" s="215" t="s">
        <v>4443</v>
      </c>
      <c r="D2469" s="215" t="s">
        <v>195</v>
      </c>
      <c r="E2469" s="216" t="s">
        <v>4444</v>
      </c>
      <c r="F2469" s="217" t="s">
        <v>4445</v>
      </c>
      <c r="G2469" s="218" t="s">
        <v>343</v>
      </c>
      <c r="H2469" s="219">
        <v>6</v>
      </c>
      <c r="I2469" s="220"/>
      <c r="J2469" s="221">
        <f>ROUND(I2469*H2469,2)</f>
        <v>0</v>
      </c>
      <c r="K2469" s="217" t="s">
        <v>19</v>
      </c>
      <c r="L2469" s="47"/>
      <c r="M2469" s="222" t="s">
        <v>19</v>
      </c>
      <c r="N2469" s="223" t="s">
        <v>40</v>
      </c>
      <c r="O2469" s="87"/>
      <c r="P2469" s="224">
        <f>O2469*H2469</f>
        <v>0</v>
      </c>
      <c r="Q2469" s="224">
        <v>0</v>
      </c>
      <c r="R2469" s="224">
        <f>Q2469*H2469</f>
        <v>0</v>
      </c>
      <c r="S2469" s="224">
        <v>0</v>
      </c>
      <c r="T2469" s="225">
        <f>S2469*H2469</f>
        <v>0</v>
      </c>
      <c r="U2469" s="41"/>
      <c r="V2469" s="41"/>
      <c r="W2469" s="41"/>
      <c r="X2469" s="41"/>
      <c r="Y2469" s="41"/>
      <c r="Z2469" s="41"/>
      <c r="AA2469" s="41"/>
      <c r="AB2469" s="41"/>
      <c r="AC2469" s="41"/>
      <c r="AD2469" s="41"/>
      <c r="AE2469" s="41"/>
      <c r="AR2469" s="226" t="s">
        <v>200</v>
      </c>
      <c r="AT2469" s="226" t="s">
        <v>195</v>
      </c>
      <c r="AU2469" s="226" t="s">
        <v>78</v>
      </c>
      <c r="AY2469" s="20" t="s">
        <v>193</v>
      </c>
      <c r="BE2469" s="227">
        <f>IF(N2469="základní",J2469,0)</f>
        <v>0</v>
      </c>
      <c r="BF2469" s="227">
        <f>IF(N2469="snížená",J2469,0)</f>
        <v>0</v>
      </c>
      <c r="BG2469" s="227">
        <f>IF(N2469="zákl. přenesená",J2469,0)</f>
        <v>0</v>
      </c>
      <c r="BH2469" s="227">
        <f>IF(N2469="sníž. přenesená",J2469,0)</f>
        <v>0</v>
      </c>
      <c r="BI2469" s="227">
        <f>IF(N2469="nulová",J2469,0)</f>
        <v>0</v>
      </c>
      <c r="BJ2469" s="20" t="s">
        <v>76</v>
      </c>
      <c r="BK2469" s="227">
        <f>ROUND(I2469*H2469,2)</f>
        <v>0</v>
      </c>
      <c r="BL2469" s="20" t="s">
        <v>200</v>
      </c>
      <c r="BM2469" s="226" t="s">
        <v>4446</v>
      </c>
    </row>
    <row r="2470" s="2" customFormat="1">
      <c r="A2470" s="41"/>
      <c r="B2470" s="42"/>
      <c r="C2470" s="43"/>
      <c r="D2470" s="228" t="s">
        <v>202</v>
      </c>
      <c r="E2470" s="43"/>
      <c r="F2470" s="229" t="s">
        <v>4445</v>
      </c>
      <c r="G2470" s="43"/>
      <c r="H2470" s="43"/>
      <c r="I2470" s="230"/>
      <c r="J2470" s="43"/>
      <c r="K2470" s="43"/>
      <c r="L2470" s="47"/>
      <c r="M2470" s="231"/>
      <c r="N2470" s="232"/>
      <c r="O2470" s="87"/>
      <c r="P2470" s="87"/>
      <c r="Q2470" s="87"/>
      <c r="R2470" s="87"/>
      <c r="S2470" s="87"/>
      <c r="T2470" s="88"/>
      <c r="U2470" s="41"/>
      <c r="V2470" s="41"/>
      <c r="W2470" s="41"/>
      <c r="X2470" s="41"/>
      <c r="Y2470" s="41"/>
      <c r="Z2470" s="41"/>
      <c r="AA2470" s="41"/>
      <c r="AB2470" s="41"/>
      <c r="AC2470" s="41"/>
      <c r="AD2470" s="41"/>
      <c r="AE2470" s="41"/>
      <c r="AT2470" s="20" t="s">
        <v>202</v>
      </c>
      <c r="AU2470" s="20" t="s">
        <v>78</v>
      </c>
    </row>
    <row r="2471" s="13" customFormat="1">
      <c r="A2471" s="13"/>
      <c r="B2471" s="235"/>
      <c r="C2471" s="236"/>
      <c r="D2471" s="228" t="s">
        <v>206</v>
      </c>
      <c r="E2471" s="237" t="s">
        <v>19</v>
      </c>
      <c r="F2471" s="238" t="s">
        <v>279</v>
      </c>
      <c r="G2471" s="236"/>
      <c r="H2471" s="237" t="s">
        <v>19</v>
      </c>
      <c r="I2471" s="239"/>
      <c r="J2471" s="236"/>
      <c r="K2471" s="236"/>
      <c r="L2471" s="240"/>
      <c r="M2471" s="241"/>
      <c r="N2471" s="242"/>
      <c r="O2471" s="242"/>
      <c r="P2471" s="242"/>
      <c r="Q2471" s="242"/>
      <c r="R2471" s="242"/>
      <c r="S2471" s="242"/>
      <c r="T2471" s="243"/>
      <c r="U2471" s="13"/>
      <c r="V2471" s="13"/>
      <c r="W2471" s="13"/>
      <c r="X2471" s="13"/>
      <c r="Y2471" s="13"/>
      <c r="Z2471" s="13"/>
      <c r="AA2471" s="13"/>
      <c r="AB2471" s="13"/>
      <c r="AC2471" s="13"/>
      <c r="AD2471" s="13"/>
      <c r="AE2471" s="13"/>
      <c r="AT2471" s="244" t="s">
        <v>206</v>
      </c>
      <c r="AU2471" s="244" t="s">
        <v>78</v>
      </c>
      <c r="AV2471" s="13" t="s">
        <v>76</v>
      </c>
      <c r="AW2471" s="13" t="s">
        <v>31</v>
      </c>
      <c r="AX2471" s="13" t="s">
        <v>69</v>
      </c>
      <c r="AY2471" s="244" t="s">
        <v>193</v>
      </c>
    </row>
    <row r="2472" s="14" customFormat="1">
      <c r="A2472" s="14"/>
      <c r="B2472" s="245"/>
      <c r="C2472" s="246"/>
      <c r="D2472" s="228" t="s">
        <v>206</v>
      </c>
      <c r="E2472" s="247" t="s">
        <v>19</v>
      </c>
      <c r="F2472" s="248" t="s">
        <v>237</v>
      </c>
      <c r="G2472" s="246"/>
      <c r="H2472" s="249">
        <v>6</v>
      </c>
      <c r="I2472" s="250"/>
      <c r="J2472" s="246"/>
      <c r="K2472" s="246"/>
      <c r="L2472" s="251"/>
      <c r="M2472" s="252"/>
      <c r="N2472" s="253"/>
      <c r="O2472" s="253"/>
      <c r="P2472" s="253"/>
      <c r="Q2472" s="253"/>
      <c r="R2472" s="253"/>
      <c r="S2472" s="253"/>
      <c r="T2472" s="254"/>
      <c r="U2472" s="14"/>
      <c r="V2472" s="14"/>
      <c r="W2472" s="14"/>
      <c r="X2472" s="14"/>
      <c r="Y2472" s="14"/>
      <c r="Z2472" s="14"/>
      <c r="AA2472" s="14"/>
      <c r="AB2472" s="14"/>
      <c r="AC2472" s="14"/>
      <c r="AD2472" s="14"/>
      <c r="AE2472" s="14"/>
      <c r="AT2472" s="255" t="s">
        <v>206</v>
      </c>
      <c r="AU2472" s="255" t="s">
        <v>78</v>
      </c>
      <c r="AV2472" s="14" t="s">
        <v>78</v>
      </c>
      <c r="AW2472" s="14" t="s">
        <v>31</v>
      </c>
      <c r="AX2472" s="14" t="s">
        <v>76</v>
      </c>
      <c r="AY2472" s="255" t="s">
        <v>193</v>
      </c>
    </row>
    <row r="2473" s="2" customFormat="1" ht="16.5" customHeight="1">
      <c r="A2473" s="41"/>
      <c r="B2473" s="42"/>
      <c r="C2473" s="215" t="s">
        <v>4447</v>
      </c>
      <c r="D2473" s="215" t="s">
        <v>195</v>
      </c>
      <c r="E2473" s="216" t="s">
        <v>4448</v>
      </c>
      <c r="F2473" s="217" t="s">
        <v>4449</v>
      </c>
      <c r="G2473" s="218" t="s">
        <v>198</v>
      </c>
      <c r="H2473" s="219">
        <v>1.294</v>
      </c>
      <c r="I2473" s="220"/>
      <c r="J2473" s="221">
        <f>ROUND(I2473*H2473,2)</f>
        <v>0</v>
      </c>
      <c r="K2473" s="217" t="s">
        <v>19</v>
      </c>
      <c r="L2473" s="47"/>
      <c r="M2473" s="222" t="s">
        <v>19</v>
      </c>
      <c r="N2473" s="223" t="s">
        <v>40</v>
      </c>
      <c r="O2473" s="87"/>
      <c r="P2473" s="224">
        <f>O2473*H2473</f>
        <v>0</v>
      </c>
      <c r="Q2473" s="224">
        <v>0</v>
      </c>
      <c r="R2473" s="224">
        <f>Q2473*H2473</f>
        <v>0</v>
      </c>
      <c r="S2473" s="224">
        <v>0</v>
      </c>
      <c r="T2473" s="225">
        <f>S2473*H2473</f>
        <v>0</v>
      </c>
      <c r="U2473" s="41"/>
      <c r="V2473" s="41"/>
      <c r="W2473" s="41"/>
      <c r="X2473" s="41"/>
      <c r="Y2473" s="41"/>
      <c r="Z2473" s="41"/>
      <c r="AA2473" s="41"/>
      <c r="AB2473" s="41"/>
      <c r="AC2473" s="41"/>
      <c r="AD2473" s="41"/>
      <c r="AE2473" s="41"/>
      <c r="AR2473" s="226" t="s">
        <v>200</v>
      </c>
      <c r="AT2473" s="226" t="s">
        <v>195</v>
      </c>
      <c r="AU2473" s="226" t="s">
        <v>78</v>
      </c>
      <c r="AY2473" s="20" t="s">
        <v>193</v>
      </c>
      <c r="BE2473" s="227">
        <f>IF(N2473="základní",J2473,0)</f>
        <v>0</v>
      </c>
      <c r="BF2473" s="227">
        <f>IF(N2473="snížená",J2473,0)</f>
        <v>0</v>
      </c>
      <c r="BG2473" s="227">
        <f>IF(N2473="zákl. přenesená",J2473,0)</f>
        <v>0</v>
      </c>
      <c r="BH2473" s="227">
        <f>IF(N2473="sníž. přenesená",J2473,0)</f>
        <v>0</v>
      </c>
      <c r="BI2473" s="227">
        <f>IF(N2473="nulová",J2473,0)</f>
        <v>0</v>
      </c>
      <c r="BJ2473" s="20" t="s">
        <v>76</v>
      </c>
      <c r="BK2473" s="227">
        <f>ROUND(I2473*H2473,2)</f>
        <v>0</v>
      </c>
      <c r="BL2473" s="20" t="s">
        <v>200</v>
      </c>
      <c r="BM2473" s="226" t="s">
        <v>4450</v>
      </c>
    </row>
    <row r="2474" s="2" customFormat="1">
      <c r="A2474" s="41"/>
      <c r="B2474" s="42"/>
      <c r="C2474" s="43"/>
      <c r="D2474" s="228" t="s">
        <v>202</v>
      </c>
      <c r="E2474" s="43"/>
      <c r="F2474" s="229" t="s">
        <v>4449</v>
      </c>
      <c r="G2474" s="43"/>
      <c r="H2474" s="43"/>
      <c r="I2474" s="230"/>
      <c r="J2474" s="43"/>
      <c r="K2474" s="43"/>
      <c r="L2474" s="47"/>
      <c r="M2474" s="231"/>
      <c r="N2474" s="232"/>
      <c r="O2474" s="87"/>
      <c r="P2474" s="87"/>
      <c r="Q2474" s="87"/>
      <c r="R2474" s="87"/>
      <c r="S2474" s="87"/>
      <c r="T2474" s="88"/>
      <c r="U2474" s="41"/>
      <c r="V2474" s="41"/>
      <c r="W2474" s="41"/>
      <c r="X2474" s="41"/>
      <c r="Y2474" s="41"/>
      <c r="Z2474" s="41"/>
      <c r="AA2474" s="41"/>
      <c r="AB2474" s="41"/>
      <c r="AC2474" s="41"/>
      <c r="AD2474" s="41"/>
      <c r="AE2474" s="41"/>
      <c r="AT2474" s="20" t="s">
        <v>202</v>
      </c>
      <c r="AU2474" s="20" t="s">
        <v>78</v>
      </c>
    </row>
    <row r="2475" s="13" customFormat="1">
      <c r="A2475" s="13"/>
      <c r="B2475" s="235"/>
      <c r="C2475" s="236"/>
      <c r="D2475" s="228" t="s">
        <v>206</v>
      </c>
      <c r="E2475" s="237" t="s">
        <v>19</v>
      </c>
      <c r="F2475" s="238" t="s">
        <v>279</v>
      </c>
      <c r="G2475" s="236"/>
      <c r="H2475" s="237" t="s">
        <v>19</v>
      </c>
      <c r="I2475" s="239"/>
      <c r="J2475" s="236"/>
      <c r="K2475" s="236"/>
      <c r="L2475" s="240"/>
      <c r="M2475" s="241"/>
      <c r="N2475" s="242"/>
      <c r="O2475" s="242"/>
      <c r="P2475" s="242"/>
      <c r="Q2475" s="242"/>
      <c r="R2475" s="242"/>
      <c r="S2475" s="242"/>
      <c r="T2475" s="243"/>
      <c r="U2475" s="13"/>
      <c r="V2475" s="13"/>
      <c r="W2475" s="13"/>
      <c r="X2475" s="13"/>
      <c r="Y2475" s="13"/>
      <c r="Z2475" s="13"/>
      <c r="AA2475" s="13"/>
      <c r="AB2475" s="13"/>
      <c r="AC2475" s="13"/>
      <c r="AD2475" s="13"/>
      <c r="AE2475" s="13"/>
      <c r="AT2475" s="244" t="s">
        <v>206</v>
      </c>
      <c r="AU2475" s="244" t="s">
        <v>78</v>
      </c>
      <c r="AV2475" s="13" t="s">
        <v>76</v>
      </c>
      <c r="AW2475" s="13" t="s">
        <v>31</v>
      </c>
      <c r="AX2475" s="13" t="s">
        <v>69</v>
      </c>
      <c r="AY2475" s="244" t="s">
        <v>193</v>
      </c>
    </row>
    <row r="2476" s="14" customFormat="1">
      <c r="A2476" s="14"/>
      <c r="B2476" s="245"/>
      <c r="C2476" s="246"/>
      <c r="D2476" s="228" t="s">
        <v>206</v>
      </c>
      <c r="E2476" s="247" t="s">
        <v>19</v>
      </c>
      <c r="F2476" s="248" t="s">
        <v>4451</v>
      </c>
      <c r="G2476" s="246"/>
      <c r="H2476" s="249">
        <v>1.1759999999999999</v>
      </c>
      <c r="I2476" s="250"/>
      <c r="J2476" s="246"/>
      <c r="K2476" s="246"/>
      <c r="L2476" s="251"/>
      <c r="M2476" s="252"/>
      <c r="N2476" s="253"/>
      <c r="O2476" s="253"/>
      <c r="P2476" s="253"/>
      <c r="Q2476" s="253"/>
      <c r="R2476" s="253"/>
      <c r="S2476" s="253"/>
      <c r="T2476" s="254"/>
      <c r="U2476" s="14"/>
      <c r="V2476" s="14"/>
      <c r="W2476" s="14"/>
      <c r="X2476" s="14"/>
      <c r="Y2476" s="14"/>
      <c r="Z2476" s="14"/>
      <c r="AA2476" s="14"/>
      <c r="AB2476" s="14"/>
      <c r="AC2476" s="14"/>
      <c r="AD2476" s="14"/>
      <c r="AE2476" s="14"/>
      <c r="AT2476" s="255" t="s">
        <v>206</v>
      </c>
      <c r="AU2476" s="255" t="s">
        <v>78</v>
      </c>
      <c r="AV2476" s="14" t="s">
        <v>78</v>
      </c>
      <c r="AW2476" s="14" t="s">
        <v>31</v>
      </c>
      <c r="AX2476" s="14" t="s">
        <v>76</v>
      </c>
      <c r="AY2476" s="255" t="s">
        <v>193</v>
      </c>
    </row>
    <row r="2477" s="14" customFormat="1">
      <c r="A2477" s="14"/>
      <c r="B2477" s="245"/>
      <c r="C2477" s="246"/>
      <c r="D2477" s="228" t="s">
        <v>206</v>
      </c>
      <c r="E2477" s="246"/>
      <c r="F2477" s="248" t="s">
        <v>4452</v>
      </c>
      <c r="G2477" s="246"/>
      <c r="H2477" s="249">
        <v>1.294</v>
      </c>
      <c r="I2477" s="250"/>
      <c r="J2477" s="246"/>
      <c r="K2477" s="246"/>
      <c r="L2477" s="251"/>
      <c r="M2477" s="252"/>
      <c r="N2477" s="253"/>
      <c r="O2477" s="253"/>
      <c r="P2477" s="253"/>
      <c r="Q2477" s="253"/>
      <c r="R2477" s="253"/>
      <c r="S2477" s="253"/>
      <c r="T2477" s="254"/>
      <c r="U2477" s="14"/>
      <c r="V2477" s="14"/>
      <c r="W2477" s="14"/>
      <c r="X2477" s="14"/>
      <c r="Y2477" s="14"/>
      <c r="Z2477" s="14"/>
      <c r="AA2477" s="14"/>
      <c r="AB2477" s="14"/>
      <c r="AC2477" s="14"/>
      <c r="AD2477" s="14"/>
      <c r="AE2477" s="14"/>
      <c r="AT2477" s="255" t="s">
        <v>206</v>
      </c>
      <c r="AU2477" s="255" t="s">
        <v>78</v>
      </c>
      <c r="AV2477" s="14" t="s">
        <v>78</v>
      </c>
      <c r="AW2477" s="14" t="s">
        <v>4</v>
      </c>
      <c r="AX2477" s="14" t="s">
        <v>76</v>
      </c>
      <c r="AY2477" s="255" t="s">
        <v>193</v>
      </c>
    </row>
    <row r="2478" s="12" customFormat="1" ht="22.8" customHeight="1">
      <c r="A2478" s="12"/>
      <c r="B2478" s="199"/>
      <c r="C2478" s="200"/>
      <c r="D2478" s="201" t="s">
        <v>68</v>
      </c>
      <c r="E2478" s="213" t="s">
        <v>605</v>
      </c>
      <c r="F2478" s="213" t="s">
        <v>606</v>
      </c>
      <c r="G2478" s="200"/>
      <c r="H2478" s="200"/>
      <c r="I2478" s="203"/>
      <c r="J2478" s="214">
        <f>BK2478</f>
        <v>0</v>
      </c>
      <c r="K2478" s="200"/>
      <c r="L2478" s="205"/>
      <c r="M2478" s="206"/>
      <c r="N2478" s="207"/>
      <c r="O2478" s="207"/>
      <c r="P2478" s="208">
        <f>SUM(P2479:P2500)</f>
        <v>0</v>
      </c>
      <c r="Q2478" s="207"/>
      <c r="R2478" s="208">
        <f>SUM(R2479:R2500)</f>
        <v>0</v>
      </c>
      <c r="S2478" s="207"/>
      <c r="T2478" s="209">
        <f>SUM(T2479:T2500)</f>
        <v>0</v>
      </c>
      <c r="U2478" s="12"/>
      <c r="V2478" s="12"/>
      <c r="W2478" s="12"/>
      <c r="X2478" s="12"/>
      <c r="Y2478" s="12"/>
      <c r="Z2478" s="12"/>
      <c r="AA2478" s="12"/>
      <c r="AB2478" s="12"/>
      <c r="AC2478" s="12"/>
      <c r="AD2478" s="12"/>
      <c r="AE2478" s="12"/>
      <c r="AR2478" s="210" t="s">
        <v>76</v>
      </c>
      <c r="AT2478" s="211" t="s">
        <v>68</v>
      </c>
      <c r="AU2478" s="211" t="s">
        <v>76</v>
      </c>
      <c r="AY2478" s="210" t="s">
        <v>193</v>
      </c>
      <c r="BK2478" s="212">
        <f>SUM(BK2479:BK2500)</f>
        <v>0</v>
      </c>
    </row>
    <row r="2479" s="2" customFormat="1" ht="16.5" customHeight="1">
      <c r="A2479" s="41"/>
      <c r="B2479" s="42"/>
      <c r="C2479" s="215" t="s">
        <v>4453</v>
      </c>
      <c r="D2479" s="215" t="s">
        <v>195</v>
      </c>
      <c r="E2479" s="216" t="s">
        <v>4454</v>
      </c>
      <c r="F2479" s="217" t="s">
        <v>4455</v>
      </c>
      <c r="G2479" s="218" t="s">
        <v>248</v>
      </c>
      <c r="H2479" s="219">
        <v>6.875</v>
      </c>
      <c r="I2479" s="220"/>
      <c r="J2479" s="221">
        <f>ROUND(I2479*H2479,2)</f>
        <v>0</v>
      </c>
      <c r="K2479" s="217" t="s">
        <v>199</v>
      </c>
      <c r="L2479" s="47"/>
      <c r="M2479" s="222" t="s">
        <v>19</v>
      </c>
      <c r="N2479" s="223" t="s">
        <v>40</v>
      </c>
      <c r="O2479" s="87"/>
      <c r="P2479" s="224">
        <f>O2479*H2479</f>
        <v>0</v>
      </c>
      <c r="Q2479" s="224">
        <v>0</v>
      </c>
      <c r="R2479" s="224">
        <f>Q2479*H2479</f>
        <v>0</v>
      </c>
      <c r="S2479" s="224">
        <v>0</v>
      </c>
      <c r="T2479" s="225">
        <f>S2479*H2479</f>
        <v>0</v>
      </c>
      <c r="U2479" s="41"/>
      <c r="V2479" s="41"/>
      <c r="W2479" s="41"/>
      <c r="X2479" s="41"/>
      <c r="Y2479" s="41"/>
      <c r="Z2479" s="41"/>
      <c r="AA2479" s="41"/>
      <c r="AB2479" s="41"/>
      <c r="AC2479" s="41"/>
      <c r="AD2479" s="41"/>
      <c r="AE2479" s="41"/>
      <c r="AR2479" s="226" t="s">
        <v>200</v>
      </c>
      <c r="AT2479" s="226" t="s">
        <v>195</v>
      </c>
      <c r="AU2479" s="226" t="s">
        <v>78</v>
      </c>
      <c r="AY2479" s="20" t="s">
        <v>193</v>
      </c>
      <c r="BE2479" s="227">
        <f>IF(N2479="základní",J2479,0)</f>
        <v>0</v>
      </c>
      <c r="BF2479" s="227">
        <f>IF(N2479="snížená",J2479,0)</f>
        <v>0</v>
      </c>
      <c r="BG2479" s="227">
        <f>IF(N2479="zákl. přenesená",J2479,0)</f>
        <v>0</v>
      </c>
      <c r="BH2479" s="227">
        <f>IF(N2479="sníž. přenesená",J2479,0)</f>
        <v>0</v>
      </c>
      <c r="BI2479" s="227">
        <f>IF(N2479="nulová",J2479,0)</f>
        <v>0</v>
      </c>
      <c r="BJ2479" s="20" t="s">
        <v>76</v>
      </c>
      <c r="BK2479" s="227">
        <f>ROUND(I2479*H2479,2)</f>
        <v>0</v>
      </c>
      <c r="BL2479" s="20" t="s">
        <v>200</v>
      </c>
      <c r="BM2479" s="226" t="s">
        <v>4456</v>
      </c>
    </row>
    <row r="2480" s="2" customFormat="1">
      <c r="A2480" s="41"/>
      <c r="B2480" s="42"/>
      <c r="C2480" s="43"/>
      <c r="D2480" s="228" t="s">
        <v>202</v>
      </c>
      <c r="E2480" s="43"/>
      <c r="F2480" s="229" t="s">
        <v>4457</v>
      </c>
      <c r="G2480" s="43"/>
      <c r="H2480" s="43"/>
      <c r="I2480" s="230"/>
      <c r="J2480" s="43"/>
      <c r="K2480" s="43"/>
      <c r="L2480" s="47"/>
      <c r="M2480" s="231"/>
      <c r="N2480" s="232"/>
      <c r="O2480" s="87"/>
      <c r="P2480" s="87"/>
      <c r="Q2480" s="87"/>
      <c r="R2480" s="87"/>
      <c r="S2480" s="87"/>
      <c r="T2480" s="88"/>
      <c r="U2480" s="41"/>
      <c r="V2480" s="41"/>
      <c r="W2480" s="41"/>
      <c r="X2480" s="41"/>
      <c r="Y2480" s="41"/>
      <c r="Z2480" s="41"/>
      <c r="AA2480" s="41"/>
      <c r="AB2480" s="41"/>
      <c r="AC2480" s="41"/>
      <c r="AD2480" s="41"/>
      <c r="AE2480" s="41"/>
      <c r="AT2480" s="20" t="s">
        <v>202</v>
      </c>
      <c r="AU2480" s="20" t="s">
        <v>78</v>
      </c>
    </row>
    <row r="2481" s="2" customFormat="1">
      <c r="A2481" s="41"/>
      <c r="B2481" s="42"/>
      <c r="C2481" s="43"/>
      <c r="D2481" s="233" t="s">
        <v>204</v>
      </c>
      <c r="E2481" s="43"/>
      <c r="F2481" s="234" t="s">
        <v>4458</v>
      </c>
      <c r="G2481" s="43"/>
      <c r="H2481" s="43"/>
      <c r="I2481" s="230"/>
      <c r="J2481" s="43"/>
      <c r="K2481" s="43"/>
      <c r="L2481" s="47"/>
      <c r="M2481" s="231"/>
      <c r="N2481" s="232"/>
      <c r="O2481" s="87"/>
      <c r="P2481" s="87"/>
      <c r="Q2481" s="87"/>
      <c r="R2481" s="87"/>
      <c r="S2481" s="87"/>
      <c r="T2481" s="88"/>
      <c r="U2481" s="41"/>
      <c r="V2481" s="41"/>
      <c r="W2481" s="41"/>
      <c r="X2481" s="41"/>
      <c r="Y2481" s="41"/>
      <c r="Z2481" s="41"/>
      <c r="AA2481" s="41"/>
      <c r="AB2481" s="41"/>
      <c r="AC2481" s="41"/>
      <c r="AD2481" s="41"/>
      <c r="AE2481" s="41"/>
      <c r="AT2481" s="20" t="s">
        <v>204</v>
      </c>
      <c r="AU2481" s="20" t="s">
        <v>78</v>
      </c>
    </row>
    <row r="2482" s="2" customFormat="1" ht="16.5" customHeight="1">
      <c r="A2482" s="41"/>
      <c r="B2482" s="42"/>
      <c r="C2482" s="215" t="s">
        <v>4459</v>
      </c>
      <c r="D2482" s="215" t="s">
        <v>195</v>
      </c>
      <c r="E2482" s="216" t="s">
        <v>635</v>
      </c>
      <c r="F2482" s="217" t="s">
        <v>636</v>
      </c>
      <c r="G2482" s="218" t="s">
        <v>248</v>
      </c>
      <c r="H2482" s="219">
        <v>6.875</v>
      </c>
      <c r="I2482" s="220"/>
      <c r="J2482" s="221">
        <f>ROUND(I2482*H2482,2)</f>
        <v>0</v>
      </c>
      <c r="K2482" s="217" t="s">
        <v>199</v>
      </c>
      <c r="L2482" s="47"/>
      <c r="M2482" s="222" t="s">
        <v>19</v>
      </c>
      <c r="N2482" s="223" t="s">
        <v>40</v>
      </c>
      <c r="O2482" s="87"/>
      <c r="P2482" s="224">
        <f>O2482*H2482</f>
        <v>0</v>
      </c>
      <c r="Q2482" s="224">
        <v>0</v>
      </c>
      <c r="R2482" s="224">
        <f>Q2482*H2482</f>
        <v>0</v>
      </c>
      <c r="S2482" s="224">
        <v>0</v>
      </c>
      <c r="T2482" s="225">
        <f>S2482*H2482</f>
        <v>0</v>
      </c>
      <c r="U2482" s="41"/>
      <c r="V2482" s="41"/>
      <c r="W2482" s="41"/>
      <c r="X2482" s="41"/>
      <c r="Y2482" s="41"/>
      <c r="Z2482" s="41"/>
      <c r="AA2482" s="41"/>
      <c r="AB2482" s="41"/>
      <c r="AC2482" s="41"/>
      <c r="AD2482" s="41"/>
      <c r="AE2482" s="41"/>
      <c r="AR2482" s="226" t="s">
        <v>200</v>
      </c>
      <c r="AT2482" s="226" t="s">
        <v>195</v>
      </c>
      <c r="AU2482" s="226" t="s">
        <v>78</v>
      </c>
      <c r="AY2482" s="20" t="s">
        <v>193</v>
      </c>
      <c r="BE2482" s="227">
        <f>IF(N2482="základní",J2482,0)</f>
        <v>0</v>
      </c>
      <c r="BF2482" s="227">
        <f>IF(N2482="snížená",J2482,0)</f>
        <v>0</v>
      </c>
      <c r="BG2482" s="227">
        <f>IF(N2482="zákl. přenesená",J2482,0)</f>
        <v>0</v>
      </c>
      <c r="BH2482" s="227">
        <f>IF(N2482="sníž. přenesená",J2482,0)</f>
        <v>0</v>
      </c>
      <c r="BI2482" s="227">
        <f>IF(N2482="nulová",J2482,0)</f>
        <v>0</v>
      </c>
      <c r="BJ2482" s="20" t="s">
        <v>76</v>
      </c>
      <c r="BK2482" s="227">
        <f>ROUND(I2482*H2482,2)</f>
        <v>0</v>
      </c>
      <c r="BL2482" s="20" t="s">
        <v>200</v>
      </c>
      <c r="BM2482" s="226" t="s">
        <v>4460</v>
      </c>
    </row>
    <row r="2483" s="2" customFormat="1">
      <c r="A2483" s="41"/>
      <c r="B2483" s="42"/>
      <c r="C2483" s="43"/>
      <c r="D2483" s="228" t="s">
        <v>202</v>
      </c>
      <c r="E2483" s="43"/>
      <c r="F2483" s="229" t="s">
        <v>638</v>
      </c>
      <c r="G2483" s="43"/>
      <c r="H2483" s="43"/>
      <c r="I2483" s="230"/>
      <c r="J2483" s="43"/>
      <c r="K2483" s="43"/>
      <c r="L2483" s="47"/>
      <c r="M2483" s="231"/>
      <c r="N2483" s="232"/>
      <c r="O2483" s="87"/>
      <c r="P2483" s="87"/>
      <c r="Q2483" s="87"/>
      <c r="R2483" s="87"/>
      <c r="S2483" s="87"/>
      <c r="T2483" s="88"/>
      <c r="U2483" s="41"/>
      <c r="V2483" s="41"/>
      <c r="W2483" s="41"/>
      <c r="X2483" s="41"/>
      <c r="Y2483" s="41"/>
      <c r="Z2483" s="41"/>
      <c r="AA2483" s="41"/>
      <c r="AB2483" s="41"/>
      <c r="AC2483" s="41"/>
      <c r="AD2483" s="41"/>
      <c r="AE2483" s="41"/>
      <c r="AT2483" s="20" t="s">
        <v>202</v>
      </c>
      <c r="AU2483" s="20" t="s">
        <v>78</v>
      </c>
    </row>
    <row r="2484" s="2" customFormat="1">
      <c r="A2484" s="41"/>
      <c r="B2484" s="42"/>
      <c r="C2484" s="43"/>
      <c r="D2484" s="233" t="s">
        <v>204</v>
      </c>
      <c r="E2484" s="43"/>
      <c r="F2484" s="234" t="s">
        <v>639</v>
      </c>
      <c r="G2484" s="43"/>
      <c r="H2484" s="43"/>
      <c r="I2484" s="230"/>
      <c r="J2484" s="43"/>
      <c r="K2484" s="43"/>
      <c r="L2484" s="47"/>
      <c r="M2484" s="231"/>
      <c r="N2484" s="232"/>
      <c r="O2484" s="87"/>
      <c r="P2484" s="87"/>
      <c r="Q2484" s="87"/>
      <c r="R2484" s="87"/>
      <c r="S2484" s="87"/>
      <c r="T2484" s="88"/>
      <c r="U2484" s="41"/>
      <c r="V2484" s="41"/>
      <c r="W2484" s="41"/>
      <c r="X2484" s="41"/>
      <c r="Y2484" s="41"/>
      <c r="Z2484" s="41"/>
      <c r="AA2484" s="41"/>
      <c r="AB2484" s="41"/>
      <c r="AC2484" s="41"/>
      <c r="AD2484" s="41"/>
      <c r="AE2484" s="41"/>
      <c r="AT2484" s="20" t="s">
        <v>204</v>
      </c>
      <c r="AU2484" s="20" t="s">
        <v>78</v>
      </c>
    </row>
    <row r="2485" s="2" customFormat="1" ht="16.5" customHeight="1">
      <c r="A2485" s="41"/>
      <c r="B2485" s="42"/>
      <c r="C2485" s="215" t="s">
        <v>4461</v>
      </c>
      <c r="D2485" s="215" t="s">
        <v>195</v>
      </c>
      <c r="E2485" s="216" t="s">
        <v>641</v>
      </c>
      <c r="F2485" s="217" t="s">
        <v>642</v>
      </c>
      <c r="G2485" s="218" t="s">
        <v>248</v>
      </c>
      <c r="H2485" s="219">
        <v>165</v>
      </c>
      <c r="I2485" s="220"/>
      <c r="J2485" s="221">
        <f>ROUND(I2485*H2485,2)</f>
        <v>0</v>
      </c>
      <c r="K2485" s="217" t="s">
        <v>199</v>
      </c>
      <c r="L2485" s="47"/>
      <c r="M2485" s="222" t="s">
        <v>19</v>
      </c>
      <c r="N2485" s="223" t="s">
        <v>40</v>
      </c>
      <c r="O2485" s="87"/>
      <c r="P2485" s="224">
        <f>O2485*H2485</f>
        <v>0</v>
      </c>
      <c r="Q2485" s="224">
        <v>0</v>
      </c>
      <c r="R2485" s="224">
        <f>Q2485*H2485</f>
        <v>0</v>
      </c>
      <c r="S2485" s="224">
        <v>0</v>
      </c>
      <c r="T2485" s="225">
        <f>S2485*H2485</f>
        <v>0</v>
      </c>
      <c r="U2485" s="41"/>
      <c r="V2485" s="41"/>
      <c r="W2485" s="41"/>
      <c r="X2485" s="41"/>
      <c r="Y2485" s="41"/>
      <c r="Z2485" s="41"/>
      <c r="AA2485" s="41"/>
      <c r="AB2485" s="41"/>
      <c r="AC2485" s="41"/>
      <c r="AD2485" s="41"/>
      <c r="AE2485" s="41"/>
      <c r="AR2485" s="226" t="s">
        <v>200</v>
      </c>
      <c r="AT2485" s="226" t="s">
        <v>195</v>
      </c>
      <c r="AU2485" s="226" t="s">
        <v>78</v>
      </c>
      <c r="AY2485" s="20" t="s">
        <v>193</v>
      </c>
      <c r="BE2485" s="227">
        <f>IF(N2485="základní",J2485,0)</f>
        <v>0</v>
      </c>
      <c r="BF2485" s="227">
        <f>IF(N2485="snížená",J2485,0)</f>
        <v>0</v>
      </c>
      <c r="BG2485" s="227">
        <f>IF(N2485="zákl. přenesená",J2485,0)</f>
        <v>0</v>
      </c>
      <c r="BH2485" s="227">
        <f>IF(N2485="sníž. přenesená",J2485,0)</f>
        <v>0</v>
      </c>
      <c r="BI2485" s="227">
        <f>IF(N2485="nulová",J2485,0)</f>
        <v>0</v>
      </c>
      <c r="BJ2485" s="20" t="s">
        <v>76</v>
      </c>
      <c r="BK2485" s="227">
        <f>ROUND(I2485*H2485,2)</f>
        <v>0</v>
      </c>
      <c r="BL2485" s="20" t="s">
        <v>200</v>
      </c>
      <c r="BM2485" s="226" t="s">
        <v>4462</v>
      </c>
    </row>
    <row r="2486" s="2" customFormat="1">
      <c r="A2486" s="41"/>
      <c r="B2486" s="42"/>
      <c r="C2486" s="43"/>
      <c r="D2486" s="228" t="s">
        <v>202</v>
      </c>
      <c r="E2486" s="43"/>
      <c r="F2486" s="229" t="s">
        <v>644</v>
      </c>
      <c r="G2486" s="43"/>
      <c r="H2486" s="43"/>
      <c r="I2486" s="230"/>
      <c r="J2486" s="43"/>
      <c r="K2486" s="43"/>
      <c r="L2486" s="47"/>
      <c r="M2486" s="231"/>
      <c r="N2486" s="232"/>
      <c r="O2486" s="87"/>
      <c r="P2486" s="87"/>
      <c r="Q2486" s="87"/>
      <c r="R2486" s="87"/>
      <c r="S2486" s="87"/>
      <c r="T2486" s="88"/>
      <c r="U2486" s="41"/>
      <c r="V2486" s="41"/>
      <c r="W2486" s="41"/>
      <c r="X2486" s="41"/>
      <c r="Y2486" s="41"/>
      <c r="Z2486" s="41"/>
      <c r="AA2486" s="41"/>
      <c r="AB2486" s="41"/>
      <c r="AC2486" s="41"/>
      <c r="AD2486" s="41"/>
      <c r="AE2486" s="41"/>
      <c r="AT2486" s="20" t="s">
        <v>202</v>
      </c>
      <c r="AU2486" s="20" t="s">
        <v>78</v>
      </c>
    </row>
    <row r="2487" s="2" customFormat="1">
      <c r="A2487" s="41"/>
      <c r="B2487" s="42"/>
      <c r="C2487" s="43"/>
      <c r="D2487" s="233" t="s">
        <v>204</v>
      </c>
      <c r="E2487" s="43"/>
      <c r="F2487" s="234" t="s">
        <v>645</v>
      </c>
      <c r="G2487" s="43"/>
      <c r="H2487" s="43"/>
      <c r="I2487" s="230"/>
      <c r="J2487" s="43"/>
      <c r="K2487" s="43"/>
      <c r="L2487" s="47"/>
      <c r="M2487" s="231"/>
      <c r="N2487" s="232"/>
      <c r="O2487" s="87"/>
      <c r="P2487" s="87"/>
      <c r="Q2487" s="87"/>
      <c r="R2487" s="87"/>
      <c r="S2487" s="87"/>
      <c r="T2487" s="88"/>
      <c r="U2487" s="41"/>
      <c r="V2487" s="41"/>
      <c r="W2487" s="41"/>
      <c r="X2487" s="41"/>
      <c r="Y2487" s="41"/>
      <c r="Z2487" s="41"/>
      <c r="AA2487" s="41"/>
      <c r="AB2487" s="41"/>
      <c r="AC2487" s="41"/>
      <c r="AD2487" s="41"/>
      <c r="AE2487" s="41"/>
      <c r="AT2487" s="20" t="s">
        <v>204</v>
      </c>
      <c r="AU2487" s="20" t="s">
        <v>78</v>
      </c>
    </row>
    <row r="2488" s="14" customFormat="1">
      <c r="A2488" s="14"/>
      <c r="B2488" s="245"/>
      <c r="C2488" s="246"/>
      <c r="D2488" s="228" t="s">
        <v>206</v>
      </c>
      <c r="E2488" s="246"/>
      <c r="F2488" s="248" t="s">
        <v>4463</v>
      </c>
      <c r="G2488" s="246"/>
      <c r="H2488" s="249">
        <v>165</v>
      </c>
      <c r="I2488" s="250"/>
      <c r="J2488" s="246"/>
      <c r="K2488" s="246"/>
      <c r="L2488" s="251"/>
      <c r="M2488" s="252"/>
      <c r="N2488" s="253"/>
      <c r="O2488" s="253"/>
      <c r="P2488" s="253"/>
      <c r="Q2488" s="253"/>
      <c r="R2488" s="253"/>
      <c r="S2488" s="253"/>
      <c r="T2488" s="254"/>
      <c r="U2488" s="14"/>
      <c r="V2488" s="14"/>
      <c r="W2488" s="14"/>
      <c r="X2488" s="14"/>
      <c r="Y2488" s="14"/>
      <c r="Z2488" s="14"/>
      <c r="AA2488" s="14"/>
      <c r="AB2488" s="14"/>
      <c r="AC2488" s="14"/>
      <c r="AD2488" s="14"/>
      <c r="AE2488" s="14"/>
      <c r="AT2488" s="255" t="s">
        <v>206</v>
      </c>
      <c r="AU2488" s="255" t="s">
        <v>78</v>
      </c>
      <c r="AV2488" s="14" t="s">
        <v>78</v>
      </c>
      <c r="AW2488" s="14" t="s">
        <v>4</v>
      </c>
      <c r="AX2488" s="14" t="s">
        <v>76</v>
      </c>
      <c r="AY2488" s="255" t="s">
        <v>193</v>
      </c>
    </row>
    <row r="2489" s="2" customFormat="1" ht="21.75" customHeight="1">
      <c r="A2489" s="41"/>
      <c r="B2489" s="42"/>
      <c r="C2489" s="215" t="s">
        <v>4464</v>
      </c>
      <c r="D2489" s="215" t="s">
        <v>195</v>
      </c>
      <c r="E2489" s="216" t="s">
        <v>1232</v>
      </c>
      <c r="F2489" s="217" t="s">
        <v>1233</v>
      </c>
      <c r="G2489" s="218" t="s">
        <v>248</v>
      </c>
      <c r="H2489" s="219">
        <v>5.6900000000000004</v>
      </c>
      <c r="I2489" s="220"/>
      <c r="J2489" s="221">
        <f>ROUND(I2489*H2489,2)</f>
        <v>0</v>
      </c>
      <c r="K2489" s="217" t="s">
        <v>199</v>
      </c>
      <c r="L2489" s="47"/>
      <c r="M2489" s="222" t="s">
        <v>19</v>
      </c>
      <c r="N2489" s="223" t="s">
        <v>40</v>
      </c>
      <c r="O2489" s="87"/>
      <c r="P2489" s="224">
        <f>O2489*H2489</f>
        <v>0</v>
      </c>
      <c r="Q2489" s="224">
        <v>0</v>
      </c>
      <c r="R2489" s="224">
        <f>Q2489*H2489</f>
        <v>0</v>
      </c>
      <c r="S2489" s="224">
        <v>0</v>
      </c>
      <c r="T2489" s="225">
        <f>S2489*H2489</f>
        <v>0</v>
      </c>
      <c r="U2489" s="41"/>
      <c r="V2489" s="41"/>
      <c r="W2489" s="41"/>
      <c r="X2489" s="41"/>
      <c r="Y2489" s="41"/>
      <c r="Z2489" s="41"/>
      <c r="AA2489" s="41"/>
      <c r="AB2489" s="41"/>
      <c r="AC2489" s="41"/>
      <c r="AD2489" s="41"/>
      <c r="AE2489" s="41"/>
      <c r="AR2489" s="226" t="s">
        <v>200</v>
      </c>
      <c r="AT2489" s="226" t="s">
        <v>195</v>
      </c>
      <c r="AU2489" s="226" t="s">
        <v>78</v>
      </c>
      <c r="AY2489" s="20" t="s">
        <v>193</v>
      </c>
      <c r="BE2489" s="227">
        <f>IF(N2489="základní",J2489,0)</f>
        <v>0</v>
      </c>
      <c r="BF2489" s="227">
        <f>IF(N2489="snížená",J2489,0)</f>
        <v>0</v>
      </c>
      <c r="BG2489" s="227">
        <f>IF(N2489="zákl. přenesená",J2489,0)</f>
        <v>0</v>
      </c>
      <c r="BH2489" s="227">
        <f>IF(N2489="sníž. přenesená",J2489,0)</f>
        <v>0</v>
      </c>
      <c r="BI2489" s="227">
        <f>IF(N2489="nulová",J2489,0)</f>
        <v>0</v>
      </c>
      <c r="BJ2489" s="20" t="s">
        <v>76</v>
      </c>
      <c r="BK2489" s="227">
        <f>ROUND(I2489*H2489,2)</f>
        <v>0</v>
      </c>
      <c r="BL2489" s="20" t="s">
        <v>200</v>
      </c>
      <c r="BM2489" s="226" t="s">
        <v>4465</v>
      </c>
    </row>
    <row r="2490" s="2" customFormat="1">
      <c r="A2490" s="41"/>
      <c r="B2490" s="42"/>
      <c r="C2490" s="43"/>
      <c r="D2490" s="228" t="s">
        <v>202</v>
      </c>
      <c r="E2490" s="43"/>
      <c r="F2490" s="229" t="s">
        <v>1235</v>
      </c>
      <c r="G2490" s="43"/>
      <c r="H2490" s="43"/>
      <c r="I2490" s="230"/>
      <c r="J2490" s="43"/>
      <c r="K2490" s="43"/>
      <c r="L2490" s="47"/>
      <c r="M2490" s="231"/>
      <c r="N2490" s="232"/>
      <c r="O2490" s="87"/>
      <c r="P2490" s="87"/>
      <c r="Q2490" s="87"/>
      <c r="R2490" s="87"/>
      <c r="S2490" s="87"/>
      <c r="T2490" s="88"/>
      <c r="U2490" s="41"/>
      <c r="V2490" s="41"/>
      <c r="W2490" s="41"/>
      <c r="X2490" s="41"/>
      <c r="Y2490" s="41"/>
      <c r="Z2490" s="41"/>
      <c r="AA2490" s="41"/>
      <c r="AB2490" s="41"/>
      <c r="AC2490" s="41"/>
      <c r="AD2490" s="41"/>
      <c r="AE2490" s="41"/>
      <c r="AT2490" s="20" t="s">
        <v>202</v>
      </c>
      <c r="AU2490" s="20" t="s">
        <v>78</v>
      </c>
    </row>
    <row r="2491" s="2" customFormat="1">
      <c r="A2491" s="41"/>
      <c r="B2491" s="42"/>
      <c r="C2491" s="43"/>
      <c r="D2491" s="233" t="s">
        <v>204</v>
      </c>
      <c r="E2491" s="43"/>
      <c r="F2491" s="234" t="s">
        <v>1236</v>
      </c>
      <c r="G2491" s="43"/>
      <c r="H2491" s="43"/>
      <c r="I2491" s="230"/>
      <c r="J2491" s="43"/>
      <c r="K2491" s="43"/>
      <c r="L2491" s="47"/>
      <c r="M2491" s="231"/>
      <c r="N2491" s="232"/>
      <c r="O2491" s="87"/>
      <c r="P2491" s="87"/>
      <c r="Q2491" s="87"/>
      <c r="R2491" s="87"/>
      <c r="S2491" s="87"/>
      <c r="T2491" s="88"/>
      <c r="U2491" s="41"/>
      <c r="V2491" s="41"/>
      <c r="W2491" s="41"/>
      <c r="X2491" s="41"/>
      <c r="Y2491" s="41"/>
      <c r="Z2491" s="41"/>
      <c r="AA2491" s="41"/>
      <c r="AB2491" s="41"/>
      <c r="AC2491" s="41"/>
      <c r="AD2491" s="41"/>
      <c r="AE2491" s="41"/>
      <c r="AT2491" s="20" t="s">
        <v>204</v>
      </c>
      <c r="AU2491" s="20" t="s">
        <v>78</v>
      </c>
    </row>
    <row r="2492" s="2" customFormat="1" ht="21.75" customHeight="1">
      <c r="A2492" s="41"/>
      <c r="B2492" s="42"/>
      <c r="C2492" s="215" t="s">
        <v>4466</v>
      </c>
      <c r="D2492" s="215" t="s">
        <v>195</v>
      </c>
      <c r="E2492" s="216" t="s">
        <v>654</v>
      </c>
      <c r="F2492" s="217" t="s">
        <v>655</v>
      </c>
      <c r="G2492" s="218" t="s">
        <v>248</v>
      </c>
      <c r="H2492" s="219">
        <v>1.121</v>
      </c>
      <c r="I2492" s="220"/>
      <c r="J2492" s="221">
        <f>ROUND(I2492*H2492,2)</f>
        <v>0</v>
      </c>
      <c r="K2492" s="217" t="s">
        <v>199</v>
      </c>
      <c r="L2492" s="47"/>
      <c r="M2492" s="222" t="s">
        <v>19</v>
      </c>
      <c r="N2492" s="223" t="s">
        <v>40</v>
      </c>
      <c r="O2492" s="87"/>
      <c r="P2492" s="224">
        <f>O2492*H2492</f>
        <v>0</v>
      </c>
      <c r="Q2492" s="224">
        <v>0</v>
      </c>
      <c r="R2492" s="224">
        <f>Q2492*H2492</f>
        <v>0</v>
      </c>
      <c r="S2492" s="224">
        <v>0</v>
      </c>
      <c r="T2492" s="225">
        <f>S2492*H2492</f>
        <v>0</v>
      </c>
      <c r="U2492" s="41"/>
      <c r="V2492" s="41"/>
      <c r="W2492" s="41"/>
      <c r="X2492" s="41"/>
      <c r="Y2492" s="41"/>
      <c r="Z2492" s="41"/>
      <c r="AA2492" s="41"/>
      <c r="AB2492" s="41"/>
      <c r="AC2492" s="41"/>
      <c r="AD2492" s="41"/>
      <c r="AE2492" s="41"/>
      <c r="AR2492" s="226" t="s">
        <v>200</v>
      </c>
      <c r="AT2492" s="226" t="s">
        <v>195</v>
      </c>
      <c r="AU2492" s="226" t="s">
        <v>78</v>
      </c>
      <c r="AY2492" s="20" t="s">
        <v>193</v>
      </c>
      <c r="BE2492" s="227">
        <f>IF(N2492="základní",J2492,0)</f>
        <v>0</v>
      </c>
      <c r="BF2492" s="227">
        <f>IF(N2492="snížená",J2492,0)</f>
        <v>0</v>
      </c>
      <c r="BG2492" s="227">
        <f>IF(N2492="zákl. přenesená",J2492,0)</f>
        <v>0</v>
      </c>
      <c r="BH2492" s="227">
        <f>IF(N2492="sníž. přenesená",J2492,0)</f>
        <v>0</v>
      </c>
      <c r="BI2492" s="227">
        <f>IF(N2492="nulová",J2492,0)</f>
        <v>0</v>
      </c>
      <c r="BJ2492" s="20" t="s">
        <v>76</v>
      </c>
      <c r="BK2492" s="227">
        <f>ROUND(I2492*H2492,2)</f>
        <v>0</v>
      </c>
      <c r="BL2492" s="20" t="s">
        <v>200</v>
      </c>
      <c r="BM2492" s="226" t="s">
        <v>4467</v>
      </c>
    </row>
    <row r="2493" s="2" customFormat="1">
      <c r="A2493" s="41"/>
      <c r="B2493" s="42"/>
      <c r="C2493" s="43"/>
      <c r="D2493" s="228" t="s">
        <v>202</v>
      </c>
      <c r="E2493" s="43"/>
      <c r="F2493" s="229" t="s">
        <v>657</v>
      </c>
      <c r="G2493" s="43"/>
      <c r="H2493" s="43"/>
      <c r="I2493" s="230"/>
      <c r="J2493" s="43"/>
      <c r="K2493" s="43"/>
      <c r="L2493" s="47"/>
      <c r="M2493" s="231"/>
      <c r="N2493" s="232"/>
      <c r="O2493" s="87"/>
      <c r="P2493" s="87"/>
      <c r="Q2493" s="87"/>
      <c r="R2493" s="87"/>
      <c r="S2493" s="87"/>
      <c r="T2493" s="88"/>
      <c r="U2493" s="41"/>
      <c r="V2493" s="41"/>
      <c r="W2493" s="41"/>
      <c r="X2493" s="41"/>
      <c r="Y2493" s="41"/>
      <c r="Z2493" s="41"/>
      <c r="AA2493" s="41"/>
      <c r="AB2493" s="41"/>
      <c r="AC2493" s="41"/>
      <c r="AD2493" s="41"/>
      <c r="AE2493" s="41"/>
      <c r="AT2493" s="20" t="s">
        <v>202</v>
      </c>
      <c r="AU2493" s="20" t="s">
        <v>78</v>
      </c>
    </row>
    <row r="2494" s="2" customFormat="1">
      <c r="A2494" s="41"/>
      <c r="B2494" s="42"/>
      <c r="C2494" s="43"/>
      <c r="D2494" s="233" t="s">
        <v>204</v>
      </c>
      <c r="E2494" s="43"/>
      <c r="F2494" s="234" t="s">
        <v>658</v>
      </c>
      <c r="G2494" s="43"/>
      <c r="H2494" s="43"/>
      <c r="I2494" s="230"/>
      <c r="J2494" s="43"/>
      <c r="K2494" s="43"/>
      <c r="L2494" s="47"/>
      <c r="M2494" s="231"/>
      <c r="N2494" s="232"/>
      <c r="O2494" s="87"/>
      <c r="P2494" s="87"/>
      <c r="Q2494" s="87"/>
      <c r="R2494" s="87"/>
      <c r="S2494" s="87"/>
      <c r="T2494" s="88"/>
      <c r="U2494" s="41"/>
      <c r="V2494" s="41"/>
      <c r="W2494" s="41"/>
      <c r="X2494" s="41"/>
      <c r="Y2494" s="41"/>
      <c r="Z2494" s="41"/>
      <c r="AA2494" s="41"/>
      <c r="AB2494" s="41"/>
      <c r="AC2494" s="41"/>
      <c r="AD2494" s="41"/>
      <c r="AE2494" s="41"/>
      <c r="AT2494" s="20" t="s">
        <v>204</v>
      </c>
      <c r="AU2494" s="20" t="s">
        <v>78</v>
      </c>
    </row>
    <row r="2495" s="2" customFormat="1" ht="21.75" customHeight="1">
      <c r="A2495" s="41"/>
      <c r="B2495" s="42"/>
      <c r="C2495" s="215" t="s">
        <v>4468</v>
      </c>
      <c r="D2495" s="215" t="s">
        <v>195</v>
      </c>
      <c r="E2495" s="216" t="s">
        <v>4469</v>
      </c>
      <c r="F2495" s="217" t="s">
        <v>4470</v>
      </c>
      <c r="G2495" s="218" t="s">
        <v>248</v>
      </c>
      <c r="H2495" s="219">
        <v>0.023</v>
      </c>
      <c r="I2495" s="220"/>
      <c r="J2495" s="221">
        <f>ROUND(I2495*H2495,2)</f>
        <v>0</v>
      </c>
      <c r="K2495" s="217" t="s">
        <v>199</v>
      </c>
      <c r="L2495" s="47"/>
      <c r="M2495" s="222" t="s">
        <v>19</v>
      </c>
      <c r="N2495" s="223" t="s">
        <v>40</v>
      </c>
      <c r="O2495" s="87"/>
      <c r="P2495" s="224">
        <f>O2495*H2495</f>
        <v>0</v>
      </c>
      <c r="Q2495" s="224">
        <v>0</v>
      </c>
      <c r="R2495" s="224">
        <f>Q2495*H2495</f>
        <v>0</v>
      </c>
      <c r="S2495" s="224">
        <v>0</v>
      </c>
      <c r="T2495" s="225">
        <f>S2495*H2495</f>
        <v>0</v>
      </c>
      <c r="U2495" s="41"/>
      <c r="V2495" s="41"/>
      <c r="W2495" s="41"/>
      <c r="X2495" s="41"/>
      <c r="Y2495" s="41"/>
      <c r="Z2495" s="41"/>
      <c r="AA2495" s="41"/>
      <c r="AB2495" s="41"/>
      <c r="AC2495" s="41"/>
      <c r="AD2495" s="41"/>
      <c r="AE2495" s="41"/>
      <c r="AR2495" s="226" t="s">
        <v>200</v>
      </c>
      <c r="AT2495" s="226" t="s">
        <v>195</v>
      </c>
      <c r="AU2495" s="226" t="s">
        <v>78</v>
      </c>
      <c r="AY2495" s="20" t="s">
        <v>193</v>
      </c>
      <c r="BE2495" s="227">
        <f>IF(N2495="základní",J2495,0)</f>
        <v>0</v>
      </c>
      <c r="BF2495" s="227">
        <f>IF(N2495="snížená",J2495,0)</f>
        <v>0</v>
      </c>
      <c r="BG2495" s="227">
        <f>IF(N2495="zákl. přenesená",J2495,0)</f>
        <v>0</v>
      </c>
      <c r="BH2495" s="227">
        <f>IF(N2495="sníž. přenesená",J2495,0)</f>
        <v>0</v>
      </c>
      <c r="BI2495" s="227">
        <f>IF(N2495="nulová",J2495,0)</f>
        <v>0</v>
      </c>
      <c r="BJ2495" s="20" t="s">
        <v>76</v>
      </c>
      <c r="BK2495" s="227">
        <f>ROUND(I2495*H2495,2)</f>
        <v>0</v>
      </c>
      <c r="BL2495" s="20" t="s">
        <v>200</v>
      </c>
      <c r="BM2495" s="226" t="s">
        <v>4471</v>
      </c>
    </row>
    <row r="2496" s="2" customFormat="1">
      <c r="A2496" s="41"/>
      <c r="B2496" s="42"/>
      <c r="C2496" s="43"/>
      <c r="D2496" s="228" t="s">
        <v>202</v>
      </c>
      <c r="E2496" s="43"/>
      <c r="F2496" s="229" t="s">
        <v>4472</v>
      </c>
      <c r="G2496" s="43"/>
      <c r="H2496" s="43"/>
      <c r="I2496" s="230"/>
      <c r="J2496" s="43"/>
      <c r="K2496" s="43"/>
      <c r="L2496" s="47"/>
      <c r="M2496" s="231"/>
      <c r="N2496" s="232"/>
      <c r="O2496" s="87"/>
      <c r="P2496" s="87"/>
      <c r="Q2496" s="87"/>
      <c r="R2496" s="87"/>
      <c r="S2496" s="87"/>
      <c r="T2496" s="88"/>
      <c r="U2496" s="41"/>
      <c r="V2496" s="41"/>
      <c r="W2496" s="41"/>
      <c r="X2496" s="41"/>
      <c r="Y2496" s="41"/>
      <c r="Z2496" s="41"/>
      <c r="AA2496" s="41"/>
      <c r="AB2496" s="41"/>
      <c r="AC2496" s="41"/>
      <c r="AD2496" s="41"/>
      <c r="AE2496" s="41"/>
      <c r="AT2496" s="20" t="s">
        <v>202</v>
      </c>
      <c r="AU2496" s="20" t="s">
        <v>78</v>
      </c>
    </row>
    <row r="2497" s="2" customFormat="1">
      <c r="A2497" s="41"/>
      <c r="B2497" s="42"/>
      <c r="C2497" s="43"/>
      <c r="D2497" s="233" t="s">
        <v>204</v>
      </c>
      <c r="E2497" s="43"/>
      <c r="F2497" s="234" t="s">
        <v>4473</v>
      </c>
      <c r="G2497" s="43"/>
      <c r="H2497" s="43"/>
      <c r="I2497" s="230"/>
      <c r="J2497" s="43"/>
      <c r="K2497" s="43"/>
      <c r="L2497" s="47"/>
      <c r="M2497" s="231"/>
      <c r="N2497" s="232"/>
      <c r="O2497" s="87"/>
      <c r="P2497" s="87"/>
      <c r="Q2497" s="87"/>
      <c r="R2497" s="87"/>
      <c r="S2497" s="87"/>
      <c r="T2497" s="88"/>
      <c r="U2497" s="41"/>
      <c r="V2497" s="41"/>
      <c r="W2497" s="41"/>
      <c r="X2497" s="41"/>
      <c r="Y2497" s="41"/>
      <c r="Z2497" s="41"/>
      <c r="AA2497" s="41"/>
      <c r="AB2497" s="41"/>
      <c r="AC2497" s="41"/>
      <c r="AD2497" s="41"/>
      <c r="AE2497" s="41"/>
      <c r="AT2497" s="20" t="s">
        <v>204</v>
      </c>
      <c r="AU2497" s="20" t="s">
        <v>78</v>
      </c>
    </row>
    <row r="2498" s="2" customFormat="1" ht="21.75" customHeight="1">
      <c r="A2498" s="41"/>
      <c r="B2498" s="42"/>
      <c r="C2498" s="215" t="s">
        <v>950</v>
      </c>
      <c r="D2498" s="215" t="s">
        <v>195</v>
      </c>
      <c r="E2498" s="216" t="s">
        <v>1545</v>
      </c>
      <c r="F2498" s="217" t="s">
        <v>1546</v>
      </c>
      <c r="G2498" s="218" t="s">
        <v>248</v>
      </c>
      <c r="H2498" s="219">
        <v>0.041000000000000002</v>
      </c>
      <c r="I2498" s="220"/>
      <c r="J2498" s="221">
        <f>ROUND(I2498*H2498,2)</f>
        <v>0</v>
      </c>
      <c r="K2498" s="217" t="s">
        <v>199</v>
      </c>
      <c r="L2498" s="47"/>
      <c r="M2498" s="222" t="s">
        <v>19</v>
      </c>
      <c r="N2498" s="223" t="s">
        <v>40</v>
      </c>
      <c r="O2498" s="87"/>
      <c r="P2498" s="224">
        <f>O2498*H2498</f>
        <v>0</v>
      </c>
      <c r="Q2498" s="224">
        <v>0</v>
      </c>
      <c r="R2498" s="224">
        <f>Q2498*H2498</f>
        <v>0</v>
      </c>
      <c r="S2498" s="224">
        <v>0</v>
      </c>
      <c r="T2498" s="225">
        <f>S2498*H2498</f>
        <v>0</v>
      </c>
      <c r="U2498" s="41"/>
      <c r="V2498" s="41"/>
      <c r="W2498" s="41"/>
      <c r="X2498" s="41"/>
      <c r="Y2498" s="41"/>
      <c r="Z2498" s="41"/>
      <c r="AA2498" s="41"/>
      <c r="AB2498" s="41"/>
      <c r="AC2498" s="41"/>
      <c r="AD2498" s="41"/>
      <c r="AE2498" s="41"/>
      <c r="AR2498" s="226" t="s">
        <v>200</v>
      </c>
      <c r="AT2498" s="226" t="s">
        <v>195</v>
      </c>
      <c r="AU2498" s="226" t="s">
        <v>78</v>
      </c>
      <c r="AY2498" s="20" t="s">
        <v>193</v>
      </c>
      <c r="BE2498" s="227">
        <f>IF(N2498="základní",J2498,0)</f>
        <v>0</v>
      </c>
      <c r="BF2498" s="227">
        <f>IF(N2498="snížená",J2498,0)</f>
        <v>0</v>
      </c>
      <c r="BG2498" s="227">
        <f>IF(N2498="zákl. přenesená",J2498,0)</f>
        <v>0</v>
      </c>
      <c r="BH2498" s="227">
        <f>IF(N2498="sníž. přenesená",J2498,0)</f>
        <v>0</v>
      </c>
      <c r="BI2498" s="227">
        <f>IF(N2498="nulová",J2498,0)</f>
        <v>0</v>
      </c>
      <c r="BJ2498" s="20" t="s">
        <v>76</v>
      </c>
      <c r="BK2498" s="227">
        <f>ROUND(I2498*H2498,2)</f>
        <v>0</v>
      </c>
      <c r="BL2498" s="20" t="s">
        <v>200</v>
      </c>
      <c r="BM2498" s="226" t="s">
        <v>4474</v>
      </c>
    </row>
    <row r="2499" s="2" customFormat="1">
      <c r="A2499" s="41"/>
      <c r="B2499" s="42"/>
      <c r="C2499" s="43"/>
      <c r="D2499" s="228" t="s">
        <v>202</v>
      </c>
      <c r="E2499" s="43"/>
      <c r="F2499" s="229" t="s">
        <v>1548</v>
      </c>
      <c r="G2499" s="43"/>
      <c r="H2499" s="43"/>
      <c r="I2499" s="230"/>
      <c r="J2499" s="43"/>
      <c r="K2499" s="43"/>
      <c r="L2499" s="47"/>
      <c r="M2499" s="231"/>
      <c r="N2499" s="232"/>
      <c r="O2499" s="87"/>
      <c r="P2499" s="87"/>
      <c r="Q2499" s="87"/>
      <c r="R2499" s="87"/>
      <c r="S2499" s="87"/>
      <c r="T2499" s="88"/>
      <c r="U2499" s="41"/>
      <c r="V2499" s="41"/>
      <c r="W2499" s="41"/>
      <c r="X2499" s="41"/>
      <c r="Y2499" s="41"/>
      <c r="Z2499" s="41"/>
      <c r="AA2499" s="41"/>
      <c r="AB2499" s="41"/>
      <c r="AC2499" s="41"/>
      <c r="AD2499" s="41"/>
      <c r="AE2499" s="41"/>
      <c r="AT2499" s="20" t="s">
        <v>202</v>
      </c>
      <c r="AU2499" s="20" t="s">
        <v>78</v>
      </c>
    </row>
    <row r="2500" s="2" customFormat="1">
      <c r="A2500" s="41"/>
      <c r="B2500" s="42"/>
      <c r="C2500" s="43"/>
      <c r="D2500" s="233" t="s">
        <v>204</v>
      </c>
      <c r="E2500" s="43"/>
      <c r="F2500" s="234" t="s">
        <v>1549</v>
      </c>
      <c r="G2500" s="43"/>
      <c r="H2500" s="43"/>
      <c r="I2500" s="230"/>
      <c r="J2500" s="43"/>
      <c r="K2500" s="43"/>
      <c r="L2500" s="47"/>
      <c r="M2500" s="231"/>
      <c r="N2500" s="232"/>
      <c r="O2500" s="87"/>
      <c r="P2500" s="87"/>
      <c r="Q2500" s="87"/>
      <c r="R2500" s="87"/>
      <c r="S2500" s="87"/>
      <c r="T2500" s="88"/>
      <c r="U2500" s="41"/>
      <c r="V2500" s="41"/>
      <c r="W2500" s="41"/>
      <c r="X2500" s="41"/>
      <c r="Y2500" s="41"/>
      <c r="Z2500" s="41"/>
      <c r="AA2500" s="41"/>
      <c r="AB2500" s="41"/>
      <c r="AC2500" s="41"/>
      <c r="AD2500" s="41"/>
      <c r="AE2500" s="41"/>
      <c r="AT2500" s="20" t="s">
        <v>204</v>
      </c>
      <c r="AU2500" s="20" t="s">
        <v>78</v>
      </c>
    </row>
    <row r="2501" s="12" customFormat="1" ht="22.8" customHeight="1">
      <c r="A2501" s="12"/>
      <c r="B2501" s="199"/>
      <c r="C2501" s="200"/>
      <c r="D2501" s="201" t="s">
        <v>68</v>
      </c>
      <c r="E2501" s="213" t="s">
        <v>679</v>
      </c>
      <c r="F2501" s="213" t="s">
        <v>680</v>
      </c>
      <c r="G2501" s="200"/>
      <c r="H2501" s="200"/>
      <c r="I2501" s="203"/>
      <c r="J2501" s="214">
        <f>BK2501</f>
        <v>0</v>
      </c>
      <c r="K2501" s="200"/>
      <c r="L2501" s="205"/>
      <c r="M2501" s="206"/>
      <c r="N2501" s="207"/>
      <c r="O2501" s="207"/>
      <c r="P2501" s="208">
        <f>SUM(P2502:P2504)</f>
        <v>0</v>
      </c>
      <c r="Q2501" s="207"/>
      <c r="R2501" s="208">
        <f>SUM(R2502:R2504)</f>
        <v>0</v>
      </c>
      <c r="S2501" s="207"/>
      <c r="T2501" s="209">
        <f>SUM(T2502:T2504)</f>
        <v>0</v>
      </c>
      <c r="U2501" s="12"/>
      <c r="V2501" s="12"/>
      <c r="W2501" s="12"/>
      <c r="X2501" s="12"/>
      <c r="Y2501" s="12"/>
      <c r="Z2501" s="12"/>
      <c r="AA2501" s="12"/>
      <c r="AB2501" s="12"/>
      <c r="AC2501" s="12"/>
      <c r="AD2501" s="12"/>
      <c r="AE2501" s="12"/>
      <c r="AR2501" s="210" t="s">
        <v>76</v>
      </c>
      <c r="AT2501" s="211" t="s">
        <v>68</v>
      </c>
      <c r="AU2501" s="211" t="s">
        <v>76</v>
      </c>
      <c r="AY2501" s="210" t="s">
        <v>193</v>
      </c>
      <c r="BK2501" s="212">
        <f>SUM(BK2502:BK2504)</f>
        <v>0</v>
      </c>
    </row>
    <row r="2502" s="2" customFormat="1" ht="16.5" customHeight="1">
      <c r="A2502" s="41"/>
      <c r="B2502" s="42"/>
      <c r="C2502" s="215" t="s">
        <v>4475</v>
      </c>
      <c r="D2502" s="215" t="s">
        <v>195</v>
      </c>
      <c r="E2502" s="216" t="s">
        <v>4476</v>
      </c>
      <c r="F2502" s="217" t="s">
        <v>4477</v>
      </c>
      <c r="G2502" s="218" t="s">
        <v>248</v>
      </c>
      <c r="H2502" s="219">
        <v>6459.2809999999999</v>
      </c>
      <c r="I2502" s="220"/>
      <c r="J2502" s="221">
        <f>ROUND(I2502*H2502,2)</f>
        <v>0</v>
      </c>
      <c r="K2502" s="217" t="s">
        <v>199</v>
      </c>
      <c r="L2502" s="47"/>
      <c r="M2502" s="222" t="s">
        <v>19</v>
      </c>
      <c r="N2502" s="223" t="s">
        <v>40</v>
      </c>
      <c r="O2502" s="87"/>
      <c r="P2502" s="224">
        <f>O2502*H2502</f>
        <v>0</v>
      </c>
      <c r="Q2502" s="224">
        <v>0</v>
      </c>
      <c r="R2502" s="224">
        <f>Q2502*H2502</f>
        <v>0</v>
      </c>
      <c r="S2502" s="224">
        <v>0</v>
      </c>
      <c r="T2502" s="225">
        <f>S2502*H2502</f>
        <v>0</v>
      </c>
      <c r="U2502" s="41"/>
      <c r="V2502" s="41"/>
      <c r="W2502" s="41"/>
      <c r="X2502" s="41"/>
      <c r="Y2502" s="41"/>
      <c r="Z2502" s="41"/>
      <c r="AA2502" s="41"/>
      <c r="AB2502" s="41"/>
      <c r="AC2502" s="41"/>
      <c r="AD2502" s="41"/>
      <c r="AE2502" s="41"/>
      <c r="AR2502" s="226" t="s">
        <v>200</v>
      </c>
      <c r="AT2502" s="226" t="s">
        <v>195</v>
      </c>
      <c r="AU2502" s="226" t="s">
        <v>78</v>
      </c>
      <c r="AY2502" s="20" t="s">
        <v>193</v>
      </c>
      <c r="BE2502" s="227">
        <f>IF(N2502="základní",J2502,0)</f>
        <v>0</v>
      </c>
      <c r="BF2502" s="227">
        <f>IF(N2502="snížená",J2502,0)</f>
        <v>0</v>
      </c>
      <c r="BG2502" s="227">
        <f>IF(N2502="zákl. přenesená",J2502,0)</f>
        <v>0</v>
      </c>
      <c r="BH2502" s="227">
        <f>IF(N2502="sníž. přenesená",J2502,0)</f>
        <v>0</v>
      </c>
      <c r="BI2502" s="227">
        <f>IF(N2502="nulová",J2502,0)</f>
        <v>0</v>
      </c>
      <c r="BJ2502" s="20" t="s">
        <v>76</v>
      </c>
      <c r="BK2502" s="227">
        <f>ROUND(I2502*H2502,2)</f>
        <v>0</v>
      </c>
      <c r="BL2502" s="20" t="s">
        <v>200</v>
      </c>
      <c r="BM2502" s="226" t="s">
        <v>4478</v>
      </c>
    </row>
    <row r="2503" s="2" customFormat="1">
      <c r="A2503" s="41"/>
      <c r="B2503" s="42"/>
      <c r="C2503" s="43"/>
      <c r="D2503" s="228" t="s">
        <v>202</v>
      </c>
      <c r="E2503" s="43"/>
      <c r="F2503" s="229" t="s">
        <v>4479</v>
      </c>
      <c r="G2503" s="43"/>
      <c r="H2503" s="43"/>
      <c r="I2503" s="230"/>
      <c r="J2503" s="43"/>
      <c r="K2503" s="43"/>
      <c r="L2503" s="47"/>
      <c r="M2503" s="231"/>
      <c r="N2503" s="232"/>
      <c r="O2503" s="87"/>
      <c r="P2503" s="87"/>
      <c r="Q2503" s="87"/>
      <c r="R2503" s="87"/>
      <c r="S2503" s="87"/>
      <c r="T2503" s="88"/>
      <c r="U2503" s="41"/>
      <c r="V2503" s="41"/>
      <c r="W2503" s="41"/>
      <c r="X2503" s="41"/>
      <c r="Y2503" s="41"/>
      <c r="Z2503" s="41"/>
      <c r="AA2503" s="41"/>
      <c r="AB2503" s="41"/>
      <c r="AC2503" s="41"/>
      <c r="AD2503" s="41"/>
      <c r="AE2503" s="41"/>
      <c r="AT2503" s="20" t="s">
        <v>202</v>
      </c>
      <c r="AU2503" s="20" t="s">
        <v>78</v>
      </c>
    </row>
    <row r="2504" s="2" customFormat="1">
      <c r="A2504" s="41"/>
      <c r="B2504" s="42"/>
      <c r="C2504" s="43"/>
      <c r="D2504" s="233" t="s">
        <v>204</v>
      </c>
      <c r="E2504" s="43"/>
      <c r="F2504" s="234" t="s">
        <v>4480</v>
      </c>
      <c r="G2504" s="43"/>
      <c r="H2504" s="43"/>
      <c r="I2504" s="230"/>
      <c r="J2504" s="43"/>
      <c r="K2504" s="43"/>
      <c r="L2504" s="47"/>
      <c r="M2504" s="231"/>
      <c r="N2504" s="232"/>
      <c r="O2504" s="87"/>
      <c r="P2504" s="87"/>
      <c r="Q2504" s="87"/>
      <c r="R2504" s="87"/>
      <c r="S2504" s="87"/>
      <c r="T2504" s="88"/>
      <c r="U2504" s="41"/>
      <c r="V2504" s="41"/>
      <c r="W2504" s="41"/>
      <c r="X2504" s="41"/>
      <c r="Y2504" s="41"/>
      <c r="Z2504" s="41"/>
      <c r="AA2504" s="41"/>
      <c r="AB2504" s="41"/>
      <c r="AC2504" s="41"/>
      <c r="AD2504" s="41"/>
      <c r="AE2504" s="41"/>
      <c r="AT2504" s="20" t="s">
        <v>204</v>
      </c>
      <c r="AU2504" s="20" t="s">
        <v>78</v>
      </c>
    </row>
    <row r="2505" s="12" customFormat="1" ht="25.92" customHeight="1">
      <c r="A2505" s="12"/>
      <c r="B2505" s="199"/>
      <c r="C2505" s="200"/>
      <c r="D2505" s="201" t="s">
        <v>68</v>
      </c>
      <c r="E2505" s="202" t="s">
        <v>687</v>
      </c>
      <c r="F2505" s="202" t="s">
        <v>688</v>
      </c>
      <c r="G2505" s="200"/>
      <c r="H2505" s="200"/>
      <c r="I2505" s="203"/>
      <c r="J2505" s="204">
        <f>BK2505</f>
        <v>0</v>
      </c>
      <c r="K2505" s="200"/>
      <c r="L2505" s="205"/>
      <c r="M2505" s="206"/>
      <c r="N2505" s="207"/>
      <c r="O2505" s="207"/>
      <c r="P2505" s="208">
        <f>P2506+P2620+P2931+P3385+P3426+P3448+P3493+P3632+P4115+P4218+P4349+P4539</f>
        <v>0</v>
      </c>
      <c r="Q2505" s="207"/>
      <c r="R2505" s="208">
        <f>R2506+R2620+R2931+R3385+R3426+R3448+R3493+R3632+R4115+R4218+R4349+R4539</f>
        <v>143.09909747102</v>
      </c>
      <c r="S2505" s="207"/>
      <c r="T2505" s="209">
        <f>T2506+T2620+T2931+T3385+T3426+T3448+T3493+T3632+T4115+T4218+T4349+T4539</f>
        <v>0.0224</v>
      </c>
      <c r="U2505" s="12"/>
      <c r="V2505" s="12"/>
      <c r="W2505" s="12"/>
      <c r="X2505" s="12"/>
      <c r="Y2505" s="12"/>
      <c r="Z2505" s="12"/>
      <c r="AA2505" s="12"/>
      <c r="AB2505" s="12"/>
      <c r="AC2505" s="12"/>
      <c r="AD2505" s="12"/>
      <c r="AE2505" s="12"/>
      <c r="AR2505" s="210" t="s">
        <v>78</v>
      </c>
      <c r="AT2505" s="211" t="s">
        <v>68</v>
      </c>
      <c r="AU2505" s="211" t="s">
        <v>69</v>
      </c>
      <c r="AY2505" s="210" t="s">
        <v>193</v>
      </c>
      <c r="BK2505" s="212">
        <f>BK2506+BK2620+BK2931+BK3385+BK3426+BK3448+BK3493+BK3632+BK4115+BK4218+BK4349+BK4539</f>
        <v>0</v>
      </c>
    </row>
    <row r="2506" s="12" customFormat="1" ht="22.8" customHeight="1">
      <c r="A2506" s="12"/>
      <c r="B2506" s="199"/>
      <c r="C2506" s="200"/>
      <c r="D2506" s="201" t="s">
        <v>68</v>
      </c>
      <c r="E2506" s="213" t="s">
        <v>689</v>
      </c>
      <c r="F2506" s="213" t="s">
        <v>690</v>
      </c>
      <c r="G2506" s="200"/>
      <c r="H2506" s="200"/>
      <c r="I2506" s="203"/>
      <c r="J2506" s="214">
        <f>BK2506</f>
        <v>0</v>
      </c>
      <c r="K2506" s="200"/>
      <c r="L2506" s="205"/>
      <c r="M2506" s="206"/>
      <c r="N2506" s="207"/>
      <c r="O2506" s="207"/>
      <c r="P2506" s="208">
        <f>SUM(P2507:P2619)</f>
        <v>0</v>
      </c>
      <c r="Q2506" s="207"/>
      <c r="R2506" s="208">
        <f>SUM(R2507:R2619)</f>
        <v>12.34708307</v>
      </c>
      <c r="S2506" s="207"/>
      <c r="T2506" s="209">
        <f>SUM(T2507:T2619)</f>
        <v>0</v>
      </c>
      <c r="U2506" s="12"/>
      <c r="V2506" s="12"/>
      <c r="W2506" s="12"/>
      <c r="X2506" s="12"/>
      <c r="Y2506" s="12"/>
      <c r="Z2506" s="12"/>
      <c r="AA2506" s="12"/>
      <c r="AB2506" s="12"/>
      <c r="AC2506" s="12"/>
      <c r="AD2506" s="12"/>
      <c r="AE2506" s="12"/>
      <c r="AR2506" s="210" t="s">
        <v>78</v>
      </c>
      <c r="AT2506" s="211" t="s">
        <v>68</v>
      </c>
      <c r="AU2506" s="211" t="s">
        <v>76</v>
      </c>
      <c r="AY2506" s="210" t="s">
        <v>193</v>
      </c>
      <c r="BK2506" s="212">
        <f>SUM(BK2507:BK2619)</f>
        <v>0</v>
      </c>
    </row>
    <row r="2507" s="2" customFormat="1" ht="16.5" customHeight="1">
      <c r="A2507" s="41"/>
      <c r="B2507" s="42"/>
      <c r="C2507" s="215" t="s">
        <v>4481</v>
      </c>
      <c r="D2507" s="215" t="s">
        <v>195</v>
      </c>
      <c r="E2507" s="216" t="s">
        <v>2152</v>
      </c>
      <c r="F2507" s="217" t="s">
        <v>2153</v>
      </c>
      <c r="G2507" s="218" t="s">
        <v>258</v>
      </c>
      <c r="H2507" s="219">
        <v>741</v>
      </c>
      <c r="I2507" s="220"/>
      <c r="J2507" s="221">
        <f>ROUND(I2507*H2507,2)</f>
        <v>0</v>
      </c>
      <c r="K2507" s="217" t="s">
        <v>199</v>
      </c>
      <c r="L2507" s="47"/>
      <c r="M2507" s="222" t="s">
        <v>19</v>
      </c>
      <c r="N2507" s="223" t="s">
        <v>40</v>
      </c>
      <c r="O2507" s="87"/>
      <c r="P2507" s="224">
        <f>O2507*H2507</f>
        <v>0</v>
      </c>
      <c r="Q2507" s="224">
        <v>0</v>
      </c>
      <c r="R2507" s="224">
        <f>Q2507*H2507</f>
        <v>0</v>
      </c>
      <c r="S2507" s="224">
        <v>0</v>
      </c>
      <c r="T2507" s="225">
        <f>S2507*H2507</f>
        <v>0</v>
      </c>
      <c r="U2507" s="41"/>
      <c r="V2507" s="41"/>
      <c r="W2507" s="41"/>
      <c r="X2507" s="41"/>
      <c r="Y2507" s="41"/>
      <c r="Z2507" s="41"/>
      <c r="AA2507" s="41"/>
      <c r="AB2507" s="41"/>
      <c r="AC2507" s="41"/>
      <c r="AD2507" s="41"/>
      <c r="AE2507" s="41"/>
      <c r="AR2507" s="226" t="s">
        <v>323</v>
      </c>
      <c r="AT2507" s="226" t="s">
        <v>195</v>
      </c>
      <c r="AU2507" s="226" t="s">
        <v>78</v>
      </c>
      <c r="AY2507" s="20" t="s">
        <v>193</v>
      </c>
      <c r="BE2507" s="227">
        <f>IF(N2507="základní",J2507,0)</f>
        <v>0</v>
      </c>
      <c r="BF2507" s="227">
        <f>IF(N2507="snížená",J2507,0)</f>
        <v>0</v>
      </c>
      <c r="BG2507" s="227">
        <f>IF(N2507="zákl. přenesená",J2507,0)</f>
        <v>0</v>
      </c>
      <c r="BH2507" s="227">
        <f>IF(N2507="sníž. přenesená",J2507,0)</f>
        <v>0</v>
      </c>
      <c r="BI2507" s="227">
        <f>IF(N2507="nulová",J2507,0)</f>
        <v>0</v>
      </c>
      <c r="BJ2507" s="20" t="s">
        <v>76</v>
      </c>
      <c r="BK2507" s="227">
        <f>ROUND(I2507*H2507,2)</f>
        <v>0</v>
      </c>
      <c r="BL2507" s="20" t="s">
        <v>323</v>
      </c>
      <c r="BM2507" s="226" t="s">
        <v>4482</v>
      </c>
    </row>
    <row r="2508" s="2" customFormat="1">
      <c r="A2508" s="41"/>
      <c r="B2508" s="42"/>
      <c r="C2508" s="43"/>
      <c r="D2508" s="228" t="s">
        <v>202</v>
      </c>
      <c r="E2508" s="43"/>
      <c r="F2508" s="229" t="s">
        <v>2155</v>
      </c>
      <c r="G2508" s="43"/>
      <c r="H2508" s="43"/>
      <c r="I2508" s="230"/>
      <c r="J2508" s="43"/>
      <c r="K2508" s="43"/>
      <c r="L2508" s="47"/>
      <c r="M2508" s="231"/>
      <c r="N2508" s="232"/>
      <c r="O2508" s="87"/>
      <c r="P2508" s="87"/>
      <c r="Q2508" s="87"/>
      <c r="R2508" s="87"/>
      <c r="S2508" s="87"/>
      <c r="T2508" s="88"/>
      <c r="U2508" s="41"/>
      <c r="V2508" s="41"/>
      <c r="W2508" s="41"/>
      <c r="X2508" s="41"/>
      <c r="Y2508" s="41"/>
      <c r="Z2508" s="41"/>
      <c r="AA2508" s="41"/>
      <c r="AB2508" s="41"/>
      <c r="AC2508" s="41"/>
      <c r="AD2508" s="41"/>
      <c r="AE2508" s="41"/>
      <c r="AT2508" s="20" t="s">
        <v>202</v>
      </c>
      <c r="AU2508" s="20" t="s">
        <v>78</v>
      </c>
    </row>
    <row r="2509" s="2" customFormat="1">
      <c r="A2509" s="41"/>
      <c r="B2509" s="42"/>
      <c r="C2509" s="43"/>
      <c r="D2509" s="233" t="s">
        <v>204</v>
      </c>
      <c r="E2509" s="43"/>
      <c r="F2509" s="234" t="s">
        <v>2156</v>
      </c>
      <c r="G2509" s="43"/>
      <c r="H2509" s="43"/>
      <c r="I2509" s="230"/>
      <c r="J2509" s="43"/>
      <c r="K2509" s="43"/>
      <c r="L2509" s="47"/>
      <c r="M2509" s="231"/>
      <c r="N2509" s="232"/>
      <c r="O2509" s="87"/>
      <c r="P2509" s="87"/>
      <c r="Q2509" s="87"/>
      <c r="R2509" s="87"/>
      <c r="S2509" s="87"/>
      <c r="T2509" s="88"/>
      <c r="U2509" s="41"/>
      <c r="V2509" s="41"/>
      <c r="W2509" s="41"/>
      <c r="X2509" s="41"/>
      <c r="Y2509" s="41"/>
      <c r="Z2509" s="41"/>
      <c r="AA2509" s="41"/>
      <c r="AB2509" s="41"/>
      <c r="AC2509" s="41"/>
      <c r="AD2509" s="41"/>
      <c r="AE2509" s="41"/>
      <c r="AT2509" s="20" t="s">
        <v>204</v>
      </c>
      <c r="AU2509" s="20" t="s">
        <v>78</v>
      </c>
    </row>
    <row r="2510" s="13" customFormat="1">
      <c r="A2510" s="13"/>
      <c r="B2510" s="235"/>
      <c r="C2510" s="236"/>
      <c r="D2510" s="228" t="s">
        <v>206</v>
      </c>
      <c r="E2510" s="237" t="s">
        <v>19</v>
      </c>
      <c r="F2510" s="238" t="s">
        <v>279</v>
      </c>
      <c r="G2510" s="236"/>
      <c r="H2510" s="237" t="s">
        <v>19</v>
      </c>
      <c r="I2510" s="239"/>
      <c r="J2510" s="236"/>
      <c r="K2510" s="236"/>
      <c r="L2510" s="240"/>
      <c r="M2510" s="241"/>
      <c r="N2510" s="242"/>
      <c r="O2510" s="242"/>
      <c r="P2510" s="242"/>
      <c r="Q2510" s="242"/>
      <c r="R2510" s="242"/>
      <c r="S2510" s="242"/>
      <c r="T2510" s="243"/>
      <c r="U2510" s="13"/>
      <c r="V2510" s="13"/>
      <c r="W2510" s="13"/>
      <c r="X2510" s="13"/>
      <c r="Y2510" s="13"/>
      <c r="Z2510" s="13"/>
      <c r="AA2510" s="13"/>
      <c r="AB2510" s="13"/>
      <c r="AC2510" s="13"/>
      <c r="AD2510" s="13"/>
      <c r="AE2510" s="13"/>
      <c r="AT2510" s="244" t="s">
        <v>206</v>
      </c>
      <c r="AU2510" s="244" t="s">
        <v>78</v>
      </c>
      <c r="AV2510" s="13" t="s">
        <v>76</v>
      </c>
      <c r="AW2510" s="13" t="s">
        <v>31</v>
      </c>
      <c r="AX2510" s="13" t="s">
        <v>69</v>
      </c>
      <c r="AY2510" s="244" t="s">
        <v>193</v>
      </c>
    </row>
    <row r="2511" s="14" customFormat="1">
      <c r="A2511" s="14"/>
      <c r="B2511" s="245"/>
      <c r="C2511" s="246"/>
      <c r="D2511" s="228" t="s">
        <v>206</v>
      </c>
      <c r="E2511" s="247" t="s">
        <v>19</v>
      </c>
      <c r="F2511" s="248" t="s">
        <v>717</v>
      </c>
      <c r="G2511" s="246"/>
      <c r="H2511" s="249">
        <v>741</v>
      </c>
      <c r="I2511" s="250"/>
      <c r="J2511" s="246"/>
      <c r="K2511" s="246"/>
      <c r="L2511" s="251"/>
      <c r="M2511" s="252"/>
      <c r="N2511" s="253"/>
      <c r="O2511" s="253"/>
      <c r="P2511" s="253"/>
      <c r="Q2511" s="253"/>
      <c r="R2511" s="253"/>
      <c r="S2511" s="253"/>
      <c r="T2511" s="254"/>
      <c r="U2511" s="14"/>
      <c r="V2511" s="14"/>
      <c r="W2511" s="14"/>
      <c r="X2511" s="14"/>
      <c r="Y2511" s="14"/>
      <c r="Z2511" s="14"/>
      <c r="AA2511" s="14"/>
      <c r="AB2511" s="14"/>
      <c r="AC2511" s="14"/>
      <c r="AD2511" s="14"/>
      <c r="AE2511" s="14"/>
      <c r="AT2511" s="255" t="s">
        <v>206</v>
      </c>
      <c r="AU2511" s="255" t="s">
        <v>78</v>
      </c>
      <c r="AV2511" s="14" t="s">
        <v>78</v>
      </c>
      <c r="AW2511" s="14" t="s">
        <v>31</v>
      </c>
      <c r="AX2511" s="14" t="s">
        <v>76</v>
      </c>
      <c r="AY2511" s="255" t="s">
        <v>193</v>
      </c>
    </row>
    <row r="2512" s="2" customFormat="1" ht="16.5" customHeight="1">
      <c r="A2512" s="41"/>
      <c r="B2512" s="42"/>
      <c r="C2512" s="215" t="s">
        <v>4483</v>
      </c>
      <c r="D2512" s="215" t="s">
        <v>195</v>
      </c>
      <c r="E2512" s="216" t="s">
        <v>2158</v>
      </c>
      <c r="F2512" s="217" t="s">
        <v>2159</v>
      </c>
      <c r="G2512" s="218" t="s">
        <v>258</v>
      </c>
      <c r="H2512" s="219">
        <v>156.38</v>
      </c>
      <c r="I2512" s="220"/>
      <c r="J2512" s="221">
        <f>ROUND(I2512*H2512,2)</f>
        <v>0</v>
      </c>
      <c r="K2512" s="217" t="s">
        <v>199</v>
      </c>
      <c r="L2512" s="47"/>
      <c r="M2512" s="222" t="s">
        <v>19</v>
      </c>
      <c r="N2512" s="223" t="s">
        <v>40</v>
      </c>
      <c r="O2512" s="87"/>
      <c r="P2512" s="224">
        <f>O2512*H2512</f>
        <v>0</v>
      </c>
      <c r="Q2512" s="224">
        <v>0</v>
      </c>
      <c r="R2512" s="224">
        <f>Q2512*H2512</f>
        <v>0</v>
      </c>
      <c r="S2512" s="224">
        <v>0</v>
      </c>
      <c r="T2512" s="225">
        <f>S2512*H2512</f>
        <v>0</v>
      </c>
      <c r="U2512" s="41"/>
      <c r="V2512" s="41"/>
      <c r="W2512" s="41"/>
      <c r="X2512" s="41"/>
      <c r="Y2512" s="41"/>
      <c r="Z2512" s="41"/>
      <c r="AA2512" s="41"/>
      <c r="AB2512" s="41"/>
      <c r="AC2512" s="41"/>
      <c r="AD2512" s="41"/>
      <c r="AE2512" s="41"/>
      <c r="AR2512" s="226" t="s">
        <v>323</v>
      </c>
      <c r="AT2512" s="226" t="s">
        <v>195</v>
      </c>
      <c r="AU2512" s="226" t="s">
        <v>78</v>
      </c>
      <c r="AY2512" s="20" t="s">
        <v>193</v>
      </c>
      <c r="BE2512" s="227">
        <f>IF(N2512="základní",J2512,0)</f>
        <v>0</v>
      </c>
      <c r="BF2512" s="227">
        <f>IF(N2512="snížená",J2512,0)</f>
        <v>0</v>
      </c>
      <c r="BG2512" s="227">
        <f>IF(N2512="zákl. přenesená",J2512,0)</f>
        <v>0</v>
      </c>
      <c r="BH2512" s="227">
        <f>IF(N2512="sníž. přenesená",J2512,0)</f>
        <v>0</v>
      </c>
      <c r="BI2512" s="227">
        <f>IF(N2512="nulová",J2512,0)</f>
        <v>0</v>
      </c>
      <c r="BJ2512" s="20" t="s">
        <v>76</v>
      </c>
      <c r="BK2512" s="227">
        <f>ROUND(I2512*H2512,2)</f>
        <v>0</v>
      </c>
      <c r="BL2512" s="20" t="s">
        <v>323</v>
      </c>
      <c r="BM2512" s="226" t="s">
        <v>4484</v>
      </c>
    </row>
    <row r="2513" s="2" customFormat="1">
      <c r="A2513" s="41"/>
      <c r="B2513" s="42"/>
      <c r="C2513" s="43"/>
      <c r="D2513" s="228" t="s">
        <v>202</v>
      </c>
      <c r="E2513" s="43"/>
      <c r="F2513" s="229" t="s">
        <v>2161</v>
      </c>
      <c r="G2513" s="43"/>
      <c r="H2513" s="43"/>
      <c r="I2513" s="230"/>
      <c r="J2513" s="43"/>
      <c r="K2513" s="43"/>
      <c r="L2513" s="47"/>
      <c r="M2513" s="231"/>
      <c r="N2513" s="232"/>
      <c r="O2513" s="87"/>
      <c r="P2513" s="87"/>
      <c r="Q2513" s="87"/>
      <c r="R2513" s="87"/>
      <c r="S2513" s="87"/>
      <c r="T2513" s="88"/>
      <c r="U2513" s="41"/>
      <c r="V2513" s="41"/>
      <c r="W2513" s="41"/>
      <c r="X2513" s="41"/>
      <c r="Y2513" s="41"/>
      <c r="Z2513" s="41"/>
      <c r="AA2513" s="41"/>
      <c r="AB2513" s="41"/>
      <c r="AC2513" s="41"/>
      <c r="AD2513" s="41"/>
      <c r="AE2513" s="41"/>
      <c r="AT2513" s="20" t="s">
        <v>202</v>
      </c>
      <c r="AU2513" s="20" t="s">
        <v>78</v>
      </c>
    </row>
    <row r="2514" s="2" customFormat="1">
      <c r="A2514" s="41"/>
      <c r="B2514" s="42"/>
      <c r="C2514" s="43"/>
      <c r="D2514" s="233" t="s">
        <v>204</v>
      </c>
      <c r="E2514" s="43"/>
      <c r="F2514" s="234" t="s">
        <v>2162</v>
      </c>
      <c r="G2514" s="43"/>
      <c r="H2514" s="43"/>
      <c r="I2514" s="230"/>
      <c r="J2514" s="43"/>
      <c r="K2514" s="43"/>
      <c r="L2514" s="47"/>
      <c r="M2514" s="231"/>
      <c r="N2514" s="232"/>
      <c r="O2514" s="87"/>
      <c r="P2514" s="87"/>
      <c r="Q2514" s="87"/>
      <c r="R2514" s="87"/>
      <c r="S2514" s="87"/>
      <c r="T2514" s="88"/>
      <c r="U2514" s="41"/>
      <c r="V2514" s="41"/>
      <c r="W2514" s="41"/>
      <c r="X2514" s="41"/>
      <c r="Y2514" s="41"/>
      <c r="Z2514" s="41"/>
      <c r="AA2514" s="41"/>
      <c r="AB2514" s="41"/>
      <c r="AC2514" s="41"/>
      <c r="AD2514" s="41"/>
      <c r="AE2514" s="41"/>
      <c r="AT2514" s="20" t="s">
        <v>204</v>
      </c>
      <c r="AU2514" s="20" t="s">
        <v>78</v>
      </c>
    </row>
    <row r="2515" s="13" customFormat="1">
      <c r="A2515" s="13"/>
      <c r="B2515" s="235"/>
      <c r="C2515" s="236"/>
      <c r="D2515" s="228" t="s">
        <v>206</v>
      </c>
      <c r="E2515" s="237" t="s">
        <v>19</v>
      </c>
      <c r="F2515" s="238" t="s">
        <v>279</v>
      </c>
      <c r="G2515" s="236"/>
      <c r="H2515" s="237" t="s">
        <v>19</v>
      </c>
      <c r="I2515" s="239"/>
      <c r="J2515" s="236"/>
      <c r="K2515" s="236"/>
      <c r="L2515" s="240"/>
      <c r="M2515" s="241"/>
      <c r="N2515" s="242"/>
      <c r="O2515" s="242"/>
      <c r="P2515" s="242"/>
      <c r="Q2515" s="242"/>
      <c r="R2515" s="242"/>
      <c r="S2515" s="242"/>
      <c r="T2515" s="243"/>
      <c r="U2515" s="13"/>
      <c r="V2515" s="13"/>
      <c r="W2515" s="13"/>
      <c r="X2515" s="13"/>
      <c r="Y2515" s="13"/>
      <c r="Z2515" s="13"/>
      <c r="AA2515" s="13"/>
      <c r="AB2515" s="13"/>
      <c r="AC2515" s="13"/>
      <c r="AD2515" s="13"/>
      <c r="AE2515" s="13"/>
      <c r="AT2515" s="244" t="s">
        <v>206</v>
      </c>
      <c r="AU2515" s="244" t="s">
        <v>78</v>
      </c>
      <c r="AV2515" s="13" t="s">
        <v>76</v>
      </c>
      <c r="AW2515" s="13" t="s">
        <v>31</v>
      </c>
      <c r="AX2515" s="13" t="s">
        <v>69</v>
      </c>
      <c r="AY2515" s="244" t="s">
        <v>193</v>
      </c>
    </row>
    <row r="2516" s="14" customFormat="1">
      <c r="A2516" s="14"/>
      <c r="B2516" s="245"/>
      <c r="C2516" s="246"/>
      <c r="D2516" s="228" t="s">
        <v>206</v>
      </c>
      <c r="E2516" s="247" t="s">
        <v>19</v>
      </c>
      <c r="F2516" s="248" t="s">
        <v>4132</v>
      </c>
      <c r="G2516" s="246"/>
      <c r="H2516" s="249">
        <v>27.809999999999999</v>
      </c>
      <c r="I2516" s="250"/>
      <c r="J2516" s="246"/>
      <c r="K2516" s="246"/>
      <c r="L2516" s="251"/>
      <c r="M2516" s="252"/>
      <c r="N2516" s="253"/>
      <c r="O2516" s="253"/>
      <c r="P2516" s="253"/>
      <c r="Q2516" s="253"/>
      <c r="R2516" s="253"/>
      <c r="S2516" s="253"/>
      <c r="T2516" s="254"/>
      <c r="U2516" s="14"/>
      <c r="V2516" s="14"/>
      <c r="W2516" s="14"/>
      <c r="X2516" s="14"/>
      <c r="Y2516" s="14"/>
      <c r="Z2516" s="14"/>
      <c r="AA2516" s="14"/>
      <c r="AB2516" s="14"/>
      <c r="AC2516" s="14"/>
      <c r="AD2516" s="14"/>
      <c r="AE2516" s="14"/>
      <c r="AT2516" s="255" t="s">
        <v>206</v>
      </c>
      <c r="AU2516" s="255" t="s">
        <v>78</v>
      </c>
      <c r="AV2516" s="14" t="s">
        <v>78</v>
      </c>
      <c r="AW2516" s="14" t="s">
        <v>31</v>
      </c>
      <c r="AX2516" s="14" t="s">
        <v>69</v>
      </c>
      <c r="AY2516" s="255" t="s">
        <v>193</v>
      </c>
    </row>
    <row r="2517" s="14" customFormat="1">
      <c r="A2517" s="14"/>
      <c r="B2517" s="245"/>
      <c r="C2517" s="246"/>
      <c r="D2517" s="228" t="s">
        <v>206</v>
      </c>
      <c r="E2517" s="247" t="s">
        <v>19</v>
      </c>
      <c r="F2517" s="248" t="s">
        <v>4133</v>
      </c>
      <c r="G2517" s="246"/>
      <c r="H2517" s="249">
        <v>48.060000000000002</v>
      </c>
      <c r="I2517" s="250"/>
      <c r="J2517" s="246"/>
      <c r="K2517" s="246"/>
      <c r="L2517" s="251"/>
      <c r="M2517" s="252"/>
      <c r="N2517" s="253"/>
      <c r="O2517" s="253"/>
      <c r="P2517" s="253"/>
      <c r="Q2517" s="253"/>
      <c r="R2517" s="253"/>
      <c r="S2517" s="253"/>
      <c r="T2517" s="254"/>
      <c r="U2517" s="14"/>
      <c r="V2517" s="14"/>
      <c r="W2517" s="14"/>
      <c r="X2517" s="14"/>
      <c r="Y2517" s="14"/>
      <c r="Z2517" s="14"/>
      <c r="AA2517" s="14"/>
      <c r="AB2517" s="14"/>
      <c r="AC2517" s="14"/>
      <c r="AD2517" s="14"/>
      <c r="AE2517" s="14"/>
      <c r="AT2517" s="255" t="s">
        <v>206</v>
      </c>
      <c r="AU2517" s="255" t="s">
        <v>78</v>
      </c>
      <c r="AV2517" s="14" t="s">
        <v>78</v>
      </c>
      <c r="AW2517" s="14" t="s">
        <v>31</v>
      </c>
      <c r="AX2517" s="14" t="s">
        <v>69</v>
      </c>
      <c r="AY2517" s="255" t="s">
        <v>193</v>
      </c>
    </row>
    <row r="2518" s="14" customFormat="1">
      <c r="A2518" s="14"/>
      <c r="B2518" s="245"/>
      <c r="C2518" s="246"/>
      <c r="D2518" s="228" t="s">
        <v>206</v>
      </c>
      <c r="E2518" s="247" t="s">
        <v>19</v>
      </c>
      <c r="F2518" s="248" t="s">
        <v>4134</v>
      </c>
      <c r="G2518" s="246"/>
      <c r="H2518" s="249">
        <v>36</v>
      </c>
      <c r="I2518" s="250"/>
      <c r="J2518" s="246"/>
      <c r="K2518" s="246"/>
      <c r="L2518" s="251"/>
      <c r="M2518" s="252"/>
      <c r="N2518" s="253"/>
      <c r="O2518" s="253"/>
      <c r="P2518" s="253"/>
      <c r="Q2518" s="253"/>
      <c r="R2518" s="253"/>
      <c r="S2518" s="253"/>
      <c r="T2518" s="254"/>
      <c r="U2518" s="14"/>
      <c r="V2518" s="14"/>
      <c r="W2518" s="14"/>
      <c r="X2518" s="14"/>
      <c r="Y2518" s="14"/>
      <c r="Z2518" s="14"/>
      <c r="AA2518" s="14"/>
      <c r="AB2518" s="14"/>
      <c r="AC2518" s="14"/>
      <c r="AD2518" s="14"/>
      <c r="AE2518" s="14"/>
      <c r="AT2518" s="255" t="s">
        <v>206</v>
      </c>
      <c r="AU2518" s="255" t="s">
        <v>78</v>
      </c>
      <c r="AV2518" s="14" t="s">
        <v>78</v>
      </c>
      <c r="AW2518" s="14" t="s">
        <v>31</v>
      </c>
      <c r="AX2518" s="14" t="s">
        <v>69</v>
      </c>
      <c r="AY2518" s="255" t="s">
        <v>193</v>
      </c>
    </row>
    <row r="2519" s="14" customFormat="1">
      <c r="A2519" s="14"/>
      <c r="B2519" s="245"/>
      <c r="C2519" s="246"/>
      <c r="D2519" s="228" t="s">
        <v>206</v>
      </c>
      <c r="E2519" s="247" t="s">
        <v>19</v>
      </c>
      <c r="F2519" s="248" t="s">
        <v>4135</v>
      </c>
      <c r="G2519" s="246"/>
      <c r="H2519" s="249">
        <v>9.8399999999999999</v>
      </c>
      <c r="I2519" s="250"/>
      <c r="J2519" s="246"/>
      <c r="K2519" s="246"/>
      <c r="L2519" s="251"/>
      <c r="M2519" s="252"/>
      <c r="N2519" s="253"/>
      <c r="O2519" s="253"/>
      <c r="P2519" s="253"/>
      <c r="Q2519" s="253"/>
      <c r="R2519" s="253"/>
      <c r="S2519" s="253"/>
      <c r="T2519" s="254"/>
      <c r="U2519" s="14"/>
      <c r="V2519" s="14"/>
      <c r="W2519" s="14"/>
      <c r="X2519" s="14"/>
      <c r="Y2519" s="14"/>
      <c r="Z2519" s="14"/>
      <c r="AA2519" s="14"/>
      <c r="AB2519" s="14"/>
      <c r="AC2519" s="14"/>
      <c r="AD2519" s="14"/>
      <c r="AE2519" s="14"/>
      <c r="AT2519" s="255" t="s">
        <v>206</v>
      </c>
      <c r="AU2519" s="255" t="s">
        <v>78</v>
      </c>
      <c r="AV2519" s="14" t="s">
        <v>78</v>
      </c>
      <c r="AW2519" s="14" t="s">
        <v>31</v>
      </c>
      <c r="AX2519" s="14" t="s">
        <v>69</v>
      </c>
      <c r="AY2519" s="255" t="s">
        <v>193</v>
      </c>
    </row>
    <row r="2520" s="14" customFormat="1">
      <c r="A2520" s="14"/>
      <c r="B2520" s="245"/>
      <c r="C2520" s="246"/>
      <c r="D2520" s="228" t="s">
        <v>206</v>
      </c>
      <c r="E2520" s="247" t="s">
        <v>19</v>
      </c>
      <c r="F2520" s="248" t="s">
        <v>4136</v>
      </c>
      <c r="G2520" s="246"/>
      <c r="H2520" s="249">
        <v>23.27</v>
      </c>
      <c r="I2520" s="250"/>
      <c r="J2520" s="246"/>
      <c r="K2520" s="246"/>
      <c r="L2520" s="251"/>
      <c r="M2520" s="252"/>
      <c r="N2520" s="253"/>
      <c r="O2520" s="253"/>
      <c r="P2520" s="253"/>
      <c r="Q2520" s="253"/>
      <c r="R2520" s="253"/>
      <c r="S2520" s="253"/>
      <c r="T2520" s="254"/>
      <c r="U2520" s="14"/>
      <c r="V2520" s="14"/>
      <c r="W2520" s="14"/>
      <c r="X2520" s="14"/>
      <c r="Y2520" s="14"/>
      <c r="Z2520" s="14"/>
      <c r="AA2520" s="14"/>
      <c r="AB2520" s="14"/>
      <c r="AC2520" s="14"/>
      <c r="AD2520" s="14"/>
      <c r="AE2520" s="14"/>
      <c r="AT2520" s="255" t="s">
        <v>206</v>
      </c>
      <c r="AU2520" s="255" t="s">
        <v>78</v>
      </c>
      <c r="AV2520" s="14" t="s">
        <v>78</v>
      </c>
      <c r="AW2520" s="14" t="s">
        <v>31</v>
      </c>
      <c r="AX2520" s="14" t="s">
        <v>69</v>
      </c>
      <c r="AY2520" s="255" t="s">
        <v>193</v>
      </c>
    </row>
    <row r="2521" s="14" customFormat="1">
      <c r="A2521" s="14"/>
      <c r="B2521" s="245"/>
      <c r="C2521" s="246"/>
      <c r="D2521" s="228" t="s">
        <v>206</v>
      </c>
      <c r="E2521" s="247" t="s">
        <v>19</v>
      </c>
      <c r="F2521" s="248" t="s">
        <v>4137</v>
      </c>
      <c r="G2521" s="246"/>
      <c r="H2521" s="249">
        <v>11.4</v>
      </c>
      <c r="I2521" s="250"/>
      <c r="J2521" s="246"/>
      <c r="K2521" s="246"/>
      <c r="L2521" s="251"/>
      <c r="M2521" s="252"/>
      <c r="N2521" s="253"/>
      <c r="O2521" s="253"/>
      <c r="P2521" s="253"/>
      <c r="Q2521" s="253"/>
      <c r="R2521" s="253"/>
      <c r="S2521" s="253"/>
      <c r="T2521" s="254"/>
      <c r="U2521" s="14"/>
      <c r="V2521" s="14"/>
      <c r="W2521" s="14"/>
      <c r="X2521" s="14"/>
      <c r="Y2521" s="14"/>
      <c r="Z2521" s="14"/>
      <c r="AA2521" s="14"/>
      <c r="AB2521" s="14"/>
      <c r="AC2521" s="14"/>
      <c r="AD2521" s="14"/>
      <c r="AE2521" s="14"/>
      <c r="AT2521" s="255" t="s">
        <v>206</v>
      </c>
      <c r="AU2521" s="255" t="s">
        <v>78</v>
      </c>
      <c r="AV2521" s="14" t="s">
        <v>78</v>
      </c>
      <c r="AW2521" s="14" t="s">
        <v>31</v>
      </c>
      <c r="AX2521" s="14" t="s">
        <v>69</v>
      </c>
      <c r="AY2521" s="255" t="s">
        <v>193</v>
      </c>
    </row>
    <row r="2522" s="15" customFormat="1">
      <c r="A2522" s="15"/>
      <c r="B2522" s="256"/>
      <c r="C2522" s="257"/>
      <c r="D2522" s="228" t="s">
        <v>206</v>
      </c>
      <c r="E2522" s="258" t="s">
        <v>19</v>
      </c>
      <c r="F2522" s="259" t="s">
        <v>218</v>
      </c>
      <c r="G2522" s="257"/>
      <c r="H2522" s="260">
        <v>156.38</v>
      </c>
      <c r="I2522" s="261"/>
      <c r="J2522" s="257"/>
      <c r="K2522" s="257"/>
      <c r="L2522" s="262"/>
      <c r="M2522" s="263"/>
      <c r="N2522" s="264"/>
      <c r="O2522" s="264"/>
      <c r="P2522" s="264"/>
      <c r="Q2522" s="264"/>
      <c r="R2522" s="264"/>
      <c r="S2522" s="264"/>
      <c r="T2522" s="265"/>
      <c r="U2522" s="15"/>
      <c r="V2522" s="15"/>
      <c r="W2522" s="15"/>
      <c r="X2522" s="15"/>
      <c r="Y2522" s="15"/>
      <c r="Z2522" s="15"/>
      <c r="AA2522" s="15"/>
      <c r="AB2522" s="15"/>
      <c r="AC2522" s="15"/>
      <c r="AD2522" s="15"/>
      <c r="AE2522" s="15"/>
      <c r="AT2522" s="266" t="s">
        <v>206</v>
      </c>
      <c r="AU2522" s="266" t="s">
        <v>78</v>
      </c>
      <c r="AV2522" s="15" t="s">
        <v>200</v>
      </c>
      <c r="AW2522" s="15" t="s">
        <v>31</v>
      </c>
      <c r="AX2522" s="15" t="s">
        <v>76</v>
      </c>
      <c r="AY2522" s="266" t="s">
        <v>193</v>
      </c>
    </row>
    <row r="2523" s="2" customFormat="1" ht="16.5" customHeight="1">
      <c r="A2523" s="41"/>
      <c r="B2523" s="42"/>
      <c r="C2523" s="274" t="s">
        <v>4485</v>
      </c>
      <c r="D2523" s="274" t="s">
        <v>1765</v>
      </c>
      <c r="E2523" s="275" t="s">
        <v>2165</v>
      </c>
      <c r="F2523" s="276" t="s">
        <v>2166</v>
      </c>
      <c r="G2523" s="277" t="s">
        <v>2167</v>
      </c>
      <c r="H2523" s="278">
        <v>296.13499999999999</v>
      </c>
      <c r="I2523" s="279"/>
      <c r="J2523" s="280">
        <f>ROUND(I2523*H2523,2)</f>
        <v>0</v>
      </c>
      <c r="K2523" s="276" t="s">
        <v>199</v>
      </c>
      <c r="L2523" s="281"/>
      <c r="M2523" s="282" t="s">
        <v>19</v>
      </c>
      <c r="N2523" s="283" t="s">
        <v>40</v>
      </c>
      <c r="O2523" s="87"/>
      <c r="P2523" s="224">
        <f>O2523*H2523</f>
        <v>0</v>
      </c>
      <c r="Q2523" s="224">
        <v>0.001</v>
      </c>
      <c r="R2523" s="224">
        <f>Q2523*H2523</f>
        <v>0.29613499999999998</v>
      </c>
      <c r="S2523" s="224">
        <v>0</v>
      </c>
      <c r="T2523" s="225">
        <f>S2523*H2523</f>
        <v>0</v>
      </c>
      <c r="U2523" s="41"/>
      <c r="V2523" s="41"/>
      <c r="W2523" s="41"/>
      <c r="X2523" s="41"/>
      <c r="Y2523" s="41"/>
      <c r="Z2523" s="41"/>
      <c r="AA2523" s="41"/>
      <c r="AB2523" s="41"/>
      <c r="AC2523" s="41"/>
      <c r="AD2523" s="41"/>
      <c r="AE2523" s="41"/>
      <c r="AR2523" s="226" t="s">
        <v>449</v>
      </c>
      <c r="AT2523" s="226" t="s">
        <v>1765</v>
      </c>
      <c r="AU2523" s="226" t="s">
        <v>78</v>
      </c>
      <c r="AY2523" s="20" t="s">
        <v>193</v>
      </c>
      <c r="BE2523" s="227">
        <f>IF(N2523="základní",J2523,0)</f>
        <v>0</v>
      </c>
      <c r="BF2523" s="227">
        <f>IF(N2523="snížená",J2523,0)</f>
        <v>0</v>
      </c>
      <c r="BG2523" s="227">
        <f>IF(N2523="zákl. přenesená",J2523,0)</f>
        <v>0</v>
      </c>
      <c r="BH2523" s="227">
        <f>IF(N2523="sníž. přenesená",J2523,0)</f>
        <v>0</v>
      </c>
      <c r="BI2523" s="227">
        <f>IF(N2523="nulová",J2523,0)</f>
        <v>0</v>
      </c>
      <c r="BJ2523" s="20" t="s">
        <v>76</v>
      </c>
      <c r="BK2523" s="227">
        <f>ROUND(I2523*H2523,2)</f>
        <v>0</v>
      </c>
      <c r="BL2523" s="20" t="s">
        <v>323</v>
      </c>
      <c r="BM2523" s="226" t="s">
        <v>4486</v>
      </c>
    </row>
    <row r="2524" s="2" customFormat="1">
      <c r="A2524" s="41"/>
      <c r="B2524" s="42"/>
      <c r="C2524" s="43"/>
      <c r="D2524" s="228" t="s">
        <v>202</v>
      </c>
      <c r="E2524" s="43"/>
      <c r="F2524" s="229" t="s">
        <v>2166</v>
      </c>
      <c r="G2524" s="43"/>
      <c r="H2524" s="43"/>
      <c r="I2524" s="230"/>
      <c r="J2524" s="43"/>
      <c r="K2524" s="43"/>
      <c r="L2524" s="47"/>
      <c r="M2524" s="231"/>
      <c r="N2524" s="232"/>
      <c r="O2524" s="87"/>
      <c r="P2524" s="87"/>
      <c r="Q2524" s="87"/>
      <c r="R2524" s="87"/>
      <c r="S2524" s="87"/>
      <c r="T2524" s="88"/>
      <c r="U2524" s="41"/>
      <c r="V2524" s="41"/>
      <c r="W2524" s="41"/>
      <c r="X2524" s="41"/>
      <c r="Y2524" s="41"/>
      <c r="Z2524" s="41"/>
      <c r="AA2524" s="41"/>
      <c r="AB2524" s="41"/>
      <c r="AC2524" s="41"/>
      <c r="AD2524" s="41"/>
      <c r="AE2524" s="41"/>
      <c r="AT2524" s="20" t="s">
        <v>202</v>
      </c>
      <c r="AU2524" s="20" t="s">
        <v>78</v>
      </c>
    </row>
    <row r="2525" s="13" customFormat="1">
      <c r="A2525" s="13"/>
      <c r="B2525" s="235"/>
      <c r="C2525" s="236"/>
      <c r="D2525" s="228" t="s">
        <v>206</v>
      </c>
      <c r="E2525" s="237" t="s">
        <v>19</v>
      </c>
      <c r="F2525" s="238" t="s">
        <v>2169</v>
      </c>
      <c r="G2525" s="236"/>
      <c r="H2525" s="237" t="s">
        <v>19</v>
      </c>
      <c r="I2525" s="239"/>
      <c r="J2525" s="236"/>
      <c r="K2525" s="236"/>
      <c r="L2525" s="240"/>
      <c r="M2525" s="241"/>
      <c r="N2525" s="242"/>
      <c r="O2525" s="242"/>
      <c r="P2525" s="242"/>
      <c r="Q2525" s="242"/>
      <c r="R2525" s="242"/>
      <c r="S2525" s="242"/>
      <c r="T2525" s="243"/>
      <c r="U2525" s="13"/>
      <c r="V2525" s="13"/>
      <c r="W2525" s="13"/>
      <c r="X2525" s="13"/>
      <c r="Y2525" s="13"/>
      <c r="Z2525" s="13"/>
      <c r="AA2525" s="13"/>
      <c r="AB2525" s="13"/>
      <c r="AC2525" s="13"/>
      <c r="AD2525" s="13"/>
      <c r="AE2525" s="13"/>
      <c r="AT2525" s="244" t="s">
        <v>206</v>
      </c>
      <c r="AU2525" s="244" t="s">
        <v>78</v>
      </c>
      <c r="AV2525" s="13" t="s">
        <v>76</v>
      </c>
      <c r="AW2525" s="13" t="s">
        <v>31</v>
      </c>
      <c r="AX2525" s="13" t="s">
        <v>69</v>
      </c>
      <c r="AY2525" s="244" t="s">
        <v>193</v>
      </c>
    </row>
    <row r="2526" s="14" customFormat="1">
      <c r="A2526" s="14"/>
      <c r="B2526" s="245"/>
      <c r="C2526" s="246"/>
      <c r="D2526" s="228" t="s">
        <v>206</v>
      </c>
      <c r="E2526" s="247" t="s">
        <v>19</v>
      </c>
      <c r="F2526" s="248" t="s">
        <v>4487</v>
      </c>
      <c r="G2526" s="246"/>
      <c r="H2526" s="249">
        <v>269.214</v>
      </c>
      <c r="I2526" s="250"/>
      <c r="J2526" s="246"/>
      <c r="K2526" s="246"/>
      <c r="L2526" s="251"/>
      <c r="M2526" s="252"/>
      <c r="N2526" s="253"/>
      <c r="O2526" s="253"/>
      <c r="P2526" s="253"/>
      <c r="Q2526" s="253"/>
      <c r="R2526" s="253"/>
      <c r="S2526" s="253"/>
      <c r="T2526" s="254"/>
      <c r="U2526" s="14"/>
      <c r="V2526" s="14"/>
      <c r="W2526" s="14"/>
      <c r="X2526" s="14"/>
      <c r="Y2526" s="14"/>
      <c r="Z2526" s="14"/>
      <c r="AA2526" s="14"/>
      <c r="AB2526" s="14"/>
      <c r="AC2526" s="14"/>
      <c r="AD2526" s="14"/>
      <c r="AE2526" s="14"/>
      <c r="AT2526" s="255" t="s">
        <v>206</v>
      </c>
      <c r="AU2526" s="255" t="s">
        <v>78</v>
      </c>
      <c r="AV2526" s="14" t="s">
        <v>78</v>
      </c>
      <c r="AW2526" s="14" t="s">
        <v>31</v>
      </c>
      <c r="AX2526" s="14" t="s">
        <v>76</v>
      </c>
      <c r="AY2526" s="255" t="s">
        <v>193</v>
      </c>
    </row>
    <row r="2527" s="14" customFormat="1">
      <c r="A2527" s="14"/>
      <c r="B2527" s="245"/>
      <c r="C2527" s="246"/>
      <c r="D2527" s="228" t="s">
        <v>206</v>
      </c>
      <c r="E2527" s="246"/>
      <c r="F2527" s="248" t="s">
        <v>4488</v>
      </c>
      <c r="G2527" s="246"/>
      <c r="H2527" s="249">
        <v>296.13499999999999</v>
      </c>
      <c r="I2527" s="250"/>
      <c r="J2527" s="246"/>
      <c r="K2527" s="246"/>
      <c r="L2527" s="251"/>
      <c r="M2527" s="252"/>
      <c r="N2527" s="253"/>
      <c r="O2527" s="253"/>
      <c r="P2527" s="253"/>
      <c r="Q2527" s="253"/>
      <c r="R2527" s="253"/>
      <c r="S2527" s="253"/>
      <c r="T2527" s="254"/>
      <c r="U2527" s="14"/>
      <c r="V2527" s="14"/>
      <c r="W2527" s="14"/>
      <c r="X2527" s="14"/>
      <c r="Y2527" s="14"/>
      <c r="Z2527" s="14"/>
      <c r="AA2527" s="14"/>
      <c r="AB2527" s="14"/>
      <c r="AC2527" s="14"/>
      <c r="AD2527" s="14"/>
      <c r="AE2527" s="14"/>
      <c r="AT2527" s="255" t="s">
        <v>206</v>
      </c>
      <c r="AU2527" s="255" t="s">
        <v>78</v>
      </c>
      <c r="AV2527" s="14" t="s">
        <v>78</v>
      </c>
      <c r="AW2527" s="14" t="s">
        <v>4</v>
      </c>
      <c r="AX2527" s="14" t="s">
        <v>76</v>
      </c>
      <c r="AY2527" s="255" t="s">
        <v>193</v>
      </c>
    </row>
    <row r="2528" s="2" customFormat="1" ht="16.5" customHeight="1">
      <c r="A2528" s="41"/>
      <c r="B2528" s="42"/>
      <c r="C2528" s="215" t="s">
        <v>4489</v>
      </c>
      <c r="D2528" s="215" t="s">
        <v>195</v>
      </c>
      <c r="E2528" s="216" t="s">
        <v>2173</v>
      </c>
      <c r="F2528" s="217" t="s">
        <v>2174</v>
      </c>
      <c r="G2528" s="218" t="s">
        <v>258</v>
      </c>
      <c r="H2528" s="219">
        <v>1482</v>
      </c>
      <c r="I2528" s="220"/>
      <c r="J2528" s="221">
        <f>ROUND(I2528*H2528,2)</f>
        <v>0</v>
      </c>
      <c r="K2528" s="217" t="s">
        <v>199</v>
      </c>
      <c r="L2528" s="47"/>
      <c r="M2528" s="222" t="s">
        <v>19</v>
      </c>
      <c r="N2528" s="223" t="s">
        <v>40</v>
      </c>
      <c r="O2528" s="87"/>
      <c r="P2528" s="224">
        <f>O2528*H2528</f>
        <v>0</v>
      </c>
      <c r="Q2528" s="224">
        <v>0.00039825</v>
      </c>
      <c r="R2528" s="224">
        <f>Q2528*H2528</f>
        <v>0.59020649999999997</v>
      </c>
      <c r="S2528" s="224">
        <v>0</v>
      </c>
      <c r="T2528" s="225">
        <f>S2528*H2528</f>
        <v>0</v>
      </c>
      <c r="U2528" s="41"/>
      <c r="V2528" s="41"/>
      <c r="W2528" s="41"/>
      <c r="X2528" s="41"/>
      <c r="Y2528" s="41"/>
      <c r="Z2528" s="41"/>
      <c r="AA2528" s="41"/>
      <c r="AB2528" s="41"/>
      <c r="AC2528" s="41"/>
      <c r="AD2528" s="41"/>
      <c r="AE2528" s="41"/>
      <c r="AR2528" s="226" t="s">
        <v>323</v>
      </c>
      <c r="AT2528" s="226" t="s">
        <v>195</v>
      </c>
      <c r="AU2528" s="226" t="s">
        <v>78</v>
      </c>
      <c r="AY2528" s="20" t="s">
        <v>193</v>
      </c>
      <c r="BE2528" s="227">
        <f>IF(N2528="základní",J2528,0)</f>
        <v>0</v>
      </c>
      <c r="BF2528" s="227">
        <f>IF(N2528="snížená",J2528,0)</f>
        <v>0</v>
      </c>
      <c r="BG2528" s="227">
        <f>IF(N2528="zákl. přenesená",J2528,0)</f>
        <v>0</v>
      </c>
      <c r="BH2528" s="227">
        <f>IF(N2528="sníž. přenesená",J2528,0)</f>
        <v>0</v>
      </c>
      <c r="BI2528" s="227">
        <f>IF(N2528="nulová",J2528,0)</f>
        <v>0</v>
      </c>
      <c r="BJ2528" s="20" t="s">
        <v>76</v>
      </c>
      <c r="BK2528" s="227">
        <f>ROUND(I2528*H2528,2)</f>
        <v>0</v>
      </c>
      <c r="BL2528" s="20" t="s">
        <v>323</v>
      </c>
      <c r="BM2528" s="226" t="s">
        <v>4490</v>
      </c>
    </row>
    <row r="2529" s="2" customFormat="1">
      <c r="A2529" s="41"/>
      <c r="B2529" s="42"/>
      <c r="C2529" s="43"/>
      <c r="D2529" s="228" t="s">
        <v>202</v>
      </c>
      <c r="E2529" s="43"/>
      <c r="F2529" s="229" t="s">
        <v>2176</v>
      </c>
      <c r="G2529" s="43"/>
      <c r="H2529" s="43"/>
      <c r="I2529" s="230"/>
      <c r="J2529" s="43"/>
      <c r="K2529" s="43"/>
      <c r="L2529" s="47"/>
      <c r="M2529" s="231"/>
      <c r="N2529" s="232"/>
      <c r="O2529" s="87"/>
      <c r="P2529" s="87"/>
      <c r="Q2529" s="87"/>
      <c r="R2529" s="87"/>
      <c r="S2529" s="87"/>
      <c r="T2529" s="88"/>
      <c r="U2529" s="41"/>
      <c r="V2529" s="41"/>
      <c r="W2529" s="41"/>
      <c r="X2529" s="41"/>
      <c r="Y2529" s="41"/>
      <c r="Z2529" s="41"/>
      <c r="AA2529" s="41"/>
      <c r="AB2529" s="41"/>
      <c r="AC2529" s="41"/>
      <c r="AD2529" s="41"/>
      <c r="AE2529" s="41"/>
      <c r="AT2529" s="20" t="s">
        <v>202</v>
      </c>
      <c r="AU2529" s="20" t="s">
        <v>78</v>
      </c>
    </row>
    <row r="2530" s="2" customFormat="1">
      <c r="A2530" s="41"/>
      <c r="B2530" s="42"/>
      <c r="C2530" s="43"/>
      <c r="D2530" s="233" t="s">
        <v>204</v>
      </c>
      <c r="E2530" s="43"/>
      <c r="F2530" s="234" t="s">
        <v>2177</v>
      </c>
      <c r="G2530" s="43"/>
      <c r="H2530" s="43"/>
      <c r="I2530" s="230"/>
      <c r="J2530" s="43"/>
      <c r="K2530" s="43"/>
      <c r="L2530" s="47"/>
      <c r="M2530" s="231"/>
      <c r="N2530" s="232"/>
      <c r="O2530" s="87"/>
      <c r="P2530" s="87"/>
      <c r="Q2530" s="87"/>
      <c r="R2530" s="87"/>
      <c r="S2530" s="87"/>
      <c r="T2530" s="88"/>
      <c r="U2530" s="41"/>
      <c r="V2530" s="41"/>
      <c r="W2530" s="41"/>
      <c r="X2530" s="41"/>
      <c r="Y2530" s="41"/>
      <c r="Z2530" s="41"/>
      <c r="AA2530" s="41"/>
      <c r="AB2530" s="41"/>
      <c r="AC2530" s="41"/>
      <c r="AD2530" s="41"/>
      <c r="AE2530" s="41"/>
      <c r="AT2530" s="20" t="s">
        <v>204</v>
      </c>
      <c r="AU2530" s="20" t="s">
        <v>78</v>
      </c>
    </row>
    <row r="2531" s="13" customFormat="1">
      <c r="A2531" s="13"/>
      <c r="B2531" s="235"/>
      <c r="C2531" s="236"/>
      <c r="D2531" s="228" t="s">
        <v>206</v>
      </c>
      <c r="E2531" s="237" t="s">
        <v>19</v>
      </c>
      <c r="F2531" s="238" t="s">
        <v>279</v>
      </c>
      <c r="G2531" s="236"/>
      <c r="H2531" s="237" t="s">
        <v>19</v>
      </c>
      <c r="I2531" s="239"/>
      <c r="J2531" s="236"/>
      <c r="K2531" s="236"/>
      <c r="L2531" s="240"/>
      <c r="M2531" s="241"/>
      <c r="N2531" s="242"/>
      <c r="O2531" s="242"/>
      <c r="P2531" s="242"/>
      <c r="Q2531" s="242"/>
      <c r="R2531" s="242"/>
      <c r="S2531" s="242"/>
      <c r="T2531" s="243"/>
      <c r="U2531" s="13"/>
      <c r="V2531" s="13"/>
      <c r="W2531" s="13"/>
      <c r="X2531" s="13"/>
      <c r="Y2531" s="13"/>
      <c r="Z2531" s="13"/>
      <c r="AA2531" s="13"/>
      <c r="AB2531" s="13"/>
      <c r="AC2531" s="13"/>
      <c r="AD2531" s="13"/>
      <c r="AE2531" s="13"/>
      <c r="AT2531" s="244" t="s">
        <v>206</v>
      </c>
      <c r="AU2531" s="244" t="s">
        <v>78</v>
      </c>
      <c r="AV2531" s="13" t="s">
        <v>76</v>
      </c>
      <c r="AW2531" s="13" t="s">
        <v>31</v>
      </c>
      <c r="AX2531" s="13" t="s">
        <v>69</v>
      </c>
      <c r="AY2531" s="244" t="s">
        <v>193</v>
      </c>
    </row>
    <row r="2532" s="14" customFormat="1">
      <c r="A2532" s="14"/>
      <c r="B2532" s="245"/>
      <c r="C2532" s="246"/>
      <c r="D2532" s="228" t="s">
        <v>206</v>
      </c>
      <c r="E2532" s="247" t="s">
        <v>19</v>
      </c>
      <c r="F2532" s="248" t="s">
        <v>717</v>
      </c>
      <c r="G2532" s="246"/>
      <c r="H2532" s="249">
        <v>741</v>
      </c>
      <c r="I2532" s="250"/>
      <c r="J2532" s="246"/>
      <c r="K2532" s="246"/>
      <c r="L2532" s="251"/>
      <c r="M2532" s="252"/>
      <c r="N2532" s="253"/>
      <c r="O2532" s="253"/>
      <c r="P2532" s="253"/>
      <c r="Q2532" s="253"/>
      <c r="R2532" s="253"/>
      <c r="S2532" s="253"/>
      <c r="T2532" s="254"/>
      <c r="U2532" s="14"/>
      <c r="V2532" s="14"/>
      <c r="W2532" s="14"/>
      <c r="X2532" s="14"/>
      <c r="Y2532" s="14"/>
      <c r="Z2532" s="14"/>
      <c r="AA2532" s="14"/>
      <c r="AB2532" s="14"/>
      <c r="AC2532" s="14"/>
      <c r="AD2532" s="14"/>
      <c r="AE2532" s="14"/>
      <c r="AT2532" s="255" t="s">
        <v>206</v>
      </c>
      <c r="AU2532" s="255" t="s">
        <v>78</v>
      </c>
      <c r="AV2532" s="14" t="s">
        <v>78</v>
      </c>
      <c r="AW2532" s="14" t="s">
        <v>31</v>
      </c>
      <c r="AX2532" s="14" t="s">
        <v>76</v>
      </c>
      <c r="AY2532" s="255" t="s">
        <v>193</v>
      </c>
    </row>
    <row r="2533" s="14" customFormat="1">
      <c r="A2533" s="14"/>
      <c r="B2533" s="245"/>
      <c r="C2533" s="246"/>
      <c r="D2533" s="228" t="s">
        <v>206</v>
      </c>
      <c r="E2533" s="246"/>
      <c r="F2533" s="248" t="s">
        <v>4491</v>
      </c>
      <c r="G2533" s="246"/>
      <c r="H2533" s="249">
        <v>1482</v>
      </c>
      <c r="I2533" s="250"/>
      <c r="J2533" s="246"/>
      <c r="K2533" s="246"/>
      <c r="L2533" s="251"/>
      <c r="M2533" s="252"/>
      <c r="N2533" s="253"/>
      <c r="O2533" s="253"/>
      <c r="P2533" s="253"/>
      <c r="Q2533" s="253"/>
      <c r="R2533" s="253"/>
      <c r="S2533" s="253"/>
      <c r="T2533" s="254"/>
      <c r="U2533" s="14"/>
      <c r="V2533" s="14"/>
      <c r="W2533" s="14"/>
      <c r="X2533" s="14"/>
      <c r="Y2533" s="14"/>
      <c r="Z2533" s="14"/>
      <c r="AA2533" s="14"/>
      <c r="AB2533" s="14"/>
      <c r="AC2533" s="14"/>
      <c r="AD2533" s="14"/>
      <c r="AE2533" s="14"/>
      <c r="AT2533" s="255" t="s">
        <v>206</v>
      </c>
      <c r="AU2533" s="255" t="s">
        <v>78</v>
      </c>
      <c r="AV2533" s="14" t="s">
        <v>78</v>
      </c>
      <c r="AW2533" s="14" t="s">
        <v>4</v>
      </c>
      <c r="AX2533" s="14" t="s">
        <v>76</v>
      </c>
      <c r="AY2533" s="255" t="s">
        <v>193</v>
      </c>
    </row>
    <row r="2534" s="2" customFormat="1" ht="16.5" customHeight="1">
      <c r="A2534" s="41"/>
      <c r="B2534" s="42"/>
      <c r="C2534" s="215" t="s">
        <v>4492</v>
      </c>
      <c r="D2534" s="215" t="s">
        <v>195</v>
      </c>
      <c r="E2534" s="216" t="s">
        <v>2179</v>
      </c>
      <c r="F2534" s="217" t="s">
        <v>2180</v>
      </c>
      <c r="G2534" s="218" t="s">
        <v>258</v>
      </c>
      <c r="H2534" s="219">
        <v>312.75999999999999</v>
      </c>
      <c r="I2534" s="220"/>
      <c r="J2534" s="221">
        <f>ROUND(I2534*H2534,2)</f>
        <v>0</v>
      </c>
      <c r="K2534" s="217" t="s">
        <v>199</v>
      </c>
      <c r="L2534" s="47"/>
      <c r="M2534" s="222" t="s">
        <v>19</v>
      </c>
      <c r="N2534" s="223" t="s">
        <v>40</v>
      </c>
      <c r="O2534" s="87"/>
      <c r="P2534" s="224">
        <f>O2534*H2534</f>
        <v>0</v>
      </c>
      <c r="Q2534" s="224">
        <v>0.00039825</v>
      </c>
      <c r="R2534" s="224">
        <f>Q2534*H2534</f>
        <v>0.12455666999999999</v>
      </c>
      <c r="S2534" s="224">
        <v>0</v>
      </c>
      <c r="T2534" s="225">
        <f>S2534*H2534</f>
        <v>0</v>
      </c>
      <c r="U2534" s="41"/>
      <c r="V2534" s="41"/>
      <c r="W2534" s="41"/>
      <c r="X2534" s="41"/>
      <c r="Y2534" s="41"/>
      <c r="Z2534" s="41"/>
      <c r="AA2534" s="41"/>
      <c r="AB2534" s="41"/>
      <c r="AC2534" s="41"/>
      <c r="AD2534" s="41"/>
      <c r="AE2534" s="41"/>
      <c r="AR2534" s="226" t="s">
        <v>323</v>
      </c>
      <c r="AT2534" s="226" t="s">
        <v>195</v>
      </c>
      <c r="AU2534" s="226" t="s">
        <v>78</v>
      </c>
      <c r="AY2534" s="20" t="s">
        <v>193</v>
      </c>
      <c r="BE2534" s="227">
        <f>IF(N2534="základní",J2534,0)</f>
        <v>0</v>
      </c>
      <c r="BF2534" s="227">
        <f>IF(N2534="snížená",J2534,0)</f>
        <v>0</v>
      </c>
      <c r="BG2534" s="227">
        <f>IF(N2534="zákl. přenesená",J2534,0)</f>
        <v>0</v>
      </c>
      <c r="BH2534" s="227">
        <f>IF(N2534="sníž. přenesená",J2534,0)</f>
        <v>0</v>
      </c>
      <c r="BI2534" s="227">
        <f>IF(N2534="nulová",J2534,0)</f>
        <v>0</v>
      </c>
      <c r="BJ2534" s="20" t="s">
        <v>76</v>
      </c>
      <c r="BK2534" s="227">
        <f>ROUND(I2534*H2534,2)</f>
        <v>0</v>
      </c>
      <c r="BL2534" s="20" t="s">
        <v>323</v>
      </c>
      <c r="BM2534" s="226" t="s">
        <v>4493</v>
      </c>
    </row>
    <row r="2535" s="2" customFormat="1">
      <c r="A2535" s="41"/>
      <c r="B2535" s="42"/>
      <c r="C2535" s="43"/>
      <c r="D2535" s="228" t="s">
        <v>202</v>
      </c>
      <c r="E2535" s="43"/>
      <c r="F2535" s="229" t="s">
        <v>2182</v>
      </c>
      <c r="G2535" s="43"/>
      <c r="H2535" s="43"/>
      <c r="I2535" s="230"/>
      <c r="J2535" s="43"/>
      <c r="K2535" s="43"/>
      <c r="L2535" s="47"/>
      <c r="M2535" s="231"/>
      <c r="N2535" s="232"/>
      <c r="O2535" s="87"/>
      <c r="P2535" s="87"/>
      <c r="Q2535" s="87"/>
      <c r="R2535" s="87"/>
      <c r="S2535" s="87"/>
      <c r="T2535" s="88"/>
      <c r="U2535" s="41"/>
      <c r="V2535" s="41"/>
      <c r="W2535" s="41"/>
      <c r="X2535" s="41"/>
      <c r="Y2535" s="41"/>
      <c r="Z2535" s="41"/>
      <c r="AA2535" s="41"/>
      <c r="AB2535" s="41"/>
      <c r="AC2535" s="41"/>
      <c r="AD2535" s="41"/>
      <c r="AE2535" s="41"/>
      <c r="AT2535" s="20" t="s">
        <v>202</v>
      </c>
      <c r="AU2535" s="20" t="s">
        <v>78</v>
      </c>
    </row>
    <row r="2536" s="2" customFormat="1">
      <c r="A2536" s="41"/>
      <c r="B2536" s="42"/>
      <c r="C2536" s="43"/>
      <c r="D2536" s="233" t="s">
        <v>204</v>
      </c>
      <c r="E2536" s="43"/>
      <c r="F2536" s="234" t="s">
        <v>2183</v>
      </c>
      <c r="G2536" s="43"/>
      <c r="H2536" s="43"/>
      <c r="I2536" s="230"/>
      <c r="J2536" s="43"/>
      <c r="K2536" s="43"/>
      <c r="L2536" s="47"/>
      <c r="M2536" s="231"/>
      <c r="N2536" s="232"/>
      <c r="O2536" s="87"/>
      <c r="P2536" s="87"/>
      <c r="Q2536" s="87"/>
      <c r="R2536" s="87"/>
      <c r="S2536" s="87"/>
      <c r="T2536" s="88"/>
      <c r="U2536" s="41"/>
      <c r="V2536" s="41"/>
      <c r="W2536" s="41"/>
      <c r="X2536" s="41"/>
      <c r="Y2536" s="41"/>
      <c r="Z2536" s="41"/>
      <c r="AA2536" s="41"/>
      <c r="AB2536" s="41"/>
      <c r="AC2536" s="41"/>
      <c r="AD2536" s="41"/>
      <c r="AE2536" s="41"/>
      <c r="AT2536" s="20" t="s">
        <v>204</v>
      </c>
      <c r="AU2536" s="20" t="s">
        <v>78</v>
      </c>
    </row>
    <row r="2537" s="13" customFormat="1">
      <c r="A2537" s="13"/>
      <c r="B2537" s="235"/>
      <c r="C2537" s="236"/>
      <c r="D2537" s="228" t="s">
        <v>206</v>
      </c>
      <c r="E2537" s="237" t="s">
        <v>19</v>
      </c>
      <c r="F2537" s="238" t="s">
        <v>279</v>
      </c>
      <c r="G2537" s="236"/>
      <c r="H2537" s="237" t="s">
        <v>19</v>
      </c>
      <c r="I2537" s="239"/>
      <c r="J2537" s="236"/>
      <c r="K2537" s="236"/>
      <c r="L2537" s="240"/>
      <c r="M2537" s="241"/>
      <c r="N2537" s="242"/>
      <c r="O2537" s="242"/>
      <c r="P2537" s="242"/>
      <c r="Q2537" s="242"/>
      <c r="R2537" s="242"/>
      <c r="S2537" s="242"/>
      <c r="T2537" s="243"/>
      <c r="U2537" s="13"/>
      <c r="V2537" s="13"/>
      <c r="W2537" s="13"/>
      <c r="X2537" s="13"/>
      <c r="Y2537" s="13"/>
      <c r="Z2537" s="13"/>
      <c r="AA2537" s="13"/>
      <c r="AB2537" s="13"/>
      <c r="AC2537" s="13"/>
      <c r="AD2537" s="13"/>
      <c r="AE2537" s="13"/>
      <c r="AT2537" s="244" t="s">
        <v>206</v>
      </c>
      <c r="AU2537" s="244" t="s">
        <v>78</v>
      </c>
      <c r="AV2537" s="13" t="s">
        <v>76</v>
      </c>
      <c r="AW2537" s="13" t="s">
        <v>31</v>
      </c>
      <c r="AX2537" s="13" t="s">
        <v>69</v>
      </c>
      <c r="AY2537" s="244" t="s">
        <v>193</v>
      </c>
    </row>
    <row r="2538" s="14" customFormat="1">
      <c r="A2538" s="14"/>
      <c r="B2538" s="245"/>
      <c r="C2538" s="246"/>
      <c r="D2538" s="228" t="s">
        <v>206</v>
      </c>
      <c r="E2538" s="247" t="s">
        <v>19</v>
      </c>
      <c r="F2538" s="248" t="s">
        <v>4132</v>
      </c>
      <c r="G2538" s="246"/>
      <c r="H2538" s="249">
        <v>27.809999999999999</v>
      </c>
      <c r="I2538" s="250"/>
      <c r="J2538" s="246"/>
      <c r="K2538" s="246"/>
      <c r="L2538" s="251"/>
      <c r="M2538" s="252"/>
      <c r="N2538" s="253"/>
      <c r="O2538" s="253"/>
      <c r="P2538" s="253"/>
      <c r="Q2538" s="253"/>
      <c r="R2538" s="253"/>
      <c r="S2538" s="253"/>
      <c r="T2538" s="254"/>
      <c r="U2538" s="14"/>
      <c r="V2538" s="14"/>
      <c r="W2538" s="14"/>
      <c r="X2538" s="14"/>
      <c r="Y2538" s="14"/>
      <c r="Z2538" s="14"/>
      <c r="AA2538" s="14"/>
      <c r="AB2538" s="14"/>
      <c r="AC2538" s="14"/>
      <c r="AD2538" s="14"/>
      <c r="AE2538" s="14"/>
      <c r="AT2538" s="255" t="s">
        <v>206</v>
      </c>
      <c r="AU2538" s="255" t="s">
        <v>78</v>
      </c>
      <c r="AV2538" s="14" t="s">
        <v>78</v>
      </c>
      <c r="AW2538" s="14" t="s">
        <v>31</v>
      </c>
      <c r="AX2538" s="14" t="s">
        <v>69</v>
      </c>
      <c r="AY2538" s="255" t="s">
        <v>193</v>
      </c>
    </row>
    <row r="2539" s="14" customFormat="1">
      <c r="A2539" s="14"/>
      <c r="B2539" s="245"/>
      <c r="C2539" s="246"/>
      <c r="D2539" s="228" t="s">
        <v>206</v>
      </c>
      <c r="E2539" s="247" t="s">
        <v>19</v>
      </c>
      <c r="F2539" s="248" t="s">
        <v>4133</v>
      </c>
      <c r="G2539" s="246"/>
      <c r="H2539" s="249">
        <v>48.060000000000002</v>
      </c>
      <c r="I2539" s="250"/>
      <c r="J2539" s="246"/>
      <c r="K2539" s="246"/>
      <c r="L2539" s="251"/>
      <c r="M2539" s="252"/>
      <c r="N2539" s="253"/>
      <c r="O2539" s="253"/>
      <c r="P2539" s="253"/>
      <c r="Q2539" s="253"/>
      <c r="R2539" s="253"/>
      <c r="S2539" s="253"/>
      <c r="T2539" s="254"/>
      <c r="U2539" s="14"/>
      <c r="V2539" s="14"/>
      <c r="W2539" s="14"/>
      <c r="X2539" s="14"/>
      <c r="Y2539" s="14"/>
      <c r="Z2539" s="14"/>
      <c r="AA2539" s="14"/>
      <c r="AB2539" s="14"/>
      <c r="AC2539" s="14"/>
      <c r="AD2539" s="14"/>
      <c r="AE2539" s="14"/>
      <c r="AT2539" s="255" t="s">
        <v>206</v>
      </c>
      <c r="AU2539" s="255" t="s">
        <v>78</v>
      </c>
      <c r="AV2539" s="14" t="s">
        <v>78</v>
      </c>
      <c r="AW2539" s="14" t="s">
        <v>31</v>
      </c>
      <c r="AX2539" s="14" t="s">
        <v>69</v>
      </c>
      <c r="AY2539" s="255" t="s">
        <v>193</v>
      </c>
    </row>
    <row r="2540" s="14" customFormat="1">
      <c r="A2540" s="14"/>
      <c r="B2540" s="245"/>
      <c r="C2540" s="246"/>
      <c r="D2540" s="228" t="s">
        <v>206</v>
      </c>
      <c r="E2540" s="247" t="s">
        <v>19</v>
      </c>
      <c r="F2540" s="248" t="s">
        <v>4134</v>
      </c>
      <c r="G2540" s="246"/>
      <c r="H2540" s="249">
        <v>36</v>
      </c>
      <c r="I2540" s="250"/>
      <c r="J2540" s="246"/>
      <c r="K2540" s="246"/>
      <c r="L2540" s="251"/>
      <c r="M2540" s="252"/>
      <c r="N2540" s="253"/>
      <c r="O2540" s="253"/>
      <c r="P2540" s="253"/>
      <c r="Q2540" s="253"/>
      <c r="R2540" s="253"/>
      <c r="S2540" s="253"/>
      <c r="T2540" s="254"/>
      <c r="U2540" s="14"/>
      <c r="V2540" s="14"/>
      <c r="W2540" s="14"/>
      <c r="X2540" s="14"/>
      <c r="Y2540" s="14"/>
      <c r="Z2540" s="14"/>
      <c r="AA2540" s="14"/>
      <c r="AB2540" s="14"/>
      <c r="AC2540" s="14"/>
      <c r="AD2540" s="14"/>
      <c r="AE2540" s="14"/>
      <c r="AT2540" s="255" t="s">
        <v>206</v>
      </c>
      <c r="AU2540" s="255" t="s">
        <v>78</v>
      </c>
      <c r="AV2540" s="14" t="s">
        <v>78</v>
      </c>
      <c r="AW2540" s="14" t="s">
        <v>31</v>
      </c>
      <c r="AX2540" s="14" t="s">
        <v>69</v>
      </c>
      <c r="AY2540" s="255" t="s">
        <v>193</v>
      </c>
    </row>
    <row r="2541" s="14" customFormat="1">
      <c r="A2541" s="14"/>
      <c r="B2541" s="245"/>
      <c r="C2541" s="246"/>
      <c r="D2541" s="228" t="s">
        <v>206</v>
      </c>
      <c r="E2541" s="247" t="s">
        <v>19</v>
      </c>
      <c r="F2541" s="248" t="s">
        <v>4135</v>
      </c>
      <c r="G2541" s="246"/>
      <c r="H2541" s="249">
        <v>9.8399999999999999</v>
      </c>
      <c r="I2541" s="250"/>
      <c r="J2541" s="246"/>
      <c r="K2541" s="246"/>
      <c r="L2541" s="251"/>
      <c r="M2541" s="252"/>
      <c r="N2541" s="253"/>
      <c r="O2541" s="253"/>
      <c r="P2541" s="253"/>
      <c r="Q2541" s="253"/>
      <c r="R2541" s="253"/>
      <c r="S2541" s="253"/>
      <c r="T2541" s="254"/>
      <c r="U2541" s="14"/>
      <c r="V2541" s="14"/>
      <c r="W2541" s="14"/>
      <c r="X2541" s="14"/>
      <c r="Y2541" s="14"/>
      <c r="Z2541" s="14"/>
      <c r="AA2541" s="14"/>
      <c r="AB2541" s="14"/>
      <c r="AC2541" s="14"/>
      <c r="AD2541" s="14"/>
      <c r="AE2541" s="14"/>
      <c r="AT2541" s="255" t="s">
        <v>206</v>
      </c>
      <c r="AU2541" s="255" t="s">
        <v>78</v>
      </c>
      <c r="AV2541" s="14" t="s">
        <v>78</v>
      </c>
      <c r="AW2541" s="14" t="s">
        <v>31</v>
      </c>
      <c r="AX2541" s="14" t="s">
        <v>69</v>
      </c>
      <c r="AY2541" s="255" t="s">
        <v>193</v>
      </c>
    </row>
    <row r="2542" s="14" customFormat="1">
      <c r="A2542" s="14"/>
      <c r="B2542" s="245"/>
      <c r="C2542" s="246"/>
      <c r="D2542" s="228" t="s">
        <v>206</v>
      </c>
      <c r="E2542" s="247" t="s">
        <v>19</v>
      </c>
      <c r="F2542" s="248" t="s">
        <v>4136</v>
      </c>
      <c r="G2542" s="246"/>
      <c r="H2542" s="249">
        <v>23.27</v>
      </c>
      <c r="I2542" s="250"/>
      <c r="J2542" s="246"/>
      <c r="K2542" s="246"/>
      <c r="L2542" s="251"/>
      <c r="M2542" s="252"/>
      <c r="N2542" s="253"/>
      <c r="O2542" s="253"/>
      <c r="P2542" s="253"/>
      <c r="Q2542" s="253"/>
      <c r="R2542" s="253"/>
      <c r="S2542" s="253"/>
      <c r="T2542" s="254"/>
      <c r="U2542" s="14"/>
      <c r="V2542" s="14"/>
      <c r="W2542" s="14"/>
      <c r="X2542" s="14"/>
      <c r="Y2542" s="14"/>
      <c r="Z2542" s="14"/>
      <c r="AA2542" s="14"/>
      <c r="AB2542" s="14"/>
      <c r="AC2542" s="14"/>
      <c r="AD2542" s="14"/>
      <c r="AE2542" s="14"/>
      <c r="AT2542" s="255" t="s">
        <v>206</v>
      </c>
      <c r="AU2542" s="255" t="s">
        <v>78</v>
      </c>
      <c r="AV2542" s="14" t="s">
        <v>78</v>
      </c>
      <c r="AW2542" s="14" t="s">
        <v>31</v>
      </c>
      <c r="AX2542" s="14" t="s">
        <v>69</v>
      </c>
      <c r="AY2542" s="255" t="s">
        <v>193</v>
      </c>
    </row>
    <row r="2543" s="14" customFormat="1">
      <c r="A2543" s="14"/>
      <c r="B2543" s="245"/>
      <c r="C2543" s="246"/>
      <c r="D2543" s="228" t="s">
        <v>206</v>
      </c>
      <c r="E2543" s="247" t="s">
        <v>19</v>
      </c>
      <c r="F2543" s="248" t="s">
        <v>4137</v>
      </c>
      <c r="G2543" s="246"/>
      <c r="H2543" s="249">
        <v>11.4</v>
      </c>
      <c r="I2543" s="250"/>
      <c r="J2543" s="246"/>
      <c r="K2543" s="246"/>
      <c r="L2543" s="251"/>
      <c r="M2543" s="252"/>
      <c r="N2543" s="253"/>
      <c r="O2543" s="253"/>
      <c r="P2543" s="253"/>
      <c r="Q2543" s="253"/>
      <c r="R2543" s="253"/>
      <c r="S2543" s="253"/>
      <c r="T2543" s="254"/>
      <c r="U2543" s="14"/>
      <c r="V2543" s="14"/>
      <c r="W2543" s="14"/>
      <c r="X2543" s="14"/>
      <c r="Y2543" s="14"/>
      <c r="Z2543" s="14"/>
      <c r="AA2543" s="14"/>
      <c r="AB2543" s="14"/>
      <c r="AC2543" s="14"/>
      <c r="AD2543" s="14"/>
      <c r="AE2543" s="14"/>
      <c r="AT2543" s="255" t="s">
        <v>206</v>
      </c>
      <c r="AU2543" s="255" t="s">
        <v>78</v>
      </c>
      <c r="AV2543" s="14" t="s">
        <v>78</v>
      </c>
      <c r="AW2543" s="14" t="s">
        <v>31</v>
      </c>
      <c r="AX2543" s="14" t="s">
        <v>69</v>
      </c>
      <c r="AY2543" s="255" t="s">
        <v>193</v>
      </c>
    </row>
    <row r="2544" s="15" customFormat="1">
      <c r="A2544" s="15"/>
      <c r="B2544" s="256"/>
      <c r="C2544" s="257"/>
      <c r="D2544" s="228" t="s">
        <v>206</v>
      </c>
      <c r="E2544" s="258" t="s">
        <v>19</v>
      </c>
      <c r="F2544" s="259" t="s">
        <v>218</v>
      </c>
      <c r="G2544" s="257"/>
      <c r="H2544" s="260">
        <v>156.38</v>
      </c>
      <c r="I2544" s="261"/>
      <c r="J2544" s="257"/>
      <c r="K2544" s="257"/>
      <c r="L2544" s="262"/>
      <c r="M2544" s="263"/>
      <c r="N2544" s="264"/>
      <c r="O2544" s="264"/>
      <c r="P2544" s="264"/>
      <c r="Q2544" s="264"/>
      <c r="R2544" s="264"/>
      <c r="S2544" s="264"/>
      <c r="T2544" s="265"/>
      <c r="U2544" s="15"/>
      <c r="V2544" s="15"/>
      <c r="W2544" s="15"/>
      <c r="X2544" s="15"/>
      <c r="Y2544" s="15"/>
      <c r="Z2544" s="15"/>
      <c r="AA2544" s="15"/>
      <c r="AB2544" s="15"/>
      <c r="AC2544" s="15"/>
      <c r="AD2544" s="15"/>
      <c r="AE2544" s="15"/>
      <c r="AT2544" s="266" t="s">
        <v>206</v>
      </c>
      <c r="AU2544" s="266" t="s">
        <v>78</v>
      </c>
      <c r="AV2544" s="15" t="s">
        <v>200</v>
      </c>
      <c r="AW2544" s="15" t="s">
        <v>31</v>
      </c>
      <c r="AX2544" s="15" t="s">
        <v>76</v>
      </c>
      <c r="AY2544" s="266" t="s">
        <v>193</v>
      </c>
    </row>
    <row r="2545" s="14" customFormat="1">
      <c r="A2545" s="14"/>
      <c r="B2545" s="245"/>
      <c r="C2545" s="246"/>
      <c r="D2545" s="228" t="s">
        <v>206</v>
      </c>
      <c r="E2545" s="246"/>
      <c r="F2545" s="248" t="s">
        <v>4494</v>
      </c>
      <c r="G2545" s="246"/>
      <c r="H2545" s="249">
        <v>312.75999999999999</v>
      </c>
      <c r="I2545" s="250"/>
      <c r="J2545" s="246"/>
      <c r="K2545" s="246"/>
      <c r="L2545" s="251"/>
      <c r="M2545" s="252"/>
      <c r="N2545" s="253"/>
      <c r="O2545" s="253"/>
      <c r="P2545" s="253"/>
      <c r="Q2545" s="253"/>
      <c r="R2545" s="253"/>
      <c r="S2545" s="253"/>
      <c r="T2545" s="254"/>
      <c r="U2545" s="14"/>
      <c r="V2545" s="14"/>
      <c r="W2545" s="14"/>
      <c r="X2545" s="14"/>
      <c r="Y2545" s="14"/>
      <c r="Z2545" s="14"/>
      <c r="AA2545" s="14"/>
      <c r="AB2545" s="14"/>
      <c r="AC2545" s="14"/>
      <c r="AD2545" s="14"/>
      <c r="AE2545" s="14"/>
      <c r="AT2545" s="255" t="s">
        <v>206</v>
      </c>
      <c r="AU2545" s="255" t="s">
        <v>78</v>
      </c>
      <c r="AV2545" s="14" t="s">
        <v>78</v>
      </c>
      <c r="AW2545" s="14" t="s">
        <v>4</v>
      </c>
      <c r="AX2545" s="14" t="s">
        <v>76</v>
      </c>
      <c r="AY2545" s="255" t="s">
        <v>193</v>
      </c>
    </row>
    <row r="2546" s="2" customFormat="1" ht="24.15" customHeight="1">
      <c r="A2546" s="41"/>
      <c r="B2546" s="42"/>
      <c r="C2546" s="274" t="s">
        <v>4495</v>
      </c>
      <c r="D2546" s="274" t="s">
        <v>1765</v>
      </c>
      <c r="E2546" s="275" t="s">
        <v>2185</v>
      </c>
      <c r="F2546" s="276" t="s">
        <v>2186</v>
      </c>
      <c r="G2546" s="277" t="s">
        <v>258</v>
      </c>
      <c r="H2546" s="278">
        <v>1121.7249999999999</v>
      </c>
      <c r="I2546" s="279"/>
      <c r="J2546" s="280">
        <f>ROUND(I2546*H2546,2)</f>
        <v>0</v>
      </c>
      <c r="K2546" s="276" t="s">
        <v>199</v>
      </c>
      <c r="L2546" s="281"/>
      <c r="M2546" s="282" t="s">
        <v>19</v>
      </c>
      <c r="N2546" s="283" t="s">
        <v>40</v>
      </c>
      <c r="O2546" s="87"/>
      <c r="P2546" s="224">
        <f>O2546*H2546</f>
        <v>0</v>
      </c>
      <c r="Q2546" s="224">
        <v>0.0053</v>
      </c>
      <c r="R2546" s="224">
        <f>Q2546*H2546</f>
        <v>5.9451424999999993</v>
      </c>
      <c r="S2546" s="224">
        <v>0</v>
      </c>
      <c r="T2546" s="225">
        <f>S2546*H2546</f>
        <v>0</v>
      </c>
      <c r="U2546" s="41"/>
      <c r="V2546" s="41"/>
      <c r="W2546" s="41"/>
      <c r="X2546" s="41"/>
      <c r="Y2546" s="41"/>
      <c r="Z2546" s="41"/>
      <c r="AA2546" s="41"/>
      <c r="AB2546" s="41"/>
      <c r="AC2546" s="41"/>
      <c r="AD2546" s="41"/>
      <c r="AE2546" s="41"/>
      <c r="AR2546" s="226" t="s">
        <v>449</v>
      </c>
      <c r="AT2546" s="226" t="s">
        <v>1765</v>
      </c>
      <c r="AU2546" s="226" t="s">
        <v>78</v>
      </c>
      <c r="AY2546" s="20" t="s">
        <v>193</v>
      </c>
      <c r="BE2546" s="227">
        <f>IF(N2546="základní",J2546,0)</f>
        <v>0</v>
      </c>
      <c r="BF2546" s="227">
        <f>IF(N2546="snížená",J2546,0)</f>
        <v>0</v>
      </c>
      <c r="BG2546" s="227">
        <f>IF(N2546="zákl. přenesená",J2546,0)</f>
        <v>0</v>
      </c>
      <c r="BH2546" s="227">
        <f>IF(N2546="sníž. přenesená",J2546,0)</f>
        <v>0</v>
      </c>
      <c r="BI2546" s="227">
        <f>IF(N2546="nulová",J2546,0)</f>
        <v>0</v>
      </c>
      <c r="BJ2546" s="20" t="s">
        <v>76</v>
      </c>
      <c r="BK2546" s="227">
        <f>ROUND(I2546*H2546,2)</f>
        <v>0</v>
      </c>
      <c r="BL2546" s="20" t="s">
        <v>323</v>
      </c>
      <c r="BM2546" s="226" t="s">
        <v>4496</v>
      </c>
    </row>
    <row r="2547" s="2" customFormat="1">
      <c r="A2547" s="41"/>
      <c r="B2547" s="42"/>
      <c r="C2547" s="43"/>
      <c r="D2547" s="228" t="s">
        <v>202</v>
      </c>
      <c r="E2547" s="43"/>
      <c r="F2547" s="229" t="s">
        <v>2186</v>
      </c>
      <c r="G2547" s="43"/>
      <c r="H2547" s="43"/>
      <c r="I2547" s="230"/>
      <c r="J2547" s="43"/>
      <c r="K2547" s="43"/>
      <c r="L2547" s="47"/>
      <c r="M2547" s="231"/>
      <c r="N2547" s="232"/>
      <c r="O2547" s="87"/>
      <c r="P2547" s="87"/>
      <c r="Q2547" s="87"/>
      <c r="R2547" s="87"/>
      <c r="S2547" s="87"/>
      <c r="T2547" s="88"/>
      <c r="U2547" s="41"/>
      <c r="V2547" s="41"/>
      <c r="W2547" s="41"/>
      <c r="X2547" s="41"/>
      <c r="Y2547" s="41"/>
      <c r="Z2547" s="41"/>
      <c r="AA2547" s="41"/>
      <c r="AB2547" s="41"/>
      <c r="AC2547" s="41"/>
      <c r="AD2547" s="41"/>
      <c r="AE2547" s="41"/>
      <c r="AT2547" s="20" t="s">
        <v>202</v>
      </c>
      <c r="AU2547" s="20" t="s">
        <v>78</v>
      </c>
    </row>
    <row r="2548" s="13" customFormat="1">
      <c r="A2548" s="13"/>
      <c r="B2548" s="235"/>
      <c r="C2548" s="236"/>
      <c r="D2548" s="228" t="s">
        <v>206</v>
      </c>
      <c r="E2548" s="237" t="s">
        <v>19</v>
      </c>
      <c r="F2548" s="238" t="s">
        <v>279</v>
      </c>
      <c r="G2548" s="236"/>
      <c r="H2548" s="237" t="s">
        <v>19</v>
      </c>
      <c r="I2548" s="239"/>
      <c r="J2548" s="236"/>
      <c r="K2548" s="236"/>
      <c r="L2548" s="240"/>
      <c r="M2548" s="241"/>
      <c r="N2548" s="242"/>
      <c r="O2548" s="242"/>
      <c r="P2548" s="242"/>
      <c r="Q2548" s="242"/>
      <c r="R2548" s="242"/>
      <c r="S2548" s="242"/>
      <c r="T2548" s="243"/>
      <c r="U2548" s="13"/>
      <c r="V2548" s="13"/>
      <c r="W2548" s="13"/>
      <c r="X2548" s="13"/>
      <c r="Y2548" s="13"/>
      <c r="Z2548" s="13"/>
      <c r="AA2548" s="13"/>
      <c r="AB2548" s="13"/>
      <c r="AC2548" s="13"/>
      <c r="AD2548" s="13"/>
      <c r="AE2548" s="13"/>
      <c r="AT2548" s="244" t="s">
        <v>206</v>
      </c>
      <c r="AU2548" s="244" t="s">
        <v>78</v>
      </c>
      <c r="AV2548" s="13" t="s">
        <v>76</v>
      </c>
      <c r="AW2548" s="13" t="s">
        <v>31</v>
      </c>
      <c r="AX2548" s="13" t="s">
        <v>69</v>
      </c>
      <c r="AY2548" s="244" t="s">
        <v>193</v>
      </c>
    </row>
    <row r="2549" s="13" customFormat="1">
      <c r="A2549" s="13"/>
      <c r="B2549" s="235"/>
      <c r="C2549" s="236"/>
      <c r="D2549" s="228" t="s">
        <v>206</v>
      </c>
      <c r="E2549" s="237" t="s">
        <v>19</v>
      </c>
      <c r="F2549" s="238" t="s">
        <v>4497</v>
      </c>
      <c r="G2549" s="236"/>
      <c r="H2549" s="237" t="s">
        <v>19</v>
      </c>
      <c r="I2549" s="239"/>
      <c r="J2549" s="236"/>
      <c r="K2549" s="236"/>
      <c r="L2549" s="240"/>
      <c r="M2549" s="241"/>
      <c r="N2549" s="242"/>
      <c r="O2549" s="242"/>
      <c r="P2549" s="242"/>
      <c r="Q2549" s="242"/>
      <c r="R2549" s="242"/>
      <c r="S2549" s="242"/>
      <c r="T2549" s="243"/>
      <c r="U2549" s="13"/>
      <c r="V2549" s="13"/>
      <c r="W2549" s="13"/>
      <c r="X2549" s="13"/>
      <c r="Y2549" s="13"/>
      <c r="Z2549" s="13"/>
      <c r="AA2549" s="13"/>
      <c r="AB2549" s="13"/>
      <c r="AC2549" s="13"/>
      <c r="AD2549" s="13"/>
      <c r="AE2549" s="13"/>
      <c r="AT2549" s="244" t="s">
        <v>206</v>
      </c>
      <c r="AU2549" s="244" t="s">
        <v>78</v>
      </c>
      <c r="AV2549" s="13" t="s">
        <v>76</v>
      </c>
      <c r="AW2549" s="13" t="s">
        <v>31</v>
      </c>
      <c r="AX2549" s="13" t="s">
        <v>69</v>
      </c>
      <c r="AY2549" s="244" t="s">
        <v>193</v>
      </c>
    </row>
    <row r="2550" s="14" customFormat="1">
      <c r="A2550" s="14"/>
      <c r="B2550" s="245"/>
      <c r="C2550" s="246"/>
      <c r="D2550" s="228" t="s">
        <v>206</v>
      </c>
      <c r="E2550" s="247" t="s">
        <v>19</v>
      </c>
      <c r="F2550" s="248" t="s">
        <v>717</v>
      </c>
      <c r="G2550" s="246"/>
      <c r="H2550" s="249">
        <v>741</v>
      </c>
      <c r="I2550" s="250"/>
      <c r="J2550" s="246"/>
      <c r="K2550" s="246"/>
      <c r="L2550" s="251"/>
      <c r="M2550" s="252"/>
      <c r="N2550" s="253"/>
      <c r="O2550" s="253"/>
      <c r="P2550" s="253"/>
      <c r="Q2550" s="253"/>
      <c r="R2550" s="253"/>
      <c r="S2550" s="253"/>
      <c r="T2550" s="254"/>
      <c r="U2550" s="14"/>
      <c r="V2550" s="14"/>
      <c r="W2550" s="14"/>
      <c r="X2550" s="14"/>
      <c r="Y2550" s="14"/>
      <c r="Z2550" s="14"/>
      <c r="AA2550" s="14"/>
      <c r="AB2550" s="14"/>
      <c r="AC2550" s="14"/>
      <c r="AD2550" s="14"/>
      <c r="AE2550" s="14"/>
      <c r="AT2550" s="255" t="s">
        <v>206</v>
      </c>
      <c r="AU2550" s="255" t="s">
        <v>78</v>
      </c>
      <c r="AV2550" s="14" t="s">
        <v>78</v>
      </c>
      <c r="AW2550" s="14" t="s">
        <v>31</v>
      </c>
      <c r="AX2550" s="14" t="s">
        <v>69</v>
      </c>
      <c r="AY2550" s="255" t="s">
        <v>193</v>
      </c>
    </row>
    <row r="2551" s="13" customFormat="1">
      <c r="A2551" s="13"/>
      <c r="B2551" s="235"/>
      <c r="C2551" s="236"/>
      <c r="D2551" s="228" t="s">
        <v>206</v>
      </c>
      <c r="E2551" s="237" t="s">
        <v>19</v>
      </c>
      <c r="F2551" s="238" t="s">
        <v>4498</v>
      </c>
      <c r="G2551" s="236"/>
      <c r="H2551" s="237" t="s">
        <v>19</v>
      </c>
      <c r="I2551" s="239"/>
      <c r="J2551" s="236"/>
      <c r="K2551" s="236"/>
      <c r="L2551" s="240"/>
      <c r="M2551" s="241"/>
      <c r="N2551" s="242"/>
      <c r="O2551" s="242"/>
      <c r="P2551" s="242"/>
      <c r="Q2551" s="242"/>
      <c r="R2551" s="242"/>
      <c r="S2551" s="242"/>
      <c r="T2551" s="243"/>
      <c r="U2551" s="13"/>
      <c r="V2551" s="13"/>
      <c r="W2551" s="13"/>
      <c r="X2551" s="13"/>
      <c r="Y2551" s="13"/>
      <c r="Z2551" s="13"/>
      <c r="AA2551" s="13"/>
      <c r="AB2551" s="13"/>
      <c r="AC2551" s="13"/>
      <c r="AD2551" s="13"/>
      <c r="AE2551" s="13"/>
      <c r="AT2551" s="244" t="s">
        <v>206</v>
      </c>
      <c r="AU2551" s="244" t="s">
        <v>78</v>
      </c>
      <c r="AV2551" s="13" t="s">
        <v>76</v>
      </c>
      <c r="AW2551" s="13" t="s">
        <v>31</v>
      </c>
      <c r="AX2551" s="13" t="s">
        <v>69</v>
      </c>
      <c r="AY2551" s="244" t="s">
        <v>193</v>
      </c>
    </row>
    <row r="2552" s="14" customFormat="1">
      <c r="A2552" s="14"/>
      <c r="B2552" s="245"/>
      <c r="C2552" s="246"/>
      <c r="D2552" s="228" t="s">
        <v>206</v>
      </c>
      <c r="E2552" s="247" t="s">
        <v>19</v>
      </c>
      <c r="F2552" s="248" t="s">
        <v>4132</v>
      </c>
      <c r="G2552" s="246"/>
      <c r="H2552" s="249">
        <v>27.809999999999999</v>
      </c>
      <c r="I2552" s="250"/>
      <c r="J2552" s="246"/>
      <c r="K2552" s="246"/>
      <c r="L2552" s="251"/>
      <c r="M2552" s="252"/>
      <c r="N2552" s="253"/>
      <c r="O2552" s="253"/>
      <c r="P2552" s="253"/>
      <c r="Q2552" s="253"/>
      <c r="R2552" s="253"/>
      <c r="S2552" s="253"/>
      <c r="T2552" s="254"/>
      <c r="U2552" s="14"/>
      <c r="V2552" s="14"/>
      <c r="W2552" s="14"/>
      <c r="X2552" s="14"/>
      <c r="Y2552" s="14"/>
      <c r="Z2552" s="14"/>
      <c r="AA2552" s="14"/>
      <c r="AB2552" s="14"/>
      <c r="AC2552" s="14"/>
      <c r="AD2552" s="14"/>
      <c r="AE2552" s="14"/>
      <c r="AT2552" s="255" t="s">
        <v>206</v>
      </c>
      <c r="AU2552" s="255" t="s">
        <v>78</v>
      </c>
      <c r="AV2552" s="14" t="s">
        <v>78</v>
      </c>
      <c r="AW2552" s="14" t="s">
        <v>31</v>
      </c>
      <c r="AX2552" s="14" t="s">
        <v>69</v>
      </c>
      <c r="AY2552" s="255" t="s">
        <v>193</v>
      </c>
    </row>
    <row r="2553" s="14" customFormat="1">
      <c r="A2553" s="14"/>
      <c r="B2553" s="245"/>
      <c r="C2553" s="246"/>
      <c r="D2553" s="228" t="s">
        <v>206</v>
      </c>
      <c r="E2553" s="247" t="s">
        <v>19</v>
      </c>
      <c r="F2553" s="248" t="s">
        <v>4133</v>
      </c>
      <c r="G2553" s="246"/>
      <c r="H2553" s="249">
        <v>48.060000000000002</v>
      </c>
      <c r="I2553" s="250"/>
      <c r="J2553" s="246"/>
      <c r="K2553" s="246"/>
      <c r="L2553" s="251"/>
      <c r="M2553" s="252"/>
      <c r="N2553" s="253"/>
      <c r="O2553" s="253"/>
      <c r="P2553" s="253"/>
      <c r="Q2553" s="253"/>
      <c r="R2553" s="253"/>
      <c r="S2553" s="253"/>
      <c r="T2553" s="254"/>
      <c r="U2553" s="14"/>
      <c r="V2553" s="14"/>
      <c r="W2553" s="14"/>
      <c r="X2553" s="14"/>
      <c r="Y2553" s="14"/>
      <c r="Z2553" s="14"/>
      <c r="AA2553" s="14"/>
      <c r="AB2553" s="14"/>
      <c r="AC2553" s="14"/>
      <c r="AD2553" s="14"/>
      <c r="AE2553" s="14"/>
      <c r="AT2553" s="255" t="s">
        <v>206</v>
      </c>
      <c r="AU2553" s="255" t="s">
        <v>78</v>
      </c>
      <c r="AV2553" s="14" t="s">
        <v>78</v>
      </c>
      <c r="AW2553" s="14" t="s">
        <v>31</v>
      </c>
      <c r="AX2553" s="14" t="s">
        <v>69</v>
      </c>
      <c r="AY2553" s="255" t="s">
        <v>193</v>
      </c>
    </row>
    <row r="2554" s="14" customFormat="1">
      <c r="A2554" s="14"/>
      <c r="B2554" s="245"/>
      <c r="C2554" s="246"/>
      <c r="D2554" s="228" t="s">
        <v>206</v>
      </c>
      <c r="E2554" s="247" t="s">
        <v>19</v>
      </c>
      <c r="F2554" s="248" t="s">
        <v>4134</v>
      </c>
      <c r="G2554" s="246"/>
      <c r="H2554" s="249">
        <v>36</v>
      </c>
      <c r="I2554" s="250"/>
      <c r="J2554" s="246"/>
      <c r="K2554" s="246"/>
      <c r="L2554" s="251"/>
      <c r="M2554" s="252"/>
      <c r="N2554" s="253"/>
      <c r="O2554" s="253"/>
      <c r="P2554" s="253"/>
      <c r="Q2554" s="253"/>
      <c r="R2554" s="253"/>
      <c r="S2554" s="253"/>
      <c r="T2554" s="254"/>
      <c r="U2554" s="14"/>
      <c r="V2554" s="14"/>
      <c r="W2554" s="14"/>
      <c r="X2554" s="14"/>
      <c r="Y2554" s="14"/>
      <c r="Z2554" s="14"/>
      <c r="AA2554" s="14"/>
      <c r="AB2554" s="14"/>
      <c r="AC2554" s="14"/>
      <c r="AD2554" s="14"/>
      <c r="AE2554" s="14"/>
      <c r="AT2554" s="255" t="s">
        <v>206</v>
      </c>
      <c r="AU2554" s="255" t="s">
        <v>78</v>
      </c>
      <c r="AV2554" s="14" t="s">
        <v>78</v>
      </c>
      <c r="AW2554" s="14" t="s">
        <v>31</v>
      </c>
      <c r="AX2554" s="14" t="s">
        <v>69</v>
      </c>
      <c r="AY2554" s="255" t="s">
        <v>193</v>
      </c>
    </row>
    <row r="2555" s="14" customFormat="1">
      <c r="A2555" s="14"/>
      <c r="B2555" s="245"/>
      <c r="C2555" s="246"/>
      <c r="D2555" s="228" t="s">
        <v>206</v>
      </c>
      <c r="E2555" s="247" t="s">
        <v>19</v>
      </c>
      <c r="F2555" s="248" t="s">
        <v>4135</v>
      </c>
      <c r="G2555" s="246"/>
      <c r="H2555" s="249">
        <v>9.8399999999999999</v>
      </c>
      <c r="I2555" s="250"/>
      <c r="J2555" s="246"/>
      <c r="K2555" s="246"/>
      <c r="L2555" s="251"/>
      <c r="M2555" s="252"/>
      <c r="N2555" s="253"/>
      <c r="O2555" s="253"/>
      <c r="P2555" s="253"/>
      <c r="Q2555" s="253"/>
      <c r="R2555" s="253"/>
      <c r="S2555" s="253"/>
      <c r="T2555" s="254"/>
      <c r="U2555" s="14"/>
      <c r="V2555" s="14"/>
      <c r="W2555" s="14"/>
      <c r="X2555" s="14"/>
      <c r="Y2555" s="14"/>
      <c r="Z2555" s="14"/>
      <c r="AA2555" s="14"/>
      <c r="AB2555" s="14"/>
      <c r="AC2555" s="14"/>
      <c r="AD2555" s="14"/>
      <c r="AE2555" s="14"/>
      <c r="AT2555" s="255" t="s">
        <v>206</v>
      </c>
      <c r="AU2555" s="255" t="s">
        <v>78</v>
      </c>
      <c r="AV2555" s="14" t="s">
        <v>78</v>
      </c>
      <c r="AW2555" s="14" t="s">
        <v>31</v>
      </c>
      <c r="AX2555" s="14" t="s">
        <v>69</v>
      </c>
      <c r="AY2555" s="255" t="s">
        <v>193</v>
      </c>
    </row>
    <row r="2556" s="14" customFormat="1">
      <c r="A2556" s="14"/>
      <c r="B2556" s="245"/>
      <c r="C2556" s="246"/>
      <c r="D2556" s="228" t="s">
        <v>206</v>
      </c>
      <c r="E2556" s="247" t="s">
        <v>19</v>
      </c>
      <c r="F2556" s="248" t="s">
        <v>4136</v>
      </c>
      <c r="G2556" s="246"/>
      <c r="H2556" s="249">
        <v>23.27</v>
      </c>
      <c r="I2556" s="250"/>
      <c r="J2556" s="246"/>
      <c r="K2556" s="246"/>
      <c r="L2556" s="251"/>
      <c r="M2556" s="252"/>
      <c r="N2556" s="253"/>
      <c r="O2556" s="253"/>
      <c r="P2556" s="253"/>
      <c r="Q2556" s="253"/>
      <c r="R2556" s="253"/>
      <c r="S2556" s="253"/>
      <c r="T2556" s="254"/>
      <c r="U2556" s="14"/>
      <c r="V2556" s="14"/>
      <c r="W2556" s="14"/>
      <c r="X2556" s="14"/>
      <c r="Y2556" s="14"/>
      <c r="Z2556" s="14"/>
      <c r="AA2556" s="14"/>
      <c r="AB2556" s="14"/>
      <c r="AC2556" s="14"/>
      <c r="AD2556" s="14"/>
      <c r="AE2556" s="14"/>
      <c r="AT2556" s="255" t="s">
        <v>206</v>
      </c>
      <c r="AU2556" s="255" t="s">
        <v>78</v>
      </c>
      <c r="AV2556" s="14" t="s">
        <v>78</v>
      </c>
      <c r="AW2556" s="14" t="s">
        <v>31</v>
      </c>
      <c r="AX2556" s="14" t="s">
        <v>69</v>
      </c>
      <c r="AY2556" s="255" t="s">
        <v>193</v>
      </c>
    </row>
    <row r="2557" s="14" customFormat="1">
      <c r="A2557" s="14"/>
      <c r="B2557" s="245"/>
      <c r="C2557" s="246"/>
      <c r="D2557" s="228" t="s">
        <v>206</v>
      </c>
      <c r="E2557" s="247" t="s">
        <v>19</v>
      </c>
      <c r="F2557" s="248" t="s">
        <v>4137</v>
      </c>
      <c r="G2557" s="246"/>
      <c r="H2557" s="249">
        <v>11.4</v>
      </c>
      <c r="I2557" s="250"/>
      <c r="J2557" s="246"/>
      <c r="K2557" s="246"/>
      <c r="L2557" s="251"/>
      <c r="M2557" s="252"/>
      <c r="N2557" s="253"/>
      <c r="O2557" s="253"/>
      <c r="P2557" s="253"/>
      <c r="Q2557" s="253"/>
      <c r="R2557" s="253"/>
      <c r="S2557" s="253"/>
      <c r="T2557" s="254"/>
      <c r="U2557" s="14"/>
      <c r="V2557" s="14"/>
      <c r="W2557" s="14"/>
      <c r="X2557" s="14"/>
      <c r="Y2557" s="14"/>
      <c r="Z2557" s="14"/>
      <c r="AA2557" s="14"/>
      <c r="AB2557" s="14"/>
      <c r="AC2557" s="14"/>
      <c r="AD2557" s="14"/>
      <c r="AE2557" s="14"/>
      <c r="AT2557" s="255" t="s">
        <v>206</v>
      </c>
      <c r="AU2557" s="255" t="s">
        <v>78</v>
      </c>
      <c r="AV2557" s="14" t="s">
        <v>78</v>
      </c>
      <c r="AW2557" s="14" t="s">
        <v>31</v>
      </c>
      <c r="AX2557" s="14" t="s">
        <v>69</v>
      </c>
      <c r="AY2557" s="255" t="s">
        <v>193</v>
      </c>
    </row>
    <row r="2558" s="15" customFormat="1">
      <c r="A2558" s="15"/>
      <c r="B2558" s="256"/>
      <c r="C2558" s="257"/>
      <c r="D2558" s="228" t="s">
        <v>206</v>
      </c>
      <c r="E2558" s="258" t="s">
        <v>19</v>
      </c>
      <c r="F2558" s="259" t="s">
        <v>218</v>
      </c>
      <c r="G2558" s="257"/>
      <c r="H2558" s="260">
        <v>897.38</v>
      </c>
      <c r="I2558" s="261"/>
      <c r="J2558" s="257"/>
      <c r="K2558" s="257"/>
      <c r="L2558" s="262"/>
      <c r="M2558" s="263"/>
      <c r="N2558" s="264"/>
      <c r="O2558" s="264"/>
      <c r="P2558" s="264"/>
      <c r="Q2558" s="264"/>
      <c r="R2558" s="264"/>
      <c r="S2558" s="264"/>
      <c r="T2558" s="265"/>
      <c r="U2558" s="15"/>
      <c r="V2558" s="15"/>
      <c r="W2558" s="15"/>
      <c r="X2558" s="15"/>
      <c r="Y2558" s="15"/>
      <c r="Z2558" s="15"/>
      <c r="AA2558" s="15"/>
      <c r="AB2558" s="15"/>
      <c r="AC2558" s="15"/>
      <c r="AD2558" s="15"/>
      <c r="AE2558" s="15"/>
      <c r="AT2558" s="266" t="s">
        <v>206</v>
      </c>
      <c r="AU2558" s="266" t="s">
        <v>78</v>
      </c>
      <c r="AV2558" s="15" t="s">
        <v>200</v>
      </c>
      <c r="AW2558" s="15" t="s">
        <v>31</v>
      </c>
      <c r="AX2558" s="15" t="s">
        <v>76</v>
      </c>
      <c r="AY2558" s="266" t="s">
        <v>193</v>
      </c>
    </row>
    <row r="2559" s="14" customFormat="1">
      <c r="A2559" s="14"/>
      <c r="B2559" s="245"/>
      <c r="C2559" s="246"/>
      <c r="D2559" s="228" t="s">
        <v>206</v>
      </c>
      <c r="E2559" s="246"/>
      <c r="F2559" s="248" t="s">
        <v>4499</v>
      </c>
      <c r="G2559" s="246"/>
      <c r="H2559" s="249">
        <v>1121.7249999999999</v>
      </c>
      <c r="I2559" s="250"/>
      <c r="J2559" s="246"/>
      <c r="K2559" s="246"/>
      <c r="L2559" s="251"/>
      <c r="M2559" s="252"/>
      <c r="N2559" s="253"/>
      <c r="O2559" s="253"/>
      <c r="P2559" s="253"/>
      <c r="Q2559" s="253"/>
      <c r="R2559" s="253"/>
      <c r="S2559" s="253"/>
      <c r="T2559" s="254"/>
      <c r="U2559" s="14"/>
      <c r="V2559" s="14"/>
      <c r="W2559" s="14"/>
      <c r="X2559" s="14"/>
      <c r="Y2559" s="14"/>
      <c r="Z2559" s="14"/>
      <c r="AA2559" s="14"/>
      <c r="AB2559" s="14"/>
      <c r="AC2559" s="14"/>
      <c r="AD2559" s="14"/>
      <c r="AE2559" s="14"/>
      <c r="AT2559" s="255" t="s">
        <v>206</v>
      </c>
      <c r="AU2559" s="255" t="s">
        <v>78</v>
      </c>
      <c r="AV2559" s="14" t="s">
        <v>78</v>
      </c>
      <c r="AW2559" s="14" t="s">
        <v>4</v>
      </c>
      <c r="AX2559" s="14" t="s">
        <v>76</v>
      </c>
      <c r="AY2559" s="255" t="s">
        <v>193</v>
      </c>
    </row>
    <row r="2560" s="2" customFormat="1" ht="24.15" customHeight="1">
      <c r="A2560" s="41"/>
      <c r="B2560" s="42"/>
      <c r="C2560" s="274" t="s">
        <v>4500</v>
      </c>
      <c r="D2560" s="274" t="s">
        <v>1765</v>
      </c>
      <c r="E2560" s="275" t="s">
        <v>2189</v>
      </c>
      <c r="F2560" s="276" t="s">
        <v>2190</v>
      </c>
      <c r="G2560" s="277" t="s">
        <v>258</v>
      </c>
      <c r="H2560" s="278">
        <v>1121.7249999999999</v>
      </c>
      <c r="I2560" s="279"/>
      <c r="J2560" s="280">
        <f>ROUND(I2560*H2560,2)</f>
        <v>0</v>
      </c>
      <c r="K2560" s="276" t="s">
        <v>199</v>
      </c>
      <c r="L2560" s="281"/>
      <c r="M2560" s="282" t="s">
        <v>19</v>
      </c>
      <c r="N2560" s="283" t="s">
        <v>40</v>
      </c>
      <c r="O2560" s="87"/>
      <c r="P2560" s="224">
        <f>O2560*H2560</f>
        <v>0</v>
      </c>
      <c r="Q2560" s="224">
        <v>0.0047000000000000002</v>
      </c>
      <c r="R2560" s="224">
        <f>Q2560*H2560</f>
        <v>5.2721074999999997</v>
      </c>
      <c r="S2560" s="224">
        <v>0</v>
      </c>
      <c r="T2560" s="225">
        <f>S2560*H2560</f>
        <v>0</v>
      </c>
      <c r="U2560" s="41"/>
      <c r="V2560" s="41"/>
      <c r="W2560" s="41"/>
      <c r="X2560" s="41"/>
      <c r="Y2560" s="41"/>
      <c r="Z2560" s="41"/>
      <c r="AA2560" s="41"/>
      <c r="AB2560" s="41"/>
      <c r="AC2560" s="41"/>
      <c r="AD2560" s="41"/>
      <c r="AE2560" s="41"/>
      <c r="AR2560" s="226" t="s">
        <v>449</v>
      </c>
      <c r="AT2560" s="226" t="s">
        <v>1765</v>
      </c>
      <c r="AU2560" s="226" t="s">
        <v>78</v>
      </c>
      <c r="AY2560" s="20" t="s">
        <v>193</v>
      </c>
      <c r="BE2560" s="227">
        <f>IF(N2560="základní",J2560,0)</f>
        <v>0</v>
      </c>
      <c r="BF2560" s="227">
        <f>IF(N2560="snížená",J2560,0)</f>
        <v>0</v>
      </c>
      <c r="BG2560" s="227">
        <f>IF(N2560="zákl. přenesená",J2560,0)</f>
        <v>0</v>
      </c>
      <c r="BH2560" s="227">
        <f>IF(N2560="sníž. přenesená",J2560,0)</f>
        <v>0</v>
      </c>
      <c r="BI2560" s="227">
        <f>IF(N2560="nulová",J2560,0)</f>
        <v>0</v>
      </c>
      <c r="BJ2560" s="20" t="s">
        <v>76</v>
      </c>
      <c r="BK2560" s="227">
        <f>ROUND(I2560*H2560,2)</f>
        <v>0</v>
      </c>
      <c r="BL2560" s="20" t="s">
        <v>323</v>
      </c>
      <c r="BM2560" s="226" t="s">
        <v>4501</v>
      </c>
    </row>
    <row r="2561" s="2" customFormat="1">
      <c r="A2561" s="41"/>
      <c r="B2561" s="42"/>
      <c r="C2561" s="43"/>
      <c r="D2561" s="228" t="s">
        <v>202</v>
      </c>
      <c r="E2561" s="43"/>
      <c r="F2561" s="229" t="s">
        <v>2190</v>
      </c>
      <c r="G2561" s="43"/>
      <c r="H2561" s="43"/>
      <c r="I2561" s="230"/>
      <c r="J2561" s="43"/>
      <c r="K2561" s="43"/>
      <c r="L2561" s="47"/>
      <c r="M2561" s="231"/>
      <c r="N2561" s="232"/>
      <c r="O2561" s="87"/>
      <c r="P2561" s="87"/>
      <c r="Q2561" s="87"/>
      <c r="R2561" s="87"/>
      <c r="S2561" s="87"/>
      <c r="T2561" s="88"/>
      <c r="U2561" s="41"/>
      <c r="V2561" s="41"/>
      <c r="W2561" s="41"/>
      <c r="X2561" s="41"/>
      <c r="Y2561" s="41"/>
      <c r="Z2561" s="41"/>
      <c r="AA2561" s="41"/>
      <c r="AB2561" s="41"/>
      <c r="AC2561" s="41"/>
      <c r="AD2561" s="41"/>
      <c r="AE2561" s="41"/>
      <c r="AT2561" s="20" t="s">
        <v>202</v>
      </c>
      <c r="AU2561" s="20" t="s">
        <v>78</v>
      </c>
    </row>
    <row r="2562" s="13" customFormat="1">
      <c r="A2562" s="13"/>
      <c r="B2562" s="235"/>
      <c r="C2562" s="236"/>
      <c r="D2562" s="228" t="s">
        <v>206</v>
      </c>
      <c r="E2562" s="237" t="s">
        <v>19</v>
      </c>
      <c r="F2562" s="238" t="s">
        <v>279</v>
      </c>
      <c r="G2562" s="236"/>
      <c r="H2562" s="237" t="s">
        <v>19</v>
      </c>
      <c r="I2562" s="239"/>
      <c r="J2562" s="236"/>
      <c r="K2562" s="236"/>
      <c r="L2562" s="240"/>
      <c r="M2562" s="241"/>
      <c r="N2562" s="242"/>
      <c r="O2562" s="242"/>
      <c r="P2562" s="242"/>
      <c r="Q2562" s="242"/>
      <c r="R2562" s="242"/>
      <c r="S2562" s="242"/>
      <c r="T2562" s="243"/>
      <c r="U2562" s="13"/>
      <c r="V2562" s="13"/>
      <c r="W2562" s="13"/>
      <c r="X2562" s="13"/>
      <c r="Y2562" s="13"/>
      <c r="Z2562" s="13"/>
      <c r="AA2562" s="13"/>
      <c r="AB2562" s="13"/>
      <c r="AC2562" s="13"/>
      <c r="AD2562" s="13"/>
      <c r="AE2562" s="13"/>
      <c r="AT2562" s="244" t="s">
        <v>206</v>
      </c>
      <c r="AU2562" s="244" t="s">
        <v>78</v>
      </c>
      <c r="AV2562" s="13" t="s">
        <v>76</v>
      </c>
      <c r="AW2562" s="13" t="s">
        <v>31</v>
      </c>
      <c r="AX2562" s="13" t="s">
        <v>69</v>
      </c>
      <c r="AY2562" s="244" t="s">
        <v>193</v>
      </c>
    </row>
    <row r="2563" s="13" customFormat="1">
      <c r="A2563" s="13"/>
      <c r="B2563" s="235"/>
      <c r="C2563" s="236"/>
      <c r="D2563" s="228" t="s">
        <v>206</v>
      </c>
      <c r="E2563" s="237" t="s">
        <v>19</v>
      </c>
      <c r="F2563" s="238" t="s">
        <v>4497</v>
      </c>
      <c r="G2563" s="236"/>
      <c r="H2563" s="237" t="s">
        <v>19</v>
      </c>
      <c r="I2563" s="239"/>
      <c r="J2563" s="236"/>
      <c r="K2563" s="236"/>
      <c r="L2563" s="240"/>
      <c r="M2563" s="241"/>
      <c r="N2563" s="242"/>
      <c r="O2563" s="242"/>
      <c r="P2563" s="242"/>
      <c r="Q2563" s="242"/>
      <c r="R2563" s="242"/>
      <c r="S2563" s="242"/>
      <c r="T2563" s="243"/>
      <c r="U2563" s="13"/>
      <c r="V2563" s="13"/>
      <c r="W2563" s="13"/>
      <c r="X2563" s="13"/>
      <c r="Y2563" s="13"/>
      <c r="Z2563" s="13"/>
      <c r="AA2563" s="13"/>
      <c r="AB2563" s="13"/>
      <c r="AC2563" s="13"/>
      <c r="AD2563" s="13"/>
      <c r="AE2563" s="13"/>
      <c r="AT2563" s="244" t="s">
        <v>206</v>
      </c>
      <c r="AU2563" s="244" t="s">
        <v>78</v>
      </c>
      <c r="AV2563" s="13" t="s">
        <v>76</v>
      </c>
      <c r="AW2563" s="13" t="s">
        <v>31</v>
      </c>
      <c r="AX2563" s="13" t="s">
        <v>69</v>
      </c>
      <c r="AY2563" s="244" t="s">
        <v>193</v>
      </c>
    </row>
    <row r="2564" s="14" customFormat="1">
      <c r="A2564" s="14"/>
      <c r="B2564" s="245"/>
      <c r="C2564" s="246"/>
      <c r="D2564" s="228" t="s">
        <v>206</v>
      </c>
      <c r="E2564" s="247" t="s">
        <v>19</v>
      </c>
      <c r="F2564" s="248" t="s">
        <v>717</v>
      </c>
      <c r="G2564" s="246"/>
      <c r="H2564" s="249">
        <v>741</v>
      </c>
      <c r="I2564" s="250"/>
      <c r="J2564" s="246"/>
      <c r="K2564" s="246"/>
      <c r="L2564" s="251"/>
      <c r="M2564" s="252"/>
      <c r="N2564" s="253"/>
      <c r="O2564" s="253"/>
      <c r="P2564" s="253"/>
      <c r="Q2564" s="253"/>
      <c r="R2564" s="253"/>
      <c r="S2564" s="253"/>
      <c r="T2564" s="254"/>
      <c r="U2564" s="14"/>
      <c r="V2564" s="14"/>
      <c r="W2564" s="14"/>
      <c r="X2564" s="14"/>
      <c r="Y2564" s="14"/>
      <c r="Z2564" s="14"/>
      <c r="AA2564" s="14"/>
      <c r="AB2564" s="14"/>
      <c r="AC2564" s="14"/>
      <c r="AD2564" s="14"/>
      <c r="AE2564" s="14"/>
      <c r="AT2564" s="255" t="s">
        <v>206</v>
      </c>
      <c r="AU2564" s="255" t="s">
        <v>78</v>
      </c>
      <c r="AV2564" s="14" t="s">
        <v>78</v>
      </c>
      <c r="AW2564" s="14" t="s">
        <v>31</v>
      </c>
      <c r="AX2564" s="14" t="s">
        <v>69</v>
      </c>
      <c r="AY2564" s="255" t="s">
        <v>193</v>
      </c>
    </row>
    <row r="2565" s="13" customFormat="1">
      <c r="A2565" s="13"/>
      <c r="B2565" s="235"/>
      <c r="C2565" s="236"/>
      <c r="D2565" s="228" t="s">
        <v>206</v>
      </c>
      <c r="E2565" s="237" t="s">
        <v>19</v>
      </c>
      <c r="F2565" s="238" t="s">
        <v>4498</v>
      </c>
      <c r="G2565" s="236"/>
      <c r="H2565" s="237" t="s">
        <v>19</v>
      </c>
      <c r="I2565" s="239"/>
      <c r="J2565" s="236"/>
      <c r="K2565" s="236"/>
      <c r="L2565" s="240"/>
      <c r="M2565" s="241"/>
      <c r="N2565" s="242"/>
      <c r="O2565" s="242"/>
      <c r="P2565" s="242"/>
      <c r="Q2565" s="242"/>
      <c r="R2565" s="242"/>
      <c r="S2565" s="242"/>
      <c r="T2565" s="243"/>
      <c r="U2565" s="13"/>
      <c r="V2565" s="13"/>
      <c r="W2565" s="13"/>
      <c r="X2565" s="13"/>
      <c r="Y2565" s="13"/>
      <c r="Z2565" s="13"/>
      <c r="AA2565" s="13"/>
      <c r="AB2565" s="13"/>
      <c r="AC2565" s="13"/>
      <c r="AD2565" s="13"/>
      <c r="AE2565" s="13"/>
      <c r="AT2565" s="244" t="s">
        <v>206</v>
      </c>
      <c r="AU2565" s="244" t="s">
        <v>78</v>
      </c>
      <c r="AV2565" s="13" t="s">
        <v>76</v>
      </c>
      <c r="AW2565" s="13" t="s">
        <v>31</v>
      </c>
      <c r="AX2565" s="13" t="s">
        <v>69</v>
      </c>
      <c r="AY2565" s="244" t="s">
        <v>193</v>
      </c>
    </row>
    <row r="2566" s="14" customFormat="1">
      <c r="A2566" s="14"/>
      <c r="B2566" s="245"/>
      <c r="C2566" s="246"/>
      <c r="D2566" s="228" t="s">
        <v>206</v>
      </c>
      <c r="E2566" s="247" t="s">
        <v>19</v>
      </c>
      <c r="F2566" s="248" t="s">
        <v>4132</v>
      </c>
      <c r="G2566" s="246"/>
      <c r="H2566" s="249">
        <v>27.809999999999999</v>
      </c>
      <c r="I2566" s="250"/>
      <c r="J2566" s="246"/>
      <c r="K2566" s="246"/>
      <c r="L2566" s="251"/>
      <c r="M2566" s="252"/>
      <c r="N2566" s="253"/>
      <c r="O2566" s="253"/>
      <c r="P2566" s="253"/>
      <c r="Q2566" s="253"/>
      <c r="R2566" s="253"/>
      <c r="S2566" s="253"/>
      <c r="T2566" s="254"/>
      <c r="U2566" s="14"/>
      <c r="V2566" s="14"/>
      <c r="W2566" s="14"/>
      <c r="X2566" s="14"/>
      <c r="Y2566" s="14"/>
      <c r="Z2566" s="14"/>
      <c r="AA2566" s="14"/>
      <c r="AB2566" s="14"/>
      <c r="AC2566" s="14"/>
      <c r="AD2566" s="14"/>
      <c r="AE2566" s="14"/>
      <c r="AT2566" s="255" t="s">
        <v>206</v>
      </c>
      <c r="AU2566" s="255" t="s">
        <v>78</v>
      </c>
      <c r="AV2566" s="14" t="s">
        <v>78</v>
      </c>
      <c r="AW2566" s="14" t="s">
        <v>31</v>
      </c>
      <c r="AX2566" s="14" t="s">
        <v>69</v>
      </c>
      <c r="AY2566" s="255" t="s">
        <v>193</v>
      </c>
    </row>
    <row r="2567" s="14" customFormat="1">
      <c r="A2567" s="14"/>
      <c r="B2567" s="245"/>
      <c r="C2567" s="246"/>
      <c r="D2567" s="228" t="s">
        <v>206</v>
      </c>
      <c r="E2567" s="247" t="s">
        <v>19</v>
      </c>
      <c r="F2567" s="248" t="s">
        <v>4133</v>
      </c>
      <c r="G2567" s="246"/>
      <c r="H2567" s="249">
        <v>48.060000000000002</v>
      </c>
      <c r="I2567" s="250"/>
      <c r="J2567" s="246"/>
      <c r="K2567" s="246"/>
      <c r="L2567" s="251"/>
      <c r="M2567" s="252"/>
      <c r="N2567" s="253"/>
      <c r="O2567" s="253"/>
      <c r="P2567" s="253"/>
      <c r="Q2567" s="253"/>
      <c r="R2567" s="253"/>
      <c r="S2567" s="253"/>
      <c r="T2567" s="254"/>
      <c r="U2567" s="14"/>
      <c r="V2567" s="14"/>
      <c r="W2567" s="14"/>
      <c r="X2567" s="14"/>
      <c r="Y2567" s="14"/>
      <c r="Z2567" s="14"/>
      <c r="AA2567" s="14"/>
      <c r="AB2567" s="14"/>
      <c r="AC2567" s="14"/>
      <c r="AD2567" s="14"/>
      <c r="AE2567" s="14"/>
      <c r="AT2567" s="255" t="s">
        <v>206</v>
      </c>
      <c r="AU2567" s="255" t="s">
        <v>78</v>
      </c>
      <c r="AV2567" s="14" t="s">
        <v>78</v>
      </c>
      <c r="AW2567" s="14" t="s">
        <v>31</v>
      </c>
      <c r="AX2567" s="14" t="s">
        <v>69</v>
      </c>
      <c r="AY2567" s="255" t="s">
        <v>193</v>
      </c>
    </row>
    <row r="2568" s="14" customFormat="1">
      <c r="A2568" s="14"/>
      <c r="B2568" s="245"/>
      <c r="C2568" s="246"/>
      <c r="D2568" s="228" t="s">
        <v>206</v>
      </c>
      <c r="E2568" s="247" t="s">
        <v>19</v>
      </c>
      <c r="F2568" s="248" t="s">
        <v>4134</v>
      </c>
      <c r="G2568" s="246"/>
      <c r="H2568" s="249">
        <v>36</v>
      </c>
      <c r="I2568" s="250"/>
      <c r="J2568" s="246"/>
      <c r="K2568" s="246"/>
      <c r="L2568" s="251"/>
      <c r="M2568" s="252"/>
      <c r="N2568" s="253"/>
      <c r="O2568" s="253"/>
      <c r="P2568" s="253"/>
      <c r="Q2568" s="253"/>
      <c r="R2568" s="253"/>
      <c r="S2568" s="253"/>
      <c r="T2568" s="254"/>
      <c r="U2568" s="14"/>
      <c r="V2568" s="14"/>
      <c r="W2568" s="14"/>
      <c r="X2568" s="14"/>
      <c r="Y2568" s="14"/>
      <c r="Z2568" s="14"/>
      <c r="AA2568" s="14"/>
      <c r="AB2568" s="14"/>
      <c r="AC2568" s="14"/>
      <c r="AD2568" s="14"/>
      <c r="AE2568" s="14"/>
      <c r="AT2568" s="255" t="s">
        <v>206</v>
      </c>
      <c r="AU2568" s="255" t="s">
        <v>78</v>
      </c>
      <c r="AV2568" s="14" t="s">
        <v>78</v>
      </c>
      <c r="AW2568" s="14" t="s">
        <v>31</v>
      </c>
      <c r="AX2568" s="14" t="s">
        <v>69</v>
      </c>
      <c r="AY2568" s="255" t="s">
        <v>193</v>
      </c>
    </row>
    <row r="2569" s="14" customFormat="1">
      <c r="A2569" s="14"/>
      <c r="B2569" s="245"/>
      <c r="C2569" s="246"/>
      <c r="D2569" s="228" t="s">
        <v>206</v>
      </c>
      <c r="E2569" s="247" t="s">
        <v>19</v>
      </c>
      <c r="F2569" s="248" t="s">
        <v>4135</v>
      </c>
      <c r="G2569" s="246"/>
      <c r="H2569" s="249">
        <v>9.8399999999999999</v>
      </c>
      <c r="I2569" s="250"/>
      <c r="J2569" s="246"/>
      <c r="K2569" s="246"/>
      <c r="L2569" s="251"/>
      <c r="M2569" s="252"/>
      <c r="N2569" s="253"/>
      <c r="O2569" s="253"/>
      <c r="P2569" s="253"/>
      <c r="Q2569" s="253"/>
      <c r="R2569" s="253"/>
      <c r="S2569" s="253"/>
      <c r="T2569" s="254"/>
      <c r="U2569" s="14"/>
      <c r="V2569" s="14"/>
      <c r="W2569" s="14"/>
      <c r="X2569" s="14"/>
      <c r="Y2569" s="14"/>
      <c r="Z2569" s="14"/>
      <c r="AA2569" s="14"/>
      <c r="AB2569" s="14"/>
      <c r="AC2569" s="14"/>
      <c r="AD2569" s="14"/>
      <c r="AE2569" s="14"/>
      <c r="AT2569" s="255" t="s">
        <v>206</v>
      </c>
      <c r="AU2569" s="255" t="s">
        <v>78</v>
      </c>
      <c r="AV2569" s="14" t="s">
        <v>78</v>
      </c>
      <c r="AW2569" s="14" t="s">
        <v>31</v>
      </c>
      <c r="AX2569" s="14" t="s">
        <v>69</v>
      </c>
      <c r="AY2569" s="255" t="s">
        <v>193</v>
      </c>
    </row>
    <row r="2570" s="14" customFormat="1">
      <c r="A2570" s="14"/>
      <c r="B2570" s="245"/>
      <c r="C2570" s="246"/>
      <c r="D2570" s="228" t="s">
        <v>206</v>
      </c>
      <c r="E2570" s="247" t="s">
        <v>19</v>
      </c>
      <c r="F2570" s="248" t="s">
        <v>4136</v>
      </c>
      <c r="G2570" s="246"/>
      <c r="H2570" s="249">
        <v>23.27</v>
      </c>
      <c r="I2570" s="250"/>
      <c r="J2570" s="246"/>
      <c r="K2570" s="246"/>
      <c r="L2570" s="251"/>
      <c r="M2570" s="252"/>
      <c r="N2570" s="253"/>
      <c r="O2570" s="253"/>
      <c r="P2570" s="253"/>
      <c r="Q2570" s="253"/>
      <c r="R2570" s="253"/>
      <c r="S2570" s="253"/>
      <c r="T2570" s="254"/>
      <c r="U2570" s="14"/>
      <c r="V2570" s="14"/>
      <c r="W2570" s="14"/>
      <c r="X2570" s="14"/>
      <c r="Y2570" s="14"/>
      <c r="Z2570" s="14"/>
      <c r="AA2570" s="14"/>
      <c r="AB2570" s="14"/>
      <c r="AC2570" s="14"/>
      <c r="AD2570" s="14"/>
      <c r="AE2570" s="14"/>
      <c r="AT2570" s="255" t="s">
        <v>206</v>
      </c>
      <c r="AU2570" s="255" t="s">
        <v>78</v>
      </c>
      <c r="AV2570" s="14" t="s">
        <v>78</v>
      </c>
      <c r="AW2570" s="14" t="s">
        <v>31</v>
      </c>
      <c r="AX2570" s="14" t="s">
        <v>69</v>
      </c>
      <c r="AY2570" s="255" t="s">
        <v>193</v>
      </c>
    </row>
    <row r="2571" s="14" customFormat="1">
      <c r="A2571" s="14"/>
      <c r="B2571" s="245"/>
      <c r="C2571" s="246"/>
      <c r="D2571" s="228" t="s">
        <v>206</v>
      </c>
      <c r="E2571" s="247" t="s">
        <v>19</v>
      </c>
      <c r="F2571" s="248" t="s">
        <v>4137</v>
      </c>
      <c r="G2571" s="246"/>
      <c r="H2571" s="249">
        <v>11.4</v>
      </c>
      <c r="I2571" s="250"/>
      <c r="J2571" s="246"/>
      <c r="K2571" s="246"/>
      <c r="L2571" s="251"/>
      <c r="M2571" s="252"/>
      <c r="N2571" s="253"/>
      <c r="O2571" s="253"/>
      <c r="P2571" s="253"/>
      <c r="Q2571" s="253"/>
      <c r="R2571" s="253"/>
      <c r="S2571" s="253"/>
      <c r="T2571" s="254"/>
      <c r="U2571" s="14"/>
      <c r="V2571" s="14"/>
      <c r="W2571" s="14"/>
      <c r="X2571" s="14"/>
      <c r="Y2571" s="14"/>
      <c r="Z2571" s="14"/>
      <c r="AA2571" s="14"/>
      <c r="AB2571" s="14"/>
      <c r="AC2571" s="14"/>
      <c r="AD2571" s="14"/>
      <c r="AE2571" s="14"/>
      <c r="AT2571" s="255" t="s">
        <v>206</v>
      </c>
      <c r="AU2571" s="255" t="s">
        <v>78</v>
      </c>
      <c r="AV2571" s="14" t="s">
        <v>78</v>
      </c>
      <c r="AW2571" s="14" t="s">
        <v>31</v>
      </c>
      <c r="AX2571" s="14" t="s">
        <v>69</v>
      </c>
      <c r="AY2571" s="255" t="s">
        <v>193</v>
      </c>
    </row>
    <row r="2572" s="15" customFormat="1">
      <c r="A2572" s="15"/>
      <c r="B2572" s="256"/>
      <c r="C2572" s="257"/>
      <c r="D2572" s="228" t="s">
        <v>206</v>
      </c>
      <c r="E2572" s="258" t="s">
        <v>19</v>
      </c>
      <c r="F2572" s="259" t="s">
        <v>218</v>
      </c>
      <c r="G2572" s="257"/>
      <c r="H2572" s="260">
        <v>897.38</v>
      </c>
      <c r="I2572" s="261"/>
      <c r="J2572" s="257"/>
      <c r="K2572" s="257"/>
      <c r="L2572" s="262"/>
      <c r="M2572" s="263"/>
      <c r="N2572" s="264"/>
      <c r="O2572" s="264"/>
      <c r="P2572" s="264"/>
      <c r="Q2572" s="264"/>
      <c r="R2572" s="264"/>
      <c r="S2572" s="264"/>
      <c r="T2572" s="265"/>
      <c r="U2572" s="15"/>
      <c r="V2572" s="15"/>
      <c r="W2572" s="15"/>
      <c r="X2572" s="15"/>
      <c r="Y2572" s="15"/>
      <c r="Z2572" s="15"/>
      <c r="AA2572" s="15"/>
      <c r="AB2572" s="15"/>
      <c r="AC2572" s="15"/>
      <c r="AD2572" s="15"/>
      <c r="AE2572" s="15"/>
      <c r="AT2572" s="266" t="s">
        <v>206</v>
      </c>
      <c r="AU2572" s="266" t="s">
        <v>78</v>
      </c>
      <c r="AV2572" s="15" t="s">
        <v>200</v>
      </c>
      <c r="AW2572" s="15" t="s">
        <v>31</v>
      </c>
      <c r="AX2572" s="15" t="s">
        <v>76</v>
      </c>
      <c r="AY2572" s="266" t="s">
        <v>193</v>
      </c>
    </row>
    <row r="2573" s="14" customFormat="1">
      <c r="A2573" s="14"/>
      <c r="B2573" s="245"/>
      <c r="C2573" s="246"/>
      <c r="D2573" s="228" t="s">
        <v>206</v>
      </c>
      <c r="E2573" s="246"/>
      <c r="F2573" s="248" t="s">
        <v>4499</v>
      </c>
      <c r="G2573" s="246"/>
      <c r="H2573" s="249">
        <v>1121.7249999999999</v>
      </c>
      <c r="I2573" s="250"/>
      <c r="J2573" s="246"/>
      <c r="K2573" s="246"/>
      <c r="L2573" s="251"/>
      <c r="M2573" s="252"/>
      <c r="N2573" s="253"/>
      <c r="O2573" s="253"/>
      <c r="P2573" s="253"/>
      <c r="Q2573" s="253"/>
      <c r="R2573" s="253"/>
      <c r="S2573" s="253"/>
      <c r="T2573" s="254"/>
      <c r="U2573" s="14"/>
      <c r="V2573" s="14"/>
      <c r="W2573" s="14"/>
      <c r="X2573" s="14"/>
      <c r="Y2573" s="14"/>
      <c r="Z2573" s="14"/>
      <c r="AA2573" s="14"/>
      <c r="AB2573" s="14"/>
      <c r="AC2573" s="14"/>
      <c r="AD2573" s="14"/>
      <c r="AE2573" s="14"/>
      <c r="AT2573" s="255" t="s">
        <v>206</v>
      </c>
      <c r="AU2573" s="255" t="s">
        <v>78</v>
      </c>
      <c r="AV2573" s="14" t="s">
        <v>78</v>
      </c>
      <c r="AW2573" s="14" t="s">
        <v>4</v>
      </c>
      <c r="AX2573" s="14" t="s">
        <v>76</v>
      </c>
      <c r="AY2573" s="255" t="s">
        <v>193</v>
      </c>
    </row>
    <row r="2574" s="2" customFormat="1" ht="16.5" customHeight="1">
      <c r="A2574" s="41"/>
      <c r="B2574" s="42"/>
      <c r="C2574" s="215" t="s">
        <v>4502</v>
      </c>
      <c r="D2574" s="215" t="s">
        <v>195</v>
      </c>
      <c r="E2574" s="216" t="s">
        <v>4503</v>
      </c>
      <c r="F2574" s="217" t="s">
        <v>4504</v>
      </c>
      <c r="G2574" s="218" t="s">
        <v>408</v>
      </c>
      <c r="H2574" s="219">
        <v>122.5</v>
      </c>
      <c r="I2574" s="220"/>
      <c r="J2574" s="221">
        <f>ROUND(I2574*H2574,2)</f>
        <v>0</v>
      </c>
      <c r="K2574" s="217" t="s">
        <v>19</v>
      </c>
      <c r="L2574" s="47"/>
      <c r="M2574" s="222" t="s">
        <v>19</v>
      </c>
      <c r="N2574" s="223" t="s">
        <v>40</v>
      </c>
      <c r="O2574" s="87"/>
      <c r="P2574" s="224">
        <f>O2574*H2574</f>
        <v>0</v>
      </c>
      <c r="Q2574" s="224">
        <v>0</v>
      </c>
      <c r="R2574" s="224">
        <f>Q2574*H2574</f>
        <v>0</v>
      </c>
      <c r="S2574" s="224">
        <v>0</v>
      </c>
      <c r="T2574" s="225">
        <f>S2574*H2574</f>
        <v>0</v>
      </c>
      <c r="U2574" s="41"/>
      <c r="V2574" s="41"/>
      <c r="W2574" s="41"/>
      <c r="X2574" s="41"/>
      <c r="Y2574" s="41"/>
      <c r="Z2574" s="41"/>
      <c r="AA2574" s="41"/>
      <c r="AB2574" s="41"/>
      <c r="AC2574" s="41"/>
      <c r="AD2574" s="41"/>
      <c r="AE2574" s="41"/>
      <c r="AR2574" s="226" t="s">
        <v>323</v>
      </c>
      <c r="AT2574" s="226" t="s">
        <v>195</v>
      </c>
      <c r="AU2574" s="226" t="s">
        <v>78</v>
      </c>
      <c r="AY2574" s="20" t="s">
        <v>193</v>
      </c>
      <c r="BE2574" s="227">
        <f>IF(N2574="základní",J2574,0)</f>
        <v>0</v>
      </c>
      <c r="BF2574" s="227">
        <f>IF(N2574="snížená",J2574,0)</f>
        <v>0</v>
      </c>
      <c r="BG2574" s="227">
        <f>IF(N2574="zákl. přenesená",J2574,0)</f>
        <v>0</v>
      </c>
      <c r="BH2574" s="227">
        <f>IF(N2574="sníž. přenesená",J2574,0)</f>
        <v>0</v>
      </c>
      <c r="BI2574" s="227">
        <f>IF(N2574="nulová",J2574,0)</f>
        <v>0</v>
      </c>
      <c r="BJ2574" s="20" t="s">
        <v>76</v>
      </c>
      <c r="BK2574" s="227">
        <f>ROUND(I2574*H2574,2)</f>
        <v>0</v>
      </c>
      <c r="BL2574" s="20" t="s">
        <v>323</v>
      </c>
      <c r="BM2574" s="226" t="s">
        <v>4505</v>
      </c>
    </row>
    <row r="2575" s="2" customFormat="1">
      <c r="A2575" s="41"/>
      <c r="B2575" s="42"/>
      <c r="C2575" s="43"/>
      <c r="D2575" s="228" t="s">
        <v>202</v>
      </c>
      <c r="E2575" s="43"/>
      <c r="F2575" s="229" t="s">
        <v>4506</v>
      </c>
      <c r="G2575" s="43"/>
      <c r="H2575" s="43"/>
      <c r="I2575" s="230"/>
      <c r="J2575" s="43"/>
      <c r="K2575" s="43"/>
      <c r="L2575" s="47"/>
      <c r="M2575" s="231"/>
      <c r="N2575" s="232"/>
      <c r="O2575" s="87"/>
      <c r="P2575" s="87"/>
      <c r="Q2575" s="87"/>
      <c r="R2575" s="87"/>
      <c r="S2575" s="87"/>
      <c r="T2575" s="88"/>
      <c r="U2575" s="41"/>
      <c r="V2575" s="41"/>
      <c r="W2575" s="41"/>
      <c r="X2575" s="41"/>
      <c r="Y2575" s="41"/>
      <c r="Z2575" s="41"/>
      <c r="AA2575" s="41"/>
      <c r="AB2575" s="41"/>
      <c r="AC2575" s="41"/>
      <c r="AD2575" s="41"/>
      <c r="AE2575" s="41"/>
      <c r="AT2575" s="20" t="s">
        <v>202</v>
      </c>
      <c r="AU2575" s="20" t="s">
        <v>78</v>
      </c>
    </row>
    <row r="2576" s="13" customFormat="1">
      <c r="A2576" s="13"/>
      <c r="B2576" s="235"/>
      <c r="C2576" s="236"/>
      <c r="D2576" s="228" t="s">
        <v>206</v>
      </c>
      <c r="E2576" s="237" t="s">
        <v>19</v>
      </c>
      <c r="F2576" s="238" t="s">
        <v>279</v>
      </c>
      <c r="G2576" s="236"/>
      <c r="H2576" s="237" t="s">
        <v>19</v>
      </c>
      <c r="I2576" s="239"/>
      <c r="J2576" s="236"/>
      <c r="K2576" s="236"/>
      <c r="L2576" s="240"/>
      <c r="M2576" s="241"/>
      <c r="N2576" s="242"/>
      <c r="O2576" s="242"/>
      <c r="P2576" s="242"/>
      <c r="Q2576" s="242"/>
      <c r="R2576" s="242"/>
      <c r="S2576" s="242"/>
      <c r="T2576" s="243"/>
      <c r="U2576" s="13"/>
      <c r="V2576" s="13"/>
      <c r="W2576" s="13"/>
      <c r="X2576" s="13"/>
      <c r="Y2576" s="13"/>
      <c r="Z2576" s="13"/>
      <c r="AA2576" s="13"/>
      <c r="AB2576" s="13"/>
      <c r="AC2576" s="13"/>
      <c r="AD2576" s="13"/>
      <c r="AE2576" s="13"/>
      <c r="AT2576" s="244" t="s">
        <v>206</v>
      </c>
      <c r="AU2576" s="244" t="s">
        <v>78</v>
      </c>
      <c r="AV2576" s="13" t="s">
        <v>76</v>
      </c>
      <c r="AW2576" s="13" t="s">
        <v>31</v>
      </c>
      <c r="AX2576" s="13" t="s">
        <v>69</v>
      </c>
      <c r="AY2576" s="244" t="s">
        <v>193</v>
      </c>
    </row>
    <row r="2577" s="14" customFormat="1">
      <c r="A2577" s="14"/>
      <c r="B2577" s="245"/>
      <c r="C2577" s="246"/>
      <c r="D2577" s="228" t="s">
        <v>206</v>
      </c>
      <c r="E2577" s="247" t="s">
        <v>19</v>
      </c>
      <c r="F2577" s="248" t="s">
        <v>4507</v>
      </c>
      <c r="G2577" s="246"/>
      <c r="H2577" s="249">
        <v>122.5</v>
      </c>
      <c r="I2577" s="250"/>
      <c r="J2577" s="246"/>
      <c r="K2577" s="246"/>
      <c r="L2577" s="251"/>
      <c r="M2577" s="252"/>
      <c r="N2577" s="253"/>
      <c r="O2577" s="253"/>
      <c r="P2577" s="253"/>
      <c r="Q2577" s="253"/>
      <c r="R2577" s="253"/>
      <c r="S2577" s="253"/>
      <c r="T2577" s="254"/>
      <c r="U2577" s="14"/>
      <c r="V2577" s="14"/>
      <c r="W2577" s="14"/>
      <c r="X2577" s="14"/>
      <c r="Y2577" s="14"/>
      <c r="Z2577" s="14"/>
      <c r="AA2577" s="14"/>
      <c r="AB2577" s="14"/>
      <c r="AC2577" s="14"/>
      <c r="AD2577" s="14"/>
      <c r="AE2577" s="14"/>
      <c r="AT2577" s="255" t="s">
        <v>206</v>
      </c>
      <c r="AU2577" s="255" t="s">
        <v>78</v>
      </c>
      <c r="AV2577" s="14" t="s">
        <v>78</v>
      </c>
      <c r="AW2577" s="14" t="s">
        <v>31</v>
      </c>
      <c r="AX2577" s="14" t="s">
        <v>76</v>
      </c>
      <c r="AY2577" s="255" t="s">
        <v>193</v>
      </c>
    </row>
    <row r="2578" s="2" customFormat="1" ht="16.5" customHeight="1">
      <c r="A2578" s="41"/>
      <c r="B2578" s="42"/>
      <c r="C2578" s="215" t="s">
        <v>4508</v>
      </c>
      <c r="D2578" s="215" t="s">
        <v>195</v>
      </c>
      <c r="E2578" s="216" t="s">
        <v>2192</v>
      </c>
      <c r="F2578" s="217" t="s">
        <v>2193</v>
      </c>
      <c r="G2578" s="218" t="s">
        <v>258</v>
      </c>
      <c r="H2578" s="219">
        <v>140.72999999999999</v>
      </c>
      <c r="I2578" s="220"/>
      <c r="J2578" s="221">
        <f>ROUND(I2578*H2578,2)</f>
        <v>0</v>
      </c>
      <c r="K2578" s="217" t="s">
        <v>199</v>
      </c>
      <c r="L2578" s="47"/>
      <c r="M2578" s="222" t="s">
        <v>19</v>
      </c>
      <c r="N2578" s="223" t="s">
        <v>40</v>
      </c>
      <c r="O2578" s="87"/>
      <c r="P2578" s="224">
        <f>O2578*H2578</f>
        <v>0</v>
      </c>
      <c r="Q2578" s="224">
        <v>5.0000000000000002E-05</v>
      </c>
      <c r="R2578" s="224">
        <f>Q2578*H2578</f>
        <v>0.0070365000000000002</v>
      </c>
      <c r="S2578" s="224">
        <v>0</v>
      </c>
      <c r="T2578" s="225">
        <f>S2578*H2578</f>
        <v>0</v>
      </c>
      <c r="U2578" s="41"/>
      <c r="V2578" s="41"/>
      <c r="W2578" s="41"/>
      <c r="X2578" s="41"/>
      <c r="Y2578" s="41"/>
      <c r="Z2578" s="41"/>
      <c r="AA2578" s="41"/>
      <c r="AB2578" s="41"/>
      <c r="AC2578" s="41"/>
      <c r="AD2578" s="41"/>
      <c r="AE2578" s="41"/>
      <c r="AR2578" s="226" t="s">
        <v>323</v>
      </c>
      <c r="AT2578" s="226" t="s">
        <v>195</v>
      </c>
      <c r="AU2578" s="226" t="s">
        <v>78</v>
      </c>
      <c r="AY2578" s="20" t="s">
        <v>193</v>
      </c>
      <c r="BE2578" s="227">
        <f>IF(N2578="základní",J2578,0)</f>
        <v>0</v>
      </c>
      <c r="BF2578" s="227">
        <f>IF(N2578="snížená",J2578,0)</f>
        <v>0</v>
      </c>
      <c r="BG2578" s="227">
        <f>IF(N2578="zákl. přenesená",J2578,0)</f>
        <v>0</v>
      </c>
      <c r="BH2578" s="227">
        <f>IF(N2578="sníž. přenesená",J2578,0)</f>
        <v>0</v>
      </c>
      <c r="BI2578" s="227">
        <f>IF(N2578="nulová",J2578,0)</f>
        <v>0</v>
      </c>
      <c r="BJ2578" s="20" t="s">
        <v>76</v>
      </c>
      <c r="BK2578" s="227">
        <f>ROUND(I2578*H2578,2)</f>
        <v>0</v>
      </c>
      <c r="BL2578" s="20" t="s">
        <v>323</v>
      </c>
      <c r="BM2578" s="226" t="s">
        <v>4509</v>
      </c>
    </row>
    <row r="2579" s="2" customFormat="1">
      <c r="A2579" s="41"/>
      <c r="B2579" s="42"/>
      <c r="C2579" s="43"/>
      <c r="D2579" s="228" t="s">
        <v>202</v>
      </c>
      <c r="E2579" s="43"/>
      <c r="F2579" s="229" t="s">
        <v>2195</v>
      </c>
      <c r="G2579" s="43"/>
      <c r="H2579" s="43"/>
      <c r="I2579" s="230"/>
      <c r="J2579" s="43"/>
      <c r="K2579" s="43"/>
      <c r="L2579" s="47"/>
      <c r="M2579" s="231"/>
      <c r="N2579" s="232"/>
      <c r="O2579" s="87"/>
      <c r="P2579" s="87"/>
      <c r="Q2579" s="87"/>
      <c r="R2579" s="87"/>
      <c r="S2579" s="87"/>
      <c r="T2579" s="88"/>
      <c r="U2579" s="41"/>
      <c r="V2579" s="41"/>
      <c r="W2579" s="41"/>
      <c r="X2579" s="41"/>
      <c r="Y2579" s="41"/>
      <c r="Z2579" s="41"/>
      <c r="AA2579" s="41"/>
      <c r="AB2579" s="41"/>
      <c r="AC2579" s="41"/>
      <c r="AD2579" s="41"/>
      <c r="AE2579" s="41"/>
      <c r="AT2579" s="20" t="s">
        <v>202</v>
      </c>
      <c r="AU2579" s="20" t="s">
        <v>78</v>
      </c>
    </row>
    <row r="2580" s="2" customFormat="1">
      <c r="A2580" s="41"/>
      <c r="B2580" s="42"/>
      <c r="C2580" s="43"/>
      <c r="D2580" s="233" t="s">
        <v>204</v>
      </c>
      <c r="E2580" s="43"/>
      <c r="F2580" s="234" t="s">
        <v>2196</v>
      </c>
      <c r="G2580" s="43"/>
      <c r="H2580" s="43"/>
      <c r="I2580" s="230"/>
      <c r="J2580" s="43"/>
      <c r="K2580" s="43"/>
      <c r="L2580" s="47"/>
      <c r="M2580" s="231"/>
      <c r="N2580" s="232"/>
      <c r="O2580" s="87"/>
      <c r="P2580" s="87"/>
      <c r="Q2580" s="87"/>
      <c r="R2580" s="87"/>
      <c r="S2580" s="87"/>
      <c r="T2580" s="88"/>
      <c r="U2580" s="41"/>
      <c r="V2580" s="41"/>
      <c r="W2580" s="41"/>
      <c r="X2580" s="41"/>
      <c r="Y2580" s="41"/>
      <c r="Z2580" s="41"/>
      <c r="AA2580" s="41"/>
      <c r="AB2580" s="41"/>
      <c r="AC2580" s="41"/>
      <c r="AD2580" s="41"/>
      <c r="AE2580" s="41"/>
      <c r="AT2580" s="20" t="s">
        <v>204</v>
      </c>
      <c r="AU2580" s="20" t="s">
        <v>78</v>
      </c>
    </row>
    <row r="2581" s="13" customFormat="1">
      <c r="A2581" s="13"/>
      <c r="B2581" s="235"/>
      <c r="C2581" s="236"/>
      <c r="D2581" s="228" t="s">
        <v>206</v>
      </c>
      <c r="E2581" s="237" t="s">
        <v>19</v>
      </c>
      <c r="F2581" s="238" t="s">
        <v>279</v>
      </c>
      <c r="G2581" s="236"/>
      <c r="H2581" s="237" t="s">
        <v>19</v>
      </c>
      <c r="I2581" s="239"/>
      <c r="J2581" s="236"/>
      <c r="K2581" s="236"/>
      <c r="L2581" s="240"/>
      <c r="M2581" s="241"/>
      <c r="N2581" s="242"/>
      <c r="O2581" s="242"/>
      <c r="P2581" s="242"/>
      <c r="Q2581" s="242"/>
      <c r="R2581" s="242"/>
      <c r="S2581" s="242"/>
      <c r="T2581" s="243"/>
      <c r="U2581" s="13"/>
      <c r="V2581" s="13"/>
      <c r="W2581" s="13"/>
      <c r="X2581" s="13"/>
      <c r="Y2581" s="13"/>
      <c r="Z2581" s="13"/>
      <c r="AA2581" s="13"/>
      <c r="AB2581" s="13"/>
      <c r="AC2581" s="13"/>
      <c r="AD2581" s="13"/>
      <c r="AE2581" s="13"/>
      <c r="AT2581" s="244" t="s">
        <v>206</v>
      </c>
      <c r="AU2581" s="244" t="s">
        <v>78</v>
      </c>
      <c r="AV2581" s="13" t="s">
        <v>76</v>
      </c>
      <c r="AW2581" s="13" t="s">
        <v>31</v>
      </c>
      <c r="AX2581" s="13" t="s">
        <v>69</v>
      </c>
      <c r="AY2581" s="244" t="s">
        <v>193</v>
      </c>
    </row>
    <row r="2582" s="13" customFormat="1">
      <c r="A2582" s="13"/>
      <c r="B2582" s="235"/>
      <c r="C2582" s="236"/>
      <c r="D2582" s="228" t="s">
        <v>206</v>
      </c>
      <c r="E2582" s="237" t="s">
        <v>19</v>
      </c>
      <c r="F2582" s="238" t="s">
        <v>4510</v>
      </c>
      <c r="G2582" s="236"/>
      <c r="H2582" s="237" t="s">
        <v>19</v>
      </c>
      <c r="I2582" s="239"/>
      <c r="J2582" s="236"/>
      <c r="K2582" s="236"/>
      <c r="L2582" s="240"/>
      <c r="M2582" s="241"/>
      <c r="N2582" s="242"/>
      <c r="O2582" s="242"/>
      <c r="P2582" s="242"/>
      <c r="Q2582" s="242"/>
      <c r="R2582" s="242"/>
      <c r="S2582" s="242"/>
      <c r="T2582" s="243"/>
      <c r="U2582" s="13"/>
      <c r="V2582" s="13"/>
      <c r="W2582" s="13"/>
      <c r="X2582" s="13"/>
      <c r="Y2582" s="13"/>
      <c r="Z2582" s="13"/>
      <c r="AA2582" s="13"/>
      <c r="AB2582" s="13"/>
      <c r="AC2582" s="13"/>
      <c r="AD2582" s="13"/>
      <c r="AE2582" s="13"/>
      <c r="AT2582" s="244" t="s">
        <v>206</v>
      </c>
      <c r="AU2582" s="244" t="s">
        <v>78</v>
      </c>
      <c r="AV2582" s="13" t="s">
        <v>76</v>
      </c>
      <c r="AW2582" s="13" t="s">
        <v>31</v>
      </c>
      <c r="AX2582" s="13" t="s">
        <v>69</v>
      </c>
      <c r="AY2582" s="244" t="s">
        <v>193</v>
      </c>
    </row>
    <row r="2583" s="14" customFormat="1">
      <c r="A2583" s="14"/>
      <c r="B2583" s="245"/>
      <c r="C2583" s="246"/>
      <c r="D2583" s="228" t="s">
        <v>206</v>
      </c>
      <c r="E2583" s="247" t="s">
        <v>19</v>
      </c>
      <c r="F2583" s="248" t="s">
        <v>4511</v>
      </c>
      <c r="G2583" s="246"/>
      <c r="H2583" s="249">
        <v>58.049999999999997</v>
      </c>
      <c r="I2583" s="250"/>
      <c r="J2583" s="246"/>
      <c r="K2583" s="246"/>
      <c r="L2583" s="251"/>
      <c r="M2583" s="252"/>
      <c r="N2583" s="253"/>
      <c r="O2583" s="253"/>
      <c r="P2583" s="253"/>
      <c r="Q2583" s="253"/>
      <c r="R2583" s="253"/>
      <c r="S2583" s="253"/>
      <c r="T2583" s="254"/>
      <c r="U2583" s="14"/>
      <c r="V2583" s="14"/>
      <c r="W2583" s="14"/>
      <c r="X2583" s="14"/>
      <c r="Y2583" s="14"/>
      <c r="Z2583" s="14"/>
      <c r="AA2583" s="14"/>
      <c r="AB2583" s="14"/>
      <c r="AC2583" s="14"/>
      <c r="AD2583" s="14"/>
      <c r="AE2583" s="14"/>
      <c r="AT2583" s="255" t="s">
        <v>206</v>
      </c>
      <c r="AU2583" s="255" t="s">
        <v>78</v>
      </c>
      <c r="AV2583" s="14" t="s">
        <v>78</v>
      </c>
      <c r="AW2583" s="14" t="s">
        <v>31</v>
      </c>
      <c r="AX2583" s="14" t="s">
        <v>69</v>
      </c>
      <c r="AY2583" s="255" t="s">
        <v>193</v>
      </c>
    </row>
    <row r="2584" s="14" customFormat="1">
      <c r="A2584" s="14"/>
      <c r="B2584" s="245"/>
      <c r="C2584" s="246"/>
      <c r="D2584" s="228" t="s">
        <v>206</v>
      </c>
      <c r="E2584" s="247" t="s">
        <v>19</v>
      </c>
      <c r="F2584" s="248" t="s">
        <v>4512</v>
      </c>
      <c r="G2584" s="246"/>
      <c r="H2584" s="249">
        <v>39.600000000000001</v>
      </c>
      <c r="I2584" s="250"/>
      <c r="J2584" s="246"/>
      <c r="K2584" s="246"/>
      <c r="L2584" s="251"/>
      <c r="M2584" s="252"/>
      <c r="N2584" s="253"/>
      <c r="O2584" s="253"/>
      <c r="P2584" s="253"/>
      <c r="Q2584" s="253"/>
      <c r="R2584" s="253"/>
      <c r="S2584" s="253"/>
      <c r="T2584" s="254"/>
      <c r="U2584" s="14"/>
      <c r="V2584" s="14"/>
      <c r="W2584" s="14"/>
      <c r="X2584" s="14"/>
      <c r="Y2584" s="14"/>
      <c r="Z2584" s="14"/>
      <c r="AA2584" s="14"/>
      <c r="AB2584" s="14"/>
      <c r="AC2584" s="14"/>
      <c r="AD2584" s="14"/>
      <c r="AE2584" s="14"/>
      <c r="AT2584" s="255" t="s">
        <v>206</v>
      </c>
      <c r="AU2584" s="255" t="s">
        <v>78</v>
      </c>
      <c r="AV2584" s="14" t="s">
        <v>78</v>
      </c>
      <c r="AW2584" s="14" t="s">
        <v>31</v>
      </c>
      <c r="AX2584" s="14" t="s">
        <v>69</v>
      </c>
      <c r="AY2584" s="255" t="s">
        <v>193</v>
      </c>
    </row>
    <row r="2585" s="14" customFormat="1">
      <c r="A2585" s="14"/>
      <c r="B2585" s="245"/>
      <c r="C2585" s="246"/>
      <c r="D2585" s="228" t="s">
        <v>206</v>
      </c>
      <c r="E2585" s="247" t="s">
        <v>19</v>
      </c>
      <c r="F2585" s="248" t="s">
        <v>4513</v>
      </c>
      <c r="G2585" s="246"/>
      <c r="H2585" s="249">
        <v>11.48</v>
      </c>
      <c r="I2585" s="250"/>
      <c r="J2585" s="246"/>
      <c r="K2585" s="246"/>
      <c r="L2585" s="251"/>
      <c r="M2585" s="252"/>
      <c r="N2585" s="253"/>
      <c r="O2585" s="253"/>
      <c r="P2585" s="253"/>
      <c r="Q2585" s="253"/>
      <c r="R2585" s="253"/>
      <c r="S2585" s="253"/>
      <c r="T2585" s="254"/>
      <c r="U2585" s="14"/>
      <c r="V2585" s="14"/>
      <c r="W2585" s="14"/>
      <c r="X2585" s="14"/>
      <c r="Y2585" s="14"/>
      <c r="Z2585" s="14"/>
      <c r="AA2585" s="14"/>
      <c r="AB2585" s="14"/>
      <c r="AC2585" s="14"/>
      <c r="AD2585" s="14"/>
      <c r="AE2585" s="14"/>
      <c r="AT2585" s="255" t="s">
        <v>206</v>
      </c>
      <c r="AU2585" s="255" t="s">
        <v>78</v>
      </c>
      <c r="AV2585" s="14" t="s">
        <v>78</v>
      </c>
      <c r="AW2585" s="14" t="s">
        <v>31</v>
      </c>
      <c r="AX2585" s="14" t="s">
        <v>69</v>
      </c>
      <c r="AY2585" s="255" t="s">
        <v>193</v>
      </c>
    </row>
    <row r="2586" s="14" customFormat="1">
      <c r="A2586" s="14"/>
      <c r="B2586" s="245"/>
      <c r="C2586" s="246"/>
      <c r="D2586" s="228" t="s">
        <v>206</v>
      </c>
      <c r="E2586" s="247" t="s">
        <v>19</v>
      </c>
      <c r="F2586" s="248" t="s">
        <v>4514</v>
      </c>
      <c r="G2586" s="246"/>
      <c r="H2586" s="249">
        <v>31.600000000000001</v>
      </c>
      <c r="I2586" s="250"/>
      <c r="J2586" s="246"/>
      <c r="K2586" s="246"/>
      <c r="L2586" s="251"/>
      <c r="M2586" s="252"/>
      <c r="N2586" s="253"/>
      <c r="O2586" s="253"/>
      <c r="P2586" s="253"/>
      <c r="Q2586" s="253"/>
      <c r="R2586" s="253"/>
      <c r="S2586" s="253"/>
      <c r="T2586" s="254"/>
      <c r="U2586" s="14"/>
      <c r="V2586" s="14"/>
      <c r="W2586" s="14"/>
      <c r="X2586" s="14"/>
      <c r="Y2586" s="14"/>
      <c r="Z2586" s="14"/>
      <c r="AA2586" s="14"/>
      <c r="AB2586" s="14"/>
      <c r="AC2586" s="14"/>
      <c r="AD2586" s="14"/>
      <c r="AE2586" s="14"/>
      <c r="AT2586" s="255" t="s">
        <v>206</v>
      </c>
      <c r="AU2586" s="255" t="s">
        <v>78</v>
      </c>
      <c r="AV2586" s="14" t="s">
        <v>78</v>
      </c>
      <c r="AW2586" s="14" t="s">
        <v>31</v>
      </c>
      <c r="AX2586" s="14" t="s">
        <v>69</v>
      </c>
      <c r="AY2586" s="255" t="s">
        <v>193</v>
      </c>
    </row>
    <row r="2587" s="15" customFormat="1">
      <c r="A2587" s="15"/>
      <c r="B2587" s="256"/>
      <c r="C2587" s="257"/>
      <c r="D2587" s="228" t="s">
        <v>206</v>
      </c>
      <c r="E2587" s="258" t="s">
        <v>19</v>
      </c>
      <c r="F2587" s="259" t="s">
        <v>218</v>
      </c>
      <c r="G2587" s="257"/>
      <c r="H2587" s="260">
        <v>140.72999999999999</v>
      </c>
      <c r="I2587" s="261"/>
      <c r="J2587" s="257"/>
      <c r="K2587" s="257"/>
      <c r="L2587" s="262"/>
      <c r="M2587" s="263"/>
      <c r="N2587" s="264"/>
      <c r="O2587" s="264"/>
      <c r="P2587" s="264"/>
      <c r="Q2587" s="264"/>
      <c r="R2587" s="264"/>
      <c r="S2587" s="264"/>
      <c r="T2587" s="265"/>
      <c r="U2587" s="15"/>
      <c r="V2587" s="15"/>
      <c r="W2587" s="15"/>
      <c r="X2587" s="15"/>
      <c r="Y2587" s="15"/>
      <c r="Z2587" s="15"/>
      <c r="AA2587" s="15"/>
      <c r="AB2587" s="15"/>
      <c r="AC2587" s="15"/>
      <c r="AD2587" s="15"/>
      <c r="AE2587" s="15"/>
      <c r="AT2587" s="266" t="s">
        <v>206</v>
      </c>
      <c r="AU2587" s="266" t="s">
        <v>78</v>
      </c>
      <c r="AV2587" s="15" t="s">
        <v>200</v>
      </c>
      <c r="AW2587" s="15" t="s">
        <v>31</v>
      </c>
      <c r="AX2587" s="15" t="s">
        <v>76</v>
      </c>
      <c r="AY2587" s="266" t="s">
        <v>193</v>
      </c>
    </row>
    <row r="2588" s="2" customFormat="1" ht="16.5" customHeight="1">
      <c r="A2588" s="41"/>
      <c r="B2588" s="42"/>
      <c r="C2588" s="274" t="s">
        <v>4515</v>
      </c>
      <c r="D2588" s="274" t="s">
        <v>1765</v>
      </c>
      <c r="E2588" s="275" t="s">
        <v>2198</v>
      </c>
      <c r="F2588" s="276" t="s">
        <v>2199</v>
      </c>
      <c r="G2588" s="277" t="s">
        <v>258</v>
      </c>
      <c r="H2588" s="278">
        <v>171.83099999999999</v>
      </c>
      <c r="I2588" s="279"/>
      <c r="J2588" s="280">
        <f>ROUND(I2588*H2588,2)</f>
        <v>0</v>
      </c>
      <c r="K2588" s="276" t="s">
        <v>199</v>
      </c>
      <c r="L2588" s="281"/>
      <c r="M2588" s="282" t="s">
        <v>19</v>
      </c>
      <c r="N2588" s="283" t="s">
        <v>40</v>
      </c>
      <c r="O2588" s="87"/>
      <c r="P2588" s="224">
        <f>O2588*H2588</f>
        <v>0</v>
      </c>
      <c r="Q2588" s="224">
        <v>0.00029999999999999997</v>
      </c>
      <c r="R2588" s="224">
        <f>Q2588*H2588</f>
        <v>0.051549299999999992</v>
      </c>
      <c r="S2588" s="224">
        <v>0</v>
      </c>
      <c r="T2588" s="225">
        <f>S2588*H2588</f>
        <v>0</v>
      </c>
      <c r="U2588" s="41"/>
      <c r="V2588" s="41"/>
      <c r="W2588" s="41"/>
      <c r="X2588" s="41"/>
      <c r="Y2588" s="41"/>
      <c r="Z2588" s="41"/>
      <c r="AA2588" s="41"/>
      <c r="AB2588" s="41"/>
      <c r="AC2588" s="41"/>
      <c r="AD2588" s="41"/>
      <c r="AE2588" s="41"/>
      <c r="AR2588" s="226" t="s">
        <v>449</v>
      </c>
      <c r="AT2588" s="226" t="s">
        <v>1765</v>
      </c>
      <c r="AU2588" s="226" t="s">
        <v>78</v>
      </c>
      <c r="AY2588" s="20" t="s">
        <v>193</v>
      </c>
      <c r="BE2588" s="227">
        <f>IF(N2588="základní",J2588,0)</f>
        <v>0</v>
      </c>
      <c r="BF2588" s="227">
        <f>IF(N2588="snížená",J2588,0)</f>
        <v>0</v>
      </c>
      <c r="BG2588" s="227">
        <f>IF(N2588="zákl. přenesená",J2588,0)</f>
        <v>0</v>
      </c>
      <c r="BH2588" s="227">
        <f>IF(N2588="sníž. přenesená",J2588,0)</f>
        <v>0</v>
      </c>
      <c r="BI2588" s="227">
        <f>IF(N2588="nulová",J2588,0)</f>
        <v>0</v>
      </c>
      <c r="BJ2588" s="20" t="s">
        <v>76</v>
      </c>
      <c r="BK2588" s="227">
        <f>ROUND(I2588*H2588,2)</f>
        <v>0</v>
      </c>
      <c r="BL2588" s="20" t="s">
        <v>323</v>
      </c>
      <c r="BM2588" s="226" t="s">
        <v>4516</v>
      </c>
    </row>
    <row r="2589" s="2" customFormat="1">
      <c r="A2589" s="41"/>
      <c r="B2589" s="42"/>
      <c r="C2589" s="43"/>
      <c r="D2589" s="228" t="s">
        <v>202</v>
      </c>
      <c r="E2589" s="43"/>
      <c r="F2589" s="229" t="s">
        <v>2199</v>
      </c>
      <c r="G2589" s="43"/>
      <c r="H2589" s="43"/>
      <c r="I2589" s="230"/>
      <c r="J2589" s="43"/>
      <c r="K2589" s="43"/>
      <c r="L2589" s="47"/>
      <c r="M2589" s="231"/>
      <c r="N2589" s="232"/>
      <c r="O2589" s="87"/>
      <c r="P2589" s="87"/>
      <c r="Q2589" s="87"/>
      <c r="R2589" s="87"/>
      <c r="S2589" s="87"/>
      <c r="T2589" s="88"/>
      <c r="U2589" s="41"/>
      <c r="V2589" s="41"/>
      <c r="W2589" s="41"/>
      <c r="X2589" s="41"/>
      <c r="Y2589" s="41"/>
      <c r="Z2589" s="41"/>
      <c r="AA2589" s="41"/>
      <c r="AB2589" s="41"/>
      <c r="AC2589" s="41"/>
      <c r="AD2589" s="41"/>
      <c r="AE2589" s="41"/>
      <c r="AT2589" s="20" t="s">
        <v>202</v>
      </c>
      <c r="AU2589" s="20" t="s">
        <v>78</v>
      </c>
    </row>
    <row r="2590" s="14" customFormat="1">
      <c r="A2590" s="14"/>
      <c r="B2590" s="245"/>
      <c r="C2590" s="246"/>
      <c r="D2590" s="228" t="s">
        <v>206</v>
      </c>
      <c r="E2590" s="246"/>
      <c r="F2590" s="248" t="s">
        <v>4517</v>
      </c>
      <c r="G2590" s="246"/>
      <c r="H2590" s="249">
        <v>171.83099999999999</v>
      </c>
      <c r="I2590" s="250"/>
      <c r="J2590" s="246"/>
      <c r="K2590" s="246"/>
      <c r="L2590" s="251"/>
      <c r="M2590" s="252"/>
      <c r="N2590" s="253"/>
      <c r="O2590" s="253"/>
      <c r="P2590" s="253"/>
      <c r="Q2590" s="253"/>
      <c r="R2590" s="253"/>
      <c r="S2590" s="253"/>
      <c r="T2590" s="254"/>
      <c r="U2590" s="14"/>
      <c r="V2590" s="14"/>
      <c r="W2590" s="14"/>
      <c r="X2590" s="14"/>
      <c r="Y2590" s="14"/>
      <c r="Z2590" s="14"/>
      <c r="AA2590" s="14"/>
      <c r="AB2590" s="14"/>
      <c r="AC2590" s="14"/>
      <c r="AD2590" s="14"/>
      <c r="AE2590" s="14"/>
      <c r="AT2590" s="255" t="s">
        <v>206</v>
      </c>
      <c r="AU2590" s="255" t="s">
        <v>78</v>
      </c>
      <c r="AV2590" s="14" t="s">
        <v>78</v>
      </c>
      <c r="AW2590" s="14" t="s">
        <v>4</v>
      </c>
      <c r="AX2590" s="14" t="s">
        <v>76</v>
      </c>
      <c r="AY2590" s="255" t="s">
        <v>193</v>
      </c>
    </row>
    <row r="2591" s="2" customFormat="1" ht="16.5" customHeight="1">
      <c r="A2591" s="41"/>
      <c r="B2591" s="42"/>
      <c r="C2591" s="215" t="s">
        <v>4518</v>
      </c>
      <c r="D2591" s="215" t="s">
        <v>195</v>
      </c>
      <c r="E2591" s="216" t="s">
        <v>2202</v>
      </c>
      <c r="F2591" s="217" t="s">
        <v>2203</v>
      </c>
      <c r="G2591" s="218" t="s">
        <v>408</v>
      </c>
      <c r="H2591" s="219">
        <v>96.5</v>
      </c>
      <c r="I2591" s="220"/>
      <c r="J2591" s="221">
        <f>ROUND(I2591*H2591,2)</f>
        <v>0</v>
      </c>
      <c r="K2591" s="217" t="s">
        <v>199</v>
      </c>
      <c r="L2591" s="47"/>
      <c r="M2591" s="222" t="s">
        <v>19</v>
      </c>
      <c r="N2591" s="223" t="s">
        <v>40</v>
      </c>
      <c r="O2591" s="87"/>
      <c r="P2591" s="224">
        <f>O2591*H2591</f>
        <v>0</v>
      </c>
      <c r="Q2591" s="224">
        <v>4.0000000000000003E-05</v>
      </c>
      <c r="R2591" s="224">
        <f>Q2591*H2591</f>
        <v>0.0038600000000000001</v>
      </c>
      <c r="S2591" s="224">
        <v>0</v>
      </c>
      <c r="T2591" s="225">
        <f>S2591*H2591</f>
        <v>0</v>
      </c>
      <c r="U2591" s="41"/>
      <c r="V2591" s="41"/>
      <c r="W2591" s="41"/>
      <c r="X2591" s="41"/>
      <c r="Y2591" s="41"/>
      <c r="Z2591" s="41"/>
      <c r="AA2591" s="41"/>
      <c r="AB2591" s="41"/>
      <c r="AC2591" s="41"/>
      <c r="AD2591" s="41"/>
      <c r="AE2591" s="41"/>
      <c r="AR2591" s="226" t="s">
        <v>323</v>
      </c>
      <c r="AT2591" s="226" t="s">
        <v>195</v>
      </c>
      <c r="AU2591" s="226" t="s">
        <v>78</v>
      </c>
      <c r="AY2591" s="20" t="s">
        <v>193</v>
      </c>
      <c r="BE2591" s="227">
        <f>IF(N2591="základní",J2591,0)</f>
        <v>0</v>
      </c>
      <c r="BF2591" s="227">
        <f>IF(N2591="snížená",J2591,0)</f>
        <v>0</v>
      </c>
      <c r="BG2591" s="227">
        <f>IF(N2591="zákl. přenesená",J2591,0)</f>
        <v>0</v>
      </c>
      <c r="BH2591" s="227">
        <f>IF(N2591="sníž. přenesená",J2591,0)</f>
        <v>0</v>
      </c>
      <c r="BI2591" s="227">
        <f>IF(N2591="nulová",J2591,0)</f>
        <v>0</v>
      </c>
      <c r="BJ2591" s="20" t="s">
        <v>76</v>
      </c>
      <c r="BK2591" s="227">
        <f>ROUND(I2591*H2591,2)</f>
        <v>0</v>
      </c>
      <c r="BL2591" s="20" t="s">
        <v>323</v>
      </c>
      <c r="BM2591" s="226" t="s">
        <v>4519</v>
      </c>
    </row>
    <row r="2592" s="2" customFormat="1">
      <c r="A2592" s="41"/>
      <c r="B2592" s="42"/>
      <c r="C2592" s="43"/>
      <c r="D2592" s="228" t="s">
        <v>202</v>
      </c>
      <c r="E2592" s="43"/>
      <c r="F2592" s="229" t="s">
        <v>2205</v>
      </c>
      <c r="G2592" s="43"/>
      <c r="H2592" s="43"/>
      <c r="I2592" s="230"/>
      <c r="J2592" s="43"/>
      <c r="K2592" s="43"/>
      <c r="L2592" s="47"/>
      <c r="M2592" s="231"/>
      <c r="N2592" s="232"/>
      <c r="O2592" s="87"/>
      <c r="P2592" s="87"/>
      <c r="Q2592" s="87"/>
      <c r="R2592" s="87"/>
      <c r="S2592" s="87"/>
      <c r="T2592" s="88"/>
      <c r="U2592" s="41"/>
      <c r="V2592" s="41"/>
      <c r="W2592" s="41"/>
      <c r="X2592" s="41"/>
      <c r="Y2592" s="41"/>
      <c r="Z2592" s="41"/>
      <c r="AA2592" s="41"/>
      <c r="AB2592" s="41"/>
      <c r="AC2592" s="41"/>
      <c r="AD2592" s="41"/>
      <c r="AE2592" s="41"/>
      <c r="AT2592" s="20" t="s">
        <v>202</v>
      </c>
      <c r="AU2592" s="20" t="s">
        <v>78</v>
      </c>
    </row>
    <row r="2593" s="2" customFormat="1">
      <c r="A2593" s="41"/>
      <c r="B2593" s="42"/>
      <c r="C2593" s="43"/>
      <c r="D2593" s="233" t="s">
        <v>204</v>
      </c>
      <c r="E2593" s="43"/>
      <c r="F2593" s="234" t="s">
        <v>2206</v>
      </c>
      <c r="G2593" s="43"/>
      <c r="H2593" s="43"/>
      <c r="I2593" s="230"/>
      <c r="J2593" s="43"/>
      <c r="K2593" s="43"/>
      <c r="L2593" s="47"/>
      <c r="M2593" s="231"/>
      <c r="N2593" s="232"/>
      <c r="O2593" s="87"/>
      <c r="P2593" s="87"/>
      <c r="Q2593" s="87"/>
      <c r="R2593" s="87"/>
      <c r="S2593" s="87"/>
      <c r="T2593" s="88"/>
      <c r="U2593" s="41"/>
      <c r="V2593" s="41"/>
      <c r="W2593" s="41"/>
      <c r="X2593" s="41"/>
      <c r="Y2593" s="41"/>
      <c r="Z2593" s="41"/>
      <c r="AA2593" s="41"/>
      <c r="AB2593" s="41"/>
      <c r="AC2593" s="41"/>
      <c r="AD2593" s="41"/>
      <c r="AE2593" s="41"/>
      <c r="AT2593" s="20" t="s">
        <v>204</v>
      </c>
      <c r="AU2593" s="20" t="s">
        <v>78</v>
      </c>
    </row>
    <row r="2594" s="13" customFormat="1">
      <c r="A2594" s="13"/>
      <c r="B2594" s="235"/>
      <c r="C2594" s="236"/>
      <c r="D2594" s="228" t="s">
        <v>206</v>
      </c>
      <c r="E2594" s="237" t="s">
        <v>19</v>
      </c>
      <c r="F2594" s="238" t="s">
        <v>279</v>
      </c>
      <c r="G2594" s="236"/>
      <c r="H2594" s="237" t="s">
        <v>19</v>
      </c>
      <c r="I2594" s="239"/>
      <c r="J2594" s="236"/>
      <c r="K2594" s="236"/>
      <c r="L2594" s="240"/>
      <c r="M2594" s="241"/>
      <c r="N2594" s="242"/>
      <c r="O2594" s="242"/>
      <c r="P2594" s="242"/>
      <c r="Q2594" s="242"/>
      <c r="R2594" s="242"/>
      <c r="S2594" s="242"/>
      <c r="T2594" s="243"/>
      <c r="U2594" s="13"/>
      <c r="V2594" s="13"/>
      <c r="W2594" s="13"/>
      <c r="X2594" s="13"/>
      <c r="Y2594" s="13"/>
      <c r="Z2594" s="13"/>
      <c r="AA2594" s="13"/>
      <c r="AB2594" s="13"/>
      <c r="AC2594" s="13"/>
      <c r="AD2594" s="13"/>
      <c r="AE2594" s="13"/>
      <c r="AT2594" s="244" t="s">
        <v>206</v>
      </c>
      <c r="AU2594" s="244" t="s">
        <v>78</v>
      </c>
      <c r="AV2594" s="13" t="s">
        <v>76</v>
      </c>
      <c r="AW2594" s="13" t="s">
        <v>31</v>
      </c>
      <c r="AX2594" s="13" t="s">
        <v>69</v>
      </c>
      <c r="AY2594" s="244" t="s">
        <v>193</v>
      </c>
    </row>
    <row r="2595" s="13" customFormat="1">
      <c r="A2595" s="13"/>
      <c r="B2595" s="235"/>
      <c r="C2595" s="236"/>
      <c r="D2595" s="228" t="s">
        <v>206</v>
      </c>
      <c r="E2595" s="237" t="s">
        <v>19</v>
      </c>
      <c r="F2595" s="238" t="s">
        <v>4510</v>
      </c>
      <c r="G2595" s="236"/>
      <c r="H2595" s="237" t="s">
        <v>19</v>
      </c>
      <c r="I2595" s="239"/>
      <c r="J2595" s="236"/>
      <c r="K2595" s="236"/>
      <c r="L2595" s="240"/>
      <c r="M2595" s="241"/>
      <c r="N2595" s="242"/>
      <c r="O2595" s="242"/>
      <c r="P2595" s="242"/>
      <c r="Q2595" s="242"/>
      <c r="R2595" s="242"/>
      <c r="S2595" s="242"/>
      <c r="T2595" s="243"/>
      <c r="U2595" s="13"/>
      <c r="V2595" s="13"/>
      <c r="W2595" s="13"/>
      <c r="X2595" s="13"/>
      <c r="Y2595" s="13"/>
      <c r="Z2595" s="13"/>
      <c r="AA2595" s="13"/>
      <c r="AB2595" s="13"/>
      <c r="AC2595" s="13"/>
      <c r="AD2595" s="13"/>
      <c r="AE2595" s="13"/>
      <c r="AT2595" s="244" t="s">
        <v>206</v>
      </c>
      <c r="AU2595" s="244" t="s">
        <v>78</v>
      </c>
      <c r="AV2595" s="13" t="s">
        <v>76</v>
      </c>
      <c r="AW2595" s="13" t="s">
        <v>31</v>
      </c>
      <c r="AX2595" s="13" t="s">
        <v>69</v>
      </c>
      <c r="AY2595" s="244" t="s">
        <v>193</v>
      </c>
    </row>
    <row r="2596" s="14" customFormat="1">
      <c r="A2596" s="14"/>
      <c r="B2596" s="245"/>
      <c r="C2596" s="246"/>
      <c r="D2596" s="228" t="s">
        <v>206</v>
      </c>
      <c r="E2596" s="247" t="s">
        <v>19</v>
      </c>
      <c r="F2596" s="248" t="s">
        <v>4520</v>
      </c>
      <c r="G2596" s="246"/>
      <c r="H2596" s="249">
        <v>38.700000000000003</v>
      </c>
      <c r="I2596" s="250"/>
      <c r="J2596" s="246"/>
      <c r="K2596" s="246"/>
      <c r="L2596" s="251"/>
      <c r="M2596" s="252"/>
      <c r="N2596" s="253"/>
      <c r="O2596" s="253"/>
      <c r="P2596" s="253"/>
      <c r="Q2596" s="253"/>
      <c r="R2596" s="253"/>
      <c r="S2596" s="253"/>
      <c r="T2596" s="254"/>
      <c r="U2596" s="14"/>
      <c r="V2596" s="14"/>
      <c r="W2596" s="14"/>
      <c r="X2596" s="14"/>
      <c r="Y2596" s="14"/>
      <c r="Z2596" s="14"/>
      <c r="AA2596" s="14"/>
      <c r="AB2596" s="14"/>
      <c r="AC2596" s="14"/>
      <c r="AD2596" s="14"/>
      <c r="AE2596" s="14"/>
      <c r="AT2596" s="255" t="s">
        <v>206</v>
      </c>
      <c r="AU2596" s="255" t="s">
        <v>78</v>
      </c>
      <c r="AV2596" s="14" t="s">
        <v>78</v>
      </c>
      <c r="AW2596" s="14" t="s">
        <v>31</v>
      </c>
      <c r="AX2596" s="14" t="s">
        <v>69</v>
      </c>
      <c r="AY2596" s="255" t="s">
        <v>193</v>
      </c>
    </row>
    <row r="2597" s="14" customFormat="1">
      <c r="A2597" s="14"/>
      <c r="B2597" s="245"/>
      <c r="C2597" s="246"/>
      <c r="D2597" s="228" t="s">
        <v>206</v>
      </c>
      <c r="E2597" s="247" t="s">
        <v>19</v>
      </c>
      <c r="F2597" s="248" t="s">
        <v>333</v>
      </c>
      <c r="G2597" s="246"/>
      <c r="H2597" s="249">
        <v>18</v>
      </c>
      <c r="I2597" s="250"/>
      <c r="J2597" s="246"/>
      <c r="K2597" s="246"/>
      <c r="L2597" s="251"/>
      <c r="M2597" s="252"/>
      <c r="N2597" s="253"/>
      <c r="O2597" s="253"/>
      <c r="P2597" s="253"/>
      <c r="Q2597" s="253"/>
      <c r="R2597" s="253"/>
      <c r="S2597" s="253"/>
      <c r="T2597" s="254"/>
      <c r="U2597" s="14"/>
      <c r="V2597" s="14"/>
      <c r="W2597" s="14"/>
      <c r="X2597" s="14"/>
      <c r="Y2597" s="14"/>
      <c r="Z2597" s="14"/>
      <c r="AA2597" s="14"/>
      <c r="AB2597" s="14"/>
      <c r="AC2597" s="14"/>
      <c r="AD2597" s="14"/>
      <c r="AE2597" s="14"/>
      <c r="AT2597" s="255" t="s">
        <v>206</v>
      </c>
      <c r="AU2597" s="255" t="s">
        <v>78</v>
      </c>
      <c r="AV2597" s="14" t="s">
        <v>78</v>
      </c>
      <c r="AW2597" s="14" t="s">
        <v>31</v>
      </c>
      <c r="AX2597" s="14" t="s">
        <v>69</v>
      </c>
      <c r="AY2597" s="255" t="s">
        <v>193</v>
      </c>
    </row>
    <row r="2598" s="14" customFormat="1">
      <c r="A2598" s="14"/>
      <c r="B2598" s="245"/>
      <c r="C2598" s="246"/>
      <c r="D2598" s="228" t="s">
        <v>206</v>
      </c>
      <c r="E2598" s="247" t="s">
        <v>19</v>
      </c>
      <c r="F2598" s="248" t="s">
        <v>3704</v>
      </c>
      <c r="G2598" s="246"/>
      <c r="H2598" s="249">
        <v>8.1999999999999993</v>
      </c>
      <c r="I2598" s="250"/>
      <c r="J2598" s="246"/>
      <c r="K2598" s="246"/>
      <c r="L2598" s="251"/>
      <c r="M2598" s="252"/>
      <c r="N2598" s="253"/>
      <c r="O2598" s="253"/>
      <c r="P2598" s="253"/>
      <c r="Q2598" s="253"/>
      <c r="R2598" s="253"/>
      <c r="S2598" s="253"/>
      <c r="T2598" s="254"/>
      <c r="U2598" s="14"/>
      <c r="V2598" s="14"/>
      <c r="W2598" s="14"/>
      <c r="X2598" s="14"/>
      <c r="Y2598" s="14"/>
      <c r="Z2598" s="14"/>
      <c r="AA2598" s="14"/>
      <c r="AB2598" s="14"/>
      <c r="AC2598" s="14"/>
      <c r="AD2598" s="14"/>
      <c r="AE2598" s="14"/>
      <c r="AT2598" s="255" t="s">
        <v>206</v>
      </c>
      <c r="AU2598" s="255" t="s">
        <v>78</v>
      </c>
      <c r="AV2598" s="14" t="s">
        <v>78</v>
      </c>
      <c r="AW2598" s="14" t="s">
        <v>31</v>
      </c>
      <c r="AX2598" s="14" t="s">
        <v>69</v>
      </c>
      <c r="AY2598" s="255" t="s">
        <v>193</v>
      </c>
    </row>
    <row r="2599" s="14" customFormat="1">
      <c r="A2599" s="14"/>
      <c r="B2599" s="245"/>
      <c r="C2599" s="246"/>
      <c r="D2599" s="228" t="s">
        <v>206</v>
      </c>
      <c r="E2599" s="247" t="s">
        <v>19</v>
      </c>
      <c r="F2599" s="248" t="s">
        <v>4521</v>
      </c>
      <c r="G2599" s="246"/>
      <c r="H2599" s="249">
        <v>31.600000000000001</v>
      </c>
      <c r="I2599" s="250"/>
      <c r="J2599" s="246"/>
      <c r="K2599" s="246"/>
      <c r="L2599" s="251"/>
      <c r="M2599" s="252"/>
      <c r="N2599" s="253"/>
      <c r="O2599" s="253"/>
      <c r="P2599" s="253"/>
      <c r="Q2599" s="253"/>
      <c r="R2599" s="253"/>
      <c r="S2599" s="253"/>
      <c r="T2599" s="254"/>
      <c r="U2599" s="14"/>
      <c r="V2599" s="14"/>
      <c r="W2599" s="14"/>
      <c r="X2599" s="14"/>
      <c r="Y2599" s="14"/>
      <c r="Z2599" s="14"/>
      <c r="AA2599" s="14"/>
      <c r="AB2599" s="14"/>
      <c r="AC2599" s="14"/>
      <c r="AD2599" s="14"/>
      <c r="AE2599" s="14"/>
      <c r="AT2599" s="255" t="s">
        <v>206</v>
      </c>
      <c r="AU2599" s="255" t="s">
        <v>78</v>
      </c>
      <c r="AV2599" s="14" t="s">
        <v>78</v>
      </c>
      <c r="AW2599" s="14" t="s">
        <v>31</v>
      </c>
      <c r="AX2599" s="14" t="s">
        <v>69</v>
      </c>
      <c r="AY2599" s="255" t="s">
        <v>193</v>
      </c>
    </row>
    <row r="2600" s="15" customFormat="1">
      <c r="A2600" s="15"/>
      <c r="B2600" s="256"/>
      <c r="C2600" s="257"/>
      <c r="D2600" s="228" t="s">
        <v>206</v>
      </c>
      <c r="E2600" s="258" t="s">
        <v>19</v>
      </c>
      <c r="F2600" s="259" t="s">
        <v>218</v>
      </c>
      <c r="G2600" s="257"/>
      <c r="H2600" s="260">
        <v>96.5</v>
      </c>
      <c r="I2600" s="261"/>
      <c r="J2600" s="257"/>
      <c r="K2600" s="257"/>
      <c r="L2600" s="262"/>
      <c r="M2600" s="263"/>
      <c r="N2600" s="264"/>
      <c r="O2600" s="264"/>
      <c r="P2600" s="264"/>
      <c r="Q2600" s="264"/>
      <c r="R2600" s="264"/>
      <c r="S2600" s="264"/>
      <c r="T2600" s="265"/>
      <c r="U2600" s="15"/>
      <c r="V2600" s="15"/>
      <c r="W2600" s="15"/>
      <c r="X2600" s="15"/>
      <c r="Y2600" s="15"/>
      <c r="Z2600" s="15"/>
      <c r="AA2600" s="15"/>
      <c r="AB2600" s="15"/>
      <c r="AC2600" s="15"/>
      <c r="AD2600" s="15"/>
      <c r="AE2600" s="15"/>
      <c r="AT2600" s="266" t="s">
        <v>206</v>
      </c>
      <c r="AU2600" s="266" t="s">
        <v>78</v>
      </c>
      <c r="AV2600" s="15" t="s">
        <v>200</v>
      </c>
      <c r="AW2600" s="15" t="s">
        <v>31</v>
      </c>
      <c r="AX2600" s="15" t="s">
        <v>76</v>
      </c>
      <c r="AY2600" s="266" t="s">
        <v>193</v>
      </c>
    </row>
    <row r="2601" s="2" customFormat="1" ht="16.5" customHeight="1">
      <c r="A2601" s="41"/>
      <c r="B2601" s="42"/>
      <c r="C2601" s="274" t="s">
        <v>4522</v>
      </c>
      <c r="D2601" s="274" t="s">
        <v>1765</v>
      </c>
      <c r="E2601" s="275" t="s">
        <v>2208</v>
      </c>
      <c r="F2601" s="276" t="s">
        <v>2209</v>
      </c>
      <c r="G2601" s="277" t="s">
        <v>408</v>
      </c>
      <c r="H2601" s="278">
        <v>101.325</v>
      </c>
      <c r="I2601" s="279"/>
      <c r="J2601" s="280">
        <f>ROUND(I2601*H2601,2)</f>
        <v>0</v>
      </c>
      <c r="K2601" s="276" t="s">
        <v>199</v>
      </c>
      <c r="L2601" s="281"/>
      <c r="M2601" s="282" t="s">
        <v>19</v>
      </c>
      <c r="N2601" s="283" t="s">
        <v>40</v>
      </c>
      <c r="O2601" s="87"/>
      <c r="P2601" s="224">
        <f>O2601*H2601</f>
        <v>0</v>
      </c>
      <c r="Q2601" s="224">
        <v>0.00012</v>
      </c>
      <c r="R2601" s="224">
        <f>Q2601*H2601</f>
        <v>0.012159000000000001</v>
      </c>
      <c r="S2601" s="224">
        <v>0</v>
      </c>
      <c r="T2601" s="225">
        <f>S2601*H2601</f>
        <v>0</v>
      </c>
      <c r="U2601" s="41"/>
      <c r="V2601" s="41"/>
      <c r="W2601" s="41"/>
      <c r="X2601" s="41"/>
      <c r="Y2601" s="41"/>
      <c r="Z2601" s="41"/>
      <c r="AA2601" s="41"/>
      <c r="AB2601" s="41"/>
      <c r="AC2601" s="41"/>
      <c r="AD2601" s="41"/>
      <c r="AE2601" s="41"/>
      <c r="AR2601" s="226" t="s">
        <v>449</v>
      </c>
      <c r="AT2601" s="226" t="s">
        <v>1765</v>
      </c>
      <c r="AU2601" s="226" t="s">
        <v>78</v>
      </c>
      <c r="AY2601" s="20" t="s">
        <v>193</v>
      </c>
      <c r="BE2601" s="227">
        <f>IF(N2601="základní",J2601,0)</f>
        <v>0</v>
      </c>
      <c r="BF2601" s="227">
        <f>IF(N2601="snížená",J2601,0)</f>
        <v>0</v>
      </c>
      <c r="BG2601" s="227">
        <f>IF(N2601="zákl. přenesená",J2601,0)</f>
        <v>0</v>
      </c>
      <c r="BH2601" s="227">
        <f>IF(N2601="sníž. přenesená",J2601,0)</f>
        <v>0</v>
      </c>
      <c r="BI2601" s="227">
        <f>IF(N2601="nulová",J2601,0)</f>
        <v>0</v>
      </c>
      <c r="BJ2601" s="20" t="s">
        <v>76</v>
      </c>
      <c r="BK2601" s="227">
        <f>ROUND(I2601*H2601,2)</f>
        <v>0</v>
      </c>
      <c r="BL2601" s="20" t="s">
        <v>323</v>
      </c>
      <c r="BM2601" s="226" t="s">
        <v>4523</v>
      </c>
    </row>
    <row r="2602" s="2" customFormat="1">
      <c r="A2602" s="41"/>
      <c r="B2602" s="42"/>
      <c r="C2602" s="43"/>
      <c r="D2602" s="228" t="s">
        <v>202</v>
      </c>
      <c r="E2602" s="43"/>
      <c r="F2602" s="229" t="s">
        <v>2209</v>
      </c>
      <c r="G2602" s="43"/>
      <c r="H2602" s="43"/>
      <c r="I2602" s="230"/>
      <c r="J2602" s="43"/>
      <c r="K2602" s="43"/>
      <c r="L2602" s="47"/>
      <c r="M2602" s="231"/>
      <c r="N2602" s="232"/>
      <c r="O2602" s="87"/>
      <c r="P2602" s="87"/>
      <c r="Q2602" s="87"/>
      <c r="R2602" s="87"/>
      <c r="S2602" s="87"/>
      <c r="T2602" s="88"/>
      <c r="U2602" s="41"/>
      <c r="V2602" s="41"/>
      <c r="W2602" s="41"/>
      <c r="X2602" s="41"/>
      <c r="Y2602" s="41"/>
      <c r="Z2602" s="41"/>
      <c r="AA2602" s="41"/>
      <c r="AB2602" s="41"/>
      <c r="AC2602" s="41"/>
      <c r="AD2602" s="41"/>
      <c r="AE2602" s="41"/>
      <c r="AT2602" s="20" t="s">
        <v>202</v>
      </c>
      <c r="AU2602" s="20" t="s">
        <v>78</v>
      </c>
    </row>
    <row r="2603" s="14" customFormat="1">
      <c r="A2603" s="14"/>
      <c r="B2603" s="245"/>
      <c r="C2603" s="246"/>
      <c r="D2603" s="228" t="s">
        <v>206</v>
      </c>
      <c r="E2603" s="246"/>
      <c r="F2603" s="248" t="s">
        <v>4524</v>
      </c>
      <c r="G2603" s="246"/>
      <c r="H2603" s="249">
        <v>101.325</v>
      </c>
      <c r="I2603" s="250"/>
      <c r="J2603" s="246"/>
      <c r="K2603" s="246"/>
      <c r="L2603" s="251"/>
      <c r="M2603" s="252"/>
      <c r="N2603" s="253"/>
      <c r="O2603" s="253"/>
      <c r="P2603" s="253"/>
      <c r="Q2603" s="253"/>
      <c r="R2603" s="253"/>
      <c r="S2603" s="253"/>
      <c r="T2603" s="254"/>
      <c r="U2603" s="14"/>
      <c r="V2603" s="14"/>
      <c r="W2603" s="14"/>
      <c r="X2603" s="14"/>
      <c r="Y2603" s="14"/>
      <c r="Z2603" s="14"/>
      <c r="AA2603" s="14"/>
      <c r="AB2603" s="14"/>
      <c r="AC2603" s="14"/>
      <c r="AD2603" s="14"/>
      <c r="AE2603" s="14"/>
      <c r="AT2603" s="255" t="s">
        <v>206</v>
      </c>
      <c r="AU2603" s="255" t="s">
        <v>78</v>
      </c>
      <c r="AV2603" s="14" t="s">
        <v>78</v>
      </c>
      <c r="AW2603" s="14" t="s">
        <v>4</v>
      </c>
      <c r="AX2603" s="14" t="s">
        <v>76</v>
      </c>
      <c r="AY2603" s="255" t="s">
        <v>193</v>
      </c>
    </row>
    <row r="2604" s="2" customFormat="1" ht="16.5" customHeight="1">
      <c r="A2604" s="41"/>
      <c r="B2604" s="42"/>
      <c r="C2604" s="215" t="s">
        <v>4525</v>
      </c>
      <c r="D2604" s="215" t="s">
        <v>195</v>
      </c>
      <c r="E2604" s="216" t="s">
        <v>2212</v>
      </c>
      <c r="F2604" s="217" t="s">
        <v>2213</v>
      </c>
      <c r="G2604" s="218" t="s">
        <v>258</v>
      </c>
      <c r="H2604" s="219">
        <v>140.72999999999999</v>
      </c>
      <c r="I2604" s="220"/>
      <c r="J2604" s="221">
        <f>ROUND(I2604*H2604,2)</f>
        <v>0</v>
      </c>
      <c r="K2604" s="217" t="s">
        <v>199</v>
      </c>
      <c r="L2604" s="47"/>
      <c r="M2604" s="222" t="s">
        <v>19</v>
      </c>
      <c r="N2604" s="223" t="s">
        <v>40</v>
      </c>
      <c r="O2604" s="87"/>
      <c r="P2604" s="224">
        <f>O2604*H2604</f>
        <v>0</v>
      </c>
      <c r="Q2604" s="224">
        <v>0</v>
      </c>
      <c r="R2604" s="224">
        <f>Q2604*H2604</f>
        <v>0</v>
      </c>
      <c r="S2604" s="224">
        <v>0</v>
      </c>
      <c r="T2604" s="225">
        <f>S2604*H2604</f>
        <v>0</v>
      </c>
      <c r="U2604" s="41"/>
      <c r="V2604" s="41"/>
      <c r="W2604" s="41"/>
      <c r="X2604" s="41"/>
      <c r="Y2604" s="41"/>
      <c r="Z2604" s="41"/>
      <c r="AA2604" s="41"/>
      <c r="AB2604" s="41"/>
      <c r="AC2604" s="41"/>
      <c r="AD2604" s="41"/>
      <c r="AE2604" s="41"/>
      <c r="AR2604" s="226" t="s">
        <v>323</v>
      </c>
      <c r="AT2604" s="226" t="s">
        <v>195</v>
      </c>
      <c r="AU2604" s="226" t="s">
        <v>78</v>
      </c>
      <c r="AY2604" s="20" t="s">
        <v>193</v>
      </c>
      <c r="BE2604" s="227">
        <f>IF(N2604="základní",J2604,0)</f>
        <v>0</v>
      </c>
      <c r="BF2604" s="227">
        <f>IF(N2604="snížená",J2604,0)</f>
        <v>0</v>
      </c>
      <c r="BG2604" s="227">
        <f>IF(N2604="zákl. přenesená",J2604,0)</f>
        <v>0</v>
      </c>
      <c r="BH2604" s="227">
        <f>IF(N2604="sníž. přenesená",J2604,0)</f>
        <v>0</v>
      </c>
      <c r="BI2604" s="227">
        <f>IF(N2604="nulová",J2604,0)</f>
        <v>0</v>
      </c>
      <c r="BJ2604" s="20" t="s">
        <v>76</v>
      </c>
      <c r="BK2604" s="227">
        <f>ROUND(I2604*H2604,2)</f>
        <v>0</v>
      </c>
      <c r="BL2604" s="20" t="s">
        <v>323</v>
      </c>
      <c r="BM2604" s="226" t="s">
        <v>4526</v>
      </c>
    </row>
    <row r="2605" s="2" customFormat="1">
      <c r="A2605" s="41"/>
      <c r="B2605" s="42"/>
      <c r="C2605" s="43"/>
      <c r="D2605" s="228" t="s">
        <v>202</v>
      </c>
      <c r="E2605" s="43"/>
      <c r="F2605" s="229" t="s">
        <v>2215</v>
      </c>
      <c r="G2605" s="43"/>
      <c r="H2605" s="43"/>
      <c r="I2605" s="230"/>
      <c r="J2605" s="43"/>
      <c r="K2605" s="43"/>
      <c r="L2605" s="47"/>
      <c r="M2605" s="231"/>
      <c r="N2605" s="232"/>
      <c r="O2605" s="87"/>
      <c r="P2605" s="87"/>
      <c r="Q2605" s="87"/>
      <c r="R2605" s="87"/>
      <c r="S2605" s="87"/>
      <c r="T2605" s="88"/>
      <c r="U2605" s="41"/>
      <c r="V2605" s="41"/>
      <c r="W2605" s="41"/>
      <c r="X2605" s="41"/>
      <c r="Y2605" s="41"/>
      <c r="Z2605" s="41"/>
      <c r="AA2605" s="41"/>
      <c r="AB2605" s="41"/>
      <c r="AC2605" s="41"/>
      <c r="AD2605" s="41"/>
      <c r="AE2605" s="41"/>
      <c r="AT2605" s="20" t="s">
        <v>202</v>
      </c>
      <c r="AU2605" s="20" t="s">
        <v>78</v>
      </c>
    </row>
    <row r="2606" s="2" customFormat="1">
      <c r="A2606" s="41"/>
      <c r="B2606" s="42"/>
      <c r="C2606" s="43"/>
      <c r="D2606" s="233" t="s">
        <v>204</v>
      </c>
      <c r="E2606" s="43"/>
      <c r="F2606" s="234" t="s">
        <v>2216</v>
      </c>
      <c r="G2606" s="43"/>
      <c r="H2606" s="43"/>
      <c r="I2606" s="230"/>
      <c r="J2606" s="43"/>
      <c r="K2606" s="43"/>
      <c r="L2606" s="47"/>
      <c r="M2606" s="231"/>
      <c r="N2606" s="232"/>
      <c r="O2606" s="87"/>
      <c r="P2606" s="87"/>
      <c r="Q2606" s="87"/>
      <c r="R2606" s="87"/>
      <c r="S2606" s="87"/>
      <c r="T2606" s="88"/>
      <c r="U2606" s="41"/>
      <c r="V2606" s="41"/>
      <c r="W2606" s="41"/>
      <c r="X2606" s="41"/>
      <c r="Y2606" s="41"/>
      <c r="Z2606" s="41"/>
      <c r="AA2606" s="41"/>
      <c r="AB2606" s="41"/>
      <c r="AC2606" s="41"/>
      <c r="AD2606" s="41"/>
      <c r="AE2606" s="41"/>
      <c r="AT2606" s="20" t="s">
        <v>204</v>
      </c>
      <c r="AU2606" s="20" t="s">
        <v>78</v>
      </c>
    </row>
    <row r="2607" s="13" customFormat="1">
      <c r="A2607" s="13"/>
      <c r="B2607" s="235"/>
      <c r="C2607" s="236"/>
      <c r="D2607" s="228" t="s">
        <v>206</v>
      </c>
      <c r="E2607" s="237" t="s">
        <v>19</v>
      </c>
      <c r="F2607" s="238" t="s">
        <v>279</v>
      </c>
      <c r="G2607" s="236"/>
      <c r="H2607" s="237" t="s">
        <v>19</v>
      </c>
      <c r="I2607" s="239"/>
      <c r="J2607" s="236"/>
      <c r="K2607" s="236"/>
      <c r="L2607" s="240"/>
      <c r="M2607" s="241"/>
      <c r="N2607" s="242"/>
      <c r="O2607" s="242"/>
      <c r="P2607" s="242"/>
      <c r="Q2607" s="242"/>
      <c r="R2607" s="242"/>
      <c r="S2607" s="242"/>
      <c r="T2607" s="243"/>
      <c r="U2607" s="13"/>
      <c r="V2607" s="13"/>
      <c r="W2607" s="13"/>
      <c r="X2607" s="13"/>
      <c r="Y2607" s="13"/>
      <c r="Z2607" s="13"/>
      <c r="AA2607" s="13"/>
      <c r="AB2607" s="13"/>
      <c r="AC2607" s="13"/>
      <c r="AD2607" s="13"/>
      <c r="AE2607" s="13"/>
      <c r="AT2607" s="244" t="s">
        <v>206</v>
      </c>
      <c r="AU2607" s="244" t="s">
        <v>78</v>
      </c>
      <c r="AV2607" s="13" t="s">
        <v>76</v>
      </c>
      <c r="AW2607" s="13" t="s">
        <v>31</v>
      </c>
      <c r="AX2607" s="13" t="s">
        <v>69</v>
      </c>
      <c r="AY2607" s="244" t="s">
        <v>193</v>
      </c>
    </row>
    <row r="2608" s="13" customFormat="1">
      <c r="A2608" s="13"/>
      <c r="B2608" s="235"/>
      <c r="C2608" s="236"/>
      <c r="D2608" s="228" t="s">
        <v>206</v>
      </c>
      <c r="E2608" s="237" t="s">
        <v>19</v>
      </c>
      <c r="F2608" s="238" t="s">
        <v>4510</v>
      </c>
      <c r="G2608" s="236"/>
      <c r="H2608" s="237" t="s">
        <v>19</v>
      </c>
      <c r="I2608" s="239"/>
      <c r="J2608" s="236"/>
      <c r="K2608" s="236"/>
      <c r="L2608" s="240"/>
      <c r="M2608" s="241"/>
      <c r="N2608" s="242"/>
      <c r="O2608" s="242"/>
      <c r="P2608" s="242"/>
      <c r="Q2608" s="242"/>
      <c r="R2608" s="242"/>
      <c r="S2608" s="242"/>
      <c r="T2608" s="243"/>
      <c r="U2608" s="13"/>
      <c r="V2608" s="13"/>
      <c r="W2608" s="13"/>
      <c r="X2608" s="13"/>
      <c r="Y2608" s="13"/>
      <c r="Z2608" s="13"/>
      <c r="AA2608" s="13"/>
      <c r="AB2608" s="13"/>
      <c r="AC2608" s="13"/>
      <c r="AD2608" s="13"/>
      <c r="AE2608" s="13"/>
      <c r="AT2608" s="244" t="s">
        <v>206</v>
      </c>
      <c r="AU2608" s="244" t="s">
        <v>78</v>
      </c>
      <c r="AV2608" s="13" t="s">
        <v>76</v>
      </c>
      <c r="AW2608" s="13" t="s">
        <v>31</v>
      </c>
      <c r="AX2608" s="13" t="s">
        <v>69</v>
      </c>
      <c r="AY2608" s="244" t="s">
        <v>193</v>
      </c>
    </row>
    <row r="2609" s="14" customFormat="1">
      <c r="A2609" s="14"/>
      <c r="B2609" s="245"/>
      <c r="C2609" s="246"/>
      <c r="D2609" s="228" t="s">
        <v>206</v>
      </c>
      <c r="E2609" s="247" t="s">
        <v>19</v>
      </c>
      <c r="F2609" s="248" t="s">
        <v>4511</v>
      </c>
      <c r="G2609" s="246"/>
      <c r="H2609" s="249">
        <v>58.049999999999997</v>
      </c>
      <c r="I2609" s="250"/>
      <c r="J2609" s="246"/>
      <c r="K2609" s="246"/>
      <c r="L2609" s="251"/>
      <c r="M2609" s="252"/>
      <c r="N2609" s="253"/>
      <c r="O2609" s="253"/>
      <c r="P2609" s="253"/>
      <c r="Q2609" s="253"/>
      <c r="R2609" s="253"/>
      <c r="S2609" s="253"/>
      <c r="T2609" s="254"/>
      <c r="U2609" s="14"/>
      <c r="V2609" s="14"/>
      <c r="W2609" s="14"/>
      <c r="X2609" s="14"/>
      <c r="Y2609" s="14"/>
      <c r="Z2609" s="14"/>
      <c r="AA2609" s="14"/>
      <c r="AB2609" s="14"/>
      <c r="AC2609" s="14"/>
      <c r="AD2609" s="14"/>
      <c r="AE2609" s="14"/>
      <c r="AT2609" s="255" t="s">
        <v>206</v>
      </c>
      <c r="AU2609" s="255" t="s">
        <v>78</v>
      </c>
      <c r="AV2609" s="14" t="s">
        <v>78</v>
      </c>
      <c r="AW2609" s="14" t="s">
        <v>31</v>
      </c>
      <c r="AX2609" s="14" t="s">
        <v>69</v>
      </c>
      <c r="AY2609" s="255" t="s">
        <v>193</v>
      </c>
    </row>
    <row r="2610" s="14" customFormat="1">
      <c r="A2610" s="14"/>
      <c r="B2610" s="245"/>
      <c r="C2610" s="246"/>
      <c r="D2610" s="228" t="s">
        <v>206</v>
      </c>
      <c r="E2610" s="247" t="s">
        <v>19</v>
      </c>
      <c r="F2610" s="248" t="s">
        <v>4512</v>
      </c>
      <c r="G2610" s="246"/>
      <c r="H2610" s="249">
        <v>39.600000000000001</v>
      </c>
      <c r="I2610" s="250"/>
      <c r="J2610" s="246"/>
      <c r="K2610" s="246"/>
      <c r="L2610" s="251"/>
      <c r="M2610" s="252"/>
      <c r="N2610" s="253"/>
      <c r="O2610" s="253"/>
      <c r="P2610" s="253"/>
      <c r="Q2610" s="253"/>
      <c r="R2610" s="253"/>
      <c r="S2610" s="253"/>
      <c r="T2610" s="254"/>
      <c r="U2610" s="14"/>
      <c r="V2610" s="14"/>
      <c r="W2610" s="14"/>
      <c r="X2610" s="14"/>
      <c r="Y2610" s="14"/>
      <c r="Z2610" s="14"/>
      <c r="AA2610" s="14"/>
      <c r="AB2610" s="14"/>
      <c r="AC2610" s="14"/>
      <c r="AD2610" s="14"/>
      <c r="AE2610" s="14"/>
      <c r="AT2610" s="255" t="s">
        <v>206</v>
      </c>
      <c r="AU2610" s="255" t="s">
        <v>78</v>
      </c>
      <c r="AV2610" s="14" t="s">
        <v>78</v>
      </c>
      <c r="AW2610" s="14" t="s">
        <v>31</v>
      </c>
      <c r="AX2610" s="14" t="s">
        <v>69</v>
      </c>
      <c r="AY2610" s="255" t="s">
        <v>193</v>
      </c>
    </row>
    <row r="2611" s="14" customFormat="1">
      <c r="A2611" s="14"/>
      <c r="B2611" s="245"/>
      <c r="C2611" s="246"/>
      <c r="D2611" s="228" t="s">
        <v>206</v>
      </c>
      <c r="E2611" s="247" t="s">
        <v>19</v>
      </c>
      <c r="F2611" s="248" t="s">
        <v>4513</v>
      </c>
      <c r="G2611" s="246"/>
      <c r="H2611" s="249">
        <v>11.48</v>
      </c>
      <c r="I2611" s="250"/>
      <c r="J2611" s="246"/>
      <c r="K2611" s="246"/>
      <c r="L2611" s="251"/>
      <c r="M2611" s="252"/>
      <c r="N2611" s="253"/>
      <c r="O2611" s="253"/>
      <c r="P2611" s="253"/>
      <c r="Q2611" s="253"/>
      <c r="R2611" s="253"/>
      <c r="S2611" s="253"/>
      <c r="T2611" s="254"/>
      <c r="U2611" s="14"/>
      <c r="V2611" s="14"/>
      <c r="W2611" s="14"/>
      <c r="X2611" s="14"/>
      <c r="Y2611" s="14"/>
      <c r="Z2611" s="14"/>
      <c r="AA2611" s="14"/>
      <c r="AB2611" s="14"/>
      <c r="AC2611" s="14"/>
      <c r="AD2611" s="14"/>
      <c r="AE2611" s="14"/>
      <c r="AT2611" s="255" t="s">
        <v>206</v>
      </c>
      <c r="AU2611" s="255" t="s">
        <v>78</v>
      </c>
      <c r="AV2611" s="14" t="s">
        <v>78</v>
      </c>
      <c r="AW2611" s="14" t="s">
        <v>31</v>
      </c>
      <c r="AX2611" s="14" t="s">
        <v>69</v>
      </c>
      <c r="AY2611" s="255" t="s">
        <v>193</v>
      </c>
    </row>
    <row r="2612" s="14" customFormat="1">
      <c r="A2612" s="14"/>
      <c r="B2612" s="245"/>
      <c r="C2612" s="246"/>
      <c r="D2612" s="228" t="s">
        <v>206</v>
      </c>
      <c r="E2612" s="247" t="s">
        <v>19</v>
      </c>
      <c r="F2612" s="248" t="s">
        <v>4514</v>
      </c>
      <c r="G2612" s="246"/>
      <c r="H2612" s="249">
        <v>31.600000000000001</v>
      </c>
      <c r="I2612" s="250"/>
      <c r="J2612" s="246"/>
      <c r="K2612" s="246"/>
      <c r="L2612" s="251"/>
      <c r="M2612" s="252"/>
      <c r="N2612" s="253"/>
      <c r="O2612" s="253"/>
      <c r="P2612" s="253"/>
      <c r="Q2612" s="253"/>
      <c r="R2612" s="253"/>
      <c r="S2612" s="253"/>
      <c r="T2612" s="254"/>
      <c r="U2612" s="14"/>
      <c r="V2612" s="14"/>
      <c r="W2612" s="14"/>
      <c r="X2612" s="14"/>
      <c r="Y2612" s="14"/>
      <c r="Z2612" s="14"/>
      <c r="AA2612" s="14"/>
      <c r="AB2612" s="14"/>
      <c r="AC2612" s="14"/>
      <c r="AD2612" s="14"/>
      <c r="AE2612" s="14"/>
      <c r="AT2612" s="255" t="s">
        <v>206</v>
      </c>
      <c r="AU2612" s="255" t="s">
        <v>78</v>
      </c>
      <c r="AV2612" s="14" t="s">
        <v>78</v>
      </c>
      <c r="AW2612" s="14" t="s">
        <v>31</v>
      </c>
      <c r="AX2612" s="14" t="s">
        <v>69</v>
      </c>
      <c r="AY2612" s="255" t="s">
        <v>193</v>
      </c>
    </row>
    <row r="2613" s="15" customFormat="1">
      <c r="A2613" s="15"/>
      <c r="B2613" s="256"/>
      <c r="C2613" s="257"/>
      <c r="D2613" s="228" t="s">
        <v>206</v>
      </c>
      <c r="E2613" s="258" t="s">
        <v>19</v>
      </c>
      <c r="F2613" s="259" t="s">
        <v>218</v>
      </c>
      <c r="G2613" s="257"/>
      <c r="H2613" s="260">
        <v>140.72999999999999</v>
      </c>
      <c r="I2613" s="261"/>
      <c r="J2613" s="257"/>
      <c r="K2613" s="257"/>
      <c r="L2613" s="262"/>
      <c r="M2613" s="263"/>
      <c r="N2613" s="264"/>
      <c r="O2613" s="264"/>
      <c r="P2613" s="264"/>
      <c r="Q2613" s="264"/>
      <c r="R2613" s="264"/>
      <c r="S2613" s="264"/>
      <c r="T2613" s="265"/>
      <c r="U2613" s="15"/>
      <c r="V2613" s="15"/>
      <c r="W2613" s="15"/>
      <c r="X2613" s="15"/>
      <c r="Y2613" s="15"/>
      <c r="Z2613" s="15"/>
      <c r="AA2613" s="15"/>
      <c r="AB2613" s="15"/>
      <c r="AC2613" s="15"/>
      <c r="AD2613" s="15"/>
      <c r="AE2613" s="15"/>
      <c r="AT2613" s="266" t="s">
        <v>206</v>
      </c>
      <c r="AU2613" s="266" t="s">
        <v>78</v>
      </c>
      <c r="AV2613" s="15" t="s">
        <v>200</v>
      </c>
      <c r="AW2613" s="15" t="s">
        <v>31</v>
      </c>
      <c r="AX2613" s="15" t="s">
        <v>76</v>
      </c>
      <c r="AY2613" s="266" t="s">
        <v>193</v>
      </c>
    </row>
    <row r="2614" s="2" customFormat="1" ht="16.5" customHeight="1">
      <c r="A2614" s="41"/>
      <c r="B2614" s="42"/>
      <c r="C2614" s="274" t="s">
        <v>4527</v>
      </c>
      <c r="D2614" s="274" t="s">
        <v>1765</v>
      </c>
      <c r="E2614" s="275" t="s">
        <v>2217</v>
      </c>
      <c r="F2614" s="276" t="s">
        <v>2218</v>
      </c>
      <c r="G2614" s="277" t="s">
        <v>258</v>
      </c>
      <c r="H2614" s="278">
        <v>147.767</v>
      </c>
      <c r="I2614" s="279"/>
      <c r="J2614" s="280">
        <f>ROUND(I2614*H2614,2)</f>
        <v>0</v>
      </c>
      <c r="K2614" s="276" t="s">
        <v>199</v>
      </c>
      <c r="L2614" s="281"/>
      <c r="M2614" s="282" t="s">
        <v>19</v>
      </c>
      <c r="N2614" s="283" t="s">
        <v>40</v>
      </c>
      <c r="O2614" s="87"/>
      <c r="P2614" s="224">
        <f>O2614*H2614</f>
        <v>0</v>
      </c>
      <c r="Q2614" s="224">
        <v>0.00029999999999999997</v>
      </c>
      <c r="R2614" s="224">
        <f>Q2614*H2614</f>
        <v>0.044330099999999997</v>
      </c>
      <c r="S2614" s="224">
        <v>0</v>
      </c>
      <c r="T2614" s="225">
        <f>S2614*H2614</f>
        <v>0</v>
      </c>
      <c r="U2614" s="41"/>
      <c r="V2614" s="41"/>
      <c r="W2614" s="41"/>
      <c r="X2614" s="41"/>
      <c r="Y2614" s="41"/>
      <c r="Z2614" s="41"/>
      <c r="AA2614" s="41"/>
      <c r="AB2614" s="41"/>
      <c r="AC2614" s="41"/>
      <c r="AD2614" s="41"/>
      <c r="AE2614" s="41"/>
      <c r="AR2614" s="226" t="s">
        <v>449</v>
      </c>
      <c r="AT2614" s="226" t="s">
        <v>1765</v>
      </c>
      <c r="AU2614" s="226" t="s">
        <v>78</v>
      </c>
      <c r="AY2614" s="20" t="s">
        <v>193</v>
      </c>
      <c r="BE2614" s="227">
        <f>IF(N2614="základní",J2614,0)</f>
        <v>0</v>
      </c>
      <c r="BF2614" s="227">
        <f>IF(N2614="snížená",J2614,0)</f>
        <v>0</v>
      </c>
      <c r="BG2614" s="227">
        <f>IF(N2614="zákl. přenesená",J2614,0)</f>
        <v>0</v>
      </c>
      <c r="BH2614" s="227">
        <f>IF(N2614="sníž. přenesená",J2614,0)</f>
        <v>0</v>
      </c>
      <c r="BI2614" s="227">
        <f>IF(N2614="nulová",J2614,0)</f>
        <v>0</v>
      </c>
      <c r="BJ2614" s="20" t="s">
        <v>76</v>
      </c>
      <c r="BK2614" s="227">
        <f>ROUND(I2614*H2614,2)</f>
        <v>0</v>
      </c>
      <c r="BL2614" s="20" t="s">
        <v>323</v>
      </c>
      <c r="BM2614" s="226" t="s">
        <v>4528</v>
      </c>
    </row>
    <row r="2615" s="2" customFormat="1">
      <c r="A2615" s="41"/>
      <c r="B2615" s="42"/>
      <c r="C2615" s="43"/>
      <c r="D2615" s="228" t="s">
        <v>202</v>
      </c>
      <c r="E2615" s="43"/>
      <c r="F2615" s="229" t="s">
        <v>2218</v>
      </c>
      <c r="G2615" s="43"/>
      <c r="H2615" s="43"/>
      <c r="I2615" s="230"/>
      <c r="J2615" s="43"/>
      <c r="K2615" s="43"/>
      <c r="L2615" s="47"/>
      <c r="M2615" s="231"/>
      <c r="N2615" s="232"/>
      <c r="O2615" s="87"/>
      <c r="P2615" s="87"/>
      <c r="Q2615" s="87"/>
      <c r="R2615" s="87"/>
      <c r="S2615" s="87"/>
      <c r="T2615" s="88"/>
      <c r="U2615" s="41"/>
      <c r="V2615" s="41"/>
      <c r="W2615" s="41"/>
      <c r="X2615" s="41"/>
      <c r="Y2615" s="41"/>
      <c r="Z2615" s="41"/>
      <c r="AA2615" s="41"/>
      <c r="AB2615" s="41"/>
      <c r="AC2615" s="41"/>
      <c r="AD2615" s="41"/>
      <c r="AE2615" s="41"/>
      <c r="AT2615" s="20" t="s">
        <v>202</v>
      </c>
      <c r="AU2615" s="20" t="s">
        <v>78</v>
      </c>
    </row>
    <row r="2616" s="14" customFormat="1">
      <c r="A2616" s="14"/>
      <c r="B2616" s="245"/>
      <c r="C2616" s="246"/>
      <c r="D2616" s="228" t="s">
        <v>206</v>
      </c>
      <c r="E2616" s="246"/>
      <c r="F2616" s="248" t="s">
        <v>4529</v>
      </c>
      <c r="G2616" s="246"/>
      <c r="H2616" s="249">
        <v>147.767</v>
      </c>
      <c r="I2616" s="250"/>
      <c r="J2616" s="246"/>
      <c r="K2616" s="246"/>
      <c r="L2616" s="251"/>
      <c r="M2616" s="252"/>
      <c r="N2616" s="253"/>
      <c r="O2616" s="253"/>
      <c r="P2616" s="253"/>
      <c r="Q2616" s="253"/>
      <c r="R2616" s="253"/>
      <c r="S2616" s="253"/>
      <c r="T2616" s="254"/>
      <c r="U2616" s="14"/>
      <c r="V2616" s="14"/>
      <c r="W2616" s="14"/>
      <c r="X2616" s="14"/>
      <c r="Y2616" s="14"/>
      <c r="Z2616" s="14"/>
      <c r="AA2616" s="14"/>
      <c r="AB2616" s="14"/>
      <c r="AC2616" s="14"/>
      <c r="AD2616" s="14"/>
      <c r="AE2616" s="14"/>
      <c r="AT2616" s="255" t="s">
        <v>206</v>
      </c>
      <c r="AU2616" s="255" t="s">
        <v>78</v>
      </c>
      <c r="AV2616" s="14" t="s">
        <v>78</v>
      </c>
      <c r="AW2616" s="14" t="s">
        <v>4</v>
      </c>
      <c r="AX2616" s="14" t="s">
        <v>76</v>
      </c>
      <c r="AY2616" s="255" t="s">
        <v>193</v>
      </c>
    </row>
    <row r="2617" s="2" customFormat="1" ht="16.5" customHeight="1">
      <c r="A2617" s="41"/>
      <c r="B2617" s="42"/>
      <c r="C2617" s="215" t="s">
        <v>4530</v>
      </c>
      <c r="D2617" s="215" t="s">
        <v>195</v>
      </c>
      <c r="E2617" s="216" t="s">
        <v>2220</v>
      </c>
      <c r="F2617" s="217" t="s">
        <v>2221</v>
      </c>
      <c r="G2617" s="218" t="s">
        <v>248</v>
      </c>
      <c r="H2617" s="219">
        <v>12.347</v>
      </c>
      <c r="I2617" s="220"/>
      <c r="J2617" s="221">
        <f>ROUND(I2617*H2617,2)</f>
        <v>0</v>
      </c>
      <c r="K2617" s="217" t="s">
        <v>199</v>
      </c>
      <c r="L2617" s="47"/>
      <c r="M2617" s="222" t="s">
        <v>19</v>
      </c>
      <c r="N2617" s="223" t="s">
        <v>40</v>
      </c>
      <c r="O2617" s="87"/>
      <c r="P2617" s="224">
        <f>O2617*H2617</f>
        <v>0</v>
      </c>
      <c r="Q2617" s="224">
        <v>0</v>
      </c>
      <c r="R2617" s="224">
        <f>Q2617*H2617</f>
        <v>0</v>
      </c>
      <c r="S2617" s="224">
        <v>0</v>
      </c>
      <c r="T2617" s="225">
        <f>S2617*H2617</f>
        <v>0</v>
      </c>
      <c r="U2617" s="41"/>
      <c r="V2617" s="41"/>
      <c r="W2617" s="41"/>
      <c r="X2617" s="41"/>
      <c r="Y2617" s="41"/>
      <c r="Z2617" s="41"/>
      <c r="AA2617" s="41"/>
      <c r="AB2617" s="41"/>
      <c r="AC2617" s="41"/>
      <c r="AD2617" s="41"/>
      <c r="AE2617" s="41"/>
      <c r="AR2617" s="226" t="s">
        <v>323</v>
      </c>
      <c r="AT2617" s="226" t="s">
        <v>195</v>
      </c>
      <c r="AU2617" s="226" t="s">
        <v>78</v>
      </c>
      <c r="AY2617" s="20" t="s">
        <v>193</v>
      </c>
      <c r="BE2617" s="227">
        <f>IF(N2617="základní",J2617,0)</f>
        <v>0</v>
      </c>
      <c r="BF2617" s="227">
        <f>IF(N2617="snížená",J2617,0)</f>
        <v>0</v>
      </c>
      <c r="BG2617" s="227">
        <f>IF(N2617="zákl. přenesená",J2617,0)</f>
        <v>0</v>
      </c>
      <c r="BH2617" s="227">
        <f>IF(N2617="sníž. přenesená",J2617,0)</f>
        <v>0</v>
      </c>
      <c r="BI2617" s="227">
        <f>IF(N2617="nulová",J2617,0)</f>
        <v>0</v>
      </c>
      <c r="BJ2617" s="20" t="s">
        <v>76</v>
      </c>
      <c r="BK2617" s="227">
        <f>ROUND(I2617*H2617,2)</f>
        <v>0</v>
      </c>
      <c r="BL2617" s="20" t="s">
        <v>323</v>
      </c>
      <c r="BM2617" s="226" t="s">
        <v>4531</v>
      </c>
    </row>
    <row r="2618" s="2" customFormat="1">
      <c r="A2618" s="41"/>
      <c r="B2618" s="42"/>
      <c r="C2618" s="43"/>
      <c r="D2618" s="228" t="s">
        <v>202</v>
      </c>
      <c r="E2618" s="43"/>
      <c r="F2618" s="229" t="s">
        <v>2223</v>
      </c>
      <c r="G2618" s="43"/>
      <c r="H2618" s="43"/>
      <c r="I2618" s="230"/>
      <c r="J2618" s="43"/>
      <c r="K2618" s="43"/>
      <c r="L2618" s="47"/>
      <c r="M2618" s="231"/>
      <c r="N2618" s="232"/>
      <c r="O2618" s="87"/>
      <c r="P2618" s="87"/>
      <c r="Q2618" s="87"/>
      <c r="R2618" s="87"/>
      <c r="S2618" s="87"/>
      <c r="T2618" s="88"/>
      <c r="U2618" s="41"/>
      <c r="V2618" s="41"/>
      <c r="W2618" s="41"/>
      <c r="X2618" s="41"/>
      <c r="Y2618" s="41"/>
      <c r="Z2618" s="41"/>
      <c r="AA2618" s="41"/>
      <c r="AB2618" s="41"/>
      <c r="AC2618" s="41"/>
      <c r="AD2618" s="41"/>
      <c r="AE2618" s="41"/>
      <c r="AT2618" s="20" t="s">
        <v>202</v>
      </c>
      <c r="AU2618" s="20" t="s">
        <v>78</v>
      </c>
    </row>
    <row r="2619" s="2" customFormat="1">
      <c r="A2619" s="41"/>
      <c r="B2619" s="42"/>
      <c r="C2619" s="43"/>
      <c r="D2619" s="233" t="s">
        <v>204</v>
      </c>
      <c r="E2619" s="43"/>
      <c r="F2619" s="234" t="s">
        <v>2224</v>
      </c>
      <c r="G2619" s="43"/>
      <c r="H2619" s="43"/>
      <c r="I2619" s="230"/>
      <c r="J2619" s="43"/>
      <c r="K2619" s="43"/>
      <c r="L2619" s="47"/>
      <c r="M2619" s="231"/>
      <c r="N2619" s="232"/>
      <c r="O2619" s="87"/>
      <c r="P2619" s="87"/>
      <c r="Q2619" s="87"/>
      <c r="R2619" s="87"/>
      <c r="S2619" s="87"/>
      <c r="T2619" s="88"/>
      <c r="U2619" s="41"/>
      <c r="V2619" s="41"/>
      <c r="W2619" s="41"/>
      <c r="X2619" s="41"/>
      <c r="Y2619" s="41"/>
      <c r="Z2619" s="41"/>
      <c r="AA2619" s="41"/>
      <c r="AB2619" s="41"/>
      <c r="AC2619" s="41"/>
      <c r="AD2619" s="41"/>
      <c r="AE2619" s="41"/>
      <c r="AT2619" s="20" t="s">
        <v>204</v>
      </c>
      <c r="AU2619" s="20" t="s">
        <v>78</v>
      </c>
    </row>
    <row r="2620" s="12" customFormat="1" ht="22.8" customHeight="1">
      <c r="A2620" s="12"/>
      <c r="B2620" s="199"/>
      <c r="C2620" s="200"/>
      <c r="D2620" s="201" t="s">
        <v>68</v>
      </c>
      <c r="E2620" s="213" t="s">
        <v>2225</v>
      </c>
      <c r="F2620" s="213" t="s">
        <v>2226</v>
      </c>
      <c r="G2620" s="200"/>
      <c r="H2620" s="200"/>
      <c r="I2620" s="203"/>
      <c r="J2620" s="214">
        <f>BK2620</f>
        <v>0</v>
      </c>
      <c r="K2620" s="200"/>
      <c r="L2620" s="205"/>
      <c r="M2620" s="206"/>
      <c r="N2620" s="207"/>
      <c r="O2620" s="207"/>
      <c r="P2620" s="208">
        <f>SUM(P2621:P2930)</f>
        <v>0</v>
      </c>
      <c r="Q2620" s="207"/>
      <c r="R2620" s="208">
        <f>SUM(R2621:R2930)</f>
        <v>63.083804437900007</v>
      </c>
      <c r="S2620" s="207"/>
      <c r="T2620" s="209">
        <f>SUM(T2621:T2930)</f>
        <v>0</v>
      </c>
      <c r="U2620" s="12"/>
      <c r="V2620" s="12"/>
      <c r="W2620" s="12"/>
      <c r="X2620" s="12"/>
      <c r="Y2620" s="12"/>
      <c r="Z2620" s="12"/>
      <c r="AA2620" s="12"/>
      <c r="AB2620" s="12"/>
      <c r="AC2620" s="12"/>
      <c r="AD2620" s="12"/>
      <c r="AE2620" s="12"/>
      <c r="AR2620" s="210" t="s">
        <v>78</v>
      </c>
      <c r="AT2620" s="211" t="s">
        <v>68</v>
      </c>
      <c r="AU2620" s="211" t="s">
        <v>76</v>
      </c>
      <c r="AY2620" s="210" t="s">
        <v>193</v>
      </c>
      <c r="BK2620" s="212">
        <f>SUM(BK2621:BK2930)</f>
        <v>0</v>
      </c>
    </row>
    <row r="2621" s="2" customFormat="1" ht="16.5" customHeight="1">
      <c r="A2621" s="41"/>
      <c r="B2621" s="42"/>
      <c r="C2621" s="215" t="s">
        <v>4532</v>
      </c>
      <c r="D2621" s="215" t="s">
        <v>195</v>
      </c>
      <c r="E2621" s="216" t="s">
        <v>2227</v>
      </c>
      <c r="F2621" s="217" t="s">
        <v>2228</v>
      </c>
      <c r="G2621" s="218" t="s">
        <v>258</v>
      </c>
      <c r="H2621" s="219">
        <v>701.5</v>
      </c>
      <c r="I2621" s="220"/>
      <c r="J2621" s="221">
        <f>ROUND(I2621*H2621,2)</f>
        <v>0</v>
      </c>
      <c r="K2621" s="217" t="s">
        <v>199</v>
      </c>
      <c r="L2621" s="47"/>
      <c r="M2621" s="222" t="s">
        <v>19</v>
      </c>
      <c r="N2621" s="223" t="s">
        <v>40</v>
      </c>
      <c r="O2621" s="87"/>
      <c r="P2621" s="224">
        <f>O2621*H2621</f>
        <v>0</v>
      </c>
      <c r="Q2621" s="224">
        <v>0</v>
      </c>
      <c r="R2621" s="224">
        <f>Q2621*H2621</f>
        <v>0</v>
      </c>
      <c r="S2621" s="224">
        <v>0</v>
      </c>
      <c r="T2621" s="225">
        <f>S2621*H2621</f>
        <v>0</v>
      </c>
      <c r="U2621" s="41"/>
      <c r="V2621" s="41"/>
      <c r="W2621" s="41"/>
      <c r="X2621" s="41"/>
      <c r="Y2621" s="41"/>
      <c r="Z2621" s="41"/>
      <c r="AA2621" s="41"/>
      <c r="AB2621" s="41"/>
      <c r="AC2621" s="41"/>
      <c r="AD2621" s="41"/>
      <c r="AE2621" s="41"/>
      <c r="AR2621" s="226" t="s">
        <v>323</v>
      </c>
      <c r="AT2621" s="226" t="s">
        <v>195</v>
      </c>
      <c r="AU2621" s="226" t="s">
        <v>78</v>
      </c>
      <c r="AY2621" s="20" t="s">
        <v>193</v>
      </c>
      <c r="BE2621" s="227">
        <f>IF(N2621="základní",J2621,0)</f>
        <v>0</v>
      </c>
      <c r="BF2621" s="227">
        <f>IF(N2621="snížená",J2621,0)</f>
        <v>0</v>
      </c>
      <c r="BG2621" s="227">
        <f>IF(N2621="zákl. přenesená",J2621,0)</f>
        <v>0</v>
      </c>
      <c r="BH2621" s="227">
        <f>IF(N2621="sníž. přenesená",J2621,0)</f>
        <v>0</v>
      </c>
      <c r="BI2621" s="227">
        <f>IF(N2621="nulová",J2621,0)</f>
        <v>0</v>
      </c>
      <c r="BJ2621" s="20" t="s">
        <v>76</v>
      </c>
      <c r="BK2621" s="227">
        <f>ROUND(I2621*H2621,2)</f>
        <v>0</v>
      </c>
      <c r="BL2621" s="20" t="s">
        <v>323</v>
      </c>
      <c r="BM2621" s="226" t="s">
        <v>4533</v>
      </c>
    </row>
    <row r="2622" s="2" customFormat="1">
      <c r="A2622" s="41"/>
      <c r="B2622" s="42"/>
      <c r="C2622" s="43"/>
      <c r="D2622" s="228" t="s">
        <v>202</v>
      </c>
      <c r="E2622" s="43"/>
      <c r="F2622" s="229" t="s">
        <v>2230</v>
      </c>
      <c r="G2622" s="43"/>
      <c r="H2622" s="43"/>
      <c r="I2622" s="230"/>
      <c r="J2622" s="43"/>
      <c r="K2622" s="43"/>
      <c r="L2622" s="47"/>
      <c r="M2622" s="231"/>
      <c r="N2622" s="232"/>
      <c r="O2622" s="87"/>
      <c r="P2622" s="87"/>
      <c r="Q2622" s="87"/>
      <c r="R2622" s="87"/>
      <c r="S2622" s="87"/>
      <c r="T2622" s="88"/>
      <c r="U2622" s="41"/>
      <c r="V2622" s="41"/>
      <c r="W2622" s="41"/>
      <c r="X2622" s="41"/>
      <c r="Y2622" s="41"/>
      <c r="Z2622" s="41"/>
      <c r="AA2622" s="41"/>
      <c r="AB2622" s="41"/>
      <c r="AC2622" s="41"/>
      <c r="AD2622" s="41"/>
      <c r="AE2622" s="41"/>
      <c r="AT2622" s="20" t="s">
        <v>202</v>
      </c>
      <c r="AU2622" s="20" t="s">
        <v>78</v>
      </c>
    </row>
    <row r="2623" s="2" customFormat="1">
      <c r="A2623" s="41"/>
      <c r="B2623" s="42"/>
      <c r="C2623" s="43"/>
      <c r="D2623" s="233" t="s">
        <v>204</v>
      </c>
      <c r="E2623" s="43"/>
      <c r="F2623" s="234" t="s">
        <v>2231</v>
      </c>
      <c r="G2623" s="43"/>
      <c r="H2623" s="43"/>
      <c r="I2623" s="230"/>
      <c r="J2623" s="43"/>
      <c r="K2623" s="43"/>
      <c r="L2623" s="47"/>
      <c r="M2623" s="231"/>
      <c r="N2623" s="232"/>
      <c r="O2623" s="87"/>
      <c r="P2623" s="87"/>
      <c r="Q2623" s="87"/>
      <c r="R2623" s="87"/>
      <c r="S2623" s="87"/>
      <c r="T2623" s="88"/>
      <c r="U2623" s="41"/>
      <c r="V2623" s="41"/>
      <c r="W2623" s="41"/>
      <c r="X2623" s="41"/>
      <c r="Y2623" s="41"/>
      <c r="Z2623" s="41"/>
      <c r="AA2623" s="41"/>
      <c r="AB2623" s="41"/>
      <c r="AC2623" s="41"/>
      <c r="AD2623" s="41"/>
      <c r="AE2623" s="41"/>
      <c r="AT2623" s="20" t="s">
        <v>204</v>
      </c>
      <c r="AU2623" s="20" t="s">
        <v>78</v>
      </c>
    </row>
    <row r="2624" s="13" customFormat="1">
      <c r="A2624" s="13"/>
      <c r="B2624" s="235"/>
      <c r="C2624" s="236"/>
      <c r="D2624" s="228" t="s">
        <v>206</v>
      </c>
      <c r="E2624" s="237" t="s">
        <v>19</v>
      </c>
      <c r="F2624" s="238" t="s">
        <v>279</v>
      </c>
      <c r="G2624" s="236"/>
      <c r="H2624" s="237" t="s">
        <v>19</v>
      </c>
      <c r="I2624" s="239"/>
      <c r="J2624" s="236"/>
      <c r="K2624" s="236"/>
      <c r="L2624" s="240"/>
      <c r="M2624" s="241"/>
      <c r="N2624" s="242"/>
      <c r="O2624" s="242"/>
      <c r="P2624" s="242"/>
      <c r="Q2624" s="242"/>
      <c r="R2624" s="242"/>
      <c r="S2624" s="242"/>
      <c r="T2624" s="243"/>
      <c r="U2624" s="13"/>
      <c r="V2624" s="13"/>
      <c r="W2624" s="13"/>
      <c r="X2624" s="13"/>
      <c r="Y2624" s="13"/>
      <c r="Z2624" s="13"/>
      <c r="AA2624" s="13"/>
      <c r="AB2624" s="13"/>
      <c r="AC2624" s="13"/>
      <c r="AD2624" s="13"/>
      <c r="AE2624" s="13"/>
      <c r="AT2624" s="244" t="s">
        <v>206</v>
      </c>
      <c r="AU2624" s="244" t="s">
        <v>78</v>
      </c>
      <c r="AV2624" s="13" t="s">
        <v>76</v>
      </c>
      <c r="AW2624" s="13" t="s">
        <v>31</v>
      </c>
      <c r="AX2624" s="13" t="s">
        <v>69</v>
      </c>
      <c r="AY2624" s="244" t="s">
        <v>193</v>
      </c>
    </row>
    <row r="2625" s="13" customFormat="1">
      <c r="A2625" s="13"/>
      <c r="B2625" s="235"/>
      <c r="C2625" s="236"/>
      <c r="D2625" s="228" t="s">
        <v>206</v>
      </c>
      <c r="E2625" s="237" t="s">
        <v>19</v>
      </c>
      <c r="F2625" s="238" t="s">
        <v>4534</v>
      </c>
      <c r="G2625" s="236"/>
      <c r="H2625" s="237" t="s">
        <v>19</v>
      </c>
      <c r="I2625" s="239"/>
      <c r="J2625" s="236"/>
      <c r="K2625" s="236"/>
      <c r="L2625" s="240"/>
      <c r="M2625" s="241"/>
      <c r="N2625" s="242"/>
      <c r="O2625" s="242"/>
      <c r="P2625" s="242"/>
      <c r="Q2625" s="242"/>
      <c r="R2625" s="242"/>
      <c r="S2625" s="242"/>
      <c r="T2625" s="243"/>
      <c r="U2625" s="13"/>
      <c r="V2625" s="13"/>
      <c r="W2625" s="13"/>
      <c r="X2625" s="13"/>
      <c r="Y2625" s="13"/>
      <c r="Z2625" s="13"/>
      <c r="AA2625" s="13"/>
      <c r="AB2625" s="13"/>
      <c r="AC2625" s="13"/>
      <c r="AD2625" s="13"/>
      <c r="AE2625" s="13"/>
      <c r="AT2625" s="244" t="s">
        <v>206</v>
      </c>
      <c r="AU2625" s="244" t="s">
        <v>78</v>
      </c>
      <c r="AV2625" s="13" t="s">
        <v>76</v>
      </c>
      <c r="AW2625" s="13" t="s">
        <v>31</v>
      </c>
      <c r="AX2625" s="13" t="s">
        <v>69</v>
      </c>
      <c r="AY2625" s="244" t="s">
        <v>193</v>
      </c>
    </row>
    <row r="2626" s="14" customFormat="1">
      <c r="A2626" s="14"/>
      <c r="B2626" s="245"/>
      <c r="C2626" s="246"/>
      <c r="D2626" s="228" t="s">
        <v>206</v>
      </c>
      <c r="E2626" s="247" t="s">
        <v>19</v>
      </c>
      <c r="F2626" s="248" t="s">
        <v>4535</v>
      </c>
      <c r="G2626" s="246"/>
      <c r="H2626" s="249">
        <v>112.5</v>
      </c>
      <c r="I2626" s="250"/>
      <c r="J2626" s="246"/>
      <c r="K2626" s="246"/>
      <c r="L2626" s="251"/>
      <c r="M2626" s="252"/>
      <c r="N2626" s="253"/>
      <c r="O2626" s="253"/>
      <c r="P2626" s="253"/>
      <c r="Q2626" s="253"/>
      <c r="R2626" s="253"/>
      <c r="S2626" s="253"/>
      <c r="T2626" s="254"/>
      <c r="U2626" s="14"/>
      <c r="V2626" s="14"/>
      <c r="W2626" s="14"/>
      <c r="X2626" s="14"/>
      <c r="Y2626" s="14"/>
      <c r="Z2626" s="14"/>
      <c r="AA2626" s="14"/>
      <c r="AB2626" s="14"/>
      <c r="AC2626" s="14"/>
      <c r="AD2626" s="14"/>
      <c r="AE2626" s="14"/>
      <c r="AT2626" s="255" t="s">
        <v>206</v>
      </c>
      <c r="AU2626" s="255" t="s">
        <v>78</v>
      </c>
      <c r="AV2626" s="14" t="s">
        <v>78</v>
      </c>
      <c r="AW2626" s="14" t="s">
        <v>31</v>
      </c>
      <c r="AX2626" s="14" t="s">
        <v>69</v>
      </c>
      <c r="AY2626" s="255" t="s">
        <v>193</v>
      </c>
    </row>
    <row r="2627" s="13" customFormat="1">
      <c r="A2627" s="13"/>
      <c r="B2627" s="235"/>
      <c r="C2627" s="236"/>
      <c r="D2627" s="228" t="s">
        <v>206</v>
      </c>
      <c r="E2627" s="237" t="s">
        <v>19</v>
      </c>
      <c r="F2627" s="238" t="s">
        <v>4536</v>
      </c>
      <c r="G2627" s="236"/>
      <c r="H2627" s="237" t="s">
        <v>19</v>
      </c>
      <c r="I2627" s="239"/>
      <c r="J2627" s="236"/>
      <c r="K2627" s="236"/>
      <c r="L2627" s="240"/>
      <c r="M2627" s="241"/>
      <c r="N2627" s="242"/>
      <c r="O2627" s="242"/>
      <c r="P2627" s="242"/>
      <c r="Q2627" s="242"/>
      <c r="R2627" s="242"/>
      <c r="S2627" s="242"/>
      <c r="T2627" s="243"/>
      <c r="U2627" s="13"/>
      <c r="V2627" s="13"/>
      <c r="W2627" s="13"/>
      <c r="X2627" s="13"/>
      <c r="Y2627" s="13"/>
      <c r="Z2627" s="13"/>
      <c r="AA2627" s="13"/>
      <c r="AB2627" s="13"/>
      <c r="AC2627" s="13"/>
      <c r="AD2627" s="13"/>
      <c r="AE2627" s="13"/>
      <c r="AT2627" s="244" t="s">
        <v>206</v>
      </c>
      <c r="AU2627" s="244" t="s">
        <v>78</v>
      </c>
      <c r="AV2627" s="13" t="s">
        <v>76</v>
      </c>
      <c r="AW2627" s="13" t="s">
        <v>31</v>
      </c>
      <c r="AX2627" s="13" t="s">
        <v>69</v>
      </c>
      <c r="AY2627" s="244" t="s">
        <v>193</v>
      </c>
    </row>
    <row r="2628" s="14" customFormat="1">
      <c r="A2628" s="14"/>
      <c r="B2628" s="245"/>
      <c r="C2628" s="246"/>
      <c r="D2628" s="228" t="s">
        <v>206</v>
      </c>
      <c r="E2628" s="247" t="s">
        <v>19</v>
      </c>
      <c r="F2628" s="248" t="s">
        <v>584</v>
      </c>
      <c r="G2628" s="246"/>
      <c r="H2628" s="249">
        <v>50</v>
      </c>
      <c r="I2628" s="250"/>
      <c r="J2628" s="246"/>
      <c r="K2628" s="246"/>
      <c r="L2628" s="251"/>
      <c r="M2628" s="252"/>
      <c r="N2628" s="253"/>
      <c r="O2628" s="253"/>
      <c r="P2628" s="253"/>
      <c r="Q2628" s="253"/>
      <c r="R2628" s="253"/>
      <c r="S2628" s="253"/>
      <c r="T2628" s="254"/>
      <c r="U2628" s="14"/>
      <c r="V2628" s="14"/>
      <c r="W2628" s="14"/>
      <c r="X2628" s="14"/>
      <c r="Y2628" s="14"/>
      <c r="Z2628" s="14"/>
      <c r="AA2628" s="14"/>
      <c r="AB2628" s="14"/>
      <c r="AC2628" s="14"/>
      <c r="AD2628" s="14"/>
      <c r="AE2628" s="14"/>
      <c r="AT2628" s="255" t="s">
        <v>206</v>
      </c>
      <c r="AU2628" s="255" t="s">
        <v>78</v>
      </c>
      <c r="AV2628" s="14" t="s">
        <v>78</v>
      </c>
      <c r="AW2628" s="14" t="s">
        <v>31</v>
      </c>
      <c r="AX2628" s="14" t="s">
        <v>69</v>
      </c>
      <c r="AY2628" s="255" t="s">
        <v>193</v>
      </c>
    </row>
    <row r="2629" s="13" customFormat="1">
      <c r="A2629" s="13"/>
      <c r="B2629" s="235"/>
      <c r="C2629" s="236"/>
      <c r="D2629" s="228" t="s">
        <v>206</v>
      </c>
      <c r="E2629" s="237" t="s">
        <v>19</v>
      </c>
      <c r="F2629" s="238" t="s">
        <v>2301</v>
      </c>
      <c r="G2629" s="236"/>
      <c r="H2629" s="237" t="s">
        <v>19</v>
      </c>
      <c r="I2629" s="239"/>
      <c r="J2629" s="236"/>
      <c r="K2629" s="236"/>
      <c r="L2629" s="240"/>
      <c r="M2629" s="241"/>
      <c r="N2629" s="242"/>
      <c r="O2629" s="242"/>
      <c r="P2629" s="242"/>
      <c r="Q2629" s="242"/>
      <c r="R2629" s="242"/>
      <c r="S2629" s="242"/>
      <c r="T2629" s="243"/>
      <c r="U2629" s="13"/>
      <c r="V2629" s="13"/>
      <c r="W2629" s="13"/>
      <c r="X2629" s="13"/>
      <c r="Y2629" s="13"/>
      <c r="Z2629" s="13"/>
      <c r="AA2629" s="13"/>
      <c r="AB2629" s="13"/>
      <c r="AC2629" s="13"/>
      <c r="AD2629" s="13"/>
      <c r="AE2629" s="13"/>
      <c r="AT2629" s="244" t="s">
        <v>206</v>
      </c>
      <c r="AU2629" s="244" t="s">
        <v>78</v>
      </c>
      <c r="AV2629" s="13" t="s">
        <v>76</v>
      </c>
      <c r="AW2629" s="13" t="s">
        <v>31</v>
      </c>
      <c r="AX2629" s="13" t="s">
        <v>69</v>
      </c>
      <c r="AY2629" s="244" t="s">
        <v>193</v>
      </c>
    </row>
    <row r="2630" s="14" customFormat="1">
      <c r="A2630" s="14"/>
      <c r="B2630" s="245"/>
      <c r="C2630" s="246"/>
      <c r="D2630" s="228" t="s">
        <v>206</v>
      </c>
      <c r="E2630" s="247" t="s">
        <v>19</v>
      </c>
      <c r="F2630" s="248" t="s">
        <v>4251</v>
      </c>
      <c r="G2630" s="246"/>
      <c r="H2630" s="249">
        <v>184</v>
      </c>
      <c r="I2630" s="250"/>
      <c r="J2630" s="246"/>
      <c r="K2630" s="246"/>
      <c r="L2630" s="251"/>
      <c r="M2630" s="252"/>
      <c r="N2630" s="253"/>
      <c r="O2630" s="253"/>
      <c r="P2630" s="253"/>
      <c r="Q2630" s="253"/>
      <c r="R2630" s="253"/>
      <c r="S2630" s="253"/>
      <c r="T2630" s="254"/>
      <c r="U2630" s="14"/>
      <c r="V2630" s="14"/>
      <c r="W2630" s="14"/>
      <c r="X2630" s="14"/>
      <c r="Y2630" s="14"/>
      <c r="Z2630" s="14"/>
      <c r="AA2630" s="14"/>
      <c r="AB2630" s="14"/>
      <c r="AC2630" s="14"/>
      <c r="AD2630" s="14"/>
      <c r="AE2630" s="14"/>
      <c r="AT2630" s="255" t="s">
        <v>206</v>
      </c>
      <c r="AU2630" s="255" t="s">
        <v>78</v>
      </c>
      <c r="AV2630" s="14" t="s">
        <v>78</v>
      </c>
      <c r="AW2630" s="14" t="s">
        <v>31</v>
      </c>
      <c r="AX2630" s="14" t="s">
        <v>69</v>
      </c>
      <c r="AY2630" s="255" t="s">
        <v>193</v>
      </c>
    </row>
    <row r="2631" s="13" customFormat="1">
      <c r="A2631" s="13"/>
      <c r="B2631" s="235"/>
      <c r="C2631" s="236"/>
      <c r="D2631" s="228" t="s">
        <v>206</v>
      </c>
      <c r="E2631" s="237" t="s">
        <v>19</v>
      </c>
      <c r="F2631" s="238" t="s">
        <v>4537</v>
      </c>
      <c r="G2631" s="236"/>
      <c r="H2631" s="237" t="s">
        <v>19</v>
      </c>
      <c r="I2631" s="239"/>
      <c r="J2631" s="236"/>
      <c r="K2631" s="236"/>
      <c r="L2631" s="240"/>
      <c r="M2631" s="241"/>
      <c r="N2631" s="242"/>
      <c r="O2631" s="242"/>
      <c r="P2631" s="242"/>
      <c r="Q2631" s="242"/>
      <c r="R2631" s="242"/>
      <c r="S2631" s="242"/>
      <c r="T2631" s="243"/>
      <c r="U2631" s="13"/>
      <c r="V2631" s="13"/>
      <c r="W2631" s="13"/>
      <c r="X2631" s="13"/>
      <c r="Y2631" s="13"/>
      <c r="Z2631" s="13"/>
      <c r="AA2631" s="13"/>
      <c r="AB2631" s="13"/>
      <c r="AC2631" s="13"/>
      <c r="AD2631" s="13"/>
      <c r="AE2631" s="13"/>
      <c r="AT2631" s="244" t="s">
        <v>206</v>
      </c>
      <c r="AU2631" s="244" t="s">
        <v>78</v>
      </c>
      <c r="AV2631" s="13" t="s">
        <v>76</v>
      </c>
      <c r="AW2631" s="13" t="s">
        <v>31</v>
      </c>
      <c r="AX2631" s="13" t="s">
        <v>69</v>
      </c>
      <c r="AY2631" s="244" t="s">
        <v>193</v>
      </c>
    </row>
    <row r="2632" s="14" customFormat="1">
      <c r="A2632" s="14"/>
      <c r="B2632" s="245"/>
      <c r="C2632" s="246"/>
      <c r="D2632" s="228" t="s">
        <v>206</v>
      </c>
      <c r="E2632" s="247" t="s">
        <v>19</v>
      </c>
      <c r="F2632" s="248" t="s">
        <v>4538</v>
      </c>
      <c r="G2632" s="246"/>
      <c r="H2632" s="249">
        <v>47.5</v>
      </c>
      <c r="I2632" s="250"/>
      <c r="J2632" s="246"/>
      <c r="K2632" s="246"/>
      <c r="L2632" s="251"/>
      <c r="M2632" s="252"/>
      <c r="N2632" s="253"/>
      <c r="O2632" s="253"/>
      <c r="P2632" s="253"/>
      <c r="Q2632" s="253"/>
      <c r="R2632" s="253"/>
      <c r="S2632" s="253"/>
      <c r="T2632" s="254"/>
      <c r="U2632" s="14"/>
      <c r="V2632" s="14"/>
      <c r="W2632" s="14"/>
      <c r="X2632" s="14"/>
      <c r="Y2632" s="14"/>
      <c r="Z2632" s="14"/>
      <c r="AA2632" s="14"/>
      <c r="AB2632" s="14"/>
      <c r="AC2632" s="14"/>
      <c r="AD2632" s="14"/>
      <c r="AE2632" s="14"/>
      <c r="AT2632" s="255" t="s">
        <v>206</v>
      </c>
      <c r="AU2632" s="255" t="s">
        <v>78</v>
      </c>
      <c r="AV2632" s="14" t="s">
        <v>78</v>
      </c>
      <c r="AW2632" s="14" t="s">
        <v>31</v>
      </c>
      <c r="AX2632" s="14" t="s">
        <v>69</v>
      </c>
      <c r="AY2632" s="255" t="s">
        <v>193</v>
      </c>
    </row>
    <row r="2633" s="13" customFormat="1">
      <c r="A2633" s="13"/>
      <c r="B2633" s="235"/>
      <c r="C2633" s="236"/>
      <c r="D2633" s="228" t="s">
        <v>206</v>
      </c>
      <c r="E2633" s="237" t="s">
        <v>19</v>
      </c>
      <c r="F2633" s="238" t="s">
        <v>4539</v>
      </c>
      <c r="G2633" s="236"/>
      <c r="H2633" s="237" t="s">
        <v>19</v>
      </c>
      <c r="I2633" s="239"/>
      <c r="J2633" s="236"/>
      <c r="K2633" s="236"/>
      <c r="L2633" s="240"/>
      <c r="M2633" s="241"/>
      <c r="N2633" s="242"/>
      <c r="O2633" s="242"/>
      <c r="P2633" s="242"/>
      <c r="Q2633" s="242"/>
      <c r="R2633" s="242"/>
      <c r="S2633" s="242"/>
      <c r="T2633" s="243"/>
      <c r="U2633" s="13"/>
      <c r="V2633" s="13"/>
      <c r="W2633" s="13"/>
      <c r="X2633" s="13"/>
      <c r="Y2633" s="13"/>
      <c r="Z2633" s="13"/>
      <c r="AA2633" s="13"/>
      <c r="AB2633" s="13"/>
      <c r="AC2633" s="13"/>
      <c r="AD2633" s="13"/>
      <c r="AE2633" s="13"/>
      <c r="AT2633" s="244" t="s">
        <v>206</v>
      </c>
      <c r="AU2633" s="244" t="s">
        <v>78</v>
      </c>
      <c r="AV2633" s="13" t="s">
        <v>76</v>
      </c>
      <c r="AW2633" s="13" t="s">
        <v>31</v>
      </c>
      <c r="AX2633" s="13" t="s">
        <v>69</v>
      </c>
      <c r="AY2633" s="244" t="s">
        <v>193</v>
      </c>
    </row>
    <row r="2634" s="14" customFormat="1">
      <c r="A2634" s="14"/>
      <c r="B2634" s="245"/>
      <c r="C2634" s="246"/>
      <c r="D2634" s="228" t="s">
        <v>206</v>
      </c>
      <c r="E2634" s="247" t="s">
        <v>19</v>
      </c>
      <c r="F2634" s="248" t="s">
        <v>4540</v>
      </c>
      <c r="G2634" s="246"/>
      <c r="H2634" s="249">
        <v>307.5</v>
      </c>
      <c r="I2634" s="250"/>
      <c r="J2634" s="246"/>
      <c r="K2634" s="246"/>
      <c r="L2634" s="251"/>
      <c r="M2634" s="252"/>
      <c r="N2634" s="253"/>
      <c r="O2634" s="253"/>
      <c r="P2634" s="253"/>
      <c r="Q2634" s="253"/>
      <c r="R2634" s="253"/>
      <c r="S2634" s="253"/>
      <c r="T2634" s="254"/>
      <c r="U2634" s="14"/>
      <c r="V2634" s="14"/>
      <c r="W2634" s="14"/>
      <c r="X2634" s="14"/>
      <c r="Y2634" s="14"/>
      <c r="Z2634" s="14"/>
      <c r="AA2634" s="14"/>
      <c r="AB2634" s="14"/>
      <c r="AC2634" s="14"/>
      <c r="AD2634" s="14"/>
      <c r="AE2634" s="14"/>
      <c r="AT2634" s="255" t="s">
        <v>206</v>
      </c>
      <c r="AU2634" s="255" t="s">
        <v>78</v>
      </c>
      <c r="AV2634" s="14" t="s">
        <v>78</v>
      </c>
      <c r="AW2634" s="14" t="s">
        <v>31</v>
      </c>
      <c r="AX2634" s="14" t="s">
        <v>69</v>
      </c>
      <c r="AY2634" s="255" t="s">
        <v>193</v>
      </c>
    </row>
    <row r="2635" s="15" customFormat="1">
      <c r="A2635" s="15"/>
      <c r="B2635" s="256"/>
      <c r="C2635" s="257"/>
      <c r="D2635" s="228" t="s">
        <v>206</v>
      </c>
      <c r="E2635" s="258" t="s">
        <v>19</v>
      </c>
      <c r="F2635" s="259" t="s">
        <v>218</v>
      </c>
      <c r="G2635" s="257"/>
      <c r="H2635" s="260">
        <v>701.5</v>
      </c>
      <c r="I2635" s="261"/>
      <c r="J2635" s="257"/>
      <c r="K2635" s="257"/>
      <c r="L2635" s="262"/>
      <c r="M2635" s="263"/>
      <c r="N2635" s="264"/>
      <c r="O2635" s="264"/>
      <c r="P2635" s="264"/>
      <c r="Q2635" s="264"/>
      <c r="R2635" s="264"/>
      <c r="S2635" s="264"/>
      <c r="T2635" s="265"/>
      <c r="U2635" s="15"/>
      <c r="V2635" s="15"/>
      <c r="W2635" s="15"/>
      <c r="X2635" s="15"/>
      <c r="Y2635" s="15"/>
      <c r="Z2635" s="15"/>
      <c r="AA2635" s="15"/>
      <c r="AB2635" s="15"/>
      <c r="AC2635" s="15"/>
      <c r="AD2635" s="15"/>
      <c r="AE2635" s="15"/>
      <c r="AT2635" s="266" t="s">
        <v>206</v>
      </c>
      <c r="AU2635" s="266" t="s">
        <v>78</v>
      </c>
      <c r="AV2635" s="15" t="s">
        <v>200</v>
      </c>
      <c r="AW2635" s="15" t="s">
        <v>31</v>
      </c>
      <c r="AX2635" s="15" t="s">
        <v>76</v>
      </c>
      <c r="AY2635" s="266" t="s">
        <v>193</v>
      </c>
    </row>
    <row r="2636" s="2" customFormat="1" ht="16.5" customHeight="1">
      <c r="A2636" s="41"/>
      <c r="B2636" s="42"/>
      <c r="C2636" s="274" t="s">
        <v>4541</v>
      </c>
      <c r="D2636" s="274" t="s">
        <v>1765</v>
      </c>
      <c r="E2636" s="275" t="s">
        <v>2165</v>
      </c>
      <c r="F2636" s="276" t="s">
        <v>2166</v>
      </c>
      <c r="G2636" s="277" t="s">
        <v>2167</v>
      </c>
      <c r="H2636" s="278">
        <v>231.49500000000001</v>
      </c>
      <c r="I2636" s="279"/>
      <c r="J2636" s="280">
        <f>ROUND(I2636*H2636,2)</f>
        <v>0</v>
      </c>
      <c r="K2636" s="276" t="s">
        <v>199</v>
      </c>
      <c r="L2636" s="281"/>
      <c r="M2636" s="282" t="s">
        <v>19</v>
      </c>
      <c r="N2636" s="283" t="s">
        <v>40</v>
      </c>
      <c r="O2636" s="87"/>
      <c r="P2636" s="224">
        <f>O2636*H2636</f>
        <v>0</v>
      </c>
      <c r="Q2636" s="224">
        <v>0.001</v>
      </c>
      <c r="R2636" s="224">
        <f>Q2636*H2636</f>
        <v>0.23149500000000001</v>
      </c>
      <c r="S2636" s="224">
        <v>0</v>
      </c>
      <c r="T2636" s="225">
        <f>S2636*H2636</f>
        <v>0</v>
      </c>
      <c r="U2636" s="41"/>
      <c r="V2636" s="41"/>
      <c r="W2636" s="41"/>
      <c r="X2636" s="41"/>
      <c r="Y2636" s="41"/>
      <c r="Z2636" s="41"/>
      <c r="AA2636" s="41"/>
      <c r="AB2636" s="41"/>
      <c r="AC2636" s="41"/>
      <c r="AD2636" s="41"/>
      <c r="AE2636" s="41"/>
      <c r="AR2636" s="226" t="s">
        <v>449</v>
      </c>
      <c r="AT2636" s="226" t="s">
        <v>1765</v>
      </c>
      <c r="AU2636" s="226" t="s">
        <v>78</v>
      </c>
      <c r="AY2636" s="20" t="s">
        <v>193</v>
      </c>
      <c r="BE2636" s="227">
        <f>IF(N2636="základní",J2636,0)</f>
        <v>0</v>
      </c>
      <c r="BF2636" s="227">
        <f>IF(N2636="snížená",J2636,0)</f>
        <v>0</v>
      </c>
      <c r="BG2636" s="227">
        <f>IF(N2636="zákl. přenesená",J2636,0)</f>
        <v>0</v>
      </c>
      <c r="BH2636" s="227">
        <f>IF(N2636="sníž. přenesená",J2636,0)</f>
        <v>0</v>
      </c>
      <c r="BI2636" s="227">
        <f>IF(N2636="nulová",J2636,0)</f>
        <v>0</v>
      </c>
      <c r="BJ2636" s="20" t="s">
        <v>76</v>
      </c>
      <c r="BK2636" s="227">
        <f>ROUND(I2636*H2636,2)</f>
        <v>0</v>
      </c>
      <c r="BL2636" s="20" t="s">
        <v>323</v>
      </c>
      <c r="BM2636" s="226" t="s">
        <v>4542</v>
      </c>
    </row>
    <row r="2637" s="2" customFormat="1">
      <c r="A2637" s="41"/>
      <c r="B2637" s="42"/>
      <c r="C2637" s="43"/>
      <c r="D2637" s="228" t="s">
        <v>202</v>
      </c>
      <c r="E2637" s="43"/>
      <c r="F2637" s="229" t="s">
        <v>2166</v>
      </c>
      <c r="G2637" s="43"/>
      <c r="H2637" s="43"/>
      <c r="I2637" s="230"/>
      <c r="J2637" s="43"/>
      <c r="K2637" s="43"/>
      <c r="L2637" s="47"/>
      <c r="M2637" s="231"/>
      <c r="N2637" s="232"/>
      <c r="O2637" s="87"/>
      <c r="P2637" s="87"/>
      <c r="Q2637" s="87"/>
      <c r="R2637" s="87"/>
      <c r="S2637" s="87"/>
      <c r="T2637" s="88"/>
      <c r="U2637" s="41"/>
      <c r="V2637" s="41"/>
      <c r="W2637" s="41"/>
      <c r="X2637" s="41"/>
      <c r="Y2637" s="41"/>
      <c r="Z2637" s="41"/>
      <c r="AA2637" s="41"/>
      <c r="AB2637" s="41"/>
      <c r="AC2637" s="41"/>
      <c r="AD2637" s="41"/>
      <c r="AE2637" s="41"/>
      <c r="AT2637" s="20" t="s">
        <v>202</v>
      </c>
      <c r="AU2637" s="20" t="s">
        <v>78</v>
      </c>
    </row>
    <row r="2638" s="13" customFormat="1">
      <c r="A2638" s="13"/>
      <c r="B2638" s="235"/>
      <c r="C2638" s="236"/>
      <c r="D2638" s="228" t="s">
        <v>206</v>
      </c>
      <c r="E2638" s="237" t="s">
        <v>19</v>
      </c>
      <c r="F2638" s="238" t="s">
        <v>2169</v>
      </c>
      <c r="G2638" s="236"/>
      <c r="H2638" s="237" t="s">
        <v>19</v>
      </c>
      <c r="I2638" s="239"/>
      <c r="J2638" s="236"/>
      <c r="K2638" s="236"/>
      <c r="L2638" s="240"/>
      <c r="M2638" s="241"/>
      <c r="N2638" s="242"/>
      <c r="O2638" s="242"/>
      <c r="P2638" s="242"/>
      <c r="Q2638" s="242"/>
      <c r="R2638" s="242"/>
      <c r="S2638" s="242"/>
      <c r="T2638" s="243"/>
      <c r="U2638" s="13"/>
      <c r="V2638" s="13"/>
      <c r="W2638" s="13"/>
      <c r="X2638" s="13"/>
      <c r="Y2638" s="13"/>
      <c r="Z2638" s="13"/>
      <c r="AA2638" s="13"/>
      <c r="AB2638" s="13"/>
      <c r="AC2638" s="13"/>
      <c r="AD2638" s="13"/>
      <c r="AE2638" s="13"/>
      <c r="AT2638" s="244" t="s">
        <v>206</v>
      </c>
      <c r="AU2638" s="244" t="s">
        <v>78</v>
      </c>
      <c r="AV2638" s="13" t="s">
        <v>76</v>
      </c>
      <c r="AW2638" s="13" t="s">
        <v>31</v>
      </c>
      <c r="AX2638" s="13" t="s">
        <v>69</v>
      </c>
      <c r="AY2638" s="244" t="s">
        <v>193</v>
      </c>
    </row>
    <row r="2639" s="13" customFormat="1">
      <c r="A2639" s="13"/>
      <c r="B2639" s="235"/>
      <c r="C2639" s="236"/>
      <c r="D2639" s="228" t="s">
        <v>206</v>
      </c>
      <c r="E2639" s="237" t="s">
        <v>19</v>
      </c>
      <c r="F2639" s="238" t="s">
        <v>4534</v>
      </c>
      <c r="G2639" s="236"/>
      <c r="H2639" s="237" t="s">
        <v>19</v>
      </c>
      <c r="I2639" s="239"/>
      <c r="J2639" s="236"/>
      <c r="K2639" s="236"/>
      <c r="L2639" s="240"/>
      <c r="M2639" s="241"/>
      <c r="N2639" s="242"/>
      <c r="O2639" s="242"/>
      <c r="P2639" s="242"/>
      <c r="Q2639" s="242"/>
      <c r="R2639" s="242"/>
      <c r="S2639" s="242"/>
      <c r="T2639" s="243"/>
      <c r="U2639" s="13"/>
      <c r="V2639" s="13"/>
      <c r="W2639" s="13"/>
      <c r="X2639" s="13"/>
      <c r="Y2639" s="13"/>
      <c r="Z2639" s="13"/>
      <c r="AA2639" s="13"/>
      <c r="AB2639" s="13"/>
      <c r="AC2639" s="13"/>
      <c r="AD2639" s="13"/>
      <c r="AE2639" s="13"/>
      <c r="AT2639" s="244" t="s">
        <v>206</v>
      </c>
      <c r="AU2639" s="244" t="s">
        <v>78</v>
      </c>
      <c r="AV2639" s="13" t="s">
        <v>76</v>
      </c>
      <c r="AW2639" s="13" t="s">
        <v>31</v>
      </c>
      <c r="AX2639" s="13" t="s">
        <v>69</v>
      </c>
      <c r="AY2639" s="244" t="s">
        <v>193</v>
      </c>
    </row>
    <row r="2640" s="14" customFormat="1">
      <c r="A2640" s="14"/>
      <c r="B2640" s="245"/>
      <c r="C2640" s="246"/>
      <c r="D2640" s="228" t="s">
        <v>206</v>
      </c>
      <c r="E2640" s="247" t="s">
        <v>19</v>
      </c>
      <c r="F2640" s="248" t="s">
        <v>4543</v>
      </c>
      <c r="G2640" s="246"/>
      <c r="H2640" s="249">
        <v>33.75</v>
      </c>
      <c r="I2640" s="250"/>
      <c r="J2640" s="246"/>
      <c r="K2640" s="246"/>
      <c r="L2640" s="251"/>
      <c r="M2640" s="252"/>
      <c r="N2640" s="253"/>
      <c r="O2640" s="253"/>
      <c r="P2640" s="253"/>
      <c r="Q2640" s="253"/>
      <c r="R2640" s="253"/>
      <c r="S2640" s="253"/>
      <c r="T2640" s="254"/>
      <c r="U2640" s="14"/>
      <c r="V2640" s="14"/>
      <c r="W2640" s="14"/>
      <c r="X2640" s="14"/>
      <c r="Y2640" s="14"/>
      <c r="Z2640" s="14"/>
      <c r="AA2640" s="14"/>
      <c r="AB2640" s="14"/>
      <c r="AC2640" s="14"/>
      <c r="AD2640" s="14"/>
      <c r="AE2640" s="14"/>
      <c r="AT2640" s="255" t="s">
        <v>206</v>
      </c>
      <c r="AU2640" s="255" t="s">
        <v>78</v>
      </c>
      <c r="AV2640" s="14" t="s">
        <v>78</v>
      </c>
      <c r="AW2640" s="14" t="s">
        <v>31</v>
      </c>
      <c r="AX2640" s="14" t="s">
        <v>69</v>
      </c>
      <c r="AY2640" s="255" t="s">
        <v>193</v>
      </c>
    </row>
    <row r="2641" s="13" customFormat="1">
      <c r="A2641" s="13"/>
      <c r="B2641" s="235"/>
      <c r="C2641" s="236"/>
      <c r="D2641" s="228" t="s">
        <v>206</v>
      </c>
      <c r="E2641" s="237" t="s">
        <v>19</v>
      </c>
      <c r="F2641" s="238" t="s">
        <v>4536</v>
      </c>
      <c r="G2641" s="236"/>
      <c r="H2641" s="237" t="s">
        <v>19</v>
      </c>
      <c r="I2641" s="239"/>
      <c r="J2641" s="236"/>
      <c r="K2641" s="236"/>
      <c r="L2641" s="240"/>
      <c r="M2641" s="241"/>
      <c r="N2641" s="242"/>
      <c r="O2641" s="242"/>
      <c r="P2641" s="242"/>
      <c r="Q2641" s="242"/>
      <c r="R2641" s="242"/>
      <c r="S2641" s="242"/>
      <c r="T2641" s="243"/>
      <c r="U2641" s="13"/>
      <c r="V2641" s="13"/>
      <c r="W2641" s="13"/>
      <c r="X2641" s="13"/>
      <c r="Y2641" s="13"/>
      <c r="Z2641" s="13"/>
      <c r="AA2641" s="13"/>
      <c r="AB2641" s="13"/>
      <c r="AC2641" s="13"/>
      <c r="AD2641" s="13"/>
      <c r="AE2641" s="13"/>
      <c r="AT2641" s="244" t="s">
        <v>206</v>
      </c>
      <c r="AU2641" s="244" t="s">
        <v>78</v>
      </c>
      <c r="AV2641" s="13" t="s">
        <v>76</v>
      </c>
      <c r="AW2641" s="13" t="s">
        <v>31</v>
      </c>
      <c r="AX2641" s="13" t="s">
        <v>69</v>
      </c>
      <c r="AY2641" s="244" t="s">
        <v>193</v>
      </c>
    </row>
    <row r="2642" s="14" customFormat="1">
      <c r="A2642" s="14"/>
      <c r="B2642" s="245"/>
      <c r="C2642" s="246"/>
      <c r="D2642" s="228" t="s">
        <v>206</v>
      </c>
      <c r="E2642" s="247" t="s">
        <v>19</v>
      </c>
      <c r="F2642" s="248" t="s">
        <v>4544</v>
      </c>
      <c r="G2642" s="246"/>
      <c r="H2642" s="249">
        <v>15</v>
      </c>
      <c r="I2642" s="250"/>
      <c r="J2642" s="246"/>
      <c r="K2642" s="246"/>
      <c r="L2642" s="251"/>
      <c r="M2642" s="252"/>
      <c r="N2642" s="253"/>
      <c r="O2642" s="253"/>
      <c r="P2642" s="253"/>
      <c r="Q2642" s="253"/>
      <c r="R2642" s="253"/>
      <c r="S2642" s="253"/>
      <c r="T2642" s="254"/>
      <c r="U2642" s="14"/>
      <c r="V2642" s="14"/>
      <c r="W2642" s="14"/>
      <c r="X2642" s="14"/>
      <c r="Y2642" s="14"/>
      <c r="Z2642" s="14"/>
      <c r="AA2642" s="14"/>
      <c r="AB2642" s="14"/>
      <c r="AC2642" s="14"/>
      <c r="AD2642" s="14"/>
      <c r="AE2642" s="14"/>
      <c r="AT2642" s="255" t="s">
        <v>206</v>
      </c>
      <c r="AU2642" s="255" t="s">
        <v>78</v>
      </c>
      <c r="AV2642" s="14" t="s">
        <v>78</v>
      </c>
      <c r="AW2642" s="14" t="s">
        <v>31</v>
      </c>
      <c r="AX2642" s="14" t="s">
        <v>69</v>
      </c>
      <c r="AY2642" s="255" t="s">
        <v>193</v>
      </c>
    </row>
    <row r="2643" s="13" customFormat="1">
      <c r="A2643" s="13"/>
      <c r="B2643" s="235"/>
      <c r="C2643" s="236"/>
      <c r="D2643" s="228" t="s">
        <v>206</v>
      </c>
      <c r="E2643" s="237" t="s">
        <v>19</v>
      </c>
      <c r="F2643" s="238" t="s">
        <v>2301</v>
      </c>
      <c r="G2643" s="236"/>
      <c r="H2643" s="237" t="s">
        <v>19</v>
      </c>
      <c r="I2643" s="239"/>
      <c r="J2643" s="236"/>
      <c r="K2643" s="236"/>
      <c r="L2643" s="240"/>
      <c r="M2643" s="241"/>
      <c r="N2643" s="242"/>
      <c r="O2643" s="242"/>
      <c r="P2643" s="242"/>
      <c r="Q2643" s="242"/>
      <c r="R2643" s="242"/>
      <c r="S2643" s="242"/>
      <c r="T2643" s="243"/>
      <c r="U2643" s="13"/>
      <c r="V2643" s="13"/>
      <c r="W2643" s="13"/>
      <c r="X2643" s="13"/>
      <c r="Y2643" s="13"/>
      <c r="Z2643" s="13"/>
      <c r="AA2643" s="13"/>
      <c r="AB2643" s="13"/>
      <c r="AC2643" s="13"/>
      <c r="AD2643" s="13"/>
      <c r="AE2643" s="13"/>
      <c r="AT2643" s="244" t="s">
        <v>206</v>
      </c>
      <c r="AU2643" s="244" t="s">
        <v>78</v>
      </c>
      <c r="AV2643" s="13" t="s">
        <v>76</v>
      </c>
      <c r="AW2643" s="13" t="s">
        <v>31</v>
      </c>
      <c r="AX2643" s="13" t="s">
        <v>69</v>
      </c>
      <c r="AY2643" s="244" t="s">
        <v>193</v>
      </c>
    </row>
    <row r="2644" s="14" customFormat="1">
      <c r="A2644" s="14"/>
      <c r="B2644" s="245"/>
      <c r="C2644" s="246"/>
      <c r="D2644" s="228" t="s">
        <v>206</v>
      </c>
      <c r="E2644" s="247" t="s">
        <v>19</v>
      </c>
      <c r="F2644" s="248" t="s">
        <v>4545</v>
      </c>
      <c r="G2644" s="246"/>
      <c r="H2644" s="249">
        <v>55.200000000000003</v>
      </c>
      <c r="I2644" s="250"/>
      <c r="J2644" s="246"/>
      <c r="K2644" s="246"/>
      <c r="L2644" s="251"/>
      <c r="M2644" s="252"/>
      <c r="N2644" s="253"/>
      <c r="O2644" s="253"/>
      <c r="P2644" s="253"/>
      <c r="Q2644" s="253"/>
      <c r="R2644" s="253"/>
      <c r="S2644" s="253"/>
      <c r="T2644" s="254"/>
      <c r="U2644" s="14"/>
      <c r="V2644" s="14"/>
      <c r="W2644" s="14"/>
      <c r="X2644" s="14"/>
      <c r="Y2644" s="14"/>
      <c r="Z2644" s="14"/>
      <c r="AA2644" s="14"/>
      <c r="AB2644" s="14"/>
      <c r="AC2644" s="14"/>
      <c r="AD2644" s="14"/>
      <c r="AE2644" s="14"/>
      <c r="AT2644" s="255" t="s">
        <v>206</v>
      </c>
      <c r="AU2644" s="255" t="s">
        <v>78</v>
      </c>
      <c r="AV2644" s="14" t="s">
        <v>78</v>
      </c>
      <c r="AW2644" s="14" t="s">
        <v>31</v>
      </c>
      <c r="AX2644" s="14" t="s">
        <v>69</v>
      </c>
      <c r="AY2644" s="255" t="s">
        <v>193</v>
      </c>
    </row>
    <row r="2645" s="13" customFormat="1">
      <c r="A2645" s="13"/>
      <c r="B2645" s="235"/>
      <c r="C2645" s="236"/>
      <c r="D2645" s="228" t="s">
        <v>206</v>
      </c>
      <c r="E2645" s="237" t="s">
        <v>19</v>
      </c>
      <c r="F2645" s="238" t="s">
        <v>4537</v>
      </c>
      <c r="G2645" s="236"/>
      <c r="H2645" s="237" t="s">
        <v>19</v>
      </c>
      <c r="I2645" s="239"/>
      <c r="J2645" s="236"/>
      <c r="K2645" s="236"/>
      <c r="L2645" s="240"/>
      <c r="M2645" s="241"/>
      <c r="N2645" s="242"/>
      <c r="O2645" s="242"/>
      <c r="P2645" s="242"/>
      <c r="Q2645" s="242"/>
      <c r="R2645" s="242"/>
      <c r="S2645" s="242"/>
      <c r="T2645" s="243"/>
      <c r="U2645" s="13"/>
      <c r="V2645" s="13"/>
      <c r="W2645" s="13"/>
      <c r="X2645" s="13"/>
      <c r="Y2645" s="13"/>
      <c r="Z2645" s="13"/>
      <c r="AA2645" s="13"/>
      <c r="AB2645" s="13"/>
      <c r="AC2645" s="13"/>
      <c r="AD2645" s="13"/>
      <c r="AE2645" s="13"/>
      <c r="AT2645" s="244" t="s">
        <v>206</v>
      </c>
      <c r="AU2645" s="244" t="s">
        <v>78</v>
      </c>
      <c r="AV2645" s="13" t="s">
        <v>76</v>
      </c>
      <c r="AW2645" s="13" t="s">
        <v>31</v>
      </c>
      <c r="AX2645" s="13" t="s">
        <v>69</v>
      </c>
      <c r="AY2645" s="244" t="s">
        <v>193</v>
      </c>
    </row>
    <row r="2646" s="14" customFormat="1">
      <c r="A2646" s="14"/>
      <c r="B2646" s="245"/>
      <c r="C2646" s="246"/>
      <c r="D2646" s="228" t="s">
        <v>206</v>
      </c>
      <c r="E2646" s="247" t="s">
        <v>19</v>
      </c>
      <c r="F2646" s="248" t="s">
        <v>4546</v>
      </c>
      <c r="G2646" s="246"/>
      <c r="H2646" s="249">
        <v>14.25</v>
      </c>
      <c r="I2646" s="250"/>
      <c r="J2646" s="246"/>
      <c r="K2646" s="246"/>
      <c r="L2646" s="251"/>
      <c r="M2646" s="252"/>
      <c r="N2646" s="253"/>
      <c r="O2646" s="253"/>
      <c r="P2646" s="253"/>
      <c r="Q2646" s="253"/>
      <c r="R2646" s="253"/>
      <c r="S2646" s="253"/>
      <c r="T2646" s="254"/>
      <c r="U2646" s="14"/>
      <c r="V2646" s="14"/>
      <c r="W2646" s="14"/>
      <c r="X2646" s="14"/>
      <c r="Y2646" s="14"/>
      <c r="Z2646" s="14"/>
      <c r="AA2646" s="14"/>
      <c r="AB2646" s="14"/>
      <c r="AC2646" s="14"/>
      <c r="AD2646" s="14"/>
      <c r="AE2646" s="14"/>
      <c r="AT2646" s="255" t="s">
        <v>206</v>
      </c>
      <c r="AU2646" s="255" t="s">
        <v>78</v>
      </c>
      <c r="AV2646" s="14" t="s">
        <v>78</v>
      </c>
      <c r="AW2646" s="14" t="s">
        <v>31</v>
      </c>
      <c r="AX2646" s="14" t="s">
        <v>69</v>
      </c>
      <c r="AY2646" s="255" t="s">
        <v>193</v>
      </c>
    </row>
    <row r="2647" s="13" customFormat="1">
      <c r="A2647" s="13"/>
      <c r="B2647" s="235"/>
      <c r="C2647" s="236"/>
      <c r="D2647" s="228" t="s">
        <v>206</v>
      </c>
      <c r="E2647" s="237" t="s">
        <v>19</v>
      </c>
      <c r="F2647" s="238" t="s">
        <v>4539</v>
      </c>
      <c r="G2647" s="236"/>
      <c r="H2647" s="237" t="s">
        <v>19</v>
      </c>
      <c r="I2647" s="239"/>
      <c r="J2647" s="236"/>
      <c r="K2647" s="236"/>
      <c r="L2647" s="240"/>
      <c r="M2647" s="241"/>
      <c r="N2647" s="242"/>
      <c r="O2647" s="242"/>
      <c r="P2647" s="242"/>
      <c r="Q2647" s="242"/>
      <c r="R2647" s="242"/>
      <c r="S2647" s="242"/>
      <c r="T2647" s="243"/>
      <c r="U2647" s="13"/>
      <c r="V2647" s="13"/>
      <c r="W2647" s="13"/>
      <c r="X2647" s="13"/>
      <c r="Y2647" s="13"/>
      <c r="Z2647" s="13"/>
      <c r="AA2647" s="13"/>
      <c r="AB2647" s="13"/>
      <c r="AC2647" s="13"/>
      <c r="AD2647" s="13"/>
      <c r="AE2647" s="13"/>
      <c r="AT2647" s="244" t="s">
        <v>206</v>
      </c>
      <c r="AU2647" s="244" t="s">
        <v>78</v>
      </c>
      <c r="AV2647" s="13" t="s">
        <v>76</v>
      </c>
      <c r="AW2647" s="13" t="s">
        <v>31</v>
      </c>
      <c r="AX2647" s="13" t="s">
        <v>69</v>
      </c>
      <c r="AY2647" s="244" t="s">
        <v>193</v>
      </c>
    </row>
    <row r="2648" s="14" customFormat="1">
      <c r="A2648" s="14"/>
      <c r="B2648" s="245"/>
      <c r="C2648" s="246"/>
      <c r="D2648" s="228" t="s">
        <v>206</v>
      </c>
      <c r="E2648" s="247" t="s">
        <v>19</v>
      </c>
      <c r="F2648" s="248" t="s">
        <v>4547</v>
      </c>
      <c r="G2648" s="246"/>
      <c r="H2648" s="249">
        <v>92.25</v>
      </c>
      <c r="I2648" s="250"/>
      <c r="J2648" s="246"/>
      <c r="K2648" s="246"/>
      <c r="L2648" s="251"/>
      <c r="M2648" s="252"/>
      <c r="N2648" s="253"/>
      <c r="O2648" s="253"/>
      <c r="P2648" s="253"/>
      <c r="Q2648" s="253"/>
      <c r="R2648" s="253"/>
      <c r="S2648" s="253"/>
      <c r="T2648" s="254"/>
      <c r="U2648" s="14"/>
      <c r="V2648" s="14"/>
      <c r="W2648" s="14"/>
      <c r="X2648" s="14"/>
      <c r="Y2648" s="14"/>
      <c r="Z2648" s="14"/>
      <c r="AA2648" s="14"/>
      <c r="AB2648" s="14"/>
      <c r="AC2648" s="14"/>
      <c r="AD2648" s="14"/>
      <c r="AE2648" s="14"/>
      <c r="AT2648" s="255" t="s">
        <v>206</v>
      </c>
      <c r="AU2648" s="255" t="s">
        <v>78</v>
      </c>
      <c r="AV2648" s="14" t="s">
        <v>78</v>
      </c>
      <c r="AW2648" s="14" t="s">
        <v>31</v>
      </c>
      <c r="AX2648" s="14" t="s">
        <v>69</v>
      </c>
      <c r="AY2648" s="255" t="s">
        <v>193</v>
      </c>
    </row>
    <row r="2649" s="15" customFormat="1">
      <c r="A2649" s="15"/>
      <c r="B2649" s="256"/>
      <c r="C2649" s="257"/>
      <c r="D2649" s="228" t="s">
        <v>206</v>
      </c>
      <c r="E2649" s="258" t="s">
        <v>19</v>
      </c>
      <c r="F2649" s="259" t="s">
        <v>218</v>
      </c>
      <c r="G2649" s="257"/>
      <c r="H2649" s="260">
        <v>210.44999999999999</v>
      </c>
      <c r="I2649" s="261"/>
      <c r="J2649" s="257"/>
      <c r="K2649" s="257"/>
      <c r="L2649" s="262"/>
      <c r="M2649" s="263"/>
      <c r="N2649" s="264"/>
      <c r="O2649" s="264"/>
      <c r="P2649" s="264"/>
      <c r="Q2649" s="264"/>
      <c r="R2649" s="264"/>
      <c r="S2649" s="264"/>
      <c r="T2649" s="265"/>
      <c r="U2649" s="15"/>
      <c r="V2649" s="15"/>
      <c r="W2649" s="15"/>
      <c r="X2649" s="15"/>
      <c r="Y2649" s="15"/>
      <c r="Z2649" s="15"/>
      <c r="AA2649" s="15"/>
      <c r="AB2649" s="15"/>
      <c r="AC2649" s="15"/>
      <c r="AD2649" s="15"/>
      <c r="AE2649" s="15"/>
      <c r="AT2649" s="266" t="s">
        <v>206</v>
      </c>
      <c r="AU2649" s="266" t="s">
        <v>78</v>
      </c>
      <c r="AV2649" s="15" t="s">
        <v>200</v>
      </c>
      <c r="AW2649" s="15" t="s">
        <v>31</v>
      </c>
      <c r="AX2649" s="15" t="s">
        <v>76</v>
      </c>
      <c r="AY2649" s="266" t="s">
        <v>193</v>
      </c>
    </row>
    <row r="2650" s="14" customFormat="1">
      <c r="A2650" s="14"/>
      <c r="B2650" s="245"/>
      <c r="C2650" s="246"/>
      <c r="D2650" s="228" t="s">
        <v>206</v>
      </c>
      <c r="E2650" s="246"/>
      <c r="F2650" s="248" t="s">
        <v>4548</v>
      </c>
      <c r="G2650" s="246"/>
      <c r="H2650" s="249">
        <v>231.49500000000001</v>
      </c>
      <c r="I2650" s="250"/>
      <c r="J2650" s="246"/>
      <c r="K2650" s="246"/>
      <c r="L2650" s="251"/>
      <c r="M2650" s="252"/>
      <c r="N2650" s="253"/>
      <c r="O2650" s="253"/>
      <c r="P2650" s="253"/>
      <c r="Q2650" s="253"/>
      <c r="R2650" s="253"/>
      <c r="S2650" s="253"/>
      <c r="T2650" s="254"/>
      <c r="U2650" s="14"/>
      <c r="V2650" s="14"/>
      <c r="W2650" s="14"/>
      <c r="X2650" s="14"/>
      <c r="Y2650" s="14"/>
      <c r="Z2650" s="14"/>
      <c r="AA2650" s="14"/>
      <c r="AB2650" s="14"/>
      <c r="AC2650" s="14"/>
      <c r="AD2650" s="14"/>
      <c r="AE2650" s="14"/>
      <c r="AT2650" s="255" t="s">
        <v>206</v>
      </c>
      <c r="AU2650" s="255" t="s">
        <v>78</v>
      </c>
      <c r="AV2650" s="14" t="s">
        <v>78</v>
      </c>
      <c r="AW2650" s="14" t="s">
        <v>4</v>
      </c>
      <c r="AX2650" s="14" t="s">
        <v>76</v>
      </c>
      <c r="AY2650" s="255" t="s">
        <v>193</v>
      </c>
    </row>
    <row r="2651" s="2" customFormat="1" ht="16.5" customHeight="1">
      <c r="A2651" s="41"/>
      <c r="B2651" s="42"/>
      <c r="C2651" s="215" t="s">
        <v>4549</v>
      </c>
      <c r="D2651" s="215" t="s">
        <v>195</v>
      </c>
      <c r="E2651" s="216" t="s">
        <v>4550</v>
      </c>
      <c r="F2651" s="217" t="s">
        <v>4551</v>
      </c>
      <c r="G2651" s="218" t="s">
        <v>258</v>
      </c>
      <c r="H2651" s="219">
        <v>231.5</v>
      </c>
      <c r="I2651" s="220"/>
      <c r="J2651" s="221">
        <f>ROUND(I2651*H2651,2)</f>
        <v>0</v>
      </c>
      <c r="K2651" s="217" t="s">
        <v>199</v>
      </c>
      <c r="L2651" s="47"/>
      <c r="M2651" s="222" t="s">
        <v>19</v>
      </c>
      <c r="N2651" s="223" t="s">
        <v>40</v>
      </c>
      <c r="O2651" s="87"/>
      <c r="P2651" s="224">
        <f>O2651*H2651</f>
        <v>0</v>
      </c>
      <c r="Q2651" s="224">
        <v>0</v>
      </c>
      <c r="R2651" s="224">
        <f>Q2651*H2651</f>
        <v>0</v>
      </c>
      <c r="S2651" s="224">
        <v>0</v>
      </c>
      <c r="T2651" s="225">
        <f>S2651*H2651</f>
        <v>0</v>
      </c>
      <c r="U2651" s="41"/>
      <c r="V2651" s="41"/>
      <c r="W2651" s="41"/>
      <c r="X2651" s="41"/>
      <c r="Y2651" s="41"/>
      <c r="Z2651" s="41"/>
      <c r="AA2651" s="41"/>
      <c r="AB2651" s="41"/>
      <c r="AC2651" s="41"/>
      <c r="AD2651" s="41"/>
      <c r="AE2651" s="41"/>
      <c r="AR2651" s="226" t="s">
        <v>323</v>
      </c>
      <c r="AT2651" s="226" t="s">
        <v>195</v>
      </c>
      <c r="AU2651" s="226" t="s">
        <v>78</v>
      </c>
      <c r="AY2651" s="20" t="s">
        <v>193</v>
      </c>
      <c r="BE2651" s="227">
        <f>IF(N2651="základní",J2651,0)</f>
        <v>0</v>
      </c>
      <c r="BF2651" s="227">
        <f>IF(N2651="snížená",J2651,0)</f>
        <v>0</v>
      </c>
      <c r="BG2651" s="227">
        <f>IF(N2651="zákl. přenesená",J2651,0)</f>
        <v>0</v>
      </c>
      <c r="BH2651" s="227">
        <f>IF(N2651="sníž. přenesená",J2651,0)</f>
        <v>0</v>
      </c>
      <c r="BI2651" s="227">
        <f>IF(N2651="nulová",J2651,0)</f>
        <v>0</v>
      </c>
      <c r="BJ2651" s="20" t="s">
        <v>76</v>
      </c>
      <c r="BK2651" s="227">
        <f>ROUND(I2651*H2651,2)</f>
        <v>0</v>
      </c>
      <c r="BL2651" s="20" t="s">
        <v>323</v>
      </c>
      <c r="BM2651" s="226" t="s">
        <v>4552</v>
      </c>
    </row>
    <row r="2652" s="2" customFormat="1">
      <c r="A2652" s="41"/>
      <c r="B2652" s="42"/>
      <c r="C2652" s="43"/>
      <c r="D2652" s="228" t="s">
        <v>202</v>
      </c>
      <c r="E2652" s="43"/>
      <c r="F2652" s="229" t="s">
        <v>4553</v>
      </c>
      <c r="G2652" s="43"/>
      <c r="H2652" s="43"/>
      <c r="I2652" s="230"/>
      <c r="J2652" s="43"/>
      <c r="K2652" s="43"/>
      <c r="L2652" s="47"/>
      <c r="M2652" s="231"/>
      <c r="N2652" s="232"/>
      <c r="O2652" s="87"/>
      <c r="P2652" s="87"/>
      <c r="Q2652" s="87"/>
      <c r="R2652" s="87"/>
      <c r="S2652" s="87"/>
      <c r="T2652" s="88"/>
      <c r="U2652" s="41"/>
      <c r="V2652" s="41"/>
      <c r="W2652" s="41"/>
      <c r="X2652" s="41"/>
      <c r="Y2652" s="41"/>
      <c r="Z2652" s="41"/>
      <c r="AA2652" s="41"/>
      <c r="AB2652" s="41"/>
      <c r="AC2652" s="41"/>
      <c r="AD2652" s="41"/>
      <c r="AE2652" s="41"/>
      <c r="AT2652" s="20" t="s">
        <v>202</v>
      </c>
      <c r="AU2652" s="20" t="s">
        <v>78</v>
      </c>
    </row>
    <row r="2653" s="2" customFormat="1">
      <c r="A2653" s="41"/>
      <c r="B2653" s="42"/>
      <c r="C2653" s="43"/>
      <c r="D2653" s="233" t="s">
        <v>204</v>
      </c>
      <c r="E2653" s="43"/>
      <c r="F2653" s="234" t="s">
        <v>4554</v>
      </c>
      <c r="G2653" s="43"/>
      <c r="H2653" s="43"/>
      <c r="I2653" s="230"/>
      <c r="J2653" s="43"/>
      <c r="K2653" s="43"/>
      <c r="L2653" s="47"/>
      <c r="M2653" s="231"/>
      <c r="N2653" s="232"/>
      <c r="O2653" s="87"/>
      <c r="P2653" s="87"/>
      <c r="Q2653" s="87"/>
      <c r="R2653" s="87"/>
      <c r="S2653" s="87"/>
      <c r="T2653" s="88"/>
      <c r="U2653" s="41"/>
      <c r="V2653" s="41"/>
      <c r="W2653" s="41"/>
      <c r="X2653" s="41"/>
      <c r="Y2653" s="41"/>
      <c r="Z2653" s="41"/>
      <c r="AA2653" s="41"/>
      <c r="AB2653" s="41"/>
      <c r="AC2653" s="41"/>
      <c r="AD2653" s="41"/>
      <c r="AE2653" s="41"/>
      <c r="AT2653" s="20" t="s">
        <v>204</v>
      </c>
      <c r="AU2653" s="20" t="s">
        <v>78</v>
      </c>
    </row>
    <row r="2654" s="13" customFormat="1">
      <c r="A2654" s="13"/>
      <c r="B2654" s="235"/>
      <c r="C2654" s="236"/>
      <c r="D2654" s="228" t="s">
        <v>206</v>
      </c>
      <c r="E2654" s="237" t="s">
        <v>19</v>
      </c>
      <c r="F2654" s="238" t="s">
        <v>279</v>
      </c>
      <c r="G2654" s="236"/>
      <c r="H2654" s="237" t="s">
        <v>19</v>
      </c>
      <c r="I2654" s="239"/>
      <c r="J2654" s="236"/>
      <c r="K2654" s="236"/>
      <c r="L2654" s="240"/>
      <c r="M2654" s="241"/>
      <c r="N2654" s="242"/>
      <c r="O2654" s="242"/>
      <c r="P2654" s="242"/>
      <c r="Q2654" s="242"/>
      <c r="R2654" s="242"/>
      <c r="S2654" s="242"/>
      <c r="T2654" s="243"/>
      <c r="U2654" s="13"/>
      <c r="V2654" s="13"/>
      <c r="W2654" s="13"/>
      <c r="X2654" s="13"/>
      <c r="Y2654" s="13"/>
      <c r="Z2654" s="13"/>
      <c r="AA2654" s="13"/>
      <c r="AB2654" s="13"/>
      <c r="AC2654" s="13"/>
      <c r="AD2654" s="13"/>
      <c r="AE2654" s="13"/>
      <c r="AT2654" s="244" t="s">
        <v>206</v>
      </c>
      <c r="AU2654" s="244" t="s">
        <v>78</v>
      </c>
      <c r="AV2654" s="13" t="s">
        <v>76</v>
      </c>
      <c r="AW2654" s="13" t="s">
        <v>31</v>
      </c>
      <c r="AX2654" s="13" t="s">
        <v>69</v>
      </c>
      <c r="AY2654" s="244" t="s">
        <v>193</v>
      </c>
    </row>
    <row r="2655" s="13" customFormat="1">
      <c r="A2655" s="13"/>
      <c r="B2655" s="235"/>
      <c r="C2655" s="236"/>
      <c r="D2655" s="228" t="s">
        <v>206</v>
      </c>
      <c r="E2655" s="237" t="s">
        <v>19</v>
      </c>
      <c r="F2655" s="238" t="s">
        <v>2301</v>
      </c>
      <c r="G2655" s="236"/>
      <c r="H2655" s="237" t="s">
        <v>19</v>
      </c>
      <c r="I2655" s="239"/>
      <c r="J2655" s="236"/>
      <c r="K2655" s="236"/>
      <c r="L2655" s="240"/>
      <c r="M2655" s="241"/>
      <c r="N2655" s="242"/>
      <c r="O2655" s="242"/>
      <c r="P2655" s="242"/>
      <c r="Q2655" s="242"/>
      <c r="R2655" s="242"/>
      <c r="S2655" s="242"/>
      <c r="T2655" s="243"/>
      <c r="U2655" s="13"/>
      <c r="V2655" s="13"/>
      <c r="W2655" s="13"/>
      <c r="X2655" s="13"/>
      <c r="Y2655" s="13"/>
      <c r="Z2655" s="13"/>
      <c r="AA2655" s="13"/>
      <c r="AB2655" s="13"/>
      <c r="AC2655" s="13"/>
      <c r="AD2655" s="13"/>
      <c r="AE2655" s="13"/>
      <c r="AT2655" s="244" t="s">
        <v>206</v>
      </c>
      <c r="AU2655" s="244" t="s">
        <v>78</v>
      </c>
      <c r="AV2655" s="13" t="s">
        <v>76</v>
      </c>
      <c r="AW2655" s="13" t="s">
        <v>31</v>
      </c>
      <c r="AX2655" s="13" t="s">
        <v>69</v>
      </c>
      <c r="AY2655" s="244" t="s">
        <v>193</v>
      </c>
    </row>
    <row r="2656" s="14" customFormat="1">
      <c r="A2656" s="14"/>
      <c r="B2656" s="245"/>
      <c r="C2656" s="246"/>
      <c r="D2656" s="228" t="s">
        <v>206</v>
      </c>
      <c r="E2656" s="247" t="s">
        <v>19</v>
      </c>
      <c r="F2656" s="248" t="s">
        <v>4251</v>
      </c>
      <c r="G2656" s="246"/>
      <c r="H2656" s="249">
        <v>184</v>
      </c>
      <c r="I2656" s="250"/>
      <c r="J2656" s="246"/>
      <c r="K2656" s="246"/>
      <c r="L2656" s="251"/>
      <c r="M2656" s="252"/>
      <c r="N2656" s="253"/>
      <c r="O2656" s="253"/>
      <c r="P2656" s="253"/>
      <c r="Q2656" s="253"/>
      <c r="R2656" s="253"/>
      <c r="S2656" s="253"/>
      <c r="T2656" s="254"/>
      <c r="U2656" s="14"/>
      <c r="V2656" s="14"/>
      <c r="W2656" s="14"/>
      <c r="X2656" s="14"/>
      <c r="Y2656" s="14"/>
      <c r="Z2656" s="14"/>
      <c r="AA2656" s="14"/>
      <c r="AB2656" s="14"/>
      <c r="AC2656" s="14"/>
      <c r="AD2656" s="14"/>
      <c r="AE2656" s="14"/>
      <c r="AT2656" s="255" t="s">
        <v>206</v>
      </c>
      <c r="AU2656" s="255" t="s">
        <v>78</v>
      </c>
      <c r="AV2656" s="14" t="s">
        <v>78</v>
      </c>
      <c r="AW2656" s="14" t="s">
        <v>31</v>
      </c>
      <c r="AX2656" s="14" t="s">
        <v>69</v>
      </c>
      <c r="AY2656" s="255" t="s">
        <v>193</v>
      </c>
    </row>
    <row r="2657" s="13" customFormat="1">
      <c r="A2657" s="13"/>
      <c r="B2657" s="235"/>
      <c r="C2657" s="236"/>
      <c r="D2657" s="228" t="s">
        <v>206</v>
      </c>
      <c r="E2657" s="237" t="s">
        <v>19</v>
      </c>
      <c r="F2657" s="238" t="s">
        <v>4537</v>
      </c>
      <c r="G2657" s="236"/>
      <c r="H2657" s="237" t="s">
        <v>19</v>
      </c>
      <c r="I2657" s="239"/>
      <c r="J2657" s="236"/>
      <c r="K2657" s="236"/>
      <c r="L2657" s="240"/>
      <c r="M2657" s="241"/>
      <c r="N2657" s="242"/>
      <c r="O2657" s="242"/>
      <c r="P2657" s="242"/>
      <c r="Q2657" s="242"/>
      <c r="R2657" s="242"/>
      <c r="S2657" s="242"/>
      <c r="T2657" s="243"/>
      <c r="U2657" s="13"/>
      <c r="V2657" s="13"/>
      <c r="W2657" s="13"/>
      <c r="X2657" s="13"/>
      <c r="Y2657" s="13"/>
      <c r="Z2657" s="13"/>
      <c r="AA2657" s="13"/>
      <c r="AB2657" s="13"/>
      <c r="AC2657" s="13"/>
      <c r="AD2657" s="13"/>
      <c r="AE2657" s="13"/>
      <c r="AT2657" s="244" t="s">
        <v>206</v>
      </c>
      <c r="AU2657" s="244" t="s">
        <v>78</v>
      </c>
      <c r="AV2657" s="13" t="s">
        <v>76</v>
      </c>
      <c r="AW2657" s="13" t="s">
        <v>31</v>
      </c>
      <c r="AX2657" s="13" t="s">
        <v>69</v>
      </c>
      <c r="AY2657" s="244" t="s">
        <v>193</v>
      </c>
    </row>
    <row r="2658" s="14" customFormat="1">
      <c r="A2658" s="14"/>
      <c r="B2658" s="245"/>
      <c r="C2658" s="246"/>
      <c r="D2658" s="228" t="s">
        <v>206</v>
      </c>
      <c r="E2658" s="247" t="s">
        <v>19</v>
      </c>
      <c r="F2658" s="248" t="s">
        <v>4538</v>
      </c>
      <c r="G2658" s="246"/>
      <c r="H2658" s="249">
        <v>47.5</v>
      </c>
      <c r="I2658" s="250"/>
      <c r="J2658" s="246"/>
      <c r="K2658" s="246"/>
      <c r="L2658" s="251"/>
      <c r="M2658" s="252"/>
      <c r="N2658" s="253"/>
      <c r="O2658" s="253"/>
      <c r="P2658" s="253"/>
      <c r="Q2658" s="253"/>
      <c r="R2658" s="253"/>
      <c r="S2658" s="253"/>
      <c r="T2658" s="254"/>
      <c r="U2658" s="14"/>
      <c r="V2658" s="14"/>
      <c r="W2658" s="14"/>
      <c r="X2658" s="14"/>
      <c r="Y2658" s="14"/>
      <c r="Z2658" s="14"/>
      <c r="AA2658" s="14"/>
      <c r="AB2658" s="14"/>
      <c r="AC2658" s="14"/>
      <c r="AD2658" s="14"/>
      <c r="AE2658" s="14"/>
      <c r="AT2658" s="255" t="s">
        <v>206</v>
      </c>
      <c r="AU2658" s="255" t="s">
        <v>78</v>
      </c>
      <c r="AV2658" s="14" t="s">
        <v>78</v>
      </c>
      <c r="AW2658" s="14" t="s">
        <v>31</v>
      </c>
      <c r="AX2658" s="14" t="s">
        <v>69</v>
      </c>
      <c r="AY2658" s="255" t="s">
        <v>193</v>
      </c>
    </row>
    <row r="2659" s="15" customFormat="1">
      <c r="A2659" s="15"/>
      <c r="B2659" s="256"/>
      <c r="C2659" s="257"/>
      <c r="D2659" s="228" t="s">
        <v>206</v>
      </c>
      <c r="E2659" s="258" t="s">
        <v>19</v>
      </c>
      <c r="F2659" s="259" t="s">
        <v>218</v>
      </c>
      <c r="G2659" s="257"/>
      <c r="H2659" s="260">
        <v>231.5</v>
      </c>
      <c r="I2659" s="261"/>
      <c r="J2659" s="257"/>
      <c r="K2659" s="257"/>
      <c r="L2659" s="262"/>
      <c r="M2659" s="263"/>
      <c r="N2659" s="264"/>
      <c r="O2659" s="264"/>
      <c r="P2659" s="264"/>
      <c r="Q2659" s="264"/>
      <c r="R2659" s="264"/>
      <c r="S2659" s="264"/>
      <c r="T2659" s="265"/>
      <c r="U2659" s="15"/>
      <c r="V2659" s="15"/>
      <c r="W2659" s="15"/>
      <c r="X2659" s="15"/>
      <c r="Y2659" s="15"/>
      <c r="Z2659" s="15"/>
      <c r="AA2659" s="15"/>
      <c r="AB2659" s="15"/>
      <c r="AC2659" s="15"/>
      <c r="AD2659" s="15"/>
      <c r="AE2659" s="15"/>
      <c r="AT2659" s="266" t="s">
        <v>206</v>
      </c>
      <c r="AU2659" s="266" t="s">
        <v>78</v>
      </c>
      <c r="AV2659" s="15" t="s">
        <v>200</v>
      </c>
      <c r="AW2659" s="15" t="s">
        <v>31</v>
      </c>
      <c r="AX2659" s="15" t="s">
        <v>76</v>
      </c>
      <c r="AY2659" s="266" t="s">
        <v>193</v>
      </c>
    </row>
    <row r="2660" s="2" customFormat="1" ht="21.75" customHeight="1">
      <c r="A2660" s="41"/>
      <c r="B2660" s="42"/>
      <c r="C2660" s="274" t="s">
        <v>4555</v>
      </c>
      <c r="D2660" s="274" t="s">
        <v>1765</v>
      </c>
      <c r="E2660" s="275" t="s">
        <v>4556</v>
      </c>
      <c r="F2660" s="276" t="s">
        <v>4557</v>
      </c>
      <c r="G2660" s="277" t="s">
        <v>258</v>
      </c>
      <c r="H2660" s="278">
        <v>277.80000000000001</v>
      </c>
      <c r="I2660" s="279"/>
      <c r="J2660" s="280">
        <f>ROUND(I2660*H2660,2)</f>
        <v>0</v>
      </c>
      <c r="K2660" s="276" t="s">
        <v>199</v>
      </c>
      <c r="L2660" s="281"/>
      <c r="M2660" s="282" t="s">
        <v>19</v>
      </c>
      <c r="N2660" s="283" t="s">
        <v>40</v>
      </c>
      <c r="O2660" s="87"/>
      <c r="P2660" s="224">
        <f>O2660*H2660</f>
        <v>0</v>
      </c>
      <c r="Q2660" s="224">
        <v>0.00050000000000000001</v>
      </c>
      <c r="R2660" s="224">
        <f>Q2660*H2660</f>
        <v>0.1389</v>
      </c>
      <c r="S2660" s="224">
        <v>0</v>
      </c>
      <c r="T2660" s="225">
        <f>S2660*H2660</f>
        <v>0</v>
      </c>
      <c r="U2660" s="41"/>
      <c r="V2660" s="41"/>
      <c r="W2660" s="41"/>
      <c r="X2660" s="41"/>
      <c r="Y2660" s="41"/>
      <c r="Z2660" s="41"/>
      <c r="AA2660" s="41"/>
      <c r="AB2660" s="41"/>
      <c r="AC2660" s="41"/>
      <c r="AD2660" s="41"/>
      <c r="AE2660" s="41"/>
      <c r="AR2660" s="226" t="s">
        <v>449</v>
      </c>
      <c r="AT2660" s="226" t="s">
        <v>1765</v>
      </c>
      <c r="AU2660" s="226" t="s">
        <v>78</v>
      </c>
      <c r="AY2660" s="20" t="s">
        <v>193</v>
      </c>
      <c r="BE2660" s="227">
        <f>IF(N2660="základní",J2660,0)</f>
        <v>0</v>
      </c>
      <c r="BF2660" s="227">
        <f>IF(N2660="snížená",J2660,0)</f>
        <v>0</v>
      </c>
      <c r="BG2660" s="227">
        <f>IF(N2660="zákl. přenesená",J2660,0)</f>
        <v>0</v>
      </c>
      <c r="BH2660" s="227">
        <f>IF(N2660="sníž. přenesená",J2660,0)</f>
        <v>0</v>
      </c>
      <c r="BI2660" s="227">
        <f>IF(N2660="nulová",J2660,0)</f>
        <v>0</v>
      </c>
      <c r="BJ2660" s="20" t="s">
        <v>76</v>
      </c>
      <c r="BK2660" s="227">
        <f>ROUND(I2660*H2660,2)</f>
        <v>0</v>
      </c>
      <c r="BL2660" s="20" t="s">
        <v>323</v>
      </c>
      <c r="BM2660" s="226" t="s">
        <v>4558</v>
      </c>
    </row>
    <row r="2661" s="2" customFormat="1">
      <c r="A2661" s="41"/>
      <c r="B2661" s="42"/>
      <c r="C2661" s="43"/>
      <c r="D2661" s="228" t="s">
        <v>202</v>
      </c>
      <c r="E2661" s="43"/>
      <c r="F2661" s="229" t="s">
        <v>4557</v>
      </c>
      <c r="G2661" s="43"/>
      <c r="H2661" s="43"/>
      <c r="I2661" s="230"/>
      <c r="J2661" s="43"/>
      <c r="K2661" s="43"/>
      <c r="L2661" s="47"/>
      <c r="M2661" s="231"/>
      <c r="N2661" s="232"/>
      <c r="O2661" s="87"/>
      <c r="P2661" s="87"/>
      <c r="Q2661" s="87"/>
      <c r="R2661" s="87"/>
      <c r="S2661" s="87"/>
      <c r="T2661" s="88"/>
      <c r="U2661" s="41"/>
      <c r="V2661" s="41"/>
      <c r="W2661" s="41"/>
      <c r="X2661" s="41"/>
      <c r="Y2661" s="41"/>
      <c r="Z2661" s="41"/>
      <c r="AA2661" s="41"/>
      <c r="AB2661" s="41"/>
      <c r="AC2661" s="41"/>
      <c r="AD2661" s="41"/>
      <c r="AE2661" s="41"/>
      <c r="AT2661" s="20" t="s">
        <v>202</v>
      </c>
      <c r="AU2661" s="20" t="s">
        <v>78</v>
      </c>
    </row>
    <row r="2662" s="14" customFormat="1">
      <c r="A2662" s="14"/>
      <c r="B2662" s="245"/>
      <c r="C2662" s="246"/>
      <c r="D2662" s="228" t="s">
        <v>206</v>
      </c>
      <c r="E2662" s="246"/>
      <c r="F2662" s="248" t="s">
        <v>4559</v>
      </c>
      <c r="G2662" s="246"/>
      <c r="H2662" s="249">
        <v>277.80000000000001</v>
      </c>
      <c r="I2662" s="250"/>
      <c r="J2662" s="246"/>
      <c r="K2662" s="246"/>
      <c r="L2662" s="251"/>
      <c r="M2662" s="252"/>
      <c r="N2662" s="253"/>
      <c r="O2662" s="253"/>
      <c r="P2662" s="253"/>
      <c r="Q2662" s="253"/>
      <c r="R2662" s="253"/>
      <c r="S2662" s="253"/>
      <c r="T2662" s="254"/>
      <c r="U2662" s="14"/>
      <c r="V2662" s="14"/>
      <c r="W2662" s="14"/>
      <c r="X2662" s="14"/>
      <c r="Y2662" s="14"/>
      <c r="Z2662" s="14"/>
      <c r="AA2662" s="14"/>
      <c r="AB2662" s="14"/>
      <c r="AC2662" s="14"/>
      <c r="AD2662" s="14"/>
      <c r="AE2662" s="14"/>
      <c r="AT2662" s="255" t="s">
        <v>206</v>
      </c>
      <c r="AU2662" s="255" t="s">
        <v>78</v>
      </c>
      <c r="AV2662" s="14" t="s">
        <v>78</v>
      </c>
      <c r="AW2662" s="14" t="s">
        <v>4</v>
      </c>
      <c r="AX2662" s="14" t="s">
        <v>76</v>
      </c>
      <c r="AY2662" s="255" t="s">
        <v>193</v>
      </c>
    </row>
    <row r="2663" s="2" customFormat="1" ht="16.5" customHeight="1">
      <c r="A2663" s="41"/>
      <c r="B2663" s="42"/>
      <c r="C2663" s="215" t="s">
        <v>4560</v>
      </c>
      <c r="D2663" s="215" t="s">
        <v>195</v>
      </c>
      <c r="E2663" s="216" t="s">
        <v>2237</v>
      </c>
      <c r="F2663" s="217" t="s">
        <v>2238</v>
      </c>
      <c r="G2663" s="218" t="s">
        <v>258</v>
      </c>
      <c r="H2663" s="219">
        <v>470</v>
      </c>
      <c r="I2663" s="220"/>
      <c r="J2663" s="221">
        <f>ROUND(I2663*H2663,2)</f>
        <v>0</v>
      </c>
      <c r="K2663" s="217" t="s">
        <v>199</v>
      </c>
      <c r="L2663" s="47"/>
      <c r="M2663" s="222" t="s">
        <v>19</v>
      </c>
      <c r="N2663" s="223" t="s">
        <v>40</v>
      </c>
      <c r="O2663" s="87"/>
      <c r="P2663" s="224">
        <f>O2663*H2663</f>
        <v>0</v>
      </c>
      <c r="Q2663" s="224">
        <v>0.00088312999999999998</v>
      </c>
      <c r="R2663" s="224">
        <f>Q2663*H2663</f>
        <v>0.41507109999999997</v>
      </c>
      <c r="S2663" s="224">
        <v>0</v>
      </c>
      <c r="T2663" s="225">
        <f>S2663*H2663</f>
        <v>0</v>
      </c>
      <c r="U2663" s="41"/>
      <c r="V2663" s="41"/>
      <c r="W2663" s="41"/>
      <c r="X2663" s="41"/>
      <c r="Y2663" s="41"/>
      <c r="Z2663" s="41"/>
      <c r="AA2663" s="41"/>
      <c r="AB2663" s="41"/>
      <c r="AC2663" s="41"/>
      <c r="AD2663" s="41"/>
      <c r="AE2663" s="41"/>
      <c r="AR2663" s="226" t="s">
        <v>323</v>
      </c>
      <c r="AT2663" s="226" t="s">
        <v>195</v>
      </c>
      <c r="AU2663" s="226" t="s">
        <v>78</v>
      </c>
      <c r="AY2663" s="20" t="s">
        <v>193</v>
      </c>
      <c r="BE2663" s="227">
        <f>IF(N2663="základní",J2663,0)</f>
        <v>0</v>
      </c>
      <c r="BF2663" s="227">
        <f>IF(N2663="snížená",J2663,0)</f>
        <v>0</v>
      </c>
      <c r="BG2663" s="227">
        <f>IF(N2663="zákl. přenesená",J2663,0)</f>
        <v>0</v>
      </c>
      <c r="BH2663" s="227">
        <f>IF(N2663="sníž. přenesená",J2663,0)</f>
        <v>0</v>
      </c>
      <c r="BI2663" s="227">
        <f>IF(N2663="nulová",J2663,0)</f>
        <v>0</v>
      </c>
      <c r="BJ2663" s="20" t="s">
        <v>76</v>
      </c>
      <c r="BK2663" s="227">
        <f>ROUND(I2663*H2663,2)</f>
        <v>0</v>
      </c>
      <c r="BL2663" s="20" t="s">
        <v>323</v>
      </c>
      <c r="BM2663" s="226" t="s">
        <v>4561</v>
      </c>
    </row>
    <row r="2664" s="2" customFormat="1">
      <c r="A2664" s="41"/>
      <c r="B2664" s="42"/>
      <c r="C2664" s="43"/>
      <c r="D2664" s="228" t="s">
        <v>202</v>
      </c>
      <c r="E2664" s="43"/>
      <c r="F2664" s="229" t="s">
        <v>2240</v>
      </c>
      <c r="G2664" s="43"/>
      <c r="H2664" s="43"/>
      <c r="I2664" s="230"/>
      <c r="J2664" s="43"/>
      <c r="K2664" s="43"/>
      <c r="L2664" s="47"/>
      <c r="M2664" s="231"/>
      <c r="N2664" s="232"/>
      <c r="O2664" s="87"/>
      <c r="P2664" s="87"/>
      <c r="Q2664" s="87"/>
      <c r="R2664" s="87"/>
      <c r="S2664" s="87"/>
      <c r="T2664" s="88"/>
      <c r="U2664" s="41"/>
      <c r="V2664" s="41"/>
      <c r="W2664" s="41"/>
      <c r="X2664" s="41"/>
      <c r="Y2664" s="41"/>
      <c r="Z2664" s="41"/>
      <c r="AA2664" s="41"/>
      <c r="AB2664" s="41"/>
      <c r="AC2664" s="41"/>
      <c r="AD2664" s="41"/>
      <c r="AE2664" s="41"/>
      <c r="AT2664" s="20" t="s">
        <v>202</v>
      </c>
      <c r="AU2664" s="20" t="s">
        <v>78</v>
      </c>
    </row>
    <row r="2665" s="2" customFormat="1">
      <c r="A2665" s="41"/>
      <c r="B2665" s="42"/>
      <c r="C2665" s="43"/>
      <c r="D2665" s="233" t="s">
        <v>204</v>
      </c>
      <c r="E2665" s="43"/>
      <c r="F2665" s="234" t="s">
        <v>2241</v>
      </c>
      <c r="G2665" s="43"/>
      <c r="H2665" s="43"/>
      <c r="I2665" s="230"/>
      <c r="J2665" s="43"/>
      <c r="K2665" s="43"/>
      <c r="L2665" s="47"/>
      <c r="M2665" s="231"/>
      <c r="N2665" s="232"/>
      <c r="O2665" s="87"/>
      <c r="P2665" s="87"/>
      <c r="Q2665" s="87"/>
      <c r="R2665" s="87"/>
      <c r="S2665" s="87"/>
      <c r="T2665" s="88"/>
      <c r="U2665" s="41"/>
      <c r="V2665" s="41"/>
      <c r="W2665" s="41"/>
      <c r="X2665" s="41"/>
      <c r="Y2665" s="41"/>
      <c r="Z2665" s="41"/>
      <c r="AA2665" s="41"/>
      <c r="AB2665" s="41"/>
      <c r="AC2665" s="41"/>
      <c r="AD2665" s="41"/>
      <c r="AE2665" s="41"/>
      <c r="AT2665" s="20" t="s">
        <v>204</v>
      </c>
      <c r="AU2665" s="20" t="s">
        <v>78</v>
      </c>
    </row>
    <row r="2666" s="13" customFormat="1">
      <c r="A2666" s="13"/>
      <c r="B2666" s="235"/>
      <c r="C2666" s="236"/>
      <c r="D2666" s="228" t="s">
        <v>206</v>
      </c>
      <c r="E2666" s="237" t="s">
        <v>19</v>
      </c>
      <c r="F2666" s="238" t="s">
        <v>279</v>
      </c>
      <c r="G2666" s="236"/>
      <c r="H2666" s="237" t="s">
        <v>19</v>
      </c>
      <c r="I2666" s="239"/>
      <c r="J2666" s="236"/>
      <c r="K2666" s="236"/>
      <c r="L2666" s="240"/>
      <c r="M2666" s="241"/>
      <c r="N2666" s="242"/>
      <c r="O2666" s="242"/>
      <c r="P2666" s="242"/>
      <c r="Q2666" s="242"/>
      <c r="R2666" s="242"/>
      <c r="S2666" s="242"/>
      <c r="T2666" s="243"/>
      <c r="U2666" s="13"/>
      <c r="V2666" s="13"/>
      <c r="W2666" s="13"/>
      <c r="X2666" s="13"/>
      <c r="Y2666" s="13"/>
      <c r="Z2666" s="13"/>
      <c r="AA2666" s="13"/>
      <c r="AB2666" s="13"/>
      <c r="AC2666" s="13"/>
      <c r="AD2666" s="13"/>
      <c r="AE2666" s="13"/>
      <c r="AT2666" s="244" t="s">
        <v>206</v>
      </c>
      <c r="AU2666" s="244" t="s">
        <v>78</v>
      </c>
      <c r="AV2666" s="13" t="s">
        <v>76</v>
      </c>
      <c r="AW2666" s="13" t="s">
        <v>31</v>
      </c>
      <c r="AX2666" s="13" t="s">
        <v>69</v>
      </c>
      <c r="AY2666" s="244" t="s">
        <v>193</v>
      </c>
    </row>
    <row r="2667" s="13" customFormat="1">
      <c r="A2667" s="13"/>
      <c r="B2667" s="235"/>
      <c r="C2667" s="236"/>
      <c r="D2667" s="228" t="s">
        <v>206</v>
      </c>
      <c r="E2667" s="237" t="s">
        <v>19</v>
      </c>
      <c r="F2667" s="238" t="s">
        <v>4534</v>
      </c>
      <c r="G2667" s="236"/>
      <c r="H2667" s="237" t="s">
        <v>19</v>
      </c>
      <c r="I2667" s="239"/>
      <c r="J2667" s="236"/>
      <c r="K2667" s="236"/>
      <c r="L2667" s="240"/>
      <c r="M2667" s="241"/>
      <c r="N2667" s="242"/>
      <c r="O2667" s="242"/>
      <c r="P2667" s="242"/>
      <c r="Q2667" s="242"/>
      <c r="R2667" s="242"/>
      <c r="S2667" s="242"/>
      <c r="T2667" s="243"/>
      <c r="U2667" s="13"/>
      <c r="V2667" s="13"/>
      <c r="W2667" s="13"/>
      <c r="X2667" s="13"/>
      <c r="Y2667" s="13"/>
      <c r="Z2667" s="13"/>
      <c r="AA2667" s="13"/>
      <c r="AB2667" s="13"/>
      <c r="AC2667" s="13"/>
      <c r="AD2667" s="13"/>
      <c r="AE2667" s="13"/>
      <c r="AT2667" s="244" t="s">
        <v>206</v>
      </c>
      <c r="AU2667" s="244" t="s">
        <v>78</v>
      </c>
      <c r="AV2667" s="13" t="s">
        <v>76</v>
      </c>
      <c r="AW2667" s="13" t="s">
        <v>31</v>
      </c>
      <c r="AX2667" s="13" t="s">
        <v>69</v>
      </c>
      <c r="AY2667" s="244" t="s">
        <v>193</v>
      </c>
    </row>
    <row r="2668" s="14" customFormat="1">
      <c r="A2668" s="14"/>
      <c r="B2668" s="245"/>
      <c r="C2668" s="246"/>
      <c r="D2668" s="228" t="s">
        <v>206</v>
      </c>
      <c r="E2668" s="247" t="s">
        <v>19</v>
      </c>
      <c r="F2668" s="248" t="s">
        <v>4535</v>
      </c>
      <c r="G2668" s="246"/>
      <c r="H2668" s="249">
        <v>112.5</v>
      </c>
      <c r="I2668" s="250"/>
      <c r="J2668" s="246"/>
      <c r="K2668" s="246"/>
      <c r="L2668" s="251"/>
      <c r="M2668" s="252"/>
      <c r="N2668" s="253"/>
      <c r="O2668" s="253"/>
      <c r="P2668" s="253"/>
      <c r="Q2668" s="253"/>
      <c r="R2668" s="253"/>
      <c r="S2668" s="253"/>
      <c r="T2668" s="254"/>
      <c r="U2668" s="14"/>
      <c r="V2668" s="14"/>
      <c r="W2668" s="14"/>
      <c r="X2668" s="14"/>
      <c r="Y2668" s="14"/>
      <c r="Z2668" s="14"/>
      <c r="AA2668" s="14"/>
      <c r="AB2668" s="14"/>
      <c r="AC2668" s="14"/>
      <c r="AD2668" s="14"/>
      <c r="AE2668" s="14"/>
      <c r="AT2668" s="255" t="s">
        <v>206</v>
      </c>
      <c r="AU2668" s="255" t="s">
        <v>78</v>
      </c>
      <c r="AV2668" s="14" t="s">
        <v>78</v>
      </c>
      <c r="AW2668" s="14" t="s">
        <v>31</v>
      </c>
      <c r="AX2668" s="14" t="s">
        <v>69</v>
      </c>
      <c r="AY2668" s="255" t="s">
        <v>193</v>
      </c>
    </row>
    <row r="2669" s="13" customFormat="1">
      <c r="A2669" s="13"/>
      <c r="B2669" s="235"/>
      <c r="C2669" s="236"/>
      <c r="D2669" s="228" t="s">
        <v>206</v>
      </c>
      <c r="E2669" s="237" t="s">
        <v>19</v>
      </c>
      <c r="F2669" s="238" t="s">
        <v>4536</v>
      </c>
      <c r="G2669" s="236"/>
      <c r="H2669" s="237" t="s">
        <v>19</v>
      </c>
      <c r="I2669" s="239"/>
      <c r="J2669" s="236"/>
      <c r="K2669" s="236"/>
      <c r="L2669" s="240"/>
      <c r="M2669" s="241"/>
      <c r="N2669" s="242"/>
      <c r="O2669" s="242"/>
      <c r="P2669" s="242"/>
      <c r="Q2669" s="242"/>
      <c r="R2669" s="242"/>
      <c r="S2669" s="242"/>
      <c r="T2669" s="243"/>
      <c r="U2669" s="13"/>
      <c r="V2669" s="13"/>
      <c r="W2669" s="13"/>
      <c r="X2669" s="13"/>
      <c r="Y2669" s="13"/>
      <c r="Z2669" s="13"/>
      <c r="AA2669" s="13"/>
      <c r="AB2669" s="13"/>
      <c r="AC2669" s="13"/>
      <c r="AD2669" s="13"/>
      <c r="AE2669" s="13"/>
      <c r="AT2669" s="244" t="s">
        <v>206</v>
      </c>
      <c r="AU2669" s="244" t="s">
        <v>78</v>
      </c>
      <c r="AV2669" s="13" t="s">
        <v>76</v>
      </c>
      <c r="AW2669" s="13" t="s">
        <v>31</v>
      </c>
      <c r="AX2669" s="13" t="s">
        <v>69</v>
      </c>
      <c r="AY2669" s="244" t="s">
        <v>193</v>
      </c>
    </row>
    <row r="2670" s="14" customFormat="1">
      <c r="A2670" s="14"/>
      <c r="B2670" s="245"/>
      <c r="C2670" s="246"/>
      <c r="D2670" s="228" t="s">
        <v>206</v>
      </c>
      <c r="E2670" s="247" t="s">
        <v>19</v>
      </c>
      <c r="F2670" s="248" t="s">
        <v>584</v>
      </c>
      <c r="G2670" s="246"/>
      <c r="H2670" s="249">
        <v>50</v>
      </c>
      <c r="I2670" s="250"/>
      <c r="J2670" s="246"/>
      <c r="K2670" s="246"/>
      <c r="L2670" s="251"/>
      <c r="M2670" s="252"/>
      <c r="N2670" s="253"/>
      <c r="O2670" s="253"/>
      <c r="P2670" s="253"/>
      <c r="Q2670" s="253"/>
      <c r="R2670" s="253"/>
      <c r="S2670" s="253"/>
      <c r="T2670" s="254"/>
      <c r="U2670" s="14"/>
      <c r="V2670" s="14"/>
      <c r="W2670" s="14"/>
      <c r="X2670" s="14"/>
      <c r="Y2670" s="14"/>
      <c r="Z2670" s="14"/>
      <c r="AA2670" s="14"/>
      <c r="AB2670" s="14"/>
      <c r="AC2670" s="14"/>
      <c r="AD2670" s="14"/>
      <c r="AE2670" s="14"/>
      <c r="AT2670" s="255" t="s">
        <v>206</v>
      </c>
      <c r="AU2670" s="255" t="s">
        <v>78</v>
      </c>
      <c r="AV2670" s="14" t="s">
        <v>78</v>
      </c>
      <c r="AW2670" s="14" t="s">
        <v>31</v>
      </c>
      <c r="AX2670" s="14" t="s">
        <v>69</v>
      </c>
      <c r="AY2670" s="255" t="s">
        <v>193</v>
      </c>
    </row>
    <row r="2671" s="13" customFormat="1">
      <c r="A2671" s="13"/>
      <c r="B2671" s="235"/>
      <c r="C2671" s="236"/>
      <c r="D2671" s="228" t="s">
        <v>206</v>
      </c>
      <c r="E2671" s="237" t="s">
        <v>19</v>
      </c>
      <c r="F2671" s="238" t="s">
        <v>4539</v>
      </c>
      <c r="G2671" s="236"/>
      <c r="H2671" s="237" t="s">
        <v>19</v>
      </c>
      <c r="I2671" s="239"/>
      <c r="J2671" s="236"/>
      <c r="K2671" s="236"/>
      <c r="L2671" s="240"/>
      <c r="M2671" s="241"/>
      <c r="N2671" s="242"/>
      <c r="O2671" s="242"/>
      <c r="P2671" s="242"/>
      <c r="Q2671" s="242"/>
      <c r="R2671" s="242"/>
      <c r="S2671" s="242"/>
      <c r="T2671" s="243"/>
      <c r="U2671" s="13"/>
      <c r="V2671" s="13"/>
      <c r="W2671" s="13"/>
      <c r="X2671" s="13"/>
      <c r="Y2671" s="13"/>
      <c r="Z2671" s="13"/>
      <c r="AA2671" s="13"/>
      <c r="AB2671" s="13"/>
      <c r="AC2671" s="13"/>
      <c r="AD2671" s="13"/>
      <c r="AE2671" s="13"/>
      <c r="AT2671" s="244" t="s">
        <v>206</v>
      </c>
      <c r="AU2671" s="244" t="s">
        <v>78</v>
      </c>
      <c r="AV2671" s="13" t="s">
        <v>76</v>
      </c>
      <c r="AW2671" s="13" t="s">
        <v>31</v>
      </c>
      <c r="AX2671" s="13" t="s">
        <v>69</v>
      </c>
      <c r="AY2671" s="244" t="s">
        <v>193</v>
      </c>
    </row>
    <row r="2672" s="14" customFormat="1">
      <c r="A2672" s="14"/>
      <c r="B2672" s="245"/>
      <c r="C2672" s="246"/>
      <c r="D2672" s="228" t="s">
        <v>206</v>
      </c>
      <c r="E2672" s="247" t="s">
        <v>19</v>
      </c>
      <c r="F2672" s="248" t="s">
        <v>4540</v>
      </c>
      <c r="G2672" s="246"/>
      <c r="H2672" s="249">
        <v>307.5</v>
      </c>
      <c r="I2672" s="250"/>
      <c r="J2672" s="246"/>
      <c r="K2672" s="246"/>
      <c r="L2672" s="251"/>
      <c r="M2672" s="252"/>
      <c r="N2672" s="253"/>
      <c r="O2672" s="253"/>
      <c r="P2672" s="253"/>
      <c r="Q2672" s="253"/>
      <c r="R2672" s="253"/>
      <c r="S2672" s="253"/>
      <c r="T2672" s="254"/>
      <c r="U2672" s="14"/>
      <c r="V2672" s="14"/>
      <c r="W2672" s="14"/>
      <c r="X2672" s="14"/>
      <c r="Y2672" s="14"/>
      <c r="Z2672" s="14"/>
      <c r="AA2672" s="14"/>
      <c r="AB2672" s="14"/>
      <c r="AC2672" s="14"/>
      <c r="AD2672" s="14"/>
      <c r="AE2672" s="14"/>
      <c r="AT2672" s="255" t="s">
        <v>206</v>
      </c>
      <c r="AU2672" s="255" t="s">
        <v>78</v>
      </c>
      <c r="AV2672" s="14" t="s">
        <v>78</v>
      </c>
      <c r="AW2672" s="14" t="s">
        <v>31</v>
      </c>
      <c r="AX2672" s="14" t="s">
        <v>69</v>
      </c>
      <c r="AY2672" s="255" t="s">
        <v>193</v>
      </c>
    </row>
    <row r="2673" s="15" customFormat="1">
      <c r="A2673" s="15"/>
      <c r="B2673" s="256"/>
      <c r="C2673" s="257"/>
      <c r="D2673" s="228" t="s">
        <v>206</v>
      </c>
      <c r="E2673" s="258" t="s">
        <v>19</v>
      </c>
      <c r="F2673" s="259" t="s">
        <v>218</v>
      </c>
      <c r="G2673" s="257"/>
      <c r="H2673" s="260">
        <v>470</v>
      </c>
      <c r="I2673" s="261"/>
      <c r="J2673" s="257"/>
      <c r="K2673" s="257"/>
      <c r="L2673" s="262"/>
      <c r="M2673" s="263"/>
      <c r="N2673" s="264"/>
      <c r="O2673" s="264"/>
      <c r="P2673" s="264"/>
      <c r="Q2673" s="264"/>
      <c r="R2673" s="264"/>
      <c r="S2673" s="264"/>
      <c r="T2673" s="265"/>
      <c r="U2673" s="15"/>
      <c r="V2673" s="15"/>
      <c r="W2673" s="15"/>
      <c r="X2673" s="15"/>
      <c r="Y2673" s="15"/>
      <c r="Z2673" s="15"/>
      <c r="AA2673" s="15"/>
      <c r="AB2673" s="15"/>
      <c r="AC2673" s="15"/>
      <c r="AD2673" s="15"/>
      <c r="AE2673" s="15"/>
      <c r="AT2673" s="266" t="s">
        <v>206</v>
      </c>
      <c r="AU2673" s="266" t="s">
        <v>78</v>
      </c>
      <c r="AV2673" s="15" t="s">
        <v>200</v>
      </c>
      <c r="AW2673" s="15" t="s">
        <v>31</v>
      </c>
      <c r="AX2673" s="15" t="s">
        <v>76</v>
      </c>
      <c r="AY2673" s="266" t="s">
        <v>193</v>
      </c>
    </row>
    <row r="2674" s="2" customFormat="1" ht="24.15" customHeight="1">
      <c r="A2674" s="41"/>
      <c r="B2674" s="42"/>
      <c r="C2674" s="274" t="s">
        <v>4562</v>
      </c>
      <c r="D2674" s="274" t="s">
        <v>1765</v>
      </c>
      <c r="E2674" s="275" t="s">
        <v>2189</v>
      </c>
      <c r="F2674" s="276" t="s">
        <v>2190</v>
      </c>
      <c r="G2674" s="277" t="s">
        <v>258</v>
      </c>
      <c r="H2674" s="278">
        <v>587.5</v>
      </c>
      <c r="I2674" s="279"/>
      <c r="J2674" s="280">
        <f>ROUND(I2674*H2674,2)</f>
        <v>0</v>
      </c>
      <c r="K2674" s="276" t="s">
        <v>199</v>
      </c>
      <c r="L2674" s="281"/>
      <c r="M2674" s="282" t="s">
        <v>19</v>
      </c>
      <c r="N2674" s="283" t="s">
        <v>40</v>
      </c>
      <c r="O2674" s="87"/>
      <c r="P2674" s="224">
        <f>O2674*H2674</f>
        <v>0</v>
      </c>
      <c r="Q2674" s="224">
        <v>0.0047000000000000002</v>
      </c>
      <c r="R2674" s="224">
        <f>Q2674*H2674</f>
        <v>2.76125</v>
      </c>
      <c r="S2674" s="224">
        <v>0</v>
      </c>
      <c r="T2674" s="225">
        <f>S2674*H2674</f>
        <v>0</v>
      </c>
      <c r="U2674" s="41"/>
      <c r="V2674" s="41"/>
      <c r="W2674" s="41"/>
      <c r="X2674" s="41"/>
      <c r="Y2674" s="41"/>
      <c r="Z2674" s="41"/>
      <c r="AA2674" s="41"/>
      <c r="AB2674" s="41"/>
      <c r="AC2674" s="41"/>
      <c r="AD2674" s="41"/>
      <c r="AE2674" s="41"/>
      <c r="AR2674" s="226" t="s">
        <v>449</v>
      </c>
      <c r="AT2674" s="226" t="s">
        <v>1765</v>
      </c>
      <c r="AU2674" s="226" t="s">
        <v>78</v>
      </c>
      <c r="AY2674" s="20" t="s">
        <v>193</v>
      </c>
      <c r="BE2674" s="227">
        <f>IF(N2674="základní",J2674,0)</f>
        <v>0</v>
      </c>
      <c r="BF2674" s="227">
        <f>IF(N2674="snížená",J2674,0)</f>
        <v>0</v>
      </c>
      <c r="BG2674" s="227">
        <f>IF(N2674="zákl. přenesená",J2674,0)</f>
        <v>0</v>
      </c>
      <c r="BH2674" s="227">
        <f>IF(N2674="sníž. přenesená",J2674,0)</f>
        <v>0</v>
      </c>
      <c r="BI2674" s="227">
        <f>IF(N2674="nulová",J2674,0)</f>
        <v>0</v>
      </c>
      <c r="BJ2674" s="20" t="s">
        <v>76</v>
      </c>
      <c r="BK2674" s="227">
        <f>ROUND(I2674*H2674,2)</f>
        <v>0</v>
      </c>
      <c r="BL2674" s="20" t="s">
        <v>323</v>
      </c>
      <c r="BM2674" s="226" t="s">
        <v>4563</v>
      </c>
    </row>
    <row r="2675" s="2" customFormat="1">
      <c r="A2675" s="41"/>
      <c r="B2675" s="42"/>
      <c r="C2675" s="43"/>
      <c r="D2675" s="228" t="s">
        <v>202</v>
      </c>
      <c r="E2675" s="43"/>
      <c r="F2675" s="229" t="s">
        <v>2190</v>
      </c>
      <c r="G2675" s="43"/>
      <c r="H2675" s="43"/>
      <c r="I2675" s="230"/>
      <c r="J2675" s="43"/>
      <c r="K2675" s="43"/>
      <c r="L2675" s="47"/>
      <c r="M2675" s="231"/>
      <c r="N2675" s="232"/>
      <c r="O2675" s="87"/>
      <c r="P2675" s="87"/>
      <c r="Q2675" s="87"/>
      <c r="R2675" s="87"/>
      <c r="S2675" s="87"/>
      <c r="T2675" s="88"/>
      <c r="U2675" s="41"/>
      <c r="V2675" s="41"/>
      <c r="W2675" s="41"/>
      <c r="X2675" s="41"/>
      <c r="Y2675" s="41"/>
      <c r="Z2675" s="41"/>
      <c r="AA2675" s="41"/>
      <c r="AB2675" s="41"/>
      <c r="AC2675" s="41"/>
      <c r="AD2675" s="41"/>
      <c r="AE2675" s="41"/>
      <c r="AT2675" s="20" t="s">
        <v>202</v>
      </c>
      <c r="AU2675" s="20" t="s">
        <v>78</v>
      </c>
    </row>
    <row r="2676" s="14" customFormat="1">
      <c r="A2676" s="14"/>
      <c r="B2676" s="245"/>
      <c r="C2676" s="246"/>
      <c r="D2676" s="228" t="s">
        <v>206</v>
      </c>
      <c r="E2676" s="246"/>
      <c r="F2676" s="248" t="s">
        <v>4564</v>
      </c>
      <c r="G2676" s="246"/>
      <c r="H2676" s="249">
        <v>587.5</v>
      </c>
      <c r="I2676" s="250"/>
      <c r="J2676" s="246"/>
      <c r="K2676" s="246"/>
      <c r="L2676" s="251"/>
      <c r="M2676" s="252"/>
      <c r="N2676" s="253"/>
      <c r="O2676" s="253"/>
      <c r="P2676" s="253"/>
      <c r="Q2676" s="253"/>
      <c r="R2676" s="253"/>
      <c r="S2676" s="253"/>
      <c r="T2676" s="254"/>
      <c r="U2676" s="14"/>
      <c r="V2676" s="14"/>
      <c r="W2676" s="14"/>
      <c r="X2676" s="14"/>
      <c r="Y2676" s="14"/>
      <c r="Z2676" s="14"/>
      <c r="AA2676" s="14"/>
      <c r="AB2676" s="14"/>
      <c r="AC2676" s="14"/>
      <c r="AD2676" s="14"/>
      <c r="AE2676" s="14"/>
      <c r="AT2676" s="255" t="s">
        <v>206</v>
      </c>
      <c r="AU2676" s="255" t="s">
        <v>78</v>
      </c>
      <c r="AV2676" s="14" t="s">
        <v>78</v>
      </c>
      <c r="AW2676" s="14" t="s">
        <v>4</v>
      </c>
      <c r="AX2676" s="14" t="s">
        <v>76</v>
      </c>
      <c r="AY2676" s="255" t="s">
        <v>193</v>
      </c>
    </row>
    <row r="2677" s="2" customFormat="1" ht="24.15" customHeight="1">
      <c r="A2677" s="41"/>
      <c r="B2677" s="42"/>
      <c r="C2677" s="215" t="s">
        <v>4565</v>
      </c>
      <c r="D2677" s="215" t="s">
        <v>195</v>
      </c>
      <c r="E2677" s="216" t="s">
        <v>4566</v>
      </c>
      <c r="F2677" s="217" t="s">
        <v>4567</v>
      </c>
      <c r="G2677" s="218" t="s">
        <v>258</v>
      </c>
      <c r="H2677" s="219">
        <v>685.70000000000005</v>
      </c>
      <c r="I2677" s="220"/>
      <c r="J2677" s="221">
        <f>ROUND(I2677*H2677,2)</f>
        <v>0</v>
      </c>
      <c r="K2677" s="217" t="s">
        <v>19</v>
      </c>
      <c r="L2677" s="47"/>
      <c r="M2677" s="222" t="s">
        <v>19</v>
      </c>
      <c r="N2677" s="223" t="s">
        <v>40</v>
      </c>
      <c r="O2677" s="87"/>
      <c r="P2677" s="224">
        <f>O2677*H2677</f>
        <v>0</v>
      </c>
      <c r="Q2677" s="224">
        <v>0</v>
      </c>
      <c r="R2677" s="224">
        <f>Q2677*H2677</f>
        <v>0</v>
      </c>
      <c r="S2677" s="224">
        <v>0</v>
      </c>
      <c r="T2677" s="225">
        <f>S2677*H2677</f>
        <v>0</v>
      </c>
      <c r="U2677" s="41"/>
      <c r="V2677" s="41"/>
      <c r="W2677" s="41"/>
      <c r="X2677" s="41"/>
      <c r="Y2677" s="41"/>
      <c r="Z2677" s="41"/>
      <c r="AA2677" s="41"/>
      <c r="AB2677" s="41"/>
      <c r="AC2677" s="41"/>
      <c r="AD2677" s="41"/>
      <c r="AE2677" s="41"/>
      <c r="AR2677" s="226" t="s">
        <v>323</v>
      </c>
      <c r="AT2677" s="226" t="s">
        <v>195</v>
      </c>
      <c r="AU2677" s="226" t="s">
        <v>78</v>
      </c>
      <c r="AY2677" s="20" t="s">
        <v>193</v>
      </c>
      <c r="BE2677" s="227">
        <f>IF(N2677="základní",J2677,0)</f>
        <v>0</v>
      </c>
      <c r="BF2677" s="227">
        <f>IF(N2677="snížená",J2677,0)</f>
        <v>0</v>
      </c>
      <c r="BG2677" s="227">
        <f>IF(N2677="zákl. přenesená",J2677,0)</f>
        <v>0</v>
      </c>
      <c r="BH2677" s="227">
        <f>IF(N2677="sníž. přenesená",J2677,0)</f>
        <v>0</v>
      </c>
      <c r="BI2677" s="227">
        <f>IF(N2677="nulová",J2677,0)</f>
        <v>0</v>
      </c>
      <c r="BJ2677" s="20" t="s">
        <v>76</v>
      </c>
      <c r="BK2677" s="227">
        <f>ROUND(I2677*H2677,2)</f>
        <v>0</v>
      </c>
      <c r="BL2677" s="20" t="s">
        <v>323</v>
      </c>
      <c r="BM2677" s="226" t="s">
        <v>4568</v>
      </c>
    </row>
    <row r="2678" s="2" customFormat="1">
      <c r="A2678" s="41"/>
      <c r="B2678" s="42"/>
      <c r="C2678" s="43"/>
      <c r="D2678" s="228" t="s">
        <v>202</v>
      </c>
      <c r="E2678" s="43"/>
      <c r="F2678" s="229" t="s">
        <v>4567</v>
      </c>
      <c r="G2678" s="43"/>
      <c r="H2678" s="43"/>
      <c r="I2678" s="230"/>
      <c r="J2678" s="43"/>
      <c r="K2678" s="43"/>
      <c r="L2678" s="47"/>
      <c r="M2678" s="231"/>
      <c r="N2678" s="232"/>
      <c r="O2678" s="87"/>
      <c r="P2678" s="87"/>
      <c r="Q2678" s="87"/>
      <c r="R2678" s="87"/>
      <c r="S2678" s="87"/>
      <c r="T2678" s="88"/>
      <c r="U2678" s="41"/>
      <c r="V2678" s="41"/>
      <c r="W2678" s="41"/>
      <c r="X2678" s="41"/>
      <c r="Y2678" s="41"/>
      <c r="Z2678" s="41"/>
      <c r="AA2678" s="41"/>
      <c r="AB2678" s="41"/>
      <c r="AC2678" s="41"/>
      <c r="AD2678" s="41"/>
      <c r="AE2678" s="41"/>
      <c r="AT2678" s="20" t="s">
        <v>202</v>
      </c>
      <c r="AU2678" s="20" t="s">
        <v>78</v>
      </c>
    </row>
    <row r="2679" s="13" customFormat="1">
      <c r="A2679" s="13"/>
      <c r="B2679" s="235"/>
      <c r="C2679" s="236"/>
      <c r="D2679" s="228" t="s">
        <v>206</v>
      </c>
      <c r="E2679" s="237" t="s">
        <v>19</v>
      </c>
      <c r="F2679" s="238" t="s">
        <v>279</v>
      </c>
      <c r="G2679" s="236"/>
      <c r="H2679" s="237" t="s">
        <v>19</v>
      </c>
      <c r="I2679" s="239"/>
      <c r="J2679" s="236"/>
      <c r="K2679" s="236"/>
      <c r="L2679" s="240"/>
      <c r="M2679" s="241"/>
      <c r="N2679" s="242"/>
      <c r="O2679" s="242"/>
      <c r="P2679" s="242"/>
      <c r="Q2679" s="242"/>
      <c r="R2679" s="242"/>
      <c r="S2679" s="242"/>
      <c r="T2679" s="243"/>
      <c r="U2679" s="13"/>
      <c r="V2679" s="13"/>
      <c r="W2679" s="13"/>
      <c r="X2679" s="13"/>
      <c r="Y2679" s="13"/>
      <c r="Z2679" s="13"/>
      <c r="AA2679" s="13"/>
      <c r="AB2679" s="13"/>
      <c r="AC2679" s="13"/>
      <c r="AD2679" s="13"/>
      <c r="AE2679" s="13"/>
      <c r="AT2679" s="244" t="s">
        <v>206</v>
      </c>
      <c r="AU2679" s="244" t="s">
        <v>78</v>
      </c>
      <c r="AV2679" s="13" t="s">
        <v>76</v>
      </c>
      <c r="AW2679" s="13" t="s">
        <v>31</v>
      </c>
      <c r="AX2679" s="13" t="s">
        <v>69</v>
      </c>
      <c r="AY2679" s="244" t="s">
        <v>193</v>
      </c>
    </row>
    <row r="2680" s="13" customFormat="1">
      <c r="A2680" s="13"/>
      <c r="B2680" s="235"/>
      <c r="C2680" s="236"/>
      <c r="D2680" s="228" t="s">
        <v>206</v>
      </c>
      <c r="E2680" s="237" t="s">
        <v>19</v>
      </c>
      <c r="F2680" s="238" t="s">
        <v>4534</v>
      </c>
      <c r="G2680" s="236"/>
      <c r="H2680" s="237" t="s">
        <v>19</v>
      </c>
      <c r="I2680" s="239"/>
      <c r="J2680" s="236"/>
      <c r="K2680" s="236"/>
      <c r="L2680" s="240"/>
      <c r="M2680" s="241"/>
      <c r="N2680" s="242"/>
      <c r="O2680" s="242"/>
      <c r="P2680" s="242"/>
      <c r="Q2680" s="242"/>
      <c r="R2680" s="242"/>
      <c r="S2680" s="242"/>
      <c r="T2680" s="243"/>
      <c r="U2680" s="13"/>
      <c r="V2680" s="13"/>
      <c r="W2680" s="13"/>
      <c r="X2680" s="13"/>
      <c r="Y2680" s="13"/>
      <c r="Z2680" s="13"/>
      <c r="AA2680" s="13"/>
      <c r="AB2680" s="13"/>
      <c r="AC2680" s="13"/>
      <c r="AD2680" s="13"/>
      <c r="AE2680" s="13"/>
      <c r="AT2680" s="244" t="s">
        <v>206</v>
      </c>
      <c r="AU2680" s="244" t="s">
        <v>78</v>
      </c>
      <c r="AV2680" s="13" t="s">
        <v>76</v>
      </c>
      <c r="AW2680" s="13" t="s">
        <v>31</v>
      </c>
      <c r="AX2680" s="13" t="s">
        <v>69</v>
      </c>
      <c r="AY2680" s="244" t="s">
        <v>193</v>
      </c>
    </row>
    <row r="2681" s="14" customFormat="1">
      <c r="A2681" s="14"/>
      <c r="B2681" s="245"/>
      <c r="C2681" s="246"/>
      <c r="D2681" s="228" t="s">
        <v>206</v>
      </c>
      <c r="E2681" s="247" t="s">
        <v>19</v>
      </c>
      <c r="F2681" s="248" t="s">
        <v>2327</v>
      </c>
      <c r="G2681" s="246"/>
      <c r="H2681" s="249">
        <v>105</v>
      </c>
      <c r="I2681" s="250"/>
      <c r="J2681" s="246"/>
      <c r="K2681" s="246"/>
      <c r="L2681" s="251"/>
      <c r="M2681" s="252"/>
      <c r="N2681" s="253"/>
      <c r="O2681" s="253"/>
      <c r="P2681" s="253"/>
      <c r="Q2681" s="253"/>
      <c r="R2681" s="253"/>
      <c r="S2681" s="253"/>
      <c r="T2681" s="254"/>
      <c r="U2681" s="14"/>
      <c r="V2681" s="14"/>
      <c r="W2681" s="14"/>
      <c r="X2681" s="14"/>
      <c r="Y2681" s="14"/>
      <c r="Z2681" s="14"/>
      <c r="AA2681" s="14"/>
      <c r="AB2681" s="14"/>
      <c r="AC2681" s="14"/>
      <c r="AD2681" s="14"/>
      <c r="AE2681" s="14"/>
      <c r="AT2681" s="255" t="s">
        <v>206</v>
      </c>
      <c r="AU2681" s="255" t="s">
        <v>78</v>
      </c>
      <c r="AV2681" s="14" t="s">
        <v>78</v>
      </c>
      <c r="AW2681" s="14" t="s">
        <v>31</v>
      </c>
      <c r="AX2681" s="14" t="s">
        <v>69</v>
      </c>
      <c r="AY2681" s="255" t="s">
        <v>193</v>
      </c>
    </row>
    <row r="2682" s="13" customFormat="1">
      <c r="A2682" s="13"/>
      <c r="B2682" s="235"/>
      <c r="C2682" s="236"/>
      <c r="D2682" s="228" t="s">
        <v>206</v>
      </c>
      <c r="E2682" s="237" t="s">
        <v>19</v>
      </c>
      <c r="F2682" s="238" t="s">
        <v>2301</v>
      </c>
      <c r="G2682" s="236"/>
      <c r="H2682" s="237" t="s">
        <v>19</v>
      </c>
      <c r="I2682" s="239"/>
      <c r="J2682" s="236"/>
      <c r="K2682" s="236"/>
      <c r="L2682" s="240"/>
      <c r="M2682" s="241"/>
      <c r="N2682" s="242"/>
      <c r="O2682" s="242"/>
      <c r="P2682" s="242"/>
      <c r="Q2682" s="242"/>
      <c r="R2682" s="242"/>
      <c r="S2682" s="242"/>
      <c r="T2682" s="243"/>
      <c r="U2682" s="13"/>
      <c r="V2682" s="13"/>
      <c r="W2682" s="13"/>
      <c r="X2682" s="13"/>
      <c r="Y2682" s="13"/>
      <c r="Z2682" s="13"/>
      <c r="AA2682" s="13"/>
      <c r="AB2682" s="13"/>
      <c r="AC2682" s="13"/>
      <c r="AD2682" s="13"/>
      <c r="AE2682" s="13"/>
      <c r="AT2682" s="244" t="s">
        <v>206</v>
      </c>
      <c r="AU2682" s="244" t="s">
        <v>78</v>
      </c>
      <c r="AV2682" s="13" t="s">
        <v>76</v>
      </c>
      <c r="AW2682" s="13" t="s">
        <v>31</v>
      </c>
      <c r="AX2682" s="13" t="s">
        <v>69</v>
      </c>
      <c r="AY2682" s="244" t="s">
        <v>193</v>
      </c>
    </row>
    <row r="2683" s="14" customFormat="1">
      <c r="A2683" s="14"/>
      <c r="B2683" s="245"/>
      <c r="C2683" s="246"/>
      <c r="D2683" s="228" t="s">
        <v>206</v>
      </c>
      <c r="E2683" s="247" t="s">
        <v>19</v>
      </c>
      <c r="F2683" s="248" t="s">
        <v>4569</v>
      </c>
      <c r="G2683" s="246"/>
      <c r="H2683" s="249">
        <v>178.19999999999999</v>
      </c>
      <c r="I2683" s="250"/>
      <c r="J2683" s="246"/>
      <c r="K2683" s="246"/>
      <c r="L2683" s="251"/>
      <c r="M2683" s="252"/>
      <c r="N2683" s="253"/>
      <c r="O2683" s="253"/>
      <c r="P2683" s="253"/>
      <c r="Q2683" s="253"/>
      <c r="R2683" s="253"/>
      <c r="S2683" s="253"/>
      <c r="T2683" s="254"/>
      <c r="U2683" s="14"/>
      <c r="V2683" s="14"/>
      <c r="W2683" s="14"/>
      <c r="X2683" s="14"/>
      <c r="Y2683" s="14"/>
      <c r="Z2683" s="14"/>
      <c r="AA2683" s="14"/>
      <c r="AB2683" s="14"/>
      <c r="AC2683" s="14"/>
      <c r="AD2683" s="14"/>
      <c r="AE2683" s="14"/>
      <c r="AT2683" s="255" t="s">
        <v>206</v>
      </c>
      <c r="AU2683" s="255" t="s">
        <v>78</v>
      </c>
      <c r="AV2683" s="14" t="s">
        <v>78</v>
      </c>
      <c r="AW2683" s="14" t="s">
        <v>31</v>
      </c>
      <c r="AX2683" s="14" t="s">
        <v>69</v>
      </c>
      <c r="AY2683" s="255" t="s">
        <v>193</v>
      </c>
    </row>
    <row r="2684" s="13" customFormat="1">
      <c r="A2684" s="13"/>
      <c r="B2684" s="235"/>
      <c r="C2684" s="236"/>
      <c r="D2684" s="228" t="s">
        <v>206</v>
      </c>
      <c r="E2684" s="237" t="s">
        <v>19</v>
      </c>
      <c r="F2684" s="238" t="s">
        <v>4537</v>
      </c>
      <c r="G2684" s="236"/>
      <c r="H2684" s="237" t="s">
        <v>19</v>
      </c>
      <c r="I2684" s="239"/>
      <c r="J2684" s="236"/>
      <c r="K2684" s="236"/>
      <c r="L2684" s="240"/>
      <c r="M2684" s="241"/>
      <c r="N2684" s="242"/>
      <c r="O2684" s="242"/>
      <c r="P2684" s="242"/>
      <c r="Q2684" s="242"/>
      <c r="R2684" s="242"/>
      <c r="S2684" s="242"/>
      <c r="T2684" s="243"/>
      <c r="U2684" s="13"/>
      <c r="V2684" s="13"/>
      <c r="W2684" s="13"/>
      <c r="X2684" s="13"/>
      <c r="Y2684" s="13"/>
      <c r="Z2684" s="13"/>
      <c r="AA2684" s="13"/>
      <c r="AB2684" s="13"/>
      <c r="AC2684" s="13"/>
      <c r="AD2684" s="13"/>
      <c r="AE2684" s="13"/>
      <c r="AT2684" s="244" t="s">
        <v>206</v>
      </c>
      <c r="AU2684" s="244" t="s">
        <v>78</v>
      </c>
      <c r="AV2684" s="13" t="s">
        <v>76</v>
      </c>
      <c r="AW2684" s="13" t="s">
        <v>31</v>
      </c>
      <c r="AX2684" s="13" t="s">
        <v>69</v>
      </c>
      <c r="AY2684" s="244" t="s">
        <v>193</v>
      </c>
    </row>
    <row r="2685" s="14" customFormat="1">
      <c r="A2685" s="14"/>
      <c r="B2685" s="245"/>
      <c r="C2685" s="246"/>
      <c r="D2685" s="228" t="s">
        <v>206</v>
      </c>
      <c r="E2685" s="247" t="s">
        <v>19</v>
      </c>
      <c r="F2685" s="248" t="s">
        <v>545</v>
      </c>
      <c r="G2685" s="246"/>
      <c r="H2685" s="249">
        <v>45</v>
      </c>
      <c r="I2685" s="250"/>
      <c r="J2685" s="246"/>
      <c r="K2685" s="246"/>
      <c r="L2685" s="251"/>
      <c r="M2685" s="252"/>
      <c r="N2685" s="253"/>
      <c r="O2685" s="253"/>
      <c r="P2685" s="253"/>
      <c r="Q2685" s="253"/>
      <c r="R2685" s="253"/>
      <c r="S2685" s="253"/>
      <c r="T2685" s="254"/>
      <c r="U2685" s="14"/>
      <c r="V2685" s="14"/>
      <c r="W2685" s="14"/>
      <c r="X2685" s="14"/>
      <c r="Y2685" s="14"/>
      <c r="Z2685" s="14"/>
      <c r="AA2685" s="14"/>
      <c r="AB2685" s="14"/>
      <c r="AC2685" s="14"/>
      <c r="AD2685" s="14"/>
      <c r="AE2685" s="14"/>
      <c r="AT2685" s="255" t="s">
        <v>206</v>
      </c>
      <c r="AU2685" s="255" t="s">
        <v>78</v>
      </c>
      <c r="AV2685" s="14" t="s">
        <v>78</v>
      </c>
      <c r="AW2685" s="14" t="s">
        <v>31</v>
      </c>
      <c r="AX2685" s="14" t="s">
        <v>69</v>
      </c>
      <c r="AY2685" s="255" t="s">
        <v>193</v>
      </c>
    </row>
    <row r="2686" s="13" customFormat="1">
      <c r="A2686" s="13"/>
      <c r="B2686" s="235"/>
      <c r="C2686" s="236"/>
      <c r="D2686" s="228" t="s">
        <v>206</v>
      </c>
      <c r="E2686" s="237" t="s">
        <v>19</v>
      </c>
      <c r="F2686" s="238" t="s">
        <v>4539</v>
      </c>
      <c r="G2686" s="236"/>
      <c r="H2686" s="237" t="s">
        <v>19</v>
      </c>
      <c r="I2686" s="239"/>
      <c r="J2686" s="236"/>
      <c r="K2686" s="236"/>
      <c r="L2686" s="240"/>
      <c r="M2686" s="241"/>
      <c r="N2686" s="242"/>
      <c r="O2686" s="242"/>
      <c r="P2686" s="242"/>
      <c r="Q2686" s="242"/>
      <c r="R2686" s="242"/>
      <c r="S2686" s="242"/>
      <c r="T2686" s="243"/>
      <c r="U2686" s="13"/>
      <c r="V2686" s="13"/>
      <c r="W2686" s="13"/>
      <c r="X2686" s="13"/>
      <c r="Y2686" s="13"/>
      <c r="Z2686" s="13"/>
      <c r="AA2686" s="13"/>
      <c r="AB2686" s="13"/>
      <c r="AC2686" s="13"/>
      <c r="AD2686" s="13"/>
      <c r="AE2686" s="13"/>
      <c r="AT2686" s="244" t="s">
        <v>206</v>
      </c>
      <c r="AU2686" s="244" t="s">
        <v>78</v>
      </c>
      <c r="AV2686" s="13" t="s">
        <v>76</v>
      </c>
      <c r="AW2686" s="13" t="s">
        <v>31</v>
      </c>
      <c r="AX2686" s="13" t="s">
        <v>69</v>
      </c>
      <c r="AY2686" s="244" t="s">
        <v>193</v>
      </c>
    </row>
    <row r="2687" s="14" customFormat="1">
      <c r="A2687" s="14"/>
      <c r="B2687" s="245"/>
      <c r="C2687" s="246"/>
      <c r="D2687" s="228" t="s">
        <v>206</v>
      </c>
      <c r="E2687" s="247" t="s">
        <v>19</v>
      </c>
      <c r="F2687" s="248" t="s">
        <v>4570</v>
      </c>
      <c r="G2687" s="246"/>
      <c r="H2687" s="249">
        <v>357.5</v>
      </c>
      <c r="I2687" s="250"/>
      <c r="J2687" s="246"/>
      <c r="K2687" s="246"/>
      <c r="L2687" s="251"/>
      <c r="M2687" s="252"/>
      <c r="N2687" s="253"/>
      <c r="O2687" s="253"/>
      <c r="P2687" s="253"/>
      <c r="Q2687" s="253"/>
      <c r="R2687" s="253"/>
      <c r="S2687" s="253"/>
      <c r="T2687" s="254"/>
      <c r="U2687" s="14"/>
      <c r="V2687" s="14"/>
      <c r="W2687" s="14"/>
      <c r="X2687" s="14"/>
      <c r="Y2687" s="14"/>
      <c r="Z2687" s="14"/>
      <c r="AA2687" s="14"/>
      <c r="AB2687" s="14"/>
      <c r="AC2687" s="14"/>
      <c r="AD2687" s="14"/>
      <c r="AE2687" s="14"/>
      <c r="AT2687" s="255" t="s">
        <v>206</v>
      </c>
      <c r="AU2687" s="255" t="s">
        <v>78</v>
      </c>
      <c r="AV2687" s="14" t="s">
        <v>78</v>
      </c>
      <c r="AW2687" s="14" t="s">
        <v>31</v>
      </c>
      <c r="AX2687" s="14" t="s">
        <v>69</v>
      </c>
      <c r="AY2687" s="255" t="s">
        <v>193</v>
      </c>
    </row>
    <row r="2688" s="15" customFormat="1">
      <c r="A2688" s="15"/>
      <c r="B2688" s="256"/>
      <c r="C2688" s="257"/>
      <c r="D2688" s="228" t="s">
        <v>206</v>
      </c>
      <c r="E2688" s="258" t="s">
        <v>19</v>
      </c>
      <c r="F2688" s="259" t="s">
        <v>218</v>
      </c>
      <c r="G2688" s="257"/>
      <c r="H2688" s="260">
        <v>685.70000000000005</v>
      </c>
      <c r="I2688" s="261"/>
      <c r="J2688" s="257"/>
      <c r="K2688" s="257"/>
      <c r="L2688" s="262"/>
      <c r="M2688" s="263"/>
      <c r="N2688" s="264"/>
      <c r="O2688" s="264"/>
      <c r="P2688" s="264"/>
      <c r="Q2688" s="264"/>
      <c r="R2688" s="264"/>
      <c r="S2688" s="264"/>
      <c r="T2688" s="265"/>
      <c r="U2688" s="15"/>
      <c r="V2688" s="15"/>
      <c r="W2688" s="15"/>
      <c r="X2688" s="15"/>
      <c r="Y2688" s="15"/>
      <c r="Z2688" s="15"/>
      <c r="AA2688" s="15"/>
      <c r="AB2688" s="15"/>
      <c r="AC2688" s="15"/>
      <c r="AD2688" s="15"/>
      <c r="AE2688" s="15"/>
      <c r="AT2688" s="266" t="s">
        <v>206</v>
      </c>
      <c r="AU2688" s="266" t="s">
        <v>78</v>
      </c>
      <c r="AV2688" s="15" t="s">
        <v>200</v>
      </c>
      <c r="AW2688" s="15" t="s">
        <v>31</v>
      </c>
      <c r="AX2688" s="15" t="s">
        <v>76</v>
      </c>
      <c r="AY2688" s="266" t="s">
        <v>193</v>
      </c>
    </row>
    <row r="2689" s="2" customFormat="1" ht="21.75" customHeight="1">
      <c r="A2689" s="41"/>
      <c r="B2689" s="42"/>
      <c r="C2689" s="274" t="s">
        <v>4571</v>
      </c>
      <c r="D2689" s="274" t="s">
        <v>1765</v>
      </c>
      <c r="E2689" s="275" t="s">
        <v>4572</v>
      </c>
      <c r="F2689" s="276" t="s">
        <v>4573</v>
      </c>
      <c r="G2689" s="277" t="s">
        <v>258</v>
      </c>
      <c r="H2689" s="278">
        <v>822.84000000000003</v>
      </c>
      <c r="I2689" s="279"/>
      <c r="J2689" s="280">
        <f>ROUND(I2689*H2689,2)</f>
        <v>0</v>
      </c>
      <c r="K2689" s="276" t="s">
        <v>199</v>
      </c>
      <c r="L2689" s="281"/>
      <c r="M2689" s="282" t="s">
        <v>19</v>
      </c>
      <c r="N2689" s="283" t="s">
        <v>40</v>
      </c>
      <c r="O2689" s="87"/>
      <c r="P2689" s="224">
        <f>O2689*H2689</f>
        <v>0</v>
      </c>
      <c r="Q2689" s="224">
        <v>0.0022300000000000002</v>
      </c>
      <c r="R2689" s="224">
        <f>Q2689*H2689</f>
        <v>1.8349332000000003</v>
      </c>
      <c r="S2689" s="224">
        <v>0</v>
      </c>
      <c r="T2689" s="225">
        <f>S2689*H2689</f>
        <v>0</v>
      </c>
      <c r="U2689" s="41"/>
      <c r="V2689" s="41"/>
      <c r="W2689" s="41"/>
      <c r="X2689" s="41"/>
      <c r="Y2689" s="41"/>
      <c r="Z2689" s="41"/>
      <c r="AA2689" s="41"/>
      <c r="AB2689" s="41"/>
      <c r="AC2689" s="41"/>
      <c r="AD2689" s="41"/>
      <c r="AE2689" s="41"/>
      <c r="AR2689" s="226" t="s">
        <v>449</v>
      </c>
      <c r="AT2689" s="226" t="s">
        <v>1765</v>
      </c>
      <c r="AU2689" s="226" t="s">
        <v>78</v>
      </c>
      <c r="AY2689" s="20" t="s">
        <v>193</v>
      </c>
      <c r="BE2689" s="227">
        <f>IF(N2689="základní",J2689,0)</f>
        <v>0</v>
      </c>
      <c r="BF2689" s="227">
        <f>IF(N2689="snížená",J2689,0)</f>
        <v>0</v>
      </c>
      <c r="BG2689" s="227">
        <f>IF(N2689="zákl. přenesená",J2689,0)</f>
        <v>0</v>
      </c>
      <c r="BH2689" s="227">
        <f>IF(N2689="sníž. přenesená",J2689,0)</f>
        <v>0</v>
      </c>
      <c r="BI2689" s="227">
        <f>IF(N2689="nulová",J2689,0)</f>
        <v>0</v>
      </c>
      <c r="BJ2689" s="20" t="s">
        <v>76</v>
      </c>
      <c r="BK2689" s="227">
        <f>ROUND(I2689*H2689,2)</f>
        <v>0</v>
      </c>
      <c r="BL2689" s="20" t="s">
        <v>323</v>
      </c>
      <c r="BM2689" s="226" t="s">
        <v>4574</v>
      </c>
    </row>
    <row r="2690" s="2" customFormat="1">
      <c r="A2690" s="41"/>
      <c r="B2690" s="42"/>
      <c r="C2690" s="43"/>
      <c r="D2690" s="228" t="s">
        <v>202</v>
      </c>
      <c r="E2690" s="43"/>
      <c r="F2690" s="229" t="s">
        <v>4573</v>
      </c>
      <c r="G2690" s="43"/>
      <c r="H2690" s="43"/>
      <c r="I2690" s="230"/>
      <c r="J2690" s="43"/>
      <c r="K2690" s="43"/>
      <c r="L2690" s="47"/>
      <c r="M2690" s="231"/>
      <c r="N2690" s="232"/>
      <c r="O2690" s="87"/>
      <c r="P2690" s="87"/>
      <c r="Q2690" s="87"/>
      <c r="R2690" s="87"/>
      <c r="S2690" s="87"/>
      <c r="T2690" s="88"/>
      <c r="U2690" s="41"/>
      <c r="V2690" s="41"/>
      <c r="W2690" s="41"/>
      <c r="X2690" s="41"/>
      <c r="Y2690" s="41"/>
      <c r="Z2690" s="41"/>
      <c r="AA2690" s="41"/>
      <c r="AB2690" s="41"/>
      <c r="AC2690" s="41"/>
      <c r="AD2690" s="41"/>
      <c r="AE2690" s="41"/>
      <c r="AT2690" s="20" t="s">
        <v>202</v>
      </c>
      <c r="AU2690" s="20" t="s">
        <v>78</v>
      </c>
    </row>
    <row r="2691" s="14" customFormat="1">
      <c r="A2691" s="14"/>
      <c r="B2691" s="245"/>
      <c r="C2691" s="246"/>
      <c r="D2691" s="228" t="s">
        <v>206</v>
      </c>
      <c r="E2691" s="246"/>
      <c r="F2691" s="248" t="s">
        <v>4575</v>
      </c>
      <c r="G2691" s="246"/>
      <c r="H2691" s="249">
        <v>822.84000000000003</v>
      </c>
      <c r="I2691" s="250"/>
      <c r="J2691" s="246"/>
      <c r="K2691" s="246"/>
      <c r="L2691" s="251"/>
      <c r="M2691" s="252"/>
      <c r="N2691" s="253"/>
      <c r="O2691" s="253"/>
      <c r="P2691" s="253"/>
      <c r="Q2691" s="253"/>
      <c r="R2691" s="253"/>
      <c r="S2691" s="253"/>
      <c r="T2691" s="254"/>
      <c r="U2691" s="14"/>
      <c r="V2691" s="14"/>
      <c r="W2691" s="14"/>
      <c r="X2691" s="14"/>
      <c r="Y2691" s="14"/>
      <c r="Z2691" s="14"/>
      <c r="AA2691" s="14"/>
      <c r="AB2691" s="14"/>
      <c r="AC2691" s="14"/>
      <c r="AD2691" s="14"/>
      <c r="AE2691" s="14"/>
      <c r="AT2691" s="255" t="s">
        <v>206</v>
      </c>
      <c r="AU2691" s="255" t="s">
        <v>78</v>
      </c>
      <c r="AV2691" s="14" t="s">
        <v>78</v>
      </c>
      <c r="AW2691" s="14" t="s">
        <v>4</v>
      </c>
      <c r="AX2691" s="14" t="s">
        <v>76</v>
      </c>
      <c r="AY2691" s="255" t="s">
        <v>193</v>
      </c>
    </row>
    <row r="2692" s="2" customFormat="1" ht="21.75" customHeight="1">
      <c r="A2692" s="41"/>
      <c r="B2692" s="42"/>
      <c r="C2692" s="215" t="s">
        <v>4576</v>
      </c>
      <c r="D2692" s="215" t="s">
        <v>195</v>
      </c>
      <c r="E2692" s="216" t="s">
        <v>4577</v>
      </c>
      <c r="F2692" s="217" t="s">
        <v>4578</v>
      </c>
      <c r="G2692" s="218" t="s">
        <v>258</v>
      </c>
      <c r="H2692" s="219">
        <v>46</v>
      </c>
      <c r="I2692" s="220"/>
      <c r="J2692" s="221">
        <f>ROUND(I2692*H2692,2)</f>
        <v>0</v>
      </c>
      <c r="K2692" s="217" t="s">
        <v>19</v>
      </c>
      <c r="L2692" s="47"/>
      <c r="M2692" s="222" t="s">
        <v>19</v>
      </c>
      <c r="N2692" s="223" t="s">
        <v>40</v>
      </c>
      <c r="O2692" s="87"/>
      <c r="P2692" s="224">
        <f>O2692*H2692</f>
        <v>0</v>
      </c>
      <c r="Q2692" s="224">
        <v>0.00051999999999999995</v>
      </c>
      <c r="R2692" s="224">
        <f>Q2692*H2692</f>
        <v>0.023919999999999997</v>
      </c>
      <c r="S2692" s="224">
        <v>0</v>
      </c>
      <c r="T2692" s="225">
        <f>S2692*H2692</f>
        <v>0</v>
      </c>
      <c r="U2692" s="41"/>
      <c r="V2692" s="41"/>
      <c r="W2692" s="41"/>
      <c r="X2692" s="41"/>
      <c r="Y2692" s="41"/>
      <c r="Z2692" s="41"/>
      <c r="AA2692" s="41"/>
      <c r="AB2692" s="41"/>
      <c r="AC2692" s="41"/>
      <c r="AD2692" s="41"/>
      <c r="AE2692" s="41"/>
      <c r="AR2692" s="226" t="s">
        <v>323</v>
      </c>
      <c r="AT2692" s="226" t="s">
        <v>195</v>
      </c>
      <c r="AU2692" s="226" t="s">
        <v>78</v>
      </c>
      <c r="AY2692" s="20" t="s">
        <v>193</v>
      </c>
      <c r="BE2692" s="227">
        <f>IF(N2692="základní",J2692,0)</f>
        <v>0</v>
      </c>
      <c r="BF2692" s="227">
        <f>IF(N2692="snížená",J2692,0)</f>
        <v>0</v>
      </c>
      <c r="BG2692" s="227">
        <f>IF(N2692="zákl. přenesená",J2692,0)</f>
        <v>0</v>
      </c>
      <c r="BH2692" s="227">
        <f>IF(N2692="sníž. přenesená",J2692,0)</f>
        <v>0</v>
      </c>
      <c r="BI2692" s="227">
        <f>IF(N2692="nulová",J2692,0)</f>
        <v>0</v>
      </c>
      <c r="BJ2692" s="20" t="s">
        <v>76</v>
      </c>
      <c r="BK2692" s="227">
        <f>ROUND(I2692*H2692,2)</f>
        <v>0</v>
      </c>
      <c r="BL2692" s="20" t="s">
        <v>323</v>
      </c>
      <c r="BM2692" s="226" t="s">
        <v>4579</v>
      </c>
    </row>
    <row r="2693" s="2" customFormat="1">
      <c r="A2693" s="41"/>
      <c r="B2693" s="42"/>
      <c r="C2693" s="43"/>
      <c r="D2693" s="228" t="s">
        <v>202</v>
      </c>
      <c r="E2693" s="43"/>
      <c r="F2693" s="229" t="s">
        <v>4580</v>
      </c>
      <c r="G2693" s="43"/>
      <c r="H2693" s="43"/>
      <c r="I2693" s="230"/>
      <c r="J2693" s="43"/>
      <c r="K2693" s="43"/>
      <c r="L2693" s="47"/>
      <c r="M2693" s="231"/>
      <c r="N2693" s="232"/>
      <c r="O2693" s="87"/>
      <c r="P2693" s="87"/>
      <c r="Q2693" s="87"/>
      <c r="R2693" s="87"/>
      <c r="S2693" s="87"/>
      <c r="T2693" s="88"/>
      <c r="U2693" s="41"/>
      <c r="V2693" s="41"/>
      <c r="W2693" s="41"/>
      <c r="X2693" s="41"/>
      <c r="Y2693" s="41"/>
      <c r="Z2693" s="41"/>
      <c r="AA2693" s="41"/>
      <c r="AB2693" s="41"/>
      <c r="AC2693" s="41"/>
      <c r="AD2693" s="41"/>
      <c r="AE2693" s="41"/>
      <c r="AT2693" s="20" t="s">
        <v>202</v>
      </c>
      <c r="AU2693" s="20" t="s">
        <v>78</v>
      </c>
    </row>
    <row r="2694" s="13" customFormat="1">
      <c r="A2694" s="13"/>
      <c r="B2694" s="235"/>
      <c r="C2694" s="236"/>
      <c r="D2694" s="228" t="s">
        <v>206</v>
      </c>
      <c r="E2694" s="237" t="s">
        <v>19</v>
      </c>
      <c r="F2694" s="238" t="s">
        <v>279</v>
      </c>
      <c r="G2694" s="236"/>
      <c r="H2694" s="237" t="s">
        <v>19</v>
      </c>
      <c r="I2694" s="239"/>
      <c r="J2694" s="236"/>
      <c r="K2694" s="236"/>
      <c r="L2694" s="240"/>
      <c r="M2694" s="241"/>
      <c r="N2694" s="242"/>
      <c r="O2694" s="242"/>
      <c r="P2694" s="242"/>
      <c r="Q2694" s="242"/>
      <c r="R2694" s="242"/>
      <c r="S2694" s="242"/>
      <c r="T2694" s="243"/>
      <c r="U2694" s="13"/>
      <c r="V2694" s="13"/>
      <c r="W2694" s="13"/>
      <c r="X2694" s="13"/>
      <c r="Y2694" s="13"/>
      <c r="Z2694" s="13"/>
      <c r="AA2694" s="13"/>
      <c r="AB2694" s="13"/>
      <c r="AC2694" s="13"/>
      <c r="AD2694" s="13"/>
      <c r="AE2694" s="13"/>
      <c r="AT2694" s="244" t="s">
        <v>206</v>
      </c>
      <c r="AU2694" s="244" t="s">
        <v>78</v>
      </c>
      <c r="AV2694" s="13" t="s">
        <v>76</v>
      </c>
      <c r="AW2694" s="13" t="s">
        <v>31</v>
      </c>
      <c r="AX2694" s="13" t="s">
        <v>69</v>
      </c>
      <c r="AY2694" s="244" t="s">
        <v>193</v>
      </c>
    </row>
    <row r="2695" s="13" customFormat="1">
      <c r="A2695" s="13"/>
      <c r="B2695" s="235"/>
      <c r="C2695" s="236"/>
      <c r="D2695" s="228" t="s">
        <v>206</v>
      </c>
      <c r="E2695" s="237" t="s">
        <v>19</v>
      </c>
      <c r="F2695" s="238" t="s">
        <v>4536</v>
      </c>
      <c r="G2695" s="236"/>
      <c r="H2695" s="237" t="s">
        <v>19</v>
      </c>
      <c r="I2695" s="239"/>
      <c r="J2695" s="236"/>
      <c r="K2695" s="236"/>
      <c r="L2695" s="240"/>
      <c r="M2695" s="241"/>
      <c r="N2695" s="242"/>
      <c r="O2695" s="242"/>
      <c r="P2695" s="242"/>
      <c r="Q2695" s="242"/>
      <c r="R2695" s="242"/>
      <c r="S2695" s="242"/>
      <c r="T2695" s="243"/>
      <c r="U2695" s="13"/>
      <c r="V2695" s="13"/>
      <c r="W2695" s="13"/>
      <c r="X2695" s="13"/>
      <c r="Y2695" s="13"/>
      <c r="Z2695" s="13"/>
      <c r="AA2695" s="13"/>
      <c r="AB2695" s="13"/>
      <c r="AC2695" s="13"/>
      <c r="AD2695" s="13"/>
      <c r="AE2695" s="13"/>
      <c r="AT2695" s="244" t="s">
        <v>206</v>
      </c>
      <c r="AU2695" s="244" t="s">
        <v>78</v>
      </c>
      <c r="AV2695" s="13" t="s">
        <v>76</v>
      </c>
      <c r="AW2695" s="13" t="s">
        <v>31</v>
      </c>
      <c r="AX2695" s="13" t="s">
        <v>69</v>
      </c>
      <c r="AY2695" s="244" t="s">
        <v>193</v>
      </c>
    </row>
    <row r="2696" s="14" customFormat="1">
      <c r="A2696" s="14"/>
      <c r="B2696" s="245"/>
      <c r="C2696" s="246"/>
      <c r="D2696" s="228" t="s">
        <v>206</v>
      </c>
      <c r="E2696" s="247" t="s">
        <v>19</v>
      </c>
      <c r="F2696" s="248" t="s">
        <v>554</v>
      </c>
      <c r="G2696" s="246"/>
      <c r="H2696" s="249">
        <v>46</v>
      </c>
      <c r="I2696" s="250"/>
      <c r="J2696" s="246"/>
      <c r="K2696" s="246"/>
      <c r="L2696" s="251"/>
      <c r="M2696" s="252"/>
      <c r="N2696" s="253"/>
      <c r="O2696" s="253"/>
      <c r="P2696" s="253"/>
      <c r="Q2696" s="253"/>
      <c r="R2696" s="253"/>
      <c r="S2696" s="253"/>
      <c r="T2696" s="254"/>
      <c r="U2696" s="14"/>
      <c r="V2696" s="14"/>
      <c r="W2696" s="14"/>
      <c r="X2696" s="14"/>
      <c r="Y2696" s="14"/>
      <c r="Z2696" s="14"/>
      <c r="AA2696" s="14"/>
      <c r="AB2696" s="14"/>
      <c r="AC2696" s="14"/>
      <c r="AD2696" s="14"/>
      <c r="AE2696" s="14"/>
      <c r="AT2696" s="255" t="s">
        <v>206</v>
      </c>
      <c r="AU2696" s="255" t="s">
        <v>78</v>
      </c>
      <c r="AV2696" s="14" t="s">
        <v>78</v>
      </c>
      <c r="AW2696" s="14" t="s">
        <v>31</v>
      </c>
      <c r="AX2696" s="14" t="s">
        <v>76</v>
      </c>
      <c r="AY2696" s="255" t="s">
        <v>193</v>
      </c>
    </row>
    <row r="2697" s="2" customFormat="1" ht="16.5" customHeight="1">
      <c r="A2697" s="41"/>
      <c r="B2697" s="42"/>
      <c r="C2697" s="274" t="s">
        <v>4581</v>
      </c>
      <c r="D2697" s="274" t="s">
        <v>1765</v>
      </c>
      <c r="E2697" s="275" t="s">
        <v>4582</v>
      </c>
      <c r="F2697" s="276" t="s">
        <v>4583</v>
      </c>
      <c r="G2697" s="277" t="s">
        <v>258</v>
      </c>
      <c r="H2697" s="278">
        <v>57.5</v>
      </c>
      <c r="I2697" s="279"/>
      <c r="J2697" s="280">
        <f>ROUND(I2697*H2697,2)</f>
        <v>0</v>
      </c>
      <c r="K2697" s="276" t="s">
        <v>199</v>
      </c>
      <c r="L2697" s="281"/>
      <c r="M2697" s="282" t="s">
        <v>19</v>
      </c>
      <c r="N2697" s="283" t="s">
        <v>40</v>
      </c>
      <c r="O2697" s="87"/>
      <c r="P2697" s="224">
        <f>O2697*H2697</f>
        <v>0</v>
      </c>
      <c r="Q2697" s="224">
        <v>0.0022000000000000001</v>
      </c>
      <c r="R2697" s="224">
        <f>Q2697*H2697</f>
        <v>0.1265</v>
      </c>
      <c r="S2697" s="224">
        <v>0</v>
      </c>
      <c r="T2697" s="225">
        <f>S2697*H2697</f>
        <v>0</v>
      </c>
      <c r="U2697" s="41"/>
      <c r="V2697" s="41"/>
      <c r="W2697" s="41"/>
      <c r="X2697" s="41"/>
      <c r="Y2697" s="41"/>
      <c r="Z2697" s="41"/>
      <c r="AA2697" s="41"/>
      <c r="AB2697" s="41"/>
      <c r="AC2697" s="41"/>
      <c r="AD2697" s="41"/>
      <c r="AE2697" s="41"/>
      <c r="AR2697" s="226" t="s">
        <v>449</v>
      </c>
      <c r="AT2697" s="226" t="s">
        <v>1765</v>
      </c>
      <c r="AU2697" s="226" t="s">
        <v>78</v>
      </c>
      <c r="AY2697" s="20" t="s">
        <v>193</v>
      </c>
      <c r="BE2697" s="227">
        <f>IF(N2697="základní",J2697,0)</f>
        <v>0</v>
      </c>
      <c r="BF2697" s="227">
        <f>IF(N2697="snížená",J2697,0)</f>
        <v>0</v>
      </c>
      <c r="BG2697" s="227">
        <f>IF(N2697="zákl. přenesená",J2697,0)</f>
        <v>0</v>
      </c>
      <c r="BH2697" s="227">
        <f>IF(N2697="sníž. přenesená",J2697,0)</f>
        <v>0</v>
      </c>
      <c r="BI2697" s="227">
        <f>IF(N2697="nulová",J2697,0)</f>
        <v>0</v>
      </c>
      <c r="BJ2697" s="20" t="s">
        <v>76</v>
      </c>
      <c r="BK2697" s="227">
        <f>ROUND(I2697*H2697,2)</f>
        <v>0</v>
      </c>
      <c r="BL2697" s="20" t="s">
        <v>323</v>
      </c>
      <c r="BM2697" s="226" t="s">
        <v>4584</v>
      </c>
    </row>
    <row r="2698" s="2" customFormat="1">
      <c r="A2698" s="41"/>
      <c r="B2698" s="42"/>
      <c r="C2698" s="43"/>
      <c r="D2698" s="228" t="s">
        <v>202</v>
      </c>
      <c r="E2698" s="43"/>
      <c r="F2698" s="229" t="s">
        <v>4583</v>
      </c>
      <c r="G2698" s="43"/>
      <c r="H2698" s="43"/>
      <c r="I2698" s="230"/>
      <c r="J2698" s="43"/>
      <c r="K2698" s="43"/>
      <c r="L2698" s="47"/>
      <c r="M2698" s="231"/>
      <c r="N2698" s="232"/>
      <c r="O2698" s="87"/>
      <c r="P2698" s="87"/>
      <c r="Q2698" s="87"/>
      <c r="R2698" s="87"/>
      <c r="S2698" s="87"/>
      <c r="T2698" s="88"/>
      <c r="U2698" s="41"/>
      <c r="V2698" s="41"/>
      <c r="W2698" s="41"/>
      <c r="X2698" s="41"/>
      <c r="Y2698" s="41"/>
      <c r="Z2698" s="41"/>
      <c r="AA2698" s="41"/>
      <c r="AB2698" s="41"/>
      <c r="AC2698" s="41"/>
      <c r="AD2698" s="41"/>
      <c r="AE2698" s="41"/>
      <c r="AT2698" s="20" t="s">
        <v>202</v>
      </c>
      <c r="AU2698" s="20" t="s">
        <v>78</v>
      </c>
    </row>
    <row r="2699" s="14" customFormat="1">
      <c r="A2699" s="14"/>
      <c r="B2699" s="245"/>
      <c r="C2699" s="246"/>
      <c r="D2699" s="228" t="s">
        <v>206</v>
      </c>
      <c r="E2699" s="246"/>
      <c r="F2699" s="248" t="s">
        <v>4585</v>
      </c>
      <c r="G2699" s="246"/>
      <c r="H2699" s="249">
        <v>57.5</v>
      </c>
      <c r="I2699" s="250"/>
      <c r="J2699" s="246"/>
      <c r="K2699" s="246"/>
      <c r="L2699" s="251"/>
      <c r="M2699" s="252"/>
      <c r="N2699" s="253"/>
      <c r="O2699" s="253"/>
      <c r="P2699" s="253"/>
      <c r="Q2699" s="253"/>
      <c r="R2699" s="253"/>
      <c r="S2699" s="253"/>
      <c r="T2699" s="254"/>
      <c r="U2699" s="14"/>
      <c r="V2699" s="14"/>
      <c r="W2699" s="14"/>
      <c r="X2699" s="14"/>
      <c r="Y2699" s="14"/>
      <c r="Z2699" s="14"/>
      <c r="AA2699" s="14"/>
      <c r="AB2699" s="14"/>
      <c r="AC2699" s="14"/>
      <c r="AD2699" s="14"/>
      <c r="AE2699" s="14"/>
      <c r="AT2699" s="255" t="s">
        <v>206</v>
      </c>
      <c r="AU2699" s="255" t="s">
        <v>78</v>
      </c>
      <c r="AV2699" s="14" t="s">
        <v>78</v>
      </c>
      <c r="AW2699" s="14" t="s">
        <v>4</v>
      </c>
      <c r="AX2699" s="14" t="s">
        <v>76</v>
      </c>
      <c r="AY2699" s="255" t="s">
        <v>193</v>
      </c>
    </row>
    <row r="2700" s="2" customFormat="1" ht="16.5" customHeight="1">
      <c r="A2700" s="41"/>
      <c r="B2700" s="42"/>
      <c r="C2700" s="215" t="s">
        <v>4586</v>
      </c>
      <c r="D2700" s="215" t="s">
        <v>195</v>
      </c>
      <c r="E2700" s="216" t="s">
        <v>4587</v>
      </c>
      <c r="F2700" s="217" t="s">
        <v>4588</v>
      </c>
      <c r="G2700" s="218" t="s">
        <v>258</v>
      </c>
      <c r="H2700" s="219">
        <v>105</v>
      </c>
      <c r="I2700" s="220"/>
      <c r="J2700" s="221">
        <f>ROUND(I2700*H2700,2)</f>
        <v>0</v>
      </c>
      <c r="K2700" s="217" t="s">
        <v>199</v>
      </c>
      <c r="L2700" s="47"/>
      <c r="M2700" s="222" t="s">
        <v>19</v>
      </c>
      <c r="N2700" s="223" t="s">
        <v>40</v>
      </c>
      <c r="O2700" s="87"/>
      <c r="P2700" s="224">
        <f>O2700*H2700</f>
        <v>0</v>
      </c>
      <c r="Q2700" s="224">
        <v>0</v>
      </c>
      <c r="R2700" s="224">
        <f>Q2700*H2700</f>
        <v>0</v>
      </c>
      <c r="S2700" s="224">
        <v>0</v>
      </c>
      <c r="T2700" s="225">
        <f>S2700*H2700</f>
        <v>0</v>
      </c>
      <c r="U2700" s="41"/>
      <c r="V2700" s="41"/>
      <c r="W2700" s="41"/>
      <c r="X2700" s="41"/>
      <c r="Y2700" s="41"/>
      <c r="Z2700" s="41"/>
      <c r="AA2700" s="41"/>
      <c r="AB2700" s="41"/>
      <c r="AC2700" s="41"/>
      <c r="AD2700" s="41"/>
      <c r="AE2700" s="41"/>
      <c r="AR2700" s="226" t="s">
        <v>323</v>
      </c>
      <c r="AT2700" s="226" t="s">
        <v>195</v>
      </c>
      <c r="AU2700" s="226" t="s">
        <v>78</v>
      </c>
      <c r="AY2700" s="20" t="s">
        <v>193</v>
      </c>
      <c r="BE2700" s="227">
        <f>IF(N2700="základní",J2700,0)</f>
        <v>0</v>
      </c>
      <c r="BF2700" s="227">
        <f>IF(N2700="snížená",J2700,0)</f>
        <v>0</v>
      </c>
      <c r="BG2700" s="227">
        <f>IF(N2700="zákl. přenesená",J2700,0)</f>
        <v>0</v>
      </c>
      <c r="BH2700" s="227">
        <f>IF(N2700="sníž. přenesená",J2700,0)</f>
        <v>0</v>
      </c>
      <c r="BI2700" s="227">
        <f>IF(N2700="nulová",J2700,0)</f>
        <v>0</v>
      </c>
      <c r="BJ2700" s="20" t="s">
        <v>76</v>
      </c>
      <c r="BK2700" s="227">
        <f>ROUND(I2700*H2700,2)</f>
        <v>0</v>
      </c>
      <c r="BL2700" s="20" t="s">
        <v>323</v>
      </c>
      <c r="BM2700" s="226" t="s">
        <v>4589</v>
      </c>
    </row>
    <row r="2701" s="2" customFormat="1">
      <c r="A2701" s="41"/>
      <c r="B2701" s="42"/>
      <c r="C2701" s="43"/>
      <c r="D2701" s="228" t="s">
        <v>202</v>
      </c>
      <c r="E2701" s="43"/>
      <c r="F2701" s="229" t="s">
        <v>4590</v>
      </c>
      <c r="G2701" s="43"/>
      <c r="H2701" s="43"/>
      <c r="I2701" s="230"/>
      <c r="J2701" s="43"/>
      <c r="K2701" s="43"/>
      <c r="L2701" s="47"/>
      <c r="M2701" s="231"/>
      <c r="N2701" s="232"/>
      <c r="O2701" s="87"/>
      <c r="P2701" s="87"/>
      <c r="Q2701" s="87"/>
      <c r="R2701" s="87"/>
      <c r="S2701" s="87"/>
      <c r="T2701" s="88"/>
      <c r="U2701" s="41"/>
      <c r="V2701" s="41"/>
      <c r="W2701" s="41"/>
      <c r="X2701" s="41"/>
      <c r="Y2701" s="41"/>
      <c r="Z2701" s="41"/>
      <c r="AA2701" s="41"/>
      <c r="AB2701" s="41"/>
      <c r="AC2701" s="41"/>
      <c r="AD2701" s="41"/>
      <c r="AE2701" s="41"/>
      <c r="AT2701" s="20" t="s">
        <v>202</v>
      </c>
      <c r="AU2701" s="20" t="s">
        <v>78</v>
      </c>
    </row>
    <row r="2702" s="2" customFormat="1">
      <c r="A2702" s="41"/>
      <c r="B2702" s="42"/>
      <c r="C2702" s="43"/>
      <c r="D2702" s="233" t="s">
        <v>204</v>
      </c>
      <c r="E2702" s="43"/>
      <c r="F2702" s="234" t="s">
        <v>4591</v>
      </c>
      <c r="G2702" s="43"/>
      <c r="H2702" s="43"/>
      <c r="I2702" s="230"/>
      <c r="J2702" s="43"/>
      <c r="K2702" s="43"/>
      <c r="L2702" s="47"/>
      <c r="M2702" s="231"/>
      <c r="N2702" s="232"/>
      <c r="O2702" s="87"/>
      <c r="P2702" s="87"/>
      <c r="Q2702" s="87"/>
      <c r="R2702" s="87"/>
      <c r="S2702" s="87"/>
      <c r="T2702" s="88"/>
      <c r="U2702" s="41"/>
      <c r="V2702" s="41"/>
      <c r="W2702" s="41"/>
      <c r="X2702" s="41"/>
      <c r="Y2702" s="41"/>
      <c r="Z2702" s="41"/>
      <c r="AA2702" s="41"/>
      <c r="AB2702" s="41"/>
      <c r="AC2702" s="41"/>
      <c r="AD2702" s="41"/>
      <c r="AE2702" s="41"/>
      <c r="AT2702" s="20" t="s">
        <v>204</v>
      </c>
      <c r="AU2702" s="20" t="s">
        <v>78</v>
      </c>
    </row>
    <row r="2703" s="13" customFormat="1">
      <c r="A2703" s="13"/>
      <c r="B2703" s="235"/>
      <c r="C2703" s="236"/>
      <c r="D2703" s="228" t="s">
        <v>206</v>
      </c>
      <c r="E2703" s="237" t="s">
        <v>19</v>
      </c>
      <c r="F2703" s="238" t="s">
        <v>279</v>
      </c>
      <c r="G2703" s="236"/>
      <c r="H2703" s="237" t="s">
        <v>19</v>
      </c>
      <c r="I2703" s="239"/>
      <c r="J2703" s="236"/>
      <c r="K2703" s="236"/>
      <c r="L2703" s="240"/>
      <c r="M2703" s="241"/>
      <c r="N2703" s="242"/>
      <c r="O2703" s="242"/>
      <c r="P2703" s="242"/>
      <c r="Q2703" s="242"/>
      <c r="R2703" s="242"/>
      <c r="S2703" s="242"/>
      <c r="T2703" s="243"/>
      <c r="U2703" s="13"/>
      <c r="V2703" s="13"/>
      <c r="W2703" s="13"/>
      <c r="X2703" s="13"/>
      <c r="Y2703" s="13"/>
      <c r="Z2703" s="13"/>
      <c r="AA2703" s="13"/>
      <c r="AB2703" s="13"/>
      <c r="AC2703" s="13"/>
      <c r="AD2703" s="13"/>
      <c r="AE2703" s="13"/>
      <c r="AT2703" s="244" t="s">
        <v>206</v>
      </c>
      <c r="AU2703" s="244" t="s">
        <v>78</v>
      </c>
      <c r="AV2703" s="13" t="s">
        <v>76</v>
      </c>
      <c r="AW2703" s="13" t="s">
        <v>31</v>
      </c>
      <c r="AX2703" s="13" t="s">
        <v>69</v>
      </c>
      <c r="AY2703" s="244" t="s">
        <v>193</v>
      </c>
    </row>
    <row r="2704" s="13" customFormat="1">
      <c r="A2704" s="13"/>
      <c r="B2704" s="235"/>
      <c r="C2704" s="236"/>
      <c r="D2704" s="228" t="s">
        <v>206</v>
      </c>
      <c r="E2704" s="237" t="s">
        <v>19</v>
      </c>
      <c r="F2704" s="238" t="s">
        <v>4534</v>
      </c>
      <c r="G2704" s="236"/>
      <c r="H2704" s="237" t="s">
        <v>19</v>
      </c>
      <c r="I2704" s="239"/>
      <c r="J2704" s="236"/>
      <c r="K2704" s="236"/>
      <c r="L2704" s="240"/>
      <c r="M2704" s="241"/>
      <c r="N2704" s="242"/>
      <c r="O2704" s="242"/>
      <c r="P2704" s="242"/>
      <c r="Q2704" s="242"/>
      <c r="R2704" s="242"/>
      <c r="S2704" s="242"/>
      <c r="T2704" s="243"/>
      <c r="U2704" s="13"/>
      <c r="V2704" s="13"/>
      <c r="W2704" s="13"/>
      <c r="X2704" s="13"/>
      <c r="Y2704" s="13"/>
      <c r="Z2704" s="13"/>
      <c r="AA2704" s="13"/>
      <c r="AB2704" s="13"/>
      <c r="AC2704" s="13"/>
      <c r="AD2704" s="13"/>
      <c r="AE2704" s="13"/>
      <c r="AT2704" s="244" t="s">
        <v>206</v>
      </c>
      <c r="AU2704" s="244" t="s">
        <v>78</v>
      </c>
      <c r="AV2704" s="13" t="s">
        <v>76</v>
      </c>
      <c r="AW2704" s="13" t="s">
        <v>31</v>
      </c>
      <c r="AX2704" s="13" t="s">
        <v>69</v>
      </c>
      <c r="AY2704" s="244" t="s">
        <v>193</v>
      </c>
    </row>
    <row r="2705" s="14" customFormat="1">
      <c r="A2705" s="14"/>
      <c r="B2705" s="245"/>
      <c r="C2705" s="246"/>
      <c r="D2705" s="228" t="s">
        <v>206</v>
      </c>
      <c r="E2705" s="247" t="s">
        <v>19</v>
      </c>
      <c r="F2705" s="248" t="s">
        <v>2327</v>
      </c>
      <c r="G2705" s="246"/>
      <c r="H2705" s="249">
        <v>105</v>
      </c>
      <c r="I2705" s="250"/>
      <c r="J2705" s="246"/>
      <c r="K2705" s="246"/>
      <c r="L2705" s="251"/>
      <c r="M2705" s="252"/>
      <c r="N2705" s="253"/>
      <c r="O2705" s="253"/>
      <c r="P2705" s="253"/>
      <c r="Q2705" s="253"/>
      <c r="R2705" s="253"/>
      <c r="S2705" s="253"/>
      <c r="T2705" s="254"/>
      <c r="U2705" s="14"/>
      <c r="V2705" s="14"/>
      <c r="W2705" s="14"/>
      <c r="X2705" s="14"/>
      <c r="Y2705" s="14"/>
      <c r="Z2705" s="14"/>
      <c r="AA2705" s="14"/>
      <c r="AB2705" s="14"/>
      <c r="AC2705" s="14"/>
      <c r="AD2705" s="14"/>
      <c r="AE2705" s="14"/>
      <c r="AT2705" s="255" t="s">
        <v>206</v>
      </c>
      <c r="AU2705" s="255" t="s">
        <v>78</v>
      </c>
      <c r="AV2705" s="14" t="s">
        <v>78</v>
      </c>
      <c r="AW2705" s="14" t="s">
        <v>31</v>
      </c>
      <c r="AX2705" s="14" t="s">
        <v>76</v>
      </c>
      <c r="AY2705" s="255" t="s">
        <v>193</v>
      </c>
    </row>
    <row r="2706" s="2" customFormat="1" ht="16.5" customHeight="1">
      <c r="A2706" s="41"/>
      <c r="B2706" s="42"/>
      <c r="C2706" s="274" t="s">
        <v>4592</v>
      </c>
      <c r="D2706" s="274" t="s">
        <v>1765</v>
      </c>
      <c r="E2706" s="275" t="s">
        <v>4593</v>
      </c>
      <c r="F2706" s="276" t="s">
        <v>4594</v>
      </c>
      <c r="G2706" s="277" t="s">
        <v>258</v>
      </c>
      <c r="H2706" s="278">
        <v>126</v>
      </c>
      <c r="I2706" s="279"/>
      <c r="J2706" s="280">
        <f>ROUND(I2706*H2706,2)</f>
        <v>0</v>
      </c>
      <c r="K2706" s="276" t="s">
        <v>199</v>
      </c>
      <c r="L2706" s="281"/>
      <c r="M2706" s="282" t="s">
        <v>19</v>
      </c>
      <c r="N2706" s="283" t="s">
        <v>40</v>
      </c>
      <c r="O2706" s="87"/>
      <c r="P2706" s="224">
        <f>O2706*H2706</f>
        <v>0</v>
      </c>
      <c r="Q2706" s="224">
        <v>0.00050000000000000001</v>
      </c>
      <c r="R2706" s="224">
        <f>Q2706*H2706</f>
        <v>0.063</v>
      </c>
      <c r="S2706" s="224">
        <v>0</v>
      </c>
      <c r="T2706" s="225">
        <f>S2706*H2706</f>
        <v>0</v>
      </c>
      <c r="U2706" s="41"/>
      <c r="V2706" s="41"/>
      <c r="W2706" s="41"/>
      <c r="X2706" s="41"/>
      <c r="Y2706" s="41"/>
      <c r="Z2706" s="41"/>
      <c r="AA2706" s="41"/>
      <c r="AB2706" s="41"/>
      <c r="AC2706" s="41"/>
      <c r="AD2706" s="41"/>
      <c r="AE2706" s="41"/>
      <c r="AR2706" s="226" t="s">
        <v>449</v>
      </c>
      <c r="AT2706" s="226" t="s">
        <v>1765</v>
      </c>
      <c r="AU2706" s="226" t="s">
        <v>78</v>
      </c>
      <c r="AY2706" s="20" t="s">
        <v>193</v>
      </c>
      <c r="BE2706" s="227">
        <f>IF(N2706="základní",J2706,0)</f>
        <v>0</v>
      </c>
      <c r="BF2706" s="227">
        <f>IF(N2706="snížená",J2706,0)</f>
        <v>0</v>
      </c>
      <c r="BG2706" s="227">
        <f>IF(N2706="zákl. přenesená",J2706,0)</f>
        <v>0</v>
      </c>
      <c r="BH2706" s="227">
        <f>IF(N2706="sníž. přenesená",J2706,0)</f>
        <v>0</v>
      </c>
      <c r="BI2706" s="227">
        <f>IF(N2706="nulová",J2706,0)</f>
        <v>0</v>
      </c>
      <c r="BJ2706" s="20" t="s">
        <v>76</v>
      </c>
      <c r="BK2706" s="227">
        <f>ROUND(I2706*H2706,2)</f>
        <v>0</v>
      </c>
      <c r="BL2706" s="20" t="s">
        <v>323</v>
      </c>
      <c r="BM2706" s="226" t="s">
        <v>4595</v>
      </c>
    </row>
    <row r="2707" s="2" customFormat="1">
      <c r="A2707" s="41"/>
      <c r="B2707" s="42"/>
      <c r="C2707" s="43"/>
      <c r="D2707" s="228" t="s">
        <v>202</v>
      </c>
      <c r="E2707" s="43"/>
      <c r="F2707" s="229" t="s">
        <v>4594</v>
      </c>
      <c r="G2707" s="43"/>
      <c r="H2707" s="43"/>
      <c r="I2707" s="230"/>
      <c r="J2707" s="43"/>
      <c r="K2707" s="43"/>
      <c r="L2707" s="47"/>
      <c r="M2707" s="231"/>
      <c r="N2707" s="232"/>
      <c r="O2707" s="87"/>
      <c r="P2707" s="87"/>
      <c r="Q2707" s="87"/>
      <c r="R2707" s="87"/>
      <c r="S2707" s="87"/>
      <c r="T2707" s="88"/>
      <c r="U2707" s="41"/>
      <c r="V2707" s="41"/>
      <c r="W2707" s="41"/>
      <c r="X2707" s="41"/>
      <c r="Y2707" s="41"/>
      <c r="Z2707" s="41"/>
      <c r="AA2707" s="41"/>
      <c r="AB2707" s="41"/>
      <c r="AC2707" s="41"/>
      <c r="AD2707" s="41"/>
      <c r="AE2707" s="41"/>
      <c r="AT2707" s="20" t="s">
        <v>202</v>
      </c>
      <c r="AU2707" s="20" t="s">
        <v>78</v>
      </c>
    </row>
    <row r="2708" s="14" customFormat="1">
      <c r="A2708" s="14"/>
      <c r="B2708" s="245"/>
      <c r="C2708" s="246"/>
      <c r="D2708" s="228" t="s">
        <v>206</v>
      </c>
      <c r="E2708" s="246"/>
      <c r="F2708" s="248" t="s">
        <v>4596</v>
      </c>
      <c r="G2708" s="246"/>
      <c r="H2708" s="249">
        <v>126</v>
      </c>
      <c r="I2708" s="250"/>
      <c r="J2708" s="246"/>
      <c r="K2708" s="246"/>
      <c r="L2708" s="251"/>
      <c r="M2708" s="252"/>
      <c r="N2708" s="253"/>
      <c r="O2708" s="253"/>
      <c r="P2708" s="253"/>
      <c r="Q2708" s="253"/>
      <c r="R2708" s="253"/>
      <c r="S2708" s="253"/>
      <c r="T2708" s="254"/>
      <c r="U2708" s="14"/>
      <c r="V2708" s="14"/>
      <c r="W2708" s="14"/>
      <c r="X2708" s="14"/>
      <c r="Y2708" s="14"/>
      <c r="Z2708" s="14"/>
      <c r="AA2708" s="14"/>
      <c r="AB2708" s="14"/>
      <c r="AC2708" s="14"/>
      <c r="AD2708" s="14"/>
      <c r="AE2708" s="14"/>
      <c r="AT2708" s="255" t="s">
        <v>206</v>
      </c>
      <c r="AU2708" s="255" t="s">
        <v>78</v>
      </c>
      <c r="AV2708" s="14" t="s">
        <v>78</v>
      </c>
      <c r="AW2708" s="14" t="s">
        <v>4</v>
      </c>
      <c r="AX2708" s="14" t="s">
        <v>76</v>
      </c>
      <c r="AY2708" s="255" t="s">
        <v>193</v>
      </c>
    </row>
    <row r="2709" s="2" customFormat="1" ht="16.5" customHeight="1">
      <c r="A2709" s="41"/>
      <c r="B2709" s="42"/>
      <c r="C2709" s="215" t="s">
        <v>4597</v>
      </c>
      <c r="D2709" s="215" t="s">
        <v>195</v>
      </c>
      <c r="E2709" s="216" t="s">
        <v>4598</v>
      </c>
      <c r="F2709" s="217" t="s">
        <v>4599</v>
      </c>
      <c r="G2709" s="218" t="s">
        <v>258</v>
      </c>
      <c r="H2709" s="219">
        <v>175.5</v>
      </c>
      <c r="I2709" s="220"/>
      <c r="J2709" s="221">
        <f>ROUND(I2709*H2709,2)</f>
        <v>0</v>
      </c>
      <c r="K2709" s="217" t="s">
        <v>199</v>
      </c>
      <c r="L2709" s="47"/>
      <c r="M2709" s="222" t="s">
        <v>19</v>
      </c>
      <c r="N2709" s="223" t="s">
        <v>40</v>
      </c>
      <c r="O2709" s="87"/>
      <c r="P2709" s="224">
        <f>O2709*H2709</f>
        <v>0</v>
      </c>
      <c r="Q2709" s="224">
        <v>0</v>
      </c>
      <c r="R2709" s="224">
        <f>Q2709*H2709</f>
        <v>0</v>
      </c>
      <c r="S2709" s="224">
        <v>0</v>
      </c>
      <c r="T2709" s="225">
        <f>S2709*H2709</f>
        <v>0</v>
      </c>
      <c r="U2709" s="41"/>
      <c r="V2709" s="41"/>
      <c r="W2709" s="41"/>
      <c r="X2709" s="41"/>
      <c r="Y2709" s="41"/>
      <c r="Z2709" s="41"/>
      <c r="AA2709" s="41"/>
      <c r="AB2709" s="41"/>
      <c r="AC2709" s="41"/>
      <c r="AD2709" s="41"/>
      <c r="AE2709" s="41"/>
      <c r="AR2709" s="226" t="s">
        <v>323</v>
      </c>
      <c r="AT2709" s="226" t="s">
        <v>195</v>
      </c>
      <c r="AU2709" s="226" t="s">
        <v>78</v>
      </c>
      <c r="AY2709" s="20" t="s">
        <v>193</v>
      </c>
      <c r="BE2709" s="227">
        <f>IF(N2709="základní",J2709,0)</f>
        <v>0</v>
      </c>
      <c r="BF2709" s="227">
        <f>IF(N2709="snížená",J2709,0)</f>
        <v>0</v>
      </c>
      <c r="BG2709" s="227">
        <f>IF(N2709="zákl. přenesená",J2709,0)</f>
        <v>0</v>
      </c>
      <c r="BH2709" s="227">
        <f>IF(N2709="sníž. přenesená",J2709,0)</f>
        <v>0</v>
      </c>
      <c r="BI2709" s="227">
        <f>IF(N2709="nulová",J2709,0)</f>
        <v>0</v>
      </c>
      <c r="BJ2709" s="20" t="s">
        <v>76</v>
      </c>
      <c r="BK2709" s="227">
        <f>ROUND(I2709*H2709,2)</f>
        <v>0</v>
      </c>
      <c r="BL2709" s="20" t="s">
        <v>323</v>
      </c>
      <c r="BM2709" s="226" t="s">
        <v>4600</v>
      </c>
    </row>
    <row r="2710" s="2" customFormat="1">
      <c r="A2710" s="41"/>
      <c r="B2710" s="42"/>
      <c r="C2710" s="43"/>
      <c r="D2710" s="228" t="s">
        <v>202</v>
      </c>
      <c r="E2710" s="43"/>
      <c r="F2710" s="229" t="s">
        <v>4601</v>
      </c>
      <c r="G2710" s="43"/>
      <c r="H2710" s="43"/>
      <c r="I2710" s="230"/>
      <c r="J2710" s="43"/>
      <c r="K2710" s="43"/>
      <c r="L2710" s="47"/>
      <c r="M2710" s="231"/>
      <c r="N2710" s="232"/>
      <c r="O2710" s="87"/>
      <c r="P2710" s="87"/>
      <c r="Q2710" s="87"/>
      <c r="R2710" s="87"/>
      <c r="S2710" s="87"/>
      <c r="T2710" s="88"/>
      <c r="U2710" s="41"/>
      <c r="V2710" s="41"/>
      <c r="W2710" s="41"/>
      <c r="X2710" s="41"/>
      <c r="Y2710" s="41"/>
      <c r="Z2710" s="41"/>
      <c r="AA2710" s="41"/>
      <c r="AB2710" s="41"/>
      <c r="AC2710" s="41"/>
      <c r="AD2710" s="41"/>
      <c r="AE2710" s="41"/>
      <c r="AT2710" s="20" t="s">
        <v>202</v>
      </c>
      <c r="AU2710" s="20" t="s">
        <v>78</v>
      </c>
    </row>
    <row r="2711" s="2" customFormat="1">
      <c r="A2711" s="41"/>
      <c r="B2711" s="42"/>
      <c r="C2711" s="43"/>
      <c r="D2711" s="233" t="s">
        <v>204</v>
      </c>
      <c r="E2711" s="43"/>
      <c r="F2711" s="234" t="s">
        <v>4602</v>
      </c>
      <c r="G2711" s="43"/>
      <c r="H2711" s="43"/>
      <c r="I2711" s="230"/>
      <c r="J2711" s="43"/>
      <c r="K2711" s="43"/>
      <c r="L2711" s="47"/>
      <c r="M2711" s="231"/>
      <c r="N2711" s="232"/>
      <c r="O2711" s="87"/>
      <c r="P2711" s="87"/>
      <c r="Q2711" s="87"/>
      <c r="R2711" s="87"/>
      <c r="S2711" s="87"/>
      <c r="T2711" s="88"/>
      <c r="U2711" s="41"/>
      <c r="V2711" s="41"/>
      <c r="W2711" s="41"/>
      <c r="X2711" s="41"/>
      <c r="Y2711" s="41"/>
      <c r="Z2711" s="41"/>
      <c r="AA2711" s="41"/>
      <c r="AB2711" s="41"/>
      <c r="AC2711" s="41"/>
      <c r="AD2711" s="41"/>
      <c r="AE2711" s="41"/>
      <c r="AT2711" s="20" t="s">
        <v>204</v>
      </c>
      <c r="AU2711" s="20" t="s">
        <v>78</v>
      </c>
    </row>
    <row r="2712" s="13" customFormat="1">
      <c r="A2712" s="13"/>
      <c r="B2712" s="235"/>
      <c r="C2712" s="236"/>
      <c r="D2712" s="228" t="s">
        <v>206</v>
      </c>
      <c r="E2712" s="237" t="s">
        <v>19</v>
      </c>
      <c r="F2712" s="238" t="s">
        <v>279</v>
      </c>
      <c r="G2712" s="236"/>
      <c r="H2712" s="237" t="s">
        <v>19</v>
      </c>
      <c r="I2712" s="239"/>
      <c r="J2712" s="236"/>
      <c r="K2712" s="236"/>
      <c r="L2712" s="240"/>
      <c r="M2712" s="241"/>
      <c r="N2712" s="242"/>
      <c r="O2712" s="242"/>
      <c r="P2712" s="242"/>
      <c r="Q2712" s="242"/>
      <c r="R2712" s="242"/>
      <c r="S2712" s="242"/>
      <c r="T2712" s="243"/>
      <c r="U2712" s="13"/>
      <c r="V2712" s="13"/>
      <c r="W2712" s="13"/>
      <c r="X2712" s="13"/>
      <c r="Y2712" s="13"/>
      <c r="Z2712" s="13"/>
      <c r="AA2712" s="13"/>
      <c r="AB2712" s="13"/>
      <c r="AC2712" s="13"/>
      <c r="AD2712" s="13"/>
      <c r="AE2712" s="13"/>
      <c r="AT2712" s="244" t="s">
        <v>206</v>
      </c>
      <c r="AU2712" s="244" t="s">
        <v>78</v>
      </c>
      <c r="AV2712" s="13" t="s">
        <v>76</v>
      </c>
      <c r="AW2712" s="13" t="s">
        <v>31</v>
      </c>
      <c r="AX2712" s="13" t="s">
        <v>69</v>
      </c>
      <c r="AY2712" s="244" t="s">
        <v>193</v>
      </c>
    </row>
    <row r="2713" s="13" customFormat="1">
      <c r="A2713" s="13"/>
      <c r="B2713" s="235"/>
      <c r="C2713" s="236"/>
      <c r="D2713" s="228" t="s">
        <v>206</v>
      </c>
      <c r="E2713" s="237" t="s">
        <v>19</v>
      </c>
      <c r="F2713" s="238" t="s">
        <v>4534</v>
      </c>
      <c r="G2713" s="236"/>
      <c r="H2713" s="237" t="s">
        <v>19</v>
      </c>
      <c r="I2713" s="239"/>
      <c r="J2713" s="236"/>
      <c r="K2713" s="236"/>
      <c r="L2713" s="240"/>
      <c r="M2713" s="241"/>
      <c r="N2713" s="242"/>
      <c r="O2713" s="242"/>
      <c r="P2713" s="242"/>
      <c r="Q2713" s="242"/>
      <c r="R2713" s="242"/>
      <c r="S2713" s="242"/>
      <c r="T2713" s="243"/>
      <c r="U2713" s="13"/>
      <c r="V2713" s="13"/>
      <c r="W2713" s="13"/>
      <c r="X2713" s="13"/>
      <c r="Y2713" s="13"/>
      <c r="Z2713" s="13"/>
      <c r="AA2713" s="13"/>
      <c r="AB2713" s="13"/>
      <c r="AC2713" s="13"/>
      <c r="AD2713" s="13"/>
      <c r="AE2713" s="13"/>
      <c r="AT2713" s="244" t="s">
        <v>206</v>
      </c>
      <c r="AU2713" s="244" t="s">
        <v>78</v>
      </c>
      <c r="AV2713" s="13" t="s">
        <v>76</v>
      </c>
      <c r="AW2713" s="13" t="s">
        <v>31</v>
      </c>
      <c r="AX2713" s="13" t="s">
        <v>69</v>
      </c>
      <c r="AY2713" s="244" t="s">
        <v>193</v>
      </c>
    </row>
    <row r="2714" s="14" customFormat="1">
      <c r="A2714" s="14"/>
      <c r="B2714" s="245"/>
      <c r="C2714" s="246"/>
      <c r="D2714" s="228" t="s">
        <v>206</v>
      </c>
      <c r="E2714" s="247" t="s">
        <v>19</v>
      </c>
      <c r="F2714" s="248" t="s">
        <v>2327</v>
      </c>
      <c r="G2714" s="246"/>
      <c r="H2714" s="249">
        <v>105</v>
      </c>
      <c r="I2714" s="250"/>
      <c r="J2714" s="246"/>
      <c r="K2714" s="246"/>
      <c r="L2714" s="251"/>
      <c r="M2714" s="252"/>
      <c r="N2714" s="253"/>
      <c r="O2714" s="253"/>
      <c r="P2714" s="253"/>
      <c r="Q2714" s="253"/>
      <c r="R2714" s="253"/>
      <c r="S2714" s="253"/>
      <c r="T2714" s="254"/>
      <c r="U2714" s="14"/>
      <c r="V2714" s="14"/>
      <c r="W2714" s="14"/>
      <c r="X2714" s="14"/>
      <c r="Y2714" s="14"/>
      <c r="Z2714" s="14"/>
      <c r="AA2714" s="14"/>
      <c r="AB2714" s="14"/>
      <c r="AC2714" s="14"/>
      <c r="AD2714" s="14"/>
      <c r="AE2714" s="14"/>
      <c r="AT2714" s="255" t="s">
        <v>206</v>
      </c>
      <c r="AU2714" s="255" t="s">
        <v>78</v>
      </c>
      <c r="AV2714" s="14" t="s">
        <v>78</v>
      </c>
      <c r="AW2714" s="14" t="s">
        <v>31</v>
      </c>
      <c r="AX2714" s="14" t="s">
        <v>69</v>
      </c>
      <c r="AY2714" s="255" t="s">
        <v>193</v>
      </c>
    </row>
    <row r="2715" s="13" customFormat="1">
      <c r="A2715" s="13"/>
      <c r="B2715" s="235"/>
      <c r="C2715" s="236"/>
      <c r="D2715" s="228" t="s">
        <v>206</v>
      </c>
      <c r="E2715" s="237" t="s">
        <v>19</v>
      </c>
      <c r="F2715" s="238" t="s">
        <v>2301</v>
      </c>
      <c r="G2715" s="236"/>
      <c r="H2715" s="237" t="s">
        <v>19</v>
      </c>
      <c r="I2715" s="239"/>
      <c r="J2715" s="236"/>
      <c r="K2715" s="236"/>
      <c r="L2715" s="240"/>
      <c r="M2715" s="241"/>
      <c r="N2715" s="242"/>
      <c r="O2715" s="242"/>
      <c r="P2715" s="242"/>
      <c r="Q2715" s="242"/>
      <c r="R2715" s="242"/>
      <c r="S2715" s="242"/>
      <c r="T2715" s="243"/>
      <c r="U2715" s="13"/>
      <c r="V2715" s="13"/>
      <c r="W2715" s="13"/>
      <c r="X2715" s="13"/>
      <c r="Y2715" s="13"/>
      <c r="Z2715" s="13"/>
      <c r="AA2715" s="13"/>
      <c r="AB2715" s="13"/>
      <c r="AC2715" s="13"/>
      <c r="AD2715" s="13"/>
      <c r="AE2715" s="13"/>
      <c r="AT2715" s="244" t="s">
        <v>206</v>
      </c>
      <c r="AU2715" s="244" t="s">
        <v>78</v>
      </c>
      <c r="AV2715" s="13" t="s">
        <v>76</v>
      </c>
      <c r="AW2715" s="13" t="s">
        <v>31</v>
      </c>
      <c r="AX2715" s="13" t="s">
        <v>69</v>
      </c>
      <c r="AY2715" s="244" t="s">
        <v>193</v>
      </c>
    </row>
    <row r="2716" s="14" customFormat="1">
      <c r="A2716" s="14"/>
      <c r="B2716" s="245"/>
      <c r="C2716" s="246"/>
      <c r="D2716" s="228" t="s">
        <v>206</v>
      </c>
      <c r="E2716" s="247" t="s">
        <v>19</v>
      </c>
      <c r="F2716" s="248" t="s">
        <v>4603</v>
      </c>
      <c r="G2716" s="246"/>
      <c r="H2716" s="249">
        <v>20</v>
      </c>
      <c r="I2716" s="250"/>
      <c r="J2716" s="246"/>
      <c r="K2716" s="246"/>
      <c r="L2716" s="251"/>
      <c r="M2716" s="252"/>
      <c r="N2716" s="253"/>
      <c r="O2716" s="253"/>
      <c r="P2716" s="253"/>
      <c r="Q2716" s="253"/>
      <c r="R2716" s="253"/>
      <c r="S2716" s="253"/>
      <c r="T2716" s="254"/>
      <c r="U2716" s="14"/>
      <c r="V2716" s="14"/>
      <c r="W2716" s="14"/>
      <c r="X2716" s="14"/>
      <c r="Y2716" s="14"/>
      <c r="Z2716" s="14"/>
      <c r="AA2716" s="14"/>
      <c r="AB2716" s="14"/>
      <c r="AC2716" s="14"/>
      <c r="AD2716" s="14"/>
      <c r="AE2716" s="14"/>
      <c r="AT2716" s="255" t="s">
        <v>206</v>
      </c>
      <c r="AU2716" s="255" t="s">
        <v>78</v>
      </c>
      <c r="AV2716" s="14" t="s">
        <v>78</v>
      </c>
      <c r="AW2716" s="14" t="s">
        <v>31</v>
      </c>
      <c r="AX2716" s="14" t="s">
        <v>69</v>
      </c>
      <c r="AY2716" s="255" t="s">
        <v>193</v>
      </c>
    </row>
    <row r="2717" s="13" customFormat="1">
      <c r="A2717" s="13"/>
      <c r="B2717" s="235"/>
      <c r="C2717" s="236"/>
      <c r="D2717" s="228" t="s">
        <v>206</v>
      </c>
      <c r="E2717" s="237" t="s">
        <v>19</v>
      </c>
      <c r="F2717" s="238" t="s">
        <v>4537</v>
      </c>
      <c r="G2717" s="236"/>
      <c r="H2717" s="237" t="s">
        <v>19</v>
      </c>
      <c r="I2717" s="239"/>
      <c r="J2717" s="236"/>
      <c r="K2717" s="236"/>
      <c r="L2717" s="240"/>
      <c r="M2717" s="241"/>
      <c r="N2717" s="242"/>
      <c r="O2717" s="242"/>
      <c r="P2717" s="242"/>
      <c r="Q2717" s="242"/>
      <c r="R2717" s="242"/>
      <c r="S2717" s="242"/>
      <c r="T2717" s="243"/>
      <c r="U2717" s="13"/>
      <c r="V2717" s="13"/>
      <c r="W2717" s="13"/>
      <c r="X2717" s="13"/>
      <c r="Y2717" s="13"/>
      <c r="Z2717" s="13"/>
      <c r="AA2717" s="13"/>
      <c r="AB2717" s="13"/>
      <c r="AC2717" s="13"/>
      <c r="AD2717" s="13"/>
      <c r="AE2717" s="13"/>
      <c r="AT2717" s="244" t="s">
        <v>206</v>
      </c>
      <c r="AU2717" s="244" t="s">
        <v>78</v>
      </c>
      <c r="AV2717" s="13" t="s">
        <v>76</v>
      </c>
      <c r="AW2717" s="13" t="s">
        <v>31</v>
      </c>
      <c r="AX2717" s="13" t="s">
        <v>69</v>
      </c>
      <c r="AY2717" s="244" t="s">
        <v>193</v>
      </c>
    </row>
    <row r="2718" s="14" customFormat="1">
      <c r="A2718" s="14"/>
      <c r="B2718" s="245"/>
      <c r="C2718" s="246"/>
      <c r="D2718" s="228" t="s">
        <v>206</v>
      </c>
      <c r="E2718" s="247" t="s">
        <v>19</v>
      </c>
      <c r="F2718" s="248" t="s">
        <v>4604</v>
      </c>
      <c r="G2718" s="246"/>
      <c r="H2718" s="249">
        <v>10.5</v>
      </c>
      <c r="I2718" s="250"/>
      <c r="J2718" s="246"/>
      <c r="K2718" s="246"/>
      <c r="L2718" s="251"/>
      <c r="M2718" s="252"/>
      <c r="N2718" s="253"/>
      <c r="O2718" s="253"/>
      <c r="P2718" s="253"/>
      <c r="Q2718" s="253"/>
      <c r="R2718" s="253"/>
      <c r="S2718" s="253"/>
      <c r="T2718" s="254"/>
      <c r="U2718" s="14"/>
      <c r="V2718" s="14"/>
      <c r="W2718" s="14"/>
      <c r="X2718" s="14"/>
      <c r="Y2718" s="14"/>
      <c r="Z2718" s="14"/>
      <c r="AA2718" s="14"/>
      <c r="AB2718" s="14"/>
      <c r="AC2718" s="14"/>
      <c r="AD2718" s="14"/>
      <c r="AE2718" s="14"/>
      <c r="AT2718" s="255" t="s">
        <v>206</v>
      </c>
      <c r="AU2718" s="255" t="s">
        <v>78</v>
      </c>
      <c r="AV2718" s="14" t="s">
        <v>78</v>
      </c>
      <c r="AW2718" s="14" t="s">
        <v>31</v>
      </c>
      <c r="AX2718" s="14" t="s">
        <v>69</v>
      </c>
      <c r="AY2718" s="255" t="s">
        <v>193</v>
      </c>
    </row>
    <row r="2719" s="13" customFormat="1">
      <c r="A2719" s="13"/>
      <c r="B2719" s="235"/>
      <c r="C2719" s="236"/>
      <c r="D2719" s="228" t="s">
        <v>206</v>
      </c>
      <c r="E2719" s="237" t="s">
        <v>19</v>
      </c>
      <c r="F2719" s="238" t="s">
        <v>4605</v>
      </c>
      <c r="G2719" s="236"/>
      <c r="H2719" s="237" t="s">
        <v>19</v>
      </c>
      <c r="I2719" s="239"/>
      <c r="J2719" s="236"/>
      <c r="K2719" s="236"/>
      <c r="L2719" s="240"/>
      <c r="M2719" s="241"/>
      <c r="N2719" s="242"/>
      <c r="O2719" s="242"/>
      <c r="P2719" s="242"/>
      <c r="Q2719" s="242"/>
      <c r="R2719" s="242"/>
      <c r="S2719" s="242"/>
      <c r="T2719" s="243"/>
      <c r="U2719" s="13"/>
      <c r="V2719" s="13"/>
      <c r="W2719" s="13"/>
      <c r="X2719" s="13"/>
      <c r="Y2719" s="13"/>
      <c r="Z2719" s="13"/>
      <c r="AA2719" s="13"/>
      <c r="AB2719" s="13"/>
      <c r="AC2719" s="13"/>
      <c r="AD2719" s="13"/>
      <c r="AE2719" s="13"/>
      <c r="AT2719" s="244" t="s">
        <v>206</v>
      </c>
      <c r="AU2719" s="244" t="s">
        <v>78</v>
      </c>
      <c r="AV2719" s="13" t="s">
        <v>76</v>
      </c>
      <c r="AW2719" s="13" t="s">
        <v>31</v>
      </c>
      <c r="AX2719" s="13" t="s">
        <v>69</v>
      </c>
      <c r="AY2719" s="244" t="s">
        <v>193</v>
      </c>
    </row>
    <row r="2720" s="14" customFormat="1">
      <c r="A2720" s="14"/>
      <c r="B2720" s="245"/>
      <c r="C2720" s="246"/>
      <c r="D2720" s="228" t="s">
        <v>206</v>
      </c>
      <c r="E2720" s="247" t="s">
        <v>19</v>
      </c>
      <c r="F2720" s="248" t="s">
        <v>321</v>
      </c>
      <c r="G2720" s="246"/>
      <c r="H2720" s="249">
        <v>40</v>
      </c>
      <c r="I2720" s="250"/>
      <c r="J2720" s="246"/>
      <c r="K2720" s="246"/>
      <c r="L2720" s="251"/>
      <c r="M2720" s="252"/>
      <c r="N2720" s="253"/>
      <c r="O2720" s="253"/>
      <c r="P2720" s="253"/>
      <c r="Q2720" s="253"/>
      <c r="R2720" s="253"/>
      <c r="S2720" s="253"/>
      <c r="T2720" s="254"/>
      <c r="U2720" s="14"/>
      <c r="V2720" s="14"/>
      <c r="W2720" s="14"/>
      <c r="X2720" s="14"/>
      <c r="Y2720" s="14"/>
      <c r="Z2720" s="14"/>
      <c r="AA2720" s="14"/>
      <c r="AB2720" s="14"/>
      <c r="AC2720" s="14"/>
      <c r="AD2720" s="14"/>
      <c r="AE2720" s="14"/>
      <c r="AT2720" s="255" t="s">
        <v>206</v>
      </c>
      <c r="AU2720" s="255" t="s">
        <v>78</v>
      </c>
      <c r="AV2720" s="14" t="s">
        <v>78</v>
      </c>
      <c r="AW2720" s="14" t="s">
        <v>31</v>
      </c>
      <c r="AX2720" s="14" t="s">
        <v>69</v>
      </c>
      <c r="AY2720" s="255" t="s">
        <v>193</v>
      </c>
    </row>
    <row r="2721" s="15" customFormat="1">
      <c r="A2721" s="15"/>
      <c r="B2721" s="256"/>
      <c r="C2721" s="257"/>
      <c r="D2721" s="228" t="s">
        <v>206</v>
      </c>
      <c r="E2721" s="258" t="s">
        <v>19</v>
      </c>
      <c r="F2721" s="259" t="s">
        <v>218</v>
      </c>
      <c r="G2721" s="257"/>
      <c r="H2721" s="260">
        <v>175.5</v>
      </c>
      <c r="I2721" s="261"/>
      <c r="J2721" s="257"/>
      <c r="K2721" s="257"/>
      <c r="L2721" s="262"/>
      <c r="M2721" s="263"/>
      <c r="N2721" s="264"/>
      <c r="O2721" s="264"/>
      <c r="P2721" s="264"/>
      <c r="Q2721" s="264"/>
      <c r="R2721" s="264"/>
      <c r="S2721" s="264"/>
      <c r="T2721" s="265"/>
      <c r="U2721" s="15"/>
      <c r="V2721" s="15"/>
      <c r="W2721" s="15"/>
      <c r="X2721" s="15"/>
      <c r="Y2721" s="15"/>
      <c r="Z2721" s="15"/>
      <c r="AA2721" s="15"/>
      <c r="AB2721" s="15"/>
      <c r="AC2721" s="15"/>
      <c r="AD2721" s="15"/>
      <c r="AE2721" s="15"/>
      <c r="AT2721" s="266" t="s">
        <v>206</v>
      </c>
      <c r="AU2721" s="266" t="s">
        <v>78</v>
      </c>
      <c r="AV2721" s="15" t="s">
        <v>200</v>
      </c>
      <c r="AW2721" s="15" t="s">
        <v>31</v>
      </c>
      <c r="AX2721" s="15" t="s">
        <v>76</v>
      </c>
      <c r="AY2721" s="266" t="s">
        <v>193</v>
      </c>
    </row>
    <row r="2722" s="2" customFormat="1" ht="16.5" customHeight="1">
      <c r="A2722" s="41"/>
      <c r="B2722" s="42"/>
      <c r="C2722" s="274" t="s">
        <v>4606</v>
      </c>
      <c r="D2722" s="274" t="s">
        <v>1765</v>
      </c>
      <c r="E2722" s="275" t="s">
        <v>4607</v>
      </c>
      <c r="F2722" s="276" t="s">
        <v>4608</v>
      </c>
      <c r="G2722" s="277" t="s">
        <v>248</v>
      </c>
      <c r="H2722" s="278">
        <v>34.749000000000002</v>
      </c>
      <c r="I2722" s="279"/>
      <c r="J2722" s="280">
        <f>ROUND(I2722*H2722,2)</f>
        <v>0</v>
      </c>
      <c r="K2722" s="276" t="s">
        <v>199</v>
      </c>
      <c r="L2722" s="281"/>
      <c r="M2722" s="282" t="s">
        <v>19</v>
      </c>
      <c r="N2722" s="283" t="s">
        <v>40</v>
      </c>
      <c r="O2722" s="87"/>
      <c r="P2722" s="224">
        <f>O2722*H2722</f>
        <v>0</v>
      </c>
      <c r="Q2722" s="224">
        <v>1</v>
      </c>
      <c r="R2722" s="224">
        <f>Q2722*H2722</f>
        <v>34.749000000000002</v>
      </c>
      <c r="S2722" s="224">
        <v>0</v>
      </c>
      <c r="T2722" s="225">
        <f>S2722*H2722</f>
        <v>0</v>
      </c>
      <c r="U2722" s="41"/>
      <c r="V2722" s="41"/>
      <c r="W2722" s="41"/>
      <c r="X2722" s="41"/>
      <c r="Y2722" s="41"/>
      <c r="Z2722" s="41"/>
      <c r="AA2722" s="41"/>
      <c r="AB2722" s="41"/>
      <c r="AC2722" s="41"/>
      <c r="AD2722" s="41"/>
      <c r="AE2722" s="41"/>
      <c r="AR2722" s="226" t="s">
        <v>449</v>
      </c>
      <c r="AT2722" s="226" t="s">
        <v>1765</v>
      </c>
      <c r="AU2722" s="226" t="s">
        <v>78</v>
      </c>
      <c r="AY2722" s="20" t="s">
        <v>193</v>
      </c>
      <c r="BE2722" s="227">
        <f>IF(N2722="základní",J2722,0)</f>
        <v>0</v>
      </c>
      <c r="BF2722" s="227">
        <f>IF(N2722="snížená",J2722,0)</f>
        <v>0</v>
      </c>
      <c r="BG2722" s="227">
        <f>IF(N2722="zákl. přenesená",J2722,0)</f>
        <v>0</v>
      </c>
      <c r="BH2722" s="227">
        <f>IF(N2722="sníž. přenesená",J2722,0)</f>
        <v>0</v>
      </c>
      <c r="BI2722" s="227">
        <f>IF(N2722="nulová",J2722,0)</f>
        <v>0</v>
      </c>
      <c r="BJ2722" s="20" t="s">
        <v>76</v>
      </c>
      <c r="BK2722" s="227">
        <f>ROUND(I2722*H2722,2)</f>
        <v>0</v>
      </c>
      <c r="BL2722" s="20" t="s">
        <v>323</v>
      </c>
      <c r="BM2722" s="226" t="s">
        <v>4609</v>
      </c>
    </row>
    <row r="2723" s="2" customFormat="1">
      <c r="A2723" s="41"/>
      <c r="B2723" s="42"/>
      <c r="C2723" s="43"/>
      <c r="D2723" s="228" t="s">
        <v>202</v>
      </c>
      <c r="E2723" s="43"/>
      <c r="F2723" s="229" t="s">
        <v>4608</v>
      </c>
      <c r="G2723" s="43"/>
      <c r="H2723" s="43"/>
      <c r="I2723" s="230"/>
      <c r="J2723" s="43"/>
      <c r="K2723" s="43"/>
      <c r="L2723" s="47"/>
      <c r="M2723" s="231"/>
      <c r="N2723" s="232"/>
      <c r="O2723" s="87"/>
      <c r="P2723" s="87"/>
      <c r="Q2723" s="87"/>
      <c r="R2723" s="87"/>
      <c r="S2723" s="87"/>
      <c r="T2723" s="88"/>
      <c r="U2723" s="41"/>
      <c r="V2723" s="41"/>
      <c r="W2723" s="41"/>
      <c r="X2723" s="41"/>
      <c r="Y2723" s="41"/>
      <c r="Z2723" s="41"/>
      <c r="AA2723" s="41"/>
      <c r="AB2723" s="41"/>
      <c r="AC2723" s="41"/>
      <c r="AD2723" s="41"/>
      <c r="AE2723" s="41"/>
      <c r="AT2723" s="20" t="s">
        <v>202</v>
      </c>
      <c r="AU2723" s="20" t="s">
        <v>78</v>
      </c>
    </row>
    <row r="2724" s="13" customFormat="1">
      <c r="A2724" s="13"/>
      <c r="B2724" s="235"/>
      <c r="C2724" s="236"/>
      <c r="D2724" s="228" t="s">
        <v>206</v>
      </c>
      <c r="E2724" s="237" t="s">
        <v>19</v>
      </c>
      <c r="F2724" s="238" t="s">
        <v>279</v>
      </c>
      <c r="G2724" s="236"/>
      <c r="H2724" s="237" t="s">
        <v>19</v>
      </c>
      <c r="I2724" s="239"/>
      <c r="J2724" s="236"/>
      <c r="K2724" s="236"/>
      <c r="L2724" s="240"/>
      <c r="M2724" s="241"/>
      <c r="N2724" s="242"/>
      <c r="O2724" s="242"/>
      <c r="P2724" s="242"/>
      <c r="Q2724" s="242"/>
      <c r="R2724" s="242"/>
      <c r="S2724" s="242"/>
      <c r="T2724" s="243"/>
      <c r="U2724" s="13"/>
      <c r="V2724" s="13"/>
      <c r="W2724" s="13"/>
      <c r="X2724" s="13"/>
      <c r="Y2724" s="13"/>
      <c r="Z2724" s="13"/>
      <c r="AA2724" s="13"/>
      <c r="AB2724" s="13"/>
      <c r="AC2724" s="13"/>
      <c r="AD2724" s="13"/>
      <c r="AE2724" s="13"/>
      <c r="AT2724" s="244" t="s">
        <v>206</v>
      </c>
      <c r="AU2724" s="244" t="s">
        <v>78</v>
      </c>
      <c r="AV2724" s="13" t="s">
        <v>76</v>
      </c>
      <c r="AW2724" s="13" t="s">
        <v>31</v>
      </c>
      <c r="AX2724" s="13" t="s">
        <v>69</v>
      </c>
      <c r="AY2724" s="244" t="s">
        <v>193</v>
      </c>
    </row>
    <row r="2725" s="13" customFormat="1">
      <c r="A2725" s="13"/>
      <c r="B2725" s="235"/>
      <c r="C2725" s="236"/>
      <c r="D2725" s="228" t="s">
        <v>206</v>
      </c>
      <c r="E2725" s="237" t="s">
        <v>19</v>
      </c>
      <c r="F2725" s="238" t="s">
        <v>4534</v>
      </c>
      <c r="G2725" s="236"/>
      <c r="H2725" s="237" t="s">
        <v>19</v>
      </c>
      <c r="I2725" s="239"/>
      <c r="J2725" s="236"/>
      <c r="K2725" s="236"/>
      <c r="L2725" s="240"/>
      <c r="M2725" s="241"/>
      <c r="N2725" s="242"/>
      <c r="O2725" s="242"/>
      <c r="P2725" s="242"/>
      <c r="Q2725" s="242"/>
      <c r="R2725" s="242"/>
      <c r="S2725" s="242"/>
      <c r="T2725" s="243"/>
      <c r="U2725" s="13"/>
      <c r="V2725" s="13"/>
      <c r="W2725" s="13"/>
      <c r="X2725" s="13"/>
      <c r="Y2725" s="13"/>
      <c r="Z2725" s="13"/>
      <c r="AA2725" s="13"/>
      <c r="AB2725" s="13"/>
      <c r="AC2725" s="13"/>
      <c r="AD2725" s="13"/>
      <c r="AE2725" s="13"/>
      <c r="AT2725" s="244" t="s">
        <v>206</v>
      </c>
      <c r="AU2725" s="244" t="s">
        <v>78</v>
      </c>
      <c r="AV2725" s="13" t="s">
        <v>76</v>
      </c>
      <c r="AW2725" s="13" t="s">
        <v>31</v>
      </c>
      <c r="AX2725" s="13" t="s">
        <v>69</v>
      </c>
      <c r="AY2725" s="244" t="s">
        <v>193</v>
      </c>
    </row>
    <row r="2726" s="14" customFormat="1">
      <c r="A2726" s="14"/>
      <c r="B2726" s="245"/>
      <c r="C2726" s="246"/>
      <c r="D2726" s="228" t="s">
        <v>206</v>
      </c>
      <c r="E2726" s="247" t="s">
        <v>19</v>
      </c>
      <c r="F2726" s="248" t="s">
        <v>4610</v>
      </c>
      <c r="G2726" s="246"/>
      <c r="H2726" s="249">
        <v>18.899999999999999</v>
      </c>
      <c r="I2726" s="250"/>
      <c r="J2726" s="246"/>
      <c r="K2726" s="246"/>
      <c r="L2726" s="251"/>
      <c r="M2726" s="252"/>
      <c r="N2726" s="253"/>
      <c r="O2726" s="253"/>
      <c r="P2726" s="253"/>
      <c r="Q2726" s="253"/>
      <c r="R2726" s="253"/>
      <c r="S2726" s="253"/>
      <c r="T2726" s="254"/>
      <c r="U2726" s="14"/>
      <c r="V2726" s="14"/>
      <c r="W2726" s="14"/>
      <c r="X2726" s="14"/>
      <c r="Y2726" s="14"/>
      <c r="Z2726" s="14"/>
      <c r="AA2726" s="14"/>
      <c r="AB2726" s="14"/>
      <c r="AC2726" s="14"/>
      <c r="AD2726" s="14"/>
      <c r="AE2726" s="14"/>
      <c r="AT2726" s="255" t="s">
        <v>206</v>
      </c>
      <c r="AU2726" s="255" t="s">
        <v>78</v>
      </c>
      <c r="AV2726" s="14" t="s">
        <v>78</v>
      </c>
      <c r="AW2726" s="14" t="s">
        <v>31</v>
      </c>
      <c r="AX2726" s="14" t="s">
        <v>69</v>
      </c>
      <c r="AY2726" s="255" t="s">
        <v>193</v>
      </c>
    </row>
    <row r="2727" s="13" customFormat="1">
      <c r="A2727" s="13"/>
      <c r="B2727" s="235"/>
      <c r="C2727" s="236"/>
      <c r="D2727" s="228" t="s">
        <v>206</v>
      </c>
      <c r="E2727" s="237" t="s">
        <v>19</v>
      </c>
      <c r="F2727" s="238" t="s">
        <v>2301</v>
      </c>
      <c r="G2727" s="236"/>
      <c r="H2727" s="237" t="s">
        <v>19</v>
      </c>
      <c r="I2727" s="239"/>
      <c r="J2727" s="236"/>
      <c r="K2727" s="236"/>
      <c r="L2727" s="240"/>
      <c r="M2727" s="241"/>
      <c r="N2727" s="242"/>
      <c r="O2727" s="242"/>
      <c r="P2727" s="242"/>
      <c r="Q2727" s="242"/>
      <c r="R2727" s="242"/>
      <c r="S2727" s="242"/>
      <c r="T2727" s="243"/>
      <c r="U2727" s="13"/>
      <c r="V2727" s="13"/>
      <c r="W2727" s="13"/>
      <c r="X2727" s="13"/>
      <c r="Y2727" s="13"/>
      <c r="Z2727" s="13"/>
      <c r="AA2727" s="13"/>
      <c r="AB2727" s="13"/>
      <c r="AC2727" s="13"/>
      <c r="AD2727" s="13"/>
      <c r="AE2727" s="13"/>
      <c r="AT2727" s="244" t="s">
        <v>206</v>
      </c>
      <c r="AU2727" s="244" t="s">
        <v>78</v>
      </c>
      <c r="AV2727" s="13" t="s">
        <v>76</v>
      </c>
      <c r="AW2727" s="13" t="s">
        <v>31</v>
      </c>
      <c r="AX2727" s="13" t="s">
        <v>69</v>
      </c>
      <c r="AY2727" s="244" t="s">
        <v>193</v>
      </c>
    </row>
    <row r="2728" s="14" customFormat="1">
      <c r="A2728" s="14"/>
      <c r="B2728" s="245"/>
      <c r="C2728" s="246"/>
      <c r="D2728" s="228" t="s">
        <v>206</v>
      </c>
      <c r="E2728" s="247" t="s">
        <v>19</v>
      </c>
      <c r="F2728" s="248" t="s">
        <v>4611</v>
      </c>
      <c r="G2728" s="246"/>
      <c r="H2728" s="249">
        <v>3.6000000000000001</v>
      </c>
      <c r="I2728" s="250"/>
      <c r="J2728" s="246"/>
      <c r="K2728" s="246"/>
      <c r="L2728" s="251"/>
      <c r="M2728" s="252"/>
      <c r="N2728" s="253"/>
      <c r="O2728" s="253"/>
      <c r="P2728" s="253"/>
      <c r="Q2728" s="253"/>
      <c r="R2728" s="253"/>
      <c r="S2728" s="253"/>
      <c r="T2728" s="254"/>
      <c r="U2728" s="14"/>
      <c r="V2728" s="14"/>
      <c r="W2728" s="14"/>
      <c r="X2728" s="14"/>
      <c r="Y2728" s="14"/>
      <c r="Z2728" s="14"/>
      <c r="AA2728" s="14"/>
      <c r="AB2728" s="14"/>
      <c r="AC2728" s="14"/>
      <c r="AD2728" s="14"/>
      <c r="AE2728" s="14"/>
      <c r="AT2728" s="255" t="s">
        <v>206</v>
      </c>
      <c r="AU2728" s="255" t="s">
        <v>78</v>
      </c>
      <c r="AV2728" s="14" t="s">
        <v>78</v>
      </c>
      <c r="AW2728" s="14" t="s">
        <v>31</v>
      </c>
      <c r="AX2728" s="14" t="s">
        <v>69</v>
      </c>
      <c r="AY2728" s="255" t="s">
        <v>193</v>
      </c>
    </row>
    <row r="2729" s="13" customFormat="1">
      <c r="A2729" s="13"/>
      <c r="B2729" s="235"/>
      <c r="C2729" s="236"/>
      <c r="D2729" s="228" t="s">
        <v>206</v>
      </c>
      <c r="E2729" s="237" t="s">
        <v>19</v>
      </c>
      <c r="F2729" s="238" t="s">
        <v>4537</v>
      </c>
      <c r="G2729" s="236"/>
      <c r="H2729" s="237" t="s">
        <v>19</v>
      </c>
      <c r="I2729" s="239"/>
      <c r="J2729" s="236"/>
      <c r="K2729" s="236"/>
      <c r="L2729" s="240"/>
      <c r="M2729" s="241"/>
      <c r="N2729" s="242"/>
      <c r="O2729" s="242"/>
      <c r="P2729" s="242"/>
      <c r="Q2729" s="242"/>
      <c r="R2729" s="242"/>
      <c r="S2729" s="242"/>
      <c r="T2729" s="243"/>
      <c r="U2729" s="13"/>
      <c r="V2729" s="13"/>
      <c r="W2729" s="13"/>
      <c r="X2729" s="13"/>
      <c r="Y2729" s="13"/>
      <c r="Z2729" s="13"/>
      <c r="AA2729" s="13"/>
      <c r="AB2729" s="13"/>
      <c r="AC2729" s="13"/>
      <c r="AD2729" s="13"/>
      <c r="AE2729" s="13"/>
      <c r="AT2729" s="244" t="s">
        <v>206</v>
      </c>
      <c r="AU2729" s="244" t="s">
        <v>78</v>
      </c>
      <c r="AV2729" s="13" t="s">
        <v>76</v>
      </c>
      <c r="AW2729" s="13" t="s">
        <v>31</v>
      </c>
      <c r="AX2729" s="13" t="s">
        <v>69</v>
      </c>
      <c r="AY2729" s="244" t="s">
        <v>193</v>
      </c>
    </row>
    <row r="2730" s="14" customFormat="1">
      <c r="A2730" s="14"/>
      <c r="B2730" s="245"/>
      <c r="C2730" s="246"/>
      <c r="D2730" s="228" t="s">
        <v>206</v>
      </c>
      <c r="E2730" s="247" t="s">
        <v>19</v>
      </c>
      <c r="F2730" s="248" t="s">
        <v>4612</v>
      </c>
      <c r="G2730" s="246"/>
      <c r="H2730" s="249">
        <v>1.8899999999999999</v>
      </c>
      <c r="I2730" s="250"/>
      <c r="J2730" s="246"/>
      <c r="K2730" s="246"/>
      <c r="L2730" s="251"/>
      <c r="M2730" s="252"/>
      <c r="N2730" s="253"/>
      <c r="O2730" s="253"/>
      <c r="P2730" s="253"/>
      <c r="Q2730" s="253"/>
      <c r="R2730" s="253"/>
      <c r="S2730" s="253"/>
      <c r="T2730" s="254"/>
      <c r="U2730" s="14"/>
      <c r="V2730" s="14"/>
      <c r="W2730" s="14"/>
      <c r="X2730" s="14"/>
      <c r="Y2730" s="14"/>
      <c r="Z2730" s="14"/>
      <c r="AA2730" s="14"/>
      <c r="AB2730" s="14"/>
      <c r="AC2730" s="14"/>
      <c r="AD2730" s="14"/>
      <c r="AE2730" s="14"/>
      <c r="AT2730" s="255" t="s">
        <v>206</v>
      </c>
      <c r="AU2730" s="255" t="s">
        <v>78</v>
      </c>
      <c r="AV2730" s="14" t="s">
        <v>78</v>
      </c>
      <c r="AW2730" s="14" t="s">
        <v>31</v>
      </c>
      <c r="AX2730" s="14" t="s">
        <v>69</v>
      </c>
      <c r="AY2730" s="255" t="s">
        <v>193</v>
      </c>
    </row>
    <row r="2731" s="13" customFormat="1">
      <c r="A2731" s="13"/>
      <c r="B2731" s="235"/>
      <c r="C2731" s="236"/>
      <c r="D2731" s="228" t="s">
        <v>206</v>
      </c>
      <c r="E2731" s="237" t="s">
        <v>19</v>
      </c>
      <c r="F2731" s="238" t="s">
        <v>4605</v>
      </c>
      <c r="G2731" s="236"/>
      <c r="H2731" s="237" t="s">
        <v>19</v>
      </c>
      <c r="I2731" s="239"/>
      <c r="J2731" s="236"/>
      <c r="K2731" s="236"/>
      <c r="L2731" s="240"/>
      <c r="M2731" s="241"/>
      <c r="N2731" s="242"/>
      <c r="O2731" s="242"/>
      <c r="P2731" s="242"/>
      <c r="Q2731" s="242"/>
      <c r="R2731" s="242"/>
      <c r="S2731" s="242"/>
      <c r="T2731" s="243"/>
      <c r="U2731" s="13"/>
      <c r="V2731" s="13"/>
      <c r="W2731" s="13"/>
      <c r="X2731" s="13"/>
      <c r="Y2731" s="13"/>
      <c r="Z2731" s="13"/>
      <c r="AA2731" s="13"/>
      <c r="AB2731" s="13"/>
      <c r="AC2731" s="13"/>
      <c r="AD2731" s="13"/>
      <c r="AE2731" s="13"/>
      <c r="AT2731" s="244" t="s">
        <v>206</v>
      </c>
      <c r="AU2731" s="244" t="s">
        <v>78</v>
      </c>
      <c r="AV2731" s="13" t="s">
        <v>76</v>
      </c>
      <c r="AW2731" s="13" t="s">
        <v>31</v>
      </c>
      <c r="AX2731" s="13" t="s">
        <v>69</v>
      </c>
      <c r="AY2731" s="244" t="s">
        <v>193</v>
      </c>
    </row>
    <row r="2732" s="14" customFormat="1">
      <c r="A2732" s="14"/>
      <c r="B2732" s="245"/>
      <c r="C2732" s="246"/>
      <c r="D2732" s="228" t="s">
        <v>206</v>
      </c>
      <c r="E2732" s="247" t="s">
        <v>19</v>
      </c>
      <c r="F2732" s="248" t="s">
        <v>4613</v>
      </c>
      <c r="G2732" s="246"/>
      <c r="H2732" s="249">
        <v>7.2000000000000002</v>
      </c>
      <c r="I2732" s="250"/>
      <c r="J2732" s="246"/>
      <c r="K2732" s="246"/>
      <c r="L2732" s="251"/>
      <c r="M2732" s="252"/>
      <c r="N2732" s="253"/>
      <c r="O2732" s="253"/>
      <c r="P2732" s="253"/>
      <c r="Q2732" s="253"/>
      <c r="R2732" s="253"/>
      <c r="S2732" s="253"/>
      <c r="T2732" s="254"/>
      <c r="U2732" s="14"/>
      <c r="V2732" s="14"/>
      <c r="W2732" s="14"/>
      <c r="X2732" s="14"/>
      <c r="Y2732" s="14"/>
      <c r="Z2732" s="14"/>
      <c r="AA2732" s="14"/>
      <c r="AB2732" s="14"/>
      <c r="AC2732" s="14"/>
      <c r="AD2732" s="14"/>
      <c r="AE2732" s="14"/>
      <c r="AT2732" s="255" t="s">
        <v>206</v>
      </c>
      <c r="AU2732" s="255" t="s">
        <v>78</v>
      </c>
      <c r="AV2732" s="14" t="s">
        <v>78</v>
      </c>
      <c r="AW2732" s="14" t="s">
        <v>31</v>
      </c>
      <c r="AX2732" s="14" t="s">
        <v>69</v>
      </c>
      <c r="AY2732" s="255" t="s">
        <v>193</v>
      </c>
    </row>
    <row r="2733" s="15" customFormat="1">
      <c r="A2733" s="15"/>
      <c r="B2733" s="256"/>
      <c r="C2733" s="257"/>
      <c r="D2733" s="228" t="s">
        <v>206</v>
      </c>
      <c r="E2733" s="258" t="s">
        <v>19</v>
      </c>
      <c r="F2733" s="259" t="s">
        <v>218</v>
      </c>
      <c r="G2733" s="257"/>
      <c r="H2733" s="260">
        <v>31.59</v>
      </c>
      <c r="I2733" s="261"/>
      <c r="J2733" s="257"/>
      <c r="K2733" s="257"/>
      <c r="L2733" s="262"/>
      <c r="M2733" s="263"/>
      <c r="N2733" s="264"/>
      <c r="O2733" s="264"/>
      <c r="P2733" s="264"/>
      <c r="Q2733" s="264"/>
      <c r="R2733" s="264"/>
      <c r="S2733" s="264"/>
      <c r="T2733" s="265"/>
      <c r="U2733" s="15"/>
      <c r="V2733" s="15"/>
      <c r="W2733" s="15"/>
      <c r="X2733" s="15"/>
      <c r="Y2733" s="15"/>
      <c r="Z2733" s="15"/>
      <c r="AA2733" s="15"/>
      <c r="AB2733" s="15"/>
      <c r="AC2733" s="15"/>
      <c r="AD2733" s="15"/>
      <c r="AE2733" s="15"/>
      <c r="AT2733" s="266" t="s">
        <v>206</v>
      </c>
      <c r="AU2733" s="266" t="s">
        <v>78</v>
      </c>
      <c r="AV2733" s="15" t="s">
        <v>200</v>
      </c>
      <c r="AW2733" s="15" t="s">
        <v>31</v>
      </c>
      <c r="AX2733" s="15" t="s">
        <v>76</v>
      </c>
      <c r="AY2733" s="266" t="s">
        <v>193</v>
      </c>
    </row>
    <row r="2734" s="14" customFormat="1">
      <c r="A2734" s="14"/>
      <c r="B2734" s="245"/>
      <c r="C2734" s="246"/>
      <c r="D2734" s="228" t="s">
        <v>206</v>
      </c>
      <c r="E2734" s="246"/>
      <c r="F2734" s="248" t="s">
        <v>4614</v>
      </c>
      <c r="G2734" s="246"/>
      <c r="H2734" s="249">
        <v>34.749000000000002</v>
      </c>
      <c r="I2734" s="250"/>
      <c r="J2734" s="246"/>
      <c r="K2734" s="246"/>
      <c r="L2734" s="251"/>
      <c r="M2734" s="252"/>
      <c r="N2734" s="253"/>
      <c r="O2734" s="253"/>
      <c r="P2734" s="253"/>
      <c r="Q2734" s="253"/>
      <c r="R2734" s="253"/>
      <c r="S2734" s="253"/>
      <c r="T2734" s="254"/>
      <c r="U2734" s="14"/>
      <c r="V2734" s="14"/>
      <c r="W2734" s="14"/>
      <c r="X2734" s="14"/>
      <c r="Y2734" s="14"/>
      <c r="Z2734" s="14"/>
      <c r="AA2734" s="14"/>
      <c r="AB2734" s="14"/>
      <c r="AC2734" s="14"/>
      <c r="AD2734" s="14"/>
      <c r="AE2734" s="14"/>
      <c r="AT2734" s="255" t="s">
        <v>206</v>
      </c>
      <c r="AU2734" s="255" t="s">
        <v>78</v>
      </c>
      <c r="AV2734" s="14" t="s">
        <v>78</v>
      </c>
      <c r="AW2734" s="14" t="s">
        <v>4</v>
      </c>
      <c r="AX2734" s="14" t="s">
        <v>76</v>
      </c>
      <c r="AY2734" s="255" t="s">
        <v>193</v>
      </c>
    </row>
    <row r="2735" s="2" customFormat="1" ht="16.5" customHeight="1">
      <c r="A2735" s="41"/>
      <c r="B2735" s="42"/>
      <c r="C2735" s="215" t="s">
        <v>4615</v>
      </c>
      <c r="D2735" s="215" t="s">
        <v>195</v>
      </c>
      <c r="E2735" s="216" t="s">
        <v>4616</v>
      </c>
      <c r="F2735" s="217" t="s">
        <v>4617</v>
      </c>
      <c r="G2735" s="218" t="s">
        <v>258</v>
      </c>
      <c r="H2735" s="219">
        <v>434.56999999999999</v>
      </c>
      <c r="I2735" s="220"/>
      <c r="J2735" s="221">
        <f>ROUND(I2735*H2735,2)</f>
        <v>0</v>
      </c>
      <c r="K2735" s="217" t="s">
        <v>199</v>
      </c>
      <c r="L2735" s="47"/>
      <c r="M2735" s="222" t="s">
        <v>19</v>
      </c>
      <c r="N2735" s="223" t="s">
        <v>40</v>
      </c>
      <c r="O2735" s="87"/>
      <c r="P2735" s="224">
        <f>O2735*H2735</f>
        <v>0</v>
      </c>
      <c r="Q2735" s="224">
        <v>0</v>
      </c>
      <c r="R2735" s="224">
        <f>Q2735*H2735</f>
        <v>0</v>
      </c>
      <c r="S2735" s="224">
        <v>0</v>
      </c>
      <c r="T2735" s="225">
        <f>S2735*H2735</f>
        <v>0</v>
      </c>
      <c r="U2735" s="41"/>
      <c r="V2735" s="41"/>
      <c r="W2735" s="41"/>
      <c r="X2735" s="41"/>
      <c r="Y2735" s="41"/>
      <c r="Z2735" s="41"/>
      <c r="AA2735" s="41"/>
      <c r="AB2735" s="41"/>
      <c r="AC2735" s="41"/>
      <c r="AD2735" s="41"/>
      <c r="AE2735" s="41"/>
      <c r="AR2735" s="226" t="s">
        <v>323</v>
      </c>
      <c r="AT2735" s="226" t="s">
        <v>195</v>
      </c>
      <c r="AU2735" s="226" t="s">
        <v>78</v>
      </c>
      <c r="AY2735" s="20" t="s">
        <v>193</v>
      </c>
      <c r="BE2735" s="227">
        <f>IF(N2735="základní",J2735,0)</f>
        <v>0</v>
      </c>
      <c r="BF2735" s="227">
        <f>IF(N2735="snížená",J2735,0)</f>
        <v>0</v>
      </c>
      <c r="BG2735" s="227">
        <f>IF(N2735="zákl. přenesená",J2735,0)</f>
        <v>0</v>
      </c>
      <c r="BH2735" s="227">
        <f>IF(N2735="sníž. přenesená",J2735,0)</f>
        <v>0</v>
      </c>
      <c r="BI2735" s="227">
        <f>IF(N2735="nulová",J2735,0)</f>
        <v>0</v>
      </c>
      <c r="BJ2735" s="20" t="s">
        <v>76</v>
      </c>
      <c r="BK2735" s="227">
        <f>ROUND(I2735*H2735,2)</f>
        <v>0</v>
      </c>
      <c r="BL2735" s="20" t="s">
        <v>323</v>
      </c>
      <c r="BM2735" s="226" t="s">
        <v>4618</v>
      </c>
    </row>
    <row r="2736" s="2" customFormat="1">
      <c r="A2736" s="41"/>
      <c r="B2736" s="42"/>
      <c r="C2736" s="43"/>
      <c r="D2736" s="228" t="s">
        <v>202</v>
      </c>
      <c r="E2736" s="43"/>
      <c r="F2736" s="229" t="s">
        <v>4619</v>
      </c>
      <c r="G2736" s="43"/>
      <c r="H2736" s="43"/>
      <c r="I2736" s="230"/>
      <c r="J2736" s="43"/>
      <c r="K2736" s="43"/>
      <c r="L2736" s="47"/>
      <c r="M2736" s="231"/>
      <c r="N2736" s="232"/>
      <c r="O2736" s="87"/>
      <c r="P2736" s="87"/>
      <c r="Q2736" s="87"/>
      <c r="R2736" s="87"/>
      <c r="S2736" s="87"/>
      <c r="T2736" s="88"/>
      <c r="U2736" s="41"/>
      <c r="V2736" s="41"/>
      <c r="W2736" s="41"/>
      <c r="X2736" s="41"/>
      <c r="Y2736" s="41"/>
      <c r="Z2736" s="41"/>
      <c r="AA2736" s="41"/>
      <c r="AB2736" s="41"/>
      <c r="AC2736" s="41"/>
      <c r="AD2736" s="41"/>
      <c r="AE2736" s="41"/>
      <c r="AT2736" s="20" t="s">
        <v>202</v>
      </c>
      <c r="AU2736" s="20" t="s">
        <v>78</v>
      </c>
    </row>
    <row r="2737" s="2" customFormat="1">
      <c r="A2737" s="41"/>
      <c r="B2737" s="42"/>
      <c r="C2737" s="43"/>
      <c r="D2737" s="233" t="s">
        <v>204</v>
      </c>
      <c r="E2737" s="43"/>
      <c r="F2737" s="234" t="s">
        <v>4620</v>
      </c>
      <c r="G2737" s="43"/>
      <c r="H2737" s="43"/>
      <c r="I2737" s="230"/>
      <c r="J2737" s="43"/>
      <c r="K2737" s="43"/>
      <c r="L2737" s="47"/>
      <c r="M2737" s="231"/>
      <c r="N2737" s="232"/>
      <c r="O2737" s="87"/>
      <c r="P2737" s="87"/>
      <c r="Q2737" s="87"/>
      <c r="R2737" s="87"/>
      <c r="S2737" s="87"/>
      <c r="T2737" s="88"/>
      <c r="U2737" s="41"/>
      <c r="V2737" s="41"/>
      <c r="W2737" s="41"/>
      <c r="X2737" s="41"/>
      <c r="Y2737" s="41"/>
      <c r="Z2737" s="41"/>
      <c r="AA2737" s="41"/>
      <c r="AB2737" s="41"/>
      <c r="AC2737" s="41"/>
      <c r="AD2737" s="41"/>
      <c r="AE2737" s="41"/>
      <c r="AT2737" s="20" t="s">
        <v>204</v>
      </c>
      <c r="AU2737" s="20" t="s">
        <v>78</v>
      </c>
    </row>
    <row r="2738" s="13" customFormat="1">
      <c r="A2738" s="13"/>
      <c r="B2738" s="235"/>
      <c r="C2738" s="236"/>
      <c r="D2738" s="228" t="s">
        <v>206</v>
      </c>
      <c r="E2738" s="237" t="s">
        <v>19</v>
      </c>
      <c r="F2738" s="238" t="s">
        <v>279</v>
      </c>
      <c r="G2738" s="236"/>
      <c r="H2738" s="237" t="s">
        <v>19</v>
      </c>
      <c r="I2738" s="239"/>
      <c r="J2738" s="236"/>
      <c r="K2738" s="236"/>
      <c r="L2738" s="240"/>
      <c r="M2738" s="241"/>
      <c r="N2738" s="242"/>
      <c r="O2738" s="242"/>
      <c r="P2738" s="242"/>
      <c r="Q2738" s="242"/>
      <c r="R2738" s="242"/>
      <c r="S2738" s="242"/>
      <c r="T2738" s="243"/>
      <c r="U2738" s="13"/>
      <c r="V2738" s="13"/>
      <c r="W2738" s="13"/>
      <c r="X2738" s="13"/>
      <c r="Y2738" s="13"/>
      <c r="Z2738" s="13"/>
      <c r="AA2738" s="13"/>
      <c r="AB2738" s="13"/>
      <c r="AC2738" s="13"/>
      <c r="AD2738" s="13"/>
      <c r="AE2738" s="13"/>
      <c r="AT2738" s="244" t="s">
        <v>206</v>
      </c>
      <c r="AU2738" s="244" t="s">
        <v>78</v>
      </c>
      <c r="AV2738" s="13" t="s">
        <v>76</v>
      </c>
      <c r="AW2738" s="13" t="s">
        <v>31</v>
      </c>
      <c r="AX2738" s="13" t="s">
        <v>69</v>
      </c>
      <c r="AY2738" s="244" t="s">
        <v>193</v>
      </c>
    </row>
    <row r="2739" s="13" customFormat="1">
      <c r="A2739" s="13"/>
      <c r="B2739" s="235"/>
      <c r="C2739" s="236"/>
      <c r="D2739" s="228" t="s">
        <v>206</v>
      </c>
      <c r="E2739" s="237" t="s">
        <v>19</v>
      </c>
      <c r="F2739" s="238" t="s">
        <v>4621</v>
      </c>
      <c r="G2739" s="236"/>
      <c r="H2739" s="237" t="s">
        <v>19</v>
      </c>
      <c r="I2739" s="239"/>
      <c r="J2739" s="236"/>
      <c r="K2739" s="236"/>
      <c r="L2739" s="240"/>
      <c r="M2739" s="241"/>
      <c r="N2739" s="242"/>
      <c r="O2739" s="242"/>
      <c r="P2739" s="242"/>
      <c r="Q2739" s="242"/>
      <c r="R2739" s="242"/>
      <c r="S2739" s="242"/>
      <c r="T2739" s="243"/>
      <c r="U2739" s="13"/>
      <c r="V2739" s="13"/>
      <c r="W2739" s="13"/>
      <c r="X2739" s="13"/>
      <c r="Y2739" s="13"/>
      <c r="Z2739" s="13"/>
      <c r="AA2739" s="13"/>
      <c r="AB2739" s="13"/>
      <c r="AC2739" s="13"/>
      <c r="AD2739" s="13"/>
      <c r="AE2739" s="13"/>
      <c r="AT2739" s="244" t="s">
        <v>206</v>
      </c>
      <c r="AU2739" s="244" t="s">
        <v>78</v>
      </c>
      <c r="AV2739" s="13" t="s">
        <v>76</v>
      </c>
      <c r="AW2739" s="13" t="s">
        <v>31</v>
      </c>
      <c r="AX2739" s="13" t="s">
        <v>69</v>
      </c>
      <c r="AY2739" s="244" t="s">
        <v>193</v>
      </c>
    </row>
    <row r="2740" s="14" customFormat="1">
      <c r="A2740" s="14"/>
      <c r="B2740" s="245"/>
      <c r="C2740" s="246"/>
      <c r="D2740" s="228" t="s">
        <v>206</v>
      </c>
      <c r="E2740" s="247" t="s">
        <v>19</v>
      </c>
      <c r="F2740" s="248" t="s">
        <v>4622</v>
      </c>
      <c r="G2740" s="246"/>
      <c r="H2740" s="249">
        <v>100.54000000000001</v>
      </c>
      <c r="I2740" s="250"/>
      <c r="J2740" s="246"/>
      <c r="K2740" s="246"/>
      <c r="L2740" s="251"/>
      <c r="M2740" s="252"/>
      <c r="N2740" s="253"/>
      <c r="O2740" s="253"/>
      <c r="P2740" s="253"/>
      <c r="Q2740" s="253"/>
      <c r="R2740" s="253"/>
      <c r="S2740" s="253"/>
      <c r="T2740" s="254"/>
      <c r="U2740" s="14"/>
      <c r="V2740" s="14"/>
      <c r="W2740" s="14"/>
      <c r="X2740" s="14"/>
      <c r="Y2740" s="14"/>
      <c r="Z2740" s="14"/>
      <c r="AA2740" s="14"/>
      <c r="AB2740" s="14"/>
      <c r="AC2740" s="14"/>
      <c r="AD2740" s="14"/>
      <c r="AE2740" s="14"/>
      <c r="AT2740" s="255" t="s">
        <v>206</v>
      </c>
      <c r="AU2740" s="255" t="s">
        <v>78</v>
      </c>
      <c r="AV2740" s="14" t="s">
        <v>78</v>
      </c>
      <c r="AW2740" s="14" t="s">
        <v>31</v>
      </c>
      <c r="AX2740" s="14" t="s">
        <v>69</v>
      </c>
      <c r="AY2740" s="255" t="s">
        <v>193</v>
      </c>
    </row>
    <row r="2741" s="13" customFormat="1">
      <c r="A2741" s="13"/>
      <c r="B2741" s="235"/>
      <c r="C2741" s="236"/>
      <c r="D2741" s="228" t="s">
        <v>206</v>
      </c>
      <c r="E2741" s="237" t="s">
        <v>19</v>
      </c>
      <c r="F2741" s="238" t="s">
        <v>4623</v>
      </c>
      <c r="G2741" s="236"/>
      <c r="H2741" s="237" t="s">
        <v>19</v>
      </c>
      <c r="I2741" s="239"/>
      <c r="J2741" s="236"/>
      <c r="K2741" s="236"/>
      <c r="L2741" s="240"/>
      <c r="M2741" s="241"/>
      <c r="N2741" s="242"/>
      <c r="O2741" s="242"/>
      <c r="P2741" s="242"/>
      <c r="Q2741" s="242"/>
      <c r="R2741" s="242"/>
      <c r="S2741" s="242"/>
      <c r="T2741" s="243"/>
      <c r="U2741" s="13"/>
      <c r="V2741" s="13"/>
      <c r="W2741" s="13"/>
      <c r="X2741" s="13"/>
      <c r="Y2741" s="13"/>
      <c r="Z2741" s="13"/>
      <c r="AA2741" s="13"/>
      <c r="AB2741" s="13"/>
      <c r="AC2741" s="13"/>
      <c r="AD2741" s="13"/>
      <c r="AE2741" s="13"/>
      <c r="AT2741" s="244" t="s">
        <v>206</v>
      </c>
      <c r="AU2741" s="244" t="s">
        <v>78</v>
      </c>
      <c r="AV2741" s="13" t="s">
        <v>76</v>
      </c>
      <c r="AW2741" s="13" t="s">
        <v>31</v>
      </c>
      <c r="AX2741" s="13" t="s">
        <v>69</v>
      </c>
      <c r="AY2741" s="244" t="s">
        <v>193</v>
      </c>
    </row>
    <row r="2742" s="14" customFormat="1">
      <c r="A2742" s="14"/>
      <c r="B2742" s="245"/>
      <c r="C2742" s="246"/>
      <c r="D2742" s="228" t="s">
        <v>206</v>
      </c>
      <c r="E2742" s="247" t="s">
        <v>19</v>
      </c>
      <c r="F2742" s="248" t="s">
        <v>4624</v>
      </c>
      <c r="G2742" s="246"/>
      <c r="H2742" s="249">
        <v>18.379999999999999</v>
      </c>
      <c r="I2742" s="250"/>
      <c r="J2742" s="246"/>
      <c r="K2742" s="246"/>
      <c r="L2742" s="251"/>
      <c r="M2742" s="252"/>
      <c r="N2742" s="253"/>
      <c r="O2742" s="253"/>
      <c r="P2742" s="253"/>
      <c r="Q2742" s="253"/>
      <c r="R2742" s="253"/>
      <c r="S2742" s="253"/>
      <c r="T2742" s="254"/>
      <c r="U2742" s="14"/>
      <c r="V2742" s="14"/>
      <c r="W2742" s="14"/>
      <c r="X2742" s="14"/>
      <c r="Y2742" s="14"/>
      <c r="Z2742" s="14"/>
      <c r="AA2742" s="14"/>
      <c r="AB2742" s="14"/>
      <c r="AC2742" s="14"/>
      <c r="AD2742" s="14"/>
      <c r="AE2742" s="14"/>
      <c r="AT2742" s="255" t="s">
        <v>206</v>
      </c>
      <c r="AU2742" s="255" t="s">
        <v>78</v>
      </c>
      <c r="AV2742" s="14" t="s">
        <v>78</v>
      </c>
      <c r="AW2742" s="14" t="s">
        <v>31</v>
      </c>
      <c r="AX2742" s="14" t="s">
        <v>69</v>
      </c>
      <c r="AY2742" s="255" t="s">
        <v>193</v>
      </c>
    </row>
    <row r="2743" s="13" customFormat="1">
      <c r="A2743" s="13"/>
      <c r="B2743" s="235"/>
      <c r="C2743" s="236"/>
      <c r="D2743" s="228" t="s">
        <v>206</v>
      </c>
      <c r="E2743" s="237" t="s">
        <v>19</v>
      </c>
      <c r="F2743" s="238" t="s">
        <v>4625</v>
      </c>
      <c r="G2743" s="236"/>
      <c r="H2743" s="237" t="s">
        <v>19</v>
      </c>
      <c r="I2743" s="239"/>
      <c r="J2743" s="236"/>
      <c r="K2743" s="236"/>
      <c r="L2743" s="240"/>
      <c r="M2743" s="241"/>
      <c r="N2743" s="242"/>
      <c r="O2743" s="242"/>
      <c r="P2743" s="242"/>
      <c r="Q2743" s="242"/>
      <c r="R2743" s="242"/>
      <c r="S2743" s="242"/>
      <c r="T2743" s="243"/>
      <c r="U2743" s="13"/>
      <c r="V2743" s="13"/>
      <c r="W2743" s="13"/>
      <c r="X2743" s="13"/>
      <c r="Y2743" s="13"/>
      <c r="Z2743" s="13"/>
      <c r="AA2743" s="13"/>
      <c r="AB2743" s="13"/>
      <c r="AC2743" s="13"/>
      <c r="AD2743" s="13"/>
      <c r="AE2743" s="13"/>
      <c r="AT2743" s="244" t="s">
        <v>206</v>
      </c>
      <c r="AU2743" s="244" t="s">
        <v>78</v>
      </c>
      <c r="AV2743" s="13" t="s">
        <v>76</v>
      </c>
      <c r="AW2743" s="13" t="s">
        <v>31</v>
      </c>
      <c r="AX2743" s="13" t="s">
        <v>69</v>
      </c>
      <c r="AY2743" s="244" t="s">
        <v>193</v>
      </c>
    </row>
    <row r="2744" s="14" customFormat="1">
      <c r="A2744" s="14"/>
      <c r="B2744" s="245"/>
      <c r="C2744" s="246"/>
      <c r="D2744" s="228" t="s">
        <v>206</v>
      </c>
      <c r="E2744" s="247" t="s">
        <v>19</v>
      </c>
      <c r="F2744" s="248" t="s">
        <v>4626</v>
      </c>
      <c r="G2744" s="246"/>
      <c r="H2744" s="249">
        <v>47.640000000000001</v>
      </c>
      <c r="I2744" s="250"/>
      <c r="J2744" s="246"/>
      <c r="K2744" s="246"/>
      <c r="L2744" s="251"/>
      <c r="M2744" s="252"/>
      <c r="N2744" s="253"/>
      <c r="O2744" s="253"/>
      <c r="P2744" s="253"/>
      <c r="Q2744" s="253"/>
      <c r="R2744" s="253"/>
      <c r="S2744" s="253"/>
      <c r="T2744" s="254"/>
      <c r="U2744" s="14"/>
      <c r="V2744" s="14"/>
      <c r="W2744" s="14"/>
      <c r="X2744" s="14"/>
      <c r="Y2744" s="14"/>
      <c r="Z2744" s="14"/>
      <c r="AA2744" s="14"/>
      <c r="AB2744" s="14"/>
      <c r="AC2744" s="14"/>
      <c r="AD2744" s="14"/>
      <c r="AE2744" s="14"/>
      <c r="AT2744" s="255" t="s">
        <v>206</v>
      </c>
      <c r="AU2744" s="255" t="s">
        <v>78</v>
      </c>
      <c r="AV2744" s="14" t="s">
        <v>78</v>
      </c>
      <c r="AW2744" s="14" t="s">
        <v>31</v>
      </c>
      <c r="AX2744" s="14" t="s">
        <v>69</v>
      </c>
      <c r="AY2744" s="255" t="s">
        <v>193</v>
      </c>
    </row>
    <row r="2745" s="13" customFormat="1">
      <c r="A2745" s="13"/>
      <c r="B2745" s="235"/>
      <c r="C2745" s="236"/>
      <c r="D2745" s="228" t="s">
        <v>206</v>
      </c>
      <c r="E2745" s="237" t="s">
        <v>19</v>
      </c>
      <c r="F2745" s="238" t="s">
        <v>4627</v>
      </c>
      <c r="G2745" s="236"/>
      <c r="H2745" s="237" t="s">
        <v>19</v>
      </c>
      <c r="I2745" s="239"/>
      <c r="J2745" s="236"/>
      <c r="K2745" s="236"/>
      <c r="L2745" s="240"/>
      <c r="M2745" s="241"/>
      <c r="N2745" s="242"/>
      <c r="O2745" s="242"/>
      <c r="P2745" s="242"/>
      <c r="Q2745" s="242"/>
      <c r="R2745" s="242"/>
      <c r="S2745" s="242"/>
      <c r="T2745" s="243"/>
      <c r="U2745" s="13"/>
      <c r="V2745" s="13"/>
      <c r="W2745" s="13"/>
      <c r="X2745" s="13"/>
      <c r="Y2745" s="13"/>
      <c r="Z2745" s="13"/>
      <c r="AA2745" s="13"/>
      <c r="AB2745" s="13"/>
      <c r="AC2745" s="13"/>
      <c r="AD2745" s="13"/>
      <c r="AE2745" s="13"/>
      <c r="AT2745" s="244" t="s">
        <v>206</v>
      </c>
      <c r="AU2745" s="244" t="s">
        <v>78</v>
      </c>
      <c r="AV2745" s="13" t="s">
        <v>76</v>
      </c>
      <c r="AW2745" s="13" t="s">
        <v>31</v>
      </c>
      <c r="AX2745" s="13" t="s">
        <v>69</v>
      </c>
      <c r="AY2745" s="244" t="s">
        <v>193</v>
      </c>
    </row>
    <row r="2746" s="14" customFormat="1">
      <c r="A2746" s="14"/>
      <c r="B2746" s="245"/>
      <c r="C2746" s="246"/>
      <c r="D2746" s="228" t="s">
        <v>206</v>
      </c>
      <c r="E2746" s="247" t="s">
        <v>19</v>
      </c>
      <c r="F2746" s="248" t="s">
        <v>4628</v>
      </c>
      <c r="G2746" s="246"/>
      <c r="H2746" s="249">
        <v>24.84</v>
      </c>
      <c r="I2746" s="250"/>
      <c r="J2746" s="246"/>
      <c r="K2746" s="246"/>
      <c r="L2746" s="251"/>
      <c r="M2746" s="252"/>
      <c r="N2746" s="253"/>
      <c r="O2746" s="253"/>
      <c r="P2746" s="253"/>
      <c r="Q2746" s="253"/>
      <c r="R2746" s="253"/>
      <c r="S2746" s="253"/>
      <c r="T2746" s="254"/>
      <c r="U2746" s="14"/>
      <c r="V2746" s="14"/>
      <c r="W2746" s="14"/>
      <c r="X2746" s="14"/>
      <c r="Y2746" s="14"/>
      <c r="Z2746" s="14"/>
      <c r="AA2746" s="14"/>
      <c r="AB2746" s="14"/>
      <c r="AC2746" s="14"/>
      <c r="AD2746" s="14"/>
      <c r="AE2746" s="14"/>
      <c r="AT2746" s="255" t="s">
        <v>206</v>
      </c>
      <c r="AU2746" s="255" t="s">
        <v>78</v>
      </c>
      <c r="AV2746" s="14" t="s">
        <v>78</v>
      </c>
      <c r="AW2746" s="14" t="s">
        <v>31</v>
      </c>
      <c r="AX2746" s="14" t="s">
        <v>69</v>
      </c>
      <c r="AY2746" s="255" t="s">
        <v>193</v>
      </c>
    </row>
    <row r="2747" s="13" customFormat="1">
      <c r="A2747" s="13"/>
      <c r="B2747" s="235"/>
      <c r="C2747" s="236"/>
      <c r="D2747" s="228" t="s">
        <v>206</v>
      </c>
      <c r="E2747" s="237" t="s">
        <v>19</v>
      </c>
      <c r="F2747" s="238" t="s">
        <v>3983</v>
      </c>
      <c r="G2747" s="236"/>
      <c r="H2747" s="237" t="s">
        <v>19</v>
      </c>
      <c r="I2747" s="239"/>
      <c r="J2747" s="236"/>
      <c r="K2747" s="236"/>
      <c r="L2747" s="240"/>
      <c r="M2747" s="241"/>
      <c r="N2747" s="242"/>
      <c r="O2747" s="242"/>
      <c r="P2747" s="242"/>
      <c r="Q2747" s="242"/>
      <c r="R2747" s="242"/>
      <c r="S2747" s="242"/>
      <c r="T2747" s="243"/>
      <c r="U2747" s="13"/>
      <c r="V2747" s="13"/>
      <c r="W2747" s="13"/>
      <c r="X2747" s="13"/>
      <c r="Y2747" s="13"/>
      <c r="Z2747" s="13"/>
      <c r="AA2747" s="13"/>
      <c r="AB2747" s="13"/>
      <c r="AC2747" s="13"/>
      <c r="AD2747" s="13"/>
      <c r="AE2747" s="13"/>
      <c r="AT2747" s="244" t="s">
        <v>206</v>
      </c>
      <c r="AU2747" s="244" t="s">
        <v>78</v>
      </c>
      <c r="AV2747" s="13" t="s">
        <v>76</v>
      </c>
      <c r="AW2747" s="13" t="s">
        <v>31</v>
      </c>
      <c r="AX2747" s="13" t="s">
        <v>69</v>
      </c>
      <c r="AY2747" s="244" t="s">
        <v>193</v>
      </c>
    </row>
    <row r="2748" s="14" customFormat="1">
      <c r="A2748" s="14"/>
      <c r="B2748" s="245"/>
      <c r="C2748" s="246"/>
      <c r="D2748" s="228" t="s">
        <v>206</v>
      </c>
      <c r="E2748" s="247" t="s">
        <v>19</v>
      </c>
      <c r="F2748" s="248" t="s">
        <v>4629</v>
      </c>
      <c r="G2748" s="246"/>
      <c r="H2748" s="249">
        <v>243.16999999999999</v>
      </c>
      <c r="I2748" s="250"/>
      <c r="J2748" s="246"/>
      <c r="K2748" s="246"/>
      <c r="L2748" s="251"/>
      <c r="M2748" s="252"/>
      <c r="N2748" s="253"/>
      <c r="O2748" s="253"/>
      <c r="P2748" s="253"/>
      <c r="Q2748" s="253"/>
      <c r="R2748" s="253"/>
      <c r="S2748" s="253"/>
      <c r="T2748" s="254"/>
      <c r="U2748" s="14"/>
      <c r="V2748" s="14"/>
      <c r="W2748" s="14"/>
      <c r="X2748" s="14"/>
      <c r="Y2748" s="14"/>
      <c r="Z2748" s="14"/>
      <c r="AA2748" s="14"/>
      <c r="AB2748" s="14"/>
      <c r="AC2748" s="14"/>
      <c r="AD2748" s="14"/>
      <c r="AE2748" s="14"/>
      <c r="AT2748" s="255" t="s">
        <v>206</v>
      </c>
      <c r="AU2748" s="255" t="s">
        <v>78</v>
      </c>
      <c r="AV2748" s="14" t="s">
        <v>78</v>
      </c>
      <c r="AW2748" s="14" t="s">
        <v>31</v>
      </c>
      <c r="AX2748" s="14" t="s">
        <v>69</v>
      </c>
      <c r="AY2748" s="255" t="s">
        <v>193</v>
      </c>
    </row>
    <row r="2749" s="15" customFormat="1">
      <c r="A2749" s="15"/>
      <c r="B2749" s="256"/>
      <c r="C2749" s="257"/>
      <c r="D2749" s="228" t="s">
        <v>206</v>
      </c>
      <c r="E2749" s="258" t="s">
        <v>19</v>
      </c>
      <c r="F2749" s="259" t="s">
        <v>218</v>
      </c>
      <c r="G2749" s="257"/>
      <c r="H2749" s="260">
        <v>434.56999999999999</v>
      </c>
      <c r="I2749" s="261"/>
      <c r="J2749" s="257"/>
      <c r="K2749" s="257"/>
      <c r="L2749" s="262"/>
      <c r="M2749" s="263"/>
      <c r="N2749" s="264"/>
      <c r="O2749" s="264"/>
      <c r="P2749" s="264"/>
      <c r="Q2749" s="264"/>
      <c r="R2749" s="264"/>
      <c r="S2749" s="264"/>
      <c r="T2749" s="265"/>
      <c r="U2749" s="15"/>
      <c r="V2749" s="15"/>
      <c r="W2749" s="15"/>
      <c r="X2749" s="15"/>
      <c r="Y2749" s="15"/>
      <c r="Z2749" s="15"/>
      <c r="AA2749" s="15"/>
      <c r="AB2749" s="15"/>
      <c r="AC2749" s="15"/>
      <c r="AD2749" s="15"/>
      <c r="AE2749" s="15"/>
      <c r="AT2749" s="266" t="s">
        <v>206</v>
      </c>
      <c r="AU2749" s="266" t="s">
        <v>78</v>
      </c>
      <c r="AV2749" s="15" t="s">
        <v>200</v>
      </c>
      <c r="AW2749" s="15" t="s">
        <v>31</v>
      </c>
      <c r="AX2749" s="15" t="s">
        <v>76</v>
      </c>
      <c r="AY2749" s="266" t="s">
        <v>193</v>
      </c>
    </row>
    <row r="2750" s="2" customFormat="1" ht="16.5" customHeight="1">
      <c r="A2750" s="41"/>
      <c r="B2750" s="42"/>
      <c r="C2750" s="274" t="s">
        <v>4630</v>
      </c>
      <c r="D2750" s="274" t="s">
        <v>1765</v>
      </c>
      <c r="E2750" s="275" t="s">
        <v>2165</v>
      </c>
      <c r="F2750" s="276" t="s">
        <v>2166</v>
      </c>
      <c r="G2750" s="277" t="s">
        <v>2167</v>
      </c>
      <c r="H2750" s="278">
        <v>143.40799999999999</v>
      </c>
      <c r="I2750" s="279"/>
      <c r="J2750" s="280">
        <f>ROUND(I2750*H2750,2)</f>
        <v>0</v>
      </c>
      <c r="K2750" s="276" t="s">
        <v>199</v>
      </c>
      <c r="L2750" s="281"/>
      <c r="M2750" s="282" t="s">
        <v>19</v>
      </c>
      <c r="N2750" s="283" t="s">
        <v>40</v>
      </c>
      <c r="O2750" s="87"/>
      <c r="P2750" s="224">
        <f>O2750*H2750</f>
        <v>0</v>
      </c>
      <c r="Q2750" s="224">
        <v>0.001</v>
      </c>
      <c r="R2750" s="224">
        <f>Q2750*H2750</f>
        <v>0.14340799999999998</v>
      </c>
      <c r="S2750" s="224">
        <v>0</v>
      </c>
      <c r="T2750" s="225">
        <f>S2750*H2750</f>
        <v>0</v>
      </c>
      <c r="U2750" s="41"/>
      <c r="V2750" s="41"/>
      <c r="W2750" s="41"/>
      <c r="X2750" s="41"/>
      <c r="Y2750" s="41"/>
      <c r="Z2750" s="41"/>
      <c r="AA2750" s="41"/>
      <c r="AB2750" s="41"/>
      <c r="AC2750" s="41"/>
      <c r="AD2750" s="41"/>
      <c r="AE2750" s="41"/>
      <c r="AR2750" s="226" t="s">
        <v>449</v>
      </c>
      <c r="AT2750" s="226" t="s">
        <v>1765</v>
      </c>
      <c r="AU2750" s="226" t="s">
        <v>78</v>
      </c>
      <c r="AY2750" s="20" t="s">
        <v>193</v>
      </c>
      <c r="BE2750" s="227">
        <f>IF(N2750="základní",J2750,0)</f>
        <v>0</v>
      </c>
      <c r="BF2750" s="227">
        <f>IF(N2750="snížená",J2750,0)</f>
        <v>0</v>
      </c>
      <c r="BG2750" s="227">
        <f>IF(N2750="zákl. přenesená",J2750,0)</f>
        <v>0</v>
      </c>
      <c r="BH2750" s="227">
        <f>IF(N2750="sníž. přenesená",J2750,0)</f>
        <v>0</v>
      </c>
      <c r="BI2750" s="227">
        <f>IF(N2750="nulová",J2750,0)</f>
        <v>0</v>
      </c>
      <c r="BJ2750" s="20" t="s">
        <v>76</v>
      </c>
      <c r="BK2750" s="227">
        <f>ROUND(I2750*H2750,2)</f>
        <v>0</v>
      </c>
      <c r="BL2750" s="20" t="s">
        <v>323</v>
      </c>
      <c r="BM2750" s="226" t="s">
        <v>4631</v>
      </c>
    </row>
    <row r="2751" s="2" customFormat="1">
      <c r="A2751" s="41"/>
      <c r="B2751" s="42"/>
      <c r="C2751" s="43"/>
      <c r="D2751" s="228" t="s">
        <v>202</v>
      </c>
      <c r="E2751" s="43"/>
      <c r="F2751" s="229" t="s">
        <v>2166</v>
      </c>
      <c r="G2751" s="43"/>
      <c r="H2751" s="43"/>
      <c r="I2751" s="230"/>
      <c r="J2751" s="43"/>
      <c r="K2751" s="43"/>
      <c r="L2751" s="47"/>
      <c r="M2751" s="231"/>
      <c r="N2751" s="232"/>
      <c r="O2751" s="87"/>
      <c r="P2751" s="87"/>
      <c r="Q2751" s="87"/>
      <c r="R2751" s="87"/>
      <c r="S2751" s="87"/>
      <c r="T2751" s="88"/>
      <c r="U2751" s="41"/>
      <c r="V2751" s="41"/>
      <c r="W2751" s="41"/>
      <c r="X2751" s="41"/>
      <c r="Y2751" s="41"/>
      <c r="Z2751" s="41"/>
      <c r="AA2751" s="41"/>
      <c r="AB2751" s="41"/>
      <c r="AC2751" s="41"/>
      <c r="AD2751" s="41"/>
      <c r="AE2751" s="41"/>
      <c r="AT2751" s="20" t="s">
        <v>202</v>
      </c>
      <c r="AU2751" s="20" t="s">
        <v>78</v>
      </c>
    </row>
    <row r="2752" s="13" customFormat="1">
      <c r="A2752" s="13"/>
      <c r="B2752" s="235"/>
      <c r="C2752" s="236"/>
      <c r="D2752" s="228" t="s">
        <v>206</v>
      </c>
      <c r="E2752" s="237" t="s">
        <v>19</v>
      </c>
      <c r="F2752" s="238" t="s">
        <v>279</v>
      </c>
      <c r="G2752" s="236"/>
      <c r="H2752" s="237" t="s">
        <v>19</v>
      </c>
      <c r="I2752" s="239"/>
      <c r="J2752" s="236"/>
      <c r="K2752" s="236"/>
      <c r="L2752" s="240"/>
      <c r="M2752" s="241"/>
      <c r="N2752" s="242"/>
      <c r="O2752" s="242"/>
      <c r="P2752" s="242"/>
      <c r="Q2752" s="242"/>
      <c r="R2752" s="242"/>
      <c r="S2752" s="242"/>
      <c r="T2752" s="243"/>
      <c r="U2752" s="13"/>
      <c r="V2752" s="13"/>
      <c r="W2752" s="13"/>
      <c r="X2752" s="13"/>
      <c r="Y2752" s="13"/>
      <c r="Z2752" s="13"/>
      <c r="AA2752" s="13"/>
      <c r="AB2752" s="13"/>
      <c r="AC2752" s="13"/>
      <c r="AD2752" s="13"/>
      <c r="AE2752" s="13"/>
      <c r="AT2752" s="244" t="s">
        <v>206</v>
      </c>
      <c r="AU2752" s="244" t="s">
        <v>78</v>
      </c>
      <c r="AV2752" s="13" t="s">
        <v>76</v>
      </c>
      <c r="AW2752" s="13" t="s">
        <v>31</v>
      </c>
      <c r="AX2752" s="13" t="s">
        <v>69</v>
      </c>
      <c r="AY2752" s="244" t="s">
        <v>193</v>
      </c>
    </row>
    <row r="2753" s="13" customFormat="1">
      <c r="A2753" s="13"/>
      <c r="B2753" s="235"/>
      <c r="C2753" s="236"/>
      <c r="D2753" s="228" t="s">
        <v>206</v>
      </c>
      <c r="E2753" s="237" t="s">
        <v>19</v>
      </c>
      <c r="F2753" s="238" t="s">
        <v>2169</v>
      </c>
      <c r="G2753" s="236"/>
      <c r="H2753" s="237" t="s">
        <v>19</v>
      </c>
      <c r="I2753" s="239"/>
      <c r="J2753" s="236"/>
      <c r="K2753" s="236"/>
      <c r="L2753" s="240"/>
      <c r="M2753" s="241"/>
      <c r="N2753" s="242"/>
      <c r="O2753" s="242"/>
      <c r="P2753" s="242"/>
      <c r="Q2753" s="242"/>
      <c r="R2753" s="242"/>
      <c r="S2753" s="242"/>
      <c r="T2753" s="243"/>
      <c r="U2753" s="13"/>
      <c r="V2753" s="13"/>
      <c r="W2753" s="13"/>
      <c r="X2753" s="13"/>
      <c r="Y2753" s="13"/>
      <c r="Z2753" s="13"/>
      <c r="AA2753" s="13"/>
      <c r="AB2753" s="13"/>
      <c r="AC2753" s="13"/>
      <c r="AD2753" s="13"/>
      <c r="AE2753" s="13"/>
      <c r="AT2753" s="244" t="s">
        <v>206</v>
      </c>
      <c r="AU2753" s="244" t="s">
        <v>78</v>
      </c>
      <c r="AV2753" s="13" t="s">
        <v>76</v>
      </c>
      <c r="AW2753" s="13" t="s">
        <v>31</v>
      </c>
      <c r="AX2753" s="13" t="s">
        <v>69</v>
      </c>
      <c r="AY2753" s="244" t="s">
        <v>193</v>
      </c>
    </row>
    <row r="2754" s="13" customFormat="1">
      <c r="A2754" s="13"/>
      <c r="B2754" s="235"/>
      <c r="C2754" s="236"/>
      <c r="D2754" s="228" t="s">
        <v>206</v>
      </c>
      <c r="E2754" s="237" t="s">
        <v>19</v>
      </c>
      <c r="F2754" s="238" t="s">
        <v>4621</v>
      </c>
      <c r="G2754" s="236"/>
      <c r="H2754" s="237" t="s">
        <v>19</v>
      </c>
      <c r="I2754" s="239"/>
      <c r="J2754" s="236"/>
      <c r="K2754" s="236"/>
      <c r="L2754" s="240"/>
      <c r="M2754" s="241"/>
      <c r="N2754" s="242"/>
      <c r="O2754" s="242"/>
      <c r="P2754" s="242"/>
      <c r="Q2754" s="242"/>
      <c r="R2754" s="242"/>
      <c r="S2754" s="242"/>
      <c r="T2754" s="243"/>
      <c r="U2754" s="13"/>
      <c r="V2754" s="13"/>
      <c r="W2754" s="13"/>
      <c r="X2754" s="13"/>
      <c r="Y2754" s="13"/>
      <c r="Z2754" s="13"/>
      <c r="AA2754" s="13"/>
      <c r="AB2754" s="13"/>
      <c r="AC2754" s="13"/>
      <c r="AD2754" s="13"/>
      <c r="AE2754" s="13"/>
      <c r="AT2754" s="244" t="s">
        <v>206</v>
      </c>
      <c r="AU2754" s="244" t="s">
        <v>78</v>
      </c>
      <c r="AV2754" s="13" t="s">
        <v>76</v>
      </c>
      <c r="AW2754" s="13" t="s">
        <v>31</v>
      </c>
      <c r="AX2754" s="13" t="s">
        <v>69</v>
      </c>
      <c r="AY2754" s="244" t="s">
        <v>193</v>
      </c>
    </row>
    <row r="2755" s="14" customFormat="1">
      <c r="A2755" s="14"/>
      <c r="B2755" s="245"/>
      <c r="C2755" s="246"/>
      <c r="D2755" s="228" t="s">
        <v>206</v>
      </c>
      <c r="E2755" s="247" t="s">
        <v>19</v>
      </c>
      <c r="F2755" s="248" t="s">
        <v>4632</v>
      </c>
      <c r="G2755" s="246"/>
      <c r="H2755" s="249">
        <v>30.161999999999999</v>
      </c>
      <c r="I2755" s="250"/>
      <c r="J2755" s="246"/>
      <c r="K2755" s="246"/>
      <c r="L2755" s="251"/>
      <c r="M2755" s="252"/>
      <c r="N2755" s="253"/>
      <c r="O2755" s="253"/>
      <c r="P2755" s="253"/>
      <c r="Q2755" s="253"/>
      <c r="R2755" s="253"/>
      <c r="S2755" s="253"/>
      <c r="T2755" s="254"/>
      <c r="U2755" s="14"/>
      <c r="V2755" s="14"/>
      <c r="W2755" s="14"/>
      <c r="X2755" s="14"/>
      <c r="Y2755" s="14"/>
      <c r="Z2755" s="14"/>
      <c r="AA2755" s="14"/>
      <c r="AB2755" s="14"/>
      <c r="AC2755" s="14"/>
      <c r="AD2755" s="14"/>
      <c r="AE2755" s="14"/>
      <c r="AT2755" s="255" t="s">
        <v>206</v>
      </c>
      <c r="AU2755" s="255" t="s">
        <v>78</v>
      </c>
      <c r="AV2755" s="14" t="s">
        <v>78</v>
      </c>
      <c r="AW2755" s="14" t="s">
        <v>31</v>
      </c>
      <c r="AX2755" s="14" t="s">
        <v>69</v>
      </c>
      <c r="AY2755" s="255" t="s">
        <v>193</v>
      </c>
    </row>
    <row r="2756" s="13" customFormat="1">
      <c r="A2756" s="13"/>
      <c r="B2756" s="235"/>
      <c r="C2756" s="236"/>
      <c r="D2756" s="228" t="s">
        <v>206</v>
      </c>
      <c r="E2756" s="237" t="s">
        <v>19</v>
      </c>
      <c r="F2756" s="238" t="s">
        <v>4623</v>
      </c>
      <c r="G2756" s="236"/>
      <c r="H2756" s="237" t="s">
        <v>19</v>
      </c>
      <c r="I2756" s="239"/>
      <c r="J2756" s="236"/>
      <c r="K2756" s="236"/>
      <c r="L2756" s="240"/>
      <c r="M2756" s="241"/>
      <c r="N2756" s="242"/>
      <c r="O2756" s="242"/>
      <c r="P2756" s="242"/>
      <c r="Q2756" s="242"/>
      <c r="R2756" s="242"/>
      <c r="S2756" s="242"/>
      <c r="T2756" s="243"/>
      <c r="U2756" s="13"/>
      <c r="V2756" s="13"/>
      <c r="W2756" s="13"/>
      <c r="X2756" s="13"/>
      <c r="Y2756" s="13"/>
      <c r="Z2756" s="13"/>
      <c r="AA2756" s="13"/>
      <c r="AB2756" s="13"/>
      <c r="AC2756" s="13"/>
      <c r="AD2756" s="13"/>
      <c r="AE2756" s="13"/>
      <c r="AT2756" s="244" t="s">
        <v>206</v>
      </c>
      <c r="AU2756" s="244" t="s">
        <v>78</v>
      </c>
      <c r="AV2756" s="13" t="s">
        <v>76</v>
      </c>
      <c r="AW2756" s="13" t="s">
        <v>31</v>
      </c>
      <c r="AX2756" s="13" t="s">
        <v>69</v>
      </c>
      <c r="AY2756" s="244" t="s">
        <v>193</v>
      </c>
    </row>
    <row r="2757" s="14" customFormat="1">
      <c r="A2757" s="14"/>
      <c r="B2757" s="245"/>
      <c r="C2757" s="246"/>
      <c r="D2757" s="228" t="s">
        <v>206</v>
      </c>
      <c r="E2757" s="247" t="s">
        <v>19</v>
      </c>
      <c r="F2757" s="248" t="s">
        <v>4633</v>
      </c>
      <c r="G2757" s="246"/>
      <c r="H2757" s="249">
        <v>5.5140000000000002</v>
      </c>
      <c r="I2757" s="250"/>
      <c r="J2757" s="246"/>
      <c r="K2757" s="246"/>
      <c r="L2757" s="251"/>
      <c r="M2757" s="252"/>
      <c r="N2757" s="253"/>
      <c r="O2757" s="253"/>
      <c r="P2757" s="253"/>
      <c r="Q2757" s="253"/>
      <c r="R2757" s="253"/>
      <c r="S2757" s="253"/>
      <c r="T2757" s="254"/>
      <c r="U2757" s="14"/>
      <c r="V2757" s="14"/>
      <c r="W2757" s="14"/>
      <c r="X2757" s="14"/>
      <c r="Y2757" s="14"/>
      <c r="Z2757" s="14"/>
      <c r="AA2757" s="14"/>
      <c r="AB2757" s="14"/>
      <c r="AC2757" s="14"/>
      <c r="AD2757" s="14"/>
      <c r="AE2757" s="14"/>
      <c r="AT2757" s="255" t="s">
        <v>206</v>
      </c>
      <c r="AU2757" s="255" t="s">
        <v>78</v>
      </c>
      <c r="AV2757" s="14" t="s">
        <v>78</v>
      </c>
      <c r="AW2757" s="14" t="s">
        <v>31</v>
      </c>
      <c r="AX2757" s="14" t="s">
        <v>69</v>
      </c>
      <c r="AY2757" s="255" t="s">
        <v>193</v>
      </c>
    </row>
    <row r="2758" s="13" customFormat="1">
      <c r="A2758" s="13"/>
      <c r="B2758" s="235"/>
      <c r="C2758" s="236"/>
      <c r="D2758" s="228" t="s">
        <v>206</v>
      </c>
      <c r="E2758" s="237" t="s">
        <v>19</v>
      </c>
      <c r="F2758" s="238" t="s">
        <v>4625</v>
      </c>
      <c r="G2758" s="236"/>
      <c r="H2758" s="237" t="s">
        <v>19</v>
      </c>
      <c r="I2758" s="239"/>
      <c r="J2758" s="236"/>
      <c r="K2758" s="236"/>
      <c r="L2758" s="240"/>
      <c r="M2758" s="241"/>
      <c r="N2758" s="242"/>
      <c r="O2758" s="242"/>
      <c r="P2758" s="242"/>
      <c r="Q2758" s="242"/>
      <c r="R2758" s="242"/>
      <c r="S2758" s="242"/>
      <c r="T2758" s="243"/>
      <c r="U2758" s="13"/>
      <c r="V2758" s="13"/>
      <c r="W2758" s="13"/>
      <c r="X2758" s="13"/>
      <c r="Y2758" s="13"/>
      <c r="Z2758" s="13"/>
      <c r="AA2758" s="13"/>
      <c r="AB2758" s="13"/>
      <c r="AC2758" s="13"/>
      <c r="AD2758" s="13"/>
      <c r="AE2758" s="13"/>
      <c r="AT2758" s="244" t="s">
        <v>206</v>
      </c>
      <c r="AU2758" s="244" t="s">
        <v>78</v>
      </c>
      <c r="AV2758" s="13" t="s">
        <v>76</v>
      </c>
      <c r="AW2758" s="13" t="s">
        <v>31</v>
      </c>
      <c r="AX2758" s="13" t="s">
        <v>69</v>
      </c>
      <c r="AY2758" s="244" t="s">
        <v>193</v>
      </c>
    </row>
    <row r="2759" s="14" customFormat="1">
      <c r="A2759" s="14"/>
      <c r="B2759" s="245"/>
      <c r="C2759" s="246"/>
      <c r="D2759" s="228" t="s">
        <v>206</v>
      </c>
      <c r="E2759" s="247" t="s">
        <v>19</v>
      </c>
      <c r="F2759" s="248" t="s">
        <v>4634</v>
      </c>
      <c r="G2759" s="246"/>
      <c r="H2759" s="249">
        <v>14.292</v>
      </c>
      <c r="I2759" s="250"/>
      <c r="J2759" s="246"/>
      <c r="K2759" s="246"/>
      <c r="L2759" s="251"/>
      <c r="M2759" s="252"/>
      <c r="N2759" s="253"/>
      <c r="O2759" s="253"/>
      <c r="P2759" s="253"/>
      <c r="Q2759" s="253"/>
      <c r="R2759" s="253"/>
      <c r="S2759" s="253"/>
      <c r="T2759" s="254"/>
      <c r="U2759" s="14"/>
      <c r="V2759" s="14"/>
      <c r="W2759" s="14"/>
      <c r="X2759" s="14"/>
      <c r="Y2759" s="14"/>
      <c r="Z2759" s="14"/>
      <c r="AA2759" s="14"/>
      <c r="AB2759" s="14"/>
      <c r="AC2759" s="14"/>
      <c r="AD2759" s="14"/>
      <c r="AE2759" s="14"/>
      <c r="AT2759" s="255" t="s">
        <v>206</v>
      </c>
      <c r="AU2759" s="255" t="s">
        <v>78</v>
      </c>
      <c r="AV2759" s="14" t="s">
        <v>78</v>
      </c>
      <c r="AW2759" s="14" t="s">
        <v>31</v>
      </c>
      <c r="AX2759" s="14" t="s">
        <v>69</v>
      </c>
      <c r="AY2759" s="255" t="s">
        <v>193</v>
      </c>
    </row>
    <row r="2760" s="13" customFormat="1">
      <c r="A2760" s="13"/>
      <c r="B2760" s="235"/>
      <c r="C2760" s="236"/>
      <c r="D2760" s="228" t="s">
        <v>206</v>
      </c>
      <c r="E2760" s="237" t="s">
        <v>19</v>
      </c>
      <c r="F2760" s="238" t="s">
        <v>4627</v>
      </c>
      <c r="G2760" s="236"/>
      <c r="H2760" s="237" t="s">
        <v>19</v>
      </c>
      <c r="I2760" s="239"/>
      <c r="J2760" s="236"/>
      <c r="K2760" s="236"/>
      <c r="L2760" s="240"/>
      <c r="M2760" s="241"/>
      <c r="N2760" s="242"/>
      <c r="O2760" s="242"/>
      <c r="P2760" s="242"/>
      <c r="Q2760" s="242"/>
      <c r="R2760" s="242"/>
      <c r="S2760" s="242"/>
      <c r="T2760" s="243"/>
      <c r="U2760" s="13"/>
      <c r="V2760" s="13"/>
      <c r="W2760" s="13"/>
      <c r="X2760" s="13"/>
      <c r="Y2760" s="13"/>
      <c r="Z2760" s="13"/>
      <c r="AA2760" s="13"/>
      <c r="AB2760" s="13"/>
      <c r="AC2760" s="13"/>
      <c r="AD2760" s="13"/>
      <c r="AE2760" s="13"/>
      <c r="AT2760" s="244" t="s">
        <v>206</v>
      </c>
      <c r="AU2760" s="244" t="s">
        <v>78</v>
      </c>
      <c r="AV2760" s="13" t="s">
        <v>76</v>
      </c>
      <c r="AW2760" s="13" t="s">
        <v>31</v>
      </c>
      <c r="AX2760" s="13" t="s">
        <v>69</v>
      </c>
      <c r="AY2760" s="244" t="s">
        <v>193</v>
      </c>
    </row>
    <row r="2761" s="14" customFormat="1">
      <c r="A2761" s="14"/>
      <c r="B2761" s="245"/>
      <c r="C2761" s="246"/>
      <c r="D2761" s="228" t="s">
        <v>206</v>
      </c>
      <c r="E2761" s="247" t="s">
        <v>19</v>
      </c>
      <c r="F2761" s="248" t="s">
        <v>4635</v>
      </c>
      <c r="G2761" s="246"/>
      <c r="H2761" s="249">
        <v>7.452</v>
      </c>
      <c r="I2761" s="250"/>
      <c r="J2761" s="246"/>
      <c r="K2761" s="246"/>
      <c r="L2761" s="251"/>
      <c r="M2761" s="252"/>
      <c r="N2761" s="253"/>
      <c r="O2761" s="253"/>
      <c r="P2761" s="253"/>
      <c r="Q2761" s="253"/>
      <c r="R2761" s="253"/>
      <c r="S2761" s="253"/>
      <c r="T2761" s="254"/>
      <c r="U2761" s="14"/>
      <c r="V2761" s="14"/>
      <c r="W2761" s="14"/>
      <c r="X2761" s="14"/>
      <c r="Y2761" s="14"/>
      <c r="Z2761" s="14"/>
      <c r="AA2761" s="14"/>
      <c r="AB2761" s="14"/>
      <c r="AC2761" s="14"/>
      <c r="AD2761" s="14"/>
      <c r="AE2761" s="14"/>
      <c r="AT2761" s="255" t="s">
        <v>206</v>
      </c>
      <c r="AU2761" s="255" t="s">
        <v>78</v>
      </c>
      <c r="AV2761" s="14" t="s">
        <v>78</v>
      </c>
      <c r="AW2761" s="14" t="s">
        <v>31</v>
      </c>
      <c r="AX2761" s="14" t="s">
        <v>69</v>
      </c>
      <c r="AY2761" s="255" t="s">
        <v>193</v>
      </c>
    </row>
    <row r="2762" s="13" customFormat="1">
      <c r="A2762" s="13"/>
      <c r="B2762" s="235"/>
      <c r="C2762" s="236"/>
      <c r="D2762" s="228" t="s">
        <v>206</v>
      </c>
      <c r="E2762" s="237" t="s">
        <v>19</v>
      </c>
      <c r="F2762" s="238" t="s">
        <v>3983</v>
      </c>
      <c r="G2762" s="236"/>
      <c r="H2762" s="237" t="s">
        <v>19</v>
      </c>
      <c r="I2762" s="239"/>
      <c r="J2762" s="236"/>
      <c r="K2762" s="236"/>
      <c r="L2762" s="240"/>
      <c r="M2762" s="241"/>
      <c r="N2762" s="242"/>
      <c r="O2762" s="242"/>
      <c r="P2762" s="242"/>
      <c r="Q2762" s="242"/>
      <c r="R2762" s="242"/>
      <c r="S2762" s="242"/>
      <c r="T2762" s="243"/>
      <c r="U2762" s="13"/>
      <c r="V2762" s="13"/>
      <c r="W2762" s="13"/>
      <c r="X2762" s="13"/>
      <c r="Y2762" s="13"/>
      <c r="Z2762" s="13"/>
      <c r="AA2762" s="13"/>
      <c r="AB2762" s="13"/>
      <c r="AC2762" s="13"/>
      <c r="AD2762" s="13"/>
      <c r="AE2762" s="13"/>
      <c r="AT2762" s="244" t="s">
        <v>206</v>
      </c>
      <c r="AU2762" s="244" t="s">
        <v>78</v>
      </c>
      <c r="AV2762" s="13" t="s">
        <v>76</v>
      </c>
      <c r="AW2762" s="13" t="s">
        <v>31</v>
      </c>
      <c r="AX2762" s="13" t="s">
        <v>69</v>
      </c>
      <c r="AY2762" s="244" t="s">
        <v>193</v>
      </c>
    </row>
    <row r="2763" s="14" customFormat="1">
      <c r="A2763" s="14"/>
      <c r="B2763" s="245"/>
      <c r="C2763" s="246"/>
      <c r="D2763" s="228" t="s">
        <v>206</v>
      </c>
      <c r="E2763" s="247" t="s">
        <v>19</v>
      </c>
      <c r="F2763" s="248" t="s">
        <v>4636</v>
      </c>
      <c r="G2763" s="246"/>
      <c r="H2763" s="249">
        <v>72.950999999999993</v>
      </c>
      <c r="I2763" s="250"/>
      <c r="J2763" s="246"/>
      <c r="K2763" s="246"/>
      <c r="L2763" s="251"/>
      <c r="M2763" s="252"/>
      <c r="N2763" s="253"/>
      <c r="O2763" s="253"/>
      <c r="P2763" s="253"/>
      <c r="Q2763" s="253"/>
      <c r="R2763" s="253"/>
      <c r="S2763" s="253"/>
      <c r="T2763" s="254"/>
      <c r="U2763" s="14"/>
      <c r="V2763" s="14"/>
      <c r="W2763" s="14"/>
      <c r="X2763" s="14"/>
      <c r="Y2763" s="14"/>
      <c r="Z2763" s="14"/>
      <c r="AA2763" s="14"/>
      <c r="AB2763" s="14"/>
      <c r="AC2763" s="14"/>
      <c r="AD2763" s="14"/>
      <c r="AE2763" s="14"/>
      <c r="AT2763" s="255" t="s">
        <v>206</v>
      </c>
      <c r="AU2763" s="255" t="s">
        <v>78</v>
      </c>
      <c r="AV2763" s="14" t="s">
        <v>78</v>
      </c>
      <c r="AW2763" s="14" t="s">
        <v>31</v>
      </c>
      <c r="AX2763" s="14" t="s">
        <v>69</v>
      </c>
      <c r="AY2763" s="255" t="s">
        <v>193</v>
      </c>
    </row>
    <row r="2764" s="15" customFormat="1">
      <c r="A2764" s="15"/>
      <c r="B2764" s="256"/>
      <c r="C2764" s="257"/>
      <c r="D2764" s="228" t="s">
        <v>206</v>
      </c>
      <c r="E2764" s="258" t="s">
        <v>19</v>
      </c>
      <c r="F2764" s="259" t="s">
        <v>218</v>
      </c>
      <c r="G2764" s="257"/>
      <c r="H2764" s="260">
        <v>130.37100000000001</v>
      </c>
      <c r="I2764" s="261"/>
      <c r="J2764" s="257"/>
      <c r="K2764" s="257"/>
      <c r="L2764" s="262"/>
      <c r="M2764" s="263"/>
      <c r="N2764" s="264"/>
      <c r="O2764" s="264"/>
      <c r="P2764" s="264"/>
      <c r="Q2764" s="264"/>
      <c r="R2764" s="264"/>
      <c r="S2764" s="264"/>
      <c r="T2764" s="265"/>
      <c r="U2764" s="15"/>
      <c r="V2764" s="15"/>
      <c r="W2764" s="15"/>
      <c r="X2764" s="15"/>
      <c r="Y2764" s="15"/>
      <c r="Z2764" s="15"/>
      <c r="AA2764" s="15"/>
      <c r="AB2764" s="15"/>
      <c r="AC2764" s="15"/>
      <c r="AD2764" s="15"/>
      <c r="AE2764" s="15"/>
      <c r="AT2764" s="266" t="s">
        <v>206</v>
      </c>
      <c r="AU2764" s="266" t="s">
        <v>78</v>
      </c>
      <c r="AV2764" s="15" t="s">
        <v>200</v>
      </c>
      <c r="AW2764" s="15" t="s">
        <v>31</v>
      </c>
      <c r="AX2764" s="15" t="s">
        <v>76</v>
      </c>
      <c r="AY2764" s="266" t="s">
        <v>193</v>
      </c>
    </row>
    <row r="2765" s="14" customFormat="1">
      <c r="A2765" s="14"/>
      <c r="B2765" s="245"/>
      <c r="C2765" s="246"/>
      <c r="D2765" s="228" t="s">
        <v>206</v>
      </c>
      <c r="E2765" s="246"/>
      <c r="F2765" s="248" t="s">
        <v>4637</v>
      </c>
      <c r="G2765" s="246"/>
      <c r="H2765" s="249">
        <v>143.40799999999999</v>
      </c>
      <c r="I2765" s="250"/>
      <c r="J2765" s="246"/>
      <c r="K2765" s="246"/>
      <c r="L2765" s="251"/>
      <c r="M2765" s="252"/>
      <c r="N2765" s="253"/>
      <c r="O2765" s="253"/>
      <c r="P2765" s="253"/>
      <c r="Q2765" s="253"/>
      <c r="R2765" s="253"/>
      <c r="S2765" s="253"/>
      <c r="T2765" s="254"/>
      <c r="U2765" s="14"/>
      <c r="V2765" s="14"/>
      <c r="W2765" s="14"/>
      <c r="X2765" s="14"/>
      <c r="Y2765" s="14"/>
      <c r="Z2765" s="14"/>
      <c r="AA2765" s="14"/>
      <c r="AB2765" s="14"/>
      <c r="AC2765" s="14"/>
      <c r="AD2765" s="14"/>
      <c r="AE2765" s="14"/>
      <c r="AT2765" s="255" t="s">
        <v>206</v>
      </c>
      <c r="AU2765" s="255" t="s">
        <v>78</v>
      </c>
      <c r="AV2765" s="14" t="s">
        <v>78</v>
      </c>
      <c r="AW2765" s="14" t="s">
        <v>4</v>
      </c>
      <c r="AX2765" s="14" t="s">
        <v>76</v>
      </c>
      <c r="AY2765" s="255" t="s">
        <v>193</v>
      </c>
    </row>
    <row r="2766" s="2" customFormat="1" ht="16.5" customHeight="1">
      <c r="A2766" s="41"/>
      <c r="B2766" s="42"/>
      <c r="C2766" s="215" t="s">
        <v>4638</v>
      </c>
      <c r="D2766" s="215" t="s">
        <v>195</v>
      </c>
      <c r="E2766" s="216" t="s">
        <v>4639</v>
      </c>
      <c r="F2766" s="217" t="s">
        <v>4640</v>
      </c>
      <c r="G2766" s="218" t="s">
        <v>258</v>
      </c>
      <c r="H2766" s="219">
        <v>72.480000000000004</v>
      </c>
      <c r="I2766" s="220"/>
      <c r="J2766" s="221">
        <f>ROUND(I2766*H2766,2)</f>
        <v>0</v>
      </c>
      <c r="K2766" s="217" t="s">
        <v>199</v>
      </c>
      <c r="L2766" s="47"/>
      <c r="M2766" s="222" t="s">
        <v>19</v>
      </c>
      <c r="N2766" s="223" t="s">
        <v>40</v>
      </c>
      <c r="O2766" s="87"/>
      <c r="P2766" s="224">
        <f>O2766*H2766</f>
        <v>0</v>
      </c>
      <c r="Q2766" s="224">
        <v>0</v>
      </c>
      <c r="R2766" s="224">
        <f>Q2766*H2766</f>
        <v>0</v>
      </c>
      <c r="S2766" s="224">
        <v>0</v>
      </c>
      <c r="T2766" s="225">
        <f>S2766*H2766</f>
        <v>0</v>
      </c>
      <c r="U2766" s="41"/>
      <c r="V2766" s="41"/>
      <c r="W2766" s="41"/>
      <c r="X2766" s="41"/>
      <c r="Y2766" s="41"/>
      <c r="Z2766" s="41"/>
      <c r="AA2766" s="41"/>
      <c r="AB2766" s="41"/>
      <c r="AC2766" s="41"/>
      <c r="AD2766" s="41"/>
      <c r="AE2766" s="41"/>
      <c r="AR2766" s="226" t="s">
        <v>323</v>
      </c>
      <c r="AT2766" s="226" t="s">
        <v>195</v>
      </c>
      <c r="AU2766" s="226" t="s">
        <v>78</v>
      </c>
      <c r="AY2766" s="20" t="s">
        <v>193</v>
      </c>
      <c r="BE2766" s="227">
        <f>IF(N2766="základní",J2766,0)</f>
        <v>0</v>
      </c>
      <c r="BF2766" s="227">
        <f>IF(N2766="snížená",J2766,0)</f>
        <v>0</v>
      </c>
      <c r="BG2766" s="227">
        <f>IF(N2766="zákl. přenesená",J2766,0)</f>
        <v>0</v>
      </c>
      <c r="BH2766" s="227">
        <f>IF(N2766="sníž. přenesená",J2766,0)</f>
        <v>0</v>
      </c>
      <c r="BI2766" s="227">
        <f>IF(N2766="nulová",J2766,0)</f>
        <v>0</v>
      </c>
      <c r="BJ2766" s="20" t="s">
        <v>76</v>
      </c>
      <c r="BK2766" s="227">
        <f>ROUND(I2766*H2766,2)</f>
        <v>0</v>
      </c>
      <c r="BL2766" s="20" t="s">
        <v>323</v>
      </c>
      <c r="BM2766" s="226" t="s">
        <v>4641</v>
      </c>
    </row>
    <row r="2767" s="2" customFormat="1">
      <c r="A2767" s="41"/>
      <c r="B2767" s="42"/>
      <c r="C2767" s="43"/>
      <c r="D2767" s="228" t="s">
        <v>202</v>
      </c>
      <c r="E2767" s="43"/>
      <c r="F2767" s="229" t="s">
        <v>4642</v>
      </c>
      <c r="G2767" s="43"/>
      <c r="H2767" s="43"/>
      <c r="I2767" s="230"/>
      <c r="J2767" s="43"/>
      <c r="K2767" s="43"/>
      <c r="L2767" s="47"/>
      <c r="M2767" s="231"/>
      <c r="N2767" s="232"/>
      <c r="O2767" s="87"/>
      <c r="P2767" s="87"/>
      <c r="Q2767" s="87"/>
      <c r="R2767" s="87"/>
      <c r="S2767" s="87"/>
      <c r="T2767" s="88"/>
      <c r="U2767" s="41"/>
      <c r="V2767" s="41"/>
      <c r="W2767" s="41"/>
      <c r="X2767" s="41"/>
      <c r="Y2767" s="41"/>
      <c r="Z2767" s="41"/>
      <c r="AA2767" s="41"/>
      <c r="AB2767" s="41"/>
      <c r="AC2767" s="41"/>
      <c r="AD2767" s="41"/>
      <c r="AE2767" s="41"/>
      <c r="AT2767" s="20" t="s">
        <v>202</v>
      </c>
      <c r="AU2767" s="20" t="s">
        <v>78</v>
      </c>
    </row>
    <row r="2768" s="2" customFormat="1">
      <c r="A2768" s="41"/>
      <c r="B2768" s="42"/>
      <c r="C2768" s="43"/>
      <c r="D2768" s="233" t="s">
        <v>204</v>
      </c>
      <c r="E2768" s="43"/>
      <c r="F2768" s="234" t="s">
        <v>4643</v>
      </c>
      <c r="G2768" s="43"/>
      <c r="H2768" s="43"/>
      <c r="I2768" s="230"/>
      <c r="J2768" s="43"/>
      <c r="K2768" s="43"/>
      <c r="L2768" s="47"/>
      <c r="M2768" s="231"/>
      <c r="N2768" s="232"/>
      <c r="O2768" s="87"/>
      <c r="P2768" s="87"/>
      <c r="Q2768" s="87"/>
      <c r="R2768" s="87"/>
      <c r="S2768" s="87"/>
      <c r="T2768" s="88"/>
      <c r="U2768" s="41"/>
      <c r="V2768" s="41"/>
      <c r="W2768" s="41"/>
      <c r="X2768" s="41"/>
      <c r="Y2768" s="41"/>
      <c r="Z2768" s="41"/>
      <c r="AA2768" s="41"/>
      <c r="AB2768" s="41"/>
      <c r="AC2768" s="41"/>
      <c r="AD2768" s="41"/>
      <c r="AE2768" s="41"/>
      <c r="AT2768" s="20" t="s">
        <v>204</v>
      </c>
      <c r="AU2768" s="20" t="s">
        <v>78</v>
      </c>
    </row>
    <row r="2769" s="13" customFormat="1">
      <c r="A2769" s="13"/>
      <c r="B2769" s="235"/>
      <c r="C2769" s="236"/>
      <c r="D2769" s="228" t="s">
        <v>206</v>
      </c>
      <c r="E2769" s="237" t="s">
        <v>19</v>
      </c>
      <c r="F2769" s="238" t="s">
        <v>279</v>
      </c>
      <c r="G2769" s="236"/>
      <c r="H2769" s="237" t="s">
        <v>19</v>
      </c>
      <c r="I2769" s="239"/>
      <c r="J2769" s="236"/>
      <c r="K2769" s="236"/>
      <c r="L2769" s="240"/>
      <c r="M2769" s="241"/>
      <c r="N2769" s="242"/>
      <c r="O2769" s="242"/>
      <c r="P2769" s="242"/>
      <c r="Q2769" s="242"/>
      <c r="R2769" s="242"/>
      <c r="S2769" s="242"/>
      <c r="T2769" s="243"/>
      <c r="U2769" s="13"/>
      <c r="V2769" s="13"/>
      <c r="W2769" s="13"/>
      <c r="X2769" s="13"/>
      <c r="Y2769" s="13"/>
      <c r="Z2769" s="13"/>
      <c r="AA2769" s="13"/>
      <c r="AB2769" s="13"/>
      <c r="AC2769" s="13"/>
      <c r="AD2769" s="13"/>
      <c r="AE2769" s="13"/>
      <c r="AT2769" s="244" t="s">
        <v>206</v>
      </c>
      <c r="AU2769" s="244" t="s">
        <v>78</v>
      </c>
      <c r="AV2769" s="13" t="s">
        <v>76</v>
      </c>
      <c r="AW2769" s="13" t="s">
        <v>31</v>
      </c>
      <c r="AX2769" s="13" t="s">
        <v>69</v>
      </c>
      <c r="AY2769" s="244" t="s">
        <v>193</v>
      </c>
    </row>
    <row r="2770" s="13" customFormat="1">
      <c r="A2770" s="13"/>
      <c r="B2770" s="235"/>
      <c r="C2770" s="236"/>
      <c r="D2770" s="228" t="s">
        <v>206</v>
      </c>
      <c r="E2770" s="237" t="s">
        <v>19</v>
      </c>
      <c r="F2770" s="238" t="s">
        <v>4625</v>
      </c>
      <c r="G2770" s="236"/>
      <c r="H2770" s="237" t="s">
        <v>19</v>
      </c>
      <c r="I2770" s="239"/>
      <c r="J2770" s="236"/>
      <c r="K2770" s="236"/>
      <c r="L2770" s="240"/>
      <c r="M2770" s="241"/>
      <c r="N2770" s="242"/>
      <c r="O2770" s="242"/>
      <c r="P2770" s="242"/>
      <c r="Q2770" s="242"/>
      <c r="R2770" s="242"/>
      <c r="S2770" s="242"/>
      <c r="T2770" s="243"/>
      <c r="U2770" s="13"/>
      <c r="V2770" s="13"/>
      <c r="W2770" s="13"/>
      <c r="X2770" s="13"/>
      <c r="Y2770" s="13"/>
      <c r="Z2770" s="13"/>
      <c r="AA2770" s="13"/>
      <c r="AB2770" s="13"/>
      <c r="AC2770" s="13"/>
      <c r="AD2770" s="13"/>
      <c r="AE2770" s="13"/>
      <c r="AT2770" s="244" t="s">
        <v>206</v>
      </c>
      <c r="AU2770" s="244" t="s">
        <v>78</v>
      </c>
      <c r="AV2770" s="13" t="s">
        <v>76</v>
      </c>
      <c r="AW2770" s="13" t="s">
        <v>31</v>
      </c>
      <c r="AX2770" s="13" t="s">
        <v>69</v>
      </c>
      <c r="AY2770" s="244" t="s">
        <v>193</v>
      </c>
    </row>
    <row r="2771" s="14" customFormat="1">
      <c r="A2771" s="14"/>
      <c r="B2771" s="245"/>
      <c r="C2771" s="246"/>
      <c r="D2771" s="228" t="s">
        <v>206</v>
      </c>
      <c r="E2771" s="247" t="s">
        <v>19</v>
      </c>
      <c r="F2771" s="248" t="s">
        <v>4626</v>
      </c>
      <c r="G2771" s="246"/>
      <c r="H2771" s="249">
        <v>47.640000000000001</v>
      </c>
      <c r="I2771" s="250"/>
      <c r="J2771" s="246"/>
      <c r="K2771" s="246"/>
      <c r="L2771" s="251"/>
      <c r="M2771" s="252"/>
      <c r="N2771" s="253"/>
      <c r="O2771" s="253"/>
      <c r="P2771" s="253"/>
      <c r="Q2771" s="253"/>
      <c r="R2771" s="253"/>
      <c r="S2771" s="253"/>
      <c r="T2771" s="254"/>
      <c r="U2771" s="14"/>
      <c r="V2771" s="14"/>
      <c r="W2771" s="14"/>
      <c r="X2771" s="14"/>
      <c r="Y2771" s="14"/>
      <c r="Z2771" s="14"/>
      <c r="AA2771" s="14"/>
      <c r="AB2771" s="14"/>
      <c r="AC2771" s="14"/>
      <c r="AD2771" s="14"/>
      <c r="AE2771" s="14"/>
      <c r="AT2771" s="255" t="s">
        <v>206</v>
      </c>
      <c r="AU2771" s="255" t="s">
        <v>78</v>
      </c>
      <c r="AV2771" s="14" t="s">
        <v>78</v>
      </c>
      <c r="AW2771" s="14" t="s">
        <v>31</v>
      </c>
      <c r="AX2771" s="14" t="s">
        <v>69</v>
      </c>
      <c r="AY2771" s="255" t="s">
        <v>193</v>
      </c>
    </row>
    <row r="2772" s="13" customFormat="1">
      <c r="A2772" s="13"/>
      <c r="B2772" s="235"/>
      <c r="C2772" s="236"/>
      <c r="D2772" s="228" t="s">
        <v>206</v>
      </c>
      <c r="E2772" s="237" t="s">
        <v>19</v>
      </c>
      <c r="F2772" s="238" t="s">
        <v>4627</v>
      </c>
      <c r="G2772" s="236"/>
      <c r="H2772" s="237" t="s">
        <v>19</v>
      </c>
      <c r="I2772" s="239"/>
      <c r="J2772" s="236"/>
      <c r="K2772" s="236"/>
      <c r="L2772" s="240"/>
      <c r="M2772" s="241"/>
      <c r="N2772" s="242"/>
      <c r="O2772" s="242"/>
      <c r="P2772" s="242"/>
      <c r="Q2772" s="242"/>
      <c r="R2772" s="242"/>
      <c r="S2772" s="242"/>
      <c r="T2772" s="243"/>
      <c r="U2772" s="13"/>
      <c r="V2772" s="13"/>
      <c r="W2772" s="13"/>
      <c r="X2772" s="13"/>
      <c r="Y2772" s="13"/>
      <c r="Z2772" s="13"/>
      <c r="AA2772" s="13"/>
      <c r="AB2772" s="13"/>
      <c r="AC2772" s="13"/>
      <c r="AD2772" s="13"/>
      <c r="AE2772" s="13"/>
      <c r="AT2772" s="244" t="s">
        <v>206</v>
      </c>
      <c r="AU2772" s="244" t="s">
        <v>78</v>
      </c>
      <c r="AV2772" s="13" t="s">
        <v>76</v>
      </c>
      <c r="AW2772" s="13" t="s">
        <v>31</v>
      </c>
      <c r="AX2772" s="13" t="s">
        <v>69</v>
      </c>
      <c r="AY2772" s="244" t="s">
        <v>193</v>
      </c>
    </row>
    <row r="2773" s="14" customFormat="1">
      <c r="A2773" s="14"/>
      <c r="B2773" s="245"/>
      <c r="C2773" s="246"/>
      <c r="D2773" s="228" t="s">
        <v>206</v>
      </c>
      <c r="E2773" s="247" t="s">
        <v>19</v>
      </c>
      <c r="F2773" s="248" t="s">
        <v>4628</v>
      </c>
      <c r="G2773" s="246"/>
      <c r="H2773" s="249">
        <v>24.84</v>
      </c>
      <c r="I2773" s="250"/>
      <c r="J2773" s="246"/>
      <c r="K2773" s="246"/>
      <c r="L2773" s="251"/>
      <c r="M2773" s="252"/>
      <c r="N2773" s="253"/>
      <c r="O2773" s="253"/>
      <c r="P2773" s="253"/>
      <c r="Q2773" s="253"/>
      <c r="R2773" s="253"/>
      <c r="S2773" s="253"/>
      <c r="T2773" s="254"/>
      <c r="U2773" s="14"/>
      <c r="V2773" s="14"/>
      <c r="W2773" s="14"/>
      <c r="X2773" s="14"/>
      <c r="Y2773" s="14"/>
      <c r="Z2773" s="14"/>
      <c r="AA2773" s="14"/>
      <c r="AB2773" s="14"/>
      <c r="AC2773" s="14"/>
      <c r="AD2773" s="14"/>
      <c r="AE2773" s="14"/>
      <c r="AT2773" s="255" t="s">
        <v>206</v>
      </c>
      <c r="AU2773" s="255" t="s">
        <v>78</v>
      </c>
      <c r="AV2773" s="14" t="s">
        <v>78</v>
      </c>
      <c r="AW2773" s="14" t="s">
        <v>31</v>
      </c>
      <c r="AX2773" s="14" t="s">
        <v>69</v>
      </c>
      <c r="AY2773" s="255" t="s">
        <v>193</v>
      </c>
    </row>
    <row r="2774" s="15" customFormat="1">
      <c r="A2774" s="15"/>
      <c r="B2774" s="256"/>
      <c r="C2774" s="257"/>
      <c r="D2774" s="228" t="s">
        <v>206</v>
      </c>
      <c r="E2774" s="258" t="s">
        <v>19</v>
      </c>
      <c r="F2774" s="259" t="s">
        <v>218</v>
      </c>
      <c r="G2774" s="257"/>
      <c r="H2774" s="260">
        <v>72.480000000000004</v>
      </c>
      <c r="I2774" s="261"/>
      <c r="J2774" s="257"/>
      <c r="K2774" s="257"/>
      <c r="L2774" s="262"/>
      <c r="M2774" s="263"/>
      <c r="N2774" s="264"/>
      <c r="O2774" s="264"/>
      <c r="P2774" s="264"/>
      <c r="Q2774" s="264"/>
      <c r="R2774" s="264"/>
      <c r="S2774" s="264"/>
      <c r="T2774" s="265"/>
      <c r="U2774" s="15"/>
      <c r="V2774" s="15"/>
      <c r="W2774" s="15"/>
      <c r="X2774" s="15"/>
      <c r="Y2774" s="15"/>
      <c r="Z2774" s="15"/>
      <c r="AA2774" s="15"/>
      <c r="AB2774" s="15"/>
      <c r="AC2774" s="15"/>
      <c r="AD2774" s="15"/>
      <c r="AE2774" s="15"/>
      <c r="AT2774" s="266" t="s">
        <v>206</v>
      </c>
      <c r="AU2774" s="266" t="s">
        <v>78</v>
      </c>
      <c r="AV2774" s="15" t="s">
        <v>200</v>
      </c>
      <c r="AW2774" s="15" t="s">
        <v>31</v>
      </c>
      <c r="AX2774" s="15" t="s">
        <v>76</v>
      </c>
      <c r="AY2774" s="266" t="s">
        <v>193</v>
      </c>
    </row>
    <row r="2775" s="2" customFormat="1" ht="21.75" customHeight="1">
      <c r="A2775" s="41"/>
      <c r="B2775" s="42"/>
      <c r="C2775" s="274" t="s">
        <v>4644</v>
      </c>
      <c r="D2775" s="274" t="s">
        <v>1765</v>
      </c>
      <c r="E2775" s="275" t="s">
        <v>4556</v>
      </c>
      <c r="F2775" s="276" t="s">
        <v>4557</v>
      </c>
      <c r="G2775" s="277" t="s">
        <v>258</v>
      </c>
      <c r="H2775" s="278">
        <v>86.975999999999999</v>
      </c>
      <c r="I2775" s="279"/>
      <c r="J2775" s="280">
        <f>ROUND(I2775*H2775,2)</f>
        <v>0</v>
      </c>
      <c r="K2775" s="276" t="s">
        <v>199</v>
      </c>
      <c r="L2775" s="281"/>
      <c r="M2775" s="282" t="s">
        <v>19</v>
      </c>
      <c r="N2775" s="283" t="s">
        <v>40</v>
      </c>
      <c r="O2775" s="87"/>
      <c r="P2775" s="224">
        <f>O2775*H2775</f>
        <v>0</v>
      </c>
      <c r="Q2775" s="224">
        <v>0.00050000000000000001</v>
      </c>
      <c r="R2775" s="224">
        <f>Q2775*H2775</f>
        <v>0.043487999999999999</v>
      </c>
      <c r="S2775" s="224">
        <v>0</v>
      </c>
      <c r="T2775" s="225">
        <f>S2775*H2775</f>
        <v>0</v>
      </c>
      <c r="U2775" s="41"/>
      <c r="V2775" s="41"/>
      <c r="W2775" s="41"/>
      <c r="X2775" s="41"/>
      <c r="Y2775" s="41"/>
      <c r="Z2775" s="41"/>
      <c r="AA2775" s="41"/>
      <c r="AB2775" s="41"/>
      <c r="AC2775" s="41"/>
      <c r="AD2775" s="41"/>
      <c r="AE2775" s="41"/>
      <c r="AR2775" s="226" t="s">
        <v>449</v>
      </c>
      <c r="AT2775" s="226" t="s">
        <v>1765</v>
      </c>
      <c r="AU2775" s="226" t="s">
        <v>78</v>
      </c>
      <c r="AY2775" s="20" t="s">
        <v>193</v>
      </c>
      <c r="BE2775" s="227">
        <f>IF(N2775="základní",J2775,0)</f>
        <v>0</v>
      </c>
      <c r="BF2775" s="227">
        <f>IF(N2775="snížená",J2775,0)</f>
        <v>0</v>
      </c>
      <c r="BG2775" s="227">
        <f>IF(N2775="zákl. přenesená",J2775,0)</f>
        <v>0</v>
      </c>
      <c r="BH2775" s="227">
        <f>IF(N2775="sníž. přenesená",J2775,0)</f>
        <v>0</v>
      </c>
      <c r="BI2775" s="227">
        <f>IF(N2775="nulová",J2775,0)</f>
        <v>0</v>
      </c>
      <c r="BJ2775" s="20" t="s">
        <v>76</v>
      </c>
      <c r="BK2775" s="227">
        <f>ROUND(I2775*H2775,2)</f>
        <v>0</v>
      </c>
      <c r="BL2775" s="20" t="s">
        <v>323</v>
      </c>
      <c r="BM2775" s="226" t="s">
        <v>4645</v>
      </c>
    </row>
    <row r="2776" s="2" customFormat="1">
      <c r="A2776" s="41"/>
      <c r="B2776" s="42"/>
      <c r="C2776" s="43"/>
      <c r="D2776" s="228" t="s">
        <v>202</v>
      </c>
      <c r="E2776" s="43"/>
      <c r="F2776" s="229" t="s">
        <v>4557</v>
      </c>
      <c r="G2776" s="43"/>
      <c r="H2776" s="43"/>
      <c r="I2776" s="230"/>
      <c r="J2776" s="43"/>
      <c r="K2776" s="43"/>
      <c r="L2776" s="47"/>
      <c r="M2776" s="231"/>
      <c r="N2776" s="232"/>
      <c r="O2776" s="87"/>
      <c r="P2776" s="87"/>
      <c r="Q2776" s="87"/>
      <c r="R2776" s="87"/>
      <c r="S2776" s="87"/>
      <c r="T2776" s="88"/>
      <c r="U2776" s="41"/>
      <c r="V2776" s="41"/>
      <c r="W2776" s="41"/>
      <c r="X2776" s="41"/>
      <c r="Y2776" s="41"/>
      <c r="Z2776" s="41"/>
      <c r="AA2776" s="41"/>
      <c r="AB2776" s="41"/>
      <c r="AC2776" s="41"/>
      <c r="AD2776" s="41"/>
      <c r="AE2776" s="41"/>
      <c r="AT2776" s="20" t="s">
        <v>202</v>
      </c>
      <c r="AU2776" s="20" t="s">
        <v>78</v>
      </c>
    </row>
    <row r="2777" s="14" customFormat="1">
      <c r="A2777" s="14"/>
      <c r="B2777" s="245"/>
      <c r="C2777" s="246"/>
      <c r="D2777" s="228" t="s">
        <v>206</v>
      </c>
      <c r="E2777" s="246"/>
      <c r="F2777" s="248" t="s">
        <v>4646</v>
      </c>
      <c r="G2777" s="246"/>
      <c r="H2777" s="249">
        <v>86.975999999999999</v>
      </c>
      <c r="I2777" s="250"/>
      <c r="J2777" s="246"/>
      <c r="K2777" s="246"/>
      <c r="L2777" s="251"/>
      <c r="M2777" s="252"/>
      <c r="N2777" s="253"/>
      <c r="O2777" s="253"/>
      <c r="P2777" s="253"/>
      <c r="Q2777" s="253"/>
      <c r="R2777" s="253"/>
      <c r="S2777" s="253"/>
      <c r="T2777" s="254"/>
      <c r="U2777" s="14"/>
      <c r="V2777" s="14"/>
      <c r="W2777" s="14"/>
      <c r="X2777" s="14"/>
      <c r="Y2777" s="14"/>
      <c r="Z2777" s="14"/>
      <c r="AA2777" s="14"/>
      <c r="AB2777" s="14"/>
      <c r="AC2777" s="14"/>
      <c r="AD2777" s="14"/>
      <c r="AE2777" s="14"/>
      <c r="AT2777" s="255" t="s">
        <v>206</v>
      </c>
      <c r="AU2777" s="255" t="s">
        <v>78</v>
      </c>
      <c r="AV2777" s="14" t="s">
        <v>78</v>
      </c>
      <c r="AW2777" s="14" t="s">
        <v>4</v>
      </c>
      <c r="AX2777" s="14" t="s">
        <v>76</v>
      </c>
      <c r="AY2777" s="255" t="s">
        <v>193</v>
      </c>
    </row>
    <row r="2778" s="2" customFormat="1" ht="16.5" customHeight="1">
      <c r="A2778" s="41"/>
      <c r="B2778" s="42"/>
      <c r="C2778" s="215" t="s">
        <v>4647</v>
      </c>
      <c r="D2778" s="215" t="s">
        <v>195</v>
      </c>
      <c r="E2778" s="216" t="s">
        <v>2251</v>
      </c>
      <c r="F2778" s="217" t="s">
        <v>2252</v>
      </c>
      <c r="G2778" s="218" t="s">
        <v>258</v>
      </c>
      <c r="H2778" s="219">
        <v>362.08999999999998</v>
      </c>
      <c r="I2778" s="220"/>
      <c r="J2778" s="221">
        <f>ROUND(I2778*H2778,2)</f>
        <v>0</v>
      </c>
      <c r="K2778" s="217" t="s">
        <v>199</v>
      </c>
      <c r="L2778" s="47"/>
      <c r="M2778" s="222" t="s">
        <v>19</v>
      </c>
      <c r="N2778" s="223" t="s">
        <v>40</v>
      </c>
      <c r="O2778" s="87"/>
      <c r="P2778" s="224">
        <f>O2778*H2778</f>
        <v>0</v>
      </c>
      <c r="Q2778" s="224">
        <v>0.00094131</v>
      </c>
      <c r="R2778" s="224">
        <f>Q2778*H2778</f>
        <v>0.34083893789999997</v>
      </c>
      <c r="S2778" s="224">
        <v>0</v>
      </c>
      <c r="T2778" s="225">
        <f>S2778*H2778</f>
        <v>0</v>
      </c>
      <c r="U2778" s="41"/>
      <c r="V2778" s="41"/>
      <c r="W2778" s="41"/>
      <c r="X2778" s="41"/>
      <c r="Y2778" s="41"/>
      <c r="Z2778" s="41"/>
      <c r="AA2778" s="41"/>
      <c r="AB2778" s="41"/>
      <c r="AC2778" s="41"/>
      <c r="AD2778" s="41"/>
      <c r="AE2778" s="41"/>
      <c r="AR2778" s="226" t="s">
        <v>323</v>
      </c>
      <c r="AT2778" s="226" t="s">
        <v>195</v>
      </c>
      <c r="AU2778" s="226" t="s">
        <v>78</v>
      </c>
      <c r="AY2778" s="20" t="s">
        <v>193</v>
      </c>
      <c r="BE2778" s="227">
        <f>IF(N2778="základní",J2778,0)</f>
        <v>0</v>
      </c>
      <c r="BF2778" s="227">
        <f>IF(N2778="snížená",J2778,0)</f>
        <v>0</v>
      </c>
      <c r="BG2778" s="227">
        <f>IF(N2778="zákl. přenesená",J2778,0)</f>
        <v>0</v>
      </c>
      <c r="BH2778" s="227">
        <f>IF(N2778="sníž. přenesená",J2778,0)</f>
        <v>0</v>
      </c>
      <c r="BI2778" s="227">
        <f>IF(N2778="nulová",J2778,0)</f>
        <v>0</v>
      </c>
      <c r="BJ2778" s="20" t="s">
        <v>76</v>
      </c>
      <c r="BK2778" s="227">
        <f>ROUND(I2778*H2778,2)</f>
        <v>0</v>
      </c>
      <c r="BL2778" s="20" t="s">
        <v>323</v>
      </c>
      <c r="BM2778" s="226" t="s">
        <v>4648</v>
      </c>
    </row>
    <row r="2779" s="2" customFormat="1">
      <c r="A2779" s="41"/>
      <c r="B2779" s="42"/>
      <c r="C2779" s="43"/>
      <c r="D2779" s="228" t="s">
        <v>202</v>
      </c>
      <c r="E2779" s="43"/>
      <c r="F2779" s="229" t="s">
        <v>2254</v>
      </c>
      <c r="G2779" s="43"/>
      <c r="H2779" s="43"/>
      <c r="I2779" s="230"/>
      <c r="J2779" s="43"/>
      <c r="K2779" s="43"/>
      <c r="L2779" s="47"/>
      <c r="M2779" s="231"/>
      <c r="N2779" s="232"/>
      <c r="O2779" s="87"/>
      <c r="P2779" s="87"/>
      <c r="Q2779" s="87"/>
      <c r="R2779" s="87"/>
      <c r="S2779" s="87"/>
      <c r="T2779" s="88"/>
      <c r="U2779" s="41"/>
      <c r="V2779" s="41"/>
      <c r="W2779" s="41"/>
      <c r="X2779" s="41"/>
      <c r="Y2779" s="41"/>
      <c r="Z2779" s="41"/>
      <c r="AA2779" s="41"/>
      <c r="AB2779" s="41"/>
      <c r="AC2779" s="41"/>
      <c r="AD2779" s="41"/>
      <c r="AE2779" s="41"/>
      <c r="AT2779" s="20" t="s">
        <v>202</v>
      </c>
      <c r="AU2779" s="20" t="s">
        <v>78</v>
      </c>
    </row>
    <row r="2780" s="2" customFormat="1">
      <c r="A2780" s="41"/>
      <c r="B2780" s="42"/>
      <c r="C2780" s="43"/>
      <c r="D2780" s="233" t="s">
        <v>204</v>
      </c>
      <c r="E2780" s="43"/>
      <c r="F2780" s="234" t="s">
        <v>2255</v>
      </c>
      <c r="G2780" s="43"/>
      <c r="H2780" s="43"/>
      <c r="I2780" s="230"/>
      <c r="J2780" s="43"/>
      <c r="K2780" s="43"/>
      <c r="L2780" s="47"/>
      <c r="M2780" s="231"/>
      <c r="N2780" s="232"/>
      <c r="O2780" s="87"/>
      <c r="P2780" s="87"/>
      <c r="Q2780" s="87"/>
      <c r="R2780" s="87"/>
      <c r="S2780" s="87"/>
      <c r="T2780" s="88"/>
      <c r="U2780" s="41"/>
      <c r="V2780" s="41"/>
      <c r="W2780" s="41"/>
      <c r="X2780" s="41"/>
      <c r="Y2780" s="41"/>
      <c r="Z2780" s="41"/>
      <c r="AA2780" s="41"/>
      <c r="AB2780" s="41"/>
      <c r="AC2780" s="41"/>
      <c r="AD2780" s="41"/>
      <c r="AE2780" s="41"/>
      <c r="AT2780" s="20" t="s">
        <v>204</v>
      </c>
      <c r="AU2780" s="20" t="s">
        <v>78</v>
      </c>
    </row>
    <row r="2781" s="13" customFormat="1">
      <c r="A2781" s="13"/>
      <c r="B2781" s="235"/>
      <c r="C2781" s="236"/>
      <c r="D2781" s="228" t="s">
        <v>206</v>
      </c>
      <c r="E2781" s="237" t="s">
        <v>19</v>
      </c>
      <c r="F2781" s="238" t="s">
        <v>279</v>
      </c>
      <c r="G2781" s="236"/>
      <c r="H2781" s="237" t="s">
        <v>19</v>
      </c>
      <c r="I2781" s="239"/>
      <c r="J2781" s="236"/>
      <c r="K2781" s="236"/>
      <c r="L2781" s="240"/>
      <c r="M2781" s="241"/>
      <c r="N2781" s="242"/>
      <c r="O2781" s="242"/>
      <c r="P2781" s="242"/>
      <c r="Q2781" s="242"/>
      <c r="R2781" s="242"/>
      <c r="S2781" s="242"/>
      <c r="T2781" s="243"/>
      <c r="U2781" s="13"/>
      <c r="V2781" s="13"/>
      <c r="W2781" s="13"/>
      <c r="X2781" s="13"/>
      <c r="Y2781" s="13"/>
      <c r="Z2781" s="13"/>
      <c r="AA2781" s="13"/>
      <c r="AB2781" s="13"/>
      <c r="AC2781" s="13"/>
      <c r="AD2781" s="13"/>
      <c r="AE2781" s="13"/>
      <c r="AT2781" s="244" t="s">
        <v>206</v>
      </c>
      <c r="AU2781" s="244" t="s">
        <v>78</v>
      </c>
      <c r="AV2781" s="13" t="s">
        <v>76</v>
      </c>
      <c r="AW2781" s="13" t="s">
        <v>31</v>
      </c>
      <c r="AX2781" s="13" t="s">
        <v>69</v>
      </c>
      <c r="AY2781" s="244" t="s">
        <v>193</v>
      </c>
    </row>
    <row r="2782" s="13" customFormat="1">
      <c r="A2782" s="13"/>
      <c r="B2782" s="235"/>
      <c r="C2782" s="236"/>
      <c r="D2782" s="228" t="s">
        <v>206</v>
      </c>
      <c r="E2782" s="237" t="s">
        <v>19</v>
      </c>
      <c r="F2782" s="238" t="s">
        <v>4621</v>
      </c>
      <c r="G2782" s="236"/>
      <c r="H2782" s="237" t="s">
        <v>19</v>
      </c>
      <c r="I2782" s="239"/>
      <c r="J2782" s="236"/>
      <c r="K2782" s="236"/>
      <c r="L2782" s="240"/>
      <c r="M2782" s="241"/>
      <c r="N2782" s="242"/>
      <c r="O2782" s="242"/>
      <c r="P2782" s="242"/>
      <c r="Q2782" s="242"/>
      <c r="R2782" s="242"/>
      <c r="S2782" s="242"/>
      <c r="T2782" s="243"/>
      <c r="U2782" s="13"/>
      <c r="V2782" s="13"/>
      <c r="W2782" s="13"/>
      <c r="X2782" s="13"/>
      <c r="Y2782" s="13"/>
      <c r="Z2782" s="13"/>
      <c r="AA2782" s="13"/>
      <c r="AB2782" s="13"/>
      <c r="AC2782" s="13"/>
      <c r="AD2782" s="13"/>
      <c r="AE2782" s="13"/>
      <c r="AT2782" s="244" t="s">
        <v>206</v>
      </c>
      <c r="AU2782" s="244" t="s">
        <v>78</v>
      </c>
      <c r="AV2782" s="13" t="s">
        <v>76</v>
      </c>
      <c r="AW2782" s="13" t="s">
        <v>31</v>
      </c>
      <c r="AX2782" s="13" t="s">
        <v>69</v>
      </c>
      <c r="AY2782" s="244" t="s">
        <v>193</v>
      </c>
    </row>
    <row r="2783" s="14" customFormat="1">
      <c r="A2783" s="14"/>
      <c r="B2783" s="245"/>
      <c r="C2783" s="246"/>
      <c r="D2783" s="228" t="s">
        <v>206</v>
      </c>
      <c r="E2783" s="247" t="s">
        <v>19</v>
      </c>
      <c r="F2783" s="248" t="s">
        <v>4622</v>
      </c>
      <c r="G2783" s="246"/>
      <c r="H2783" s="249">
        <v>100.54000000000001</v>
      </c>
      <c r="I2783" s="250"/>
      <c r="J2783" s="246"/>
      <c r="K2783" s="246"/>
      <c r="L2783" s="251"/>
      <c r="M2783" s="252"/>
      <c r="N2783" s="253"/>
      <c r="O2783" s="253"/>
      <c r="P2783" s="253"/>
      <c r="Q2783" s="253"/>
      <c r="R2783" s="253"/>
      <c r="S2783" s="253"/>
      <c r="T2783" s="254"/>
      <c r="U2783" s="14"/>
      <c r="V2783" s="14"/>
      <c r="W2783" s="14"/>
      <c r="X2783" s="14"/>
      <c r="Y2783" s="14"/>
      <c r="Z2783" s="14"/>
      <c r="AA2783" s="14"/>
      <c r="AB2783" s="14"/>
      <c r="AC2783" s="14"/>
      <c r="AD2783" s="14"/>
      <c r="AE2783" s="14"/>
      <c r="AT2783" s="255" t="s">
        <v>206</v>
      </c>
      <c r="AU2783" s="255" t="s">
        <v>78</v>
      </c>
      <c r="AV2783" s="14" t="s">
        <v>78</v>
      </c>
      <c r="AW2783" s="14" t="s">
        <v>31</v>
      </c>
      <c r="AX2783" s="14" t="s">
        <v>69</v>
      </c>
      <c r="AY2783" s="255" t="s">
        <v>193</v>
      </c>
    </row>
    <row r="2784" s="13" customFormat="1">
      <c r="A2784" s="13"/>
      <c r="B2784" s="235"/>
      <c r="C2784" s="236"/>
      <c r="D2784" s="228" t="s">
        <v>206</v>
      </c>
      <c r="E2784" s="237" t="s">
        <v>19</v>
      </c>
      <c r="F2784" s="238" t="s">
        <v>4623</v>
      </c>
      <c r="G2784" s="236"/>
      <c r="H2784" s="237" t="s">
        <v>19</v>
      </c>
      <c r="I2784" s="239"/>
      <c r="J2784" s="236"/>
      <c r="K2784" s="236"/>
      <c r="L2784" s="240"/>
      <c r="M2784" s="241"/>
      <c r="N2784" s="242"/>
      <c r="O2784" s="242"/>
      <c r="P2784" s="242"/>
      <c r="Q2784" s="242"/>
      <c r="R2784" s="242"/>
      <c r="S2784" s="242"/>
      <c r="T2784" s="243"/>
      <c r="U2784" s="13"/>
      <c r="V2784" s="13"/>
      <c r="W2784" s="13"/>
      <c r="X2784" s="13"/>
      <c r="Y2784" s="13"/>
      <c r="Z2784" s="13"/>
      <c r="AA2784" s="13"/>
      <c r="AB2784" s="13"/>
      <c r="AC2784" s="13"/>
      <c r="AD2784" s="13"/>
      <c r="AE2784" s="13"/>
      <c r="AT2784" s="244" t="s">
        <v>206</v>
      </c>
      <c r="AU2784" s="244" t="s">
        <v>78</v>
      </c>
      <c r="AV2784" s="13" t="s">
        <v>76</v>
      </c>
      <c r="AW2784" s="13" t="s">
        <v>31</v>
      </c>
      <c r="AX2784" s="13" t="s">
        <v>69</v>
      </c>
      <c r="AY2784" s="244" t="s">
        <v>193</v>
      </c>
    </row>
    <row r="2785" s="14" customFormat="1">
      <c r="A2785" s="14"/>
      <c r="B2785" s="245"/>
      <c r="C2785" s="246"/>
      <c r="D2785" s="228" t="s">
        <v>206</v>
      </c>
      <c r="E2785" s="247" t="s">
        <v>19</v>
      </c>
      <c r="F2785" s="248" t="s">
        <v>4624</v>
      </c>
      <c r="G2785" s="246"/>
      <c r="H2785" s="249">
        <v>18.379999999999999</v>
      </c>
      <c r="I2785" s="250"/>
      <c r="J2785" s="246"/>
      <c r="K2785" s="246"/>
      <c r="L2785" s="251"/>
      <c r="M2785" s="252"/>
      <c r="N2785" s="253"/>
      <c r="O2785" s="253"/>
      <c r="P2785" s="253"/>
      <c r="Q2785" s="253"/>
      <c r="R2785" s="253"/>
      <c r="S2785" s="253"/>
      <c r="T2785" s="254"/>
      <c r="U2785" s="14"/>
      <c r="V2785" s="14"/>
      <c r="W2785" s="14"/>
      <c r="X2785" s="14"/>
      <c r="Y2785" s="14"/>
      <c r="Z2785" s="14"/>
      <c r="AA2785" s="14"/>
      <c r="AB2785" s="14"/>
      <c r="AC2785" s="14"/>
      <c r="AD2785" s="14"/>
      <c r="AE2785" s="14"/>
      <c r="AT2785" s="255" t="s">
        <v>206</v>
      </c>
      <c r="AU2785" s="255" t="s">
        <v>78</v>
      </c>
      <c r="AV2785" s="14" t="s">
        <v>78</v>
      </c>
      <c r="AW2785" s="14" t="s">
        <v>31</v>
      </c>
      <c r="AX2785" s="14" t="s">
        <v>69</v>
      </c>
      <c r="AY2785" s="255" t="s">
        <v>193</v>
      </c>
    </row>
    <row r="2786" s="13" customFormat="1">
      <c r="A2786" s="13"/>
      <c r="B2786" s="235"/>
      <c r="C2786" s="236"/>
      <c r="D2786" s="228" t="s">
        <v>206</v>
      </c>
      <c r="E2786" s="237" t="s">
        <v>19</v>
      </c>
      <c r="F2786" s="238" t="s">
        <v>3983</v>
      </c>
      <c r="G2786" s="236"/>
      <c r="H2786" s="237" t="s">
        <v>19</v>
      </c>
      <c r="I2786" s="239"/>
      <c r="J2786" s="236"/>
      <c r="K2786" s="236"/>
      <c r="L2786" s="240"/>
      <c r="M2786" s="241"/>
      <c r="N2786" s="242"/>
      <c r="O2786" s="242"/>
      <c r="P2786" s="242"/>
      <c r="Q2786" s="242"/>
      <c r="R2786" s="242"/>
      <c r="S2786" s="242"/>
      <c r="T2786" s="243"/>
      <c r="U2786" s="13"/>
      <c r="V2786" s="13"/>
      <c r="W2786" s="13"/>
      <c r="X2786" s="13"/>
      <c r="Y2786" s="13"/>
      <c r="Z2786" s="13"/>
      <c r="AA2786" s="13"/>
      <c r="AB2786" s="13"/>
      <c r="AC2786" s="13"/>
      <c r="AD2786" s="13"/>
      <c r="AE2786" s="13"/>
      <c r="AT2786" s="244" t="s">
        <v>206</v>
      </c>
      <c r="AU2786" s="244" t="s">
        <v>78</v>
      </c>
      <c r="AV2786" s="13" t="s">
        <v>76</v>
      </c>
      <c r="AW2786" s="13" t="s">
        <v>31</v>
      </c>
      <c r="AX2786" s="13" t="s">
        <v>69</v>
      </c>
      <c r="AY2786" s="244" t="s">
        <v>193</v>
      </c>
    </row>
    <row r="2787" s="14" customFormat="1">
      <c r="A2787" s="14"/>
      <c r="B2787" s="245"/>
      <c r="C2787" s="246"/>
      <c r="D2787" s="228" t="s">
        <v>206</v>
      </c>
      <c r="E2787" s="247" t="s">
        <v>19</v>
      </c>
      <c r="F2787" s="248" t="s">
        <v>4629</v>
      </c>
      <c r="G2787" s="246"/>
      <c r="H2787" s="249">
        <v>243.16999999999999</v>
      </c>
      <c r="I2787" s="250"/>
      <c r="J2787" s="246"/>
      <c r="K2787" s="246"/>
      <c r="L2787" s="251"/>
      <c r="M2787" s="252"/>
      <c r="N2787" s="253"/>
      <c r="O2787" s="253"/>
      <c r="P2787" s="253"/>
      <c r="Q2787" s="253"/>
      <c r="R2787" s="253"/>
      <c r="S2787" s="253"/>
      <c r="T2787" s="254"/>
      <c r="U2787" s="14"/>
      <c r="V2787" s="14"/>
      <c r="W2787" s="14"/>
      <c r="X2787" s="14"/>
      <c r="Y2787" s="14"/>
      <c r="Z2787" s="14"/>
      <c r="AA2787" s="14"/>
      <c r="AB2787" s="14"/>
      <c r="AC2787" s="14"/>
      <c r="AD2787" s="14"/>
      <c r="AE2787" s="14"/>
      <c r="AT2787" s="255" t="s">
        <v>206</v>
      </c>
      <c r="AU2787" s="255" t="s">
        <v>78</v>
      </c>
      <c r="AV2787" s="14" t="s">
        <v>78</v>
      </c>
      <c r="AW2787" s="14" t="s">
        <v>31</v>
      </c>
      <c r="AX2787" s="14" t="s">
        <v>69</v>
      </c>
      <c r="AY2787" s="255" t="s">
        <v>193</v>
      </c>
    </row>
    <row r="2788" s="15" customFormat="1">
      <c r="A2788" s="15"/>
      <c r="B2788" s="256"/>
      <c r="C2788" s="257"/>
      <c r="D2788" s="228" t="s">
        <v>206</v>
      </c>
      <c r="E2788" s="258" t="s">
        <v>19</v>
      </c>
      <c r="F2788" s="259" t="s">
        <v>218</v>
      </c>
      <c r="G2788" s="257"/>
      <c r="H2788" s="260">
        <v>362.08999999999998</v>
      </c>
      <c r="I2788" s="261"/>
      <c r="J2788" s="257"/>
      <c r="K2788" s="257"/>
      <c r="L2788" s="262"/>
      <c r="M2788" s="263"/>
      <c r="N2788" s="264"/>
      <c r="O2788" s="264"/>
      <c r="P2788" s="264"/>
      <c r="Q2788" s="264"/>
      <c r="R2788" s="264"/>
      <c r="S2788" s="264"/>
      <c r="T2788" s="265"/>
      <c r="U2788" s="15"/>
      <c r="V2788" s="15"/>
      <c r="W2788" s="15"/>
      <c r="X2788" s="15"/>
      <c r="Y2788" s="15"/>
      <c r="Z2788" s="15"/>
      <c r="AA2788" s="15"/>
      <c r="AB2788" s="15"/>
      <c r="AC2788" s="15"/>
      <c r="AD2788" s="15"/>
      <c r="AE2788" s="15"/>
      <c r="AT2788" s="266" t="s">
        <v>206</v>
      </c>
      <c r="AU2788" s="266" t="s">
        <v>78</v>
      </c>
      <c r="AV2788" s="15" t="s">
        <v>200</v>
      </c>
      <c r="AW2788" s="15" t="s">
        <v>31</v>
      </c>
      <c r="AX2788" s="15" t="s">
        <v>76</v>
      </c>
      <c r="AY2788" s="266" t="s">
        <v>193</v>
      </c>
    </row>
    <row r="2789" s="2" customFormat="1" ht="24.15" customHeight="1">
      <c r="A2789" s="41"/>
      <c r="B2789" s="42"/>
      <c r="C2789" s="274" t="s">
        <v>4649</v>
      </c>
      <c r="D2789" s="274" t="s">
        <v>1765</v>
      </c>
      <c r="E2789" s="275" t="s">
        <v>2189</v>
      </c>
      <c r="F2789" s="276" t="s">
        <v>2190</v>
      </c>
      <c r="G2789" s="277" t="s">
        <v>258</v>
      </c>
      <c r="H2789" s="278">
        <v>452.613</v>
      </c>
      <c r="I2789" s="279"/>
      <c r="J2789" s="280">
        <f>ROUND(I2789*H2789,2)</f>
        <v>0</v>
      </c>
      <c r="K2789" s="276" t="s">
        <v>199</v>
      </c>
      <c r="L2789" s="281"/>
      <c r="M2789" s="282" t="s">
        <v>19</v>
      </c>
      <c r="N2789" s="283" t="s">
        <v>40</v>
      </c>
      <c r="O2789" s="87"/>
      <c r="P2789" s="224">
        <f>O2789*H2789</f>
        <v>0</v>
      </c>
      <c r="Q2789" s="224">
        <v>0.0047000000000000002</v>
      </c>
      <c r="R2789" s="224">
        <f>Q2789*H2789</f>
        <v>2.1272811000000003</v>
      </c>
      <c r="S2789" s="224">
        <v>0</v>
      </c>
      <c r="T2789" s="225">
        <f>S2789*H2789</f>
        <v>0</v>
      </c>
      <c r="U2789" s="41"/>
      <c r="V2789" s="41"/>
      <c r="W2789" s="41"/>
      <c r="X2789" s="41"/>
      <c r="Y2789" s="41"/>
      <c r="Z2789" s="41"/>
      <c r="AA2789" s="41"/>
      <c r="AB2789" s="41"/>
      <c r="AC2789" s="41"/>
      <c r="AD2789" s="41"/>
      <c r="AE2789" s="41"/>
      <c r="AR2789" s="226" t="s">
        <v>449</v>
      </c>
      <c r="AT2789" s="226" t="s">
        <v>1765</v>
      </c>
      <c r="AU2789" s="226" t="s">
        <v>78</v>
      </c>
      <c r="AY2789" s="20" t="s">
        <v>193</v>
      </c>
      <c r="BE2789" s="227">
        <f>IF(N2789="základní",J2789,0)</f>
        <v>0</v>
      </c>
      <c r="BF2789" s="227">
        <f>IF(N2789="snížená",J2789,0)</f>
        <v>0</v>
      </c>
      <c r="BG2789" s="227">
        <f>IF(N2789="zákl. přenesená",J2789,0)</f>
        <v>0</v>
      </c>
      <c r="BH2789" s="227">
        <f>IF(N2789="sníž. přenesená",J2789,0)</f>
        <v>0</v>
      </c>
      <c r="BI2789" s="227">
        <f>IF(N2789="nulová",J2789,0)</f>
        <v>0</v>
      </c>
      <c r="BJ2789" s="20" t="s">
        <v>76</v>
      </c>
      <c r="BK2789" s="227">
        <f>ROUND(I2789*H2789,2)</f>
        <v>0</v>
      </c>
      <c r="BL2789" s="20" t="s">
        <v>323</v>
      </c>
      <c r="BM2789" s="226" t="s">
        <v>4650</v>
      </c>
    </row>
    <row r="2790" s="2" customFormat="1">
      <c r="A2790" s="41"/>
      <c r="B2790" s="42"/>
      <c r="C2790" s="43"/>
      <c r="D2790" s="228" t="s">
        <v>202</v>
      </c>
      <c r="E2790" s="43"/>
      <c r="F2790" s="229" t="s">
        <v>2190</v>
      </c>
      <c r="G2790" s="43"/>
      <c r="H2790" s="43"/>
      <c r="I2790" s="230"/>
      <c r="J2790" s="43"/>
      <c r="K2790" s="43"/>
      <c r="L2790" s="47"/>
      <c r="M2790" s="231"/>
      <c r="N2790" s="232"/>
      <c r="O2790" s="87"/>
      <c r="P2790" s="87"/>
      <c r="Q2790" s="87"/>
      <c r="R2790" s="87"/>
      <c r="S2790" s="87"/>
      <c r="T2790" s="88"/>
      <c r="U2790" s="41"/>
      <c r="V2790" s="41"/>
      <c r="W2790" s="41"/>
      <c r="X2790" s="41"/>
      <c r="Y2790" s="41"/>
      <c r="Z2790" s="41"/>
      <c r="AA2790" s="41"/>
      <c r="AB2790" s="41"/>
      <c r="AC2790" s="41"/>
      <c r="AD2790" s="41"/>
      <c r="AE2790" s="41"/>
      <c r="AT2790" s="20" t="s">
        <v>202</v>
      </c>
      <c r="AU2790" s="20" t="s">
        <v>78</v>
      </c>
    </row>
    <row r="2791" s="14" customFormat="1">
      <c r="A2791" s="14"/>
      <c r="B2791" s="245"/>
      <c r="C2791" s="246"/>
      <c r="D2791" s="228" t="s">
        <v>206</v>
      </c>
      <c r="E2791" s="246"/>
      <c r="F2791" s="248" t="s">
        <v>4651</v>
      </c>
      <c r="G2791" s="246"/>
      <c r="H2791" s="249">
        <v>452.613</v>
      </c>
      <c r="I2791" s="250"/>
      <c r="J2791" s="246"/>
      <c r="K2791" s="246"/>
      <c r="L2791" s="251"/>
      <c r="M2791" s="252"/>
      <c r="N2791" s="253"/>
      <c r="O2791" s="253"/>
      <c r="P2791" s="253"/>
      <c r="Q2791" s="253"/>
      <c r="R2791" s="253"/>
      <c r="S2791" s="253"/>
      <c r="T2791" s="254"/>
      <c r="U2791" s="14"/>
      <c r="V2791" s="14"/>
      <c r="W2791" s="14"/>
      <c r="X2791" s="14"/>
      <c r="Y2791" s="14"/>
      <c r="Z2791" s="14"/>
      <c r="AA2791" s="14"/>
      <c r="AB2791" s="14"/>
      <c r="AC2791" s="14"/>
      <c r="AD2791" s="14"/>
      <c r="AE2791" s="14"/>
      <c r="AT2791" s="255" t="s">
        <v>206</v>
      </c>
      <c r="AU2791" s="255" t="s">
        <v>78</v>
      </c>
      <c r="AV2791" s="14" t="s">
        <v>78</v>
      </c>
      <c r="AW2791" s="14" t="s">
        <v>4</v>
      </c>
      <c r="AX2791" s="14" t="s">
        <v>76</v>
      </c>
      <c r="AY2791" s="255" t="s">
        <v>193</v>
      </c>
    </row>
    <row r="2792" s="2" customFormat="1" ht="16.5" customHeight="1">
      <c r="A2792" s="41"/>
      <c r="B2792" s="42"/>
      <c r="C2792" s="215" t="s">
        <v>1047</v>
      </c>
      <c r="D2792" s="215" t="s">
        <v>195</v>
      </c>
      <c r="E2792" s="216" t="s">
        <v>2260</v>
      </c>
      <c r="F2792" s="217" t="s">
        <v>2261</v>
      </c>
      <c r="G2792" s="218" t="s">
        <v>258</v>
      </c>
      <c r="H2792" s="219">
        <v>180.66999999999999</v>
      </c>
      <c r="I2792" s="220"/>
      <c r="J2792" s="221">
        <f>ROUND(I2792*H2792,2)</f>
        <v>0</v>
      </c>
      <c r="K2792" s="217" t="s">
        <v>19</v>
      </c>
      <c r="L2792" s="47"/>
      <c r="M2792" s="222" t="s">
        <v>19</v>
      </c>
      <c r="N2792" s="223" t="s">
        <v>40</v>
      </c>
      <c r="O2792" s="87"/>
      <c r="P2792" s="224">
        <f>O2792*H2792</f>
        <v>0</v>
      </c>
      <c r="Q2792" s="224">
        <v>0.00050000000000000001</v>
      </c>
      <c r="R2792" s="224">
        <f>Q2792*H2792</f>
        <v>0.090334999999999999</v>
      </c>
      <c r="S2792" s="224">
        <v>0</v>
      </c>
      <c r="T2792" s="225">
        <f>S2792*H2792</f>
        <v>0</v>
      </c>
      <c r="U2792" s="41"/>
      <c r="V2792" s="41"/>
      <c r="W2792" s="41"/>
      <c r="X2792" s="41"/>
      <c r="Y2792" s="41"/>
      <c r="Z2792" s="41"/>
      <c r="AA2792" s="41"/>
      <c r="AB2792" s="41"/>
      <c r="AC2792" s="41"/>
      <c r="AD2792" s="41"/>
      <c r="AE2792" s="41"/>
      <c r="AR2792" s="226" t="s">
        <v>323</v>
      </c>
      <c r="AT2792" s="226" t="s">
        <v>195</v>
      </c>
      <c r="AU2792" s="226" t="s">
        <v>78</v>
      </c>
      <c r="AY2792" s="20" t="s">
        <v>193</v>
      </c>
      <c r="BE2792" s="227">
        <f>IF(N2792="základní",J2792,0)</f>
        <v>0</v>
      </c>
      <c r="BF2792" s="227">
        <f>IF(N2792="snížená",J2792,0)</f>
        <v>0</v>
      </c>
      <c r="BG2792" s="227">
        <f>IF(N2792="zákl. přenesená",J2792,0)</f>
        <v>0</v>
      </c>
      <c r="BH2792" s="227">
        <f>IF(N2792="sníž. přenesená",J2792,0)</f>
        <v>0</v>
      </c>
      <c r="BI2792" s="227">
        <f>IF(N2792="nulová",J2792,0)</f>
        <v>0</v>
      </c>
      <c r="BJ2792" s="20" t="s">
        <v>76</v>
      </c>
      <c r="BK2792" s="227">
        <f>ROUND(I2792*H2792,2)</f>
        <v>0</v>
      </c>
      <c r="BL2792" s="20" t="s">
        <v>323</v>
      </c>
      <c r="BM2792" s="226" t="s">
        <v>4652</v>
      </c>
    </row>
    <row r="2793" s="2" customFormat="1">
      <c r="A2793" s="41"/>
      <c r="B2793" s="42"/>
      <c r="C2793" s="43"/>
      <c r="D2793" s="228" t="s">
        <v>202</v>
      </c>
      <c r="E2793" s="43"/>
      <c r="F2793" s="229" t="s">
        <v>2263</v>
      </c>
      <c r="G2793" s="43"/>
      <c r="H2793" s="43"/>
      <c r="I2793" s="230"/>
      <c r="J2793" s="43"/>
      <c r="K2793" s="43"/>
      <c r="L2793" s="47"/>
      <c r="M2793" s="231"/>
      <c r="N2793" s="232"/>
      <c r="O2793" s="87"/>
      <c r="P2793" s="87"/>
      <c r="Q2793" s="87"/>
      <c r="R2793" s="87"/>
      <c r="S2793" s="87"/>
      <c r="T2793" s="88"/>
      <c r="U2793" s="41"/>
      <c r="V2793" s="41"/>
      <c r="W2793" s="41"/>
      <c r="X2793" s="41"/>
      <c r="Y2793" s="41"/>
      <c r="Z2793" s="41"/>
      <c r="AA2793" s="41"/>
      <c r="AB2793" s="41"/>
      <c r="AC2793" s="41"/>
      <c r="AD2793" s="41"/>
      <c r="AE2793" s="41"/>
      <c r="AT2793" s="20" t="s">
        <v>202</v>
      </c>
      <c r="AU2793" s="20" t="s">
        <v>78</v>
      </c>
    </row>
    <row r="2794" s="13" customFormat="1">
      <c r="A2794" s="13"/>
      <c r="B2794" s="235"/>
      <c r="C2794" s="236"/>
      <c r="D2794" s="228" t="s">
        <v>206</v>
      </c>
      <c r="E2794" s="237" t="s">
        <v>19</v>
      </c>
      <c r="F2794" s="238" t="s">
        <v>279</v>
      </c>
      <c r="G2794" s="236"/>
      <c r="H2794" s="237" t="s">
        <v>19</v>
      </c>
      <c r="I2794" s="239"/>
      <c r="J2794" s="236"/>
      <c r="K2794" s="236"/>
      <c r="L2794" s="240"/>
      <c r="M2794" s="241"/>
      <c r="N2794" s="242"/>
      <c r="O2794" s="242"/>
      <c r="P2794" s="242"/>
      <c r="Q2794" s="242"/>
      <c r="R2794" s="242"/>
      <c r="S2794" s="242"/>
      <c r="T2794" s="243"/>
      <c r="U2794" s="13"/>
      <c r="V2794" s="13"/>
      <c r="W2794" s="13"/>
      <c r="X2794" s="13"/>
      <c r="Y2794" s="13"/>
      <c r="Z2794" s="13"/>
      <c r="AA2794" s="13"/>
      <c r="AB2794" s="13"/>
      <c r="AC2794" s="13"/>
      <c r="AD2794" s="13"/>
      <c r="AE2794" s="13"/>
      <c r="AT2794" s="244" t="s">
        <v>206</v>
      </c>
      <c r="AU2794" s="244" t="s">
        <v>78</v>
      </c>
      <c r="AV2794" s="13" t="s">
        <v>76</v>
      </c>
      <c r="AW2794" s="13" t="s">
        <v>31</v>
      </c>
      <c r="AX2794" s="13" t="s">
        <v>69</v>
      </c>
      <c r="AY2794" s="244" t="s">
        <v>193</v>
      </c>
    </row>
    <row r="2795" s="13" customFormat="1">
      <c r="A2795" s="13"/>
      <c r="B2795" s="235"/>
      <c r="C2795" s="236"/>
      <c r="D2795" s="228" t="s">
        <v>206</v>
      </c>
      <c r="E2795" s="237" t="s">
        <v>19</v>
      </c>
      <c r="F2795" s="238" t="s">
        <v>4621</v>
      </c>
      <c r="G2795" s="236"/>
      <c r="H2795" s="237" t="s">
        <v>19</v>
      </c>
      <c r="I2795" s="239"/>
      <c r="J2795" s="236"/>
      <c r="K2795" s="236"/>
      <c r="L2795" s="240"/>
      <c r="M2795" s="241"/>
      <c r="N2795" s="242"/>
      <c r="O2795" s="242"/>
      <c r="P2795" s="242"/>
      <c r="Q2795" s="242"/>
      <c r="R2795" s="242"/>
      <c r="S2795" s="242"/>
      <c r="T2795" s="243"/>
      <c r="U2795" s="13"/>
      <c r="V2795" s="13"/>
      <c r="W2795" s="13"/>
      <c r="X2795" s="13"/>
      <c r="Y2795" s="13"/>
      <c r="Z2795" s="13"/>
      <c r="AA2795" s="13"/>
      <c r="AB2795" s="13"/>
      <c r="AC2795" s="13"/>
      <c r="AD2795" s="13"/>
      <c r="AE2795" s="13"/>
      <c r="AT2795" s="244" t="s">
        <v>206</v>
      </c>
      <c r="AU2795" s="244" t="s">
        <v>78</v>
      </c>
      <c r="AV2795" s="13" t="s">
        <v>76</v>
      </c>
      <c r="AW2795" s="13" t="s">
        <v>31</v>
      </c>
      <c r="AX2795" s="13" t="s">
        <v>69</v>
      </c>
      <c r="AY2795" s="244" t="s">
        <v>193</v>
      </c>
    </row>
    <row r="2796" s="14" customFormat="1">
      <c r="A2796" s="14"/>
      <c r="B2796" s="245"/>
      <c r="C2796" s="246"/>
      <c r="D2796" s="228" t="s">
        <v>206</v>
      </c>
      <c r="E2796" s="247" t="s">
        <v>19</v>
      </c>
      <c r="F2796" s="248" t="s">
        <v>4653</v>
      </c>
      <c r="G2796" s="246"/>
      <c r="H2796" s="249">
        <v>97.469999999999999</v>
      </c>
      <c r="I2796" s="250"/>
      <c r="J2796" s="246"/>
      <c r="K2796" s="246"/>
      <c r="L2796" s="251"/>
      <c r="M2796" s="252"/>
      <c r="N2796" s="253"/>
      <c r="O2796" s="253"/>
      <c r="P2796" s="253"/>
      <c r="Q2796" s="253"/>
      <c r="R2796" s="253"/>
      <c r="S2796" s="253"/>
      <c r="T2796" s="254"/>
      <c r="U2796" s="14"/>
      <c r="V2796" s="14"/>
      <c r="W2796" s="14"/>
      <c r="X2796" s="14"/>
      <c r="Y2796" s="14"/>
      <c r="Z2796" s="14"/>
      <c r="AA2796" s="14"/>
      <c r="AB2796" s="14"/>
      <c r="AC2796" s="14"/>
      <c r="AD2796" s="14"/>
      <c r="AE2796" s="14"/>
      <c r="AT2796" s="255" t="s">
        <v>206</v>
      </c>
      <c r="AU2796" s="255" t="s">
        <v>78</v>
      </c>
      <c r="AV2796" s="14" t="s">
        <v>78</v>
      </c>
      <c r="AW2796" s="14" t="s">
        <v>31</v>
      </c>
      <c r="AX2796" s="14" t="s">
        <v>69</v>
      </c>
      <c r="AY2796" s="255" t="s">
        <v>193</v>
      </c>
    </row>
    <row r="2797" s="13" customFormat="1">
      <c r="A2797" s="13"/>
      <c r="B2797" s="235"/>
      <c r="C2797" s="236"/>
      <c r="D2797" s="228" t="s">
        <v>206</v>
      </c>
      <c r="E2797" s="237" t="s">
        <v>19</v>
      </c>
      <c r="F2797" s="238" t="s">
        <v>4623</v>
      </c>
      <c r="G2797" s="236"/>
      <c r="H2797" s="237" t="s">
        <v>19</v>
      </c>
      <c r="I2797" s="239"/>
      <c r="J2797" s="236"/>
      <c r="K2797" s="236"/>
      <c r="L2797" s="240"/>
      <c r="M2797" s="241"/>
      <c r="N2797" s="242"/>
      <c r="O2797" s="242"/>
      <c r="P2797" s="242"/>
      <c r="Q2797" s="242"/>
      <c r="R2797" s="242"/>
      <c r="S2797" s="242"/>
      <c r="T2797" s="243"/>
      <c r="U2797" s="13"/>
      <c r="V2797" s="13"/>
      <c r="W2797" s="13"/>
      <c r="X2797" s="13"/>
      <c r="Y2797" s="13"/>
      <c r="Z2797" s="13"/>
      <c r="AA2797" s="13"/>
      <c r="AB2797" s="13"/>
      <c r="AC2797" s="13"/>
      <c r="AD2797" s="13"/>
      <c r="AE2797" s="13"/>
      <c r="AT2797" s="244" t="s">
        <v>206</v>
      </c>
      <c r="AU2797" s="244" t="s">
        <v>78</v>
      </c>
      <c r="AV2797" s="13" t="s">
        <v>76</v>
      </c>
      <c r="AW2797" s="13" t="s">
        <v>31</v>
      </c>
      <c r="AX2797" s="13" t="s">
        <v>69</v>
      </c>
      <c r="AY2797" s="244" t="s">
        <v>193</v>
      </c>
    </row>
    <row r="2798" s="14" customFormat="1">
      <c r="A2798" s="14"/>
      <c r="B2798" s="245"/>
      <c r="C2798" s="246"/>
      <c r="D2798" s="228" t="s">
        <v>206</v>
      </c>
      <c r="E2798" s="247" t="s">
        <v>19</v>
      </c>
      <c r="F2798" s="248" t="s">
        <v>4654</v>
      </c>
      <c r="G2798" s="246"/>
      <c r="H2798" s="249">
        <v>11.44</v>
      </c>
      <c r="I2798" s="250"/>
      <c r="J2798" s="246"/>
      <c r="K2798" s="246"/>
      <c r="L2798" s="251"/>
      <c r="M2798" s="252"/>
      <c r="N2798" s="253"/>
      <c r="O2798" s="253"/>
      <c r="P2798" s="253"/>
      <c r="Q2798" s="253"/>
      <c r="R2798" s="253"/>
      <c r="S2798" s="253"/>
      <c r="T2798" s="254"/>
      <c r="U2798" s="14"/>
      <c r="V2798" s="14"/>
      <c r="W2798" s="14"/>
      <c r="X2798" s="14"/>
      <c r="Y2798" s="14"/>
      <c r="Z2798" s="14"/>
      <c r="AA2798" s="14"/>
      <c r="AB2798" s="14"/>
      <c r="AC2798" s="14"/>
      <c r="AD2798" s="14"/>
      <c r="AE2798" s="14"/>
      <c r="AT2798" s="255" t="s">
        <v>206</v>
      </c>
      <c r="AU2798" s="255" t="s">
        <v>78</v>
      </c>
      <c r="AV2798" s="14" t="s">
        <v>78</v>
      </c>
      <c r="AW2798" s="14" t="s">
        <v>31</v>
      </c>
      <c r="AX2798" s="14" t="s">
        <v>69</v>
      </c>
      <c r="AY2798" s="255" t="s">
        <v>193</v>
      </c>
    </row>
    <row r="2799" s="13" customFormat="1">
      <c r="A2799" s="13"/>
      <c r="B2799" s="235"/>
      <c r="C2799" s="236"/>
      <c r="D2799" s="228" t="s">
        <v>206</v>
      </c>
      <c r="E2799" s="237" t="s">
        <v>19</v>
      </c>
      <c r="F2799" s="238" t="s">
        <v>4625</v>
      </c>
      <c r="G2799" s="236"/>
      <c r="H2799" s="237" t="s">
        <v>19</v>
      </c>
      <c r="I2799" s="239"/>
      <c r="J2799" s="236"/>
      <c r="K2799" s="236"/>
      <c r="L2799" s="240"/>
      <c r="M2799" s="241"/>
      <c r="N2799" s="242"/>
      <c r="O2799" s="242"/>
      <c r="P2799" s="242"/>
      <c r="Q2799" s="242"/>
      <c r="R2799" s="242"/>
      <c r="S2799" s="242"/>
      <c r="T2799" s="243"/>
      <c r="U2799" s="13"/>
      <c r="V2799" s="13"/>
      <c r="W2799" s="13"/>
      <c r="X2799" s="13"/>
      <c r="Y2799" s="13"/>
      <c r="Z2799" s="13"/>
      <c r="AA2799" s="13"/>
      <c r="AB2799" s="13"/>
      <c r="AC2799" s="13"/>
      <c r="AD2799" s="13"/>
      <c r="AE2799" s="13"/>
      <c r="AT2799" s="244" t="s">
        <v>206</v>
      </c>
      <c r="AU2799" s="244" t="s">
        <v>78</v>
      </c>
      <c r="AV2799" s="13" t="s">
        <v>76</v>
      </c>
      <c r="AW2799" s="13" t="s">
        <v>31</v>
      </c>
      <c r="AX2799" s="13" t="s">
        <v>69</v>
      </c>
      <c r="AY2799" s="244" t="s">
        <v>193</v>
      </c>
    </row>
    <row r="2800" s="14" customFormat="1">
      <c r="A2800" s="14"/>
      <c r="B2800" s="245"/>
      <c r="C2800" s="246"/>
      <c r="D2800" s="228" t="s">
        <v>206</v>
      </c>
      <c r="E2800" s="247" t="s">
        <v>19</v>
      </c>
      <c r="F2800" s="248" t="s">
        <v>4655</v>
      </c>
      <c r="G2800" s="246"/>
      <c r="H2800" s="249">
        <v>47.159999999999997</v>
      </c>
      <c r="I2800" s="250"/>
      <c r="J2800" s="246"/>
      <c r="K2800" s="246"/>
      <c r="L2800" s="251"/>
      <c r="M2800" s="252"/>
      <c r="N2800" s="253"/>
      <c r="O2800" s="253"/>
      <c r="P2800" s="253"/>
      <c r="Q2800" s="253"/>
      <c r="R2800" s="253"/>
      <c r="S2800" s="253"/>
      <c r="T2800" s="254"/>
      <c r="U2800" s="14"/>
      <c r="V2800" s="14"/>
      <c r="W2800" s="14"/>
      <c r="X2800" s="14"/>
      <c r="Y2800" s="14"/>
      <c r="Z2800" s="14"/>
      <c r="AA2800" s="14"/>
      <c r="AB2800" s="14"/>
      <c r="AC2800" s="14"/>
      <c r="AD2800" s="14"/>
      <c r="AE2800" s="14"/>
      <c r="AT2800" s="255" t="s">
        <v>206</v>
      </c>
      <c r="AU2800" s="255" t="s">
        <v>78</v>
      </c>
      <c r="AV2800" s="14" t="s">
        <v>78</v>
      </c>
      <c r="AW2800" s="14" t="s">
        <v>31</v>
      </c>
      <c r="AX2800" s="14" t="s">
        <v>69</v>
      </c>
      <c r="AY2800" s="255" t="s">
        <v>193</v>
      </c>
    </row>
    <row r="2801" s="13" customFormat="1">
      <c r="A2801" s="13"/>
      <c r="B2801" s="235"/>
      <c r="C2801" s="236"/>
      <c r="D2801" s="228" t="s">
        <v>206</v>
      </c>
      <c r="E2801" s="237" t="s">
        <v>19</v>
      </c>
      <c r="F2801" s="238" t="s">
        <v>4627</v>
      </c>
      <c r="G2801" s="236"/>
      <c r="H2801" s="237" t="s">
        <v>19</v>
      </c>
      <c r="I2801" s="239"/>
      <c r="J2801" s="236"/>
      <c r="K2801" s="236"/>
      <c r="L2801" s="240"/>
      <c r="M2801" s="241"/>
      <c r="N2801" s="242"/>
      <c r="O2801" s="242"/>
      <c r="P2801" s="242"/>
      <c r="Q2801" s="242"/>
      <c r="R2801" s="242"/>
      <c r="S2801" s="242"/>
      <c r="T2801" s="243"/>
      <c r="U2801" s="13"/>
      <c r="V2801" s="13"/>
      <c r="W2801" s="13"/>
      <c r="X2801" s="13"/>
      <c r="Y2801" s="13"/>
      <c r="Z2801" s="13"/>
      <c r="AA2801" s="13"/>
      <c r="AB2801" s="13"/>
      <c r="AC2801" s="13"/>
      <c r="AD2801" s="13"/>
      <c r="AE2801" s="13"/>
      <c r="AT2801" s="244" t="s">
        <v>206</v>
      </c>
      <c r="AU2801" s="244" t="s">
        <v>78</v>
      </c>
      <c r="AV2801" s="13" t="s">
        <v>76</v>
      </c>
      <c r="AW2801" s="13" t="s">
        <v>31</v>
      </c>
      <c r="AX2801" s="13" t="s">
        <v>69</v>
      </c>
      <c r="AY2801" s="244" t="s">
        <v>193</v>
      </c>
    </row>
    <row r="2802" s="14" customFormat="1">
      <c r="A2802" s="14"/>
      <c r="B2802" s="245"/>
      <c r="C2802" s="246"/>
      <c r="D2802" s="228" t="s">
        <v>206</v>
      </c>
      <c r="E2802" s="247" t="s">
        <v>19</v>
      </c>
      <c r="F2802" s="248" t="s">
        <v>4656</v>
      </c>
      <c r="G2802" s="246"/>
      <c r="H2802" s="249">
        <v>24.600000000000001</v>
      </c>
      <c r="I2802" s="250"/>
      <c r="J2802" s="246"/>
      <c r="K2802" s="246"/>
      <c r="L2802" s="251"/>
      <c r="M2802" s="252"/>
      <c r="N2802" s="253"/>
      <c r="O2802" s="253"/>
      <c r="P2802" s="253"/>
      <c r="Q2802" s="253"/>
      <c r="R2802" s="253"/>
      <c r="S2802" s="253"/>
      <c r="T2802" s="254"/>
      <c r="U2802" s="14"/>
      <c r="V2802" s="14"/>
      <c r="W2802" s="14"/>
      <c r="X2802" s="14"/>
      <c r="Y2802" s="14"/>
      <c r="Z2802" s="14"/>
      <c r="AA2802" s="14"/>
      <c r="AB2802" s="14"/>
      <c r="AC2802" s="14"/>
      <c r="AD2802" s="14"/>
      <c r="AE2802" s="14"/>
      <c r="AT2802" s="255" t="s">
        <v>206</v>
      </c>
      <c r="AU2802" s="255" t="s">
        <v>78</v>
      </c>
      <c r="AV2802" s="14" t="s">
        <v>78</v>
      </c>
      <c r="AW2802" s="14" t="s">
        <v>31</v>
      </c>
      <c r="AX2802" s="14" t="s">
        <v>69</v>
      </c>
      <c r="AY2802" s="255" t="s">
        <v>193</v>
      </c>
    </row>
    <row r="2803" s="15" customFormat="1">
      <c r="A2803" s="15"/>
      <c r="B2803" s="256"/>
      <c r="C2803" s="257"/>
      <c r="D2803" s="228" t="s">
        <v>206</v>
      </c>
      <c r="E2803" s="258" t="s">
        <v>19</v>
      </c>
      <c r="F2803" s="259" t="s">
        <v>218</v>
      </c>
      <c r="G2803" s="257"/>
      <c r="H2803" s="260">
        <v>180.66999999999999</v>
      </c>
      <c r="I2803" s="261"/>
      <c r="J2803" s="257"/>
      <c r="K2803" s="257"/>
      <c r="L2803" s="262"/>
      <c r="M2803" s="263"/>
      <c r="N2803" s="264"/>
      <c r="O2803" s="264"/>
      <c r="P2803" s="264"/>
      <c r="Q2803" s="264"/>
      <c r="R2803" s="264"/>
      <c r="S2803" s="264"/>
      <c r="T2803" s="265"/>
      <c r="U2803" s="15"/>
      <c r="V2803" s="15"/>
      <c r="W2803" s="15"/>
      <c r="X2803" s="15"/>
      <c r="Y2803" s="15"/>
      <c r="Z2803" s="15"/>
      <c r="AA2803" s="15"/>
      <c r="AB2803" s="15"/>
      <c r="AC2803" s="15"/>
      <c r="AD2803" s="15"/>
      <c r="AE2803" s="15"/>
      <c r="AT2803" s="266" t="s">
        <v>206</v>
      </c>
      <c r="AU2803" s="266" t="s">
        <v>78</v>
      </c>
      <c r="AV2803" s="15" t="s">
        <v>200</v>
      </c>
      <c r="AW2803" s="15" t="s">
        <v>31</v>
      </c>
      <c r="AX2803" s="15" t="s">
        <v>76</v>
      </c>
      <c r="AY2803" s="266" t="s">
        <v>193</v>
      </c>
    </row>
    <row r="2804" s="2" customFormat="1" ht="16.5" customHeight="1">
      <c r="A2804" s="41"/>
      <c r="B2804" s="42"/>
      <c r="C2804" s="274" t="s">
        <v>4657</v>
      </c>
      <c r="D2804" s="274" t="s">
        <v>1765</v>
      </c>
      <c r="E2804" s="275" t="s">
        <v>4582</v>
      </c>
      <c r="F2804" s="276" t="s">
        <v>4583</v>
      </c>
      <c r="G2804" s="277" t="s">
        <v>258</v>
      </c>
      <c r="H2804" s="278">
        <v>216.804</v>
      </c>
      <c r="I2804" s="279"/>
      <c r="J2804" s="280">
        <f>ROUND(I2804*H2804,2)</f>
        <v>0</v>
      </c>
      <c r="K2804" s="276" t="s">
        <v>199</v>
      </c>
      <c r="L2804" s="281"/>
      <c r="M2804" s="282" t="s">
        <v>19</v>
      </c>
      <c r="N2804" s="283" t="s">
        <v>40</v>
      </c>
      <c r="O2804" s="87"/>
      <c r="P2804" s="224">
        <f>O2804*H2804</f>
        <v>0</v>
      </c>
      <c r="Q2804" s="224">
        <v>0.0022000000000000001</v>
      </c>
      <c r="R2804" s="224">
        <f>Q2804*H2804</f>
        <v>0.47696880000000003</v>
      </c>
      <c r="S2804" s="224">
        <v>0</v>
      </c>
      <c r="T2804" s="225">
        <f>S2804*H2804</f>
        <v>0</v>
      </c>
      <c r="U2804" s="41"/>
      <c r="V2804" s="41"/>
      <c r="W2804" s="41"/>
      <c r="X2804" s="41"/>
      <c r="Y2804" s="41"/>
      <c r="Z2804" s="41"/>
      <c r="AA2804" s="41"/>
      <c r="AB2804" s="41"/>
      <c r="AC2804" s="41"/>
      <c r="AD2804" s="41"/>
      <c r="AE2804" s="41"/>
      <c r="AR2804" s="226" t="s">
        <v>449</v>
      </c>
      <c r="AT2804" s="226" t="s">
        <v>1765</v>
      </c>
      <c r="AU2804" s="226" t="s">
        <v>78</v>
      </c>
      <c r="AY2804" s="20" t="s">
        <v>193</v>
      </c>
      <c r="BE2804" s="227">
        <f>IF(N2804="základní",J2804,0)</f>
        <v>0</v>
      </c>
      <c r="BF2804" s="227">
        <f>IF(N2804="snížená",J2804,0)</f>
        <v>0</v>
      </c>
      <c r="BG2804" s="227">
        <f>IF(N2804="zákl. přenesená",J2804,0)</f>
        <v>0</v>
      </c>
      <c r="BH2804" s="227">
        <f>IF(N2804="sníž. přenesená",J2804,0)</f>
        <v>0</v>
      </c>
      <c r="BI2804" s="227">
        <f>IF(N2804="nulová",J2804,0)</f>
        <v>0</v>
      </c>
      <c r="BJ2804" s="20" t="s">
        <v>76</v>
      </c>
      <c r="BK2804" s="227">
        <f>ROUND(I2804*H2804,2)</f>
        <v>0</v>
      </c>
      <c r="BL2804" s="20" t="s">
        <v>323</v>
      </c>
      <c r="BM2804" s="226" t="s">
        <v>4658</v>
      </c>
    </row>
    <row r="2805" s="2" customFormat="1">
      <c r="A2805" s="41"/>
      <c r="B2805" s="42"/>
      <c r="C2805" s="43"/>
      <c r="D2805" s="228" t="s">
        <v>202</v>
      </c>
      <c r="E2805" s="43"/>
      <c r="F2805" s="229" t="s">
        <v>4583</v>
      </c>
      <c r="G2805" s="43"/>
      <c r="H2805" s="43"/>
      <c r="I2805" s="230"/>
      <c r="J2805" s="43"/>
      <c r="K2805" s="43"/>
      <c r="L2805" s="47"/>
      <c r="M2805" s="231"/>
      <c r="N2805" s="232"/>
      <c r="O2805" s="87"/>
      <c r="P2805" s="87"/>
      <c r="Q2805" s="87"/>
      <c r="R2805" s="87"/>
      <c r="S2805" s="87"/>
      <c r="T2805" s="88"/>
      <c r="U2805" s="41"/>
      <c r="V2805" s="41"/>
      <c r="W2805" s="41"/>
      <c r="X2805" s="41"/>
      <c r="Y2805" s="41"/>
      <c r="Z2805" s="41"/>
      <c r="AA2805" s="41"/>
      <c r="AB2805" s="41"/>
      <c r="AC2805" s="41"/>
      <c r="AD2805" s="41"/>
      <c r="AE2805" s="41"/>
      <c r="AT2805" s="20" t="s">
        <v>202</v>
      </c>
      <c r="AU2805" s="20" t="s">
        <v>78</v>
      </c>
    </row>
    <row r="2806" s="14" customFormat="1">
      <c r="A2806" s="14"/>
      <c r="B2806" s="245"/>
      <c r="C2806" s="246"/>
      <c r="D2806" s="228" t="s">
        <v>206</v>
      </c>
      <c r="E2806" s="246"/>
      <c r="F2806" s="248" t="s">
        <v>4659</v>
      </c>
      <c r="G2806" s="246"/>
      <c r="H2806" s="249">
        <v>216.804</v>
      </c>
      <c r="I2806" s="250"/>
      <c r="J2806" s="246"/>
      <c r="K2806" s="246"/>
      <c r="L2806" s="251"/>
      <c r="M2806" s="252"/>
      <c r="N2806" s="253"/>
      <c r="O2806" s="253"/>
      <c r="P2806" s="253"/>
      <c r="Q2806" s="253"/>
      <c r="R2806" s="253"/>
      <c r="S2806" s="253"/>
      <c r="T2806" s="254"/>
      <c r="U2806" s="14"/>
      <c r="V2806" s="14"/>
      <c r="W2806" s="14"/>
      <c r="X2806" s="14"/>
      <c r="Y2806" s="14"/>
      <c r="Z2806" s="14"/>
      <c r="AA2806" s="14"/>
      <c r="AB2806" s="14"/>
      <c r="AC2806" s="14"/>
      <c r="AD2806" s="14"/>
      <c r="AE2806" s="14"/>
      <c r="AT2806" s="255" t="s">
        <v>206</v>
      </c>
      <c r="AU2806" s="255" t="s">
        <v>78</v>
      </c>
      <c r="AV2806" s="14" t="s">
        <v>78</v>
      </c>
      <c r="AW2806" s="14" t="s">
        <v>4</v>
      </c>
      <c r="AX2806" s="14" t="s">
        <v>76</v>
      </c>
      <c r="AY2806" s="255" t="s">
        <v>193</v>
      </c>
    </row>
    <row r="2807" s="2" customFormat="1" ht="16.5" customHeight="1">
      <c r="A2807" s="41"/>
      <c r="B2807" s="42"/>
      <c r="C2807" s="215" t="s">
        <v>4660</v>
      </c>
      <c r="D2807" s="215" t="s">
        <v>195</v>
      </c>
      <c r="E2807" s="216" t="s">
        <v>4661</v>
      </c>
      <c r="F2807" s="217" t="s">
        <v>4662</v>
      </c>
      <c r="G2807" s="218" t="s">
        <v>258</v>
      </c>
      <c r="H2807" s="219">
        <v>745.39999999999998</v>
      </c>
      <c r="I2807" s="220"/>
      <c r="J2807" s="221">
        <f>ROUND(I2807*H2807,2)</f>
        <v>0</v>
      </c>
      <c r="K2807" s="217" t="s">
        <v>199</v>
      </c>
      <c r="L2807" s="47"/>
      <c r="M2807" s="222" t="s">
        <v>19</v>
      </c>
      <c r="N2807" s="223" t="s">
        <v>40</v>
      </c>
      <c r="O2807" s="87"/>
      <c r="P2807" s="224">
        <f>O2807*H2807</f>
        <v>0</v>
      </c>
      <c r="Q2807" s="224">
        <v>0</v>
      </c>
      <c r="R2807" s="224">
        <f>Q2807*H2807</f>
        <v>0</v>
      </c>
      <c r="S2807" s="224">
        <v>0</v>
      </c>
      <c r="T2807" s="225">
        <f>S2807*H2807</f>
        <v>0</v>
      </c>
      <c r="U2807" s="41"/>
      <c r="V2807" s="41"/>
      <c r="W2807" s="41"/>
      <c r="X2807" s="41"/>
      <c r="Y2807" s="41"/>
      <c r="Z2807" s="41"/>
      <c r="AA2807" s="41"/>
      <c r="AB2807" s="41"/>
      <c r="AC2807" s="41"/>
      <c r="AD2807" s="41"/>
      <c r="AE2807" s="41"/>
      <c r="AR2807" s="226" t="s">
        <v>323</v>
      </c>
      <c r="AT2807" s="226" t="s">
        <v>195</v>
      </c>
      <c r="AU2807" s="226" t="s">
        <v>78</v>
      </c>
      <c r="AY2807" s="20" t="s">
        <v>193</v>
      </c>
      <c r="BE2807" s="227">
        <f>IF(N2807="základní",J2807,0)</f>
        <v>0</v>
      </c>
      <c r="BF2807" s="227">
        <f>IF(N2807="snížená",J2807,0)</f>
        <v>0</v>
      </c>
      <c r="BG2807" s="227">
        <f>IF(N2807="zákl. přenesená",J2807,0)</f>
        <v>0</v>
      </c>
      <c r="BH2807" s="227">
        <f>IF(N2807="sníž. přenesená",J2807,0)</f>
        <v>0</v>
      </c>
      <c r="BI2807" s="227">
        <f>IF(N2807="nulová",J2807,0)</f>
        <v>0</v>
      </c>
      <c r="BJ2807" s="20" t="s">
        <v>76</v>
      </c>
      <c r="BK2807" s="227">
        <f>ROUND(I2807*H2807,2)</f>
        <v>0</v>
      </c>
      <c r="BL2807" s="20" t="s">
        <v>323</v>
      </c>
      <c r="BM2807" s="226" t="s">
        <v>4663</v>
      </c>
    </row>
    <row r="2808" s="2" customFormat="1">
      <c r="A2808" s="41"/>
      <c r="B2808" s="42"/>
      <c r="C2808" s="43"/>
      <c r="D2808" s="228" t="s">
        <v>202</v>
      </c>
      <c r="E2808" s="43"/>
      <c r="F2808" s="229" t="s">
        <v>4664</v>
      </c>
      <c r="G2808" s="43"/>
      <c r="H2808" s="43"/>
      <c r="I2808" s="230"/>
      <c r="J2808" s="43"/>
      <c r="K2808" s="43"/>
      <c r="L2808" s="47"/>
      <c r="M2808" s="231"/>
      <c r="N2808" s="232"/>
      <c r="O2808" s="87"/>
      <c r="P2808" s="87"/>
      <c r="Q2808" s="87"/>
      <c r="R2808" s="87"/>
      <c r="S2808" s="87"/>
      <c r="T2808" s="88"/>
      <c r="U2808" s="41"/>
      <c r="V2808" s="41"/>
      <c r="W2808" s="41"/>
      <c r="X2808" s="41"/>
      <c r="Y2808" s="41"/>
      <c r="Z2808" s="41"/>
      <c r="AA2808" s="41"/>
      <c r="AB2808" s="41"/>
      <c r="AC2808" s="41"/>
      <c r="AD2808" s="41"/>
      <c r="AE2808" s="41"/>
      <c r="AT2808" s="20" t="s">
        <v>202</v>
      </c>
      <c r="AU2808" s="20" t="s">
        <v>78</v>
      </c>
    </row>
    <row r="2809" s="2" customFormat="1">
      <c r="A2809" s="41"/>
      <c r="B2809" s="42"/>
      <c r="C2809" s="43"/>
      <c r="D2809" s="233" t="s">
        <v>204</v>
      </c>
      <c r="E2809" s="43"/>
      <c r="F2809" s="234" t="s">
        <v>4665</v>
      </c>
      <c r="G2809" s="43"/>
      <c r="H2809" s="43"/>
      <c r="I2809" s="230"/>
      <c r="J2809" s="43"/>
      <c r="K2809" s="43"/>
      <c r="L2809" s="47"/>
      <c r="M2809" s="231"/>
      <c r="N2809" s="232"/>
      <c r="O2809" s="87"/>
      <c r="P2809" s="87"/>
      <c r="Q2809" s="87"/>
      <c r="R2809" s="87"/>
      <c r="S2809" s="87"/>
      <c r="T2809" s="88"/>
      <c r="U2809" s="41"/>
      <c r="V2809" s="41"/>
      <c r="W2809" s="41"/>
      <c r="X2809" s="41"/>
      <c r="Y2809" s="41"/>
      <c r="Z2809" s="41"/>
      <c r="AA2809" s="41"/>
      <c r="AB2809" s="41"/>
      <c r="AC2809" s="41"/>
      <c r="AD2809" s="41"/>
      <c r="AE2809" s="41"/>
      <c r="AT2809" s="20" t="s">
        <v>204</v>
      </c>
      <c r="AU2809" s="20" t="s">
        <v>78</v>
      </c>
    </row>
    <row r="2810" s="13" customFormat="1">
      <c r="A2810" s="13"/>
      <c r="B2810" s="235"/>
      <c r="C2810" s="236"/>
      <c r="D2810" s="228" t="s">
        <v>206</v>
      </c>
      <c r="E2810" s="237" t="s">
        <v>19</v>
      </c>
      <c r="F2810" s="238" t="s">
        <v>279</v>
      </c>
      <c r="G2810" s="236"/>
      <c r="H2810" s="237" t="s">
        <v>19</v>
      </c>
      <c r="I2810" s="239"/>
      <c r="J2810" s="236"/>
      <c r="K2810" s="236"/>
      <c r="L2810" s="240"/>
      <c r="M2810" s="241"/>
      <c r="N2810" s="242"/>
      <c r="O2810" s="242"/>
      <c r="P2810" s="242"/>
      <c r="Q2810" s="242"/>
      <c r="R2810" s="242"/>
      <c r="S2810" s="242"/>
      <c r="T2810" s="243"/>
      <c r="U2810" s="13"/>
      <c r="V2810" s="13"/>
      <c r="W2810" s="13"/>
      <c r="X2810" s="13"/>
      <c r="Y2810" s="13"/>
      <c r="Z2810" s="13"/>
      <c r="AA2810" s="13"/>
      <c r="AB2810" s="13"/>
      <c r="AC2810" s="13"/>
      <c r="AD2810" s="13"/>
      <c r="AE2810" s="13"/>
      <c r="AT2810" s="244" t="s">
        <v>206</v>
      </c>
      <c r="AU2810" s="244" t="s">
        <v>78</v>
      </c>
      <c r="AV2810" s="13" t="s">
        <v>76</v>
      </c>
      <c r="AW2810" s="13" t="s">
        <v>31</v>
      </c>
      <c r="AX2810" s="13" t="s">
        <v>69</v>
      </c>
      <c r="AY2810" s="244" t="s">
        <v>193</v>
      </c>
    </row>
    <row r="2811" s="13" customFormat="1">
      <c r="A2811" s="13"/>
      <c r="B2811" s="235"/>
      <c r="C2811" s="236"/>
      <c r="D2811" s="228" t="s">
        <v>206</v>
      </c>
      <c r="E2811" s="237" t="s">
        <v>19</v>
      </c>
      <c r="F2811" s="238" t="s">
        <v>4666</v>
      </c>
      <c r="G2811" s="236"/>
      <c r="H2811" s="237" t="s">
        <v>19</v>
      </c>
      <c r="I2811" s="239"/>
      <c r="J2811" s="236"/>
      <c r="K2811" s="236"/>
      <c r="L2811" s="240"/>
      <c r="M2811" s="241"/>
      <c r="N2811" s="242"/>
      <c r="O2811" s="242"/>
      <c r="P2811" s="242"/>
      <c r="Q2811" s="242"/>
      <c r="R2811" s="242"/>
      <c r="S2811" s="242"/>
      <c r="T2811" s="243"/>
      <c r="U2811" s="13"/>
      <c r="V2811" s="13"/>
      <c r="W2811" s="13"/>
      <c r="X2811" s="13"/>
      <c r="Y2811" s="13"/>
      <c r="Z2811" s="13"/>
      <c r="AA2811" s="13"/>
      <c r="AB2811" s="13"/>
      <c r="AC2811" s="13"/>
      <c r="AD2811" s="13"/>
      <c r="AE2811" s="13"/>
      <c r="AT2811" s="244" t="s">
        <v>206</v>
      </c>
      <c r="AU2811" s="244" t="s">
        <v>78</v>
      </c>
      <c r="AV2811" s="13" t="s">
        <v>76</v>
      </c>
      <c r="AW2811" s="13" t="s">
        <v>31</v>
      </c>
      <c r="AX2811" s="13" t="s">
        <v>69</v>
      </c>
      <c r="AY2811" s="244" t="s">
        <v>193</v>
      </c>
    </row>
    <row r="2812" s="13" customFormat="1">
      <c r="A2812" s="13"/>
      <c r="B2812" s="235"/>
      <c r="C2812" s="236"/>
      <c r="D2812" s="228" t="s">
        <v>206</v>
      </c>
      <c r="E2812" s="237" t="s">
        <v>19</v>
      </c>
      <c r="F2812" s="238" t="s">
        <v>2301</v>
      </c>
      <c r="G2812" s="236"/>
      <c r="H2812" s="237" t="s">
        <v>19</v>
      </c>
      <c r="I2812" s="239"/>
      <c r="J2812" s="236"/>
      <c r="K2812" s="236"/>
      <c r="L2812" s="240"/>
      <c r="M2812" s="241"/>
      <c r="N2812" s="242"/>
      <c r="O2812" s="242"/>
      <c r="P2812" s="242"/>
      <c r="Q2812" s="242"/>
      <c r="R2812" s="242"/>
      <c r="S2812" s="242"/>
      <c r="T2812" s="243"/>
      <c r="U2812" s="13"/>
      <c r="V2812" s="13"/>
      <c r="W2812" s="13"/>
      <c r="X2812" s="13"/>
      <c r="Y2812" s="13"/>
      <c r="Z2812" s="13"/>
      <c r="AA2812" s="13"/>
      <c r="AB2812" s="13"/>
      <c r="AC2812" s="13"/>
      <c r="AD2812" s="13"/>
      <c r="AE2812" s="13"/>
      <c r="AT2812" s="244" t="s">
        <v>206</v>
      </c>
      <c r="AU2812" s="244" t="s">
        <v>78</v>
      </c>
      <c r="AV2812" s="13" t="s">
        <v>76</v>
      </c>
      <c r="AW2812" s="13" t="s">
        <v>31</v>
      </c>
      <c r="AX2812" s="13" t="s">
        <v>69</v>
      </c>
      <c r="AY2812" s="244" t="s">
        <v>193</v>
      </c>
    </row>
    <row r="2813" s="14" customFormat="1">
      <c r="A2813" s="14"/>
      <c r="B2813" s="245"/>
      <c r="C2813" s="246"/>
      <c r="D2813" s="228" t="s">
        <v>206</v>
      </c>
      <c r="E2813" s="247" t="s">
        <v>19</v>
      </c>
      <c r="F2813" s="248" t="s">
        <v>4667</v>
      </c>
      <c r="G2813" s="246"/>
      <c r="H2813" s="249">
        <v>189.99000000000001</v>
      </c>
      <c r="I2813" s="250"/>
      <c r="J2813" s="246"/>
      <c r="K2813" s="246"/>
      <c r="L2813" s="251"/>
      <c r="M2813" s="252"/>
      <c r="N2813" s="253"/>
      <c r="O2813" s="253"/>
      <c r="P2813" s="253"/>
      <c r="Q2813" s="253"/>
      <c r="R2813" s="253"/>
      <c r="S2813" s="253"/>
      <c r="T2813" s="254"/>
      <c r="U2813" s="14"/>
      <c r="V2813" s="14"/>
      <c r="W2813" s="14"/>
      <c r="X2813" s="14"/>
      <c r="Y2813" s="14"/>
      <c r="Z2813" s="14"/>
      <c r="AA2813" s="14"/>
      <c r="AB2813" s="14"/>
      <c r="AC2813" s="14"/>
      <c r="AD2813" s="14"/>
      <c r="AE2813" s="14"/>
      <c r="AT2813" s="255" t="s">
        <v>206</v>
      </c>
      <c r="AU2813" s="255" t="s">
        <v>78</v>
      </c>
      <c r="AV2813" s="14" t="s">
        <v>78</v>
      </c>
      <c r="AW2813" s="14" t="s">
        <v>31</v>
      </c>
      <c r="AX2813" s="14" t="s">
        <v>69</v>
      </c>
      <c r="AY2813" s="255" t="s">
        <v>193</v>
      </c>
    </row>
    <row r="2814" s="13" customFormat="1">
      <c r="A2814" s="13"/>
      <c r="B2814" s="235"/>
      <c r="C2814" s="236"/>
      <c r="D2814" s="228" t="s">
        <v>206</v>
      </c>
      <c r="E2814" s="237" t="s">
        <v>19</v>
      </c>
      <c r="F2814" s="238" t="s">
        <v>4537</v>
      </c>
      <c r="G2814" s="236"/>
      <c r="H2814" s="237" t="s">
        <v>19</v>
      </c>
      <c r="I2814" s="239"/>
      <c r="J2814" s="236"/>
      <c r="K2814" s="236"/>
      <c r="L2814" s="240"/>
      <c r="M2814" s="241"/>
      <c r="N2814" s="242"/>
      <c r="O2814" s="242"/>
      <c r="P2814" s="242"/>
      <c r="Q2814" s="242"/>
      <c r="R2814" s="242"/>
      <c r="S2814" s="242"/>
      <c r="T2814" s="243"/>
      <c r="U2814" s="13"/>
      <c r="V2814" s="13"/>
      <c r="W2814" s="13"/>
      <c r="X2814" s="13"/>
      <c r="Y2814" s="13"/>
      <c r="Z2814" s="13"/>
      <c r="AA2814" s="13"/>
      <c r="AB2814" s="13"/>
      <c r="AC2814" s="13"/>
      <c r="AD2814" s="13"/>
      <c r="AE2814" s="13"/>
      <c r="AT2814" s="244" t="s">
        <v>206</v>
      </c>
      <c r="AU2814" s="244" t="s">
        <v>78</v>
      </c>
      <c r="AV2814" s="13" t="s">
        <v>76</v>
      </c>
      <c r="AW2814" s="13" t="s">
        <v>31</v>
      </c>
      <c r="AX2814" s="13" t="s">
        <v>69</v>
      </c>
      <c r="AY2814" s="244" t="s">
        <v>193</v>
      </c>
    </row>
    <row r="2815" s="14" customFormat="1">
      <c r="A2815" s="14"/>
      <c r="B2815" s="245"/>
      <c r="C2815" s="246"/>
      <c r="D2815" s="228" t="s">
        <v>206</v>
      </c>
      <c r="E2815" s="247" t="s">
        <v>19</v>
      </c>
      <c r="F2815" s="248" t="s">
        <v>4668</v>
      </c>
      <c r="G2815" s="246"/>
      <c r="H2815" s="249">
        <v>51.090000000000003</v>
      </c>
      <c r="I2815" s="250"/>
      <c r="J2815" s="246"/>
      <c r="K2815" s="246"/>
      <c r="L2815" s="251"/>
      <c r="M2815" s="252"/>
      <c r="N2815" s="253"/>
      <c r="O2815" s="253"/>
      <c r="P2815" s="253"/>
      <c r="Q2815" s="253"/>
      <c r="R2815" s="253"/>
      <c r="S2815" s="253"/>
      <c r="T2815" s="254"/>
      <c r="U2815" s="14"/>
      <c r="V2815" s="14"/>
      <c r="W2815" s="14"/>
      <c r="X2815" s="14"/>
      <c r="Y2815" s="14"/>
      <c r="Z2815" s="14"/>
      <c r="AA2815" s="14"/>
      <c r="AB2815" s="14"/>
      <c r="AC2815" s="14"/>
      <c r="AD2815" s="14"/>
      <c r="AE2815" s="14"/>
      <c r="AT2815" s="255" t="s">
        <v>206</v>
      </c>
      <c r="AU2815" s="255" t="s">
        <v>78</v>
      </c>
      <c r="AV2815" s="14" t="s">
        <v>78</v>
      </c>
      <c r="AW2815" s="14" t="s">
        <v>31</v>
      </c>
      <c r="AX2815" s="14" t="s">
        <v>69</v>
      </c>
      <c r="AY2815" s="255" t="s">
        <v>193</v>
      </c>
    </row>
    <row r="2816" s="13" customFormat="1">
      <c r="A2816" s="13"/>
      <c r="B2816" s="235"/>
      <c r="C2816" s="236"/>
      <c r="D2816" s="228" t="s">
        <v>206</v>
      </c>
      <c r="E2816" s="237" t="s">
        <v>19</v>
      </c>
      <c r="F2816" s="238" t="s">
        <v>4669</v>
      </c>
      <c r="G2816" s="236"/>
      <c r="H2816" s="237" t="s">
        <v>19</v>
      </c>
      <c r="I2816" s="239"/>
      <c r="J2816" s="236"/>
      <c r="K2816" s="236"/>
      <c r="L2816" s="240"/>
      <c r="M2816" s="241"/>
      <c r="N2816" s="242"/>
      <c r="O2816" s="242"/>
      <c r="P2816" s="242"/>
      <c r="Q2816" s="242"/>
      <c r="R2816" s="242"/>
      <c r="S2816" s="242"/>
      <c r="T2816" s="243"/>
      <c r="U2816" s="13"/>
      <c r="V2816" s="13"/>
      <c r="W2816" s="13"/>
      <c r="X2816" s="13"/>
      <c r="Y2816" s="13"/>
      <c r="Z2816" s="13"/>
      <c r="AA2816" s="13"/>
      <c r="AB2816" s="13"/>
      <c r="AC2816" s="13"/>
      <c r="AD2816" s="13"/>
      <c r="AE2816" s="13"/>
      <c r="AT2816" s="244" t="s">
        <v>206</v>
      </c>
      <c r="AU2816" s="244" t="s">
        <v>78</v>
      </c>
      <c r="AV2816" s="13" t="s">
        <v>76</v>
      </c>
      <c r="AW2816" s="13" t="s">
        <v>31</v>
      </c>
      <c r="AX2816" s="13" t="s">
        <v>69</v>
      </c>
      <c r="AY2816" s="244" t="s">
        <v>193</v>
      </c>
    </row>
    <row r="2817" s="14" customFormat="1">
      <c r="A2817" s="14"/>
      <c r="B2817" s="245"/>
      <c r="C2817" s="246"/>
      <c r="D2817" s="228" t="s">
        <v>206</v>
      </c>
      <c r="E2817" s="247" t="s">
        <v>19</v>
      </c>
      <c r="F2817" s="248" t="s">
        <v>4670</v>
      </c>
      <c r="G2817" s="246"/>
      <c r="H2817" s="249">
        <v>60</v>
      </c>
      <c r="I2817" s="250"/>
      <c r="J2817" s="246"/>
      <c r="K2817" s="246"/>
      <c r="L2817" s="251"/>
      <c r="M2817" s="252"/>
      <c r="N2817" s="253"/>
      <c r="O2817" s="253"/>
      <c r="P2817" s="253"/>
      <c r="Q2817" s="253"/>
      <c r="R2817" s="253"/>
      <c r="S2817" s="253"/>
      <c r="T2817" s="254"/>
      <c r="U2817" s="14"/>
      <c r="V2817" s="14"/>
      <c r="W2817" s="14"/>
      <c r="X2817" s="14"/>
      <c r="Y2817" s="14"/>
      <c r="Z2817" s="14"/>
      <c r="AA2817" s="14"/>
      <c r="AB2817" s="14"/>
      <c r="AC2817" s="14"/>
      <c r="AD2817" s="14"/>
      <c r="AE2817" s="14"/>
      <c r="AT2817" s="255" t="s">
        <v>206</v>
      </c>
      <c r="AU2817" s="255" t="s">
        <v>78</v>
      </c>
      <c r="AV2817" s="14" t="s">
        <v>78</v>
      </c>
      <c r="AW2817" s="14" t="s">
        <v>31</v>
      </c>
      <c r="AX2817" s="14" t="s">
        <v>69</v>
      </c>
      <c r="AY2817" s="255" t="s">
        <v>193</v>
      </c>
    </row>
    <row r="2818" s="13" customFormat="1">
      <c r="A2818" s="13"/>
      <c r="B2818" s="235"/>
      <c r="C2818" s="236"/>
      <c r="D2818" s="228" t="s">
        <v>206</v>
      </c>
      <c r="E2818" s="237" t="s">
        <v>19</v>
      </c>
      <c r="F2818" s="238" t="s">
        <v>4605</v>
      </c>
      <c r="G2818" s="236"/>
      <c r="H2818" s="237" t="s">
        <v>19</v>
      </c>
      <c r="I2818" s="239"/>
      <c r="J2818" s="236"/>
      <c r="K2818" s="236"/>
      <c r="L2818" s="240"/>
      <c r="M2818" s="241"/>
      <c r="N2818" s="242"/>
      <c r="O2818" s="242"/>
      <c r="P2818" s="242"/>
      <c r="Q2818" s="242"/>
      <c r="R2818" s="242"/>
      <c r="S2818" s="242"/>
      <c r="T2818" s="243"/>
      <c r="U2818" s="13"/>
      <c r="V2818" s="13"/>
      <c r="W2818" s="13"/>
      <c r="X2818" s="13"/>
      <c r="Y2818" s="13"/>
      <c r="Z2818" s="13"/>
      <c r="AA2818" s="13"/>
      <c r="AB2818" s="13"/>
      <c r="AC2818" s="13"/>
      <c r="AD2818" s="13"/>
      <c r="AE2818" s="13"/>
      <c r="AT2818" s="244" t="s">
        <v>206</v>
      </c>
      <c r="AU2818" s="244" t="s">
        <v>78</v>
      </c>
      <c r="AV2818" s="13" t="s">
        <v>76</v>
      </c>
      <c r="AW2818" s="13" t="s">
        <v>31</v>
      </c>
      <c r="AX2818" s="13" t="s">
        <v>69</v>
      </c>
      <c r="AY2818" s="244" t="s">
        <v>193</v>
      </c>
    </row>
    <row r="2819" s="14" customFormat="1">
      <c r="A2819" s="14"/>
      <c r="B2819" s="245"/>
      <c r="C2819" s="246"/>
      <c r="D2819" s="228" t="s">
        <v>206</v>
      </c>
      <c r="E2819" s="247" t="s">
        <v>19</v>
      </c>
      <c r="F2819" s="248" t="s">
        <v>4671</v>
      </c>
      <c r="G2819" s="246"/>
      <c r="H2819" s="249">
        <v>71.620000000000005</v>
      </c>
      <c r="I2819" s="250"/>
      <c r="J2819" s="246"/>
      <c r="K2819" s="246"/>
      <c r="L2819" s="251"/>
      <c r="M2819" s="252"/>
      <c r="N2819" s="253"/>
      <c r="O2819" s="253"/>
      <c r="P2819" s="253"/>
      <c r="Q2819" s="253"/>
      <c r="R2819" s="253"/>
      <c r="S2819" s="253"/>
      <c r="T2819" s="254"/>
      <c r="U2819" s="14"/>
      <c r="V2819" s="14"/>
      <c r="W2819" s="14"/>
      <c r="X2819" s="14"/>
      <c r="Y2819" s="14"/>
      <c r="Z2819" s="14"/>
      <c r="AA2819" s="14"/>
      <c r="AB2819" s="14"/>
      <c r="AC2819" s="14"/>
      <c r="AD2819" s="14"/>
      <c r="AE2819" s="14"/>
      <c r="AT2819" s="255" t="s">
        <v>206</v>
      </c>
      <c r="AU2819" s="255" t="s">
        <v>78</v>
      </c>
      <c r="AV2819" s="14" t="s">
        <v>78</v>
      </c>
      <c r="AW2819" s="14" t="s">
        <v>31</v>
      </c>
      <c r="AX2819" s="14" t="s">
        <v>69</v>
      </c>
      <c r="AY2819" s="255" t="s">
        <v>193</v>
      </c>
    </row>
    <row r="2820" s="13" customFormat="1">
      <c r="A2820" s="13"/>
      <c r="B2820" s="235"/>
      <c r="C2820" s="236"/>
      <c r="D2820" s="228" t="s">
        <v>206</v>
      </c>
      <c r="E2820" s="237" t="s">
        <v>19</v>
      </c>
      <c r="F2820" s="238" t="s">
        <v>4672</v>
      </c>
      <c r="G2820" s="236"/>
      <c r="H2820" s="237" t="s">
        <v>19</v>
      </c>
      <c r="I2820" s="239"/>
      <c r="J2820" s="236"/>
      <c r="K2820" s="236"/>
      <c r="L2820" s="240"/>
      <c r="M2820" s="241"/>
      <c r="N2820" s="242"/>
      <c r="O2820" s="242"/>
      <c r="P2820" s="242"/>
      <c r="Q2820" s="242"/>
      <c r="R2820" s="242"/>
      <c r="S2820" s="242"/>
      <c r="T2820" s="243"/>
      <c r="U2820" s="13"/>
      <c r="V2820" s="13"/>
      <c r="W2820" s="13"/>
      <c r="X2820" s="13"/>
      <c r="Y2820" s="13"/>
      <c r="Z2820" s="13"/>
      <c r="AA2820" s="13"/>
      <c r="AB2820" s="13"/>
      <c r="AC2820" s="13"/>
      <c r="AD2820" s="13"/>
      <c r="AE2820" s="13"/>
      <c r="AT2820" s="244" t="s">
        <v>206</v>
      </c>
      <c r="AU2820" s="244" t="s">
        <v>78</v>
      </c>
      <c r="AV2820" s="13" t="s">
        <v>76</v>
      </c>
      <c r="AW2820" s="13" t="s">
        <v>31</v>
      </c>
      <c r="AX2820" s="13" t="s">
        <v>69</v>
      </c>
      <c r="AY2820" s="244" t="s">
        <v>193</v>
      </c>
    </row>
    <row r="2821" s="13" customFormat="1">
      <c r="A2821" s="13"/>
      <c r="B2821" s="235"/>
      <c r="C2821" s="236"/>
      <c r="D2821" s="228" t="s">
        <v>206</v>
      </c>
      <c r="E2821" s="237" t="s">
        <v>19</v>
      </c>
      <c r="F2821" s="238" t="s">
        <v>2301</v>
      </c>
      <c r="G2821" s="236"/>
      <c r="H2821" s="237" t="s">
        <v>19</v>
      </c>
      <c r="I2821" s="239"/>
      <c r="J2821" s="236"/>
      <c r="K2821" s="236"/>
      <c r="L2821" s="240"/>
      <c r="M2821" s="241"/>
      <c r="N2821" s="242"/>
      <c r="O2821" s="242"/>
      <c r="P2821" s="242"/>
      <c r="Q2821" s="242"/>
      <c r="R2821" s="242"/>
      <c r="S2821" s="242"/>
      <c r="T2821" s="243"/>
      <c r="U2821" s="13"/>
      <c r="V2821" s="13"/>
      <c r="W2821" s="13"/>
      <c r="X2821" s="13"/>
      <c r="Y2821" s="13"/>
      <c r="Z2821" s="13"/>
      <c r="AA2821" s="13"/>
      <c r="AB2821" s="13"/>
      <c r="AC2821" s="13"/>
      <c r="AD2821" s="13"/>
      <c r="AE2821" s="13"/>
      <c r="AT2821" s="244" t="s">
        <v>206</v>
      </c>
      <c r="AU2821" s="244" t="s">
        <v>78</v>
      </c>
      <c r="AV2821" s="13" t="s">
        <v>76</v>
      </c>
      <c r="AW2821" s="13" t="s">
        <v>31</v>
      </c>
      <c r="AX2821" s="13" t="s">
        <v>69</v>
      </c>
      <c r="AY2821" s="244" t="s">
        <v>193</v>
      </c>
    </row>
    <row r="2822" s="14" customFormat="1">
      <c r="A2822" s="14"/>
      <c r="B2822" s="245"/>
      <c r="C2822" s="246"/>
      <c r="D2822" s="228" t="s">
        <v>206</v>
      </c>
      <c r="E2822" s="247" t="s">
        <v>19</v>
      </c>
      <c r="F2822" s="248" t="s">
        <v>4667</v>
      </c>
      <c r="G2822" s="246"/>
      <c r="H2822" s="249">
        <v>189.99000000000001</v>
      </c>
      <c r="I2822" s="250"/>
      <c r="J2822" s="246"/>
      <c r="K2822" s="246"/>
      <c r="L2822" s="251"/>
      <c r="M2822" s="252"/>
      <c r="N2822" s="253"/>
      <c r="O2822" s="253"/>
      <c r="P2822" s="253"/>
      <c r="Q2822" s="253"/>
      <c r="R2822" s="253"/>
      <c r="S2822" s="253"/>
      <c r="T2822" s="254"/>
      <c r="U2822" s="14"/>
      <c r="V2822" s="14"/>
      <c r="W2822" s="14"/>
      <c r="X2822" s="14"/>
      <c r="Y2822" s="14"/>
      <c r="Z2822" s="14"/>
      <c r="AA2822" s="14"/>
      <c r="AB2822" s="14"/>
      <c r="AC2822" s="14"/>
      <c r="AD2822" s="14"/>
      <c r="AE2822" s="14"/>
      <c r="AT2822" s="255" t="s">
        <v>206</v>
      </c>
      <c r="AU2822" s="255" t="s">
        <v>78</v>
      </c>
      <c r="AV2822" s="14" t="s">
        <v>78</v>
      </c>
      <c r="AW2822" s="14" t="s">
        <v>31</v>
      </c>
      <c r="AX2822" s="14" t="s">
        <v>69</v>
      </c>
      <c r="AY2822" s="255" t="s">
        <v>193</v>
      </c>
    </row>
    <row r="2823" s="13" customFormat="1">
      <c r="A2823" s="13"/>
      <c r="B2823" s="235"/>
      <c r="C2823" s="236"/>
      <c r="D2823" s="228" t="s">
        <v>206</v>
      </c>
      <c r="E2823" s="237" t="s">
        <v>19</v>
      </c>
      <c r="F2823" s="238" t="s">
        <v>4537</v>
      </c>
      <c r="G2823" s="236"/>
      <c r="H2823" s="237" t="s">
        <v>19</v>
      </c>
      <c r="I2823" s="239"/>
      <c r="J2823" s="236"/>
      <c r="K2823" s="236"/>
      <c r="L2823" s="240"/>
      <c r="M2823" s="241"/>
      <c r="N2823" s="242"/>
      <c r="O2823" s="242"/>
      <c r="P2823" s="242"/>
      <c r="Q2823" s="242"/>
      <c r="R2823" s="242"/>
      <c r="S2823" s="242"/>
      <c r="T2823" s="243"/>
      <c r="U2823" s="13"/>
      <c r="V2823" s="13"/>
      <c r="W2823" s="13"/>
      <c r="X2823" s="13"/>
      <c r="Y2823" s="13"/>
      <c r="Z2823" s="13"/>
      <c r="AA2823" s="13"/>
      <c r="AB2823" s="13"/>
      <c r="AC2823" s="13"/>
      <c r="AD2823" s="13"/>
      <c r="AE2823" s="13"/>
      <c r="AT2823" s="244" t="s">
        <v>206</v>
      </c>
      <c r="AU2823" s="244" t="s">
        <v>78</v>
      </c>
      <c r="AV2823" s="13" t="s">
        <v>76</v>
      </c>
      <c r="AW2823" s="13" t="s">
        <v>31</v>
      </c>
      <c r="AX2823" s="13" t="s">
        <v>69</v>
      </c>
      <c r="AY2823" s="244" t="s">
        <v>193</v>
      </c>
    </row>
    <row r="2824" s="14" customFormat="1">
      <c r="A2824" s="14"/>
      <c r="B2824" s="245"/>
      <c r="C2824" s="246"/>
      <c r="D2824" s="228" t="s">
        <v>206</v>
      </c>
      <c r="E2824" s="247" t="s">
        <v>19</v>
      </c>
      <c r="F2824" s="248" t="s">
        <v>4668</v>
      </c>
      <c r="G2824" s="246"/>
      <c r="H2824" s="249">
        <v>51.090000000000003</v>
      </c>
      <c r="I2824" s="250"/>
      <c r="J2824" s="246"/>
      <c r="K2824" s="246"/>
      <c r="L2824" s="251"/>
      <c r="M2824" s="252"/>
      <c r="N2824" s="253"/>
      <c r="O2824" s="253"/>
      <c r="P2824" s="253"/>
      <c r="Q2824" s="253"/>
      <c r="R2824" s="253"/>
      <c r="S2824" s="253"/>
      <c r="T2824" s="254"/>
      <c r="U2824" s="14"/>
      <c r="V2824" s="14"/>
      <c r="W2824" s="14"/>
      <c r="X2824" s="14"/>
      <c r="Y2824" s="14"/>
      <c r="Z2824" s="14"/>
      <c r="AA2824" s="14"/>
      <c r="AB2824" s="14"/>
      <c r="AC2824" s="14"/>
      <c r="AD2824" s="14"/>
      <c r="AE2824" s="14"/>
      <c r="AT2824" s="255" t="s">
        <v>206</v>
      </c>
      <c r="AU2824" s="255" t="s">
        <v>78</v>
      </c>
      <c r="AV2824" s="14" t="s">
        <v>78</v>
      </c>
      <c r="AW2824" s="14" t="s">
        <v>31</v>
      </c>
      <c r="AX2824" s="14" t="s">
        <v>69</v>
      </c>
      <c r="AY2824" s="255" t="s">
        <v>193</v>
      </c>
    </row>
    <row r="2825" s="13" customFormat="1">
      <c r="A2825" s="13"/>
      <c r="B2825" s="235"/>
      <c r="C2825" s="236"/>
      <c r="D2825" s="228" t="s">
        <v>206</v>
      </c>
      <c r="E2825" s="237" t="s">
        <v>19</v>
      </c>
      <c r="F2825" s="238" t="s">
        <v>4669</v>
      </c>
      <c r="G2825" s="236"/>
      <c r="H2825" s="237" t="s">
        <v>19</v>
      </c>
      <c r="I2825" s="239"/>
      <c r="J2825" s="236"/>
      <c r="K2825" s="236"/>
      <c r="L2825" s="240"/>
      <c r="M2825" s="241"/>
      <c r="N2825" s="242"/>
      <c r="O2825" s="242"/>
      <c r="P2825" s="242"/>
      <c r="Q2825" s="242"/>
      <c r="R2825" s="242"/>
      <c r="S2825" s="242"/>
      <c r="T2825" s="243"/>
      <c r="U2825" s="13"/>
      <c r="V2825" s="13"/>
      <c r="W2825" s="13"/>
      <c r="X2825" s="13"/>
      <c r="Y2825" s="13"/>
      <c r="Z2825" s="13"/>
      <c r="AA2825" s="13"/>
      <c r="AB2825" s="13"/>
      <c r="AC2825" s="13"/>
      <c r="AD2825" s="13"/>
      <c r="AE2825" s="13"/>
      <c r="AT2825" s="244" t="s">
        <v>206</v>
      </c>
      <c r="AU2825" s="244" t="s">
        <v>78</v>
      </c>
      <c r="AV2825" s="13" t="s">
        <v>76</v>
      </c>
      <c r="AW2825" s="13" t="s">
        <v>31</v>
      </c>
      <c r="AX2825" s="13" t="s">
        <v>69</v>
      </c>
      <c r="AY2825" s="244" t="s">
        <v>193</v>
      </c>
    </row>
    <row r="2826" s="14" customFormat="1">
      <c r="A2826" s="14"/>
      <c r="B2826" s="245"/>
      <c r="C2826" s="246"/>
      <c r="D2826" s="228" t="s">
        <v>206</v>
      </c>
      <c r="E2826" s="247" t="s">
        <v>19</v>
      </c>
      <c r="F2826" s="248" t="s">
        <v>4670</v>
      </c>
      <c r="G2826" s="246"/>
      <c r="H2826" s="249">
        <v>60</v>
      </c>
      <c r="I2826" s="250"/>
      <c r="J2826" s="246"/>
      <c r="K2826" s="246"/>
      <c r="L2826" s="251"/>
      <c r="M2826" s="252"/>
      <c r="N2826" s="253"/>
      <c r="O2826" s="253"/>
      <c r="P2826" s="253"/>
      <c r="Q2826" s="253"/>
      <c r="R2826" s="253"/>
      <c r="S2826" s="253"/>
      <c r="T2826" s="254"/>
      <c r="U2826" s="14"/>
      <c r="V2826" s="14"/>
      <c r="W2826" s="14"/>
      <c r="X2826" s="14"/>
      <c r="Y2826" s="14"/>
      <c r="Z2826" s="14"/>
      <c r="AA2826" s="14"/>
      <c r="AB2826" s="14"/>
      <c r="AC2826" s="14"/>
      <c r="AD2826" s="14"/>
      <c r="AE2826" s="14"/>
      <c r="AT2826" s="255" t="s">
        <v>206</v>
      </c>
      <c r="AU2826" s="255" t="s">
        <v>78</v>
      </c>
      <c r="AV2826" s="14" t="s">
        <v>78</v>
      </c>
      <c r="AW2826" s="14" t="s">
        <v>31</v>
      </c>
      <c r="AX2826" s="14" t="s">
        <v>69</v>
      </c>
      <c r="AY2826" s="255" t="s">
        <v>193</v>
      </c>
    </row>
    <row r="2827" s="13" customFormat="1">
      <c r="A2827" s="13"/>
      <c r="B2827" s="235"/>
      <c r="C2827" s="236"/>
      <c r="D2827" s="228" t="s">
        <v>206</v>
      </c>
      <c r="E2827" s="237" t="s">
        <v>19</v>
      </c>
      <c r="F2827" s="238" t="s">
        <v>4605</v>
      </c>
      <c r="G2827" s="236"/>
      <c r="H2827" s="237" t="s">
        <v>19</v>
      </c>
      <c r="I2827" s="239"/>
      <c r="J2827" s="236"/>
      <c r="K2827" s="236"/>
      <c r="L2827" s="240"/>
      <c r="M2827" s="241"/>
      <c r="N2827" s="242"/>
      <c r="O2827" s="242"/>
      <c r="P2827" s="242"/>
      <c r="Q2827" s="242"/>
      <c r="R2827" s="242"/>
      <c r="S2827" s="242"/>
      <c r="T2827" s="243"/>
      <c r="U2827" s="13"/>
      <c r="V2827" s="13"/>
      <c r="W2827" s="13"/>
      <c r="X2827" s="13"/>
      <c r="Y2827" s="13"/>
      <c r="Z2827" s="13"/>
      <c r="AA2827" s="13"/>
      <c r="AB2827" s="13"/>
      <c r="AC2827" s="13"/>
      <c r="AD2827" s="13"/>
      <c r="AE2827" s="13"/>
      <c r="AT2827" s="244" t="s">
        <v>206</v>
      </c>
      <c r="AU2827" s="244" t="s">
        <v>78</v>
      </c>
      <c r="AV2827" s="13" t="s">
        <v>76</v>
      </c>
      <c r="AW2827" s="13" t="s">
        <v>31</v>
      </c>
      <c r="AX2827" s="13" t="s">
        <v>69</v>
      </c>
      <c r="AY2827" s="244" t="s">
        <v>193</v>
      </c>
    </row>
    <row r="2828" s="14" customFormat="1">
      <c r="A2828" s="14"/>
      <c r="B2828" s="245"/>
      <c r="C2828" s="246"/>
      <c r="D2828" s="228" t="s">
        <v>206</v>
      </c>
      <c r="E2828" s="247" t="s">
        <v>19</v>
      </c>
      <c r="F2828" s="248" t="s">
        <v>4671</v>
      </c>
      <c r="G2828" s="246"/>
      <c r="H2828" s="249">
        <v>71.620000000000005</v>
      </c>
      <c r="I2828" s="250"/>
      <c r="J2828" s="246"/>
      <c r="K2828" s="246"/>
      <c r="L2828" s="251"/>
      <c r="M2828" s="252"/>
      <c r="N2828" s="253"/>
      <c r="O2828" s="253"/>
      <c r="P2828" s="253"/>
      <c r="Q2828" s="253"/>
      <c r="R2828" s="253"/>
      <c r="S2828" s="253"/>
      <c r="T2828" s="254"/>
      <c r="U2828" s="14"/>
      <c r="V2828" s="14"/>
      <c r="W2828" s="14"/>
      <c r="X2828" s="14"/>
      <c r="Y2828" s="14"/>
      <c r="Z2828" s="14"/>
      <c r="AA2828" s="14"/>
      <c r="AB2828" s="14"/>
      <c r="AC2828" s="14"/>
      <c r="AD2828" s="14"/>
      <c r="AE2828" s="14"/>
      <c r="AT2828" s="255" t="s">
        <v>206</v>
      </c>
      <c r="AU2828" s="255" t="s">
        <v>78</v>
      </c>
      <c r="AV2828" s="14" t="s">
        <v>78</v>
      </c>
      <c r="AW2828" s="14" t="s">
        <v>31</v>
      </c>
      <c r="AX2828" s="14" t="s">
        <v>69</v>
      </c>
      <c r="AY2828" s="255" t="s">
        <v>193</v>
      </c>
    </row>
    <row r="2829" s="15" customFormat="1">
      <c r="A2829" s="15"/>
      <c r="B2829" s="256"/>
      <c r="C2829" s="257"/>
      <c r="D2829" s="228" t="s">
        <v>206</v>
      </c>
      <c r="E2829" s="258" t="s">
        <v>19</v>
      </c>
      <c r="F2829" s="259" t="s">
        <v>218</v>
      </c>
      <c r="G2829" s="257"/>
      <c r="H2829" s="260">
        <v>745.39999999999998</v>
      </c>
      <c r="I2829" s="261"/>
      <c r="J2829" s="257"/>
      <c r="K2829" s="257"/>
      <c r="L2829" s="262"/>
      <c r="M2829" s="263"/>
      <c r="N2829" s="264"/>
      <c r="O2829" s="264"/>
      <c r="P2829" s="264"/>
      <c r="Q2829" s="264"/>
      <c r="R2829" s="264"/>
      <c r="S2829" s="264"/>
      <c r="T2829" s="265"/>
      <c r="U2829" s="15"/>
      <c r="V2829" s="15"/>
      <c r="W2829" s="15"/>
      <c r="X2829" s="15"/>
      <c r="Y2829" s="15"/>
      <c r="Z2829" s="15"/>
      <c r="AA2829" s="15"/>
      <c r="AB2829" s="15"/>
      <c r="AC2829" s="15"/>
      <c r="AD2829" s="15"/>
      <c r="AE2829" s="15"/>
      <c r="AT2829" s="266" t="s">
        <v>206</v>
      </c>
      <c r="AU2829" s="266" t="s">
        <v>78</v>
      </c>
      <c r="AV2829" s="15" t="s">
        <v>200</v>
      </c>
      <c r="AW2829" s="15" t="s">
        <v>31</v>
      </c>
      <c r="AX2829" s="15" t="s">
        <v>76</v>
      </c>
      <c r="AY2829" s="266" t="s">
        <v>193</v>
      </c>
    </row>
    <row r="2830" s="2" customFormat="1" ht="16.5" customHeight="1">
      <c r="A2830" s="41"/>
      <c r="B2830" s="42"/>
      <c r="C2830" s="274" t="s">
        <v>4673</v>
      </c>
      <c r="D2830" s="274" t="s">
        <v>1765</v>
      </c>
      <c r="E2830" s="275" t="s">
        <v>4674</v>
      </c>
      <c r="F2830" s="276" t="s">
        <v>4675</v>
      </c>
      <c r="G2830" s="277" t="s">
        <v>258</v>
      </c>
      <c r="H2830" s="278">
        <v>428.60500000000002</v>
      </c>
      <c r="I2830" s="279"/>
      <c r="J2830" s="280">
        <f>ROUND(I2830*H2830,2)</f>
        <v>0</v>
      </c>
      <c r="K2830" s="276" t="s">
        <v>199</v>
      </c>
      <c r="L2830" s="281"/>
      <c r="M2830" s="282" t="s">
        <v>19</v>
      </c>
      <c r="N2830" s="283" t="s">
        <v>40</v>
      </c>
      <c r="O2830" s="87"/>
      <c r="P2830" s="224">
        <f>O2830*H2830</f>
        <v>0</v>
      </c>
      <c r="Q2830" s="224">
        <v>0.00029999999999999997</v>
      </c>
      <c r="R2830" s="224">
        <f>Q2830*H2830</f>
        <v>0.12858149999999999</v>
      </c>
      <c r="S2830" s="224">
        <v>0</v>
      </c>
      <c r="T2830" s="225">
        <f>S2830*H2830</f>
        <v>0</v>
      </c>
      <c r="U2830" s="41"/>
      <c r="V2830" s="41"/>
      <c r="W2830" s="41"/>
      <c r="X2830" s="41"/>
      <c r="Y2830" s="41"/>
      <c r="Z2830" s="41"/>
      <c r="AA2830" s="41"/>
      <c r="AB2830" s="41"/>
      <c r="AC2830" s="41"/>
      <c r="AD2830" s="41"/>
      <c r="AE2830" s="41"/>
      <c r="AR2830" s="226" t="s">
        <v>449</v>
      </c>
      <c r="AT2830" s="226" t="s">
        <v>1765</v>
      </c>
      <c r="AU2830" s="226" t="s">
        <v>78</v>
      </c>
      <c r="AY2830" s="20" t="s">
        <v>193</v>
      </c>
      <c r="BE2830" s="227">
        <f>IF(N2830="základní",J2830,0)</f>
        <v>0</v>
      </c>
      <c r="BF2830" s="227">
        <f>IF(N2830="snížená",J2830,0)</f>
        <v>0</v>
      </c>
      <c r="BG2830" s="227">
        <f>IF(N2830="zákl. přenesená",J2830,0)</f>
        <v>0</v>
      </c>
      <c r="BH2830" s="227">
        <f>IF(N2830="sníž. přenesená",J2830,0)</f>
        <v>0</v>
      </c>
      <c r="BI2830" s="227">
        <f>IF(N2830="nulová",J2830,0)</f>
        <v>0</v>
      </c>
      <c r="BJ2830" s="20" t="s">
        <v>76</v>
      </c>
      <c r="BK2830" s="227">
        <f>ROUND(I2830*H2830,2)</f>
        <v>0</v>
      </c>
      <c r="BL2830" s="20" t="s">
        <v>323</v>
      </c>
      <c r="BM2830" s="226" t="s">
        <v>4676</v>
      </c>
    </row>
    <row r="2831" s="2" customFormat="1">
      <c r="A2831" s="41"/>
      <c r="B2831" s="42"/>
      <c r="C2831" s="43"/>
      <c r="D2831" s="228" t="s">
        <v>202</v>
      </c>
      <c r="E2831" s="43"/>
      <c r="F2831" s="229" t="s">
        <v>4675</v>
      </c>
      <c r="G2831" s="43"/>
      <c r="H2831" s="43"/>
      <c r="I2831" s="230"/>
      <c r="J2831" s="43"/>
      <c r="K2831" s="43"/>
      <c r="L2831" s="47"/>
      <c r="M2831" s="231"/>
      <c r="N2831" s="232"/>
      <c r="O2831" s="87"/>
      <c r="P2831" s="87"/>
      <c r="Q2831" s="87"/>
      <c r="R2831" s="87"/>
      <c r="S2831" s="87"/>
      <c r="T2831" s="88"/>
      <c r="U2831" s="41"/>
      <c r="V2831" s="41"/>
      <c r="W2831" s="41"/>
      <c r="X2831" s="41"/>
      <c r="Y2831" s="41"/>
      <c r="Z2831" s="41"/>
      <c r="AA2831" s="41"/>
      <c r="AB2831" s="41"/>
      <c r="AC2831" s="41"/>
      <c r="AD2831" s="41"/>
      <c r="AE2831" s="41"/>
      <c r="AT2831" s="20" t="s">
        <v>202</v>
      </c>
      <c r="AU2831" s="20" t="s">
        <v>78</v>
      </c>
    </row>
    <row r="2832" s="13" customFormat="1">
      <c r="A2832" s="13"/>
      <c r="B2832" s="235"/>
      <c r="C2832" s="236"/>
      <c r="D2832" s="228" t="s">
        <v>206</v>
      </c>
      <c r="E2832" s="237" t="s">
        <v>19</v>
      </c>
      <c r="F2832" s="238" t="s">
        <v>279</v>
      </c>
      <c r="G2832" s="236"/>
      <c r="H2832" s="237" t="s">
        <v>19</v>
      </c>
      <c r="I2832" s="239"/>
      <c r="J2832" s="236"/>
      <c r="K2832" s="236"/>
      <c r="L2832" s="240"/>
      <c r="M2832" s="241"/>
      <c r="N2832" s="242"/>
      <c r="O2832" s="242"/>
      <c r="P2832" s="242"/>
      <c r="Q2832" s="242"/>
      <c r="R2832" s="242"/>
      <c r="S2832" s="242"/>
      <c r="T2832" s="243"/>
      <c r="U2832" s="13"/>
      <c r="V2832" s="13"/>
      <c r="W2832" s="13"/>
      <c r="X2832" s="13"/>
      <c r="Y2832" s="13"/>
      <c r="Z2832" s="13"/>
      <c r="AA2832" s="13"/>
      <c r="AB2832" s="13"/>
      <c r="AC2832" s="13"/>
      <c r="AD2832" s="13"/>
      <c r="AE2832" s="13"/>
      <c r="AT2832" s="244" t="s">
        <v>206</v>
      </c>
      <c r="AU2832" s="244" t="s">
        <v>78</v>
      </c>
      <c r="AV2832" s="13" t="s">
        <v>76</v>
      </c>
      <c r="AW2832" s="13" t="s">
        <v>31</v>
      </c>
      <c r="AX2832" s="13" t="s">
        <v>69</v>
      </c>
      <c r="AY2832" s="244" t="s">
        <v>193</v>
      </c>
    </row>
    <row r="2833" s="13" customFormat="1">
      <c r="A2833" s="13"/>
      <c r="B2833" s="235"/>
      <c r="C2833" s="236"/>
      <c r="D2833" s="228" t="s">
        <v>206</v>
      </c>
      <c r="E2833" s="237" t="s">
        <v>19</v>
      </c>
      <c r="F2833" s="238" t="s">
        <v>4666</v>
      </c>
      <c r="G2833" s="236"/>
      <c r="H2833" s="237" t="s">
        <v>19</v>
      </c>
      <c r="I2833" s="239"/>
      <c r="J2833" s="236"/>
      <c r="K2833" s="236"/>
      <c r="L2833" s="240"/>
      <c r="M2833" s="241"/>
      <c r="N2833" s="242"/>
      <c r="O2833" s="242"/>
      <c r="P2833" s="242"/>
      <c r="Q2833" s="242"/>
      <c r="R2833" s="242"/>
      <c r="S2833" s="242"/>
      <c r="T2833" s="243"/>
      <c r="U2833" s="13"/>
      <c r="V2833" s="13"/>
      <c r="W2833" s="13"/>
      <c r="X2833" s="13"/>
      <c r="Y2833" s="13"/>
      <c r="Z2833" s="13"/>
      <c r="AA2833" s="13"/>
      <c r="AB2833" s="13"/>
      <c r="AC2833" s="13"/>
      <c r="AD2833" s="13"/>
      <c r="AE2833" s="13"/>
      <c r="AT2833" s="244" t="s">
        <v>206</v>
      </c>
      <c r="AU2833" s="244" t="s">
        <v>78</v>
      </c>
      <c r="AV2833" s="13" t="s">
        <v>76</v>
      </c>
      <c r="AW2833" s="13" t="s">
        <v>31</v>
      </c>
      <c r="AX2833" s="13" t="s">
        <v>69</v>
      </c>
      <c r="AY2833" s="244" t="s">
        <v>193</v>
      </c>
    </row>
    <row r="2834" s="13" customFormat="1">
      <c r="A2834" s="13"/>
      <c r="B2834" s="235"/>
      <c r="C2834" s="236"/>
      <c r="D2834" s="228" t="s">
        <v>206</v>
      </c>
      <c r="E2834" s="237" t="s">
        <v>19</v>
      </c>
      <c r="F2834" s="238" t="s">
        <v>2301</v>
      </c>
      <c r="G2834" s="236"/>
      <c r="H2834" s="237" t="s">
        <v>19</v>
      </c>
      <c r="I2834" s="239"/>
      <c r="J2834" s="236"/>
      <c r="K2834" s="236"/>
      <c r="L2834" s="240"/>
      <c r="M2834" s="241"/>
      <c r="N2834" s="242"/>
      <c r="O2834" s="242"/>
      <c r="P2834" s="242"/>
      <c r="Q2834" s="242"/>
      <c r="R2834" s="242"/>
      <c r="S2834" s="242"/>
      <c r="T2834" s="243"/>
      <c r="U2834" s="13"/>
      <c r="V2834" s="13"/>
      <c r="W2834" s="13"/>
      <c r="X2834" s="13"/>
      <c r="Y2834" s="13"/>
      <c r="Z2834" s="13"/>
      <c r="AA2834" s="13"/>
      <c r="AB2834" s="13"/>
      <c r="AC2834" s="13"/>
      <c r="AD2834" s="13"/>
      <c r="AE2834" s="13"/>
      <c r="AT2834" s="244" t="s">
        <v>206</v>
      </c>
      <c r="AU2834" s="244" t="s">
        <v>78</v>
      </c>
      <c r="AV2834" s="13" t="s">
        <v>76</v>
      </c>
      <c r="AW2834" s="13" t="s">
        <v>31</v>
      </c>
      <c r="AX2834" s="13" t="s">
        <v>69</v>
      </c>
      <c r="AY2834" s="244" t="s">
        <v>193</v>
      </c>
    </row>
    <row r="2835" s="14" customFormat="1">
      <c r="A2835" s="14"/>
      <c r="B2835" s="245"/>
      <c r="C2835" s="246"/>
      <c r="D2835" s="228" t="s">
        <v>206</v>
      </c>
      <c r="E2835" s="247" t="s">
        <v>19</v>
      </c>
      <c r="F2835" s="248" t="s">
        <v>4667</v>
      </c>
      <c r="G2835" s="246"/>
      <c r="H2835" s="249">
        <v>189.99000000000001</v>
      </c>
      <c r="I2835" s="250"/>
      <c r="J2835" s="246"/>
      <c r="K2835" s="246"/>
      <c r="L2835" s="251"/>
      <c r="M2835" s="252"/>
      <c r="N2835" s="253"/>
      <c r="O2835" s="253"/>
      <c r="P2835" s="253"/>
      <c r="Q2835" s="253"/>
      <c r="R2835" s="253"/>
      <c r="S2835" s="253"/>
      <c r="T2835" s="254"/>
      <c r="U2835" s="14"/>
      <c r="V2835" s="14"/>
      <c r="W2835" s="14"/>
      <c r="X2835" s="14"/>
      <c r="Y2835" s="14"/>
      <c r="Z2835" s="14"/>
      <c r="AA2835" s="14"/>
      <c r="AB2835" s="14"/>
      <c r="AC2835" s="14"/>
      <c r="AD2835" s="14"/>
      <c r="AE2835" s="14"/>
      <c r="AT2835" s="255" t="s">
        <v>206</v>
      </c>
      <c r="AU2835" s="255" t="s">
        <v>78</v>
      </c>
      <c r="AV2835" s="14" t="s">
        <v>78</v>
      </c>
      <c r="AW2835" s="14" t="s">
        <v>31</v>
      </c>
      <c r="AX2835" s="14" t="s">
        <v>69</v>
      </c>
      <c r="AY2835" s="255" t="s">
        <v>193</v>
      </c>
    </row>
    <row r="2836" s="13" customFormat="1">
      <c r="A2836" s="13"/>
      <c r="B2836" s="235"/>
      <c r="C2836" s="236"/>
      <c r="D2836" s="228" t="s">
        <v>206</v>
      </c>
      <c r="E2836" s="237" t="s">
        <v>19</v>
      </c>
      <c r="F2836" s="238" t="s">
        <v>4537</v>
      </c>
      <c r="G2836" s="236"/>
      <c r="H2836" s="237" t="s">
        <v>19</v>
      </c>
      <c r="I2836" s="239"/>
      <c r="J2836" s="236"/>
      <c r="K2836" s="236"/>
      <c r="L2836" s="240"/>
      <c r="M2836" s="241"/>
      <c r="N2836" s="242"/>
      <c r="O2836" s="242"/>
      <c r="P2836" s="242"/>
      <c r="Q2836" s="242"/>
      <c r="R2836" s="242"/>
      <c r="S2836" s="242"/>
      <c r="T2836" s="243"/>
      <c r="U2836" s="13"/>
      <c r="V2836" s="13"/>
      <c r="W2836" s="13"/>
      <c r="X2836" s="13"/>
      <c r="Y2836" s="13"/>
      <c r="Z2836" s="13"/>
      <c r="AA2836" s="13"/>
      <c r="AB2836" s="13"/>
      <c r="AC2836" s="13"/>
      <c r="AD2836" s="13"/>
      <c r="AE2836" s="13"/>
      <c r="AT2836" s="244" t="s">
        <v>206</v>
      </c>
      <c r="AU2836" s="244" t="s">
        <v>78</v>
      </c>
      <c r="AV2836" s="13" t="s">
        <v>76</v>
      </c>
      <c r="AW2836" s="13" t="s">
        <v>31</v>
      </c>
      <c r="AX2836" s="13" t="s">
        <v>69</v>
      </c>
      <c r="AY2836" s="244" t="s">
        <v>193</v>
      </c>
    </row>
    <row r="2837" s="14" customFormat="1">
      <c r="A2837" s="14"/>
      <c r="B2837" s="245"/>
      <c r="C2837" s="246"/>
      <c r="D2837" s="228" t="s">
        <v>206</v>
      </c>
      <c r="E2837" s="247" t="s">
        <v>19</v>
      </c>
      <c r="F2837" s="248" t="s">
        <v>4668</v>
      </c>
      <c r="G2837" s="246"/>
      <c r="H2837" s="249">
        <v>51.090000000000003</v>
      </c>
      <c r="I2837" s="250"/>
      <c r="J2837" s="246"/>
      <c r="K2837" s="246"/>
      <c r="L2837" s="251"/>
      <c r="M2837" s="252"/>
      <c r="N2837" s="253"/>
      <c r="O2837" s="253"/>
      <c r="P2837" s="253"/>
      <c r="Q2837" s="253"/>
      <c r="R2837" s="253"/>
      <c r="S2837" s="253"/>
      <c r="T2837" s="254"/>
      <c r="U2837" s="14"/>
      <c r="V2837" s="14"/>
      <c r="W2837" s="14"/>
      <c r="X2837" s="14"/>
      <c r="Y2837" s="14"/>
      <c r="Z2837" s="14"/>
      <c r="AA2837" s="14"/>
      <c r="AB2837" s="14"/>
      <c r="AC2837" s="14"/>
      <c r="AD2837" s="14"/>
      <c r="AE2837" s="14"/>
      <c r="AT2837" s="255" t="s">
        <v>206</v>
      </c>
      <c r="AU2837" s="255" t="s">
        <v>78</v>
      </c>
      <c r="AV2837" s="14" t="s">
        <v>78</v>
      </c>
      <c r="AW2837" s="14" t="s">
        <v>31</v>
      </c>
      <c r="AX2837" s="14" t="s">
        <v>69</v>
      </c>
      <c r="AY2837" s="255" t="s">
        <v>193</v>
      </c>
    </row>
    <row r="2838" s="13" customFormat="1">
      <c r="A2838" s="13"/>
      <c r="B2838" s="235"/>
      <c r="C2838" s="236"/>
      <c r="D2838" s="228" t="s">
        <v>206</v>
      </c>
      <c r="E2838" s="237" t="s">
        <v>19</v>
      </c>
      <c r="F2838" s="238" t="s">
        <v>4669</v>
      </c>
      <c r="G2838" s="236"/>
      <c r="H2838" s="237" t="s">
        <v>19</v>
      </c>
      <c r="I2838" s="239"/>
      <c r="J2838" s="236"/>
      <c r="K2838" s="236"/>
      <c r="L2838" s="240"/>
      <c r="M2838" s="241"/>
      <c r="N2838" s="242"/>
      <c r="O2838" s="242"/>
      <c r="P2838" s="242"/>
      <c r="Q2838" s="242"/>
      <c r="R2838" s="242"/>
      <c r="S2838" s="242"/>
      <c r="T2838" s="243"/>
      <c r="U2838" s="13"/>
      <c r="V2838" s="13"/>
      <c r="W2838" s="13"/>
      <c r="X2838" s="13"/>
      <c r="Y2838" s="13"/>
      <c r="Z2838" s="13"/>
      <c r="AA2838" s="13"/>
      <c r="AB2838" s="13"/>
      <c r="AC2838" s="13"/>
      <c r="AD2838" s="13"/>
      <c r="AE2838" s="13"/>
      <c r="AT2838" s="244" t="s">
        <v>206</v>
      </c>
      <c r="AU2838" s="244" t="s">
        <v>78</v>
      </c>
      <c r="AV2838" s="13" t="s">
        <v>76</v>
      </c>
      <c r="AW2838" s="13" t="s">
        <v>31</v>
      </c>
      <c r="AX2838" s="13" t="s">
        <v>69</v>
      </c>
      <c r="AY2838" s="244" t="s">
        <v>193</v>
      </c>
    </row>
    <row r="2839" s="14" customFormat="1">
      <c r="A2839" s="14"/>
      <c r="B2839" s="245"/>
      <c r="C2839" s="246"/>
      <c r="D2839" s="228" t="s">
        <v>206</v>
      </c>
      <c r="E2839" s="247" t="s">
        <v>19</v>
      </c>
      <c r="F2839" s="248" t="s">
        <v>4670</v>
      </c>
      <c r="G2839" s="246"/>
      <c r="H2839" s="249">
        <v>60</v>
      </c>
      <c r="I2839" s="250"/>
      <c r="J2839" s="246"/>
      <c r="K2839" s="246"/>
      <c r="L2839" s="251"/>
      <c r="M2839" s="252"/>
      <c r="N2839" s="253"/>
      <c r="O2839" s="253"/>
      <c r="P2839" s="253"/>
      <c r="Q2839" s="253"/>
      <c r="R2839" s="253"/>
      <c r="S2839" s="253"/>
      <c r="T2839" s="254"/>
      <c r="U2839" s="14"/>
      <c r="V2839" s="14"/>
      <c r="W2839" s="14"/>
      <c r="X2839" s="14"/>
      <c r="Y2839" s="14"/>
      <c r="Z2839" s="14"/>
      <c r="AA2839" s="14"/>
      <c r="AB2839" s="14"/>
      <c r="AC2839" s="14"/>
      <c r="AD2839" s="14"/>
      <c r="AE2839" s="14"/>
      <c r="AT2839" s="255" t="s">
        <v>206</v>
      </c>
      <c r="AU2839" s="255" t="s">
        <v>78</v>
      </c>
      <c r="AV2839" s="14" t="s">
        <v>78</v>
      </c>
      <c r="AW2839" s="14" t="s">
        <v>31</v>
      </c>
      <c r="AX2839" s="14" t="s">
        <v>69</v>
      </c>
      <c r="AY2839" s="255" t="s">
        <v>193</v>
      </c>
    </row>
    <row r="2840" s="13" customFormat="1">
      <c r="A2840" s="13"/>
      <c r="B2840" s="235"/>
      <c r="C2840" s="236"/>
      <c r="D2840" s="228" t="s">
        <v>206</v>
      </c>
      <c r="E2840" s="237" t="s">
        <v>19</v>
      </c>
      <c r="F2840" s="238" t="s">
        <v>4605</v>
      </c>
      <c r="G2840" s="236"/>
      <c r="H2840" s="237" t="s">
        <v>19</v>
      </c>
      <c r="I2840" s="239"/>
      <c r="J2840" s="236"/>
      <c r="K2840" s="236"/>
      <c r="L2840" s="240"/>
      <c r="M2840" s="241"/>
      <c r="N2840" s="242"/>
      <c r="O2840" s="242"/>
      <c r="P2840" s="242"/>
      <c r="Q2840" s="242"/>
      <c r="R2840" s="242"/>
      <c r="S2840" s="242"/>
      <c r="T2840" s="243"/>
      <c r="U2840" s="13"/>
      <c r="V2840" s="13"/>
      <c r="W2840" s="13"/>
      <c r="X2840" s="13"/>
      <c r="Y2840" s="13"/>
      <c r="Z2840" s="13"/>
      <c r="AA2840" s="13"/>
      <c r="AB2840" s="13"/>
      <c r="AC2840" s="13"/>
      <c r="AD2840" s="13"/>
      <c r="AE2840" s="13"/>
      <c r="AT2840" s="244" t="s">
        <v>206</v>
      </c>
      <c r="AU2840" s="244" t="s">
        <v>78</v>
      </c>
      <c r="AV2840" s="13" t="s">
        <v>76</v>
      </c>
      <c r="AW2840" s="13" t="s">
        <v>31</v>
      </c>
      <c r="AX2840" s="13" t="s">
        <v>69</v>
      </c>
      <c r="AY2840" s="244" t="s">
        <v>193</v>
      </c>
    </row>
    <row r="2841" s="14" customFormat="1">
      <c r="A2841" s="14"/>
      <c r="B2841" s="245"/>
      <c r="C2841" s="246"/>
      <c r="D2841" s="228" t="s">
        <v>206</v>
      </c>
      <c r="E2841" s="247" t="s">
        <v>19</v>
      </c>
      <c r="F2841" s="248" t="s">
        <v>4671</v>
      </c>
      <c r="G2841" s="246"/>
      <c r="H2841" s="249">
        <v>71.620000000000005</v>
      </c>
      <c r="I2841" s="250"/>
      <c r="J2841" s="246"/>
      <c r="K2841" s="246"/>
      <c r="L2841" s="251"/>
      <c r="M2841" s="252"/>
      <c r="N2841" s="253"/>
      <c r="O2841" s="253"/>
      <c r="P2841" s="253"/>
      <c r="Q2841" s="253"/>
      <c r="R2841" s="253"/>
      <c r="S2841" s="253"/>
      <c r="T2841" s="254"/>
      <c r="U2841" s="14"/>
      <c r="V2841" s="14"/>
      <c r="W2841" s="14"/>
      <c r="X2841" s="14"/>
      <c r="Y2841" s="14"/>
      <c r="Z2841" s="14"/>
      <c r="AA2841" s="14"/>
      <c r="AB2841" s="14"/>
      <c r="AC2841" s="14"/>
      <c r="AD2841" s="14"/>
      <c r="AE2841" s="14"/>
      <c r="AT2841" s="255" t="s">
        <v>206</v>
      </c>
      <c r="AU2841" s="255" t="s">
        <v>78</v>
      </c>
      <c r="AV2841" s="14" t="s">
        <v>78</v>
      </c>
      <c r="AW2841" s="14" t="s">
        <v>31</v>
      </c>
      <c r="AX2841" s="14" t="s">
        <v>69</v>
      </c>
      <c r="AY2841" s="255" t="s">
        <v>193</v>
      </c>
    </row>
    <row r="2842" s="15" customFormat="1">
      <c r="A2842" s="15"/>
      <c r="B2842" s="256"/>
      <c r="C2842" s="257"/>
      <c r="D2842" s="228" t="s">
        <v>206</v>
      </c>
      <c r="E2842" s="258" t="s">
        <v>19</v>
      </c>
      <c r="F2842" s="259" t="s">
        <v>218</v>
      </c>
      <c r="G2842" s="257"/>
      <c r="H2842" s="260">
        <v>372.69999999999999</v>
      </c>
      <c r="I2842" s="261"/>
      <c r="J2842" s="257"/>
      <c r="K2842" s="257"/>
      <c r="L2842" s="262"/>
      <c r="M2842" s="263"/>
      <c r="N2842" s="264"/>
      <c r="O2842" s="264"/>
      <c r="P2842" s="264"/>
      <c r="Q2842" s="264"/>
      <c r="R2842" s="264"/>
      <c r="S2842" s="264"/>
      <c r="T2842" s="265"/>
      <c r="U2842" s="15"/>
      <c r="V2842" s="15"/>
      <c r="W2842" s="15"/>
      <c r="X2842" s="15"/>
      <c r="Y2842" s="15"/>
      <c r="Z2842" s="15"/>
      <c r="AA2842" s="15"/>
      <c r="AB2842" s="15"/>
      <c r="AC2842" s="15"/>
      <c r="AD2842" s="15"/>
      <c r="AE2842" s="15"/>
      <c r="AT2842" s="266" t="s">
        <v>206</v>
      </c>
      <c r="AU2842" s="266" t="s">
        <v>78</v>
      </c>
      <c r="AV2842" s="15" t="s">
        <v>200</v>
      </c>
      <c r="AW2842" s="15" t="s">
        <v>31</v>
      </c>
      <c r="AX2842" s="15" t="s">
        <v>76</v>
      </c>
      <c r="AY2842" s="266" t="s">
        <v>193</v>
      </c>
    </row>
    <row r="2843" s="14" customFormat="1">
      <c r="A2843" s="14"/>
      <c r="B2843" s="245"/>
      <c r="C2843" s="246"/>
      <c r="D2843" s="228" t="s">
        <v>206</v>
      </c>
      <c r="E2843" s="246"/>
      <c r="F2843" s="248" t="s">
        <v>4677</v>
      </c>
      <c r="G2843" s="246"/>
      <c r="H2843" s="249">
        <v>428.60500000000002</v>
      </c>
      <c r="I2843" s="250"/>
      <c r="J2843" s="246"/>
      <c r="K2843" s="246"/>
      <c r="L2843" s="251"/>
      <c r="M2843" s="252"/>
      <c r="N2843" s="253"/>
      <c r="O2843" s="253"/>
      <c r="P2843" s="253"/>
      <c r="Q2843" s="253"/>
      <c r="R2843" s="253"/>
      <c r="S2843" s="253"/>
      <c r="T2843" s="254"/>
      <c r="U2843" s="14"/>
      <c r="V2843" s="14"/>
      <c r="W2843" s="14"/>
      <c r="X2843" s="14"/>
      <c r="Y2843" s="14"/>
      <c r="Z2843" s="14"/>
      <c r="AA2843" s="14"/>
      <c r="AB2843" s="14"/>
      <c r="AC2843" s="14"/>
      <c r="AD2843" s="14"/>
      <c r="AE2843" s="14"/>
      <c r="AT2843" s="255" t="s">
        <v>206</v>
      </c>
      <c r="AU2843" s="255" t="s">
        <v>78</v>
      </c>
      <c r="AV2843" s="14" t="s">
        <v>78</v>
      </c>
      <c r="AW2843" s="14" t="s">
        <v>4</v>
      </c>
      <c r="AX2843" s="14" t="s">
        <v>76</v>
      </c>
      <c r="AY2843" s="255" t="s">
        <v>193</v>
      </c>
    </row>
    <row r="2844" s="2" customFormat="1" ht="16.5" customHeight="1">
      <c r="A2844" s="41"/>
      <c r="B2844" s="42"/>
      <c r="C2844" s="274" t="s">
        <v>4678</v>
      </c>
      <c r="D2844" s="274" t="s">
        <v>1765</v>
      </c>
      <c r="E2844" s="275" t="s">
        <v>4679</v>
      </c>
      <c r="F2844" s="276" t="s">
        <v>4680</v>
      </c>
      <c r="G2844" s="277" t="s">
        <v>258</v>
      </c>
      <c r="H2844" s="278">
        <v>428.60500000000002</v>
      </c>
      <c r="I2844" s="279"/>
      <c r="J2844" s="280">
        <f>ROUND(I2844*H2844,2)</f>
        <v>0</v>
      </c>
      <c r="K2844" s="276" t="s">
        <v>199</v>
      </c>
      <c r="L2844" s="281"/>
      <c r="M2844" s="282" t="s">
        <v>19</v>
      </c>
      <c r="N2844" s="283" t="s">
        <v>40</v>
      </c>
      <c r="O2844" s="87"/>
      <c r="P2844" s="224">
        <f>O2844*H2844</f>
        <v>0</v>
      </c>
      <c r="Q2844" s="224">
        <v>0.00020000000000000001</v>
      </c>
      <c r="R2844" s="224">
        <f>Q2844*H2844</f>
        <v>0.085721000000000006</v>
      </c>
      <c r="S2844" s="224">
        <v>0</v>
      </c>
      <c r="T2844" s="225">
        <f>S2844*H2844</f>
        <v>0</v>
      </c>
      <c r="U2844" s="41"/>
      <c r="V2844" s="41"/>
      <c r="W2844" s="41"/>
      <c r="X2844" s="41"/>
      <c r="Y2844" s="41"/>
      <c r="Z2844" s="41"/>
      <c r="AA2844" s="41"/>
      <c r="AB2844" s="41"/>
      <c r="AC2844" s="41"/>
      <c r="AD2844" s="41"/>
      <c r="AE2844" s="41"/>
      <c r="AR2844" s="226" t="s">
        <v>449</v>
      </c>
      <c r="AT2844" s="226" t="s">
        <v>1765</v>
      </c>
      <c r="AU2844" s="226" t="s">
        <v>78</v>
      </c>
      <c r="AY2844" s="20" t="s">
        <v>193</v>
      </c>
      <c r="BE2844" s="227">
        <f>IF(N2844="základní",J2844,0)</f>
        <v>0</v>
      </c>
      <c r="BF2844" s="227">
        <f>IF(N2844="snížená",J2844,0)</f>
        <v>0</v>
      </c>
      <c r="BG2844" s="227">
        <f>IF(N2844="zákl. přenesená",J2844,0)</f>
        <v>0</v>
      </c>
      <c r="BH2844" s="227">
        <f>IF(N2844="sníž. přenesená",J2844,0)</f>
        <v>0</v>
      </c>
      <c r="BI2844" s="227">
        <f>IF(N2844="nulová",J2844,0)</f>
        <v>0</v>
      </c>
      <c r="BJ2844" s="20" t="s">
        <v>76</v>
      </c>
      <c r="BK2844" s="227">
        <f>ROUND(I2844*H2844,2)</f>
        <v>0</v>
      </c>
      <c r="BL2844" s="20" t="s">
        <v>323</v>
      </c>
      <c r="BM2844" s="226" t="s">
        <v>4681</v>
      </c>
    </row>
    <row r="2845" s="2" customFormat="1">
      <c r="A2845" s="41"/>
      <c r="B2845" s="42"/>
      <c r="C2845" s="43"/>
      <c r="D2845" s="228" t="s">
        <v>202</v>
      </c>
      <c r="E2845" s="43"/>
      <c r="F2845" s="229" t="s">
        <v>4680</v>
      </c>
      <c r="G2845" s="43"/>
      <c r="H2845" s="43"/>
      <c r="I2845" s="230"/>
      <c r="J2845" s="43"/>
      <c r="K2845" s="43"/>
      <c r="L2845" s="47"/>
      <c r="M2845" s="231"/>
      <c r="N2845" s="232"/>
      <c r="O2845" s="87"/>
      <c r="P2845" s="87"/>
      <c r="Q2845" s="87"/>
      <c r="R2845" s="87"/>
      <c r="S2845" s="87"/>
      <c r="T2845" s="88"/>
      <c r="U2845" s="41"/>
      <c r="V2845" s="41"/>
      <c r="W2845" s="41"/>
      <c r="X2845" s="41"/>
      <c r="Y2845" s="41"/>
      <c r="Z2845" s="41"/>
      <c r="AA2845" s="41"/>
      <c r="AB2845" s="41"/>
      <c r="AC2845" s="41"/>
      <c r="AD2845" s="41"/>
      <c r="AE2845" s="41"/>
      <c r="AT2845" s="20" t="s">
        <v>202</v>
      </c>
      <c r="AU2845" s="20" t="s">
        <v>78</v>
      </c>
    </row>
    <row r="2846" s="13" customFormat="1">
      <c r="A2846" s="13"/>
      <c r="B2846" s="235"/>
      <c r="C2846" s="236"/>
      <c r="D2846" s="228" t="s">
        <v>206</v>
      </c>
      <c r="E2846" s="237" t="s">
        <v>19</v>
      </c>
      <c r="F2846" s="238" t="s">
        <v>279</v>
      </c>
      <c r="G2846" s="236"/>
      <c r="H2846" s="237" t="s">
        <v>19</v>
      </c>
      <c r="I2846" s="239"/>
      <c r="J2846" s="236"/>
      <c r="K2846" s="236"/>
      <c r="L2846" s="240"/>
      <c r="M2846" s="241"/>
      <c r="N2846" s="242"/>
      <c r="O2846" s="242"/>
      <c r="P2846" s="242"/>
      <c r="Q2846" s="242"/>
      <c r="R2846" s="242"/>
      <c r="S2846" s="242"/>
      <c r="T2846" s="243"/>
      <c r="U2846" s="13"/>
      <c r="V2846" s="13"/>
      <c r="W2846" s="13"/>
      <c r="X2846" s="13"/>
      <c r="Y2846" s="13"/>
      <c r="Z2846" s="13"/>
      <c r="AA2846" s="13"/>
      <c r="AB2846" s="13"/>
      <c r="AC2846" s="13"/>
      <c r="AD2846" s="13"/>
      <c r="AE2846" s="13"/>
      <c r="AT2846" s="244" t="s">
        <v>206</v>
      </c>
      <c r="AU2846" s="244" t="s">
        <v>78</v>
      </c>
      <c r="AV2846" s="13" t="s">
        <v>76</v>
      </c>
      <c r="AW2846" s="13" t="s">
        <v>31</v>
      </c>
      <c r="AX2846" s="13" t="s">
        <v>69</v>
      </c>
      <c r="AY2846" s="244" t="s">
        <v>193</v>
      </c>
    </row>
    <row r="2847" s="13" customFormat="1">
      <c r="A2847" s="13"/>
      <c r="B2847" s="235"/>
      <c r="C2847" s="236"/>
      <c r="D2847" s="228" t="s">
        <v>206</v>
      </c>
      <c r="E2847" s="237" t="s">
        <v>19</v>
      </c>
      <c r="F2847" s="238" t="s">
        <v>4672</v>
      </c>
      <c r="G2847" s="236"/>
      <c r="H2847" s="237" t="s">
        <v>19</v>
      </c>
      <c r="I2847" s="239"/>
      <c r="J2847" s="236"/>
      <c r="K2847" s="236"/>
      <c r="L2847" s="240"/>
      <c r="M2847" s="241"/>
      <c r="N2847" s="242"/>
      <c r="O2847" s="242"/>
      <c r="P2847" s="242"/>
      <c r="Q2847" s="242"/>
      <c r="R2847" s="242"/>
      <c r="S2847" s="242"/>
      <c r="T2847" s="243"/>
      <c r="U2847" s="13"/>
      <c r="V2847" s="13"/>
      <c r="W2847" s="13"/>
      <c r="X2847" s="13"/>
      <c r="Y2847" s="13"/>
      <c r="Z2847" s="13"/>
      <c r="AA2847" s="13"/>
      <c r="AB2847" s="13"/>
      <c r="AC2847" s="13"/>
      <c r="AD2847" s="13"/>
      <c r="AE2847" s="13"/>
      <c r="AT2847" s="244" t="s">
        <v>206</v>
      </c>
      <c r="AU2847" s="244" t="s">
        <v>78</v>
      </c>
      <c r="AV2847" s="13" t="s">
        <v>76</v>
      </c>
      <c r="AW2847" s="13" t="s">
        <v>31</v>
      </c>
      <c r="AX2847" s="13" t="s">
        <v>69</v>
      </c>
      <c r="AY2847" s="244" t="s">
        <v>193</v>
      </c>
    </row>
    <row r="2848" s="13" customFormat="1">
      <c r="A2848" s="13"/>
      <c r="B2848" s="235"/>
      <c r="C2848" s="236"/>
      <c r="D2848" s="228" t="s">
        <v>206</v>
      </c>
      <c r="E2848" s="237" t="s">
        <v>19</v>
      </c>
      <c r="F2848" s="238" t="s">
        <v>2301</v>
      </c>
      <c r="G2848" s="236"/>
      <c r="H2848" s="237" t="s">
        <v>19</v>
      </c>
      <c r="I2848" s="239"/>
      <c r="J2848" s="236"/>
      <c r="K2848" s="236"/>
      <c r="L2848" s="240"/>
      <c r="M2848" s="241"/>
      <c r="N2848" s="242"/>
      <c r="O2848" s="242"/>
      <c r="P2848" s="242"/>
      <c r="Q2848" s="242"/>
      <c r="R2848" s="242"/>
      <c r="S2848" s="242"/>
      <c r="T2848" s="243"/>
      <c r="U2848" s="13"/>
      <c r="V2848" s="13"/>
      <c r="W2848" s="13"/>
      <c r="X2848" s="13"/>
      <c r="Y2848" s="13"/>
      <c r="Z2848" s="13"/>
      <c r="AA2848" s="13"/>
      <c r="AB2848" s="13"/>
      <c r="AC2848" s="13"/>
      <c r="AD2848" s="13"/>
      <c r="AE2848" s="13"/>
      <c r="AT2848" s="244" t="s">
        <v>206</v>
      </c>
      <c r="AU2848" s="244" t="s">
        <v>78</v>
      </c>
      <c r="AV2848" s="13" t="s">
        <v>76</v>
      </c>
      <c r="AW2848" s="13" t="s">
        <v>31</v>
      </c>
      <c r="AX2848" s="13" t="s">
        <v>69</v>
      </c>
      <c r="AY2848" s="244" t="s">
        <v>193</v>
      </c>
    </row>
    <row r="2849" s="14" customFormat="1">
      <c r="A2849" s="14"/>
      <c r="B2849" s="245"/>
      <c r="C2849" s="246"/>
      <c r="D2849" s="228" t="s">
        <v>206</v>
      </c>
      <c r="E2849" s="247" t="s">
        <v>19</v>
      </c>
      <c r="F2849" s="248" t="s">
        <v>4667</v>
      </c>
      <c r="G2849" s="246"/>
      <c r="H2849" s="249">
        <v>189.99000000000001</v>
      </c>
      <c r="I2849" s="250"/>
      <c r="J2849" s="246"/>
      <c r="K2849" s="246"/>
      <c r="L2849" s="251"/>
      <c r="M2849" s="252"/>
      <c r="N2849" s="253"/>
      <c r="O2849" s="253"/>
      <c r="P2849" s="253"/>
      <c r="Q2849" s="253"/>
      <c r="R2849" s="253"/>
      <c r="S2849" s="253"/>
      <c r="T2849" s="254"/>
      <c r="U2849" s="14"/>
      <c r="V2849" s="14"/>
      <c r="W2849" s="14"/>
      <c r="X2849" s="14"/>
      <c r="Y2849" s="14"/>
      <c r="Z2849" s="14"/>
      <c r="AA2849" s="14"/>
      <c r="AB2849" s="14"/>
      <c r="AC2849" s="14"/>
      <c r="AD2849" s="14"/>
      <c r="AE2849" s="14"/>
      <c r="AT2849" s="255" t="s">
        <v>206</v>
      </c>
      <c r="AU2849" s="255" t="s">
        <v>78</v>
      </c>
      <c r="AV2849" s="14" t="s">
        <v>78</v>
      </c>
      <c r="AW2849" s="14" t="s">
        <v>31</v>
      </c>
      <c r="AX2849" s="14" t="s">
        <v>69</v>
      </c>
      <c r="AY2849" s="255" t="s">
        <v>193</v>
      </c>
    </row>
    <row r="2850" s="13" customFormat="1">
      <c r="A2850" s="13"/>
      <c r="B2850" s="235"/>
      <c r="C2850" s="236"/>
      <c r="D2850" s="228" t="s">
        <v>206</v>
      </c>
      <c r="E2850" s="237" t="s">
        <v>19</v>
      </c>
      <c r="F2850" s="238" t="s">
        <v>4537</v>
      </c>
      <c r="G2850" s="236"/>
      <c r="H2850" s="237" t="s">
        <v>19</v>
      </c>
      <c r="I2850" s="239"/>
      <c r="J2850" s="236"/>
      <c r="K2850" s="236"/>
      <c r="L2850" s="240"/>
      <c r="M2850" s="241"/>
      <c r="N2850" s="242"/>
      <c r="O2850" s="242"/>
      <c r="P2850" s="242"/>
      <c r="Q2850" s="242"/>
      <c r="R2850" s="242"/>
      <c r="S2850" s="242"/>
      <c r="T2850" s="243"/>
      <c r="U2850" s="13"/>
      <c r="V2850" s="13"/>
      <c r="W2850" s="13"/>
      <c r="X2850" s="13"/>
      <c r="Y2850" s="13"/>
      <c r="Z2850" s="13"/>
      <c r="AA2850" s="13"/>
      <c r="AB2850" s="13"/>
      <c r="AC2850" s="13"/>
      <c r="AD2850" s="13"/>
      <c r="AE2850" s="13"/>
      <c r="AT2850" s="244" t="s">
        <v>206</v>
      </c>
      <c r="AU2850" s="244" t="s">
        <v>78</v>
      </c>
      <c r="AV2850" s="13" t="s">
        <v>76</v>
      </c>
      <c r="AW2850" s="13" t="s">
        <v>31</v>
      </c>
      <c r="AX2850" s="13" t="s">
        <v>69</v>
      </c>
      <c r="AY2850" s="244" t="s">
        <v>193</v>
      </c>
    </row>
    <row r="2851" s="14" customFormat="1">
      <c r="A2851" s="14"/>
      <c r="B2851" s="245"/>
      <c r="C2851" s="246"/>
      <c r="D2851" s="228" t="s">
        <v>206</v>
      </c>
      <c r="E2851" s="247" t="s">
        <v>19</v>
      </c>
      <c r="F2851" s="248" t="s">
        <v>4668</v>
      </c>
      <c r="G2851" s="246"/>
      <c r="H2851" s="249">
        <v>51.090000000000003</v>
      </c>
      <c r="I2851" s="250"/>
      <c r="J2851" s="246"/>
      <c r="K2851" s="246"/>
      <c r="L2851" s="251"/>
      <c r="M2851" s="252"/>
      <c r="N2851" s="253"/>
      <c r="O2851" s="253"/>
      <c r="P2851" s="253"/>
      <c r="Q2851" s="253"/>
      <c r="R2851" s="253"/>
      <c r="S2851" s="253"/>
      <c r="T2851" s="254"/>
      <c r="U2851" s="14"/>
      <c r="V2851" s="14"/>
      <c r="W2851" s="14"/>
      <c r="X2851" s="14"/>
      <c r="Y2851" s="14"/>
      <c r="Z2851" s="14"/>
      <c r="AA2851" s="14"/>
      <c r="AB2851" s="14"/>
      <c r="AC2851" s="14"/>
      <c r="AD2851" s="14"/>
      <c r="AE2851" s="14"/>
      <c r="AT2851" s="255" t="s">
        <v>206</v>
      </c>
      <c r="AU2851" s="255" t="s">
        <v>78</v>
      </c>
      <c r="AV2851" s="14" t="s">
        <v>78</v>
      </c>
      <c r="AW2851" s="14" t="s">
        <v>31</v>
      </c>
      <c r="AX2851" s="14" t="s">
        <v>69</v>
      </c>
      <c r="AY2851" s="255" t="s">
        <v>193</v>
      </c>
    </row>
    <row r="2852" s="13" customFormat="1">
      <c r="A2852" s="13"/>
      <c r="B2852" s="235"/>
      <c r="C2852" s="236"/>
      <c r="D2852" s="228" t="s">
        <v>206</v>
      </c>
      <c r="E2852" s="237" t="s">
        <v>19</v>
      </c>
      <c r="F2852" s="238" t="s">
        <v>4669</v>
      </c>
      <c r="G2852" s="236"/>
      <c r="H2852" s="237" t="s">
        <v>19</v>
      </c>
      <c r="I2852" s="239"/>
      <c r="J2852" s="236"/>
      <c r="K2852" s="236"/>
      <c r="L2852" s="240"/>
      <c r="M2852" s="241"/>
      <c r="N2852" s="242"/>
      <c r="O2852" s="242"/>
      <c r="P2852" s="242"/>
      <c r="Q2852" s="242"/>
      <c r="R2852" s="242"/>
      <c r="S2852" s="242"/>
      <c r="T2852" s="243"/>
      <c r="U2852" s="13"/>
      <c r="V2852" s="13"/>
      <c r="W2852" s="13"/>
      <c r="X2852" s="13"/>
      <c r="Y2852" s="13"/>
      <c r="Z2852" s="13"/>
      <c r="AA2852" s="13"/>
      <c r="AB2852" s="13"/>
      <c r="AC2852" s="13"/>
      <c r="AD2852" s="13"/>
      <c r="AE2852" s="13"/>
      <c r="AT2852" s="244" t="s">
        <v>206</v>
      </c>
      <c r="AU2852" s="244" t="s">
        <v>78</v>
      </c>
      <c r="AV2852" s="13" t="s">
        <v>76</v>
      </c>
      <c r="AW2852" s="13" t="s">
        <v>31</v>
      </c>
      <c r="AX2852" s="13" t="s">
        <v>69</v>
      </c>
      <c r="AY2852" s="244" t="s">
        <v>193</v>
      </c>
    </row>
    <row r="2853" s="14" customFormat="1">
      <c r="A2853" s="14"/>
      <c r="B2853" s="245"/>
      <c r="C2853" s="246"/>
      <c r="D2853" s="228" t="s">
        <v>206</v>
      </c>
      <c r="E2853" s="247" t="s">
        <v>19</v>
      </c>
      <c r="F2853" s="248" t="s">
        <v>4670</v>
      </c>
      <c r="G2853" s="246"/>
      <c r="H2853" s="249">
        <v>60</v>
      </c>
      <c r="I2853" s="250"/>
      <c r="J2853" s="246"/>
      <c r="K2853" s="246"/>
      <c r="L2853" s="251"/>
      <c r="M2853" s="252"/>
      <c r="N2853" s="253"/>
      <c r="O2853" s="253"/>
      <c r="P2853" s="253"/>
      <c r="Q2853" s="253"/>
      <c r="R2853" s="253"/>
      <c r="S2853" s="253"/>
      <c r="T2853" s="254"/>
      <c r="U2853" s="14"/>
      <c r="V2853" s="14"/>
      <c r="W2853" s="14"/>
      <c r="X2853" s="14"/>
      <c r="Y2853" s="14"/>
      <c r="Z2853" s="14"/>
      <c r="AA2853" s="14"/>
      <c r="AB2853" s="14"/>
      <c r="AC2853" s="14"/>
      <c r="AD2853" s="14"/>
      <c r="AE2853" s="14"/>
      <c r="AT2853" s="255" t="s">
        <v>206</v>
      </c>
      <c r="AU2853" s="255" t="s">
        <v>78</v>
      </c>
      <c r="AV2853" s="14" t="s">
        <v>78</v>
      </c>
      <c r="AW2853" s="14" t="s">
        <v>31</v>
      </c>
      <c r="AX2853" s="14" t="s">
        <v>69</v>
      </c>
      <c r="AY2853" s="255" t="s">
        <v>193</v>
      </c>
    </row>
    <row r="2854" s="13" customFormat="1">
      <c r="A2854" s="13"/>
      <c r="B2854" s="235"/>
      <c r="C2854" s="236"/>
      <c r="D2854" s="228" t="s">
        <v>206</v>
      </c>
      <c r="E2854" s="237" t="s">
        <v>19</v>
      </c>
      <c r="F2854" s="238" t="s">
        <v>4605</v>
      </c>
      <c r="G2854" s="236"/>
      <c r="H2854" s="237" t="s">
        <v>19</v>
      </c>
      <c r="I2854" s="239"/>
      <c r="J2854" s="236"/>
      <c r="K2854" s="236"/>
      <c r="L2854" s="240"/>
      <c r="M2854" s="241"/>
      <c r="N2854" s="242"/>
      <c r="O2854" s="242"/>
      <c r="P2854" s="242"/>
      <c r="Q2854" s="242"/>
      <c r="R2854" s="242"/>
      <c r="S2854" s="242"/>
      <c r="T2854" s="243"/>
      <c r="U2854" s="13"/>
      <c r="V2854" s="13"/>
      <c r="W2854" s="13"/>
      <c r="X2854" s="13"/>
      <c r="Y2854" s="13"/>
      <c r="Z2854" s="13"/>
      <c r="AA2854" s="13"/>
      <c r="AB2854" s="13"/>
      <c r="AC2854" s="13"/>
      <c r="AD2854" s="13"/>
      <c r="AE2854" s="13"/>
      <c r="AT2854" s="244" t="s">
        <v>206</v>
      </c>
      <c r="AU2854" s="244" t="s">
        <v>78</v>
      </c>
      <c r="AV2854" s="13" t="s">
        <v>76</v>
      </c>
      <c r="AW2854" s="13" t="s">
        <v>31</v>
      </c>
      <c r="AX2854" s="13" t="s">
        <v>69</v>
      </c>
      <c r="AY2854" s="244" t="s">
        <v>193</v>
      </c>
    </row>
    <row r="2855" s="14" customFormat="1">
      <c r="A2855" s="14"/>
      <c r="B2855" s="245"/>
      <c r="C2855" s="246"/>
      <c r="D2855" s="228" t="s">
        <v>206</v>
      </c>
      <c r="E2855" s="247" t="s">
        <v>19</v>
      </c>
      <c r="F2855" s="248" t="s">
        <v>4671</v>
      </c>
      <c r="G2855" s="246"/>
      <c r="H2855" s="249">
        <v>71.620000000000005</v>
      </c>
      <c r="I2855" s="250"/>
      <c r="J2855" s="246"/>
      <c r="K2855" s="246"/>
      <c r="L2855" s="251"/>
      <c r="M2855" s="252"/>
      <c r="N2855" s="253"/>
      <c r="O2855" s="253"/>
      <c r="P2855" s="253"/>
      <c r="Q2855" s="253"/>
      <c r="R2855" s="253"/>
      <c r="S2855" s="253"/>
      <c r="T2855" s="254"/>
      <c r="U2855" s="14"/>
      <c r="V2855" s="14"/>
      <c r="W2855" s="14"/>
      <c r="X2855" s="14"/>
      <c r="Y2855" s="14"/>
      <c r="Z2855" s="14"/>
      <c r="AA2855" s="14"/>
      <c r="AB2855" s="14"/>
      <c r="AC2855" s="14"/>
      <c r="AD2855" s="14"/>
      <c r="AE2855" s="14"/>
      <c r="AT2855" s="255" t="s">
        <v>206</v>
      </c>
      <c r="AU2855" s="255" t="s">
        <v>78</v>
      </c>
      <c r="AV2855" s="14" t="s">
        <v>78</v>
      </c>
      <c r="AW2855" s="14" t="s">
        <v>31</v>
      </c>
      <c r="AX2855" s="14" t="s">
        <v>69</v>
      </c>
      <c r="AY2855" s="255" t="s">
        <v>193</v>
      </c>
    </row>
    <row r="2856" s="15" customFormat="1">
      <c r="A2856" s="15"/>
      <c r="B2856" s="256"/>
      <c r="C2856" s="257"/>
      <c r="D2856" s="228" t="s">
        <v>206</v>
      </c>
      <c r="E2856" s="258" t="s">
        <v>19</v>
      </c>
      <c r="F2856" s="259" t="s">
        <v>218</v>
      </c>
      <c r="G2856" s="257"/>
      <c r="H2856" s="260">
        <v>372.69999999999999</v>
      </c>
      <c r="I2856" s="261"/>
      <c r="J2856" s="257"/>
      <c r="K2856" s="257"/>
      <c r="L2856" s="262"/>
      <c r="M2856" s="263"/>
      <c r="N2856" s="264"/>
      <c r="O2856" s="264"/>
      <c r="P2856" s="264"/>
      <c r="Q2856" s="264"/>
      <c r="R2856" s="264"/>
      <c r="S2856" s="264"/>
      <c r="T2856" s="265"/>
      <c r="U2856" s="15"/>
      <c r="V2856" s="15"/>
      <c r="W2856" s="15"/>
      <c r="X2856" s="15"/>
      <c r="Y2856" s="15"/>
      <c r="Z2856" s="15"/>
      <c r="AA2856" s="15"/>
      <c r="AB2856" s="15"/>
      <c r="AC2856" s="15"/>
      <c r="AD2856" s="15"/>
      <c r="AE2856" s="15"/>
      <c r="AT2856" s="266" t="s">
        <v>206</v>
      </c>
      <c r="AU2856" s="266" t="s">
        <v>78</v>
      </c>
      <c r="AV2856" s="15" t="s">
        <v>200</v>
      </c>
      <c r="AW2856" s="15" t="s">
        <v>31</v>
      </c>
      <c r="AX2856" s="15" t="s">
        <v>76</v>
      </c>
      <c r="AY2856" s="266" t="s">
        <v>193</v>
      </c>
    </row>
    <row r="2857" s="14" customFormat="1">
      <c r="A2857" s="14"/>
      <c r="B2857" s="245"/>
      <c r="C2857" s="246"/>
      <c r="D2857" s="228" t="s">
        <v>206</v>
      </c>
      <c r="E2857" s="246"/>
      <c r="F2857" s="248" t="s">
        <v>4677</v>
      </c>
      <c r="G2857" s="246"/>
      <c r="H2857" s="249">
        <v>428.60500000000002</v>
      </c>
      <c r="I2857" s="250"/>
      <c r="J2857" s="246"/>
      <c r="K2857" s="246"/>
      <c r="L2857" s="251"/>
      <c r="M2857" s="252"/>
      <c r="N2857" s="253"/>
      <c r="O2857" s="253"/>
      <c r="P2857" s="253"/>
      <c r="Q2857" s="253"/>
      <c r="R2857" s="253"/>
      <c r="S2857" s="253"/>
      <c r="T2857" s="254"/>
      <c r="U2857" s="14"/>
      <c r="V2857" s="14"/>
      <c r="W2857" s="14"/>
      <c r="X2857" s="14"/>
      <c r="Y2857" s="14"/>
      <c r="Z2857" s="14"/>
      <c r="AA2857" s="14"/>
      <c r="AB2857" s="14"/>
      <c r="AC2857" s="14"/>
      <c r="AD2857" s="14"/>
      <c r="AE2857" s="14"/>
      <c r="AT2857" s="255" t="s">
        <v>206</v>
      </c>
      <c r="AU2857" s="255" t="s">
        <v>78</v>
      </c>
      <c r="AV2857" s="14" t="s">
        <v>78</v>
      </c>
      <c r="AW2857" s="14" t="s">
        <v>4</v>
      </c>
      <c r="AX2857" s="14" t="s">
        <v>76</v>
      </c>
      <c r="AY2857" s="255" t="s">
        <v>193</v>
      </c>
    </row>
    <row r="2858" s="2" customFormat="1" ht="16.5" customHeight="1">
      <c r="A2858" s="41"/>
      <c r="B2858" s="42"/>
      <c r="C2858" s="215" t="s">
        <v>4682</v>
      </c>
      <c r="D2858" s="215" t="s">
        <v>195</v>
      </c>
      <c r="E2858" s="216" t="s">
        <v>4683</v>
      </c>
      <c r="F2858" s="217" t="s">
        <v>4684</v>
      </c>
      <c r="G2858" s="218" t="s">
        <v>258</v>
      </c>
      <c r="H2858" s="219">
        <v>341.94999999999999</v>
      </c>
      <c r="I2858" s="220"/>
      <c r="J2858" s="221">
        <f>ROUND(I2858*H2858,2)</f>
        <v>0</v>
      </c>
      <c r="K2858" s="217" t="s">
        <v>199</v>
      </c>
      <c r="L2858" s="47"/>
      <c r="M2858" s="222" t="s">
        <v>19</v>
      </c>
      <c r="N2858" s="223" t="s">
        <v>40</v>
      </c>
      <c r="O2858" s="87"/>
      <c r="P2858" s="224">
        <f>O2858*H2858</f>
        <v>0</v>
      </c>
      <c r="Q2858" s="224">
        <v>0</v>
      </c>
      <c r="R2858" s="224">
        <f>Q2858*H2858</f>
        <v>0</v>
      </c>
      <c r="S2858" s="224">
        <v>0</v>
      </c>
      <c r="T2858" s="225">
        <f>S2858*H2858</f>
        <v>0</v>
      </c>
      <c r="U2858" s="41"/>
      <c r="V2858" s="41"/>
      <c r="W2858" s="41"/>
      <c r="X2858" s="41"/>
      <c r="Y2858" s="41"/>
      <c r="Z2858" s="41"/>
      <c r="AA2858" s="41"/>
      <c r="AB2858" s="41"/>
      <c r="AC2858" s="41"/>
      <c r="AD2858" s="41"/>
      <c r="AE2858" s="41"/>
      <c r="AR2858" s="226" t="s">
        <v>323</v>
      </c>
      <c r="AT2858" s="226" t="s">
        <v>195</v>
      </c>
      <c r="AU2858" s="226" t="s">
        <v>78</v>
      </c>
      <c r="AY2858" s="20" t="s">
        <v>193</v>
      </c>
      <c r="BE2858" s="227">
        <f>IF(N2858="základní",J2858,0)</f>
        <v>0</v>
      </c>
      <c r="BF2858" s="227">
        <f>IF(N2858="snížená",J2858,0)</f>
        <v>0</v>
      </c>
      <c r="BG2858" s="227">
        <f>IF(N2858="zákl. přenesená",J2858,0)</f>
        <v>0</v>
      </c>
      <c r="BH2858" s="227">
        <f>IF(N2858="sníž. přenesená",J2858,0)</f>
        <v>0</v>
      </c>
      <c r="BI2858" s="227">
        <f>IF(N2858="nulová",J2858,0)</f>
        <v>0</v>
      </c>
      <c r="BJ2858" s="20" t="s">
        <v>76</v>
      </c>
      <c r="BK2858" s="227">
        <f>ROUND(I2858*H2858,2)</f>
        <v>0</v>
      </c>
      <c r="BL2858" s="20" t="s">
        <v>323</v>
      </c>
      <c r="BM2858" s="226" t="s">
        <v>4685</v>
      </c>
    </row>
    <row r="2859" s="2" customFormat="1">
      <c r="A2859" s="41"/>
      <c r="B2859" s="42"/>
      <c r="C2859" s="43"/>
      <c r="D2859" s="228" t="s">
        <v>202</v>
      </c>
      <c r="E2859" s="43"/>
      <c r="F2859" s="229" t="s">
        <v>4686</v>
      </c>
      <c r="G2859" s="43"/>
      <c r="H2859" s="43"/>
      <c r="I2859" s="230"/>
      <c r="J2859" s="43"/>
      <c r="K2859" s="43"/>
      <c r="L2859" s="47"/>
      <c r="M2859" s="231"/>
      <c r="N2859" s="232"/>
      <c r="O2859" s="87"/>
      <c r="P2859" s="87"/>
      <c r="Q2859" s="87"/>
      <c r="R2859" s="87"/>
      <c r="S2859" s="87"/>
      <c r="T2859" s="88"/>
      <c r="U2859" s="41"/>
      <c r="V2859" s="41"/>
      <c r="W2859" s="41"/>
      <c r="X2859" s="41"/>
      <c r="Y2859" s="41"/>
      <c r="Z2859" s="41"/>
      <c r="AA2859" s="41"/>
      <c r="AB2859" s="41"/>
      <c r="AC2859" s="41"/>
      <c r="AD2859" s="41"/>
      <c r="AE2859" s="41"/>
      <c r="AT2859" s="20" t="s">
        <v>202</v>
      </c>
      <c r="AU2859" s="20" t="s">
        <v>78</v>
      </c>
    </row>
    <row r="2860" s="2" customFormat="1">
      <c r="A2860" s="41"/>
      <c r="B2860" s="42"/>
      <c r="C2860" s="43"/>
      <c r="D2860" s="233" t="s">
        <v>204</v>
      </c>
      <c r="E2860" s="43"/>
      <c r="F2860" s="234" t="s">
        <v>4687</v>
      </c>
      <c r="G2860" s="43"/>
      <c r="H2860" s="43"/>
      <c r="I2860" s="230"/>
      <c r="J2860" s="43"/>
      <c r="K2860" s="43"/>
      <c r="L2860" s="47"/>
      <c r="M2860" s="231"/>
      <c r="N2860" s="232"/>
      <c r="O2860" s="87"/>
      <c r="P2860" s="87"/>
      <c r="Q2860" s="87"/>
      <c r="R2860" s="87"/>
      <c r="S2860" s="87"/>
      <c r="T2860" s="88"/>
      <c r="U2860" s="41"/>
      <c r="V2860" s="41"/>
      <c r="W2860" s="41"/>
      <c r="X2860" s="41"/>
      <c r="Y2860" s="41"/>
      <c r="Z2860" s="41"/>
      <c r="AA2860" s="41"/>
      <c r="AB2860" s="41"/>
      <c r="AC2860" s="41"/>
      <c r="AD2860" s="41"/>
      <c r="AE2860" s="41"/>
      <c r="AT2860" s="20" t="s">
        <v>204</v>
      </c>
      <c r="AU2860" s="20" t="s">
        <v>78</v>
      </c>
    </row>
    <row r="2861" s="13" customFormat="1">
      <c r="A2861" s="13"/>
      <c r="B2861" s="235"/>
      <c r="C2861" s="236"/>
      <c r="D2861" s="228" t="s">
        <v>206</v>
      </c>
      <c r="E2861" s="237" t="s">
        <v>19</v>
      </c>
      <c r="F2861" s="238" t="s">
        <v>279</v>
      </c>
      <c r="G2861" s="236"/>
      <c r="H2861" s="237" t="s">
        <v>19</v>
      </c>
      <c r="I2861" s="239"/>
      <c r="J2861" s="236"/>
      <c r="K2861" s="236"/>
      <c r="L2861" s="240"/>
      <c r="M2861" s="241"/>
      <c r="N2861" s="242"/>
      <c r="O2861" s="242"/>
      <c r="P2861" s="242"/>
      <c r="Q2861" s="242"/>
      <c r="R2861" s="242"/>
      <c r="S2861" s="242"/>
      <c r="T2861" s="243"/>
      <c r="U2861" s="13"/>
      <c r="V2861" s="13"/>
      <c r="W2861" s="13"/>
      <c r="X2861" s="13"/>
      <c r="Y2861" s="13"/>
      <c r="Z2861" s="13"/>
      <c r="AA2861" s="13"/>
      <c r="AB2861" s="13"/>
      <c r="AC2861" s="13"/>
      <c r="AD2861" s="13"/>
      <c r="AE2861" s="13"/>
      <c r="AT2861" s="244" t="s">
        <v>206</v>
      </c>
      <c r="AU2861" s="244" t="s">
        <v>78</v>
      </c>
      <c r="AV2861" s="13" t="s">
        <v>76</v>
      </c>
      <c r="AW2861" s="13" t="s">
        <v>31</v>
      </c>
      <c r="AX2861" s="13" t="s">
        <v>69</v>
      </c>
      <c r="AY2861" s="244" t="s">
        <v>193</v>
      </c>
    </row>
    <row r="2862" s="13" customFormat="1">
      <c r="A2862" s="13"/>
      <c r="B2862" s="235"/>
      <c r="C2862" s="236"/>
      <c r="D2862" s="228" t="s">
        <v>206</v>
      </c>
      <c r="E2862" s="237" t="s">
        <v>19</v>
      </c>
      <c r="F2862" s="238" t="s">
        <v>2301</v>
      </c>
      <c r="G2862" s="236"/>
      <c r="H2862" s="237" t="s">
        <v>19</v>
      </c>
      <c r="I2862" s="239"/>
      <c r="J2862" s="236"/>
      <c r="K2862" s="236"/>
      <c r="L2862" s="240"/>
      <c r="M2862" s="241"/>
      <c r="N2862" s="242"/>
      <c r="O2862" s="242"/>
      <c r="P2862" s="242"/>
      <c r="Q2862" s="242"/>
      <c r="R2862" s="242"/>
      <c r="S2862" s="242"/>
      <c r="T2862" s="243"/>
      <c r="U2862" s="13"/>
      <c r="V2862" s="13"/>
      <c r="W2862" s="13"/>
      <c r="X2862" s="13"/>
      <c r="Y2862" s="13"/>
      <c r="Z2862" s="13"/>
      <c r="AA2862" s="13"/>
      <c r="AB2862" s="13"/>
      <c r="AC2862" s="13"/>
      <c r="AD2862" s="13"/>
      <c r="AE2862" s="13"/>
      <c r="AT2862" s="244" t="s">
        <v>206</v>
      </c>
      <c r="AU2862" s="244" t="s">
        <v>78</v>
      </c>
      <c r="AV2862" s="13" t="s">
        <v>76</v>
      </c>
      <c r="AW2862" s="13" t="s">
        <v>31</v>
      </c>
      <c r="AX2862" s="13" t="s">
        <v>69</v>
      </c>
      <c r="AY2862" s="244" t="s">
        <v>193</v>
      </c>
    </row>
    <row r="2863" s="14" customFormat="1">
      <c r="A2863" s="14"/>
      <c r="B2863" s="245"/>
      <c r="C2863" s="246"/>
      <c r="D2863" s="228" t="s">
        <v>206</v>
      </c>
      <c r="E2863" s="247" t="s">
        <v>19</v>
      </c>
      <c r="F2863" s="248" t="s">
        <v>4688</v>
      </c>
      <c r="G2863" s="246"/>
      <c r="H2863" s="249">
        <v>184.095</v>
      </c>
      <c r="I2863" s="250"/>
      <c r="J2863" s="246"/>
      <c r="K2863" s="246"/>
      <c r="L2863" s="251"/>
      <c r="M2863" s="252"/>
      <c r="N2863" s="253"/>
      <c r="O2863" s="253"/>
      <c r="P2863" s="253"/>
      <c r="Q2863" s="253"/>
      <c r="R2863" s="253"/>
      <c r="S2863" s="253"/>
      <c r="T2863" s="254"/>
      <c r="U2863" s="14"/>
      <c r="V2863" s="14"/>
      <c r="W2863" s="14"/>
      <c r="X2863" s="14"/>
      <c r="Y2863" s="14"/>
      <c r="Z2863" s="14"/>
      <c r="AA2863" s="14"/>
      <c r="AB2863" s="14"/>
      <c r="AC2863" s="14"/>
      <c r="AD2863" s="14"/>
      <c r="AE2863" s="14"/>
      <c r="AT2863" s="255" t="s">
        <v>206</v>
      </c>
      <c r="AU2863" s="255" t="s">
        <v>78</v>
      </c>
      <c r="AV2863" s="14" t="s">
        <v>78</v>
      </c>
      <c r="AW2863" s="14" t="s">
        <v>31</v>
      </c>
      <c r="AX2863" s="14" t="s">
        <v>69</v>
      </c>
      <c r="AY2863" s="255" t="s">
        <v>193</v>
      </c>
    </row>
    <row r="2864" s="13" customFormat="1">
      <c r="A2864" s="13"/>
      <c r="B2864" s="235"/>
      <c r="C2864" s="236"/>
      <c r="D2864" s="228" t="s">
        <v>206</v>
      </c>
      <c r="E2864" s="237" t="s">
        <v>19</v>
      </c>
      <c r="F2864" s="238" t="s">
        <v>4537</v>
      </c>
      <c r="G2864" s="236"/>
      <c r="H2864" s="237" t="s">
        <v>19</v>
      </c>
      <c r="I2864" s="239"/>
      <c r="J2864" s="236"/>
      <c r="K2864" s="236"/>
      <c r="L2864" s="240"/>
      <c r="M2864" s="241"/>
      <c r="N2864" s="242"/>
      <c r="O2864" s="242"/>
      <c r="P2864" s="242"/>
      <c r="Q2864" s="242"/>
      <c r="R2864" s="242"/>
      <c r="S2864" s="242"/>
      <c r="T2864" s="243"/>
      <c r="U2864" s="13"/>
      <c r="V2864" s="13"/>
      <c r="W2864" s="13"/>
      <c r="X2864" s="13"/>
      <c r="Y2864" s="13"/>
      <c r="Z2864" s="13"/>
      <c r="AA2864" s="13"/>
      <c r="AB2864" s="13"/>
      <c r="AC2864" s="13"/>
      <c r="AD2864" s="13"/>
      <c r="AE2864" s="13"/>
      <c r="AT2864" s="244" t="s">
        <v>206</v>
      </c>
      <c r="AU2864" s="244" t="s">
        <v>78</v>
      </c>
      <c r="AV2864" s="13" t="s">
        <v>76</v>
      </c>
      <c r="AW2864" s="13" t="s">
        <v>31</v>
      </c>
      <c r="AX2864" s="13" t="s">
        <v>69</v>
      </c>
      <c r="AY2864" s="244" t="s">
        <v>193</v>
      </c>
    </row>
    <row r="2865" s="14" customFormat="1">
      <c r="A2865" s="14"/>
      <c r="B2865" s="245"/>
      <c r="C2865" s="246"/>
      <c r="D2865" s="228" t="s">
        <v>206</v>
      </c>
      <c r="E2865" s="247" t="s">
        <v>19</v>
      </c>
      <c r="F2865" s="248" t="s">
        <v>4689</v>
      </c>
      <c r="G2865" s="246"/>
      <c r="H2865" s="249">
        <v>48.045000000000002</v>
      </c>
      <c r="I2865" s="250"/>
      <c r="J2865" s="246"/>
      <c r="K2865" s="246"/>
      <c r="L2865" s="251"/>
      <c r="M2865" s="252"/>
      <c r="N2865" s="253"/>
      <c r="O2865" s="253"/>
      <c r="P2865" s="253"/>
      <c r="Q2865" s="253"/>
      <c r="R2865" s="253"/>
      <c r="S2865" s="253"/>
      <c r="T2865" s="254"/>
      <c r="U2865" s="14"/>
      <c r="V2865" s="14"/>
      <c r="W2865" s="14"/>
      <c r="X2865" s="14"/>
      <c r="Y2865" s="14"/>
      <c r="Z2865" s="14"/>
      <c r="AA2865" s="14"/>
      <c r="AB2865" s="14"/>
      <c r="AC2865" s="14"/>
      <c r="AD2865" s="14"/>
      <c r="AE2865" s="14"/>
      <c r="AT2865" s="255" t="s">
        <v>206</v>
      </c>
      <c r="AU2865" s="255" t="s">
        <v>78</v>
      </c>
      <c r="AV2865" s="14" t="s">
        <v>78</v>
      </c>
      <c r="AW2865" s="14" t="s">
        <v>31</v>
      </c>
      <c r="AX2865" s="14" t="s">
        <v>69</v>
      </c>
      <c r="AY2865" s="255" t="s">
        <v>193</v>
      </c>
    </row>
    <row r="2866" s="13" customFormat="1">
      <c r="A2866" s="13"/>
      <c r="B2866" s="235"/>
      <c r="C2866" s="236"/>
      <c r="D2866" s="228" t="s">
        <v>206</v>
      </c>
      <c r="E2866" s="237" t="s">
        <v>19</v>
      </c>
      <c r="F2866" s="238" t="s">
        <v>4669</v>
      </c>
      <c r="G2866" s="236"/>
      <c r="H2866" s="237" t="s">
        <v>19</v>
      </c>
      <c r="I2866" s="239"/>
      <c r="J2866" s="236"/>
      <c r="K2866" s="236"/>
      <c r="L2866" s="240"/>
      <c r="M2866" s="241"/>
      <c r="N2866" s="242"/>
      <c r="O2866" s="242"/>
      <c r="P2866" s="242"/>
      <c r="Q2866" s="242"/>
      <c r="R2866" s="242"/>
      <c r="S2866" s="242"/>
      <c r="T2866" s="243"/>
      <c r="U2866" s="13"/>
      <c r="V2866" s="13"/>
      <c r="W2866" s="13"/>
      <c r="X2866" s="13"/>
      <c r="Y2866" s="13"/>
      <c r="Z2866" s="13"/>
      <c r="AA2866" s="13"/>
      <c r="AB2866" s="13"/>
      <c r="AC2866" s="13"/>
      <c r="AD2866" s="13"/>
      <c r="AE2866" s="13"/>
      <c r="AT2866" s="244" t="s">
        <v>206</v>
      </c>
      <c r="AU2866" s="244" t="s">
        <v>78</v>
      </c>
      <c r="AV2866" s="13" t="s">
        <v>76</v>
      </c>
      <c r="AW2866" s="13" t="s">
        <v>31</v>
      </c>
      <c r="AX2866" s="13" t="s">
        <v>69</v>
      </c>
      <c r="AY2866" s="244" t="s">
        <v>193</v>
      </c>
    </row>
    <row r="2867" s="14" customFormat="1">
      <c r="A2867" s="14"/>
      <c r="B2867" s="245"/>
      <c r="C2867" s="246"/>
      <c r="D2867" s="228" t="s">
        <v>206</v>
      </c>
      <c r="E2867" s="247" t="s">
        <v>19</v>
      </c>
      <c r="F2867" s="248" t="s">
        <v>4690</v>
      </c>
      <c r="G2867" s="246"/>
      <c r="H2867" s="249">
        <v>54</v>
      </c>
      <c r="I2867" s="250"/>
      <c r="J2867" s="246"/>
      <c r="K2867" s="246"/>
      <c r="L2867" s="251"/>
      <c r="M2867" s="252"/>
      <c r="N2867" s="253"/>
      <c r="O2867" s="253"/>
      <c r="P2867" s="253"/>
      <c r="Q2867" s="253"/>
      <c r="R2867" s="253"/>
      <c r="S2867" s="253"/>
      <c r="T2867" s="254"/>
      <c r="U2867" s="14"/>
      <c r="V2867" s="14"/>
      <c r="W2867" s="14"/>
      <c r="X2867" s="14"/>
      <c r="Y2867" s="14"/>
      <c r="Z2867" s="14"/>
      <c r="AA2867" s="14"/>
      <c r="AB2867" s="14"/>
      <c r="AC2867" s="14"/>
      <c r="AD2867" s="14"/>
      <c r="AE2867" s="14"/>
      <c r="AT2867" s="255" t="s">
        <v>206</v>
      </c>
      <c r="AU2867" s="255" t="s">
        <v>78</v>
      </c>
      <c r="AV2867" s="14" t="s">
        <v>78</v>
      </c>
      <c r="AW2867" s="14" t="s">
        <v>31</v>
      </c>
      <c r="AX2867" s="14" t="s">
        <v>69</v>
      </c>
      <c r="AY2867" s="255" t="s">
        <v>193</v>
      </c>
    </row>
    <row r="2868" s="13" customFormat="1">
      <c r="A2868" s="13"/>
      <c r="B2868" s="235"/>
      <c r="C2868" s="236"/>
      <c r="D2868" s="228" t="s">
        <v>206</v>
      </c>
      <c r="E2868" s="237" t="s">
        <v>19</v>
      </c>
      <c r="F2868" s="238" t="s">
        <v>4605</v>
      </c>
      <c r="G2868" s="236"/>
      <c r="H2868" s="237" t="s">
        <v>19</v>
      </c>
      <c r="I2868" s="239"/>
      <c r="J2868" s="236"/>
      <c r="K2868" s="236"/>
      <c r="L2868" s="240"/>
      <c r="M2868" s="241"/>
      <c r="N2868" s="242"/>
      <c r="O2868" s="242"/>
      <c r="P2868" s="242"/>
      <c r="Q2868" s="242"/>
      <c r="R2868" s="242"/>
      <c r="S2868" s="242"/>
      <c r="T2868" s="243"/>
      <c r="U2868" s="13"/>
      <c r="V2868" s="13"/>
      <c r="W2868" s="13"/>
      <c r="X2868" s="13"/>
      <c r="Y2868" s="13"/>
      <c r="Z2868" s="13"/>
      <c r="AA2868" s="13"/>
      <c r="AB2868" s="13"/>
      <c r="AC2868" s="13"/>
      <c r="AD2868" s="13"/>
      <c r="AE2868" s="13"/>
      <c r="AT2868" s="244" t="s">
        <v>206</v>
      </c>
      <c r="AU2868" s="244" t="s">
        <v>78</v>
      </c>
      <c r="AV2868" s="13" t="s">
        <v>76</v>
      </c>
      <c r="AW2868" s="13" t="s">
        <v>31</v>
      </c>
      <c r="AX2868" s="13" t="s">
        <v>69</v>
      </c>
      <c r="AY2868" s="244" t="s">
        <v>193</v>
      </c>
    </row>
    <row r="2869" s="14" customFormat="1">
      <c r="A2869" s="14"/>
      <c r="B2869" s="245"/>
      <c r="C2869" s="246"/>
      <c r="D2869" s="228" t="s">
        <v>206</v>
      </c>
      <c r="E2869" s="247" t="s">
        <v>19</v>
      </c>
      <c r="F2869" s="248" t="s">
        <v>4691</v>
      </c>
      <c r="G2869" s="246"/>
      <c r="H2869" s="249">
        <v>55.810000000000002</v>
      </c>
      <c r="I2869" s="250"/>
      <c r="J2869" s="246"/>
      <c r="K2869" s="246"/>
      <c r="L2869" s="251"/>
      <c r="M2869" s="252"/>
      <c r="N2869" s="253"/>
      <c r="O2869" s="253"/>
      <c r="P2869" s="253"/>
      <c r="Q2869" s="253"/>
      <c r="R2869" s="253"/>
      <c r="S2869" s="253"/>
      <c r="T2869" s="254"/>
      <c r="U2869" s="14"/>
      <c r="V2869" s="14"/>
      <c r="W2869" s="14"/>
      <c r="X2869" s="14"/>
      <c r="Y2869" s="14"/>
      <c r="Z2869" s="14"/>
      <c r="AA2869" s="14"/>
      <c r="AB2869" s="14"/>
      <c r="AC2869" s="14"/>
      <c r="AD2869" s="14"/>
      <c r="AE2869" s="14"/>
      <c r="AT2869" s="255" t="s">
        <v>206</v>
      </c>
      <c r="AU2869" s="255" t="s">
        <v>78</v>
      </c>
      <c r="AV2869" s="14" t="s">
        <v>78</v>
      </c>
      <c r="AW2869" s="14" t="s">
        <v>31</v>
      </c>
      <c r="AX2869" s="14" t="s">
        <v>69</v>
      </c>
      <c r="AY2869" s="255" t="s">
        <v>193</v>
      </c>
    </row>
    <row r="2870" s="15" customFormat="1">
      <c r="A2870" s="15"/>
      <c r="B2870" s="256"/>
      <c r="C2870" s="257"/>
      <c r="D2870" s="228" t="s">
        <v>206</v>
      </c>
      <c r="E2870" s="258" t="s">
        <v>19</v>
      </c>
      <c r="F2870" s="259" t="s">
        <v>218</v>
      </c>
      <c r="G2870" s="257"/>
      <c r="H2870" s="260">
        <v>341.94999999999999</v>
      </c>
      <c r="I2870" s="261"/>
      <c r="J2870" s="257"/>
      <c r="K2870" s="257"/>
      <c r="L2870" s="262"/>
      <c r="M2870" s="263"/>
      <c r="N2870" s="264"/>
      <c r="O2870" s="264"/>
      <c r="P2870" s="264"/>
      <c r="Q2870" s="264"/>
      <c r="R2870" s="264"/>
      <c r="S2870" s="264"/>
      <c r="T2870" s="265"/>
      <c r="U2870" s="15"/>
      <c r="V2870" s="15"/>
      <c r="W2870" s="15"/>
      <c r="X2870" s="15"/>
      <c r="Y2870" s="15"/>
      <c r="Z2870" s="15"/>
      <c r="AA2870" s="15"/>
      <c r="AB2870" s="15"/>
      <c r="AC2870" s="15"/>
      <c r="AD2870" s="15"/>
      <c r="AE2870" s="15"/>
      <c r="AT2870" s="266" t="s">
        <v>206</v>
      </c>
      <c r="AU2870" s="266" t="s">
        <v>78</v>
      </c>
      <c r="AV2870" s="15" t="s">
        <v>200</v>
      </c>
      <c r="AW2870" s="15" t="s">
        <v>31</v>
      </c>
      <c r="AX2870" s="15" t="s">
        <v>76</v>
      </c>
      <c r="AY2870" s="266" t="s">
        <v>193</v>
      </c>
    </row>
    <row r="2871" s="2" customFormat="1" ht="24.15" customHeight="1">
      <c r="A2871" s="41"/>
      <c r="B2871" s="42"/>
      <c r="C2871" s="274" t="s">
        <v>4692</v>
      </c>
      <c r="D2871" s="274" t="s">
        <v>1765</v>
      </c>
      <c r="E2871" s="275" t="s">
        <v>4693</v>
      </c>
      <c r="F2871" s="276" t="s">
        <v>4694</v>
      </c>
      <c r="G2871" s="277" t="s">
        <v>258</v>
      </c>
      <c r="H2871" s="278">
        <v>376.14499999999998</v>
      </c>
      <c r="I2871" s="279"/>
      <c r="J2871" s="280">
        <f>ROUND(I2871*H2871,2)</f>
        <v>0</v>
      </c>
      <c r="K2871" s="276" t="s">
        <v>199</v>
      </c>
      <c r="L2871" s="281"/>
      <c r="M2871" s="282" t="s">
        <v>19</v>
      </c>
      <c r="N2871" s="283" t="s">
        <v>40</v>
      </c>
      <c r="O2871" s="87"/>
      <c r="P2871" s="224">
        <f>O2871*H2871</f>
        <v>0</v>
      </c>
      <c r="Q2871" s="224">
        <v>0.00080000000000000004</v>
      </c>
      <c r="R2871" s="224">
        <f>Q2871*H2871</f>
        <v>0.30091600000000002</v>
      </c>
      <c r="S2871" s="224">
        <v>0</v>
      </c>
      <c r="T2871" s="225">
        <f>S2871*H2871</f>
        <v>0</v>
      </c>
      <c r="U2871" s="41"/>
      <c r="V2871" s="41"/>
      <c r="W2871" s="41"/>
      <c r="X2871" s="41"/>
      <c r="Y2871" s="41"/>
      <c r="Z2871" s="41"/>
      <c r="AA2871" s="41"/>
      <c r="AB2871" s="41"/>
      <c r="AC2871" s="41"/>
      <c r="AD2871" s="41"/>
      <c r="AE2871" s="41"/>
      <c r="AR2871" s="226" t="s">
        <v>449</v>
      </c>
      <c r="AT2871" s="226" t="s">
        <v>1765</v>
      </c>
      <c r="AU2871" s="226" t="s">
        <v>78</v>
      </c>
      <c r="AY2871" s="20" t="s">
        <v>193</v>
      </c>
      <c r="BE2871" s="227">
        <f>IF(N2871="základní",J2871,0)</f>
        <v>0</v>
      </c>
      <c r="BF2871" s="227">
        <f>IF(N2871="snížená",J2871,0)</f>
        <v>0</v>
      </c>
      <c r="BG2871" s="227">
        <f>IF(N2871="zákl. přenesená",J2871,0)</f>
        <v>0</v>
      </c>
      <c r="BH2871" s="227">
        <f>IF(N2871="sníž. přenesená",J2871,0)</f>
        <v>0</v>
      </c>
      <c r="BI2871" s="227">
        <f>IF(N2871="nulová",J2871,0)</f>
        <v>0</v>
      </c>
      <c r="BJ2871" s="20" t="s">
        <v>76</v>
      </c>
      <c r="BK2871" s="227">
        <f>ROUND(I2871*H2871,2)</f>
        <v>0</v>
      </c>
      <c r="BL2871" s="20" t="s">
        <v>323</v>
      </c>
      <c r="BM2871" s="226" t="s">
        <v>4695</v>
      </c>
    </row>
    <row r="2872" s="2" customFormat="1">
      <c r="A2872" s="41"/>
      <c r="B2872" s="42"/>
      <c r="C2872" s="43"/>
      <c r="D2872" s="228" t="s">
        <v>202</v>
      </c>
      <c r="E2872" s="43"/>
      <c r="F2872" s="229" t="s">
        <v>4694</v>
      </c>
      <c r="G2872" s="43"/>
      <c r="H2872" s="43"/>
      <c r="I2872" s="230"/>
      <c r="J2872" s="43"/>
      <c r="K2872" s="43"/>
      <c r="L2872" s="47"/>
      <c r="M2872" s="231"/>
      <c r="N2872" s="232"/>
      <c r="O2872" s="87"/>
      <c r="P2872" s="87"/>
      <c r="Q2872" s="87"/>
      <c r="R2872" s="87"/>
      <c r="S2872" s="87"/>
      <c r="T2872" s="88"/>
      <c r="U2872" s="41"/>
      <c r="V2872" s="41"/>
      <c r="W2872" s="41"/>
      <c r="X2872" s="41"/>
      <c r="Y2872" s="41"/>
      <c r="Z2872" s="41"/>
      <c r="AA2872" s="41"/>
      <c r="AB2872" s="41"/>
      <c r="AC2872" s="41"/>
      <c r="AD2872" s="41"/>
      <c r="AE2872" s="41"/>
      <c r="AT2872" s="20" t="s">
        <v>202</v>
      </c>
      <c r="AU2872" s="20" t="s">
        <v>78</v>
      </c>
    </row>
    <row r="2873" s="14" customFormat="1">
      <c r="A2873" s="14"/>
      <c r="B2873" s="245"/>
      <c r="C2873" s="246"/>
      <c r="D2873" s="228" t="s">
        <v>206</v>
      </c>
      <c r="E2873" s="246"/>
      <c r="F2873" s="248" t="s">
        <v>4696</v>
      </c>
      <c r="G2873" s="246"/>
      <c r="H2873" s="249">
        <v>376.14499999999998</v>
      </c>
      <c r="I2873" s="250"/>
      <c r="J2873" s="246"/>
      <c r="K2873" s="246"/>
      <c r="L2873" s="251"/>
      <c r="M2873" s="252"/>
      <c r="N2873" s="253"/>
      <c r="O2873" s="253"/>
      <c r="P2873" s="253"/>
      <c r="Q2873" s="253"/>
      <c r="R2873" s="253"/>
      <c r="S2873" s="253"/>
      <c r="T2873" s="254"/>
      <c r="U2873" s="14"/>
      <c r="V2873" s="14"/>
      <c r="W2873" s="14"/>
      <c r="X2873" s="14"/>
      <c r="Y2873" s="14"/>
      <c r="Z2873" s="14"/>
      <c r="AA2873" s="14"/>
      <c r="AB2873" s="14"/>
      <c r="AC2873" s="14"/>
      <c r="AD2873" s="14"/>
      <c r="AE2873" s="14"/>
      <c r="AT2873" s="255" t="s">
        <v>206</v>
      </c>
      <c r="AU2873" s="255" t="s">
        <v>78</v>
      </c>
      <c r="AV2873" s="14" t="s">
        <v>78</v>
      </c>
      <c r="AW2873" s="14" t="s">
        <v>4</v>
      </c>
      <c r="AX2873" s="14" t="s">
        <v>76</v>
      </c>
      <c r="AY2873" s="255" t="s">
        <v>193</v>
      </c>
    </row>
    <row r="2874" s="2" customFormat="1" ht="16.5" customHeight="1">
      <c r="A2874" s="41"/>
      <c r="B2874" s="42"/>
      <c r="C2874" s="215" t="s">
        <v>4697</v>
      </c>
      <c r="D2874" s="215" t="s">
        <v>195</v>
      </c>
      <c r="E2874" s="216" t="s">
        <v>4698</v>
      </c>
      <c r="F2874" s="217" t="s">
        <v>4699</v>
      </c>
      <c r="G2874" s="218" t="s">
        <v>258</v>
      </c>
      <c r="H2874" s="219">
        <v>240.69999999999999</v>
      </c>
      <c r="I2874" s="220"/>
      <c r="J2874" s="221">
        <f>ROUND(I2874*H2874,2)</f>
        <v>0</v>
      </c>
      <c r="K2874" s="217" t="s">
        <v>199</v>
      </c>
      <c r="L2874" s="47"/>
      <c r="M2874" s="222" t="s">
        <v>19</v>
      </c>
      <c r="N2874" s="223" t="s">
        <v>40</v>
      </c>
      <c r="O2874" s="87"/>
      <c r="P2874" s="224">
        <f>O2874*H2874</f>
        <v>0</v>
      </c>
      <c r="Q2874" s="224">
        <v>0</v>
      </c>
      <c r="R2874" s="224">
        <f>Q2874*H2874</f>
        <v>0</v>
      </c>
      <c r="S2874" s="224">
        <v>0</v>
      </c>
      <c r="T2874" s="225">
        <f>S2874*H2874</f>
        <v>0</v>
      </c>
      <c r="U2874" s="41"/>
      <c r="V2874" s="41"/>
      <c r="W2874" s="41"/>
      <c r="X2874" s="41"/>
      <c r="Y2874" s="41"/>
      <c r="Z2874" s="41"/>
      <c r="AA2874" s="41"/>
      <c r="AB2874" s="41"/>
      <c r="AC2874" s="41"/>
      <c r="AD2874" s="41"/>
      <c r="AE2874" s="41"/>
      <c r="AR2874" s="226" t="s">
        <v>323</v>
      </c>
      <c r="AT2874" s="226" t="s">
        <v>195</v>
      </c>
      <c r="AU2874" s="226" t="s">
        <v>78</v>
      </c>
      <c r="AY2874" s="20" t="s">
        <v>193</v>
      </c>
      <c r="BE2874" s="227">
        <f>IF(N2874="základní",J2874,0)</f>
        <v>0</v>
      </c>
      <c r="BF2874" s="227">
        <f>IF(N2874="snížená",J2874,0)</f>
        <v>0</v>
      </c>
      <c r="BG2874" s="227">
        <f>IF(N2874="zákl. přenesená",J2874,0)</f>
        <v>0</v>
      </c>
      <c r="BH2874" s="227">
        <f>IF(N2874="sníž. přenesená",J2874,0)</f>
        <v>0</v>
      </c>
      <c r="BI2874" s="227">
        <f>IF(N2874="nulová",J2874,0)</f>
        <v>0</v>
      </c>
      <c r="BJ2874" s="20" t="s">
        <v>76</v>
      </c>
      <c r="BK2874" s="227">
        <f>ROUND(I2874*H2874,2)</f>
        <v>0</v>
      </c>
      <c r="BL2874" s="20" t="s">
        <v>323</v>
      </c>
      <c r="BM2874" s="226" t="s">
        <v>4700</v>
      </c>
    </row>
    <row r="2875" s="2" customFormat="1">
      <c r="A2875" s="41"/>
      <c r="B2875" s="42"/>
      <c r="C2875" s="43"/>
      <c r="D2875" s="228" t="s">
        <v>202</v>
      </c>
      <c r="E2875" s="43"/>
      <c r="F2875" s="229" t="s">
        <v>4701</v>
      </c>
      <c r="G2875" s="43"/>
      <c r="H2875" s="43"/>
      <c r="I2875" s="230"/>
      <c r="J2875" s="43"/>
      <c r="K2875" s="43"/>
      <c r="L2875" s="47"/>
      <c r="M2875" s="231"/>
      <c r="N2875" s="232"/>
      <c r="O2875" s="87"/>
      <c r="P2875" s="87"/>
      <c r="Q2875" s="87"/>
      <c r="R2875" s="87"/>
      <c r="S2875" s="87"/>
      <c r="T2875" s="88"/>
      <c r="U2875" s="41"/>
      <c r="V2875" s="41"/>
      <c r="W2875" s="41"/>
      <c r="X2875" s="41"/>
      <c r="Y2875" s="41"/>
      <c r="Z2875" s="41"/>
      <c r="AA2875" s="41"/>
      <c r="AB2875" s="41"/>
      <c r="AC2875" s="41"/>
      <c r="AD2875" s="41"/>
      <c r="AE2875" s="41"/>
      <c r="AT2875" s="20" t="s">
        <v>202</v>
      </c>
      <c r="AU2875" s="20" t="s">
        <v>78</v>
      </c>
    </row>
    <row r="2876" s="2" customFormat="1">
      <c r="A2876" s="41"/>
      <c r="B2876" s="42"/>
      <c r="C2876" s="43"/>
      <c r="D2876" s="233" t="s">
        <v>204</v>
      </c>
      <c r="E2876" s="43"/>
      <c r="F2876" s="234" t="s">
        <v>4702</v>
      </c>
      <c r="G2876" s="43"/>
      <c r="H2876" s="43"/>
      <c r="I2876" s="230"/>
      <c r="J2876" s="43"/>
      <c r="K2876" s="43"/>
      <c r="L2876" s="47"/>
      <c r="M2876" s="231"/>
      <c r="N2876" s="232"/>
      <c r="O2876" s="87"/>
      <c r="P2876" s="87"/>
      <c r="Q2876" s="87"/>
      <c r="R2876" s="87"/>
      <c r="S2876" s="87"/>
      <c r="T2876" s="88"/>
      <c r="U2876" s="41"/>
      <c r="V2876" s="41"/>
      <c r="W2876" s="41"/>
      <c r="X2876" s="41"/>
      <c r="Y2876" s="41"/>
      <c r="Z2876" s="41"/>
      <c r="AA2876" s="41"/>
      <c r="AB2876" s="41"/>
      <c r="AC2876" s="41"/>
      <c r="AD2876" s="41"/>
      <c r="AE2876" s="41"/>
      <c r="AT2876" s="20" t="s">
        <v>204</v>
      </c>
      <c r="AU2876" s="20" t="s">
        <v>78</v>
      </c>
    </row>
    <row r="2877" s="13" customFormat="1">
      <c r="A2877" s="13"/>
      <c r="B2877" s="235"/>
      <c r="C2877" s="236"/>
      <c r="D2877" s="228" t="s">
        <v>206</v>
      </c>
      <c r="E2877" s="237" t="s">
        <v>19</v>
      </c>
      <c r="F2877" s="238" t="s">
        <v>279</v>
      </c>
      <c r="G2877" s="236"/>
      <c r="H2877" s="237" t="s">
        <v>19</v>
      </c>
      <c r="I2877" s="239"/>
      <c r="J2877" s="236"/>
      <c r="K2877" s="236"/>
      <c r="L2877" s="240"/>
      <c r="M2877" s="241"/>
      <c r="N2877" s="242"/>
      <c r="O2877" s="242"/>
      <c r="P2877" s="242"/>
      <c r="Q2877" s="242"/>
      <c r="R2877" s="242"/>
      <c r="S2877" s="242"/>
      <c r="T2877" s="243"/>
      <c r="U2877" s="13"/>
      <c r="V2877" s="13"/>
      <c r="W2877" s="13"/>
      <c r="X2877" s="13"/>
      <c r="Y2877" s="13"/>
      <c r="Z2877" s="13"/>
      <c r="AA2877" s="13"/>
      <c r="AB2877" s="13"/>
      <c r="AC2877" s="13"/>
      <c r="AD2877" s="13"/>
      <c r="AE2877" s="13"/>
      <c r="AT2877" s="244" t="s">
        <v>206</v>
      </c>
      <c r="AU2877" s="244" t="s">
        <v>78</v>
      </c>
      <c r="AV2877" s="13" t="s">
        <v>76</v>
      </c>
      <c r="AW2877" s="13" t="s">
        <v>31</v>
      </c>
      <c r="AX2877" s="13" t="s">
        <v>69</v>
      </c>
      <c r="AY2877" s="244" t="s">
        <v>193</v>
      </c>
    </row>
    <row r="2878" s="13" customFormat="1">
      <c r="A2878" s="13"/>
      <c r="B2878" s="235"/>
      <c r="C2878" s="236"/>
      <c r="D2878" s="228" t="s">
        <v>206</v>
      </c>
      <c r="E2878" s="237" t="s">
        <v>19</v>
      </c>
      <c r="F2878" s="238" t="s">
        <v>2301</v>
      </c>
      <c r="G2878" s="236"/>
      <c r="H2878" s="237" t="s">
        <v>19</v>
      </c>
      <c r="I2878" s="239"/>
      <c r="J2878" s="236"/>
      <c r="K2878" s="236"/>
      <c r="L2878" s="240"/>
      <c r="M2878" s="241"/>
      <c r="N2878" s="242"/>
      <c r="O2878" s="242"/>
      <c r="P2878" s="242"/>
      <c r="Q2878" s="242"/>
      <c r="R2878" s="242"/>
      <c r="S2878" s="242"/>
      <c r="T2878" s="243"/>
      <c r="U2878" s="13"/>
      <c r="V2878" s="13"/>
      <c r="W2878" s="13"/>
      <c r="X2878" s="13"/>
      <c r="Y2878" s="13"/>
      <c r="Z2878" s="13"/>
      <c r="AA2878" s="13"/>
      <c r="AB2878" s="13"/>
      <c r="AC2878" s="13"/>
      <c r="AD2878" s="13"/>
      <c r="AE2878" s="13"/>
      <c r="AT2878" s="244" t="s">
        <v>206</v>
      </c>
      <c r="AU2878" s="244" t="s">
        <v>78</v>
      </c>
      <c r="AV2878" s="13" t="s">
        <v>76</v>
      </c>
      <c r="AW2878" s="13" t="s">
        <v>31</v>
      </c>
      <c r="AX2878" s="13" t="s">
        <v>69</v>
      </c>
      <c r="AY2878" s="244" t="s">
        <v>193</v>
      </c>
    </row>
    <row r="2879" s="14" customFormat="1">
      <c r="A2879" s="14"/>
      <c r="B2879" s="245"/>
      <c r="C2879" s="246"/>
      <c r="D2879" s="228" t="s">
        <v>206</v>
      </c>
      <c r="E2879" s="247" t="s">
        <v>19</v>
      </c>
      <c r="F2879" s="248" t="s">
        <v>4703</v>
      </c>
      <c r="G2879" s="246"/>
      <c r="H2879" s="249">
        <v>158.19999999999999</v>
      </c>
      <c r="I2879" s="250"/>
      <c r="J2879" s="246"/>
      <c r="K2879" s="246"/>
      <c r="L2879" s="251"/>
      <c r="M2879" s="252"/>
      <c r="N2879" s="253"/>
      <c r="O2879" s="253"/>
      <c r="P2879" s="253"/>
      <c r="Q2879" s="253"/>
      <c r="R2879" s="253"/>
      <c r="S2879" s="253"/>
      <c r="T2879" s="254"/>
      <c r="U2879" s="14"/>
      <c r="V2879" s="14"/>
      <c r="W2879" s="14"/>
      <c r="X2879" s="14"/>
      <c r="Y2879" s="14"/>
      <c r="Z2879" s="14"/>
      <c r="AA2879" s="14"/>
      <c r="AB2879" s="14"/>
      <c r="AC2879" s="14"/>
      <c r="AD2879" s="14"/>
      <c r="AE2879" s="14"/>
      <c r="AT2879" s="255" t="s">
        <v>206</v>
      </c>
      <c r="AU2879" s="255" t="s">
        <v>78</v>
      </c>
      <c r="AV2879" s="14" t="s">
        <v>78</v>
      </c>
      <c r="AW2879" s="14" t="s">
        <v>31</v>
      </c>
      <c r="AX2879" s="14" t="s">
        <v>69</v>
      </c>
      <c r="AY2879" s="255" t="s">
        <v>193</v>
      </c>
    </row>
    <row r="2880" s="13" customFormat="1">
      <c r="A2880" s="13"/>
      <c r="B2880" s="235"/>
      <c r="C2880" s="236"/>
      <c r="D2880" s="228" t="s">
        <v>206</v>
      </c>
      <c r="E2880" s="237" t="s">
        <v>19</v>
      </c>
      <c r="F2880" s="238" t="s">
        <v>4537</v>
      </c>
      <c r="G2880" s="236"/>
      <c r="H2880" s="237" t="s">
        <v>19</v>
      </c>
      <c r="I2880" s="239"/>
      <c r="J2880" s="236"/>
      <c r="K2880" s="236"/>
      <c r="L2880" s="240"/>
      <c r="M2880" s="241"/>
      <c r="N2880" s="242"/>
      <c r="O2880" s="242"/>
      <c r="P2880" s="242"/>
      <c r="Q2880" s="242"/>
      <c r="R2880" s="242"/>
      <c r="S2880" s="242"/>
      <c r="T2880" s="243"/>
      <c r="U2880" s="13"/>
      <c r="V2880" s="13"/>
      <c r="W2880" s="13"/>
      <c r="X2880" s="13"/>
      <c r="Y2880" s="13"/>
      <c r="Z2880" s="13"/>
      <c r="AA2880" s="13"/>
      <c r="AB2880" s="13"/>
      <c r="AC2880" s="13"/>
      <c r="AD2880" s="13"/>
      <c r="AE2880" s="13"/>
      <c r="AT2880" s="244" t="s">
        <v>206</v>
      </c>
      <c r="AU2880" s="244" t="s">
        <v>78</v>
      </c>
      <c r="AV2880" s="13" t="s">
        <v>76</v>
      </c>
      <c r="AW2880" s="13" t="s">
        <v>31</v>
      </c>
      <c r="AX2880" s="13" t="s">
        <v>69</v>
      </c>
      <c r="AY2880" s="244" t="s">
        <v>193</v>
      </c>
    </row>
    <row r="2881" s="14" customFormat="1">
      <c r="A2881" s="14"/>
      <c r="B2881" s="245"/>
      <c r="C2881" s="246"/>
      <c r="D2881" s="228" t="s">
        <v>206</v>
      </c>
      <c r="E2881" s="247" t="s">
        <v>19</v>
      </c>
      <c r="F2881" s="248" t="s">
        <v>4704</v>
      </c>
      <c r="G2881" s="246"/>
      <c r="H2881" s="249">
        <v>34.5</v>
      </c>
      <c r="I2881" s="250"/>
      <c r="J2881" s="246"/>
      <c r="K2881" s="246"/>
      <c r="L2881" s="251"/>
      <c r="M2881" s="252"/>
      <c r="N2881" s="253"/>
      <c r="O2881" s="253"/>
      <c r="P2881" s="253"/>
      <c r="Q2881" s="253"/>
      <c r="R2881" s="253"/>
      <c r="S2881" s="253"/>
      <c r="T2881" s="254"/>
      <c r="U2881" s="14"/>
      <c r="V2881" s="14"/>
      <c r="W2881" s="14"/>
      <c r="X2881" s="14"/>
      <c r="Y2881" s="14"/>
      <c r="Z2881" s="14"/>
      <c r="AA2881" s="14"/>
      <c r="AB2881" s="14"/>
      <c r="AC2881" s="14"/>
      <c r="AD2881" s="14"/>
      <c r="AE2881" s="14"/>
      <c r="AT2881" s="255" t="s">
        <v>206</v>
      </c>
      <c r="AU2881" s="255" t="s">
        <v>78</v>
      </c>
      <c r="AV2881" s="14" t="s">
        <v>78</v>
      </c>
      <c r="AW2881" s="14" t="s">
        <v>31</v>
      </c>
      <c r="AX2881" s="14" t="s">
        <v>69</v>
      </c>
      <c r="AY2881" s="255" t="s">
        <v>193</v>
      </c>
    </row>
    <row r="2882" s="13" customFormat="1">
      <c r="A2882" s="13"/>
      <c r="B2882" s="235"/>
      <c r="C2882" s="236"/>
      <c r="D2882" s="228" t="s">
        <v>206</v>
      </c>
      <c r="E2882" s="237" t="s">
        <v>19</v>
      </c>
      <c r="F2882" s="238" t="s">
        <v>4669</v>
      </c>
      <c r="G2882" s="236"/>
      <c r="H2882" s="237" t="s">
        <v>19</v>
      </c>
      <c r="I2882" s="239"/>
      <c r="J2882" s="236"/>
      <c r="K2882" s="236"/>
      <c r="L2882" s="240"/>
      <c r="M2882" s="241"/>
      <c r="N2882" s="242"/>
      <c r="O2882" s="242"/>
      <c r="P2882" s="242"/>
      <c r="Q2882" s="242"/>
      <c r="R2882" s="242"/>
      <c r="S2882" s="242"/>
      <c r="T2882" s="243"/>
      <c r="U2882" s="13"/>
      <c r="V2882" s="13"/>
      <c r="W2882" s="13"/>
      <c r="X2882" s="13"/>
      <c r="Y2882" s="13"/>
      <c r="Z2882" s="13"/>
      <c r="AA2882" s="13"/>
      <c r="AB2882" s="13"/>
      <c r="AC2882" s="13"/>
      <c r="AD2882" s="13"/>
      <c r="AE2882" s="13"/>
      <c r="AT2882" s="244" t="s">
        <v>206</v>
      </c>
      <c r="AU2882" s="244" t="s">
        <v>78</v>
      </c>
      <c r="AV2882" s="13" t="s">
        <v>76</v>
      </c>
      <c r="AW2882" s="13" t="s">
        <v>31</v>
      </c>
      <c r="AX2882" s="13" t="s">
        <v>69</v>
      </c>
      <c r="AY2882" s="244" t="s">
        <v>193</v>
      </c>
    </row>
    <row r="2883" s="14" customFormat="1">
      <c r="A2883" s="14"/>
      <c r="B2883" s="245"/>
      <c r="C2883" s="246"/>
      <c r="D2883" s="228" t="s">
        <v>206</v>
      </c>
      <c r="E2883" s="247" t="s">
        <v>19</v>
      </c>
      <c r="F2883" s="248" t="s">
        <v>568</v>
      </c>
      <c r="G2883" s="246"/>
      <c r="H2883" s="249">
        <v>48</v>
      </c>
      <c r="I2883" s="250"/>
      <c r="J2883" s="246"/>
      <c r="K2883" s="246"/>
      <c r="L2883" s="251"/>
      <c r="M2883" s="252"/>
      <c r="N2883" s="253"/>
      <c r="O2883" s="253"/>
      <c r="P2883" s="253"/>
      <c r="Q2883" s="253"/>
      <c r="R2883" s="253"/>
      <c r="S2883" s="253"/>
      <c r="T2883" s="254"/>
      <c r="U2883" s="14"/>
      <c r="V2883" s="14"/>
      <c r="W2883" s="14"/>
      <c r="X2883" s="14"/>
      <c r="Y2883" s="14"/>
      <c r="Z2883" s="14"/>
      <c r="AA2883" s="14"/>
      <c r="AB2883" s="14"/>
      <c r="AC2883" s="14"/>
      <c r="AD2883" s="14"/>
      <c r="AE2883" s="14"/>
      <c r="AT2883" s="255" t="s">
        <v>206</v>
      </c>
      <c r="AU2883" s="255" t="s">
        <v>78</v>
      </c>
      <c r="AV2883" s="14" t="s">
        <v>78</v>
      </c>
      <c r="AW2883" s="14" t="s">
        <v>31</v>
      </c>
      <c r="AX2883" s="14" t="s">
        <v>69</v>
      </c>
      <c r="AY2883" s="255" t="s">
        <v>193</v>
      </c>
    </row>
    <row r="2884" s="15" customFormat="1">
      <c r="A2884" s="15"/>
      <c r="B2884" s="256"/>
      <c r="C2884" s="257"/>
      <c r="D2884" s="228" t="s">
        <v>206</v>
      </c>
      <c r="E2884" s="258" t="s">
        <v>19</v>
      </c>
      <c r="F2884" s="259" t="s">
        <v>218</v>
      </c>
      <c r="G2884" s="257"/>
      <c r="H2884" s="260">
        <v>240.69999999999999</v>
      </c>
      <c r="I2884" s="261"/>
      <c r="J2884" s="257"/>
      <c r="K2884" s="257"/>
      <c r="L2884" s="262"/>
      <c r="M2884" s="263"/>
      <c r="N2884" s="264"/>
      <c r="O2884" s="264"/>
      <c r="P2884" s="264"/>
      <c r="Q2884" s="264"/>
      <c r="R2884" s="264"/>
      <c r="S2884" s="264"/>
      <c r="T2884" s="265"/>
      <c r="U2884" s="15"/>
      <c r="V2884" s="15"/>
      <c r="W2884" s="15"/>
      <c r="X2884" s="15"/>
      <c r="Y2884" s="15"/>
      <c r="Z2884" s="15"/>
      <c r="AA2884" s="15"/>
      <c r="AB2884" s="15"/>
      <c r="AC2884" s="15"/>
      <c r="AD2884" s="15"/>
      <c r="AE2884" s="15"/>
      <c r="AT2884" s="266" t="s">
        <v>206</v>
      </c>
      <c r="AU2884" s="266" t="s">
        <v>78</v>
      </c>
      <c r="AV2884" s="15" t="s">
        <v>200</v>
      </c>
      <c r="AW2884" s="15" t="s">
        <v>31</v>
      </c>
      <c r="AX2884" s="15" t="s">
        <v>76</v>
      </c>
      <c r="AY2884" s="266" t="s">
        <v>193</v>
      </c>
    </row>
    <row r="2885" s="2" customFormat="1" ht="16.5" customHeight="1">
      <c r="A2885" s="41"/>
      <c r="B2885" s="42"/>
      <c r="C2885" s="274" t="s">
        <v>4705</v>
      </c>
      <c r="D2885" s="274" t="s">
        <v>1765</v>
      </c>
      <c r="E2885" s="275" t="s">
        <v>4706</v>
      </c>
      <c r="F2885" s="276" t="s">
        <v>4707</v>
      </c>
      <c r="G2885" s="277" t="s">
        <v>198</v>
      </c>
      <c r="H2885" s="278">
        <v>21.181999999999999</v>
      </c>
      <c r="I2885" s="279"/>
      <c r="J2885" s="280">
        <f>ROUND(I2885*H2885,2)</f>
        <v>0</v>
      </c>
      <c r="K2885" s="276" t="s">
        <v>199</v>
      </c>
      <c r="L2885" s="281"/>
      <c r="M2885" s="282" t="s">
        <v>19</v>
      </c>
      <c r="N2885" s="283" t="s">
        <v>40</v>
      </c>
      <c r="O2885" s="87"/>
      <c r="P2885" s="224">
        <f>O2885*H2885</f>
        <v>0</v>
      </c>
      <c r="Q2885" s="224">
        <v>0.75</v>
      </c>
      <c r="R2885" s="224">
        <f>Q2885*H2885</f>
        <v>15.886499999999998</v>
      </c>
      <c r="S2885" s="224">
        <v>0</v>
      </c>
      <c r="T2885" s="225">
        <f>S2885*H2885</f>
        <v>0</v>
      </c>
      <c r="U2885" s="41"/>
      <c r="V2885" s="41"/>
      <c r="W2885" s="41"/>
      <c r="X2885" s="41"/>
      <c r="Y2885" s="41"/>
      <c r="Z2885" s="41"/>
      <c r="AA2885" s="41"/>
      <c r="AB2885" s="41"/>
      <c r="AC2885" s="41"/>
      <c r="AD2885" s="41"/>
      <c r="AE2885" s="41"/>
      <c r="AR2885" s="226" t="s">
        <v>449</v>
      </c>
      <c r="AT2885" s="226" t="s">
        <v>1765</v>
      </c>
      <c r="AU2885" s="226" t="s">
        <v>78</v>
      </c>
      <c r="AY2885" s="20" t="s">
        <v>193</v>
      </c>
      <c r="BE2885" s="227">
        <f>IF(N2885="základní",J2885,0)</f>
        <v>0</v>
      </c>
      <c r="BF2885" s="227">
        <f>IF(N2885="snížená",J2885,0)</f>
        <v>0</v>
      </c>
      <c r="BG2885" s="227">
        <f>IF(N2885="zákl. přenesená",J2885,0)</f>
        <v>0</v>
      </c>
      <c r="BH2885" s="227">
        <f>IF(N2885="sníž. přenesená",J2885,0)</f>
        <v>0</v>
      </c>
      <c r="BI2885" s="227">
        <f>IF(N2885="nulová",J2885,0)</f>
        <v>0</v>
      </c>
      <c r="BJ2885" s="20" t="s">
        <v>76</v>
      </c>
      <c r="BK2885" s="227">
        <f>ROUND(I2885*H2885,2)</f>
        <v>0</v>
      </c>
      <c r="BL2885" s="20" t="s">
        <v>323</v>
      </c>
      <c r="BM2885" s="226" t="s">
        <v>4708</v>
      </c>
    </row>
    <row r="2886" s="2" customFormat="1">
      <c r="A2886" s="41"/>
      <c r="B2886" s="42"/>
      <c r="C2886" s="43"/>
      <c r="D2886" s="228" t="s">
        <v>202</v>
      </c>
      <c r="E2886" s="43"/>
      <c r="F2886" s="229" t="s">
        <v>4707</v>
      </c>
      <c r="G2886" s="43"/>
      <c r="H2886" s="43"/>
      <c r="I2886" s="230"/>
      <c r="J2886" s="43"/>
      <c r="K2886" s="43"/>
      <c r="L2886" s="47"/>
      <c r="M2886" s="231"/>
      <c r="N2886" s="232"/>
      <c r="O2886" s="87"/>
      <c r="P2886" s="87"/>
      <c r="Q2886" s="87"/>
      <c r="R2886" s="87"/>
      <c r="S2886" s="87"/>
      <c r="T2886" s="88"/>
      <c r="U2886" s="41"/>
      <c r="V2886" s="41"/>
      <c r="W2886" s="41"/>
      <c r="X2886" s="41"/>
      <c r="Y2886" s="41"/>
      <c r="Z2886" s="41"/>
      <c r="AA2886" s="41"/>
      <c r="AB2886" s="41"/>
      <c r="AC2886" s="41"/>
      <c r="AD2886" s="41"/>
      <c r="AE2886" s="41"/>
      <c r="AT2886" s="20" t="s">
        <v>202</v>
      </c>
      <c r="AU2886" s="20" t="s">
        <v>78</v>
      </c>
    </row>
    <row r="2887" s="13" customFormat="1">
      <c r="A2887" s="13"/>
      <c r="B2887" s="235"/>
      <c r="C2887" s="236"/>
      <c r="D2887" s="228" t="s">
        <v>206</v>
      </c>
      <c r="E2887" s="237" t="s">
        <v>19</v>
      </c>
      <c r="F2887" s="238" t="s">
        <v>279</v>
      </c>
      <c r="G2887" s="236"/>
      <c r="H2887" s="237" t="s">
        <v>19</v>
      </c>
      <c r="I2887" s="239"/>
      <c r="J2887" s="236"/>
      <c r="K2887" s="236"/>
      <c r="L2887" s="240"/>
      <c r="M2887" s="241"/>
      <c r="N2887" s="242"/>
      <c r="O2887" s="242"/>
      <c r="P2887" s="242"/>
      <c r="Q2887" s="242"/>
      <c r="R2887" s="242"/>
      <c r="S2887" s="242"/>
      <c r="T2887" s="243"/>
      <c r="U2887" s="13"/>
      <c r="V2887" s="13"/>
      <c r="W2887" s="13"/>
      <c r="X2887" s="13"/>
      <c r="Y2887" s="13"/>
      <c r="Z2887" s="13"/>
      <c r="AA2887" s="13"/>
      <c r="AB2887" s="13"/>
      <c r="AC2887" s="13"/>
      <c r="AD2887" s="13"/>
      <c r="AE2887" s="13"/>
      <c r="AT2887" s="244" t="s">
        <v>206</v>
      </c>
      <c r="AU2887" s="244" t="s">
        <v>78</v>
      </c>
      <c r="AV2887" s="13" t="s">
        <v>76</v>
      </c>
      <c r="AW2887" s="13" t="s">
        <v>31</v>
      </c>
      <c r="AX2887" s="13" t="s">
        <v>69</v>
      </c>
      <c r="AY2887" s="244" t="s">
        <v>193</v>
      </c>
    </row>
    <row r="2888" s="13" customFormat="1">
      <c r="A2888" s="13"/>
      <c r="B2888" s="235"/>
      <c r="C2888" s="236"/>
      <c r="D2888" s="228" t="s">
        <v>206</v>
      </c>
      <c r="E2888" s="237" t="s">
        <v>19</v>
      </c>
      <c r="F2888" s="238" t="s">
        <v>2301</v>
      </c>
      <c r="G2888" s="236"/>
      <c r="H2888" s="237" t="s">
        <v>19</v>
      </c>
      <c r="I2888" s="239"/>
      <c r="J2888" s="236"/>
      <c r="K2888" s="236"/>
      <c r="L2888" s="240"/>
      <c r="M2888" s="241"/>
      <c r="N2888" s="242"/>
      <c r="O2888" s="242"/>
      <c r="P2888" s="242"/>
      <c r="Q2888" s="242"/>
      <c r="R2888" s="242"/>
      <c r="S2888" s="242"/>
      <c r="T2888" s="243"/>
      <c r="U2888" s="13"/>
      <c r="V2888" s="13"/>
      <c r="W2888" s="13"/>
      <c r="X2888" s="13"/>
      <c r="Y2888" s="13"/>
      <c r="Z2888" s="13"/>
      <c r="AA2888" s="13"/>
      <c r="AB2888" s="13"/>
      <c r="AC2888" s="13"/>
      <c r="AD2888" s="13"/>
      <c r="AE2888" s="13"/>
      <c r="AT2888" s="244" t="s">
        <v>206</v>
      </c>
      <c r="AU2888" s="244" t="s">
        <v>78</v>
      </c>
      <c r="AV2888" s="13" t="s">
        <v>76</v>
      </c>
      <c r="AW2888" s="13" t="s">
        <v>31</v>
      </c>
      <c r="AX2888" s="13" t="s">
        <v>69</v>
      </c>
      <c r="AY2888" s="244" t="s">
        <v>193</v>
      </c>
    </row>
    <row r="2889" s="14" customFormat="1">
      <c r="A2889" s="14"/>
      <c r="B2889" s="245"/>
      <c r="C2889" s="246"/>
      <c r="D2889" s="228" t="s">
        <v>206</v>
      </c>
      <c r="E2889" s="247" t="s">
        <v>19</v>
      </c>
      <c r="F2889" s="248" t="s">
        <v>4709</v>
      </c>
      <c r="G2889" s="246"/>
      <c r="H2889" s="249">
        <v>12.656000000000001</v>
      </c>
      <c r="I2889" s="250"/>
      <c r="J2889" s="246"/>
      <c r="K2889" s="246"/>
      <c r="L2889" s="251"/>
      <c r="M2889" s="252"/>
      <c r="N2889" s="253"/>
      <c r="O2889" s="253"/>
      <c r="P2889" s="253"/>
      <c r="Q2889" s="253"/>
      <c r="R2889" s="253"/>
      <c r="S2889" s="253"/>
      <c r="T2889" s="254"/>
      <c r="U2889" s="14"/>
      <c r="V2889" s="14"/>
      <c r="W2889" s="14"/>
      <c r="X2889" s="14"/>
      <c r="Y2889" s="14"/>
      <c r="Z2889" s="14"/>
      <c r="AA2889" s="14"/>
      <c r="AB2889" s="14"/>
      <c r="AC2889" s="14"/>
      <c r="AD2889" s="14"/>
      <c r="AE2889" s="14"/>
      <c r="AT2889" s="255" t="s">
        <v>206</v>
      </c>
      <c r="AU2889" s="255" t="s">
        <v>78</v>
      </c>
      <c r="AV2889" s="14" t="s">
        <v>78</v>
      </c>
      <c r="AW2889" s="14" t="s">
        <v>31</v>
      </c>
      <c r="AX2889" s="14" t="s">
        <v>69</v>
      </c>
      <c r="AY2889" s="255" t="s">
        <v>193</v>
      </c>
    </row>
    <row r="2890" s="13" customFormat="1">
      <c r="A2890" s="13"/>
      <c r="B2890" s="235"/>
      <c r="C2890" s="236"/>
      <c r="D2890" s="228" t="s">
        <v>206</v>
      </c>
      <c r="E2890" s="237" t="s">
        <v>19</v>
      </c>
      <c r="F2890" s="238" t="s">
        <v>4537</v>
      </c>
      <c r="G2890" s="236"/>
      <c r="H2890" s="237" t="s">
        <v>19</v>
      </c>
      <c r="I2890" s="239"/>
      <c r="J2890" s="236"/>
      <c r="K2890" s="236"/>
      <c r="L2890" s="240"/>
      <c r="M2890" s="241"/>
      <c r="N2890" s="242"/>
      <c r="O2890" s="242"/>
      <c r="P2890" s="242"/>
      <c r="Q2890" s="242"/>
      <c r="R2890" s="242"/>
      <c r="S2890" s="242"/>
      <c r="T2890" s="243"/>
      <c r="U2890" s="13"/>
      <c r="V2890" s="13"/>
      <c r="W2890" s="13"/>
      <c r="X2890" s="13"/>
      <c r="Y2890" s="13"/>
      <c r="Z2890" s="13"/>
      <c r="AA2890" s="13"/>
      <c r="AB2890" s="13"/>
      <c r="AC2890" s="13"/>
      <c r="AD2890" s="13"/>
      <c r="AE2890" s="13"/>
      <c r="AT2890" s="244" t="s">
        <v>206</v>
      </c>
      <c r="AU2890" s="244" t="s">
        <v>78</v>
      </c>
      <c r="AV2890" s="13" t="s">
        <v>76</v>
      </c>
      <c r="AW2890" s="13" t="s">
        <v>31</v>
      </c>
      <c r="AX2890" s="13" t="s">
        <v>69</v>
      </c>
      <c r="AY2890" s="244" t="s">
        <v>193</v>
      </c>
    </row>
    <row r="2891" s="14" customFormat="1">
      <c r="A2891" s="14"/>
      <c r="B2891" s="245"/>
      <c r="C2891" s="246"/>
      <c r="D2891" s="228" t="s">
        <v>206</v>
      </c>
      <c r="E2891" s="247" t="s">
        <v>19</v>
      </c>
      <c r="F2891" s="248" t="s">
        <v>4710</v>
      </c>
      <c r="G2891" s="246"/>
      <c r="H2891" s="249">
        <v>2.7599999999999998</v>
      </c>
      <c r="I2891" s="250"/>
      <c r="J2891" s="246"/>
      <c r="K2891" s="246"/>
      <c r="L2891" s="251"/>
      <c r="M2891" s="252"/>
      <c r="N2891" s="253"/>
      <c r="O2891" s="253"/>
      <c r="P2891" s="253"/>
      <c r="Q2891" s="253"/>
      <c r="R2891" s="253"/>
      <c r="S2891" s="253"/>
      <c r="T2891" s="254"/>
      <c r="U2891" s="14"/>
      <c r="V2891" s="14"/>
      <c r="W2891" s="14"/>
      <c r="X2891" s="14"/>
      <c r="Y2891" s="14"/>
      <c r="Z2891" s="14"/>
      <c r="AA2891" s="14"/>
      <c r="AB2891" s="14"/>
      <c r="AC2891" s="14"/>
      <c r="AD2891" s="14"/>
      <c r="AE2891" s="14"/>
      <c r="AT2891" s="255" t="s">
        <v>206</v>
      </c>
      <c r="AU2891" s="255" t="s">
        <v>78</v>
      </c>
      <c r="AV2891" s="14" t="s">
        <v>78</v>
      </c>
      <c r="AW2891" s="14" t="s">
        <v>31</v>
      </c>
      <c r="AX2891" s="14" t="s">
        <v>69</v>
      </c>
      <c r="AY2891" s="255" t="s">
        <v>193</v>
      </c>
    </row>
    <row r="2892" s="13" customFormat="1">
      <c r="A2892" s="13"/>
      <c r="B2892" s="235"/>
      <c r="C2892" s="236"/>
      <c r="D2892" s="228" t="s">
        <v>206</v>
      </c>
      <c r="E2892" s="237" t="s">
        <v>19</v>
      </c>
      <c r="F2892" s="238" t="s">
        <v>4669</v>
      </c>
      <c r="G2892" s="236"/>
      <c r="H2892" s="237" t="s">
        <v>19</v>
      </c>
      <c r="I2892" s="239"/>
      <c r="J2892" s="236"/>
      <c r="K2892" s="236"/>
      <c r="L2892" s="240"/>
      <c r="M2892" s="241"/>
      <c r="N2892" s="242"/>
      <c r="O2892" s="242"/>
      <c r="P2892" s="242"/>
      <c r="Q2892" s="242"/>
      <c r="R2892" s="242"/>
      <c r="S2892" s="242"/>
      <c r="T2892" s="243"/>
      <c r="U2892" s="13"/>
      <c r="V2892" s="13"/>
      <c r="W2892" s="13"/>
      <c r="X2892" s="13"/>
      <c r="Y2892" s="13"/>
      <c r="Z2892" s="13"/>
      <c r="AA2892" s="13"/>
      <c r="AB2892" s="13"/>
      <c r="AC2892" s="13"/>
      <c r="AD2892" s="13"/>
      <c r="AE2892" s="13"/>
      <c r="AT2892" s="244" t="s">
        <v>206</v>
      </c>
      <c r="AU2892" s="244" t="s">
        <v>78</v>
      </c>
      <c r="AV2892" s="13" t="s">
        <v>76</v>
      </c>
      <c r="AW2892" s="13" t="s">
        <v>31</v>
      </c>
      <c r="AX2892" s="13" t="s">
        <v>69</v>
      </c>
      <c r="AY2892" s="244" t="s">
        <v>193</v>
      </c>
    </row>
    <row r="2893" s="14" customFormat="1">
      <c r="A2893" s="14"/>
      <c r="B2893" s="245"/>
      <c r="C2893" s="246"/>
      <c r="D2893" s="228" t="s">
        <v>206</v>
      </c>
      <c r="E2893" s="247" t="s">
        <v>19</v>
      </c>
      <c r="F2893" s="248" t="s">
        <v>4711</v>
      </c>
      <c r="G2893" s="246"/>
      <c r="H2893" s="249">
        <v>3.8399999999999999</v>
      </c>
      <c r="I2893" s="250"/>
      <c r="J2893" s="246"/>
      <c r="K2893" s="246"/>
      <c r="L2893" s="251"/>
      <c r="M2893" s="252"/>
      <c r="N2893" s="253"/>
      <c r="O2893" s="253"/>
      <c r="P2893" s="253"/>
      <c r="Q2893" s="253"/>
      <c r="R2893" s="253"/>
      <c r="S2893" s="253"/>
      <c r="T2893" s="254"/>
      <c r="U2893" s="14"/>
      <c r="V2893" s="14"/>
      <c r="W2893" s="14"/>
      <c r="X2893" s="14"/>
      <c r="Y2893" s="14"/>
      <c r="Z2893" s="14"/>
      <c r="AA2893" s="14"/>
      <c r="AB2893" s="14"/>
      <c r="AC2893" s="14"/>
      <c r="AD2893" s="14"/>
      <c r="AE2893" s="14"/>
      <c r="AT2893" s="255" t="s">
        <v>206</v>
      </c>
      <c r="AU2893" s="255" t="s">
        <v>78</v>
      </c>
      <c r="AV2893" s="14" t="s">
        <v>78</v>
      </c>
      <c r="AW2893" s="14" t="s">
        <v>31</v>
      </c>
      <c r="AX2893" s="14" t="s">
        <v>69</v>
      </c>
      <c r="AY2893" s="255" t="s">
        <v>193</v>
      </c>
    </row>
    <row r="2894" s="15" customFormat="1">
      <c r="A2894" s="15"/>
      <c r="B2894" s="256"/>
      <c r="C2894" s="257"/>
      <c r="D2894" s="228" t="s">
        <v>206</v>
      </c>
      <c r="E2894" s="258" t="s">
        <v>19</v>
      </c>
      <c r="F2894" s="259" t="s">
        <v>218</v>
      </c>
      <c r="G2894" s="257"/>
      <c r="H2894" s="260">
        <v>19.256</v>
      </c>
      <c r="I2894" s="261"/>
      <c r="J2894" s="257"/>
      <c r="K2894" s="257"/>
      <c r="L2894" s="262"/>
      <c r="M2894" s="263"/>
      <c r="N2894" s="264"/>
      <c r="O2894" s="264"/>
      <c r="P2894" s="264"/>
      <c r="Q2894" s="264"/>
      <c r="R2894" s="264"/>
      <c r="S2894" s="264"/>
      <c r="T2894" s="265"/>
      <c r="U2894" s="15"/>
      <c r="V2894" s="15"/>
      <c r="W2894" s="15"/>
      <c r="X2894" s="15"/>
      <c r="Y2894" s="15"/>
      <c r="Z2894" s="15"/>
      <c r="AA2894" s="15"/>
      <c r="AB2894" s="15"/>
      <c r="AC2894" s="15"/>
      <c r="AD2894" s="15"/>
      <c r="AE2894" s="15"/>
      <c r="AT2894" s="266" t="s">
        <v>206</v>
      </c>
      <c r="AU2894" s="266" t="s">
        <v>78</v>
      </c>
      <c r="AV2894" s="15" t="s">
        <v>200</v>
      </c>
      <c r="AW2894" s="15" t="s">
        <v>31</v>
      </c>
      <c r="AX2894" s="15" t="s">
        <v>76</v>
      </c>
      <c r="AY2894" s="266" t="s">
        <v>193</v>
      </c>
    </row>
    <row r="2895" s="14" customFormat="1">
      <c r="A2895" s="14"/>
      <c r="B2895" s="245"/>
      <c r="C2895" s="246"/>
      <c r="D2895" s="228" t="s">
        <v>206</v>
      </c>
      <c r="E2895" s="246"/>
      <c r="F2895" s="248" t="s">
        <v>4712</v>
      </c>
      <c r="G2895" s="246"/>
      <c r="H2895" s="249">
        <v>21.181999999999999</v>
      </c>
      <c r="I2895" s="250"/>
      <c r="J2895" s="246"/>
      <c r="K2895" s="246"/>
      <c r="L2895" s="251"/>
      <c r="M2895" s="252"/>
      <c r="N2895" s="253"/>
      <c r="O2895" s="253"/>
      <c r="P2895" s="253"/>
      <c r="Q2895" s="253"/>
      <c r="R2895" s="253"/>
      <c r="S2895" s="253"/>
      <c r="T2895" s="254"/>
      <c r="U2895" s="14"/>
      <c r="V2895" s="14"/>
      <c r="W2895" s="14"/>
      <c r="X2895" s="14"/>
      <c r="Y2895" s="14"/>
      <c r="Z2895" s="14"/>
      <c r="AA2895" s="14"/>
      <c r="AB2895" s="14"/>
      <c r="AC2895" s="14"/>
      <c r="AD2895" s="14"/>
      <c r="AE2895" s="14"/>
      <c r="AT2895" s="255" t="s">
        <v>206</v>
      </c>
      <c r="AU2895" s="255" t="s">
        <v>78</v>
      </c>
      <c r="AV2895" s="14" t="s">
        <v>78</v>
      </c>
      <c r="AW2895" s="14" t="s">
        <v>4</v>
      </c>
      <c r="AX2895" s="14" t="s">
        <v>76</v>
      </c>
      <c r="AY2895" s="255" t="s">
        <v>193</v>
      </c>
    </row>
    <row r="2896" s="2" customFormat="1" ht="16.5" customHeight="1">
      <c r="A2896" s="41"/>
      <c r="B2896" s="42"/>
      <c r="C2896" s="215" t="s">
        <v>4713</v>
      </c>
      <c r="D2896" s="215" t="s">
        <v>195</v>
      </c>
      <c r="E2896" s="216" t="s">
        <v>4714</v>
      </c>
      <c r="F2896" s="217" t="s">
        <v>4715</v>
      </c>
      <c r="G2896" s="218" t="s">
        <v>258</v>
      </c>
      <c r="H2896" s="219">
        <v>240.69999999999999</v>
      </c>
      <c r="I2896" s="220"/>
      <c r="J2896" s="221">
        <f>ROUND(I2896*H2896,2)</f>
        <v>0</v>
      </c>
      <c r="K2896" s="217" t="s">
        <v>199</v>
      </c>
      <c r="L2896" s="47"/>
      <c r="M2896" s="222" t="s">
        <v>19</v>
      </c>
      <c r="N2896" s="223" t="s">
        <v>40</v>
      </c>
      <c r="O2896" s="87"/>
      <c r="P2896" s="224">
        <f>O2896*H2896</f>
        <v>0</v>
      </c>
      <c r="Q2896" s="224">
        <v>0</v>
      </c>
      <c r="R2896" s="224">
        <f>Q2896*H2896</f>
        <v>0</v>
      </c>
      <c r="S2896" s="224">
        <v>0</v>
      </c>
      <c r="T2896" s="225">
        <f>S2896*H2896</f>
        <v>0</v>
      </c>
      <c r="U2896" s="41"/>
      <c r="V2896" s="41"/>
      <c r="W2896" s="41"/>
      <c r="X2896" s="41"/>
      <c r="Y2896" s="41"/>
      <c r="Z2896" s="41"/>
      <c r="AA2896" s="41"/>
      <c r="AB2896" s="41"/>
      <c r="AC2896" s="41"/>
      <c r="AD2896" s="41"/>
      <c r="AE2896" s="41"/>
      <c r="AR2896" s="226" t="s">
        <v>323</v>
      </c>
      <c r="AT2896" s="226" t="s">
        <v>195</v>
      </c>
      <c r="AU2896" s="226" t="s">
        <v>78</v>
      </c>
      <c r="AY2896" s="20" t="s">
        <v>193</v>
      </c>
      <c r="BE2896" s="227">
        <f>IF(N2896="základní",J2896,0)</f>
        <v>0</v>
      </c>
      <c r="BF2896" s="227">
        <f>IF(N2896="snížená",J2896,0)</f>
        <v>0</v>
      </c>
      <c r="BG2896" s="227">
        <f>IF(N2896="zákl. přenesená",J2896,0)</f>
        <v>0</v>
      </c>
      <c r="BH2896" s="227">
        <f>IF(N2896="sníž. přenesená",J2896,0)</f>
        <v>0</v>
      </c>
      <c r="BI2896" s="227">
        <f>IF(N2896="nulová",J2896,0)</f>
        <v>0</v>
      </c>
      <c r="BJ2896" s="20" t="s">
        <v>76</v>
      </c>
      <c r="BK2896" s="227">
        <f>ROUND(I2896*H2896,2)</f>
        <v>0</v>
      </c>
      <c r="BL2896" s="20" t="s">
        <v>323</v>
      </c>
      <c r="BM2896" s="226" t="s">
        <v>4716</v>
      </c>
    </row>
    <row r="2897" s="2" customFormat="1">
      <c r="A2897" s="41"/>
      <c r="B2897" s="42"/>
      <c r="C2897" s="43"/>
      <c r="D2897" s="228" t="s">
        <v>202</v>
      </c>
      <c r="E2897" s="43"/>
      <c r="F2897" s="229" t="s">
        <v>4717</v>
      </c>
      <c r="G2897" s="43"/>
      <c r="H2897" s="43"/>
      <c r="I2897" s="230"/>
      <c r="J2897" s="43"/>
      <c r="K2897" s="43"/>
      <c r="L2897" s="47"/>
      <c r="M2897" s="231"/>
      <c r="N2897" s="232"/>
      <c r="O2897" s="87"/>
      <c r="P2897" s="87"/>
      <c r="Q2897" s="87"/>
      <c r="R2897" s="87"/>
      <c r="S2897" s="87"/>
      <c r="T2897" s="88"/>
      <c r="U2897" s="41"/>
      <c r="V2897" s="41"/>
      <c r="W2897" s="41"/>
      <c r="X2897" s="41"/>
      <c r="Y2897" s="41"/>
      <c r="Z2897" s="41"/>
      <c r="AA2897" s="41"/>
      <c r="AB2897" s="41"/>
      <c r="AC2897" s="41"/>
      <c r="AD2897" s="41"/>
      <c r="AE2897" s="41"/>
      <c r="AT2897" s="20" t="s">
        <v>202</v>
      </c>
      <c r="AU2897" s="20" t="s">
        <v>78</v>
      </c>
    </row>
    <row r="2898" s="2" customFormat="1">
      <c r="A2898" s="41"/>
      <c r="B2898" s="42"/>
      <c r="C2898" s="43"/>
      <c r="D2898" s="233" t="s">
        <v>204</v>
      </c>
      <c r="E2898" s="43"/>
      <c r="F2898" s="234" t="s">
        <v>4718</v>
      </c>
      <c r="G2898" s="43"/>
      <c r="H2898" s="43"/>
      <c r="I2898" s="230"/>
      <c r="J2898" s="43"/>
      <c r="K2898" s="43"/>
      <c r="L2898" s="47"/>
      <c r="M2898" s="231"/>
      <c r="N2898" s="232"/>
      <c r="O2898" s="87"/>
      <c r="P2898" s="87"/>
      <c r="Q2898" s="87"/>
      <c r="R2898" s="87"/>
      <c r="S2898" s="87"/>
      <c r="T2898" s="88"/>
      <c r="U2898" s="41"/>
      <c r="V2898" s="41"/>
      <c r="W2898" s="41"/>
      <c r="X2898" s="41"/>
      <c r="Y2898" s="41"/>
      <c r="Z2898" s="41"/>
      <c r="AA2898" s="41"/>
      <c r="AB2898" s="41"/>
      <c r="AC2898" s="41"/>
      <c r="AD2898" s="41"/>
      <c r="AE2898" s="41"/>
      <c r="AT2898" s="20" t="s">
        <v>204</v>
      </c>
      <c r="AU2898" s="20" t="s">
        <v>78</v>
      </c>
    </row>
    <row r="2899" s="13" customFormat="1">
      <c r="A2899" s="13"/>
      <c r="B2899" s="235"/>
      <c r="C2899" s="236"/>
      <c r="D2899" s="228" t="s">
        <v>206</v>
      </c>
      <c r="E2899" s="237" t="s">
        <v>19</v>
      </c>
      <c r="F2899" s="238" t="s">
        <v>279</v>
      </c>
      <c r="G2899" s="236"/>
      <c r="H2899" s="237" t="s">
        <v>19</v>
      </c>
      <c r="I2899" s="239"/>
      <c r="J2899" s="236"/>
      <c r="K2899" s="236"/>
      <c r="L2899" s="240"/>
      <c r="M2899" s="241"/>
      <c r="N2899" s="242"/>
      <c r="O2899" s="242"/>
      <c r="P2899" s="242"/>
      <c r="Q2899" s="242"/>
      <c r="R2899" s="242"/>
      <c r="S2899" s="242"/>
      <c r="T2899" s="243"/>
      <c r="U2899" s="13"/>
      <c r="V2899" s="13"/>
      <c r="W2899" s="13"/>
      <c r="X2899" s="13"/>
      <c r="Y2899" s="13"/>
      <c r="Z2899" s="13"/>
      <c r="AA2899" s="13"/>
      <c r="AB2899" s="13"/>
      <c r="AC2899" s="13"/>
      <c r="AD2899" s="13"/>
      <c r="AE2899" s="13"/>
      <c r="AT2899" s="244" t="s">
        <v>206</v>
      </c>
      <c r="AU2899" s="244" t="s">
        <v>78</v>
      </c>
      <c r="AV2899" s="13" t="s">
        <v>76</v>
      </c>
      <c r="AW2899" s="13" t="s">
        <v>31</v>
      </c>
      <c r="AX2899" s="13" t="s">
        <v>69</v>
      </c>
      <c r="AY2899" s="244" t="s">
        <v>193</v>
      </c>
    </row>
    <row r="2900" s="13" customFormat="1">
      <c r="A2900" s="13"/>
      <c r="B2900" s="235"/>
      <c r="C2900" s="236"/>
      <c r="D2900" s="228" t="s">
        <v>206</v>
      </c>
      <c r="E2900" s="237" t="s">
        <v>19</v>
      </c>
      <c r="F2900" s="238" t="s">
        <v>2301</v>
      </c>
      <c r="G2900" s="236"/>
      <c r="H2900" s="237" t="s">
        <v>19</v>
      </c>
      <c r="I2900" s="239"/>
      <c r="J2900" s="236"/>
      <c r="K2900" s="236"/>
      <c r="L2900" s="240"/>
      <c r="M2900" s="241"/>
      <c r="N2900" s="242"/>
      <c r="O2900" s="242"/>
      <c r="P2900" s="242"/>
      <c r="Q2900" s="242"/>
      <c r="R2900" s="242"/>
      <c r="S2900" s="242"/>
      <c r="T2900" s="243"/>
      <c r="U2900" s="13"/>
      <c r="V2900" s="13"/>
      <c r="W2900" s="13"/>
      <c r="X2900" s="13"/>
      <c r="Y2900" s="13"/>
      <c r="Z2900" s="13"/>
      <c r="AA2900" s="13"/>
      <c r="AB2900" s="13"/>
      <c r="AC2900" s="13"/>
      <c r="AD2900" s="13"/>
      <c r="AE2900" s="13"/>
      <c r="AT2900" s="244" t="s">
        <v>206</v>
      </c>
      <c r="AU2900" s="244" t="s">
        <v>78</v>
      </c>
      <c r="AV2900" s="13" t="s">
        <v>76</v>
      </c>
      <c r="AW2900" s="13" t="s">
        <v>31</v>
      </c>
      <c r="AX2900" s="13" t="s">
        <v>69</v>
      </c>
      <c r="AY2900" s="244" t="s">
        <v>193</v>
      </c>
    </row>
    <row r="2901" s="14" customFormat="1">
      <c r="A2901" s="14"/>
      <c r="B2901" s="245"/>
      <c r="C2901" s="246"/>
      <c r="D2901" s="228" t="s">
        <v>206</v>
      </c>
      <c r="E2901" s="247" t="s">
        <v>19</v>
      </c>
      <c r="F2901" s="248" t="s">
        <v>4703</v>
      </c>
      <c r="G2901" s="246"/>
      <c r="H2901" s="249">
        <v>158.19999999999999</v>
      </c>
      <c r="I2901" s="250"/>
      <c r="J2901" s="246"/>
      <c r="K2901" s="246"/>
      <c r="L2901" s="251"/>
      <c r="M2901" s="252"/>
      <c r="N2901" s="253"/>
      <c r="O2901" s="253"/>
      <c r="P2901" s="253"/>
      <c r="Q2901" s="253"/>
      <c r="R2901" s="253"/>
      <c r="S2901" s="253"/>
      <c r="T2901" s="254"/>
      <c r="U2901" s="14"/>
      <c r="V2901" s="14"/>
      <c r="W2901" s="14"/>
      <c r="X2901" s="14"/>
      <c r="Y2901" s="14"/>
      <c r="Z2901" s="14"/>
      <c r="AA2901" s="14"/>
      <c r="AB2901" s="14"/>
      <c r="AC2901" s="14"/>
      <c r="AD2901" s="14"/>
      <c r="AE2901" s="14"/>
      <c r="AT2901" s="255" t="s">
        <v>206</v>
      </c>
      <c r="AU2901" s="255" t="s">
        <v>78</v>
      </c>
      <c r="AV2901" s="14" t="s">
        <v>78</v>
      </c>
      <c r="AW2901" s="14" t="s">
        <v>31</v>
      </c>
      <c r="AX2901" s="14" t="s">
        <v>69</v>
      </c>
      <c r="AY2901" s="255" t="s">
        <v>193</v>
      </c>
    </row>
    <row r="2902" s="13" customFormat="1">
      <c r="A2902" s="13"/>
      <c r="B2902" s="235"/>
      <c r="C2902" s="236"/>
      <c r="D2902" s="228" t="s">
        <v>206</v>
      </c>
      <c r="E2902" s="237" t="s">
        <v>19</v>
      </c>
      <c r="F2902" s="238" t="s">
        <v>4537</v>
      </c>
      <c r="G2902" s="236"/>
      <c r="H2902" s="237" t="s">
        <v>19</v>
      </c>
      <c r="I2902" s="239"/>
      <c r="J2902" s="236"/>
      <c r="K2902" s="236"/>
      <c r="L2902" s="240"/>
      <c r="M2902" s="241"/>
      <c r="N2902" s="242"/>
      <c r="O2902" s="242"/>
      <c r="P2902" s="242"/>
      <c r="Q2902" s="242"/>
      <c r="R2902" s="242"/>
      <c r="S2902" s="242"/>
      <c r="T2902" s="243"/>
      <c r="U2902" s="13"/>
      <c r="V2902" s="13"/>
      <c r="W2902" s="13"/>
      <c r="X2902" s="13"/>
      <c r="Y2902" s="13"/>
      <c r="Z2902" s="13"/>
      <c r="AA2902" s="13"/>
      <c r="AB2902" s="13"/>
      <c r="AC2902" s="13"/>
      <c r="AD2902" s="13"/>
      <c r="AE2902" s="13"/>
      <c r="AT2902" s="244" t="s">
        <v>206</v>
      </c>
      <c r="AU2902" s="244" t="s">
        <v>78</v>
      </c>
      <c r="AV2902" s="13" t="s">
        <v>76</v>
      </c>
      <c r="AW2902" s="13" t="s">
        <v>31</v>
      </c>
      <c r="AX2902" s="13" t="s">
        <v>69</v>
      </c>
      <c r="AY2902" s="244" t="s">
        <v>193</v>
      </c>
    </row>
    <row r="2903" s="14" customFormat="1">
      <c r="A2903" s="14"/>
      <c r="B2903" s="245"/>
      <c r="C2903" s="246"/>
      <c r="D2903" s="228" t="s">
        <v>206</v>
      </c>
      <c r="E2903" s="247" t="s">
        <v>19</v>
      </c>
      <c r="F2903" s="248" t="s">
        <v>4704</v>
      </c>
      <c r="G2903" s="246"/>
      <c r="H2903" s="249">
        <v>34.5</v>
      </c>
      <c r="I2903" s="250"/>
      <c r="J2903" s="246"/>
      <c r="K2903" s="246"/>
      <c r="L2903" s="251"/>
      <c r="M2903" s="252"/>
      <c r="N2903" s="253"/>
      <c r="O2903" s="253"/>
      <c r="P2903" s="253"/>
      <c r="Q2903" s="253"/>
      <c r="R2903" s="253"/>
      <c r="S2903" s="253"/>
      <c r="T2903" s="254"/>
      <c r="U2903" s="14"/>
      <c r="V2903" s="14"/>
      <c r="W2903" s="14"/>
      <c r="X2903" s="14"/>
      <c r="Y2903" s="14"/>
      <c r="Z2903" s="14"/>
      <c r="AA2903" s="14"/>
      <c r="AB2903" s="14"/>
      <c r="AC2903" s="14"/>
      <c r="AD2903" s="14"/>
      <c r="AE2903" s="14"/>
      <c r="AT2903" s="255" t="s">
        <v>206</v>
      </c>
      <c r="AU2903" s="255" t="s">
        <v>78</v>
      </c>
      <c r="AV2903" s="14" t="s">
        <v>78</v>
      </c>
      <c r="AW2903" s="14" t="s">
        <v>31</v>
      </c>
      <c r="AX2903" s="14" t="s">
        <v>69</v>
      </c>
      <c r="AY2903" s="255" t="s">
        <v>193</v>
      </c>
    </row>
    <row r="2904" s="13" customFormat="1">
      <c r="A2904" s="13"/>
      <c r="B2904" s="235"/>
      <c r="C2904" s="236"/>
      <c r="D2904" s="228" t="s">
        <v>206</v>
      </c>
      <c r="E2904" s="237" t="s">
        <v>19</v>
      </c>
      <c r="F2904" s="238" t="s">
        <v>4669</v>
      </c>
      <c r="G2904" s="236"/>
      <c r="H2904" s="237" t="s">
        <v>19</v>
      </c>
      <c r="I2904" s="239"/>
      <c r="J2904" s="236"/>
      <c r="K2904" s="236"/>
      <c r="L2904" s="240"/>
      <c r="M2904" s="241"/>
      <c r="N2904" s="242"/>
      <c r="O2904" s="242"/>
      <c r="P2904" s="242"/>
      <c r="Q2904" s="242"/>
      <c r="R2904" s="242"/>
      <c r="S2904" s="242"/>
      <c r="T2904" s="243"/>
      <c r="U2904" s="13"/>
      <c r="V2904" s="13"/>
      <c r="W2904" s="13"/>
      <c r="X2904" s="13"/>
      <c r="Y2904" s="13"/>
      <c r="Z2904" s="13"/>
      <c r="AA2904" s="13"/>
      <c r="AB2904" s="13"/>
      <c r="AC2904" s="13"/>
      <c r="AD2904" s="13"/>
      <c r="AE2904" s="13"/>
      <c r="AT2904" s="244" t="s">
        <v>206</v>
      </c>
      <c r="AU2904" s="244" t="s">
        <v>78</v>
      </c>
      <c r="AV2904" s="13" t="s">
        <v>76</v>
      </c>
      <c r="AW2904" s="13" t="s">
        <v>31</v>
      </c>
      <c r="AX2904" s="13" t="s">
        <v>69</v>
      </c>
      <c r="AY2904" s="244" t="s">
        <v>193</v>
      </c>
    </row>
    <row r="2905" s="14" customFormat="1">
      <c r="A2905" s="14"/>
      <c r="B2905" s="245"/>
      <c r="C2905" s="246"/>
      <c r="D2905" s="228" t="s">
        <v>206</v>
      </c>
      <c r="E2905" s="247" t="s">
        <v>19</v>
      </c>
      <c r="F2905" s="248" t="s">
        <v>568</v>
      </c>
      <c r="G2905" s="246"/>
      <c r="H2905" s="249">
        <v>48</v>
      </c>
      <c r="I2905" s="250"/>
      <c r="J2905" s="246"/>
      <c r="K2905" s="246"/>
      <c r="L2905" s="251"/>
      <c r="M2905" s="252"/>
      <c r="N2905" s="253"/>
      <c r="O2905" s="253"/>
      <c r="P2905" s="253"/>
      <c r="Q2905" s="253"/>
      <c r="R2905" s="253"/>
      <c r="S2905" s="253"/>
      <c r="T2905" s="254"/>
      <c r="U2905" s="14"/>
      <c r="V2905" s="14"/>
      <c r="W2905" s="14"/>
      <c r="X2905" s="14"/>
      <c r="Y2905" s="14"/>
      <c r="Z2905" s="14"/>
      <c r="AA2905" s="14"/>
      <c r="AB2905" s="14"/>
      <c r="AC2905" s="14"/>
      <c r="AD2905" s="14"/>
      <c r="AE2905" s="14"/>
      <c r="AT2905" s="255" t="s">
        <v>206</v>
      </c>
      <c r="AU2905" s="255" t="s">
        <v>78</v>
      </c>
      <c r="AV2905" s="14" t="s">
        <v>78</v>
      </c>
      <c r="AW2905" s="14" t="s">
        <v>31</v>
      </c>
      <c r="AX2905" s="14" t="s">
        <v>69</v>
      </c>
      <c r="AY2905" s="255" t="s">
        <v>193</v>
      </c>
    </row>
    <row r="2906" s="15" customFormat="1">
      <c r="A2906" s="15"/>
      <c r="B2906" s="256"/>
      <c r="C2906" s="257"/>
      <c r="D2906" s="228" t="s">
        <v>206</v>
      </c>
      <c r="E2906" s="258" t="s">
        <v>19</v>
      </c>
      <c r="F2906" s="259" t="s">
        <v>218</v>
      </c>
      <c r="G2906" s="257"/>
      <c r="H2906" s="260">
        <v>240.69999999999999</v>
      </c>
      <c r="I2906" s="261"/>
      <c r="J2906" s="257"/>
      <c r="K2906" s="257"/>
      <c r="L2906" s="262"/>
      <c r="M2906" s="263"/>
      <c r="N2906" s="264"/>
      <c r="O2906" s="264"/>
      <c r="P2906" s="264"/>
      <c r="Q2906" s="264"/>
      <c r="R2906" s="264"/>
      <c r="S2906" s="264"/>
      <c r="T2906" s="265"/>
      <c r="U2906" s="15"/>
      <c r="V2906" s="15"/>
      <c r="W2906" s="15"/>
      <c r="X2906" s="15"/>
      <c r="Y2906" s="15"/>
      <c r="Z2906" s="15"/>
      <c r="AA2906" s="15"/>
      <c r="AB2906" s="15"/>
      <c r="AC2906" s="15"/>
      <c r="AD2906" s="15"/>
      <c r="AE2906" s="15"/>
      <c r="AT2906" s="266" t="s">
        <v>206</v>
      </c>
      <c r="AU2906" s="266" t="s">
        <v>78</v>
      </c>
      <c r="AV2906" s="15" t="s">
        <v>200</v>
      </c>
      <c r="AW2906" s="15" t="s">
        <v>31</v>
      </c>
      <c r="AX2906" s="15" t="s">
        <v>76</v>
      </c>
      <c r="AY2906" s="266" t="s">
        <v>193</v>
      </c>
    </row>
    <row r="2907" s="2" customFormat="1" ht="16.5" customHeight="1">
      <c r="A2907" s="41"/>
      <c r="B2907" s="42"/>
      <c r="C2907" s="274" t="s">
        <v>4719</v>
      </c>
      <c r="D2907" s="274" t="s">
        <v>1765</v>
      </c>
      <c r="E2907" s="275" t="s">
        <v>4720</v>
      </c>
      <c r="F2907" s="276" t="s">
        <v>4721</v>
      </c>
      <c r="G2907" s="277" t="s">
        <v>258</v>
      </c>
      <c r="H2907" s="278">
        <v>264.76999999999998</v>
      </c>
      <c r="I2907" s="279"/>
      <c r="J2907" s="280">
        <f>ROUND(I2907*H2907,2)</f>
        <v>0</v>
      </c>
      <c r="K2907" s="276" t="s">
        <v>199</v>
      </c>
      <c r="L2907" s="281"/>
      <c r="M2907" s="282" t="s">
        <v>19</v>
      </c>
      <c r="N2907" s="283" t="s">
        <v>40</v>
      </c>
      <c r="O2907" s="87"/>
      <c r="P2907" s="224">
        <f>O2907*H2907</f>
        <v>0</v>
      </c>
      <c r="Q2907" s="224">
        <v>0.010999999999999999</v>
      </c>
      <c r="R2907" s="224">
        <f>Q2907*H2907</f>
        <v>2.9124699999999994</v>
      </c>
      <c r="S2907" s="224">
        <v>0</v>
      </c>
      <c r="T2907" s="225">
        <f>S2907*H2907</f>
        <v>0</v>
      </c>
      <c r="U2907" s="41"/>
      <c r="V2907" s="41"/>
      <c r="W2907" s="41"/>
      <c r="X2907" s="41"/>
      <c r="Y2907" s="41"/>
      <c r="Z2907" s="41"/>
      <c r="AA2907" s="41"/>
      <c r="AB2907" s="41"/>
      <c r="AC2907" s="41"/>
      <c r="AD2907" s="41"/>
      <c r="AE2907" s="41"/>
      <c r="AR2907" s="226" t="s">
        <v>449</v>
      </c>
      <c r="AT2907" s="226" t="s">
        <v>1765</v>
      </c>
      <c r="AU2907" s="226" t="s">
        <v>78</v>
      </c>
      <c r="AY2907" s="20" t="s">
        <v>193</v>
      </c>
      <c r="BE2907" s="227">
        <f>IF(N2907="základní",J2907,0)</f>
        <v>0</v>
      </c>
      <c r="BF2907" s="227">
        <f>IF(N2907="snížená",J2907,0)</f>
        <v>0</v>
      </c>
      <c r="BG2907" s="227">
        <f>IF(N2907="zákl. přenesená",J2907,0)</f>
        <v>0</v>
      </c>
      <c r="BH2907" s="227">
        <f>IF(N2907="sníž. přenesená",J2907,0)</f>
        <v>0</v>
      </c>
      <c r="BI2907" s="227">
        <f>IF(N2907="nulová",J2907,0)</f>
        <v>0</v>
      </c>
      <c r="BJ2907" s="20" t="s">
        <v>76</v>
      </c>
      <c r="BK2907" s="227">
        <f>ROUND(I2907*H2907,2)</f>
        <v>0</v>
      </c>
      <c r="BL2907" s="20" t="s">
        <v>323</v>
      </c>
      <c r="BM2907" s="226" t="s">
        <v>4722</v>
      </c>
    </row>
    <row r="2908" s="2" customFormat="1">
      <c r="A2908" s="41"/>
      <c r="B2908" s="42"/>
      <c r="C2908" s="43"/>
      <c r="D2908" s="228" t="s">
        <v>202</v>
      </c>
      <c r="E2908" s="43"/>
      <c r="F2908" s="229" t="s">
        <v>4721</v>
      </c>
      <c r="G2908" s="43"/>
      <c r="H2908" s="43"/>
      <c r="I2908" s="230"/>
      <c r="J2908" s="43"/>
      <c r="K2908" s="43"/>
      <c r="L2908" s="47"/>
      <c r="M2908" s="231"/>
      <c r="N2908" s="232"/>
      <c r="O2908" s="87"/>
      <c r="P2908" s="87"/>
      <c r="Q2908" s="87"/>
      <c r="R2908" s="87"/>
      <c r="S2908" s="87"/>
      <c r="T2908" s="88"/>
      <c r="U2908" s="41"/>
      <c r="V2908" s="41"/>
      <c r="W2908" s="41"/>
      <c r="X2908" s="41"/>
      <c r="Y2908" s="41"/>
      <c r="Z2908" s="41"/>
      <c r="AA2908" s="41"/>
      <c r="AB2908" s="41"/>
      <c r="AC2908" s="41"/>
      <c r="AD2908" s="41"/>
      <c r="AE2908" s="41"/>
      <c r="AT2908" s="20" t="s">
        <v>202</v>
      </c>
      <c r="AU2908" s="20" t="s">
        <v>78</v>
      </c>
    </row>
    <row r="2909" s="14" customFormat="1">
      <c r="A2909" s="14"/>
      <c r="B2909" s="245"/>
      <c r="C2909" s="246"/>
      <c r="D2909" s="228" t="s">
        <v>206</v>
      </c>
      <c r="E2909" s="246"/>
      <c r="F2909" s="248" t="s">
        <v>4723</v>
      </c>
      <c r="G2909" s="246"/>
      <c r="H2909" s="249">
        <v>264.76999999999998</v>
      </c>
      <c r="I2909" s="250"/>
      <c r="J2909" s="246"/>
      <c r="K2909" s="246"/>
      <c r="L2909" s="251"/>
      <c r="M2909" s="252"/>
      <c r="N2909" s="253"/>
      <c r="O2909" s="253"/>
      <c r="P2909" s="253"/>
      <c r="Q2909" s="253"/>
      <c r="R2909" s="253"/>
      <c r="S2909" s="253"/>
      <c r="T2909" s="254"/>
      <c r="U2909" s="14"/>
      <c r="V2909" s="14"/>
      <c r="W2909" s="14"/>
      <c r="X2909" s="14"/>
      <c r="Y2909" s="14"/>
      <c r="Z2909" s="14"/>
      <c r="AA2909" s="14"/>
      <c r="AB2909" s="14"/>
      <c r="AC2909" s="14"/>
      <c r="AD2909" s="14"/>
      <c r="AE2909" s="14"/>
      <c r="AT2909" s="255" t="s">
        <v>206</v>
      </c>
      <c r="AU2909" s="255" t="s">
        <v>78</v>
      </c>
      <c r="AV2909" s="14" t="s">
        <v>78</v>
      </c>
      <c r="AW2909" s="14" t="s">
        <v>4</v>
      </c>
      <c r="AX2909" s="14" t="s">
        <v>76</v>
      </c>
      <c r="AY2909" s="255" t="s">
        <v>193</v>
      </c>
    </row>
    <row r="2910" s="2" customFormat="1" ht="16.5" customHeight="1">
      <c r="A2910" s="41"/>
      <c r="B2910" s="42"/>
      <c r="C2910" s="215" t="s">
        <v>4724</v>
      </c>
      <c r="D2910" s="215" t="s">
        <v>195</v>
      </c>
      <c r="E2910" s="216" t="s">
        <v>2268</v>
      </c>
      <c r="F2910" s="217" t="s">
        <v>2269</v>
      </c>
      <c r="G2910" s="218" t="s">
        <v>408</v>
      </c>
      <c r="H2910" s="219">
        <v>280.69999999999999</v>
      </c>
      <c r="I2910" s="220"/>
      <c r="J2910" s="221">
        <f>ROUND(I2910*H2910,2)</f>
        <v>0</v>
      </c>
      <c r="K2910" s="217" t="s">
        <v>199</v>
      </c>
      <c r="L2910" s="47"/>
      <c r="M2910" s="222" t="s">
        <v>19</v>
      </c>
      <c r="N2910" s="223" t="s">
        <v>40</v>
      </c>
      <c r="O2910" s="87"/>
      <c r="P2910" s="224">
        <f>O2910*H2910</f>
        <v>0</v>
      </c>
      <c r="Q2910" s="224">
        <v>0.00030600000000000001</v>
      </c>
      <c r="R2910" s="224">
        <f>Q2910*H2910</f>
        <v>0.085894200000000004</v>
      </c>
      <c r="S2910" s="224">
        <v>0</v>
      </c>
      <c r="T2910" s="225">
        <f>S2910*H2910</f>
        <v>0</v>
      </c>
      <c r="U2910" s="41"/>
      <c r="V2910" s="41"/>
      <c r="W2910" s="41"/>
      <c r="X2910" s="41"/>
      <c r="Y2910" s="41"/>
      <c r="Z2910" s="41"/>
      <c r="AA2910" s="41"/>
      <c r="AB2910" s="41"/>
      <c r="AC2910" s="41"/>
      <c r="AD2910" s="41"/>
      <c r="AE2910" s="41"/>
      <c r="AR2910" s="226" t="s">
        <v>323</v>
      </c>
      <c r="AT2910" s="226" t="s">
        <v>195</v>
      </c>
      <c r="AU2910" s="226" t="s">
        <v>78</v>
      </c>
      <c r="AY2910" s="20" t="s">
        <v>193</v>
      </c>
      <c r="BE2910" s="227">
        <f>IF(N2910="základní",J2910,0)</f>
        <v>0</v>
      </c>
      <c r="BF2910" s="227">
        <f>IF(N2910="snížená",J2910,0)</f>
        <v>0</v>
      </c>
      <c r="BG2910" s="227">
        <f>IF(N2910="zákl. přenesená",J2910,0)</f>
        <v>0</v>
      </c>
      <c r="BH2910" s="227">
        <f>IF(N2910="sníž. přenesená",J2910,0)</f>
        <v>0</v>
      </c>
      <c r="BI2910" s="227">
        <f>IF(N2910="nulová",J2910,0)</f>
        <v>0</v>
      </c>
      <c r="BJ2910" s="20" t="s">
        <v>76</v>
      </c>
      <c r="BK2910" s="227">
        <f>ROUND(I2910*H2910,2)</f>
        <v>0</v>
      </c>
      <c r="BL2910" s="20" t="s">
        <v>323</v>
      </c>
      <c r="BM2910" s="226" t="s">
        <v>4725</v>
      </c>
    </row>
    <row r="2911" s="2" customFormat="1">
      <c r="A2911" s="41"/>
      <c r="B2911" s="42"/>
      <c r="C2911" s="43"/>
      <c r="D2911" s="228" t="s">
        <v>202</v>
      </c>
      <c r="E2911" s="43"/>
      <c r="F2911" s="229" t="s">
        <v>2271</v>
      </c>
      <c r="G2911" s="43"/>
      <c r="H2911" s="43"/>
      <c r="I2911" s="230"/>
      <c r="J2911" s="43"/>
      <c r="K2911" s="43"/>
      <c r="L2911" s="47"/>
      <c r="M2911" s="231"/>
      <c r="N2911" s="232"/>
      <c r="O2911" s="87"/>
      <c r="P2911" s="87"/>
      <c r="Q2911" s="87"/>
      <c r="R2911" s="87"/>
      <c r="S2911" s="87"/>
      <c r="T2911" s="88"/>
      <c r="U2911" s="41"/>
      <c r="V2911" s="41"/>
      <c r="W2911" s="41"/>
      <c r="X2911" s="41"/>
      <c r="Y2911" s="41"/>
      <c r="Z2911" s="41"/>
      <c r="AA2911" s="41"/>
      <c r="AB2911" s="41"/>
      <c r="AC2911" s="41"/>
      <c r="AD2911" s="41"/>
      <c r="AE2911" s="41"/>
      <c r="AT2911" s="20" t="s">
        <v>202</v>
      </c>
      <c r="AU2911" s="20" t="s">
        <v>78</v>
      </c>
    </row>
    <row r="2912" s="2" customFormat="1">
      <c r="A2912" s="41"/>
      <c r="B2912" s="42"/>
      <c r="C2912" s="43"/>
      <c r="D2912" s="233" t="s">
        <v>204</v>
      </c>
      <c r="E2912" s="43"/>
      <c r="F2912" s="234" t="s">
        <v>2272</v>
      </c>
      <c r="G2912" s="43"/>
      <c r="H2912" s="43"/>
      <c r="I2912" s="230"/>
      <c r="J2912" s="43"/>
      <c r="K2912" s="43"/>
      <c r="L2912" s="47"/>
      <c r="M2912" s="231"/>
      <c r="N2912" s="232"/>
      <c r="O2912" s="87"/>
      <c r="P2912" s="87"/>
      <c r="Q2912" s="87"/>
      <c r="R2912" s="87"/>
      <c r="S2912" s="87"/>
      <c r="T2912" s="88"/>
      <c r="U2912" s="41"/>
      <c r="V2912" s="41"/>
      <c r="W2912" s="41"/>
      <c r="X2912" s="41"/>
      <c r="Y2912" s="41"/>
      <c r="Z2912" s="41"/>
      <c r="AA2912" s="41"/>
      <c r="AB2912" s="41"/>
      <c r="AC2912" s="41"/>
      <c r="AD2912" s="41"/>
      <c r="AE2912" s="41"/>
      <c r="AT2912" s="20" t="s">
        <v>204</v>
      </c>
      <c r="AU2912" s="20" t="s">
        <v>78</v>
      </c>
    </row>
    <row r="2913" s="13" customFormat="1">
      <c r="A2913" s="13"/>
      <c r="B2913" s="235"/>
      <c r="C2913" s="236"/>
      <c r="D2913" s="228" t="s">
        <v>206</v>
      </c>
      <c r="E2913" s="237" t="s">
        <v>19</v>
      </c>
      <c r="F2913" s="238" t="s">
        <v>279</v>
      </c>
      <c r="G2913" s="236"/>
      <c r="H2913" s="237" t="s">
        <v>19</v>
      </c>
      <c r="I2913" s="239"/>
      <c r="J2913" s="236"/>
      <c r="K2913" s="236"/>
      <c r="L2913" s="240"/>
      <c r="M2913" s="241"/>
      <c r="N2913" s="242"/>
      <c r="O2913" s="242"/>
      <c r="P2913" s="242"/>
      <c r="Q2913" s="242"/>
      <c r="R2913" s="242"/>
      <c r="S2913" s="242"/>
      <c r="T2913" s="243"/>
      <c r="U2913" s="13"/>
      <c r="V2913" s="13"/>
      <c r="W2913" s="13"/>
      <c r="X2913" s="13"/>
      <c r="Y2913" s="13"/>
      <c r="Z2913" s="13"/>
      <c r="AA2913" s="13"/>
      <c r="AB2913" s="13"/>
      <c r="AC2913" s="13"/>
      <c r="AD2913" s="13"/>
      <c r="AE2913" s="13"/>
      <c r="AT2913" s="244" t="s">
        <v>206</v>
      </c>
      <c r="AU2913" s="244" t="s">
        <v>78</v>
      </c>
      <c r="AV2913" s="13" t="s">
        <v>76</v>
      </c>
      <c r="AW2913" s="13" t="s">
        <v>31</v>
      </c>
      <c r="AX2913" s="13" t="s">
        <v>69</v>
      </c>
      <c r="AY2913" s="244" t="s">
        <v>193</v>
      </c>
    </row>
    <row r="2914" s="13" customFormat="1">
      <c r="A2914" s="13"/>
      <c r="B2914" s="235"/>
      <c r="C2914" s="236"/>
      <c r="D2914" s="228" t="s">
        <v>206</v>
      </c>
      <c r="E2914" s="237" t="s">
        <v>19</v>
      </c>
      <c r="F2914" s="238" t="s">
        <v>4534</v>
      </c>
      <c r="G2914" s="236"/>
      <c r="H2914" s="237" t="s">
        <v>19</v>
      </c>
      <c r="I2914" s="239"/>
      <c r="J2914" s="236"/>
      <c r="K2914" s="236"/>
      <c r="L2914" s="240"/>
      <c r="M2914" s="241"/>
      <c r="N2914" s="242"/>
      <c r="O2914" s="242"/>
      <c r="P2914" s="242"/>
      <c r="Q2914" s="242"/>
      <c r="R2914" s="242"/>
      <c r="S2914" s="242"/>
      <c r="T2914" s="243"/>
      <c r="U2914" s="13"/>
      <c r="V2914" s="13"/>
      <c r="W2914" s="13"/>
      <c r="X2914" s="13"/>
      <c r="Y2914" s="13"/>
      <c r="Z2914" s="13"/>
      <c r="AA2914" s="13"/>
      <c r="AB2914" s="13"/>
      <c r="AC2914" s="13"/>
      <c r="AD2914" s="13"/>
      <c r="AE2914" s="13"/>
      <c r="AT2914" s="244" t="s">
        <v>206</v>
      </c>
      <c r="AU2914" s="244" t="s">
        <v>78</v>
      </c>
      <c r="AV2914" s="13" t="s">
        <v>76</v>
      </c>
      <c r="AW2914" s="13" t="s">
        <v>31</v>
      </c>
      <c r="AX2914" s="13" t="s">
        <v>69</v>
      </c>
      <c r="AY2914" s="244" t="s">
        <v>193</v>
      </c>
    </row>
    <row r="2915" s="14" customFormat="1">
      <c r="A2915" s="14"/>
      <c r="B2915" s="245"/>
      <c r="C2915" s="246"/>
      <c r="D2915" s="228" t="s">
        <v>206</v>
      </c>
      <c r="E2915" s="247" t="s">
        <v>19</v>
      </c>
      <c r="F2915" s="248" t="s">
        <v>4726</v>
      </c>
      <c r="G2915" s="246"/>
      <c r="H2915" s="249">
        <v>45.700000000000003</v>
      </c>
      <c r="I2915" s="250"/>
      <c r="J2915" s="246"/>
      <c r="K2915" s="246"/>
      <c r="L2915" s="251"/>
      <c r="M2915" s="252"/>
      <c r="N2915" s="253"/>
      <c r="O2915" s="253"/>
      <c r="P2915" s="253"/>
      <c r="Q2915" s="253"/>
      <c r="R2915" s="253"/>
      <c r="S2915" s="253"/>
      <c r="T2915" s="254"/>
      <c r="U2915" s="14"/>
      <c r="V2915" s="14"/>
      <c r="W2915" s="14"/>
      <c r="X2915" s="14"/>
      <c r="Y2915" s="14"/>
      <c r="Z2915" s="14"/>
      <c r="AA2915" s="14"/>
      <c r="AB2915" s="14"/>
      <c r="AC2915" s="14"/>
      <c r="AD2915" s="14"/>
      <c r="AE2915" s="14"/>
      <c r="AT2915" s="255" t="s">
        <v>206</v>
      </c>
      <c r="AU2915" s="255" t="s">
        <v>78</v>
      </c>
      <c r="AV2915" s="14" t="s">
        <v>78</v>
      </c>
      <c r="AW2915" s="14" t="s">
        <v>31</v>
      </c>
      <c r="AX2915" s="14" t="s">
        <v>69</v>
      </c>
      <c r="AY2915" s="255" t="s">
        <v>193</v>
      </c>
    </row>
    <row r="2916" s="13" customFormat="1">
      <c r="A2916" s="13"/>
      <c r="B2916" s="235"/>
      <c r="C2916" s="236"/>
      <c r="D2916" s="228" t="s">
        <v>206</v>
      </c>
      <c r="E2916" s="237" t="s">
        <v>19</v>
      </c>
      <c r="F2916" s="238" t="s">
        <v>4536</v>
      </c>
      <c r="G2916" s="236"/>
      <c r="H2916" s="237" t="s">
        <v>19</v>
      </c>
      <c r="I2916" s="239"/>
      <c r="J2916" s="236"/>
      <c r="K2916" s="236"/>
      <c r="L2916" s="240"/>
      <c r="M2916" s="241"/>
      <c r="N2916" s="242"/>
      <c r="O2916" s="242"/>
      <c r="P2916" s="242"/>
      <c r="Q2916" s="242"/>
      <c r="R2916" s="242"/>
      <c r="S2916" s="242"/>
      <c r="T2916" s="243"/>
      <c r="U2916" s="13"/>
      <c r="V2916" s="13"/>
      <c r="W2916" s="13"/>
      <c r="X2916" s="13"/>
      <c r="Y2916" s="13"/>
      <c r="Z2916" s="13"/>
      <c r="AA2916" s="13"/>
      <c r="AB2916" s="13"/>
      <c r="AC2916" s="13"/>
      <c r="AD2916" s="13"/>
      <c r="AE2916" s="13"/>
      <c r="AT2916" s="244" t="s">
        <v>206</v>
      </c>
      <c r="AU2916" s="244" t="s">
        <v>78</v>
      </c>
      <c r="AV2916" s="13" t="s">
        <v>76</v>
      </c>
      <c r="AW2916" s="13" t="s">
        <v>31</v>
      </c>
      <c r="AX2916" s="13" t="s">
        <v>69</v>
      </c>
      <c r="AY2916" s="244" t="s">
        <v>193</v>
      </c>
    </row>
    <row r="2917" s="14" customFormat="1">
      <c r="A2917" s="14"/>
      <c r="B2917" s="245"/>
      <c r="C2917" s="246"/>
      <c r="D2917" s="228" t="s">
        <v>206</v>
      </c>
      <c r="E2917" s="247" t="s">
        <v>19</v>
      </c>
      <c r="F2917" s="248" t="s">
        <v>4727</v>
      </c>
      <c r="G2917" s="246"/>
      <c r="H2917" s="249">
        <v>26.899999999999999</v>
      </c>
      <c r="I2917" s="250"/>
      <c r="J2917" s="246"/>
      <c r="K2917" s="246"/>
      <c r="L2917" s="251"/>
      <c r="M2917" s="252"/>
      <c r="N2917" s="253"/>
      <c r="O2917" s="253"/>
      <c r="P2917" s="253"/>
      <c r="Q2917" s="253"/>
      <c r="R2917" s="253"/>
      <c r="S2917" s="253"/>
      <c r="T2917" s="254"/>
      <c r="U2917" s="14"/>
      <c r="V2917" s="14"/>
      <c r="W2917" s="14"/>
      <c r="X2917" s="14"/>
      <c r="Y2917" s="14"/>
      <c r="Z2917" s="14"/>
      <c r="AA2917" s="14"/>
      <c r="AB2917" s="14"/>
      <c r="AC2917" s="14"/>
      <c r="AD2917" s="14"/>
      <c r="AE2917" s="14"/>
      <c r="AT2917" s="255" t="s">
        <v>206</v>
      </c>
      <c r="AU2917" s="255" t="s">
        <v>78</v>
      </c>
      <c r="AV2917" s="14" t="s">
        <v>78</v>
      </c>
      <c r="AW2917" s="14" t="s">
        <v>31</v>
      </c>
      <c r="AX2917" s="14" t="s">
        <v>69</v>
      </c>
      <c r="AY2917" s="255" t="s">
        <v>193</v>
      </c>
    </row>
    <row r="2918" s="13" customFormat="1">
      <c r="A2918" s="13"/>
      <c r="B2918" s="235"/>
      <c r="C2918" s="236"/>
      <c r="D2918" s="228" t="s">
        <v>206</v>
      </c>
      <c r="E2918" s="237" t="s">
        <v>19</v>
      </c>
      <c r="F2918" s="238" t="s">
        <v>2301</v>
      </c>
      <c r="G2918" s="236"/>
      <c r="H2918" s="237" t="s">
        <v>19</v>
      </c>
      <c r="I2918" s="239"/>
      <c r="J2918" s="236"/>
      <c r="K2918" s="236"/>
      <c r="L2918" s="240"/>
      <c r="M2918" s="241"/>
      <c r="N2918" s="242"/>
      <c r="O2918" s="242"/>
      <c r="P2918" s="242"/>
      <c r="Q2918" s="242"/>
      <c r="R2918" s="242"/>
      <c r="S2918" s="242"/>
      <c r="T2918" s="243"/>
      <c r="U2918" s="13"/>
      <c r="V2918" s="13"/>
      <c r="W2918" s="13"/>
      <c r="X2918" s="13"/>
      <c r="Y2918" s="13"/>
      <c r="Z2918" s="13"/>
      <c r="AA2918" s="13"/>
      <c r="AB2918" s="13"/>
      <c r="AC2918" s="13"/>
      <c r="AD2918" s="13"/>
      <c r="AE2918" s="13"/>
      <c r="AT2918" s="244" t="s">
        <v>206</v>
      </c>
      <c r="AU2918" s="244" t="s">
        <v>78</v>
      </c>
      <c r="AV2918" s="13" t="s">
        <v>76</v>
      </c>
      <c r="AW2918" s="13" t="s">
        <v>31</v>
      </c>
      <c r="AX2918" s="13" t="s">
        <v>69</v>
      </c>
      <c r="AY2918" s="244" t="s">
        <v>193</v>
      </c>
    </row>
    <row r="2919" s="14" customFormat="1">
      <c r="A2919" s="14"/>
      <c r="B2919" s="245"/>
      <c r="C2919" s="246"/>
      <c r="D2919" s="228" t="s">
        <v>206</v>
      </c>
      <c r="E2919" s="247" t="s">
        <v>19</v>
      </c>
      <c r="F2919" s="248" t="s">
        <v>4728</v>
      </c>
      <c r="G2919" s="246"/>
      <c r="H2919" s="249">
        <v>39.700000000000003</v>
      </c>
      <c r="I2919" s="250"/>
      <c r="J2919" s="246"/>
      <c r="K2919" s="246"/>
      <c r="L2919" s="251"/>
      <c r="M2919" s="252"/>
      <c r="N2919" s="253"/>
      <c r="O2919" s="253"/>
      <c r="P2919" s="253"/>
      <c r="Q2919" s="253"/>
      <c r="R2919" s="253"/>
      <c r="S2919" s="253"/>
      <c r="T2919" s="254"/>
      <c r="U2919" s="14"/>
      <c r="V2919" s="14"/>
      <c r="W2919" s="14"/>
      <c r="X2919" s="14"/>
      <c r="Y2919" s="14"/>
      <c r="Z2919" s="14"/>
      <c r="AA2919" s="14"/>
      <c r="AB2919" s="14"/>
      <c r="AC2919" s="14"/>
      <c r="AD2919" s="14"/>
      <c r="AE2919" s="14"/>
      <c r="AT2919" s="255" t="s">
        <v>206</v>
      </c>
      <c r="AU2919" s="255" t="s">
        <v>78</v>
      </c>
      <c r="AV2919" s="14" t="s">
        <v>78</v>
      </c>
      <c r="AW2919" s="14" t="s">
        <v>31</v>
      </c>
      <c r="AX2919" s="14" t="s">
        <v>69</v>
      </c>
      <c r="AY2919" s="255" t="s">
        <v>193</v>
      </c>
    </row>
    <row r="2920" s="13" customFormat="1">
      <c r="A2920" s="13"/>
      <c r="B2920" s="235"/>
      <c r="C2920" s="236"/>
      <c r="D2920" s="228" t="s">
        <v>206</v>
      </c>
      <c r="E2920" s="237" t="s">
        <v>19</v>
      </c>
      <c r="F2920" s="238" t="s">
        <v>4537</v>
      </c>
      <c r="G2920" s="236"/>
      <c r="H2920" s="237" t="s">
        <v>19</v>
      </c>
      <c r="I2920" s="239"/>
      <c r="J2920" s="236"/>
      <c r="K2920" s="236"/>
      <c r="L2920" s="240"/>
      <c r="M2920" s="241"/>
      <c r="N2920" s="242"/>
      <c r="O2920" s="242"/>
      <c r="P2920" s="242"/>
      <c r="Q2920" s="242"/>
      <c r="R2920" s="242"/>
      <c r="S2920" s="242"/>
      <c r="T2920" s="243"/>
      <c r="U2920" s="13"/>
      <c r="V2920" s="13"/>
      <c r="W2920" s="13"/>
      <c r="X2920" s="13"/>
      <c r="Y2920" s="13"/>
      <c r="Z2920" s="13"/>
      <c r="AA2920" s="13"/>
      <c r="AB2920" s="13"/>
      <c r="AC2920" s="13"/>
      <c r="AD2920" s="13"/>
      <c r="AE2920" s="13"/>
      <c r="AT2920" s="244" t="s">
        <v>206</v>
      </c>
      <c r="AU2920" s="244" t="s">
        <v>78</v>
      </c>
      <c r="AV2920" s="13" t="s">
        <v>76</v>
      </c>
      <c r="AW2920" s="13" t="s">
        <v>31</v>
      </c>
      <c r="AX2920" s="13" t="s">
        <v>69</v>
      </c>
      <c r="AY2920" s="244" t="s">
        <v>193</v>
      </c>
    </row>
    <row r="2921" s="14" customFormat="1">
      <c r="A2921" s="14"/>
      <c r="B2921" s="245"/>
      <c r="C2921" s="246"/>
      <c r="D2921" s="228" t="s">
        <v>206</v>
      </c>
      <c r="E2921" s="247" t="s">
        <v>19</v>
      </c>
      <c r="F2921" s="248" t="s">
        <v>4729</v>
      </c>
      <c r="G2921" s="246"/>
      <c r="H2921" s="249">
        <v>20.699999999999999</v>
      </c>
      <c r="I2921" s="250"/>
      <c r="J2921" s="246"/>
      <c r="K2921" s="246"/>
      <c r="L2921" s="251"/>
      <c r="M2921" s="252"/>
      <c r="N2921" s="253"/>
      <c r="O2921" s="253"/>
      <c r="P2921" s="253"/>
      <c r="Q2921" s="253"/>
      <c r="R2921" s="253"/>
      <c r="S2921" s="253"/>
      <c r="T2921" s="254"/>
      <c r="U2921" s="14"/>
      <c r="V2921" s="14"/>
      <c r="W2921" s="14"/>
      <c r="X2921" s="14"/>
      <c r="Y2921" s="14"/>
      <c r="Z2921" s="14"/>
      <c r="AA2921" s="14"/>
      <c r="AB2921" s="14"/>
      <c r="AC2921" s="14"/>
      <c r="AD2921" s="14"/>
      <c r="AE2921" s="14"/>
      <c r="AT2921" s="255" t="s">
        <v>206</v>
      </c>
      <c r="AU2921" s="255" t="s">
        <v>78</v>
      </c>
      <c r="AV2921" s="14" t="s">
        <v>78</v>
      </c>
      <c r="AW2921" s="14" t="s">
        <v>31</v>
      </c>
      <c r="AX2921" s="14" t="s">
        <v>69</v>
      </c>
      <c r="AY2921" s="255" t="s">
        <v>193</v>
      </c>
    </row>
    <row r="2922" s="13" customFormat="1">
      <c r="A2922" s="13"/>
      <c r="B2922" s="235"/>
      <c r="C2922" s="236"/>
      <c r="D2922" s="228" t="s">
        <v>206</v>
      </c>
      <c r="E2922" s="237" t="s">
        <v>19</v>
      </c>
      <c r="F2922" s="238" t="s">
        <v>3983</v>
      </c>
      <c r="G2922" s="236"/>
      <c r="H2922" s="237" t="s">
        <v>19</v>
      </c>
      <c r="I2922" s="239"/>
      <c r="J2922" s="236"/>
      <c r="K2922" s="236"/>
      <c r="L2922" s="240"/>
      <c r="M2922" s="241"/>
      <c r="N2922" s="242"/>
      <c r="O2922" s="242"/>
      <c r="P2922" s="242"/>
      <c r="Q2922" s="242"/>
      <c r="R2922" s="242"/>
      <c r="S2922" s="242"/>
      <c r="T2922" s="243"/>
      <c r="U2922" s="13"/>
      <c r="V2922" s="13"/>
      <c r="W2922" s="13"/>
      <c r="X2922" s="13"/>
      <c r="Y2922" s="13"/>
      <c r="Z2922" s="13"/>
      <c r="AA2922" s="13"/>
      <c r="AB2922" s="13"/>
      <c r="AC2922" s="13"/>
      <c r="AD2922" s="13"/>
      <c r="AE2922" s="13"/>
      <c r="AT2922" s="244" t="s">
        <v>206</v>
      </c>
      <c r="AU2922" s="244" t="s">
        <v>78</v>
      </c>
      <c r="AV2922" s="13" t="s">
        <v>76</v>
      </c>
      <c r="AW2922" s="13" t="s">
        <v>31</v>
      </c>
      <c r="AX2922" s="13" t="s">
        <v>69</v>
      </c>
      <c r="AY2922" s="244" t="s">
        <v>193</v>
      </c>
    </row>
    <row r="2923" s="14" customFormat="1">
      <c r="A2923" s="14"/>
      <c r="B2923" s="245"/>
      <c r="C2923" s="246"/>
      <c r="D2923" s="228" t="s">
        <v>206</v>
      </c>
      <c r="E2923" s="247" t="s">
        <v>19</v>
      </c>
      <c r="F2923" s="248" t="s">
        <v>4730</v>
      </c>
      <c r="G2923" s="246"/>
      <c r="H2923" s="249">
        <v>147.69999999999999</v>
      </c>
      <c r="I2923" s="250"/>
      <c r="J2923" s="246"/>
      <c r="K2923" s="246"/>
      <c r="L2923" s="251"/>
      <c r="M2923" s="252"/>
      <c r="N2923" s="253"/>
      <c r="O2923" s="253"/>
      <c r="P2923" s="253"/>
      <c r="Q2923" s="253"/>
      <c r="R2923" s="253"/>
      <c r="S2923" s="253"/>
      <c r="T2923" s="254"/>
      <c r="U2923" s="14"/>
      <c r="V2923" s="14"/>
      <c r="W2923" s="14"/>
      <c r="X2923" s="14"/>
      <c r="Y2923" s="14"/>
      <c r="Z2923" s="14"/>
      <c r="AA2923" s="14"/>
      <c r="AB2923" s="14"/>
      <c r="AC2923" s="14"/>
      <c r="AD2923" s="14"/>
      <c r="AE2923" s="14"/>
      <c r="AT2923" s="255" t="s">
        <v>206</v>
      </c>
      <c r="AU2923" s="255" t="s">
        <v>78</v>
      </c>
      <c r="AV2923" s="14" t="s">
        <v>78</v>
      </c>
      <c r="AW2923" s="14" t="s">
        <v>31</v>
      </c>
      <c r="AX2923" s="14" t="s">
        <v>69</v>
      </c>
      <c r="AY2923" s="255" t="s">
        <v>193</v>
      </c>
    </row>
    <row r="2924" s="15" customFormat="1">
      <c r="A2924" s="15"/>
      <c r="B2924" s="256"/>
      <c r="C2924" s="257"/>
      <c r="D2924" s="228" t="s">
        <v>206</v>
      </c>
      <c r="E2924" s="258" t="s">
        <v>19</v>
      </c>
      <c r="F2924" s="259" t="s">
        <v>218</v>
      </c>
      <c r="G2924" s="257"/>
      <c r="H2924" s="260">
        <v>280.69999999999999</v>
      </c>
      <c r="I2924" s="261"/>
      <c r="J2924" s="257"/>
      <c r="K2924" s="257"/>
      <c r="L2924" s="262"/>
      <c r="M2924" s="263"/>
      <c r="N2924" s="264"/>
      <c r="O2924" s="264"/>
      <c r="P2924" s="264"/>
      <c r="Q2924" s="264"/>
      <c r="R2924" s="264"/>
      <c r="S2924" s="264"/>
      <c r="T2924" s="265"/>
      <c r="U2924" s="15"/>
      <c r="V2924" s="15"/>
      <c r="W2924" s="15"/>
      <c r="X2924" s="15"/>
      <c r="Y2924" s="15"/>
      <c r="Z2924" s="15"/>
      <c r="AA2924" s="15"/>
      <c r="AB2924" s="15"/>
      <c r="AC2924" s="15"/>
      <c r="AD2924" s="15"/>
      <c r="AE2924" s="15"/>
      <c r="AT2924" s="266" t="s">
        <v>206</v>
      </c>
      <c r="AU2924" s="266" t="s">
        <v>78</v>
      </c>
      <c r="AV2924" s="15" t="s">
        <v>200</v>
      </c>
      <c r="AW2924" s="15" t="s">
        <v>31</v>
      </c>
      <c r="AX2924" s="15" t="s">
        <v>76</v>
      </c>
      <c r="AY2924" s="266" t="s">
        <v>193</v>
      </c>
    </row>
    <row r="2925" s="2" customFormat="1" ht="16.5" customHeight="1">
      <c r="A2925" s="41"/>
      <c r="B2925" s="42"/>
      <c r="C2925" s="274" t="s">
        <v>4731</v>
      </c>
      <c r="D2925" s="274" t="s">
        <v>1765</v>
      </c>
      <c r="E2925" s="275" t="s">
        <v>2274</v>
      </c>
      <c r="F2925" s="276" t="s">
        <v>2275</v>
      </c>
      <c r="G2925" s="277" t="s">
        <v>408</v>
      </c>
      <c r="H2925" s="278">
        <v>308.76999999999998</v>
      </c>
      <c r="I2925" s="279"/>
      <c r="J2925" s="280">
        <f>ROUND(I2925*H2925,2)</f>
        <v>0</v>
      </c>
      <c r="K2925" s="276" t="s">
        <v>199</v>
      </c>
      <c r="L2925" s="281"/>
      <c r="M2925" s="282" t="s">
        <v>19</v>
      </c>
      <c r="N2925" s="283" t="s">
        <v>40</v>
      </c>
      <c r="O2925" s="87"/>
      <c r="P2925" s="224">
        <f>O2925*H2925</f>
        <v>0</v>
      </c>
      <c r="Q2925" s="224">
        <v>0.00038000000000000002</v>
      </c>
      <c r="R2925" s="224">
        <f>Q2925*H2925</f>
        <v>0.1173326</v>
      </c>
      <c r="S2925" s="224">
        <v>0</v>
      </c>
      <c r="T2925" s="225">
        <f>S2925*H2925</f>
        <v>0</v>
      </c>
      <c r="U2925" s="41"/>
      <c r="V2925" s="41"/>
      <c r="W2925" s="41"/>
      <c r="X2925" s="41"/>
      <c r="Y2925" s="41"/>
      <c r="Z2925" s="41"/>
      <c r="AA2925" s="41"/>
      <c r="AB2925" s="41"/>
      <c r="AC2925" s="41"/>
      <c r="AD2925" s="41"/>
      <c r="AE2925" s="41"/>
      <c r="AR2925" s="226" t="s">
        <v>449</v>
      </c>
      <c r="AT2925" s="226" t="s">
        <v>1765</v>
      </c>
      <c r="AU2925" s="226" t="s">
        <v>78</v>
      </c>
      <c r="AY2925" s="20" t="s">
        <v>193</v>
      </c>
      <c r="BE2925" s="227">
        <f>IF(N2925="základní",J2925,0)</f>
        <v>0</v>
      </c>
      <c r="BF2925" s="227">
        <f>IF(N2925="snížená",J2925,0)</f>
        <v>0</v>
      </c>
      <c r="BG2925" s="227">
        <f>IF(N2925="zákl. přenesená",J2925,0)</f>
        <v>0</v>
      </c>
      <c r="BH2925" s="227">
        <f>IF(N2925="sníž. přenesená",J2925,0)</f>
        <v>0</v>
      </c>
      <c r="BI2925" s="227">
        <f>IF(N2925="nulová",J2925,0)</f>
        <v>0</v>
      </c>
      <c r="BJ2925" s="20" t="s">
        <v>76</v>
      </c>
      <c r="BK2925" s="227">
        <f>ROUND(I2925*H2925,2)</f>
        <v>0</v>
      </c>
      <c r="BL2925" s="20" t="s">
        <v>323</v>
      </c>
      <c r="BM2925" s="226" t="s">
        <v>4732</v>
      </c>
    </row>
    <row r="2926" s="2" customFormat="1">
      <c r="A2926" s="41"/>
      <c r="B2926" s="42"/>
      <c r="C2926" s="43"/>
      <c r="D2926" s="228" t="s">
        <v>202</v>
      </c>
      <c r="E2926" s="43"/>
      <c r="F2926" s="229" t="s">
        <v>2275</v>
      </c>
      <c r="G2926" s="43"/>
      <c r="H2926" s="43"/>
      <c r="I2926" s="230"/>
      <c r="J2926" s="43"/>
      <c r="K2926" s="43"/>
      <c r="L2926" s="47"/>
      <c r="M2926" s="231"/>
      <c r="N2926" s="232"/>
      <c r="O2926" s="87"/>
      <c r="P2926" s="87"/>
      <c r="Q2926" s="87"/>
      <c r="R2926" s="87"/>
      <c r="S2926" s="87"/>
      <c r="T2926" s="88"/>
      <c r="U2926" s="41"/>
      <c r="V2926" s="41"/>
      <c r="W2926" s="41"/>
      <c r="X2926" s="41"/>
      <c r="Y2926" s="41"/>
      <c r="Z2926" s="41"/>
      <c r="AA2926" s="41"/>
      <c r="AB2926" s="41"/>
      <c r="AC2926" s="41"/>
      <c r="AD2926" s="41"/>
      <c r="AE2926" s="41"/>
      <c r="AT2926" s="20" t="s">
        <v>202</v>
      </c>
      <c r="AU2926" s="20" t="s">
        <v>78</v>
      </c>
    </row>
    <row r="2927" s="14" customFormat="1">
      <c r="A2927" s="14"/>
      <c r="B2927" s="245"/>
      <c r="C2927" s="246"/>
      <c r="D2927" s="228" t="s">
        <v>206</v>
      </c>
      <c r="E2927" s="246"/>
      <c r="F2927" s="248" t="s">
        <v>4733</v>
      </c>
      <c r="G2927" s="246"/>
      <c r="H2927" s="249">
        <v>308.76999999999998</v>
      </c>
      <c r="I2927" s="250"/>
      <c r="J2927" s="246"/>
      <c r="K2927" s="246"/>
      <c r="L2927" s="251"/>
      <c r="M2927" s="252"/>
      <c r="N2927" s="253"/>
      <c r="O2927" s="253"/>
      <c r="P2927" s="253"/>
      <c r="Q2927" s="253"/>
      <c r="R2927" s="253"/>
      <c r="S2927" s="253"/>
      <c r="T2927" s="254"/>
      <c r="U2927" s="14"/>
      <c r="V2927" s="14"/>
      <c r="W2927" s="14"/>
      <c r="X2927" s="14"/>
      <c r="Y2927" s="14"/>
      <c r="Z2927" s="14"/>
      <c r="AA2927" s="14"/>
      <c r="AB2927" s="14"/>
      <c r="AC2927" s="14"/>
      <c r="AD2927" s="14"/>
      <c r="AE2927" s="14"/>
      <c r="AT2927" s="255" t="s">
        <v>206</v>
      </c>
      <c r="AU2927" s="255" t="s">
        <v>78</v>
      </c>
      <c r="AV2927" s="14" t="s">
        <v>78</v>
      </c>
      <c r="AW2927" s="14" t="s">
        <v>4</v>
      </c>
      <c r="AX2927" s="14" t="s">
        <v>76</v>
      </c>
      <c r="AY2927" s="255" t="s">
        <v>193</v>
      </c>
    </row>
    <row r="2928" s="2" customFormat="1" ht="16.5" customHeight="1">
      <c r="A2928" s="41"/>
      <c r="B2928" s="42"/>
      <c r="C2928" s="215" t="s">
        <v>4734</v>
      </c>
      <c r="D2928" s="215" t="s">
        <v>195</v>
      </c>
      <c r="E2928" s="216" t="s">
        <v>2279</v>
      </c>
      <c r="F2928" s="217" t="s">
        <v>2280</v>
      </c>
      <c r="G2928" s="218" t="s">
        <v>248</v>
      </c>
      <c r="H2928" s="219">
        <v>63.084000000000003</v>
      </c>
      <c r="I2928" s="220"/>
      <c r="J2928" s="221">
        <f>ROUND(I2928*H2928,2)</f>
        <v>0</v>
      </c>
      <c r="K2928" s="217" t="s">
        <v>199</v>
      </c>
      <c r="L2928" s="47"/>
      <c r="M2928" s="222" t="s">
        <v>19</v>
      </c>
      <c r="N2928" s="223" t="s">
        <v>40</v>
      </c>
      <c r="O2928" s="87"/>
      <c r="P2928" s="224">
        <f>O2928*H2928</f>
        <v>0</v>
      </c>
      <c r="Q2928" s="224">
        <v>0</v>
      </c>
      <c r="R2928" s="224">
        <f>Q2928*H2928</f>
        <v>0</v>
      </c>
      <c r="S2928" s="224">
        <v>0</v>
      </c>
      <c r="T2928" s="225">
        <f>S2928*H2928</f>
        <v>0</v>
      </c>
      <c r="U2928" s="41"/>
      <c r="V2928" s="41"/>
      <c r="W2928" s="41"/>
      <c r="X2928" s="41"/>
      <c r="Y2928" s="41"/>
      <c r="Z2928" s="41"/>
      <c r="AA2928" s="41"/>
      <c r="AB2928" s="41"/>
      <c r="AC2928" s="41"/>
      <c r="AD2928" s="41"/>
      <c r="AE2928" s="41"/>
      <c r="AR2928" s="226" t="s">
        <v>323</v>
      </c>
      <c r="AT2928" s="226" t="s">
        <v>195</v>
      </c>
      <c r="AU2928" s="226" t="s">
        <v>78</v>
      </c>
      <c r="AY2928" s="20" t="s">
        <v>193</v>
      </c>
      <c r="BE2928" s="227">
        <f>IF(N2928="základní",J2928,0)</f>
        <v>0</v>
      </c>
      <c r="BF2928" s="227">
        <f>IF(N2928="snížená",J2928,0)</f>
        <v>0</v>
      </c>
      <c r="BG2928" s="227">
        <f>IF(N2928="zákl. přenesená",J2928,0)</f>
        <v>0</v>
      </c>
      <c r="BH2928" s="227">
        <f>IF(N2928="sníž. přenesená",J2928,0)</f>
        <v>0</v>
      </c>
      <c r="BI2928" s="227">
        <f>IF(N2928="nulová",J2928,0)</f>
        <v>0</v>
      </c>
      <c r="BJ2928" s="20" t="s">
        <v>76</v>
      </c>
      <c r="BK2928" s="227">
        <f>ROUND(I2928*H2928,2)</f>
        <v>0</v>
      </c>
      <c r="BL2928" s="20" t="s">
        <v>323</v>
      </c>
      <c r="BM2928" s="226" t="s">
        <v>4735</v>
      </c>
    </row>
    <row r="2929" s="2" customFormat="1">
      <c r="A2929" s="41"/>
      <c r="B2929" s="42"/>
      <c r="C2929" s="43"/>
      <c r="D2929" s="228" t="s">
        <v>202</v>
      </c>
      <c r="E2929" s="43"/>
      <c r="F2929" s="229" t="s">
        <v>2282</v>
      </c>
      <c r="G2929" s="43"/>
      <c r="H2929" s="43"/>
      <c r="I2929" s="230"/>
      <c r="J2929" s="43"/>
      <c r="K2929" s="43"/>
      <c r="L2929" s="47"/>
      <c r="M2929" s="231"/>
      <c r="N2929" s="232"/>
      <c r="O2929" s="87"/>
      <c r="P2929" s="87"/>
      <c r="Q2929" s="87"/>
      <c r="R2929" s="87"/>
      <c r="S2929" s="87"/>
      <c r="T2929" s="88"/>
      <c r="U2929" s="41"/>
      <c r="V2929" s="41"/>
      <c r="W2929" s="41"/>
      <c r="X2929" s="41"/>
      <c r="Y2929" s="41"/>
      <c r="Z2929" s="41"/>
      <c r="AA2929" s="41"/>
      <c r="AB2929" s="41"/>
      <c r="AC2929" s="41"/>
      <c r="AD2929" s="41"/>
      <c r="AE2929" s="41"/>
      <c r="AT2929" s="20" t="s">
        <v>202</v>
      </c>
      <c r="AU2929" s="20" t="s">
        <v>78</v>
      </c>
    </row>
    <row r="2930" s="2" customFormat="1">
      <c r="A2930" s="41"/>
      <c r="B2930" s="42"/>
      <c r="C2930" s="43"/>
      <c r="D2930" s="233" t="s">
        <v>204</v>
      </c>
      <c r="E2930" s="43"/>
      <c r="F2930" s="234" t="s">
        <v>2283</v>
      </c>
      <c r="G2930" s="43"/>
      <c r="H2930" s="43"/>
      <c r="I2930" s="230"/>
      <c r="J2930" s="43"/>
      <c r="K2930" s="43"/>
      <c r="L2930" s="47"/>
      <c r="M2930" s="231"/>
      <c r="N2930" s="232"/>
      <c r="O2930" s="87"/>
      <c r="P2930" s="87"/>
      <c r="Q2930" s="87"/>
      <c r="R2930" s="87"/>
      <c r="S2930" s="87"/>
      <c r="T2930" s="88"/>
      <c r="U2930" s="41"/>
      <c r="V2930" s="41"/>
      <c r="W2930" s="41"/>
      <c r="X2930" s="41"/>
      <c r="Y2930" s="41"/>
      <c r="Z2930" s="41"/>
      <c r="AA2930" s="41"/>
      <c r="AB2930" s="41"/>
      <c r="AC2930" s="41"/>
      <c r="AD2930" s="41"/>
      <c r="AE2930" s="41"/>
      <c r="AT2930" s="20" t="s">
        <v>204</v>
      </c>
      <c r="AU2930" s="20" t="s">
        <v>78</v>
      </c>
    </row>
    <row r="2931" s="12" customFormat="1" ht="22.8" customHeight="1">
      <c r="A2931" s="12"/>
      <c r="B2931" s="199"/>
      <c r="C2931" s="200"/>
      <c r="D2931" s="201" t="s">
        <v>68</v>
      </c>
      <c r="E2931" s="213" t="s">
        <v>1560</v>
      </c>
      <c r="F2931" s="213" t="s">
        <v>1561</v>
      </c>
      <c r="G2931" s="200"/>
      <c r="H2931" s="200"/>
      <c r="I2931" s="203"/>
      <c r="J2931" s="214">
        <f>BK2931</f>
        <v>0</v>
      </c>
      <c r="K2931" s="200"/>
      <c r="L2931" s="205"/>
      <c r="M2931" s="206"/>
      <c r="N2931" s="207"/>
      <c r="O2931" s="207"/>
      <c r="P2931" s="208">
        <f>SUM(P2932:P3384)</f>
        <v>0</v>
      </c>
      <c r="Q2931" s="207"/>
      <c r="R2931" s="208">
        <f>SUM(R2932:R3384)</f>
        <v>16.516094605999999</v>
      </c>
      <c r="S2931" s="207"/>
      <c r="T2931" s="209">
        <f>SUM(T2932:T3384)</f>
        <v>0</v>
      </c>
      <c r="U2931" s="12"/>
      <c r="V2931" s="12"/>
      <c r="W2931" s="12"/>
      <c r="X2931" s="12"/>
      <c r="Y2931" s="12"/>
      <c r="Z2931" s="12"/>
      <c r="AA2931" s="12"/>
      <c r="AB2931" s="12"/>
      <c r="AC2931" s="12"/>
      <c r="AD2931" s="12"/>
      <c r="AE2931" s="12"/>
      <c r="AR2931" s="210" t="s">
        <v>78</v>
      </c>
      <c r="AT2931" s="211" t="s">
        <v>68</v>
      </c>
      <c r="AU2931" s="211" t="s">
        <v>76</v>
      </c>
      <c r="AY2931" s="210" t="s">
        <v>193</v>
      </c>
      <c r="BK2931" s="212">
        <f>SUM(BK2932:BK3384)</f>
        <v>0</v>
      </c>
    </row>
    <row r="2932" s="2" customFormat="1" ht="16.5" customHeight="1">
      <c r="A2932" s="41"/>
      <c r="B2932" s="42"/>
      <c r="C2932" s="215" t="s">
        <v>4736</v>
      </c>
      <c r="D2932" s="215" t="s">
        <v>195</v>
      </c>
      <c r="E2932" s="216" t="s">
        <v>2285</v>
      </c>
      <c r="F2932" s="217" t="s">
        <v>2286</v>
      </c>
      <c r="G2932" s="218" t="s">
        <v>258</v>
      </c>
      <c r="H2932" s="219">
        <v>583.79999999999995</v>
      </c>
      <c r="I2932" s="220"/>
      <c r="J2932" s="221">
        <f>ROUND(I2932*H2932,2)</f>
        <v>0</v>
      </c>
      <c r="K2932" s="217" t="s">
        <v>199</v>
      </c>
      <c r="L2932" s="47"/>
      <c r="M2932" s="222" t="s">
        <v>19</v>
      </c>
      <c r="N2932" s="223" t="s">
        <v>40</v>
      </c>
      <c r="O2932" s="87"/>
      <c r="P2932" s="224">
        <f>O2932*H2932</f>
        <v>0</v>
      </c>
      <c r="Q2932" s="224">
        <v>0</v>
      </c>
      <c r="R2932" s="224">
        <f>Q2932*H2932</f>
        <v>0</v>
      </c>
      <c r="S2932" s="224">
        <v>0</v>
      </c>
      <c r="T2932" s="225">
        <f>S2932*H2932</f>
        <v>0</v>
      </c>
      <c r="U2932" s="41"/>
      <c r="V2932" s="41"/>
      <c r="W2932" s="41"/>
      <c r="X2932" s="41"/>
      <c r="Y2932" s="41"/>
      <c r="Z2932" s="41"/>
      <c r="AA2932" s="41"/>
      <c r="AB2932" s="41"/>
      <c r="AC2932" s="41"/>
      <c r="AD2932" s="41"/>
      <c r="AE2932" s="41"/>
      <c r="AR2932" s="226" t="s">
        <v>323</v>
      </c>
      <c r="AT2932" s="226" t="s">
        <v>195</v>
      </c>
      <c r="AU2932" s="226" t="s">
        <v>78</v>
      </c>
      <c r="AY2932" s="20" t="s">
        <v>193</v>
      </c>
      <c r="BE2932" s="227">
        <f>IF(N2932="základní",J2932,0)</f>
        <v>0</v>
      </c>
      <c r="BF2932" s="227">
        <f>IF(N2932="snížená",J2932,0)</f>
        <v>0</v>
      </c>
      <c r="BG2932" s="227">
        <f>IF(N2932="zákl. přenesená",J2932,0)</f>
        <v>0</v>
      </c>
      <c r="BH2932" s="227">
        <f>IF(N2932="sníž. přenesená",J2932,0)</f>
        <v>0</v>
      </c>
      <c r="BI2932" s="227">
        <f>IF(N2932="nulová",J2932,0)</f>
        <v>0</v>
      </c>
      <c r="BJ2932" s="20" t="s">
        <v>76</v>
      </c>
      <c r="BK2932" s="227">
        <f>ROUND(I2932*H2932,2)</f>
        <v>0</v>
      </c>
      <c r="BL2932" s="20" t="s">
        <v>323</v>
      </c>
      <c r="BM2932" s="226" t="s">
        <v>4737</v>
      </c>
    </row>
    <row r="2933" s="2" customFormat="1">
      <c r="A2933" s="41"/>
      <c r="B2933" s="42"/>
      <c r="C2933" s="43"/>
      <c r="D2933" s="228" t="s">
        <v>202</v>
      </c>
      <c r="E2933" s="43"/>
      <c r="F2933" s="229" t="s">
        <v>2288</v>
      </c>
      <c r="G2933" s="43"/>
      <c r="H2933" s="43"/>
      <c r="I2933" s="230"/>
      <c r="J2933" s="43"/>
      <c r="K2933" s="43"/>
      <c r="L2933" s="47"/>
      <c r="M2933" s="231"/>
      <c r="N2933" s="232"/>
      <c r="O2933" s="87"/>
      <c r="P2933" s="87"/>
      <c r="Q2933" s="87"/>
      <c r="R2933" s="87"/>
      <c r="S2933" s="87"/>
      <c r="T2933" s="88"/>
      <c r="U2933" s="41"/>
      <c r="V2933" s="41"/>
      <c r="W2933" s="41"/>
      <c r="X2933" s="41"/>
      <c r="Y2933" s="41"/>
      <c r="Z2933" s="41"/>
      <c r="AA2933" s="41"/>
      <c r="AB2933" s="41"/>
      <c r="AC2933" s="41"/>
      <c r="AD2933" s="41"/>
      <c r="AE2933" s="41"/>
      <c r="AT2933" s="20" t="s">
        <v>202</v>
      </c>
      <c r="AU2933" s="20" t="s">
        <v>78</v>
      </c>
    </row>
    <row r="2934" s="2" customFormat="1">
      <c r="A2934" s="41"/>
      <c r="B2934" s="42"/>
      <c r="C2934" s="43"/>
      <c r="D2934" s="233" t="s">
        <v>204</v>
      </c>
      <c r="E2934" s="43"/>
      <c r="F2934" s="234" t="s">
        <v>2289</v>
      </c>
      <c r="G2934" s="43"/>
      <c r="H2934" s="43"/>
      <c r="I2934" s="230"/>
      <c r="J2934" s="43"/>
      <c r="K2934" s="43"/>
      <c r="L2934" s="47"/>
      <c r="M2934" s="231"/>
      <c r="N2934" s="232"/>
      <c r="O2934" s="87"/>
      <c r="P2934" s="87"/>
      <c r="Q2934" s="87"/>
      <c r="R2934" s="87"/>
      <c r="S2934" s="87"/>
      <c r="T2934" s="88"/>
      <c r="U2934" s="41"/>
      <c r="V2934" s="41"/>
      <c r="W2934" s="41"/>
      <c r="X2934" s="41"/>
      <c r="Y2934" s="41"/>
      <c r="Z2934" s="41"/>
      <c r="AA2934" s="41"/>
      <c r="AB2934" s="41"/>
      <c r="AC2934" s="41"/>
      <c r="AD2934" s="41"/>
      <c r="AE2934" s="41"/>
      <c r="AT2934" s="20" t="s">
        <v>204</v>
      </c>
      <c r="AU2934" s="20" t="s">
        <v>78</v>
      </c>
    </row>
    <row r="2935" s="13" customFormat="1">
      <c r="A2935" s="13"/>
      <c r="B2935" s="235"/>
      <c r="C2935" s="236"/>
      <c r="D2935" s="228" t="s">
        <v>206</v>
      </c>
      <c r="E2935" s="237" t="s">
        <v>19</v>
      </c>
      <c r="F2935" s="238" t="s">
        <v>279</v>
      </c>
      <c r="G2935" s="236"/>
      <c r="H2935" s="237" t="s">
        <v>19</v>
      </c>
      <c r="I2935" s="239"/>
      <c r="J2935" s="236"/>
      <c r="K2935" s="236"/>
      <c r="L2935" s="240"/>
      <c r="M2935" s="241"/>
      <c r="N2935" s="242"/>
      <c r="O2935" s="242"/>
      <c r="P2935" s="242"/>
      <c r="Q2935" s="242"/>
      <c r="R2935" s="242"/>
      <c r="S2935" s="242"/>
      <c r="T2935" s="243"/>
      <c r="U2935" s="13"/>
      <c r="V2935" s="13"/>
      <c r="W2935" s="13"/>
      <c r="X2935" s="13"/>
      <c r="Y2935" s="13"/>
      <c r="Z2935" s="13"/>
      <c r="AA2935" s="13"/>
      <c r="AB2935" s="13"/>
      <c r="AC2935" s="13"/>
      <c r="AD2935" s="13"/>
      <c r="AE2935" s="13"/>
      <c r="AT2935" s="244" t="s">
        <v>206</v>
      </c>
      <c r="AU2935" s="244" t="s">
        <v>78</v>
      </c>
      <c r="AV2935" s="13" t="s">
        <v>76</v>
      </c>
      <c r="AW2935" s="13" t="s">
        <v>31</v>
      </c>
      <c r="AX2935" s="13" t="s">
        <v>69</v>
      </c>
      <c r="AY2935" s="244" t="s">
        <v>193</v>
      </c>
    </row>
    <row r="2936" s="13" customFormat="1">
      <c r="A2936" s="13"/>
      <c r="B2936" s="235"/>
      <c r="C2936" s="236"/>
      <c r="D2936" s="228" t="s">
        <v>206</v>
      </c>
      <c r="E2936" s="237" t="s">
        <v>19</v>
      </c>
      <c r="F2936" s="238" t="s">
        <v>4738</v>
      </c>
      <c r="G2936" s="236"/>
      <c r="H2936" s="237" t="s">
        <v>19</v>
      </c>
      <c r="I2936" s="239"/>
      <c r="J2936" s="236"/>
      <c r="K2936" s="236"/>
      <c r="L2936" s="240"/>
      <c r="M2936" s="241"/>
      <c r="N2936" s="242"/>
      <c r="O2936" s="242"/>
      <c r="P2936" s="242"/>
      <c r="Q2936" s="242"/>
      <c r="R2936" s="242"/>
      <c r="S2936" s="242"/>
      <c r="T2936" s="243"/>
      <c r="U2936" s="13"/>
      <c r="V2936" s="13"/>
      <c r="W2936" s="13"/>
      <c r="X2936" s="13"/>
      <c r="Y2936" s="13"/>
      <c r="Z2936" s="13"/>
      <c r="AA2936" s="13"/>
      <c r="AB2936" s="13"/>
      <c r="AC2936" s="13"/>
      <c r="AD2936" s="13"/>
      <c r="AE2936" s="13"/>
      <c r="AT2936" s="244" t="s">
        <v>206</v>
      </c>
      <c r="AU2936" s="244" t="s">
        <v>78</v>
      </c>
      <c r="AV2936" s="13" t="s">
        <v>76</v>
      </c>
      <c r="AW2936" s="13" t="s">
        <v>31</v>
      </c>
      <c r="AX2936" s="13" t="s">
        <v>69</v>
      </c>
      <c r="AY2936" s="244" t="s">
        <v>193</v>
      </c>
    </row>
    <row r="2937" s="13" customFormat="1">
      <c r="A2937" s="13"/>
      <c r="B2937" s="235"/>
      <c r="C2937" s="236"/>
      <c r="D2937" s="228" t="s">
        <v>206</v>
      </c>
      <c r="E2937" s="237" t="s">
        <v>19</v>
      </c>
      <c r="F2937" s="238" t="s">
        <v>2084</v>
      </c>
      <c r="G2937" s="236"/>
      <c r="H2937" s="237" t="s">
        <v>19</v>
      </c>
      <c r="I2937" s="239"/>
      <c r="J2937" s="236"/>
      <c r="K2937" s="236"/>
      <c r="L2937" s="240"/>
      <c r="M2937" s="241"/>
      <c r="N2937" s="242"/>
      <c r="O2937" s="242"/>
      <c r="P2937" s="242"/>
      <c r="Q2937" s="242"/>
      <c r="R2937" s="242"/>
      <c r="S2937" s="242"/>
      <c r="T2937" s="243"/>
      <c r="U2937" s="13"/>
      <c r="V2937" s="13"/>
      <c r="W2937" s="13"/>
      <c r="X2937" s="13"/>
      <c r="Y2937" s="13"/>
      <c r="Z2937" s="13"/>
      <c r="AA2937" s="13"/>
      <c r="AB2937" s="13"/>
      <c r="AC2937" s="13"/>
      <c r="AD2937" s="13"/>
      <c r="AE2937" s="13"/>
      <c r="AT2937" s="244" t="s">
        <v>206</v>
      </c>
      <c r="AU2937" s="244" t="s">
        <v>78</v>
      </c>
      <c r="AV2937" s="13" t="s">
        <v>76</v>
      </c>
      <c r="AW2937" s="13" t="s">
        <v>31</v>
      </c>
      <c r="AX2937" s="13" t="s">
        <v>69</v>
      </c>
      <c r="AY2937" s="244" t="s">
        <v>193</v>
      </c>
    </row>
    <row r="2938" s="13" customFormat="1">
      <c r="A2938" s="13"/>
      <c r="B2938" s="235"/>
      <c r="C2938" s="236"/>
      <c r="D2938" s="228" t="s">
        <v>206</v>
      </c>
      <c r="E2938" s="237" t="s">
        <v>19</v>
      </c>
      <c r="F2938" s="238" t="s">
        <v>3736</v>
      </c>
      <c r="G2938" s="236"/>
      <c r="H2938" s="237" t="s">
        <v>19</v>
      </c>
      <c r="I2938" s="239"/>
      <c r="J2938" s="236"/>
      <c r="K2938" s="236"/>
      <c r="L2938" s="240"/>
      <c r="M2938" s="241"/>
      <c r="N2938" s="242"/>
      <c r="O2938" s="242"/>
      <c r="P2938" s="242"/>
      <c r="Q2938" s="242"/>
      <c r="R2938" s="242"/>
      <c r="S2938" s="242"/>
      <c r="T2938" s="243"/>
      <c r="U2938" s="13"/>
      <c r="V2938" s="13"/>
      <c r="W2938" s="13"/>
      <c r="X2938" s="13"/>
      <c r="Y2938" s="13"/>
      <c r="Z2938" s="13"/>
      <c r="AA2938" s="13"/>
      <c r="AB2938" s="13"/>
      <c r="AC2938" s="13"/>
      <c r="AD2938" s="13"/>
      <c r="AE2938" s="13"/>
      <c r="AT2938" s="244" t="s">
        <v>206</v>
      </c>
      <c r="AU2938" s="244" t="s">
        <v>78</v>
      </c>
      <c r="AV2938" s="13" t="s">
        <v>76</v>
      </c>
      <c r="AW2938" s="13" t="s">
        <v>31</v>
      </c>
      <c r="AX2938" s="13" t="s">
        <v>69</v>
      </c>
      <c r="AY2938" s="244" t="s">
        <v>193</v>
      </c>
    </row>
    <row r="2939" s="14" customFormat="1">
      <c r="A2939" s="14"/>
      <c r="B2939" s="245"/>
      <c r="C2939" s="246"/>
      <c r="D2939" s="228" t="s">
        <v>206</v>
      </c>
      <c r="E2939" s="247" t="s">
        <v>19</v>
      </c>
      <c r="F2939" s="248" t="s">
        <v>4187</v>
      </c>
      <c r="G2939" s="246"/>
      <c r="H2939" s="249">
        <v>28.300000000000001</v>
      </c>
      <c r="I2939" s="250"/>
      <c r="J2939" s="246"/>
      <c r="K2939" s="246"/>
      <c r="L2939" s="251"/>
      <c r="M2939" s="252"/>
      <c r="N2939" s="253"/>
      <c r="O2939" s="253"/>
      <c r="P2939" s="253"/>
      <c r="Q2939" s="253"/>
      <c r="R2939" s="253"/>
      <c r="S2939" s="253"/>
      <c r="T2939" s="254"/>
      <c r="U2939" s="14"/>
      <c r="V2939" s="14"/>
      <c r="W2939" s="14"/>
      <c r="X2939" s="14"/>
      <c r="Y2939" s="14"/>
      <c r="Z2939" s="14"/>
      <c r="AA2939" s="14"/>
      <c r="AB2939" s="14"/>
      <c r="AC2939" s="14"/>
      <c r="AD2939" s="14"/>
      <c r="AE2939" s="14"/>
      <c r="AT2939" s="255" t="s">
        <v>206</v>
      </c>
      <c r="AU2939" s="255" t="s">
        <v>78</v>
      </c>
      <c r="AV2939" s="14" t="s">
        <v>78</v>
      </c>
      <c r="AW2939" s="14" t="s">
        <v>31</v>
      </c>
      <c r="AX2939" s="14" t="s">
        <v>69</v>
      </c>
      <c r="AY2939" s="255" t="s">
        <v>193</v>
      </c>
    </row>
    <row r="2940" s="13" customFormat="1">
      <c r="A2940" s="13"/>
      <c r="B2940" s="235"/>
      <c r="C2940" s="236"/>
      <c r="D2940" s="228" t="s">
        <v>206</v>
      </c>
      <c r="E2940" s="237" t="s">
        <v>19</v>
      </c>
      <c r="F2940" s="238" t="s">
        <v>3742</v>
      </c>
      <c r="G2940" s="236"/>
      <c r="H2940" s="237" t="s">
        <v>19</v>
      </c>
      <c r="I2940" s="239"/>
      <c r="J2940" s="236"/>
      <c r="K2940" s="236"/>
      <c r="L2940" s="240"/>
      <c r="M2940" s="241"/>
      <c r="N2940" s="242"/>
      <c r="O2940" s="242"/>
      <c r="P2940" s="242"/>
      <c r="Q2940" s="242"/>
      <c r="R2940" s="242"/>
      <c r="S2940" s="242"/>
      <c r="T2940" s="243"/>
      <c r="U2940" s="13"/>
      <c r="V2940" s="13"/>
      <c r="W2940" s="13"/>
      <c r="X2940" s="13"/>
      <c r="Y2940" s="13"/>
      <c r="Z2940" s="13"/>
      <c r="AA2940" s="13"/>
      <c r="AB2940" s="13"/>
      <c r="AC2940" s="13"/>
      <c r="AD2940" s="13"/>
      <c r="AE2940" s="13"/>
      <c r="AT2940" s="244" t="s">
        <v>206</v>
      </c>
      <c r="AU2940" s="244" t="s">
        <v>78</v>
      </c>
      <c r="AV2940" s="13" t="s">
        <v>76</v>
      </c>
      <c r="AW2940" s="13" t="s">
        <v>31</v>
      </c>
      <c r="AX2940" s="13" t="s">
        <v>69</v>
      </c>
      <c r="AY2940" s="244" t="s">
        <v>193</v>
      </c>
    </row>
    <row r="2941" s="14" customFormat="1">
      <c r="A2941" s="14"/>
      <c r="B2941" s="245"/>
      <c r="C2941" s="246"/>
      <c r="D2941" s="228" t="s">
        <v>206</v>
      </c>
      <c r="E2941" s="247" t="s">
        <v>19</v>
      </c>
      <c r="F2941" s="248" t="s">
        <v>4188</v>
      </c>
      <c r="G2941" s="246"/>
      <c r="H2941" s="249">
        <v>20.699999999999999</v>
      </c>
      <c r="I2941" s="250"/>
      <c r="J2941" s="246"/>
      <c r="K2941" s="246"/>
      <c r="L2941" s="251"/>
      <c r="M2941" s="252"/>
      <c r="N2941" s="253"/>
      <c r="O2941" s="253"/>
      <c r="P2941" s="253"/>
      <c r="Q2941" s="253"/>
      <c r="R2941" s="253"/>
      <c r="S2941" s="253"/>
      <c r="T2941" s="254"/>
      <c r="U2941" s="14"/>
      <c r="V2941" s="14"/>
      <c r="W2941" s="14"/>
      <c r="X2941" s="14"/>
      <c r="Y2941" s="14"/>
      <c r="Z2941" s="14"/>
      <c r="AA2941" s="14"/>
      <c r="AB2941" s="14"/>
      <c r="AC2941" s="14"/>
      <c r="AD2941" s="14"/>
      <c r="AE2941" s="14"/>
      <c r="AT2941" s="255" t="s">
        <v>206</v>
      </c>
      <c r="AU2941" s="255" t="s">
        <v>78</v>
      </c>
      <c r="AV2941" s="14" t="s">
        <v>78</v>
      </c>
      <c r="AW2941" s="14" t="s">
        <v>31</v>
      </c>
      <c r="AX2941" s="14" t="s">
        <v>69</v>
      </c>
      <c r="AY2941" s="255" t="s">
        <v>193</v>
      </c>
    </row>
    <row r="2942" s="13" customFormat="1">
      <c r="A2942" s="13"/>
      <c r="B2942" s="235"/>
      <c r="C2942" s="236"/>
      <c r="D2942" s="228" t="s">
        <v>206</v>
      </c>
      <c r="E2942" s="237" t="s">
        <v>19</v>
      </c>
      <c r="F2942" s="238" t="s">
        <v>4189</v>
      </c>
      <c r="G2942" s="236"/>
      <c r="H2942" s="237" t="s">
        <v>19</v>
      </c>
      <c r="I2942" s="239"/>
      <c r="J2942" s="236"/>
      <c r="K2942" s="236"/>
      <c r="L2942" s="240"/>
      <c r="M2942" s="241"/>
      <c r="N2942" s="242"/>
      <c r="O2942" s="242"/>
      <c r="P2942" s="242"/>
      <c r="Q2942" s="242"/>
      <c r="R2942" s="242"/>
      <c r="S2942" s="242"/>
      <c r="T2942" s="243"/>
      <c r="U2942" s="13"/>
      <c r="V2942" s="13"/>
      <c r="W2942" s="13"/>
      <c r="X2942" s="13"/>
      <c r="Y2942" s="13"/>
      <c r="Z2942" s="13"/>
      <c r="AA2942" s="13"/>
      <c r="AB2942" s="13"/>
      <c r="AC2942" s="13"/>
      <c r="AD2942" s="13"/>
      <c r="AE2942" s="13"/>
      <c r="AT2942" s="244" t="s">
        <v>206</v>
      </c>
      <c r="AU2942" s="244" t="s">
        <v>78</v>
      </c>
      <c r="AV2942" s="13" t="s">
        <v>76</v>
      </c>
      <c r="AW2942" s="13" t="s">
        <v>31</v>
      </c>
      <c r="AX2942" s="13" t="s">
        <v>69</v>
      </c>
      <c r="AY2942" s="244" t="s">
        <v>193</v>
      </c>
    </row>
    <row r="2943" s="13" customFormat="1">
      <c r="A2943" s="13"/>
      <c r="B2943" s="235"/>
      <c r="C2943" s="236"/>
      <c r="D2943" s="228" t="s">
        <v>206</v>
      </c>
      <c r="E2943" s="237" t="s">
        <v>19</v>
      </c>
      <c r="F2943" s="238" t="s">
        <v>3701</v>
      </c>
      <c r="G2943" s="236"/>
      <c r="H2943" s="237" t="s">
        <v>19</v>
      </c>
      <c r="I2943" s="239"/>
      <c r="J2943" s="236"/>
      <c r="K2943" s="236"/>
      <c r="L2943" s="240"/>
      <c r="M2943" s="241"/>
      <c r="N2943" s="242"/>
      <c r="O2943" s="242"/>
      <c r="P2943" s="242"/>
      <c r="Q2943" s="242"/>
      <c r="R2943" s="242"/>
      <c r="S2943" s="242"/>
      <c r="T2943" s="243"/>
      <c r="U2943" s="13"/>
      <c r="V2943" s="13"/>
      <c r="W2943" s="13"/>
      <c r="X2943" s="13"/>
      <c r="Y2943" s="13"/>
      <c r="Z2943" s="13"/>
      <c r="AA2943" s="13"/>
      <c r="AB2943" s="13"/>
      <c r="AC2943" s="13"/>
      <c r="AD2943" s="13"/>
      <c r="AE2943" s="13"/>
      <c r="AT2943" s="244" t="s">
        <v>206</v>
      </c>
      <c r="AU2943" s="244" t="s">
        <v>78</v>
      </c>
      <c r="AV2943" s="13" t="s">
        <v>76</v>
      </c>
      <c r="AW2943" s="13" t="s">
        <v>31</v>
      </c>
      <c r="AX2943" s="13" t="s">
        <v>69</v>
      </c>
      <c r="AY2943" s="244" t="s">
        <v>193</v>
      </c>
    </row>
    <row r="2944" s="14" customFormat="1">
      <c r="A2944" s="14"/>
      <c r="B2944" s="245"/>
      <c r="C2944" s="246"/>
      <c r="D2944" s="228" t="s">
        <v>206</v>
      </c>
      <c r="E2944" s="247" t="s">
        <v>19</v>
      </c>
      <c r="F2944" s="248" t="s">
        <v>4190</v>
      </c>
      <c r="G2944" s="246"/>
      <c r="H2944" s="249">
        <v>50.299999999999997</v>
      </c>
      <c r="I2944" s="250"/>
      <c r="J2944" s="246"/>
      <c r="K2944" s="246"/>
      <c r="L2944" s="251"/>
      <c r="M2944" s="252"/>
      <c r="N2944" s="253"/>
      <c r="O2944" s="253"/>
      <c r="P2944" s="253"/>
      <c r="Q2944" s="253"/>
      <c r="R2944" s="253"/>
      <c r="S2944" s="253"/>
      <c r="T2944" s="254"/>
      <c r="U2944" s="14"/>
      <c r="V2944" s="14"/>
      <c r="W2944" s="14"/>
      <c r="X2944" s="14"/>
      <c r="Y2944" s="14"/>
      <c r="Z2944" s="14"/>
      <c r="AA2944" s="14"/>
      <c r="AB2944" s="14"/>
      <c r="AC2944" s="14"/>
      <c r="AD2944" s="14"/>
      <c r="AE2944" s="14"/>
      <c r="AT2944" s="255" t="s">
        <v>206</v>
      </c>
      <c r="AU2944" s="255" t="s">
        <v>78</v>
      </c>
      <c r="AV2944" s="14" t="s">
        <v>78</v>
      </c>
      <c r="AW2944" s="14" t="s">
        <v>31</v>
      </c>
      <c r="AX2944" s="14" t="s">
        <v>69</v>
      </c>
      <c r="AY2944" s="255" t="s">
        <v>193</v>
      </c>
    </row>
    <row r="2945" s="13" customFormat="1">
      <c r="A2945" s="13"/>
      <c r="B2945" s="235"/>
      <c r="C2945" s="236"/>
      <c r="D2945" s="228" t="s">
        <v>206</v>
      </c>
      <c r="E2945" s="237" t="s">
        <v>19</v>
      </c>
      <c r="F2945" s="238" t="s">
        <v>3703</v>
      </c>
      <c r="G2945" s="236"/>
      <c r="H2945" s="237" t="s">
        <v>19</v>
      </c>
      <c r="I2945" s="239"/>
      <c r="J2945" s="236"/>
      <c r="K2945" s="236"/>
      <c r="L2945" s="240"/>
      <c r="M2945" s="241"/>
      <c r="N2945" s="242"/>
      <c r="O2945" s="242"/>
      <c r="P2945" s="242"/>
      <c r="Q2945" s="242"/>
      <c r="R2945" s="242"/>
      <c r="S2945" s="242"/>
      <c r="T2945" s="243"/>
      <c r="U2945" s="13"/>
      <c r="V2945" s="13"/>
      <c r="W2945" s="13"/>
      <c r="X2945" s="13"/>
      <c r="Y2945" s="13"/>
      <c r="Z2945" s="13"/>
      <c r="AA2945" s="13"/>
      <c r="AB2945" s="13"/>
      <c r="AC2945" s="13"/>
      <c r="AD2945" s="13"/>
      <c r="AE2945" s="13"/>
      <c r="AT2945" s="244" t="s">
        <v>206</v>
      </c>
      <c r="AU2945" s="244" t="s">
        <v>78</v>
      </c>
      <c r="AV2945" s="13" t="s">
        <v>76</v>
      </c>
      <c r="AW2945" s="13" t="s">
        <v>31</v>
      </c>
      <c r="AX2945" s="13" t="s">
        <v>69</v>
      </c>
      <c r="AY2945" s="244" t="s">
        <v>193</v>
      </c>
    </row>
    <row r="2946" s="14" customFormat="1">
      <c r="A2946" s="14"/>
      <c r="B2946" s="245"/>
      <c r="C2946" s="246"/>
      <c r="D2946" s="228" t="s">
        <v>206</v>
      </c>
      <c r="E2946" s="247" t="s">
        <v>19</v>
      </c>
      <c r="F2946" s="248" t="s">
        <v>4191</v>
      </c>
      <c r="G2946" s="246"/>
      <c r="H2946" s="249">
        <v>8.4000000000000004</v>
      </c>
      <c r="I2946" s="250"/>
      <c r="J2946" s="246"/>
      <c r="K2946" s="246"/>
      <c r="L2946" s="251"/>
      <c r="M2946" s="252"/>
      <c r="N2946" s="253"/>
      <c r="O2946" s="253"/>
      <c r="P2946" s="253"/>
      <c r="Q2946" s="253"/>
      <c r="R2946" s="253"/>
      <c r="S2946" s="253"/>
      <c r="T2946" s="254"/>
      <c r="U2946" s="14"/>
      <c r="V2946" s="14"/>
      <c r="W2946" s="14"/>
      <c r="X2946" s="14"/>
      <c r="Y2946" s="14"/>
      <c r="Z2946" s="14"/>
      <c r="AA2946" s="14"/>
      <c r="AB2946" s="14"/>
      <c r="AC2946" s="14"/>
      <c r="AD2946" s="14"/>
      <c r="AE2946" s="14"/>
      <c r="AT2946" s="255" t="s">
        <v>206</v>
      </c>
      <c r="AU2946" s="255" t="s">
        <v>78</v>
      </c>
      <c r="AV2946" s="14" t="s">
        <v>78</v>
      </c>
      <c r="AW2946" s="14" t="s">
        <v>31</v>
      </c>
      <c r="AX2946" s="14" t="s">
        <v>69</v>
      </c>
      <c r="AY2946" s="255" t="s">
        <v>193</v>
      </c>
    </row>
    <row r="2947" s="13" customFormat="1">
      <c r="A2947" s="13"/>
      <c r="B2947" s="235"/>
      <c r="C2947" s="236"/>
      <c r="D2947" s="228" t="s">
        <v>206</v>
      </c>
      <c r="E2947" s="237" t="s">
        <v>19</v>
      </c>
      <c r="F2947" s="238" t="s">
        <v>3710</v>
      </c>
      <c r="G2947" s="236"/>
      <c r="H2947" s="237" t="s">
        <v>19</v>
      </c>
      <c r="I2947" s="239"/>
      <c r="J2947" s="236"/>
      <c r="K2947" s="236"/>
      <c r="L2947" s="240"/>
      <c r="M2947" s="241"/>
      <c r="N2947" s="242"/>
      <c r="O2947" s="242"/>
      <c r="P2947" s="242"/>
      <c r="Q2947" s="242"/>
      <c r="R2947" s="242"/>
      <c r="S2947" s="242"/>
      <c r="T2947" s="243"/>
      <c r="U2947" s="13"/>
      <c r="V2947" s="13"/>
      <c r="W2947" s="13"/>
      <c r="X2947" s="13"/>
      <c r="Y2947" s="13"/>
      <c r="Z2947" s="13"/>
      <c r="AA2947" s="13"/>
      <c r="AB2947" s="13"/>
      <c r="AC2947" s="13"/>
      <c r="AD2947" s="13"/>
      <c r="AE2947" s="13"/>
      <c r="AT2947" s="244" t="s">
        <v>206</v>
      </c>
      <c r="AU2947" s="244" t="s">
        <v>78</v>
      </c>
      <c r="AV2947" s="13" t="s">
        <v>76</v>
      </c>
      <c r="AW2947" s="13" t="s">
        <v>31</v>
      </c>
      <c r="AX2947" s="13" t="s">
        <v>69</v>
      </c>
      <c r="AY2947" s="244" t="s">
        <v>193</v>
      </c>
    </row>
    <row r="2948" s="14" customFormat="1">
      <c r="A2948" s="14"/>
      <c r="B2948" s="245"/>
      <c r="C2948" s="246"/>
      <c r="D2948" s="228" t="s">
        <v>206</v>
      </c>
      <c r="E2948" s="247" t="s">
        <v>19</v>
      </c>
      <c r="F2948" s="248" t="s">
        <v>4192</v>
      </c>
      <c r="G2948" s="246"/>
      <c r="H2948" s="249">
        <v>28.100000000000001</v>
      </c>
      <c r="I2948" s="250"/>
      <c r="J2948" s="246"/>
      <c r="K2948" s="246"/>
      <c r="L2948" s="251"/>
      <c r="M2948" s="252"/>
      <c r="N2948" s="253"/>
      <c r="O2948" s="253"/>
      <c r="P2948" s="253"/>
      <c r="Q2948" s="253"/>
      <c r="R2948" s="253"/>
      <c r="S2948" s="253"/>
      <c r="T2948" s="254"/>
      <c r="U2948" s="14"/>
      <c r="V2948" s="14"/>
      <c r="W2948" s="14"/>
      <c r="X2948" s="14"/>
      <c r="Y2948" s="14"/>
      <c r="Z2948" s="14"/>
      <c r="AA2948" s="14"/>
      <c r="AB2948" s="14"/>
      <c r="AC2948" s="14"/>
      <c r="AD2948" s="14"/>
      <c r="AE2948" s="14"/>
      <c r="AT2948" s="255" t="s">
        <v>206</v>
      </c>
      <c r="AU2948" s="255" t="s">
        <v>78</v>
      </c>
      <c r="AV2948" s="14" t="s">
        <v>78</v>
      </c>
      <c r="AW2948" s="14" t="s">
        <v>31</v>
      </c>
      <c r="AX2948" s="14" t="s">
        <v>69</v>
      </c>
      <c r="AY2948" s="255" t="s">
        <v>193</v>
      </c>
    </row>
    <row r="2949" s="13" customFormat="1">
      <c r="A2949" s="13"/>
      <c r="B2949" s="235"/>
      <c r="C2949" s="236"/>
      <c r="D2949" s="228" t="s">
        <v>206</v>
      </c>
      <c r="E2949" s="237" t="s">
        <v>19</v>
      </c>
      <c r="F2949" s="238" t="s">
        <v>3712</v>
      </c>
      <c r="G2949" s="236"/>
      <c r="H2949" s="237" t="s">
        <v>19</v>
      </c>
      <c r="I2949" s="239"/>
      <c r="J2949" s="236"/>
      <c r="K2949" s="236"/>
      <c r="L2949" s="240"/>
      <c r="M2949" s="241"/>
      <c r="N2949" s="242"/>
      <c r="O2949" s="242"/>
      <c r="P2949" s="242"/>
      <c r="Q2949" s="242"/>
      <c r="R2949" s="242"/>
      <c r="S2949" s="242"/>
      <c r="T2949" s="243"/>
      <c r="U2949" s="13"/>
      <c r="V2949" s="13"/>
      <c r="W2949" s="13"/>
      <c r="X2949" s="13"/>
      <c r="Y2949" s="13"/>
      <c r="Z2949" s="13"/>
      <c r="AA2949" s="13"/>
      <c r="AB2949" s="13"/>
      <c r="AC2949" s="13"/>
      <c r="AD2949" s="13"/>
      <c r="AE2949" s="13"/>
      <c r="AT2949" s="244" t="s">
        <v>206</v>
      </c>
      <c r="AU2949" s="244" t="s">
        <v>78</v>
      </c>
      <c r="AV2949" s="13" t="s">
        <v>76</v>
      </c>
      <c r="AW2949" s="13" t="s">
        <v>31</v>
      </c>
      <c r="AX2949" s="13" t="s">
        <v>69</v>
      </c>
      <c r="AY2949" s="244" t="s">
        <v>193</v>
      </c>
    </row>
    <row r="2950" s="14" customFormat="1">
      <c r="A2950" s="14"/>
      <c r="B2950" s="245"/>
      <c r="C2950" s="246"/>
      <c r="D2950" s="228" t="s">
        <v>206</v>
      </c>
      <c r="E2950" s="247" t="s">
        <v>19</v>
      </c>
      <c r="F2950" s="248" t="s">
        <v>4193</v>
      </c>
      <c r="G2950" s="246"/>
      <c r="H2950" s="249">
        <v>5.5999999999999996</v>
      </c>
      <c r="I2950" s="250"/>
      <c r="J2950" s="246"/>
      <c r="K2950" s="246"/>
      <c r="L2950" s="251"/>
      <c r="M2950" s="252"/>
      <c r="N2950" s="253"/>
      <c r="O2950" s="253"/>
      <c r="P2950" s="253"/>
      <c r="Q2950" s="253"/>
      <c r="R2950" s="253"/>
      <c r="S2950" s="253"/>
      <c r="T2950" s="254"/>
      <c r="U2950" s="14"/>
      <c r="V2950" s="14"/>
      <c r="W2950" s="14"/>
      <c r="X2950" s="14"/>
      <c r="Y2950" s="14"/>
      <c r="Z2950" s="14"/>
      <c r="AA2950" s="14"/>
      <c r="AB2950" s="14"/>
      <c r="AC2950" s="14"/>
      <c r="AD2950" s="14"/>
      <c r="AE2950" s="14"/>
      <c r="AT2950" s="255" t="s">
        <v>206</v>
      </c>
      <c r="AU2950" s="255" t="s">
        <v>78</v>
      </c>
      <c r="AV2950" s="14" t="s">
        <v>78</v>
      </c>
      <c r="AW2950" s="14" t="s">
        <v>31</v>
      </c>
      <c r="AX2950" s="14" t="s">
        <v>69</v>
      </c>
      <c r="AY2950" s="255" t="s">
        <v>193</v>
      </c>
    </row>
    <row r="2951" s="13" customFormat="1">
      <c r="A2951" s="13"/>
      <c r="B2951" s="235"/>
      <c r="C2951" s="236"/>
      <c r="D2951" s="228" t="s">
        <v>206</v>
      </c>
      <c r="E2951" s="237" t="s">
        <v>19</v>
      </c>
      <c r="F2951" s="238" t="s">
        <v>3714</v>
      </c>
      <c r="G2951" s="236"/>
      <c r="H2951" s="237" t="s">
        <v>19</v>
      </c>
      <c r="I2951" s="239"/>
      <c r="J2951" s="236"/>
      <c r="K2951" s="236"/>
      <c r="L2951" s="240"/>
      <c r="M2951" s="241"/>
      <c r="N2951" s="242"/>
      <c r="O2951" s="242"/>
      <c r="P2951" s="242"/>
      <c r="Q2951" s="242"/>
      <c r="R2951" s="242"/>
      <c r="S2951" s="242"/>
      <c r="T2951" s="243"/>
      <c r="U2951" s="13"/>
      <c r="V2951" s="13"/>
      <c r="W2951" s="13"/>
      <c r="X2951" s="13"/>
      <c r="Y2951" s="13"/>
      <c r="Z2951" s="13"/>
      <c r="AA2951" s="13"/>
      <c r="AB2951" s="13"/>
      <c r="AC2951" s="13"/>
      <c r="AD2951" s="13"/>
      <c r="AE2951" s="13"/>
      <c r="AT2951" s="244" t="s">
        <v>206</v>
      </c>
      <c r="AU2951" s="244" t="s">
        <v>78</v>
      </c>
      <c r="AV2951" s="13" t="s">
        <v>76</v>
      </c>
      <c r="AW2951" s="13" t="s">
        <v>31</v>
      </c>
      <c r="AX2951" s="13" t="s">
        <v>69</v>
      </c>
      <c r="AY2951" s="244" t="s">
        <v>193</v>
      </c>
    </row>
    <row r="2952" s="14" customFormat="1">
      <c r="A2952" s="14"/>
      <c r="B2952" s="245"/>
      <c r="C2952" s="246"/>
      <c r="D2952" s="228" t="s">
        <v>206</v>
      </c>
      <c r="E2952" s="247" t="s">
        <v>19</v>
      </c>
      <c r="F2952" s="248" t="s">
        <v>1601</v>
      </c>
      <c r="G2952" s="246"/>
      <c r="H2952" s="249">
        <v>3.2999999999999998</v>
      </c>
      <c r="I2952" s="250"/>
      <c r="J2952" s="246"/>
      <c r="K2952" s="246"/>
      <c r="L2952" s="251"/>
      <c r="M2952" s="252"/>
      <c r="N2952" s="253"/>
      <c r="O2952" s="253"/>
      <c r="P2952" s="253"/>
      <c r="Q2952" s="253"/>
      <c r="R2952" s="253"/>
      <c r="S2952" s="253"/>
      <c r="T2952" s="254"/>
      <c r="U2952" s="14"/>
      <c r="V2952" s="14"/>
      <c r="W2952" s="14"/>
      <c r="X2952" s="14"/>
      <c r="Y2952" s="14"/>
      <c r="Z2952" s="14"/>
      <c r="AA2952" s="14"/>
      <c r="AB2952" s="14"/>
      <c r="AC2952" s="14"/>
      <c r="AD2952" s="14"/>
      <c r="AE2952" s="14"/>
      <c r="AT2952" s="255" t="s">
        <v>206</v>
      </c>
      <c r="AU2952" s="255" t="s">
        <v>78</v>
      </c>
      <c r="AV2952" s="14" t="s">
        <v>78</v>
      </c>
      <c r="AW2952" s="14" t="s">
        <v>31</v>
      </c>
      <c r="AX2952" s="14" t="s">
        <v>69</v>
      </c>
      <c r="AY2952" s="255" t="s">
        <v>193</v>
      </c>
    </row>
    <row r="2953" s="13" customFormat="1">
      <c r="A2953" s="13"/>
      <c r="B2953" s="235"/>
      <c r="C2953" s="236"/>
      <c r="D2953" s="228" t="s">
        <v>206</v>
      </c>
      <c r="E2953" s="237" t="s">
        <v>19</v>
      </c>
      <c r="F2953" s="238" t="s">
        <v>3716</v>
      </c>
      <c r="G2953" s="236"/>
      <c r="H2953" s="237" t="s">
        <v>19</v>
      </c>
      <c r="I2953" s="239"/>
      <c r="J2953" s="236"/>
      <c r="K2953" s="236"/>
      <c r="L2953" s="240"/>
      <c r="M2953" s="241"/>
      <c r="N2953" s="242"/>
      <c r="O2953" s="242"/>
      <c r="P2953" s="242"/>
      <c r="Q2953" s="242"/>
      <c r="R2953" s="242"/>
      <c r="S2953" s="242"/>
      <c r="T2953" s="243"/>
      <c r="U2953" s="13"/>
      <c r="V2953" s="13"/>
      <c r="W2953" s="13"/>
      <c r="X2953" s="13"/>
      <c r="Y2953" s="13"/>
      <c r="Z2953" s="13"/>
      <c r="AA2953" s="13"/>
      <c r="AB2953" s="13"/>
      <c r="AC2953" s="13"/>
      <c r="AD2953" s="13"/>
      <c r="AE2953" s="13"/>
      <c r="AT2953" s="244" t="s">
        <v>206</v>
      </c>
      <c r="AU2953" s="244" t="s">
        <v>78</v>
      </c>
      <c r="AV2953" s="13" t="s">
        <v>76</v>
      </c>
      <c r="AW2953" s="13" t="s">
        <v>31</v>
      </c>
      <c r="AX2953" s="13" t="s">
        <v>69</v>
      </c>
      <c r="AY2953" s="244" t="s">
        <v>193</v>
      </c>
    </row>
    <row r="2954" s="14" customFormat="1">
      <c r="A2954" s="14"/>
      <c r="B2954" s="245"/>
      <c r="C2954" s="246"/>
      <c r="D2954" s="228" t="s">
        <v>206</v>
      </c>
      <c r="E2954" s="247" t="s">
        <v>19</v>
      </c>
      <c r="F2954" s="248" t="s">
        <v>4194</v>
      </c>
      <c r="G2954" s="246"/>
      <c r="H2954" s="249">
        <v>40.600000000000001</v>
      </c>
      <c r="I2954" s="250"/>
      <c r="J2954" s="246"/>
      <c r="K2954" s="246"/>
      <c r="L2954" s="251"/>
      <c r="M2954" s="252"/>
      <c r="N2954" s="253"/>
      <c r="O2954" s="253"/>
      <c r="P2954" s="253"/>
      <c r="Q2954" s="253"/>
      <c r="R2954" s="253"/>
      <c r="S2954" s="253"/>
      <c r="T2954" s="254"/>
      <c r="U2954" s="14"/>
      <c r="V2954" s="14"/>
      <c r="W2954" s="14"/>
      <c r="X2954" s="14"/>
      <c r="Y2954" s="14"/>
      <c r="Z2954" s="14"/>
      <c r="AA2954" s="14"/>
      <c r="AB2954" s="14"/>
      <c r="AC2954" s="14"/>
      <c r="AD2954" s="14"/>
      <c r="AE2954" s="14"/>
      <c r="AT2954" s="255" t="s">
        <v>206</v>
      </c>
      <c r="AU2954" s="255" t="s">
        <v>78</v>
      </c>
      <c r="AV2954" s="14" t="s">
        <v>78</v>
      </c>
      <c r="AW2954" s="14" t="s">
        <v>31</v>
      </c>
      <c r="AX2954" s="14" t="s">
        <v>69</v>
      </c>
      <c r="AY2954" s="255" t="s">
        <v>193</v>
      </c>
    </row>
    <row r="2955" s="13" customFormat="1">
      <c r="A2955" s="13"/>
      <c r="B2955" s="235"/>
      <c r="C2955" s="236"/>
      <c r="D2955" s="228" t="s">
        <v>206</v>
      </c>
      <c r="E2955" s="237" t="s">
        <v>19</v>
      </c>
      <c r="F2955" s="238" t="s">
        <v>3726</v>
      </c>
      <c r="G2955" s="236"/>
      <c r="H2955" s="237" t="s">
        <v>19</v>
      </c>
      <c r="I2955" s="239"/>
      <c r="J2955" s="236"/>
      <c r="K2955" s="236"/>
      <c r="L2955" s="240"/>
      <c r="M2955" s="241"/>
      <c r="N2955" s="242"/>
      <c r="O2955" s="242"/>
      <c r="P2955" s="242"/>
      <c r="Q2955" s="242"/>
      <c r="R2955" s="242"/>
      <c r="S2955" s="242"/>
      <c r="T2955" s="243"/>
      <c r="U2955" s="13"/>
      <c r="V2955" s="13"/>
      <c r="W2955" s="13"/>
      <c r="X2955" s="13"/>
      <c r="Y2955" s="13"/>
      <c r="Z2955" s="13"/>
      <c r="AA2955" s="13"/>
      <c r="AB2955" s="13"/>
      <c r="AC2955" s="13"/>
      <c r="AD2955" s="13"/>
      <c r="AE2955" s="13"/>
      <c r="AT2955" s="244" t="s">
        <v>206</v>
      </c>
      <c r="AU2955" s="244" t="s">
        <v>78</v>
      </c>
      <c r="AV2955" s="13" t="s">
        <v>76</v>
      </c>
      <c r="AW2955" s="13" t="s">
        <v>31</v>
      </c>
      <c r="AX2955" s="13" t="s">
        <v>69</v>
      </c>
      <c r="AY2955" s="244" t="s">
        <v>193</v>
      </c>
    </row>
    <row r="2956" s="14" customFormat="1">
      <c r="A2956" s="14"/>
      <c r="B2956" s="245"/>
      <c r="C2956" s="246"/>
      <c r="D2956" s="228" t="s">
        <v>206</v>
      </c>
      <c r="E2956" s="247" t="s">
        <v>19</v>
      </c>
      <c r="F2956" s="248" t="s">
        <v>3746</v>
      </c>
      <c r="G2956" s="246"/>
      <c r="H2956" s="249">
        <v>15.9</v>
      </c>
      <c r="I2956" s="250"/>
      <c r="J2956" s="246"/>
      <c r="K2956" s="246"/>
      <c r="L2956" s="251"/>
      <c r="M2956" s="252"/>
      <c r="N2956" s="253"/>
      <c r="O2956" s="253"/>
      <c r="P2956" s="253"/>
      <c r="Q2956" s="253"/>
      <c r="R2956" s="253"/>
      <c r="S2956" s="253"/>
      <c r="T2956" s="254"/>
      <c r="U2956" s="14"/>
      <c r="V2956" s="14"/>
      <c r="W2956" s="14"/>
      <c r="X2956" s="14"/>
      <c r="Y2956" s="14"/>
      <c r="Z2956" s="14"/>
      <c r="AA2956" s="14"/>
      <c r="AB2956" s="14"/>
      <c r="AC2956" s="14"/>
      <c r="AD2956" s="14"/>
      <c r="AE2956" s="14"/>
      <c r="AT2956" s="255" t="s">
        <v>206</v>
      </c>
      <c r="AU2956" s="255" t="s">
        <v>78</v>
      </c>
      <c r="AV2956" s="14" t="s">
        <v>78</v>
      </c>
      <c r="AW2956" s="14" t="s">
        <v>31</v>
      </c>
      <c r="AX2956" s="14" t="s">
        <v>69</v>
      </c>
      <c r="AY2956" s="255" t="s">
        <v>193</v>
      </c>
    </row>
    <row r="2957" s="13" customFormat="1">
      <c r="A2957" s="13"/>
      <c r="B2957" s="235"/>
      <c r="C2957" s="236"/>
      <c r="D2957" s="228" t="s">
        <v>206</v>
      </c>
      <c r="E2957" s="237" t="s">
        <v>19</v>
      </c>
      <c r="F2957" s="238" t="s">
        <v>3729</v>
      </c>
      <c r="G2957" s="236"/>
      <c r="H2957" s="237" t="s">
        <v>19</v>
      </c>
      <c r="I2957" s="239"/>
      <c r="J2957" s="236"/>
      <c r="K2957" s="236"/>
      <c r="L2957" s="240"/>
      <c r="M2957" s="241"/>
      <c r="N2957" s="242"/>
      <c r="O2957" s="242"/>
      <c r="P2957" s="242"/>
      <c r="Q2957" s="242"/>
      <c r="R2957" s="242"/>
      <c r="S2957" s="242"/>
      <c r="T2957" s="243"/>
      <c r="U2957" s="13"/>
      <c r="V2957" s="13"/>
      <c r="W2957" s="13"/>
      <c r="X2957" s="13"/>
      <c r="Y2957" s="13"/>
      <c r="Z2957" s="13"/>
      <c r="AA2957" s="13"/>
      <c r="AB2957" s="13"/>
      <c r="AC2957" s="13"/>
      <c r="AD2957" s="13"/>
      <c r="AE2957" s="13"/>
      <c r="AT2957" s="244" t="s">
        <v>206</v>
      </c>
      <c r="AU2957" s="244" t="s">
        <v>78</v>
      </c>
      <c r="AV2957" s="13" t="s">
        <v>76</v>
      </c>
      <c r="AW2957" s="13" t="s">
        <v>31</v>
      </c>
      <c r="AX2957" s="13" t="s">
        <v>69</v>
      </c>
      <c r="AY2957" s="244" t="s">
        <v>193</v>
      </c>
    </row>
    <row r="2958" s="14" customFormat="1">
      <c r="A2958" s="14"/>
      <c r="B2958" s="245"/>
      <c r="C2958" s="246"/>
      <c r="D2958" s="228" t="s">
        <v>206</v>
      </c>
      <c r="E2958" s="247" t="s">
        <v>19</v>
      </c>
      <c r="F2958" s="248" t="s">
        <v>3746</v>
      </c>
      <c r="G2958" s="246"/>
      <c r="H2958" s="249">
        <v>15.9</v>
      </c>
      <c r="I2958" s="250"/>
      <c r="J2958" s="246"/>
      <c r="K2958" s="246"/>
      <c r="L2958" s="251"/>
      <c r="M2958" s="252"/>
      <c r="N2958" s="253"/>
      <c r="O2958" s="253"/>
      <c r="P2958" s="253"/>
      <c r="Q2958" s="253"/>
      <c r="R2958" s="253"/>
      <c r="S2958" s="253"/>
      <c r="T2958" s="254"/>
      <c r="U2958" s="14"/>
      <c r="V2958" s="14"/>
      <c r="W2958" s="14"/>
      <c r="X2958" s="14"/>
      <c r="Y2958" s="14"/>
      <c r="Z2958" s="14"/>
      <c r="AA2958" s="14"/>
      <c r="AB2958" s="14"/>
      <c r="AC2958" s="14"/>
      <c r="AD2958" s="14"/>
      <c r="AE2958" s="14"/>
      <c r="AT2958" s="255" t="s">
        <v>206</v>
      </c>
      <c r="AU2958" s="255" t="s">
        <v>78</v>
      </c>
      <c r="AV2958" s="14" t="s">
        <v>78</v>
      </c>
      <c r="AW2958" s="14" t="s">
        <v>31</v>
      </c>
      <c r="AX2958" s="14" t="s">
        <v>69</v>
      </c>
      <c r="AY2958" s="255" t="s">
        <v>193</v>
      </c>
    </row>
    <row r="2959" s="13" customFormat="1">
      <c r="A2959" s="13"/>
      <c r="B2959" s="235"/>
      <c r="C2959" s="236"/>
      <c r="D2959" s="228" t="s">
        <v>206</v>
      </c>
      <c r="E2959" s="237" t="s">
        <v>19</v>
      </c>
      <c r="F2959" s="238" t="s">
        <v>3732</v>
      </c>
      <c r="G2959" s="236"/>
      <c r="H2959" s="237" t="s">
        <v>19</v>
      </c>
      <c r="I2959" s="239"/>
      <c r="J2959" s="236"/>
      <c r="K2959" s="236"/>
      <c r="L2959" s="240"/>
      <c r="M2959" s="241"/>
      <c r="N2959" s="242"/>
      <c r="O2959" s="242"/>
      <c r="P2959" s="242"/>
      <c r="Q2959" s="242"/>
      <c r="R2959" s="242"/>
      <c r="S2959" s="242"/>
      <c r="T2959" s="243"/>
      <c r="U2959" s="13"/>
      <c r="V2959" s="13"/>
      <c r="W2959" s="13"/>
      <c r="X2959" s="13"/>
      <c r="Y2959" s="13"/>
      <c r="Z2959" s="13"/>
      <c r="AA2959" s="13"/>
      <c r="AB2959" s="13"/>
      <c r="AC2959" s="13"/>
      <c r="AD2959" s="13"/>
      <c r="AE2959" s="13"/>
      <c r="AT2959" s="244" t="s">
        <v>206</v>
      </c>
      <c r="AU2959" s="244" t="s">
        <v>78</v>
      </c>
      <c r="AV2959" s="13" t="s">
        <v>76</v>
      </c>
      <c r="AW2959" s="13" t="s">
        <v>31</v>
      </c>
      <c r="AX2959" s="13" t="s">
        <v>69</v>
      </c>
      <c r="AY2959" s="244" t="s">
        <v>193</v>
      </c>
    </row>
    <row r="2960" s="14" customFormat="1">
      <c r="A2960" s="14"/>
      <c r="B2960" s="245"/>
      <c r="C2960" s="246"/>
      <c r="D2960" s="228" t="s">
        <v>206</v>
      </c>
      <c r="E2960" s="247" t="s">
        <v>19</v>
      </c>
      <c r="F2960" s="248" t="s">
        <v>3746</v>
      </c>
      <c r="G2960" s="246"/>
      <c r="H2960" s="249">
        <v>15.9</v>
      </c>
      <c r="I2960" s="250"/>
      <c r="J2960" s="246"/>
      <c r="K2960" s="246"/>
      <c r="L2960" s="251"/>
      <c r="M2960" s="252"/>
      <c r="N2960" s="253"/>
      <c r="O2960" s="253"/>
      <c r="P2960" s="253"/>
      <c r="Q2960" s="253"/>
      <c r="R2960" s="253"/>
      <c r="S2960" s="253"/>
      <c r="T2960" s="254"/>
      <c r="U2960" s="14"/>
      <c r="V2960" s="14"/>
      <c r="W2960" s="14"/>
      <c r="X2960" s="14"/>
      <c r="Y2960" s="14"/>
      <c r="Z2960" s="14"/>
      <c r="AA2960" s="14"/>
      <c r="AB2960" s="14"/>
      <c r="AC2960" s="14"/>
      <c r="AD2960" s="14"/>
      <c r="AE2960" s="14"/>
      <c r="AT2960" s="255" t="s">
        <v>206</v>
      </c>
      <c r="AU2960" s="255" t="s">
        <v>78</v>
      </c>
      <c r="AV2960" s="14" t="s">
        <v>78</v>
      </c>
      <c r="AW2960" s="14" t="s">
        <v>31</v>
      </c>
      <c r="AX2960" s="14" t="s">
        <v>69</v>
      </c>
      <c r="AY2960" s="255" t="s">
        <v>193</v>
      </c>
    </row>
    <row r="2961" s="13" customFormat="1">
      <c r="A2961" s="13"/>
      <c r="B2961" s="235"/>
      <c r="C2961" s="236"/>
      <c r="D2961" s="228" t="s">
        <v>206</v>
      </c>
      <c r="E2961" s="237" t="s">
        <v>19</v>
      </c>
      <c r="F2961" s="238" t="s">
        <v>3734</v>
      </c>
      <c r="G2961" s="236"/>
      <c r="H2961" s="237" t="s">
        <v>19</v>
      </c>
      <c r="I2961" s="239"/>
      <c r="J2961" s="236"/>
      <c r="K2961" s="236"/>
      <c r="L2961" s="240"/>
      <c r="M2961" s="241"/>
      <c r="N2961" s="242"/>
      <c r="O2961" s="242"/>
      <c r="P2961" s="242"/>
      <c r="Q2961" s="242"/>
      <c r="R2961" s="242"/>
      <c r="S2961" s="242"/>
      <c r="T2961" s="243"/>
      <c r="U2961" s="13"/>
      <c r="V2961" s="13"/>
      <c r="W2961" s="13"/>
      <c r="X2961" s="13"/>
      <c r="Y2961" s="13"/>
      <c r="Z2961" s="13"/>
      <c r="AA2961" s="13"/>
      <c r="AB2961" s="13"/>
      <c r="AC2961" s="13"/>
      <c r="AD2961" s="13"/>
      <c r="AE2961" s="13"/>
      <c r="AT2961" s="244" t="s">
        <v>206</v>
      </c>
      <c r="AU2961" s="244" t="s">
        <v>78</v>
      </c>
      <c r="AV2961" s="13" t="s">
        <v>76</v>
      </c>
      <c r="AW2961" s="13" t="s">
        <v>31</v>
      </c>
      <c r="AX2961" s="13" t="s">
        <v>69</v>
      </c>
      <c r="AY2961" s="244" t="s">
        <v>193</v>
      </c>
    </row>
    <row r="2962" s="14" customFormat="1">
      <c r="A2962" s="14"/>
      <c r="B2962" s="245"/>
      <c r="C2962" s="246"/>
      <c r="D2962" s="228" t="s">
        <v>206</v>
      </c>
      <c r="E2962" s="247" t="s">
        <v>19</v>
      </c>
      <c r="F2962" s="248" t="s">
        <v>3746</v>
      </c>
      <c r="G2962" s="246"/>
      <c r="H2962" s="249">
        <v>15.9</v>
      </c>
      <c r="I2962" s="250"/>
      <c r="J2962" s="246"/>
      <c r="K2962" s="246"/>
      <c r="L2962" s="251"/>
      <c r="M2962" s="252"/>
      <c r="N2962" s="253"/>
      <c r="O2962" s="253"/>
      <c r="P2962" s="253"/>
      <c r="Q2962" s="253"/>
      <c r="R2962" s="253"/>
      <c r="S2962" s="253"/>
      <c r="T2962" s="254"/>
      <c r="U2962" s="14"/>
      <c r="V2962" s="14"/>
      <c r="W2962" s="14"/>
      <c r="X2962" s="14"/>
      <c r="Y2962" s="14"/>
      <c r="Z2962" s="14"/>
      <c r="AA2962" s="14"/>
      <c r="AB2962" s="14"/>
      <c r="AC2962" s="14"/>
      <c r="AD2962" s="14"/>
      <c r="AE2962" s="14"/>
      <c r="AT2962" s="255" t="s">
        <v>206</v>
      </c>
      <c r="AU2962" s="255" t="s">
        <v>78</v>
      </c>
      <c r="AV2962" s="14" t="s">
        <v>78</v>
      </c>
      <c r="AW2962" s="14" t="s">
        <v>31</v>
      </c>
      <c r="AX2962" s="14" t="s">
        <v>69</v>
      </c>
      <c r="AY2962" s="255" t="s">
        <v>193</v>
      </c>
    </row>
    <row r="2963" s="13" customFormat="1">
      <c r="A2963" s="13"/>
      <c r="B2963" s="235"/>
      <c r="C2963" s="236"/>
      <c r="D2963" s="228" t="s">
        <v>206</v>
      </c>
      <c r="E2963" s="237" t="s">
        <v>19</v>
      </c>
      <c r="F2963" s="238" t="s">
        <v>4195</v>
      </c>
      <c r="G2963" s="236"/>
      <c r="H2963" s="237" t="s">
        <v>19</v>
      </c>
      <c r="I2963" s="239"/>
      <c r="J2963" s="236"/>
      <c r="K2963" s="236"/>
      <c r="L2963" s="240"/>
      <c r="M2963" s="241"/>
      <c r="N2963" s="242"/>
      <c r="O2963" s="242"/>
      <c r="P2963" s="242"/>
      <c r="Q2963" s="242"/>
      <c r="R2963" s="242"/>
      <c r="S2963" s="242"/>
      <c r="T2963" s="243"/>
      <c r="U2963" s="13"/>
      <c r="V2963" s="13"/>
      <c r="W2963" s="13"/>
      <c r="X2963" s="13"/>
      <c r="Y2963" s="13"/>
      <c r="Z2963" s="13"/>
      <c r="AA2963" s="13"/>
      <c r="AB2963" s="13"/>
      <c r="AC2963" s="13"/>
      <c r="AD2963" s="13"/>
      <c r="AE2963" s="13"/>
      <c r="AT2963" s="244" t="s">
        <v>206</v>
      </c>
      <c r="AU2963" s="244" t="s">
        <v>78</v>
      </c>
      <c r="AV2963" s="13" t="s">
        <v>76</v>
      </c>
      <c r="AW2963" s="13" t="s">
        <v>31</v>
      </c>
      <c r="AX2963" s="13" t="s">
        <v>69</v>
      </c>
      <c r="AY2963" s="244" t="s">
        <v>193</v>
      </c>
    </row>
    <row r="2964" s="13" customFormat="1">
      <c r="A2964" s="13"/>
      <c r="B2964" s="235"/>
      <c r="C2964" s="236"/>
      <c r="D2964" s="228" t="s">
        <v>206</v>
      </c>
      <c r="E2964" s="237" t="s">
        <v>19</v>
      </c>
      <c r="F2964" s="238" t="s">
        <v>3321</v>
      </c>
      <c r="G2964" s="236"/>
      <c r="H2964" s="237" t="s">
        <v>19</v>
      </c>
      <c r="I2964" s="239"/>
      <c r="J2964" s="236"/>
      <c r="K2964" s="236"/>
      <c r="L2964" s="240"/>
      <c r="M2964" s="241"/>
      <c r="N2964" s="242"/>
      <c r="O2964" s="242"/>
      <c r="P2964" s="242"/>
      <c r="Q2964" s="242"/>
      <c r="R2964" s="242"/>
      <c r="S2964" s="242"/>
      <c r="T2964" s="243"/>
      <c r="U2964" s="13"/>
      <c r="V2964" s="13"/>
      <c r="W2964" s="13"/>
      <c r="X2964" s="13"/>
      <c r="Y2964" s="13"/>
      <c r="Z2964" s="13"/>
      <c r="AA2964" s="13"/>
      <c r="AB2964" s="13"/>
      <c r="AC2964" s="13"/>
      <c r="AD2964" s="13"/>
      <c r="AE2964" s="13"/>
      <c r="AT2964" s="244" t="s">
        <v>206</v>
      </c>
      <c r="AU2964" s="244" t="s">
        <v>78</v>
      </c>
      <c r="AV2964" s="13" t="s">
        <v>76</v>
      </c>
      <c r="AW2964" s="13" t="s">
        <v>31</v>
      </c>
      <c r="AX2964" s="13" t="s">
        <v>69</v>
      </c>
      <c r="AY2964" s="244" t="s">
        <v>193</v>
      </c>
    </row>
    <row r="2965" s="14" customFormat="1">
      <c r="A2965" s="14"/>
      <c r="B2965" s="245"/>
      <c r="C2965" s="246"/>
      <c r="D2965" s="228" t="s">
        <v>206</v>
      </c>
      <c r="E2965" s="247" t="s">
        <v>19</v>
      </c>
      <c r="F2965" s="248" t="s">
        <v>3750</v>
      </c>
      <c r="G2965" s="246"/>
      <c r="H2965" s="249">
        <v>14.9</v>
      </c>
      <c r="I2965" s="250"/>
      <c r="J2965" s="246"/>
      <c r="K2965" s="246"/>
      <c r="L2965" s="251"/>
      <c r="M2965" s="252"/>
      <c r="N2965" s="253"/>
      <c r="O2965" s="253"/>
      <c r="P2965" s="253"/>
      <c r="Q2965" s="253"/>
      <c r="R2965" s="253"/>
      <c r="S2965" s="253"/>
      <c r="T2965" s="254"/>
      <c r="U2965" s="14"/>
      <c r="V2965" s="14"/>
      <c r="W2965" s="14"/>
      <c r="X2965" s="14"/>
      <c r="Y2965" s="14"/>
      <c r="Z2965" s="14"/>
      <c r="AA2965" s="14"/>
      <c r="AB2965" s="14"/>
      <c r="AC2965" s="14"/>
      <c r="AD2965" s="14"/>
      <c r="AE2965" s="14"/>
      <c r="AT2965" s="255" t="s">
        <v>206</v>
      </c>
      <c r="AU2965" s="255" t="s">
        <v>78</v>
      </c>
      <c r="AV2965" s="14" t="s">
        <v>78</v>
      </c>
      <c r="AW2965" s="14" t="s">
        <v>31</v>
      </c>
      <c r="AX2965" s="14" t="s">
        <v>69</v>
      </c>
      <c r="AY2965" s="255" t="s">
        <v>193</v>
      </c>
    </row>
    <row r="2966" s="13" customFormat="1">
      <c r="A2966" s="13"/>
      <c r="B2966" s="235"/>
      <c r="C2966" s="236"/>
      <c r="D2966" s="228" t="s">
        <v>206</v>
      </c>
      <c r="E2966" s="237" t="s">
        <v>19</v>
      </c>
      <c r="F2966" s="238" t="s">
        <v>4196</v>
      </c>
      <c r="G2966" s="236"/>
      <c r="H2966" s="237" t="s">
        <v>19</v>
      </c>
      <c r="I2966" s="239"/>
      <c r="J2966" s="236"/>
      <c r="K2966" s="236"/>
      <c r="L2966" s="240"/>
      <c r="M2966" s="241"/>
      <c r="N2966" s="242"/>
      <c r="O2966" s="242"/>
      <c r="P2966" s="242"/>
      <c r="Q2966" s="242"/>
      <c r="R2966" s="242"/>
      <c r="S2966" s="242"/>
      <c r="T2966" s="243"/>
      <c r="U2966" s="13"/>
      <c r="V2966" s="13"/>
      <c r="W2966" s="13"/>
      <c r="X2966" s="13"/>
      <c r="Y2966" s="13"/>
      <c r="Z2966" s="13"/>
      <c r="AA2966" s="13"/>
      <c r="AB2966" s="13"/>
      <c r="AC2966" s="13"/>
      <c r="AD2966" s="13"/>
      <c r="AE2966" s="13"/>
      <c r="AT2966" s="244" t="s">
        <v>206</v>
      </c>
      <c r="AU2966" s="244" t="s">
        <v>78</v>
      </c>
      <c r="AV2966" s="13" t="s">
        <v>76</v>
      </c>
      <c r="AW2966" s="13" t="s">
        <v>31</v>
      </c>
      <c r="AX2966" s="13" t="s">
        <v>69</v>
      </c>
      <c r="AY2966" s="244" t="s">
        <v>193</v>
      </c>
    </row>
    <row r="2967" s="13" customFormat="1">
      <c r="A2967" s="13"/>
      <c r="B2967" s="235"/>
      <c r="C2967" s="236"/>
      <c r="D2967" s="228" t="s">
        <v>206</v>
      </c>
      <c r="E2967" s="237" t="s">
        <v>19</v>
      </c>
      <c r="F2967" s="238" t="s">
        <v>3697</v>
      </c>
      <c r="G2967" s="236"/>
      <c r="H2967" s="237" t="s">
        <v>19</v>
      </c>
      <c r="I2967" s="239"/>
      <c r="J2967" s="236"/>
      <c r="K2967" s="236"/>
      <c r="L2967" s="240"/>
      <c r="M2967" s="241"/>
      <c r="N2967" s="242"/>
      <c r="O2967" s="242"/>
      <c r="P2967" s="242"/>
      <c r="Q2967" s="242"/>
      <c r="R2967" s="242"/>
      <c r="S2967" s="242"/>
      <c r="T2967" s="243"/>
      <c r="U2967" s="13"/>
      <c r="V2967" s="13"/>
      <c r="W2967" s="13"/>
      <c r="X2967" s="13"/>
      <c r="Y2967" s="13"/>
      <c r="Z2967" s="13"/>
      <c r="AA2967" s="13"/>
      <c r="AB2967" s="13"/>
      <c r="AC2967" s="13"/>
      <c r="AD2967" s="13"/>
      <c r="AE2967" s="13"/>
      <c r="AT2967" s="244" t="s">
        <v>206</v>
      </c>
      <c r="AU2967" s="244" t="s">
        <v>78</v>
      </c>
      <c r="AV2967" s="13" t="s">
        <v>76</v>
      </c>
      <c r="AW2967" s="13" t="s">
        <v>31</v>
      </c>
      <c r="AX2967" s="13" t="s">
        <v>69</v>
      </c>
      <c r="AY2967" s="244" t="s">
        <v>193</v>
      </c>
    </row>
    <row r="2968" s="14" customFormat="1">
      <c r="A2968" s="14"/>
      <c r="B2968" s="245"/>
      <c r="C2968" s="246"/>
      <c r="D2968" s="228" t="s">
        <v>206</v>
      </c>
      <c r="E2968" s="247" t="s">
        <v>19</v>
      </c>
      <c r="F2968" s="248" t="s">
        <v>4197</v>
      </c>
      <c r="G2968" s="246"/>
      <c r="H2968" s="249">
        <v>53</v>
      </c>
      <c r="I2968" s="250"/>
      <c r="J2968" s="246"/>
      <c r="K2968" s="246"/>
      <c r="L2968" s="251"/>
      <c r="M2968" s="252"/>
      <c r="N2968" s="253"/>
      <c r="O2968" s="253"/>
      <c r="P2968" s="253"/>
      <c r="Q2968" s="253"/>
      <c r="R2968" s="253"/>
      <c r="S2968" s="253"/>
      <c r="T2968" s="254"/>
      <c r="U2968" s="14"/>
      <c r="V2968" s="14"/>
      <c r="W2968" s="14"/>
      <c r="X2968" s="14"/>
      <c r="Y2968" s="14"/>
      <c r="Z2968" s="14"/>
      <c r="AA2968" s="14"/>
      <c r="AB2968" s="14"/>
      <c r="AC2968" s="14"/>
      <c r="AD2968" s="14"/>
      <c r="AE2968" s="14"/>
      <c r="AT2968" s="255" t="s">
        <v>206</v>
      </c>
      <c r="AU2968" s="255" t="s">
        <v>78</v>
      </c>
      <c r="AV2968" s="14" t="s">
        <v>78</v>
      </c>
      <c r="AW2968" s="14" t="s">
        <v>31</v>
      </c>
      <c r="AX2968" s="14" t="s">
        <v>69</v>
      </c>
      <c r="AY2968" s="255" t="s">
        <v>193</v>
      </c>
    </row>
    <row r="2969" s="13" customFormat="1">
      <c r="A2969" s="13"/>
      <c r="B2969" s="235"/>
      <c r="C2969" s="236"/>
      <c r="D2969" s="228" t="s">
        <v>206</v>
      </c>
      <c r="E2969" s="237" t="s">
        <v>19</v>
      </c>
      <c r="F2969" s="238" t="s">
        <v>3699</v>
      </c>
      <c r="G2969" s="236"/>
      <c r="H2969" s="237" t="s">
        <v>19</v>
      </c>
      <c r="I2969" s="239"/>
      <c r="J2969" s="236"/>
      <c r="K2969" s="236"/>
      <c r="L2969" s="240"/>
      <c r="M2969" s="241"/>
      <c r="N2969" s="242"/>
      <c r="O2969" s="242"/>
      <c r="P2969" s="242"/>
      <c r="Q2969" s="242"/>
      <c r="R2969" s="242"/>
      <c r="S2969" s="242"/>
      <c r="T2969" s="243"/>
      <c r="U2969" s="13"/>
      <c r="V2969" s="13"/>
      <c r="W2969" s="13"/>
      <c r="X2969" s="13"/>
      <c r="Y2969" s="13"/>
      <c r="Z2969" s="13"/>
      <c r="AA2969" s="13"/>
      <c r="AB2969" s="13"/>
      <c r="AC2969" s="13"/>
      <c r="AD2969" s="13"/>
      <c r="AE2969" s="13"/>
      <c r="AT2969" s="244" t="s">
        <v>206</v>
      </c>
      <c r="AU2969" s="244" t="s">
        <v>78</v>
      </c>
      <c r="AV2969" s="13" t="s">
        <v>76</v>
      </c>
      <c r="AW2969" s="13" t="s">
        <v>31</v>
      </c>
      <c r="AX2969" s="13" t="s">
        <v>69</v>
      </c>
      <c r="AY2969" s="244" t="s">
        <v>193</v>
      </c>
    </row>
    <row r="2970" s="14" customFormat="1">
      <c r="A2970" s="14"/>
      <c r="B2970" s="245"/>
      <c r="C2970" s="246"/>
      <c r="D2970" s="228" t="s">
        <v>206</v>
      </c>
      <c r="E2970" s="247" t="s">
        <v>19</v>
      </c>
      <c r="F2970" s="248" t="s">
        <v>4198</v>
      </c>
      <c r="G2970" s="246"/>
      <c r="H2970" s="249">
        <v>31.399999999999999</v>
      </c>
      <c r="I2970" s="250"/>
      <c r="J2970" s="246"/>
      <c r="K2970" s="246"/>
      <c r="L2970" s="251"/>
      <c r="M2970" s="252"/>
      <c r="N2970" s="253"/>
      <c r="O2970" s="253"/>
      <c r="P2970" s="253"/>
      <c r="Q2970" s="253"/>
      <c r="R2970" s="253"/>
      <c r="S2970" s="253"/>
      <c r="T2970" s="254"/>
      <c r="U2970" s="14"/>
      <c r="V2970" s="14"/>
      <c r="W2970" s="14"/>
      <c r="X2970" s="14"/>
      <c r="Y2970" s="14"/>
      <c r="Z2970" s="14"/>
      <c r="AA2970" s="14"/>
      <c r="AB2970" s="14"/>
      <c r="AC2970" s="14"/>
      <c r="AD2970" s="14"/>
      <c r="AE2970" s="14"/>
      <c r="AT2970" s="255" t="s">
        <v>206</v>
      </c>
      <c r="AU2970" s="255" t="s">
        <v>78</v>
      </c>
      <c r="AV2970" s="14" t="s">
        <v>78</v>
      </c>
      <c r="AW2970" s="14" t="s">
        <v>31</v>
      </c>
      <c r="AX2970" s="14" t="s">
        <v>69</v>
      </c>
      <c r="AY2970" s="255" t="s">
        <v>193</v>
      </c>
    </row>
    <row r="2971" s="13" customFormat="1">
      <c r="A2971" s="13"/>
      <c r="B2971" s="235"/>
      <c r="C2971" s="236"/>
      <c r="D2971" s="228" t="s">
        <v>206</v>
      </c>
      <c r="E2971" s="237" t="s">
        <v>19</v>
      </c>
      <c r="F2971" s="238" t="s">
        <v>3705</v>
      </c>
      <c r="G2971" s="236"/>
      <c r="H2971" s="237" t="s">
        <v>19</v>
      </c>
      <c r="I2971" s="239"/>
      <c r="J2971" s="236"/>
      <c r="K2971" s="236"/>
      <c r="L2971" s="240"/>
      <c r="M2971" s="241"/>
      <c r="N2971" s="242"/>
      <c r="O2971" s="242"/>
      <c r="P2971" s="242"/>
      <c r="Q2971" s="242"/>
      <c r="R2971" s="242"/>
      <c r="S2971" s="242"/>
      <c r="T2971" s="243"/>
      <c r="U2971" s="13"/>
      <c r="V2971" s="13"/>
      <c r="W2971" s="13"/>
      <c r="X2971" s="13"/>
      <c r="Y2971" s="13"/>
      <c r="Z2971" s="13"/>
      <c r="AA2971" s="13"/>
      <c r="AB2971" s="13"/>
      <c r="AC2971" s="13"/>
      <c r="AD2971" s="13"/>
      <c r="AE2971" s="13"/>
      <c r="AT2971" s="244" t="s">
        <v>206</v>
      </c>
      <c r="AU2971" s="244" t="s">
        <v>78</v>
      </c>
      <c r="AV2971" s="13" t="s">
        <v>76</v>
      </c>
      <c r="AW2971" s="13" t="s">
        <v>31</v>
      </c>
      <c r="AX2971" s="13" t="s">
        <v>69</v>
      </c>
      <c r="AY2971" s="244" t="s">
        <v>193</v>
      </c>
    </row>
    <row r="2972" s="14" customFormat="1">
      <c r="A2972" s="14"/>
      <c r="B2972" s="245"/>
      <c r="C2972" s="246"/>
      <c r="D2972" s="228" t="s">
        <v>206</v>
      </c>
      <c r="E2972" s="247" t="s">
        <v>19</v>
      </c>
      <c r="F2972" s="248" t="s">
        <v>3713</v>
      </c>
      <c r="G2972" s="246"/>
      <c r="H2972" s="249">
        <v>5.4000000000000004</v>
      </c>
      <c r="I2972" s="250"/>
      <c r="J2972" s="246"/>
      <c r="K2972" s="246"/>
      <c r="L2972" s="251"/>
      <c r="M2972" s="252"/>
      <c r="N2972" s="253"/>
      <c r="O2972" s="253"/>
      <c r="P2972" s="253"/>
      <c r="Q2972" s="253"/>
      <c r="R2972" s="253"/>
      <c r="S2972" s="253"/>
      <c r="T2972" s="254"/>
      <c r="U2972" s="14"/>
      <c r="V2972" s="14"/>
      <c r="W2972" s="14"/>
      <c r="X2972" s="14"/>
      <c r="Y2972" s="14"/>
      <c r="Z2972" s="14"/>
      <c r="AA2972" s="14"/>
      <c r="AB2972" s="14"/>
      <c r="AC2972" s="14"/>
      <c r="AD2972" s="14"/>
      <c r="AE2972" s="14"/>
      <c r="AT2972" s="255" t="s">
        <v>206</v>
      </c>
      <c r="AU2972" s="255" t="s">
        <v>78</v>
      </c>
      <c r="AV2972" s="14" t="s">
        <v>78</v>
      </c>
      <c r="AW2972" s="14" t="s">
        <v>31</v>
      </c>
      <c r="AX2972" s="14" t="s">
        <v>69</v>
      </c>
      <c r="AY2972" s="255" t="s">
        <v>193</v>
      </c>
    </row>
    <row r="2973" s="13" customFormat="1">
      <c r="A2973" s="13"/>
      <c r="B2973" s="235"/>
      <c r="C2973" s="236"/>
      <c r="D2973" s="228" t="s">
        <v>206</v>
      </c>
      <c r="E2973" s="237" t="s">
        <v>19</v>
      </c>
      <c r="F2973" s="238" t="s">
        <v>3707</v>
      </c>
      <c r="G2973" s="236"/>
      <c r="H2973" s="237" t="s">
        <v>19</v>
      </c>
      <c r="I2973" s="239"/>
      <c r="J2973" s="236"/>
      <c r="K2973" s="236"/>
      <c r="L2973" s="240"/>
      <c r="M2973" s="241"/>
      <c r="N2973" s="242"/>
      <c r="O2973" s="242"/>
      <c r="P2973" s="242"/>
      <c r="Q2973" s="242"/>
      <c r="R2973" s="242"/>
      <c r="S2973" s="242"/>
      <c r="T2973" s="243"/>
      <c r="U2973" s="13"/>
      <c r="V2973" s="13"/>
      <c r="W2973" s="13"/>
      <c r="X2973" s="13"/>
      <c r="Y2973" s="13"/>
      <c r="Z2973" s="13"/>
      <c r="AA2973" s="13"/>
      <c r="AB2973" s="13"/>
      <c r="AC2973" s="13"/>
      <c r="AD2973" s="13"/>
      <c r="AE2973" s="13"/>
      <c r="AT2973" s="244" t="s">
        <v>206</v>
      </c>
      <c r="AU2973" s="244" t="s">
        <v>78</v>
      </c>
      <c r="AV2973" s="13" t="s">
        <v>76</v>
      </c>
      <c r="AW2973" s="13" t="s">
        <v>31</v>
      </c>
      <c r="AX2973" s="13" t="s">
        <v>69</v>
      </c>
      <c r="AY2973" s="244" t="s">
        <v>193</v>
      </c>
    </row>
    <row r="2974" s="14" customFormat="1">
      <c r="A2974" s="14"/>
      <c r="B2974" s="245"/>
      <c r="C2974" s="246"/>
      <c r="D2974" s="228" t="s">
        <v>206</v>
      </c>
      <c r="E2974" s="247" t="s">
        <v>19</v>
      </c>
      <c r="F2974" s="248" t="s">
        <v>1374</v>
      </c>
      <c r="G2974" s="246"/>
      <c r="H2974" s="249">
        <v>2.7999999999999998</v>
      </c>
      <c r="I2974" s="250"/>
      <c r="J2974" s="246"/>
      <c r="K2974" s="246"/>
      <c r="L2974" s="251"/>
      <c r="M2974" s="252"/>
      <c r="N2974" s="253"/>
      <c r="O2974" s="253"/>
      <c r="P2974" s="253"/>
      <c r="Q2974" s="253"/>
      <c r="R2974" s="253"/>
      <c r="S2974" s="253"/>
      <c r="T2974" s="254"/>
      <c r="U2974" s="14"/>
      <c r="V2974" s="14"/>
      <c r="W2974" s="14"/>
      <c r="X2974" s="14"/>
      <c r="Y2974" s="14"/>
      <c r="Z2974" s="14"/>
      <c r="AA2974" s="14"/>
      <c r="AB2974" s="14"/>
      <c r="AC2974" s="14"/>
      <c r="AD2974" s="14"/>
      <c r="AE2974" s="14"/>
      <c r="AT2974" s="255" t="s">
        <v>206</v>
      </c>
      <c r="AU2974" s="255" t="s">
        <v>78</v>
      </c>
      <c r="AV2974" s="14" t="s">
        <v>78</v>
      </c>
      <c r="AW2974" s="14" t="s">
        <v>31</v>
      </c>
      <c r="AX2974" s="14" t="s">
        <v>69</v>
      </c>
      <c r="AY2974" s="255" t="s">
        <v>193</v>
      </c>
    </row>
    <row r="2975" s="13" customFormat="1">
      <c r="A2975" s="13"/>
      <c r="B2975" s="235"/>
      <c r="C2975" s="236"/>
      <c r="D2975" s="228" t="s">
        <v>206</v>
      </c>
      <c r="E2975" s="237" t="s">
        <v>19</v>
      </c>
      <c r="F2975" s="238" t="s">
        <v>3708</v>
      </c>
      <c r="G2975" s="236"/>
      <c r="H2975" s="237" t="s">
        <v>19</v>
      </c>
      <c r="I2975" s="239"/>
      <c r="J2975" s="236"/>
      <c r="K2975" s="236"/>
      <c r="L2975" s="240"/>
      <c r="M2975" s="241"/>
      <c r="N2975" s="242"/>
      <c r="O2975" s="242"/>
      <c r="P2975" s="242"/>
      <c r="Q2975" s="242"/>
      <c r="R2975" s="242"/>
      <c r="S2975" s="242"/>
      <c r="T2975" s="243"/>
      <c r="U2975" s="13"/>
      <c r="V2975" s="13"/>
      <c r="W2975" s="13"/>
      <c r="X2975" s="13"/>
      <c r="Y2975" s="13"/>
      <c r="Z2975" s="13"/>
      <c r="AA2975" s="13"/>
      <c r="AB2975" s="13"/>
      <c r="AC2975" s="13"/>
      <c r="AD2975" s="13"/>
      <c r="AE2975" s="13"/>
      <c r="AT2975" s="244" t="s">
        <v>206</v>
      </c>
      <c r="AU2975" s="244" t="s">
        <v>78</v>
      </c>
      <c r="AV2975" s="13" t="s">
        <v>76</v>
      </c>
      <c r="AW2975" s="13" t="s">
        <v>31</v>
      </c>
      <c r="AX2975" s="13" t="s">
        <v>69</v>
      </c>
      <c r="AY2975" s="244" t="s">
        <v>193</v>
      </c>
    </row>
    <row r="2976" s="14" customFormat="1">
      <c r="A2976" s="14"/>
      <c r="B2976" s="245"/>
      <c r="C2976" s="246"/>
      <c r="D2976" s="228" t="s">
        <v>206</v>
      </c>
      <c r="E2976" s="247" t="s">
        <v>19</v>
      </c>
      <c r="F2976" s="248" t="s">
        <v>1374</v>
      </c>
      <c r="G2976" s="246"/>
      <c r="H2976" s="249">
        <v>2.7999999999999998</v>
      </c>
      <c r="I2976" s="250"/>
      <c r="J2976" s="246"/>
      <c r="K2976" s="246"/>
      <c r="L2976" s="251"/>
      <c r="M2976" s="252"/>
      <c r="N2976" s="253"/>
      <c r="O2976" s="253"/>
      <c r="P2976" s="253"/>
      <c r="Q2976" s="253"/>
      <c r="R2976" s="253"/>
      <c r="S2976" s="253"/>
      <c r="T2976" s="254"/>
      <c r="U2976" s="14"/>
      <c r="V2976" s="14"/>
      <c r="W2976" s="14"/>
      <c r="X2976" s="14"/>
      <c r="Y2976" s="14"/>
      <c r="Z2976" s="14"/>
      <c r="AA2976" s="14"/>
      <c r="AB2976" s="14"/>
      <c r="AC2976" s="14"/>
      <c r="AD2976" s="14"/>
      <c r="AE2976" s="14"/>
      <c r="AT2976" s="255" t="s">
        <v>206</v>
      </c>
      <c r="AU2976" s="255" t="s">
        <v>78</v>
      </c>
      <c r="AV2976" s="14" t="s">
        <v>78</v>
      </c>
      <c r="AW2976" s="14" t="s">
        <v>31</v>
      </c>
      <c r="AX2976" s="14" t="s">
        <v>69</v>
      </c>
      <c r="AY2976" s="255" t="s">
        <v>193</v>
      </c>
    </row>
    <row r="2977" s="13" customFormat="1">
      <c r="A2977" s="13"/>
      <c r="B2977" s="235"/>
      <c r="C2977" s="236"/>
      <c r="D2977" s="228" t="s">
        <v>206</v>
      </c>
      <c r="E2977" s="237" t="s">
        <v>19</v>
      </c>
      <c r="F2977" s="238" t="s">
        <v>3718</v>
      </c>
      <c r="G2977" s="236"/>
      <c r="H2977" s="237" t="s">
        <v>19</v>
      </c>
      <c r="I2977" s="239"/>
      <c r="J2977" s="236"/>
      <c r="K2977" s="236"/>
      <c r="L2977" s="240"/>
      <c r="M2977" s="241"/>
      <c r="N2977" s="242"/>
      <c r="O2977" s="242"/>
      <c r="P2977" s="242"/>
      <c r="Q2977" s="242"/>
      <c r="R2977" s="242"/>
      <c r="S2977" s="242"/>
      <c r="T2977" s="243"/>
      <c r="U2977" s="13"/>
      <c r="V2977" s="13"/>
      <c r="W2977" s="13"/>
      <c r="X2977" s="13"/>
      <c r="Y2977" s="13"/>
      <c r="Z2977" s="13"/>
      <c r="AA2977" s="13"/>
      <c r="AB2977" s="13"/>
      <c r="AC2977" s="13"/>
      <c r="AD2977" s="13"/>
      <c r="AE2977" s="13"/>
      <c r="AT2977" s="244" t="s">
        <v>206</v>
      </c>
      <c r="AU2977" s="244" t="s">
        <v>78</v>
      </c>
      <c r="AV2977" s="13" t="s">
        <v>76</v>
      </c>
      <c r="AW2977" s="13" t="s">
        <v>31</v>
      </c>
      <c r="AX2977" s="13" t="s">
        <v>69</v>
      </c>
      <c r="AY2977" s="244" t="s">
        <v>193</v>
      </c>
    </row>
    <row r="2978" s="14" customFormat="1">
      <c r="A2978" s="14"/>
      <c r="B2978" s="245"/>
      <c r="C2978" s="246"/>
      <c r="D2978" s="228" t="s">
        <v>206</v>
      </c>
      <c r="E2978" s="247" t="s">
        <v>19</v>
      </c>
      <c r="F2978" s="248" t="s">
        <v>4199</v>
      </c>
      <c r="G2978" s="246"/>
      <c r="H2978" s="249">
        <v>5.0999999999999996</v>
      </c>
      <c r="I2978" s="250"/>
      <c r="J2978" s="246"/>
      <c r="K2978" s="246"/>
      <c r="L2978" s="251"/>
      <c r="M2978" s="252"/>
      <c r="N2978" s="253"/>
      <c r="O2978" s="253"/>
      <c r="P2978" s="253"/>
      <c r="Q2978" s="253"/>
      <c r="R2978" s="253"/>
      <c r="S2978" s="253"/>
      <c r="T2978" s="254"/>
      <c r="U2978" s="14"/>
      <c r="V2978" s="14"/>
      <c r="W2978" s="14"/>
      <c r="X2978" s="14"/>
      <c r="Y2978" s="14"/>
      <c r="Z2978" s="14"/>
      <c r="AA2978" s="14"/>
      <c r="AB2978" s="14"/>
      <c r="AC2978" s="14"/>
      <c r="AD2978" s="14"/>
      <c r="AE2978" s="14"/>
      <c r="AT2978" s="255" t="s">
        <v>206</v>
      </c>
      <c r="AU2978" s="255" t="s">
        <v>78</v>
      </c>
      <c r="AV2978" s="14" t="s">
        <v>78</v>
      </c>
      <c r="AW2978" s="14" t="s">
        <v>31</v>
      </c>
      <c r="AX2978" s="14" t="s">
        <v>69</v>
      </c>
      <c r="AY2978" s="255" t="s">
        <v>193</v>
      </c>
    </row>
    <row r="2979" s="13" customFormat="1">
      <c r="A2979" s="13"/>
      <c r="B2979" s="235"/>
      <c r="C2979" s="236"/>
      <c r="D2979" s="228" t="s">
        <v>206</v>
      </c>
      <c r="E2979" s="237" t="s">
        <v>19</v>
      </c>
      <c r="F2979" s="238" t="s">
        <v>3720</v>
      </c>
      <c r="G2979" s="236"/>
      <c r="H2979" s="237" t="s">
        <v>19</v>
      </c>
      <c r="I2979" s="239"/>
      <c r="J2979" s="236"/>
      <c r="K2979" s="236"/>
      <c r="L2979" s="240"/>
      <c r="M2979" s="241"/>
      <c r="N2979" s="242"/>
      <c r="O2979" s="242"/>
      <c r="P2979" s="242"/>
      <c r="Q2979" s="242"/>
      <c r="R2979" s="242"/>
      <c r="S2979" s="242"/>
      <c r="T2979" s="243"/>
      <c r="U2979" s="13"/>
      <c r="V2979" s="13"/>
      <c r="W2979" s="13"/>
      <c r="X2979" s="13"/>
      <c r="Y2979" s="13"/>
      <c r="Z2979" s="13"/>
      <c r="AA2979" s="13"/>
      <c r="AB2979" s="13"/>
      <c r="AC2979" s="13"/>
      <c r="AD2979" s="13"/>
      <c r="AE2979" s="13"/>
      <c r="AT2979" s="244" t="s">
        <v>206</v>
      </c>
      <c r="AU2979" s="244" t="s">
        <v>78</v>
      </c>
      <c r="AV2979" s="13" t="s">
        <v>76</v>
      </c>
      <c r="AW2979" s="13" t="s">
        <v>31</v>
      </c>
      <c r="AX2979" s="13" t="s">
        <v>69</v>
      </c>
      <c r="AY2979" s="244" t="s">
        <v>193</v>
      </c>
    </row>
    <row r="2980" s="14" customFormat="1">
      <c r="A2980" s="14"/>
      <c r="B2980" s="245"/>
      <c r="C2980" s="246"/>
      <c r="D2980" s="228" t="s">
        <v>206</v>
      </c>
      <c r="E2980" s="247" t="s">
        <v>19</v>
      </c>
      <c r="F2980" s="248" t="s">
        <v>4200</v>
      </c>
      <c r="G2980" s="246"/>
      <c r="H2980" s="249">
        <v>12.699999999999999</v>
      </c>
      <c r="I2980" s="250"/>
      <c r="J2980" s="246"/>
      <c r="K2980" s="246"/>
      <c r="L2980" s="251"/>
      <c r="M2980" s="252"/>
      <c r="N2980" s="253"/>
      <c r="O2980" s="253"/>
      <c r="P2980" s="253"/>
      <c r="Q2980" s="253"/>
      <c r="R2980" s="253"/>
      <c r="S2980" s="253"/>
      <c r="T2980" s="254"/>
      <c r="U2980" s="14"/>
      <c r="V2980" s="14"/>
      <c r="W2980" s="14"/>
      <c r="X2980" s="14"/>
      <c r="Y2980" s="14"/>
      <c r="Z2980" s="14"/>
      <c r="AA2980" s="14"/>
      <c r="AB2980" s="14"/>
      <c r="AC2980" s="14"/>
      <c r="AD2980" s="14"/>
      <c r="AE2980" s="14"/>
      <c r="AT2980" s="255" t="s">
        <v>206</v>
      </c>
      <c r="AU2980" s="255" t="s">
        <v>78</v>
      </c>
      <c r="AV2980" s="14" t="s">
        <v>78</v>
      </c>
      <c r="AW2980" s="14" t="s">
        <v>31</v>
      </c>
      <c r="AX2980" s="14" t="s">
        <v>69</v>
      </c>
      <c r="AY2980" s="255" t="s">
        <v>193</v>
      </c>
    </row>
    <row r="2981" s="13" customFormat="1">
      <c r="A2981" s="13"/>
      <c r="B2981" s="235"/>
      <c r="C2981" s="236"/>
      <c r="D2981" s="228" t="s">
        <v>206</v>
      </c>
      <c r="E2981" s="237" t="s">
        <v>19</v>
      </c>
      <c r="F2981" s="238" t="s">
        <v>3722</v>
      </c>
      <c r="G2981" s="236"/>
      <c r="H2981" s="237" t="s">
        <v>19</v>
      </c>
      <c r="I2981" s="239"/>
      <c r="J2981" s="236"/>
      <c r="K2981" s="236"/>
      <c r="L2981" s="240"/>
      <c r="M2981" s="241"/>
      <c r="N2981" s="242"/>
      <c r="O2981" s="242"/>
      <c r="P2981" s="242"/>
      <c r="Q2981" s="242"/>
      <c r="R2981" s="242"/>
      <c r="S2981" s="242"/>
      <c r="T2981" s="243"/>
      <c r="U2981" s="13"/>
      <c r="V2981" s="13"/>
      <c r="W2981" s="13"/>
      <c r="X2981" s="13"/>
      <c r="Y2981" s="13"/>
      <c r="Z2981" s="13"/>
      <c r="AA2981" s="13"/>
      <c r="AB2981" s="13"/>
      <c r="AC2981" s="13"/>
      <c r="AD2981" s="13"/>
      <c r="AE2981" s="13"/>
      <c r="AT2981" s="244" t="s">
        <v>206</v>
      </c>
      <c r="AU2981" s="244" t="s">
        <v>78</v>
      </c>
      <c r="AV2981" s="13" t="s">
        <v>76</v>
      </c>
      <c r="AW2981" s="13" t="s">
        <v>31</v>
      </c>
      <c r="AX2981" s="13" t="s">
        <v>69</v>
      </c>
      <c r="AY2981" s="244" t="s">
        <v>193</v>
      </c>
    </row>
    <row r="2982" s="14" customFormat="1">
      <c r="A2982" s="14"/>
      <c r="B2982" s="245"/>
      <c r="C2982" s="246"/>
      <c r="D2982" s="228" t="s">
        <v>206</v>
      </c>
      <c r="E2982" s="247" t="s">
        <v>19</v>
      </c>
      <c r="F2982" s="248" t="s">
        <v>4201</v>
      </c>
      <c r="G2982" s="246"/>
      <c r="H2982" s="249">
        <v>8.6999999999999993</v>
      </c>
      <c r="I2982" s="250"/>
      <c r="J2982" s="246"/>
      <c r="K2982" s="246"/>
      <c r="L2982" s="251"/>
      <c r="M2982" s="252"/>
      <c r="N2982" s="253"/>
      <c r="O2982" s="253"/>
      <c r="P2982" s="253"/>
      <c r="Q2982" s="253"/>
      <c r="R2982" s="253"/>
      <c r="S2982" s="253"/>
      <c r="T2982" s="254"/>
      <c r="U2982" s="14"/>
      <c r="V2982" s="14"/>
      <c r="W2982" s="14"/>
      <c r="X2982" s="14"/>
      <c r="Y2982" s="14"/>
      <c r="Z2982" s="14"/>
      <c r="AA2982" s="14"/>
      <c r="AB2982" s="14"/>
      <c r="AC2982" s="14"/>
      <c r="AD2982" s="14"/>
      <c r="AE2982" s="14"/>
      <c r="AT2982" s="255" t="s">
        <v>206</v>
      </c>
      <c r="AU2982" s="255" t="s">
        <v>78</v>
      </c>
      <c r="AV2982" s="14" t="s">
        <v>78</v>
      </c>
      <c r="AW2982" s="14" t="s">
        <v>31</v>
      </c>
      <c r="AX2982" s="14" t="s">
        <v>69</v>
      </c>
      <c r="AY2982" s="255" t="s">
        <v>193</v>
      </c>
    </row>
    <row r="2983" s="13" customFormat="1">
      <c r="A2983" s="13"/>
      <c r="B2983" s="235"/>
      <c r="C2983" s="236"/>
      <c r="D2983" s="228" t="s">
        <v>206</v>
      </c>
      <c r="E2983" s="237" t="s">
        <v>19</v>
      </c>
      <c r="F2983" s="238" t="s">
        <v>3724</v>
      </c>
      <c r="G2983" s="236"/>
      <c r="H2983" s="237" t="s">
        <v>19</v>
      </c>
      <c r="I2983" s="239"/>
      <c r="J2983" s="236"/>
      <c r="K2983" s="236"/>
      <c r="L2983" s="240"/>
      <c r="M2983" s="241"/>
      <c r="N2983" s="242"/>
      <c r="O2983" s="242"/>
      <c r="P2983" s="242"/>
      <c r="Q2983" s="242"/>
      <c r="R2983" s="242"/>
      <c r="S2983" s="242"/>
      <c r="T2983" s="243"/>
      <c r="U2983" s="13"/>
      <c r="V2983" s="13"/>
      <c r="W2983" s="13"/>
      <c r="X2983" s="13"/>
      <c r="Y2983" s="13"/>
      <c r="Z2983" s="13"/>
      <c r="AA2983" s="13"/>
      <c r="AB2983" s="13"/>
      <c r="AC2983" s="13"/>
      <c r="AD2983" s="13"/>
      <c r="AE2983" s="13"/>
      <c r="AT2983" s="244" t="s">
        <v>206</v>
      </c>
      <c r="AU2983" s="244" t="s">
        <v>78</v>
      </c>
      <c r="AV2983" s="13" t="s">
        <v>76</v>
      </c>
      <c r="AW2983" s="13" t="s">
        <v>31</v>
      </c>
      <c r="AX2983" s="13" t="s">
        <v>69</v>
      </c>
      <c r="AY2983" s="244" t="s">
        <v>193</v>
      </c>
    </row>
    <row r="2984" s="14" customFormat="1">
      <c r="A2984" s="14"/>
      <c r="B2984" s="245"/>
      <c r="C2984" s="246"/>
      <c r="D2984" s="228" t="s">
        <v>206</v>
      </c>
      <c r="E2984" s="247" t="s">
        <v>19</v>
      </c>
      <c r="F2984" s="248" t="s">
        <v>4201</v>
      </c>
      <c r="G2984" s="246"/>
      <c r="H2984" s="249">
        <v>8.6999999999999993</v>
      </c>
      <c r="I2984" s="250"/>
      <c r="J2984" s="246"/>
      <c r="K2984" s="246"/>
      <c r="L2984" s="251"/>
      <c r="M2984" s="252"/>
      <c r="N2984" s="253"/>
      <c r="O2984" s="253"/>
      <c r="P2984" s="253"/>
      <c r="Q2984" s="253"/>
      <c r="R2984" s="253"/>
      <c r="S2984" s="253"/>
      <c r="T2984" s="254"/>
      <c r="U2984" s="14"/>
      <c r="V2984" s="14"/>
      <c r="W2984" s="14"/>
      <c r="X2984" s="14"/>
      <c r="Y2984" s="14"/>
      <c r="Z2984" s="14"/>
      <c r="AA2984" s="14"/>
      <c r="AB2984" s="14"/>
      <c r="AC2984" s="14"/>
      <c r="AD2984" s="14"/>
      <c r="AE2984" s="14"/>
      <c r="AT2984" s="255" t="s">
        <v>206</v>
      </c>
      <c r="AU2984" s="255" t="s">
        <v>78</v>
      </c>
      <c r="AV2984" s="14" t="s">
        <v>78</v>
      </c>
      <c r="AW2984" s="14" t="s">
        <v>31</v>
      </c>
      <c r="AX2984" s="14" t="s">
        <v>69</v>
      </c>
      <c r="AY2984" s="255" t="s">
        <v>193</v>
      </c>
    </row>
    <row r="2985" s="13" customFormat="1">
      <c r="A2985" s="13"/>
      <c r="B2985" s="235"/>
      <c r="C2985" s="236"/>
      <c r="D2985" s="228" t="s">
        <v>206</v>
      </c>
      <c r="E2985" s="237" t="s">
        <v>19</v>
      </c>
      <c r="F2985" s="238" t="s">
        <v>3331</v>
      </c>
      <c r="G2985" s="236"/>
      <c r="H2985" s="237" t="s">
        <v>19</v>
      </c>
      <c r="I2985" s="239"/>
      <c r="J2985" s="236"/>
      <c r="K2985" s="236"/>
      <c r="L2985" s="240"/>
      <c r="M2985" s="241"/>
      <c r="N2985" s="242"/>
      <c r="O2985" s="242"/>
      <c r="P2985" s="242"/>
      <c r="Q2985" s="242"/>
      <c r="R2985" s="242"/>
      <c r="S2985" s="242"/>
      <c r="T2985" s="243"/>
      <c r="U2985" s="13"/>
      <c r="V2985" s="13"/>
      <c r="W2985" s="13"/>
      <c r="X2985" s="13"/>
      <c r="Y2985" s="13"/>
      <c r="Z2985" s="13"/>
      <c r="AA2985" s="13"/>
      <c r="AB2985" s="13"/>
      <c r="AC2985" s="13"/>
      <c r="AD2985" s="13"/>
      <c r="AE2985" s="13"/>
      <c r="AT2985" s="244" t="s">
        <v>206</v>
      </c>
      <c r="AU2985" s="244" t="s">
        <v>78</v>
      </c>
      <c r="AV2985" s="13" t="s">
        <v>76</v>
      </c>
      <c r="AW2985" s="13" t="s">
        <v>31</v>
      </c>
      <c r="AX2985" s="13" t="s">
        <v>69</v>
      </c>
      <c r="AY2985" s="244" t="s">
        <v>193</v>
      </c>
    </row>
    <row r="2986" s="14" customFormat="1">
      <c r="A2986" s="14"/>
      <c r="B2986" s="245"/>
      <c r="C2986" s="246"/>
      <c r="D2986" s="228" t="s">
        <v>206</v>
      </c>
      <c r="E2986" s="247" t="s">
        <v>19</v>
      </c>
      <c r="F2986" s="248" t="s">
        <v>4202</v>
      </c>
      <c r="G2986" s="246"/>
      <c r="H2986" s="249">
        <v>13.1</v>
      </c>
      <c r="I2986" s="250"/>
      <c r="J2986" s="246"/>
      <c r="K2986" s="246"/>
      <c r="L2986" s="251"/>
      <c r="M2986" s="252"/>
      <c r="N2986" s="253"/>
      <c r="O2986" s="253"/>
      <c r="P2986" s="253"/>
      <c r="Q2986" s="253"/>
      <c r="R2986" s="253"/>
      <c r="S2986" s="253"/>
      <c r="T2986" s="254"/>
      <c r="U2986" s="14"/>
      <c r="V2986" s="14"/>
      <c r="W2986" s="14"/>
      <c r="X2986" s="14"/>
      <c r="Y2986" s="14"/>
      <c r="Z2986" s="14"/>
      <c r="AA2986" s="14"/>
      <c r="AB2986" s="14"/>
      <c r="AC2986" s="14"/>
      <c r="AD2986" s="14"/>
      <c r="AE2986" s="14"/>
      <c r="AT2986" s="255" t="s">
        <v>206</v>
      </c>
      <c r="AU2986" s="255" t="s">
        <v>78</v>
      </c>
      <c r="AV2986" s="14" t="s">
        <v>78</v>
      </c>
      <c r="AW2986" s="14" t="s">
        <v>31</v>
      </c>
      <c r="AX2986" s="14" t="s">
        <v>69</v>
      </c>
      <c r="AY2986" s="255" t="s">
        <v>193</v>
      </c>
    </row>
    <row r="2987" s="13" customFormat="1">
      <c r="A2987" s="13"/>
      <c r="B2987" s="235"/>
      <c r="C2987" s="236"/>
      <c r="D2987" s="228" t="s">
        <v>206</v>
      </c>
      <c r="E2987" s="237" t="s">
        <v>19</v>
      </c>
      <c r="F2987" s="238" t="s">
        <v>3727</v>
      </c>
      <c r="G2987" s="236"/>
      <c r="H2987" s="237" t="s">
        <v>19</v>
      </c>
      <c r="I2987" s="239"/>
      <c r="J2987" s="236"/>
      <c r="K2987" s="236"/>
      <c r="L2987" s="240"/>
      <c r="M2987" s="241"/>
      <c r="N2987" s="242"/>
      <c r="O2987" s="242"/>
      <c r="P2987" s="242"/>
      <c r="Q2987" s="242"/>
      <c r="R2987" s="242"/>
      <c r="S2987" s="242"/>
      <c r="T2987" s="243"/>
      <c r="U2987" s="13"/>
      <c r="V2987" s="13"/>
      <c r="W2987" s="13"/>
      <c r="X2987" s="13"/>
      <c r="Y2987" s="13"/>
      <c r="Z2987" s="13"/>
      <c r="AA2987" s="13"/>
      <c r="AB2987" s="13"/>
      <c r="AC2987" s="13"/>
      <c r="AD2987" s="13"/>
      <c r="AE2987" s="13"/>
      <c r="AT2987" s="244" t="s">
        <v>206</v>
      </c>
      <c r="AU2987" s="244" t="s">
        <v>78</v>
      </c>
      <c r="AV2987" s="13" t="s">
        <v>76</v>
      </c>
      <c r="AW2987" s="13" t="s">
        <v>31</v>
      </c>
      <c r="AX2987" s="13" t="s">
        <v>69</v>
      </c>
      <c r="AY2987" s="244" t="s">
        <v>193</v>
      </c>
    </row>
    <row r="2988" s="14" customFormat="1">
      <c r="A2988" s="14"/>
      <c r="B2988" s="245"/>
      <c r="C2988" s="246"/>
      <c r="D2988" s="228" t="s">
        <v>206</v>
      </c>
      <c r="E2988" s="247" t="s">
        <v>19</v>
      </c>
      <c r="F2988" s="248" t="s">
        <v>4203</v>
      </c>
      <c r="G2988" s="246"/>
      <c r="H2988" s="249">
        <v>9.0999999999999996</v>
      </c>
      <c r="I2988" s="250"/>
      <c r="J2988" s="246"/>
      <c r="K2988" s="246"/>
      <c r="L2988" s="251"/>
      <c r="M2988" s="252"/>
      <c r="N2988" s="253"/>
      <c r="O2988" s="253"/>
      <c r="P2988" s="253"/>
      <c r="Q2988" s="253"/>
      <c r="R2988" s="253"/>
      <c r="S2988" s="253"/>
      <c r="T2988" s="254"/>
      <c r="U2988" s="14"/>
      <c r="V2988" s="14"/>
      <c r="W2988" s="14"/>
      <c r="X2988" s="14"/>
      <c r="Y2988" s="14"/>
      <c r="Z2988" s="14"/>
      <c r="AA2988" s="14"/>
      <c r="AB2988" s="14"/>
      <c r="AC2988" s="14"/>
      <c r="AD2988" s="14"/>
      <c r="AE2988" s="14"/>
      <c r="AT2988" s="255" t="s">
        <v>206</v>
      </c>
      <c r="AU2988" s="255" t="s">
        <v>78</v>
      </c>
      <c r="AV2988" s="14" t="s">
        <v>78</v>
      </c>
      <c r="AW2988" s="14" t="s">
        <v>31</v>
      </c>
      <c r="AX2988" s="14" t="s">
        <v>69</v>
      </c>
      <c r="AY2988" s="255" t="s">
        <v>193</v>
      </c>
    </row>
    <row r="2989" s="13" customFormat="1">
      <c r="A2989" s="13"/>
      <c r="B2989" s="235"/>
      <c r="C2989" s="236"/>
      <c r="D2989" s="228" t="s">
        <v>206</v>
      </c>
      <c r="E2989" s="237" t="s">
        <v>19</v>
      </c>
      <c r="F2989" s="238" t="s">
        <v>3730</v>
      </c>
      <c r="G2989" s="236"/>
      <c r="H2989" s="237" t="s">
        <v>19</v>
      </c>
      <c r="I2989" s="239"/>
      <c r="J2989" s="236"/>
      <c r="K2989" s="236"/>
      <c r="L2989" s="240"/>
      <c r="M2989" s="241"/>
      <c r="N2989" s="242"/>
      <c r="O2989" s="242"/>
      <c r="P2989" s="242"/>
      <c r="Q2989" s="242"/>
      <c r="R2989" s="242"/>
      <c r="S2989" s="242"/>
      <c r="T2989" s="243"/>
      <c r="U2989" s="13"/>
      <c r="V2989" s="13"/>
      <c r="W2989" s="13"/>
      <c r="X2989" s="13"/>
      <c r="Y2989" s="13"/>
      <c r="Z2989" s="13"/>
      <c r="AA2989" s="13"/>
      <c r="AB2989" s="13"/>
      <c r="AC2989" s="13"/>
      <c r="AD2989" s="13"/>
      <c r="AE2989" s="13"/>
      <c r="AT2989" s="244" t="s">
        <v>206</v>
      </c>
      <c r="AU2989" s="244" t="s">
        <v>78</v>
      </c>
      <c r="AV2989" s="13" t="s">
        <v>76</v>
      </c>
      <c r="AW2989" s="13" t="s">
        <v>31</v>
      </c>
      <c r="AX2989" s="13" t="s">
        <v>69</v>
      </c>
      <c r="AY2989" s="244" t="s">
        <v>193</v>
      </c>
    </row>
    <row r="2990" s="14" customFormat="1">
      <c r="A2990" s="14"/>
      <c r="B2990" s="245"/>
      <c r="C2990" s="246"/>
      <c r="D2990" s="228" t="s">
        <v>206</v>
      </c>
      <c r="E2990" s="247" t="s">
        <v>19</v>
      </c>
      <c r="F2990" s="248" t="s">
        <v>4203</v>
      </c>
      <c r="G2990" s="246"/>
      <c r="H2990" s="249">
        <v>9.0999999999999996</v>
      </c>
      <c r="I2990" s="250"/>
      <c r="J2990" s="246"/>
      <c r="K2990" s="246"/>
      <c r="L2990" s="251"/>
      <c r="M2990" s="252"/>
      <c r="N2990" s="253"/>
      <c r="O2990" s="253"/>
      <c r="P2990" s="253"/>
      <c r="Q2990" s="253"/>
      <c r="R2990" s="253"/>
      <c r="S2990" s="253"/>
      <c r="T2990" s="254"/>
      <c r="U2990" s="14"/>
      <c r="V2990" s="14"/>
      <c r="W2990" s="14"/>
      <c r="X2990" s="14"/>
      <c r="Y2990" s="14"/>
      <c r="Z2990" s="14"/>
      <c r="AA2990" s="14"/>
      <c r="AB2990" s="14"/>
      <c r="AC2990" s="14"/>
      <c r="AD2990" s="14"/>
      <c r="AE2990" s="14"/>
      <c r="AT2990" s="255" t="s">
        <v>206</v>
      </c>
      <c r="AU2990" s="255" t="s">
        <v>78</v>
      </c>
      <c r="AV2990" s="14" t="s">
        <v>78</v>
      </c>
      <c r="AW2990" s="14" t="s">
        <v>31</v>
      </c>
      <c r="AX2990" s="14" t="s">
        <v>69</v>
      </c>
      <c r="AY2990" s="255" t="s">
        <v>193</v>
      </c>
    </row>
    <row r="2991" s="13" customFormat="1">
      <c r="A2991" s="13"/>
      <c r="B2991" s="235"/>
      <c r="C2991" s="236"/>
      <c r="D2991" s="228" t="s">
        <v>206</v>
      </c>
      <c r="E2991" s="237" t="s">
        <v>19</v>
      </c>
      <c r="F2991" s="238" t="s">
        <v>3733</v>
      </c>
      <c r="G2991" s="236"/>
      <c r="H2991" s="237" t="s">
        <v>19</v>
      </c>
      <c r="I2991" s="239"/>
      <c r="J2991" s="236"/>
      <c r="K2991" s="236"/>
      <c r="L2991" s="240"/>
      <c r="M2991" s="241"/>
      <c r="N2991" s="242"/>
      <c r="O2991" s="242"/>
      <c r="P2991" s="242"/>
      <c r="Q2991" s="242"/>
      <c r="R2991" s="242"/>
      <c r="S2991" s="242"/>
      <c r="T2991" s="243"/>
      <c r="U2991" s="13"/>
      <c r="V2991" s="13"/>
      <c r="W2991" s="13"/>
      <c r="X2991" s="13"/>
      <c r="Y2991" s="13"/>
      <c r="Z2991" s="13"/>
      <c r="AA2991" s="13"/>
      <c r="AB2991" s="13"/>
      <c r="AC2991" s="13"/>
      <c r="AD2991" s="13"/>
      <c r="AE2991" s="13"/>
      <c r="AT2991" s="244" t="s">
        <v>206</v>
      </c>
      <c r="AU2991" s="244" t="s">
        <v>78</v>
      </c>
      <c r="AV2991" s="13" t="s">
        <v>76</v>
      </c>
      <c r="AW2991" s="13" t="s">
        <v>31</v>
      </c>
      <c r="AX2991" s="13" t="s">
        <v>69</v>
      </c>
      <c r="AY2991" s="244" t="s">
        <v>193</v>
      </c>
    </row>
    <row r="2992" s="14" customFormat="1">
      <c r="A2992" s="14"/>
      <c r="B2992" s="245"/>
      <c r="C2992" s="246"/>
      <c r="D2992" s="228" t="s">
        <v>206</v>
      </c>
      <c r="E2992" s="247" t="s">
        <v>19</v>
      </c>
      <c r="F2992" s="248" t="s">
        <v>4203</v>
      </c>
      <c r="G2992" s="246"/>
      <c r="H2992" s="249">
        <v>9.0999999999999996</v>
      </c>
      <c r="I2992" s="250"/>
      <c r="J2992" s="246"/>
      <c r="K2992" s="246"/>
      <c r="L2992" s="251"/>
      <c r="M2992" s="252"/>
      <c r="N2992" s="253"/>
      <c r="O2992" s="253"/>
      <c r="P2992" s="253"/>
      <c r="Q2992" s="253"/>
      <c r="R2992" s="253"/>
      <c r="S2992" s="253"/>
      <c r="T2992" s="254"/>
      <c r="U2992" s="14"/>
      <c r="V2992" s="14"/>
      <c r="W2992" s="14"/>
      <c r="X2992" s="14"/>
      <c r="Y2992" s="14"/>
      <c r="Z2992" s="14"/>
      <c r="AA2992" s="14"/>
      <c r="AB2992" s="14"/>
      <c r="AC2992" s="14"/>
      <c r="AD2992" s="14"/>
      <c r="AE2992" s="14"/>
      <c r="AT2992" s="255" t="s">
        <v>206</v>
      </c>
      <c r="AU2992" s="255" t="s">
        <v>78</v>
      </c>
      <c r="AV2992" s="14" t="s">
        <v>78</v>
      </c>
      <c r="AW2992" s="14" t="s">
        <v>31</v>
      </c>
      <c r="AX2992" s="14" t="s">
        <v>69</v>
      </c>
      <c r="AY2992" s="255" t="s">
        <v>193</v>
      </c>
    </row>
    <row r="2993" s="13" customFormat="1">
      <c r="A2993" s="13"/>
      <c r="B2993" s="235"/>
      <c r="C2993" s="236"/>
      <c r="D2993" s="228" t="s">
        <v>206</v>
      </c>
      <c r="E2993" s="237" t="s">
        <v>19</v>
      </c>
      <c r="F2993" s="238" t="s">
        <v>3735</v>
      </c>
      <c r="G2993" s="236"/>
      <c r="H2993" s="237" t="s">
        <v>19</v>
      </c>
      <c r="I2993" s="239"/>
      <c r="J2993" s="236"/>
      <c r="K2993" s="236"/>
      <c r="L2993" s="240"/>
      <c r="M2993" s="241"/>
      <c r="N2993" s="242"/>
      <c r="O2993" s="242"/>
      <c r="P2993" s="242"/>
      <c r="Q2993" s="242"/>
      <c r="R2993" s="242"/>
      <c r="S2993" s="242"/>
      <c r="T2993" s="243"/>
      <c r="U2993" s="13"/>
      <c r="V2993" s="13"/>
      <c r="W2993" s="13"/>
      <c r="X2993" s="13"/>
      <c r="Y2993" s="13"/>
      <c r="Z2993" s="13"/>
      <c r="AA2993" s="13"/>
      <c r="AB2993" s="13"/>
      <c r="AC2993" s="13"/>
      <c r="AD2993" s="13"/>
      <c r="AE2993" s="13"/>
      <c r="AT2993" s="244" t="s">
        <v>206</v>
      </c>
      <c r="AU2993" s="244" t="s">
        <v>78</v>
      </c>
      <c r="AV2993" s="13" t="s">
        <v>76</v>
      </c>
      <c r="AW2993" s="13" t="s">
        <v>31</v>
      </c>
      <c r="AX2993" s="13" t="s">
        <v>69</v>
      </c>
      <c r="AY2993" s="244" t="s">
        <v>193</v>
      </c>
    </row>
    <row r="2994" s="14" customFormat="1">
      <c r="A2994" s="14"/>
      <c r="B2994" s="245"/>
      <c r="C2994" s="246"/>
      <c r="D2994" s="228" t="s">
        <v>206</v>
      </c>
      <c r="E2994" s="247" t="s">
        <v>19</v>
      </c>
      <c r="F2994" s="248" t="s">
        <v>4203</v>
      </c>
      <c r="G2994" s="246"/>
      <c r="H2994" s="249">
        <v>9.0999999999999996</v>
      </c>
      <c r="I2994" s="250"/>
      <c r="J2994" s="246"/>
      <c r="K2994" s="246"/>
      <c r="L2994" s="251"/>
      <c r="M2994" s="252"/>
      <c r="N2994" s="253"/>
      <c r="O2994" s="253"/>
      <c r="P2994" s="253"/>
      <c r="Q2994" s="253"/>
      <c r="R2994" s="253"/>
      <c r="S2994" s="253"/>
      <c r="T2994" s="254"/>
      <c r="U2994" s="14"/>
      <c r="V2994" s="14"/>
      <c r="W2994" s="14"/>
      <c r="X2994" s="14"/>
      <c r="Y2994" s="14"/>
      <c r="Z2994" s="14"/>
      <c r="AA2994" s="14"/>
      <c r="AB2994" s="14"/>
      <c r="AC2994" s="14"/>
      <c r="AD2994" s="14"/>
      <c r="AE2994" s="14"/>
      <c r="AT2994" s="255" t="s">
        <v>206</v>
      </c>
      <c r="AU2994" s="255" t="s">
        <v>78</v>
      </c>
      <c r="AV2994" s="14" t="s">
        <v>78</v>
      </c>
      <c r="AW2994" s="14" t="s">
        <v>31</v>
      </c>
      <c r="AX2994" s="14" t="s">
        <v>69</v>
      </c>
      <c r="AY2994" s="255" t="s">
        <v>193</v>
      </c>
    </row>
    <row r="2995" s="13" customFormat="1">
      <c r="A2995" s="13"/>
      <c r="B2995" s="235"/>
      <c r="C2995" s="236"/>
      <c r="D2995" s="228" t="s">
        <v>206</v>
      </c>
      <c r="E2995" s="237" t="s">
        <v>19</v>
      </c>
      <c r="F2995" s="238" t="s">
        <v>4204</v>
      </c>
      <c r="G2995" s="236"/>
      <c r="H2995" s="237" t="s">
        <v>19</v>
      </c>
      <c r="I2995" s="239"/>
      <c r="J2995" s="236"/>
      <c r="K2995" s="236"/>
      <c r="L2995" s="240"/>
      <c r="M2995" s="241"/>
      <c r="N2995" s="242"/>
      <c r="O2995" s="242"/>
      <c r="P2995" s="242"/>
      <c r="Q2995" s="242"/>
      <c r="R2995" s="242"/>
      <c r="S2995" s="242"/>
      <c r="T2995" s="243"/>
      <c r="U2995" s="13"/>
      <c r="V2995" s="13"/>
      <c r="W2995" s="13"/>
      <c r="X2995" s="13"/>
      <c r="Y2995" s="13"/>
      <c r="Z2995" s="13"/>
      <c r="AA2995" s="13"/>
      <c r="AB2995" s="13"/>
      <c r="AC2995" s="13"/>
      <c r="AD2995" s="13"/>
      <c r="AE2995" s="13"/>
      <c r="AT2995" s="244" t="s">
        <v>206</v>
      </c>
      <c r="AU2995" s="244" t="s">
        <v>78</v>
      </c>
      <c r="AV2995" s="13" t="s">
        <v>76</v>
      </c>
      <c r="AW2995" s="13" t="s">
        <v>31</v>
      </c>
      <c r="AX2995" s="13" t="s">
        <v>69</v>
      </c>
      <c r="AY2995" s="244" t="s">
        <v>193</v>
      </c>
    </row>
    <row r="2996" s="13" customFormat="1">
      <c r="A2996" s="13"/>
      <c r="B2996" s="235"/>
      <c r="C2996" s="236"/>
      <c r="D2996" s="228" t="s">
        <v>206</v>
      </c>
      <c r="E2996" s="237" t="s">
        <v>19</v>
      </c>
      <c r="F2996" s="238" t="s">
        <v>3738</v>
      </c>
      <c r="G2996" s="236"/>
      <c r="H2996" s="237" t="s">
        <v>19</v>
      </c>
      <c r="I2996" s="239"/>
      <c r="J2996" s="236"/>
      <c r="K2996" s="236"/>
      <c r="L2996" s="240"/>
      <c r="M2996" s="241"/>
      <c r="N2996" s="242"/>
      <c r="O2996" s="242"/>
      <c r="P2996" s="242"/>
      <c r="Q2996" s="242"/>
      <c r="R2996" s="242"/>
      <c r="S2996" s="242"/>
      <c r="T2996" s="243"/>
      <c r="U2996" s="13"/>
      <c r="V2996" s="13"/>
      <c r="W2996" s="13"/>
      <c r="X2996" s="13"/>
      <c r="Y2996" s="13"/>
      <c r="Z2996" s="13"/>
      <c r="AA2996" s="13"/>
      <c r="AB2996" s="13"/>
      <c r="AC2996" s="13"/>
      <c r="AD2996" s="13"/>
      <c r="AE2996" s="13"/>
      <c r="AT2996" s="244" t="s">
        <v>206</v>
      </c>
      <c r="AU2996" s="244" t="s">
        <v>78</v>
      </c>
      <c r="AV2996" s="13" t="s">
        <v>76</v>
      </c>
      <c r="AW2996" s="13" t="s">
        <v>31</v>
      </c>
      <c r="AX2996" s="13" t="s">
        <v>69</v>
      </c>
      <c r="AY2996" s="244" t="s">
        <v>193</v>
      </c>
    </row>
    <row r="2997" s="14" customFormat="1">
      <c r="A2997" s="14"/>
      <c r="B2997" s="245"/>
      <c r="C2997" s="246"/>
      <c r="D2997" s="228" t="s">
        <v>206</v>
      </c>
      <c r="E2997" s="247" t="s">
        <v>19</v>
      </c>
      <c r="F2997" s="248" t="s">
        <v>4205</v>
      </c>
      <c r="G2997" s="246"/>
      <c r="H2997" s="249">
        <v>119.59999999999999</v>
      </c>
      <c r="I2997" s="250"/>
      <c r="J2997" s="246"/>
      <c r="K2997" s="246"/>
      <c r="L2997" s="251"/>
      <c r="M2997" s="252"/>
      <c r="N2997" s="253"/>
      <c r="O2997" s="253"/>
      <c r="P2997" s="253"/>
      <c r="Q2997" s="253"/>
      <c r="R2997" s="253"/>
      <c r="S2997" s="253"/>
      <c r="T2997" s="254"/>
      <c r="U2997" s="14"/>
      <c r="V2997" s="14"/>
      <c r="W2997" s="14"/>
      <c r="X2997" s="14"/>
      <c r="Y2997" s="14"/>
      <c r="Z2997" s="14"/>
      <c r="AA2997" s="14"/>
      <c r="AB2997" s="14"/>
      <c r="AC2997" s="14"/>
      <c r="AD2997" s="14"/>
      <c r="AE2997" s="14"/>
      <c r="AT2997" s="255" t="s">
        <v>206</v>
      </c>
      <c r="AU2997" s="255" t="s">
        <v>78</v>
      </c>
      <c r="AV2997" s="14" t="s">
        <v>78</v>
      </c>
      <c r="AW2997" s="14" t="s">
        <v>31</v>
      </c>
      <c r="AX2997" s="14" t="s">
        <v>69</v>
      </c>
      <c r="AY2997" s="255" t="s">
        <v>193</v>
      </c>
    </row>
    <row r="2998" s="13" customFormat="1">
      <c r="A2998" s="13"/>
      <c r="B2998" s="235"/>
      <c r="C2998" s="236"/>
      <c r="D2998" s="228" t="s">
        <v>206</v>
      </c>
      <c r="E2998" s="237" t="s">
        <v>19</v>
      </c>
      <c r="F2998" s="238" t="s">
        <v>3740</v>
      </c>
      <c r="G2998" s="236"/>
      <c r="H2998" s="237" t="s">
        <v>19</v>
      </c>
      <c r="I2998" s="239"/>
      <c r="J2998" s="236"/>
      <c r="K2998" s="236"/>
      <c r="L2998" s="240"/>
      <c r="M2998" s="241"/>
      <c r="N2998" s="242"/>
      <c r="O2998" s="242"/>
      <c r="P2998" s="242"/>
      <c r="Q2998" s="242"/>
      <c r="R2998" s="242"/>
      <c r="S2998" s="242"/>
      <c r="T2998" s="243"/>
      <c r="U2998" s="13"/>
      <c r="V2998" s="13"/>
      <c r="W2998" s="13"/>
      <c r="X2998" s="13"/>
      <c r="Y2998" s="13"/>
      <c r="Z2998" s="13"/>
      <c r="AA2998" s="13"/>
      <c r="AB2998" s="13"/>
      <c r="AC2998" s="13"/>
      <c r="AD2998" s="13"/>
      <c r="AE2998" s="13"/>
      <c r="AT2998" s="244" t="s">
        <v>206</v>
      </c>
      <c r="AU2998" s="244" t="s">
        <v>78</v>
      </c>
      <c r="AV2998" s="13" t="s">
        <v>76</v>
      </c>
      <c r="AW2998" s="13" t="s">
        <v>31</v>
      </c>
      <c r="AX2998" s="13" t="s">
        <v>69</v>
      </c>
      <c r="AY2998" s="244" t="s">
        <v>193</v>
      </c>
    </row>
    <row r="2999" s="14" customFormat="1">
      <c r="A2999" s="14"/>
      <c r="B2999" s="245"/>
      <c r="C2999" s="246"/>
      <c r="D2999" s="228" t="s">
        <v>206</v>
      </c>
      <c r="E2999" s="247" t="s">
        <v>19</v>
      </c>
      <c r="F2999" s="248" t="s">
        <v>3741</v>
      </c>
      <c r="G2999" s="246"/>
      <c r="H2999" s="249">
        <v>20.300000000000001</v>
      </c>
      <c r="I2999" s="250"/>
      <c r="J2999" s="246"/>
      <c r="K2999" s="246"/>
      <c r="L2999" s="251"/>
      <c r="M2999" s="252"/>
      <c r="N2999" s="253"/>
      <c r="O2999" s="253"/>
      <c r="P2999" s="253"/>
      <c r="Q2999" s="253"/>
      <c r="R2999" s="253"/>
      <c r="S2999" s="253"/>
      <c r="T2999" s="254"/>
      <c r="U2999" s="14"/>
      <c r="V2999" s="14"/>
      <c r="W2999" s="14"/>
      <c r="X2999" s="14"/>
      <c r="Y2999" s="14"/>
      <c r="Z2999" s="14"/>
      <c r="AA2999" s="14"/>
      <c r="AB2999" s="14"/>
      <c r="AC2999" s="14"/>
      <c r="AD2999" s="14"/>
      <c r="AE2999" s="14"/>
      <c r="AT2999" s="255" t="s">
        <v>206</v>
      </c>
      <c r="AU2999" s="255" t="s">
        <v>78</v>
      </c>
      <c r="AV2999" s="14" t="s">
        <v>78</v>
      </c>
      <c r="AW2999" s="14" t="s">
        <v>31</v>
      </c>
      <c r="AX2999" s="14" t="s">
        <v>69</v>
      </c>
      <c r="AY2999" s="255" t="s">
        <v>193</v>
      </c>
    </row>
    <row r="3000" s="15" customFormat="1">
      <c r="A3000" s="15"/>
      <c r="B3000" s="256"/>
      <c r="C3000" s="257"/>
      <c r="D3000" s="228" t="s">
        <v>206</v>
      </c>
      <c r="E3000" s="258" t="s">
        <v>19</v>
      </c>
      <c r="F3000" s="259" t="s">
        <v>218</v>
      </c>
      <c r="G3000" s="257"/>
      <c r="H3000" s="260">
        <v>583.79999999999995</v>
      </c>
      <c r="I3000" s="261"/>
      <c r="J3000" s="257"/>
      <c r="K3000" s="257"/>
      <c r="L3000" s="262"/>
      <c r="M3000" s="263"/>
      <c r="N3000" s="264"/>
      <c r="O3000" s="264"/>
      <c r="P3000" s="264"/>
      <c r="Q3000" s="264"/>
      <c r="R3000" s="264"/>
      <c r="S3000" s="264"/>
      <c r="T3000" s="265"/>
      <c r="U3000" s="15"/>
      <c r="V3000" s="15"/>
      <c r="W3000" s="15"/>
      <c r="X3000" s="15"/>
      <c r="Y3000" s="15"/>
      <c r="Z3000" s="15"/>
      <c r="AA3000" s="15"/>
      <c r="AB3000" s="15"/>
      <c r="AC3000" s="15"/>
      <c r="AD3000" s="15"/>
      <c r="AE3000" s="15"/>
      <c r="AT3000" s="266" t="s">
        <v>206</v>
      </c>
      <c r="AU3000" s="266" t="s">
        <v>78</v>
      </c>
      <c r="AV3000" s="15" t="s">
        <v>200</v>
      </c>
      <c r="AW3000" s="15" t="s">
        <v>31</v>
      </c>
      <c r="AX3000" s="15" t="s">
        <v>76</v>
      </c>
      <c r="AY3000" s="266" t="s">
        <v>193</v>
      </c>
    </row>
    <row r="3001" s="2" customFormat="1" ht="16.5" customHeight="1">
      <c r="A3001" s="41"/>
      <c r="B3001" s="42"/>
      <c r="C3001" s="274" t="s">
        <v>4739</v>
      </c>
      <c r="D3001" s="274" t="s">
        <v>1765</v>
      </c>
      <c r="E3001" s="275" t="s">
        <v>2291</v>
      </c>
      <c r="F3001" s="276" t="s">
        <v>2292</v>
      </c>
      <c r="G3001" s="277" t="s">
        <v>198</v>
      </c>
      <c r="H3001" s="278">
        <v>131.24799999999999</v>
      </c>
      <c r="I3001" s="279"/>
      <c r="J3001" s="280">
        <f>ROUND(I3001*H3001,2)</f>
        <v>0</v>
      </c>
      <c r="K3001" s="276" t="s">
        <v>199</v>
      </c>
      <c r="L3001" s="281"/>
      <c r="M3001" s="282" t="s">
        <v>19</v>
      </c>
      <c r="N3001" s="283" t="s">
        <v>40</v>
      </c>
      <c r="O3001" s="87"/>
      <c r="P3001" s="224">
        <f>O3001*H3001</f>
        <v>0</v>
      </c>
      <c r="Q3001" s="224">
        <v>0.029999999999999999</v>
      </c>
      <c r="R3001" s="224">
        <f>Q3001*H3001</f>
        <v>3.9374399999999996</v>
      </c>
      <c r="S3001" s="224">
        <v>0</v>
      </c>
      <c r="T3001" s="225">
        <f>S3001*H3001</f>
        <v>0</v>
      </c>
      <c r="U3001" s="41"/>
      <c r="V3001" s="41"/>
      <c r="W3001" s="41"/>
      <c r="X3001" s="41"/>
      <c r="Y3001" s="41"/>
      <c r="Z3001" s="41"/>
      <c r="AA3001" s="41"/>
      <c r="AB3001" s="41"/>
      <c r="AC3001" s="41"/>
      <c r="AD3001" s="41"/>
      <c r="AE3001" s="41"/>
      <c r="AR3001" s="226" t="s">
        <v>449</v>
      </c>
      <c r="AT3001" s="226" t="s">
        <v>1765</v>
      </c>
      <c r="AU3001" s="226" t="s">
        <v>78</v>
      </c>
      <c r="AY3001" s="20" t="s">
        <v>193</v>
      </c>
      <c r="BE3001" s="227">
        <f>IF(N3001="základní",J3001,0)</f>
        <v>0</v>
      </c>
      <c r="BF3001" s="227">
        <f>IF(N3001="snížená",J3001,0)</f>
        <v>0</v>
      </c>
      <c r="BG3001" s="227">
        <f>IF(N3001="zákl. přenesená",J3001,0)</f>
        <v>0</v>
      </c>
      <c r="BH3001" s="227">
        <f>IF(N3001="sníž. přenesená",J3001,0)</f>
        <v>0</v>
      </c>
      <c r="BI3001" s="227">
        <f>IF(N3001="nulová",J3001,0)</f>
        <v>0</v>
      </c>
      <c r="BJ3001" s="20" t="s">
        <v>76</v>
      </c>
      <c r="BK3001" s="227">
        <f>ROUND(I3001*H3001,2)</f>
        <v>0</v>
      </c>
      <c r="BL3001" s="20" t="s">
        <v>323</v>
      </c>
      <c r="BM3001" s="226" t="s">
        <v>4740</v>
      </c>
    </row>
    <row r="3002" s="2" customFormat="1">
      <c r="A3002" s="41"/>
      <c r="B3002" s="42"/>
      <c r="C3002" s="43"/>
      <c r="D3002" s="228" t="s">
        <v>202</v>
      </c>
      <c r="E3002" s="43"/>
      <c r="F3002" s="229" t="s">
        <v>2292</v>
      </c>
      <c r="G3002" s="43"/>
      <c r="H3002" s="43"/>
      <c r="I3002" s="230"/>
      <c r="J3002" s="43"/>
      <c r="K3002" s="43"/>
      <c r="L3002" s="47"/>
      <c r="M3002" s="231"/>
      <c r="N3002" s="232"/>
      <c r="O3002" s="87"/>
      <c r="P3002" s="87"/>
      <c r="Q3002" s="87"/>
      <c r="R3002" s="87"/>
      <c r="S3002" s="87"/>
      <c r="T3002" s="88"/>
      <c r="U3002" s="41"/>
      <c r="V3002" s="41"/>
      <c r="W3002" s="41"/>
      <c r="X3002" s="41"/>
      <c r="Y3002" s="41"/>
      <c r="Z3002" s="41"/>
      <c r="AA3002" s="41"/>
      <c r="AB3002" s="41"/>
      <c r="AC3002" s="41"/>
      <c r="AD3002" s="41"/>
      <c r="AE3002" s="41"/>
      <c r="AT3002" s="20" t="s">
        <v>202</v>
      </c>
      <c r="AU3002" s="20" t="s">
        <v>78</v>
      </c>
    </row>
    <row r="3003" s="13" customFormat="1">
      <c r="A3003" s="13"/>
      <c r="B3003" s="235"/>
      <c r="C3003" s="236"/>
      <c r="D3003" s="228" t="s">
        <v>206</v>
      </c>
      <c r="E3003" s="237" t="s">
        <v>19</v>
      </c>
      <c r="F3003" s="238" t="s">
        <v>279</v>
      </c>
      <c r="G3003" s="236"/>
      <c r="H3003" s="237" t="s">
        <v>19</v>
      </c>
      <c r="I3003" s="239"/>
      <c r="J3003" s="236"/>
      <c r="K3003" s="236"/>
      <c r="L3003" s="240"/>
      <c r="M3003" s="241"/>
      <c r="N3003" s="242"/>
      <c r="O3003" s="242"/>
      <c r="P3003" s="242"/>
      <c r="Q3003" s="242"/>
      <c r="R3003" s="242"/>
      <c r="S3003" s="242"/>
      <c r="T3003" s="243"/>
      <c r="U3003" s="13"/>
      <c r="V3003" s="13"/>
      <c r="W3003" s="13"/>
      <c r="X3003" s="13"/>
      <c r="Y3003" s="13"/>
      <c r="Z3003" s="13"/>
      <c r="AA3003" s="13"/>
      <c r="AB3003" s="13"/>
      <c r="AC3003" s="13"/>
      <c r="AD3003" s="13"/>
      <c r="AE3003" s="13"/>
      <c r="AT3003" s="244" t="s">
        <v>206</v>
      </c>
      <c r="AU3003" s="244" t="s">
        <v>78</v>
      </c>
      <c r="AV3003" s="13" t="s">
        <v>76</v>
      </c>
      <c r="AW3003" s="13" t="s">
        <v>31</v>
      </c>
      <c r="AX3003" s="13" t="s">
        <v>69</v>
      </c>
      <c r="AY3003" s="244" t="s">
        <v>193</v>
      </c>
    </row>
    <row r="3004" s="13" customFormat="1">
      <c r="A3004" s="13"/>
      <c r="B3004" s="235"/>
      <c r="C3004" s="236"/>
      <c r="D3004" s="228" t="s">
        <v>206</v>
      </c>
      <c r="E3004" s="237" t="s">
        <v>19</v>
      </c>
      <c r="F3004" s="238" t="s">
        <v>4738</v>
      </c>
      <c r="G3004" s="236"/>
      <c r="H3004" s="237" t="s">
        <v>19</v>
      </c>
      <c r="I3004" s="239"/>
      <c r="J3004" s="236"/>
      <c r="K3004" s="236"/>
      <c r="L3004" s="240"/>
      <c r="M3004" s="241"/>
      <c r="N3004" s="242"/>
      <c r="O3004" s="242"/>
      <c r="P3004" s="242"/>
      <c r="Q3004" s="242"/>
      <c r="R3004" s="242"/>
      <c r="S3004" s="242"/>
      <c r="T3004" s="243"/>
      <c r="U3004" s="13"/>
      <c r="V3004" s="13"/>
      <c r="W3004" s="13"/>
      <c r="X3004" s="13"/>
      <c r="Y3004" s="13"/>
      <c r="Z3004" s="13"/>
      <c r="AA3004" s="13"/>
      <c r="AB3004" s="13"/>
      <c r="AC3004" s="13"/>
      <c r="AD3004" s="13"/>
      <c r="AE3004" s="13"/>
      <c r="AT3004" s="244" t="s">
        <v>206</v>
      </c>
      <c r="AU3004" s="244" t="s">
        <v>78</v>
      </c>
      <c r="AV3004" s="13" t="s">
        <v>76</v>
      </c>
      <c r="AW3004" s="13" t="s">
        <v>31</v>
      </c>
      <c r="AX3004" s="13" t="s">
        <v>69</v>
      </c>
      <c r="AY3004" s="244" t="s">
        <v>193</v>
      </c>
    </row>
    <row r="3005" s="13" customFormat="1">
      <c r="A3005" s="13"/>
      <c r="B3005" s="235"/>
      <c r="C3005" s="236"/>
      <c r="D3005" s="228" t="s">
        <v>206</v>
      </c>
      <c r="E3005" s="237" t="s">
        <v>19</v>
      </c>
      <c r="F3005" s="238" t="s">
        <v>2084</v>
      </c>
      <c r="G3005" s="236"/>
      <c r="H3005" s="237" t="s">
        <v>19</v>
      </c>
      <c r="I3005" s="239"/>
      <c r="J3005" s="236"/>
      <c r="K3005" s="236"/>
      <c r="L3005" s="240"/>
      <c r="M3005" s="241"/>
      <c r="N3005" s="242"/>
      <c r="O3005" s="242"/>
      <c r="P3005" s="242"/>
      <c r="Q3005" s="242"/>
      <c r="R3005" s="242"/>
      <c r="S3005" s="242"/>
      <c r="T3005" s="243"/>
      <c r="U3005" s="13"/>
      <c r="V3005" s="13"/>
      <c r="W3005" s="13"/>
      <c r="X3005" s="13"/>
      <c r="Y3005" s="13"/>
      <c r="Z3005" s="13"/>
      <c r="AA3005" s="13"/>
      <c r="AB3005" s="13"/>
      <c r="AC3005" s="13"/>
      <c r="AD3005" s="13"/>
      <c r="AE3005" s="13"/>
      <c r="AT3005" s="244" t="s">
        <v>206</v>
      </c>
      <c r="AU3005" s="244" t="s">
        <v>78</v>
      </c>
      <c r="AV3005" s="13" t="s">
        <v>76</v>
      </c>
      <c r="AW3005" s="13" t="s">
        <v>31</v>
      </c>
      <c r="AX3005" s="13" t="s">
        <v>69</v>
      </c>
      <c r="AY3005" s="244" t="s">
        <v>193</v>
      </c>
    </row>
    <row r="3006" s="13" customFormat="1">
      <c r="A3006" s="13"/>
      <c r="B3006" s="235"/>
      <c r="C3006" s="236"/>
      <c r="D3006" s="228" t="s">
        <v>206</v>
      </c>
      <c r="E3006" s="237" t="s">
        <v>19</v>
      </c>
      <c r="F3006" s="238" t="s">
        <v>3736</v>
      </c>
      <c r="G3006" s="236"/>
      <c r="H3006" s="237" t="s">
        <v>19</v>
      </c>
      <c r="I3006" s="239"/>
      <c r="J3006" s="236"/>
      <c r="K3006" s="236"/>
      <c r="L3006" s="240"/>
      <c r="M3006" s="241"/>
      <c r="N3006" s="242"/>
      <c r="O3006" s="242"/>
      <c r="P3006" s="242"/>
      <c r="Q3006" s="242"/>
      <c r="R3006" s="242"/>
      <c r="S3006" s="242"/>
      <c r="T3006" s="243"/>
      <c r="U3006" s="13"/>
      <c r="V3006" s="13"/>
      <c r="W3006" s="13"/>
      <c r="X3006" s="13"/>
      <c r="Y3006" s="13"/>
      <c r="Z3006" s="13"/>
      <c r="AA3006" s="13"/>
      <c r="AB3006" s="13"/>
      <c r="AC3006" s="13"/>
      <c r="AD3006" s="13"/>
      <c r="AE3006" s="13"/>
      <c r="AT3006" s="244" t="s">
        <v>206</v>
      </c>
      <c r="AU3006" s="244" t="s">
        <v>78</v>
      </c>
      <c r="AV3006" s="13" t="s">
        <v>76</v>
      </c>
      <c r="AW3006" s="13" t="s">
        <v>31</v>
      </c>
      <c r="AX3006" s="13" t="s">
        <v>69</v>
      </c>
      <c r="AY3006" s="244" t="s">
        <v>193</v>
      </c>
    </row>
    <row r="3007" s="14" customFormat="1">
      <c r="A3007" s="14"/>
      <c r="B3007" s="245"/>
      <c r="C3007" s="246"/>
      <c r="D3007" s="228" t="s">
        <v>206</v>
      </c>
      <c r="E3007" s="247" t="s">
        <v>19</v>
      </c>
      <c r="F3007" s="248" t="s">
        <v>4741</v>
      </c>
      <c r="G3007" s="246"/>
      <c r="H3007" s="249">
        <v>6.7919999999999998</v>
      </c>
      <c r="I3007" s="250"/>
      <c r="J3007" s="246"/>
      <c r="K3007" s="246"/>
      <c r="L3007" s="251"/>
      <c r="M3007" s="252"/>
      <c r="N3007" s="253"/>
      <c r="O3007" s="253"/>
      <c r="P3007" s="253"/>
      <c r="Q3007" s="253"/>
      <c r="R3007" s="253"/>
      <c r="S3007" s="253"/>
      <c r="T3007" s="254"/>
      <c r="U3007" s="14"/>
      <c r="V3007" s="14"/>
      <c r="W3007" s="14"/>
      <c r="X3007" s="14"/>
      <c r="Y3007" s="14"/>
      <c r="Z3007" s="14"/>
      <c r="AA3007" s="14"/>
      <c r="AB3007" s="14"/>
      <c r="AC3007" s="14"/>
      <c r="AD3007" s="14"/>
      <c r="AE3007" s="14"/>
      <c r="AT3007" s="255" t="s">
        <v>206</v>
      </c>
      <c r="AU3007" s="255" t="s">
        <v>78</v>
      </c>
      <c r="AV3007" s="14" t="s">
        <v>78</v>
      </c>
      <c r="AW3007" s="14" t="s">
        <v>31</v>
      </c>
      <c r="AX3007" s="14" t="s">
        <v>69</v>
      </c>
      <c r="AY3007" s="255" t="s">
        <v>193</v>
      </c>
    </row>
    <row r="3008" s="13" customFormat="1">
      <c r="A3008" s="13"/>
      <c r="B3008" s="235"/>
      <c r="C3008" s="236"/>
      <c r="D3008" s="228" t="s">
        <v>206</v>
      </c>
      <c r="E3008" s="237" t="s">
        <v>19</v>
      </c>
      <c r="F3008" s="238" t="s">
        <v>3742</v>
      </c>
      <c r="G3008" s="236"/>
      <c r="H3008" s="237" t="s">
        <v>19</v>
      </c>
      <c r="I3008" s="239"/>
      <c r="J3008" s="236"/>
      <c r="K3008" s="236"/>
      <c r="L3008" s="240"/>
      <c r="M3008" s="241"/>
      <c r="N3008" s="242"/>
      <c r="O3008" s="242"/>
      <c r="P3008" s="242"/>
      <c r="Q3008" s="242"/>
      <c r="R3008" s="242"/>
      <c r="S3008" s="242"/>
      <c r="T3008" s="243"/>
      <c r="U3008" s="13"/>
      <c r="V3008" s="13"/>
      <c r="W3008" s="13"/>
      <c r="X3008" s="13"/>
      <c r="Y3008" s="13"/>
      <c r="Z3008" s="13"/>
      <c r="AA3008" s="13"/>
      <c r="AB3008" s="13"/>
      <c r="AC3008" s="13"/>
      <c r="AD3008" s="13"/>
      <c r="AE3008" s="13"/>
      <c r="AT3008" s="244" t="s">
        <v>206</v>
      </c>
      <c r="AU3008" s="244" t="s">
        <v>78</v>
      </c>
      <c r="AV3008" s="13" t="s">
        <v>76</v>
      </c>
      <c r="AW3008" s="13" t="s">
        <v>31</v>
      </c>
      <c r="AX3008" s="13" t="s">
        <v>69</v>
      </c>
      <c r="AY3008" s="244" t="s">
        <v>193</v>
      </c>
    </row>
    <row r="3009" s="14" customFormat="1">
      <c r="A3009" s="14"/>
      <c r="B3009" s="245"/>
      <c r="C3009" s="246"/>
      <c r="D3009" s="228" t="s">
        <v>206</v>
      </c>
      <c r="E3009" s="247" t="s">
        <v>19</v>
      </c>
      <c r="F3009" s="248" t="s">
        <v>4742</v>
      </c>
      <c r="G3009" s="246"/>
      <c r="H3009" s="249">
        <v>4.968</v>
      </c>
      <c r="I3009" s="250"/>
      <c r="J3009" s="246"/>
      <c r="K3009" s="246"/>
      <c r="L3009" s="251"/>
      <c r="M3009" s="252"/>
      <c r="N3009" s="253"/>
      <c r="O3009" s="253"/>
      <c r="P3009" s="253"/>
      <c r="Q3009" s="253"/>
      <c r="R3009" s="253"/>
      <c r="S3009" s="253"/>
      <c r="T3009" s="254"/>
      <c r="U3009" s="14"/>
      <c r="V3009" s="14"/>
      <c r="W3009" s="14"/>
      <c r="X3009" s="14"/>
      <c r="Y3009" s="14"/>
      <c r="Z3009" s="14"/>
      <c r="AA3009" s="14"/>
      <c r="AB3009" s="14"/>
      <c r="AC3009" s="14"/>
      <c r="AD3009" s="14"/>
      <c r="AE3009" s="14"/>
      <c r="AT3009" s="255" t="s">
        <v>206</v>
      </c>
      <c r="AU3009" s="255" t="s">
        <v>78</v>
      </c>
      <c r="AV3009" s="14" t="s">
        <v>78</v>
      </c>
      <c r="AW3009" s="14" t="s">
        <v>31</v>
      </c>
      <c r="AX3009" s="14" t="s">
        <v>69</v>
      </c>
      <c r="AY3009" s="255" t="s">
        <v>193</v>
      </c>
    </row>
    <row r="3010" s="13" customFormat="1">
      <c r="A3010" s="13"/>
      <c r="B3010" s="235"/>
      <c r="C3010" s="236"/>
      <c r="D3010" s="228" t="s">
        <v>206</v>
      </c>
      <c r="E3010" s="237" t="s">
        <v>19</v>
      </c>
      <c r="F3010" s="238" t="s">
        <v>4189</v>
      </c>
      <c r="G3010" s="236"/>
      <c r="H3010" s="237" t="s">
        <v>19</v>
      </c>
      <c r="I3010" s="239"/>
      <c r="J3010" s="236"/>
      <c r="K3010" s="236"/>
      <c r="L3010" s="240"/>
      <c r="M3010" s="241"/>
      <c r="N3010" s="242"/>
      <c r="O3010" s="242"/>
      <c r="P3010" s="242"/>
      <c r="Q3010" s="242"/>
      <c r="R3010" s="242"/>
      <c r="S3010" s="242"/>
      <c r="T3010" s="243"/>
      <c r="U3010" s="13"/>
      <c r="V3010" s="13"/>
      <c r="W3010" s="13"/>
      <c r="X3010" s="13"/>
      <c r="Y3010" s="13"/>
      <c r="Z3010" s="13"/>
      <c r="AA3010" s="13"/>
      <c r="AB3010" s="13"/>
      <c r="AC3010" s="13"/>
      <c r="AD3010" s="13"/>
      <c r="AE3010" s="13"/>
      <c r="AT3010" s="244" t="s">
        <v>206</v>
      </c>
      <c r="AU3010" s="244" t="s">
        <v>78</v>
      </c>
      <c r="AV3010" s="13" t="s">
        <v>76</v>
      </c>
      <c r="AW3010" s="13" t="s">
        <v>31</v>
      </c>
      <c r="AX3010" s="13" t="s">
        <v>69</v>
      </c>
      <c r="AY3010" s="244" t="s">
        <v>193</v>
      </c>
    </row>
    <row r="3011" s="13" customFormat="1">
      <c r="A3011" s="13"/>
      <c r="B3011" s="235"/>
      <c r="C3011" s="236"/>
      <c r="D3011" s="228" t="s">
        <v>206</v>
      </c>
      <c r="E3011" s="237" t="s">
        <v>19</v>
      </c>
      <c r="F3011" s="238" t="s">
        <v>3701</v>
      </c>
      <c r="G3011" s="236"/>
      <c r="H3011" s="237" t="s">
        <v>19</v>
      </c>
      <c r="I3011" s="239"/>
      <c r="J3011" s="236"/>
      <c r="K3011" s="236"/>
      <c r="L3011" s="240"/>
      <c r="M3011" s="241"/>
      <c r="N3011" s="242"/>
      <c r="O3011" s="242"/>
      <c r="P3011" s="242"/>
      <c r="Q3011" s="242"/>
      <c r="R3011" s="242"/>
      <c r="S3011" s="242"/>
      <c r="T3011" s="243"/>
      <c r="U3011" s="13"/>
      <c r="V3011" s="13"/>
      <c r="W3011" s="13"/>
      <c r="X3011" s="13"/>
      <c r="Y3011" s="13"/>
      <c r="Z3011" s="13"/>
      <c r="AA3011" s="13"/>
      <c r="AB3011" s="13"/>
      <c r="AC3011" s="13"/>
      <c r="AD3011" s="13"/>
      <c r="AE3011" s="13"/>
      <c r="AT3011" s="244" t="s">
        <v>206</v>
      </c>
      <c r="AU3011" s="244" t="s">
        <v>78</v>
      </c>
      <c r="AV3011" s="13" t="s">
        <v>76</v>
      </c>
      <c r="AW3011" s="13" t="s">
        <v>31</v>
      </c>
      <c r="AX3011" s="13" t="s">
        <v>69</v>
      </c>
      <c r="AY3011" s="244" t="s">
        <v>193</v>
      </c>
    </row>
    <row r="3012" s="14" customFormat="1">
      <c r="A3012" s="14"/>
      <c r="B3012" s="245"/>
      <c r="C3012" s="246"/>
      <c r="D3012" s="228" t="s">
        <v>206</v>
      </c>
      <c r="E3012" s="247" t="s">
        <v>19</v>
      </c>
      <c r="F3012" s="248" t="s">
        <v>4743</v>
      </c>
      <c r="G3012" s="246"/>
      <c r="H3012" s="249">
        <v>10.060000000000001</v>
      </c>
      <c r="I3012" s="250"/>
      <c r="J3012" s="246"/>
      <c r="K3012" s="246"/>
      <c r="L3012" s="251"/>
      <c r="M3012" s="252"/>
      <c r="N3012" s="253"/>
      <c r="O3012" s="253"/>
      <c r="P3012" s="253"/>
      <c r="Q3012" s="253"/>
      <c r="R3012" s="253"/>
      <c r="S3012" s="253"/>
      <c r="T3012" s="254"/>
      <c r="U3012" s="14"/>
      <c r="V3012" s="14"/>
      <c r="W3012" s="14"/>
      <c r="X3012" s="14"/>
      <c r="Y3012" s="14"/>
      <c r="Z3012" s="14"/>
      <c r="AA3012" s="14"/>
      <c r="AB3012" s="14"/>
      <c r="AC3012" s="14"/>
      <c r="AD3012" s="14"/>
      <c r="AE3012" s="14"/>
      <c r="AT3012" s="255" t="s">
        <v>206</v>
      </c>
      <c r="AU3012" s="255" t="s">
        <v>78</v>
      </c>
      <c r="AV3012" s="14" t="s">
        <v>78</v>
      </c>
      <c r="AW3012" s="14" t="s">
        <v>31</v>
      </c>
      <c r="AX3012" s="14" t="s">
        <v>69</v>
      </c>
      <c r="AY3012" s="255" t="s">
        <v>193</v>
      </c>
    </row>
    <row r="3013" s="13" customFormat="1">
      <c r="A3013" s="13"/>
      <c r="B3013" s="235"/>
      <c r="C3013" s="236"/>
      <c r="D3013" s="228" t="s">
        <v>206</v>
      </c>
      <c r="E3013" s="237" t="s">
        <v>19</v>
      </c>
      <c r="F3013" s="238" t="s">
        <v>3703</v>
      </c>
      <c r="G3013" s="236"/>
      <c r="H3013" s="237" t="s">
        <v>19</v>
      </c>
      <c r="I3013" s="239"/>
      <c r="J3013" s="236"/>
      <c r="K3013" s="236"/>
      <c r="L3013" s="240"/>
      <c r="M3013" s="241"/>
      <c r="N3013" s="242"/>
      <c r="O3013" s="242"/>
      <c r="P3013" s="242"/>
      <c r="Q3013" s="242"/>
      <c r="R3013" s="242"/>
      <c r="S3013" s="242"/>
      <c r="T3013" s="243"/>
      <c r="U3013" s="13"/>
      <c r="V3013" s="13"/>
      <c r="W3013" s="13"/>
      <c r="X3013" s="13"/>
      <c r="Y3013" s="13"/>
      <c r="Z3013" s="13"/>
      <c r="AA3013" s="13"/>
      <c r="AB3013" s="13"/>
      <c r="AC3013" s="13"/>
      <c r="AD3013" s="13"/>
      <c r="AE3013" s="13"/>
      <c r="AT3013" s="244" t="s">
        <v>206</v>
      </c>
      <c r="AU3013" s="244" t="s">
        <v>78</v>
      </c>
      <c r="AV3013" s="13" t="s">
        <v>76</v>
      </c>
      <c r="AW3013" s="13" t="s">
        <v>31</v>
      </c>
      <c r="AX3013" s="13" t="s">
        <v>69</v>
      </c>
      <c r="AY3013" s="244" t="s">
        <v>193</v>
      </c>
    </row>
    <row r="3014" s="14" customFormat="1">
      <c r="A3014" s="14"/>
      <c r="B3014" s="245"/>
      <c r="C3014" s="246"/>
      <c r="D3014" s="228" t="s">
        <v>206</v>
      </c>
      <c r="E3014" s="247" t="s">
        <v>19</v>
      </c>
      <c r="F3014" s="248" t="s">
        <v>4744</v>
      </c>
      <c r="G3014" s="246"/>
      <c r="H3014" s="249">
        <v>1.6799999999999999</v>
      </c>
      <c r="I3014" s="250"/>
      <c r="J3014" s="246"/>
      <c r="K3014" s="246"/>
      <c r="L3014" s="251"/>
      <c r="M3014" s="252"/>
      <c r="N3014" s="253"/>
      <c r="O3014" s="253"/>
      <c r="P3014" s="253"/>
      <c r="Q3014" s="253"/>
      <c r="R3014" s="253"/>
      <c r="S3014" s="253"/>
      <c r="T3014" s="254"/>
      <c r="U3014" s="14"/>
      <c r="V3014" s="14"/>
      <c r="W3014" s="14"/>
      <c r="X3014" s="14"/>
      <c r="Y3014" s="14"/>
      <c r="Z3014" s="14"/>
      <c r="AA3014" s="14"/>
      <c r="AB3014" s="14"/>
      <c r="AC3014" s="14"/>
      <c r="AD3014" s="14"/>
      <c r="AE3014" s="14"/>
      <c r="AT3014" s="255" t="s">
        <v>206</v>
      </c>
      <c r="AU3014" s="255" t="s">
        <v>78</v>
      </c>
      <c r="AV3014" s="14" t="s">
        <v>78</v>
      </c>
      <c r="AW3014" s="14" t="s">
        <v>31</v>
      </c>
      <c r="AX3014" s="14" t="s">
        <v>69</v>
      </c>
      <c r="AY3014" s="255" t="s">
        <v>193</v>
      </c>
    </row>
    <row r="3015" s="13" customFormat="1">
      <c r="A3015" s="13"/>
      <c r="B3015" s="235"/>
      <c r="C3015" s="236"/>
      <c r="D3015" s="228" t="s">
        <v>206</v>
      </c>
      <c r="E3015" s="237" t="s">
        <v>19</v>
      </c>
      <c r="F3015" s="238" t="s">
        <v>3710</v>
      </c>
      <c r="G3015" s="236"/>
      <c r="H3015" s="237" t="s">
        <v>19</v>
      </c>
      <c r="I3015" s="239"/>
      <c r="J3015" s="236"/>
      <c r="K3015" s="236"/>
      <c r="L3015" s="240"/>
      <c r="M3015" s="241"/>
      <c r="N3015" s="242"/>
      <c r="O3015" s="242"/>
      <c r="P3015" s="242"/>
      <c r="Q3015" s="242"/>
      <c r="R3015" s="242"/>
      <c r="S3015" s="242"/>
      <c r="T3015" s="243"/>
      <c r="U3015" s="13"/>
      <c r="V3015" s="13"/>
      <c r="W3015" s="13"/>
      <c r="X3015" s="13"/>
      <c r="Y3015" s="13"/>
      <c r="Z3015" s="13"/>
      <c r="AA3015" s="13"/>
      <c r="AB3015" s="13"/>
      <c r="AC3015" s="13"/>
      <c r="AD3015" s="13"/>
      <c r="AE3015" s="13"/>
      <c r="AT3015" s="244" t="s">
        <v>206</v>
      </c>
      <c r="AU3015" s="244" t="s">
        <v>78</v>
      </c>
      <c r="AV3015" s="13" t="s">
        <v>76</v>
      </c>
      <c r="AW3015" s="13" t="s">
        <v>31</v>
      </c>
      <c r="AX3015" s="13" t="s">
        <v>69</v>
      </c>
      <c r="AY3015" s="244" t="s">
        <v>193</v>
      </c>
    </row>
    <row r="3016" s="14" customFormat="1">
      <c r="A3016" s="14"/>
      <c r="B3016" s="245"/>
      <c r="C3016" s="246"/>
      <c r="D3016" s="228" t="s">
        <v>206</v>
      </c>
      <c r="E3016" s="247" t="s">
        <v>19</v>
      </c>
      <c r="F3016" s="248" t="s">
        <v>4745</v>
      </c>
      <c r="G3016" s="246"/>
      <c r="H3016" s="249">
        <v>5.6200000000000001</v>
      </c>
      <c r="I3016" s="250"/>
      <c r="J3016" s="246"/>
      <c r="K3016" s="246"/>
      <c r="L3016" s="251"/>
      <c r="M3016" s="252"/>
      <c r="N3016" s="253"/>
      <c r="O3016" s="253"/>
      <c r="P3016" s="253"/>
      <c r="Q3016" s="253"/>
      <c r="R3016" s="253"/>
      <c r="S3016" s="253"/>
      <c r="T3016" s="254"/>
      <c r="U3016" s="14"/>
      <c r="V3016" s="14"/>
      <c r="W3016" s="14"/>
      <c r="X3016" s="14"/>
      <c r="Y3016" s="14"/>
      <c r="Z3016" s="14"/>
      <c r="AA3016" s="14"/>
      <c r="AB3016" s="14"/>
      <c r="AC3016" s="14"/>
      <c r="AD3016" s="14"/>
      <c r="AE3016" s="14"/>
      <c r="AT3016" s="255" t="s">
        <v>206</v>
      </c>
      <c r="AU3016" s="255" t="s">
        <v>78</v>
      </c>
      <c r="AV3016" s="14" t="s">
        <v>78</v>
      </c>
      <c r="AW3016" s="14" t="s">
        <v>31</v>
      </c>
      <c r="AX3016" s="14" t="s">
        <v>69</v>
      </c>
      <c r="AY3016" s="255" t="s">
        <v>193</v>
      </c>
    </row>
    <row r="3017" s="13" customFormat="1">
      <c r="A3017" s="13"/>
      <c r="B3017" s="235"/>
      <c r="C3017" s="236"/>
      <c r="D3017" s="228" t="s">
        <v>206</v>
      </c>
      <c r="E3017" s="237" t="s">
        <v>19</v>
      </c>
      <c r="F3017" s="238" t="s">
        <v>3712</v>
      </c>
      <c r="G3017" s="236"/>
      <c r="H3017" s="237" t="s">
        <v>19</v>
      </c>
      <c r="I3017" s="239"/>
      <c r="J3017" s="236"/>
      <c r="K3017" s="236"/>
      <c r="L3017" s="240"/>
      <c r="M3017" s="241"/>
      <c r="N3017" s="242"/>
      <c r="O3017" s="242"/>
      <c r="P3017" s="242"/>
      <c r="Q3017" s="242"/>
      <c r="R3017" s="242"/>
      <c r="S3017" s="242"/>
      <c r="T3017" s="243"/>
      <c r="U3017" s="13"/>
      <c r="V3017" s="13"/>
      <c r="W3017" s="13"/>
      <c r="X3017" s="13"/>
      <c r="Y3017" s="13"/>
      <c r="Z3017" s="13"/>
      <c r="AA3017" s="13"/>
      <c r="AB3017" s="13"/>
      <c r="AC3017" s="13"/>
      <c r="AD3017" s="13"/>
      <c r="AE3017" s="13"/>
      <c r="AT3017" s="244" t="s">
        <v>206</v>
      </c>
      <c r="AU3017" s="244" t="s">
        <v>78</v>
      </c>
      <c r="AV3017" s="13" t="s">
        <v>76</v>
      </c>
      <c r="AW3017" s="13" t="s">
        <v>31</v>
      </c>
      <c r="AX3017" s="13" t="s">
        <v>69</v>
      </c>
      <c r="AY3017" s="244" t="s">
        <v>193</v>
      </c>
    </row>
    <row r="3018" s="14" customFormat="1">
      <c r="A3018" s="14"/>
      <c r="B3018" s="245"/>
      <c r="C3018" s="246"/>
      <c r="D3018" s="228" t="s">
        <v>206</v>
      </c>
      <c r="E3018" s="247" t="s">
        <v>19</v>
      </c>
      <c r="F3018" s="248" t="s">
        <v>4746</v>
      </c>
      <c r="G3018" s="246"/>
      <c r="H3018" s="249">
        <v>1.1200000000000001</v>
      </c>
      <c r="I3018" s="250"/>
      <c r="J3018" s="246"/>
      <c r="K3018" s="246"/>
      <c r="L3018" s="251"/>
      <c r="M3018" s="252"/>
      <c r="N3018" s="253"/>
      <c r="O3018" s="253"/>
      <c r="P3018" s="253"/>
      <c r="Q3018" s="253"/>
      <c r="R3018" s="253"/>
      <c r="S3018" s="253"/>
      <c r="T3018" s="254"/>
      <c r="U3018" s="14"/>
      <c r="V3018" s="14"/>
      <c r="W3018" s="14"/>
      <c r="X3018" s="14"/>
      <c r="Y3018" s="14"/>
      <c r="Z3018" s="14"/>
      <c r="AA3018" s="14"/>
      <c r="AB3018" s="14"/>
      <c r="AC3018" s="14"/>
      <c r="AD3018" s="14"/>
      <c r="AE3018" s="14"/>
      <c r="AT3018" s="255" t="s">
        <v>206</v>
      </c>
      <c r="AU3018" s="255" t="s">
        <v>78</v>
      </c>
      <c r="AV3018" s="14" t="s">
        <v>78</v>
      </c>
      <c r="AW3018" s="14" t="s">
        <v>31</v>
      </c>
      <c r="AX3018" s="14" t="s">
        <v>69</v>
      </c>
      <c r="AY3018" s="255" t="s">
        <v>193</v>
      </c>
    </row>
    <row r="3019" s="13" customFormat="1">
      <c r="A3019" s="13"/>
      <c r="B3019" s="235"/>
      <c r="C3019" s="236"/>
      <c r="D3019" s="228" t="s">
        <v>206</v>
      </c>
      <c r="E3019" s="237" t="s">
        <v>19</v>
      </c>
      <c r="F3019" s="238" t="s">
        <v>3714</v>
      </c>
      <c r="G3019" s="236"/>
      <c r="H3019" s="237" t="s">
        <v>19</v>
      </c>
      <c r="I3019" s="239"/>
      <c r="J3019" s="236"/>
      <c r="K3019" s="236"/>
      <c r="L3019" s="240"/>
      <c r="M3019" s="241"/>
      <c r="N3019" s="242"/>
      <c r="O3019" s="242"/>
      <c r="P3019" s="242"/>
      <c r="Q3019" s="242"/>
      <c r="R3019" s="242"/>
      <c r="S3019" s="242"/>
      <c r="T3019" s="243"/>
      <c r="U3019" s="13"/>
      <c r="V3019" s="13"/>
      <c r="W3019" s="13"/>
      <c r="X3019" s="13"/>
      <c r="Y3019" s="13"/>
      <c r="Z3019" s="13"/>
      <c r="AA3019" s="13"/>
      <c r="AB3019" s="13"/>
      <c r="AC3019" s="13"/>
      <c r="AD3019" s="13"/>
      <c r="AE3019" s="13"/>
      <c r="AT3019" s="244" t="s">
        <v>206</v>
      </c>
      <c r="AU3019" s="244" t="s">
        <v>78</v>
      </c>
      <c r="AV3019" s="13" t="s">
        <v>76</v>
      </c>
      <c r="AW3019" s="13" t="s">
        <v>31</v>
      </c>
      <c r="AX3019" s="13" t="s">
        <v>69</v>
      </c>
      <c r="AY3019" s="244" t="s">
        <v>193</v>
      </c>
    </row>
    <row r="3020" s="14" customFormat="1">
      <c r="A3020" s="14"/>
      <c r="B3020" s="245"/>
      <c r="C3020" s="246"/>
      <c r="D3020" s="228" t="s">
        <v>206</v>
      </c>
      <c r="E3020" s="247" t="s">
        <v>19</v>
      </c>
      <c r="F3020" s="248" t="s">
        <v>4747</v>
      </c>
      <c r="G3020" s="246"/>
      <c r="H3020" s="249">
        <v>0.66000000000000003</v>
      </c>
      <c r="I3020" s="250"/>
      <c r="J3020" s="246"/>
      <c r="K3020" s="246"/>
      <c r="L3020" s="251"/>
      <c r="M3020" s="252"/>
      <c r="N3020" s="253"/>
      <c r="O3020" s="253"/>
      <c r="P3020" s="253"/>
      <c r="Q3020" s="253"/>
      <c r="R3020" s="253"/>
      <c r="S3020" s="253"/>
      <c r="T3020" s="254"/>
      <c r="U3020" s="14"/>
      <c r="V3020" s="14"/>
      <c r="W3020" s="14"/>
      <c r="X3020" s="14"/>
      <c r="Y3020" s="14"/>
      <c r="Z3020" s="14"/>
      <c r="AA3020" s="14"/>
      <c r="AB3020" s="14"/>
      <c r="AC3020" s="14"/>
      <c r="AD3020" s="14"/>
      <c r="AE3020" s="14"/>
      <c r="AT3020" s="255" t="s">
        <v>206</v>
      </c>
      <c r="AU3020" s="255" t="s">
        <v>78</v>
      </c>
      <c r="AV3020" s="14" t="s">
        <v>78</v>
      </c>
      <c r="AW3020" s="14" t="s">
        <v>31</v>
      </c>
      <c r="AX3020" s="14" t="s">
        <v>69</v>
      </c>
      <c r="AY3020" s="255" t="s">
        <v>193</v>
      </c>
    </row>
    <row r="3021" s="13" customFormat="1">
      <c r="A3021" s="13"/>
      <c r="B3021" s="235"/>
      <c r="C3021" s="236"/>
      <c r="D3021" s="228" t="s">
        <v>206</v>
      </c>
      <c r="E3021" s="237" t="s">
        <v>19</v>
      </c>
      <c r="F3021" s="238" t="s">
        <v>3716</v>
      </c>
      <c r="G3021" s="236"/>
      <c r="H3021" s="237" t="s">
        <v>19</v>
      </c>
      <c r="I3021" s="239"/>
      <c r="J3021" s="236"/>
      <c r="K3021" s="236"/>
      <c r="L3021" s="240"/>
      <c r="M3021" s="241"/>
      <c r="N3021" s="242"/>
      <c r="O3021" s="242"/>
      <c r="P3021" s="242"/>
      <c r="Q3021" s="242"/>
      <c r="R3021" s="242"/>
      <c r="S3021" s="242"/>
      <c r="T3021" s="243"/>
      <c r="U3021" s="13"/>
      <c r="V3021" s="13"/>
      <c r="W3021" s="13"/>
      <c r="X3021" s="13"/>
      <c r="Y3021" s="13"/>
      <c r="Z3021" s="13"/>
      <c r="AA3021" s="13"/>
      <c r="AB3021" s="13"/>
      <c r="AC3021" s="13"/>
      <c r="AD3021" s="13"/>
      <c r="AE3021" s="13"/>
      <c r="AT3021" s="244" t="s">
        <v>206</v>
      </c>
      <c r="AU3021" s="244" t="s">
        <v>78</v>
      </c>
      <c r="AV3021" s="13" t="s">
        <v>76</v>
      </c>
      <c r="AW3021" s="13" t="s">
        <v>31</v>
      </c>
      <c r="AX3021" s="13" t="s">
        <v>69</v>
      </c>
      <c r="AY3021" s="244" t="s">
        <v>193</v>
      </c>
    </row>
    <row r="3022" s="14" customFormat="1">
      <c r="A3022" s="14"/>
      <c r="B3022" s="245"/>
      <c r="C3022" s="246"/>
      <c r="D3022" s="228" t="s">
        <v>206</v>
      </c>
      <c r="E3022" s="247" t="s">
        <v>19</v>
      </c>
      <c r="F3022" s="248" t="s">
        <v>4748</v>
      </c>
      <c r="G3022" s="246"/>
      <c r="H3022" s="249">
        <v>8.1199999999999992</v>
      </c>
      <c r="I3022" s="250"/>
      <c r="J3022" s="246"/>
      <c r="K3022" s="246"/>
      <c r="L3022" s="251"/>
      <c r="M3022" s="252"/>
      <c r="N3022" s="253"/>
      <c r="O3022" s="253"/>
      <c r="P3022" s="253"/>
      <c r="Q3022" s="253"/>
      <c r="R3022" s="253"/>
      <c r="S3022" s="253"/>
      <c r="T3022" s="254"/>
      <c r="U3022" s="14"/>
      <c r="V3022" s="14"/>
      <c r="W3022" s="14"/>
      <c r="X3022" s="14"/>
      <c r="Y3022" s="14"/>
      <c r="Z3022" s="14"/>
      <c r="AA3022" s="14"/>
      <c r="AB3022" s="14"/>
      <c r="AC3022" s="14"/>
      <c r="AD3022" s="14"/>
      <c r="AE3022" s="14"/>
      <c r="AT3022" s="255" t="s">
        <v>206</v>
      </c>
      <c r="AU3022" s="255" t="s">
        <v>78</v>
      </c>
      <c r="AV3022" s="14" t="s">
        <v>78</v>
      </c>
      <c r="AW3022" s="14" t="s">
        <v>31</v>
      </c>
      <c r="AX3022" s="14" t="s">
        <v>69</v>
      </c>
      <c r="AY3022" s="255" t="s">
        <v>193</v>
      </c>
    </row>
    <row r="3023" s="13" customFormat="1">
      <c r="A3023" s="13"/>
      <c r="B3023" s="235"/>
      <c r="C3023" s="236"/>
      <c r="D3023" s="228" t="s">
        <v>206</v>
      </c>
      <c r="E3023" s="237" t="s">
        <v>19</v>
      </c>
      <c r="F3023" s="238" t="s">
        <v>3726</v>
      </c>
      <c r="G3023" s="236"/>
      <c r="H3023" s="237" t="s">
        <v>19</v>
      </c>
      <c r="I3023" s="239"/>
      <c r="J3023" s="236"/>
      <c r="K3023" s="236"/>
      <c r="L3023" s="240"/>
      <c r="M3023" s="241"/>
      <c r="N3023" s="242"/>
      <c r="O3023" s="242"/>
      <c r="P3023" s="242"/>
      <c r="Q3023" s="242"/>
      <c r="R3023" s="242"/>
      <c r="S3023" s="242"/>
      <c r="T3023" s="243"/>
      <c r="U3023" s="13"/>
      <c r="V3023" s="13"/>
      <c r="W3023" s="13"/>
      <c r="X3023" s="13"/>
      <c r="Y3023" s="13"/>
      <c r="Z3023" s="13"/>
      <c r="AA3023" s="13"/>
      <c r="AB3023" s="13"/>
      <c r="AC3023" s="13"/>
      <c r="AD3023" s="13"/>
      <c r="AE3023" s="13"/>
      <c r="AT3023" s="244" t="s">
        <v>206</v>
      </c>
      <c r="AU3023" s="244" t="s">
        <v>78</v>
      </c>
      <c r="AV3023" s="13" t="s">
        <v>76</v>
      </c>
      <c r="AW3023" s="13" t="s">
        <v>31</v>
      </c>
      <c r="AX3023" s="13" t="s">
        <v>69</v>
      </c>
      <c r="AY3023" s="244" t="s">
        <v>193</v>
      </c>
    </row>
    <row r="3024" s="14" customFormat="1">
      <c r="A3024" s="14"/>
      <c r="B3024" s="245"/>
      <c r="C3024" s="246"/>
      <c r="D3024" s="228" t="s">
        <v>206</v>
      </c>
      <c r="E3024" s="247" t="s">
        <v>19</v>
      </c>
      <c r="F3024" s="248" t="s">
        <v>4749</v>
      </c>
      <c r="G3024" s="246"/>
      <c r="H3024" s="249">
        <v>3.1800000000000002</v>
      </c>
      <c r="I3024" s="250"/>
      <c r="J3024" s="246"/>
      <c r="K3024" s="246"/>
      <c r="L3024" s="251"/>
      <c r="M3024" s="252"/>
      <c r="N3024" s="253"/>
      <c r="O3024" s="253"/>
      <c r="P3024" s="253"/>
      <c r="Q3024" s="253"/>
      <c r="R3024" s="253"/>
      <c r="S3024" s="253"/>
      <c r="T3024" s="254"/>
      <c r="U3024" s="14"/>
      <c r="V3024" s="14"/>
      <c r="W3024" s="14"/>
      <c r="X3024" s="14"/>
      <c r="Y3024" s="14"/>
      <c r="Z3024" s="14"/>
      <c r="AA3024" s="14"/>
      <c r="AB3024" s="14"/>
      <c r="AC3024" s="14"/>
      <c r="AD3024" s="14"/>
      <c r="AE3024" s="14"/>
      <c r="AT3024" s="255" t="s">
        <v>206</v>
      </c>
      <c r="AU3024" s="255" t="s">
        <v>78</v>
      </c>
      <c r="AV3024" s="14" t="s">
        <v>78</v>
      </c>
      <c r="AW3024" s="14" t="s">
        <v>31</v>
      </c>
      <c r="AX3024" s="14" t="s">
        <v>69</v>
      </c>
      <c r="AY3024" s="255" t="s">
        <v>193</v>
      </c>
    </row>
    <row r="3025" s="13" customFormat="1">
      <c r="A3025" s="13"/>
      <c r="B3025" s="235"/>
      <c r="C3025" s="236"/>
      <c r="D3025" s="228" t="s">
        <v>206</v>
      </c>
      <c r="E3025" s="237" t="s">
        <v>19</v>
      </c>
      <c r="F3025" s="238" t="s">
        <v>3729</v>
      </c>
      <c r="G3025" s="236"/>
      <c r="H3025" s="237" t="s">
        <v>19</v>
      </c>
      <c r="I3025" s="239"/>
      <c r="J3025" s="236"/>
      <c r="K3025" s="236"/>
      <c r="L3025" s="240"/>
      <c r="M3025" s="241"/>
      <c r="N3025" s="242"/>
      <c r="O3025" s="242"/>
      <c r="P3025" s="242"/>
      <c r="Q3025" s="242"/>
      <c r="R3025" s="242"/>
      <c r="S3025" s="242"/>
      <c r="T3025" s="243"/>
      <c r="U3025" s="13"/>
      <c r="V3025" s="13"/>
      <c r="W3025" s="13"/>
      <c r="X3025" s="13"/>
      <c r="Y3025" s="13"/>
      <c r="Z3025" s="13"/>
      <c r="AA3025" s="13"/>
      <c r="AB3025" s="13"/>
      <c r="AC3025" s="13"/>
      <c r="AD3025" s="13"/>
      <c r="AE3025" s="13"/>
      <c r="AT3025" s="244" t="s">
        <v>206</v>
      </c>
      <c r="AU3025" s="244" t="s">
        <v>78</v>
      </c>
      <c r="AV3025" s="13" t="s">
        <v>76</v>
      </c>
      <c r="AW3025" s="13" t="s">
        <v>31</v>
      </c>
      <c r="AX3025" s="13" t="s">
        <v>69</v>
      </c>
      <c r="AY3025" s="244" t="s">
        <v>193</v>
      </c>
    </row>
    <row r="3026" s="14" customFormat="1">
      <c r="A3026" s="14"/>
      <c r="B3026" s="245"/>
      <c r="C3026" s="246"/>
      <c r="D3026" s="228" t="s">
        <v>206</v>
      </c>
      <c r="E3026" s="247" t="s">
        <v>19</v>
      </c>
      <c r="F3026" s="248" t="s">
        <v>4749</v>
      </c>
      <c r="G3026" s="246"/>
      <c r="H3026" s="249">
        <v>3.1800000000000002</v>
      </c>
      <c r="I3026" s="250"/>
      <c r="J3026" s="246"/>
      <c r="K3026" s="246"/>
      <c r="L3026" s="251"/>
      <c r="M3026" s="252"/>
      <c r="N3026" s="253"/>
      <c r="O3026" s="253"/>
      <c r="P3026" s="253"/>
      <c r="Q3026" s="253"/>
      <c r="R3026" s="253"/>
      <c r="S3026" s="253"/>
      <c r="T3026" s="254"/>
      <c r="U3026" s="14"/>
      <c r="V3026" s="14"/>
      <c r="W3026" s="14"/>
      <c r="X3026" s="14"/>
      <c r="Y3026" s="14"/>
      <c r="Z3026" s="14"/>
      <c r="AA3026" s="14"/>
      <c r="AB3026" s="14"/>
      <c r="AC3026" s="14"/>
      <c r="AD3026" s="14"/>
      <c r="AE3026" s="14"/>
      <c r="AT3026" s="255" t="s">
        <v>206</v>
      </c>
      <c r="AU3026" s="255" t="s">
        <v>78</v>
      </c>
      <c r="AV3026" s="14" t="s">
        <v>78</v>
      </c>
      <c r="AW3026" s="14" t="s">
        <v>31</v>
      </c>
      <c r="AX3026" s="14" t="s">
        <v>69</v>
      </c>
      <c r="AY3026" s="255" t="s">
        <v>193</v>
      </c>
    </row>
    <row r="3027" s="13" customFormat="1">
      <c r="A3027" s="13"/>
      <c r="B3027" s="235"/>
      <c r="C3027" s="236"/>
      <c r="D3027" s="228" t="s">
        <v>206</v>
      </c>
      <c r="E3027" s="237" t="s">
        <v>19</v>
      </c>
      <c r="F3027" s="238" t="s">
        <v>3732</v>
      </c>
      <c r="G3027" s="236"/>
      <c r="H3027" s="237" t="s">
        <v>19</v>
      </c>
      <c r="I3027" s="239"/>
      <c r="J3027" s="236"/>
      <c r="K3027" s="236"/>
      <c r="L3027" s="240"/>
      <c r="M3027" s="241"/>
      <c r="N3027" s="242"/>
      <c r="O3027" s="242"/>
      <c r="P3027" s="242"/>
      <c r="Q3027" s="242"/>
      <c r="R3027" s="242"/>
      <c r="S3027" s="242"/>
      <c r="T3027" s="243"/>
      <c r="U3027" s="13"/>
      <c r="V3027" s="13"/>
      <c r="W3027" s="13"/>
      <c r="X3027" s="13"/>
      <c r="Y3027" s="13"/>
      <c r="Z3027" s="13"/>
      <c r="AA3027" s="13"/>
      <c r="AB3027" s="13"/>
      <c r="AC3027" s="13"/>
      <c r="AD3027" s="13"/>
      <c r="AE3027" s="13"/>
      <c r="AT3027" s="244" t="s">
        <v>206</v>
      </c>
      <c r="AU3027" s="244" t="s">
        <v>78</v>
      </c>
      <c r="AV3027" s="13" t="s">
        <v>76</v>
      </c>
      <c r="AW3027" s="13" t="s">
        <v>31</v>
      </c>
      <c r="AX3027" s="13" t="s">
        <v>69</v>
      </c>
      <c r="AY3027" s="244" t="s">
        <v>193</v>
      </c>
    </row>
    <row r="3028" s="14" customFormat="1">
      <c r="A3028" s="14"/>
      <c r="B3028" s="245"/>
      <c r="C3028" s="246"/>
      <c r="D3028" s="228" t="s">
        <v>206</v>
      </c>
      <c r="E3028" s="247" t="s">
        <v>19</v>
      </c>
      <c r="F3028" s="248" t="s">
        <v>4749</v>
      </c>
      <c r="G3028" s="246"/>
      <c r="H3028" s="249">
        <v>3.1800000000000002</v>
      </c>
      <c r="I3028" s="250"/>
      <c r="J3028" s="246"/>
      <c r="K3028" s="246"/>
      <c r="L3028" s="251"/>
      <c r="M3028" s="252"/>
      <c r="N3028" s="253"/>
      <c r="O3028" s="253"/>
      <c r="P3028" s="253"/>
      <c r="Q3028" s="253"/>
      <c r="R3028" s="253"/>
      <c r="S3028" s="253"/>
      <c r="T3028" s="254"/>
      <c r="U3028" s="14"/>
      <c r="V3028" s="14"/>
      <c r="W3028" s="14"/>
      <c r="X3028" s="14"/>
      <c r="Y3028" s="14"/>
      <c r="Z3028" s="14"/>
      <c r="AA3028" s="14"/>
      <c r="AB3028" s="14"/>
      <c r="AC3028" s="14"/>
      <c r="AD3028" s="14"/>
      <c r="AE3028" s="14"/>
      <c r="AT3028" s="255" t="s">
        <v>206</v>
      </c>
      <c r="AU3028" s="255" t="s">
        <v>78</v>
      </c>
      <c r="AV3028" s="14" t="s">
        <v>78</v>
      </c>
      <c r="AW3028" s="14" t="s">
        <v>31</v>
      </c>
      <c r="AX3028" s="14" t="s">
        <v>69</v>
      </c>
      <c r="AY3028" s="255" t="s">
        <v>193</v>
      </c>
    </row>
    <row r="3029" s="13" customFormat="1">
      <c r="A3029" s="13"/>
      <c r="B3029" s="235"/>
      <c r="C3029" s="236"/>
      <c r="D3029" s="228" t="s">
        <v>206</v>
      </c>
      <c r="E3029" s="237" t="s">
        <v>19</v>
      </c>
      <c r="F3029" s="238" t="s">
        <v>3734</v>
      </c>
      <c r="G3029" s="236"/>
      <c r="H3029" s="237" t="s">
        <v>19</v>
      </c>
      <c r="I3029" s="239"/>
      <c r="J3029" s="236"/>
      <c r="K3029" s="236"/>
      <c r="L3029" s="240"/>
      <c r="M3029" s="241"/>
      <c r="N3029" s="242"/>
      <c r="O3029" s="242"/>
      <c r="P3029" s="242"/>
      <c r="Q3029" s="242"/>
      <c r="R3029" s="242"/>
      <c r="S3029" s="242"/>
      <c r="T3029" s="243"/>
      <c r="U3029" s="13"/>
      <c r="V3029" s="13"/>
      <c r="W3029" s="13"/>
      <c r="X3029" s="13"/>
      <c r="Y3029" s="13"/>
      <c r="Z3029" s="13"/>
      <c r="AA3029" s="13"/>
      <c r="AB3029" s="13"/>
      <c r="AC3029" s="13"/>
      <c r="AD3029" s="13"/>
      <c r="AE3029" s="13"/>
      <c r="AT3029" s="244" t="s">
        <v>206</v>
      </c>
      <c r="AU3029" s="244" t="s">
        <v>78</v>
      </c>
      <c r="AV3029" s="13" t="s">
        <v>76</v>
      </c>
      <c r="AW3029" s="13" t="s">
        <v>31</v>
      </c>
      <c r="AX3029" s="13" t="s">
        <v>69</v>
      </c>
      <c r="AY3029" s="244" t="s">
        <v>193</v>
      </c>
    </row>
    <row r="3030" s="14" customFormat="1">
      <c r="A3030" s="14"/>
      <c r="B3030" s="245"/>
      <c r="C3030" s="246"/>
      <c r="D3030" s="228" t="s">
        <v>206</v>
      </c>
      <c r="E3030" s="247" t="s">
        <v>19</v>
      </c>
      <c r="F3030" s="248" t="s">
        <v>4749</v>
      </c>
      <c r="G3030" s="246"/>
      <c r="H3030" s="249">
        <v>3.1800000000000002</v>
      </c>
      <c r="I3030" s="250"/>
      <c r="J3030" s="246"/>
      <c r="K3030" s="246"/>
      <c r="L3030" s="251"/>
      <c r="M3030" s="252"/>
      <c r="N3030" s="253"/>
      <c r="O3030" s="253"/>
      <c r="P3030" s="253"/>
      <c r="Q3030" s="253"/>
      <c r="R3030" s="253"/>
      <c r="S3030" s="253"/>
      <c r="T3030" s="254"/>
      <c r="U3030" s="14"/>
      <c r="V3030" s="14"/>
      <c r="W3030" s="14"/>
      <c r="X3030" s="14"/>
      <c r="Y3030" s="14"/>
      <c r="Z3030" s="14"/>
      <c r="AA3030" s="14"/>
      <c r="AB3030" s="14"/>
      <c r="AC3030" s="14"/>
      <c r="AD3030" s="14"/>
      <c r="AE3030" s="14"/>
      <c r="AT3030" s="255" t="s">
        <v>206</v>
      </c>
      <c r="AU3030" s="255" t="s">
        <v>78</v>
      </c>
      <c r="AV3030" s="14" t="s">
        <v>78</v>
      </c>
      <c r="AW3030" s="14" t="s">
        <v>31</v>
      </c>
      <c r="AX3030" s="14" t="s">
        <v>69</v>
      </c>
      <c r="AY3030" s="255" t="s">
        <v>193</v>
      </c>
    </row>
    <row r="3031" s="13" customFormat="1">
      <c r="A3031" s="13"/>
      <c r="B3031" s="235"/>
      <c r="C3031" s="236"/>
      <c r="D3031" s="228" t="s">
        <v>206</v>
      </c>
      <c r="E3031" s="237" t="s">
        <v>19</v>
      </c>
      <c r="F3031" s="238" t="s">
        <v>4195</v>
      </c>
      <c r="G3031" s="236"/>
      <c r="H3031" s="237" t="s">
        <v>19</v>
      </c>
      <c r="I3031" s="239"/>
      <c r="J3031" s="236"/>
      <c r="K3031" s="236"/>
      <c r="L3031" s="240"/>
      <c r="M3031" s="241"/>
      <c r="N3031" s="242"/>
      <c r="O3031" s="242"/>
      <c r="P3031" s="242"/>
      <c r="Q3031" s="242"/>
      <c r="R3031" s="242"/>
      <c r="S3031" s="242"/>
      <c r="T3031" s="243"/>
      <c r="U3031" s="13"/>
      <c r="V3031" s="13"/>
      <c r="W3031" s="13"/>
      <c r="X3031" s="13"/>
      <c r="Y3031" s="13"/>
      <c r="Z3031" s="13"/>
      <c r="AA3031" s="13"/>
      <c r="AB3031" s="13"/>
      <c r="AC3031" s="13"/>
      <c r="AD3031" s="13"/>
      <c r="AE3031" s="13"/>
      <c r="AT3031" s="244" t="s">
        <v>206</v>
      </c>
      <c r="AU3031" s="244" t="s">
        <v>78</v>
      </c>
      <c r="AV3031" s="13" t="s">
        <v>76</v>
      </c>
      <c r="AW3031" s="13" t="s">
        <v>31</v>
      </c>
      <c r="AX3031" s="13" t="s">
        <v>69</v>
      </c>
      <c r="AY3031" s="244" t="s">
        <v>193</v>
      </c>
    </row>
    <row r="3032" s="13" customFormat="1">
      <c r="A3032" s="13"/>
      <c r="B3032" s="235"/>
      <c r="C3032" s="236"/>
      <c r="D3032" s="228" t="s">
        <v>206</v>
      </c>
      <c r="E3032" s="237" t="s">
        <v>19</v>
      </c>
      <c r="F3032" s="238" t="s">
        <v>3321</v>
      </c>
      <c r="G3032" s="236"/>
      <c r="H3032" s="237" t="s">
        <v>19</v>
      </c>
      <c r="I3032" s="239"/>
      <c r="J3032" s="236"/>
      <c r="K3032" s="236"/>
      <c r="L3032" s="240"/>
      <c r="M3032" s="241"/>
      <c r="N3032" s="242"/>
      <c r="O3032" s="242"/>
      <c r="P3032" s="242"/>
      <c r="Q3032" s="242"/>
      <c r="R3032" s="242"/>
      <c r="S3032" s="242"/>
      <c r="T3032" s="243"/>
      <c r="U3032" s="13"/>
      <c r="V3032" s="13"/>
      <c r="W3032" s="13"/>
      <c r="X3032" s="13"/>
      <c r="Y3032" s="13"/>
      <c r="Z3032" s="13"/>
      <c r="AA3032" s="13"/>
      <c r="AB3032" s="13"/>
      <c r="AC3032" s="13"/>
      <c r="AD3032" s="13"/>
      <c r="AE3032" s="13"/>
      <c r="AT3032" s="244" t="s">
        <v>206</v>
      </c>
      <c r="AU3032" s="244" t="s">
        <v>78</v>
      </c>
      <c r="AV3032" s="13" t="s">
        <v>76</v>
      </c>
      <c r="AW3032" s="13" t="s">
        <v>31</v>
      </c>
      <c r="AX3032" s="13" t="s">
        <v>69</v>
      </c>
      <c r="AY3032" s="244" t="s">
        <v>193</v>
      </c>
    </row>
    <row r="3033" s="14" customFormat="1">
      <c r="A3033" s="14"/>
      <c r="B3033" s="245"/>
      <c r="C3033" s="246"/>
      <c r="D3033" s="228" t="s">
        <v>206</v>
      </c>
      <c r="E3033" s="247" t="s">
        <v>19</v>
      </c>
      <c r="F3033" s="248" t="s">
        <v>4750</v>
      </c>
      <c r="G3033" s="246"/>
      <c r="H3033" s="249">
        <v>3.5760000000000001</v>
      </c>
      <c r="I3033" s="250"/>
      <c r="J3033" s="246"/>
      <c r="K3033" s="246"/>
      <c r="L3033" s="251"/>
      <c r="M3033" s="252"/>
      <c r="N3033" s="253"/>
      <c r="O3033" s="253"/>
      <c r="P3033" s="253"/>
      <c r="Q3033" s="253"/>
      <c r="R3033" s="253"/>
      <c r="S3033" s="253"/>
      <c r="T3033" s="254"/>
      <c r="U3033" s="14"/>
      <c r="V3033" s="14"/>
      <c r="W3033" s="14"/>
      <c r="X3033" s="14"/>
      <c r="Y3033" s="14"/>
      <c r="Z3033" s="14"/>
      <c r="AA3033" s="14"/>
      <c r="AB3033" s="14"/>
      <c r="AC3033" s="14"/>
      <c r="AD3033" s="14"/>
      <c r="AE3033" s="14"/>
      <c r="AT3033" s="255" t="s">
        <v>206</v>
      </c>
      <c r="AU3033" s="255" t="s">
        <v>78</v>
      </c>
      <c r="AV3033" s="14" t="s">
        <v>78</v>
      </c>
      <c r="AW3033" s="14" t="s">
        <v>31</v>
      </c>
      <c r="AX3033" s="14" t="s">
        <v>69</v>
      </c>
      <c r="AY3033" s="255" t="s">
        <v>193</v>
      </c>
    </row>
    <row r="3034" s="13" customFormat="1">
      <c r="A3034" s="13"/>
      <c r="B3034" s="235"/>
      <c r="C3034" s="236"/>
      <c r="D3034" s="228" t="s">
        <v>206</v>
      </c>
      <c r="E3034" s="237" t="s">
        <v>19</v>
      </c>
      <c r="F3034" s="238" t="s">
        <v>4196</v>
      </c>
      <c r="G3034" s="236"/>
      <c r="H3034" s="237" t="s">
        <v>19</v>
      </c>
      <c r="I3034" s="239"/>
      <c r="J3034" s="236"/>
      <c r="K3034" s="236"/>
      <c r="L3034" s="240"/>
      <c r="M3034" s="241"/>
      <c r="N3034" s="242"/>
      <c r="O3034" s="242"/>
      <c r="P3034" s="242"/>
      <c r="Q3034" s="242"/>
      <c r="R3034" s="242"/>
      <c r="S3034" s="242"/>
      <c r="T3034" s="243"/>
      <c r="U3034" s="13"/>
      <c r="V3034" s="13"/>
      <c r="W3034" s="13"/>
      <c r="X3034" s="13"/>
      <c r="Y3034" s="13"/>
      <c r="Z3034" s="13"/>
      <c r="AA3034" s="13"/>
      <c r="AB3034" s="13"/>
      <c r="AC3034" s="13"/>
      <c r="AD3034" s="13"/>
      <c r="AE3034" s="13"/>
      <c r="AT3034" s="244" t="s">
        <v>206</v>
      </c>
      <c r="AU3034" s="244" t="s">
        <v>78</v>
      </c>
      <c r="AV3034" s="13" t="s">
        <v>76</v>
      </c>
      <c r="AW3034" s="13" t="s">
        <v>31</v>
      </c>
      <c r="AX3034" s="13" t="s">
        <v>69</v>
      </c>
      <c r="AY3034" s="244" t="s">
        <v>193</v>
      </c>
    </row>
    <row r="3035" s="13" customFormat="1">
      <c r="A3035" s="13"/>
      <c r="B3035" s="235"/>
      <c r="C3035" s="236"/>
      <c r="D3035" s="228" t="s">
        <v>206</v>
      </c>
      <c r="E3035" s="237" t="s">
        <v>19</v>
      </c>
      <c r="F3035" s="238" t="s">
        <v>3697</v>
      </c>
      <c r="G3035" s="236"/>
      <c r="H3035" s="237" t="s">
        <v>19</v>
      </c>
      <c r="I3035" s="239"/>
      <c r="J3035" s="236"/>
      <c r="K3035" s="236"/>
      <c r="L3035" s="240"/>
      <c r="M3035" s="241"/>
      <c r="N3035" s="242"/>
      <c r="O3035" s="242"/>
      <c r="P3035" s="242"/>
      <c r="Q3035" s="242"/>
      <c r="R3035" s="242"/>
      <c r="S3035" s="242"/>
      <c r="T3035" s="243"/>
      <c r="U3035" s="13"/>
      <c r="V3035" s="13"/>
      <c r="W3035" s="13"/>
      <c r="X3035" s="13"/>
      <c r="Y3035" s="13"/>
      <c r="Z3035" s="13"/>
      <c r="AA3035" s="13"/>
      <c r="AB3035" s="13"/>
      <c r="AC3035" s="13"/>
      <c r="AD3035" s="13"/>
      <c r="AE3035" s="13"/>
      <c r="AT3035" s="244" t="s">
        <v>206</v>
      </c>
      <c r="AU3035" s="244" t="s">
        <v>78</v>
      </c>
      <c r="AV3035" s="13" t="s">
        <v>76</v>
      </c>
      <c r="AW3035" s="13" t="s">
        <v>31</v>
      </c>
      <c r="AX3035" s="13" t="s">
        <v>69</v>
      </c>
      <c r="AY3035" s="244" t="s">
        <v>193</v>
      </c>
    </row>
    <row r="3036" s="14" customFormat="1">
      <c r="A3036" s="14"/>
      <c r="B3036" s="245"/>
      <c r="C3036" s="246"/>
      <c r="D3036" s="228" t="s">
        <v>206</v>
      </c>
      <c r="E3036" s="247" t="s">
        <v>19</v>
      </c>
      <c r="F3036" s="248" t="s">
        <v>4751</v>
      </c>
      <c r="G3036" s="246"/>
      <c r="H3036" s="249">
        <v>10.6</v>
      </c>
      <c r="I3036" s="250"/>
      <c r="J3036" s="246"/>
      <c r="K3036" s="246"/>
      <c r="L3036" s="251"/>
      <c r="M3036" s="252"/>
      <c r="N3036" s="253"/>
      <c r="O3036" s="253"/>
      <c r="P3036" s="253"/>
      <c r="Q3036" s="253"/>
      <c r="R3036" s="253"/>
      <c r="S3036" s="253"/>
      <c r="T3036" s="254"/>
      <c r="U3036" s="14"/>
      <c r="V3036" s="14"/>
      <c r="W3036" s="14"/>
      <c r="X3036" s="14"/>
      <c r="Y3036" s="14"/>
      <c r="Z3036" s="14"/>
      <c r="AA3036" s="14"/>
      <c r="AB3036" s="14"/>
      <c r="AC3036" s="14"/>
      <c r="AD3036" s="14"/>
      <c r="AE3036" s="14"/>
      <c r="AT3036" s="255" t="s">
        <v>206</v>
      </c>
      <c r="AU3036" s="255" t="s">
        <v>78</v>
      </c>
      <c r="AV3036" s="14" t="s">
        <v>78</v>
      </c>
      <c r="AW3036" s="14" t="s">
        <v>31</v>
      </c>
      <c r="AX3036" s="14" t="s">
        <v>69</v>
      </c>
      <c r="AY3036" s="255" t="s">
        <v>193</v>
      </c>
    </row>
    <row r="3037" s="13" customFormat="1">
      <c r="A3037" s="13"/>
      <c r="B3037" s="235"/>
      <c r="C3037" s="236"/>
      <c r="D3037" s="228" t="s">
        <v>206</v>
      </c>
      <c r="E3037" s="237" t="s">
        <v>19</v>
      </c>
      <c r="F3037" s="238" t="s">
        <v>3699</v>
      </c>
      <c r="G3037" s="236"/>
      <c r="H3037" s="237" t="s">
        <v>19</v>
      </c>
      <c r="I3037" s="239"/>
      <c r="J3037" s="236"/>
      <c r="K3037" s="236"/>
      <c r="L3037" s="240"/>
      <c r="M3037" s="241"/>
      <c r="N3037" s="242"/>
      <c r="O3037" s="242"/>
      <c r="P3037" s="242"/>
      <c r="Q3037" s="242"/>
      <c r="R3037" s="242"/>
      <c r="S3037" s="242"/>
      <c r="T3037" s="243"/>
      <c r="U3037" s="13"/>
      <c r="V3037" s="13"/>
      <c r="W3037" s="13"/>
      <c r="X3037" s="13"/>
      <c r="Y3037" s="13"/>
      <c r="Z3037" s="13"/>
      <c r="AA3037" s="13"/>
      <c r="AB3037" s="13"/>
      <c r="AC3037" s="13"/>
      <c r="AD3037" s="13"/>
      <c r="AE3037" s="13"/>
      <c r="AT3037" s="244" t="s">
        <v>206</v>
      </c>
      <c r="AU3037" s="244" t="s">
        <v>78</v>
      </c>
      <c r="AV3037" s="13" t="s">
        <v>76</v>
      </c>
      <c r="AW3037" s="13" t="s">
        <v>31</v>
      </c>
      <c r="AX3037" s="13" t="s">
        <v>69</v>
      </c>
      <c r="AY3037" s="244" t="s">
        <v>193</v>
      </c>
    </row>
    <row r="3038" s="14" customFormat="1">
      <c r="A3038" s="14"/>
      <c r="B3038" s="245"/>
      <c r="C3038" s="246"/>
      <c r="D3038" s="228" t="s">
        <v>206</v>
      </c>
      <c r="E3038" s="247" t="s">
        <v>19</v>
      </c>
      <c r="F3038" s="248" t="s">
        <v>4752</v>
      </c>
      <c r="G3038" s="246"/>
      <c r="H3038" s="249">
        <v>6.2800000000000002</v>
      </c>
      <c r="I3038" s="250"/>
      <c r="J3038" s="246"/>
      <c r="K3038" s="246"/>
      <c r="L3038" s="251"/>
      <c r="M3038" s="252"/>
      <c r="N3038" s="253"/>
      <c r="O3038" s="253"/>
      <c r="P3038" s="253"/>
      <c r="Q3038" s="253"/>
      <c r="R3038" s="253"/>
      <c r="S3038" s="253"/>
      <c r="T3038" s="254"/>
      <c r="U3038" s="14"/>
      <c r="V3038" s="14"/>
      <c r="W3038" s="14"/>
      <c r="X3038" s="14"/>
      <c r="Y3038" s="14"/>
      <c r="Z3038" s="14"/>
      <c r="AA3038" s="14"/>
      <c r="AB3038" s="14"/>
      <c r="AC3038" s="14"/>
      <c r="AD3038" s="14"/>
      <c r="AE3038" s="14"/>
      <c r="AT3038" s="255" t="s">
        <v>206</v>
      </c>
      <c r="AU3038" s="255" t="s">
        <v>78</v>
      </c>
      <c r="AV3038" s="14" t="s">
        <v>78</v>
      </c>
      <c r="AW3038" s="14" t="s">
        <v>31</v>
      </c>
      <c r="AX3038" s="14" t="s">
        <v>69</v>
      </c>
      <c r="AY3038" s="255" t="s">
        <v>193</v>
      </c>
    </row>
    <row r="3039" s="13" customFormat="1">
      <c r="A3039" s="13"/>
      <c r="B3039" s="235"/>
      <c r="C3039" s="236"/>
      <c r="D3039" s="228" t="s">
        <v>206</v>
      </c>
      <c r="E3039" s="237" t="s">
        <v>19</v>
      </c>
      <c r="F3039" s="238" t="s">
        <v>3705</v>
      </c>
      <c r="G3039" s="236"/>
      <c r="H3039" s="237" t="s">
        <v>19</v>
      </c>
      <c r="I3039" s="239"/>
      <c r="J3039" s="236"/>
      <c r="K3039" s="236"/>
      <c r="L3039" s="240"/>
      <c r="M3039" s="241"/>
      <c r="N3039" s="242"/>
      <c r="O3039" s="242"/>
      <c r="P3039" s="242"/>
      <c r="Q3039" s="242"/>
      <c r="R3039" s="242"/>
      <c r="S3039" s="242"/>
      <c r="T3039" s="243"/>
      <c r="U3039" s="13"/>
      <c r="V3039" s="13"/>
      <c r="W3039" s="13"/>
      <c r="X3039" s="13"/>
      <c r="Y3039" s="13"/>
      <c r="Z3039" s="13"/>
      <c r="AA3039" s="13"/>
      <c r="AB3039" s="13"/>
      <c r="AC3039" s="13"/>
      <c r="AD3039" s="13"/>
      <c r="AE3039" s="13"/>
      <c r="AT3039" s="244" t="s">
        <v>206</v>
      </c>
      <c r="AU3039" s="244" t="s">
        <v>78</v>
      </c>
      <c r="AV3039" s="13" t="s">
        <v>76</v>
      </c>
      <c r="AW3039" s="13" t="s">
        <v>31</v>
      </c>
      <c r="AX3039" s="13" t="s">
        <v>69</v>
      </c>
      <c r="AY3039" s="244" t="s">
        <v>193</v>
      </c>
    </row>
    <row r="3040" s="14" customFormat="1">
      <c r="A3040" s="14"/>
      <c r="B3040" s="245"/>
      <c r="C3040" s="246"/>
      <c r="D3040" s="228" t="s">
        <v>206</v>
      </c>
      <c r="E3040" s="247" t="s">
        <v>19</v>
      </c>
      <c r="F3040" s="248" t="s">
        <v>4753</v>
      </c>
      <c r="G3040" s="246"/>
      <c r="H3040" s="249">
        <v>1.0800000000000001</v>
      </c>
      <c r="I3040" s="250"/>
      <c r="J3040" s="246"/>
      <c r="K3040" s="246"/>
      <c r="L3040" s="251"/>
      <c r="M3040" s="252"/>
      <c r="N3040" s="253"/>
      <c r="O3040" s="253"/>
      <c r="P3040" s="253"/>
      <c r="Q3040" s="253"/>
      <c r="R3040" s="253"/>
      <c r="S3040" s="253"/>
      <c r="T3040" s="254"/>
      <c r="U3040" s="14"/>
      <c r="V3040" s="14"/>
      <c r="W3040" s="14"/>
      <c r="X3040" s="14"/>
      <c r="Y3040" s="14"/>
      <c r="Z3040" s="14"/>
      <c r="AA3040" s="14"/>
      <c r="AB3040" s="14"/>
      <c r="AC3040" s="14"/>
      <c r="AD3040" s="14"/>
      <c r="AE3040" s="14"/>
      <c r="AT3040" s="255" t="s">
        <v>206</v>
      </c>
      <c r="AU3040" s="255" t="s">
        <v>78</v>
      </c>
      <c r="AV3040" s="14" t="s">
        <v>78</v>
      </c>
      <c r="AW3040" s="14" t="s">
        <v>31</v>
      </c>
      <c r="AX3040" s="14" t="s">
        <v>69</v>
      </c>
      <c r="AY3040" s="255" t="s">
        <v>193</v>
      </c>
    </row>
    <row r="3041" s="13" customFormat="1">
      <c r="A3041" s="13"/>
      <c r="B3041" s="235"/>
      <c r="C3041" s="236"/>
      <c r="D3041" s="228" t="s">
        <v>206</v>
      </c>
      <c r="E3041" s="237" t="s">
        <v>19</v>
      </c>
      <c r="F3041" s="238" t="s">
        <v>3707</v>
      </c>
      <c r="G3041" s="236"/>
      <c r="H3041" s="237" t="s">
        <v>19</v>
      </c>
      <c r="I3041" s="239"/>
      <c r="J3041" s="236"/>
      <c r="K3041" s="236"/>
      <c r="L3041" s="240"/>
      <c r="M3041" s="241"/>
      <c r="N3041" s="242"/>
      <c r="O3041" s="242"/>
      <c r="P3041" s="242"/>
      <c r="Q3041" s="242"/>
      <c r="R3041" s="242"/>
      <c r="S3041" s="242"/>
      <c r="T3041" s="243"/>
      <c r="U3041" s="13"/>
      <c r="V3041" s="13"/>
      <c r="W3041" s="13"/>
      <c r="X3041" s="13"/>
      <c r="Y3041" s="13"/>
      <c r="Z3041" s="13"/>
      <c r="AA3041" s="13"/>
      <c r="AB3041" s="13"/>
      <c r="AC3041" s="13"/>
      <c r="AD3041" s="13"/>
      <c r="AE3041" s="13"/>
      <c r="AT3041" s="244" t="s">
        <v>206</v>
      </c>
      <c r="AU3041" s="244" t="s">
        <v>78</v>
      </c>
      <c r="AV3041" s="13" t="s">
        <v>76</v>
      </c>
      <c r="AW3041" s="13" t="s">
        <v>31</v>
      </c>
      <c r="AX3041" s="13" t="s">
        <v>69</v>
      </c>
      <c r="AY3041" s="244" t="s">
        <v>193</v>
      </c>
    </row>
    <row r="3042" s="14" customFormat="1">
      <c r="A3042" s="14"/>
      <c r="B3042" s="245"/>
      <c r="C3042" s="246"/>
      <c r="D3042" s="228" t="s">
        <v>206</v>
      </c>
      <c r="E3042" s="247" t="s">
        <v>19</v>
      </c>
      <c r="F3042" s="248" t="s">
        <v>4754</v>
      </c>
      <c r="G3042" s="246"/>
      <c r="H3042" s="249">
        <v>0.56000000000000005</v>
      </c>
      <c r="I3042" s="250"/>
      <c r="J3042" s="246"/>
      <c r="K3042" s="246"/>
      <c r="L3042" s="251"/>
      <c r="M3042" s="252"/>
      <c r="N3042" s="253"/>
      <c r="O3042" s="253"/>
      <c r="P3042" s="253"/>
      <c r="Q3042" s="253"/>
      <c r="R3042" s="253"/>
      <c r="S3042" s="253"/>
      <c r="T3042" s="254"/>
      <c r="U3042" s="14"/>
      <c r="V3042" s="14"/>
      <c r="W3042" s="14"/>
      <c r="X3042" s="14"/>
      <c r="Y3042" s="14"/>
      <c r="Z3042" s="14"/>
      <c r="AA3042" s="14"/>
      <c r="AB3042" s="14"/>
      <c r="AC3042" s="14"/>
      <c r="AD3042" s="14"/>
      <c r="AE3042" s="14"/>
      <c r="AT3042" s="255" t="s">
        <v>206</v>
      </c>
      <c r="AU3042" s="255" t="s">
        <v>78</v>
      </c>
      <c r="AV3042" s="14" t="s">
        <v>78</v>
      </c>
      <c r="AW3042" s="14" t="s">
        <v>31</v>
      </c>
      <c r="AX3042" s="14" t="s">
        <v>69</v>
      </c>
      <c r="AY3042" s="255" t="s">
        <v>193</v>
      </c>
    </row>
    <row r="3043" s="13" customFormat="1">
      <c r="A3043" s="13"/>
      <c r="B3043" s="235"/>
      <c r="C3043" s="236"/>
      <c r="D3043" s="228" t="s">
        <v>206</v>
      </c>
      <c r="E3043" s="237" t="s">
        <v>19</v>
      </c>
      <c r="F3043" s="238" t="s">
        <v>3708</v>
      </c>
      <c r="G3043" s="236"/>
      <c r="H3043" s="237" t="s">
        <v>19</v>
      </c>
      <c r="I3043" s="239"/>
      <c r="J3043" s="236"/>
      <c r="K3043" s="236"/>
      <c r="L3043" s="240"/>
      <c r="M3043" s="241"/>
      <c r="N3043" s="242"/>
      <c r="O3043" s="242"/>
      <c r="P3043" s="242"/>
      <c r="Q3043" s="242"/>
      <c r="R3043" s="242"/>
      <c r="S3043" s="242"/>
      <c r="T3043" s="243"/>
      <c r="U3043" s="13"/>
      <c r="V3043" s="13"/>
      <c r="W3043" s="13"/>
      <c r="X3043" s="13"/>
      <c r="Y3043" s="13"/>
      <c r="Z3043" s="13"/>
      <c r="AA3043" s="13"/>
      <c r="AB3043" s="13"/>
      <c r="AC3043" s="13"/>
      <c r="AD3043" s="13"/>
      <c r="AE3043" s="13"/>
      <c r="AT3043" s="244" t="s">
        <v>206</v>
      </c>
      <c r="AU3043" s="244" t="s">
        <v>78</v>
      </c>
      <c r="AV3043" s="13" t="s">
        <v>76</v>
      </c>
      <c r="AW3043" s="13" t="s">
        <v>31</v>
      </c>
      <c r="AX3043" s="13" t="s">
        <v>69</v>
      </c>
      <c r="AY3043" s="244" t="s">
        <v>193</v>
      </c>
    </row>
    <row r="3044" s="14" customFormat="1">
      <c r="A3044" s="14"/>
      <c r="B3044" s="245"/>
      <c r="C3044" s="246"/>
      <c r="D3044" s="228" t="s">
        <v>206</v>
      </c>
      <c r="E3044" s="247" t="s">
        <v>19</v>
      </c>
      <c r="F3044" s="248" t="s">
        <v>4754</v>
      </c>
      <c r="G3044" s="246"/>
      <c r="H3044" s="249">
        <v>0.56000000000000005</v>
      </c>
      <c r="I3044" s="250"/>
      <c r="J3044" s="246"/>
      <c r="K3044" s="246"/>
      <c r="L3044" s="251"/>
      <c r="M3044" s="252"/>
      <c r="N3044" s="253"/>
      <c r="O3044" s="253"/>
      <c r="P3044" s="253"/>
      <c r="Q3044" s="253"/>
      <c r="R3044" s="253"/>
      <c r="S3044" s="253"/>
      <c r="T3044" s="254"/>
      <c r="U3044" s="14"/>
      <c r="V3044" s="14"/>
      <c r="W3044" s="14"/>
      <c r="X3044" s="14"/>
      <c r="Y3044" s="14"/>
      <c r="Z3044" s="14"/>
      <c r="AA3044" s="14"/>
      <c r="AB3044" s="14"/>
      <c r="AC3044" s="14"/>
      <c r="AD3044" s="14"/>
      <c r="AE3044" s="14"/>
      <c r="AT3044" s="255" t="s">
        <v>206</v>
      </c>
      <c r="AU3044" s="255" t="s">
        <v>78</v>
      </c>
      <c r="AV3044" s="14" t="s">
        <v>78</v>
      </c>
      <c r="AW3044" s="14" t="s">
        <v>31</v>
      </c>
      <c r="AX3044" s="14" t="s">
        <v>69</v>
      </c>
      <c r="AY3044" s="255" t="s">
        <v>193</v>
      </c>
    </row>
    <row r="3045" s="13" customFormat="1">
      <c r="A3045" s="13"/>
      <c r="B3045" s="235"/>
      <c r="C3045" s="236"/>
      <c r="D3045" s="228" t="s">
        <v>206</v>
      </c>
      <c r="E3045" s="237" t="s">
        <v>19</v>
      </c>
      <c r="F3045" s="238" t="s">
        <v>3718</v>
      </c>
      <c r="G3045" s="236"/>
      <c r="H3045" s="237" t="s">
        <v>19</v>
      </c>
      <c r="I3045" s="239"/>
      <c r="J3045" s="236"/>
      <c r="K3045" s="236"/>
      <c r="L3045" s="240"/>
      <c r="M3045" s="241"/>
      <c r="N3045" s="242"/>
      <c r="O3045" s="242"/>
      <c r="P3045" s="242"/>
      <c r="Q3045" s="242"/>
      <c r="R3045" s="242"/>
      <c r="S3045" s="242"/>
      <c r="T3045" s="243"/>
      <c r="U3045" s="13"/>
      <c r="V3045" s="13"/>
      <c r="W3045" s="13"/>
      <c r="X3045" s="13"/>
      <c r="Y3045" s="13"/>
      <c r="Z3045" s="13"/>
      <c r="AA3045" s="13"/>
      <c r="AB3045" s="13"/>
      <c r="AC3045" s="13"/>
      <c r="AD3045" s="13"/>
      <c r="AE3045" s="13"/>
      <c r="AT3045" s="244" t="s">
        <v>206</v>
      </c>
      <c r="AU3045" s="244" t="s">
        <v>78</v>
      </c>
      <c r="AV3045" s="13" t="s">
        <v>76</v>
      </c>
      <c r="AW3045" s="13" t="s">
        <v>31</v>
      </c>
      <c r="AX3045" s="13" t="s">
        <v>69</v>
      </c>
      <c r="AY3045" s="244" t="s">
        <v>193</v>
      </c>
    </row>
    <row r="3046" s="14" customFormat="1">
      <c r="A3046" s="14"/>
      <c r="B3046" s="245"/>
      <c r="C3046" s="246"/>
      <c r="D3046" s="228" t="s">
        <v>206</v>
      </c>
      <c r="E3046" s="247" t="s">
        <v>19</v>
      </c>
      <c r="F3046" s="248" t="s">
        <v>4755</v>
      </c>
      <c r="G3046" s="246"/>
      <c r="H3046" s="249">
        <v>1.02</v>
      </c>
      <c r="I3046" s="250"/>
      <c r="J3046" s="246"/>
      <c r="K3046" s="246"/>
      <c r="L3046" s="251"/>
      <c r="M3046" s="252"/>
      <c r="N3046" s="253"/>
      <c r="O3046" s="253"/>
      <c r="P3046" s="253"/>
      <c r="Q3046" s="253"/>
      <c r="R3046" s="253"/>
      <c r="S3046" s="253"/>
      <c r="T3046" s="254"/>
      <c r="U3046" s="14"/>
      <c r="V3046" s="14"/>
      <c r="W3046" s="14"/>
      <c r="X3046" s="14"/>
      <c r="Y3046" s="14"/>
      <c r="Z3046" s="14"/>
      <c r="AA3046" s="14"/>
      <c r="AB3046" s="14"/>
      <c r="AC3046" s="14"/>
      <c r="AD3046" s="14"/>
      <c r="AE3046" s="14"/>
      <c r="AT3046" s="255" t="s">
        <v>206</v>
      </c>
      <c r="AU3046" s="255" t="s">
        <v>78</v>
      </c>
      <c r="AV3046" s="14" t="s">
        <v>78</v>
      </c>
      <c r="AW3046" s="14" t="s">
        <v>31</v>
      </c>
      <c r="AX3046" s="14" t="s">
        <v>69</v>
      </c>
      <c r="AY3046" s="255" t="s">
        <v>193</v>
      </c>
    </row>
    <row r="3047" s="13" customFormat="1">
      <c r="A3047" s="13"/>
      <c r="B3047" s="235"/>
      <c r="C3047" s="236"/>
      <c r="D3047" s="228" t="s">
        <v>206</v>
      </c>
      <c r="E3047" s="237" t="s">
        <v>19</v>
      </c>
      <c r="F3047" s="238" t="s">
        <v>3720</v>
      </c>
      <c r="G3047" s="236"/>
      <c r="H3047" s="237" t="s">
        <v>19</v>
      </c>
      <c r="I3047" s="239"/>
      <c r="J3047" s="236"/>
      <c r="K3047" s="236"/>
      <c r="L3047" s="240"/>
      <c r="M3047" s="241"/>
      <c r="N3047" s="242"/>
      <c r="O3047" s="242"/>
      <c r="P3047" s="242"/>
      <c r="Q3047" s="242"/>
      <c r="R3047" s="242"/>
      <c r="S3047" s="242"/>
      <c r="T3047" s="243"/>
      <c r="U3047" s="13"/>
      <c r="V3047" s="13"/>
      <c r="W3047" s="13"/>
      <c r="X3047" s="13"/>
      <c r="Y3047" s="13"/>
      <c r="Z3047" s="13"/>
      <c r="AA3047" s="13"/>
      <c r="AB3047" s="13"/>
      <c r="AC3047" s="13"/>
      <c r="AD3047" s="13"/>
      <c r="AE3047" s="13"/>
      <c r="AT3047" s="244" t="s">
        <v>206</v>
      </c>
      <c r="AU3047" s="244" t="s">
        <v>78</v>
      </c>
      <c r="AV3047" s="13" t="s">
        <v>76</v>
      </c>
      <c r="AW3047" s="13" t="s">
        <v>31</v>
      </c>
      <c r="AX3047" s="13" t="s">
        <v>69</v>
      </c>
      <c r="AY3047" s="244" t="s">
        <v>193</v>
      </c>
    </row>
    <row r="3048" s="14" customFormat="1">
      <c r="A3048" s="14"/>
      <c r="B3048" s="245"/>
      <c r="C3048" s="246"/>
      <c r="D3048" s="228" t="s">
        <v>206</v>
      </c>
      <c r="E3048" s="247" t="s">
        <v>19</v>
      </c>
      <c r="F3048" s="248" t="s">
        <v>4756</v>
      </c>
      <c r="G3048" s="246"/>
      <c r="H3048" s="249">
        <v>2.54</v>
      </c>
      <c r="I3048" s="250"/>
      <c r="J3048" s="246"/>
      <c r="K3048" s="246"/>
      <c r="L3048" s="251"/>
      <c r="M3048" s="252"/>
      <c r="N3048" s="253"/>
      <c r="O3048" s="253"/>
      <c r="P3048" s="253"/>
      <c r="Q3048" s="253"/>
      <c r="R3048" s="253"/>
      <c r="S3048" s="253"/>
      <c r="T3048" s="254"/>
      <c r="U3048" s="14"/>
      <c r="V3048" s="14"/>
      <c r="W3048" s="14"/>
      <c r="X3048" s="14"/>
      <c r="Y3048" s="14"/>
      <c r="Z3048" s="14"/>
      <c r="AA3048" s="14"/>
      <c r="AB3048" s="14"/>
      <c r="AC3048" s="14"/>
      <c r="AD3048" s="14"/>
      <c r="AE3048" s="14"/>
      <c r="AT3048" s="255" t="s">
        <v>206</v>
      </c>
      <c r="AU3048" s="255" t="s">
        <v>78</v>
      </c>
      <c r="AV3048" s="14" t="s">
        <v>78</v>
      </c>
      <c r="AW3048" s="14" t="s">
        <v>31</v>
      </c>
      <c r="AX3048" s="14" t="s">
        <v>69</v>
      </c>
      <c r="AY3048" s="255" t="s">
        <v>193</v>
      </c>
    </row>
    <row r="3049" s="13" customFormat="1">
      <c r="A3049" s="13"/>
      <c r="B3049" s="235"/>
      <c r="C3049" s="236"/>
      <c r="D3049" s="228" t="s">
        <v>206</v>
      </c>
      <c r="E3049" s="237" t="s">
        <v>19</v>
      </c>
      <c r="F3049" s="238" t="s">
        <v>3722</v>
      </c>
      <c r="G3049" s="236"/>
      <c r="H3049" s="237" t="s">
        <v>19</v>
      </c>
      <c r="I3049" s="239"/>
      <c r="J3049" s="236"/>
      <c r="K3049" s="236"/>
      <c r="L3049" s="240"/>
      <c r="M3049" s="241"/>
      <c r="N3049" s="242"/>
      <c r="O3049" s="242"/>
      <c r="P3049" s="242"/>
      <c r="Q3049" s="242"/>
      <c r="R3049" s="242"/>
      <c r="S3049" s="242"/>
      <c r="T3049" s="243"/>
      <c r="U3049" s="13"/>
      <c r="V3049" s="13"/>
      <c r="W3049" s="13"/>
      <c r="X3049" s="13"/>
      <c r="Y3049" s="13"/>
      <c r="Z3049" s="13"/>
      <c r="AA3049" s="13"/>
      <c r="AB3049" s="13"/>
      <c r="AC3049" s="13"/>
      <c r="AD3049" s="13"/>
      <c r="AE3049" s="13"/>
      <c r="AT3049" s="244" t="s">
        <v>206</v>
      </c>
      <c r="AU3049" s="244" t="s">
        <v>78</v>
      </c>
      <c r="AV3049" s="13" t="s">
        <v>76</v>
      </c>
      <c r="AW3049" s="13" t="s">
        <v>31</v>
      </c>
      <c r="AX3049" s="13" t="s">
        <v>69</v>
      </c>
      <c r="AY3049" s="244" t="s">
        <v>193</v>
      </c>
    </row>
    <row r="3050" s="14" customFormat="1">
      <c r="A3050" s="14"/>
      <c r="B3050" s="245"/>
      <c r="C3050" s="246"/>
      <c r="D3050" s="228" t="s">
        <v>206</v>
      </c>
      <c r="E3050" s="247" t="s">
        <v>19</v>
      </c>
      <c r="F3050" s="248" t="s">
        <v>4757</v>
      </c>
      <c r="G3050" s="246"/>
      <c r="H3050" s="249">
        <v>1.74</v>
      </c>
      <c r="I3050" s="250"/>
      <c r="J3050" s="246"/>
      <c r="K3050" s="246"/>
      <c r="L3050" s="251"/>
      <c r="M3050" s="252"/>
      <c r="N3050" s="253"/>
      <c r="O3050" s="253"/>
      <c r="P3050" s="253"/>
      <c r="Q3050" s="253"/>
      <c r="R3050" s="253"/>
      <c r="S3050" s="253"/>
      <c r="T3050" s="254"/>
      <c r="U3050" s="14"/>
      <c r="V3050" s="14"/>
      <c r="W3050" s="14"/>
      <c r="X3050" s="14"/>
      <c r="Y3050" s="14"/>
      <c r="Z3050" s="14"/>
      <c r="AA3050" s="14"/>
      <c r="AB3050" s="14"/>
      <c r="AC3050" s="14"/>
      <c r="AD3050" s="14"/>
      <c r="AE3050" s="14"/>
      <c r="AT3050" s="255" t="s">
        <v>206</v>
      </c>
      <c r="AU3050" s="255" t="s">
        <v>78</v>
      </c>
      <c r="AV3050" s="14" t="s">
        <v>78</v>
      </c>
      <c r="AW3050" s="14" t="s">
        <v>31</v>
      </c>
      <c r="AX3050" s="14" t="s">
        <v>69</v>
      </c>
      <c r="AY3050" s="255" t="s">
        <v>193</v>
      </c>
    </row>
    <row r="3051" s="13" customFormat="1">
      <c r="A3051" s="13"/>
      <c r="B3051" s="235"/>
      <c r="C3051" s="236"/>
      <c r="D3051" s="228" t="s">
        <v>206</v>
      </c>
      <c r="E3051" s="237" t="s">
        <v>19</v>
      </c>
      <c r="F3051" s="238" t="s">
        <v>3724</v>
      </c>
      <c r="G3051" s="236"/>
      <c r="H3051" s="237" t="s">
        <v>19</v>
      </c>
      <c r="I3051" s="239"/>
      <c r="J3051" s="236"/>
      <c r="K3051" s="236"/>
      <c r="L3051" s="240"/>
      <c r="M3051" s="241"/>
      <c r="N3051" s="242"/>
      <c r="O3051" s="242"/>
      <c r="P3051" s="242"/>
      <c r="Q3051" s="242"/>
      <c r="R3051" s="242"/>
      <c r="S3051" s="242"/>
      <c r="T3051" s="243"/>
      <c r="U3051" s="13"/>
      <c r="V3051" s="13"/>
      <c r="W3051" s="13"/>
      <c r="X3051" s="13"/>
      <c r="Y3051" s="13"/>
      <c r="Z3051" s="13"/>
      <c r="AA3051" s="13"/>
      <c r="AB3051" s="13"/>
      <c r="AC3051" s="13"/>
      <c r="AD3051" s="13"/>
      <c r="AE3051" s="13"/>
      <c r="AT3051" s="244" t="s">
        <v>206</v>
      </c>
      <c r="AU3051" s="244" t="s">
        <v>78</v>
      </c>
      <c r="AV3051" s="13" t="s">
        <v>76</v>
      </c>
      <c r="AW3051" s="13" t="s">
        <v>31</v>
      </c>
      <c r="AX3051" s="13" t="s">
        <v>69</v>
      </c>
      <c r="AY3051" s="244" t="s">
        <v>193</v>
      </c>
    </row>
    <row r="3052" s="14" customFormat="1">
      <c r="A3052" s="14"/>
      <c r="B3052" s="245"/>
      <c r="C3052" s="246"/>
      <c r="D3052" s="228" t="s">
        <v>206</v>
      </c>
      <c r="E3052" s="247" t="s">
        <v>19</v>
      </c>
      <c r="F3052" s="248" t="s">
        <v>4757</v>
      </c>
      <c r="G3052" s="246"/>
      <c r="H3052" s="249">
        <v>1.74</v>
      </c>
      <c r="I3052" s="250"/>
      <c r="J3052" s="246"/>
      <c r="K3052" s="246"/>
      <c r="L3052" s="251"/>
      <c r="M3052" s="252"/>
      <c r="N3052" s="253"/>
      <c r="O3052" s="253"/>
      <c r="P3052" s="253"/>
      <c r="Q3052" s="253"/>
      <c r="R3052" s="253"/>
      <c r="S3052" s="253"/>
      <c r="T3052" s="254"/>
      <c r="U3052" s="14"/>
      <c r="V3052" s="14"/>
      <c r="W3052" s="14"/>
      <c r="X3052" s="14"/>
      <c r="Y3052" s="14"/>
      <c r="Z3052" s="14"/>
      <c r="AA3052" s="14"/>
      <c r="AB3052" s="14"/>
      <c r="AC3052" s="14"/>
      <c r="AD3052" s="14"/>
      <c r="AE3052" s="14"/>
      <c r="AT3052" s="255" t="s">
        <v>206</v>
      </c>
      <c r="AU3052" s="255" t="s">
        <v>78</v>
      </c>
      <c r="AV3052" s="14" t="s">
        <v>78</v>
      </c>
      <c r="AW3052" s="14" t="s">
        <v>31</v>
      </c>
      <c r="AX3052" s="14" t="s">
        <v>69</v>
      </c>
      <c r="AY3052" s="255" t="s">
        <v>193</v>
      </c>
    </row>
    <row r="3053" s="13" customFormat="1">
      <c r="A3053" s="13"/>
      <c r="B3053" s="235"/>
      <c r="C3053" s="236"/>
      <c r="D3053" s="228" t="s">
        <v>206</v>
      </c>
      <c r="E3053" s="237" t="s">
        <v>19</v>
      </c>
      <c r="F3053" s="238" t="s">
        <v>3331</v>
      </c>
      <c r="G3053" s="236"/>
      <c r="H3053" s="237" t="s">
        <v>19</v>
      </c>
      <c r="I3053" s="239"/>
      <c r="J3053" s="236"/>
      <c r="K3053" s="236"/>
      <c r="L3053" s="240"/>
      <c r="M3053" s="241"/>
      <c r="N3053" s="242"/>
      <c r="O3053" s="242"/>
      <c r="P3053" s="242"/>
      <c r="Q3053" s="242"/>
      <c r="R3053" s="242"/>
      <c r="S3053" s="242"/>
      <c r="T3053" s="243"/>
      <c r="U3053" s="13"/>
      <c r="V3053" s="13"/>
      <c r="W3053" s="13"/>
      <c r="X3053" s="13"/>
      <c r="Y3053" s="13"/>
      <c r="Z3053" s="13"/>
      <c r="AA3053" s="13"/>
      <c r="AB3053" s="13"/>
      <c r="AC3053" s="13"/>
      <c r="AD3053" s="13"/>
      <c r="AE3053" s="13"/>
      <c r="AT3053" s="244" t="s">
        <v>206</v>
      </c>
      <c r="AU3053" s="244" t="s">
        <v>78</v>
      </c>
      <c r="AV3053" s="13" t="s">
        <v>76</v>
      </c>
      <c r="AW3053" s="13" t="s">
        <v>31</v>
      </c>
      <c r="AX3053" s="13" t="s">
        <v>69</v>
      </c>
      <c r="AY3053" s="244" t="s">
        <v>193</v>
      </c>
    </row>
    <row r="3054" s="14" customFormat="1">
      <c r="A3054" s="14"/>
      <c r="B3054" s="245"/>
      <c r="C3054" s="246"/>
      <c r="D3054" s="228" t="s">
        <v>206</v>
      </c>
      <c r="E3054" s="247" t="s">
        <v>19</v>
      </c>
      <c r="F3054" s="248" t="s">
        <v>4758</v>
      </c>
      <c r="G3054" s="246"/>
      <c r="H3054" s="249">
        <v>2.6200000000000001</v>
      </c>
      <c r="I3054" s="250"/>
      <c r="J3054" s="246"/>
      <c r="K3054" s="246"/>
      <c r="L3054" s="251"/>
      <c r="M3054" s="252"/>
      <c r="N3054" s="253"/>
      <c r="O3054" s="253"/>
      <c r="P3054" s="253"/>
      <c r="Q3054" s="253"/>
      <c r="R3054" s="253"/>
      <c r="S3054" s="253"/>
      <c r="T3054" s="254"/>
      <c r="U3054" s="14"/>
      <c r="V3054" s="14"/>
      <c r="W3054" s="14"/>
      <c r="X3054" s="14"/>
      <c r="Y3054" s="14"/>
      <c r="Z3054" s="14"/>
      <c r="AA3054" s="14"/>
      <c r="AB3054" s="14"/>
      <c r="AC3054" s="14"/>
      <c r="AD3054" s="14"/>
      <c r="AE3054" s="14"/>
      <c r="AT3054" s="255" t="s">
        <v>206</v>
      </c>
      <c r="AU3054" s="255" t="s">
        <v>78</v>
      </c>
      <c r="AV3054" s="14" t="s">
        <v>78</v>
      </c>
      <c r="AW3054" s="14" t="s">
        <v>31</v>
      </c>
      <c r="AX3054" s="14" t="s">
        <v>69</v>
      </c>
      <c r="AY3054" s="255" t="s">
        <v>193</v>
      </c>
    </row>
    <row r="3055" s="13" customFormat="1">
      <c r="A3055" s="13"/>
      <c r="B3055" s="235"/>
      <c r="C3055" s="236"/>
      <c r="D3055" s="228" t="s">
        <v>206</v>
      </c>
      <c r="E3055" s="237" t="s">
        <v>19</v>
      </c>
      <c r="F3055" s="238" t="s">
        <v>3727</v>
      </c>
      <c r="G3055" s="236"/>
      <c r="H3055" s="237" t="s">
        <v>19</v>
      </c>
      <c r="I3055" s="239"/>
      <c r="J3055" s="236"/>
      <c r="K3055" s="236"/>
      <c r="L3055" s="240"/>
      <c r="M3055" s="241"/>
      <c r="N3055" s="242"/>
      <c r="O3055" s="242"/>
      <c r="P3055" s="242"/>
      <c r="Q3055" s="242"/>
      <c r="R3055" s="242"/>
      <c r="S3055" s="242"/>
      <c r="T3055" s="243"/>
      <c r="U3055" s="13"/>
      <c r="V3055" s="13"/>
      <c r="W3055" s="13"/>
      <c r="X3055" s="13"/>
      <c r="Y3055" s="13"/>
      <c r="Z3055" s="13"/>
      <c r="AA3055" s="13"/>
      <c r="AB3055" s="13"/>
      <c r="AC3055" s="13"/>
      <c r="AD3055" s="13"/>
      <c r="AE3055" s="13"/>
      <c r="AT3055" s="244" t="s">
        <v>206</v>
      </c>
      <c r="AU3055" s="244" t="s">
        <v>78</v>
      </c>
      <c r="AV3055" s="13" t="s">
        <v>76</v>
      </c>
      <c r="AW3055" s="13" t="s">
        <v>31</v>
      </c>
      <c r="AX3055" s="13" t="s">
        <v>69</v>
      </c>
      <c r="AY3055" s="244" t="s">
        <v>193</v>
      </c>
    </row>
    <row r="3056" s="14" customFormat="1">
      <c r="A3056" s="14"/>
      <c r="B3056" s="245"/>
      <c r="C3056" s="246"/>
      <c r="D3056" s="228" t="s">
        <v>206</v>
      </c>
      <c r="E3056" s="247" t="s">
        <v>19</v>
      </c>
      <c r="F3056" s="248" t="s">
        <v>4759</v>
      </c>
      <c r="G3056" s="246"/>
      <c r="H3056" s="249">
        <v>1.8200000000000001</v>
      </c>
      <c r="I3056" s="250"/>
      <c r="J3056" s="246"/>
      <c r="K3056" s="246"/>
      <c r="L3056" s="251"/>
      <c r="M3056" s="252"/>
      <c r="N3056" s="253"/>
      <c r="O3056" s="253"/>
      <c r="P3056" s="253"/>
      <c r="Q3056" s="253"/>
      <c r="R3056" s="253"/>
      <c r="S3056" s="253"/>
      <c r="T3056" s="254"/>
      <c r="U3056" s="14"/>
      <c r="V3056" s="14"/>
      <c r="W3056" s="14"/>
      <c r="X3056" s="14"/>
      <c r="Y3056" s="14"/>
      <c r="Z3056" s="14"/>
      <c r="AA3056" s="14"/>
      <c r="AB3056" s="14"/>
      <c r="AC3056" s="14"/>
      <c r="AD3056" s="14"/>
      <c r="AE3056" s="14"/>
      <c r="AT3056" s="255" t="s">
        <v>206</v>
      </c>
      <c r="AU3056" s="255" t="s">
        <v>78</v>
      </c>
      <c r="AV3056" s="14" t="s">
        <v>78</v>
      </c>
      <c r="AW3056" s="14" t="s">
        <v>31</v>
      </c>
      <c r="AX3056" s="14" t="s">
        <v>69</v>
      </c>
      <c r="AY3056" s="255" t="s">
        <v>193</v>
      </c>
    </row>
    <row r="3057" s="13" customFormat="1">
      <c r="A3057" s="13"/>
      <c r="B3057" s="235"/>
      <c r="C3057" s="236"/>
      <c r="D3057" s="228" t="s">
        <v>206</v>
      </c>
      <c r="E3057" s="237" t="s">
        <v>19</v>
      </c>
      <c r="F3057" s="238" t="s">
        <v>3730</v>
      </c>
      <c r="G3057" s="236"/>
      <c r="H3057" s="237" t="s">
        <v>19</v>
      </c>
      <c r="I3057" s="239"/>
      <c r="J3057" s="236"/>
      <c r="K3057" s="236"/>
      <c r="L3057" s="240"/>
      <c r="M3057" s="241"/>
      <c r="N3057" s="242"/>
      <c r="O3057" s="242"/>
      <c r="P3057" s="242"/>
      <c r="Q3057" s="242"/>
      <c r="R3057" s="242"/>
      <c r="S3057" s="242"/>
      <c r="T3057" s="243"/>
      <c r="U3057" s="13"/>
      <c r="V3057" s="13"/>
      <c r="W3057" s="13"/>
      <c r="X3057" s="13"/>
      <c r="Y3057" s="13"/>
      <c r="Z3057" s="13"/>
      <c r="AA3057" s="13"/>
      <c r="AB3057" s="13"/>
      <c r="AC3057" s="13"/>
      <c r="AD3057" s="13"/>
      <c r="AE3057" s="13"/>
      <c r="AT3057" s="244" t="s">
        <v>206</v>
      </c>
      <c r="AU3057" s="244" t="s">
        <v>78</v>
      </c>
      <c r="AV3057" s="13" t="s">
        <v>76</v>
      </c>
      <c r="AW3057" s="13" t="s">
        <v>31</v>
      </c>
      <c r="AX3057" s="13" t="s">
        <v>69</v>
      </c>
      <c r="AY3057" s="244" t="s">
        <v>193</v>
      </c>
    </row>
    <row r="3058" s="14" customFormat="1">
      <c r="A3058" s="14"/>
      <c r="B3058" s="245"/>
      <c r="C3058" s="246"/>
      <c r="D3058" s="228" t="s">
        <v>206</v>
      </c>
      <c r="E3058" s="247" t="s">
        <v>19</v>
      </c>
      <c r="F3058" s="248" t="s">
        <v>4759</v>
      </c>
      <c r="G3058" s="246"/>
      <c r="H3058" s="249">
        <v>1.8200000000000001</v>
      </c>
      <c r="I3058" s="250"/>
      <c r="J3058" s="246"/>
      <c r="K3058" s="246"/>
      <c r="L3058" s="251"/>
      <c r="M3058" s="252"/>
      <c r="N3058" s="253"/>
      <c r="O3058" s="253"/>
      <c r="P3058" s="253"/>
      <c r="Q3058" s="253"/>
      <c r="R3058" s="253"/>
      <c r="S3058" s="253"/>
      <c r="T3058" s="254"/>
      <c r="U3058" s="14"/>
      <c r="V3058" s="14"/>
      <c r="W3058" s="14"/>
      <c r="X3058" s="14"/>
      <c r="Y3058" s="14"/>
      <c r="Z3058" s="14"/>
      <c r="AA3058" s="14"/>
      <c r="AB3058" s="14"/>
      <c r="AC3058" s="14"/>
      <c r="AD3058" s="14"/>
      <c r="AE3058" s="14"/>
      <c r="AT3058" s="255" t="s">
        <v>206</v>
      </c>
      <c r="AU3058" s="255" t="s">
        <v>78</v>
      </c>
      <c r="AV3058" s="14" t="s">
        <v>78</v>
      </c>
      <c r="AW3058" s="14" t="s">
        <v>31</v>
      </c>
      <c r="AX3058" s="14" t="s">
        <v>69</v>
      </c>
      <c r="AY3058" s="255" t="s">
        <v>193</v>
      </c>
    </row>
    <row r="3059" s="13" customFormat="1">
      <c r="A3059" s="13"/>
      <c r="B3059" s="235"/>
      <c r="C3059" s="236"/>
      <c r="D3059" s="228" t="s">
        <v>206</v>
      </c>
      <c r="E3059" s="237" t="s">
        <v>19</v>
      </c>
      <c r="F3059" s="238" t="s">
        <v>3733</v>
      </c>
      <c r="G3059" s="236"/>
      <c r="H3059" s="237" t="s">
        <v>19</v>
      </c>
      <c r="I3059" s="239"/>
      <c r="J3059" s="236"/>
      <c r="K3059" s="236"/>
      <c r="L3059" s="240"/>
      <c r="M3059" s="241"/>
      <c r="N3059" s="242"/>
      <c r="O3059" s="242"/>
      <c r="P3059" s="242"/>
      <c r="Q3059" s="242"/>
      <c r="R3059" s="242"/>
      <c r="S3059" s="242"/>
      <c r="T3059" s="243"/>
      <c r="U3059" s="13"/>
      <c r="V3059" s="13"/>
      <c r="W3059" s="13"/>
      <c r="X3059" s="13"/>
      <c r="Y3059" s="13"/>
      <c r="Z3059" s="13"/>
      <c r="AA3059" s="13"/>
      <c r="AB3059" s="13"/>
      <c r="AC3059" s="13"/>
      <c r="AD3059" s="13"/>
      <c r="AE3059" s="13"/>
      <c r="AT3059" s="244" t="s">
        <v>206</v>
      </c>
      <c r="AU3059" s="244" t="s">
        <v>78</v>
      </c>
      <c r="AV3059" s="13" t="s">
        <v>76</v>
      </c>
      <c r="AW3059" s="13" t="s">
        <v>31</v>
      </c>
      <c r="AX3059" s="13" t="s">
        <v>69</v>
      </c>
      <c r="AY3059" s="244" t="s">
        <v>193</v>
      </c>
    </row>
    <row r="3060" s="14" customFormat="1">
      <c r="A3060" s="14"/>
      <c r="B3060" s="245"/>
      <c r="C3060" s="246"/>
      <c r="D3060" s="228" t="s">
        <v>206</v>
      </c>
      <c r="E3060" s="247" t="s">
        <v>19</v>
      </c>
      <c r="F3060" s="248" t="s">
        <v>4759</v>
      </c>
      <c r="G3060" s="246"/>
      <c r="H3060" s="249">
        <v>1.8200000000000001</v>
      </c>
      <c r="I3060" s="250"/>
      <c r="J3060" s="246"/>
      <c r="K3060" s="246"/>
      <c r="L3060" s="251"/>
      <c r="M3060" s="252"/>
      <c r="N3060" s="253"/>
      <c r="O3060" s="253"/>
      <c r="P3060" s="253"/>
      <c r="Q3060" s="253"/>
      <c r="R3060" s="253"/>
      <c r="S3060" s="253"/>
      <c r="T3060" s="254"/>
      <c r="U3060" s="14"/>
      <c r="V3060" s="14"/>
      <c r="W3060" s="14"/>
      <c r="X3060" s="14"/>
      <c r="Y3060" s="14"/>
      <c r="Z3060" s="14"/>
      <c r="AA3060" s="14"/>
      <c r="AB3060" s="14"/>
      <c r="AC3060" s="14"/>
      <c r="AD3060" s="14"/>
      <c r="AE3060" s="14"/>
      <c r="AT3060" s="255" t="s">
        <v>206</v>
      </c>
      <c r="AU3060" s="255" t="s">
        <v>78</v>
      </c>
      <c r="AV3060" s="14" t="s">
        <v>78</v>
      </c>
      <c r="AW3060" s="14" t="s">
        <v>31</v>
      </c>
      <c r="AX3060" s="14" t="s">
        <v>69</v>
      </c>
      <c r="AY3060" s="255" t="s">
        <v>193</v>
      </c>
    </row>
    <row r="3061" s="13" customFormat="1">
      <c r="A3061" s="13"/>
      <c r="B3061" s="235"/>
      <c r="C3061" s="236"/>
      <c r="D3061" s="228" t="s">
        <v>206</v>
      </c>
      <c r="E3061" s="237" t="s">
        <v>19</v>
      </c>
      <c r="F3061" s="238" t="s">
        <v>3735</v>
      </c>
      <c r="G3061" s="236"/>
      <c r="H3061" s="237" t="s">
        <v>19</v>
      </c>
      <c r="I3061" s="239"/>
      <c r="J3061" s="236"/>
      <c r="K3061" s="236"/>
      <c r="L3061" s="240"/>
      <c r="M3061" s="241"/>
      <c r="N3061" s="242"/>
      <c r="O3061" s="242"/>
      <c r="P3061" s="242"/>
      <c r="Q3061" s="242"/>
      <c r="R3061" s="242"/>
      <c r="S3061" s="242"/>
      <c r="T3061" s="243"/>
      <c r="U3061" s="13"/>
      <c r="V3061" s="13"/>
      <c r="W3061" s="13"/>
      <c r="X3061" s="13"/>
      <c r="Y3061" s="13"/>
      <c r="Z3061" s="13"/>
      <c r="AA3061" s="13"/>
      <c r="AB3061" s="13"/>
      <c r="AC3061" s="13"/>
      <c r="AD3061" s="13"/>
      <c r="AE3061" s="13"/>
      <c r="AT3061" s="244" t="s">
        <v>206</v>
      </c>
      <c r="AU3061" s="244" t="s">
        <v>78</v>
      </c>
      <c r="AV3061" s="13" t="s">
        <v>76</v>
      </c>
      <c r="AW3061" s="13" t="s">
        <v>31</v>
      </c>
      <c r="AX3061" s="13" t="s">
        <v>69</v>
      </c>
      <c r="AY3061" s="244" t="s">
        <v>193</v>
      </c>
    </row>
    <row r="3062" s="14" customFormat="1">
      <c r="A3062" s="14"/>
      <c r="B3062" s="245"/>
      <c r="C3062" s="246"/>
      <c r="D3062" s="228" t="s">
        <v>206</v>
      </c>
      <c r="E3062" s="247" t="s">
        <v>19</v>
      </c>
      <c r="F3062" s="248" t="s">
        <v>4759</v>
      </c>
      <c r="G3062" s="246"/>
      <c r="H3062" s="249">
        <v>1.8200000000000001</v>
      </c>
      <c r="I3062" s="250"/>
      <c r="J3062" s="246"/>
      <c r="K3062" s="246"/>
      <c r="L3062" s="251"/>
      <c r="M3062" s="252"/>
      <c r="N3062" s="253"/>
      <c r="O3062" s="253"/>
      <c r="P3062" s="253"/>
      <c r="Q3062" s="253"/>
      <c r="R3062" s="253"/>
      <c r="S3062" s="253"/>
      <c r="T3062" s="254"/>
      <c r="U3062" s="14"/>
      <c r="V3062" s="14"/>
      <c r="W3062" s="14"/>
      <c r="X3062" s="14"/>
      <c r="Y3062" s="14"/>
      <c r="Z3062" s="14"/>
      <c r="AA3062" s="14"/>
      <c r="AB3062" s="14"/>
      <c r="AC3062" s="14"/>
      <c r="AD3062" s="14"/>
      <c r="AE3062" s="14"/>
      <c r="AT3062" s="255" t="s">
        <v>206</v>
      </c>
      <c r="AU3062" s="255" t="s">
        <v>78</v>
      </c>
      <c r="AV3062" s="14" t="s">
        <v>78</v>
      </c>
      <c r="AW3062" s="14" t="s">
        <v>31</v>
      </c>
      <c r="AX3062" s="14" t="s">
        <v>69</v>
      </c>
      <c r="AY3062" s="255" t="s">
        <v>193</v>
      </c>
    </row>
    <row r="3063" s="13" customFormat="1">
      <c r="A3063" s="13"/>
      <c r="B3063" s="235"/>
      <c r="C3063" s="236"/>
      <c r="D3063" s="228" t="s">
        <v>206</v>
      </c>
      <c r="E3063" s="237" t="s">
        <v>19</v>
      </c>
      <c r="F3063" s="238" t="s">
        <v>4204</v>
      </c>
      <c r="G3063" s="236"/>
      <c r="H3063" s="237" t="s">
        <v>19</v>
      </c>
      <c r="I3063" s="239"/>
      <c r="J3063" s="236"/>
      <c r="K3063" s="236"/>
      <c r="L3063" s="240"/>
      <c r="M3063" s="241"/>
      <c r="N3063" s="242"/>
      <c r="O3063" s="242"/>
      <c r="P3063" s="242"/>
      <c r="Q3063" s="242"/>
      <c r="R3063" s="242"/>
      <c r="S3063" s="242"/>
      <c r="T3063" s="243"/>
      <c r="U3063" s="13"/>
      <c r="V3063" s="13"/>
      <c r="W3063" s="13"/>
      <c r="X3063" s="13"/>
      <c r="Y3063" s="13"/>
      <c r="Z3063" s="13"/>
      <c r="AA3063" s="13"/>
      <c r="AB3063" s="13"/>
      <c r="AC3063" s="13"/>
      <c r="AD3063" s="13"/>
      <c r="AE3063" s="13"/>
      <c r="AT3063" s="244" t="s">
        <v>206</v>
      </c>
      <c r="AU3063" s="244" t="s">
        <v>78</v>
      </c>
      <c r="AV3063" s="13" t="s">
        <v>76</v>
      </c>
      <c r="AW3063" s="13" t="s">
        <v>31</v>
      </c>
      <c r="AX3063" s="13" t="s">
        <v>69</v>
      </c>
      <c r="AY3063" s="244" t="s">
        <v>193</v>
      </c>
    </row>
    <row r="3064" s="13" customFormat="1">
      <c r="A3064" s="13"/>
      <c r="B3064" s="235"/>
      <c r="C3064" s="236"/>
      <c r="D3064" s="228" t="s">
        <v>206</v>
      </c>
      <c r="E3064" s="237" t="s">
        <v>19</v>
      </c>
      <c r="F3064" s="238" t="s">
        <v>3738</v>
      </c>
      <c r="G3064" s="236"/>
      <c r="H3064" s="237" t="s">
        <v>19</v>
      </c>
      <c r="I3064" s="239"/>
      <c r="J3064" s="236"/>
      <c r="K3064" s="236"/>
      <c r="L3064" s="240"/>
      <c r="M3064" s="241"/>
      <c r="N3064" s="242"/>
      <c r="O3064" s="242"/>
      <c r="P3064" s="242"/>
      <c r="Q3064" s="242"/>
      <c r="R3064" s="242"/>
      <c r="S3064" s="242"/>
      <c r="T3064" s="243"/>
      <c r="U3064" s="13"/>
      <c r="V3064" s="13"/>
      <c r="W3064" s="13"/>
      <c r="X3064" s="13"/>
      <c r="Y3064" s="13"/>
      <c r="Z3064" s="13"/>
      <c r="AA3064" s="13"/>
      <c r="AB3064" s="13"/>
      <c r="AC3064" s="13"/>
      <c r="AD3064" s="13"/>
      <c r="AE3064" s="13"/>
      <c r="AT3064" s="244" t="s">
        <v>206</v>
      </c>
      <c r="AU3064" s="244" t="s">
        <v>78</v>
      </c>
      <c r="AV3064" s="13" t="s">
        <v>76</v>
      </c>
      <c r="AW3064" s="13" t="s">
        <v>31</v>
      </c>
      <c r="AX3064" s="13" t="s">
        <v>69</v>
      </c>
      <c r="AY3064" s="244" t="s">
        <v>193</v>
      </c>
    </row>
    <row r="3065" s="14" customFormat="1">
      <c r="A3065" s="14"/>
      <c r="B3065" s="245"/>
      <c r="C3065" s="246"/>
      <c r="D3065" s="228" t="s">
        <v>206</v>
      </c>
      <c r="E3065" s="247" t="s">
        <v>19</v>
      </c>
      <c r="F3065" s="248" t="s">
        <v>4760</v>
      </c>
      <c r="G3065" s="246"/>
      <c r="H3065" s="249">
        <v>23.920000000000002</v>
      </c>
      <c r="I3065" s="250"/>
      <c r="J3065" s="246"/>
      <c r="K3065" s="246"/>
      <c r="L3065" s="251"/>
      <c r="M3065" s="252"/>
      <c r="N3065" s="253"/>
      <c r="O3065" s="253"/>
      <c r="P3065" s="253"/>
      <c r="Q3065" s="253"/>
      <c r="R3065" s="253"/>
      <c r="S3065" s="253"/>
      <c r="T3065" s="254"/>
      <c r="U3065" s="14"/>
      <c r="V3065" s="14"/>
      <c r="W3065" s="14"/>
      <c r="X3065" s="14"/>
      <c r="Y3065" s="14"/>
      <c r="Z3065" s="14"/>
      <c r="AA3065" s="14"/>
      <c r="AB3065" s="14"/>
      <c r="AC3065" s="14"/>
      <c r="AD3065" s="14"/>
      <c r="AE3065" s="14"/>
      <c r="AT3065" s="255" t="s">
        <v>206</v>
      </c>
      <c r="AU3065" s="255" t="s">
        <v>78</v>
      </c>
      <c r="AV3065" s="14" t="s">
        <v>78</v>
      </c>
      <c r="AW3065" s="14" t="s">
        <v>31</v>
      </c>
      <c r="AX3065" s="14" t="s">
        <v>69</v>
      </c>
      <c r="AY3065" s="255" t="s">
        <v>193</v>
      </c>
    </row>
    <row r="3066" s="13" customFormat="1">
      <c r="A3066" s="13"/>
      <c r="B3066" s="235"/>
      <c r="C3066" s="236"/>
      <c r="D3066" s="228" t="s">
        <v>206</v>
      </c>
      <c r="E3066" s="237" t="s">
        <v>19</v>
      </c>
      <c r="F3066" s="238" t="s">
        <v>3740</v>
      </c>
      <c r="G3066" s="236"/>
      <c r="H3066" s="237" t="s">
        <v>19</v>
      </c>
      <c r="I3066" s="239"/>
      <c r="J3066" s="236"/>
      <c r="K3066" s="236"/>
      <c r="L3066" s="240"/>
      <c r="M3066" s="241"/>
      <c r="N3066" s="242"/>
      <c r="O3066" s="242"/>
      <c r="P3066" s="242"/>
      <c r="Q3066" s="242"/>
      <c r="R3066" s="242"/>
      <c r="S3066" s="242"/>
      <c r="T3066" s="243"/>
      <c r="U3066" s="13"/>
      <c r="V3066" s="13"/>
      <c r="W3066" s="13"/>
      <c r="X3066" s="13"/>
      <c r="Y3066" s="13"/>
      <c r="Z3066" s="13"/>
      <c r="AA3066" s="13"/>
      <c r="AB3066" s="13"/>
      <c r="AC3066" s="13"/>
      <c r="AD3066" s="13"/>
      <c r="AE3066" s="13"/>
      <c r="AT3066" s="244" t="s">
        <v>206</v>
      </c>
      <c r="AU3066" s="244" t="s">
        <v>78</v>
      </c>
      <c r="AV3066" s="13" t="s">
        <v>76</v>
      </c>
      <c r="AW3066" s="13" t="s">
        <v>31</v>
      </c>
      <c r="AX3066" s="13" t="s">
        <v>69</v>
      </c>
      <c r="AY3066" s="244" t="s">
        <v>193</v>
      </c>
    </row>
    <row r="3067" s="14" customFormat="1">
      <c r="A3067" s="14"/>
      <c r="B3067" s="245"/>
      <c r="C3067" s="246"/>
      <c r="D3067" s="228" t="s">
        <v>206</v>
      </c>
      <c r="E3067" s="247" t="s">
        <v>19</v>
      </c>
      <c r="F3067" s="248" t="s">
        <v>4761</v>
      </c>
      <c r="G3067" s="246"/>
      <c r="H3067" s="249">
        <v>4.0599999999999996</v>
      </c>
      <c r="I3067" s="250"/>
      <c r="J3067" s="246"/>
      <c r="K3067" s="246"/>
      <c r="L3067" s="251"/>
      <c r="M3067" s="252"/>
      <c r="N3067" s="253"/>
      <c r="O3067" s="253"/>
      <c r="P3067" s="253"/>
      <c r="Q3067" s="253"/>
      <c r="R3067" s="253"/>
      <c r="S3067" s="253"/>
      <c r="T3067" s="254"/>
      <c r="U3067" s="14"/>
      <c r="V3067" s="14"/>
      <c r="W3067" s="14"/>
      <c r="X3067" s="14"/>
      <c r="Y3067" s="14"/>
      <c r="Z3067" s="14"/>
      <c r="AA3067" s="14"/>
      <c r="AB3067" s="14"/>
      <c r="AC3067" s="14"/>
      <c r="AD3067" s="14"/>
      <c r="AE3067" s="14"/>
      <c r="AT3067" s="255" t="s">
        <v>206</v>
      </c>
      <c r="AU3067" s="255" t="s">
        <v>78</v>
      </c>
      <c r="AV3067" s="14" t="s">
        <v>78</v>
      </c>
      <c r="AW3067" s="14" t="s">
        <v>31</v>
      </c>
      <c r="AX3067" s="14" t="s">
        <v>69</v>
      </c>
      <c r="AY3067" s="255" t="s">
        <v>193</v>
      </c>
    </row>
    <row r="3068" s="15" customFormat="1">
      <c r="A3068" s="15"/>
      <c r="B3068" s="256"/>
      <c r="C3068" s="257"/>
      <c r="D3068" s="228" t="s">
        <v>206</v>
      </c>
      <c r="E3068" s="258" t="s">
        <v>19</v>
      </c>
      <c r="F3068" s="259" t="s">
        <v>218</v>
      </c>
      <c r="G3068" s="257"/>
      <c r="H3068" s="260">
        <v>119.316</v>
      </c>
      <c r="I3068" s="261"/>
      <c r="J3068" s="257"/>
      <c r="K3068" s="257"/>
      <c r="L3068" s="262"/>
      <c r="M3068" s="263"/>
      <c r="N3068" s="264"/>
      <c r="O3068" s="264"/>
      <c r="P3068" s="264"/>
      <c r="Q3068" s="264"/>
      <c r="R3068" s="264"/>
      <c r="S3068" s="264"/>
      <c r="T3068" s="265"/>
      <c r="U3068" s="15"/>
      <c r="V3068" s="15"/>
      <c r="W3068" s="15"/>
      <c r="X3068" s="15"/>
      <c r="Y3068" s="15"/>
      <c r="Z3068" s="15"/>
      <c r="AA3068" s="15"/>
      <c r="AB3068" s="15"/>
      <c r="AC3068" s="15"/>
      <c r="AD3068" s="15"/>
      <c r="AE3068" s="15"/>
      <c r="AT3068" s="266" t="s">
        <v>206</v>
      </c>
      <c r="AU3068" s="266" t="s">
        <v>78</v>
      </c>
      <c r="AV3068" s="15" t="s">
        <v>200</v>
      </c>
      <c r="AW3068" s="15" t="s">
        <v>31</v>
      </c>
      <c r="AX3068" s="15" t="s">
        <v>76</v>
      </c>
      <c r="AY3068" s="266" t="s">
        <v>193</v>
      </c>
    </row>
    <row r="3069" s="14" customFormat="1">
      <c r="A3069" s="14"/>
      <c r="B3069" s="245"/>
      <c r="C3069" s="246"/>
      <c r="D3069" s="228" t="s">
        <v>206</v>
      </c>
      <c r="E3069" s="246"/>
      <c r="F3069" s="248" t="s">
        <v>4762</v>
      </c>
      <c r="G3069" s="246"/>
      <c r="H3069" s="249">
        <v>131.24799999999999</v>
      </c>
      <c r="I3069" s="250"/>
      <c r="J3069" s="246"/>
      <c r="K3069" s="246"/>
      <c r="L3069" s="251"/>
      <c r="M3069" s="252"/>
      <c r="N3069" s="253"/>
      <c r="O3069" s="253"/>
      <c r="P3069" s="253"/>
      <c r="Q3069" s="253"/>
      <c r="R3069" s="253"/>
      <c r="S3069" s="253"/>
      <c r="T3069" s="254"/>
      <c r="U3069" s="14"/>
      <c r="V3069" s="14"/>
      <c r="W3069" s="14"/>
      <c r="X3069" s="14"/>
      <c r="Y3069" s="14"/>
      <c r="Z3069" s="14"/>
      <c r="AA3069" s="14"/>
      <c r="AB3069" s="14"/>
      <c r="AC3069" s="14"/>
      <c r="AD3069" s="14"/>
      <c r="AE3069" s="14"/>
      <c r="AT3069" s="255" t="s">
        <v>206</v>
      </c>
      <c r="AU3069" s="255" t="s">
        <v>78</v>
      </c>
      <c r="AV3069" s="14" t="s">
        <v>78</v>
      </c>
      <c r="AW3069" s="14" t="s">
        <v>4</v>
      </c>
      <c r="AX3069" s="14" t="s">
        <v>76</v>
      </c>
      <c r="AY3069" s="255" t="s">
        <v>193</v>
      </c>
    </row>
    <row r="3070" s="2" customFormat="1" ht="16.5" customHeight="1">
      <c r="A3070" s="41"/>
      <c r="B3070" s="42"/>
      <c r="C3070" s="215" t="s">
        <v>4763</v>
      </c>
      <c r="D3070" s="215" t="s">
        <v>195</v>
      </c>
      <c r="E3070" s="216" t="s">
        <v>4764</v>
      </c>
      <c r="F3070" s="217" t="s">
        <v>4765</v>
      </c>
      <c r="G3070" s="218" t="s">
        <v>258</v>
      </c>
      <c r="H3070" s="219">
        <v>32.799999999999997</v>
      </c>
      <c r="I3070" s="220"/>
      <c r="J3070" s="221">
        <f>ROUND(I3070*H3070,2)</f>
        <v>0</v>
      </c>
      <c r="K3070" s="217" t="s">
        <v>199</v>
      </c>
      <c r="L3070" s="47"/>
      <c r="M3070" s="222" t="s">
        <v>19</v>
      </c>
      <c r="N3070" s="223" t="s">
        <v>40</v>
      </c>
      <c r="O3070" s="87"/>
      <c r="P3070" s="224">
        <f>O3070*H3070</f>
        <v>0</v>
      </c>
      <c r="Q3070" s="224">
        <v>0</v>
      </c>
      <c r="R3070" s="224">
        <f>Q3070*H3070</f>
        <v>0</v>
      </c>
      <c r="S3070" s="224">
        <v>0</v>
      </c>
      <c r="T3070" s="225">
        <f>S3070*H3070</f>
        <v>0</v>
      </c>
      <c r="U3070" s="41"/>
      <c r="V3070" s="41"/>
      <c r="W3070" s="41"/>
      <c r="X3070" s="41"/>
      <c r="Y3070" s="41"/>
      <c r="Z3070" s="41"/>
      <c r="AA3070" s="41"/>
      <c r="AB3070" s="41"/>
      <c r="AC3070" s="41"/>
      <c r="AD3070" s="41"/>
      <c r="AE3070" s="41"/>
      <c r="AR3070" s="226" t="s">
        <v>323</v>
      </c>
      <c r="AT3070" s="226" t="s">
        <v>195</v>
      </c>
      <c r="AU3070" s="226" t="s">
        <v>78</v>
      </c>
      <c r="AY3070" s="20" t="s">
        <v>193</v>
      </c>
      <c r="BE3070" s="227">
        <f>IF(N3070="základní",J3070,0)</f>
        <v>0</v>
      </c>
      <c r="BF3070" s="227">
        <f>IF(N3070="snížená",J3070,0)</f>
        <v>0</v>
      </c>
      <c r="BG3070" s="227">
        <f>IF(N3070="zákl. přenesená",J3070,0)</f>
        <v>0</v>
      </c>
      <c r="BH3070" s="227">
        <f>IF(N3070="sníž. přenesená",J3070,0)</f>
        <v>0</v>
      </c>
      <c r="BI3070" s="227">
        <f>IF(N3070="nulová",J3070,0)</f>
        <v>0</v>
      </c>
      <c r="BJ3070" s="20" t="s">
        <v>76</v>
      </c>
      <c r="BK3070" s="227">
        <f>ROUND(I3070*H3070,2)</f>
        <v>0</v>
      </c>
      <c r="BL3070" s="20" t="s">
        <v>323</v>
      </c>
      <c r="BM3070" s="226" t="s">
        <v>4766</v>
      </c>
    </row>
    <row r="3071" s="2" customFormat="1">
      <c r="A3071" s="41"/>
      <c r="B3071" s="42"/>
      <c r="C3071" s="43"/>
      <c r="D3071" s="228" t="s">
        <v>202</v>
      </c>
      <c r="E3071" s="43"/>
      <c r="F3071" s="229" t="s">
        <v>4767</v>
      </c>
      <c r="G3071" s="43"/>
      <c r="H3071" s="43"/>
      <c r="I3071" s="230"/>
      <c r="J3071" s="43"/>
      <c r="K3071" s="43"/>
      <c r="L3071" s="47"/>
      <c r="M3071" s="231"/>
      <c r="N3071" s="232"/>
      <c r="O3071" s="87"/>
      <c r="P3071" s="87"/>
      <c r="Q3071" s="87"/>
      <c r="R3071" s="87"/>
      <c r="S3071" s="87"/>
      <c r="T3071" s="88"/>
      <c r="U3071" s="41"/>
      <c r="V3071" s="41"/>
      <c r="W3071" s="41"/>
      <c r="X3071" s="41"/>
      <c r="Y3071" s="41"/>
      <c r="Z3071" s="41"/>
      <c r="AA3071" s="41"/>
      <c r="AB3071" s="41"/>
      <c r="AC3071" s="41"/>
      <c r="AD3071" s="41"/>
      <c r="AE3071" s="41"/>
      <c r="AT3071" s="20" t="s">
        <v>202</v>
      </c>
      <c r="AU3071" s="20" t="s">
        <v>78</v>
      </c>
    </row>
    <row r="3072" s="2" customFormat="1">
      <c r="A3072" s="41"/>
      <c r="B3072" s="42"/>
      <c r="C3072" s="43"/>
      <c r="D3072" s="233" t="s">
        <v>204</v>
      </c>
      <c r="E3072" s="43"/>
      <c r="F3072" s="234" t="s">
        <v>4768</v>
      </c>
      <c r="G3072" s="43"/>
      <c r="H3072" s="43"/>
      <c r="I3072" s="230"/>
      <c r="J3072" s="43"/>
      <c r="K3072" s="43"/>
      <c r="L3072" s="47"/>
      <c r="M3072" s="231"/>
      <c r="N3072" s="232"/>
      <c r="O3072" s="87"/>
      <c r="P3072" s="87"/>
      <c r="Q3072" s="87"/>
      <c r="R3072" s="87"/>
      <c r="S3072" s="87"/>
      <c r="T3072" s="88"/>
      <c r="U3072" s="41"/>
      <c r="V3072" s="41"/>
      <c r="W3072" s="41"/>
      <c r="X3072" s="41"/>
      <c r="Y3072" s="41"/>
      <c r="Z3072" s="41"/>
      <c r="AA3072" s="41"/>
      <c r="AB3072" s="41"/>
      <c r="AC3072" s="41"/>
      <c r="AD3072" s="41"/>
      <c r="AE3072" s="41"/>
      <c r="AT3072" s="20" t="s">
        <v>204</v>
      </c>
      <c r="AU3072" s="20" t="s">
        <v>78</v>
      </c>
    </row>
    <row r="3073" s="13" customFormat="1">
      <c r="A3073" s="13"/>
      <c r="B3073" s="235"/>
      <c r="C3073" s="236"/>
      <c r="D3073" s="228" t="s">
        <v>206</v>
      </c>
      <c r="E3073" s="237" t="s">
        <v>19</v>
      </c>
      <c r="F3073" s="238" t="s">
        <v>279</v>
      </c>
      <c r="G3073" s="236"/>
      <c r="H3073" s="237" t="s">
        <v>19</v>
      </c>
      <c r="I3073" s="239"/>
      <c r="J3073" s="236"/>
      <c r="K3073" s="236"/>
      <c r="L3073" s="240"/>
      <c r="M3073" s="241"/>
      <c r="N3073" s="242"/>
      <c r="O3073" s="242"/>
      <c r="P3073" s="242"/>
      <c r="Q3073" s="242"/>
      <c r="R3073" s="242"/>
      <c r="S3073" s="242"/>
      <c r="T3073" s="243"/>
      <c r="U3073" s="13"/>
      <c r="V3073" s="13"/>
      <c r="W3073" s="13"/>
      <c r="X3073" s="13"/>
      <c r="Y3073" s="13"/>
      <c r="Z3073" s="13"/>
      <c r="AA3073" s="13"/>
      <c r="AB3073" s="13"/>
      <c r="AC3073" s="13"/>
      <c r="AD3073" s="13"/>
      <c r="AE3073" s="13"/>
      <c r="AT3073" s="244" t="s">
        <v>206</v>
      </c>
      <c r="AU3073" s="244" t="s">
        <v>78</v>
      </c>
      <c r="AV3073" s="13" t="s">
        <v>76</v>
      </c>
      <c r="AW3073" s="13" t="s">
        <v>31</v>
      </c>
      <c r="AX3073" s="13" t="s">
        <v>69</v>
      </c>
      <c r="AY3073" s="244" t="s">
        <v>193</v>
      </c>
    </row>
    <row r="3074" s="13" customFormat="1">
      <c r="A3074" s="13"/>
      <c r="B3074" s="235"/>
      <c r="C3074" s="236"/>
      <c r="D3074" s="228" t="s">
        <v>206</v>
      </c>
      <c r="E3074" s="237" t="s">
        <v>19</v>
      </c>
      <c r="F3074" s="238" t="s">
        <v>4211</v>
      </c>
      <c r="G3074" s="236"/>
      <c r="H3074" s="237" t="s">
        <v>19</v>
      </c>
      <c r="I3074" s="239"/>
      <c r="J3074" s="236"/>
      <c r="K3074" s="236"/>
      <c r="L3074" s="240"/>
      <c r="M3074" s="241"/>
      <c r="N3074" s="242"/>
      <c r="O3074" s="242"/>
      <c r="P3074" s="242"/>
      <c r="Q3074" s="242"/>
      <c r="R3074" s="242"/>
      <c r="S3074" s="242"/>
      <c r="T3074" s="243"/>
      <c r="U3074" s="13"/>
      <c r="V3074" s="13"/>
      <c r="W3074" s="13"/>
      <c r="X3074" s="13"/>
      <c r="Y3074" s="13"/>
      <c r="Z3074" s="13"/>
      <c r="AA3074" s="13"/>
      <c r="AB3074" s="13"/>
      <c r="AC3074" s="13"/>
      <c r="AD3074" s="13"/>
      <c r="AE3074" s="13"/>
      <c r="AT3074" s="244" t="s">
        <v>206</v>
      </c>
      <c r="AU3074" s="244" t="s">
        <v>78</v>
      </c>
      <c r="AV3074" s="13" t="s">
        <v>76</v>
      </c>
      <c r="AW3074" s="13" t="s">
        <v>31</v>
      </c>
      <c r="AX3074" s="13" t="s">
        <v>69</v>
      </c>
      <c r="AY3074" s="244" t="s">
        <v>193</v>
      </c>
    </row>
    <row r="3075" s="13" customFormat="1">
      <c r="A3075" s="13"/>
      <c r="B3075" s="235"/>
      <c r="C3075" s="236"/>
      <c r="D3075" s="228" t="s">
        <v>206</v>
      </c>
      <c r="E3075" s="237" t="s">
        <v>19</v>
      </c>
      <c r="F3075" s="238" t="s">
        <v>3683</v>
      </c>
      <c r="G3075" s="236"/>
      <c r="H3075" s="237" t="s">
        <v>19</v>
      </c>
      <c r="I3075" s="239"/>
      <c r="J3075" s="236"/>
      <c r="K3075" s="236"/>
      <c r="L3075" s="240"/>
      <c r="M3075" s="241"/>
      <c r="N3075" s="242"/>
      <c r="O3075" s="242"/>
      <c r="P3075" s="242"/>
      <c r="Q3075" s="242"/>
      <c r="R3075" s="242"/>
      <c r="S3075" s="242"/>
      <c r="T3075" s="243"/>
      <c r="U3075" s="13"/>
      <c r="V3075" s="13"/>
      <c r="W3075" s="13"/>
      <c r="X3075" s="13"/>
      <c r="Y3075" s="13"/>
      <c r="Z3075" s="13"/>
      <c r="AA3075" s="13"/>
      <c r="AB3075" s="13"/>
      <c r="AC3075" s="13"/>
      <c r="AD3075" s="13"/>
      <c r="AE3075" s="13"/>
      <c r="AT3075" s="244" t="s">
        <v>206</v>
      </c>
      <c r="AU3075" s="244" t="s">
        <v>78</v>
      </c>
      <c r="AV3075" s="13" t="s">
        <v>76</v>
      </c>
      <c r="AW3075" s="13" t="s">
        <v>31</v>
      </c>
      <c r="AX3075" s="13" t="s">
        <v>69</v>
      </c>
      <c r="AY3075" s="244" t="s">
        <v>193</v>
      </c>
    </row>
    <row r="3076" s="14" customFormat="1">
      <c r="A3076" s="14"/>
      <c r="B3076" s="245"/>
      <c r="C3076" s="246"/>
      <c r="D3076" s="228" t="s">
        <v>206</v>
      </c>
      <c r="E3076" s="247" t="s">
        <v>19</v>
      </c>
      <c r="F3076" s="248" t="s">
        <v>3680</v>
      </c>
      <c r="G3076" s="246"/>
      <c r="H3076" s="249">
        <v>16.899999999999999</v>
      </c>
      <c r="I3076" s="250"/>
      <c r="J3076" s="246"/>
      <c r="K3076" s="246"/>
      <c r="L3076" s="251"/>
      <c r="M3076" s="252"/>
      <c r="N3076" s="253"/>
      <c r="O3076" s="253"/>
      <c r="P3076" s="253"/>
      <c r="Q3076" s="253"/>
      <c r="R3076" s="253"/>
      <c r="S3076" s="253"/>
      <c r="T3076" s="254"/>
      <c r="U3076" s="14"/>
      <c r="V3076" s="14"/>
      <c r="W3076" s="14"/>
      <c r="X3076" s="14"/>
      <c r="Y3076" s="14"/>
      <c r="Z3076" s="14"/>
      <c r="AA3076" s="14"/>
      <c r="AB3076" s="14"/>
      <c r="AC3076" s="14"/>
      <c r="AD3076" s="14"/>
      <c r="AE3076" s="14"/>
      <c r="AT3076" s="255" t="s">
        <v>206</v>
      </c>
      <c r="AU3076" s="255" t="s">
        <v>78</v>
      </c>
      <c r="AV3076" s="14" t="s">
        <v>78</v>
      </c>
      <c r="AW3076" s="14" t="s">
        <v>31</v>
      </c>
      <c r="AX3076" s="14" t="s">
        <v>69</v>
      </c>
      <c r="AY3076" s="255" t="s">
        <v>193</v>
      </c>
    </row>
    <row r="3077" s="13" customFormat="1">
      <c r="A3077" s="13"/>
      <c r="B3077" s="235"/>
      <c r="C3077" s="236"/>
      <c r="D3077" s="228" t="s">
        <v>206</v>
      </c>
      <c r="E3077" s="237" t="s">
        <v>19</v>
      </c>
      <c r="F3077" s="238" t="s">
        <v>4214</v>
      </c>
      <c r="G3077" s="236"/>
      <c r="H3077" s="237" t="s">
        <v>19</v>
      </c>
      <c r="I3077" s="239"/>
      <c r="J3077" s="236"/>
      <c r="K3077" s="236"/>
      <c r="L3077" s="240"/>
      <c r="M3077" s="241"/>
      <c r="N3077" s="242"/>
      <c r="O3077" s="242"/>
      <c r="P3077" s="242"/>
      <c r="Q3077" s="242"/>
      <c r="R3077" s="242"/>
      <c r="S3077" s="242"/>
      <c r="T3077" s="243"/>
      <c r="U3077" s="13"/>
      <c r="V3077" s="13"/>
      <c r="W3077" s="13"/>
      <c r="X3077" s="13"/>
      <c r="Y3077" s="13"/>
      <c r="Z3077" s="13"/>
      <c r="AA3077" s="13"/>
      <c r="AB3077" s="13"/>
      <c r="AC3077" s="13"/>
      <c r="AD3077" s="13"/>
      <c r="AE3077" s="13"/>
      <c r="AT3077" s="244" t="s">
        <v>206</v>
      </c>
      <c r="AU3077" s="244" t="s">
        <v>78</v>
      </c>
      <c r="AV3077" s="13" t="s">
        <v>76</v>
      </c>
      <c r="AW3077" s="13" t="s">
        <v>31</v>
      </c>
      <c r="AX3077" s="13" t="s">
        <v>69</v>
      </c>
      <c r="AY3077" s="244" t="s">
        <v>193</v>
      </c>
    </row>
    <row r="3078" s="14" customFormat="1">
      <c r="A3078" s="14"/>
      <c r="B3078" s="245"/>
      <c r="C3078" s="246"/>
      <c r="D3078" s="228" t="s">
        <v>206</v>
      </c>
      <c r="E3078" s="247" t="s">
        <v>19</v>
      </c>
      <c r="F3078" s="248" t="s">
        <v>4215</v>
      </c>
      <c r="G3078" s="246"/>
      <c r="H3078" s="249">
        <v>15.9</v>
      </c>
      <c r="I3078" s="250"/>
      <c r="J3078" s="246"/>
      <c r="K3078" s="246"/>
      <c r="L3078" s="251"/>
      <c r="M3078" s="252"/>
      <c r="N3078" s="253"/>
      <c r="O3078" s="253"/>
      <c r="P3078" s="253"/>
      <c r="Q3078" s="253"/>
      <c r="R3078" s="253"/>
      <c r="S3078" s="253"/>
      <c r="T3078" s="254"/>
      <c r="U3078" s="14"/>
      <c r="V3078" s="14"/>
      <c r="W3078" s="14"/>
      <c r="X3078" s="14"/>
      <c r="Y3078" s="14"/>
      <c r="Z3078" s="14"/>
      <c r="AA3078" s="14"/>
      <c r="AB3078" s="14"/>
      <c r="AC3078" s="14"/>
      <c r="AD3078" s="14"/>
      <c r="AE3078" s="14"/>
      <c r="AT3078" s="255" t="s">
        <v>206</v>
      </c>
      <c r="AU3078" s="255" t="s">
        <v>78</v>
      </c>
      <c r="AV3078" s="14" t="s">
        <v>78</v>
      </c>
      <c r="AW3078" s="14" t="s">
        <v>31</v>
      </c>
      <c r="AX3078" s="14" t="s">
        <v>69</v>
      </c>
      <c r="AY3078" s="255" t="s">
        <v>193</v>
      </c>
    </row>
    <row r="3079" s="15" customFormat="1">
      <c r="A3079" s="15"/>
      <c r="B3079" s="256"/>
      <c r="C3079" s="257"/>
      <c r="D3079" s="228" t="s">
        <v>206</v>
      </c>
      <c r="E3079" s="258" t="s">
        <v>19</v>
      </c>
      <c r="F3079" s="259" t="s">
        <v>218</v>
      </c>
      <c r="G3079" s="257"/>
      <c r="H3079" s="260">
        <v>32.799999999999997</v>
      </c>
      <c r="I3079" s="261"/>
      <c r="J3079" s="257"/>
      <c r="K3079" s="257"/>
      <c r="L3079" s="262"/>
      <c r="M3079" s="263"/>
      <c r="N3079" s="264"/>
      <c r="O3079" s="264"/>
      <c r="P3079" s="264"/>
      <c r="Q3079" s="264"/>
      <c r="R3079" s="264"/>
      <c r="S3079" s="264"/>
      <c r="T3079" s="265"/>
      <c r="U3079" s="15"/>
      <c r="V3079" s="15"/>
      <c r="W3079" s="15"/>
      <c r="X3079" s="15"/>
      <c r="Y3079" s="15"/>
      <c r="Z3079" s="15"/>
      <c r="AA3079" s="15"/>
      <c r="AB3079" s="15"/>
      <c r="AC3079" s="15"/>
      <c r="AD3079" s="15"/>
      <c r="AE3079" s="15"/>
      <c r="AT3079" s="266" t="s">
        <v>206</v>
      </c>
      <c r="AU3079" s="266" t="s">
        <v>78</v>
      </c>
      <c r="AV3079" s="15" t="s">
        <v>200</v>
      </c>
      <c r="AW3079" s="15" t="s">
        <v>31</v>
      </c>
      <c r="AX3079" s="15" t="s">
        <v>76</v>
      </c>
      <c r="AY3079" s="266" t="s">
        <v>193</v>
      </c>
    </row>
    <row r="3080" s="2" customFormat="1" ht="16.5" customHeight="1">
      <c r="A3080" s="41"/>
      <c r="B3080" s="42"/>
      <c r="C3080" s="274" t="s">
        <v>4769</v>
      </c>
      <c r="D3080" s="274" t="s">
        <v>1765</v>
      </c>
      <c r="E3080" s="275" t="s">
        <v>4770</v>
      </c>
      <c r="F3080" s="276" t="s">
        <v>4771</v>
      </c>
      <c r="G3080" s="277" t="s">
        <v>258</v>
      </c>
      <c r="H3080" s="278">
        <v>36.079999999999998</v>
      </c>
      <c r="I3080" s="279"/>
      <c r="J3080" s="280">
        <f>ROUND(I3080*H3080,2)</f>
        <v>0</v>
      </c>
      <c r="K3080" s="276" t="s">
        <v>199</v>
      </c>
      <c r="L3080" s="281"/>
      <c r="M3080" s="282" t="s">
        <v>19</v>
      </c>
      <c r="N3080" s="283" t="s">
        <v>40</v>
      </c>
      <c r="O3080" s="87"/>
      <c r="P3080" s="224">
        <f>O3080*H3080</f>
        <v>0</v>
      </c>
      <c r="Q3080" s="224">
        <v>0.0059199999999999999</v>
      </c>
      <c r="R3080" s="224">
        <f>Q3080*H3080</f>
        <v>0.2135936</v>
      </c>
      <c r="S3080" s="224">
        <v>0</v>
      </c>
      <c r="T3080" s="225">
        <f>S3080*H3080</f>
        <v>0</v>
      </c>
      <c r="U3080" s="41"/>
      <c r="V3080" s="41"/>
      <c r="W3080" s="41"/>
      <c r="X3080" s="41"/>
      <c r="Y3080" s="41"/>
      <c r="Z3080" s="41"/>
      <c r="AA3080" s="41"/>
      <c r="AB3080" s="41"/>
      <c r="AC3080" s="41"/>
      <c r="AD3080" s="41"/>
      <c r="AE3080" s="41"/>
      <c r="AR3080" s="226" t="s">
        <v>449</v>
      </c>
      <c r="AT3080" s="226" t="s">
        <v>1765</v>
      </c>
      <c r="AU3080" s="226" t="s">
        <v>78</v>
      </c>
      <c r="AY3080" s="20" t="s">
        <v>193</v>
      </c>
      <c r="BE3080" s="227">
        <f>IF(N3080="základní",J3080,0)</f>
        <v>0</v>
      </c>
      <c r="BF3080" s="227">
        <f>IF(N3080="snížená",J3080,0)</f>
        <v>0</v>
      </c>
      <c r="BG3080" s="227">
        <f>IF(N3080="zákl. přenesená",J3080,0)</f>
        <v>0</v>
      </c>
      <c r="BH3080" s="227">
        <f>IF(N3080="sníž. přenesená",J3080,0)</f>
        <v>0</v>
      </c>
      <c r="BI3080" s="227">
        <f>IF(N3080="nulová",J3080,0)</f>
        <v>0</v>
      </c>
      <c r="BJ3080" s="20" t="s">
        <v>76</v>
      </c>
      <c r="BK3080" s="227">
        <f>ROUND(I3080*H3080,2)</f>
        <v>0</v>
      </c>
      <c r="BL3080" s="20" t="s">
        <v>323</v>
      </c>
      <c r="BM3080" s="226" t="s">
        <v>4772</v>
      </c>
    </row>
    <row r="3081" s="2" customFormat="1">
      <c r="A3081" s="41"/>
      <c r="B3081" s="42"/>
      <c r="C3081" s="43"/>
      <c r="D3081" s="228" t="s">
        <v>202</v>
      </c>
      <c r="E3081" s="43"/>
      <c r="F3081" s="229" t="s">
        <v>4771</v>
      </c>
      <c r="G3081" s="43"/>
      <c r="H3081" s="43"/>
      <c r="I3081" s="230"/>
      <c r="J3081" s="43"/>
      <c r="K3081" s="43"/>
      <c r="L3081" s="47"/>
      <c r="M3081" s="231"/>
      <c r="N3081" s="232"/>
      <c r="O3081" s="87"/>
      <c r="P3081" s="87"/>
      <c r="Q3081" s="87"/>
      <c r="R3081" s="87"/>
      <c r="S3081" s="87"/>
      <c r="T3081" s="88"/>
      <c r="U3081" s="41"/>
      <c r="V3081" s="41"/>
      <c r="W3081" s="41"/>
      <c r="X3081" s="41"/>
      <c r="Y3081" s="41"/>
      <c r="Z3081" s="41"/>
      <c r="AA3081" s="41"/>
      <c r="AB3081" s="41"/>
      <c r="AC3081" s="41"/>
      <c r="AD3081" s="41"/>
      <c r="AE3081" s="41"/>
      <c r="AT3081" s="20" t="s">
        <v>202</v>
      </c>
      <c r="AU3081" s="20" t="s">
        <v>78</v>
      </c>
    </row>
    <row r="3082" s="14" customFormat="1">
      <c r="A3082" s="14"/>
      <c r="B3082" s="245"/>
      <c r="C3082" s="246"/>
      <c r="D3082" s="228" t="s">
        <v>206</v>
      </c>
      <c r="E3082" s="247" t="s">
        <v>19</v>
      </c>
      <c r="F3082" s="248" t="s">
        <v>4773</v>
      </c>
      <c r="G3082" s="246"/>
      <c r="H3082" s="249">
        <v>32.799999999999997</v>
      </c>
      <c r="I3082" s="250"/>
      <c r="J3082" s="246"/>
      <c r="K3082" s="246"/>
      <c r="L3082" s="251"/>
      <c r="M3082" s="252"/>
      <c r="N3082" s="253"/>
      <c r="O3082" s="253"/>
      <c r="P3082" s="253"/>
      <c r="Q3082" s="253"/>
      <c r="R3082" s="253"/>
      <c r="S3082" s="253"/>
      <c r="T3082" s="254"/>
      <c r="U3082" s="14"/>
      <c r="V3082" s="14"/>
      <c r="W3082" s="14"/>
      <c r="X3082" s="14"/>
      <c r="Y3082" s="14"/>
      <c r="Z3082" s="14"/>
      <c r="AA3082" s="14"/>
      <c r="AB3082" s="14"/>
      <c r="AC3082" s="14"/>
      <c r="AD3082" s="14"/>
      <c r="AE3082" s="14"/>
      <c r="AT3082" s="255" t="s">
        <v>206</v>
      </c>
      <c r="AU3082" s="255" t="s">
        <v>78</v>
      </c>
      <c r="AV3082" s="14" t="s">
        <v>78</v>
      </c>
      <c r="AW3082" s="14" t="s">
        <v>31</v>
      </c>
      <c r="AX3082" s="14" t="s">
        <v>76</v>
      </c>
      <c r="AY3082" s="255" t="s">
        <v>193</v>
      </c>
    </row>
    <row r="3083" s="14" customFormat="1">
      <c r="A3083" s="14"/>
      <c r="B3083" s="245"/>
      <c r="C3083" s="246"/>
      <c r="D3083" s="228" t="s">
        <v>206</v>
      </c>
      <c r="E3083" s="246"/>
      <c r="F3083" s="248" t="s">
        <v>4774</v>
      </c>
      <c r="G3083" s="246"/>
      <c r="H3083" s="249">
        <v>36.079999999999998</v>
      </c>
      <c r="I3083" s="250"/>
      <c r="J3083" s="246"/>
      <c r="K3083" s="246"/>
      <c r="L3083" s="251"/>
      <c r="M3083" s="252"/>
      <c r="N3083" s="253"/>
      <c r="O3083" s="253"/>
      <c r="P3083" s="253"/>
      <c r="Q3083" s="253"/>
      <c r="R3083" s="253"/>
      <c r="S3083" s="253"/>
      <c r="T3083" s="254"/>
      <c r="U3083" s="14"/>
      <c r="V3083" s="14"/>
      <c r="W3083" s="14"/>
      <c r="X3083" s="14"/>
      <c r="Y3083" s="14"/>
      <c r="Z3083" s="14"/>
      <c r="AA3083" s="14"/>
      <c r="AB3083" s="14"/>
      <c r="AC3083" s="14"/>
      <c r="AD3083" s="14"/>
      <c r="AE3083" s="14"/>
      <c r="AT3083" s="255" t="s">
        <v>206</v>
      </c>
      <c r="AU3083" s="255" t="s">
        <v>78</v>
      </c>
      <c r="AV3083" s="14" t="s">
        <v>78</v>
      </c>
      <c r="AW3083" s="14" t="s">
        <v>4</v>
      </c>
      <c r="AX3083" s="14" t="s">
        <v>76</v>
      </c>
      <c r="AY3083" s="255" t="s">
        <v>193</v>
      </c>
    </row>
    <row r="3084" s="2" customFormat="1" ht="16.5" customHeight="1">
      <c r="A3084" s="41"/>
      <c r="B3084" s="42"/>
      <c r="C3084" s="215" t="s">
        <v>4775</v>
      </c>
      <c r="D3084" s="215" t="s">
        <v>195</v>
      </c>
      <c r="E3084" s="216" t="s">
        <v>4776</v>
      </c>
      <c r="F3084" s="217" t="s">
        <v>4777</v>
      </c>
      <c r="G3084" s="218" t="s">
        <v>258</v>
      </c>
      <c r="H3084" s="219">
        <v>48</v>
      </c>
      <c r="I3084" s="220"/>
      <c r="J3084" s="221">
        <f>ROUND(I3084*H3084,2)</f>
        <v>0</v>
      </c>
      <c r="K3084" s="217" t="s">
        <v>199</v>
      </c>
      <c r="L3084" s="47"/>
      <c r="M3084" s="222" t="s">
        <v>19</v>
      </c>
      <c r="N3084" s="223" t="s">
        <v>40</v>
      </c>
      <c r="O3084" s="87"/>
      <c r="P3084" s="224">
        <f>O3084*H3084</f>
        <v>0</v>
      </c>
      <c r="Q3084" s="224">
        <v>0.0060000000000000001</v>
      </c>
      <c r="R3084" s="224">
        <f>Q3084*H3084</f>
        <v>0.28800000000000003</v>
      </c>
      <c r="S3084" s="224">
        <v>0</v>
      </c>
      <c r="T3084" s="225">
        <f>S3084*H3084</f>
        <v>0</v>
      </c>
      <c r="U3084" s="41"/>
      <c r="V3084" s="41"/>
      <c r="W3084" s="41"/>
      <c r="X3084" s="41"/>
      <c r="Y3084" s="41"/>
      <c r="Z3084" s="41"/>
      <c r="AA3084" s="41"/>
      <c r="AB3084" s="41"/>
      <c r="AC3084" s="41"/>
      <c r="AD3084" s="41"/>
      <c r="AE3084" s="41"/>
      <c r="AR3084" s="226" t="s">
        <v>323</v>
      </c>
      <c r="AT3084" s="226" t="s">
        <v>195</v>
      </c>
      <c r="AU3084" s="226" t="s">
        <v>78</v>
      </c>
      <c r="AY3084" s="20" t="s">
        <v>193</v>
      </c>
      <c r="BE3084" s="227">
        <f>IF(N3084="základní",J3084,0)</f>
        <v>0</v>
      </c>
      <c r="BF3084" s="227">
        <f>IF(N3084="snížená",J3084,0)</f>
        <v>0</v>
      </c>
      <c r="BG3084" s="227">
        <f>IF(N3084="zákl. přenesená",J3084,0)</f>
        <v>0</v>
      </c>
      <c r="BH3084" s="227">
        <f>IF(N3084="sníž. přenesená",J3084,0)</f>
        <v>0</v>
      </c>
      <c r="BI3084" s="227">
        <f>IF(N3084="nulová",J3084,0)</f>
        <v>0</v>
      </c>
      <c r="BJ3084" s="20" t="s">
        <v>76</v>
      </c>
      <c r="BK3084" s="227">
        <f>ROUND(I3084*H3084,2)</f>
        <v>0</v>
      </c>
      <c r="BL3084" s="20" t="s">
        <v>323</v>
      </c>
      <c r="BM3084" s="226" t="s">
        <v>4778</v>
      </c>
    </row>
    <row r="3085" s="2" customFormat="1">
      <c r="A3085" s="41"/>
      <c r="B3085" s="42"/>
      <c r="C3085" s="43"/>
      <c r="D3085" s="228" t="s">
        <v>202</v>
      </c>
      <c r="E3085" s="43"/>
      <c r="F3085" s="229" t="s">
        <v>4779</v>
      </c>
      <c r="G3085" s="43"/>
      <c r="H3085" s="43"/>
      <c r="I3085" s="230"/>
      <c r="J3085" s="43"/>
      <c r="K3085" s="43"/>
      <c r="L3085" s="47"/>
      <c r="M3085" s="231"/>
      <c r="N3085" s="232"/>
      <c r="O3085" s="87"/>
      <c r="P3085" s="87"/>
      <c r="Q3085" s="87"/>
      <c r="R3085" s="87"/>
      <c r="S3085" s="87"/>
      <c r="T3085" s="88"/>
      <c r="U3085" s="41"/>
      <c r="V3085" s="41"/>
      <c r="W3085" s="41"/>
      <c r="X3085" s="41"/>
      <c r="Y3085" s="41"/>
      <c r="Z3085" s="41"/>
      <c r="AA3085" s="41"/>
      <c r="AB3085" s="41"/>
      <c r="AC3085" s="41"/>
      <c r="AD3085" s="41"/>
      <c r="AE3085" s="41"/>
      <c r="AT3085" s="20" t="s">
        <v>202</v>
      </c>
      <c r="AU3085" s="20" t="s">
        <v>78</v>
      </c>
    </row>
    <row r="3086" s="2" customFormat="1">
      <c r="A3086" s="41"/>
      <c r="B3086" s="42"/>
      <c r="C3086" s="43"/>
      <c r="D3086" s="233" t="s">
        <v>204</v>
      </c>
      <c r="E3086" s="43"/>
      <c r="F3086" s="234" t="s">
        <v>4780</v>
      </c>
      <c r="G3086" s="43"/>
      <c r="H3086" s="43"/>
      <c r="I3086" s="230"/>
      <c r="J3086" s="43"/>
      <c r="K3086" s="43"/>
      <c r="L3086" s="47"/>
      <c r="M3086" s="231"/>
      <c r="N3086" s="232"/>
      <c r="O3086" s="87"/>
      <c r="P3086" s="87"/>
      <c r="Q3086" s="87"/>
      <c r="R3086" s="87"/>
      <c r="S3086" s="87"/>
      <c r="T3086" s="88"/>
      <c r="U3086" s="41"/>
      <c r="V3086" s="41"/>
      <c r="W3086" s="41"/>
      <c r="X3086" s="41"/>
      <c r="Y3086" s="41"/>
      <c r="Z3086" s="41"/>
      <c r="AA3086" s="41"/>
      <c r="AB3086" s="41"/>
      <c r="AC3086" s="41"/>
      <c r="AD3086" s="41"/>
      <c r="AE3086" s="41"/>
      <c r="AT3086" s="20" t="s">
        <v>204</v>
      </c>
      <c r="AU3086" s="20" t="s">
        <v>78</v>
      </c>
    </row>
    <row r="3087" s="13" customFormat="1">
      <c r="A3087" s="13"/>
      <c r="B3087" s="235"/>
      <c r="C3087" s="236"/>
      <c r="D3087" s="228" t="s">
        <v>206</v>
      </c>
      <c r="E3087" s="237" t="s">
        <v>19</v>
      </c>
      <c r="F3087" s="238" t="s">
        <v>279</v>
      </c>
      <c r="G3087" s="236"/>
      <c r="H3087" s="237" t="s">
        <v>19</v>
      </c>
      <c r="I3087" s="239"/>
      <c r="J3087" s="236"/>
      <c r="K3087" s="236"/>
      <c r="L3087" s="240"/>
      <c r="M3087" s="241"/>
      <c r="N3087" s="242"/>
      <c r="O3087" s="242"/>
      <c r="P3087" s="242"/>
      <c r="Q3087" s="242"/>
      <c r="R3087" s="242"/>
      <c r="S3087" s="242"/>
      <c r="T3087" s="243"/>
      <c r="U3087" s="13"/>
      <c r="V3087" s="13"/>
      <c r="W3087" s="13"/>
      <c r="X3087" s="13"/>
      <c r="Y3087" s="13"/>
      <c r="Z3087" s="13"/>
      <c r="AA3087" s="13"/>
      <c r="AB3087" s="13"/>
      <c r="AC3087" s="13"/>
      <c r="AD3087" s="13"/>
      <c r="AE3087" s="13"/>
      <c r="AT3087" s="244" t="s">
        <v>206</v>
      </c>
      <c r="AU3087" s="244" t="s">
        <v>78</v>
      </c>
      <c r="AV3087" s="13" t="s">
        <v>76</v>
      </c>
      <c r="AW3087" s="13" t="s">
        <v>31</v>
      </c>
      <c r="AX3087" s="13" t="s">
        <v>69</v>
      </c>
      <c r="AY3087" s="244" t="s">
        <v>193</v>
      </c>
    </row>
    <row r="3088" s="13" customFormat="1">
      <c r="A3088" s="13"/>
      <c r="B3088" s="235"/>
      <c r="C3088" s="236"/>
      <c r="D3088" s="228" t="s">
        <v>206</v>
      </c>
      <c r="E3088" s="237" t="s">
        <v>19</v>
      </c>
      <c r="F3088" s="238" t="s">
        <v>4781</v>
      </c>
      <c r="G3088" s="236"/>
      <c r="H3088" s="237" t="s">
        <v>19</v>
      </c>
      <c r="I3088" s="239"/>
      <c r="J3088" s="236"/>
      <c r="K3088" s="236"/>
      <c r="L3088" s="240"/>
      <c r="M3088" s="241"/>
      <c r="N3088" s="242"/>
      <c r="O3088" s="242"/>
      <c r="P3088" s="242"/>
      <c r="Q3088" s="242"/>
      <c r="R3088" s="242"/>
      <c r="S3088" s="242"/>
      <c r="T3088" s="243"/>
      <c r="U3088" s="13"/>
      <c r="V3088" s="13"/>
      <c r="W3088" s="13"/>
      <c r="X3088" s="13"/>
      <c r="Y3088" s="13"/>
      <c r="Z3088" s="13"/>
      <c r="AA3088" s="13"/>
      <c r="AB3088" s="13"/>
      <c r="AC3088" s="13"/>
      <c r="AD3088" s="13"/>
      <c r="AE3088" s="13"/>
      <c r="AT3088" s="244" t="s">
        <v>206</v>
      </c>
      <c r="AU3088" s="244" t="s">
        <v>78</v>
      </c>
      <c r="AV3088" s="13" t="s">
        <v>76</v>
      </c>
      <c r="AW3088" s="13" t="s">
        <v>31</v>
      </c>
      <c r="AX3088" s="13" t="s">
        <v>69</v>
      </c>
      <c r="AY3088" s="244" t="s">
        <v>193</v>
      </c>
    </row>
    <row r="3089" s="14" customFormat="1">
      <c r="A3089" s="14"/>
      <c r="B3089" s="245"/>
      <c r="C3089" s="246"/>
      <c r="D3089" s="228" t="s">
        <v>206</v>
      </c>
      <c r="E3089" s="247" t="s">
        <v>19</v>
      </c>
      <c r="F3089" s="248" t="s">
        <v>4782</v>
      </c>
      <c r="G3089" s="246"/>
      <c r="H3089" s="249">
        <v>48</v>
      </c>
      <c r="I3089" s="250"/>
      <c r="J3089" s="246"/>
      <c r="K3089" s="246"/>
      <c r="L3089" s="251"/>
      <c r="M3089" s="252"/>
      <c r="N3089" s="253"/>
      <c r="O3089" s="253"/>
      <c r="P3089" s="253"/>
      <c r="Q3089" s="253"/>
      <c r="R3089" s="253"/>
      <c r="S3089" s="253"/>
      <c r="T3089" s="254"/>
      <c r="U3089" s="14"/>
      <c r="V3089" s="14"/>
      <c r="W3089" s="14"/>
      <c r="X3089" s="14"/>
      <c r="Y3089" s="14"/>
      <c r="Z3089" s="14"/>
      <c r="AA3089" s="14"/>
      <c r="AB3089" s="14"/>
      <c r="AC3089" s="14"/>
      <c r="AD3089" s="14"/>
      <c r="AE3089" s="14"/>
      <c r="AT3089" s="255" t="s">
        <v>206</v>
      </c>
      <c r="AU3089" s="255" t="s">
        <v>78</v>
      </c>
      <c r="AV3089" s="14" t="s">
        <v>78</v>
      </c>
      <c r="AW3089" s="14" t="s">
        <v>31</v>
      </c>
      <c r="AX3089" s="14" t="s">
        <v>76</v>
      </c>
      <c r="AY3089" s="255" t="s">
        <v>193</v>
      </c>
    </row>
    <row r="3090" s="2" customFormat="1" ht="16.5" customHeight="1">
      <c r="A3090" s="41"/>
      <c r="B3090" s="42"/>
      <c r="C3090" s="274" t="s">
        <v>4783</v>
      </c>
      <c r="D3090" s="274" t="s">
        <v>1765</v>
      </c>
      <c r="E3090" s="275" t="s">
        <v>4784</v>
      </c>
      <c r="F3090" s="276" t="s">
        <v>4785</v>
      </c>
      <c r="G3090" s="277" t="s">
        <v>258</v>
      </c>
      <c r="H3090" s="278">
        <v>55.200000000000003</v>
      </c>
      <c r="I3090" s="279"/>
      <c r="J3090" s="280">
        <f>ROUND(I3090*H3090,2)</f>
        <v>0</v>
      </c>
      <c r="K3090" s="276" t="s">
        <v>199</v>
      </c>
      <c r="L3090" s="281"/>
      <c r="M3090" s="282" t="s">
        <v>19</v>
      </c>
      <c r="N3090" s="283" t="s">
        <v>40</v>
      </c>
      <c r="O3090" s="87"/>
      <c r="P3090" s="224">
        <f>O3090*H3090</f>
        <v>0</v>
      </c>
      <c r="Q3090" s="224">
        <v>0.00115</v>
      </c>
      <c r="R3090" s="224">
        <f>Q3090*H3090</f>
        <v>0.063480000000000009</v>
      </c>
      <c r="S3090" s="224">
        <v>0</v>
      </c>
      <c r="T3090" s="225">
        <f>S3090*H3090</f>
        <v>0</v>
      </c>
      <c r="U3090" s="41"/>
      <c r="V3090" s="41"/>
      <c r="W3090" s="41"/>
      <c r="X3090" s="41"/>
      <c r="Y3090" s="41"/>
      <c r="Z3090" s="41"/>
      <c r="AA3090" s="41"/>
      <c r="AB3090" s="41"/>
      <c r="AC3090" s="41"/>
      <c r="AD3090" s="41"/>
      <c r="AE3090" s="41"/>
      <c r="AR3090" s="226" t="s">
        <v>449</v>
      </c>
      <c r="AT3090" s="226" t="s">
        <v>1765</v>
      </c>
      <c r="AU3090" s="226" t="s">
        <v>78</v>
      </c>
      <c r="AY3090" s="20" t="s">
        <v>193</v>
      </c>
      <c r="BE3090" s="227">
        <f>IF(N3090="základní",J3090,0)</f>
        <v>0</v>
      </c>
      <c r="BF3090" s="227">
        <f>IF(N3090="snížená",J3090,0)</f>
        <v>0</v>
      </c>
      <c r="BG3090" s="227">
        <f>IF(N3090="zákl. přenesená",J3090,0)</f>
        <v>0</v>
      </c>
      <c r="BH3090" s="227">
        <f>IF(N3090="sníž. přenesená",J3090,0)</f>
        <v>0</v>
      </c>
      <c r="BI3090" s="227">
        <f>IF(N3090="nulová",J3090,0)</f>
        <v>0</v>
      </c>
      <c r="BJ3090" s="20" t="s">
        <v>76</v>
      </c>
      <c r="BK3090" s="227">
        <f>ROUND(I3090*H3090,2)</f>
        <v>0</v>
      </c>
      <c r="BL3090" s="20" t="s">
        <v>323</v>
      </c>
      <c r="BM3090" s="226" t="s">
        <v>4786</v>
      </c>
    </row>
    <row r="3091" s="2" customFormat="1">
      <c r="A3091" s="41"/>
      <c r="B3091" s="42"/>
      <c r="C3091" s="43"/>
      <c r="D3091" s="228" t="s">
        <v>202</v>
      </c>
      <c r="E3091" s="43"/>
      <c r="F3091" s="229" t="s">
        <v>4785</v>
      </c>
      <c r="G3091" s="43"/>
      <c r="H3091" s="43"/>
      <c r="I3091" s="230"/>
      <c r="J3091" s="43"/>
      <c r="K3091" s="43"/>
      <c r="L3091" s="47"/>
      <c r="M3091" s="231"/>
      <c r="N3091" s="232"/>
      <c r="O3091" s="87"/>
      <c r="P3091" s="87"/>
      <c r="Q3091" s="87"/>
      <c r="R3091" s="87"/>
      <c r="S3091" s="87"/>
      <c r="T3091" s="88"/>
      <c r="U3091" s="41"/>
      <c r="V3091" s="41"/>
      <c r="W3091" s="41"/>
      <c r="X3091" s="41"/>
      <c r="Y3091" s="41"/>
      <c r="Z3091" s="41"/>
      <c r="AA3091" s="41"/>
      <c r="AB3091" s="41"/>
      <c r="AC3091" s="41"/>
      <c r="AD3091" s="41"/>
      <c r="AE3091" s="41"/>
      <c r="AT3091" s="20" t="s">
        <v>202</v>
      </c>
      <c r="AU3091" s="20" t="s">
        <v>78</v>
      </c>
    </row>
    <row r="3092" s="14" customFormat="1">
      <c r="A3092" s="14"/>
      <c r="B3092" s="245"/>
      <c r="C3092" s="246"/>
      <c r="D3092" s="228" t="s">
        <v>206</v>
      </c>
      <c r="E3092" s="246"/>
      <c r="F3092" s="248" t="s">
        <v>4787</v>
      </c>
      <c r="G3092" s="246"/>
      <c r="H3092" s="249">
        <v>55.200000000000003</v>
      </c>
      <c r="I3092" s="250"/>
      <c r="J3092" s="246"/>
      <c r="K3092" s="246"/>
      <c r="L3092" s="251"/>
      <c r="M3092" s="252"/>
      <c r="N3092" s="253"/>
      <c r="O3092" s="253"/>
      <c r="P3092" s="253"/>
      <c r="Q3092" s="253"/>
      <c r="R3092" s="253"/>
      <c r="S3092" s="253"/>
      <c r="T3092" s="254"/>
      <c r="U3092" s="14"/>
      <c r="V3092" s="14"/>
      <c r="W3092" s="14"/>
      <c r="X3092" s="14"/>
      <c r="Y3092" s="14"/>
      <c r="Z3092" s="14"/>
      <c r="AA3092" s="14"/>
      <c r="AB3092" s="14"/>
      <c r="AC3092" s="14"/>
      <c r="AD3092" s="14"/>
      <c r="AE3092" s="14"/>
      <c r="AT3092" s="255" t="s">
        <v>206</v>
      </c>
      <c r="AU3092" s="255" t="s">
        <v>78</v>
      </c>
      <c r="AV3092" s="14" t="s">
        <v>78</v>
      </c>
      <c r="AW3092" s="14" t="s">
        <v>4</v>
      </c>
      <c r="AX3092" s="14" t="s">
        <v>76</v>
      </c>
      <c r="AY3092" s="255" t="s">
        <v>193</v>
      </c>
    </row>
    <row r="3093" s="2" customFormat="1" ht="24.15" customHeight="1">
      <c r="A3093" s="41"/>
      <c r="B3093" s="42"/>
      <c r="C3093" s="215" t="s">
        <v>4788</v>
      </c>
      <c r="D3093" s="215" t="s">
        <v>195</v>
      </c>
      <c r="E3093" s="216" t="s">
        <v>2304</v>
      </c>
      <c r="F3093" s="217" t="s">
        <v>2305</v>
      </c>
      <c r="G3093" s="218" t="s">
        <v>258</v>
      </c>
      <c r="H3093" s="219">
        <v>132.97999999999999</v>
      </c>
      <c r="I3093" s="220"/>
      <c r="J3093" s="221">
        <f>ROUND(I3093*H3093,2)</f>
        <v>0</v>
      </c>
      <c r="K3093" s="217" t="s">
        <v>199</v>
      </c>
      <c r="L3093" s="47"/>
      <c r="M3093" s="222" t="s">
        <v>19</v>
      </c>
      <c r="N3093" s="223" t="s">
        <v>40</v>
      </c>
      <c r="O3093" s="87"/>
      <c r="P3093" s="224">
        <f>O3093*H3093</f>
        <v>0</v>
      </c>
      <c r="Q3093" s="224">
        <v>0.0062399999999999999</v>
      </c>
      <c r="R3093" s="224">
        <f>Q3093*H3093</f>
        <v>0.82979519999999996</v>
      </c>
      <c r="S3093" s="224">
        <v>0</v>
      </c>
      <c r="T3093" s="225">
        <f>S3093*H3093</f>
        <v>0</v>
      </c>
      <c r="U3093" s="41"/>
      <c r="V3093" s="41"/>
      <c r="W3093" s="41"/>
      <c r="X3093" s="41"/>
      <c r="Y3093" s="41"/>
      <c r="Z3093" s="41"/>
      <c r="AA3093" s="41"/>
      <c r="AB3093" s="41"/>
      <c r="AC3093" s="41"/>
      <c r="AD3093" s="41"/>
      <c r="AE3093" s="41"/>
      <c r="AR3093" s="226" t="s">
        <v>323</v>
      </c>
      <c r="AT3093" s="226" t="s">
        <v>195</v>
      </c>
      <c r="AU3093" s="226" t="s">
        <v>78</v>
      </c>
      <c r="AY3093" s="20" t="s">
        <v>193</v>
      </c>
      <c r="BE3093" s="227">
        <f>IF(N3093="základní",J3093,0)</f>
        <v>0</v>
      </c>
      <c r="BF3093" s="227">
        <f>IF(N3093="snížená",J3093,0)</f>
        <v>0</v>
      </c>
      <c r="BG3093" s="227">
        <f>IF(N3093="zákl. přenesená",J3093,0)</f>
        <v>0</v>
      </c>
      <c r="BH3093" s="227">
        <f>IF(N3093="sníž. přenesená",J3093,0)</f>
        <v>0</v>
      </c>
      <c r="BI3093" s="227">
        <f>IF(N3093="nulová",J3093,0)</f>
        <v>0</v>
      </c>
      <c r="BJ3093" s="20" t="s">
        <v>76</v>
      </c>
      <c r="BK3093" s="227">
        <f>ROUND(I3093*H3093,2)</f>
        <v>0</v>
      </c>
      <c r="BL3093" s="20" t="s">
        <v>323</v>
      </c>
      <c r="BM3093" s="226" t="s">
        <v>4789</v>
      </c>
    </row>
    <row r="3094" s="2" customFormat="1">
      <c r="A3094" s="41"/>
      <c r="B3094" s="42"/>
      <c r="C3094" s="43"/>
      <c r="D3094" s="228" t="s">
        <v>202</v>
      </c>
      <c r="E3094" s="43"/>
      <c r="F3094" s="229" t="s">
        <v>2307</v>
      </c>
      <c r="G3094" s="43"/>
      <c r="H3094" s="43"/>
      <c r="I3094" s="230"/>
      <c r="J3094" s="43"/>
      <c r="K3094" s="43"/>
      <c r="L3094" s="47"/>
      <c r="M3094" s="231"/>
      <c r="N3094" s="232"/>
      <c r="O3094" s="87"/>
      <c r="P3094" s="87"/>
      <c r="Q3094" s="87"/>
      <c r="R3094" s="87"/>
      <c r="S3094" s="87"/>
      <c r="T3094" s="88"/>
      <c r="U3094" s="41"/>
      <c r="V3094" s="41"/>
      <c r="W3094" s="41"/>
      <c r="X3094" s="41"/>
      <c r="Y3094" s="41"/>
      <c r="Z3094" s="41"/>
      <c r="AA3094" s="41"/>
      <c r="AB3094" s="41"/>
      <c r="AC3094" s="41"/>
      <c r="AD3094" s="41"/>
      <c r="AE3094" s="41"/>
      <c r="AT3094" s="20" t="s">
        <v>202</v>
      </c>
      <c r="AU3094" s="20" t="s">
        <v>78</v>
      </c>
    </row>
    <row r="3095" s="2" customFormat="1">
      <c r="A3095" s="41"/>
      <c r="B3095" s="42"/>
      <c r="C3095" s="43"/>
      <c r="D3095" s="233" t="s">
        <v>204</v>
      </c>
      <c r="E3095" s="43"/>
      <c r="F3095" s="234" t="s">
        <v>2308</v>
      </c>
      <c r="G3095" s="43"/>
      <c r="H3095" s="43"/>
      <c r="I3095" s="230"/>
      <c r="J3095" s="43"/>
      <c r="K3095" s="43"/>
      <c r="L3095" s="47"/>
      <c r="M3095" s="231"/>
      <c r="N3095" s="232"/>
      <c r="O3095" s="87"/>
      <c r="P3095" s="87"/>
      <c r="Q3095" s="87"/>
      <c r="R3095" s="87"/>
      <c r="S3095" s="87"/>
      <c r="T3095" s="88"/>
      <c r="U3095" s="41"/>
      <c r="V3095" s="41"/>
      <c r="W3095" s="41"/>
      <c r="X3095" s="41"/>
      <c r="Y3095" s="41"/>
      <c r="Z3095" s="41"/>
      <c r="AA3095" s="41"/>
      <c r="AB3095" s="41"/>
      <c r="AC3095" s="41"/>
      <c r="AD3095" s="41"/>
      <c r="AE3095" s="41"/>
      <c r="AT3095" s="20" t="s">
        <v>204</v>
      </c>
      <c r="AU3095" s="20" t="s">
        <v>78</v>
      </c>
    </row>
    <row r="3096" s="13" customFormat="1">
      <c r="A3096" s="13"/>
      <c r="B3096" s="235"/>
      <c r="C3096" s="236"/>
      <c r="D3096" s="228" t="s">
        <v>206</v>
      </c>
      <c r="E3096" s="237" t="s">
        <v>19</v>
      </c>
      <c r="F3096" s="238" t="s">
        <v>279</v>
      </c>
      <c r="G3096" s="236"/>
      <c r="H3096" s="237" t="s">
        <v>19</v>
      </c>
      <c r="I3096" s="239"/>
      <c r="J3096" s="236"/>
      <c r="K3096" s="236"/>
      <c r="L3096" s="240"/>
      <c r="M3096" s="241"/>
      <c r="N3096" s="242"/>
      <c r="O3096" s="242"/>
      <c r="P3096" s="242"/>
      <c r="Q3096" s="242"/>
      <c r="R3096" s="242"/>
      <c r="S3096" s="242"/>
      <c r="T3096" s="243"/>
      <c r="U3096" s="13"/>
      <c r="V3096" s="13"/>
      <c r="W3096" s="13"/>
      <c r="X3096" s="13"/>
      <c r="Y3096" s="13"/>
      <c r="Z3096" s="13"/>
      <c r="AA3096" s="13"/>
      <c r="AB3096" s="13"/>
      <c r="AC3096" s="13"/>
      <c r="AD3096" s="13"/>
      <c r="AE3096" s="13"/>
      <c r="AT3096" s="244" t="s">
        <v>206</v>
      </c>
      <c r="AU3096" s="244" t="s">
        <v>78</v>
      </c>
      <c r="AV3096" s="13" t="s">
        <v>76</v>
      </c>
      <c r="AW3096" s="13" t="s">
        <v>31</v>
      </c>
      <c r="AX3096" s="13" t="s">
        <v>69</v>
      </c>
      <c r="AY3096" s="244" t="s">
        <v>193</v>
      </c>
    </row>
    <row r="3097" s="13" customFormat="1">
      <c r="A3097" s="13"/>
      <c r="B3097" s="235"/>
      <c r="C3097" s="236"/>
      <c r="D3097" s="228" t="s">
        <v>206</v>
      </c>
      <c r="E3097" s="237" t="s">
        <v>19</v>
      </c>
      <c r="F3097" s="238" t="s">
        <v>4790</v>
      </c>
      <c r="G3097" s="236"/>
      <c r="H3097" s="237" t="s">
        <v>19</v>
      </c>
      <c r="I3097" s="239"/>
      <c r="J3097" s="236"/>
      <c r="K3097" s="236"/>
      <c r="L3097" s="240"/>
      <c r="M3097" s="241"/>
      <c r="N3097" s="242"/>
      <c r="O3097" s="242"/>
      <c r="P3097" s="242"/>
      <c r="Q3097" s="242"/>
      <c r="R3097" s="242"/>
      <c r="S3097" s="242"/>
      <c r="T3097" s="243"/>
      <c r="U3097" s="13"/>
      <c r="V3097" s="13"/>
      <c r="W3097" s="13"/>
      <c r="X3097" s="13"/>
      <c r="Y3097" s="13"/>
      <c r="Z3097" s="13"/>
      <c r="AA3097" s="13"/>
      <c r="AB3097" s="13"/>
      <c r="AC3097" s="13"/>
      <c r="AD3097" s="13"/>
      <c r="AE3097" s="13"/>
      <c r="AT3097" s="244" t="s">
        <v>206</v>
      </c>
      <c r="AU3097" s="244" t="s">
        <v>78</v>
      </c>
      <c r="AV3097" s="13" t="s">
        <v>76</v>
      </c>
      <c r="AW3097" s="13" t="s">
        <v>31</v>
      </c>
      <c r="AX3097" s="13" t="s">
        <v>69</v>
      </c>
      <c r="AY3097" s="244" t="s">
        <v>193</v>
      </c>
    </row>
    <row r="3098" s="13" customFormat="1">
      <c r="A3098" s="13"/>
      <c r="B3098" s="235"/>
      <c r="C3098" s="236"/>
      <c r="D3098" s="228" t="s">
        <v>206</v>
      </c>
      <c r="E3098" s="237" t="s">
        <v>19</v>
      </c>
      <c r="F3098" s="238" t="s">
        <v>4621</v>
      </c>
      <c r="G3098" s="236"/>
      <c r="H3098" s="237" t="s">
        <v>19</v>
      </c>
      <c r="I3098" s="239"/>
      <c r="J3098" s="236"/>
      <c r="K3098" s="236"/>
      <c r="L3098" s="240"/>
      <c r="M3098" s="241"/>
      <c r="N3098" s="242"/>
      <c r="O3098" s="242"/>
      <c r="P3098" s="242"/>
      <c r="Q3098" s="242"/>
      <c r="R3098" s="242"/>
      <c r="S3098" s="242"/>
      <c r="T3098" s="243"/>
      <c r="U3098" s="13"/>
      <c r="V3098" s="13"/>
      <c r="W3098" s="13"/>
      <c r="X3098" s="13"/>
      <c r="Y3098" s="13"/>
      <c r="Z3098" s="13"/>
      <c r="AA3098" s="13"/>
      <c r="AB3098" s="13"/>
      <c r="AC3098" s="13"/>
      <c r="AD3098" s="13"/>
      <c r="AE3098" s="13"/>
      <c r="AT3098" s="244" t="s">
        <v>206</v>
      </c>
      <c r="AU3098" s="244" t="s">
        <v>78</v>
      </c>
      <c r="AV3098" s="13" t="s">
        <v>76</v>
      </c>
      <c r="AW3098" s="13" t="s">
        <v>31</v>
      </c>
      <c r="AX3098" s="13" t="s">
        <v>69</v>
      </c>
      <c r="AY3098" s="244" t="s">
        <v>193</v>
      </c>
    </row>
    <row r="3099" s="14" customFormat="1">
      <c r="A3099" s="14"/>
      <c r="B3099" s="245"/>
      <c r="C3099" s="246"/>
      <c r="D3099" s="228" t="s">
        <v>206</v>
      </c>
      <c r="E3099" s="247" t="s">
        <v>19</v>
      </c>
      <c r="F3099" s="248" t="s">
        <v>4791</v>
      </c>
      <c r="G3099" s="246"/>
      <c r="H3099" s="249">
        <v>82.260000000000005</v>
      </c>
      <c r="I3099" s="250"/>
      <c r="J3099" s="246"/>
      <c r="K3099" s="246"/>
      <c r="L3099" s="251"/>
      <c r="M3099" s="252"/>
      <c r="N3099" s="253"/>
      <c r="O3099" s="253"/>
      <c r="P3099" s="253"/>
      <c r="Q3099" s="253"/>
      <c r="R3099" s="253"/>
      <c r="S3099" s="253"/>
      <c r="T3099" s="254"/>
      <c r="U3099" s="14"/>
      <c r="V3099" s="14"/>
      <c r="W3099" s="14"/>
      <c r="X3099" s="14"/>
      <c r="Y3099" s="14"/>
      <c r="Z3099" s="14"/>
      <c r="AA3099" s="14"/>
      <c r="AB3099" s="14"/>
      <c r="AC3099" s="14"/>
      <c r="AD3099" s="14"/>
      <c r="AE3099" s="14"/>
      <c r="AT3099" s="255" t="s">
        <v>206</v>
      </c>
      <c r="AU3099" s="255" t="s">
        <v>78</v>
      </c>
      <c r="AV3099" s="14" t="s">
        <v>78</v>
      </c>
      <c r="AW3099" s="14" t="s">
        <v>31</v>
      </c>
      <c r="AX3099" s="14" t="s">
        <v>69</v>
      </c>
      <c r="AY3099" s="255" t="s">
        <v>193</v>
      </c>
    </row>
    <row r="3100" s="13" customFormat="1">
      <c r="A3100" s="13"/>
      <c r="B3100" s="235"/>
      <c r="C3100" s="236"/>
      <c r="D3100" s="228" t="s">
        <v>206</v>
      </c>
      <c r="E3100" s="237" t="s">
        <v>19</v>
      </c>
      <c r="F3100" s="238" t="s">
        <v>4623</v>
      </c>
      <c r="G3100" s="236"/>
      <c r="H3100" s="237" t="s">
        <v>19</v>
      </c>
      <c r="I3100" s="239"/>
      <c r="J3100" s="236"/>
      <c r="K3100" s="236"/>
      <c r="L3100" s="240"/>
      <c r="M3100" s="241"/>
      <c r="N3100" s="242"/>
      <c r="O3100" s="242"/>
      <c r="P3100" s="242"/>
      <c r="Q3100" s="242"/>
      <c r="R3100" s="242"/>
      <c r="S3100" s="242"/>
      <c r="T3100" s="243"/>
      <c r="U3100" s="13"/>
      <c r="V3100" s="13"/>
      <c r="W3100" s="13"/>
      <c r="X3100" s="13"/>
      <c r="Y3100" s="13"/>
      <c r="Z3100" s="13"/>
      <c r="AA3100" s="13"/>
      <c r="AB3100" s="13"/>
      <c r="AC3100" s="13"/>
      <c r="AD3100" s="13"/>
      <c r="AE3100" s="13"/>
      <c r="AT3100" s="244" t="s">
        <v>206</v>
      </c>
      <c r="AU3100" s="244" t="s">
        <v>78</v>
      </c>
      <c r="AV3100" s="13" t="s">
        <v>76</v>
      </c>
      <c r="AW3100" s="13" t="s">
        <v>31</v>
      </c>
      <c r="AX3100" s="13" t="s">
        <v>69</v>
      </c>
      <c r="AY3100" s="244" t="s">
        <v>193</v>
      </c>
    </row>
    <row r="3101" s="14" customFormat="1">
      <c r="A3101" s="14"/>
      <c r="B3101" s="245"/>
      <c r="C3101" s="246"/>
      <c r="D3101" s="228" t="s">
        <v>206</v>
      </c>
      <c r="E3101" s="247" t="s">
        <v>19</v>
      </c>
      <c r="F3101" s="248" t="s">
        <v>4792</v>
      </c>
      <c r="G3101" s="246"/>
      <c r="H3101" s="249">
        <v>2.3999999999999999</v>
      </c>
      <c r="I3101" s="250"/>
      <c r="J3101" s="246"/>
      <c r="K3101" s="246"/>
      <c r="L3101" s="251"/>
      <c r="M3101" s="252"/>
      <c r="N3101" s="253"/>
      <c r="O3101" s="253"/>
      <c r="P3101" s="253"/>
      <c r="Q3101" s="253"/>
      <c r="R3101" s="253"/>
      <c r="S3101" s="253"/>
      <c r="T3101" s="254"/>
      <c r="U3101" s="14"/>
      <c r="V3101" s="14"/>
      <c r="W3101" s="14"/>
      <c r="X3101" s="14"/>
      <c r="Y3101" s="14"/>
      <c r="Z3101" s="14"/>
      <c r="AA3101" s="14"/>
      <c r="AB3101" s="14"/>
      <c r="AC3101" s="14"/>
      <c r="AD3101" s="14"/>
      <c r="AE3101" s="14"/>
      <c r="AT3101" s="255" t="s">
        <v>206</v>
      </c>
      <c r="AU3101" s="255" t="s">
        <v>78</v>
      </c>
      <c r="AV3101" s="14" t="s">
        <v>78</v>
      </c>
      <c r="AW3101" s="14" t="s">
        <v>31</v>
      </c>
      <c r="AX3101" s="14" t="s">
        <v>69</v>
      </c>
      <c r="AY3101" s="255" t="s">
        <v>193</v>
      </c>
    </row>
    <row r="3102" s="13" customFormat="1">
      <c r="A3102" s="13"/>
      <c r="B3102" s="235"/>
      <c r="C3102" s="236"/>
      <c r="D3102" s="228" t="s">
        <v>206</v>
      </c>
      <c r="E3102" s="237" t="s">
        <v>19</v>
      </c>
      <c r="F3102" s="238" t="s">
        <v>4625</v>
      </c>
      <c r="G3102" s="236"/>
      <c r="H3102" s="237" t="s">
        <v>19</v>
      </c>
      <c r="I3102" s="239"/>
      <c r="J3102" s="236"/>
      <c r="K3102" s="236"/>
      <c r="L3102" s="240"/>
      <c r="M3102" s="241"/>
      <c r="N3102" s="242"/>
      <c r="O3102" s="242"/>
      <c r="P3102" s="242"/>
      <c r="Q3102" s="242"/>
      <c r="R3102" s="242"/>
      <c r="S3102" s="242"/>
      <c r="T3102" s="243"/>
      <c r="U3102" s="13"/>
      <c r="V3102" s="13"/>
      <c r="W3102" s="13"/>
      <c r="X3102" s="13"/>
      <c r="Y3102" s="13"/>
      <c r="Z3102" s="13"/>
      <c r="AA3102" s="13"/>
      <c r="AB3102" s="13"/>
      <c r="AC3102" s="13"/>
      <c r="AD3102" s="13"/>
      <c r="AE3102" s="13"/>
      <c r="AT3102" s="244" t="s">
        <v>206</v>
      </c>
      <c r="AU3102" s="244" t="s">
        <v>78</v>
      </c>
      <c r="AV3102" s="13" t="s">
        <v>76</v>
      </c>
      <c r="AW3102" s="13" t="s">
        <v>31</v>
      </c>
      <c r="AX3102" s="13" t="s">
        <v>69</v>
      </c>
      <c r="AY3102" s="244" t="s">
        <v>193</v>
      </c>
    </row>
    <row r="3103" s="14" customFormat="1">
      <c r="A3103" s="14"/>
      <c r="B3103" s="245"/>
      <c r="C3103" s="246"/>
      <c r="D3103" s="228" t="s">
        <v>206</v>
      </c>
      <c r="E3103" s="247" t="s">
        <v>19</v>
      </c>
      <c r="F3103" s="248" t="s">
        <v>4793</v>
      </c>
      <c r="G3103" s="246"/>
      <c r="H3103" s="249">
        <v>31.760000000000002</v>
      </c>
      <c r="I3103" s="250"/>
      <c r="J3103" s="246"/>
      <c r="K3103" s="246"/>
      <c r="L3103" s="251"/>
      <c r="M3103" s="252"/>
      <c r="N3103" s="253"/>
      <c r="O3103" s="253"/>
      <c r="P3103" s="253"/>
      <c r="Q3103" s="253"/>
      <c r="R3103" s="253"/>
      <c r="S3103" s="253"/>
      <c r="T3103" s="254"/>
      <c r="U3103" s="14"/>
      <c r="V3103" s="14"/>
      <c r="W3103" s="14"/>
      <c r="X3103" s="14"/>
      <c r="Y3103" s="14"/>
      <c r="Z3103" s="14"/>
      <c r="AA3103" s="14"/>
      <c r="AB3103" s="14"/>
      <c r="AC3103" s="14"/>
      <c r="AD3103" s="14"/>
      <c r="AE3103" s="14"/>
      <c r="AT3103" s="255" t="s">
        <v>206</v>
      </c>
      <c r="AU3103" s="255" t="s">
        <v>78</v>
      </c>
      <c r="AV3103" s="14" t="s">
        <v>78</v>
      </c>
      <c r="AW3103" s="14" t="s">
        <v>31</v>
      </c>
      <c r="AX3103" s="14" t="s">
        <v>69</v>
      </c>
      <c r="AY3103" s="255" t="s">
        <v>193</v>
      </c>
    </row>
    <row r="3104" s="13" customFormat="1">
      <c r="A3104" s="13"/>
      <c r="B3104" s="235"/>
      <c r="C3104" s="236"/>
      <c r="D3104" s="228" t="s">
        <v>206</v>
      </c>
      <c r="E3104" s="237" t="s">
        <v>19</v>
      </c>
      <c r="F3104" s="238" t="s">
        <v>4627</v>
      </c>
      <c r="G3104" s="236"/>
      <c r="H3104" s="237" t="s">
        <v>19</v>
      </c>
      <c r="I3104" s="239"/>
      <c r="J3104" s="236"/>
      <c r="K3104" s="236"/>
      <c r="L3104" s="240"/>
      <c r="M3104" s="241"/>
      <c r="N3104" s="242"/>
      <c r="O3104" s="242"/>
      <c r="P3104" s="242"/>
      <c r="Q3104" s="242"/>
      <c r="R3104" s="242"/>
      <c r="S3104" s="242"/>
      <c r="T3104" s="243"/>
      <c r="U3104" s="13"/>
      <c r="V3104" s="13"/>
      <c r="W3104" s="13"/>
      <c r="X3104" s="13"/>
      <c r="Y3104" s="13"/>
      <c r="Z3104" s="13"/>
      <c r="AA3104" s="13"/>
      <c r="AB3104" s="13"/>
      <c r="AC3104" s="13"/>
      <c r="AD3104" s="13"/>
      <c r="AE3104" s="13"/>
      <c r="AT3104" s="244" t="s">
        <v>206</v>
      </c>
      <c r="AU3104" s="244" t="s">
        <v>78</v>
      </c>
      <c r="AV3104" s="13" t="s">
        <v>76</v>
      </c>
      <c r="AW3104" s="13" t="s">
        <v>31</v>
      </c>
      <c r="AX3104" s="13" t="s">
        <v>69</v>
      </c>
      <c r="AY3104" s="244" t="s">
        <v>193</v>
      </c>
    </row>
    <row r="3105" s="14" customFormat="1">
      <c r="A3105" s="14"/>
      <c r="B3105" s="245"/>
      <c r="C3105" s="246"/>
      <c r="D3105" s="228" t="s">
        <v>206</v>
      </c>
      <c r="E3105" s="247" t="s">
        <v>19</v>
      </c>
      <c r="F3105" s="248" t="s">
        <v>4794</v>
      </c>
      <c r="G3105" s="246"/>
      <c r="H3105" s="249">
        <v>16.559999999999999</v>
      </c>
      <c r="I3105" s="250"/>
      <c r="J3105" s="246"/>
      <c r="K3105" s="246"/>
      <c r="L3105" s="251"/>
      <c r="M3105" s="252"/>
      <c r="N3105" s="253"/>
      <c r="O3105" s="253"/>
      <c r="P3105" s="253"/>
      <c r="Q3105" s="253"/>
      <c r="R3105" s="253"/>
      <c r="S3105" s="253"/>
      <c r="T3105" s="254"/>
      <c r="U3105" s="14"/>
      <c r="V3105" s="14"/>
      <c r="W3105" s="14"/>
      <c r="X3105" s="14"/>
      <c r="Y3105" s="14"/>
      <c r="Z3105" s="14"/>
      <c r="AA3105" s="14"/>
      <c r="AB3105" s="14"/>
      <c r="AC3105" s="14"/>
      <c r="AD3105" s="14"/>
      <c r="AE3105" s="14"/>
      <c r="AT3105" s="255" t="s">
        <v>206</v>
      </c>
      <c r="AU3105" s="255" t="s">
        <v>78</v>
      </c>
      <c r="AV3105" s="14" t="s">
        <v>78</v>
      </c>
      <c r="AW3105" s="14" t="s">
        <v>31</v>
      </c>
      <c r="AX3105" s="14" t="s">
        <v>69</v>
      </c>
      <c r="AY3105" s="255" t="s">
        <v>193</v>
      </c>
    </row>
    <row r="3106" s="15" customFormat="1">
      <c r="A3106" s="15"/>
      <c r="B3106" s="256"/>
      <c r="C3106" s="257"/>
      <c r="D3106" s="228" t="s">
        <v>206</v>
      </c>
      <c r="E3106" s="258" t="s">
        <v>19</v>
      </c>
      <c r="F3106" s="259" t="s">
        <v>218</v>
      </c>
      <c r="G3106" s="257"/>
      <c r="H3106" s="260">
        <v>132.97999999999999</v>
      </c>
      <c r="I3106" s="261"/>
      <c r="J3106" s="257"/>
      <c r="K3106" s="257"/>
      <c r="L3106" s="262"/>
      <c r="M3106" s="263"/>
      <c r="N3106" s="264"/>
      <c r="O3106" s="264"/>
      <c r="P3106" s="264"/>
      <c r="Q3106" s="264"/>
      <c r="R3106" s="264"/>
      <c r="S3106" s="264"/>
      <c r="T3106" s="265"/>
      <c r="U3106" s="15"/>
      <c r="V3106" s="15"/>
      <c r="W3106" s="15"/>
      <c r="X3106" s="15"/>
      <c r="Y3106" s="15"/>
      <c r="Z3106" s="15"/>
      <c r="AA3106" s="15"/>
      <c r="AB3106" s="15"/>
      <c r="AC3106" s="15"/>
      <c r="AD3106" s="15"/>
      <c r="AE3106" s="15"/>
      <c r="AT3106" s="266" t="s">
        <v>206</v>
      </c>
      <c r="AU3106" s="266" t="s">
        <v>78</v>
      </c>
      <c r="AV3106" s="15" t="s">
        <v>200</v>
      </c>
      <c r="AW3106" s="15" t="s">
        <v>31</v>
      </c>
      <c r="AX3106" s="15" t="s">
        <v>76</v>
      </c>
      <c r="AY3106" s="266" t="s">
        <v>193</v>
      </c>
    </row>
    <row r="3107" s="2" customFormat="1" ht="16.5" customHeight="1">
      <c r="A3107" s="41"/>
      <c r="B3107" s="42"/>
      <c r="C3107" s="274" t="s">
        <v>4795</v>
      </c>
      <c r="D3107" s="274" t="s">
        <v>1765</v>
      </c>
      <c r="E3107" s="275" t="s">
        <v>4796</v>
      </c>
      <c r="F3107" s="276" t="s">
        <v>4797</v>
      </c>
      <c r="G3107" s="277" t="s">
        <v>258</v>
      </c>
      <c r="H3107" s="278">
        <v>146.27799999999999</v>
      </c>
      <c r="I3107" s="279"/>
      <c r="J3107" s="280">
        <f>ROUND(I3107*H3107,2)</f>
        <v>0</v>
      </c>
      <c r="K3107" s="276" t="s">
        <v>199</v>
      </c>
      <c r="L3107" s="281"/>
      <c r="M3107" s="282" t="s">
        <v>19</v>
      </c>
      <c r="N3107" s="283" t="s">
        <v>40</v>
      </c>
      <c r="O3107" s="87"/>
      <c r="P3107" s="224">
        <f>O3107*H3107</f>
        <v>0</v>
      </c>
      <c r="Q3107" s="224">
        <v>0.0041000000000000003</v>
      </c>
      <c r="R3107" s="224">
        <f>Q3107*H3107</f>
        <v>0.59973980000000005</v>
      </c>
      <c r="S3107" s="224">
        <v>0</v>
      </c>
      <c r="T3107" s="225">
        <f>S3107*H3107</f>
        <v>0</v>
      </c>
      <c r="U3107" s="41"/>
      <c r="V3107" s="41"/>
      <c r="W3107" s="41"/>
      <c r="X3107" s="41"/>
      <c r="Y3107" s="41"/>
      <c r="Z3107" s="41"/>
      <c r="AA3107" s="41"/>
      <c r="AB3107" s="41"/>
      <c r="AC3107" s="41"/>
      <c r="AD3107" s="41"/>
      <c r="AE3107" s="41"/>
      <c r="AR3107" s="226" t="s">
        <v>449</v>
      </c>
      <c r="AT3107" s="226" t="s">
        <v>1765</v>
      </c>
      <c r="AU3107" s="226" t="s">
        <v>78</v>
      </c>
      <c r="AY3107" s="20" t="s">
        <v>193</v>
      </c>
      <c r="BE3107" s="227">
        <f>IF(N3107="základní",J3107,0)</f>
        <v>0</v>
      </c>
      <c r="BF3107" s="227">
        <f>IF(N3107="snížená",J3107,0)</f>
        <v>0</v>
      </c>
      <c r="BG3107" s="227">
        <f>IF(N3107="zákl. přenesená",J3107,0)</f>
        <v>0</v>
      </c>
      <c r="BH3107" s="227">
        <f>IF(N3107="sníž. přenesená",J3107,0)</f>
        <v>0</v>
      </c>
      <c r="BI3107" s="227">
        <f>IF(N3107="nulová",J3107,0)</f>
        <v>0</v>
      </c>
      <c r="BJ3107" s="20" t="s">
        <v>76</v>
      </c>
      <c r="BK3107" s="227">
        <f>ROUND(I3107*H3107,2)</f>
        <v>0</v>
      </c>
      <c r="BL3107" s="20" t="s">
        <v>323</v>
      </c>
      <c r="BM3107" s="226" t="s">
        <v>4798</v>
      </c>
    </row>
    <row r="3108" s="2" customFormat="1">
      <c r="A3108" s="41"/>
      <c r="B3108" s="42"/>
      <c r="C3108" s="43"/>
      <c r="D3108" s="228" t="s">
        <v>202</v>
      </c>
      <c r="E3108" s="43"/>
      <c r="F3108" s="229" t="s">
        <v>4797</v>
      </c>
      <c r="G3108" s="43"/>
      <c r="H3108" s="43"/>
      <c r="I3108" s="230"/>
      <c r="J3108" s="43"/>
      <c r="K3108" s="43"/>
      <c r="L3108" s="47"/>
      <c r="M3108" s="231"/>
      <c r="N3108" s="232"/>
      <c r="O3108" s="87"/>
      <c r="P3108" s="87"/>
      <c r="Q3108" s="87"/>
      <c r="R3108" s="87"/>
      <c r="S3108" s="87"/>
      <c r="T3108" s="88"/>
      <c r="U3108" s="41"/>
      <c r="V3108" s="41"/>
      <c r="W3108" s="41"/>
      <c r="X3108" s="41"/>
      <c r="Y3108" s="41"/>
      <c r="Z3108" s="41"/>
      <c r="AA3108" s="41"/>
      <c r="AB3108" s="41"/>
      <c r="AC3108" s="41"/>
      <c r="AD3108" s="41"/>
      <c r="AE3108" s="41"/>
      <c r="AT3108" s="20" t="s">
        <v>202</v>
      </c>
      <c r="AU3108" s="20" t="s">
        <v>78</v>
      </c>
    </row>
    <row r="3109" s="13" customFormat="1">
      <c r="A3109" s="13"/>
      <c r="B3109" s="235"/>
      <c r="C3109" s="236"/>
      <c r="D3109" s="228" t="s">
        <v>206</v>
      </c>
      <c r="E3109" s="237" t="s">
        <v>19</v>
      </c>
      <c r="F3109" s="238" t="s">
        <v>279</v>
      </c>
      <c r="G3109" s="236"/>
      <c r="H3109" s="237" t="s">
        <v>19</v>
      </c>
      <c r="I3109" s="239"/>
      <c r="J3109" s="236"/>
      <c r="K3109" s="236"/>
      <c r="L3109" s="240"/>
      <c r="M3109" s="241"/>
      <c r="N3109" s="242"/>
      <c r="O3109" s="242"/>
      <c r="P3109" s="242"/>
      <c r="Q3109" s="242"/>
      <c r="R3109" s="242"/>
      <c r="S3109" s="242"/>
      <c r="T3109" s="243"/>
      <c r="U3109" s="13"/>
      <c r="V3109" s="13"/>
      <c r="W3109" s="13"/>
      <c r="X3109" s="13"/>
      <c r="Y3109" s="13"/>
      <c r="Z3109" s="13"/>
      <c r="AA3109" s="13"/>
      <c r="AB3109" s="13"/>
      <c r="AC3109" s="13"/>
      <c r="AD3109" s="13"/>
      <c r="AE3109" s="13"/>
      <c r="AT3109" s="244" t="s">
        <v>206</v>
      </c>
      <c r="AU3109" s="244" t="s">
        <v>78</v>
      </c>
      <c r="AV3109" s="13" t="s">
        <v>76</v>
      </c>
      <c r="AW3109" s="13" t="s">
        <v>31</v>
      </c>
      <c r="AX3109" s="13" t="s">
        <v>69</v>
      </c>
      <c r="AY3109" s="244" t="s">
        <v>193</v>
      </c>
    </row>
    <row r="3110" s="13" customFormat="1">
      <c r="A3110" s="13"/>
      <c r="B3110" s="235"/>
      <c r="C3110" s="236"/>
      <c r="D3110" s="228" t="s">
        <v>206</v>
      </c>
      <c r="E3110" s="237" t="s">
        <v>19</v>
      </c>
      <c r="F3110" s="238" t="s">
        <v>4790</v>
      </c>
      <c r="G3110" s="236"/>
      <c r="H3110" s="237" t="s">
        <v>19</v>
      </c>
      <c r="I3110" s="239"/>
      <c r="J3110" s="236"/>
      <c r="K3110" s="236"/>
      <c r="L3110" s="240"/>
      <c r="M3110" s="241"/>
      <c r="N3110" s="242"/>
      <c r="O3110" s="242"/>
      <c r="P3110" s="242"/>
      <c r="Q3110" s="242"/>
      <c r="R3110" s="242"/>
      <c r="S3110" s="242"/>
      <c r="T3110" s="243"/>
      <c r="U3110" s="13"/>
      <c r="V3110" s="13"/>
      <c r="W3110" s="13"/>
      <c r="X3110" s="13"/>
      <c r="Y3110" s="13"/>
      <c r="Z3110" s="13"/>
      <c r="AA3110" s="13"/>
      <c r="AB3110" s="13"/>
      <c r="AC3110" s="13"/>
      <c r="AD3110" s="13"/>
      <c r="AE3110" s="13"/>
      <c r="AT3110" s="244" t="s">
        <v>206</v>
      </c>
      <c r="AU3110" s="244" t="s">
        <v>78</v>
      </c>
      <c r="AV3110" s="13" t="s">
        <v>76</v>
      </c>
      <c r="AW3110" s="13" t="s">
        <v>31</v>
      </c>
      <c r="AX3110" s="13" t="s">
        <v>69</v>
      </c>
      <c r="AY3110" s="244" t="s">
        <v>193</v>
      </c>
    </row>
    <row r="3111" s="13" customFormat="1">
      <c r="A3111" s="13"/>
      <c r="B3111" s="235"/>
      <c r="C3111" s="236"/>
      <c r="D3111" s="228" t="s">
        <v>206</v>
      </c>
      <c r="E3111" s="237" t="s">
        <v>19</v>
      </c>
      <c r="F3111" s="238" t="s">
        <v>4621</v>
      </c>
      <c r="G3111" s="236"/>
      <c r="H3111" s="237" t="s">
        <v>19</v>
      </c>
      <c r="I3111" s="239"/>
      <c r="J3111" s="236"/>
      <c r="K3111" s="236"/>
      <c r="L3111" s="240"/>
      <c r="M3111" s="241"/>
      <c r="N3111" s="242"/>
      <c r="O3111" s="242"/>
      <c r="P3111" s="242"/>
      <c r="Q3111" s="242"/>
      <c r="R3111" s="242"/>
      <c r="S3111" s="242"/>
      <c r="T3111" s="243"/>
      <c r="U3111" s="13"/>
      <c r="V3111" s="13"/>
      <c r="W3111" s="13"/>
      <c r="X3111" s="13"/>
      <c r="Y3111" s="13"/>
      <c r="Z3111" s="13"/>
      <c r="AA3111" s="13"/>
      <c r="AB3111" s="13"/>
      <c r="AC3111" s="13"/>
      <c r="AD3111" s="13"/>
      <c r="AE3111" s="13"/>
      <c r="AT3111" s="244" t="s">
        <v>206</v>
      </c>
      <c r="AU3111" s="244" t="s">
        <v>78</v>
      </c>
      <c r="AV3111" s="13" t="s">
        <v>76</v>
      </c>
      <c r="AW3111" s="13" t="s">
        <v>31</v>
      </c>
      <c r="AX3111" s="13" t="s">
        <v>69</v>
      </c>
      <c r="AY3111" s="244" t="s">
        <v>193</v>
      </c>
    </row>
    <row r="3112" s="14" customFormat="1">
      <c r="A3112" s="14"/>
      <c r="B3112" s="245"/>
      <c r="C3112" s="246"/>
      <c r="D3112" s="228" t="s">
        <v>206</v>
      </c>
      <c r="E3112" s="247" t="s">
        <v>19</v>
      </c>
      <c r="F3112" s="248" t="s">
        <v>4791</v>
      </c>
      <c r="G3112" s="246"/>
      <c r="H3112" s="249">
        <v>82.260000000000005</v>
      </c>
      <c r="I3112" s="250"/>
      <c r="J3112" s="246"/>
      <c r="K3112" s="246"/>
      <c r="L3112" s="251"/>
      <c r="M3112" s="252"/>
      <c r="N3112" s="253"/>
      <c r="O3112" s="253"/>
      <c r="P3112" s="253"/>
      <c r="Q3112" s="253"/>
      <c r="R3112" s="253"/>
      <c r="S3112" s="253"/>
      <c r="T3112" s="254"/>
      <c r="U3112" s="14"/>
      <c r="V3112" s="14"/>
      <c r="W3112" s="14"/>
      <c r="X3112" s="14"/>
      <c r="Y3112" s="14"/>
      <c r="Z3112" s="14"/>
      <c r="AA3112" s="14"/>
      <c r="AB3112" s="14"/>
      <c r="AC3112" s="14"/>
      <c r="AD3112" s="14"/>
      <c r="AE3112" s="14"/>
      <c r="AT3112" s="255" t="s">
        <v>206</v>
      </c>
      <c r="AU3112" s="255" t="s">
        <v>78</v>
      </c>
      <c r="AV3112" s="14" t="s">
        <v>78</v>
      </c>
      <c r="AW3112" s="14" t="s">
        <v>31</v>
      </c>
      <c r="AX3112" s="14" t="s">
        <v>69</v>
      </c>
      <c r="AY3112" s="255" t="s">
        <v>193</v>
      </c>
    </row>
    <row r="3113" s="13" customFormat="1">
      <c r="A3113" s="13"/>
      <c r="B3113" s="235"/>
      <c r="C3113" s="236"/>
      <c r="D3113" s="228" t="s">
        <v>206</v>
      </c>
      <c r="E3113" s="237" t="s">
        <v>19</v>
      </c>
      <c r="F3113" s="238" t="s">
        <v>4623</v>
      </c>
      <c r="G3113" s="236"/>
      <c r="H3113" s="237" t="s">
        <v>19</v>
      </c>
      <c r="I3113" s="239"/>
      <c r="J3113" s="236"/>
      <c r="K3113" s="236"/>
      <c r="L3113" s="240"/>
      <c r="M3113" s="241"/>
      <c r="N3113" s="242"/>
      <c r="O3113" s="242"/>
      <c r="P3113" s="242"/>
      <c r="Q3113" s="242"/>
      <c r="R3113" s="242"/>
      <c r="S3113" s="242"/>
      <c r="T3113" s="243"/>
      <c r="U3113" s="13"/>
      <c r="V3113" s="13"/>
      <c r="W3113" s="13"/>
      <c r="X3113" s="13"/>
      <c r="Y3113" s="13"/>
      <c r="Z3113" s="13"/>
      <c r="AA3113" s="13"/>
      <c r="AB3113" s="13"/>
      <c r="AC3113" s="13"/>
      <c r="AD3113" s="13"/>
      <c r="AE3113" s="13"/>
      <c r="AT3113" s="244" t="s">
        <v>206</v>
      </c>
      <c r="AU3113" s="244" t="s">
        <v>78</v>
      </c>
      <c r="AV3113" s="13" t="s">
        <v>76</v>
      </c>
      <c r="AW3113" s="13" t="s">
        <v>31</v>
      </c>
      <c r="AX3113" s="13" t="s">
        <v>69</v>
      </c>
      <c r="AY3113" s="244" t="s">
        <v>193</v>
      </c>
    </row>
    <row r="3114" s="14" customFormat="1">
      <c r="A3114" s="14"/>
      <c r="B3114" s="245"/>
      <c r="C3114" s="246"/>
      <c r="D3114" s="228" t="s">
        <v>206</v>
      </c>
      <c r="E3114" s="247" t="s">
        <v>19</v>
      </c>
      <c r="F3114" s="248" t="s">
        <v>4792</v>
      </c>
      <c r="G3114" s="246"/>
      <c r="H3114" s="249">
        <v>2.3999999999999999</v>
      </c>
      <c r="I3114" s="250"/>
      <c r="J3114" s="246"/>
      <c r="K3114" s="246"/>
      <c r="L3114" s="251"/>
      <c r="M3114" s="252"/>
      <c r="N3114" s="253"/>
      <c r="O3114" s="253"/>
      <c r="P3114" s="253"/>
      <c r="Q3114" s="253"/>
      <c r="R3114" s="253"/>
      <c r="S3114" s="253"/>
      <c r="T3114" s="254"/>
      <c r="U3114" s="14"/>
      <c r="V3114" s="14"/>
      <c r="W3114" s="14"/>
      <c r="X3114" s="14"/>
      <c r="Y3114" s="14"/>
      <c r="Z3114" s="14"/>
      <c r="AA3114" s="14"/>
      <c r="AB3114" s="14"/>
      <c r="AC3114" s="14"/>
      <c r="AD3114" s="14"/>
      <c r="AE3114" s="14"/>
      <c r="AT3114" s="255" t="s">
        <v>206</v>
      </c>
      <c r="AU3114" s="255" t="s">
        <v>78</v>
      </c>
      <c r="AV3114" s="14" t="s">
        <v>78</v>
      </c>
      <c r="AW3114" s="14" t="s">
        <v>31</v>
      </c>
      <c r="AX3114" s="14" t="s">
        <v>69</v>
      </c>
      <c r="AY3114" s="255" t="s">
        <v>193</v>
      </c>
    </row>
    <row r="3115" s="13" customFormat="1">
      <c r="A3115" s="13"/>
      <c r="B3115" s="235"/>
      <c r="C3115" s="236"/>
      <c r="D3115" s="228" t="s">
        <v>206</v>
      </c>
      <c r="E3115" s="237" t="s">
        <v>19</v>
      </c>
      <c r="F3115" s="238" t="s">
        <v>4625</v>
      </c>
      <c r="G3115" s="236"/>
      <c r="H3115" s="237" t="s">
        <v>19</v>
      </c>
      <c r="I3115" s="239"/>
      <c r="J3115" s="236"/>
      <c r="K3115" s="236"/>
      <c r="L3115" s="240"/>
      <c r="M3115" s="241"/>
      <c r="N3115" s="242"/>
      <c r="O3115" s="242"/>
      <c r="P3115" s="242"/>
      <c r="Q3115" s="242"/>
      <c r="R3115" s="242"/>
      <c r="S3115" s="242"/>
      <c r="T3115" s="243"/>
      <c r="U3115" s="13"/>
      <c r="V3115" s="13"/>
      <c r="W3115" s="13"/>
      <c r="X3115" s="13"/>
      <c r="Y3115" s="13"/>
      <c r="Z3115" s="13"/>
      <c r="AA3115" s="13"/>
      <c r="AB3115" s="13"/>
      <c r="AC3115" s="13"/>
      <c r="AD3115" s="13"/>
      <c r="AE3115" s="13"/>
      <c r="AT3115" s="244" t="s">
        <v>206</v>
      </c>
      <c r="AU3115" s="244" t="s">
        <v>78</v>
      </c>
      <c r="AV3115" s="13" t="s">
        <v>76</v>
      </c>
      <c r="AW3115" s="13" t="s">
        <v>31</v>
      </c>
      <c r="AX3115" s="13" t="s">
        <v>69</v>
      </c>
      <c r="AY3115" s="244" t="s">
        <v>193</v>
      </c>
    </row>
    <row r="3116" s="14" customFormat="1">
      <c r="A3116" s="14"/>
      <c r="B3116" s="245"/>
      <c r="C3116" s="246"/>
      <c r="D3116" s="228" t="s">
        <v>206</v>
      </c>
      <c r="E3116" s="247" t="s">
        <v>19</v>
      </c>
      <c r="F3116" s="248" t="s">
        <v>4793</v>
      </c>
      <c r="G3116" s="246"/>
      <c r="H3116" s="249">
        <v>31.760000000000002</v>
      </c>
      <c r="I3116" s="250"/>
      <c r="J3116" s="246"/>
      <c r="K3116" s="246"/>
      <c r="L3116" s="251"/>
      <c r="M3116" s="252"/>
      <c r="N3116" s="253"/>
      <c r="O3116" s="253"/>
      <c r="P3116" s="253"/>
      <c r="Q3116" s="253"/>
      <c r="R3116" s="253"/>
      <c r="S3116" s="253"/>
      <c r="T3116" s="254"/>
      <c r="U3116" s="14"/>
      <c r="V3116" s="14"/>
      <c r="W3116" s="14"/>
      <c r="X3116" s="14"/>
      <c r="Y3116" s="14"/>
      <c r="Z3116" s="14"/>
      <c r="AA3116" s="14"/>
      <c r="AB3116" s="14"/>
      <c r="AC3116" s="14"/>
      <c r="AD3116" s="14"/>
      <c r="AE3116" s="14"/>
      <c r="AT3116" s="255" t="s">
        <v>206</v>
      </c>
      <c r="AU3116" s="255" t="s">
        <v>78</v>
      </c>
      <c r="AV3116" s="14" t="s">
        <v>78</v>
      </c>
      <c r="AW3116" s="14" t="s">
        <v>31</v>
      </c>
      <c r="AX3116" s="14" t="s">
        <v>69</v>
      </c>
      <c r="AY3116" s="255" t="s">
        <v>193</v>
      </c>
    </row>
    <row r="3117" s="13" customFormat="1">
      <c r="A3117" s="13"/>
      <c r="B3117" s="235"/>
      <c r="C3117" s="236"/>
      <c r="D3117" s="228" t="s">
        <v>206</v>
      </c>
      <c r="E3117" s="237" t="s">
        <v>19</v>
      </c>
      <c r="F3117" s="238" t="s">
        <v>4627</v>
      </c>
      <c r="G3117" s="236"/>
      <c r="H3117" s="237" t="s">
        <v>19</v>
      </c>
      <c r="I3117" s="239"/>
      <c r="J3117" s="236"/>
      <c r="K3117" s="236"/>
      <c r="L3117" s="240"/>
      <c r="M3117" s="241"/>
      <c r="N3117" s="242"/>
      <c r="O3117" s="242"/>
      <c r="P3117" s="242"/>
      <c r="Q3117" s="242"/>
      <c r="R3117" s="242"/>
      <c r="S3117" s="242"/>
      <c r="T3117" s="243"/>
      <c r="U3117" s="13"/>
      <c r="V3117" s="13"/>
      <c r="W3117" s="13"/>
      <c r="X3117" s="13"/>
      <c r="Y3117" s="13"/>
      <c r="Z3117" s="13"/>
      <c r="AA3117" s="13"/>
      <c r="AB3117" s="13"/>
      <c r="AC3117" s="13"/>
      <c r="AD3117" s="13"/>
      <c r="AE3117" s="13"/>
      <c r="AT3117" s="244" t="s">
        <v>206</v>
      </c>
      <c r="AU3117" s="244" t="s">
        <v>78</v>
      </c>
      <c r="AV3117" s="13" t="s">
        <v>76</v>
      </c>
      <c r="AW3117" s="13" t="s">
        <v>31</v>
      </c>
      <c r="AX3117" s="13" t="s">
        <v>69</v>
      </c>
      <c r="AY3117" s="244" t="s">
        <v>193</v>
      </c>
    </row>
    <row r="3118" s="14" customFormat="1">
      <c r="A3118" s="14"/>
      <c r="B3118" s="245"/>
      <c r="C3118" s="246"/>
      <c r="D3118" s="228" t="s">
        <v>206</v>
      </c>
      <c r="E3118" s="247" t="s">
        <v>19</v>
      </c>
      <c r="F3118" s="248" t="s">
        <v>4794</v>
      </c>
      <c r="G3118" s="246"/>
      <c r="H3118" s="249">
        <v>16.559999999999999</v>
      </c>
      <c r="I3118" s="250"/>
      <c r="J3118" s="246"/>
      <c r="K3118" s="246"/>
      <c r="L3118" s="251"/>
      <c r="M3118" s="252"/>
      <c r="N3118" s="253"/>
      <c r="O3118" s="253"/>
      <c r="P3118" s="253"/>
      <c r="Q3118" s="253"/>
      <c r="R3118" s="253"/>
      <c r="S3118" s="253"/>
      <c r="T3118" s="254"/>
      <c r="U3118" s="14"/>
      <c r="V3118" s="14"/>
      <c r="W3118" s="14"/>
      <c r="X3118" s="14"/>
      <c r="Y3118" s="14"/>
      <c r="Z3118" s="14"/>
      <c r="AA3118" s="14"/>
      <c r="AB3118" s="14"/>
      <c r="AC3118" s="14"/>
      <c r="AD3118" s="14"/>
      <c r="AE3118" s="14"/>
      <c r="AT3118" s="255" t="s">
        <v>206</v>
      </c>
      <c r="AU3118" s="255" t="s">
        <v>78</v>
      </c>
      <c r="AV3118" s="14" t="s">
        <v>78</v>
      </c>
      <c r="AW3118" s="14" t="s">
        <v>31</v>
      </c>
      <c r="AX3118" s="14" t="s">
        <v>69</v>
      </c>
      <c r="AY3118" s="255" t="s">
        <v>193</v>
      </c>
    </row>
    <row r="3119" s="15" customFormat="1">
      <c r="A3119" s="15"/>
      <c r="B3119" s="256"/>
      <c r="C3119" s="257"/>
      <c r="D3119" s="228" t="s">
        <v>206</v>
      </c>
      <c r="E3119" s="258" t="s">
        <v>19</v>
      </c>
      <c r="F3119" s="259" t="s">
        <v>218</v>
      </c>
      <c r="G3119" s="257"/>
      <c r="H3119" s="260">
        <v>132.97999999999999</v>
      </c>
      <c r="I3119" s="261"/>
      <c r="J3119" s="257"/>
      <c r="K3119" s="257"/>
      <c r="L3119" s="262"/>
      <c r="M3119" s="263"/>
      <c r="N3119" s="264"/>
      <c r="O3119" s="264"/>
      <c r="P3119" s="264"/>
      <c r="Q3119" s="264"/>
      <c r="R3119" s="264"/>
      <c r="S3119" s="264"/>
      <c r="T3119" s="265"/>
      <c r="U3119" s="15"/>
      <c r="V3119" s="15"/>
      <c r="W3119" s="15"/>
      <c r="X3119" s="15"/>
      <c r="Y3119" s="15"/>
      <c r="Z3119" s="15"/>
      <c r="AA3119" s="15"/>
      <c r="AB3119" s="15"/>
      <c r="AC3119" s="15"/>
      <c r="AD3119" s="15"/>
      <c r="AE3119" s="15"/>
      <c r="AT3119" s="266" t="s">
        <v>206</v>
      </c>
      <c r="AU3119" s="266" t="s">
        <v>78</v>
      </c>
      <c r="AV3119" s="15" t="s">
        <v>200</v>
      </c>
      <c r="AW3119" s="15" t="s">
        <v>31</v>
      </c>
      <c r="AX3119" s="15" t="s">
        <v>76</v>
      </c>
      <c r="AY3119" s="266" t="s">
        <v>193</v>
      </c>
    </row>
    <row r="3120" s="14" customFormat="1">
      <c r="A3120" s="14"/>
      <c r="B3120" s="245"/>
      <c r="C3120" s="246"/>
      <c r="D3120" s="228" t="s">
        <v>206</v>
      </c>
      <c r="E3120" s="246"/>
      <c r="F3120" s="248" t="s">
        <v>4799</v>
      </c>
      <c r="G3120" s="246"/>
      <c r="H3120" s="249">
        <v>146.27799999999999</v>
      </c>
      <c r="I3120" s="250"/>
      <c r="J3120" s="246"/>
      <c r="K3120" s="246"/>
      <c r="L3120" s="251"/>
      <c r="M3120" s="252"/>
      <c r="N3120" s="253"/>
      <c r="O3120" s="253"/>
      <c r="P3120" s="253"/>
      <c r="Q3120" s="253"/>
      <c r="R3120" s="253"/>
      <c r="S3120" s="253"/>
      <c r="T3120" s="254"/>
      <c r="U3120" s="14"/>
      <c r="V3120" s="14"/>
      <c r="W3120" s="14"/>
      <c r="X3120" s="14"/>
      <c r="Y3120" s="14"/>
      <c r="Z3120" s="14"/>
      <c r="AA3120" s="14"/>
      <c r="AB3120" s="14"/>
      <c r="AC3120" s="14"/>
      <c r="AD3120" s="14"/>
      <c r="AE3120" s="14"/>
      <c r="AT3120" s="255" t="s">
        <v>206</v>
      </c>
      <c r="AU3120" s="255" t="s">
        <v>78</v>
      </c>
      <c r="AV3120" s="14" t="s">
        <v>78</v>
      </c>
      <c r="AW3120" s="14" t="s">
        <v>4</v>
      </c>
      <c r="AX3120" s="14" t="s">
        <v>76</v>
      </c>
      <c r="AY3120" s="255" t="s">
        <v>193</v>
      </c>
    </row>
    <row r="3121" s="2" customFormat="1" ht="24.15" customHeight="1">
      <c r="A3121" s="41"/>
      <c r="B3121" s="42"/>
      <c r="C3121" s="215" t="s">
        <v>4800</v>
      </c>
      <c r="D3121" s="215" t="s">
        <v>195</v>
      </c>
      <c r="E3121" s="216" t="s">
        <v>4801</v>
      </c>
      <c r="F3121" s="217" t="s">
        <v>4802</v>
      </c>
      <c r="G3121" s="218" t="s">
        <v>258</v>
      </c>
      <c r="H3121" s="219">
        <v>122.33</v>
      </c>
      <c r="I3121" s="220"/>
      <c r="J3121" s="221">
        <f>ROUND(I3121*H3121,2)</f>
        <v>0</v>
      </c>
      <c r="K3121" s="217" t="s">
        <v>199</v>
      </c>
      <c r="L3121" s="47"/>
      <c r="M3121" s="222" t="s">
        <v>19</v>
      </c>
      <c r="N3121" s="223" t="s">
        <v>40</v>
      </c>
      <c r="O3121" s="87"/>
      <c r="P3121" s="224">
        <f>O3121*H3121</f>
        <v>0</v>
      </c>
      <c r="Q3121" s="224">
        <v>0.0063</v>
      </c>
      <c r="R3121" s="224">
        <f>Q3121*H3121</f>
        <v>0.770679</v>
      </c>
      <c r="S3121" s="224">
        <v>0</v>
      </c>
      <c r="T3121" s="225">
        <f>S3121*H3121</f>
        <v>0</v>
      </c>
      <c r="U3121" s="41"/>
      <c r="V3121" s="41"/>
      <c r="W3121" s="41"/>
      <c r="X3121" s="41"/>
      <c r="Y3121" s="41"/>
      <c r="Z3121" s="41"/>
      <c r="AA3121" s="41"/>
      <c r="AB3121" s="41"/>
      <c r="AC3121" s="41"/>
      <c r="AD3121" s="41"/>
      <c r="AE3121" s="41"/>
      <c r="AR3121" s="226" t="s">
        <v>323</v>
      </c>
      <c r="AT3121" s="226" t="s">
        <v>195</v>
      </c>
      <c r="AU3121" s="226" t="s">
        <v>78</v>
      </c>
      <c r="AY3121" s="20" t="s">
        <v>193</v>
      </c>
      <c r="BE3121" s="227">
        <f>IF(N3121="základní",J3121,0)</f>
        <v>0</v>
      </c>
      <c r="BF3121" s="227">
        <f>IF(N3121="snížená",J3121,0)</f>
        <v>0</v>
      </c>
      <c r="BG3121" s="227">
        <f>IF(N3121="zákl. přenesená",J3121,0)</f>
        <v>0</v>
      </c>
      <c r="BH3121" s="227">
        <f>IF(N3121="sníž. přenesená",J3121,0)</f>
        <v>0</v>
      </c>
      <c r="BI3121" s="227">
        <f>IF(N3121="nulová",J3121,0)</f>
        <v>0</v>
      </c>
      <c r="BJ3121" s="20" t="s">
        <v>76</v>
      </c>
      <c r="BK3121" s="227">
        <f>ROUND(I3121*H3121,2)</f>
        <v>0</v>
      </c>
      <c r="BL3121" s="20" t="s">
        <v>323</v>
      </c>
      <c r="BM3121" s="226" t="s">
        <v>4803</v>
      </c>
    </row>
    <row r="3122" s="2" customFormat="1">
      <c r="A3122" s="41"/>
      <c r="B3122" s="42"/>
      <c r="C3122" s="43"/>
      <c r="D3122" s="228" t="s">
        <v>202</v>
      </c>
      <c r="E3122" s="43"/>
      <c r="F3122" s="229" t="s">
        <v>4804</v>
      </c>
      <c r="G3122" s="43"/>
      <c r="H3122" s="43"/>
      <c r="I3122" s="230"/>
      <c r="J3122" s="43"/>
      <c r="K3122" s="43"/>
      <c r="L3122" s="47"/>
      <c r="M3122" s="231"/>
      <c r="N3122" s="232"/>
      <c r="O3122" s="87"/>
      <c r="P3122" s="87"/>
      <c r="Q3122" s="87"/>
      <c r="R3122" s="87"/>
      <c r="S3122" s="87"/>
      <c r="T3122" s="88"/>
      <c r="U3122" s="41"/>
      <c r="V3122" s="41"/>
      <c r="W3122" s="41"/>
      <c r="X3122" s="41"/>
      <c r="Y3122" s="41"/>
      <c r="Z3122" s="41"/>
      <c r="AA3122" s="41"/>
      <c r="AB3122" s="41"/>
      <c r="AC3122" s="41"/>
      <c r="AD3122" s="41"/>
      <c r="AE3122" s="41"/>
      <c r="AT3122" s="20" t="s">
        <v>202</v>
      </c>
      <c r="AU3122" s="20" t="s">
        <v>78</v>
      </c>
    </row>
    <row r="3123" s="2" customFormat="1">
      <c r="A3123" s="41"/>
      <c r="B3123" s="42"/>
      <c r="C3123" s="43"/>
      <c r="D3123" s="233" t="s">
        <v>204</v>
      </c>
      <c r="E3123" s="43"/>
      <c r="F3123" s="234" t="s">
        <v>4805</v>
      </c>
      <c r="G3123" s="43"/>
      <c r="H3123" s="43"/>
      <c r="I3123" s="230"/>
      <c r="J3123" s="43"/>
      <c r="K3123" s="43"/>
      <c r="L3123" s="47"/>
      <c r="M3123" s="231"/>
      <c r="N3123" s="232"/>
      <c r="O3123" s="87"/>
      <c r="P3123" s="87"/>
      <c r="Q3123" s="87"/>
      <c r="R3123" s="87"/>
      <c r="S3123" s="87"/>
      <c r="T3123" s="88"/>
      <c r="U3123" s="41"/>
      <c r="V3123" s="41"/>
      <c r="W3123" s="41"/>
      <c r="X3123" s="41"/>
      <c r="Y3123" s="41"/>
      <c r="Z3123" s="41"/>
      <c r="AA3123" s="41"/>
      <c r="AB3123" s="41"/>
      <c r="AC3123" s="41"/>
      <c r="AD3123" s="41"/>
      <c r="AE3123" s="41"/>
      <c r="AT3123" s="20" t="s">
        <v>204</v>
      </c>
      <c r="AU3123" s="20" t="s">
        <v>78</v>
      </c>
    </row>
    <row r="3124" s="13" customFormat="1">
      <c r="A3124" s="13"/>
      <c r="B3124" s="235"/>
      <c r="C3124" s="236"/>
      <c r="D3124" s="228" t="s">
        <v>206</v>
      </c>
      <c r="E3124" s="237" t="s">
        <v>19</v>
      </c>
      <c r="F3124" s="238" t="s">
        <v>279</v>
      </c>
      <c r="G3124" s="236"/>
      <c r="H3124" s="237" t="s">
        <v>19</v>
      </c>
      <c r="I3124" s="239"/>
      <c r="J3124" s="236"/>
      <c r="K3124" s="236"/>
      <c r="L3124" s="240"/>
      <c r="M3124" s="241"/>
      <c r="N3124" s="242"/>
      <c r="O3124" s="242"/>
      <c r="P3124" s="242"/>
      <c r="Q3124" s="242"/>
      <c r="R3124" s="242"/>
      <c r="S3124" s="242"/>
      <c r="T3124" s="243"/>
      <c r="U3124" s="13"/>
      <c r="V3124" s="13"/>
      <c r="W3124" s="13"/>
      <c r="X3124" s="13"/>
      <c r="Y3124" s="13"/>
      <c r="Z3124" s="13"/>
      <c r="AA3124" s="13"/>
      <c r="AB3124" s="13"/>
      <c r="AC3124" s="13"/>
      <c r="AD3124" s="13"/>
      <c r="AE3124" s="13"/>
      <c r="AT3124" s="244" t="s">
        <v>206</v>
      </c>
      <c r="AU3124" s="244" t="s">
        <v>78</v>
      </c>
      <c r="AV3124" s="13" t="s">
        <v>76</v>
      </c>
      <c r="AW3124" s="13" t="s">
        <v>31</v>
      </c>
      <c r="AX3124" s="13" t="s">
        <v>69</v>
      </c>
      <c r="AY3124" s="244" t="s">
        <v>193</v>
      </c>
    </row>
    <row r="3125" s="13" customFormat="1">
      <c r="A3125" s="13"/>
      <c r="B3125" s="235"/>
      <c r="C3125" s="236"/>
      <c r="D3125" s="228" t="s">
        <v>206</v>
      </c>
      <c r="E3125" s="237" t="s">
        <v>19</v>
      </c>
      <c r="F3125" s="238" t="s">
        <v>4510</v>
      </c>
      <c r="G3125" s="236"/>
      <c r="H3125" s="237" t="s">
        <v>19</v>
      </c>
      <c r="I3125" s="239"/>
      <c r="J3125" s="236"/>
      <c r="K3125" s="236"/>
      <c r="L3125" s="240"/>
      <c r="M3125" s="241"/>
      <c r="N3125" s="242"/>
      <c r="O3125" s="242"/>
      <c r="P3125" s="242"/>
      <c r="Q3125" s="242"/>
      <c r="R3125" s="242"/>
      <c r="S3125" s="242"/>
      <c r="T3125" s="243"/>
      <c r="U3125" s="13"/>
      <c r="V3125" s="13"/>
      <c r="W3125" s="13"/>
      <c r="X3125" s="13"/>
      <c r="Y3125" s="13"/>
      <c r="Z3125" s="13"/>
      <c r="AA3125" s="13"/>
      <c r="AB3125" s="13"/>
      <c r="AC3125" s="13"/>
      <c r="AD3125" s="13"/>
      <c r="AE3125" s="13"/>
      <c r="AT3125" s="244" t="s">
        <v>206</v>
      </c>
      <c r="AU3125" s="244" t="s">
        <v>78</v>
      </c>
      <c r="AV3125" s="13" t="s">
        <v>76</v>
      </c>
      <c r="AW3125" s="13" t="s">
        <v>31</v>
      </c>
      <c r="AX3125" s="13" t="s">
        <v>69</v>
      </c>
      <c r="AY3125" s="244" t="s">
        <v>193</v>
      </c>
    </row>
    <row r="3126" s="14" customFormat="1">
      <c r="A3126" s="14"/>
      <c r="B3126" s="245"/>
      <c r="C3126" s="246"/>
      <c r="D3126" s="228" t="s">
        <v>206</v>
      </c>
      <c r="E3126" s="247" t="s">
        <v>19</v>
      </c>
      <c r="F3126" s="248" t="s">
        <v>4806</v>
      </c>
      <c r="G3126" s="246"/>
      <c r="H3126" s="249">
        <v>38.700000000000003</v>
      </c>
      <c r="I3126" s="250"/>
      <c r="J3126" s="246"/>
      <c r="K3126" s="246"/>
      <c r="L3126" s="251"/>
      <c r="M3126" s="252"/>
      <c r="N3126" s="253"/>
      <c r="O3126" s="253"/>
      <c r="P3126" s="253"/>
      <c r="Q3126" s="253"/>
      <c r="R3126" s="253"/>
      <c r="S3126" s="253"/>
      <c r="T3126" s="254"/>
      <c r="U3126" s="14"/>
      <c r="V3126" s="14"/>
      <c r="W3126" s="14"/>
      <c r="X3126" s="14"/>
      <c r="Y3126" s="14"/>
      <c r="Z3126" s="14"/>
      <c r="AA3126" s="14"/>
      <c r="AB3126" s="14"/>
      <c r="AC3126" s="14"/>
      <c r="AD3126" s="14"/>
      <c r="AE3126" s="14"/>
      <c r="AT3126" s="255" t="s">
        <v>206</v>
      </c>
      <c r="AU3126" s="255" t="s">
        <v>78</v>
      </c>
      <c r="AV3126" s="14" t="s">
        <v>78</v>
      </c>
      <c r="AW3126" s="14" t="s">
        <v>31</v>
      </c>
      <c r="AX3126" s="14" t="s">
        <v>69</v>
      </c>
      <c r="AY3126" s="255" t="s">
        <v>193</v>
      </c>
    </row>
    <row r="3127" s="14" customFormat="1">
      <c r="A3127" s="14"/>
      <c r="B3127" s="245"/>
      <c r="C3127" s="246"/>
      <c r="D3127" s="228" t="s">
        <v>206</v>
      </c>
      <c r="E3127" s="247" t="s">
        <v>19</v>
      </c>
      <c r="F3127" s="248" t="s">
        <v>4807</v>
      </c>
      <c r="G3127" s="246"/>
      <c r="H3127" s="249">
        <v>30.600000000000001</v>
      </c>
      <c r="I3127" s="250"/>
      <c r="J3127" s="246"/>
      <c r="K3127" s="246"/>
      <c r="L3127" s="251"/>
      <c r="M3127" s="252"/>
      <c r="N3127" s="253"/>
      <c r="O3127" s="253"/>
      <c r="P3127" s="253"/>
      <c r="Q3127" s="253"/>
      <c r="R3127" s="253"/>
      <c r="S3127" s="253"/>
      <c r="T3127" s="254"/>
      <c r="U3127" s="14"/>
      <c r="V3127" s="14"/>
      <c r="W3127" s="14"/>
      <c r="X3127" s="14"/>
      <c r="Y3127" s="14"/>
      <c r="Z3127" s="14"/>
      <c r="AA3127" s="14"/>
      <c r="AB3127" s="14"/>
      <c r="AC3127" s="14"/>
      <c r="AD3127" s="14"/>
      <c r="AE3127" s="14"/>
      <c r="AT3127" s="255" t="s">
        <v>206</v>
      </c>
      <c r="AU3127" s="255" t="s">
        <v>78</v>
      </c>
      <c r="AV3127" s="14" t="s">
        <v>78</v>
      </c>
      <c r="AW3127" s="14" t="s">
        <v>31</v>
      </c>
      <c r="AX3127" s="14" t="s">
        <v>69</v>
      </c>
      <c r="AY3127" s="255" t="s">
        <v>193</v>
      </c>
    </row>
    <row r="3128" s="14" customFormat="1">
      <c r="A3128" s="14"/>
      <c r="B3128" s="245"/>
      <c r="C3128" s="246"/>
      <c r="D3128" s="228" t="s">
        <v>206</v>
      </c>
      <c r="E3128" s="247" t="s">
        <v>19</v>
      </c>
      <c r="F3128" s="248" t="s">
        <v>4808</v>
      </c>
      <c r="G3128" s="246"/>
      <c r="H3128" s="249">
        <v>7.3799999999999999</v>
      </c>
      <c r="I3128" s="250"/>
      <c r="J3128" s="246"/>
      <c r="K3128" s="246"/>
      <c r="L3128" s="251"/>
      <c r="M3128" s="252"/>
      <c r="N3128" s="253"/>
      <c r="O3128" s="253"/>
      <c r="P3128" s="253"/>
      <c r="Q3128" s="253"/>
      <c r="R3128" s="253"/>
      <c r="S3128" s="253"/>
      <c r="T3128" s="254"/>
      <c r="U3128" s="14"/>
      <c r="V3128" s="14"/>
      <c r="W3128" s="14"/>
      <c r="X3128" s="14"/>
      <c r="Y3128" s="14"/>
      <c r="Z3128" s="14"/>
      <c r="AA3128" s="14"/>
      <c r="AB3128" s="14"/>
      <c r="AC3128" s="14"/>
      <c r="AD3128" s="14"/>
      <c r="AE3128" s="14"/>
      <c r="AT3128" s="255" t="s">
        <v>206</v>
      </c>
      <c r="AU3128" s="255" t="s">
        <v>78</v>
      </c>
      <c r="AV3128" s="14" t="s">
        <v>78</v>
      </c>
      <c r="AW3128" s="14" t="s">
        <v>31</v>
      </c>
      <c r="AX3128" s="14" t="s">
        <v>69</v>
      </c>
      <c r="AY3128" s="255" t="s">
        <v>193</v>
      </c>
    </row>
    <row r="3129" s="14" customFormat="1">
      <c r="A3129" s="14"/>
      <c r="B3129" s="245"/>
      <c r="C3129" s="246"/>
      <c r="D3129" s="228" t="s">
        <v>206</v>
      </c>
      <c r="E3129" s="247" t="s">
        <v>19</v>
      </c>
      <c r="F3129" s="248" t="s">
        <v>4809</v>
      </c>
      <c r="G3129" s="246"/>
      <c r="H3129" s="249">
        <v>15.800000000000001</v>
      </c>
      <c r="I3129" s="250"/>
      <c r="J3129" s="246"/>
      <c r="K3129" s="246"/>
      <c r="L3129" s="251"/>
      <c r="M3129" s="252"/>
      <c r="N3129" s="253"/>
      <c r="O3129" s="253"/>
      <c r="P3129" s="253"/>
      <c r="Q3129" s="253"/>
      <c r="R3129" s="253"/>
      <c r="S3129" s="253"/>
      <c r="T3129" s="254"/>
      <c r="U3129" s="14"/>
      <c r="V3129" s="14"/>
      <c r="W3129" s="14"/>
      <c r="X3129" s="14"/>
      <c r="Y3129" s="14"/>
      <c r="Z3129" s="14"/>
      <c r="AA3129" s="14"/>
      <c r="AB3129" s="14"/>
      <c r="AC3129" s="14"/>
      <c r="AD3129" s="14"/>
      <c r="AE3129" s="14"/>
      <c r="AT3129" s="255" t="s">
        <v>206</v>
      </c>
      <c r="AU3129" s="255" t="s">
        <v>78</v>
      </c>
      <c r="AV3129" s="14" t="s">
        <v>78</v>
      </c>
      <c r="AW3129" s="14" t="s">
        <v>31</v>
      </c>
      <c r="AX3129" s="14" t="s">
        <v>69</v>
      </c>
      <c r="AY3129" s="255" t="s">
        <v>193</v>
      </c>
    </row>
    <row r="3130" s="13" customFormat="1">
      <c r="A3130" s="13"/>
      <c r="B3130" s="235"/>
      <c r="C3130" s="236"/>
      <c r="D3130" s="228" t="s">
        <v>206</v>
      </c>
      <c r="E3130" s="237" t="s">
        <v>19</v>
      </c>
      <c r="F3130" s="238" t="s">
        <v>3997</v>
      </c>
      <c r="G3130" s="236"/>
      <c r="H3130" s="237" t="s">
        <v>19</v>
      </c>
      <c r="I3130" s="239"/>
      <c r="J3130" s="236"/>
      <c r="K3130" s="236"/>
      <c r="L3130" s="240"/>
      <c r="M3130" s="241"/>
      <c r="N3130" s="242"/>
      <c r="O3130" s="242"/>
      <c r="P3130" s="242"/>
      <c r="Q3130" s="242"/>
      <c r="R3130" s="242"/>
      <c r="S3130" s="242"/>
      <c r="T3130" s="243"/>
      <c r="U3130" s="13"/>
      <c r="V3130" s="13"/>
      <c r="W3130" s="13"/>
      <c r="X3130" s="13"/>
      <c r="Y3130" s="13"/>
      <c r="Z3130" s="13"/>
      <c r="AA3130" s="13"/>
      <c r="AB3130" s="13"/>
      <c r="AC3130" s="13"/>
      <c r="AD3130" s="13"/>
      <c r="AE3130" s="13"/>
      <c r="AT3130" s="244" t="s">
        <v>206</v>
      </c>
      <c r="AU3130" s="244" t="s">
        <v>78</v>
      </c>
      <c r="AV3130" s="13" t="s">
        <v>76</v>
      </c>
      <c r="AW3130" s="13" t="s">
        <v>31</v>
      </c>
      <c r="AX3130" s="13" t="s">
        <v>69</v>
      </c>
      <c r="AY3130" s="244" t="s">
        <v>193</v>
      </c>
    </row>
    <row r="3131" s="14" customFormat="1">
      <c r="A3131" s="14"/>
      <c r="B3131" s="245"/>
      <c r="C3131" s="246"/>
      <c r="D3131" s="228" t="s">
        <v>206</v>
      </c>
      <c r="E3131" s="247" t="s">
        <v>19</v>
      </c>
      <c r="F3131" s="248" t="s">
        <v>4810</v>
      </c>
      <c r="G3131" s="246"/>
      <c r="H3131" s="249">
        <v>29.850000000000001</v>
      </c>
      <c r="I3131" s="250"/>
      <c r="J3131" s="246"/>
      <c r="K3131" s="246"/>
      <c r="L3131" s="251"/>
      <c r="M3131" s="252"/>
      <c r="N3131" s="253"/>
      <c r="O3131" s="253"/>
      <c r="P3131" s="253"/>
      <c r="Q3131" s="253"/>
      <c r="R3131" s="253"/>
      <c r="S3131" s="253"/>
      <c r="T3131" s="254"/>
      <c r="U3131" s="14"/>
      <c r="V3131" s="14"/>
      <c r="W3131" s="14"/>
      <c r="X3131" s="14"/>
      <c r="Y3131" s="14"/>
      <c r="Z3131" s="14"/>
      <c r="AA3131" s="14"/>
      <c r="AB3131" s="14"/>
      <c r="AC3131" s="14"/>
      <c r="AD3131" s="14"/>
      <c r="AE3131" s="14"/>
      <c r="AT3131" s="255" t="s">
        <v>206</v>
      </c>
      <c r="AU3131" s="255" t="s">
        <v>78</v>
      </c>
      <c r="AV3131" s="14" t="s">
        <v>78</v>
      </c>
      <c r="AW3131" s="14" t="s">
        <v>31</v>
      </c>
      <c r="AX3131" s="14" t="s">
        <v>69</v>
      </c>
      <c r="AY3131" s="255" t="s">
        <v>193</v>
      </c>
    </row>
    <row r="3132" s="15" customFormat="1">
      <c r="A3132" s="15"/>
      <c r="B3132" s="256"/>
      <c r="C3132" s="257"/>
      <c r="D3132" s="228" t="s">
        <v>206</v>
      </c>
      <c r="E3132" s="258" t="s">
        <v>19</v>
      </c>
      <c r="F3132" s="259" t="s">
        <v>218</v>
      </c>
      <c r="G3132" s="257"/>
      <c r="H3132" s="260">
        <v>122.33</v>
      </c>
      <c r="I3132" s="261"/>
      <c r="J3132" s="257"/>
      <c r="K3132" s="257"/>
      <c r="L3132" s="262"/>
      <c r="M3132" s="263"/>
      <c r="N3132" s="264"/>
      <c r="O3132" s="264"/>
      <c r="P3132" s="264"/>
      <c r="Q3132" s="264"/>
      <c r="R3132" s="264"/>
      <c r="S3132" s="264"/>
      <c r="T3132" s="265"/>
      <c r="U3132" s="15"/>
      <c r="V3132" s="15"/>
      <c r="W3132" s="15"/>
      <c r="X3132" s="15"/>
      <c r="Y3132" s="15"/>
      <c r="Z3132" s="15"/>
      <c r="AA3132" s="15"/>
      <c r="AB3132" s="15"/>
      <c r="AC3132" s="15"/>
      <c r="AD3132" s="15"/>
      <c r="AE3132" s="15"/>
      <c r="AT3132" s="266" t="s">
        <v>206</v>
      </c>
      <c r="AU3132" s="266" t="s">
        <v>78</v>
      </c>
      <c r="AV3132" s="15" t="s">
        <v>200</v>
      </c>
      <c r="AW3132" s="15" t="s">
        <v>31</v>
      </c>
      <c r="AX3132" s="15" t="s">
        <v>76</v>
      </c>
      <c r="AY3132" s="266" t="s">
        <v>193</v>
      </c>
    </row>
    <row r="3133" s="2" customFormat="1" ht="16.5" customHeight="1">
      <c r="A3133" s="41"/>
      <c r="B3133" s="42"/>
      <c r="C3133" s="274" t="s">
        <v>4811</v>
      </c>
      <c r="D3133" s="274" t="s">
        <v>1765</v>
      </c>
      <c r="E3133" s="275" t="s">
        <v>4001</v>
      </c>
      <c r="F3133" s="276" t="s">
        <v>4002</v>
      </c>
      <c r="G3133" s="277" t="s">
        <v>258</v>
      </c>
      <c r="H3133" s="278">
        <v>134.56299999999999</v>
      </c>
      <c r="I3133" s="279"/>
      <c r="J3133" s="280">
        <f>ROUND(I3133*H3133,2)</f>
        <v>0</v>
      </c>
      <c r="K3133" s="276" t="s">
        <v>199</v>
      </c>
      <c r="L3133" s="281"/>
      <c r="M3133" s="282" t="s">
        <v>19</v>
      </c>
      <c r="N3133" s="283" t="s">
        <v>40</v>
      </c>
      <c r="O3133" s="87"/>
      <c r="P3133" s="224">
        <f>O3133*H3133</f>
        <v>0</v>
      </c>
      <c r="Q3133" s="224">
        <v>0.0060000000000000001</v>
      </c>
      <c r="R3133" s="224">
        <f>Q3133*H3133</f>
        <v>0.80737799999999993</v>
      </c>
      <c r="S3133" s="224">
        <v>0</v>
      </c>
      <c r="T3133" s="225">
        <f>S3133*H3133</f>
        <v>0</v>
      </c>
      <c r="U3133" s="41"/>
      <c r="V3133" s="41"/>
      <c r="W3133" s="41"/>
      <c r="X3133" s="41"/>
      <c r="Y3133" s="41"/>
      <c r="Z3133" s="41"/>
      <c r="AA3133" s="41"/>
      <c r="AB3133" s="41"/>
      <c r="AC3133" s="41"/>
      <c r="AD3133" s="41"/>
      <c r="AE3133" s="41"/>
      <c r="AR3133" s="226" t="s">
        <v>449</v>
      </c>
      <c r="AT3133" s="226" t="s">
        <v>1765</v>
      </c>
      <c r="AU3133" s="226" t="s">
        <v>78</v>
      </c>
      <c r="AY3133" s="20" t="s">
        <v>193</v>
      </c>
      <c r="BE3133" s="227">
        <f>IF(N3133="základní",J3133,0)</f>
        <v>0</v>
      </c>
      <c r="BF3133" s="227">
        <f>IF(N3133="snížená",J3133,0)</f>
        <v>0</v>
      </c>
      <c r="BG3133" s="227">
        <f>IF(N3133="zákl. přenesená",J3133,0)</f>
        <v>0</v>
      </c>
      <c r="BH3133" s="227">
        <f>IF(N3133="sníž. přenesená",J3133,0)</f>
        <v>0</v>
      </c>
      <c r="BI3133" s="227">
        <f>IF(N3133="nulová",J3133,0)</f>
        <v>0</v>
      </c>
      <c r="BJ3133" s="20" t="s">
        <v>76</v>
      </c>
      <c r="BK3133" s="227">
        <f>ROUND(I3133*H3133,2)</f>
        <v>0</v>
      </c>
      <c r="BL3133" s="20" t="s">
        <v>323</v>
      </c>
      <c r="BM3133" s="226" t="s">
        <v>4812</v>
      </c>
    </row>
    <row r="3134" s="2" customFormat="1">
      <c r="A3134" s="41"/>
      <c r="B3134" s="42"/>
      <c r="C3134" s="43"/>
      <c r="D3134" s="228" t="s">
        <v>202</v>
      </c>
      <c r="E3134" s="43"/>
      <c r="F3134" s="229" t="s">
        <v>4002</v>
      </c>
      <c r="G3134" s="43"/>
      <c r="H3134" s="43"/>
      <c r="I3134" s="230"/>
      <c r="J3134" s="43"/>
      <c r="K3134" s="43"/>
      <c r="L3134" s="47"/>
      <c r="M3134" s="231"/>
      <c r="N3134" s="232"/>
      <c r="O3134" s="87"/>
      <c r="P3134" s="87"/>
      <c r="Q3134" s="87"/>
      <c r="R3134" s="87"/>
      <c r="S3134" s="87"/>
      <c r="T3134" s="88"/>
      <c r="U3134" s="41"/>
      <c r="V3134" s="41"/>
      <c r="W3134" s="41"/>
      <c r="X3134" s="41"/>
      <c r="Y3134" s="41"/>
      <c r="Z3134" s="41"/>
      <c r="AA3134" s="41"/>
      <c r="AB3134" s="41"/>
      <c r="AC3134" s="41"/>
      <c r="AD3134" s="41"/>
      <c r="AE3134" s="41"/>
      <c r="AT3134" s="20" t="s">
        <v>202</v>
      </c>
      <c r="AU3134" s="20" t="s">
        <v>78</v>
      </c>
    </row>
    <row r="3135" s="14" customFormat="1">
      <c r="A3135" s="14"/>
      <c r="B3135" s="245"/>
      <c r="C3135" s="246"/>
      <c r="D3135" s="228" t="s">
        <v>206</v>
      </c>
      <c r="E3135" s="246"/>
      <c r="F3135" s="248" t="s">
        <v>4813</v>
      </c>
      <c r="G3135" s="246"/>
      <c r="H3135" s="249">
        <v>134.56299999999999</v>
      </c>
      <c r="I3135" s="250"/>
      <c r="J3135" s="246"/>
      <c r="K3135" s="246"/>
      <c r="L3135" s="251"/>
      <c r="M3135" s="252"/>
      <c r="N3135" s="253"/>
      <c r="O3135" s="253"/>
      <c r="P3135" s="253"/>
      <c r="Q3135" s="253"/>
      <c r="R3135" s="253"/>
      <c r="S3135" s="253"/>
      <c r="T3135" s="254"/>
      <c r="U3135" s="14"/>
      <c r="V3135" s="14"/>
      <c r="W3135" s="14"/>
      <c r="X3135" s="14"/>
      <c r="Y3135" s="14"/>
      <c r="Z3135" s="14"/>
      <c r="AA3135" s="14"/>
      <c r="AB3135" s="14"/>
      <c r="AC3135" s="14"/>
      <c r="AD3135" s="14"/>
      <c r="AE3135" s="14"/>
      <c r="AT3135" s="255" t="s">
        <v>206</v>
      </c>
      <c r="AU3135" s="255" t="s">
        <v>78</v>
      </c>
      <c r="AV3135" s="14" t="s">
        <v>78</v>
      </c>
      <c r="AW3135" s="14" t="s">
        <v>4</v>
      </c>
      <c r="AX3135" s="14" t="s">
        <v>76</v>
      </c>
      <c r="AY3135" s="255" t="s">
        <v>193</v>
      </c>
    </row>
    <row r="3136" s="2" customFormat="1" ht="16.5" customHeight="1">
      <c r="A3136" s="41"/>
      <c r="B3136" s="42"/>
      <c r="C3136" s="215" t="s">
        <v>4814</v>
      </c>
      <c r="D3136" s="215" t="s">
        <v>195</v>
      </c>
      <c r="E3136" s="216" t="s">
        <v>2020</v>
      </c>
      <c r="F3136" s="217" t="s">
        <v>2021</v>
      </c>
      <c r="G3136" s="218" t="s">
        <v>258</v>
      </c>
      <c r="H3136" s="219">
        <v>255.31</v>
      </c>
      <c r="I3136" s="220"/>
      <c r="J3136" s="221">
        <f>ROUND(I3136*H3136,2)</f>
        <v>0</v>
      </c>
      <c r="K3136" s="217" t="s">
        <v>19</v>
      </c>
      <c r="L3136" s="47"/>
      <c r="M3136" s="222" t="s">
        <v>19</v>
      </c>
      <c r="N3136" s="223" t="s">
        <v>40</v>
      </c>
      <c r="O3136" s="87"/>
      <c r="P3136" s="224">
        <f>O3136*H3136</f>
        <v>0</v>
      </c>
      <c r="Q3136" s="224">
        <v>0</v>
      </c>
      <c r="R3136" s="224">
        <f>Q3136*H3136</f>
        <v>0</v>
      </c>
      <c r="S3136" s="224">
        <v>0</v>
      </c>
      <c r="T3136" s="225">
        <f>S3136*H3136</f>
        <v>0</v>
      </c>
      <c r="U3136" s="41"/>
      <c r="V3136" s="41"/>
      <c r="W3136" s="41"/>
      <c r="X3136" s="41"/>
      <c r="Y3136" s="41"/>
      <c r="Z3136" s="41"/>
      <c r="AA3136" s="41"/>
      <c r="AB3136" s="41"/>
      <c r="AC3136" s="41"/>
      <c r="AD3136" s="41"/>
      <c r="AE3136" s="41"/>
      <c r="AR3136" s="226" t="s">
        <v>200</v>
      </c>
      <c r="AT3136" s="226" t="s">
        <v>195</v>
      </c>
      <c r="AU3136" s="226" t="s">
        <v>78</v>
      </c>
      <c r="AY3136" s="20" t="s">
        <v>193</v>
      </c>
      <c r="BE3136" s="227">
        <f>IF(N3136="základní",J3136,0)</f>
        <v>0</v>
      </c>
      <c r="BF3136" s="227">
        <f>IF(N3136="snížená",J3136,0)</f>
        <v>0</v>
      </c>
      <c r="BG3136" s="227">
        <f>IF(N3136="zákl. přenesená",J3136,0)</f>
        <v>0</v>
      </c>
      <c r="BH3136" s="227">
        <f>IF(N3136="sníž. přenesená",J3136,0)</f>
        <v>0</v>
      </c>
      <c r="BI3136" s="227">
        <f>IF(N3136="nulová",J3136,0)</f>
        <v>0</v>
      </c>
      <c r="BJ3136" s="20" t="s">
        <v>76</v>
      </c>
      <c r="BK3136" s="227">
        <f>ROUND(I3136*H3136,2)</f>
        <v>0</v>
      </c>
      <c r="BL3136" s="20" t="s">
        <v>200</v>
      </c>
      <c r="BM3136" s="226" t="s">
        <v>4815</v>
      </c>
    </row>
    <row r="3137" s="2" customFormat="1">
      <c r="A3137" s="41"/>
      <c r="B3137" s="42"/>
      <c r="C3137" s="43"/>
      <c r="D3137" s="228" t="s">
        <v>202</v>
      </c>
      <c r="E3137" s="43"/>
      <c r="F3137" s="229" t="s">
        <v>2021</v>
      </c>
      <c r="G3137" s="43"/>
      <c r="H3137" s="43"/>
      <c r="I3137" s="230"/>
      <c r="J3137" s="43"/>
      <c r="K3137" s="43"/>
      <c r="L3137" s="47"/>
      <c r="M3137" s="231"/>
      <c r="N3137" s="232"/>
      <c r="O3137" s="87"/>
      <c r="P3137" s="87"/>
      <c r="Q3137" s="87"/>
      <c r="R3137" s="87"/>
      <c r="S3137" s="87"/>
      <c r="T3137" s="88"/>
      <c r="U3137" s="41"/>
      <c r="V3137" s="41"/>
      <c r="W3137" s="41"/>
      <c r="X3137" s="41"/>
      <c r="Y3137" s="41"/>
      <c r="Z3137" s="41"/>
      <c r="AA3137" s="41"/>
      <c r="AB3137" s="41"/>
      <c r="AC3137" s="41"/>
      <c r="AD3137" s="41"/>
      <c r="AE3137" s="41"/>
      <c r="AT3137" s="20" t="s">
        <v>202</v>
      </c>
      <c r="AU3137" s="20" t="s">
        <v>78</v>
      </c>
    </row>
    <row r="3138" s="13" customFormat="1">
      <c r="A3138" s="13"/>
      <c r="B3138" s="235"/>
      <c r="C3138" s="236"/>
      <c r="D3138" s="228" t="s">
        <v>206</v>
      </c>
      <c r="E3138" s="237" t="s">
        <v>19</v>
      </c>
      <c r="F3138" s="238" t="s">
        <v>279</v>
      </c>
      <c r="G3138" s="236"/>
      <c r="H3138" s="237" t="s">
        <v>19</v>
      </c>
      <c r="I3138" s="239"/>
      <c r="J3138" s="236"/>
      <c r="K3138" s="236"/>
      <c r="L3138" s="240"/>
      <c r="M3138" s="241"/>
      <c r="N3138" s="242"/>
      <c r="O3138" s="242"/>
      <c r="P3138" s="242"/>
      <c r="Q3138" s="242"/>
      <c r="R3138" s="242"/>
      <c r="S3138" s="242"/>
      <c r="T3138" s="243"/>
      <c r="U3138" s="13"/>
      <c r="V3138" s="13"/>
      <c r="W3138" s="13"/>
      <c r="X3138" s="13"/>
      <c r="Y3138" s="13"/>
      <c r="Z3138" s="13"/>
      <c r="AA3138" s="13"/>
      <c r="AB3138" s="13"/>
      <c r="AC3138" s="13"/>
      <c r="AD3138" s="13"/>
      <c r="AE3138" s="13"/>
      <c r="AT3138" s="244" t="s">
        <v>206</v>
      </c>
      <c r="AU3138" s="244" t="s">
        <v>78</v>
      </c>
      <c r="AV3138" s="13" t="s">
        <v>76</v>
      </c>
      <c r="AW3138" s="13" t="s">
        <v>31</v>
      </c>
      <c r="AX3138" s="13" t="s">
        <v>69</v>
      </c>
      <c r="AY3138" s="244" t="s">
        <v>193</v>
      </c>
    </row>
    <row r="3139" s="13" customFormat="1">
      <c r="A3139" s="13"/>
      <c r="B3139" s="235"/>
      <c r="C3139" s="236"/>
      <c r="D3139" s="228" t="s">
        <v>206</v>
      </c>
      <c r="E3139" s="237" t="s">
        <v>19</v>
      </c>
      <c r="F3139" s="238" t="s">
        <v>4621</v>
      </c>
      <c r="G3139" s="236"/>
      <c r="H3139" s="237" t="s">
        <v>19</v>
      </c>
      <c r="I3139" s="239"/>
      <c r="J3139" s="236"/>
      <c r="K3139" s="236"/>
      <c r="L3139" s="240"/>
      <c r="M3139" s="241"/>
      <c r="N3139" s="242"/>
      <c r="O3139" s="242"/>
      <c r="P3139" s="242"/>
      <c r="Q3139" s="242"/>
      <c r="R3139" s="242"/>
      <c r="S3139" s="242"/>
      <c r="T3139" s="243"/>
      <c r="U3139" s="13"/>
      <c r="V3139" s="13"/>
      <c r="W3139" s="13"/>
      <c r="X3139" s="13"/>
      <c r="Y3139" s="13"/>
      <c r="Z3139" s="13"/>
      <c r="AA3139" s="13"/>
      <c r="AB3139" s="13"/>
      <c r="AC3139" s="13"/>
      <c r="AD3139" s="13"/>
      <c r="AE3139" s="13"/>
      <c r="AT3139" s="244" t="s">
        <v>206</v>
      </c>
      <c r="AU3139" s="244" t="s">
        <v>78</v>
      </c>
      <c r="AV3139" s="13" t="s">
        <v>76</v>
      </c>
      <c r="AW3139" s="13" t="s">
        <v>31</v>
      </c>
      <c r="AX3139" s="13" t="s">
        <v>69</v>
      </c>
      <c r="AY3139" s="244" t="s">
        <v>193</v>
      </c>
    </row>
    <row r="3140" s="14" customFormat="1">
      <c r="A3140" s="14"/>
      <c r="B3140" s="245"/>
      <c r="C3140" s="246"/>
      <c r="D3140" s="228" t="s">
        <v>206</v>
      </c>
      <c r="E3140" s="247" t="s">
        <v>19</v>
      </c>
      <c r="F3140" s="248" t="s">
        <v>4791</v>
      </c>
      <c r="G3140" s="246"/>
      <c r="H3140" s="249">
        <v>82.260000000000005</v>
      </c>
      <c r="I3140" s="250"/>
      <c r="J3140" s="246"/>
      <c r="K3140" s="246"/>
      <c r="L3140" s="251"/>
      <c r="M3140" s="252"/>
      <c r="N3140" s="253"/>
      <c r="O3140" s="253"/>
      <c r="P3140" s="253"/>
      <c r="Q3140" s="253"/>
      <c r="R3140" s="253"/>
      <c r="S3140" s="253"/>
      <c r="T3140" s="254"/>
      <c r="U3140" s="14"/>
      <c r="V3140" s="14"/>
      <c r="W3140" s="14"/>
      <c r="X3140" s="14"/>
      <c r="Y3140" s="14"/>
      <c r="Z3140" s="14"/>
      <c r="AA3140" s="14"/>
      <c r="AB3140" s="14"/>
      <c r="AC3140" s="14"/>
      <c r="AD3140" s="14"/>
      <c r="AE3140" s="14"/>
      <c r="AT3140" s="255" t="s">
        <v>206</v>
      </c>
      <c r="AU3140" s="255" t="s">
        <v>78</v>
      </c>
      <c r="AV3140" s="14" t="s">
        <v>78</v>
      </c>
      <c r="AW3140" s="14" t="s">
        <v>31</v>
      </c>
      <c r="AX3140" s="14" t="s">
        <v>69</v>
      </c>
      <c r="AY3140" s="255" t="s">
        <v>193</v>
      </c>
    </row>
    <row r="3141" s="13" customFormat="1">
      <c r="A3141" s="13"/>
      <c r="B3141" s="235"/>
      <c r="C3141" s="236"/>
      <c r="D3141" s="228" t="s">
        <v>206</v>
      </c>
      <c r="E3141" s="237" t="s">
        <v>19</v>
      </c>
      <c r="F3141" s="238" t="s">
        <v>4623</v>
      </c>
      <c r="G3141" s="236"/>
      <c r="H3141" s="237" t="s">
        <v>19</v>
      </c>
      <c r="I3141" s="239"/>
      <c r="J3141" s="236"/>
      <c r="K3141" s="236"/>
      <c r="L3141" s="240"/>
      <c r="M3141" s="241"/>
      <c r="N3141" s="242"/>
      <c r="O3141" s="242"/>
      <c r="P3141" s="242"/>
      <c r="Q3141" s="242"/>
      <c r="R3141" s="242"/>
      <c r="S3141" s="242"/>
      <c r="T3141" s="243"/>
      <c r="U3141" s="13"/>
      <c r="V3141" s="13"/>
      <c r="W3141" s="13"/>
      <c r="X3141" s="13"/>
      <c r="Y3141" s="13"/>
      <c r="Z3141" s="13"/>
      <c r="AA3141" s="13"/>
      <c r="AB3141" s="13"/>
      <c r="AC3141" s="13"/>
      <c r="AD3141" s="13"/>
      <c r="AE3141" s="13"/>
      <c r="AT3141" s="244" t="s">
        <v>206</v>
      </c>
      <c r="AU3141" s="244" t="s">
        <v>78</v>
      </c>
      <c r="AV3141" s="13" t="s">
        <v>76</v>
      </c>
      <c r="AW3141" s="13" t="s">
        <v>31</v>
      </c>
      <c r="AX3141" s="13" t="s">
        <v>69</v>
      </c>
      <c r="AY3141" s="244" t="s">
        <v>193</v>
      </c>
    </row>
    <row r="3142" s="14" customFormat="1">
      <c r="A3142" s="14"/>
      <c r="B3142" s="245"/>
      <c r="C3142" s="246"/>
      <c r="D3142" s="228" t="s">
        <v>206</v>
      </c>
      <c r="E3142" s="247" t="s">
        <v>19</v>
      </c>
      <c r="F3142" s="248" t="s">
        <v>4792</v>
      </c>
      <c r="G3142" s="246"/>
      <c r="H3142" s="249">
        <v>2.3999999999999999</v>
      </c>
      <c r="I3142" s="250"/>
      <c r="J3142" s="246"/>
      <c r="K3142" s="246"/>
      <c r="L3142" s="251"/>
      <c r="M3142" s="252"/>
      <c r="N3142" s="253"/>
      <c r="O3142" s="253"/>
      <c r="P3142" s="253"/>
      <c r="Q3142" s="253"/>
      <c r="R3142" s="253"/>
      <c r="S3142" s="253"/>
      <c r="T3142" s="254"/>
      <c r="U3142" s="14"/>
      <c r="V3142" s="14"/>
      <c r="W3142" s="14"/>
      <c r="X3142" s="14"/>
      <c r="Y3142" s="14"/>
      <c r="Z3142" s="14"/>
      <c r="AA3142" s="14"/>
      <c r="AB3142" s="14"/>
      <c r="AC3142" s="14"/>
      <c r="AD3142" s="14"/>
      <c r="AE3142" s="14"/>
      <c r="AT3142" s="255" t="s">
        <v>206</v>
      </c>
      <c r="AU3142" s="255" t="s">
        <v>78</v>
      </c>
      <c r="AV3142" s="14" t="s">
        <v>78</v>
      </c>
      <c r="AW3142" s="14" t="s">
        <v>31</v>
      </c>
      <c r="AX3142" s="14" t="s">
        <v>69</v>
      </c>
      <c r="AY3142" s="255" t="s">
        <v>193</v>
      </c>
    </row>
    <row r="3143" s="13" customFormat="1">
      <c r="A3143" s="13"/>
      <c r="B3143" s="235"/>
      <c r="C3143" s="236"/>
      <c r="D3143" s="228" t="s">
        <v>206</v>
      </c>
      <c r="E3143" s="237" t="s">
        <v>19</v>
      </c>
      <c r="F3143" s="238" t="s">
        <v>4625</v>
      </c>
      <c r="G3143" s="236"/>
      <c r="H3143" s="237" t="s">
        <v>19</v>
      </c>
      <c r="I3143" s="239"/>
      <c r="J3143" s="236"/>
      <c r="K3143" s="236"/>
      <c r="L3143" s="240"/>
      <c r="M3143" s="241"/>
      <c r="N3143" s="242"/>
      <c r="O3143" s="242"/>
      <c r="P3143" s="242"/>
      <c r="Q3143" s="242"/>
      <c r="R3143" s="242"/>
      <c r="S3143" s="242"/>
      <c r="T3143" s="243"/>
      <c r="U3143" s="13"/>
      <c r="V3143" s="13"/>
      <c r="W3143" s="13"/>
      <c r="X3143" s="13"/>
      <c r="Y3143" s="13"/>
      <c r="Z3143" s="13"/>
      <c r="AA3143" s="13"/>
      <c r="AB3143" s="13"/>
      <c r="AC3143" s="13"/>
      <c r="AD3143" s="13"/>
      <c r="AE3143" s="13"/>
      <c r="AT3143" s="244" t="s">
        <v>206</v>
      </c>
      <c r="AU3143" s="244" t="s">
        <v>78</v>
      </c>
      <c r="AV3143" s="13" t="s">
        <v>76</v>
      </c>
      <c r="AW3143" s="13" t="s">
        <v>31</v>
      </c>
      <c r="AX3143" s="13" t="s">
        <v>69</v>
      </c>
      <c r="AY3143" s="244" t="s">
        <v>193</v>
      </c>
    </row>
    <row r="3144" s="14" customFormat="1">
      <c r="A3144" s="14"/>
      <c r="B3144" s="245"/>
      <c r="C3144" s="246"/>
      <c r="D3144" s="228" t="s">
        <v>206</v>
      </c>
      <c r="E3144" s="247" t="s">
        <v>19</v>
      </c>
      <c r="F3144" s="248" t="s">
        <v>4793</v>
      </c>
      <c r="G3144" s="246"/>
      <c r="H3144" s="249">
        <v>31.760000000000002</v>
      </c>
      <c r="I3144" s="250"/>
      <c r="J3144" s="246"/>
      <c r="K3144" s="246"/>
      <c r="L3144" s="251"/>
      <c r="M3144" s="252"/>
      <c r="N3144" s="253"/>
      <c r="O3144" s="253"/>
      <c r="P3144" s="253"/>
      <c r="Q3144" s="253"/>
      <c r="R3144" s="253"/>
      <c r="S3144" s="253"/>
      <c r="T3144" s="254"/>
      <c r="U3144" s="14"/>
      <c r="V3144" s="14"/>
      <c r="W3144" s="14"/>
      <c r="X3144" s="14"/>
      <c r="Y3144" s="14"/>
      <c r="Z3144" s="14"/>
      <c r="AA3144" s="14"/>
      <c r="AB3144" s="14"/>
      <c r="AC3144" s="14"/>
      <c r="AD3144" s="14"/>
      <c r="AE3144" s="14"/>
      <c r="AT3144" s="255" t="s">
        <v>206</v>
      </c>
      <c r="AU3144" s="255" t="s">
        <v>78</v>
      </c>
      <c r="AV3144" s="14" t="s">
        <v>78</v>
      </c>
      <c r="AW3144" s="14" t="s">
        <v>31</v>
      </c>
      <c r="AX3144" s="14" t="s">
        <v>69</v>
      </c>
      <c r="AY3144" s="255" t="s">
        <v>193</v>
      </c>
    </row>
    <row r="3145" s="13" customFormat="1">
      <c r="A3145" s="13"/>
      <c r="B3145" s="235"/>
      <c r="C3145" s="236"/>
      <c r="D3145" s="228" t="s">
        <v>206</v>
      </c>
      <c r="E3145" s="237" t="s">
        <v>19</v>
      </c>
      <c r="F3145" s="238" t="s">
        <v>4627</v>
      </c>
      <c r="G3145" s="236"/>
      <c r="H3145" s="237" t="s">
        <v>19</v>
      </c>
      <c r="I3145" s="239"/>
      <c r="J3145" s="236"/>
      <c r="K3145" s="236"/>
      <c r="L3145" s="240"/>
      <c r="M3145" s="241"/>
      <c r="N3145" s="242"/>
      <c r="O3145" s="242"/>
      <c r="P3145" s="242"/>
      <c r="Q3145" s="242"/>
      <c r="R3145" s="242"/>
      <c r="S3145" s="242"/>
      <c r="T3145" s="243"/>
      <c r="U3145" s="13"/>
      <c r="V3145" s="13"/>
      <c r="W3145" s="13"/>
      <c r="X3145" s="13"/>
      <c r="Y3145" s="13"/>
      <c r="Z3145" s="13"/>
      <c r="AA3145" s="13"/>
      <c r="AB3145" s="13"/>
      <c r="AC3145" s="13"/>
      <c r="AD3145" s="13"/>
      <c r="AE3145" s="13"/>
      <c r="AT3145" s="244" t="s">
        <v>206</v>
      </c>
      <c r="AU3145" s="244" t="s">
        <v>78</v>
      </c>
      <c r="AV3145" s="13" t="s">
        <v>76</v>
      </c>
      <c r="AW3145" s="13" t="s">
        <v>31</v>
      </c>
      <c r="AX3145" s="13" t="s">
        <v>69</v>
      </c>
      <c r="AY3145" s="244" t="s">
        <v>193</v>
      </c>
    </row>
    <row r="3146" s="14" customFormat="1">
      <c r="A3146" s="14"/>
      <c r="B3146" s="245"/>
      <c r="C3146" s="246"/>
      <c r="D3146" s="228" t="s">
        <v>206</v>
      </c>
      <c r="E3146" s="247" t="s">
        <v>19</v>
      </c>
      <c r="F3146" s="248" t="s">
        <v>4794</v>
      </c>
      <c r="G3146" s="246"/>
      <c r="H3146" s="249">
        <v>16.559999999999999</v>
      </c>
      <c r="I3146" s="250"/>
      <c r="J3146" s="246"/>
      <c r="K3146" s="246"/>
      <c r="L3146" s="251"/>
      <c r="M3146" s="252"/>
      <c r="N3146" s="253"/>
      <c r="O3146" s="253"/>
      <c r="P3146" s="253"/>
      <c r="Q3146" s="253"/>
      <c r="R3146" s="253"/>
      <c r="S3146" s="253"/>
      <c r="T3146" s="254"/>
      <c r="U3146" s="14"/>
      <c r="V3146" s="14"/>
      <c r="W3146" s="14"/>
      <c r="X3146" s="14"/>
      <c r="Y3146" s="14"/>
      <c r="Z3146" s="14"/>
      <c r="AA3146" s="14"/>
      <c r="AB3146" s="14"/>
      <c r="AC3146" s="14"/>
      <c r="AD3146" s="14"/>
      <c r="AE3146" s="14"/>
      <c r="AT3146" s="255" t="s">
        <v>206</v>
      </c>
      <c r="AU3146" s="255" t="s">
        <v>78</v>
      </c>
      <c r="AV3146" s="14" t="s">
        <v>78</v>
      </c>
      <c r="AW3146" s="14" t="s">
        <v>31</v>
      </c>
      <c r="AX3146" s="14" t="s">
        <v>69</v>
      </c>
      <c r="AY3146" s="255" t="s">
        <v>193</v>
      </c>
    </row>
    <row r="3147" s="13" customFormat="1">
      <c r="A3147" s="13"/>
      <c r="B3147" s="235"/>
      <c r="C3147" s="236"/>
      <c r="D3147" s="228" t="s">
        <v>206</v>
      </c>
      <c r="E3147" s="237" t="s">
        <v>19</v>
      </c>
      <c r="F3147" s="238" t="s">
        <v>4510</v>
      </c>
      <c r="G3147" s="236"/>
      <c r="H3147" s="237" t="s">
        <v>19</v>
      </c>
      <c r="I3147" s="239"/>
      <c r="J3147" s="236"/>
      <c r="K3147" s="236"/>
      <c r="L3147" s="240"/>
      <c r="M3147" s="241"/>
      <c r="N3147" s="242"/>
      <c r="O3147" s="242"/>
      <c r="P3147" s="242"/>
      <c r="Q3147" s="242"/>
      <c r="R3147" s="242"/>
      <c r="S3147" s="242"/>
      <c r="T3147" s="243"/>
      <c r="U3147" s="13"/>
      <c r="V3147" s="13"/>
      <c r="W3147" s="13"/>
      <c r="X3147" s="13"/>
      <c r="Y3147" s="13"/>
      <c r="Z3147" s="13"/>
      <c r="AA3147" s="13"/>
      <c r="AB3147" s="13"/>
      <c r="AC3147" s="13"/>
      <c r="AD3147" s="13"/>
      <c r="AE3147" s="13"/>
      <c r="AT3147" s="244" t="s">
        <v>206</v>
      </c>
      <c r="AU3147" s="244" t="s">
        <v>78</v>
      </c>
      <c r="AV3147" s="13" t="s">
        <v>76</v>
      </c>
      <c r="AW3147" s="13" t="s">
        <v>31</v>
      </c>
      <c r="AX3147" s="13" t="s">
        <v>69</v>
      </c>
      <c r="AY3147" s="244" t="s">
        <v>193</v>
      </c>
    </row>
    <row r="3148" s="14" customFormat="1">
      <c r="A3148" s="14"/>
      <c r="B3148" s="245"/>
      <c r="C3148" s="246"/>
      <c r="D3148" s="228" t="s">
        <v>206</v>
      </c>
      <c r="E3148" s="247" t="s">
        <v>19</v>
      </c>
      <c r="F3148" s="248" t="s">
        <v>4806</v>
      </c>
      <c r="G3148" s="246"/>
      <c r="H3148" s="249">
        <v>38.700000000000003</v>
      </c>
      <c r="I3148" s="250"/>
      <c r="J3148" s="246"/>
      <c r="K3148" s="246"/>
      <c r="L3148" s="251"/>
      <c r="M3148" s="252"/>
      <c r="N3148" s="253"/>
      <c r="O3148" s="253"/>
      <c r="P3148" s="253"/>
      <c r="Q3148" s="253"/>
      <c r="R3148" s="253"/>
      <c r="S3148" s="253"/>
      <c r="T3148" s="254"/>
      <c r="U3148" s="14"/>
      <c r="V3148" s="14"/>
      <c r="W3148" s="14"/>
      <c r="X3148" s="14"/>
      <c r="Y3148" s="14"/>
      <c r="Z3148" s="14"/>
      <c r="AA3148" s="14"/>
      <c r="AB3148" s="14"/>
      <c r="AC3148" s="14"/>
      <c r="AD3148" s="14"/>
      <c r="AE3148" s="14"/>
      <c r="AT3148" s="255" t="s">
        <v>206</v>
      </c>
      <c r="AU3148" s="255" t="s">
        <v>78</v>
      </c>
      <c r="AV3148" s="14" t="s">
        <v>78</v>
      </c>
      <c r="AW3148" s="14" t="s">
        <v>31</v>
      </c>
      <c r="AX3148" s="14" t="s">
        <v>69</v>
      </c>
      <c r="AY3148" s="255" t="s">
        <v>193</v>
      </c>
    </row>
    <row r="3149" s="14" customFormat="1">
      <c r="A3149" s="14"/>
      <c r="B3149" s="245"/>
      <c r="C3149" s="246"/>
      <c r="D3149" s="228" t="s">
        <v>206</v>
      </c>
      <c r="E3149" s="247" t="s">
        <v>19</v>
      </c>
      <c r="F3149" s="248" t="s">
        <v>4807</v>
      </c>
      <c r="G3149" s="246"/>
      <c r="H3149" s="249">
        <v>30.600000000000001</v>
      </c>
      <c r="I3149" s="250"/>
      <c r="J3149" s="246"/>
      <c r="K3149" s="246"/>
      <c r="L3149" s="251"/>
      <c r="M3149" s="252"/>
      <c r="N3149" s="253"/>
      <c r="O3149" s="253"/>
      <c r="P3149" s="253"/>
      <c r="Q3149" s="253"/>
      <c r="R3149" s="253"/>
      <c r="S3149" s="253"/>
      <c r="T3149" s="254"/>
      <c r="U3149" s="14"/>
      <c r="V3149" s="14"/>
      <c r="W3149" s="14"/>
      <c r="X3149" s="14"/>
      <c r="Y3149" s="14"/>
      <c r="Z3149" s="14"/>
      <c r="AA3149" s="14"/>
      <c r="AB3149" s="14"/>
      <c r="AC3149" s="14"/>
      <c r="AD3149" s="14"/>
      <c r="AE3149" s="14"/>
      <c r="AT3149" s="255" t="s">
        <v>206</v>
      </c>
      <c r="AU3149" s="255" t="s">
        <v>78</v>
      </c>
      <c r="AV3149" s="14" t="s">
        <v>78</v>
      </c>
      <c r="AW3149" s="14" t="s">
        <v>31</v>
      </c>
      <c r="AX3149" s="14" t="s">
        <v>69</v>
      </c>
      <c r="AY3149" s="255" t="s">
        <v>193</v>
      </c>
    </row>
    <row r="3150" s="14" customFormat="1">
      <c r="A3150" s="14"/>
      <c r="B3150" s="245"/>
      <c r="C3150" s="246"/>
      <c r="D3150" s="228" t="s">
        <v>206</v>
      </c>
      <c r="E3150" s="247" t="s">
        <v>19</v>
      </c>
      <c r="F3150" s="248" t="s">
        <v>4808</v>
      </c>
      <c r="G3150" s="246"/>
      <c r="H3150" s="249">
        <v>7.3799999999999999</v>
      </c>
      <c r="I3150" s="250"/>
      <c r="J3150" s="246"/>
      <c r="K3150" s="246"/>
      <c r="L3150" s="251"/>
      <c r="M3150" s="252"/>
      <c r="N3150" s="253"/>
      <c r="O3150" s="253"/>
      <c r="P3150" s="253"/>
      <c r="Q3150" s="253"/>
      <c r="R3150" s="253"/>
      <c r="S3150" s="253"/>
      <c r="T3150" s="254"/>
      <c r="U3150" s="14"/>
      <c r="V3150" s="14"/>
      <c r="W3150" s="14"/>
      <c r="X3150" s="14"/>
      <c r="Y3150" s="14"/>
      <c r="Z3150" s="14"/>
      <c r="AA3150" s="14"/>
      <c r="AB3150" s="14"/>
      <c r="AC3150" s="14"/>
      <c r="AD3150" s="14"/>
      <c r="AE3150" s="14"/>
      <c r="AT3150" s="255" t="s">
        <v>206</v>
      </c>
      <c r="AU3150" s="255" t="s">
        <v>78</v>
      </c>
      <c r="AV3150" s="14" t="s">
        <v>78</v>
      </c>
      <c r="AW3150" s="14" t="s">
        <v>31</v>
      </c>
      <c r="AX3150" s="14" t="s">
        <v>69</v>
      </c>
      <c r="AY3150" s="255" t="s">
        <v>193</v>
      </c>
    </row>
    <row r="3151" s="14" customFormat="1">
      <c r="A3151" s="14"/>
      <c r="B3151" s="245"/>
      <c r="C3151" s="246"/>
      <c r="D3151" s="228" t="s">
        <v>206</v>
      </c>
      <c r="E3151" s="247" t="s">
        <v>19</v>
      </c>
      <c r="F3151" s="248" t="s">
        <v>4809</v>
      </c>
      <c r="G3151" s="246"/>
      <c r="H3151" s="249">
        <v>15.800000000000001</v>
      </c>
      <c r="I3151" s="250"/>
      <c r="J3151" s="246"/>
      <c r="K3151" s="246"/>
      <c r="L3151" s="251"/>
      <c r="M3151" s="252"/>
      <c r="N3151" s="253"/>
      <c r="O3151" s="253"/>
      <c r="P3151" s="253"/>
      <c r="Q3151" s="253"/>
      <c r="R3151" s="253"/>
      <c r="S3151" s="253"/>
      <c r="T3151" s="254"/>
      <c r="U3151" s="14"/>
      <c r="V3151" s="14"/>
      <c r="W3151" s="14"/>
      <c r="X3151" s="14"/>
      <c r="Y3151" s="14"/>
      <c r="Z3151" s="14"/>
      <c r="AA3151" s="14"/>
      <c r="AB3151" s="14"/>
      <c r="AC3151" s="14"/>
      <c r="AD3151" s="14"/>
      <c r="AE3151" s="14"/>
      <c r="AT3151" s="255" t="s">
        <v>206</v>
      </c>
      <c r="AU3151" s="255" t="s">
        <v>78</v>
      </c>
      <c r="AV3151" s="14" t="s">
        <v>78</v>
      </c>
      <c r="AW3151" s="14" t="s">
        <v>31</v>
      </c>
      <c r="AX3151" s="14" t="s">
        <v>69</v>
      </c>
      <c r="AY3151" s="255" t="s">
        <v>193</v>
      </c>
    </row>
    <row r="3152" s="13" customFormat="1">
      <c r="A3152" s="13"/>
      <c r="B3152" s="235"/>
      <c r="C3152" s="236"/>
      <c r="D3152" s="228" t="s">
        <v>206</v>
      </c>
      <c r="E3152" s="237" t="s">
        <v>19</v>
      </c>
      <c r="F3152" s="238" t="s">
        <v>3997</v>
      </c>
      <c r="G3152" s="236"/>
      <c r="H3152" s="237" t="s">
        <v>19</v>
      </c>
      <c r="I3152" s="239"/>
      <c r="J3152" s="236"/>
      <c r="K3152" s="236"/>
      <c r="L3152" s="240"/>
      <c r="M3152" s="241"/>
      <c r="N3152" s="242"/>
      <c r="O3152" s="242"/>
      <c r="P3152" s="242"/>
      <c r="Q3152" s="242"/>
      <c r="R3152" s="242"/>
      <c r="S3152" s="242"/>
      <c r="T3152" s="243"/>
      <c r="U3152" s="13"/>
      <c r="V3152" s="13"/>
      <c r="W3152" s="13"/>
      <c r="X3152" s="13"/>
      <c r="Y3152" s="13"/>
      <c r="Z3152" s="13"/>
      <c r="AA3152" s="13"/>
      <c r="AB3152" s="13"/>
      <c r="AC3152" s="13"/>
      <c r="AD3152" s="13"/>
      <c r="AE3152" s="13"/>
      <c r="AT3152" s="244" t="s">
        <v>206</v>
      </c>
      <c r="AU3152" s="244" t="s">
        <v>78</v>
      </c>
      <c r="AV3152" s="13" t="s">
        <v>76</v>
      </c>
      <c r="AW3152" s="13" t="s">
        <v>31</v>
      </c>
      <c r="AX3152" s="13" t="s">
        <v>69</v>
      </c>
      <c r="AY3152" s="244" t="s">
        <v>193</v>
      </c>
    </row>
    <row r="3153" s="14" customFormat="1">
      <c r="A3153" s="14"/>
      <c r="B3153" s="245"/>
      <c r="C3153" s="246"/>
      <c r="D3153" s="228" t="s">
        <v>206</v>
      </c>
      <c r="E3153" s="247" t="s">
        <v>19</v>
      </c>
      <c r="F3153" s="248" t="s">
        <v>4810</v>
      </c>
      <c r="G3153" s="246"/>
      <c r="H3153" s="249">
        <v>29.850000000000001</v>
      </c>
      <c r="I3153" s="250"/>
      <c r="J3153" s="246"/>
      <c r="K3153" s="246"/>
      <c r="L3153" s="251"/>
      <c r="M3153" s="252"/>
      <c r="N3153" s="253"/>
      <c r="O3153" s="253"/>
      <c r="P3153" s="253"/>
      <c r="Q3153" s="253"/>
      <c r="R3153" s="253"/>
      <c r="S3153" s="253"/>
      <c r="T3153" s="254"/>
      <c r="U3153" s="14"/>
      <c r="V3153" s="14"/>
      <c r="W3153" s="14"/>
      <c r="X3153" s="14"/>
      <c r="Y3153" s="14"/>
      <c r="Z3153" s="14"/>
      <c r="AA3153" s="14"/>
      <c r="AB3153" s="14"/>
      <c r="AC3153" s="14"/>
      <c r="AD3153" s="14"/>
      <c r="AE3153" s="14"/>
      <c r="AT3153" s="255" t="s">
        <v>206</v>
      </c>
      <c r="AU3153" s="255" t="s">
        <v>78</v>
      </c>
      <c r="AV3153" s="14" t="s">
        <v>78</v>
      </c>
      <c r="AW3153" s="14" t="s">
        <v>31</v>
      </c>
      <c r="AX3153" s="14" t="s">
        <v>69</v>
      </c>
      <c r="AY3153" s="255" t="s">
        <v>193</v>
      </c>
    </row>
    <row r="3154" s="15" customFormat="1">
      <c r="A3154" s="15"/>
      <c r="B3154" s="256"/>
      <c r="C3154" s="257"/>
      <c r="D3154" s="228" t="s">
        <v>206</v>
      </c>
      <c r="E3154" s="258" t="s">
        <v>19</v>
      </c>
      <c r="F3154" s="259" t="s">
        <v>218</v>
      </c>
      <c r="G3154" s="257"/>
      <c r="H3154" s="260">
        <v>255.31</v>
      </c>
      <c r="I3154" s="261"/>
      <c r="J3154" s="257"/>
      <c r="K3154" s="257"/>
      <c r="L3154" s="262"/>
      <c r="M3154" s="263"/>
      <c r="N3154" s="264"/>
      <c r="O3154" s="264"/>
      <c r="P3154" s="264"/>
      <c r="Q3154" s="264"/>
      <c r="R3154" s="264"/>
      <c r="S3154" s="264"/>
      <c r="T3154" s="265"/>
      <c r="U3154" s="15"/>
      <c r="V3154" s="15"/>
      <c r="W3154" s="15"/>
      <c r="X3154" s="15"/>
      <c r="Y3154" s="15"/>
      <c r="Z3154" s="15"/>
      <c r="AA3154" s="15"/>
      <c r="AB3154" s="15"/>
      <c r="AC3154" s="15"/>
      <c r="AD3154" s="15"/>
      <c r="AE3154" s="15"/>
      <c r="AT3154" s="266" t="s">
        <v>206</v>
      </c>
      <c r="AU3154" s="266" t="s">
        <v>78</v>
      </c>
      <c r="AV3154" s="15" t="s">
        <v>200</v>
      </c>
      <c r="AW3154" s="15" t="s">
        <v>31</v>
      </c>
      <c r="AX3154" s="15" t="s">
        <v>76</v>
      </c>
      <c r="AY3154" s="266" t="s">
        <v>193</v>
      </c>
    </row>
    <row r="3155" s="2" customFormat="1" ht="16.5" customHeight="1">
      <c r="A3155" s="41"/>
      <c r="B3155" s="42"/>
      <c r="C3155" s="215" t="s">
        <v>4816</v>
      </c>
      <c r="D3155" s="215" t="s">
        <v>195</v>
      </c>
      <c r="E3155" s="216" t="s">
        <v>4817</v>
      </c>
      <c r="F3155" s="217" t="s">
        <v>4818</v>
      </c>
      <c r="G3155" s="218" t="s">
        <v>258</v>
      </c>
      <c r="H3155" s="219">
        <v>88.599000000000004</v>
      </c>
      <c r="I3155" s="220"/>
      <c r="J3155" s="221">
        <f>ROUND(I3155*H3155,2)</f>
        <v>0</v>
      </c>
      <c r="K3155" s="217" t="s">
        <v>199</v>
      </c>
      <c r="L3155" s="47"/>
      <c r="M3155" s="222" t="s">
        <v>19</v>
      </c>
      <c r="N3155" s="223" t="s">
        <v>40</v>
      </c>
      <c r="O3155" s="87"/>
      <c r="P3155" s="224">
        <f>O3155*H3155</f>
        <v>0</v>
      </c>
      <c r="Q3155" s="224">
        <v>0.00024000000000000001</v>
      </c>
      <c r="R3155" s="224">
        <f>Q3155*H3155</f>
        <v>0.021263760000000003</v>
      </c>
      <c r="S3155" s="224">
        <v>0</v>
      </c>
      <c r="T3155" s="225">
        <f>S3155*H3155</f>
        <v>0</v>
      </c>
      <c r="U3155" s="41"/>
      <c r="V3155" s="41"/>
      <c r="W3155" s="41"/>
      <c r="X3155" s="41"/>
      <c r="Y3155" s="41"/>
      <c r="Z3155" s="41"/>
      <c r="AA3155" s="41"/>
      <c r="AB3155" s="41"/>
      <c r="AC3155" s="41"/>
      <c r="AD3155" s="41"/>
      <c r="AE3155" s="41"/>
      <c r="AR3155" s="226" t="s">
        <v>323</v>
      </c>
      <c r="AT3155" s="226" t="s">
        <v>195</v>
      </c>
      <c r="AU3155" s="226" t="s">
        <v>78</v>
      </c>
      <c r="AY3155" s="20" t="s">
        <v>193</v>
      </c>
      <c r="BE3155" s="227">
        <f>IF(N3155="základní",J3155,0)</f>
        <v>0</v>
      </c>
      <c r="BF3155" s="227">
        <f>IF(N3155="snížená",J3155,0)</f>
        <v>0</v>
      </c>
      <c r="BG3155" s="227">
        <f>IF(N3155="zákl. přenesená",J3155,0)</f>
        <v>0</v>
      </c>
      <c r="BH3155" s="227">
        <f>IF(N3155="sníž. přenesená",J3155,0)</f>
        <v>0</v>
      </c>
      <c r="BI3155" s="227">
        <f>IF(N3155="nulová",J3155,0)</f>
        <v>0</v>
      </c>
      <c r="BJ3155" s="20" t="s">
        <v>76</v>
      </c>
      <c r="BK3155" s="227">
        <f>ROUND(I3155*H3155,2)</f>
        <v>0</v>
      </c>
      <c r="BL3155" s="20" t="s">
        <v>323</v>
      </c>
      <c r="BM3155" s="226" t="s">
        <v>4819</v>
      </c>
    </row>
    <row r="3156" s="2" customFormat="1">
      <c r="A3156" s="41"/>
      <c r="B3156" s="42"/>
      <c r="C3156" s="43"/>
      <c r="D3156" s="228" t="s">
        <v>202</v>
      </c>
      <c r="E3156" s="43"/>
      <c r="F3156" s="229" t="s">
        <v>4820</v>
      </c>
      <c r="G3156" s="43"/>
      <c r="H3156" s="43"/>
      <c r="I3156" s="230"/>
      <c r="J3156" s="43"/>
      <c r="K3156" s="43"/>
      <c r="L3156" s="47"/>
      <c r="M3156" s="231"/>
      <c r="N3156" s="232"/>
      <c r="O3156" s="87"/>
      <c r="P3156" s="87"/>
      <c r="Q3156" s="87"/>
      <c r="R3156" s="87"/>
      <c r="S3156" s="87"/>
      <c r="T3156" s="88"/>
      <c r="U3156" s="41"/>
      <c r="V3156" s="41"/>
      <c r="W3156" s="41"/>
      <c r="X3156" s="41"/>
      <c r="Y3156" s="41"/>
      <c r="Z3156" s="41"/>
      <c r="AA3156" s="41"/>
      <c r="AB3156" s="41"/>
      <c r="AC3156" s="41"/>
      <c r="AD3156" s="41"/>
      <c r="AE3156" s="41"/>
      <c r="AT3156" s="20" t="s">
        <v>202</v>
      </c>
      <c r="AU3156" s="20" t="s">
        <v>78</v>
      </c>
    </row>
    <row r="3157" s="2" customFormat="1">
      <c r="A3157" s="41"/>
      <c r="B3157" s="42"/>
      <c r="C3157" s="43"/>
      <c r="D3157" s="233" t="s">
        <v>204</v>
      </c>
      <c r="E3157" s="43"/>
      <c r="F3157" s="234" t="s">
        <v>4821</v>
      </c>
      <c r="G3157" s="43"/>
      <c r="H3157" s="43"/>
      <c r="I3157" s="230"/>
      <c r="J3157" s="43"/>
      <c r="K3157" s="43"/>
      <c r="L3157" s="47"/>
      <c r="M3157" s="231"/>
      <c r="N3157" s="232"/>
      <c r="O3157" s="87"/>
      <c r="P3157" s="87"/>
      <c r="Q3157" s="87"/>
      <c r="R3157" s="87"/>
      <c r="S3157" s="87"/>
      <c r="T3157" s="88"/>
      <c r="U3157" s="41"/>
      <c r="V3157" s="41"/>
      <c r="W3157" s="41"/>
      <c r="X3157" s="41"/>
      <c r="Y3157" s="41"/>
      <c r="Z3157" s="41"/>
      <c r="AA3157" s="41"/>
      <c r="AB3157" s="41"/>
      <c r="AC3157" s="41"/>
      <c r="AD3157" s="41"/>
      <c r="AE3157" s="41"/>
      <c r="AT3157" s="20" t="s">
        <v>204</v>
      </c>
      <c r="AU3157" s="20" t="s">
        <v>78</v>
      </c>
    </row>
    <row r="3158" s="13" customFormat="1">
      <c r="A3158" s="13"/>
      <c r="B3158" s="235"/>
      <c r="C3158" s="236"/>
      <c r="D3158" s="228" t="s">
        <v>206</v>
      </c>
      <c r="E3158" s="237" t="s">
        <v>19</v>
      </c>
      <c r="F3158" s="238" t="s">
        <v>279</v>
      </c>
      <c r="G3158" s="236"/>
      <c r="H3158" s="237" t="s">
        <v>19</v>
      </c>
      <c r="I3158" s="239"/>
      <c r="J3158" s="236"/>
      <c r="K3158" s="236"/>
      <c r="L3158" s="240"/>
      <c r="M3158" s="241"/>
      <c r="N3158" s="242"/>
      <c r="O3158" s="242"/>
      <c r="P3158" s="242"/>
      <c r="Q3158" s="242"/>
      <c r="R3158" s="242"/>
      <c r="S3158" s="242"/>
      <c r="T3158" s="243"/>
      <c r="U3158" s="13"/>
      <c r="V3158" s="13"/>
      <c r="W3158" s="13"/>
      <c r="X3158" s="13"/>
      <c r="Y3158" s="13"/>
      <c r="Z3158" s="13"/>
      <c r="AA3158" s="13"/>
      <c r="AB3158" s="13"/>
      <c r="AC3158" s="13"/>
      <c r="AD3158" s="13"/>
      <c r="AE3158" s="13"/>
      <c r="AT3158" s="244" t="s">
        <v>206</v>
      </c>
      <c r="AU3158" s="244" t="s">
        <v>78</v>
      </c>
      <c r="AV3158" s="13" t="s">
        <v>76</v>
      </c>
      <c r="AW3158" s="13" t="s">
        <v>31</v>
      </c>
      <c r="AX3158" s="13" t="s">
        <v>69</v>
      </c>
      <c r="AY3158" s="244" t="s">
        <v>193</v>
      </c>
    </row>
    <row r="3159" s="13" customFormat="1">
      <c r="A3159" s="13"/>
      <c r="B3159" s="235"/>
      <c r="C3159" s="236"/>
      <c r="D3159" s="228" t="s">
        <v>206</v>
      </c>
      <c r="E3159" s="237" t="s">
        <v>19</v>
      </c>
      <c r="F3159" s="238" t="s">
        <v>1702</v>
      </c>
      <c r="G3159" s="236"/>
      <c r="H3159" s="237" t="s">
        <v>19</v>
      </c>
      <c r="I3159" s="239"/>
      <c r="J3159" s="236"/>
      <c r="K3159" s="236"/>
      <c r="L3159" s="240"/>
      <c r="M3159" s="241"/>
      <c r="N3159" s="242"/>
      <c r="O3159" s="242"/>
      <c r="P3159" s="242"/>
      <c r="Q3159" s="242"/>
      <c r="R3159" s="242"/>
      <c r="S3159" s="242"/>
      <c r="T3159" s="243"/>
      <c r="U3159" s="13"/>
      <c r="V3159" s="13"/>
      <c r="W3159" s="13"/>
      <c r="X3159" s="13"/>
      <c r="Y3159" s="13"/>
      <c r="Z3159" s="13"/>
      <c r="AA3159" s="13"/>
      <c r="AB3159" s="13"/>
      <c r="AC3159" s="13"/>
      <c r="AD3159" s="13"/>
      <c r="AE3159" s="13"/>
      <c r="AT3159" s="244" t="s">
        <v>206</v>
      </c>
      <c r="AU3159" s="244" t="s">
        <v>78</v>
      </c>
      <c r="AV3159" s="13" t="s">
        <v>76</v>
      </c>
      <c r="AW3159" s="13" t="s">
        <v>31</v>
      </c>
      <c r="AX3159" s="13" t="s">
        <v>69</v>
      </c>
      <c r="AY3159" s="244" t="s">
        <v>193</v>
      </c>
    </row>
    <row r="3160" s="13" customFormat="1">
      <c r="A3160" s="13"/>
      <c r="B3160" s="235"/>
      <c r="C3160" s="236"/>
      <c r="D3160" s="228" t="s">
        <v>206</v>
      </c>
      <c r="E3160" s="237" t="s">
        <v>19</v>
      </c>
      <c r="F3160" s="238" t="s">
        <v>3681</v>
      </c>
      <c r="G3160" s="236"/>
      <c r="H3160" s="237" t="s">
        <v>19</v>
      </c>
      <c r="I3160" s="239"/>
      <c r="J3160" s="236"/>
      <c r="K3160" s="236"/>
      <c r="L3160" s="240"/>
      <c r="M3160" s="241"/>
      <c r="N3160" s="242"/>
      <c r="O3160" s="242"/>
      <c r="P3160" s="242"/>
      <c r="Q3160" s="242"/>
      <c r="R3160" s="242"/>
      <c r="S3160" s="242"/>
      <c r="T3160" s="243"/>
      <c r="U3160" s="13"/>
      <c r="V3160" s="13"/>
      <c r="W3160" s="13"/>
      <c r="X3160" s="13"/>
      <c r="Y3160" s="13"/>
      <c r="Z3160" s="13"/>
      <c r="AA3160" s="13"/>
      <c r="AB3160" s="13"/>
      <c r="AC3160" s="13"/>
      <c r="AD3160" s="13"/>
      <c r="AE3160" s="13"/>
      <c r="AT3160" s="244" t="s">
        <v>206</v>
      </c>
      <c r="AU3160" s="244" t="s">
        <v>78</v>
      </c>
      <c r="AV3160" s="13" t="s">
        <v>76</v>
      </c>
      <c r="AW3160" s="13" t="s">
        <v>31</v>
      </c>
      <c r="AX3160" s="13" t="s">
        <v>69</v>
      </c>
      <c r="AY3160" s="244" t="s">
        <v>193</v>
      </c>
    </row>
    <row r="3161" s="14" customFormat="1">
      <c r="A3161" s="14"/>
      <c r="B3161" s="245"/>
      <c r="C3161" s="246"/>
      <c r="D3161" s="228" t="s">
        <v>206</v>
      </c>
      <c r="E3161" s="247" t="s">
        <v>19</v>
      </c>
      <c r="F3161" s="248" t="s">
        <v>4822</v>
      </c>
      <c r="G3161" s="246"/>
      <c r="H3161" s="249">
        <v>27.059999999999999</v>
      </c>
      <c r="I3161" s="250"/>
      <c r="J3161" s="246"/>
      <c r="K3161" s="246"/>
      <c r="L3161" s="251"/>
      <c r="M3161" s="252"/>
      <c r="N3161" s="253"/>
      <c r="O3161" s="253"/>
      <c r="P3161" s="253"/>
      <c r="Q3161" s="253"/>
      <c r="R3161" s="253"/>
      <c r="S3161" s="253"/>
      <c r="T3161" s="254"/>
      <c r="U3161" s="14"/>
      <c r="V3161" s="14"/>
      <c r="W3161" s="14"/>
      <c r="X3161" s="14"/>
      <c r="Y3161" s="14"/>
      <c r="Z3161" s="14"/>
      <c r="AA3161" s="14"/>
      <c r="AB3161" s="14"/>
      <c r="AC3161" s="14"/>
      <c r="AD3161" s="14"/>
      <c r="AE3161" s="14"/>
      <c r="AT3161" s="255" t="s">
        <v>206</v>
      </c>
      <c r="AU3161" s="255" t="s">
        <v>78</v>
      </c>
      <c r="AV3161" s="14" t="s">
        <v>78</v>
      </c>
      <c r="AW3161" s="14" t="s">
        <v>31</v>
      </c>
      <c r="AX3161" s="14" t="s">
        <v>69</v>
      </c>
      <c r="AY3161" s="255" t="s">
        <v>193</v>
      </c>
    </row>
    <row r="3162" s="14" customFormat="1">
      <c r="A3162" s="14"/>
      <c r="B3162" s="245"/>
      <c r="C3162" s="246"/>
      <c r="D3162" s="228" t="s">
        <v>206</v>
      </c>
      <c r="E3162" s="247" t="s">
        <v>19</v>
      </c>
      <c r="F3162" s="248" t="s">
        <v>4823</v>
      </c>
      <c r="G3162" s="246"/>
      <c r="H3162" s="249">
        <v>4.2409999999999997</v>
      </c>
      <c r="I3162" s="250"/>
      <c r="J3162" s="246"/>
      <c r="K3162" s="246"/>
      <c r="L3162" s="251"/>
      <c r="M3162" s="252"/>
      <c r="N3162" s="253"/>
      <c r="O3162" s="253"/>
      <c r="P3162" s="253"/>
      <c r="Q3162" s="253"/>
      <c r="R3162" s="253"/>
      <c r="S3162" s="253"/>
      <c r="T3162" s="254"/>
      <c r="U3162" s="14"/>
      <c r="V3162" s="14"/>
      <c r="W3162" s="14"/>
      <c r="X3162" s="14"/>
      <c r="Y3162" s="14"/>
      <c r="Z3162" s="14"/>
      <c r="AA3162" s="14"/>
      <c r="AB3162" s="14"/>
      <c r="AC3162" s="14"/>
      <c r="AD3162" s="14"/>
      <c r="AE3162" s="14"/>
      <c r="AT3162" s="255" t="s">
        <v>206</v>
      </c>
      <c r="AU3162" s="255" t="s">
        <v>78</v>
      </c>
      <c r="AV3162" s="14" t="s">
        <v>78</v>
      </c>
      <c r="AW3162" s="14" t="s">
        <v>31</v>
      </c>
      <c r="AX3162" s="14" t="s">
        <v>69</v>
      </c>
      <c r="AY3162" s="255" t="s">
        <v>193</v>
      </c>
    </row>
    <row r="3163" s="14" customFormat="1">
      <c r="A3163" s="14"/>
      <c r="B3163" s="245"/>
      <c r="C3163" s="246"/>
      <c r="D3163" s="228" t="s">
        <v>206</v>
      </c>
      <c r="E3163" s="247" t="s">
        <v>19</v>
      </c>
      <c r="F3163" s="248" t="s">
        <v>4824</v>
      </c>
      <c r="G3163" s="246"/>
      <c r="H3163" s="249">
        <v>2.0499999999999998</v>
      </c>
      <c r="I3163" s="250"/>
      <c r="J3163" s="246"/>
      <c r="K3163" s="246"/>
      <c r="L3163" s="251"/>
      <c r="M3163" s="252"/>
      <c r="N3163" s="253"/>
      <c r="O3163" s="253"/>
      <c r="P3163" s="253"/>
      <c r="Q3163" s="253"/>
      <c r="R3163" s="253"/>
      <c r="S3163" s="253"/>
      <c r="T3163" s="254"/>
      <c r="U3163" s="14"/>
      <c r="V3163" s="14"/>
      <c r="W3163" s="14"/>
      <c r="X3163" s="14"/>
      <c r="Y3163" s="14"/>
      <c r="Z3163" s="14"/>
      <c r="AA3163" s="14"/>
      <c r="AB3163" s="14"/>
      <c r="AC3163" s="14"/>
      <c r="AD3163" s="14"/>
      <c r="AE3163" s="14"/>
      <c r="AT3163" s="255" t="s">
        <v>206</v>
      </c>
      <c r="AU3163" s="255" t="s">
        <v>78</v>
      </c>
      <c r="AV3163" s="14" t="s">
        <v>78</v>
      </c>
      <c r="AW3163" s="14" t="s">
        <v>31</v>
      </c>
      <c r="AX3163" s="14" t="s">
        <v>69</v>
      </c>
      <c r="AY3163" s="255" t="s">
        <v>193</v>
      </c>
    </row>
    <row r="3164" s="13" customFormat="1">
      <c r="A3164" s="13"/>
      <c r="B3164" s="235"/>
      <c r="C3164" s="236"/>
      <c r="D3164" s="228" t="s">
        <v>206</v>
      </c>
      <c r="E3164" s="237" t="s">
        <v>19</v>
      </c>
      <c r="F3164" s="238" t="s">
        <v>4825</v>
      </c>
      <c r="G3164" s="236"/>
      <c r="H3164" s="237" t="s">
        <v>19</v>
      </c>
      <c r="I3164" s="239"/>
      <c r="J3164" s="236"/>
      <c r="K3164" s="236"/>
      <c r="L3164" s="240"/>
      <c r="M3164" s="241"/>
      <c r="N3164" s="242"/>
      <c r="O3164" s="242"/>
      <c r="P3164" s="242"/>
      <c r="Q3164" s="242"/>
      <c r="R3164" s="242"/>
      <c r="S3164" s="242"/>
      <c r="T3164" s="243"/>
      <c r="U3164" s="13"/>
      <c r="V3164" s="13"/>
      <c r="W3164" s="13"/>
      <c r="X3164" s="13"/>
      <c r="Y3164" s="13"/>
      <c r="Z3164" s="13"/>
      <c r="AA3164" s="13"/>
      <c r="AB3164" s="13"/>
      <c r="AC3164" s="13"/>
      <c r="AD3164" s="13"/>
      <c r="AE3164" s="13"/>
      <c r="AT3164" s="244" t="s">
        <v>206</v>
      </c>
      <c r="AU3164" s="244" t="s">
        <v>78</v>
      </c>
      <c r="AV3164" s="13" t="s">
        <v>76</v>
      </c>
      <c r="AW3164" s="13" t="s">
        <v>31</v>
      </c>
      <c r="AX3164" s="13" t="s">
        <v>69</v>
      </c>
      <c r="AY3164" s="244" t="s">
        <v>193</v>
      </c>
    </row>
    <row r="3165" s="14" customFormat="1">
      <c r="A3165" s="14"/>
      <c r="B3165" s="245"/>
      <c r="C3165" s="246"/>
      <c r="D3165" s="228" t="s">
        <v>206</v>
      </c>
      <c r="E3165" s="247" t="s">
        <v>19</v>
      </c>
      <c r="F3165" s="248" t="s">
        <v>4826</v>
      </c>
      <c r="G3165" s="246"/>
      <c r="H3165" s="249">
        <v>14.35</v>
      </c>
      <c r="I3165" s="250"/>
      <c r="J3165" s="246"/>
      <c r="K3165" s="246"/>
      <c r="L3165" s="251"/>
      <c r="M3165" s="252"/>
      <c r="N3165" s="253"/>
      <c r="O3165" s="253"/>
      <c r="P3165" s="253"/>
      <c r="Q3165" s="253"/>
      <c r="R3165" s="253"/>
      <c r="S3165" s="253"/>
      <c r="T3165" s="254"/>
      <c r="U3165" s="14"/>
      <c r="V3165" s="14"/>
      <c r="W3165" s="14"/>
      <c r="X3165" s="14"/>
      <c r="Y3165" s="14"/>
      <c r="Z3165" s="14"/>
      <c r="AA3165" s="14"/>
      <c r="AB3165" s="14"/>
      <c r="AC3165" s="14"/>
      <c r="AD3165" s="14"/>
      <c r="AE3165" s="14"/>
      <c r="AT3165" s="255" t="s">
        <v>206</v>
      </c>
      <c r="AU3165" s="255" t="s">
        <v>78</v>
      </c>
      <c r="AV3165" s="14" t="s">
        <v>78</v>
      </c>
      <c r="AW3165" s="14" t="s">
        <v>31</v>
      </c>
      <c r="AX3165" s="14" t="s">
        <v>69</v>
      </c>
      <c r="AY3165" s="255" t="s">
        <v>193</v>
      </c>
    </row>
    <row r="3166" s="14" customFormat="1">
      <c r="A3166" s="14"/>
      <c r="B3166" s="245"/>
      <c r="C3166" s="246"/>
      <c r="D3166" s="228" t="s">
        <v>206</v>
      </c>
      <c r="E3166" s="247" t="s">
        <v>19</v>
      </c>
      <c r="F3166" s="248" t="s">
        <v>4827</v>
      </c>
      <c r="G3166" s="246"/>
      <c r="H3166" s="249">
        <v>6.6630000000000003</v>
      </c>
      <c r="I3166" s="250"/>
      <c r="J3166" s="246"/>
      <c r="K3166" s="246"/>
      <c r="L3166" s="251"/>
      <c r="M3166" s="252"/>
      <c r="N3166" s="253"/>
      <c r="O3166" s="253"/>
      <c r="P3166" s="253"/>
      <c r="Q3166" s="253"/>
      <c r="R3166" s="253"/>
      <c r="S3166" s="253"/>
      <c r="T3166" s="254"/>
      <c r="U3166" s="14"/>
      <c r="V3166" s="14"/>
      <c r="W3166" s="14"/>
      <c r="X3166" s="14"/>
      <c r="Y3166" s="14"/>
      <c r="Z3166" s="14"/>
      <c r="AA3166" s="14"/>
      <c r="AB3166" s="14"/>
      <c r="AC3166" s="14"/>
      <c r="AD3166" s="14"/>
      <c r="AE3166" s="14"/>
      <c r="AT3166" s="255" t="s">
        <v>206</v>
      </c>
      <c r="AU3166" s="255" t="s">
        <v>78</v>
      </c>
      <c r="AV3166" s="14" t="s">
        <v>78</v>
      </c>
      <c r="AW3166" s="14" t="s">
        <v>31</v>
      </c>
      <c r="AX3166" s="14" t="s">
        <v>69</v>
      </c>
      <c r="AY3166" s="255" t="s">
        <v>193</v>
      </c>
    </row>
    <row r="3167" s="14" customFormat="1">
      <c r="A3167" s="14"/>
      <c r="B3167" s="245"/>
      <c r="C3167" s="246"/>
      <c r="D3167" s="228" t="s">
        <v>206</v>
      </c>
      <c r="E3167" s="247" t="s">
        <v>19</v>
      </c>
      <c r="F3167" s="248" t="s">
        <v>4828</v>
      </c>
      <c r="G3167" s="246"/>
      <c r="H3167" s="249">
        <v>11.275</v>
      </c>
      <c r="I3167" s="250"/>
      <c r="J3167" s="246"/>
      <c r="K3167" s="246"/>
      <c r="L3167" s="251"/>
      <c r="M3167" s="252"/>
      <c r="N3167" s="253"/>
      <c r="O3167" s="253"/>
      <c r="P3167" s="253"/>
      <c r="Q3167" s="253"/>
      <c r="R3167" s="253"/>
      <c r="S3167" s="253"/>
      <c r="T3167" s="254"/>
      <c r="U3167" s="14"/>
      <c r="V3167" s="14"/>
      <c r="W3167" s="14"/>
      <c r="X3167" s="14"/>
      <c r="Y3167" s="14"/>
      <c r="Z3167" s="14"/>
      <c r="AA3167" s="14"/>
      <c r="AB3167" s="14"/>
      <c r="AC3167" s="14"/>
      <c r="AD3167" s="14"/>
      <c r="AE3167" s="14"/>
      <c r="AT3167" s="255" t="s">
        <v>206</v>
      </c>
      <c r="AU3167" s="255" t="s">
        <v>78</v>
      </c>
      <c r="AV3167" s="14" t="s">
        <v>78</v>
      </c>
      <c r="AW3167" s="14" t="s">
        <v>31</v>
      </c>
      <c r="AX3167" s="14" t="s">
        <v>69</v>
      </c>
      <c r="AY3167" s="255" t="s">
        <v>193</v>
      </c>
    </row>
    <row r="3168" s="14" customFormat="1">
      <c r="A3168" s="14"/>
      <c r="B3168" s="245"/>
      <c r="C3168" s="246"/>
      <c r="D3168" s="228" t="s">
        <v>206</v>
      </c>
      <c r="E3168" s="247" t="s">
        <v>19</v>
      </c>
      <c r="F3168" s="248" t="s">
        <v>4829</v>
      </c>
      <c r="G3168" s="246"/>
      <c r="H3168" s="249">
        <v>7.585</v>
      </c>
      <c r="I3168" s="250"/>
      <c r="J3168" s="246"/>
      <c r="K3168" s="246"/>
      <c r="L3168" s="251"/>
      <c r="M3168" s="252"/>
      <c r="N3168" s="253"/>
      <c r="O3168" s="253"/>
      <c r="P3168" s="253"/>
      <c r="Q3168" s="253"/>
      <c r="R3168" s="253"/>
      <c r="S3168" s="253"/>
      <c r="T3168" s="254"/>
      <c r="U3168" s="14"/>
      <c r="V3168" s="14"/>
      <c r="W3168" s="14"/>
      <c r="X3168" s="14"/>
      <c r="Y3168" s="14"/>
      <c r="Z3168" s="14"/>
      <c r="AA3168" s="14"/>
      <c r="AB3168" s="14"/>
      <c r="AC3168" s="14"/>
      <c r="AD3168" s="14"/>
      <c r="AE3168" s="14"/>
      <c r="AT3168" s="255" t="s">
        <v>206</v>
      </c>
      <c r="AU3168" s="255" t="s">
        <v>78</v>
      </c>
      <c r="AV3168" s="14" t="s">
        <v>78</v>
      </c>
      <c r="AW3168" s="14" t="s">
        <v>31</v>
      </c>
      <c r="AX3168" s="14" t="s">
        <v>69</v>
      </c>
      <c r="AY3168" s="255" t="s">
        <v>193</v>
      </c>
    </row>
    <row r="3169" s="14" customFormat="1">
      <c r="A3169" s="14"/>
      <c r="B3169" s="245"/>
      <c r="C3169" s="246"/>
      <c r="D3169" s="228" t="s">
        <v>206</v>
      </c>
      <c r="E3169" s="247" t="s">
        <v>19</v>
      </c>
      <c r="F3169" s="248" t="s">
        <v>4830</v>
      </c>
      <c r="G3169" s="246"/>
      <c r="H3169" s="249">
        <v>15.375</v>
      </c>
      <c r="I3169" s="250"/>
      <c r="J3169" s="246"/>
      <c r="K3169" s="246"/>
      <c r="L3169" s="251"/>
      <c r="M3169" s="252"/>
      <c r="N3169" s="253"/>
      <c r="O3169" s="253"/>
      <c r="P3169" s="253"/>
      <c r="Q3169" s="253"/>
      <c r="R3169" s="253"/>
      <c r="S3169" s="253"/>
      <c r="T3169" s="254"/>
      <c r="U3169" s="14"/>
      <c r="V3169" s="14"/>
      <c r="W3169" s="14"/>
      <c r="X3169" s="14"/>
      <c r="Y3169" s="14"/>
      <c r="Z3169" s="14"/>
      <c r="AA3169" s="14"/>
      <c r="AB3169" s="14"/>
      <c r="AC3169" s="14"/>
      <c r="AD3169" s="14"/>
      <c r="AE3169" s="14"/>
      <c r="AT3169" s="255" t="s">
        <v>206</v>
      </c>
      <c r="AU3169" s="255" t="s">
        <v>78</v>
      </c>
      <c r="AV3169" s="14" t="s">
        <v>78</v>
      </c>
      <c r="AW3169" s="14" t="s">
        <v>31</v>
      </c>
      <c r="AX3169" s="14" t="s">
        <v>69</v>
      </c>
      <c r="AY3169" s="255" t="s">
        <v>193</v>
      </c>
    </row>
    <row r="3170" s="15" customFormat="1">
      <c r="A3170" s="15"/>
      <c r="B3170" s="256"/>
      <c r="C3170" s="257"/>
      <c r="D3170" s="228" t="s">
        <v>206</v>
      </c>
      <c r="E3170" s="258" t="s">
        <v>19</v>
      </c>
      <c r="F3170" s="259" t="s">
        <v>218</v>
      </c>
      <c r="G3170" s="257"/>
      <c r="H3170" s="260">
        <v>88.599000000000004</v>
      </c>
      <c r="I3170" s="261"/>
      <c r="J3170" s="257"/>
      <c r="K3170" s="257"/>
      <c r="L3170" s="262"/>
      <c r="M3170" s="263"/>
      <c r="N3170" s="264"/>
      <c r="O3170" s="264"/>
      <c r="P3170" s="264"/>
      <c r="Q3170" s="264"/>
      <c r="R3170" s="264"/>
      <c r="S3170" s="264"/>
      <c r="T3170" s="265"/>
      <c r="U3170" s="15"/>
      <c r="V3170" s="15"/>
      <c r="W3170" s="15"/>
      <c r="X3170" s="15"/>
      <c r="Y3170" s="15"/>
      <c r="Z3170" s="15"/>
      <c r="AA3170" s="15"/>
      <c r="AB3170" s="15"/>
      <c r="AC3170" s="15"/>
      <c r="AD3170" s="15"/>
      <c r="AE3170" s="15"/>
      <c r="AT3170" s="266" t="s">
        <v>206</v>
      </c>
      <c r="AU3170" s="266" t="s">
        <v>78</v>
      </c>
      <c r="AV3170" s="15" t="s">
        <v>200</v>
      </c>
      <c r="AW3170" s="15" t="s">
        <v>31</v>
      </c>
      <c r="AX3170" s="15" t="s">
        <v>76</v>
      </c>
      <c r="AY3170" s="266" t="s">
        <v>193</v>
      </c>
    </row>
    <row r="3171" s="2" customFormat="1" ht="16.5" customHeight="1">
      <c r="A3171" s="41"/>
      <c r="B3171" s="42"/>
      <c r="C3171" s="274" t="s">
        <v>4831</v>
      </c>
      <c r="D3171" s="274" t="s">
        <v>1765</v>
      </c>
      <c r="E3171" s="275" t="s">
        <v>4832</v>
      </c>
      <c r="F3171" s="276" t="s">
        <v>4833</v>
      </c>
      <c r="G3171" s="277" t="s">
        <v>258</v>
      </c>
      <c r="H3171" s="278">
        <v>93.028999999999996</v>
      </c>
      <c r="I3171" s="279"/>
      <c r="J3171" s="280">
        <f>ROUND(I3171*H3171,2)</f>
        <v>0</v>
      </c>
      <c r="K3171" s="276" t="s">
        <v>199</v>
      </c>
      <c r="L3171" s="281"/>
      <c r="M3171" s="282" t="s">
        <v>19</v>
      </c>
      <c r="N3171" s="283" t="s">
        <v>40</v>
      </c>
      <c r="O3171" s="87"/>
      <c r="P3171" s="224">
        <f>O3171*H3171</f>
        <v>0</v>
      </c>
      <c r="Q3171" s="224">
        <v>0.0030000000000000001</v>
      </c>
      <c r="R3171" s="224">
        <f>Q3171*H3171</f>
        <v>0.27908699999999997</v>
      </c>
      <c r="S3171" s="224">
        <v>0</v>
      </c>
      <c r="T3171" s="225">
        <f>S3171*H3171</f>
        <v>0</v>
      </c>
      <c r="U3171" s="41"/>
      <c r="V3171" s="41"/>
      <c r="W3171" s="41"/>
      <c r="X3171" s="41"/>
      <c r="Y3171" s="41"/>
      <c r="Z3171" s="41"/>
      <c r="AA3171" s="41"/>
      <c r="AB3171" s="41"/>
      <c r="AC3171" s="41"/>
      <c r="AD3171" s="41"/>
      <c r="AE3171" s="41"/>
      <c r="AR3171" s="226" t="s">
        <v>449</v>
      </c>
      <c r="AT3171" s="226" t="s">
        <v>1765</v>
      </c>
      <c r="AU3171" s="226" t="s">
        <v>78</v>
      </c>
      <c r="AY3171" s="20" t="s">
        <v>193</v>
      </c>
      <c r="BE3171" s="227">
        <f>IF(N3171="základní",J3171,0)</f>
        <v>0</v>
      </c>
      <c r="BF3171" s="227">
        <f>IF(N3171="snížená",J3171,0)</f>
        <v>0</v>
      </c>
      <c r="BG3171" s="227">
        <f>IF(N3171="zákl. přenesená",J3171,0)</f>
        <v>0</v>
      </c>
      <c r="BH3171" s="227">
        <f>IF(N3171="sníž. přenesená",J3171,0)</f>
        <v>0</v>
      </c>
      <c r="BI3171" s="227">
        <f>IF(N3171="nulová",J3171,0)</f>
        <v>0</v>
      </c>
      <c r="BJ3171" s="20" t="s">
        <v>76</v>
      </c>
      <c r="BK3171" s="227">
        <f>ROUND(I3171*H3171,2)</f>
        <v>0</v>
      </c>
      <c r="BL3171" s="20" t="s">
        <v>323</v>
      </c>
      <c r="BM3171" s="226" t="s">
        <v>4834</v>
      </c>
    </row>
    <row r="3172" s="2" customFormat="1">
      <c r="A3172" s="41"/>
      <c r="B3172" s="42"/>
      <c r="C3172" s="43"/>
      <c r="D3172" s="228" t="s">
        <v>202</v>
      </c>
      <c r="E3172" s="43"/>
      <c r="F3172" s="229" t="s">
        <v>4833</v>
      </c>
      <c r="G3172" s="43"/>
      <c r="H3172" s="43"/>
      <c r="I3172" s="230"/>
      <c r="J3172" s="43"/>
      <c r="K3172" s="43"/>
      <c r="L3172" s="47"/>
      <c r="M3172" s="231"/>
      <c r="N3172" s="232"/>
      <c r="O3172" s="87"/>
      <c r="P3172" s="87"/>
      <c r="Q3172" s="87"/>
      <c r="R3172" s="87"/>
      <c r="S3172" s="87"/>
      <c r="T3172" s="88"/>
      <c r="U3172" s="41"/>
      <c r="V3172" s="41"/>
      <c r="W3172" s="41"/>
      <c r="X3172" s="41"/>
      <c r="Y3172" s="41"/>
      <c r="Z3172" s="41"/>
      <c r="AA3172" s="41"/>
      <c r="AB3172" s="41"/>
      <c r="AC3172" s="41"/>
      <c r="AD3172" s="41"/>
      <c r="AE3172" s="41"/>
      <c r="AT3172" s="20" t="s">
        <v>202</v>
      </c>
      <c r="AU3172" s="20" t="s">
        <v>78</v>
      </c>
    </row>
    <row r="3173" s="14" customFormat="1">
      <c r="A3173" s="14"/>
      <c r="B3173" s="245"/>
      <c r="C3173" s="246"/>
      <c r="D3173" s="228" t="s">
        <v>206</v>
      </c>
      <c r="E3173" s="246"/>
      <c r="F3173" s="248" t="s">
        <v>4835</v>
      </c>
      <c r="G3173" s="246"/>
      <c r="H3173" s="249">
        <v>93.028999999999996</v>
      </c>
      <c r="I3173" s="250"/>
      <c r="J3173" s="246"/>
      <c r="K3173" s="246"/>
      <c r="L3173" s="251"/>
      <c r="M3173" s="252"/>
      <c r="N3173" s="253"/>
      <c r="O3173" s="253"/>
      <c r="P3173" s="253"/>
      <c r="Q3173" s="253"/>
      <c r="R3173" s="253"/>
      <c r="S3173" s="253"/>
      <c r="T3173" s="254"/>
      <c r="U3173" s="14"/>
      <c r="V3173" s="14"/>
      <c r="W3173" s="14"/>
      <c r="X3173" s="14"/>
      <c r="Y3173" s="14"/>
      <c r="Z3173" s="14"/>
      <c r="AA3173" s="14"/>
      <c r="AB3173" s="14"/>
      <c r="AC3173" s="14"/>
      <c r="AD3173" s="14"/>
      <c r="AE3173" s="14"/>
      <c r="AT3173" s="255" t="s">
        <v>206</v>
      </c>
      <c r="AU3173" s="255" t="s">
        <v>78</v>
      </c>
      <c r="AV3173" s="14" t="s">
        <v>78</v>
      </c>
      <c r="AW3173" s="14" t="s">
        <v>4</v>
      </c>
      <c r="AX3173" s="14" t="s">
        <v>76</v>
      </c>
      <c r="AY3173" s="255" t="s">
        <v>193</v>
      </c>
    </row>
    <row r="3174" s="2" customFormat="1" ht="24.15" customHeight="1">
      <c r="A3174" s="41"/>
      <c r="B3174" s="42"/>
      <c r="C3174" s="215" t="s">
        <v>4836</v>
      </c>
      <c r="D3174" s="215" t="s">
        <v>195</v>
      </c>
      <c r="E3174" s="216" t="s">
        <v>2315</v>
      </c>
      <c r="F3174" s="217" t="s">
        <v>2316</v>
      </c>
      <c r="G3174" s="218" t="s">
        <v>258</v>
      </c>
      <c r="H3174" s="219">
        <v>2.5</v>
      </c>
      <c r="I3174" s="220"/>
      <c r="J3174" s="221">
        <f>ROUND(I3174*H3174,2)</f>
        <v>0</v>
      </c>
      <c r="K3174" s="217" t="s">
        <v>199</v>
      </c>
      <c r="L3174" s="47"/>
      <c r="M3174" s="222" t="s">
        <v>19</v>
      </c>
      <c r="N3174" s="223" t="s">
        <v>40</v>
      </c>
      <c r="O3174" s="87"/>
      <c r="P3174" s="224">
        <f>O3174*H3174</f>
        <v>0</v>
      </c>
      <c r="Q3174" s="224">
        <v>0.00012</v>
      </c>
      <c r="R3174" s="224">
        <f>Q3174*H3174</f>
        <v>0.00030000000000000003</v>
      </c>
      <c r="S3174" s="224">
        <v>0</v>
      </c>
      <c r="T3174" s="225">
        <f>S3174*H3174</f>
        <v>0</v>
      </c>
      <c r="U3174" s="41"/>
      <c r="V3174" s="41"/>
      <c r="W3174" s="41"/>
      <c r="X3174" s="41"/>
      <c r="Y3174" s="41"/>
      <c r="Z3174" s="41"/>
      <c r="AA3174" s="41"/>
      <c r="AB3174" s="41"/>
      <c r="AC3174" s="41"/>
      <c r="AD3174" s="41"/>
      <c r="AE3174" s="41"/>
      <c r="AR3174" s="226" t="s">
        <v>323</v>
      </c>
      <c r="AT3174" s="226" t="s">
        <v>195</v>
      </c>
      <c r="AU3174" s="226" t="s">
        <v>78</v>
      </c>
      <c r="AY3174" s="20" t="s">
        <v>193</v>
      </c>
      <c r="BE3174" s="227">
        <f>IF(N3174="základní",J3174,0)</f>
        <v>0</v>
      </c>
      <c r="BF3174" s="227">
        <f>IF(N3174="snížená",J3174,0)</f>
        <v>0</v>
      </c>
      <c r="BG3174" s="227">
        <f>IF(N3174="zákl. přenesená",J3174,0)</f>
        <v>0</v>
      </c>
      <c r="BH3174" s="227">
        <f>IF(N3174="sníž. přenesená",J3174,0)</f>
        <v>0</v>
      </c>
      <c r="BI3174" s="227">
        <f>IF(N3174="nulová",J3174,0)</f>
        <v>0</v>
      </c>
      <c r="BJ3174" s="20" t="s">
        <v>76</v>
      </c>
      <c r="BK3174" s="227">
        <f>ROUND(I3174*H3174,2)</f>
        <v>0</v>
      </c>
      <c r="BL3174" s="20" t="s">
        <v>323</v>
      </c>
      <c r="BM3174" s="226" t="s">
        <v>4837</v>
      </c>
    </row>
    <row r="3175" s="2" customFormat="1">
      <c r="A3175" s="41"/>
      <c r="B3175" s="42"/>
      <c r="C3175" s="43"/>
      <c r="D3175" s="228" t="s">
        <v>202</v>
      </c>
      <c r="E3175" s="43"/>
      <c r="F3175" s="229" t="s">
        <v>2318</v>
      </c>
      <c r="G3175" s="43"/>
      <c r="H3175" s="43"/>
      <c r="I3175" s="230"/>
      <c r="J3175" s="43"/>
      <c r="K3175" s="43"/>
      <c r="L3175" s="47"/>
      <c r="M3175" s="231"/>
      <c r="N3175" s="232"/>
      <c r="O3175" s="87"/>
      <c r="P3175" s="87"/>
      <c r="Q3175" s="87"/>
      <c r="R3175" s="87"/>
      <c r="S3175" s="87"/>
      <c r="T3175" s="88"/>
      <c r="U3175" s="41"/>
      <c r="V3175" s="41"/>
      <c r="W3175" s="41"/>
      <c r="X3175" s="41"/>
      <c r="Y3175" s="41"/>
      <c r="Z3175" s="41"/>
      <c r="AA3175" s="41"/>
      <c r="AB3175" s="41"/>
      <c r="AC3175" s="41"/>
      <c r="AD3175" s="41"/>
      <c r="AE3175" s="41"/>
      <c r="AT3175" s="20" t="s">
        <v>202</v>
      </c>
      <c r="AU3175" s="20" t="s">
        <v>78</v>
      </c>
    </row>
    <row r="3176" s="2" customFormat="1">
      <c r="A3176" s="41"/>
      <c r="B3176" s="42"/>
      <c r="C3176" s="43"/>
      <c r="D3176" s="233" t="s">
        <v>204</v>
      </c>
      <c r="E3176" s="43"/>
      <c r="F3176" s="234" t="s">
        <v>2319</v>
      </c>
      <c r="G3176" s="43"/>
      <c r="H3176" s="43"/>
      <c r="I3176" s="230"/>
      <c r="J3176" s="43"/>
      <c r="K3176" s="43"/>
      <c r="L3176" s="47"/>
      <c r="M3176" s="231"/>
      <c r="N3176" s="232"/>
      <c r="O3176" s="87"/>
      <c r="P3176" s="87"/>
      <c r="Q3176" s="87"/>
      <c r="R3176" s="87"/>
      <c r="S3176" s="87"/>
      <c r="T3176" s="88"/>
      <c r="U3176" s="41"/>
      <c r="V3176" s="41"/>
      <c r="W3176" s="41"/>
      <c r="X3176" s="41"/>
      <c r="Y3176" s="41"/>
      <c r="Z3176" s="41"/>
      <c r="AA3176" s="41"/>
      <c r="AB3176" s="41"/>
      <c r="AC3176" s="41"/>
      <c r="AD3176" s="41"/>
      <c r="AE3176" s="41"/>
      <c r="AT3176" s="20" t="s">
        <v>204</v>
      </c>
      <c r="AU3176" s="20" t="s">
        <v>78</v>
      </c>
    </row>
    <row r="3177" s="13" customFormat="1">
      <c r="A3177" s="13"/>
      <c r="B3177" s="235"/>
      <c r="C3177" s="236"/>
      <c r="D3177" s="228" t="s">
        <v>206</v>
      </c>
      <c r="E3177" s="237" t="s">
        <v>19</v>
      </c>
      <c r="F3177" s="238" t="s">
        <v>279</v>
      </c>
      <c r="G3177" s="236"/>
      <c r="H3177" s="237" t="s">
        <v>19</v>
      </c>
      <c r="I3177" s="239"/>
      <c r="J3177" s="236"/>
      <c r="K3177" s="236"/>
      <c r="L3177" s="240"/>
      <c r="M3177" s="241"/>
      <c r="N3177" s="242"/>
      <c r="O3177" s="242"/>
      <c r="P3177" s="242"/>
      <c r="Q3177" s="242"/>
      <c r="R3177" s="242"/>
      <c r="S3177" s="242"/>
      <c r="T3177" s="243"/>
      <c r="U3177" s="13"/>
      <c r="V3177" s="13"/>
      <c r="W3177" s="13"/>
      <c r="X3177" s="13"/>
      <c r="Y3177" s="13"/>
      <c r="Z3177" s="13"/>
      <c r="AA3177" s="13"/>
      <c r="AB3177" s="13"/>
      <c r="AC3177" s="13"/>
      <c r="AD3177" s="13"/>
      <c r="AE3177" s="13"/>
      <c r="AT3177" s="244" t="s">
        <v>206</v>
      </c>
      <c r="AU3177" s="244" t="s">
        <v>78</v>
      </c>
      <c r="AV3177" s="13" t="s">
        <v>76</v>
      </c>
      <c r="AW3177" s="13" t="s">
        <v>31</v>
      </c>
      <c r="AX3177" s="13" t="s">
        <v>69</v>
      </c>
      <c r="AY3177" s="244" t="s">
        <v>193</v>
      </c>
    </row>
    <row r="3178" s="13" customFormat="1">
      <c r="A3178" s="13"/>
      <c r="B3178" s="235"/>
      <c r="C3178" s="236"/>
      <c r="D3178" s="228" t="s">
        <v>206</v>
      </c>
      <c r="E3178" s="237" t="s">
        <v>19</v>
      </c>
      <c r="F3178" s="238" t="s">
        <v>2320</v>
      </c>
      <c r="G3178" s="236"/>
      <c r="H3178" s="237" t="s">
        <v>19</v>
      </c>
      <c r="I3178" s="239"/>
      <c r="J3178" s="236"/>
      <c r="K3178" s="236"/>
      <c r="L3178" s="240"/>
      <c r="M3178" s="241"/>
      <c r="N3178" s="242"/>
      <c r="O3178" s="242"/>
      <c r="P3178" s="242"/>
      <c r="Q3178" s="242"/>
      <c r="R3178" s="242"/>
      <c r="S3178" s="242"/>
      <c r="T3178" s="243"/>
      <c r="U3178" s="13"/>
      <c r="V3178" s="13"/>
      <c r="W3178" s="13"/>
      <c r="X3178" s="13"/>
      <c r="Y3178" s="13"/>
      <c r="Z3178" s="13"/>
      <c r="AA3178" s="13"/>
      <c r="AB3178" s="13"/>
      <c r="AC3178" s="13"/>
      <c r="AD3178" s="13"/>
      <c r="AE3178" s="13"/>
      <c r="AT3178" s="244" t="s">
        <v>206</v>
      </c>
      <c r="AU3178" s="244" t="s">
        <v>78</v>
      </c>
      <c r="AV3178" s="13" t="s">
        <v>76</v>
      </c>
      <c r="AW3178" s="13" t="s">
        <v>31</v>
      </c>
      <c r="AX3178" s="13" t="s">
        <v>69</v>
      </c>
      <c r="AY3178" s="244" t="s">
        <v>193</v>
      </c>
    </row>
    <row r="3179" s="14" customFormat="1">
      <c r="A3179" s="14"/>
      <c r="B3179" s="245"/>
      <c r="C3179" s="246"/>
      <c r="D3179" s="228" t="s">
        <v>206</v>
      </c>
      <c r="E3179" s="247" t="s">
        <v>19</v>
      </c>
      <c r="F3179" s="248" t="s">
        <v>2321</v>
      </c>
      <c r="G3179" s="246"/>
      <c r="H3179" s="249">
        <v>2.5</v>
      </c>
      <c r="I3179" s="250"/>
      <c r="J3179" s="246"/>
      <c r="K3179" s="246"/>
      <c r="L3179" s="251"/>
      <c r="M3179" s="252"/>
      <c r="N3179" s="253"/>
      <c r="O3179" s="253"/>
      <c r="P3179" s="253"/>
      <c r="Q3179" s="253"/>
      <c r="R3179" s="253"/>
      <c r="S3179" s="253"/>
      <c r="T3179" s="254"/>
      <c r="U3179" s="14"/>
      <c r="V3179" s="14"/>
      <c r="W3179" s="14"/>
      <c r="X3179" s="14"/>
      <c r="Y3179" s="14"/>
      <c r="Z3179" s="14"/>
      <c r="AA3179" s="14"/>
      <c r="AB3179" s="14"/>
      <c r="AC3179" s="14"/>
      <c r="AD3179" s="14"/>
      <c r="AE3179" s="14"/>
      <c r="AT3179" s="255" t="s">
        <v>206</v>
      </c>
      <c r="AU3179" s="255" t="s">
        <v>78</v>
      </c>
      <c r="AV3179" s="14" t="s">
        <v>78</v>
      </c>
      <c r="AW3179" s="14" t="s">
        <v>31</v>
      </c>
      <c r="AX3179" s="14" t="s">
        <v>76</v>
      </c>
      <c r="AY3179" s="255" t="s">
        <v>193</v>
      </c>
    </row>
    <row r="3180" s="2" customFormat="1" ht="16.5" customHeight="1">
      <c r="A3180" s="41"/>
      <c r="B3180" s="42"/>
      <c r="C3180" s="274" t="s">
        <v>4838</v>
      </c>
      <c r="D3180" s="274" t="s">
        <v>1765</v>
      </c>
      <c r="E3180" s="275" t="s">
        <v>2323</v>
      </c>
      <c r="F3180" s="276" t="s">
        <v>2324</v>
      </c>
      <c r="G3180" s="277" t="s">
        <v>258</v>
      </c>
      <c r="H3180" s="278">
        <v>2.75</v>
      </c>
      <c r="I3180" s="279"/>
      <c r="J3180" s="280">
        <f>ROUND(I3180*H3180,2)</f>
        <v>0</v>
      </c>
      <c r="K3180" s="276" t="s">
        <v>199</v>
      </c>
      <c r="L3180" s="281"/>
      <c r="M3180" s="282" t="s">
        <v>19</v>
      </c>
      <c r="N3180" s="283" t="s">
        <v>40</v>
      </c>
      <c r="O3180" s="87"/>
      <c r="P3180" s="224">
        <f>O3180*H3180</f>
        <v>0</v>
      </c>
      <c r="Q3180" s="224">
        <v>0.0070000000000000001</v>
      </c>
      <c r="R3180" s="224">
        <f>Q3180*H3180</f>
        <v>0.01925</v>
      </c>
      <c r="S3180" s="224">
        <v>0</v>
      </c>
      <c r="T3180" s="225">
        <f>S3180*H3180</f>
        <v>0</v>
      </c>
      <c r="U3180" s="41"/>
      <c r="V3180" s="41"/>
      <c r="W3180" s="41"/>
      <c r="X3180" s="41"/>
      <c r="Y3180" s="41"/>
      <c r="Z3180" s="41"/>
      <c r="AA3180" s="41"/>
      <c r="AB3180" s="41"/>
      <c r="AC3180" s="41"/>
      <c r="AD3180" s="41"/>
      <c r="AE3180" s="41"/>
      <c r="AR3180" s="226" t="s">
        <v>449</v>
      </c>
      <c r="AT3180" s="226" t="s">
        <v>1765</v>
      </c>
      <c r="AU3180" s="226" t="s">
        <v>78</v>
      </c>
      <c r="AY3180" s="20" t="s">
        <v>193</v>
      </c>
      <c r="BE3180" s="227">
        <f>IF(N3180="základní",J3180,0)</f>
        <v>0</v>
      </c>
      <c r="BF3180" s="227">
        <f>IF(N3180="snížená",J3180,0)</f>
        <v>0</v>
      </c>
      <c r="BG3180" s="227">
        <f>IF(N3180="zákl. přenesená",J3180,0)</f>
        <v>0</v>
      </c>
      <c r="BH3180" s="227">
        <f>IF(N3180="sníž. přenesená",J3180,0)</f>
        <v>0</v>
      </c>
      <c r="BI3180" s="227">
        <f>IF(N3180="nulová",J3180,0)</f>
        <v>0</v>
      </c>
      <c r="BJ3180" s="20" t="s">
        <v>76</v>
      </c>
      <c r="BK3180" s="227">
        <f>ROUND(I3180*H3180,2)</f>
        <v>0</v>
      </c>
      <c r="BL3180" s="20" t="s">
        <v>323</v>
      </c>
      <c r="BM3180" s="226" t="s">
        <v>4839</v>
      </c>
    </row>
    <row r="3181" s="2" customFormat="1">
      <c r="A3181" s="41"/>
      <c r="B3181" s="42"/>
      <c r="C3181" s="43"/>
      <c r="D3181" s="228" t="s">
        <v>202</v>
      </c>
      <c r="E3181" s="43"/>
      <c r="F3181" s="229" t="s">
        <v>2324</v>
      </c>
      <c r="G3181" s="43"/>
      <c r="H3181" s="43"/>
      <c r="I3181" s="230"/>
      <c r="J3181" s="43"/>
      <c r="K3181" s="43"/>
      <c r="L3181" s="47"/>
      <c r="M3181" s="231"/>
      <c r="N3181" s="232"/>
      <c r="O3181" s="87"/>
      <c r="P3181" s="87"/>
      <c r="Q3181" s="87"/>
      <c r="R3181" s="87"/>
      <c r="S3181" s="87"/>
      <c r="T3181" s="88"/>
      <c r="U3181" s="41"/>
      <c r="V3181" s="41"/>
      <c r="W3181" s="41"/>
      <c r="X3181" s="41"/>
      <c r="Y3181" s="41"/>
      <c r="Z3181" s="41"/>
      <c r="AA3181" s="41"/>
      <c r="AB3181" s="41"/>
      <c r="AC3181" s="41"/>
      <c r="AD3181" s="41"/>
      <c r="AE3181" s="41"/>
      <c r="AT3181" s="20" t="s">
        <v>202</v>
      </c>
      <c r="AU3181" s="20" t="s">
        <v>78</v>
      </c>
    </row>
    <row r="3182" s="14" customFormat="1">
      <c r="A3182" s="14"/>
      <c r="B3182" s="245"/>
      <c r="C3182" s="246"/>
      <c r="D3182" s="228" t="s">
        <v>206</v>
      </c>
      <c r="E3182" s="246"/>
      <c r="F3182" s="248" t="s">
        <v>2326</v>
      </c>
      <c r="G3182" s="246"/>
      <c r="H3182" s="249">
        <v>2.75</v>
      </c>
      <c r="I3182" s="250"/>
      <c r="J3182" s="246"/>
      <c r="K3182" s="246"/>
      <c r="L3182" s="251"/>
      <c r="M3182" s="252"/>
      <c r="N3182" s="253"/>
      <c r="O3182" s="253"/>
      <c r="P3182" s="253"/>
      <c r="Q3182" s="253"/>
      <c r="R3182" s="253"/>
      <c r="S3182" s="253"/>
      <c r="T3182" s="254"/>
      <c r="U3182" s="14"/>
      <c r="V3182" s="14"/>
      <c r="W3182" s="14"/>
      <c r="X3182" s="14"/>
      <c r="Y3182" s="14"/>
      <c r="Z3182" s="14"/>
      <c r="AA3182" s="14"/>
      <c r="AB3182" s="14"/>
      <c r="AC3182" s="14"/>
      <c r="AD3182" s="14"/>
      <c r="AE3182" s="14"/>
      <c r="AT3182" s="255" t="s">
        <v>206</v>
      </c>
      <c r="AU3182" s="255" t="s">
        <v>78</v>
      </c>
      <c r="AV3182" s="14" t="s">
        <v>78</v>
      </c>
      <c r="AW3182" s="14" t="s">
        <v>4</v>
      </c>
      <c r="AX3182" s="14" t="s">
        <v>76</v>
      </c>
      <c r="AY3182" s="255" t="s">
        <v>193</v>
      </c>
    </row>
    <row r="3183" s="2" customFormat="1" ht="24.15" customHeight="1">
      <c r="A3183" s="41"/>
      <c r="B3183" s="42"/>
      <c r="C3183" s="215" t="s">
        <v>4840</v>
      </c>
      <c r="D3183" s="215" t="s">
        <v>195</v>
      </c>
      <c r="E3183" s="216" t="s">
        <v>2328</v>
      </c>
      <c r="F3183" s="217" t="s">
        <v>2329</v>
      </c>
      <c r="G3183" s="218" t="s">
        <v>258</v>
      </c>
      <c r="H3183" s="219">
        <v>835.89999999999998</v>
      </c>
      <c r="I3183" s="220"/>
      <c r="J3183" s="221">
        <f>ROUND(I3183*H3183,2)</f>
        <v>0</v>
      </c>
      <c r="K3183" s="217" t="s">
        <v>199</v>
      </c>
      <c r="L3183" s="47"/>
      <c r="M3183" s="222" t="s">
        <v>19</v>
      </c>
      <c r="N3183" s="223" t="s">
        <v>40</v>
      </c>
      <c r="O3183" s="87"/>
      <c r="P3183" s="224">
        <f>O3183*H3183</f>
        <v>0</v>
      </c>
      <c r="Q3183" s="224">
        <v>0.000242</v>
      </c>
      <c r="R3183" s="224">
        <f>Q3183*H3183</f>
        <v>0.20228779999999999</v>
      </c>
      <c r="S3183" s="224">
        <v>0</v>
      </c>
      <c r="T3183" s="225">
        <f>S3183*H3183</f>
        <v>0</v>
      </c>
      <c r="U3183" s="41"/>
      <c r="V3183" s="41"/>
      <c r="W3183" s="41"/>
      <c r="X3183" s="41"/>
      <c r="Y3183" s="41"/>
      <c r="Z3183" s="41"/>
      <c r="AA3183" s="41"/>
      <c r="AB3183" s="41"/>
      <c r="AC3183" s="41"/>
      <c r="AD3183" s="41"/>
      <c r="AE3183" s="41"/>
      <c r="AR3183" s="226" t="s">
        <v>323</v>
      </c>
      <c r="AT3183" s="226" t="s">
        <v>195</v>
      </c>
      <c r="AU3183" s="226" t="s">
        <v>78</v>
      </c>
      <c r="AY3183" s="20" t="s">
        <v>193</v>
      </c>
      <c r="BE3183" s="227">
        <f>IF(N3183="základní",J3183,0)</f>
        <v>0</v>
      </c>
      <c r="BF3183" s="227">
        <f>IF(N3183="snížená",J3183,0)</f>
        <v>0</v>
      </c>
      <c r="BG3183" s="227">
        <f>IF(N3183="zákl. přenesená",J3183,0)</f>
        <v>0</v>
      </c>
      <c r="BH3183" s="227">
        <f>IF(N3183="sníž. přenesená",J3183,0)</f>
        <v>0</v>
      </c>
      <c r="BI3183" s="227">
        <f>IF(N3183="nulová",J3183,0)</f>
        <v>0</v>
      </c>
      <c r="BJ3183" s="20" t="s">
        <v>76</v>
      </c>
      <c r="BK3183" s="227">
        <f>ROUND(I3183*H3183,2)</f>
        <v>0</v>
      </c>
      <c r="BL3183" s="20" t="s">
        <v>323</v>
      </c>
      <c r="BM3183" s="226" t="s">
        <v>4841</v>
      </c>
    </row>
    <row r="3184" s="2" customFormat="1">
      <c r="A3184" s="41"/>
      <c r="B3184" s="42"/>
      <c r="C3184" s="43"/>
      <c r="D3184" s="228" t="s">
        <v>202</v>
      </c>
      <c r="E3184" s="43"/>
      <c r="F3184" s="229" t="s">
        <v>2331</v>
      </c>
      <c r="G3184" s="43"/>
      <c r="H3184" s="43"/>
      <c r="I3184" s="230"/>
      <c r="J3184" s="43"/>
      <c r="K3184" s="43"/>
      <c r="L3184" s="47"/>
      <c r="M3184" s="231"/>
      <c r="N3184" s="232"/>
      <c r="O3184" s="87"/>
      <c r="P3184" s="87"/>
      <c r="Q3184" s="87"/>
      <c r="R3184" s="87"/>
      <c r="S3184" s="87"/>
      <c r="T3184" s="88"/>
      <c r="U3184" s="41"/>
      <c r="V3184" s="41"/>
      <c r="W3184" s="41"/>
      <c r="X3184" s="41"/>
      <c r="Y3184" s="41"/>
      <c r="Z3184" s="41"/>
      <c r="AA3184" s="41"/>
      <c r="AB3184" s="41"/>
      <c r="AC3184" s="41"/>
      <c r="AD3184" s="41"/>
      <c r="AE3184" s="41"/>
      <c r="AT3184" s="20" t="s">
        <v>202</v>
      </c>
      <c r="AU3184" s="20" t="s">
        <v>78</v>
      </c>
    </row>
    <row r="3185" s="2" customFormat="1">
      <c r="A3185" s="41"/>
      <c r="B3185" s="42"/>
      <c r="C3185" s="43"/>
      <c r="D3185" s="233" t="s">
        <v>204</v>
      </c>
      <c r="E3185" s="43"/>
      <c r="F3185" s="234" t="s">
        <v>2332</v>
      </c>
      <c r="G3185" s="43"/>
      <c r="H3185" s="43"/>
      <c r="I3185" s="230"/>
      <c r="J3185" s="43"/>
      <c r="K3185" s="43"/>
      <c r="L3185" s="47"/>
      <c r="M3185" s="231"/>
      <c r="N3185" s="232"/>
      <c r="O3185" s="87"/>
      <c r="P3185" s="87"/>
      <c r="Q3185" s="87"/>
      <c r="R3185" s="87"/>
      <c r="S3185" s="87"/>
      <c r="T3185" s="88"/>
      <c r="U3185" s="41"/>
      <c r="V3185" s="41"/>
      <c r="W3185" s="41"/>
      <c r="X3185" s="41"/>
      <c r="Y3185" s="41"/>
      <c r="Z3185" s="41"/>
      <c r="AA3185" s="41"/>
      <c r="AB3185" s="41"/>
      <c r="AC3185" s="41"/>
      <c r="AD3185" s="41"/>
      <c r="AE3185" s="41"/>
      <c r="AT3185" s="20" t="s">
        <v>204</v>
      </c>
      <c r="AU3185" s="20" t="s">
        <v>78</v>
      </c>
    </row>
    <row r="3186" s="13" customFormat="1">
      <c r="A3186" s="13"/>
      <c r="B3186" s="235"/>
      <c r="C3186" s="236"/>
      <c r="D3186" s="228" t="s">
        <v>206</v>
      </c>
      <c r="E3186" s="237" t="s">
        <v>19</v>
      </c>
      <c r="F3186" s="238" t="s">
        <v>279</v>
      </c>
      <c r="G3186" s="236"/>
      <c r="H3186" s="237" t="s">
        <v>19</v>
      </c>
      <c r="I3186" s="239"/>
      <c r="J3186" s="236"/>
      <c r="K3186" s="236"/>
      <c r="L3186" s="240"/>
      <c r="M3186" s="241"/>
      <c r="N3186" s="242"/>
      <c r="O3186" s="242"/>
      <c r="P3186" s="242"/>
      <c r="Q3186" s="242"/>
      <c r="R3186" s="242"/>
      <c r="S3186" s="242"/>
      <c r="T3186" s="243"/>
      <c r="U3186" s="13"/>
      <c r="V3186" s="13"/>
      <c r="W3186" s="13"/>
      <c r="X3186" s="13"/>
      <c r="Y3186" s="13"/>
      <c r="Z3186" s="13"/>
      <c r="AA3186" s="13"/>
      <c r="AB3186" s="13"/>
      <c r="AC3186" s="13"/>
      <c r="AD3186" s="13"/>
      <c r="AE3186" s="13"/>
      <c r="AT3186" s="244" t="s">
        <v>206</v>
      </c>
      <c r="AU3186" s="244" t="s">
        <v>78</v>
      </c>
      <c r="AV3186" s="13" t="s">
        <v>76</v>
      </c>
      <c r="AW3186" s="13" t="s">
        <v>31</v>
      </c>
      <c r="AX3186" s="13" t="s">
        <v>69</v>
      </c>
      <c r="AY3186" s="244" t="s">
        <v>193</v>
      </c>
    </row>
    <row r="3187" s="13" customFormat="1">
      <c r="A3187" s="13"/>
      <c r="B3187" s="235"/>
      <c r="C3187" s="236"/>
      <c r="D3187" s="228" t="s">
        <v>206</v>
      </c>
      <c r="E3187" s="237" t="s">
        <v>19</v>
      </c>
      <c r="F3187" s="238" t="s">
        <v>4534</v>
      </c>
      <c r="G3187" s="236"/>
      <c r="H3187" s="237" t="s">
        <v>19</v>
      </c>
      <c r="I3187" s="239"/>
      <c r="J3187" s="236"/>
      <c r="K3187" s="236"/>
      <c r="L3187" s="240"/>
      <c r="M3187" s="241"/>
      <c r="N3187" s="242"/>
      <c r="O3187" s="242"/>
      <c r="P3187" s="242"/>
      <c r="Q3187" s="242"/>
      <c r="R3187" s="242"/>
      <c r="S3187" s="242"/>
      <c r="T3187" s="243"/>
      <c r="U3187" s="13"/>
      <c r="V3187" s="13"/>
      <c r="W3187" s="13"/>
      <c r="X3187" s="13"/>
      <c r="Y3187" s="13"/>
      <c r="Z3187" s="13"/>
      <c r="AA3187" s="13"/>
      <c r="AB3187" s="13"/>
      <c r="AC3187" s="13"/>
      <c r="AD3187" s="13"/>
      <c r="AE3187" s="13"/>
      <c r="AT3187" s="244" t="s">
        <v>206</v>
      </c>
      <c r="AU3187" s="244" t="s">
        <v>78</v>
      </c>
      <c r="AV3187" s="13" t="s">
        <v>76</v>
      </c>
      <c r="AW3187" s="13" t="s">
        <v>31</v>
      </c>
      <c r="AX3187" s="13" t="s">
        <v>69</v>
      </c>
      <c r="AY3187" s="244" t="s">
        <v>193</v>
      </c>
    </row>
    <row r="3188" s="14" customFormat="1">
      <c r="A3188" s="14"/>
      <c r="B3188" s="245"/>
      <c r="C3188" s="246"/>
      <c r="D3188" s="228" t="s">
        <v>206</v>
      </c>
      <c r="E3188" s="247" t="s">
        <v>19</v>
      </c>
      <c r="F3188" s="248" t="s">
        <v>2327</v>
      </c>
      <c r="G3188" s="246"/>
      <c r="H3188" s="249">
        <v>105</v>
      </c>
      <c r="I3188" s="250"/>
      <c r="J3188" s="246"/>
      <c r="K3188" s="246"/>
      <c r="L3188" s="251"/>
      <c r="M3188" s="252"/>
      <c r="N3188" s="253"/>
      <c r="O3188" s="253"/>
      <c r="P3188" s="253"/>
      <c r="Q3188" s="253"/>
      <c r="R3188" s="253"/>
      <c r="S3188" s="253"/>
      <c r="T3188" s="254"/>
      <c r="U3188" s="14"/>
      <c r="V3188" s="14"/>
      <c r="W3188" s="14"/>
      <c r="X3188" s="14"/>
      <c r="Y3188" s="14"/>
      <c r="Z3188" s="14"/>
      <c r="AA3188" s="14"/>
      <c r="AB3188" s="14"/>
      <c r="AC3188" s="14"/>
      <c r="AD3188" s="14"/>
      <c r="AE3188" s="14"/>
      <c r="AT3188" s="255" t="s">
        <v>206</v>
      </c>
      <c r="AU3188" s="255" t="s">
        <v>78</v>
      </c>
      <c r="AV3188" s="14" t="s">
        <v>78</v>
      </c>
      <c r="AW3188" s="14" t="s">
        <v>31</v>
      </c>
      <c r="AX3188" s="14" t="s">
        <v>69</v>
      </c>
      <c r="AY3188" s="255" t="s">
        <v>193</v>
      </c>
    </row>
    <row r="3189" s="13" customFormat="1">
      <c r="A3189" s="13"/>
      <c r="B3189" s="235"/>
      <c r="C3189" s="236"/>
      <c r="D3189" s="228" t="s">
        <v>206</v>
      </c>
      <c r="E3189" s="237" t="s">
        <v>19</v>
      </c>
      <c r="F3189" s="238" t="s">
        <v>4536</v>
      </c>
      <c r="G3189" s="236"/>
      <c r="H3189" s="237" t="s">
        <v>19</v>
      </c>
      <c r="I3189" s="239"/>
      <c r="J3189" s="236"/>
      <c r="K3189" s="236"/>
      <c r="L3189" s="240"/>
      <c r="M3189" s="241"/>
      <c r="N3189" s="242"/>
      <c r="O3189" s="242"/>
      <c r="P3189" s="242"/>
      <c r="Q3189" s="242"/>
      <c r="R3189" s="242"/>
      <c r="S3189" s="242"/>
      <c r="T3189" s="243"/>
      <c r="U3189" s="13"/>
      <c r="V3189" s="13"/>
      <c r="W3189" s="13"/>
      <c r="X3189" s="13"/>
      <c r="Y3189" s="13"/>
      <c r="Z3189" s="13"/>
      <c r="AA3189" s="13"/>
      <c r="AB3189" s="13"/>
      <c r="AC3189" s="13"/>
      <c r="AD3189" s="13"/>
      <c r="AE3189" s="13"/>
      <c r="AT3189" s="244" t="s">
        <v>206</v>
      </c>
      <c r="AU3189" s="244" t="s">
        <v>78</v>
      </c>
      <c r="AV3189" s="13" t="s">
        <v>76</v>
      </c>
      <c r="AW3189" s="13" t="s">
        <v>31</v>
      </c>
      <c r="AX3189" s="13" t="s">
        <v>69</v>
      </c>
      <c r="AY3189" s="244" t="s">
        <v>193</v>
      </c>
    </row>
    <row r="3190" s="14" customFormat="1">
      <c r="A3190" s="14"/>
      <c r="B3190" s="245"/>
      <c r="C3190" s="246"/>
      <c r="D3190" s="228" t="s">
        <v>206</v>
      </c>
      <c r="E3190" s="247" t="s">
        <v>19</v>
      </c>
      <c r="F3190" s="248" t="s">
        <v>554</v>
      </c>
      <c r="G3190" s="246"/>
      <c r="H3190" s="249">
        <v>46</v>
      </c>
      <c r="I3190" s="250"/>
      <c r="J3190" s="246"/>
      <c r="K3190" s="246"/>
      <c r="L3190" s="251"/>
      <c r="M3190" s="252"/>
      <c r="N3190" s="253"/>
      <c r="O3190" s="253"/>
      <c r="P3190" s="253"/>
      <c r="Q3190" s="253"/>
      <c r="R3190" s="253"/>
      <c r="S3190" s="253"/>
      <c r="T3190" s="254"/>
      <c r="U3190" s="14"/>
      <c r="V3190" s="14"/>
      <c r="W3190" s="14"/>
      <c r="X3190" s="14"/>
      <c r="Y3190" s="14"/>
      <c r="Z3190" s="14"/>
      <c r="AA3190" s="14"/>
      <c r="AB3190" s="14"/>
      <c r="AC3190" s="14"/>
      <c r="AD3190" s="14"/>
      <c r="AE3190" s="14"/>
      <c r="AT3190" s="255" t="s">
        <v>206</v>
      </c>
      <c r="AU3190" s="255" t="s">
        <v>78</v>
      </c>
      <c r="AV3190" s="14" t="s">
        <v>78</v>
      </c>
      <c r="AW3190" s="14" t="s">
        <v>31</v>
      </c>
      <c r="AX3190" s="14" t="s">
        <v>69</v>
      </c>
      <c r="AY3190" s="255" t="s">
        <v>193</v>
      </c>
    </row>
    <row r="3191" s="13" customFormat="1">
      <c r="A3191" s="13"/>
      <c r="B3191" s="235"/>
      <c r="C3191" s="236"/>
      <c r="D3191" s="228" t="s">
        <v>206</v>
      </c>
      <c r="E3191" s="237" t="s">
        <v>19</v>
      </c>
      <c r="F3191" s="238" t="s">
        <v>4842</v>
      </c>
      <c r="G3191" s="236"/>
      <c r="H3191" s="237" t="s">
        <v>19</v>
      </c>
      <c r="I3191" s="239"/>
      <c r="J3191" s="236"/>
      <c r="K3191" s="236"/>
      <c r="L3191" s="240"/>
      <c r="M3191" s="241"/>
      <c r="N3191" s="242"/>
      <c r="O3191" s="242"/>
      <c r="P3191" s="242"/>
      <c r="Q3191" s="242"/>
      <c r="R3191" s="242"/>
      <c r="S3191" s="242"/>
      <c r="T3191" s="243"/>
      <c r="U3191" s="13"/>
      <c r="V3191" s="13"/>
      <c r="W3191" s="13"/>
      <c r="X3191" s="13"/>
      <c r="Y3191" s="13"/>
      <c r="Z3191" s="13"/>
      <c r="AA3191" s="13"/>
      <c r="AB3191" s="13"/>
      <c r="AC3191" s="13"/>
      <c r="AD3191" s="13"/>
      <c r="AE3191" s="13"/>
      <c r="AT3191" s="244" t="s">
        <v>206</v>
      </c>
      <c r="AU3191" s="244" t="s">
        <v>78</v>
      </c>
      <c r="AV3191" s="13" t="s">
        <v>76</v>
      </c>
      <c r="AW3191" s="13" t="s">
        <v>31</v>
      </c>
      <c r="AX3191" s="13" t="s">
        <v>69</v>
      </c>
      <c r="AY3191" s="244" t="s">
        <v>193</v>
      </c>
    </row>
    <row r="3192" s="14" customFormat="1">
      <c r="A3192" s="14"/>
      <c r="B3192" s="245"/>
      <c r="C3192" s="246"/>
      <c r="D3192" s="228" t="s">
        <v>206</v>
      </c>
      <c r="E3192" s="247" t="s">
        <v>19</v>
      </c>
      <c r="F3192" s="248" t="s">
        <v>4569</v>
      </c>
      <c r="G3192" s="246"/>
      <c r="H3192" s="249">
        <v>178.19999999999999</v>
      </c>
      <c r="I3192" s="250"/>
      <c r="J3192" s="246"/>
      <c r="K3192" s="246"/>
      <c r="L3192" s="251"/>
      <c r="M3192" s="252"/>
      <c r="N3192" s="253"/>
      <c r="O3192" s="253"/>
      <c r="P3192" s="253"/>
      <c r="Q3192" s="253"/>
      <c r="R3192" s="253"/>
      <c r="S3192" s="253"/>
      <c r="T3192" s="254"/>
      <c r="U3192" s="14"/>
      <c r="V3192" s="14"/>
      <c r="W3192" s="14"/>
      <c r="X3192" s="14"/>
      <c r="Y3192" s="14"/>
      <c r="Z3192" s="14"/>
      <c r="AA3192" s="14"/>
      <c r="AB3192" s="14"/>
      <c r="AC3192" s="14"/>
      <c r="AD3192" s="14"/>
      <c r="AE3192" s="14"/>
      <c r="AT3192" s="255" t="s">
        <v>206</v>
      </c>
      <c r="AU3192" s="255" t="s">
        <v>78</v>
      </c>
      <c r="AV3192" s="14" t="s">
        <v>78</v>
      </c>
      <c r="AW3192" s="14" t="s">
        <v>31</v>
      </c>
      <c r="AX3192" s="14" t="s">
        <v>69</v>
      </c>
      <c r="AY3192" s="255" t="s">
        <v>193</v>
      </c>
    </row>
    <row r="3193" s="13" customFormat="1">
      <c r="A3193" s="13"/>
      <c r="B3193" s="235"/>
      <c r="C3193" s="236"/>
      <c r="D3193" s="228" t="s">
        <v>206</v>
      </c>
      <c r="E3193" s="237" t="s">
        <v>19</v>
      </c>
      <c r="F3193" s="238" t="s">
        <v>2301</v>
      </c>
      <c r="G3193" s="236"/>
      <c r="H3193" s="237" t="s">
        <v>19</v>
      </c>
      <c r="I3193" s="239"/>
      <c r="J3193" s="236"/>
      <c r="K3193" s="236"/>
      <c r="L3193" s="240"/>
      <c r="M3193" s="241"/>
      <c r="N3193" s="242"/>
      <c r="O3193" s="242"/>
      <c r="P3193" s="242"/>
      <c r="Q3193" s="242"/>
      <c r="R3193" s="242"/>
      <c r="S3193" s="242"/>
      <c r="T3193" s="243"/>
      <c r="U3193" s="13"/>
      <c r="V3193" s="13"/>
      <c r="W3193" s="13"/>
      <c r="X3193" s="13"/>
      <c r="Y3193" s="13"/>
      <c r="Z3193" s="13"/>
      <c r="AA3193" s="13"/>
      <c r="AB3193" s="13"/>
      <c r="AC3193" s="13"/>
      <c r="AD3193" s="13"/>
      <c r="AE3193" s="13"/>
      <c r="AT3193" s="244" t="s">
        <v>206</v>
      </c>
      <c r="AU3193" s="244" t="s">
        <v>78</v>
      </c>
      <c r="AV3193" s="13" t="s">
        <v>76</v>
      </c>
      <c r="AW3193" s="13" t="s">
        <v>31</v>
      </c>
      <c r="AX3193" s="13" t="s">
        <v>69</v>
      </c>
      <c r="AY3193" s="244" t="s">
        <v>193</v>
      </c>
    </row>
    <row r="3194" s="14" customFormat="1">
      <c r="A3194" s="14"/>
      <c r="B3194" s="245"/>
      <c r="C3194" s="246"/>
      <c r="D3194" s="228" t="s">
        <v>206</v>
      </c>
      <c r="E3194" s="247" t="s">
        <v>19</v>
      </c>
      <c r="F3194" s="248" t="s">
        <v>4569</v>
      </c>
      <c r="G3194" s="246"/>
      <c r="H3194" s="249">
        <v>178.19999999999999</v>
      </c>
      <c r="I3194" s="250"/>
      <c r="J3194" s="246"/>
      <c r="K3194" s="246"/>
      <c r="L3194" s="251"/>
      <c r="M3194" s="252"/>
      <c r="N3194" s="253"/>
      <c r="O3194" s="253"/>
      <c r="P3194" s="253"/>
      <c r="Q3194" s="253"/>
      <c r="R3194" s="253"/>
      <c r="S3194" s="253"/>
      <c r="T3194" s="254"/>
      <c r="U3194" s="14"/>
      <c r="V3194" s="14"/>
      <c r="W3194" s="14"/>
      <c r="X3194" s="14"/>
      <c r="Y3194" s="14"/>
      <c r="Z3194" s="14"/>
      <c r="AA3194" s="14"/>
      <c r="AB3194" s="14"/>
      <c r="AC3194" s="14"/>
      <c r="AD3194" s="14"/>
      <c r="AE3194" s="14"/>
      <c r="AT3194" s="255" t="s">
        <v>206</v>
      </c>
      <c r="AU3194" s="255" t="s">
        <v>78</v>
      </c>
      <c r="AV3194" s="14" t="s">
        <v>78</v>
      </c>
      <c r="AW3194" s="14" t="s">
        <v>31</v>
      </c>
      <c r="AX3194" s="14" t="s">
        <v>69</v>
      </c>
      <c r="AY3194" s="255" t="s">
        <v>193</v>
      </c>
    </row>
    <row r="3195" s="13" customFormat="1">
      <c r="A3195" s="13"/>
      <c r="B3195" s="235"/>
      <c r="C3195" s="236"/>
      <c r="D3195" s="228" t="s">
        <v>206</v>
      </c>
      <c r="E3195" s="237" t="s">
        <v>19</v>
      </c>
      <c r="F3195" s="238" t="s">
        <v>4537</v>
      </c>
      <c r="G3195" s="236"/>
      <c r="H3195" s="237" t="s">
        <v>19</v>
      </c>
      <c r="I3195" s="239"/>
      <c r="J3195" s="236"/>
      <c r="K3195" s="236"/>
      <c r="L3195" s="240"/>
      <c r="M3195" s="241"/>
      <c r="N3195" s="242"/>
      <c r="O3195" s="242"/>
      <c r="P3195" s="242"/>
      <c r="Q3195" s="242"/>
      <c r="R3195" s="242"/>
      <c r="S3195" s="242"/>
      <c r="T3195" s="243"/>
      <c r="U3195" s="13"/>
      <c r="V3195" s="13"/>
      <c r="W3195" s="13"/>
      <c r="X3195" s="13"/>
      <c r="Y3195" s="13"/>
      <c r="Z3195" s="13"/>
      <c r="AA3195" s="13"/>
      <c r="AB3195" s="13"/>
      <c r="AC3195" s="13"/>
      <c r="AD3195" s="13"/>
      <c r="AE3195" s="13"/>
      <c r="AT3195" s="244" t="s">
        <v>206</v>
      </c>
      <c r="AU3195" s="244" t="s">
        <v>78</v>
      </c>
      <c r="AV3195" s="13" t="s">
        <v>76</v>
      </c>
      <c r="AW3195" s="13" t="s">
        <v>31</v>
      </c>
      <c r="AX3195" s="13" t="s">
        <v>69</v>
      </c>
      <c r="AY3195" s="244" t="s">
        <v>193</v>
      </c>
    </row>
    <row r="3196" s="14" customFormat="1">
      <c r="A3196" s="14"/>
      <c r="B3196" s="245"/>
      <c r="C3196" s="246"/>
      <c r="D3196" s="228" t="s">
        <v>206</v>
      </c>
      <c r="E3196" s="247" t="s">
        <v>19</v>
      </c>
      <c r="F3196" s="248" t="s">
        <v>545</v>
      </c>
      <c r="G3196" s="246"/>
      <c r="H3196" s="249">
        <v>45</v>
      </c>
      <c r="I3196" s="250"/>
      <c r="J3196" s="246"/>
      <c r="K3196" s="246"/>
      <c r="L3196" s="251"/>
      <c r="M3196" s="252"/>
      <c r="N3196" s="253"/>
      <c r="O3196" s="253"/>
      <c r="P3196" s="253"/>
      <c r="Q3196" s="253"/>
      <c r="R3196" s="253"/>
      <c r="S3196" s="253"/>
      <c r="T3196" s="254"/>
      <c r="U3196" s="14"/>
      <c r="V3196" s="14"/>
      <c r="W3196" s="14"/>
      <c r="X3196" s="14"/>
      <c r="Y3196" s="14"/>
      <c r="Z3196" s="14"/>
      <c r="AA3196" s="14"/>
      <c r="AB3196" s="14"/>
      <c r="AC3196" s="14"/>
      <c r="AD3196" s="14"/>
      <c r="AE3196" s="14"/>
      <c r="AT3196" s="255" t="s">
        <v>206</v>
      </c>
      <c r="AU3196" s="255" t="s">
        <v>78</v>
      </c>
      <c r="AV3196" s="14" t="s">
        <v>78</v>
      </c>
      <c r="AW3196" s="14" t="s">
        <v>31</v>
      </c>
      <c r="AX3196" s="14" t="s">
        <v>69</v>
      </c>
      <c r="AY3196" s="255" t="s">
        <v>193</v>
      </c>
    </row>
    <row r="3197" s="13" customFormat="1">
      <c r="A3197" s="13"/>
      <c r="B3197" s="235"/>
      <c r="C3197" s="236"/>
      <c r="D3197" s="228" t="s">
        <v>206</v>
      </c>
      <c r="E3197" s="237" t="s">
        <v>19</v>
      </c>
      <c r="F3197" s="238" t="s">
        <v>4539</v>
      </c>
      <c r="G3197" s="236"/>
      <c r="H3197" s="237" t="s">
        <v>19</v>
      </c>
      <c r="I3197" s="239"/>
      <c r="J3197" s="236"/>
      <c r="K3197" s="236"/>
      <c r="L3197" s="240"/>
      <c r="M3197" s="241"/>
      <c r="N3197" s="242"/>
      <c r="O3197" s="242"/>
      <c r="P3197" s="242"/>
      <c r="Q3197" s="242"/>
      <c r="R3197" s="242"/>
      <c r="S3197" s="242"/>
      <c r="T3197" s="243"/>
      <c r="U3197" s="13"/>
      <c r="V3197" s="13"/>
      <c r="W3197" s="13"/>
      <c r="X3197" s="13"/>
      <c r="Y3197" s="13"/>
      <c r="Z3197" s="13"/>
      <c r="AA3197" s="13"/>
      <c r="AB3197" s="13"/>
      <c r="AC3197" s="13"/>
      <c r="AD3197" s="13"/>
      <c r="AE3197" s="13"/>
      <c r="AT3197" s="244" t="s">
        <v>206</v>
      </c>
      <c r="AU3197" s="244" t="s">
        <v>78</v>
      </c>
      <c r="AV3197" s="13" t="s">
        <v>76</v>
      </c>
      <c r="AW3197" s="13" t="s">
        <v>31</v>
      </c>
      <c r="AX3197" s="13" t="s">
        <v>69</v>
      </c>
      <c r="AY3197" s="244" t="s">
        <v>193</v>
      </c>
    </row>
    <row r="3198" s="14" customFormat="1">
      <c r="A3198" s="14"/>
      <c r="B3198" s="245"/>
      <c r="C3198" s="246"/>
      <c r="D3198" s="228" t="s">
        <v>206</v>
      </c>
      <c r="E3198" s="247" t="s">
        <v>19</v>
      </c>
      <c r="F3198" s="248" t="s">
        <v>4843</v>
      </c>
      <c r="G3198" s="246"/>
      <c r="H3198" s="249">
        <v>283.5</v>
      </c>
      <c r="I3198" s="250"/>
      <c r="J3198" s="246"/>
      <c r="K3198" s="246"/>
      <c r="L3198" s="251"/>
      <c r="M3198" s="252"/>
      <c r="N3198" s="253"/>
      <c r="O3198" s="253"/>
      <c r="P3198" s="253"/>
      <c r="Q3198" s="253"/>
      <c r="R3198" s="253"/>
      <c r="S3198" s="253"/>
      <c r="T3198" s="254"/>
      <c r="U3198" s="14"/>
      <c r="V3198" s="14"/>
      <c r="W3198" s="14"/>
      <c r="X3198" s="14"/>
      <c r="Y3198" s="14"/>
      <c r="Z3198" s="14"/>
      <c r="AA3198" s="14"/>
      <c r="AB3198" s="14"/>
      <c r="AC3198" s="14"/>
      <c r="AD3198" s="14"/>
      <c r="AE3198" s="14"/>
      <c r="AT3198" s="255" t="s">
        <v>206</v>
      </c>
      <c r="AU3198" s="255" t="s">
        <v>78</v>
      </c>
      <c r="AV3198" s="14" t="s">
        <v>78</v>
      </c>
      <c r="AW3198" s="14" t="s">
        <v>31</v>
      </c>
      <c r="AX3198" s="14" t="s">
        <v>69</v>
      </c>
      <c r="AY3198" s="255" t="s">
        <v>193</v>
      </c>
    </row>
    <row r="3199" s="15" customFormat="1">
      <c r="A3199" s="15"/>
      <c r="B3199" s="256"/>
      <c r="C3199" s="257"/>
      <c r="D3199" s="228" t="s">
        <v>206</v>
      </c>
      <c r="E3199" s="258" t="s">
        <v>19</v>
      </c>
      <c r="F3199" s="259" t="s">
        <v>218</v>
      </c>
      <c r="G3199" s="257"/>
      <c r="H3199" s="260">
        <v>835.89999999999998</v>
      </c>
      <c r="I3199" s="261"/>
      <c r="J3199" s="257"/>
      <c r="K3199" s="257"/>
      <c r="L3199" s="262"/>
      <c r="M3199" s="263"/>
      <c r="N3199" s="264"/>
      <c r="O3199" s="264"/>
      <c r="P3199" s="264"/>
      <c r="Q3199" s="264"/>
      <c r="R3199" s="264"/>
      <c r="S3199" s="264"/>
      <c r="T3199" s="265"/>
      <c r="U3199" s="15"/>
      <c r="V3199" s="15"/>
      <c r="W3199" s="15"/>
      <c r="X3199" s="15"/>
      <c r="Y3199" s="15"/>
      <c r="Z3199" s="15"/>
      <c r="AA3199" s="15"/>
      <c r="AB3199" s="15"/>
      <c r="AC3199" s="15"/>
      <c r="AD3199" s="15"/>
      <c r="AE3199" s="15"/>
      <c r="AT3199" s="266" t="s">
        <v>206</v>
      </c>
      <c r="AU3199" s="266" t="s">
        <v>78</v>
      </c>
      <c r="AV3199" s="15" t="s">
        <v>200</v>
      </c>
      <c r="AW3199" s="15" t="s">
        <v>31</v>
      </c>
      <c r="AX3199" s="15" t="s">
        <v>76</v>
      </c>
      <c r="AY3199" s="266" t="s">
        <v>193</v>
      </c>
    </row>
    <row r="3200" s="2" customFormat="1" ht="16.5" customHeight="1">
      <c r="A3200" s="41"/>
      <c r="B3200" s="42"/>
      <c r="C3200" s="274" t="s">
        <v>4844</v>
      </c>
      <c r="D3200" s="274" t="s">
        <v>1765</v>
      </c>
      <c r="E3200" s="275" t="s">
        <v>2334</v>
      </c>
      <c r="F3200" s="276" t="s">
        <v>2335</v>
      </c>
      <c r="G3200" s="277" t="s">
        <v>258</v>
      </c>
      <c r="H3200" s="278">
        <v>1250.9200000000001</v>
      </c>
      <c r="I3200" s="279"/>
      <c r="J3200" s="280">
        <f>ROUND(I3200*H3200,2)</f>
        <v>0</v>
      </c>
      <c r="K3200" s="276" t="s">
        <v>199</v>
      </c>
      <c r="L3200" s="281"/>
      <c r="M3200" s="282" t="s">
        <v>19</v>
      </c>
      <c r="N3200" s="283" t="s">
        <v>40</v>
      </c>
      <c r="O3200" s="87"/>
      <c r="P3200" s="224">
        <f>O3200*H3200</f>
        <v>0</v>
      </c>
      <c r="Q3200" s="224">
        <v>0.0035000000000000001</v>
      </c>
      <c r="R3200" s="224">
        <f>Q3200*H3200</f>
        <v>4.3782200000000007</v>
      </c>
      <c r="S3200" s="224">
        <v>0</v>
      </c>
      <c r="T3200" s="225">
        <f>S3200*H3200</f>
        <v>0</v>
      </c>
      <c r="U3200" s="41"/>
      <c r="V3200" s="41"/>
      <c r="W3200" s="41"/>
      <c r="X3200" s="41"/>
      <c r="Y3200" s="41"/>
      <c r="Z3200" s="41"/>
      <c r="AA3200" s="41"/>
      <c r="AB3200" s="41"/>
      <c r="AC3200" s="41"/>
      <c r="AD3200" s="41"/>
      <c r="AE3200" s="41"/>
      <c r="AR3200" s="226" t="s">
        <v>449</v>
      </c>
      <c r="AT3200" s="226" t="s">
        <v>1765</v>
      </c>
      <c r="AU3200" s="226" t="s">
        <v>78</v>
      </c>
      <c r="AY3200" s="20" t="s">
        <v>193</v>
      </c>
      <c r="BE3200" s="227">
        <f>IF(N3200="základní",J3200,0)</f>
        <v>0</v>
      </c>
      <c r="BF3200" s="227">
        <f>IF(N3200="snížená",J3200,0)</f>
        <v>0</v>
      </c>
      <c r="BG3200" s="227">
        <f>IF(N3200="zákl. přenesená",J3200,0)</f>
        <v>0</v>
      </c>
      <c r="BH3200" s="227">
        <f>IF(N3200="sníž. přenesená",J3200,0)</f>
        <v>0</v>
      </c>
      <c r="BI3200" s="227">
        <f>IF(N3200="nulová",J3200,0)</f>
        <v>0</v>
      </c>
      <c r="BJ3200" s="20" t="s">
        <v>76</v>
      </c>
      <c r="BK3200" s="227">
        <f>ROUND(I3200*H3200,2)</f>
        <v>0</v>
      </c>
      <c r="BL3200" s="20" t="s">
        <v>323</v>
      </c>
      <c r="BM3200" s="226" t="s">
        <v>4845</v>
      </c>
    </row>
    <row r="3201" s="2" customFormat="1">
      <c r="A3201" s="41"/>
      <c r="B3201" s="42"/>
      <c r="C3201" s="43"/>
      <c r="D3201" s="228" t="s">
        <v>202</v>
      </c>
      <c r="E3201" s="43"/>
      <c r="F3201" s="229" t="s">
        <v>2335</v>
      </c>
      <c r="G3201" s="43"/>
      <c r="H3201" s="43"/>
      <c r="I3201" s="230"/>
      <c r="J3201" s="43"/>
      <c r="K3201" s="43"/>
      <c r="L3201" s="47"/>
      <c r="M3201" s="231"/>
      <c r="N3201" s="232"/>
      <c r="O3201" s="87"/>
      <c r="P3201" s="87"/>
      <c r="Q3201" s="87"/>
      <c r="R3201" s="87"/>
      <c r="S3201" s="87"/>
      <c r="T3201" s="88"/>
      <c r="U3201" s="41"/>
      <c r="V3201" s="41"/>
      <c r="W3201" s="41"/>
      <c r="X3201" s="41"/>
      <c r="Y3201" s="41"/>
      <c r="Z3201" s="41"/>
      <c r="AA3201" s="41"/>
      <c r="AB3201" s="41"/>
      <c r="AC3201" s="41"/>
      <c r="AD3201" s="41"/>
      <c r="AE3201" s="41"/>
      <c r="AT3201" s="20" t="s">
        <v>202</v>
      </c>
      <c r="AU3201" s="20" t="s">
        <v>78</v>
      </c>
    </row>
    <row r="3202" s="13" customFormat="1">
      <c r="A3202" s="13"/>
      <c r="B3202" s="235"/>
      <c r="C3202" s="236"/>
      <c r="D3202" s="228" t="s">
        <v>206</v>
      </c>
      <c r="E3202" s="237" t="s">
        <v>19</v>
      </c>
      <c r="F3202" s="238" t="s">
        <v>279</v>
      </c>
      <c r="G3202" s="236"/>
      <c r="H3202" s="237" t="s">
        <v>19</v>
      </c>
      <c r="I3202" s="239"/>
      <c r="J3202" s="236"/>
      <c r="K3202" s="236"/>
      <c r="L3202" s="240"/>
      <c r="M3202" s="241"/>
      <c r="N3202" s="242"/>
      <c r="O3202" s="242"/>
      <c r="P3202" s="242"/>
      <c r="Q3202" s="242"/>
      <c r="R3202" s="242"/>
      <c r="S3202" s="242"/>
      <c r="T3202" s="243"/>
      <c r="U3202" s="13"/>
      <c r="V3202" s="13"/>
      <c r="W3202" s="13"/>
      <c r="X3202" s="13"/>
      <c r="Y3202" s="13"/>
      <c r="Z3202" s="13"/>
      <c r="AA3202" s="13"/>
      <c r="AB3202" s="13"/>
      <c r="AC3202" s="13"/>
      <c r="AD3202" s="13"/>
      <c r="AE3202" s="13"/>
      <c r="AT3202" s="244" t="s">
        <v>206</v>
      </c>
      <c r="AU3202" s="244" t="s">
        <v>78</v>
      </c>
      <c r="AV3202" s="13" t="s">
        <v>76</v>
      </c>
      <c r="AW3202" s="13" t="s">
        <v>31</v>
      </c>
      <c r="AX3202" s="13" t="s">
        <v>69</v>
      </c>
      <c r="AY3202" s="244" t="s">
        <v>193</v>
      </c>
    </row>
    <row r="3203" s="13" customFormat="1">
      <c r="A3203" s="13"/>
      <c r="B3203" s="235"/>
      <c r="C3203" s="236"/>
      <c r="D3203" s="228" t="s">
        <v>206</v>
      </c>
      <c r="E3203" s="237" t="s">
        <v>19</v>
      </c>
      <c r="F3203" s="238" t="s">
        <v>4534</v>
      </c>
      <c r="G3203" s="236"/>
      <c r="H3203" s="237" t="s">
        <v>19</v>
      </c>
      <c r="I3203" s="239"/>
      <c r="J3203" s="236"/>
      <c r="K3203" s="236"/>
      <c r="L3203" s="240"/>
      <c r="M3203" s="241"/>
      <c r="N3203" s="242"/>
      <c r="O3203" s="242"/>
      <c r="P3203" s="242"/>
      <c r="Q3203" s="242"/>
      <c r="R3203" s="242"/>
      <c r="S3203" s="242"/>
      <c r="T3203" s="243"/>
      <c r="U3203" s="13"/>
      <c r="V3203" s="13"/>
      <c r="W3203" s="13"/>
      <c r="X3203" s="13"/>
      <c r="Y3203" s="13"/>
      <c r="Z3203" s="13"/>
      <c r="AA3203" s="13"/>
      <c r="AB3203" s="13"/>
      <c r="AC3203" s="13"/>
      <c r="AD3203" s="13"/>
      <c r="AE3203" s="13"/>
      <c r="AT3203" s="244" t="s">
        <v>206</v>
      </c>
      <c r="AU3203" s="244" t="s">
        <v>78</v>
      </c>
      <c r="AV3203" s="13" t="s">
        <v>76</v>
      </c>
      <c r="AW3203" s="13" t="s">
        <v>31</v>
      </c>
      <c r="AX3203" s="13" t="s">
        <v>69</v>
      </c>
      <c r="AY3203" s="244" t="s">
        <v>193</v>
      </c>
    </row>
    <row r="3204" s="14" customFormat="1">
      <c r="A3204" s="14"/>
      <c r="B3204" s="245"/>
      <c r="C3204" s="246"/>
      <c r="D3204" s="228" t="s">
        <v>206</v>
      </c>
      <c r="E3204" s="247" t="s">
        <v>19</v>
      </c>
      <c r="F3204" s="248" t="s">
        <v>4846</v>
      </c>
      <c r="G3204" s="246"/>
      <c r="H3204" s="249">
        <v>210</v>
      </c>
      <c r="I3204" s="250"/>
      <c r="J3204" s="246"/>
      <c r="K3204" s="246"/>
      <c r="L3204" s="251"/>
      <c r="M3204" s="252"/>
      <c r="N3204" s="253"/>
      <c r="O3204" s="253"/>
      <c r="P3204" s="253"/>
      <c r="Q3204" s="253"/>
      <c r="R3204" s="253"/>
      <c r="S3204" s="253"/>
      <c r="T3204" s="254"/>
      <c r="U3204" s="14"/>
      <c r="V3204" s="14"/>
      <c r="W3204" s="14"/>
      <c r="X3204" s="14"/>
      <c r="Y3204" s="14"/>
      <c r="Z3204" s="14"/>
      <c r="AA3204" s="14"/>
      <c r="AB3204" s="14"/>
      <c r="AC3204" s="14"/>
      <c r="AD3204" s="14"/>
      <c r="AE3204" s="14"/>
      <c r="AT3204" s="255" t="s">
        <v>206</v>
      </c>
      <c r="AU3204" s="255" t="s">
        <v>78</v>
      </c>
      <c r="AV3204" s="14" t="s">
        <v>78</v>
      </c>
      <c r="AW3204" s="14" t="s">
        <v>31</v>
      </c>
      <c r="AX3204" s="14" t="s">
        <v>69</v>
      </c>
      <c r="AY3204" s="255" t="s">
        <v>193</v>
      </c>
    </row>
    <row r="3205" s="13" customFormat="1">
      <c r="A3205" s="13"/>
      <c r="B3205" s="235"/>
      <c r="C3205" s="236"/>
      <c r="D3205" s="228" t="s">
        <v>206</v>
      </c>
      <c r="E3205" s="237" t="s">
        <v>19</v>
      </c>
      <c r="F3205" s="238" t="s">
        <v>4536</v>
      </c>
      <c r="G3205" s="236"/>
      <c r="H3205" s="237" t="s">
        <v>19</v>
      </c>
      <c r="I3205" s="239"/>
      <c r="J3205" s="236"/>
      <c r="K3205" s="236"/>
      <c r="L3205" s="240"/>
      <c r="M3205" s="241"/>
      <c r="N3205" s="242"/>
      <c r="O3205" s="242"/>
      <c r="P3205" s="242"/>
      <c r="Q3205" s="242"/>
      <c r="R3205" s="242"/>
      <c r="S3205" s="242"/>
      <c r="T3205" s="243"/>
      <c r="U3205" s="13"/>
      <c r="V3205" s="13"/>
      <c r="W3205" s="13"/>
      <c r="X3205" s="13"/>
      <c r="Y3205" s="13"/>
      <c r="Z3205" s="13"/>
      <c r="AA3205" s="13"/>
      <c r="AB3205" s="13"/>
      <c r="AC3205" s="13"/>
      <c r="AD3205" s="13"/>
      <c r="AE3205" s="13"/>
      <c r="AT3205" s="244" t="s">
        <v>206</v>
      </c>
      <c r="AU3205" s="244" t="s">
        <v>78</v>
      </c>
      <c r="AV3205" s="13" t="s">
        <v>76</v>
      </c>
      <c r="AW3205" s="13" t="s">
        <v>31</v>
      </c>
      <c r="AX3205" s="13" t="s">
        <v>69</v>
      </c>
      <c r="AY3205" s="244" t="s">
        <v>193</v>
      </c>
    </row>
    <row r="3206" s="14" customFormat="1">
      <c r="A3206" s="14"/>
      <c r="B3206" s="245"/>
      <c r="C3206" s="246"/>
      <c r="D3206" s="228" t="s">
        <v>206</v>
      </c>
      <c r="E3206" s="247" t="s">
        <v>19</v>
      </c>
      <c r="F3206" s="248" t="s">
        <v>4847</v>
      </c>
      <c r="G3206" s="246"/>
      <c r="H3206" s="249">
        <v>92</v>
      </c>
      <c r="I3206" s="250"/>
      <c r="J3206" s="246"/>
      <c r="K3206" s="246"/>
      <c r="L3206" s="251"/>
      <c r="M3206" s="252"/>
      <c r="N3206" s="253"/>
      <c r="O3206" s="253"/>
      <c r="P3206" s="253"/>
      <c r="Q3206" s="253"/>
      <c r="R3206" s="253"/>
      <c r="S3206" s="253"/>
      <c r="T3206" s="254"/>
      <c r="U3206" s="14"/>
      <c r="V3206" s="14"/>
      <c r="W3206" s="14"/>
      <c r="X3206" s="14"/>
      <c r="Y3206" s="14"/>
      <c r="Z3206" s="14"/>
      <c r="AA3206" s="14"/>
      <c r="AB3206" s="14"/>
      <c r="AC3206" s="14"/>
      <c r="AD3206" s="14"/>
      <c r="AE3206" s="14"/>
      <c r="AT3206" s="255" t="s">
        <v>206</v>
      </c>
      <c r="AU3206" s="255" t="s">
        <v>78</v>
      </c>
      <c r="AV3206" s="14" t="s">
        <v>78</v>
      </c>
      <c r="AW3206" s="14" t="s">
        <v>31</v>
      </c>
      <c r="AX3206" s="14" t="s">
        <v>69</v>
      </c>
      <c r="AY3206" s="255" t="s">
        <v>193</v>
      </c>
    </row>
    <row r="3207" s="13" customFormat="1">
      <c r="A3207" s="13"/>
      <c r="B3207" s="235"/>
      <c r="C3207" s="236"/>
      <c r="D3207" s="228" t="s">
        <v>206</v>
      </c>
      <c r="E3207" s="237" t="s">
        <v>19</v>
      </c>
      <c r="F3207" s="238" t="s">
        <v>2301</v>
      </c>
      <c r="G3207" s="236"/>
      <c r="H3207" s="237" t="s">
        <v>19</v>
      </c>
      <c r="I3207" s="239"/>
      <c r="J3207" s="236"/>
      <c r="K3207" s="236"/>
      <c r="L3207" s="240"/>
      <c r="M3207" s="241"/>
      <c r="N3207" s="242"/>
      <c r="O3207" s="242"/>
      <c r="P3207" s="242"/>
      <c r="Q3207" s="242"/>
      <c r="R3207" s="242"/>
      <c r="S3207" s="242"/>
      <c r="T3207" s="243"/>
      <c r="U3207" s="13"/>
      <c r="V3207" s="13"/>
      <c r="W3207" s="13"/>
      <c r="X3207" s="13"/>
      <c r="Y3207" s="13"/>
      <c r="Z3207" s="13"/>
      <c r="AA3207" s="13"/>
      <c r="AB3207" s="13"/>
      <c r="AC3207" s="13"/>
      <c r="AD3207" s="13"/>
      <c r="AE3207" s="13"/>
      <c r="AT3207" s="244" t="s">
        <v>206</v>
      </c>
      <c r="AU3207" s="244" t="s">
        <v>78</v>
      </c>
      <c r="AV3207" s="13" t="s">
        <v>76</v>
      </c>
      <c r="AW3207" s="13" t="s">
        <v>31</v>
      </c>
      <c r="AX3207" s="13" t="s">
        <v>69</v>
      </c>
      <c r="AY3207" s="244" t="s">
        <v>193</v>
      </c>
    </row>
    <row r="3208" s="14" customFormat="1">
      <c r="A3208" s="14"/>
      <c r="B3208" s="245"/>
      <c r="C3208" s="246"/>
      <c r="D3208" s="228" t="s">
        <v>206</v>
      </c>
      <c r="E3208" s="247" t="s">
        <v>19</v>
      </c>
      <c r="F3208" s="248" t="s">
        <v>4569</v>
      </c>
      <c r="G3208" s="246"/>
      <c r="H3208" s="249">
        <v>178.19999999999999</v>
      </c>
      <c r="I3208" s="250"/>
      <c r="J3208" s="246"/>
      <c r="K3208" s="246"/>
      <c r="L3208" s="251"/>
      <c r="M3208" s="252"/>
      <c r="N3208" s="253"/>
      <c r="O3208" s="253"/>
      <c r="P3208" s="253"/>
      <c r="Q3208" s="253"/>
      <c r="R3208" s="253"/>
      <c r="S3208" s="253"/>
      <c r="T3208" s="254"/>
      <c r="U3208" s="14"/>
      <c r="V3208" s="14"/>
      <c r="W3208" s="14"/>
      <c r="X3208" s="14"/>
      <c r="Y3208" s="14"/>
      <c r="Z3208" s="14"/>
      <c r="AA3208" s="14"/>
      <c r="AB3208" s="14"/>
      <c r="AC3208" s="14"/>
      <c r="AD3208" s="14"/>
      <c r="AE3208" s="14"/>
      <c r="AT3208" s="255" t="s">
        <v>206</v>
      </c>
      <c r="AU3208" s="255" t="s">
        <v>78</v>
      </c>
      <c r="AV3208" s="14" t="s">
        <v>78</v>
      </c>
      <c r="AW3208" s="14" t="s">
        <v>31</v>
      </c>
      <c r="AX3208" s="14" t="s">
        <v>69</v>
      </c>
      <c r="AY3208" s="255" t="s">
        <v>193</v>
      </c>
    </row>
    <row r="3209" s="13" customFormat="1">
      <c r="A3209" s="13"/>
      <c r="B3209" s="235"/>
      <c r="C3209" s="236"/>
      <c r="D3209" s="228" t="s">
        <v>206</v>
      </c>
      <c r="E3209" s="237" t="s">
        <v>19</v>
      </c>
      <c r="F3209" s="238" t="s">
        <v>4537</v>
      </c>
      <c r="G3209" s="236"/>
      <c r="H3209" s="237" t="s">
        <v>19</v>
      </c>
      <c r="I3209" s="239"/>
      <c r="J3209" s="236"/>
      <c r="K3209" s="236"/>
      <c r="L3209" s="240"/>
      <c r="M3209" s="241"/>
      <c r="N3209" s="242"/>
      <c r="O3209" s="242"/>
      <c r="P3209" s="242"/>
      <c r="Q3209" s="242"/>
      <c r="R3209" s="242"/>
      <c r="S3209" s="242"/>
      <c r="T3209" s="243"/>
      <c r="U3209" s="13"/>
      <c r="V3209" s="13"/>
      <c r="W3209" s="13"/>
      <c r="X3209" s="13"/>
      <c r="Y3209" s="13"/>
      <c r="Z3209" s="13"/>
      <c r="AA3209" s="13"/>
      <c r="AB3209" s="13"/>
      <c r="AC3209" s="13"/>
      <c r="AD3209" s="13"/>
      <c r="AE3209" s="13"/>
      <c r="AT3209" s="244" t="s">
        <v>206</v>
      </c>
      <c r="AU3209" s="244" t="s">
        <v>78</v>
      </c>
      <c r="AV3209" s="13" t="s">
        <v>76</v>
      </c>
      <c r="AW3209" s="13" t="s">
        <v>31</v>
      </c>
      <c r="AX3209" s="13" t="s">
        <v>69</v>
      </c>
      <c r="AY3209" s="244" t="s">
        <v>193</v>
      </c>
    </row>
    <row r="3210" s="14" customFormat="1">
      <c r="A3210" s="14"/>
      <c r="B3210" s="245"/>
      <c r="C3210" s="246"/>
      <c r="D3210" s="228" t="s">
        <v>206</v>
      </c>
      <c r="E3210" s="247" t="s">
        <v>19</v>
      </c>
      <c r="F3210" s="248" t="s">
        <v>4848</v>
      </c>
      <c r="G3210" s="246"/>
      <c r="H3210" s="249">
        <v>90</v>
      </c>
      <c r="I3210" s="250"/>
      <c r="J3210" s="246"/>
      <c r="K3210" s="246"/>
      <c r="L3210" s="251"/>
      <c r="M3210" s="252"/>
      <c r="N3210" s="253"/>
      <c r="O3210" s="253"/>
      <c r="P3210" s="253"/>
      <c r="Q3210" s="253"/>
      <c r="R3210" s="253"/>
      <c r="S3210" s="253"/>
      <c r="T3210" s="254"/>
      <c r="U3210" s="14"/>
      <c r="V3210" s="14"/>
      <c r="W3210" s="14"/>
      <c r="X3210" s="14"/>
      <c r="Y3210" s="14"/>
      <c r="Z3210" s="14"/>
      <c r="AA3210" s="14"/>
      <c r="AB3210" s="14"/>
      <c r="AC3210" s="14"/>
      <c r="AD3210" s="14"/>
      <c r="AE3210" s="14"/>
      <c r="AT3210" s="255" t="s">
        <v>206</v>
      </c>
      <c r="AU3210" s="255" t="s">
        <v>78</v>
      </c>
      <c r="AV3210" s="14" t="s">
        <v>78</v>
      </c>
      <c r="AW3210" s="14" t="s">
        <v>31</v>
      </c>
      <c r="AX3210" s="14" t="s">
        <v>69</v>
      </c>
      <c r="AY3210" s="255" t="s">
        <v>193</v>
      </c>
    </row>
    <row r="3211" s="13" customFormat="1">
      <c r="A3211" s="13"/>
      <c r="B3211" s="235"/>
      <c r="C3211" s="236"/>
      <c r="D3211" s="228" t="s">
        <v>206</v>
      </c>
      <c r="E3211" s="237" t="s">
        <v>19</v>
      </c>
      <c r="F3211" s="238" t="s">
        <v>4539</v>
      </c>
      <c r="G3211" s="236"/>
      <c r="H3211" s="237" t="s">
        <v>19</v>
      </c>
      <c r="I3211" s="239"/>
      <c r="J3211" s="236"/>
      <c r="K3211" s="236"/>
      <c r="L3211" s="240"/>
      <c r="M3211" s="241"/>
      <c r="N3211" s="242"/>
      <c r="O3211" s="242"/>
      <c r="P3211" s="242"/>
      <c r="Q3211" s="242"/>
      <c r="R3211" s="242"/>
      <c r="S3211" s="242"/>
      <c r="T3211" s="243"/>
      <c r="U3211" s="13"/>
      <c r="V3211" s="13"/>
      <c r="W3211" s="13"/>
      <c r="X3211" s="13"/>
      <c r="Y3211" s="13"/>
      <c r="Z3211" s="13"/>
      <c r="AA3211" s="13"/>
      <c r="AB3211" s="13"/>
      <c r="AC3211" s="13"/>
      <c r="AD3211" s="13"/>
      <c r="AE3211" s="13"/>
      <c r="AT3211" s="244" t="s">
        <v>206</v>
      </c>
      <c r="AU3211" s="244" t="s">
        <v>78</v>
      </c>
      <c r="AV3211" s="13" t="s">
        <v>76</v>
      </c>
      <c r="AW3211" s="13" t="s">
        <v>31</v>
      </c>
      <c r="AX3211" s="13" t="s">
        <v>69</v>
      </c>
      <c r="AY3211" s="244" t="s">
        <v>193</v>
      </c>
    </row>
    <row r="3212" s="14" customFormat="1">
      <c r="A3212" s="14"/>
      <c r="B3212" s="245"/>
      <c r="C3212" s="246"/>
      <c r="D3212" s="228" t="s">
        <v>206</v>
      </c>
      <c r="E3212" s="247" t="s">
        <v>19</v>
      </c>
      <c r="F3212" s="248" t="s">
        <v>4849</v>
      </c>
      <c r="G3212" s="246"/>
      <c r="H3212" s="249">
        <v>567</v>
      </c>
      <c r="I3212" s="250"/>
      <c r="J3212" s="246"/>
      <c r="K3212" s="246"/>
      <c r="L3212" s="251"/>
      <c r="M3212" s="252"/>
      <c r="N3212" s="253"/>
      <c r="O3212" s="253"/>
      <c r="P3212" s="253"/>
      <c r="Q3212" s="253"/>
      <c r="R3212" s="253"/>
      <c r="S3212" s="253"/>
      <c r="T3212" s="254"/>
      <c r="U3212" s="14"/>
      <c r="V3212" s="14"/>
      <c r="W3212" s="14"/>
      <c r="X3212" s="14"/>
      <c r="Y3212" s="14"/>
      <c r="Z3212" s="14"/>
      <c r="AA3212" s="14"/>
      <c r="AB3212" s="14"/>
      <c r="AC3212" s="14"/>
      <c r="AD3212" s="14"/>
      <c r="AE3212" s="14"/>
      <c r="AT3212" s="255" t="s">
        <v>206</v>
      </c>
      <c r="AU3212" s="255" t="s">
        <v>78</v>
      </c>
      <c r="AV3212" s="14" t="s">
        <v>78</v>
      </c>
      <c r="AW3212" s="14" t="s">
        <v>31</v>
      </c>
      <c r="AX3212" s="14" t="s">
        <v>69</v>
      </c>
      <c r="AY3212" s="255" t="s">
        <v>193</v>
      </c>
    </row>
    <row r="3213" s="15" customFormat="1">
      <c r="A3213" s="15"/>
      <c r="B3213" s="256"/>
      <c r="C3213" s="257"/>
      <c r="D3213" s="228" t="s">
        <v>206</v>
      </c>
      <c r="E3213" s="258" t="s">
        <v>19</v>
      </c>
      <c r="F3213" s="259" t="s">
        <v>218</v>
      </c>
      <c r="G3213" s="257"/>
      <c r="H3213" s="260">
        <v>1137.2000000000001</v>
      </c>
      <c r="I3213" s="261"/>
      <c r="J3213" s="257"/>
      <c r="K3213" s="257"/>
      <c r="L3213" s="262"/>
      <c r="M3213" s="263"/>
      <c r="N3213" s="264"/>
      <c r="O3213" s="264"/>
      <c r="P3213" s="264"/>
      <c r="Q3213" s="264"/>
      <c r="R3213" s="264"/>
      <c r="S3213" s="264"/>
      <c r="T3213" s="265"/>
      <c r="U3213" s="15"/>
      <c r="V3213" s="15"/>
      <c r="W3213" s="15"/>
      <c r="X3213" s="15"/>
      <c r="Y3213" s="15"/>
      <c r="Z3213" s="15"/>
      <c r="AA3213" s="15"/>
      <c r="AB3213" s="15"/>
      <c r="AC3213" s="15"/>
      <c r="AD3213" s="15"/>
      <c r="AE3213" s="15"/>
      <c r="AT3213" s="266" t="s">
        <v>206</v>
      </c>
      <c r="AU3213" s="266" t="s">
        <v>78</v>
      </c>
      <c r="AV3213" s="15" t="s">
        <v>200</v>
      </c>
      <c r="AW3213" s="15" t="s">
        <v>31</v>
      </c>
      <c r="AX3213" s="15" t="s">
        <v>76</v>
      </c>
      <c r="AY3213" s="266" t="s">
        <v>193</v>
      </c>
    </row>
    <row r="3214" s="14" customFormat="1">
      <c r="A3214" s="14"/>
      <c r="B3214" s="245"/>
      <c r="C3214" s="246"/>
      <c r="D3214" s="228" t="s">
        <v>206</v>
      </c>
      <c r="E3214" s="246"/>
      <c r="F3214" s="248" t="s">
        <v>4850</v>
      </c>
      <c r="G3214" s="246"/>
      <c r="H3214" s="249">
        <v>1250.9200000000001</v>
      </c>
      <c r="I3214" s="250"/>
      <c r="J3214" s="246"/>
      <c r="K3214" s="246"/>
      <c r="L3214" s="251"/>
      <c r="M3214" s="252"/>
      <c r="N3214" s="253"/>
      <c r="O3214" s="253"/>
      <c r="P3214" s="253"/>
      <c r="Q3214" s="253"/>
      <c r="R3214" s="253"/>
      <c r="S3214" s="253"/>
      <c r="T3214" s="254"/>
      <c r="U3214" s="14"/>
      <c r="V3214" s="14"/>
      <c r="W3214" s="14"/>
      <c r="X3214" s="14"/>
      <c r="Y3214" s="14"/>
      <c r="Z3214" s="14"/>
      <c r="AA3214" s="14"/>
      <c r="AB3214" s="14"/>
      <c r="AC3214" s="14"/>
      <c r="AD3214" s="14"/>
      <c r="AE3214" s="14"/>
      <c r="AT3214" s="255" t="s">
        <v>206</v>
      </c>
      <c r="AU3214" s="255" t="s">
        <v>78</v>
      </c>
      <c r="AV3214" s="14" t="s">
        <v>78</v>
      </c>
      <c r="AW3214" s="14" t="s">
        <v>4</v>
      </c>
      <c r="AX3214" s="14" t="s">
        <v>76</v>
      </c>
      <c r="AY3214" s="255" t="s">
        <v>193</v>
      </c>
    </row>
    <row r="3215" s="2" customFormat="1" ht="16.5" customHeight="1">
      <c r="A3215" s="41"/>
      <c r="B3215" s="42"/>
      <c r="C3215" s="274" t="s">
        <v>4851</v>
      </c>
      <c r="D3215" s="274" t="s">
        <v>1765</v>
      </c>
      <c r="E3215" s="275" t="s">
        <v>4852</v>
      </c>
      <c r="F3215" s="276" t="s">
        <v>4853</v>
      </c>
      <c r="G3215" s="277" t="s">
        <v>258</v>
      </c>
      <c r="H3215" s="278">
        <v>196.02000000000001</v>
      </c>
      <c r="I3215" s="279"/>
      <c r="J3215" s="280">
        <f>ROUND(I3215*H3215,2)</f>
        <v>0</v>
      </c>
      <c r="K3215" s="276" t="s">
        <v>199</v>
      </c>
      <c r="L3215" s="281"/>
      <c r="M3215" s="282" t="s">
        <v>19</v>
      </c>
      <c r="N3215" s="283" t="s">
        <v>40</v>
      </c>
      <c r="O3215" s="87"/>
      <c r="P3215" s="224">
        <f>O3215*H3215</f>
        <v>0</v>
      </c>
      <c r="Q3215" s="224">
        <v>0.0028999999999999998</v>
      </c>
      <c r="R3215" s="224">
        <f>Q3215*H3215</f>
        <v>0.56845800000000002</v>
      </c>
      <c r="S3215" s="224">
        <v>0</v>
      </c>
      <c r="T3215" s="225">
        <f>S3215*H3215</f>
        <v>0</v>
      </c>
      <c r="U3215" s="41"/>
      <c r="V3215" s="41"/>
      <c r="W3215" s="41"/>
      <c r="X3215" s="41"/>
      <c r="Y3215" s="41"/>
      <c r="Z3215" s="41"/>
      <c r="AA3215" s="41"/>
      <c r="AB3215" s="41"/>
      <c r="AC3215" s="41"/>
      <c r="AD3215" s="41"/>
      <c r="AE3215" s="41"/>
      <c r="AR3215" s="226" t="s">
        <v>449</v>
      </c>
      <c r="AT3215" s="226" t="s">
        <v>1765</v>
      </c>
      <c r="AU3215" s="226" t="s">
        <v>78</v>
      </c>
      <c r="AY3215" s="20" t="s">
        <v>193</v>
      </c>
      <c r="BE3215" s="227">
        <f>IF(N3215="základní",J3215,0)</f>
        <v>0</v>
      </c>
      <c r="BF3215" s="227">
        <f>IF(N3215="snížená",J3215,0)</f>
        <v>0</v>
      </c>
      <c r="BG3215" s="227">
        <f>IF(N3215="zákl. přenesená",J3215,0)</f>
        <v>0</v>
      </c>
      <c r="BH3215" s="227">
        <f>IF(N3215="sníž. přenesená",J3215,0)</f>
        <v>0</v>
      </c>
      <c r="BI3215" s="227">
        <f>IF(N3215="nulová",J3215,0)</f>
        <v>0</v>
      </c>
      <c r="BJ3215" s="20" t="s">
        <v>76</v>
      </c>
      <c r="BK3215" s="227">
        <f>ROUND(I3215*H3215,2)</f>
        <v>0</v>
      </c>
      <c r="BL3215" s="20" t="s">
        <v>323</v>
      </c>
      <c r="BM3215" s="226" t="s">
        <v>4854</v>
      </c>
    </row>
    <row r="3216" s="2" customFormat="1">
      <c r="A3216" s="41"/>
      <c r="B3216" s="42"/>
      <c r="C3216" s="43"/>
      <c r="D3216" s="228" t="s">
        <v>202</v>
      </c>
      <c r="E3216" s="43"/>
      <c r="F3216" s="229" t="s">
        <v>4853</v>
      </c>
      <c r="G3216" s="43"/>
      <c r="H3216" s="43"/>
      <c r="I3216" s="230"/>
      <c r="J3216" s="43"/>
      <c r="K3216" s="43"/>
      <c r="L3216" s="47"/>
      <c r="M3216" s="231"/>
      <c r="N3216" s="232"/>
      <c r="O3216" s="87"/>
      <c r="P3216" s="87"/>
      <c r="Q3216" s="87"/>
      <c r="R3216" s="87"/>
      <c r="S3216" s="87"/>
      <c r="T3216" s="88"/>
      <c r="U3216" s="41"/>
      <c r="V3216" s="41"/>
      <c r="W3216" s="41"/>
      <c r="X3216" s="41"/>
      <c r="Y3216" s="41"/>
      <c r="Z3216" s="41"/>
      <c r="AA3216" s="41"/>
      <c r="AB3216" s="41"/>
      <c r="AC3216" s="41"/>
      <c r="AD3216" s="41"/>
      <c r="AE3216" s="41"/>
      <c r="AT3216" s="20" t="s">
        <v>202</v>
      </c>
      <c r="AU3216" s="20" t="s">
        <v>78</v>
      </c>
    </row>
    <row r="3217" s="13" customFormat="1">
      <c r="A3217" s="13"/>
      <c r="B3217" s="235"/>
      <c r="C3217" s="236"/>
      <c r="D3217" s="228" t="s">
        <v>206</v>
      </c>
      <c r="E3217" s="237" t="s">
        <v>19</v>
      </c>
      <c r="F3217" s="238" t="s">
        <v>279</v>
      </c>
      <c r="G3217" s="236"/>
      <c r="H3217" s="237" t="s">
        <v>19</v>
      </c>
      <c r="I3217" s="239"/>
      <c r="J3217" s="236"/>
      <c r="K3217" s="236"/>
      <c r="L3217" s="240"/>
      <c r="M3217" s="241"/>
      <c r="N3217" s="242"/>
      <c r="O3217" s="242"/>
      <c r="P3217" s="242"/>
      <c r="Q3217" s="242"/>
      <c r="R3217" s="242"/>
      <c r="S3217" s="242"/>
      <c r="T3217" s="243"/>
      <c r="U3217" s="13"/>
      <c r="V3217" s="13"/>
      <c r="W3217" s="13"/>
      <c r="X3217" s="13"/>
      <c r="Y3217" s="13"/>
      <c r="Z3217" s="13"/>
      <c r="AA3217" s="13"/>
      <c r="AB3217" s="13"/>
      <c r="AC3217" s="13"/>
      <c r="AD3217" s="13"/>
      <c r="AE3217" s="13"/>
      <c r="AT3217" s="244" t="s">
        <v>206</v>
      </c>
      <c r="AU3217" s="244" t="s">
        <v>78</v>
      </c>
      <c r="AV3217" s="13" t="s">
        <v>76</v>
      </c>
      <c r="AW3217" s="13" t="s">
        <v>31</v>
      </c>
      <c r="AX3217" s="13" t="s">
        <v>69</v>
      </c>
      <c r="AY3217" s="244" t="s">
        <v>193</v>
      </c>
    </row>
    <row r="3218" s="13" customFormat="1">
      <c r="A3218" s="13"/>
      <c r="B3218" s="235"/>
      <c r="C3218" s="236"/>
      <c r="D3218" s="228" t="s">
        <v>206</v>
      </c>
      <c r="E3218" s="237" t="s">
        <v>19</v>
      </c>
      <c r="F3218" s="238" t="s">
        <v>2301</v>
      </c>
      <c r="G3218" s="236"/>
      <c r="H3218" s="237" t="s">
        <v>19</v>
      </c>
      <c r="I3218" s="239"/>
      <c r="J3218" s="236"/>
      <c r="K3218" s="236"/>
      <c r="L3218" s="240"/>
      <c r="M3218" s="241"/>
      <c r="N3218" s="242"/>
      <c r="O3218" s="242"/>
      <c r="P3218" s="242"/>
      <c r="Q3218" s="242"/>
      <c r="R3218" s="242"/>
      <c r="S3218" s="242"/>
      <c r="T3218" s="243"/>
      <c r="U3218" s="13"/>
      <c r="V3218" s="13"/>
      <c r="W3218" s="13"/>
      <c r="X3218" s="13"/>
      <c r="Y3218" s="13"/>
      <c r="Z3218" s="13"/>
      <c r="AA3218" s="13"/>
      <c r="AB3218" s="13"/>
      <c r="AC3218" s="13"/>
      <c r="AD3218" s="13"/>
      <c r="AE3218" s="13"/>
      <c r="AT3218" s="244" t="s">
        <v>206</v>
      </c>
      <c r="AU3218" s="244" t="s">
        <v>78</v>
      </c>
      <c r="AV3218" s="13" t="s">
        <v>76</v>
      </c>
      <c r="AW3218" s="13" t="s">
        <v>31</v>
      </c>
      <c r="AX3218" s="13" t="s">
        <v>69</v>
      </c>
      <c r="AY3218" s="244" t="s">
        <v>193</v>
      </c>
    </row>
    <row r="3219" s="14" customFormat="1">
      <c r="A3219" s="14"/>
      <c r="B3219" s="245"/>
      <c r="C3219" s="246"/>
      <c r="D3219" s="228" t="s">
        <v>206</v>
      </c>
      <c r="E3219" s="247" t="s">
        <v>19</v>
      </c>
      <c r="F3219" s="248" t="s">
        <v>4569</v>
      </c>
      <c r="G3219" s="246"/>
      <c r="H3219" s="249">
        <v>178.19999999999999</v>
      </c>
      <c r="I3219" s="250"/>
      <c r="J3219" s="246"/>
      <c r="K3219" s="246"/>
      <c r="L3219" s="251"/>
      <c r="M3219" s="252"/>
      <c r="N3219" s="253"/>
      <c r="O3219" s="253"/>
      <c r="P3219" s="253"/>
      <c r="Q3219" s="253"/>
      <c r="R3219" s="253"/>
      <c r="S3219" s="253"/>
      <c r="T3219" s="254"/>
      <c r="U3219" s="14"/>
      <c r="V3219" s="14"/>
      <c r="W3219" s="14"/>
      <c r="X3219" s="14"/>
      <c r="Y3219" s="14"/>
      <c r="Z3219" s="14"/>
      <c r="AA3219" s="14"/>
      <c r="AB3219" s="14"/>
      <c r="AC3219" s="14"/>
      <c r="AD3219" s="14"/>
      <c r="AE3219" s="14"/>
      <c r="AT3219" s="255" t="s">
        <v>206</v>
      </c>
      <c r="AU3219" s="255" t="s">
        <v>78</v>
      </c>
      <c r="AV3219" s="14" t="s">
        <v>78</v>
      </c>
      <c r="AW3219" s="14" t="s">
        <v>31</v>
      </c>
      <c r="AX3219" s="14" t="s">
        <v>76</v>
      </c>
      <c r="AY3219" s="255" t="s">
        <v>193</v>
      </c>
    </row>
    <row r="3220" s="14" customFormat="1">
      <c r="A3220" s="14"/>
      <c r="B3220" s="245"/>
      <c r="C3220" s="246"/>
      <c r="D3220" s="228" t="s">
        <v>206</v>
      </c>
      <c r="E3220" s="246"/>
      <c r="F3220" s="248" t="s">
        <v>4855</v>
      </c>
      <c r="G3220" s="246"/>
      <c r="H3220" s="249">
        <v>196.02000000000001</v>
      </c>
      <c r="I3220" s="250"/>
      <c r="J3220" s="246"/>
      <c r="K3220" s="246"/>
      <c r="L3220" s="251"/>
      <c r="M3220" s="252"/>
      <c r="N3220" s="253"/>
      <c r="O3220" s="253"/>
      <c r="P3220" s="253"/>
      <c r="Q3220" s="253"/>
      <c r="R3220" s="253"/>
      <c r="S3220" s="253"/>
      <c r="T3220" s="254"/>
      <c r="U3220" s="14"/>
      <c r="V3220" s="14"/>
      <c r="W3220" s="14"/>
      <c r="X3220" s="14"/>
      <c r="Y3220" s="14"/>
      <c r="Z3220" s="14"/>
      <c r="AA3220" s="14"/>
      <c r="AB3220" s="14"/>
      <c r="AC3220" s="14"/>
      <c r="AD3220" s="14"/>
      <c r="AE3220" s="14"/>
      <c r="AT3220" s="255" t="s">
        <v>206</v>
      </c>
      <c r="AU3220" s="255" t="s">
        <v>78</v>
      </c>
      <c r="AV3220" s="14" t="s">
        <v>78</v>
      </c>
      <c r="AW3220" s="14" t="s">
        <v>4</v>
      </c>
      <c r="AX3220" s="14" t="s">
        <v>76</v>
      </c>
      <c r="AY3220" s="255" t="s">
        <v>193</v>
      </c>
    </row>
    <row r="3221" s="2" customFormat="1" ht="16.5" customHeight="1">
      <c r="A3221" s="41"/>
      <c r="B3221" s="42"/>
      <c r="C3221" s="274" t="s">
        <v>4856</v>
      </c>
      <c r="D3221" s="274" t="s">
        <v>1765</v>
      </c>
      <c r="E3221" s="275" t="s">
        <v>4857</v>
      </c>
      <c r="F3221" s="276" t="s">
        <v>4858</v>
      </c>
      <c r="G3221" s="277" t="s">
        <v>258</v>
      </c>
      <c r="H3221" s="278">
        <v>392.04000000000002</v>
      </c>
      <c r="I3221" s="279"/>
      <c r="J3221" s="280">
        <f>ROUND(I3221*H3221,2)</f>
        <v>0</v>
      </c>
      <c r="K3221" s="276" t="s">
        <v>19</v>
      </c>
      <c r="L3221" s="281"/>
      <c r="M3221" s="282" t="s">
        <v>19</v>
      </c>
      <c r="N3221" s="283" t="s">
        <v>40</v>
      </c>
      <c r="O3221" s="87"/>
      <c r="P3221" s="224">
        <f>O3221*H3221</f>
        <v>0</v>
      </c>
      <c r="Q3221" s="224">
        <v>0</v>
      </c>
      <c r="R3221" s="224">
        <f>Q3221*H3221</f>
        <v>0</v>
      </c>
      <c r="S3221" s="224">
        <v>0</v>
      </c>
      <c r="T3221" s="225">
        <f>S3221*H3221</f>
        <v>0</v>
      </c>
      <c r="U3221" s="41"/>
      <c r="V3221" s="41"/>
      <c r="W3221" s="41"/>
      <c r="X3221" s="41"/>
      <c r="Y3221" s="41"/>
      <c r="Z3221" s="41"/>
      <c r="AA3221" s="41"/>
      <c r="AB3221" s="41"/>
      <c r="AC3221" s="41"/>
      <c r="AD3221" s="41"/>
      <c r="AE3221" s="41"/>
      <c r="AR3221" s="226" t="s">
        <v>449</v>
      </c>
      <c r="AT3221" s="226" t="s">
        <v>1765</v>
      </c>
      <c r="AU3221" s="226" t="s">
        <v>78</v>
      </c>
      <c r="AY3221" s="20" t="s">
        <v>193</v>
      </c>
      <c r="BE3221" s="227">
        <f>IF(N3221="základní",J3221,0)</f>
        <v>0</v>
      </c>
      <c r="BF3221" s="227">
        <f>IF(N3221="snížená",J3221,0)</f>
        <v>0</v>
      </c>
      <c r="BG3221" s="227">
        <f>IF(N3221="zákl. přenesená",J3221,0)</f>
        <v>0</v>
      </c>
      <c r="BH3221" s="227">
        <f>IF(N3221="sníž. přenesená",J3221,0)</f>
        <v>0</v>
      </c>
      <c r="BI3221" s="227">
        <f>IF(N3221="nulová",J3221,0)</f>
        <v>0</v>
      </c>
      <c r="BJ3221" s="20" t="s">
        <v>76</v>
      </c>
      <c r="BK3221" s="227">
        <f>ROUND(I3221*H3221,2)</f>
        <v>0</v>
      </c>
      <c r="BL3221" s="20" t="s">
        <v>323</v>
      </c>
      <c r="BM3221" s="226" t="s">
        <v>4859</v>
      </c>
    </row>
    <row r="3222" s="2" customFormat="1">
      <c r="A3222" s="41"/>
      <c r="B3222" s="42"/>
      <c r="C3222" s="43"/>
      <c r="D3222" s="228" t="s">
        <v>202</v>
      </c>
      <c r="E3222" s="43"/>
      <c r="F3222" s="229" t="s">
        <v>4858</v>
      </c>
      <c r="G3222" s="43"/>
      <c r="H3222" s="43"/>
      <c r="I3222" s="230"/>
      <c r="J3222" s="43"/>
      <c r="K3222" s="43"/>
      <c r="L3222" s="47"/>
      <c r="M3222" s="231"/>
      <c r="N3222" s="232"/>
      <c r="O3222" s="87"/>
      <c r="P3222" s="87"/>
      <c r="Q3222" s="87"/>
      <c r="R3222" s="87"/>
      <c r="S3222" s="87"/>
      <c r="T3222" s="88"/>
      <c r="U3222" s="41"/>
      <c r="V3222" s="41"/>
      <c r="W3222" s="41"/>
      <c r="X3222" s="41"/>
      <c r="Y3222" s="41"/>
      <c r="Z3222" s="41"/>
      <c r="AA3222" s="41"/>
      <c r="AB3222" s="41"/>
      <c r="AC3222" s="41"/>
      <c r="AD3222" s="41"/>
      <c r="AE3222" s="41"/>
      <c r="AT3222" s="20" t="s">
        <v>202</v>
      </c>
      <c r="AU3222" s="20" t="s">
        <v>78</v>
      </c>
    </row>
    <row r="3223" s="13" customFormat="1">
      <c r="A3223" s="13"/>
      <c r="B3223" s="235"/>
      <c r="C3223" s="236"/>
      <c r="D3223" s="228" t="s">
        <v>206</v>
      </c>
      <c r="E3223" s="237" t="s">
        <v>19</v>
      </c>
      <c r="F3223" s="238" t="s">
        <v>279</v>
      </c>
      <c r="G3223" s="236"/>
      <c r="H3223" s="237" t="s">
        <v>19</v>
      </c>
      <c r="I3223" s="239"/>
      <c r="J3223" s="236"/>
      <c r="K3223" s="236"/>
      <c r="L3223" s="240"/>
      <c r="M3223" s="241"/>
      <c r="N3223" s="242"/>
      <c r="O3223" s="242"/>
      <c r="P3223" s="242"/>
      <c r="Q3223" s="242"/>
      <c r="R3223" s="242"/>
      <c r="S3223" s="242"/>
      <c r="T3223" s="243"/>
      <c r="U3223" s="13"/>
      <c r="V3223" s="13"/>
      <c r="W3223" s="13"/>
      <c r="X3223" s="13"/>
      <c r="Y3223" s="13"/>
      <c r="Z3223" s="13"/>
      <c r="AA3223" s="13"/>
      <c r="AB3223" s="13"/>
      <c r="AC3223" s="13"/>
      <c r="AD3223" s="13"/>
      <c r="AE3223" s="13"/>
      <c r="AT3223" s="244" t="s">
        <v>206</v>
      </c>
      <c r="AU3223" s="244" t="s">
        <v>78</v>
      </c>
      <c r="AV3223" s="13" t="s">
        <v>76</v>
      </c>
      <c r="AW3223" s="13" t="s">
        <v>31</v>
      </c>
      <c r="AX3223" s="13" t="s">
        <v>69</v>
      </c>
      <c r="AY3223" s="244" t="s">
        <v>193</v>
      </c>
    </row>
    <row r="3224" s="13" customFormat="1">
      <c r="A3224" s="13"/>
      <c r="B3224" s="235"/>
      <c r="C3224" s="236"/>
      <c r="D3224" s="228" t="s">
        <v>206</v>
      </c>
      <c r="E3224" s="237" t="s">
        <v>19</v>
      </c>
      <c r="F3224" s="238" t="s">
        <v>2301</v>
      </c>
      <c r="G3224" s="236"/>
      <c r="H3224" s="237" t="s">
        <v>19</v>
      </c>
      <c r="I3224" s="239"/>
      <c r="J3224" s="236"/>
      <c r="K3224" s="236"/>
      <c r="L3224" s="240"/>
      <c r="M3224" s="241"/>
      <c r="N3224" s="242"/>
      <c r="O3224" s="242"/>
      <c r="P3224" s="242"/>
      <c r="Q3224" s="242"/>
      <c r="R3224" s="242"/>
      <c r="S3224" s="242"/>
      <c r="T3224" s="243"/>
      <c r="U3224" s="13"/>
      <c r="V3224" s="13"/>
      <c r="W3224" s="13"/>
      <c r="X3224" s="13"/>
      <c r="Y3224" s="13"/>
      <c r="Z3224" s="13"/>
      <c r="AA3224" s="13"/>
      <c r="AB3224" s="13"/>
      <c r="AC3224" s="13"/>
      <c r="AD3224" s="13"/>
      <c r="AE3224" s="13"/>
      <c r="AT3224" s="244" t="s">
        <v>206</v>
      </c>
      <c r="AU3224" s="244" t="s">
        <v>78</v>
      </c>
      <c r="AV3224" s="13" t="s">
        <v>76</v>
      </c>
      <c r="AW3224" s="13" t="s">
        <v>31</v>
      </c>
      <c r="AX3224" s="13" t="s">
        <v>69</v>
      </c>
      <c r="AY3224" s="244" t="s">
        <v>193</v>
      </c>
    </row>
    <row r="3225" s="14" customFormat="1">
      <c r="A3225" s="14"/>
      <c r="B3225" s="245"/>
      <c r="C3225" s="246"/>
      <c r="D3225" s="228" t="s">
        <v>206</v>
      </c>
      <c r="E3225" s="247" t="s">
        <v>19</v>
      </c>
      <c r="F3225" s="248" t="s">
        <v>4860</v>
      </c>
      <c r="G3225" s="246"/>
      <c r="H3225" s="249">
        <v>356.39999999999998</v>
      </c>
      <c r="I3225" s="250"/>
      <c r="J3225" s="246"/>
      <c r="K3225" s="246"/>
      <c r="L3225" s="251"/>
      <c r="M3225" s="252"/>
      <c r="N3225" s="253"/>
      <c r="O3225" s="253"/>
      <c r="P3225" s="253"/>
      <c r="Q3225" s="253"/>
      <c r="R3225" s="253"/>
      <c r="S3225" s="253"/>
      <c r="T3225" s="254"/>
      <c r="U3225" s="14"/>
      <c r="V3225" s="14"/>
      <c r="W3225" s="14"/>
      <c r="X3225" s="14"/>
      <c r="Y3225" s="14"/>
      <c r="Z3225" s="14"/>
      <c r="AA3225" s="14"/>
      <c r="AB3225" s="14"/>
      <c r="AC3225" s="14"/>
      <c r="AD3225" s="14"/>
      <c r="AE3225" s="14"/>
      <c r="AT3225" s="255" t="s">
        <v>206</v>
      </c>
      <c r="AU3225" s="255" t="s">
        <v>78</v>
      </c>
      <c r="AV3225" s="14" t="s">
        <v>78</v>
      </c>
      <c r="AW3225" s="14" t="s">
        <v>31</v>
      </c>
      <c r="AX3225" s="14" t="s">
        <v>76</v>
      </c>
      <c r="AY3225" s="255" t="s">
        <v>193</v>
      </c>
    </row>
    <row r="3226" s="14" customFormat="1">
      <c r="A3226" s="14"/>
      <c r="B3226" s="245"/>
      <c r="C3226" s="246"/>
      <c r="D3226" s="228" t="s">
        <v>206</v>
      </c>
      <c r="E3226" s="246"/>
      <c r="F3226" s="248" t="s">
        <v>4861</v>
      </c>
      <c r="G3226" s="246"/>
      <c r="H3226" s="249">
        <v>392.04000000000002</v>
      </c>
      <c r="I3226" s="250"/>
      <c r="J3226" s="246"/>
      <c r="K3226" s="246"/>
      <c r="L3226" s="251"/>
      <c r="M3226" s="252"/>
      <c r="N3226" s="253"/>
      <c r="O3226" s="253"/>
      <c r="P3226" s="253"/>
      <c r="Q3226" s="253"/>
      <c r="R3226" s="253"/>
      <c r="S3226" s="253"/>
      <c r="T3226" s="254"/>
      <c r="U3226" s="14"/>
      <c r="V3226" s="14"/>
      <c r="W3226" s="14"/>
      <c r="X3226" s="14"/>
      <c r="Y3226" s="14"/>
      <c r="Z3226" s="14"/>
      <c r="AA3226" s="14"/>
      <c r="AB3226" s="14"/>
      <c r="AC3226" s="14"/>
      <c r="AD3226" s="14"/>
      <c r="AE3226" s="14"/>
      <c r="AT3226" s="255" t="s">
        <v>206</v>
      </c>
      <c r="AU3226" s="255" t="s">
        <v>78</v>
      </c>
      <c r="AV3226" s="14" t="s">
        <v>78</v>
      </c>
      <c r="AW3226" s="14" t="s">
        <v>4</v>
      </c>
      <c r="AX3226" s="14" t="s">
        <v>76</v>
      </c>
      <c r="AY3226" s="255" t="s">
        <v>193</v>
      </c>
    </row>
    <row r="3227" s="2" customFormat="1" ht="21.75" customHeight="1">
      <c r="A3227" s="41"/>
      <c r="B3227" s="42"/>
      <c r="C3227" s="215" t="s">
        <v>4862</v>
      </c>
      <c r="D3227" s="215" t="s">
        <v>195</v>
      </c>
      <c r="E3227" s="216" t="s">
        <v>2340</v>
      </c>
      <c r="F3227" s="217" t="s">
        <v>2341</v>
      </c>
      <c r="G3227" s="218" t="s">
        <v>258</v>
      </c>
      <c r="H3227" s="219">
        <v>659.70000000000005</v>
      </c>
      <c r="I3227" s="220"/>
      <c r="J3227" s="221">
        <f>ROUND(I3227*H3227,2)</f>
        <v>0</v>
      </c>
      <c r="K3227" s="217" t="s">
        <v>199</v>
      </c>
      <c r="L3227" s="47"/>
      <c r="M3227" s="222" t="s">
        <v>19</v>
      </c>
      <c r="N3227" s="223" t="s">
        <v>40</v>
      </c>
      <c r="O3227" s="87"/>
      <c r="P3227" s="224">
        <f>O3227*H3227</f>
        <v>0</v>
      </c>
      <c r="Q3227" s="224">
        <v>0.00012349999999999999</v>
      </c>
      <c r="R3227" s="224">
        <f>Q3227*H3227</f>
        <v>0.081472950000000002</v>
      </c>
      <c r="S3227" s="224">
        <v>0</v>
      </c>
      <c r="T3227" s="225">
        <f>S3227*H3227</f>
        <v>0</v>
      </c>
      <c r="U3227" s="41"/>
      <c r="V3227" s="41"/>
      <c r="W3227" s="41"/>
      <c r="X3227" s="41"/>
      <c r="Y3227" s="41"/>
      <c r="Z3227" s="41"/>
      <c r="AA3227" s="41"/>
      <c r="AB3227" s="41"/>
      <c r="AC3227" s="41"/>
      <c r="AD3227" s="41"/>
      <c r="AE3227" s="41"/>
      <c r="AR3227" s="226" t="s">
        <v>323</v>
      </c>
      <c r="AT3227" s="226" t="s">
        <v>195</v>
      </c>
      <c r="AU3227" s="226" t="s">
        <v>78</v>
      </c>
      <c r="AY3227" s="20" t="s">
        <v>193</v>
      </c>
      <c r="BE3227" s="227">
        <f>IF(N3227="základní",J3227,0)</f>
        <v>0</v>
      </c>
      <c r="BF3227" s="227">
        <f>IF(N3227="snížená",J3227,0)</f>
        <v>0</v>
      </c>
      <c r="BG3227" s="227">
        <f>IF(N3227="zákl. přenesená",J3227,0)</f>
        <v>0</v>
      </c>
      <c r="BH3227" s="227">
        <f>IF(N3227="sníž. přenesená",J3227,0)</f>
        <v>0</v>
      </c>
      <c r="BI3227" s="227">
        <f>IF(N3227="nulová",J3227,0)</f>
        <v>0</v>
      </c>
      <c r="BJ3227" s="20" t="s">
        <v>76</v>
      </c>
      <c r="BK3227" s="227">
        <f>ROUND(I3227*H3227,2)</f>
        <v>0</v>
      </c>
      <c r="BL3227" s="20" t="s">
        <v>323</v>
      </c>
      <c r="BM3227" s="226" t="s">
        <v>4863</v>
      </c>
    </row>
    <row r="3228" s="2" customFormat="1">
      <c r="A3228" s="41"/>
      <c r="B3228" s="42"/>
      <c r="C3228" s="43"/>
      <c r="D3228" s="228" t="s">
        <v>202</v>
      </c>
      <c r="E3228" s="43"/>
      <c r="F3228" s="229" t="s">
        <v>2343</v>
      </c>
      <c r="G3228" s="43"/>
      <c r="H3228" s="43"/>
      <c r="I3228" s="230"/>
      <c r="J3228" s="43"/>
      <c r="K3228" s="43"/>
      <c r="L3228" s="47"/>
      <c r="M3228" s="231"/>
      <c r="N3228" s="232"/>
      <c r="O3228" s="87"/>
      <c r="P3228" s="87"/>
      <c r="Q3228" s="87"/>
      <c r="R3228" s="87"/>
      <c r="S3228" s="87"/>
      <c r="T3228" s="88"/>
      <c r="U3228" s="41"/>
      <c r="V3228" s="41"/>
      <c r="W3228" s="41"/>
      <c r="X3228" s="41"/>
      <c r="Y3228" s="41"/>
      <c r="Z3228" s="41"/>
      <c r="AA3228" s="41"/>
      <c r="AB3228" s="41"/>
      <c r="AC3228" s="41"/>
      <c r="AD3228" s="41"/>
      <c r="AE3228" s="41"/>
      <c r="AT3228" s="20" t="s">
        <v>202</v>
      </c>
      <c r="AU3228" s="20" t="s">
        <v>78</v>
      </c>
    </row>
    <row r="3229" s="2" customFormat="1">
      <c r="A3229" s="41"/>
      <c r="B3229" s="42"/>
      <c r="C3229" s="43"/>
      <c r="D3229" s="233" t="s">
        <v>204</v>
      </c>
      <c r="E3229" s="43"/>
      <c r="F3229" s="234" t="s">
        <v>2344</v>
      </c>
      <c r="G3229" s="43"/>
      <c r="H3229" s="43"/>
      <c r="I3229" s="230"/>
      <c r="J3229" s="43"/>
      <c r="K3229" s="43"/>
      <c r="L3229" s="47"/>
      <c r="M3229" s="231"/>
      <c r="N3229" s="232"/>
      <c r="O3229" s="87"/>
      <c r="P3229" s="87"/>
      <c r="Q3229" s="87"/>
      <c r="R3229" s="87"/>
      <c r="S3229" s="87"/>
      <c r="T3229" s="88"/>
      <c r="U3229" s="41"/>
      <c r="V3229" s="41"/>
      <c r="W3229" s="41"/>
      <c r="X3229" s="41"/>
      <c r="Y3229" s="41"/>
      <c r="Z3229" s="41"/>
      <c r="AA3229" s="41"/>
      <c r="AB3229" s="41"/>
      <c r="AC3229" s="41"/>
      <c r="AD3229" s="41"/>
      <c r="AE3229" s="41"/>
      <c r="AT3229" s="20" t="s">
        <v>204</v>
      </c>
      <c r="AU3229" s="20" t="s">
        <v>78</v>
      </c>
    </row>
    <row r="3230" s="13" customFormat="1">
      <c r="A3230" s="13"/>
      <c r="B3230" s="235"/>
      <c r="C3230" s="236"/>
      <c r="D3230" s="228" t="s">
        <v>206</v>
      </c>
      <c r="E3230" s="237" t="s">
        <v>19</v>
      </c>
      <c r="F3230" s="238" t="s">
        <v>279</v>
      </c>
      <c r="G3230" s="236"/>
      <c r="H3230" s="237" t="s">
        <v>19</v>
      </c>
      <c r="I3230" s="239"/>
      <c r="J3230" s="236"/>
      <c r="K3230" s="236"/>
      <c r="L3230" s="240"/>
      <c r="M3230" s="241"/>
      <c r="N3230" s="242"/>
      <c r="O3230" s="242"/>
      <c r="P3230" s="242"/>
      <c r="Q3230" s="242"/>
      <c r="R3230" s="242"/>
      <c r="S3230" s="242"/>
      <c r="T3230" s="243"/>
      <c r="U3230" s="13"/>
      <c r="V3230" s="13"/>
      <c r="W3230" s="13"/>
      <c r="X3230" s="13"/>
      <c r="Y3230" s="13"/>
      <c r="Z3230" s="13"/>
      <c r="AA3230" s="13"/>
      <c r="AB3230" s="13"/>
      <c r="AC3230" s="13"/>
      <c r="AD3230" s="13"/>
      <c r="AE3230" s="13"/>
      <c r="AT3230" s="244" t="s">
        <v>206</v>
      </c>
      <c r="AU3230" s="244" t="s">
        <v>78</v>
      </c>
      <c r="AV3230" s="13" t="s">
        <v>76</v>
      </c>
      <c r="AW3230" s="13" t="s">
        <v>31</v>
      </c>
      <c r="AX3230" s="13" t="s">
        <v>69</v>
      </c>
      <c r="AY3230" s="244" t="s">
        <v>193</v>
      </c>
    </row>
    <row r="3231" s="13" customFormat="1">
      <c r="A3231" s="13"/>
      <c r="B3231" s="235"/>
      <c r="C3231" s="236"/>
      <c r="D3231" s="228" t="s">
        <v>206</v>
      </c>
      <c r="E3231" s="237" t="s">
        <v>19</v>
      </c>
      <c r="F3231" s="238" t="s">
        <v>4534</v>
      </c>
      <c r="G3231" s="236"/>
      <c r="H3231" s="237" t="s">
        <v>19</v>
      </c>
      <c r="I3231" s="239"/>
      <c r="J3231" s="236"/>
      <c r="K3231" s="236"/>
      <c r="L3231" s="240"/>
      <c r="M3231" s="241"/>
      <c r="N3231" s="242"/>
      <c r="O3231" s="242"/>
      <c r="P3231" s="242"/>
      <c r="Q3231" s="242"/>
      <c r="R3231" s="242"/>
      <c r="S3231" s="242"/>
      <c r="T3231" s="243"/>
      <c r="U3231" s="13"/>
      <c r="V3231" s="13"/>
      <c r="W3231" s="13"/>
      <c r="X3231" s="13"/>
      <c r="Y3231" s="13"/>
      <c r="Z3231" s="13"/>
      <c r="AA3231" s="13"/>
      <c r="AB3231" s="13"/>
      <c r="AC3231" s="13"/>
      <c r="AD3231" s="13"/>
      <c r="AE3231" s="13"/>
      <c r="AT3231" s="244" t="s">
        <v>206</v>
      </c>
      <c r="AU3231" s="244" t="s">
        <v>78</v>
      </c>
      <c r="AV3231" s="13" t="s">
        <v>76</v>
      </c>
      <c r="AW3231" s="13" t="s">
        <v>31</v>
      </c>
      <c r="AX3231" s="13" t="s">
        <v>69</v>
      </c>
      <c r="AY3231" s="244" t="s">
        <v>193</v>
      </c>
    </row>
    <row r="3232" s="14" customFormat="1">
      <c r="A3232" s="14"/>
      <c r="B3232" s="245"/>
      <c r="C3232" s="246"/>
      <c r="D3232" s="228" t="s">
        <v>206</v>
      </c>
      <c r="E3232" s="247" t="s">
        <v>19</v>
      </c>
      <c r="F3232" s="248" t="s">
        <v>2327</v>
      </c>
      <c r="G3232" s="246"/>
      <c r="H3232" s="249">
        <v>105</v>
      </c>
      <c r="I3232" s="250"/>
      <c r="J3232" s="246"/>
      <c r="K3232" s="246"/>
      <c r="L3232" s="251"/>
      <c r="M3232" s="252"/>
      <c r="N3232" s="253"/>
      <c r="O3232" s="253"/>
      <c r="P3232" s="253"/>
      <c r="Q3232" s="253"/>
      <c r="R3232" s="253"/>
      <c r="S3232" s="253"/>
      <c r="T3232" s="254"/>
      <c r="U3232" s="14"/>
      <c r="V3232" s="14"/>
      <c r="W3232" s="14"/>
      <c r="X3232" s="14"/>
      <c r="Y3232" s="14"/>
      <c r="Z3232" s="14"/>
      <c r="AA3232" s="14"/>
      <c r="AB3232" s="14"/>
      <c r="AC3232" s="14"/>
      <c r="AD3232" s="14"/>
      <c r="AE3232" s="14"/>
      <c r="AT3232" s="255" t="s">
        <v>206</v>
      </c>
      <c r="AU3232" s="255" t="s">
        <v>78</v>
      </c>
      <c r="AV3232" s="14" t="s">
        <v>78</v>
      </c>
      <c r="AW3232" s="14" t="s">
        <v>31</v>
      </c>
      <c r="AX3232" s="14" t="s">
        <v>69</v>
      </c>
      <c r="AY3232" s="255" t="s">
        <v>193</v>
      </c>
    </row>
    <row r="3233" s="13" customFormat="1">
      <c r="A3233" s="13"/>
      <c r="B3233" s="235"/>
      <c r="C3233" s="236"/>
      <c r="D3233" s="228" t="s">
        <v>206</v>
      </c>
      <c r="E3233" s="237" t="s">
        <v>19</v>
      </c>
      <c r="F3233" s="238" t="s">
        <v>4536</v>
      </c>
      <c r="G3233" s="236"/>
      <c r="H3233" s="237" t="s">
        <v>19</v>
      </c>
      <c r="I3233" s="239"/>
      <c r="J3233" s="236"/>
      <c r="K3233" s="236"/>
      <c r="L3233" s="240"/>
      <c r="M3233" s="241"/>
      <c r="N3233" s="242"/>
      <c r="O3233" s="242"/>
      <c r="P3233" s="242"/>
      <c r="Q3233" s="242"/>
      <c r="R3233" s="242"/>
      <c r="S3233" s="242"/>
      <c r="T3233" s="243"/>
      <c r="U3233" s="13"/>
      <c r="V3233" s="13"/>
      <c r="W3233" s="13"/>
      <c r="X3233" s="13"/>
      <c r="Y3233" s="13"/>
      <c r="Z3233" s="13"/>
      <c r="AA3233" s="13"/>
      <c r="AB3233" s="13"/>
      <c r="AC3233" s="13"/>
      <c r="AD3233" s="13"/>
      <c r="AE3233" s="13"/>
      <c r="AT3233" s="244" t="s">
        <v>206</v>
      </c>
      <c r="AU3233" s="244" t="s">
        <v>78</v>
      </c>
      <c r="AV3233" s="13" t="s">
        <v>76</v>
      </c>
      <c r="AW3233" s="13" t="s">
        <v>31</v>
      </c>
      <c r="AX3233" s="13" t="s">
        <v>69</v>
      </c>
      <c r="AY3233" s="244" t="s">
        <v>193</v>
      </c>
    </row>
    <row r="3234" s="14" customFormat="1">
      <c r="A3234" s="14"/>
      <c r="B3234" s="245"/>
      <c r="C3234" s="246"/>
      <c r="D3234" s="228" t="s">
        <v>206</v>
      </c>
      <c r="E3234" s="247" t="s">
        <v>19</v>
      </c>
      <c r="F3234" s="248" t="s">
        <v>554</v>
      </c>
      <c r="G3234" s="246"/>
      <c r="H3234" s="249">
        <v>46</v>
      </c>
      <c r="I3234" s="250"/>
      <c r="J3234" s="246"/>
      <c r="K3234" s="246"/>
      <c r="L3234" s="251"/>
      <c r="M3234" s="252"/>
      <c r="N3234" s="253"/>
      <c r="O3234" s="253"/>
      <c r="P3234" s="253"/>
      <c r="Q3234" s="253"/>
      <c r="R3234" s="253"/>
      <c r="S3234" s="253"/>
      <c r="T3234" s="254"/>
      <c r="U3234" s="14"/>
      <c r="V3234" s="14"/>
      <c r="W3234" s="14"/>
      <c r="X3234" s="14"/>
      <c r="Y3234" s="14"/>
      <c r="Z3234" s="14"/>
      <c r="AA3234" s="14"/>
      <c r="AB3234" s="14"/>
      <c r="AC3234" s="14"/>
      <c r="AD3234" s="14"/>
      <c r="AE3234" s="14"/>
      <c r="AT3234" s="255" t="s">
        <v>206</v>
      </c>
      <c r="AU3234" s="255" t="s">
        <v>78</v>
      </c>
      <c r="AV3234" s="14" t="s">
        <v>78</v>
      </c>
      <c r="AW3234" s="14" t="s">
        <v>31</v>
      </c>
      <c r="AX3234" s="14" t="s">
        <v>69</v>
      </c>
      <c r="AY3234" s="255" t="s">
        <v>193</v>
      </c>
    </row>
    <row r="3235" s="13" customFormat="1">
      <c r="A3235" s="13"/>
      <c r="B3235" s="235"/>
      <c r="C3235" s="236"/>
      <c r="D3235" s="228" t="s">
        <v>206</v>
      </c>
      <c r="E3235" s="237" t="s">
        <v>19</v>
      </c>
      <c r="F3235" s="238" t="s">
        <v>2301</v>
      </c>
      <c r="G3235" s="236"/>
      <c r="H3235" s="237" t="s">
        <v>19</v>
      </c>
      <c r="I3235" s="239"/>
      <c r="J3235" s="236"/>
      <c r="K3235" s="236"/>
      <c r="L3235" s="240"/>
      <c r="M3235" s="241"/>
      <c r="N3235" s="242"/>
      <c r="O3235" s="242"/>
      <c r="P3235" s="242"/>
      <c r="Q3235" s="242"/>
      <c r="R3235" s="242"/>
      <c r="S3235" s="242"/>
      <c r="T3235" s="243"/>
      <c r="U3235" s="13"/>
      <c r="V3235" s="13"/>
      <c r="W3235" s="13"/>
      <c r="X3235" s="13"/>
      <c r="Y3235" s="13"/>
      <c r="Z3235" s="13"/>
      <c r="AA3235" s="13"/>
      <c r="AB3235" s="13"/>
      <c r="AC3235" s="13"/>
      <c r="AD3235" s="13"/>
      <c r="AE3235" s="13"/>
      <c r="AT3235" s="244" t="s">
        <v>206</v>
      </c>
      <c r="AU3235" s="244" t="s">
        <v>78</v>
      </c>
      <c r="AV3235" s="13" t="s">
        <v>76</v>
      </c>
      <c r="AW3235" s="13" t="s">
        <v>31</v>
      </c>
      <c r="AX3235" s="13" t="s">
        <v>69</v>
      </c>
      <c r="AY3235" s="244" t="s">
        <v>193</v>
      </c>
    </row>
    <row r="3236" s="14" customFormat="1">
      <c r="A3236" s="14"/>
      <c r="B3236" s="245"/>
      <c r="C3236" s="246"/>
      <c r="D3236" s="228" t="s">
        <v>206</v>
      </c>
      <c r="E3236" s="247" t="s">
        <v>19</v>
      </c>
      <c r="F3236" s="248" t="s">
        <v>4569</v>
      </c>
      <c r="G3236" s="246"/>
      <c r="H3236" s="249">
        <v>178.19999999999999</v>
      </c>
      <c r="I3236" s="250"/>
      <c r="J3236" s="246"/>
      <c r="K3236" s="246"/>
      <c r="L3236" s="251"/>
      <c r="M3236" s="252"/>
      <c r="N3236" s="253"/>
      <c r="O3236" s="253"/>
      <c r="P3236" s="253"/>
      <c r="Q3236" s="253"/>
      <c r="R3236" s="253"/>
      <c r="S3236" s="253"/>
      <c r="T3236" s="254"/>
      <c r="U3236" s="14"/>
      <c r="V3236" s="14"/>
      <c r="W3236" s="14"/>
      <c r="X3236" s="14"/>
      <c r="Y3236" s="14"/>
      <c r="Z3236" s="14"/>
      <c r="AA3236" s="14"/>
      <c r="AB3236" s="14"/>
      <c r="AC3236" s="14"/>
      <c r="AD3236" s="14"/>
      <c r="AE3236" s="14"/>
      <c r="AT3236" s="255" t="s">
        <v>206</v>
      </c>
      <c r="AU3236" s="255" t="s">
        <v>78</v>
      </c>
      <c r="AV3236" s="14" t="s">
        <v>78</v>
      </c>
      <c r="AW3236" s="14" t="s">
        <v>31</v>
      </c>
      <c r="AX3236" s="14" t="s">
        <v>69</v>
      </c>
      <c r="AY3236" s="255" t="s">
        <v>193</v>
      </c>
    </row>
    <row r="3237" s="13" customFormat="1">
      <c r="A3237" s="13"/>
      <c r="B3237" s="235"/>
      <c r="C3237" s="236"/>
      <c r="D3237" s="228" t="s">
        <v>206</v>
      </c>
      <c r="E3237" s="237" t="s">
        <v>19</v>
      </c>
      <c r="F3237" s="238" t="s">
        <v>4537</v>
      </c>
      <c r="G3237" s="236"/>
      <c r="H3237" s="237" t="s">
        <v>19</v>
      </c>
      <c r="I3237" s="239"/>
      <c r="J3237" s="236"/>
      <c r="K3237" s="236"/>
      <c r="L3237" s="240"/>
      <c r="M3237" s="241"/>
      <c r="N3237" s="242"/>
      <c r="O3237" s="242"/>
      <c r="P3237" s="242"/>
      <c r="Q3237" s="242"/>
      <c r="R3237" s="242"/>
      <c r="S3237" s="242"/>
      <c r="T3237" s="243"/>
      <c r="U3237" s="13"/>
      <c r="V3237" s="13"/>
      <c r="W3237" s="13"/>
      <c r="X3237" s="13"/>
      <c r="Y3237" s="13"/>
      <c r="Z3237" s="13"/>
      <c r="AA3237" s="13"/>
      <c r="AB3237" s="13"/>
      <c r="AC3237" s="13"/>
      <c r="AD3237" s="13"/>
      <c r="AE3237" s="13"/>
      <c r="AT3237" s="244" t="s">
        <v>206</v>
      </c>
      <c r="AU3237" s="244" t="s">
        <v>78</v>
      </c>
      <c r="AV3237" s="13" t="s">
        <v>76</v>
      </c>
      <c r="AW3237" s="13" t="s">
        <v>31</v>
      </c>
      <c r="AX3237" s="13" t="s">
        <v>69</v>
      </c>
      <c r="AY3237" s="244" t="s">
        <v>193</v>
      </c>
    </row>
    <row r="3238" s="14" customFormat="1">
      <c r="A3238" s="14"/>
      <c r="B3238" s="245"/>
      <c r="C3238" s="246"/>
      <c r="D3238" s="228" t="s">
        <v>206</v>
      </c>
      <c r="E3238" s="247" t="s">
        <v>19</v>
      </c>
      <c r="F3238" s="248" t="s">
        <v>545</v>
      </c>
      <c r="G3238" s="246"/>
      <c r="H3238" s="249">
        <v>45</v>
      </c>
      <c r="I3238" s="250"/>
      <c r="J3238" s="246"/>
      <c r="K3238" s="246"/>
      <c r="L3238" s="251"/>
      <c r="M3238" s="252"/>
      <c r="N3238" s="253"/>
      <c r="O3238" s="253"/>
      <c r="P3238" s="253"/>
      <c r="Q3238" s="253"/>
      <c r="R3238" s="253"/>
      <c r="S3238" s="253"/>
      <c r="T3238" s="254"/>
      <c r="U3238" s="14"/>
      <c r="V3238" s="14"/>
      <c r="W3238" s="14"/>
      <c r="X3238" s="14"/>
      <c r="Y3238" s="14"/>
      <c r="Z3238" s="14"/>
      <c r="AA3238" s="14"/>
      <c r="AB3238" s="14"/>
      <c r="AC3238" s="14"/>
      <c r="AD3238" s="14"/>
      <c r="AE3238" s="14"/>
      <c r="AT3238" s="255" t="s">
        <v>206</v>
      </c>
      <c r="AU3238" s="255" t="s">
        <v>78</v>
      </c>
      <c r="AV3238" s="14" t="s">
        <v>78</v>
      </c>
      <c r="AW3238" s="14" t="s">
        <v>31</v>
      </c>
      <c r="AX3238" s="14" t="s">
        <v>69</v>
      </c>
      <c r="AY3238" s="255" t="s">
        <v>193</v>
      </c>
    </row>
    <row r="3239" s="13" customFormat="1">
      <c r="A3239" s="13"/>
      <c r="B3239" s="235"/>
      <c r="C3239" s="236"/>
      <c r="D3239" s="228" t="s">
        <v>206</v>
      </c>
      <c r="E3239" s="237" t="s">
        <v>19</v>
      </c>
      <c r="F3239" s="238" t="s">
        <v>4539</v>
      </c>
      <c r="G3239" s="236"/>
      <c r="H3239" s="237" t="s">
        <v>19</v>
      </c>
      <c r="I3239" s="239"/>
      <c r="J3239" s="236"/>
      <c r="K3239" s="236"/>
      <c r="L3239" s="240"/>
      <c r="M3239" s="241"/>
      <c r="N3239" s="242"/>
      <c r="O3239" s="242"/>
      <c r="P3239" s="242"/>
      <c r="Q3239" s="242"/>
      <c r="R3239" s="242"/>
      <c r="S3239" s="242"/>
      <c r="T3239" s="243"/>
      <c r="U3239" s="13"/>
      <c r="V3239" s="13"/>
      <c r="W3239" s="13"/>
      <c r="X3239" s="13"/>
      <c r="Y3239" s="13"/>
      <c r="Z3239" s="13"/>
      <c r="AA3239" s="13"/>
      <c r="AB3239" s="13"/>
      <c r="AC3239" s="13"/>
      <c r="AD3239" s="13"/>
      <c r="AE3239" s="13"/>
      <c r="AT3239" s="244" t="s">
        <v>206</v>
      </c>
      <c r="AU3239" s="244" t="s">
        <v>78</v>
      </c>
      <c r="AV3239" s="13" t="s">
        <v>76</v>
      </c>
      <c r="AW3239" s="13" t="s">
        <v>31</v>
      </c>
      <c r="AX3239" s="13" t="s">
        <v>69</v>
      </c>
      <c r="AY3239" s="244" t="s">
        <v>193</v>
      </c>
    </row>
    <row r="3240" s="14" customFormat="1">
      <c r="A3240" s="14"/>
      <c r="B3240" s="245"/>
      <c r="C3240" s="246"/>
      <c r="D3240" s="228" t="s">
        <v>206</v>
      </c>
      <c r="E3240" s="247" t="s">
        <v>19</v>
      </c>
      <c r="F3240" s="248" t="s">
        <v>4843</v>
      </c>
      <c r="G3240" s="246"/>
      <c r="H3240" s="249">
        <v>283.5</v>
      </c>
      <c r="I3240" s="250"/>
      <c r="J3240" s="246"/>
      <c r="K3240" s="246"/>
      <c r="L3240" s="251"/>
      <c r="M3240" s="252"/>
      <c r="N3240" s="253"/>
      <c r="O3240" s="253"/>
      <c r="P3240" s="253"/>
      <c r="Q3240" s="253"/>
      <c r="R3240" s="253"/>
      <c r="S3240" s="253"/>
      <c r="T3240" s="254"/>
      <c r="U3240" s="14"/>
      <c r="V3240" s="14"/>
      <c r="W3240" s="14"/>
      <c r="X3240" s="14"/>
      <c r="Y3240" s="14"/>
      <c r="Z3240" s="14"/>
      <c r="AA3240" s="14"/>
      <c r="AB3240" s="14"/>
      <c r="AC3240" s="14"/>
      <c r="AD3240" s="14"/>
      <c r="AE3240" s="14"/>
      <c r="AT3240" s="255" t="s">
        <v>206</v>
      </c>
      <c r="AU3240" s="255" t="s">
        <v>78</v>
      </c>
      <c r="AV3240" s="14" t="s">
        <v>78</v>
      </c>
      <c r="AW3240" s="14" t="s">
        <v>31</v>
      </c>
      <c r="AX3240" s="14" t="s">
        <v>69</v>
      </c>
      <c r="AY3240" s="255" t="s">
        <v>193</v>
      </c>
    </row>
    <row r="3241" s="13" customFormat="1">
      <c r="A3241" s="13"/>
      <c r="B3241" s="235"/>
      <c r="C3241" s="236"/>
      <c r="D3241" s="228" t="s">
        <v>206</v>
      </c>
      <c r="E3241" s="237" t="s">
        <v>19</v>
      </c>
      <c r="F3241" s="238" t="s">
        <v>4864</v>
      </c>
      <c r="G3241" s="236"/>
      <c r="H3241" s="237" t="s">
        <v>19</v>
      </c>
      <c r="I3241" s="239"/>
      <c r="J3241" s="236"/>
      <c r="K3241" s="236"/>
      <c r="L3241" s="240"/>
      <c r="M3241" s="241"/>
      <c r="N3241" s="242"/>
      <c r="O3241" s="242"/>
      <c r="P3241" s="242"/>
      <c r="Q3241" s="242"/>
      <c r="R3241" s="242"/>
      <c r="S3241" s="242"/>
      <c r="T3241" s="243"/>
      <c r="U3241" s="13"/>
      <c r="V3241" s="13"/>
      <c r="W3241" s="13"/>
      <c r="X3241" s="13"/>
      <c r="Y3241" s="13"/>
      <c r="Z3241" s="13"/>
      <c r="AA3241" s="13"/>
      <c r="AB3241" s="13"/>
      <c r="AC3241" s="13"/>
      <c r="AD3241" s="13"/>
      <c r="AE3241" s="13"/>
      <c r="AT3241" s="244" t="s">
        <v>206</v>
      </c>
      <c r="AU3241" s="244" t="s">
        <v>78</v>
      </c>
      <c r="AV3241" s="13" t="s">
        <v>76</v>
      </c>
      <c r="AW3241" s="13" t="s">
        <v>31</v>
      </c>
      <c r="AX3241" s="13" t="s">
        <v>69</v>
      </c>
      <c r="AY3241" s="244" t="s">
        <v>193</v>
      </c>
    </row>
    <row r="3242" s="14" customFormat="1">
      <c r="A3242" s="14"/>
      <c r="B3242" s="245"/>
      <c r="C3242" s="246"/>
      <c r="D3242" s="228" t="s">
        <v>206</v>
      </c>
      <c r="E3242" s="247" t="s">
        <v>19</v>
      </c>
      <c r="F3242" s="248" t="s">
        <v>4865</v>
      </c>
      <c r="G3242" s="246"/>
      <c r="H3242" s="249">
        <v>2</v>
      </c>
      <c r="I3242" s="250"/>
      <c r="J3242" s="246"/>
      <c r="K3242" s="246"/>
      <c r="L3242" s="251"/>
      <c r="M3242" s="252"/>
      <c r="N3242" s="253"/>
      <c r="O3242" s="253"/>
      <c r="P3242" s="253"/>
      <c r="Q3242" s="253"/>
      <c r="R3242" s="253"/>
      <c r="S3242" s="253"/>
      <c r="T3242" s="254"/>
      <c r="U3242" s="14"/>
      <c r="V3242" s="14"/>
      <c r="W3242" s="14"/>
      <c r="X3242" s="14"/>
      <c r="Y3242" s="14"/>
      <c r="Z3242" s="14"/>
      <c r="AA3242" s="14"/>
      <c r="AB3242" s="14"/>
      <c r="AC3242" s="14"/>
      <c r="AD3242" s="14"/>
      <c r="AE3242" s="14"/>
      <c r="AT3242" s="255" t="s">
        <v>206</v>
      </c>
      <c r="AU3242" s="255" t="s">
        <v>78</v>
      </c>
      <c r="AV3242" s="14" t="s">
        <v>78</v>
      </c>
      <c r="AW3242" s="14" t="s">
        <v>31</v>
      </c>
      <c r="AX3242" s="14" t="s">
        <v>69</v>
      </c>
      <c r="AY3242" s="255" t="s">
        <v>193</v>
      </c>
    </row>
    <row r="3243" s="15" customFormat="1">
      <c r="A3243" s="15"/>
      <c r="B3243" s="256"/>
      <c r="C3243" s="257"/>
      <c r="D3243" s="228" t="s">
        <v>206</v>
      </c>
      <c r="E3243" s="258" t="s">
        <v>19</v>
      </c>
      <c r="F3243" s="259" t="s">
        <v>218</v>
      </c>
      <c r="G3243" s="257"/>
      <c r="H3243" s="260">
        <v>659.70000000000005</v>
      </c>
      <c r="I3243" s="261"/>
      <c r="J3243" s="257"/>
      <c r="K3243" s="257"/>
      <c r="L3243" s="262"/>
      <c r="M3243" s="263"/>
      <c r="N3243" s="264"/>
      <c r="O3243" s="264"/>
      <c r="P3243" s="264"/>
      <c r="Q3243" s="264"/>
      <c r="R3243" s="264"/>
      <c r="S3243" s="264"/>
      <c r="T3243" s="265"/>
      <c r="U3243" s="15"/>
      <c r="V3243" s="15"/>
      <c r="W3243" s="15"/>
      <c r="X3243" s="15"/>
      <c r="Y3243" s="15"/>
      <c r="Z3243" s="15"/>
      <c r="AA3243" s="15"/>
      <c r="AB3243" s="15"/>
      <c r="AC3243" s="15"/>
      <c r="AD3243" s="15"/>
      <c r="AE3243" s="15"/>
      <c r="AT3243" s="266" t="s">
        <v>206</v>
      </c>
      <c r="AU3243" s="266" t="s">
        <v>78</v>
      </c>
      <c r="AV3243" s="15" t="s">
        <v>200</v>
      </c>
      <c r="AW3243" s="15" t="s">
        <v>31</v>
      </c>
      <c r="AX3243" s="15" t="s">
        <v>76</v>
      </c>
      <c r="AY3243" s="266" t="s">
        <v>193</v>
      </c>
    </row>
    <row r="3244" s="2" customFormat="1" ht="16.5" customHeight="1">
      <c r="A3244" s="41"/>
      <c r="B3244" s="42"/>
      <c r="C3244" s="274" t="s">
        <v>322</v>
      </c>
      <c r="D3244" s="274" t="s">
        <v>1765</v>
      </c>
      <c r="E3244" s="275" t="s">
        <v>2346</v>
      </c>
      <c r="F3244" s="276" t="s">
        <v>2347</v>
      </c>
      <c r="G3244" s="277" t="s">
        <v>198</v>
      </c>
      <c r="H3244" s="278">
        <v>113.78</v>
      </c>
      <c r="I3244" s="279"/>
      <c r="J3244" s="280">
        <f>ROUND(I3244*H3244,2)</f>
        <v>0</v>
      </c>
      <c r="K3244" s="276" t="s">
        <v>199</v>
      </c>
      <c r="L3244" s="281"/>
      <c r="M3244" s="282" t="s">
        <v>19</v>
      </c>
      <c r="N3244" s="283" t="s">
        <v>40</v>
      </c>
      <c r="O3244" s="87"/>
      <c r="P3244" s="224">
        <f>O3244*H3244</f>
        <v>0</v>
      </c>
      <c r="Q3244" s="224">
        <v>0.025000000000000001</v>
      </c>
      <c r="R3244" s="224">
        <f>Q3244*H3244</f>
        <v>2.8445</v>
      </c>
      <c r="S3244" s="224">
        <v>0</v>
      </c>
      <c r="T3244" s="225">
        <f>S3244*H3244</f>
        <v>0</v>
      </c>
      <c r="U3244" s="41"/>
      <c r="V3244" s="41"/>
      <c r="W3244" s="41"/>
      <c r="X3244" s="41"/>
      <c r="Y3244" s="41"/>
      <c r="Z3244" s="41"/>
      <c r="AA3244" s="41"/>
      <c r="AB3244" s="41"/>
      <c r="AC3244" s="41"/>
      <c r="AD3244" s="41"/>
      <c r="AE3244" s="41"/>
      <c r="AR3244" s="226" t="s">
        <v>449</v>
      </c>
      <c r="AT3244" s="226" t="s">
        <v>1765</v>
      </c>
      <c r="AU3244" s="226" t="s">
        <v>78</v>
      </c>
      <c r="AY3244" s="20" t="s">
        <v>193</v>
      </c>
      <c r="BE3244" s="227">
        <f>IF(N3244="základní",J3244,0)</f>
        <v>0</v>
      </c>
      <c r="BF3244" s="227">
        <f>IF(N3244="snížená",J3244,0)</f>
        <v>0</v>
      </c>
      <c r="BG3244" s="227">
        <f>IF(N3244="zákl. přenesená",J3244,0)</f>
        <v>0</v>
      </c>
      <c r="BH3244" s="227">
        <f>IF(N3244="sníž. přenesená",J3244,0)</f>
        <v>0</v>
      </c>
      <c r="BI3244" s="227">
        <f>IF(N3244="nulová",J3244,0)</f>
        <v>0</v>
      </c>
      <c r="BJ3244" s="20" t="s">
        <v>76</v>
      </c>
      <c r="BK3244" s="227">
        <f>ROUND(I3244*H3244,2)</f>
        <v>0</v>
      </c>
      <c r="BL3244" s="20" t="s">
        <v>323</v>
      </c>
      <c r="BM3244" s="226" t="s">
        <v>4866</v>
      </c>
    </row>
    <row r="3245" s="2" customFormat="1">
      <c r="A3245" s="41"/>
      <c r="B3245" s="42"/>
      <c r="C3245" s="43"/>
      <c r="D3245" s="228" t="s">
        <v>202</v>
      </c>
      <c r="E3245" s="43"/>
      <c r="F3245" s="229" t="s">
        <v>2347</v>
      </c>
      <c r="G3245" s="43"/>
      <c r="H3245" s="43"/>
      <c r="I3245" s="230"/>
      <c r="J3245" s="43"/>
      <c r="K3245" s="43"/>
      <c r="L3245" s="47"/>
      <c r="M3245" s="231"/>
      <c r="N3245" s="232"/>
      <c r="O3245" s="87"/>
      <c r="P3245" s="87"/>
      <c r="Q3245" s="87"/>
      <c r="R3245" s="87"/>
      <c r="S3245" s="87"/>
      <c r="T3245" s="88"/>
      <c r="U3245" s="41"/>
      <c r="V3245" s="41"/>
      <c r="W3245" s="41"/>
      <c r="X3245" s="41"/>
      <c r="Y3245" s="41"/>
      <c r="Z3245" s="41"/>
      <c r="AA3245" s="41"/>
      <c r="AB3245" s="41"/>
      <c r="AC3245" s="41"/>
      <c r="AD3245" s="41"/>
      <c r="AE3245" s="41"/>
      <c r="AT3245" s="20" t="s">
        <v>202</v>
      </c>
      <c r="AU3245" s="20" t="s">
        <v>78</v>
      </c>
    </row>
    <row r="3246" s="13" customFormat="1">
      <c r="A3246" s="13"/>
      <c r="B3246" s="235"/>
      <c r="C3246" s="236"/>
      <c r="D3246" s="228" t="s">
        <v>206</v>
      </c>
      <c r="E3246" s="237" t="s">
        <v>19</v>
      </c>
      <c r="F3246" s="238" t="s">
        <v>279</v>
      </c>
      <c r="G3246" s="236"/>
      <c r="H3246" s="237" t="s">
        <v>19</v>
      </c>
      <c r="I3246" s="239"/>
      <c r="J3246" s="236"/>
      <c r="K3246" s="236"/>
      <c r="L3246" s="240"/>
      <c r="M3246" s="241"/>
      <c r="N3246" s="242"/>
      <c r="O3246" s="242"/>
      <c r="P3246" s="242"/>
      <c r="Q3246" s="242"/>
      <c r="R3246" s="242"/>
      <c r="S3246" s="242"/>
      <c r="T3246" s="243"/>
      <c r="U3246" s="13"/>
      <c r="V3246" s="13"/>
      <c r="W3246" s="13"/>
      <c r="X3246" s="13"/>
      <c r="Y3246" s="13"/>
      <c r="Z3246" s="13"/>
      <c r="AA3246" s="13"/>
      <c r="AB3246" s="13"/>
      <c r="AC3246" s="13"/>
      <c r="AD3246" s="13"/>
      <c r="AE3246" s="13"/>
      <c r="AT3246" s="244" t="s">
        <v>206</v>
      </c>
      <c r="AU3246" s="244" t="s">
        <v>78</v>
      </c>
      <c r="AV3246" s="13" t="s">
        <v>76</v>
      </c>
      <c r="AW3246" s="13" t="s">
        <v>31</v>
      </c>
      <c r="AX3246" s="13" t="s">
        <v>69</v>
      </c>
      <c r="AY3246" s="244" t="s">
        <v>193</v>
      </c>
    </row>
    <row r="3247" s="13" customFormat="1">
      <c r="A3247" s="13"/>
      <c r="B3247" s="235"/>
      <c r="C3247" s="236"/>
      <c r="D3247" s="228" t="s">
        <v>206</v>
      </c>
      <c r="E3247" s="237" t="s">
        <v>19</v>
      </c>
      <c r="F3247" s="238" t="s">
        <v>4534</v>
      </c>
      <c r="G3247" s="236"/>
      <c r="H3247" s="237" t="s">
        <v>19</v>
      </c>
      <c r="I3247" s="239"/>
      <c r="J3247" s="236"/>
      <c r="K3247" s="236"/>
      <c r="L3247" s="240"/>
      <c r="M3247" s="241"/>
      <c r="N3247" s="242"/>
      <c r="O3247" s="242"/>
      <c r="P3247" s="242"/>
      <c r="Q3247" s="242"/>
      <c r="R3247" s="242"/>
      <c r="S3247" s="242"/>
      <c r="T3247" s="243"/>
      <c r="U3247" s="13"/>
      <c r="V3247" s="13"/>
      <c r="W3247" s="13"/>
      <c r="X3247" s="13"/>
      <c r="Y3247" s="13"/>
      <c r="Z3247" s="13"/>
      <c r="AA3247" s="13"/>
      <c r="AB3247" s="13"/>
      <c r="AC3247" s="13"/>
      <c r="AD3247" s="13"/>
      <c r="AE3247" s="13"/>
      <c r="AT3247" s="244" t="s">
        <v>206</v>
      </c>
      <c r="AU3247" s="244" t="s">
        <v>78</v>
      </c>
      <c r="AV3247" s="13" t="s">
        <v>76</v>
      </c>
      <c r="AW3247" s="13" t="s">
        <v>31</v>
      </c>
      <c r="AX3247" s="13" t="s">
        <v>69</v>
      </c>
      <c r="AY3247" s="244" t="s">
        <v>193</v>
      </c>
    </row>
    <row r="3248" s="14" customFormat="1">
      <c r="A3248" s="14"/>
      <c r="B3248" s="245"/>
      <c r="C3248" s="246"/>
      <c r="D3248" s="228" t="s">
        <v>206</v>
      </c>
      <c r="E3248" s="247" t="s">
        <v>19</v>
      </c>
      <c r="F3248" s="248" t="s">
        <v>4867</v>
      </c>
      <c r="G3248" s="246"/>
      <c r="H3248" s="249">
        <v>17.588000000000001</v>
      </c>
      <c r="I3248" s="250"/>
      <c r="J3248" s="246"/>
      <c r="K3248" s="246"/>
      <c r="L3248" s="251"/>
      <c r="M3248" s="252"/>
      <c r="N3248" s="253"/>
      <c r="O3248" s="253"/>
      <c r="P3248" s="253"/>
      <c r="Q3248" s="253"/>
      <c r="R3248" s="253"/>
      <c r="S3248" s="253"/>
      <c r="T3248" s="254"/>
      <c r="U3248" s="14"/>
      <c r="V3248" s="14"/>
      <c r="W3248" s="14"/>
      <c r="X3248" s="14"/>
      <c r="Y3248" s="14"/>
      <c r="Z3248" s="14"/>
      <c r="AA3248" s="14"/>
      <c r="AB3248" s="14"/>
      <c r="AC3248" s="14"/>
      <c r="AD3248" s="14"/>
      <c r="AE3248" s="14"/>
      <c r="AT3248" s="255" t="s">
        <v>206</v>
      </c>
      <c r="AU3248" s="255" t="s">
        <v>78</v>
      </c>
      <c r="AV3248" s="14" t="s">
        <v>78</v>
      </c>
      <c r="AW3248" s="14" t="s">
        <v>31</v>
      </c>
      <c r="AX3248" s="14" t="s">
        <v>69</v>
      </c>
      <c r="AY3248" s="255" t="s">
        <v>193</v>
      </c>
    </row>
    <row r="3249" s="13" customFormat="1">
      <c r="A3249" s="13"/>
      <c r="B3249" s="235"/>
      <c r="C3249" s="236"/>
      <c r="D3249" s="228" t="s">
        <v>206</v>
      </c>
      <c r="E3249" s="237" t="s">
        <v>19</v>
      </c>
      <c r="F3249" s="238" t="s">
        <v>4536</v>
      </c>
      <c r="G3249" s="236"/>
      <c r="H3249" s="237" t="s">
        <v>19</v>
      </c>
      <c r="I3249" s="239"/>
      <c r="J3249" s="236"/>
      <c r="K3249" s="236"/>
      <c r="L3249" s="240"/>
      <c r="M3249" s="241"/>
      <c r="N3249" s="242"/>
      <c r="O3249" s="242"/>
      <c r="P3249" s="242"/>
      <c r="Q3249" s="242"/>
      <c r="R3249" s="242"/>
      <c r="S3249" s="242"/>
      <c r="T3249" s="243"/>
      <c r="U3249" s="13"/>
      <c r="V3249" s="13"/>
      <c r="W3249" s="13"/>
      <c r="X3249" s="13"/>
      <c r="Y3249" s="13"/>
      <c r="Z3249" s="13"/>
      <c r="AA3249" s="13"/>
      <c r="AB3249" s="13"/>
      <c r="AC3249" s="13"/>
      <c r="AD3249" s="13"/>
      <c r="AE3249" s="13"/>
      <c r="AT3249" s="244" t="s">
        <v>206</v>
      </c>
      <c r="AU3249" s="244" t="s">
        <v>78</v>
      </c>
      <c r="AV3249" s="13" t="s">
        <v>76</v>
      </c>
      <c r="AW3249" s="13" t="s">
        <v>31</v>
      </c>
      <c r="AX3249" s="13" t="s">
        <v>69</v>
      </c>
      <c r="AY3249" s="244" t="s">
        <v>193</v>
      </c>
    </row>
    <row r="3250" s="14" customFormat="1">
      <c r="A3250" s="14"/>
      <c r="B3250" s="245"/>
      <c r="C3250" s="246"/>
      <c r="D3250" s="228" t="s">
        <v>206</v>
      </c>
      <c r="E3250" s="247" t="s">
        <v>19</v>
      </c>
      <c r="F3250" s="248" t="s">
        <v>4868</v>
      </c>
      <c r="G3250" s="246"/>
      <c r="H3250" s="249">
        <v>8.1649999999999991</v>
      </c>
      <c r="I3250" s="250"/>
      <c r="J3250" s="246"/>
      <c r="K3250" s="246"/>
      <c r="L3250" s="251"/>
      <c r="M3250" s="252"/>
      <c r="N3250" s="253"/>
      <c r="O3250" s="253"/>
      <c r="P3250" s="253"/>
      <c r="Q3250" s="253"/>
      <c r="R3250" s="253"/>
      <c r="S3250" s="253"/>
      <c r="T3250" s="254"/>
      <c r="U3250" s="14"/>
      <c r="V3250" s="14"/>
      <c r="W3250" s="14"/>
      <c r="X3250" s="14"/>
      <c r="Y3250" s="14"/>
      <c r="Z3250" s="14"/>
      <c r="AA3250" s="14"/>
      <c r="AB3250" s="14"/>
      <c r="AC3250" s="14"/>
      <c r="AD3250" s="14"/>
      <c r="AE3250" s="14"/>
      <c r="AT3250" s="255" t="s">
        <v>206</v>
      </c>
      <c r="AU3250" s="255" t="s">
        <v>78</v>
      </c>
      <c r="AV3250" s="14" t="s">
        <v>78</v>
      </c>
      <c r="AW3250" s="14" t="s">
        <v>31</v>
      </c>
      <c r="AX3250" s="14" t="s">
        <v>69</v>
      </c>
      <c r="AY3250" s="255" t="s">
        <v>193</v>
      </c>
    </row>
    <row r="3251" s="13" customFormat="1">
      <c r="A3251" s="13"/>
      <c r="B3251" s="235"/>
      <c r="C3251" s="236"/>
      <c r="D3251" s="228" t="s">
        <v>206</v>
      </c>
      <c r="E3251" s="237" t="s">
        <v>19</v>
      </c>
      <c r="F3251" s="238" t="s">
        <v>2301</v>
      </c>
      <c r="G3251" s="236"/>
      <c r="H3251" s="237" t="s">
        <v>19</v>
      </c>
      <c r="I3251" s="239"/>
      <c r="J3251" s="236"/>
      <c r="K3251" s="236"/>
      <c r="L3251" s="240"/>
      <c r="M3251" s="241"/>
      <c r="N3251" s="242"/>
      <c r="O3251" s="242"/>
      <c r="P3251" s="242"/>
      <c r="Q3251" s="242"/>
      <c r="R3251" s="242"/>
      <c r="S3251" s="242"/>
      <c r="T3251" s="243"/>
      <c r="U3251" s="13"/>
      <c r="V3251" s="13"/>
      <c r="W3251" s="13"/>
      <c r="X3251" s="13"/>
      <c r="Y3251" s="13"/>
      <c r="Z3251" s="13"/>
      <c r="AA3251" s="13"/>
      <c r="AB3251" s="13"/>
      <c r="AC3251" s="13"/>
      <c r="AD3251" s="13"/>
      <c r="AE3251" s="13"/>
      <c r="AT3251" s="244" t="s">
        <v>206</v>
      </c>
      <c r="AU3251" s="244" t="s">
        <v>78</v>
      </c>
      <c r="AV3251" s="13" t="s">
        <v>76</v>
      </c>
      <c r="AW3251" s="13" t="s">
        <v>31</v>
      </c>
      <c r="AX3251" s="13" t="s">
        <v>69</v>
      </c>
      <c r="AY3251" s="244" t="s">
        <v>193</v>
      </c>
    </row>
    <row r="3252" s="14" customFormat="1">
      <c r="A3252" s="14"/>
      <c r="B3252" s="245"/>
      <c r="C3252" s="246"/>
      <c r="D3252" s="228" t="s">
        <v>206</v>
      </c>
      <c r="E3252" s="247" t="s">
        <v>19</v>
      </c>
      <c r="F3252" s="248" t="s">
        <v>4869</v>
      </c>
      <c r="G3252" s="246"/>
      <c r="H3252" s="249">
        <v>31.631</v>
      </c>
      <c r="I3252" s="250"/>
      <c r="J3252" s="246"/>
      <c r="K3252" s="246"/>
      <c r="L3252" s="251"/>
      <c r="M3252" s="252"/>
      <c r="N3252" s="253"/>
      <c r="O3252" s="253"/>
      <c r="P3252" s="253"/>
      <c r="Q3252" s="253"/>
      <c r="R3252" s="253"/>
      <c r="S3252" s="253"/>
      <c r="T3252" s="254"/>
      <c r="U3252" s="14"/>
      <c r="V3252" s="14"/>
      <c r="W3252" s="14"/>
      <c r="X3252" s="14"/>
      <c r="Y3252" s="14"/>
      <c r="Z3252" s="14"/>
      <c r="AA3252" s="14"/>
      <c r="AB3252" s="14"/>
      <c r="AC3252" s="14"/>
      <c r="AD3252" s="14"/>
      <c r="AE3252" s="14"/>
      <c r="AT3252" s="255" t="s">
        <v>206</v>
      </c>
      <c r="AU3252" s="255" t="s">
        <v>78</v>
      </c>
      <c r="AV3252" s="14" t="s">
        <v>78</v>
      </c>
      <c r="AW3252" s="14" t="s">
        <v>31</v>
      </c>
      <c r="AX3252" s="14" t="s">
        <v>69</v>
      </c>
      <c r="AY3252" s="255" t="s">
        <v>193</v>
      </c>
    </row>
    <row r="3253" s="13" customFormat="1">
      <c r="A3253" s="13"/>
      <c r="B3253" s="235"/>
      <c r="C3253" s="236"/>
      <c r="D3253" s="228" t="s">
        <v>206</v>
      </c>
      <c r="E3253" s="237" t="s">
        <v>19</v>
      </c>
      <c r="F3253" s="238" t="s">
        <v>4537</v>
      </c>
      <c r="G3253" s="236"/>
      <c r="H3253" s="237" t="s">
        <v>19</v>
      </c>
      <c r="I3253" s="239"/>
      <c r="J3253" s="236"/>
      <c r="K3253" s="236"/>
      <c r="L3253" s="240"/>
      <c r="M3253" s="241"/>
      <c r="N3253" s="242"/>
      <c r="O3253" s="242"/>
      <c r="P3253" s="242"/>
      <c r="Q3253" s="242"/>
      <c r="R3253" s="242"/>
      <c r="S3253" s="242"/>
      <c r="T3253" s="243"/>
      <c r="U3253" s="13"/>
      <c r="V3253" s="13"/>
      <c r="W3253" s="13"/>
      <c r="X3253" s="13"/>
      <c r="Y3253" s="13"/>
      <c r="Z3253" s="13"/>
      <c r="AA3253" s="13"/>
      <c r="AB3253" s="13"/>
      <c r="AC3253" s="13"/>
      <c r="AD3253" s="13"/>
      <c r="AE3253" s="13"/>
      <c r="AT3253" s="244" t="s">
        <v>206</v>
      </c>
      <c r="AU3253" s="244" t="s">
        <v>78</v>
      </c>
      <c r="AV3253" s="13" t="s">
        <v>76</v>
      </c>
      <c r="AW3253" s="13" t="s">
        <v>31</v>
      </c>
      <c r="AX3253" s="13" t="s">
        <v>69</v>
      </c>
      <c r="AY3253" s="244" t="s">
        <v>193</v>
      </c>
    </row>
    <row r="3254" s="14" customFormat="1">
      <c r="A3254" s="14"/>
      <c r="B3254" s="245"/>
      <c r="C3254" s="246"/>
      <c r="D3254" s="228" t="s">
        <v>206</v>
      </c>
      <c r="E3254" s="247" t="s">
        <v>19</v>
      </c>
      <c r="F3254" s="248" t="s">
        <v>4870</v>
      </c>
      <c r="G3254" s="246"/>
      <c r="H3254" s="249">
        <v>7.9880000000000004</v>
      </c>
      <c r="I3254" s="250"/>
      <c r="J3254" s="246"/>
      <c r="K3254" s="246"/>
      <c r="L3254" s="251"/>
      <c r="M3254" s="252"/>
      <c r="N3254" s="253"/>
      <c r="O3254" s="253"/>
      <c r="P3254" s="253"/>
      <c r="Q3254" s="253"/>
      <c r="R3254" s="253"/>
      <c r="S3254" s="253"/>
      <c r="T3254" s="254"/>
      <c r="U3254" s="14"/>
      <c r="V3254" s="14"/>
      <c r="W3254" s="14"/>
      <c r="X3254" s="14"/>
      <c r="Y3254" s="14"/>
      <c r="Z3254" s="14"/>
      <c r="AA3254" s="14"/>
      <c r="AB3254" s="14"/>
      <c r="AC3254" s="14"/>
      <c r="AD3254" s="14"/>
      <c r="AE3254" s="14"/>
      <c r="AT3254" s="255" t="s">
        <v>206</v>
      </c>
      <c r="AU3254" s="255" t="s">
        <v>78</v>
      </c>
      <c r="AV3254" s="14" t="s">
        <v>78</v>
      </c>
      <c r="AW3254" s="14" t="s">
        <v>31</v>
      </c>
      <c r="AX3254" s="14" t="s">
        <v>69</v>
      </c>
      <c r="AY3254" s="255" t="s">
        <v>193</v>
      </c>
    </row>
    <row r="3255" s="13" customFormat="1">
      <c r="A3255" s="13"/>
      <c r="B3255" s="235"/>
      <c r="C3255" s="236"/>
      <c r="D3255" s="228" t="s">
        <v>206</v>
      </c>
      <c r="E3255" s="237" t="s">
        <v>19</v>
      </c>
      <c r="F3255" s="238" t="s">
        <v>4539</v>
      </c>
      <c r="G3255" s="236"/>
      <c r="H3255" s="237" t="s">
        <v>19</v>
      </c>
      <c r="I3255" s="239"/>
      <c r="J3255" s="236"/>
      <c r="K3255" s="236"/>
      <c r="L3255" s="240"/>
      <c r="M3255" s="241"/>
      <c r="N3255" s="242"/>
      <c r="O3255" s="242"/>
      <c r="P3255" s="242"/>
      <c r="Q3255" s="242"/>
      <c r="R3255" s="242"/>
      <c r="S3255" s="242"/>
      <c r="T3255" s="243"/>
      <c r="U3255" s="13"/>
      <c r="V3255" s="13"/>
      <c r="W3255" s="13"/>
      <c r="X3255" s="13"/>
      <c r="Y3255" s="13"/>
      <c r="Z3255" s="13"/>
      <c r="AA3255" s="13"/>
      <c r="AB3255" s="13"/>
      <c r="AC3255" s="13"/>
      <c r="AD3255" s="13"/>
      <c r="AE3255" s="13"/>
      <c r="AT3255" s="244" t="s">
        <v>206</v>
      </c>
      <c r="AU3255" s="244" t="s">
        <v>78</v>
      </c>
      <c r="AV3255" s="13" t="s">
        <v>76</v>
      </c>
      <c r="AW3255" s="13" t="s">
        <v>31</v>
      </c>
      <c r="AX3255" s="13" t="s">
        <v>69</v>
      </c>
      <c r="AY3255" s="244" t="s">
        <v>193</v>
      </c>
    </row>
    <row r="3256" s="14" customFormat="1">
      <c r="A3256" s="14"/>
      <c r="B3256" s="245"/>
      <c r="C3256" s="246"/>
      <c r="D3256" s="228" t="s">
        <v>206</v>
      </c>
      <c r="E3256" s="247" t="s">
        <v>19</v>
      </c>
      <c r="F3256" s="248" t="s">
        <v>4871</v>
      </c>
      <c r="G3256" s="246"/>
      <c r="H3256" s="249">
        <v>37.564</v>
      </c>
      <c r="I3256" s="250"/>
      <c r="J3256" s="246"/>
      <c r="K3256" s="246"/>
      <c r="L3256" s="251"/>
      <c r="M3256" s="252"/>
      <c r="N3256" s="253"/>
      <c r="O3256" s="253"/>
      <c r="P3256" s="253"/>
      <c r="Q3256" s="253"/>
      <c r="R3256" s="253"/>
      <c r="S3256" s="253"/>
      <c r="T3256" s="254"/>
      <c r="U3256" s="14"/>
      <c r="V3256" s="14"/>
      <c r="W3256" s="14"/>
      <c r="X3256" s="14"/>
      <c r="Y3256" s="14"/>
      <c r="Z3256" s="14"/>
      <c r="AA3256" s="14"/>
      <c r="AB3256" s="14"/>
      <c r="AC3256" s="14"/>
      <c r="AD3256" s="14"/>
      <c r="AE3256" s="14"/>
      <c r="AT3256" s="255" t="s">
        <v>206</v>
      </c>
      <c r="AU3256" s="255" t="s">
        <v>78</v>
      </c>
      <c r="AV3256" s="14" t="s">
        <v>78</v>
      </c>
      <c r="AW3256" s="14" t="s">
        <v>31</v>
      </c>
      <c r="AX3256" s="14" t="s">
        <v>69</v>
      </c>
      <c r="AY3256" s="255" t="s">
        <v>193</v>
      </c>
    </row>
    <row r="3257" s="13" customFormat="1">
      <c r="A3257" s="13"/>
      <c r="B3257" s="235"/>
      <c r="C3257" s="236"/>
      <c r="D3257" s="228" t="s">
        <v>206</v>
      </c>
      <c r="E3257" s="237" t="s">
        <v>19</v>
      </c>
      <c r="F3257" s="238" t="s">
        <v>4864</v>
      </c>
      <c r="G3257" s="236"/>
      <c r="H3257" s="237" t="s">
        <v>19</v>
      </c>
      <c r="I3257" s="239"/>
      <c r="J3257" s="236"/>
      <c r="K3257" s="236"/>
      <c r="L3257" s="240"/>
      <c r="M3257" s="241"/>
      <c r="N3257" s="242"/>
      <c r="O3257" s="242"/>
      <c r="P3257" s="242"/>
      <c r="Q3257" s="242"/>
      <c r="R3257" s="242"/>
      <c r="S3257" s="242"/>
      <c r="T3257" s="243"/>
      <c r="U3257" s="13"/>
      <c r="V3257" s="13"/>
      <c r="W3257" s="13"/>
      <c r="X3257" s="13"/>
      <c r="Y3257" s="13"/>
      <c r="Z3257" s="13"/>
      <c r="AA3257" s="13"/>
      <c r="AB3257" s="13"/>
      <c r="AC3257" s="13"/>
      <c r="AD3257" s="13"/>
      <c r="AE3257" s="13"/>
      <c r="AT3257" s="244" t="s">
        <v>206</v>
      </c>
      <c r="AU3257" s="244" t="s">
        <v>78</v>
      </c>
      <c r="AV3257" s="13" t="s">
        <v>76</v>
      </c>
      <c r="AW3257" s="13" t="s">
        <v>31</v>
      </c>
      <c r="AX3257" s="13" t="s">
        <v>69</v>
      </c>
      <c r="AY3257" s="244" t="s">
        <v>193</v>
      </c>
    </row>
    <row r="3258" s="14" customFormat="1">
      <c r="A3258" s="14"/>
      <c r="B3258" s="245"/>
      <c r="C3258" s="246"/>
      <c r="D3258" s="228" t="s">
        <v>206</v>
      </c>
      <c r="E3258" s="247" t="s">
        <v>19</v>
      </c>
      <c r="F3258" s="248" t="s">
        <v>4872</v>
      </c>
      <c r="G3258" s="246"/>
      <c r="H3258" s="249">
        <v>0.5</v>
      </c>
      <c r="I3258" s="250"/>
      <c r="J3258" s="246"/>
      <c r="K3258" s="246"/>
      <c r="L3258" s="251"/>
      <c r="M3258" s="252"/>
      <c r="N3258" s="253"/>
      <c r="O3258" s="253"/>
      <c r="P3258" s="253"/>
      <c r="Q3258" s="253"/>
      <c r="R3258" s="253"/>
      <c r="S3258" s="253"/>
      <c r="T3258" s="254"/>
      <c r="U3258" s="14"/>
      <c r="V3258" s="14"/>
      <c r="W3258" s="14"/>
      <c r="X3258" s="14"/>
      <c r="Y3258" s="14"/>
      <c r="Z3258" s="14"/>
      <c r="AA3258" s="14"/>
      <c r="AB3258" s="14"/>
      <c r="AC3258" s="14"/>
      <c r="AD3258" s="14"/>
      <c r="AE3258" s="14"/>
      <c r="AT3258" s="255" t="s">
        <v>206</v>
      </c>
      <c r="AU3258" s="255" t="s">
        <v>78</v>
      </c>
      <c r="AV3258" s="14" t="s">
        <v>78</v>
      </c>
      <c r="AW3258" s="14" t="s">
        <v>31</v>
      </c>
      <c r="AX3258" s="14" t="s">
        <v>69</v>
      </c>
      <c r="AY3258" s="255" t="s">
        <v>193</v>
      </c>
    </row>
    <row r="3259" s="15" customFormat="1">
      <c r="A3259" s="15"/>
      <c r="B3259" s="256"/>
      <c r="C3259" s="257"/>
      <c r="D3259" s="228" t="s">
        <v>206</v>
      </c>
      <c r="E3259" s="258" t="s">
        <v>19</v>
      </c>
      <c r="F3259" s="259" t="s">
        <v>218</v>
      </c>
      <c r="G3259" s="257"/>
      <c r="H3259" s="260">
        <v>103.43600000000001</v>
      </c>
      <c r="I3259" s="261"/>
      <c r="J3259" s="257"/>
      <c r="K3259" s="257"/>
      <c r="L3259" s="262"/>
      <c r="M3259" s="263"/>
      <c r="N3259" s="264"/>
      <c r="O3259" s="264"/>
      <c r="P3259" s="264"/>
      <c r="Q3259" s="264"/>
      <c r="R3259" s="264"/>
      <c r="S3259" s="264"/>
      <c r="T3259" s="265"/>
      <c r="U3259" s="15"/>
      <c r="V3259" s="15"/>
      <c r="W3259" s="15"/>
      <c r="X3259" s="15"/>
      <c r="Y3259" s="15"/>
      <c r="Z3259" s="15"/>
      <c r="AA3259" s="15"/>
      <c r="AB3259" s="15"/>
      <c r="AC3259" s="15"/>
      <c r="AD3259" s="15"/>
      <c r="AE3259" s="15"/>
      <c r="AT3259" s="266" t="s">
        <v>206</v>
      </c>
      <c r="AU3259" s="266" t="s">
        <v>78</v>
      </c>
      <c r="AV3259" s="15" t="s">
        <v>200</v>
      </c>
      <c r="AW3259" s="15" t="s">
        <v>31</v>
      </c>
      <c r="AX3259" s="15" t="s">
        <v>76</v>
      </c>
      <c r="AY3259" s="266" t="s">
        <v>193</v>
      </c>
    </row>
    <row r="3260" s="14" customFormat="1">
      <c r="A3260" s="14"/>
      <c r="B3260" s="245"/>
      <c r="C3260" s="246"/>
      <c r="D3260" s="228" t="s">
        <v>206</v>
      </c>
      <c r="E3260" s="246"/>
      <c r="F3260" s="248" t="s">
        <v>4873</v>
      </c>
      <c r="G3260" s="246"/>
      <c r="H3260" s="249">
        <v>113.78</v>
      </c>
      <c r="I3260" s="250"/>
      <c r="J3260" s="246"/>
      <c r="K3260" s="246"/>
      <c r="L3260" s="251"/>
      <c r="M3260" s="252"/>
      <c r="N3260" s="253"/>
      <c r="O3260" s="253"/>
      <c r="P3260" s="253"/>
      <c r="Q3260" s="253"/>
      <c r="R3260" s="253"/>
      <c r="S3260" s="253"/>
      <c r="T3260" s="254"/>
      <c r="U3260" s="14"/>
      <c r="V3260" s="14"/>
      <c r="W3260" s="14"/>
      <c r="X3260" s="14"/>
      <c r="Y3260" s="14"/>
      <c r="Z3260" s="14"/>
      <c r="AA3260" s="14"/>
      <c r="AB3260" s="14"/>
      <c r="AC3260" s="14"/>
      <c r="AD3260" s="14"/>
      <c r="AE3260" s="14"/>
      <c r="AT3260" s="255" t="s">
        <v>206</v>
      </c>
      <c r="AU3260" s="255" t="s">
        <v>78</v>
      </c>
      <c r="AV3260" s="14" t="s">
        <v>78</v>
      </c>
      <c r="AW3260" s="14" t="s">
        <v>4</v>
      </c>
      <c r="AX3260" s="14" t="s">
        <v>76</v>
      </c>
      <c r="AY3260" s="255" t="s">
        <v>193</v>
      </c>
    </row>
    <row r="3261" s="2" customFormat="1" ht="16.5" customHeight="1">
      <c r="A3261" s="41"/>
      <c r="B3261" s="42"/>
      <c r="C3261" s="215" t="s">
        <v>500</v>
      </c>
      <c r="D3261" s="215" t="s">
        <v>195</v>
      </c>
      <c r="E3261" s="216" t="s">
        <v>4874</v>
      </c>
      <c r="F3261" s="217" t="s">
        <v>4875</v>
      </c>
      <c r="G3261" s="218" t="s">
        <v>258</v>
      </c>
      <c r="H3261" s="219">
        <v>835.89999999999998</v>
      </c>
      <c r="I3261" s="220"/>
      <c r="J3261" s="221">
        <f>ROUND(I3261*H3261,2)</f>
        <v>0</v>
      </c>
      <c r="K3261" s="217" t="s">
        <v>199</v>
      </c>
      <c r="L3261" s="47"/>
      <c r="M3261" s="222" t="s">
        <v>19</v>
      </c>
      <c r="N3261" s="223" t="s">
        <v>40</v>
      </c>
      <c r="O3261" s="87"/>
      <c r="P3261" s="224">
        <f>O3261*H3261</f>
        <v>0</v>
      </c>
      <c r="Q3261" s="224">
        <v>0.00010344</v>
      </c>
      <c r="R3261" s="224">
        <f>Q3261*H3261</f>
        <v>0.086465496000000003</v>
      </c>
      <c r="S3261" s="224">
        <v>0</v>
      </c>
      <c r="T3261" s="225">
        <f>S3261*H3261</f>
        <v>0</v>
      </c>
      <c r="U3261" s="41"/>
      <c r="V3261" s="41"/>
      <c r="W3261" s="41"/>
      <c r="X3261" s="41"/>
      <c r="Y3261" s="41"/>
      <c r="Z3261" s="41"/>
      <c r="AA3261" s="41"/>
      <c r="AB3261" s="41"/>
      <c r="AC3261" s="41"/>
      <c r="AD3261" s="41"/>
      <c r="AE3261" s="41"/>
      <c r="AR3261" s="226" t="s">
        <v>323</v>
      </c>
      <c r="AT3261" s="226" t="s">
        <v>195</v>
      </c>
      <c r="AU3261" s="226" t="s">
        <v>78</v>
      </c>
      <c r="AY3261" s="20" t="s">
        <v>193</v>
      </c>
      <c r="BE3261" s="227">
        <f>IF(N3261="základní",J3261,0)</f>
        <v>0</v>
      </c>
      <c r="BF3261" s="227">
        <f>IF(N3261="snížená",J3261,0)</f>
        <v>0</v>
      </c>
      <c r="BG3261" s="227">
        <f>IF(N3261="zákl. přenesená",J3261,0)</f>
        <v>0</v>
      </c>
      <c r="BH3261" s="227">
        <f>IF(N3261="sníž. přenesená",J3261,0)</f>
        <v>0</v>
      </c>
      <c r="BI3261" s="227">
        <f>IF(N3261="nulová",J3261,0)</f>
        <v>0</v>
      </c>
      <c r="BJ3261" s="20" t="s">
        <v>76</v>
      </c>
      <c r="BK3261" s="227">
        <f>ROUND(I3261*H3261,2)</f>
        <v>0</v>
      </c>
      <c r="BL3261" s="20" t="s">
        <v>323</v>
      </c>
      <c r="BM3261" s="226" t="s">
        <v>4876</v>
      </c>
    </row>
    <row r="3262" s="2" customFormat="1">
      <c r="A3262" s="41"/>
      <c r="B3262" s="42"/>
      <c r="C3262" s="43"/>
      <c r="D3262" s="228" t="s">
        <v>202</v>
      </c>
      <c r="E3262" s="43"/>
      <c r="F3262" s="229" t="s">
        <v>4877</v>
      </c>
      <c r="G3262" s="43"/>
      <c r="H3262" s="43"/>
      <c r="I3262" s="230"/>
      <c r="J3262" s="43"/>
      <c r="K3262" s="43"/>
      <c r="L3262" s="47"/>
      <c r="M3262" s="231"/>
      <c r="N3262" s="232"/>
      <c r="O3262" s="87"/>
      <c r="P3262" s="87"/>
      <c r="Q3262" s="87"/>
      <c r="R3262" s="87"/>
      <c r="S3262" s="87"/>
      <c r="T3262" s="88"/>
      <c r="U3262" s="41"/>
      <c r="V3262" s="41"/>
      <c r="W3262" s="41"/>
      <c r="X3262" s="41"/>
      <c r="Y3262" s="41"/>
      <c r="Z3262" s="41"/>
      <c r="AA3262" s="41"/>
      <c r="AB3262" s="41"/>
      <c r="AC3262" s="41"/>
      <c r="AD3262" s="41"/>
      <c r="AE3262" s="41"/>
      <c r="AT3262" s="20" t="s">
        <v>202</v>
      </c>
      <c r="AU3262" s="20" t="s">
        <v>78</v>
      </c>
    </row>
    <row r="3263" s="2" customFormat="1">
      <c r="A3263" s="41"/>
      <c r="B3263" s="42"/>
      <c r="C3263" s="43"/>
      <c r="D3263" s="233" t="s">
        <v>204</v>
      </c>
      <c r="E3263" s="43"/>
      <c r="F3263" s="234" t="s">
        <v>4878</v>
      </c>
      <c r="G3263" s="43"/>
      <c r="H3263" s="43"/>
      <c r="I3263" s="230"/>
      <c r="J3263" s="43"/>
      <c r="K3263" s="43"/>
      <c r="L3263" s="47"/>
      <c r="M3263" s="231"/>
      <c r="N3263" s="232"/>
      <c r="O3263" s="87"/>
      <c r="P3263" s="87"/>
      <c r="Q3263" s="87"/>
      <c r="R3263" s="87"/>
      <c r="S3263" s="87"/>
      <c r="T3263" s="88"/>
      <c r="U3263" s="41"/>
      <c r="V3263" s="41"/>
      <c r="W3263" s="41"/>
      <c r="X3263" s="41"/>
      <c r="Y3263" s="41"/>
      <c r="Z3263" s="41"/>
      <c r="AA3263" s="41"/>
      <c r="AB3263" s="41"/>
      <c r="AC3263" s="41"/>
      <c r="AD3263" s="41"/>
      <c r="AE3263" s="41"/>
      <c r="AT3263" s="20" t="s">
        <v>204</v>
      </c>
      <c r="AU3263" s="20" t="s">
        <v>78</v>
      </c>
    </row>
    <row r="3264" s="13" customFormat="1">
      <c r="A3264" s="13"/>
      <c r="B3264" s="235"/>
      <c r="C3264" s="236"/>
      <c r="D3264" s="228" t="s">
        <v>206</v>
      </c>
      <c r="E3264" s="237" t="s">
        <v>19</v>
      </c>
      <c r="F3264" s="238" t="s">
        <v>279</v>
      </c>
      <c r="G3264" s="236"/>
      <c r="H3264" s="237" t="s">
        <v>19</v>
      </c>
      <c r="I3264" s="239"/>
      <c r="J3264" s="236"/>
      <c r="K3264" s="236"/>
      <c r="L3264" s="240"/>
      <c r="M3264" s="241"/>
      <c r="N3264" s="242"/>
      <c r="O3264" s="242"/>
      <c r="P3264" s="242"/>
      <c r="Q3264" s="242"/>
      <c r="R3264" s="242"/>
      <c r="S3264" s="242"/>
      <c r="T3264" s="243"/>
      <c r="U3264" s="13"/>
      <c r="V3264" s="13"/>
      <c r="W3264" s="13"/>
      <c r="X3264" s="13"/>
      <c r="Y3264" s="13"/>
      <c r="Z3264" s="13"/>
      <c r="AA3264" s="13"/>
      <c r="AB3264" s="13"/>
      <c r="AC3264" s="13"/>
      <c r="AD3264" s="13"/>
      <c r="AE3264" s="13"/>
      <c r="AT3264" s="244" t="s">
        <v>206</v>
      </c>
      <c r="AU3264" s="244" t="s">
        <v>78</v>
      </c>
      <c r="AV3264" s="13" t="s">
        <v>76</v>
      </c>
      <c r="AW3264" s="13" t="s">
        <v>31</v>
      </c>
      <c r="AX3264" s="13" t="s">
        <v>69</v>
      </c>
      <c r="AY3264" s="244" t="s">
        <v>193</v>
      </c>
    </row>
    <row r="3265" s="13" customFormat="1">
      <c r="A3265" s="13"/>
      <c r="B3265" s="235"/>
      <c r="C3265" s="236"/>
      <c r="D3265" s="228" t="s">
        <v>206</v>
      </c>
      <c r="E3265" s="237" t="s">
        <v>19</v>
      </c>
      <c r="F3265" s="238" t="s">
        <v>4534</v>
      </c>
      <c r="G3265" s="236"/>
      <c r="H3265" s="237" t="s">
        <v>19</v>
      </c>
      <c r="I3265" s="239"/>
      <c r="J3265" s="236"/>
      <c r="K3265" s="236"/>
      <c r="L3265" s="240"/>
      <c r="M3265" s="241"/>
      <c r="N3265" s="242"/>
      <c r="O3265" s="242"/>
      <c r="P3265" s="242"/>
      <c r="Q3265" s="242"/>
      <c r="R3265" s="242"/>
      <c r="S3265" s="242"/>
      <c r="T3265" s="243"/>
      <c r="U3265" s="13"/>
      <c r="V3265" s="13"/>
      <c r="W3265" s="13"/>
      <c r="X3265" s="13"/>
      <c r="Y3265" s="13"/>
      <c r="Z3265" s="13"/>
      <c r="AA3265" s="13"/>
      <c r="AB3265" s="13"/>
      <c r="AC3265" s="13"/>
      <c r="AD3265" s="13"/>
      <c r="AE3265" s="13"/>
      <c r="AT3265" s="244" t="s">
        <v>206</v>
      </c>
      <c r="AU3265" s="244" t="s">
        <v>78</v>
      </c>
      <c r="AV3265" s="13" t="s">
        <v>76</v>
      </c>
      <c r="AW3265" s="13" t="s">
        <v>31</v>
      </c>
      <c r="AX3265" s="13" t="s">
        <v>69</v>
      </c>
      <c r="AY3265" s="244" t="s">
        <v>193</v>
      </c>
    </row>
    <row r="3266" s="14" customFormat="1">
      <c r="A3266" s="14"/>
      <c r="B3266" s="245"/>
      <c r="C3266" s="246"/>
      <c r="D3266" s="228" t="s">
        <v>206</v>
      </c>
      <c r="E3266" s="247" t="s">
        <v>19</v>
      </c>
      <c r="F3266" s="248" t="s">
        <v>2327</v>
      </c>
      <c r="G3266" s="246"/>
      <c r="H3266" s="249">
        <v>105</v>
      </c>
      <c r="I3266" s="250"/>
      <c r="J3266" s="246"/>
      <c r="K3266" s="246"/>
      <c r="L3266" s="251"/>
      <c r="M3266" s="252"/>
      <c r="N3266" s="253"/>
      <c r="O3266" s="253"/>
      <c r="P3266" s="253"/>
      <c r="Q3266" s="253"/>
      <c r="R3266" s="253"/>
      <c r="S3266" s="253"/>
      <c r="T3266" s="254"/>
      <c r="U3266" s="14"/>
      <c r="V3266" s="14"/>
      <c r="W3266" s="14"/>
      <c r="X3266" s="14"/>
      <c r="Y3266" s="14"/>
      <c r="Z3266" s="14"/>
      <c r="AA3266" s="14"/>
      <c r="AB3266" s="14"/>
      <c r="AC3266" s="14"/>
      <c r="AD3266" s="14"/>
      <c r="AE3266" s="14"/>
      <c r="AT3266" s="255" t="s">
        <v>206</v>
      </c>
      <c r="AU3266" s="255" t="s">
        <v>78</v>
      </c>
      <c r="AV3266" s="14" t="s">
        <v>78</v>
      </c>
      <c r="AW3266" s="14" t="s">
        <v>31</v>
      </c>
      <c r="AX3266" s="14" t="s">
        <v>69</v>
      </c>
      <c r="AY3266" s="255" t="s">
        <v>193</v>
      </c>
    </row>
    <row r="3267" s="13" customFormat="1">
      <c r="A3267" s="13"/>
      <c r="B3267" s="235"/>
      <c r="C3267" s="236"/>
      <c r="D3267" s="228" t="s">
        <v>206</v>
      </c>
      <c r="E3267" s="237" t="s">
        <v>19</v>
      </c>
      <c r="F3267" s="238" t="s">
        <v>4536</v>
      </c>
      <c r="G3267" s="236"/>
      <c r="H3267" s="237" t="s">
        <v>19</v>
      </c>
      <c r="I3267" s="239"/>
      <c r="J3267" s="236"/>
      <c r="K3267" s="236"/>
      <c r="L3267" s="240"/>
      <c r="M3267" s="241"/>
      <c r="N3267" s="242"/>
      <c r="O3267" s="242"/>
      <c r="P3267" s="242"/>
      <c r="Q3267" s="242"/>
      <c r="R3267" s="242"/>
      <c r="S3267" s="242"/>
      <c r="T3267" s="243"/>
      <c r="U3267" s="13"/>
      <c r="V3267" s="13"/>
      <c r="W3267" s="13"/>
      <c r="X3267" s="13"/>
      <c r="Y3267" s="13"/>
      <c r="Z3267" s="13"/>
      <c r="AA3267" s="13"/>
      <c r="AB3267" s="13"/>
      <c r="AC3267" s="13"/>
      <c r="AD3267" s="13"/>
      <c r="AE3267" s="13"/>
      <c r="AT3267" s="244" t="s">
        <v>206</v>
      </c>
      <c r="AU3267" s="244" t="s">
        <v>78</v>
      </c>
      <c r="AV3267" s="13" t="s">
        <v>76</v>
      </c>
      <c r="AW3267" s="13" t="s">
        <v>31</v>
      </c>
      <c r="AX3267" s="13" t="s">
        <v>69</v>
      </c>
      <c r="AY3267" s="244" t="s">
        <v>193</v>
      </c>
    </row>
    <row r="3268" s="14" customFormat="1">
      <c r="A3268" s="14"/>
      <c r="B3268" s="245"/>
      <c r="C3268" s="246"/>
      <c r="D3268" s="228" t="s">
        <v>206</v>
      </c>
      <c r="E3268" s="247" t="s">
        <v>19</v>
      </c>
      <c r="F3268" s="248" t="s">
        <v>554</v>
      </c>
      <c r="G3268" s="246"/>
      <c r="H3268" s="249">
        <v>46</v>
      </c>
      <c r="I3268" s="250"/>
      <c r="J3268" s="246"/>
      <c r="K3268" s="246"/>
      <c r="L3268" s="251"/>
      <c r="M3268" s="252"/>
      <c r="N3268" s="253"/>
      <c r="O3268" s="253"/>
      <c r="P3268" s="253"/>
      <c r="Q3268" s="253"/>
      <c r="R3268" s="253"/>
      <c r="S3268" s="253"/>
      <c r="T3268" s="254"/>
      <c r="U3268" s="14"/>
      <c r="V3268" s="14"/>
      <c r="W3268" s="14"/>
      <c r="X3268" s="14"/>
      <c r="Y3268" s="14"/>
      <c r="Z3268" s="14"/>
      <c r="AA3268" s="14"/>
      <c r="AB3268" s="14"/>
      <c r="AC3268" s="14"/>
      <c r="AD3268" s="14"/>
      <c r="AE3268" s="14"/>
      <c r="AT3268" s="255" t="s">
        <v>206</v>
      </c>
      <c r="AU3268" s="255" t="s">
        <v>78</v>
      </c>
      <c r="AV3268" s="14" t="s">
        <v>78</v>
      </c>
      <c r="AW3268" s="14" t="s">
        <v>31</v>
      </c>
      <c r="AX3268" s="14" t="s">
        <v>69</v>
      </c>
      <c r="AY3268" s="255" t="s">
        <v>193</v>
      </c>
    </row>
    <row r="3269" s="13" customFormat="1">
      <c r="A3269" s="13"/>
      <c r="B3269" s="235"/>
      <c r="C3269" s="236"/>
      <c r="D3269" s="228" t="s">
        <v>206</v>
      </c>
      <c r="E3269" s="237" t="s">
        <v>19</v>
      </c>
      <c r="F3269" s="238" t="s">
        <v>4842</v>
      </c>
      <c r="G3269" s="236"/>
      <c r="H3269" s="237" t="s">
        <v>19</v>
      </c>
      <c r="I3269" s="239"/>
      <c r="J3269" s="236"/>
      <c r="K3269" s="236"/>
      <c r="L3269" s="240"/>
      <c r="M3269" s="241"/>
      <c r="N3269" s="242"/>
      <c r="O3269" s="242"/>
      <c r="P3269" s="242"/>
      <c r="Q3269" s="242"/>
      <c r="R3269" s="242"/>
      <c r="S3269" s="242"/>
      <c r="T3269" s="243"/>
      <c r="U3269" s="13"/>
      <c r="V3269" s="13"/>
      <c r="W3269" s="13"/>
      <c r="X3269" s="13"/>
      <c r="Y3269" s="13"/>
      <c r="Z3269" s="13"/>
      <c r="AA3269" s="13"/>
      <c r="AB3269" s="13"/>
      <c r="AC3269" s="13"/>
      <c r="AD3269" s="13"/>
      <c r="AE3269" s="13"/>
      <c r="AT3269" s="244" t="s">
        <v>206</v>
      </c>
      <c r="AU3269" s="244" t="s">
        <v>78</v>
      </c>
      <c r="AV3269" s="13" t="s">
        <v>76</v>
      </c>
      <c r="AW3269" s="13" t="s">
        <v>31</v>
      </c>
      <c r="AX3269" s="13" t="s">
        <v>69</v>
      </c>
      <c r="AY3269" s="244" t="s">
        <v>193</v>
      </c>
    </row>
    <row r="3270" s="14" customFormat="1">
      <c r="A3270" s="14"/>
      <c r="B3270" s="245"/>
      <c r="C3270" s="246"/>
      <c r="D3270" s="228" t="s">
        <v>206</v>
      </c>
      <c r="E3270" s="247" t="s">
        <v>19</v>
      </c>
      <c r="F3270" s="248" t="s">
        <v>4569</v>
      </c>
      <c r="G3270" s="246"/>
      <c r="H3270" s="249">
        <v>178.19999999999999</v>
      </c>
      <c r="I3270" s="250"/>
      <c r="J3270" s="246"/>
      <c r="K3270" s="246"/>
      <c r="L3270" s="251"/>
      <c r="M3270" s="252"/>
      <c r="N3270" s="253"/>
      <c r="O3270" s="253"/>
      <c r="P3270" s="253"/>
      <c r="Q3270" s="253"/>
      <c r="R3270" s="253"/>
      <c r="S3270" s="253"/>
      <c r="T3270" s="254"/>
      <c r="U3270" s="14"/>
      <c r="V3270" s="14"/>
      <c r="W3270" s="14"/>
      <c r="X3270" s="14"/>
      <c r="Y3270" s="14"/>
      <c r="Z3270" s="14"/>
      <c r="AA3270" s="14"/>
      <c r="AB3270" s="14"/>
      <c r="AC3270" s="14"/>
      <c r="AD3270" s="14"/>
      <c r="AE3270" s="14"/>
      <c r="AT3270" s="255" t="s">
        <v>206</v>
      </c>
      <c r="AU3270" s="255" t="s">
        <v>78</v>
      </c>
      <c r="AV3270" s="14" t="s">
        <v>78</v>
      </c>
      <c r="AW3270" s="14" t="s">
        <v>31</v>
      </c>
      <c r="AX3270" s="14" t="s">
        <v>69</v>
      </c>
      <c r="AY3270" s="255" t="s">
        <v>193</v>
      </c>
    </row>
    <row r="3271" s="13" customFormat="1">
      <c r="A3271" s="13"/>
      <c r="B3271" s="235"/>
      <c r="C3271" s="236"/>
      <c r="D3271" s="228" t="s">
        <v>206</v>
      </c>
      <c r="E3271" s="237" t="s">
        <v>19</v>
      </c>
      <c r="F3271" s="238" t="s">
        <v>2301</v>
      </c>
      <c r="G3271" s="236"/>
      <c r="H3271" s="237" t="s">
        <v>19</v>
      </c>
      <c r="I3271" s="239"/>
      <c r="J3271" s="236"/>
      <c r="K3271" s="236"/>
      <c r="L3271" s="240"/>
      <c r="M3271" s="241"/>
      <c r="N3271" s="242"/>
      <c r="O3271" s="242"/>
      <c r="P3271" s="242"/>
      <c r="Q3271" s="242"/>
      <c r="R3271" s="242"/>
      <c r="S3271" s="242"/>
      <c r="T3271" s="243"/>
      <c r="U3271" s="13"/>
      <c r="V3271" s="13"/>
      <c r="W3271" s="13"/>
      <c r="X3271" s="13"/>
      <c r="Y3271" s="13"/>
      <c r="Z3271" s="13"/>
      <c r="AA3271" s="13"/>
      <c r="AB3271" s="13"/>
      <c r="AC3271" s="13"/>
      <c r="AD3271" s="13"/>
      <c r="AE3271" s="13"/>
      <c r="AT3271" s="244" t="s">
        <v>206</v>
      </c>
      <c r="AU3271" s="244" t="s">
        <v>78</v>
      </c>
      <c r="AV3271" s="13" t="s">
        <v>76</v>
      </c>
      <c r="AW3271" s="13" t="s">
        <v>31</v>
      </c>
      <c r="AX3271" s="13" t="s">
        <v>69</v>
      </c>
      <c r="AY3271" s="244" t="s">
        <v>193</v>
      </c>
    </row>
    <row r="3272" s="14" customFormat="1">
      <c r="A3272" s="14"/>
      <c r="B3272" s="245"/>
      <c r="C3272" s="246"/>
      <c r="D3272" s="228" t="s">
        <v>206</v>
      </c>
      <c r="E3272" s="247" t="s">
        <v>19</v>
      </c>
      <c r="F3272" s="248" t="s">
        <v>4569</v>
      </c>
      <c r="G3272" s="246"/>
      <c r="H3272" s="249">
        <v>178.19999999999999</v>
      </c>
      <c r="I3272" s="250"/>
      <c r="J3272" s="246"/>
      <c r="K3272" s="246"/>
      <c r="L3272" s="251"/>
      <c r="M3272" s="252"/>
      <c r="N3272" s="253"/>
      <c r="O3272" s="253"/>
      <c r="P3272" s="253"/>
      <c r="Q3272" s="253"/>
      <c r="R3272" s="253"/>
      <c r="S3272" s="253"/>
      <c r="T3272" s="254"/>
      <c r="U3272" s="14"/>
      <c r="V3272" s="14"/>
      <c r="W3272" s="14"/>
      <c r="X3272" s="14"/>
      <c r="Y3272" s="14"/>
      <c r="Z3272" s="14"/>
      <c r="AA3272" s="14"/>
      <c r="AB3272" s="14"/>
      <c r="AC3272" s="14"/>
      <c r="AD3272" s="14"/>
      <c r="AE3272" s="14"/>
      <c r="AT3272" s="255" t="s">
        <v>206</v>
      </c>
      <c r="AU3272" s="255" t="s">
        <v>78</v>
      </c>
      <c r="AV3272" s="14" t="s">
        <v>78</v>
      </c>
      <c r="AW3272" s="14" t="s">
        <v>31</v>
      </c>
      <c r="AX3272" s="14" t="s">
        <v>69</v>
      </c>
      <c r="AY3272" s="255" t="s">
        <v>193</v>
      </c>
    </row>
    <row r="3273" s="13" customFormat="1">
      <c r="A3273" s="13"/>
      <c r="B3273" s="235"/>
      <c r="C3273" s="236"/>
      <c r="D3273" s="228" t="s">
        <v>206</v>
      </c>
      <c r="E3273" s="237" t="s">
        <v>19</v>
      </c>
      <c r="F3273" s="238" t="s">
        <v>4537</v>
      </c>
      <c r="G3273" s="236"/>
      <c r="H3273" s="237" t="s">
        <v>19</v>
      </c>
      <c r="I3273" s="239"/>
      <c r="J3273" s="236"/>
      <c r="K3273" s="236"/>
      <c r="L3273" s="240"/>
      <c r="M3273" s="241"/>
      <c r="N3273" s="242"/>
      <c r="O3273" s="242"/>
      <c r="P3273" s="242"/>
      <c r="Q3273" s="242"/>
      <c r="R3273" s="242"/>
      <c r="S3273" s="242"/>
      <c r="T3273" s="243"/>
      <c r="U3273" s="13"/>
      <c r="V3273" s="13"/>
      <c r="W3273" s="13"/>
      <c r="X3273" s="13"/>
      <c r="Y3273" s="13"/>
      <c r="Z3273" s="13"/>
      <c r="AA3273" s="13"/>
      <c r="AB3273" s="13"/>
      <c r="AC3273" s="13"/>
      <c r="AD3273" s="13"/>
      <c r="AE3273" s="13"/>
      <c r="AT3273" s="244" t="s">
        <v>206</v>
      </c>
      <c r="AU3273" s="244" t="s">
        <v>78</v>
      </c>
      <c r="AV3273" s="13" t="s">
        <v>76</v>
      </c>
      <c r="AW3273" s="13" t="s">
        <v>31</v>
      </c>
      <c r="AX3273" s="13" t="s">
        <v>69</v>
      </c>
      <c r="AY3273" s="244" t="s">
        <v>193</v>
      </c>
    </row>
    <row r="3274" s="14" customFormat="1">
      <c r="A3274" s="14"/>
      <c r="B3274" s="245"/>
      <c r="C3274" s="246"/>
      <c r="D3274" s="228" t="s">
        <v>206</v>
      </c>
      <c r="E3274" s="247" t="s">
        <v>19</v>
      </c>
      <c r="F3274" s="248" t="s">
        <v>545</v>
      </c>
      <c r="G3274" s="246"/>
      <c r="H3274" s="249">
        <v>45</v>
      </c>
      <c r="I3274" s="250"/>
      <c r="J3274" s="246"/>
      <c r="K3274" s="246"/>
      <c r="L3274" s="251"/>
      <c r="M3274" s="252"/>
      <c r="N3274" s="253"/>
      <c r="O3274" s="253"/>
      <c r="P3274" s="253"/>
      <c r="Q3274" s="253"/>
      <c r="R3274" s="253"/>
      <c r="S3274" s="253"/>
      <c r="T3274" s="254"/>
      <c r="U3274" s="14"/>
      <c r="V3274" s="14"/>
      <c r="W3274" s="14"/>
      <c r="X3274" s="14"/>
      <c r="Y3274" s="14"/>
      <c r="Z3274" s="14"/>
      <c r="AA3274" s="14"/>
      <c r="AB3274" s="14"/>
      <c r="AC3274" s="14"/>
      <c r="AD3274" s="14"/>
      <c r="AE3274" s="14"/>
      <c r="AT3274" s="255" t="s">
        <v>206</v>
      </c>
      <c r="AU3274" s="255" t="s">
        <v>78</v>
      </c>
      <c r="AV3274" s="14" t="s">
        <v>78</v>
      </c>
      <c r="AW3274" s="14" t="s">
        <v>31</v>
      </c>
      <c r="AX3274" s="14" t="s">
        <v>69</v>
      </c>
      <c r="AY3274" s="255" t="s">
        <v>193</v>
      </c>
    </row>
    <row r="3275" s="13" customFormat="1">
      <c r="A3275" s="13"/>
      <c r="B3275" s="235"/>
      <c r="C3275" s="236"/>
      <c r="D3275" s="228" t="s">
        <v>206</v>
      </c>
      <c r="E3275" s="237" t="s">
        <v>19</v>
      </c>
      <c r="F3275" s="238" t="s">
        <v>4539</v>
      </c>
      <c r="G3275" s="236"/>
      <c r="H3275" s="237" t="s">
        <v>19</v>
      </c>
      <c r="I3275" s="239"/>
      <c r="J3275" s="236"/>
      <c r="K3275" s="236"/>
      <c r="L3275" s="240"/>
      <c r="M3275" s="241"/>
      <c r="N3275" s="242"/>
      <c r="O3275" s="242"/>
      <c r="P3275" s="242"/>
      <c r="Q3275" s="242"/>
      <c r="R3275" s="242"/>
      <c r="S3275" s="242"/>
      <c r="T3275" s="243"/>
      <c r="U3275" s="13"/>
      <c r="V3275" s="13"/>
      <c r="W3275" s="13"/>
      <c r="X3275" s="13"/>
      <c r="Y3275" s="13"/>
      <c r="Z3275" s="13"/>
      <c r="AA3275" s="13"/>
      <c r="AB3275" s="13"/>
      <c r="AC3275" s="13"/>
      <c r="AD3275" s="13"/>
      <c r="AE3275" s="13"/>
      <c r="AT3275" s="244" t="s">
        <v>206</v>
      </c>
      <c r="AU3275" s="244" t="s">
        <v>78</v>
      </c>
      <c r="AV3275" s="13" t="s">
        <v>76</v>
      </c>
      <c r="AW3275" s="13" t="s">
        <v>31</v>
      </c>
      <c r="AX3275" s="13" t="s">
        <v>69</v>
      </c>
      <c r="AY3275" s="244" t="s">
        <v>193</v>
      </c>
    </row>
    <row r="3276" s="14" customFormat="1">
      <c r="A3276" s="14"/>
      <c r="B3276" s="245"/>
      <c r="C3276" s="246"/>
      <c r="D3276" s="228" t="s">
        <v>206</v>
      </c>
      <c r="E3276" s="247" t="s">
        <v>19</v>
      </c>
      <c r="F3276" s="248" t="s">
        <v>4843</v>
      </c>
      <c r="G3276" s="246"/>
      <c r="H3276" s="249">
        <v>283.5</v>
      </c>
      <c r="I3276" s="250"/>
      <c r="J3276" s="246"/>
      <c r="K3276" s="246"/>
      <c r="L3276" s="251"/>
      <c r="M3276" s="252"/>
      <c r="N3276" s="253"/>
      <c r="O3276" s="253"/>
      <c r="P3276" s="253"/>
      <c r="Q3276" s="253"/>
      <c r="R3276" s="253"/>
      <c r="S3276" s="253"/>
      <c r="T3276" s="254"/>
      <c r="U3276" s="14"/>
      <c r="V3276" s="14"/>
      <c r="W3276" s="14"/>
      <c r="X3276" s="14"/>
      <c r="Y3276" s="14"/>
      <c r="Z3276" s="14"/>
      <c r="AA3276" s="14"/>
      <c r="AB3276" s="14"/>
      <c r="AC3276" s="14"/>
      <c r="AD3276" s="14"/>
      <c r="AE3276" s="14"/>
      <c r="AT3276" s="255" t="s">
        <v>206</v>
      </c>
      <c r="AU3276" s="255" t="s">
        <v>78</v>
      </c>
      <c r="AV3276" s="14" t="s">
        <v>78</v>
      </c>
      <c r="AW3276" s="14" t="s">
        <v>31</v>
      </c>
      <c r="AX3276" s="14" t="s">
        <v>69</v>
      </c>
      <c r="AY3276" s="255" t="s">
        <v>193</v>
      </c>
    </row>
    <row r="3277" s="15" customFormat="1">
      <c r="A3277" s="15"/>
      <c r="B3277" s="256"/>
      <c r="C3277" s="257"/>
      <c r="D3277" s="228" t="s">
        <v>206</v>
      </c>
      <c r="E3277" s="258" t="s">
        <v>19</v>
      </c>
      <c r="F3277" s="259" t="s">
        <v>218</v>
      </c>
      <c r="G3277" s="257"/>
      <c r="H3277" s="260">
        <v>835.89999999999998</v>
      </c>
      <c r="I3277" s="261"/>
      <c r="J3277" s="257"/>
      <c r="K3277" s="257"/>
      <c r="L3277" s="262"/>
      <c r="M3277" s="263"/>
      <c r="N3277" s="264"/>
      <c r="O3277" s="264"/>
      <c r="P3277" s="264"/>
      <c r="Q3277" s="264"/>
      <c r="R3277" s="264"/>
      <c r="S3277" s="264"/>
      <c r="T3277" s="265"/>
      <c r="U3277" s="15"/>
      <c r="V3277" s="15"/>
      <c r="W3277" s="15"/>
      <c r="X3277" s="15"/>
      <c r="Y3277" s="15"/>
      <c r="Z3277" s="15"/>
      <c r="AA3277" s="15"/>
      <c r="AB3277" s="15"/>
      <c r="AC3277" s="15"/>
      <c r="AD3277" s="15"/>
      <c r="AE3277" s="15"/>
      <c r="AT3277" s="266" t="s">
        <v>206</v>
      </c>
      <c r="AU3277" s="266" t="s">
        <v>78</v>
      </c>
      <c r="AV3277" s="15" t="s">
        <v>200</v>
      </c>
      <c r="AW3277" s="15" t="s">
        <v>31</v>
      </c>
      <c r="AX3277" s="15" t="s">
        <v>76</v>
      </c>
      <c r="AY3277" s="266" t="s">
        <v>193</v>
      </c>
    </row>
    <row r="3278" s="2" customFormat="1" ht="21.75" customHeight="1">
      <c r="A3278" s="41"/>
      <c r="B3278" s="42"/>
      <c r="C3278" s="215" t="s">
        <v>4879</v>
      </c>
      <c r="D3278" s="215" t="s">
        <v>195</v>
      </c>
      <c r="E3278" s="216" t="s">
        <v>4880</v>
      </c>
      <c r="F3278" s="217" t="s">
        <v>4881</v>
      </c>
      <c r="G3278" s="218" t="s">
        <v>408</v>
      </c>
      <c r="H3278" s="219">
        <v>183.59999999999999</v>
      </c>
      <c r="I3278" s="220"/>
      <c r="J3278" s="221">
        <f>ROUND(I3278*H3278,2)</f>
        <v>0</v>
      </c>
      <c r="K3278" s="217" t="s">
        <v>199</v>
      </c>
      <c r="L3278" s="47"/>
      <c r="M3278" s="222" t="s">
        <v>19</v>
      </c>
      <c r="N3278" s="223" t="s">
        <v>40</v>
      </c>
      <c r="O3278" s="87"/>
      <c r="P3278" s="224">
        <f>O3278*H3278</f>
        <v>0</v>
      </c>
      <c r="Q3278" s="224">
        <v>0.00019000000000000001</v>
      </c>
      <c r="R3278" s="224">
        <f>Q3278*H3278</f>
        <v>0.034883999999999998</v>
      </c>
      <c r="S3278" s="224">
        <v>0</v>
      </c>
      <c r="T3278" s="225">
        <f>S3278*H3278</f>
        <v>0</v>
      </c>
      <c r="U3278" s="41"/>
      <c r="V3278" s="41"/>
      <c r="W3278" s="41"/>
      <c r="X3278" s="41"/>
      <c r="Y3278" s="41"/>
      <c r="Z3278" s="41"/>
      <c r="AA3278" s="41"/>
      <c r="AB3278" s="41"/>
      <c r="AC3278" s="41"/>
      <c r="AD3278" s="41"/>
      <c r="AE3278" s="41"/>
      <c r="AR3278" s="226" t="s">
        <v>323</v>
      </c>
      <c r="AT3278" s="226" t="s">
        <v>195</v>
      </c>
      <c r="AU3278" s="226" t="s">
        <v>78</v>
      </c>
      <c r="AY3278" s="20" t="s">
        <v>193</v>
      </c>
      <c r="BE3278" s="227">
        <f>IF(N3278="základní",J3278,0)</f>
        <v>0</v>
      </c>
      <c r="BF3278" s="227">
        <f>IF(N3278="snížená",J3278,0)</f>
        <v>0</v>
      </c>
      <c r="BG3278" s="227">
        <f>IF(N3278="zákl. přenesená",J3278,0)</f>
        <v>0</v>
      </c>
      <c r="BH3278" s="227">
        <f>IF(N3278="sníž. přenesená",J3278,0)</f>
        <v>0</v>
      </c>
      <c r="BI3278" s="227">
        <f>IF(N3278="nulová",J3278,0)</f>
        <v>0</v>
      </c>
      <c r="BJ3278" s="20" t="s">
        <v>76</v>
      </c>
      <c r="BK3278" s="227">
        <f>ROUND(I3278*H3278,2)</f>
        <v>0</v>
      </c>
      <c r="BL3278" s="20" t="s">
        <v>323</v>
      </c>
      <c r="BM3278" s="226" t="s">
        <v>4882</v>
      </c>
    </row>
    <row r="3279" s="2" customFormat="1">
      <c r="A3279" s="41"/>
      <c r="B3279" s="42"/>
      <c r="C3279" s="43"/>
      <c r="D3279" s="228" t="s">
        <v>202</v>
      </c>
      <c r="E3279" s="43"/>
      <c r="F3279" s="229" t="s">
        <v>4883</v>
      </c>
      <c r="G3279" s="43"/>
      <c r="H3279" s="43"/>
      <c r="I3279" s="230"/>
      <c r="J3279" s="43"/>
      <c r="K3279" s="43"/>
      <c r="L3279" s="47"/>
      <c r="M3279" s="231"/>
      <c r="N3279" s="232"/>
      <c r="O3279" s="87"/>
      <c r="P3279" s="87"/>
      <c r="Q3279" s="87"/>
      <c r="R3279" s="87"/>
      <c r="S3279" s="87"/>
      <c r="T3279" s="88"/>
      <c r="U3279" s="41"/>
      <c r="V3279" s="41"/>
      <c r="W3279" s="41"/>
      <c r="X3279" s="41"/>
      <c r="Y3279" s="41"/>
      <c r="Z3279" s="41"/>
      <c r="AA3279" s="41"/>
      <c r="AB3279" s="41"/>
      <c r="AC3279" s="41"/>
      <c r="AD3279" s="41"/>
      <c r="AE3279" s="41"/>
      <c r="AT3279" s="20" t="s">
        <v>202</v>
      </c>
      <c r="AU3279" s="20" t="s">
        <v>78</v>
      </c>
    </row>
    <row r="3280" s="2" customFormat="1">
      <c r="A3280" s="41"/>
      <c r="B3280" s="42"/>
      <c r="C3280" s="43"/>
      <c r="D3280" s="233" t="s">
        <v>204</v>
      </c>
      <c r="E3280" s="43"/>
      <c r="F3280" s="234" t="s">
        <v>4884</v>
      </c>
      <c r="G3280" s="43"/>
      <c r="H3280" s="43"/>
      <c r="I3280" s="230"/>
      <c r="J3280" s="43"/>
      <c r="K3280" s="43"/>
      <c r="L3280" s="47"/>
      <c r="M3280" s="231"/>
      <c r="N3280" s="232"/>
      <c r="O3280" s="87"/>
      <c r="P3280" s="87"/>
      <c r="Q3280" s="87"/>
      <c r="R3280" s="87"/>
      <c r="S3280" s="87"/>
      <c r="T3280" s="88"/>
      <c r="U3280" s="41"/>
      <c r="V3280" s="41"/>
      <c r="W3280" s="41"/>
      <c r="X3280" s="41"/>
      <c r="Y3280" s="41"/>
      <c r="Z3280" s="41"/>
      <c r="AA3280" s="41"/>
      <c r="AB3280" s="41"/>
      <c r="AC3280" s="41"/>
      <c r="AD3280" s="41"/>
      <c r="AE3280" s="41"/>
      <c r="AT3280" s="20" t="s">
        <v>204</v>
      </c>
      <c r="AU3280" s="20" t="s">
        <v>78</v>
      </c>
    </row>
    <row r="3281" s="13" customFormat="1">
      <c r="A3281" s="13"/>
      <c r="B3281" s="235"/>
      <c r="C3281" s="236"/>
      <c r="D3281" s="228" t="s">
        <v>206</v>
      </c>
      <c r="E3281" s="237" t="s">
        <v>19</v>
      </c>
      <c r="F3281" s="238" t="s">
        <v>279</v>
      </c>
      <c r="G3281" s="236"/>
      <c r="H3281" s="237" t="s">
        <v>19</v>
      </c>
      <c r="I3281" s="239"/>
      <c r="J3281" s="236"/>
      <c r="K3281" s="236"/>
      <c r="L3281" s="240"/>
      <c r="M3281" s="241"/>
      <c r="N3281" s="242"/>
      <c r="O3281" s="242"/>
      <c r="P3281" s="242"/>
      <c r="Q3281" s="242"/>
      <c r="R3281" s="242"/>
      <c r="S3281" s="242"/>
      <c r="T3281" s="243"/>
      <c r="U3281" s="13"/>
      <c r="V3281" s="13"/>
      <c r="W3281" s="13"/>
      <c r="X3281" s="13"/>
      <c r="Y3281" s="13"/>
      <c r="Z3281" s="13"/>
      <c r="AA3281" s="13"/>
      <c r="AB3281" s="13"/>
      <c r="AC3281" s="13"/>
      <c r="AD3281" s="13"/>
      <c r="AE3281" s="13"/>
      <c r="AT3281" s="244" t="s">
        <v>206</v>
      </c>
      <c r="AU3281" s="244" t="s">
        <v>78</v>
      </c>
      <c r="AV3281" s="13" t="s">
        <v>76</v>
      </c>
      <c r="AW3281" s="13" t="s">
        <v>31</v>
      </c>
      <c r="AX3281" s="13" t="s">
        <v>69</v>
      </c>
      <c r="AY3281" s="244" t="s">
        <v>193</v>
      </c>
    </row>
    <row r="3282" s="13" customFormat="1">
      <c r="A3282" s="13"/>
      <c r="B3282" s="235"/>
      <c r="C3282" s="236"/>
      <c r="D3282" s="228" t="s">
        <v>206</v>
      </c>
      <c r="E3282" s="237" t="s">
        <v>19</v>
      </c>
      <c r="F3282" s="238" t="s">
        <v>3562</v>
      </c>
      <c r="G3282" s="236"/>
      <c r="H3282" s="237" t="s">
        <v>19</v>
      </c>
      <c r="I3282" s="239"/>
      <c r="J3282" s="236"/>
      <c r="K3282" s="236"/>
      <c r="L3282" s="240"/>
      <c r="M3282" s="241"/>
      <c r="N3282" s="242"/>
      <c r="O3282" s="242"/>
      <c r="P3282" s="242"/>
      <c r="Q3282" s="242"/>
      <c r="R3282" s="242"/>
      <c r="S3282" s="242"/>
      <c r="T3282" s="243"/>
      <c r="U3282" s="13"/>
      <c r="V3282" s="13"/>
      <c r="W3282" s="13"/>
      <c r="X3282" s="13"/>
      <c r="Y3282" s="13"/>
      <c r="Z3282" s="13"/>
      <c r="AA3282" s="13"/>
      <c r="AB3282" s="13"/>
      <c r="AC3282" s="13"/>
      <c r="AD3282" s="13"/>
      <c r="AE3282" s="13"/>
      <c r="AT3282" s="244" t="s">
        <v>206</v>
      </c>
      <c r="AU3282" s="244" t="s">
        <v>78</v>
      </c>
      <c r="AV3282" s="13" t="s">
        <v>76</v>
      </c>
      <c r="AW3282" s="13" t="s">
        <v>31</v>
      </c>
      <c r="AX3282" s="13" t="s">
        <v>69</v>
      </c>
      <c r="AY3282" s="244" t="s">
        <v>193</v>
      </c>
    </row>
    <row r="3283" s="14" customFormat="1">
      <c r="A3283" s="14"/>
      <c r="B3283" s="245"/>
      <c r="C3283" s="246"/>
      <c r="D3283" s="228" t="s">
        <v>206</v>
      </c>
      <c r="E3283" s="247" t="s">
        <v>19</v>
      </c>
      <c r="F3283" s="248" t="s">
        <v>871</v>
      </c>
      <c r="G3283" s="246"/>
      <c r="H3283" s="249">
        <v>89</v>
      </c>
      <c r="I3283" s="250"/>
      <c r="J3283" s="246"/>
      <c r="K3283" s="246"/>
      <c r="L3283" s="251"/>
      <c r="M3283" s="252"/>
      <c r="N3283" s="253"/>
      <c r="O3283" s="253"/>
      <c r="P3283" s="253"/>
      <c r="Q3283" s="253"/>
      <c r="R3283" s="253"/>
      <c r="S3283" s="253"/>
      <c r="T3283" s="254"/>
      <c r="U3283" s="14"/>
      <c r="V3283" s="14"/>
      <c r="W3283" s="14"/>
      <c r="X3283" s="14"/>
      <c r="Y3283" s="14"/>
      <c r="Z3283" s="14"/>
      <c r="AA3283" s="14"/>
      <c r="AB3283" s="14"/>
      <c r="AC3283" s="14"/>
      <c r="AD3283" s="14"/>
      <c r="AE3283" s="14"/>
      <c r="AT3283" s="255" t="s">
        <v>206</v>
      </c>
      <c r="AU3283" s="255" t="s">
        <v>78</v>
      </c>
      <c r="AV3283" s="14" t="s">
        <v>78</v>
      </c>
      <c r="AW3283" s="14" t="s">
        <v>31</v>
      </c>
      <c r="AX3283" s="14" t="s">
        <v>69</v>
      </c>
      <c r="AY3283" s="255" t="s">
        <v>193</v>
      </c>
    </row>
    <row r="3284" s="14" customFormat="1">
      <c r="A3284" s="14"/>
      <c r="B3284" s="245"/>
      <c r="C3284" s="246"/>
      <c r="D3284" s="228" t="s">
        <v>206</v>
      </c>
      <c r="E3284" s="247" t="s">
        <v>19</v>
      </c>
      <c r="F3284" s="248" t="s">
        <v>4885</v>
      </c>
      <c r="G3284" s="246"/>
      <c r="H3284" s="249">
        <v>75.5</v>
      </c>
      <c r="I3284" s="250"/>
      <c r="J3284" s="246"/>
      <c r="K3284" s="246"/>
      <c r="L3284" s="251"/>
      <c r="M3284" s="252"/>
      <c r="N3284" s="253"/>
      <c r="O3284" s="253"/>
      <c r="P3284" s="253"/>
      <c r="Q3284" s="253"/>
      <c r="R3284" s="253"/>
      <c r="S3284" s="253"/>
      <c r="T3284" s="254"/>
      <c r="U3284" s="14"/>
      <c r="V3284" s="14"/>
      <c r="W3284" s="14"/>
      <c r="X3284" s="14"/>
      <c r="Y3284" s="14"/>
      <c r="Z3284" s="14"/>
      <c r="AA3284" s="14"/>
      <c r="AB3284" s="14"/>
      <c r="AC3284" s="14"/>
      <c r="AD3284" s="14"/>
      <c r="AE3284" s="14"/>
      <c r="AT3284" s="255" t="s">
        <v>206</v>
      </c>
      <c r="AU3284" s="255" t="s">
        <v>78</v>
      </c>
      <c r="AV3284" s="14" t="s">
        <v>78</v>
      </c>
      <c r="AW3284" s="14" t="s">
        <v>31</v>
      </c>
      <c r="AX3284" s="14" t="s">
        <v>69</v>
      </c>
      <c r="AY3284" s="255" t="s">
        <v>193</v>
      </c>
    </row>
    <row r="3285" s="14" customFormat="1">
      <c r="A3285" s="14"/>
      <c r="B3285" s="245"/>
      <c r="C3285" s="246"/>
      <c r="D3285" s="228" t="s">
        <v>206</v>
      </c>
      <c r="E3285" s="247" t="s">
        <v>19</v>
      </c>
      <c r="F3285" s="248" t="s">
        <v>3746</v>
      </c>
      <c r="G3285" s="246"/>
      <c r="H3285" s="249">
        <v>15.9</v>
      </c>
      <c r="I3285" s="250"/>
      <c r="J3285" s="246"/>
      <c r="K3285" s="246"/>
      <c r="L3285" s="251"/>
      <c r="M3285" s="252"/>
      <c r="N3285" s="253"/>
      <c r="O3285" s="253"/>
      <c r="P3285" s="253"/>
      <c r="Q3285" s="253"/>
      <c r="R3285" s="253"/>
      <c r="S3285" s="253"/>
      <c r="T3285" s="254"/>
      <c r="U3285" s="14"/>
      <c r="V3285" s="14"/>
      <c r="W3285" s="14"/>
      <c r="X3285" s="14"/>
      <c r="Y3285" s="14"/>
      <c r="Z3285" s="14"/>
      <c r="AA3285" s="14"/>
      <c r="AB3285" s="14"/>
      <c r="AC3285" s="14"/>
      <c r="AD3285" s="14"/>
      <c r="AE3285" s="14"/>
      <c r="AT3285" s="255" t="s">
        <v>206</v>
      </c>
      <c r="AU3285" s="255" t="s">
        <v>78</v>
      </c>
      <c r="AV3285" s="14" t="s">
        <v>78</v>
      </c>
      <c r="AW3285" s="14" t="s">
        <v>31</v>
      </c>
      <c r="AX3285" s="14" t="s">
        <v>69</v>
      </c>
      <c r="AY3285" s="255" t="s">
        <v>193</v>
      </c>
    </row>
    <row r="3286" s="14" customFormat="1">
      <c r="A3286" s="14"/>
      <c r="B3286" s="245"/>
      <c r="C3286" s="246"/>
      <c r="D3286" s="228" t="s">
        <v>206</v>
      </c>
      <c r="E3286" s="247" t="s">
        <v>19</v>
      </c>
      <c r="F3286" s="248" t="s">
        <v>4886</v>
      </c>
      <c r="G3286" s="246"/>
      <c r="H3286" s="249">
        <v>3.2000000000000002</v>
      </c>
      <c r="I3286" s="250"/>
      <c r="J3286" s="246"/>
      <c r="K3286" s="246"/>
      <c r="L3286" s="251"/>
      <c r="M3286" s="252"/>
      <c r="N3286" s="253"/>
      <c r="O3286" s="253"/>
      <c r="P3286" s="253"/>
      <c r="Q3286" s="253"/>
      <c r="R3286" s="253"/>
      <c r="S3286" s="253"/>
      <c r="T3286" s="254"/>
      <c r="U3286" s="14"/>
      <c r="V3286" s="14"/>
      <c r="W3286" s="14"/>
      <c r="X3286" s="14"/>
      <c r="Y3286" s="14"/>
      <c r="Z3286" s="14"/>
      <c r="AA3286" s="14"/>
      <c r="AB3286" s="14"/>
      <c r="AC3286" s="14"/>
      <c r="AD3286" s="14"/>
      <c r="AE3286" s="14"/>
      <c r="AT3286" s="255" t="s">
        <v>206</v>
      </c>
      <c r="AU3286" s="255" t="s">
        <v>78</v>
      </c>
      <c r="AV3286" s="14" t="s">
        <v>78</v>
      </c>
      <c r="AW3286" s="14" t="s">
        <v>31</v>
      </c>
      <c r="AX3286" s="14" t="s">
        <v>69</v>
      </c>
      <c r="AY3286" s="255" t="s">
        <v>193</v>
      </c>
    </row>
    <row r="3287" s="15" customFormat="1">
      <c r="A3287" s="15"/>
      <c r="B3287" s="256"/>
      <c r="C3287" s="257"/>
      <c r="D3287" s="228" t="s">
        <v>206</v>
      </c>
      <c r="E3287" s="258" t="s">
        <v>19</v>
      </c>
      <c r="F3287" s="259" t="s">
        <v>218</v>
      </c>
      <c r="G3287" s="257"/>
      <c r="H3287" s="260">
        <v>183.59999999999999</v>
      </c>
      <c r="I3287" s="261"/>
      <c r="J3287" s="257"/>
      <c r="K3287" s="257"/>
      <c r="L3287" s="262"/>
      <c r="M3287" s="263"/>
      <c r="N3287" s="264"/>
      <c r="O3287" s="264"/>
      <c r="P3287" s="264"/>
      <c r="Q3287" s="264"/>
      <c r="R3287" s="264"/>
      <c r="S3287" s="264"/>
      <c r="T3287" s="265"/>
      <c r="U3287" s="15"/>
      <c r="V3287" s="15"/>
      <c r="W3287" s="15"/>
      <c r="X3287" s="15"/>
      <c r="Y3287" s="15"/>
      <c r="Z3287" s="15"/>
      <c r="AA3287" s="15"/>
      <c r="AB3287" s="15"/>
      <c r="AC3287" s="15"/>
      <c r="AD3287" s="15"/>
      <c r="AE3287" s="15"/>
      <c r="AT3287" s="266" t="s">
        <v>206</v>
      </c>
      <c r="AU3287" s="266" t="s">
        <v>78</v>
      </c>
      <c r="AV3287" s="15" t="s">
        <v>200</v>
      </c>
      <c r="AW3287" s="15" t="s">
        <v>31</v>
      </c>
      <c r="AX3287" s="15" t="s">
        <v>76</v>
      </c>
      <c r="AY3287" s="266" t="s">
        <v>193</v>
      </c>
    </row>
    <row r="3288" s="2" customFormat="1" ht="16.5" customHeight="1">
      <c r="A3288" s="41"/>
      <c r="B3288" s="42"/>
      <c r="C3288" s="274" t="s">
        <v>4887</v>
      </c>
      <c r="D3288" s="274" t="s">
        <v>1765</v>
      </c>
      <c r="E3288" s="275" t="s">
        <v>2346</v>
      </c>
      <c r="F3288" s="276" t="s">
        <v>2347</v>
      </c>
      <c r="G3288" s="277" t="s">
        <v>198</v>
      </c>
      <c r="H3288" s="278">
        <v>19.591999999999999</v>
      </c>
      <c r="I3288" s="279"/>
      <c r="J3288" s="280">
        <f>ROUND(I3288*H3288,2)</f>
        <v>0</v>
      </c>
      <c r="K3288" s="276" t="s">
        <v>199</v>
      </c>
      <c r="L3288" s="281"/>
      <c r="M3288" s="282" t="s">
        <v>19</v>
      </c>
      <c r="N3288" s="283" t="s">
        <v>40</v>
      </c>
      <c r="O3288" s="87"/>
      <c r="P3288" s="224">
        <f>O3288*H3288</f>
        <v>0</v>
      </c>
      <c r="Q3288" s="224">
        <v>0.025000000000000001</v>
      </c>
      <c r="R3288" s="224">
        <f>Q3288*H3288</f>
        <v>0.48980000000000001</v>
      </c>
      <c r="S3288" s="224">
        <v>0</v>
      </c>
      <c r="T3288" s="225">
        <f>S3288*H3288</f>
        <v>0</v>
      </c>
      <c r="U3288" s="41"/>
      <c r="V3288" s="41"/>
      <c r="W3288" s="41"/>
      <c r="X3288" s="41"/>
      <c r="Y3288" s="41"/>
      <c r="Z3288" s="41"/>
      <c r="AA3288" s="41"/>
      <c r="AB3288" s="41"/>
      <c r="AC3288" s="41"/>
      <c r="AD3288" s="41"/>
      <c r="AE3288" s="41"/>
      <c r="AR3288" s="226" t="s">
        <v>449</v>
      </c>
      <c r="AT3288" s="226" t="s">
        <v>1765</v>
      </c>
      <c r="AU3288" s="226" t="s">
        <v>78</v>
      </c>
      <c r="AY3288" s="20" t="s">
        <v>193</v>
      </c>
      <c r="BE3288" s="227">
        <f>IF(N3288="základní",J3288,0)</f>
        <v>0</v>
      </c>
      <c r="BF3288" s="227">
        <f>IF(N3288="snížená",J3288,0)</f>
        <v>0</v>
      </c>
      <c r="BG3288" s="227">
        <f>IF(N3288="zákl. přenesená",J3288,0)</f>
        <v>0</v>
      </c>
      <c r="BH3288" s="227">
        <f>IF(N3288="sníž. přenesená",J3288,0)</f>
        <v>0</v>
      </c>
      <c r="BI3288" s="227">
        <f>IF(N3288="nulová",J3288,0)</f>
        <v>0</v>
      </c>
      <c r="BJ3288" s="20" t="s">
        <v>76</v>
      </c>
      <c r="BK3288" s="227">
        <f>ROUND(I3288*H3288,2)</f>
        <v>0</v>
      </c>
      <c r="BL3288" s="20" t="s">
        <v>323</v>
      </c>
      <c r="BM3288" s="226" t="s">
        <v>4888</v>
      </c>
    </row>
    <row r="3289" s="2" customFormat="1">
      <c r="A3289" s="41"/>
      <c r="B3289" s="42"/>
      <c r="C3289" s="43"/>
      <c r="D3289" s="228" t="s">
        <v>202</v>
      </c>
      <c r="E3289" s="43"/>
      <c r="F3289" s="229" t="s">
        <v>2347</v>
      </c>
      <c r="G3289" s="43"/>
      <c r="H3289" s="43"/>
      <c r="I3289" s="230"/>
      <c r="J3289" s="43"/>
      <c r="K3289" s="43"/>
      <c r="L3289" s="47"/>
      <c r="M3289" s="231"/>
      <c r="N3289" s="232"/>
      <c r="O3289" s="87"/>
      <c r="P3289" s="87"/>
      <c r="Q3289" s="87"/>
      <c r="R3289" s="87"/>
      <c r="S3289" s="87"/>
      <c r="T3289" s="88"/>
      <c r="U3289" s="41"/>
      <c r="V3289" s="41"/>
      <c r="W3289" s="41"/>
      <c r="X3289" s="41"/>
      <c r="Y3289" s="41"/>
      <c r="Z3289" s="41"/>
      <c r="AA3289" s="41"/>
      <c r="AB3289" s="41"/>
      <c r="AC3289" s="41"/>
      <c r="AD3289" s="41"/>
      <c r="AE3289" s="41"/>
      <c r="AT3289" s="20" t="s">
        <v>202</v>
      </c>
      <c r="AU3289" s="20" t="s">
        <v>78</v>
      </c>
    </row>
    <row r="3290" s="13" customFormat="1">
      <c r="A3290" s="13"/>
      <c r="B3290" s="235"/>
      <c r="C3290" s="236"/>
      <c r="D3290" s="228" t="s">
        <v>206</v>
      </c>
      <c r="E3290" s="237" t="s">
        <v>19</v>
      </c>
      <c r="F3290" s="238" t="s">
        <v>279</v>
      </c>
      <c r="G3290" s="236"/>
      <c r="H3290" s="237" t="s">
        <v>19</v>
      </c>
      <c r="I3290" s="239"/>
      <c r="J3290" s="236"/>
      <c r="K3290" s="236"/>
      <c r="L3290" s="240"/>
      <c r="M3290" s="241"/>
      <c r="N3290" s="242"/>
      <c r="O3290" s="242"/>
      <c r="P3290" s="242"/>
      <c r="Q3290" s="242"/>
      <c r="R3290" s="242"/>
      <c r="S3290" s="242"/>
      <c r="T3290" s="243"/>
      <c r="U3290" s="13"/>
      <c r="V3290" s="13"/>
      <c r="W3290" s="13"/>
      <c r="X3290" s="13"/>
      <c r="Y3290" s="13"/>
      <c r="Z3290" s="13"/>
      <c r="AA3290" s="13"/>
      <c r="AB3290" s="13"/>
      <c r="AC3290" s="13"/>
      <c r="AD3290" s="13"/>
      <c r="AE3290" s="13"/>
      <c r="AT3290" s="244" t="s">
        <v>206</v>
      </c>
      <c r="AU3290" s="244" t="s">
        <v>78</v>
      </c>
      <c r="AV3290" s="13" t="s">
        <v>76</v>
      </c>
      <c r="AW3290" s="13" t="s">
        <v>31</v>
      </c>
      <c r="AX3290" s="13" t="s">
        <v>69</v>
      </c>
      <c r="AY3290" s="244" t="s">
        <v>193</v>
      </c>
    </row>
    <row r="3291" s="13" customFormat="1">
      <c r="A3291" s="13"/>
      <c r="B3291" s="235"/>
      <c r="C3291" s="236"/>
      <c r="D3291" s="228" t="s">
        <v>206</v>
      </c>
      <c r="E3291" s="237" t="s">
        <v>19</v>
      </c>
      <c r="F3291" s="238" t="s">
        <v>3562</v>
      </c>
      <c r="G3291" s="236"/>
      <c r="H3291" s="237" t="s">
        <v>19</v>
      </c>
      <c r="I3291" s="239"/>
      <c r="J3291" s="236"/>
      <c r="K3291" s="236"/>
      <c r="L3291" s="240"/>
      <c r="M3291" s="241"/>
      <c r="N3291" s="242"/>
      <c r="O3291" s="242"/>
      <c r="P3291" s="242"/>
      <c r="Q3291" s="242"/>
      <c r="R3291" s="242"/>
      <c r="S3291" s="242"/>
      <c r="T3291" s="243"/>
      <c r="U3291" s="13"/>
      <c r="V3291" s="13"/>
      <c r="W3291" s="13"/>
      <c r="X3291" s="13"/>
      <c r="Y3291" s="13"/>
      <c r="Z3291" s="13"/>
      <c r="AA3291" s="13"/>
      <c r="AB3291" s="13"/>
      <c r="AC3291" s="13"/>
      <c r="AD3291" s="13"/>
      <c r="AE3291" s="13"/>
      <c r="AT3291" s="244" t="s">
        <v>206</v>
      </c>
      <c r="AU3291" s="244" t="s">
        <v>78</v>
      </c>
      <c r="AV3291" s="13" t="s">
        <v>76</v>
      </c>
      <c r="AW3291" s="13" t="s">
        <v>31</v>
      </c>
      <c r="AX3291" s="13" t="s">
        <v>69</v>
      </c>
      <c r="AY3291" s="244" t="s">
        <v>193</v>
      </c>
    </row>
    <row r="3292" s="14" customFormat="1">
      <c r="A3292" s="14"/>
      <c r="B3292" s="245"/>
      <c r="C3292" s="246"/>
      <c r="D3292" s="228" t="s">
        <v>206</v>
      </c>
      <c r="E3292" s="247" t="s">
        <v>19</v>
      </c>
      <c r="F3292" s="248" t="s">
        <v>4889</v>
      </c>
      <c r="G3292" s="246"/>
      <c r="H3292" s="249">
        <v>9.3450000000000006</v>
      </c>
      <c r="I3292" s="250"/>
      <c r="J3292" s="246"/>
      <c r="K3292" s="246"/>
      <c r="L3292" s="251"/>
      <c r="M3292" s="252"/>
      <c r="N3292" s="253"/>
      <c r="O3292" s="253"/>
      <c r="P3292" s="253"/>
      <c r="Q3292" s="253"/>
      <c r="R3292" s="253"/>
      <c r="S3292" s="253"/>
      <c r="T3292" s="254"/>
      <c r="U3292" s="14"/>
      <c r="V3292" s="14"/>
      <c r="W3292" s="14"/>
      <c r="X3292" s="14"/>
      <c r="Y3292" s="14"/>
      <c r="Z3292" s="14"/>
      <c r="AA3292" s="14"/>
      <c r="AB3292" s="14"/>
      <c r="AC3292" s="14"/>
      <c r="AD3292" s="14"/>
      <c r="AE3292" s="14"/>
      <c r="AT3292" s="255" t="s">
        <v>206</v>
      </c>
      <c r="AU3292" s="255" t="s">
        <v>78</v>
      </c>
      <c r="AV3292" s="14" t="s">
        <v>78</v>
      </c>
      <c r="AW3292" s="14" t="s">
        <v>31</v>
      </c>
      <c r="AX3292" s="14" t="s">
        <v>69</v>
      </c>
      <c r="AY3292" s="255" t="s">
        <v>193</v>
      </c>
    </row>
    <row r="3293" s="14" customFormat="1">
      <c r="A3293" s="14"/>
      <c r="B3293" s="245"/>
      <c r="C3293" s="246"/>
      <c r="D3293" s="228" t="s">
        <v>206</v>
      </c>
      <c r="E3293" s="247" t="s">
        <v>19</v>
      </c>
      <c r="F3293" s="248" t="s">
        <v>4890</v>
      </c>
      <c r="G3293" s="246"/>
      <c r="H3293" s="249">
        <v>6.7949999999999999</v>
      </c>
      <c r="I3293" s="250"/>
      <c r="J3293" s="246"/>
      <c r="K3293" s="246"/>
      <c r="L3293" s="251"/>
      <c r="M3293" s="252"/>
      <c r="N3293" s="253"/>
      <c r="O3293" s="253"/>
      <c r="P3293" s="253"/>
      <c r="Q3293" s="253"/>
      <c r="R3293" s="253"/>
      <c r="S3293" s="253"/>
      <c r="T3293" s="254"/>
      <c r="U3293" s="14"/>
      <c r="V3293" s="14"/>
      <c r="W3293" s="14"/>
      <c r="X3293" s="14"/>
      <c r="Y3293" s="14"/>
      <c r="Z3293" s="14"/>
      <c r="AA3293" s="14"/>
      <c r="AB3293" s="14"/>
      <c r="AC3293" s="14"/>
      <c r="AD3293" s="14"/>
      <c r="AE3293" s="14"/>
      <c r="AT3293" s="255" t="s">
        <v>206</v>
      </c>
      <c r="AU3293" s="255" t="s">
        <v>78</v>
      </c>
      <c r="AV3293" s="14" t="s">
        <v>78</v>
      </c>
      <c r="AW3293" s="14" t="s">
        <v>31</v>
      </c>
      <c r="AX3293" s="14" t="s">
        <v>69</v>
      </c>
      <c r="AY3293" s="255" t="s">
        <v>193</v>
      </c>
    </row>
    <row r="3294" s="14" customFormat="1">
      <c r="A3294" s="14"/>
      <c r="B3294" s="245"/>
      <c r="C3294" s="246"/>
      <c r="D3294" s="228" t="s">
        <v>206</v>
      </c>
      <c r="E3294" s="247" t="s">
        <v>19</v>
      </c>
      <c r="F3294" s="248" t="s">
        <v>4891</v>
      </c>
      <c r="G3294" s="246"/>
      <c r="H3294" s="249">
        <v>1.4310000000000001</v>
      </c>
      <c r="I3294" s="250"/>
      <c r="J3294" s="246"/>
      <c r="K3294" s="246"/>
      <c r="L3294" s="251"/>
      <c r="M3294" s="252"/>
      <c r="N3294" s="253"/>
      <c r="O3294" s="253"/>
      <c r="P3294" s="253"/>
      <c r="Q3294" s="253"/>
      <c r="R3294" s="253"/>
      <c r="S3294" s="253"/>
      <c r="T3294" s="254"/>
      <c r="U3294" s="14"/>
      <c r="V3294" s="14"/>
      <c r="W3294" s="14"/>
      <c r="X3294" s="14"/>
      <c r="Y3294" s="14"/>
      <c r="Z3294" s="14"/>
      <c r="AA3294" s="14"/>
      <c r="AB3294" s="14"/>
      <c r="AC3294" s="14"/>
      <c r="AD3294" s="14"/>
      <c r="AE3294" s="14"/>
      <c r="AT3294" s="255" t="s">
        <v>206</v>
      </c>
      <c r="AU3294" s="255" t="s">
        <v>78</v>
      </c>
      <c r="AV3294" s="14" t="s">
        <v>78</v>
      </c>
      <c r="AW3294" s="14" t="s">
        <v>31</v>
      </c>
      <c r="AX3294" s="14" t="s">
        <v>69</v>
      </c>
      <c r="AY3294" s="255" t="s">
        <v>193</v>
      </c>
    </row>
    <row r="3295" s="14" customFormat="1">
      <c r="A3295" s="14"/>
      <c r="B3295" s="245"/>
      <c r="C3295" s="246"/>
      <c r="D3295" s="228" t="s">
        <v>206</v>
      </c>
      <c r="E3295" s="247" t="s">
        <v>19</v>
      </c>
      <c r="F3295" s="248" t="s">
        <v>4892</v>
      </c>
      <c r="G3295" s="246"/>
      <c r="H3295" s="249">
        <v>0.23999999999999999</v>
      </c>
      <c r="I3295" s="250"/>
      <c r="J3295" s="246"/>
      <c r="K3295" s="246"/>
      <c r="L3295" s="251"/>
      <c r="M3295" s="252"/>
      <c r="N3295" s="253"/>
      <c r="O3295" s="253"/>
      <c r="P3295" s="253"/>
      <c r="Q3295" s="253"/>
      <c r="R3295" s="253"/>
      <c r="S3295" s="253"/>
      <c r="T3295" s="254"/>
      <c r="U3295" s="14"/>
      <c r="V3295" s="14"/>
      <c r="W3295" s="14"/>
      <c r="X3295" s="14"/>
      <c r="Y3295" s="14"/>
      <c r="Z3295" s="14"/>
      <c r="AA3295" s="14"/>
      <c r="AB3295" s="14"/>
      <c r="AC3295" s="14"/>
      <c r="AD3295" s="14"/>
      <c r="AE3295" s="14"/>
      <c r="AT3295" s="255" t="s">
        <v>206</v>
      </c>
      <c r="AU3295" s="255" t="s">
        <v>78</v>
      </c>
      <c r="AV3295" s="14" t="s">
        <v>78</v>
      </c>
      <c r="AW3295" s="14" t="s">
        <v>31</v>
      </c>
      <c r="AX3295" s="14" t="s">
        <v>69</v>
      </c>
      <c r="AY3295" s="255" t="s">
        <v>193</v>
      </c>
    </row>
    <row r="3296" s="15" customFormat="1">
      <c r="A3296" s="15"/>
      <c r="B3296" s="256"/>
      <c r="C3296" s="257"/>
      <c r="D3296" s="228" t="s">
        <v>206</v>
      </c>
      <c r="E3296" s="258" t="s">
        <v>19</v>
      </c>
      <c r="F3296" s="259" t="s">
        <v>218</v>
      </c>
      <c r="G3296" s="257"/>
      <c r="H3296" s="260">
        <v>17.811</v>
      </c>
      <c r="I3296" s="261"/>
      <c r="J3296" s="257"/>
      <c r="K3296" s="257"/>
      <c r="L3296" s="262"/>
      <c r="M3296" s="263"/>
      <c r="N3296" s="264"/>
      <c r="O3296" s="264"/>
      <c r="P3296" s="264"/>
      <c r="Q3296" s="264"/>
      <c r="R3296" s="264"/>
      <c r="S3296" s="264"/>
      <c r="T3296" s="265"/>
      <c r="U3296" s="15"/>
      <c r="V3296" s="15"/>
      <c r="W3296" s="15"/>
      <c r="X3296" s="15"/>
      <c r="Y3296" s="15"/>
      <c r="Z3296" s="15"/>
      <c r="AA3296" s="15"/>
      <c r="AB3296" s="15"/>
      <c r="AC3296" s="15"/>
      <c r="AD3296" s="15"/>
      <c r="AE3296" s="15"/>
      <c r="AT3296" s="266" t="s">
        <v>206</v>
      </c>
      <c r="AU3296" s="266" t="s">
        <v>78</v>
      </c>
      <c r="AV3296" s="15" t="s">
        <v>200</v>
      </c>
      <c r="AW3296" s="15" t="s">
        <v>31</v>
      </c>
      <c r="AX3296" s="15" t="s">
        <v>76</v>
      </c>
      <c r="AY3296" s="266" t="s">
        <v>193</v>
      </c>
    </row>
    <row r="3297" s="14" customFormat="1">
      <c r="A3297" s="14"/>
      <c r="B3297" s="245"/>
      <c r="C3297" s="246"/>
      <c r="D3297" s="228" t="s">
        <v>206</v>
      </c>
      <c r="E3297" s="246"/>
      <c r="F3297" s="248" t="s">
        <v>4893</v>
      </c>
      <c r="G3297" s="246"/>
      <c r="H3297" s="249">
        <v>19.591999999999999</v>
      </c>
      <c r="I3297" s="250"/>
      <c r="J3297" s="246"/>
      <c r="K3297" s="246"/>
      <c r="L3297" s="251"/>
      <c r="M3297" s="252"/>
      <c r="N3297" s="253"/>
      <c r="O3297" s="253"/>
      <c r="P3297" s="253"/>
      <c r="Q3297" s="253"/>
      <c r="R3297" s="253"/>
      <c r="S3297" s="253"/>
      <c r="T3297" s="254"/>
      <c r="U3297" s="14"/>
      <c r="V3297" s="14"/>
      <c r="W3297" s="14"/>
      <c r="X3297" s="14"/>
      <c r="Y3297" s="14"/>
      <c r="Z3297" s="14"/>
      <c r="AA3297" s="14"/>
      <c r="AB3297" s="14"/>
      <c r="AC3297" s="14"/>
      <c r="AD3297" s="14"/>
      <c r="AE3297" s="14"/>
      <c r="AT3297" s="255" t="s">
        <v>206</v>
      </c>
      <c r="AU3297" s="255" t="s">
        <v>78</v>
      </c>
      <c r="AV3297" s="14" t="s">
        <v>78</v>
      </c>
      <c r="AW3297" s="14" t="s">
        <v>4</v>
      </c>
      <c r="AX3297" s="14" t="s">
        <v>76</v>
      </c>
      <c r="AY3297" s="255" t="s">
        <v>193</v>
      </c>
    </row>
    <row r="3298" s="2" customFormat="1" ht="16.5" customHeight="1">
      <c r="A3298" s="41"/>
      <c r="B3298" s="42"/>
      <c r="C3298" s="215" t="s">
        <v>4894</v>
      </c>
      <c r="D3298" s="215" t="s">
        <v>195</v>
      </c>
      <c r="E3298" s="216" t="s">
        <v>2298</v>
      </c>
      <c r="F3298" s="217" t="s">
        <v>2299</v>
      </c>
      <c r="G3298" s="218" t="s">
        <v>198</v>
      </c>
      <c r="H3298" s="219">
        <v>20.023</v>
      </c>
      <c r="I3298" s="220"/>
      <c r="J3298" s="221">
        <f>ROUND(I3298*H3298,2)</f>
        <v>0</v>
      </c>
      <c r="K3298" s="217" t="s">
        <v>19</v>
      </c>
      <c r="L3298" s="47"/>
      <c r="M3298" s="222" t="s">
        <v>19</v>
      </c>
      <c r="N3298" s="223" t="s">
        <v>40</v>
      </c>
      <c r="O3298" s="87"/>
      <c r="P3298" s="224">
        <f>O3298*H3298</f>
        <v>0</v>
      </c>
      <c r="Q3298" s="224">
        <v>0</v>
      </c>
      <c r="R3298" s="224">
        <f>Q3298*H3298</f>
        <v>0</v>
      </c>
      <c r="S3298" s="224">
        <v>0</v>
      </c>
      <c r="T3298" s="225">
        <f>S3298*H3298</f>
        <v>0</v>
      </c>
      <c r="U3298" s="41"/>
      <c r="V3298" s="41"/>
      <c r="W3298" s="41"/>
      <c r="X3298" s="41"/>
      <c r="Y3298" s="41"/>
      <c r="Z3298" s="41"/>
      <c r="AA3298" s="41"/>
      <c r="AB3298" s="41"/>
      <c r="AC3298" s="41"/>
      <c r="AD3298" s="41"/>
      <c r="AE3298" s="41"/>
      <c r="AR3298" s="226" t="s">
        <v>323</v>
      </c>
      <c r="AT3298" s="226" t="s">
        <v>195</v>
      </c>
      <c r="AU3298" s="226" t="s">
        <v>78</v>
      </c>
      <c r="AY3298" s="20" t="s">
        <v>193</v>
      </c>
      <c r="BE3298" s="227">
        <f>IF(N3298="základní",J3298,0)</f>
        <v>0</v>
      </c>
      <c r="BF3298" s="227">
        <f>IF(N3298="snížená",J3298,0)</f>
        <v>0</v>
      </c>
      <c r="BG3298" s="227">
        <f>IF(N3298="zákl. přenesená",J3298,0)</f>
        <v>0</v>
      </c>
      <c r="BH3298" s="227">
        <f>IF(N3298="sníž. přenesená",J3298,0)</f>
        <v>0</v>
      </c>
      <c r="BI3298" s="227">
        <f>IF(N3298="nulová",J3298,0)</f>
        <v>0</v>
      </c>
      <c r="BJ3298" s="20" t="s">
        <v>76</v>
      </c>
      <c r="BK3298" s="227">
        <f>ROUND(I3298*H3298,2)</f>
        <v>0</v>
      </c>
      <c r="BL3298" s="20" t="s">
        <v>323</v>
      </c>
      <c r="BM3298" s="226" t="s">
        <v>4895</v>
      </c>
    </row>
    <row r="3299" s="2" customFormat="1">
      <c r="A3299" s="41"/>
      <c r="B3299" s="42"/>
      <c r="C3299" s="43"/>
      <c r="D3299" s="228" t="s">
        <v>202</v>
      </c>
      <c r="E3299" s="43"/>
      <c r="F3299" s="229" t="s">
        <v>2299</v>
      </c>
      <c r="G3299" s="43"/>
      <c r="H3299" s="43"/>
      <c r="I3299" s="230"/>
      <c r="J3299" s="43"/>
      <c r="K3299" s="43"/>
      <c r="L3299" s="47"/>
      <c r="M3299" s="231"/>
      <c r="N3299" s="232"/>
      <c r="O3299" s="87"/>
      <c r="P3299" s="87"/>
      <c r="Q3299" s="87"/>
      <c r="R3299" s="87"/>
      <c r="S3299" s="87"/>
      <c r="T3299" s="88"/>
      <c r="U3299" s="41"/>
      <c r="V3299" s="41"/>
      <c r="W3299" s="41"/>
      <c r="X3299" s="41"/>
      <c r="Y3299" s="41"/>
      <c r="Z3299" s="41"/>
      <c r="AA3299" s="41"/>
      <c r="AB3299" s="41"/>
      <c r="AC3299" s="41"/>
      <c r="AD3299" s="41"/>
      <c r="AE3299" s="41"/>
      <c r="AT3299" s="20" t="s">
        <v>202</v>
      </c>
      <c r="AU3299" s="20" t="s">
        <v>78</v>
      </c>
    </row>
    <row r="3300" s="13" customFormat="1">
      <c r="A3300" s="13"/>
      <c r="B3300" s="235"/>
      <c r="C3300" s="236"/>
      <c r="D3300" s="228" t="s">
        <v>206</v>
      </c>
      <c r="E3300" s="237" t="s">
        <v>19</v>
      </c>
      <c r="F3300" s="238" t="s">
        <v>279</v>
      </c>
      <c r="G3300" s="236"/>
      <c r="H3300" s="237" t="s">
        <v>19</v>
      </c>
      <c r="I3300" s="239"/>
      <c r="J3300" s="236"/>
      <c r="K3300" s="236"/>
      <c r="L3300" s="240"/>
      <c r="M3300" s="241"/>
      <c r="N3300" s="242"/>
      <c r="O3300" s="242"/>
      <c r="P3300" s="242"/>
      <c r="Q3300" s="242"/>
      <c r="R3300" s="242"/>
      <c r="S3300" s="242"/>
      <c r="T3300" s="243"/>
      <c r="U3300" s="13"/>
      <c r="V3300" s="13"/>
      <c r="W3300" s="13"/>
      <c r="X3300" s="13"/>
      <c r="Y3300" s="13"/>
      <c r="Z3300" s="13"/>
      <c r="AA3300" s="13"/>
      <c r="AB3300" s="13"/>
      <c r="AC3300" s="13"/>
      <c r="AD3300" s="13"/>
      <c r="AE3300" s="13"/>
      <c r="AT3300" s="244" t="s">
        <v>206</v>
      </c>
      <c r="AU3300" s="244" t="s">
        <v>78</v>
      </c>
      <c r="AV3300" s="13" t="s">
        <v>76</v>
      </c>
      <c r="AW3300" s="13" t="s">
        <v>31</v>
      </c>
      <c r="AX3300" s="13" t="s">
        <v>69</v>
      </c>
      <c r="AY3300" s="244" t="s">
        <v>193</v>
      </c>
    </row>
    <row r="3301" s="13" customFormat="1">
      <c r="A3301" s="13"/>
      <c r="B3301" s="235"/>
      <c r="C3301" s="236"/>
      <c r="D3301" s="228" t="s">
        <v>206</v>
      </c>
      <c r="E3301" s="237" t="s">
        <v>19</v>
      </c>
      <c r="F3301" s="238" t="s">
        <v>2301</v>
      </c>
      <c r="G3301" s="236"/>
      <c r="H3301" s="237" t="s">
        <v>19</v>
      </c>
      <c r="I3301" s="239"/>
      <c r="J3301" s="236"/>
      <c r="K3301" s="236"/>
      <c r="L3301" s="240"/>
      <c r="M3301" s="241"/>
      <c r="N3301" s="242"/>
      <c r="O3301" s="242"/>
      <c r="P3301" s="242"/>
      <c r="Q3301" s="242"/>
      <c r="R3301" s="242"/>
      <c r="S3301" s="242"/>
      <c r="T3301" s="243"/>
      <c r="U3301" s="13"/>
      <c r="V3301" s="13"/>
      <c r="W3301" s="13"/>
      <c r="X3301" s="13"/>
      <c r="Y3301" s="13"/>
      <c r="Z3301" s="13"/>
      <c r="AA3301" s="13"/>
      <c r="AB3301" s="13"/>
      <c r="AC3301" s="13"/>
      <c r="AD3301" s="13"/>
      <c r="AE3301" s="13"/>
      <c r="AT3301" s="244" t="s">
        <v>206</v>
      </c>
      <c r="AU3301" s="244" t="s">
        <v>78</v>
      </c>
      <c r="AV3301" s="13" t="s">
        <v>76</v>
      </c>
      <c r="AW3301" s="13" t="s">
        <v>31</v>
      </c>
      <c r="AX3301" s="13" t="s">
        <v>69</v>
      </c>
      <c r="AY3301" s="244" t="s">
        <v>193</v>
      </c>
    </row>
    <row r="3302" s="14" customFormat="1">
      <c r="A3302" s="14"/>
      <c r="B3302" s="245"/>
      <c r="C3302" s="246"/>
      <c r="D3302" s="228" t="s">
        <v>206</v>
      </c>
      <c r="E3302" s="247" t="s">
        <v>19</v>
      </c>
      <c r="F3302" s="248" t="s">
        <v>4896</v>
      </c>
      <c r="G3302" s="246"/>
      <c r="H3302" s="249">
        <v>20.023</v>
      </c>
      <c r="I3302" s="250"/>
      <c r="J3302" s="246"/>
      <c r="K3302" s="246"/>
      <c r="L3302" s="251"/>
      <c r="M3302" s="252"/>
      <c r="N3302" s="253"/>
      <c r="O3302" s="253"/>
      <c r="P3302" s="253"/>
      <c r="Q3302" s="253"/>
      <c r="R3302" s="253"/>
      <c r="S3302" s="253"/>
      <c r="T3302" s="254"/>
      <c r="U3302" s="14"/>
      <c r="V3302" s="14"/>
      <c r="W3302" s="14"/>
      <c r="X3302" s="14"/>
      <c r="Y3302" s="14"/>
      <c r="Z3302" s="14"/>
      <c r="AA3302" s="14"/>
      <c r="AB3302" s="14"/>
      <c r="AC3302" s="14"/>
      <c r="AD3302" s="14"/>
      <c r="AE3302" s="14"/>
      <c r="AT3302" s="255" t="s">
        <v>206</v>
      </c>
      <c r="AU3302" s="255" t="s">
        <v>78</v>
      </c>
      <c r="AV3302" s="14" t="s">
        <v>78</v>
      </c>
      <c r="AW3302" s="14" t="s">
        <v>31</v>
      </c>
      <c r="AX3302" s="14" t="s">
        <v>76</v>
      </c>
      <c r="AY3302" s="255" t="s">
        <v>193</v>
      </c>
    </row>
    <row r="3303" s="2" customFormat="1" ht="16.5" customHeight="1">
      <c r="A3303" s="41"/>
      <c r="B3303" s="42"/>
      <c r="C3303" s="215" t="s">
        <v>4897</v>
      </c>
      <c r="D3303" s="215" t="s">
        <v>195</v>
      </c>
      <c r="E3303" s="216" t="s">
        <v>2358</v>
      </c>
      <c r="F3303" s="217" t="s">
        <v>2359</v>
      </c>
      <c r="G3303" s="218" t="s">
        <v>408</v>
      </c>
      <c r="H3303" s="219">
        <v>866.39999999999998</v>
      </c>
      <c r="I3303" s="220"/>
      <c r="J3303" s="221">
        <f>ROUND(I3303*H3303,2)</f>
        <v>0</v>
      </c>
      <c r="K3303" s="217" t="s">
        <v>19</v>
      </c>
      <c r="L3303" s="47"/>
      <c r="M3303" s="222" t="s">
        <v>19</v>
      </c>
      <c r="N3303" s="223" t="s">
        <v>40</v>
      </c>
      <c r="O3303" s="87"/>
      <c r="P3303" s="224">
        <f>O3303*H3303</f>
        <v>0</v>
      </c>
      <c r="Q3303" s="224">
        <v>0</v>
      </c>
      <c r="R3303" s="224">
        <f>Q3303*H3303</f>
        <v>0</v>
      </c>
      <c r="S3303" s="224">
        <v>0</v>
      </c>
      <c r="T3303" s="225">
        <f>S3303*H3303</f>
        <v>0</v>
      </c>
      <c r="U3303" s="41"/>
      <c r="V3303" s="41"/>
      <c r="W3303" s="41"/>
      <c r="X3303" s="41"/>
      <c r="Y3303" s="41"/>
      <c r="Z3303" s="41"/>
      <c r="AA3303" s="41"/>
      <c r="AB3303" s="41"/>
      <c r="AC3303" s="41"/>
      <c r="AD3303" s="41"/>
      <c r="AE3303" s="41"/>
      <c r="AR3303" s="226" t="s">
        <v>323</v>
      </c>
      <c r="AT3303" s="226" t="s">
        <v>195</v>
      </c>
      <c r="AU3303" s="226" t="s">
        <v>78</v>
      </c>
      <c r="AY3303" s="20" t="s">
        <v>193</v>
      </c>
      <c r="BE3303" s="227">
        <f>IF(N3303="základní",J3303,0)</f>
        <v>0</v>
      </c>
      <c r="BF3303" s="227">
        <f>IF(N3303="snížená",J3303,0)</f>
        <v>0</v>
      </c>
      <c r="BG3303" s="227">
        <f>IF(N3303="zákl. přenesená",J3303,0)</f>
        <v>0</v>
      </c>
      <c r="BH3303" s="227">
        <f>IF(N3303="sníž. přenesená",J3303,0)</f>
        <v>0</v>
      </c>
      <c r="BI3303" s="227">
        <f>IF(N3303="nulová",J3303,0)</f>
        <v>0</v>
      </c>
      <c r="BJ3303" s="20" t="s">
        <v>76</v>
      </c>
      <c r="BK3303" s="227">
        <f>ROUND(I3303*H3303,2)</f>
        <v>0</v>
      </c>
      <c r="BL3303" s="20" t="s">
        <v>323</v>
      </c>
      <c r="BM3303" s="226" t="s">
        <v>4898</v>
      </c>
    </row>
    <row r="3304" s="2" customFormat="1">
      <c r="A3304" s="41"/>
      <c r="B3304" s="42"/>
      <c r="C3304" s="43"/>
      <c r="D3304" s="228" t="s">
        <v>202</v>
      </c>
      <c r="E3304" s="43"/>
      <c r="F3304" s="229" t="s">
        <v>2359</v>
      </c>
      <c r="G3304" s="43"/>
      <c r="H3304" s="43"/>
      <c r="I3304" s="230"/>
      <c r="J3304" s="43"/>
      <c r="K3304" s="43"/>
      <c r="L3304" s="47"/>
      <c r="M3304" s="231"/>
      <c r="N3304" s="232"/>
      <c r="O3304" s="87"/>
      <c r="P3304" s="87"/>
      <c r="Q3304" s="87"/>
      <c r="R3304" s="87"/>
      <c r="S3304" s="87"/>
      <c r="T3304" s="88"/>
      <c r="U3304" s="41"/>
      <c r="V3304" s="41"/>
      <c r="W3304" s="41"/>
      <c r="X3304" s="41"/>
      <c r="Y3304" s="41"/>
      <c r="Z3304" s="41"/>
      <c r="AA3304" s="41"/>
      <c r="AB3304" s="41"/>
      <c r="AC3304" s="41"/>
      <c r="AD3304" s="41"/>
      <c r="AE3304" s="41"/>
      <c r="AT3304" s="20" t="s">
        <v>202</v>
      </c>
      <c r="AU3304" s="20" t="s">
        <v>78</v>
      </c>
    </row>
    <row r="3305" s="13" customFormat="1">
      <c r="A3305" s="13"/>
      <c r="B3305" s="235"/>
      <c r="C3305" s="236"/>
      <c r="D3305" s="228" t="s">
        <v>206</v>
      </c>
      <c r="E3305" s="237" t="s">
        <v>19</v>
      </c>
      <c r="F3305" s="238" t="s">
        <v>279</v>
      </c>
      <c r="G3305" s="236"/>
      <c r="H3305" s="237" t="s">
        <v>19</v>
      </c>
      <c r="I3305" s="239"/>
      <c r="J3305" s="236"/>
      <c r="K3305" s="236"/>
      <c r="L3305" s="240"/>
      <c r="M3305" s="241"/>
      <c r="N3305" s="242"/>
      <c r="O3305" s="242"/>
      <c r="P3305" s="242"/>
      <c r="Q3305" s="242"/>
      <c r="R3305" s="242"/>
      <c r="S3305" s="242"/>
      <c r="T3305" s="243"/>
      <c r="U3305" s="13"/>
      <c r="V3305" s="13"/>
      <c r="W3305" s="13"/>
      <c r="X3305" s="13"/>
      <c r="Y3305" s="13"/>
      <c r="Z3305" s="13"/>
      <c r="AA3305" s="13"/>
      <c r="AB3305" s="13"/>
      <c r="AC3305" s="13"/>
      <c r="AD3305" s="13"/>
      <c r="AE3305" s="13"/>
      <c r="AT3305" s="244" t="s">
        <v>206</v>
      </c>
      <c r="AU3305" s="244" t="s">
        <v>78</v>
      </c>
      <c r="AV3305" s="13" t="s">
        <v>76</v>
      </c>
      <c r="AW3305" s="13" t="s">
        <v>31</v>
      </c>
      <c r="AX3305" s="13" t="s">
        <v>69</v>
      </c>
      <c r="AY3305" s="244" t="s">
        <v>193</v>
      </c>
    </row>
    <row r="3306" s="13" customFormat="1">
      <c r="A3306" s="13"/>
      <c r="B3306" s="235"/>
      <c r="C3306" s="236"/>
      <c r="D3306" s="228" t="s">
        <v>206</v>
      </c>
      <c r="E3306" s="237" t="s">
        <v>19</v>
      </c>
      <c r="F3306" s="238" t="s">
        <v>2361</v>
      </c>
      <c r="G3306" s="236"/>
      <c r="H3306" s="237" t="s">
        <v>19</v>
      </c>
      <c r="I3306" s="239"/>
      <c r="J3306" s="236"/>
      <c r="K3306" s="236"/>
      <c r="L3306" s="240"/>
      <c r="M3306" s="241"/>
      <c r="N3306" s="242"/>
      <c r="O3306" s="242"/>
      <c r="P3306" s="242"/>
      <c r="Q3306" s="242"/>
      <c r="R3306" s="242"/>
      <c r="S3306" s="242"/>
      <c r="T3306" s="243"/>
      <c r="U3306" s="13"/>
      <c r="V3306" s="13"/>
      <c r="W3306" s="13"/>
      <c r="X3306" s="13"/>
      <c r="Y3306" s="13"/>
      <c r="Z3306" s="13"/>
      <c r="AA3306" s="13"/>
      <c r="AB3306" s="13"/>
      <c r="AC3306" s="13"/>
      <c r="AD3306" s="13"/>
      <c r="AE3306" s="13"/>
      <c r="AT3306" s="244" t="s">
        <v>206</v>
      </c>
      <c r="AU3306" s="244" t="s">
        <v>78</v>
      </c>
      <c r="AV3306" s="13" t="s">
        <v>76</v>
      </c>
      <c r="AW3306" s="13" t="s">
        <v>31</v>
      </c>
      <c r="AX3306" s="13" t="s">
        <v>69</v>
      </c>
      <c r="AY3306" s="244" t="s">
        <v>193</v>
      </c>
    </row>
    <row r="3307" s="14" customFormat="1">
      <c r="A3307" s="14"/>
      <c r="B3307" s="245"/>
      <c r="C3307" s="246"/>
      <c r="D3307" s="228" t="s">
        <v>206</v>
      </c>
      <c r="E3307" s="247" t="s">
        <v>19</v>
      </c>
      <c r="F3307" s="248" t="s">
        <v>4899</v>
      </c>
      <c r="G3307" s="246"/>
      <c r="H3307" s="249">
        <v>424.25</v>
      </c>
      <c r="I3307" s="250"/>
      <c r="J3307" s="246"/>
      <c r="K3307" s="246"/>
      <c r="L3307" s="251"/>
      <c r="M3307" s="252"/>
      <c r="N3307" s="253"/>
      <c r="O3307" s="253"/>
      <c r="P3307" s="253"/>
      <c r="Q3307" s="253"/>
      <c r="R3307" s="253"/>
      <c r="S3307" s="253"/>
      <c r="T3307" s="254"/>
      <c r="U3307" s="14"/>
      <c r="V3307" s="14"/>
      <c r="W3307" s="14"/>
      <c r="X3307" s="14"/>
      <c r="Y3307" s="14"/>
      <c r="Z3307" s="14"/>
      <c r="AA3307" s="14"/>
      <c r="AB3307" s="14"/>
      <c r="AC3307" s="14"/>
      <c r="AD3307" s="14"/>
      <c r="AE3307" s="14"/>
      <c r="AT3307" s="255" t="s">
        <v>206</v>
      </c>
      <c r="AU3307" s="255" t="s">
        <v>78</v>
      </c>
      <c r="AV3307" s="14" t="s">
        <v>78</v>
      </c>
      <c r="AW3307" s="14" t="s">
        <v>31</v>
      </c>
      <c r="AX3307" s="14" t="s">
        <v>69</v>
      </c>
      <c r="AY3307" s="255" t="s">
        <v>193</v>
      </c>
    </row>
    <row r="3308" s="13" customFormat="1">
      <c r="A3308" s="13"/>
      <c r="B3308" s="235"/>
      <c r="C3308" s="236"/>
      <c r="D3308" s="228" t="s">
        <v>206</v>
      </c>
      <c r="E3308" s="237" t="s">
        <v>19</v>
      </c>
      <c r="F3308" s="238" t="s">
        <v>4900</v>
      </c>
      <c r="G3308" s="236"/>
      <c r="H3308" s="237" t="s">
        <v>19</v>
      </c>
      <c r="I3308" s="239"/>
      <c r="J3308" s="236"/>
      <c r="K3308" s="236"/>
      <c r="L3308" s="240"/>
      <c r="M3308" s="241"/>
      <c r="N3308" s="242"/>
      <c r="O3308" s="242"/>
      <c r="P3308" s="242"/>
      <c r="Q3308" s="242"/>
      <c r="R3308" s="242"/>
      <c r="S3308" s="242"/>
      <c r="T3308" s="243"/>
      <c r="U3308" s="13"/>
      <c r="V3308" s="13"/>
      <c r="W3308" s="13"/>
      <c r="X3308" s="13"/>
      <c r="Y3308" s="13"/>
      <c r="Z3308" s="13"/>
      <c r="AA3308" s="13"/>
      <c r="AB3308" s="13"/>
      <c r="AC3308" s="13"/>
      <c r="AD3308" s="13"/>
      <c r="AE3308" s="13"/>
      <c r="AT3308" s="244" t="s">
        <v>206</v>
      </c>
      <c r="AU3308" s="244" t="s">
        <v>78</v>
      </c>
      <c r="AV3308" s="13" t="s">
        <v>76</v>
      </c>
      <c r="AW3308" s="13" t="s">
        <v>31</v>
      </c>
      <c r="AX3308" s="13" t="s">
        <v>69</v>
      </c>
      <c r="AY3308" s="244" t="s">
        <v>193</v>
      </c>
    </row>
    <row r="3309" s="14" customFormat="1">
      <c r="A3309" s="14"/>
      <c r="B3309" s="245"/>
      <c r="C3309" s="246"/>
      <c r="D3309" s="228" t="s">
        <v>206</v>
      </c>
      <c r="E3309" s="247" t="s">
        <v>19</v>
      </c>
      <c r="F3309" s="248" t="s">
        <v>4901</v>
      </c>
      <c r="G3309" s="246"/>
      <c r="H3309" s="249">
        <v>183.25</v>
      </c>
      <c r="I3309" s="250"/>
      <c r="J3309" s="246"/>
      <c r="K3309" s="246"/>
      <c r="L3309" s="251"/>
      <c r="M3309" s="252"/>
      <c r="N3309" s="253"/>
      <c r="O3309" s="253"/>
      <c r="P3309" s="253"/>
      <c r="Q3309" s="253"/>
      <c r="R3309" s="253"/>
      <c r="S3309" s="253"/>
      <c r="T3309" s="254"/>
      <c r="U3309" s="14"/>
      <c r="V3309" s="14"/>
      <c r="W3309" s="14"/>
      <c r="X3309" s="14"/>
      <c r="Y3309" s="14"/>
      <c r="Z3309" s="14"/>
      <c r="AA3309" s="14"/>
      <c r="AB3309" s="14"/>
      <c r="AC3309" s="14"/>
      <c r="AD3309" s="14"/>
      <c r="AE3309" s="14"/>
      <c r="AT3309" s="255" t="s">
        <v>206</v>
      </c>
      <c r="AU3309" s="255" t="s">
        <v>78</v>
      </c>
      <c r="AV3309" s="14" t="s">
        <v>78</v>
      </c>
      <c r="AW3309" s="14" t="s">
        <v>31</v>
      </c>
      <c r="AX3309" s="14" t="s">
        <v>69</v>
      </c>
      <c r="AY3309" s="255" t="s">
        <v>193</v>
      </c>
    </row>
    <row r="3310" s="14" customFormat="1">
      <c r="A3310" s="14"/>
      <c r="B3310" s="245"/>
      <c r="C3310" s="246"/>
      <c r="D3310" s="228" t="s">
        <v>206</v>
      </c>
      <c r="E3310" s="247" t="s">
        <v>19</v>
      </c>
      <c r="F3310" s="248" t="s">
        <v>4902</v>
      </c>
      <c r="G3310" s="246"/>
      <c r="H3310" s="249">
        <v>62.299999999999997</v>
      </c>
      <c r="I3310" s="250"/>
      <c r="J3310" s="246"/>
      <c r="K3310" s="246"/>
      <c r="L3310" s="251"/>
      <c r="M3310" s="252"/>
      <c r="N3310" s="253"/>
      <c r="O3310" s="253"/>
      <c r="P3310" s="253"/>
      <c r="Q3310" s="253"/>
      <c r="R3310" s="253"/>
      <c r="S3310" s="253"/>
      <c r="T3310" s="254"/>
      <c r="U3310" s="14"/>
      <c r="V3310" s="14"/>
      <c r="W3310" s="14"/>
      <c r="X3310" s="14"/>
      <c r="Y3310" s="14"/>
      <c r="Z3310" s="14"/>
      <c r="AA3310" s="14"/>
      <c r="AB3310" s="14"/>
      <c r="AC3310" s="14"/>
      <c r="AD3310" s="14"/>
      <c r="AE3310" s="14"/>
      <c r="AT3310" s="255" t="s">
        <v>206</v>
      </c>
      <c r="AU3310" s="255" t="s">
        <v>78</v>
      </c>
      <c r="AV3310" s="14" t="s">
        <v>78</v>
      </c>
      <c r="AW3310" s="14" t="s">
        <v>31</v>
      </c>
      <c r="AX3310" s="14" t="s">
        <v>69</v>
      </c>
      <c r="AY3310" s="255" t="s">
        <v>193</v>
      </c>
    </row>
    <row r="3311" s="13" customFormat="1">
      <c r="A3311" s="13"/>
      <c r="B3311" s="235"/>
      <c r="C3311" s="236"/>
      <c r="D3311" s="228" t="s">
        <v>206</v>
      </c>
      <c r="E3311" s="237" t="s">
        <v>19</v>
      </c>
      <c r="F3311" s="238" t="s">
        <v>2363</v>
      </c>
      <c r="G3311" s="236"/>
      <c r="H3311" s="237" t="s">
        <v>19</v>
      </c>
      <c r="I3311" s="239"/>
      <c r="J3311" s="236"/>
      <c r="K3311" s="236"/>
      <c r="L3311" s="240"/>
      <c r="M3311" s="241"/>
      <c r="N3311" s="242"/>
      <c r="O3311" s="242"/>
      <c r="P3311" s="242"/>
      <c r="Q3311" s="242"/>
      <c r="R3311" s="242"/>
      <c r="S3311" s="242"/>
      <c r="T3311" s="243"/>
      <c r="U3311" s="13"/>
      <c r="V3311" s="13"/>
      <c r="W3311" s="13"/>
      <c r="X3311" s="13"/>
      <c r="Y3311" s="13"/>
      <c r="Z3311" s="13"/>
      <c r="AA3311" s="13"/>
      <c r="AB3311" s="13"/>
      <c r="AC3311" s="13"/>
      <c r="AD3311" s="13"/>
      <c r="AE3311" s="13"/>
      <c r="AT3311" s="244" t="s">
        <v>206</v>
      </c>
      <c r="AU3311" s="244" t="s">
        <v>78</v>
      </c>
      <c r="AV3311" s="13" t="s">
        <v>76</v>
      </c>
      <c r="AW3311" s="13" t="s">
        <v>31</v>
      </c>
      <c r="AX3311" s="13" t="s">
        <v>69</v>
      </c>
      <c r="AY3311" s="244" t="s">
        <v>193</v>
      </c>
    </row>
    <row r="3312" s="14" customFormat="1">
      <c r="A3312" s="14"/>
      <c r="B3312" s="245"/>
      <c r="C3312" s="246"/>
      <c r="D3312" s="228" t="s">
        <v>206</v>
      </c>
      <c r="E3312" s="247" t="s">
        <v>19</v>
      </c>
      <c r="F3312" s="248" t="s">
        <v>4903</v>
      </c>
      <c r="G3312" s="246"/>
      <c r="H3312" s="249">
        <v>196.59999999999999</v>
      </c>
      <c r="I3312" s="250"/>
      <c r="J3312" s="246"/>
      <c r="K3312" s="246"/>
      <c r="L3312" s="251"/>
      <c r="M3312" s="252"/>
      <c r="N3312" s="253"/>
      <c r="O3312" s="253"/>
      <c r="P3312" s="253"/>
      <c r="Q3312" s="253"/>
      <c r="R3312" s="253"/>
      <c r="S3312" s="253"/>
      <c r="T3312" s="254"/>
      <c r="U3312" s="14"/>
      <c r="V3312" s="14"/>
      <c r="W3312" s="14"/>
      <c r="X3312" s="14"/>
      <c r="Y3312" s="14"/>
      <c r="Z3312" s="14"/>
      <c r="AA3312" s="14"/>
      <c r="AB3312" s="14"/>
      <c r="AC3312" s="14"/>
      <c r="AD3312" s="14"/>
      <c r="AE3312" s="14"/>
      <c r="AT3312" s="255" t="s">
        <v>206</v>
      </c>
      <c r="AU3312" s="255" t="s">
        <v>78</v>
      </c>
      <c r="AV3312" s="14" t="s">
        <v>78</v>
      </c>
      <c r="AW3312" s="14" t="s">
        <v>31</v>
      </c>
      <c r="AX3312" s="14" t="s">
        <v>69</v>
      </c>
      <c r="AY3312" s="255" t="s">
        <v>193</v>
      </c>
    </row>
    <row r="3313" s="15" customFormat="1">
      <c r="A3313" s="15"/>
      <c r="B3313" s="256"/>
      <c r="C3313" s="257"/>
      <c r="D3313" s="228" t="s">
        <v>206</v>
      </c>
      <c r="E3313" s="258" t="s">
        <v>19</v>
      </c>
      <c r="F3313" s="259" t="s">
        <v>218</v>
      </c>
      <c r="G3313" s="257"/>
      <c r="H3313" s="260">
        <v>866.39999999999998</v>
      </c>
      <c r="I3313" s="261"/>
      <c r="J3313" s="257"/>
      <c r="K3313" s="257"/>
      <c r="L3313" s="262"/>
      <c r="M3313" s="263"/>
      <c r="N3313" s="264"/>
      <c r="O3313" s="264"/>
      <c r="P3313" s="264"/>
      <c r="Q3313" s="264"/>
      <c r="R3313" s="264"/>
      <c r="S3313" s="264"/>
      <c r="T3313" s="265"/>
      <c r="U3313" s="15"/>
      <c r="V3313" s="15"/>
      <c r="W3313" s="15"/>
      <c r="X3313" s="15"/>
      <c r="Y3313" s="15"/>
      <c r="Z3313" s="15"/>
      <c r="AA3313" s="15"/>
      <c r="AB3313" s="15"/>
      <c r="AC3313" s="15"/>
      <c r="AD3313" s="15"/>
      <c r="AE3313" s="15"/>
      <c r="AT3313" s="266" t="s">
        <v>206</v>
      </c>
      <c r="AU3313" s="266" t="s">
        <v>78</v>
      </c>
      <c r="AV3313" s="15" t="s">
        <v>200</v>
      </c>
      <c r="AW3313" s="15" t="s">
        <v>31</v>
      </c>
      <c r="AX3313" s="15" t="s">
        <v>76</v>
      </c>
      <c r="AY3313" s="266" t="s">
        <v>193</v>
      </c>
    </row>
    <row r="3314" s="2" customFormat="1" ht="16.5" customHeight="1">
      <c r="A3314" s="41"/>
      <c r="B3314" s="42"/>
      <c r="C3314" s="215" t="s">
        <v>4904</v>
      </c>
      <c r="D3314" s="215" t="s">
        <v>195</v>
      </c>
      <c r="E3314" s="216" t="s">
        <v>4905</v>
      </c>
      <c r="F3314" s="217" t="s">
        <v>4906</v>
      </c>
      <c r="G3314" s="218" t="s">
        <v>258</v>
      </c>
      <c r="H3314" s="219">
        <v>56.953000000000003</v>
      </c>
      <c r="I3314" s="220"/>
      <c r="J3314" s="221">
        <f>ROUND(I3314*H3314,2)</f>
        <v>0</v>
      </c>
      <c r="K3314" s="217" t="s">
        <v>19</v>
      </c>
      <c r="L3314" s="47"/>
      <c r="M3314" s="222" t="s">
        <v>19</v>
      </c>
      <c r="N3314" s="223" t="s">
        <v>40</v>
      </c>
      <c r="O3314" s="87"/>
      <c r="P3314" s="224">
        <f>O3314*H3314</f>
        <v>0</v>
      </c>
      <c r="Q3314" s="224">
        <v>0</v>
      </c>
      <c r="R3314" s="224">
        <f>Q3314*H3314</f>
        <v>0</v>
      </c>
      <c r="S3314" s="224">
        <v>0</v>
      </c>
      <c r="T3314" s="225">
        <f>S3314*H3314</f>
        <v>0</v>
      </c>
      <c r="U3314" s="41"/>
      <c r="V3314" s="41"/>
      <c r="W3314" s="41"/>
      <c r="X3314" s="41"/>
      <c r="Y3314" s="41"/>
      <c r="Z3314" s="41"/>
      <c r="AA3314" s="41"/>
      <c r="AB3314" s="41"/>
      <c r="AC3314" s="41"/>
      <c r="AD3314" s="41"/>
      <c r="AE3314" s="41"/>
      <c r="AR3314" s="226" t="s">
        <v>323</v>
      </c>
      <c r="AT3314" s="226" t="s">
        <v>195</v>
      </c>
      <c r="AU3314" s="226" t="s">
        <v>78</v>
      </c>
      <c r="AY3314" s="20" t="s">
        <v>193</v>
      </c>
      <c r="BE3314" s="227">
        <f>IF(N3314="základní",J3314,0)</f>
        <v>0</v>
      </c>
      <c r="BF3314" s="227">
        <f>IF(N3314="snížená",J3314,0)</f>
        <v>0</v>
      </c>
      <c r="BG3314" s="227">
        <f>IF(N3314="zákl. přenesená",J3314,0)</f>
        <v>0</v>
      </c>
      <c r="BH3314" s="227">
        <f>IF(N3314="sníž. přenesená",J3314,0)</f>
        <v>0</v>
      </c>
      <c r="BI3314" s="227">
        <f>IF(N3314="nulová",J3314,0)</f>
        <v>0</v>
      </c>
      <c r="BJ3314" s="20" t="s">
        <v>76</v>
      </c>
      <c r="BK3314" s="227">
        <f>ROUND(I3314*H3314,2)</f>
        <v>0</v>
      </c>
      <c r="BL3314" s="20" t="s">
        <v>323</v>
      </c>
      <c r="BM3314" s="226" t="s">
        <v>4907</v>
      </c>
    </row>
    <row r="3315" s="2" customFormat="1">
      <c r="A3315" s="41"/>
      <c r="B3315" s="42"/>
      <c r="C3315" s="43"/>
      <c r="D3315" s="228" t="s">
        <v>202</v>
      </c>
      <c r="E3315" s="43"/>
      <c r="F3315" s="229" t="s">
        <v>4906</v>
      </c>
      <c r="G3315" s="43"/>
      <c r="H3315" s="43"/>
      <c r="I3315" s="230"/>
      <c r="J3315" s="43"/>
      <c r="K3315" s="43"/>
      <c r="L3315" s="47"/>
      <c r="M3315" s="231"/>
      <c r="N3315" s="232"/>
      <c r="O3315" s="87"/>
      <c r="P3315" s="87"/>
      <c r="Q3315" s="87"/>
      <c r="R3315" s="87"/>
      <c r="S3315" s="87"/>
      <c r="T3315" s="88"/>
      <c r="U3315" s="41"/>
      <c r="V3315" s="41"/>
      <c r="W3315" s="41"/>
      <c r="X3315" s="41"/>
      <c r="Y3315" s="41"/>
      <c r="Z3315" s="41"/>
      <c r="AA3315" s="41"/>
      <c r="AB3315" s="41"/>
      <c r="AC3315" s="41"/>
      <c r="AD3315" s="41"/>
      <c r="AE3315" s="41"/>
      <c r="AT3315" s="20" t="s">
        <v>202</v>
      </c>
      <c r="AU3315" s="20" t="s">
        <v>78</v>
      </c>
    </row>
    <row r="3316" s="13" customFormat="1">
      <c r="A3316" s="13"/>
      <c r="B3316" s="235"/>
      <c r="C3316" s="236"/>
      <c r="D3316" s="228" t="s">
        <v>206</v>
      </c>
      <c r="E3316" s="237" t="s">
        <v>19</v>
      </c>
      <c r="F3316" s="238" t="s">
        <v>279</v>
      </c>
      <c r="G3316" s="236"/>
      <c r="H3316" s="237" t="s">
        <v>19</v>
      </c>
      <c r="I3316" s="239"/>
      <c r="J3316" s="236"/>
      <c r="K3316" s="236"/>
      <c r="L3316" s="240"/>
      <c r="M3316" s="241"/>
      <c r="N3316" s="242"/>
      <c r="O3316" s="242"/>
      <c r="P3316" s="242"/>
      <c r="Q3316" s="242"/>
      <c r="R3316" s="242"/>
      <c r="S3316" s="242"/>
      <c r="T3316" s="243"/>
      <c r="U3316" s="13"/>
      <c r="V3316" s="13"/>
      <c r="W3316" s="13"/>
      <c r="X3316" s="13"/>
      <c r="Y3316" s="13"/>
      <c r="Z3316" s="13"/>
      <c r="AA3316" s="13"/>
      <c r="AB3316" s="13"/>
      <c r="AC3316" s="13"/>
      <c r="AD3316" s="13"/>
      <c r="AE3316" s="13"/>
      <c r="AT3316" s="244" t="s">
        <v>206</v>
      </c>
      <c r="AU3316" s="244" t="s">
        <v>78</v>
      </c>
      <c r="AV3316" s="13" t="s">
        <v>76</v>
      </c>
      <c r="AW3316" s="13" t="s">
        <v>31</v>
      </c>
      <c r="AX3316" s="13" t="s">
        <v>69</v>
      </c>
      <c r="AY3316" s="244" t="s">
        <v>193</v>
      </c>
    </row>
    <row r="3317" s="13" customFormat="1">
      <c r="A3317" s="13"/>
      <c r="B3317" s="235"/>
      <c r="C3317" s="236"/>
      <c r="D3317" s="228" t="s">
        <v>206</v>
      </c>
      <c r="E3317" s="237" t="s">
        <v>19</v>
      </c>
      <c r="F3317" s="238" t="s">
        <v>1713</v>
      </c>
      <c r="G3317" s="236"/>
      <c r="H3317" s="237" t="s">
        <v>19</v>
      </c>
      <c r="I3317" s="239"/>
      <c r="J3317" s="236"/>
      <c r="K3317" s="236"/>
      <c r="L3317" s="240"/>
      <c r="M3317" s="241"/>
      <c r="N3317" s="242"/>
      <c r="O3317" s="242"/>
      <c r="P3317" s="242"/>
      <c r="Q3317" s="242"/>
      <c r="R3317" s="242"/>
      <c r="S3317" s="242"/>
      <c r="T3317" s="243"/>
      <c r="U3317" s="13"/>
      <c r="V3317" s="13"/>
      <c r="W3317" s="13"/>
      <c r="X3317" s="13"/>
      <c r="Y3317" s="13"/>
      <c r="Z3317" s="13"/>
      <c r="AA3317" s="13"/>
      <c r="AB3317" s="13"/>
      <c r="AC3317" s="13"/>
      <c r="AD3317" s="13"/>
      <c r="AE3317" s="13"/>
      <c r="AT3317" s="244" t="s">
        <v>206</v>
      </c>
      <c r="AU3317" s="244" t="s">
        <v>78</v>
      </c>
      <c r="AV3317" s="13" t="s">
        <v>76</v>
      </c>
      <c r="AW3317" s="13" t="s">
        <v>31</v>
      </c>
      <c r="AX3317" s="13" t="s">
        <v>69</v>
      </c>
      <c r="AY3317" s="244" t="s">
        <v>193</v>
      </c>
    </row>
    <row r="3318" s="14" customFormat="1">
      <c r="A3318" s="14"/>
      <c r="B3318" s="245"/>
      <c r="C3318" s="246"/>
      <c r="D3318" s="228" t="s">
        <v>206</v>
      </c>
      <c r="E3318" s="247" t="s">
        <v>19</v>
      </c>
      <c r="F3318" s="248" t="s">
        <v>4908</v>
      </c>
      <c r="G3318" s="246"/>
      <c r="H3318" s="249">
        <v>0.875</v>
      </c>
      <c r="I3318" s="250"/>
      <c r="J3318" s="246"/>
      <c r="K3318" s="246"/>
      <c r="L3318" s="251"/>
      <c r="M3318" s="252"/>
      <c r="N3318" s="253"/>
      <c r="O3318" s="253"/>
      <c r="P3318" s="253"/>
      <c r="Q3318" s="253"/>
      <c r="R3318" s="253"/>
      <c r="S3318" s="253"/>
      <c r="T3318" s="254"/>
      <c r="U3318" s="14"/>
      <c r="V3318" s="14"/>
      <c r="W3318" s="14"/>
      <c r="X3318" s="14"/>
      <c r="Y3318" s="14"/>
      <c r="Z3318" s="14"/>
      <c r="AA3318" s="14"/>
      <c r="AB3318" s="14"/>
      <c r="AC3318" s="14"/>
      <c r="AD3318" s="14"/>
      <c r="AE3318" s="14"/>
      <c r="AT3318" s="255" t="s">
        <v>206</v>
      </c>
      <c r="AU3318" s="255" t="s">
        <v>78</v>
      </c>
      <c r="AV3318" s="14" t="s">
        <v>78</v>
      </c>
      <c r="AW3318" s="14" t="s">
        <v>31</v>
      </c>
      <c r="AX3318" s="14" t="s">
        <v>69</v>
      </c>
      <c r="AY3318" s="255" t="s">
        <v>193</v>
      </c>
    </row>
    <row r="3319" s="14" customFormat="1">
      <c r="A3319" s="14"/>
      <c r="B3319" s="245"/>
      <c r="C3319" s="246"/>
      <c r="D3319" s="228" t="s">
        <v>206</v>
      </c>
      <c r="E3319" s="247" t="s">
        <v>19</v>
      </c>
      <c r="F3319" s="248" t="s">
        <v>4909</v>
      </c>
      <c r="G3319" s="246"/>
      <c r="H3319" s="249">
        <v>5.5629999999999997</v>
      </c>
      <c r="I3319" s="250"/>
      <c r="J3319" s="246"/>
      <c r="K3319" s="246"/>
      <c r="L3319" s="251"/>
      <c r="M3319" s="252"/>
      <c r="N3319" s="253"/>
      <c r="O3319" s="253"/>
      <c r="P3319" s="253"/>
      <c r="Q3319" s="253"/>
      <c r="R3319" s="253"/>
      <c r="S3319" s="253"/>
      <c r="T3319" s="254"/>
      <c r="U3319" s="14"/>
      <c r="V3319" s="14"/>
      <c r="W3319" s="14"/>
      <c r="X3319" s="14"/>
      <c r="Y3319" s="14"/>
      <c r="Z3319" s="14"/>
      <c r="AA3319" s="14"/>
      <c r="AB3319" s="14"/>
      <c r="AC3319" s="14"/>
      <c r="AD3319" s="14"/>
      <c r="AE3319" s="14"/>
      <c r="AT3319" s="255" t="s">
        <v>206</v>
      </c>
      <c r="AU3319" s="255" t="s">
        <v>78</v>
      </c>
      <c r="AV3319" s="14" t="s">
        <v>78</v>
      </c>
      <c r="AW3319" s="14" t="s">
        <v>31</v>
      </c>
      <c r="AX3319" s="14" t="s">
        <v>69</v>
      </c>
      <c r="AY3319" s="255" t="s">
        <v>193</v>
      </c>
    </row>
    <row r="3320" s="14" customFormat="1">
      <c r="A3320" s="14"/>
      <c r="B3320" s="245"/>
      <c r="C3320" s="246"/>
      <c r="D3320" s="228" t="s">
        <v>206</v>
      </c>
      <c r="E3320" s="247" t="s">
        <v>19</v>
      </c>
      <c r="F3320" s="248" t="s">
        <v>4910</v>
      </c>
      <c r="G3320" s="246"/>
      <c r="H3320" s="249">
        <v>0.81299999999999994</v>
      </c>
      <c r="I3320" s="250"/>
      <c r="J3320" s="246"/>
      <c r="K3320" s="246"/>
      <c r="L3320" s="251"/>
      <c r="M3320" s="252"/>
      <c r="N3320" s="253"/>
      <c r="O3320" s="253"/>
      <c r="P3320" s="253"/>
      <c r="Q3320" s="253"/>
      <c r="R3320" s="253"/>
      <c r="S3320" s="253"/>
      <c r="T3320" s="254"/>
      <c r="U3320" s="14"/>
      <c r="V3320" s="14"/>
      <c r="W3320" s="14"/>
      <c r="X3320" s="14"/>
      <c r="Y3320" s="14"/>
      <c r="Z3320" s="14"/>
      <c r="AA3320" s="14"/>
      <c r="AB3320" s="14"/>
      <c r="AC3320" s="14"/>
      <c r="AD3320" s="14"/>
      <c r="AE3320" s="14"/>
      <c r="AT3320" s="255" t="s">
        <v>206</v>
      </c>
      <c r="AU3320" s="255" t="s">
        <v>78</v>
      </c>
      <c r="AV3320" s="14" t="s">
        <v>78</v>
      </c>
      <c r="AW3320" s="14" t="s">
        <v>31</v>
      </c>
      <c r="AX3320" s="14" t="s">
        <v>69</v>
      </c>
      <c r="AY3320" s="255" t="s">
        <v>193</v>
      </c>
    </row>
    <row r="3321" s="14" customFormat="1">
      <c r="A3321" s="14"/>
      <c r="B3321" s="245"/>
      <c r="C3321" s="246"/>
      <c r="D3321" s="228" t="s">
        <v>206</v>
      </c>
      <c r="E3321" s="247" t="s">
        <v>19</v>
      </c>
      <c r="F3321" s="248" t="s">
        <v>4910</v>
      </c>
      <c r="G3321" s="246"/>
      <c r="H3321" s="249">
        <v>0.81299999999999994</v>
      </c>
      <c r="I3321" s="250"/>
      <c r="J3321" s="246"/>
      <c r="K3321" s="246"/>
      <c r="L3321" s="251"/>
      <c r="M3321" s="252"/>
      <c r="N3321" s="253"/>
      <c r="O3321" s="253"/>
      <c r="P3321" s="253"/>
      <c r="Q3321" s="253"/>
      <c r="R3321" s="253"/>
      <c r="S3321" s="253"/>
      <c r="T3321" s="254"/>
      <c r="U3321" s="14"/>
      <c r="V3321" s="14"/>
      <c r="W3321" s="14"/>
      <c r="X3321" s="14"/>
      <c r="Y3321" s="14"/>
      <c r="Z3321" s="14"/>
      <c r="AA3321" s="14"/>
      <c r="AB3321" s="14"/>
      <c r="AC3321" s="14"/>
      <c r="AD3321" s="14"/>
      <c r="AE3321" s="14"/>
      <c r="AT3321" s="255" t="s">
        <v>206</v>
      </c>
      <c r="AU3321" s="255" t="s">
        <v>78</v>
      </c>
      <c r="AV3321" s="14" t="s">
        <v>78</v>
      </c>
      <c r="AW3321" s="14" t="s">
        <v>31</v>
      </c>
      <c r="AX3321" s="14" t="s">
        <v>69</v>
      </c>
      <c r="AY3321" s="255" t="s">
        <v>193</v>
      </c>
    </row>
    <row r="3322" s="13" customFormat="1">
      <c r="A3322" s="13"/>
      <c r="B3322" s="235"/>
      <c r="C3322" s="236"/>
      <c r="D3322" s="228" t="s">
        <v>206</v>
      </c>
      <c r="E3322" s="237" t="s">
        <v>19</v>
      </c>
      <c r="F3322" s="238" t="s">
        <v>1702</v>
      </c>
      <c r="G3322" s="236"/>
      <c r="H3322" s="237" t="s">
        <v>19</v>
      </c>
      <c r="I3322" s="239"/>
      <c r="J3322" s="236"/>
      <c r="K3322" s="236"/>
      <c r="L3322" s="240"/>
      <c r="M3322" s="241"/>
      <c r="N3322" s="242"/>
      <c r="O3322" s="242"/>
      <c r="P3322" s="242"/>
      <c r="Q3322" s="242"/>
      <c r="R3322" s="242"/>
      <c r="S3322" s="242"/>
      <c r="T3322" s="243"/>
      <c r="U3322" s="13"/>
      <c r="V3322" s="13"/>
      <c r="W3322" s="13"/>
      <c r="X3322" s="13"/>
      <c r="Y3322" s="13"/>
      <c r="Z3322" s="13"/>
      <c r="AA3322" s="13"/>
      <c r="AB3322" s="13"/>
      <c r="AC3322" s="13"/>
      <c r="AD3322" s="13"/>
      <c r="AE3322" s="13"/>
      <c r="AT3322" s="244" t="s">
        <v>206</v>
      </c>
      <c r="AU3322" s="244" t="s">
        <v>78</v>
      </c>
      <c r="AV3322" s="13" t="s">
        <v>76</v>
      </c>
      <c r="AW3322" s="13" t="s">
        <v>31</v>
      </c>
      <c r="AX3322" s="13" t="s">
        <v>69</v>
      </c>
      <c r="AY3322" s="244" t="s">
        <v>193</v>
      </c>
    </row>
    <row r="3323" s="14" customFormat="1">
      <c r="A3323" s="14"/>
      <c r="B3323" s="245"/>
      <c r="C3323" s="246"/>
      <c r="D3323" s="228" t="s">
        <v>206</v>
      </c>
      <c r="E3323" s="247" t="s">
        <v>19</v>
      </c>
      <c r="F3323" s="248" t="s">
        <v>4911</v>
      </c>
      <c r="G3323" s="246"/>
      <c r="H3323" s="249">
        <v>4.625</v>
      </c>
      <c r="I3323" s="250"/>
      <c r="J3323" s="246"/>
      <c r="K3323" s="246"/>
      <c r="L3323" s="251"/>
      <c r="M3323" s="252"/>
      <c r="N3323" s="253"/>
      <c r="O3323" s="253"/>
      <c r="P3323" s="253"/>
      <c r="Q3323" s="253"/>
      <c r="R3323" s="253"/>
      <c r="S3323" s="253"/>
      <c r="T3323" s="254"/>
      <c r="U3323" s="14"/>
      <c r="V3323" s="14"/>
      <c r="W3323" s="14"/>
      <c r="X3323" s="14"/>
      <c r="Y3323" s="14"/>
      <c r="Z3323" s="14"/>
      <c r="AA3323" s="14"/>
      <c r="AB3323" s="14"/>
      <c r="AC3323" s="14"/>
      <c r="AD3323" s="14"/>
      <c r="AE3323" s="14"/>
      <c r="AT3323" s="255" t="s">
        <v>206</v>
      </c>
      <c r="AU3323" s="255" t="s">
        <v>78</v>
      </c>
      <c r="AV3323" s="14" t="s">
        <v>78</v>
      </c>
      <c r="AW3323" s="14" t="s">
        <v>31</v>
      </c>
      <c r="AX3323" s="14" t="s">
        <v>69</v>
      </c>
      <c r="AY3323" s="255" t="s">
        <v>193</v>
      </c>
    </row>
    <row r="3324" s="14" customFormat="1">
      <c r="A3324" s="14"/>
      <c r="B3324" s="245"/>
      <c r="C3324" s="246"/>
      <c r="D3324" s="228" t="s">
        <v>206</v>
      </c>
      <c r="E3324" s="247" t="s">
        <v>19</v>
      </c>
      <c r="F3324" s="248" t="s">
        <v>4910</v>
      </c>
      <c r="G3324" s="246"/>
      <c r="H3324" s="249">
        <v>0.81299999999999994</v>
      </c>
      <c r="I3324" s="250"/>
      <c r="J3324" s="246"/>
      <c r="K3324" s="246"/>
      <c r="L3324" s="251"/>
      <c r="M3324" s="252"/>
      <c r="N3324" s="253"/>
      <c r="O3324" s="253"/>
      <c r="P3324" s="253"/>
      <c r="Q3324" s="253"/>
      <c r="R3324" s="253"/>
      <c r="S3324" s="253"/>
      <c r="T3324" s="254"/>
      <c r="U3324" s="14"/>
      <c r="V3324" s="14"/>
      <c r="W3324" s="14"/>
      <c r="X3324" s="14"/>
      <c r="Y3324" s="14"/>
      <c r="Z3324" s="14"/>
      <c r="AA3324" s="14"/>
      <c r="AB3324" s="14"/>
      <c r="AC3324" s="14"/>
      <c r="AD3324" s="14"/>
      <c r="AE3324" s="14"/>
      <c r="AT3324" s="255" t="s">
        <v>206</v>
      </c>
      <c r="AU3324" s="255" t="s">
        <v>78</v>
      </c>
      <c r="AV3324" s="14" t="s">
        <v>78</v>
      </c>
      <c r="AW3324" s="14" t="s">
        <v>31</v>
      </c>
      <c r="AX3324" s="14" t="s">
        <v>69</v>
      </c>
      <c r="AY3324" s="255" t="s">
        <v>193</v>
      </c>
    </row>
    <row r="3325" s="14" customFormat="1">
      <c r="A3325" s="14"/>
      <c r="B3325" s="245"/>
      <c r="C3325" s="246"/>
      <c r="D3325" s="228" t="s">
        <v>206</v>
      </c>
      <c r="E3325" s="247" t="s">
        <v>19</v>
      </c>
      <c r="F3325" s="248" t="s">
        <v>4910</v>
      </c>
      <c r="G3325" s="246"/>
      <c r="H3325" s="249">
        <v>0.81299999999999994</v>
      </c>
      <c r="I3325" s="250"/>
      <c r="J3325" s="246"/>
      <c r="K3325" s="246"/>
      <c r="L3325" s="251"/>
      <c r="M3325" s="252"/>
      <c r="N3325" s="253"/>
      <c r="O3325" s="253"/>
      <c r="P3325" s="253"/>
      <c r="Q3325" s="253"/>
      <c r="R3325" s="253"/>
      <c r="S3325" s="253"/>
      <c r="T3325" s="254"/>
      <c r="U3325" s="14"/>
      <c r="V3325" s="14"/>
      <c r="W3325" s="14"/>
      <c r="X3325" s="14"/>
      <c r="Y3325" s="14"/>
      <c r="Z3325" s="14"/>
      <c r="AA3325" s="14"/>
      <c r="AB3325" s="14"/>
      <c r="AC3325" s="14"/>
      <c r="AD3325" s="14"/>
      <c r="AE3325" s="14"/>
      <c r="AT3325" s="255" t="s">
        <v>206</v>
      </c>
      <c r="AU3325" s="255" t="s">
        <v>78</v>
      </c>
      <c r="AV3325" s="14" t="s">
        <v>78</v>
      </c>
      <c r="AW3325" s="14" t="s">
        <v>31</v>
      </c>
      <c r="AX3325" s="14" t="s">
        <v>69</v>
      </c>
      <c r="AY3325" s="255" t="s">
        <v>193</v>
      </c>
    </row>
    <row r="3326" s="13" customFormat="1">
      <c r="A3326" s="13"/>
      <c r="B3326" s="235"/>
      <c r="C3326" s="236"/>
      <c r="D3326" s="228" t="s">
        <v>206</v>
      </c>
      <c r="E3326" s="237" t="s">
        <v>19</v>
      </c>
      <c r="F3326" s="238" t="s">
        <v>1704</v>
      </c>
      <c r="G3326" s="236"/>
      <c r="H3326" s="237" t="s">
        <v>19</v>
      </c>
      <c r="I3326" s="239"/>
      <c r="J3326" s="236"/>
      <c r="K3326" s="236"/>
      <c r="L3326" s="240"/>
      <c r="M3326" s="241"/>
      <c r="N3326" s="242"/>
      <c r="O3326" s="242"/>
      <c r="P3326" s="242"/>
      <c r="Q3326" s="242"/>
      <c r="R3326" s="242"/>
      <c r="S3326" s="242"/>
      <c r="T3326" s="243"/>
      <c r="U3326" s="13"/>
      <c r="V3326" s="13"/>
      <c r="W3326" s="13"/>
      <c r="X3326" s="13"/>
      <c r="Y3326" s="13"/>
      <c r="Z3326" s="13"/>
      <c r="AA3326" s="13"/>
      <c r="AB3326" s="13"/>
      <c r="AC3326" s="13"/>
      <c r="AD3326" s="13"/>
      <c r="AE3326" s="13"/>
      <c r="AT3326" s="244" t="s">
        <v>206</v>
      </c>
      <c r="AU3326" s="244" t="s">
        <v>78</v>
      </c>
      <c r="AV3326" s="13" t="s">
        <v>76</v>
      </c>
      <c r="AW3326" s="13" t="s">
        <v>31</v>
      </c>
      <c r="AX3326" s="13" t="s">
        <v>69</v>
      </c>
      <c r="AY3326" s="244" t="s">
        <v>193</v>
      </c>
    </row>
    <row r="3327" s="14" customFormat="1">
      <c r="A3327" s="14"/>
      <c r="B3327" s="245"/>
      <c r="C3327" s="246"/>
      <c r="D3327" s="228" t="s">
        <v>206</v>
      </c>
      <c r="E3327" s="247" t="s">
        <v>19</v>
      </c>
      <c r="F3327" s="248" t="s">
        <v>4912</v>
      </c>
      <c r="G3327" s="246"/>
      <c r="H3327" s="249">
        <v>3.5</v>
      </c>
      <c r="I3327" s="250"/>
      <c r="J3327" s="246"/>
      <c r="K3327" s="246"/>
      <c r="L3327" s="251"/>
      <c r="M3327" s="252"/>
      <c r="N3327" s="253"/>
      <c r="O3327" s="253"/>
      <c r="P3327" s="253"/>
      <c r="Q3327" s="253"/>
      <c r="R3327" s="253"/>
      <c r="S3327" s="253"/>
      <c r="T3327" s="254"/>
      <c r="U3327" s="14"/>
      <c r="V3327" s="14"/>
      <c r="W3327" s="14"/>
      <c r="X3327" s="14"/>
      <c r="Y3327" s="14"/>
      <c r="Z3327" s="14"/>
      <c r="AA3327" s="14"/>
      <c r="AB3327" s="14"/>
      <c r="AC3327" s="14"/>
      <c r="AD3327" s="14"/>
      <c r="AE3327" s="14"/>
      <c r="AT3327" s="255" t="s">
        <v>206</v>
      </c>
      <c r="AU3327" s="255" t="s">
        <v>78</v>
      </c>
      <c r="AV3327" s="14" t="s">
        <v>78</v>
      </c>
      <c r="AW3327" s="14" t="s">
        <v>31</v>
      </c>
      <c r="AX3327" s="14" t="s">
        <v>69</v>
      </c>
      <c r="AY3327" s="255" t="s">
        <v>193</v>
      </c>
    </row>
    <row r="3328" s="14" customFormat="1">
      <c r="A3328" s="14"/>
      <c r="B3328" s="245"/>
      <c r="C3328" s="246"/>
      <c r="D3328" s="228" t="s">
        <v>206</v>
      </c>
      <c r="E3328" s="247" t="s">
        <v>19</v>
      </c>
      <c r="F3328" s="248" t="s">
        <v>4910</v>
      </c>
      <c r="G3328" s="246"/>
      <c r="H3328" s="249">
        <v>0.81299999999999994</v>
      </c>
      <c r="I3328" s="250"/>
      <c r="J3328" s="246"/>
      <c r="K3328" s="246"/>
      <c r="L3328" s="251"/>
      <c r="M3328" s="252"/>
      <c r="N3328" s="253"/>
      <c r="O3328" s="253"/>
      <c r="P3328" s="253"/>
      <c r="Q3328" s="253"/>
      <c r="R3328" s="253"/>
      <c r="S3328" s="253"/>
      <c r="T3328" s="254"/>
      <c r="U3328" s="14"/>
      <c r="V3328" s="14"/>
      <c r="W3328" s="14"/>
      <c r="X3328" s="14"/>
      <c r="Y3328" s="14"/>
      <c r="Z3328" s="14"/>
      <c r="AA3328" s="14"/>
      <c r="AB3328" s="14"/>
      <c r="AC3328" s="14"/>
      <c r="AD3328" s="14"/>
      <c r="AE3328" s="14"/>
      <c r="AT3328" s="255" t="s">
        <v>206</v>
      </c>
      <c r="AU3328" s="255" t="s">
        <v>78</v>
      </c>
      <c r="AV3328" s="14" t="s">
        <v>78</v>
      </c>
      <c r="AW3328" s="14" t="s">
        <v>31</v>
      </c>
      <c r="AX3328" s="14" t="s">
        <v>69</v>
      </c>
      <c r="AY3328" s="255" t="s">
        <v>193</v>
      </c>
    </row>
    <row r="3329" s="14" customFormat="1">
      <c r="A3329" s="14"/>
      <c r="B3329" s="245"/>
      <c r="C3329" s="246"/>
      <c r="D3329" s="228" t="s">
        <v>206</v>
      </c>
      <c r="E3329" s="247" t="s">
        <v>19</v>
      </c>
      <c r="F3329" s="248" t="s">
        <v>4910</v>
      </c>
      <c r="G3329" s="246"/>
      <c r="H3329" s="249">
        <v>0.81299999999999994</v>
      </c>
      <c r="I3329" s="250"/>
      <c r="J3329" s="246"/>
      <c r="K3329" s="246"/>
      <c r="L3329" s="251"/>
      <c r="M3329" s="252"/>
      <c r="N3329" s="253"/>
      <c r="O3329" s="253"/>
      <c r="P3329" s="253"/>
      <c r="Q3329" s="253"/>
      <c r="R3329" s="253"/>
      <c r="S3329" s="253"/>
      <c r="T3329" s="254"/>
      <c r="U3329" s="14"/>
      <c r="V3329" s="14"/>
      <c r="W3329" s="14"/>
      <c r="X3329" s="14"/>
      <c r="Y3329" s="14"/>
      <c r="Z3329" s="14"/>
      <c r="AA3329" s="14"/>
      <c r="AB3329" s="14"/>
      <c r="AC3329" s="14"/>
      <c r="AD3329" s="14"/>
      <c r="AE3329" s="14"/>
      <c r="AT3329" s="255" t="s">
        <v>206</v>
      </c>
      <c r="AU3329" s="255" t="s">
        <v>78</v>
      </c>
      <c r="AV3329" s="14" t="s">
        <v>78</v>
      </c>
      <c r="AW3329" s="14" t="s">
        <v>31</v>
      </c>
      <c r="AX3329" s="14" t="s">
        <v>69</v>
      </c>
      <c r="AY3329" s="255" t="s">
        <v>193</v>
      </c>
    </row>
    <row r="3330" s="13" customFormat="1">
      <c r="A3330" s="13"/>
      <c r="B3330" s="235"/>
      <c r="C3330" s="236"/>
      <c r="D3330" s="228" t="s">
        <v>206</v>
      </c>
      <c r="E3330" s="237" t="s">
        <v>19</v>
      </c>
      <c r="F3330" s="238" t="s">
        <v>1724</v>
      </c>
      <c r="G3330" s="236"/>
      <c r="H3330" s="237" t="s">
        <v>19</v>
      </c>
      <c r="I3330" s="239"/>
      <c r="J3330" s="236"/>
      <c r="K3330" s="236"/>
      <c r="L3330" s="240"/>
      <c r="M3330" s="241"/>
      <c r="N3330" s="242"/>
      <c r="O3330" s="242"/>
      <c r="P3330" s="242"/>
      <c r="Q3330" s="242"/>
      <c r="R3330" s="242"/>
      <c r="S3330" s="242"/>
      <c r="T3330" s="243"/>
      <c r="U3330" s="13"/>
      <c r="V3330" s="13"/>
      <c r="W3330" s="13"/>
      <c r="X3330" s="13"/>
      <c r="Y3330" s="13"/>
      <c r="Z3330" s="13"/>
      <c r="AA3330" s="13"/>
      <c r="AB3330" s="13"/>
      <c r="AC3330" s="13"/>
      <c r="AD3330" s="13"/>
      <c r="AE3330" s="13"/>
      <c r="AT3330" s="244" t="s">
        <v>206</v>
      </c>
      <c r="AU3330" s="244" t="s">
        <v>78</v>
      </c>
      <c r="AV3330" s="13" t="s">
        <v>76</v>
      </c>
      <c r="AW3330" s="13" t="s">
        <v>31</v>
      </c>
      <c r="AX3330" s="13" t="s">
        <v>69</v>
      </c>
      <c r="AY3330" s="244" t="s">
        <v>193</v>
      </c>
    </row>
    <row r="3331" s="14" customFormat="1">
      <c r="A3331" s="14"/>
      <c r="B3331" s="245"/>
      <c r="C3331" s="246"/>
      <c r="D3331" s="228" t="s">
        <v>206</v>
      </c>
      <c r="E3331" s="247" t="s">
        <v>19</v>
      </c>
      <c r="F3331" s="248" t="s">
        <v>4913</v>
      </c>
      <c r="G3331" s="246"/>
      <c r="H3331" s="249">
        <v>4</v>
      </c>
      <c r="I3331" s="250"/>
      <c r="J3331" s="246"/>
      <c r="K3331" s="246"/>
      <c r="L3331" s="251"/>
      <c r="M3331" s="252"/>
      <c r="N3331" s="253"/>
      <c r="O3331" s="253"/>
      <c r="P3331" s="253"/>
      <c r="Q3331" s="253"/>
      <c r="R3331" s="253"/>
      <c r="S3331" s="253"/>
      <c r="T3331" s="254"/>
      <c r="U3331" s="14"/>
      <c r="V3331" s="14"/>
      <c r="W3331" s="14"/>
      <c r="X3331" s="14"/>
      <c r="Y3331" s="14"/>
      <c r="Z3331" s="14"/>
      <c r="AA3331" s="14"/>
      <c r="AB3331" s="14"/>
      <c r="AC3331" s="14"/>
      <c r="AD3331" s="14"/>
      <c r="AE3331" s="14"/>
      <c r="AT3331" s="255" t="s">
        <v>206</v>
      </c>
      <c r="AU3331" s="255" t="s">
        <v>78</v>
      </c>
      <c r="AV3331" s="14" t="s">
        <v>78</v>
      </c>
      <c r="AW3331" s="14" t="s">
        <v>31</v>
      </c>
      <c r="AX3331" s="14" t="s">
        <v>69</v>
      </c>
      <c r="AY3331" s="255" t="s">
        <v>193</v>
      </c>
    </row>
    <row r="3332" s="14" customFormat="1">
      <c r="A3332" s="14"/>
      <c r="B3332" s="245"/>
      <c r="C3332" s="246"/>
      <c r="D3332" s="228" t="s">
        <v>206</v>
      </c>
      <c r="E3332" s="247" t="s">
        <v>19</v>
      </c>
      <c r="F3332" s="248" t="s">
        <v>4910</v>
      </c>
      <c r="G3332" s="246"/>
      <c r="H3332" s="249">
        <v>0.81299999999999994</v>
      </c>
      <c r="I3332" s="250"/>
      <c r="J3332" s="246"/>
      <c r="K3332" s="246"/>
      <c r="L3332" s="251"/>
      <c r="M3332" s="252"/>
      <c r="N3332" s="253"/>
      <c r="O3332" s="253"/>
      <c r="P3332" s="253"/>
      <c r="Q3332" s="253"/>
      <c r="R3332" s="253"/>
      <c r="S3332" s="253"/>
      <c r="T3332" s="254"/>
      <c r="U3332" s="14"/>
      <c r="V3332" s="14"/>
      <c r="W3332" s="14"/>
      <c r="X3332" s="14"/>
      <c r="Y3332" s="14"/>
      <c r="Z3332" s="14"/>
      <c r="AA3332" s="14"/>
      <c r="AB3332" s="14"/>
      <c r="AC3332" s="14"/>
      <c r="AD3332" s="14"/>
      <c r="AE3332" s="14"/>
      <c r="AT3332" s="255" t="s">
        <v>206</v>
      </c>
      <c r="AU3332" s="255" t="s">
        <v>78</v>
      </c>
      <c r="AV3332" s="14" t="s">
        <v>78</v>
      </c>
      <c r="AW3332" s="14" t="s">
        <v>31</v>
      </c>
      <c r="AX3332" s="14" t="s">
        <v>69</v>
      </c>
      <c r="AY3332" s="255" t="s">
        <v>193</v>
      </c>
    </row>
    <row r="3333" s="14" customFormat="1">
      <c r="A3333" s="14"/>
      <c r="B3333" s="245"/>
      <c r="C3333" s="246"/>
      <c r="D3333" s="228" t="s">
        <v>206</v>
      </c>
      <c r="E3333" s="247" t="s">
        <v>19</v>
      </c>
      <c r="F3333" s="248" t="s">
        <v>4910</v>
      </c>
      <c r="G3333" s="246"/>
      <c r="H3333" s="249">
        <v>0.81299999999999994</v>
      </c>
      <c r="I3333" s="250"/>
      <c r="J3333" s="246"/>
      <c r="K3333" s="246"/>
      <c r="L3333" s="251"/>
      <c r="M3333" s="252"/>
      <c r="N3333" s="253"/>
      <c r="O3333" s="253"/>
      <c r="P3333" s="253"/>
      <c r="Q3333" s="253"/>
      <c r="R3333" s="253"/>
      <c r="S3333" s="253"/>
      <c r="T3333" s="254"/>
      <c r="U3333" s="14"/>
      <c r="V3333" s="14"/>
      <c r="W3333" s="14"/>
      <c r="X3333" s="14"/>
      <c r="Y3333" s="14"/>
      <c r="Z3333" s="14"/>
      <c r="AA3333" s="14"/>
      <c r="AB3333" s="14"/>
      <c r="AC3333" s="14"/>
      <c r="AD3333" s="14"/>
      <c r="AE3333" s="14"/>
      <c r="AT3333" s="255" t="s">
        <v>206</v>
      </c>
      <c r="AU3333" s="255" t="s">
        <v>78</v>
      </c>
      <c r="AV3333" s="14" t="s">
        <v>78</v>
      </c>
      <c r="AW3333" s="14" t="s">
        <v>31</v>
      </c>
      <c r="AX3333" s="14" t="s">
        <v>69</v>
      </c>
      <c r="AY3333" s="255" t="s">
        <v>193</v>
      </c>
    </row>
    <row r="3334" s="14" customFormat="1">
      <c r="A3334" s="14"/>
      <c r="B3334" s="245"/>
      <c r="C3334" s="246"/>
      <c r="D3334" s="228" t="s">
        <v>206</v>
      </c>
      <c r="E3334" s="247" t="s">
        <v>19</v>
      </c>
      <c r="F3334" s="248" t="s">
        <v>4908</v>
      </c>
      <c r="G3334" s="246"/>
      <c r="H3334" s="249">
        <v>0.875</v>
      </c>
      <c r="I3334" s="250"/>
      <c r="J3334" s="246"/>
      <c r="K3334" s="246"/>
      <c r="L3334" s="251"/>
      <c r="M3334" s="252"/>
      <c r="N3334" s="253"/>
      <c r="O3334" s="253"/>
      <c r="P3334" s="253"/>
      <c r="Q3334" s="253"/>
      <c r="R3334" s="253"/>
      <c r="S3334" s="253"/>
      <c r="T3334" s="254"/>
      <c r="U3334" s="14"/>
      <c r="V3334" s="14"/>
      <c r="W3334" s="14"/>
      <c r="X3334" s="14"/>
      <c r="Y3334" s="14"/>
      <c r="Z3334" s="14"/>
      <c r="AA3334" s="14"/>
      <c r="AB3334" s="14"/>
      <c r="AC3334" s="14"/>
      <c r="AD3334" s="14"/>
      <c r="AE3334" s="14"/>
      <c r="AT3334" s="255" t="s">
        <v>206</v>
      </c>
      <c r="AU3334" s="255" t="s">
        <v>78</v>
      </c>
      <c r="AV3334" s="14" t="s">
        <v>78</v>
      </c>
      <c r="AW3334" s="14" t="s">
        <v>31</v>
      </c>
      <c r="AX3334" s="14" t="s">
        <v>69</v>
      </c>
      <c r="AY3334" s="255" t="s">
        <v>193</v>
      </c>
    </row>
    <row r="3335" s="14" customFormat="1">
      <c r="A3335" s="14"/>
      <c r="B3335" s="245"/>
      <c r="C3335" s="246"/>
      <c r="D3335" s="228" t="s">
        <v>206</v>
      </c>
      <c r="E3335" s="247" t="s">
        <v>19</v>
      </c>
      <c r="F3335" s="248" t="s">
        <v>4914</v>
      </c>
      <c r="G3335" s="246"/>
      <c r="H3335" s="249">
        <v>1.1879999999999999</v>
      </c>
      <c r="I3335" s="250"/>
      <c r="J3335" s="246"/>
      <c r="K3335" s="246"/>
      <c r="L3335" s="251"/>
      <c r="M3335" s="252"/>
      <c r="N3335" s="253"/>
      <c r="O3335" s="253"/>
      <c r="P3335" s="253"/>
      <c r="Q3335" s="253"/>
      <c r="R3335" s="253"/>
      <c r="S3335" s="253"/>
      <c r="T3335" s="254"/>
      <c r="U3335" s="14"/>
      <c r="V3335" s="14"/>
      <c r="W3335" s="14"/>
      <c r="X3335" s="14"/>
      <c r="Y3335" s="14"/>
      <c r="Z3335" s="14"/>
      <c r="AA3335" s="14"/>
      <c r="AB3335" s="14"/>
      <c r="AC3335" s="14"/>
      <c r="AD3335" s="14"/>
      <c r="AE3335" s="14"/>
      <c r="AT3335" s="255" t="s">
        <v>206</v>
      </c>
      <c r="AU3335" s="255" t="s">
        <v>78</v>
      </c>
      <c r="AV3335" s="14" t="s">
        <v>78</v>
      </c>
      <c r="AW3335" s="14" t="s">
        <v>31</v>
      </c>
      <c r="AX3335" s="14" t="s">
        <v>69</v>
      </c>
      <c r="AY3335" s="255" t="s">
        <v>193</v>
      </c>
    </row>
    <row r="3336" s="13" customFormat="1">
      <c r="A3336" s="13"/>
      <c r="B3336" s="235"/>
      <c r="C3336" s="236"/>
      <c r="D3336" s="228" t="s">
        <v>206</v>
      </c>
      <c r="E3336" s="237" t="s">
        <v>19</v>
      </c>
      <c r="F3336" s="238" t="s">
        <v>1713</v>
      </c>
      <c r="G3336" s="236"/>
      <c r="H3336" s="237" t="s">
        <v>19</v>
      </c>
      <c r="I3336" s="239"/>
      <c r="J3336" s="236"/>
      <c r="K3336" s="236"/>
      <c r="L3336" s="240"/>
      <c r="M3336" s="241"/>
      <c r="N3336" s="242"/>
      <c r="O3336" s="242"/>
      <c r="P3336" s="242"/>
      <c r="Q3336" s="242"/>
      <c r="R3336" s="242"/>
      <c r="S3336" s="242"/>
      <c r="T3336" s="243"/>
      <c r="U3336" s="13"/>
      <c r="V3336" s="13"/>
      <c r="W3336" s="13"/>
      <c r="X3336" s="13"/>
      <c r="Y3336" s="13"/>
      <c r="Z3336" s="13"/>
      <c r="AA3336" s="13"/>
      <c r="AB3336" s="13"/>
      <c r="AC3336" s="13"/>
      <c r="AD3336" s="13"/>
      <c r="AE3336" s="13"/>
      <c r="AT3336" s="244" t="s">
        <v>206</v>
      </c>
      <c r="AU3336" s="244" t="s">
        <v>78</v>
      </c>
      <c r="AV3336" s="13" t="s">
        <v>76</v>
      </c>
      <c r="AW3336" s="13" t="s">
        <v>31</v>
      </c>
      <c r="AX3336" s="13" t="s">
        <v>69</v>
      </c>
      <c r="AY3336" s="244" t="s">
        <v>193</v>
      </c>
    </row>
    <row r="3337" s="14" customFormat="1">
      <c r="A3337" s="14"/>
      <c r="B3337" s="245"/>
      <c r="C3337" s="246"/>
      <c r="D3337" s="228" t="s">
        <v>206</v>
      </c>
      <c r="E3337" s="247" t="s">
        <v>19</v>
      </c>
      <c r="F3337" s="248" t="s">
        <v>4915</v>
      </c>
      <c r="G3337" s="246"/>
      <c r="H3337" s="249">
        <v>2.7999999999999998</v>
      </c>
      <c r="I3337" s="250"/>
      <c r="J3337" s="246"/>
      <c r="K3337" s="246"/>
      <c r="L3337" s="251"/>
      <c r="M3337" s="252"/>
      <c r="N3337" s="253"/>
      <c r="O3337" s="253"/>
      <c r="P3337" s="253"/>
      <c r="Q3337" s="253"/>
      <c r="R3337" s="253"/>
      <c r="S3337" s="253"/>
      <c r="T3337" s="254"/>
      <c r="U3337" s="14"/>
      <c r="V3337" s="14"/>
      <c r="W3337" s="14"/>
      <c r="X3337" s="14"/>
      <c r="Y3337" s="14"/>
      <c r="Z3337" s="14"/>
      <c r="AA3337" s="14"/>
      <c r="AB3337" s="14"/>
      <c r="AC3337" s="14"/>
      <c r="AD3337" s="14"/>
      <c r="AE3337" s="14"/>
      <c r="AT3337" s="255" t="s">
        <v>206</v>
      </c>
      <c r="AU3337" s="255" t="s">
        <v>78</v>
      </c>
      <c r="AV3337" s="14" t="s">
        <v>78</v>
      </c>
      <c r="AW3337" s="14" t="s">
        <v>31</v>
      </c>
      <c r="AX3337" s="14" t="s">
        <v>69</v>
      </c>
      <c r="AY3337" s="255" t="s">
        <v>193</v>
      </c>
    </row>
    <row r="3338" s="14" customFormat="1">
      <c r="A3338" s="14"/>
      <c r="B3338" s="245"/>
      <c r="C3338" s="246"/>
      <c r="D3338" s="228" t="s">
        <v>206</v>
      </c>
      <c r="E3338" s="247" t="s">
        <v>19</v>
      </c>
      <c r="F3338" s="248" t="s">
        <v>4916</v>
      </c>
      <c r="G3338" s="246"/>
      <c r="H3338" s="249">
        <v>2.75</v>
      </c>
      <c r="I3338" s="250"/>
      <c r="J3338" s="246"/>
      <c r="K3338" s="246"/>
      <c r="L3338" s="251"/>
      <c r="M3338" s="252"/>
      <c r="N3338" s="253"/>
      <c r="O3338" s="253"/>
      <c r="P3338" s="253"/>
      <c r="Q3338" s="253"/>
      <c r="R3338" s="253"/>
      <c r="S3338" s="253"/>
      <c r="T3338" s="254"/>
      <c r="U3338" s="14"/>
      <c r="V3338" s="14"/>
      <c r="W3338" s="14"/>
      <c r="X3338" s="14"/>
      <c r="Y3338" s="14"/>
      <c r="Z3338" s="14"/>
      <c r="AA3338" s="14"/>
      <c r="AB3338" s="14"/>
      <c r="AC3338" s="14"/>
      <c r="AD3338" s="14"/>
      <c r="AE3338" s="14"/>
      <c r="AT3338" s="255" t="s">
        <v>206</v>
      </c>
      <c r="AU3338" s="255" t="s">
        <v>78</v>
      </c>
      <c r="AV3338" s="14" t="s">
        <v>78</v>
      </c>
      <c r="AW3338" s="14" t="s">
        <v>31</v>
      </c>
      <c r="AX3338" s="14" t="s">
        <v>69</v>
      </c>
      <c r="AY3338" s="255" t="s">
        <v>193</v>
      </c>
    </row>
    <row r="3339" s="14" customFormat="1">
      <c r="A3339" s="14"/>
      <c r="B3339" s="245"/>
      <c r="C3339" s="246"/>
      <c r="D3339" s="228" t="s">
        <v>206</v>
      </c>
      <c r="E3339" s="247" t="s">
        <v>19</v>
      </c>
      <c r="F3339" s="248" t="s">
        <v>4916</v>
      </c>
      <c r="G3339" s="246"/>
      <c r="H3339" s="249">
        <v>2.75</v>
      </c>
      <c r="I3339" s="250"/>
      <c r="J3339" s="246"/>
      <c r="K3339" s="246"/>
      <c r="L3339" s="251"/>
      <c r="M3339" s="252"/>
      <c r="N3339" s="253"/>
      <c r="O3339" s="253"/>
      <c r="P3339" s="253"/>
      <c r="Q3339" s="253"/>
      <c r="R3339" s="253"/>
      <c r="S3339" s="253"/>
      <c r="T3339" s="254"/>
      <c r="U3339" s="14"/>
      <c r="V3339" s="14"/>
      <c r="W3339" s="14"/>
      <c r="X3339" s="14"/>
      <c r="Y3339" s="14"/>
      <c r="Z3339" s="14"/>
      <c r="AA3339" s="14"/>
      <c r="AB3339" s="14"/>
      <c r="AC3339" s="14"/>
      <c r="AD3339" s="14"/>
      <c r="AE3339" s="14"/>
      <c r="AT3339" s="255" t="s">
        <v>206</v>
      </c>
      <c r="AU3339" s="255" t="s">
        <v>78</v>
      </c>
      <c r="AV3339" s="14" t="s">
        <v>78</v>
      </c>
      <c r="AW3339" s="14" t="s">
        <v>31</v>
      </c>
      <c r="AX3339" s="14" t="s">
        <v>69</v>
      </c>
      <c r="AY3339" s="255" t="s">
        <v>193</v>
      </c>
    </row>
    <row r="3340" s="14" customFormat="1">
      <c r="A3340" s="14"/>
      <c r="B3340" s="245"/>
      <c r="C3340" s="246"/>
      <c r="D3340" s="228" t="s">
        <v>206</v>
      </c>
      <c r="E3340" s="247" t="s">
        <v>19</v>
      </c>
      <c r="F3340" s="248" t="s">
        <v>4916</v>
      </c>
      <c r="G3340" s="246"/>
      <c r="H3340" s="249">
        <v>2.75</v>
      </c>
      <c r="I3340" s="250"/>
      <c r="J3340" s="246"/>
      <c r="K3340" s="246"/>
      <c r="L3340" s="251"/>
      <c r="M3340" s="252"/>
      <c r="N3340" s="253"/>
      <c r="O3340" s="253"/>
      <c r="P3340" s="253"/>
      <c r="Q3340" s="253"/>
      <c r="R3340" s="253"/>
      <c r="S3340" s="253"/>
      <c r="T3340" s="254"/>
      <c r="U3340" s="14"/>
      <c r="V3340" s="14"/>
      <c r="W3340" s="14"/>
      <c r="X3340" s="14"/>
      <c r="Y3340" s="14"/>
      <c r="Z3340" s="14"/>
      <c r="AA3340" s="14"/>
      <c r="AB3340" s="14"/>
      <c r="AC3340" s="14"/>
      <c r="AD3340" s="14"/>
      <c r="AE3340" s="14"/>
      <c r="AT3340" s="255" t="s">
        <v>206</v>
      </c>
      <c r="AU3340" s="255" t="s">
        <v>78</v>
      </c>
      <c r="AV3340" s="14" t="s">
        <v>78</v>
      </c>
      <c r="AW3340" s="14" t="s">
        <v>31</v>
      </c>
      <c r="AX3340" s="14" t="s">
        <v>69</v>
      </c>
      <c r="AY3340" s="255" t="s">
        <v>193</v>
      </c>
    </row>
    <row r="3341" s="14" customFormat="1">
      <c r="A3341" s="14"/>
      <c r="B3341" s="245"/>
      <c r="C3341" s="246"/>
      <c r="D3341" s="228" t="s">
        <v>206</v>
      </c>
      <c r="E3341" s="247" t="s">
        <v>19</v>
      </c>
      <c r="F3341" s="248" t="s">
        <v>4916</v>
      </c>
      <c r="G3341" s="246"/>
      <c r="H3341" s="249">
        <v>2.75</v>
      </c>
      <c r="I3341" s="250"/>
      <c r="J3341" s="246"/>
      <c r="K3341" s="246"/>
      <c r="L3341" s="251"/>
      <c r="M3341" s="252"/>
      <c r="N3341" s="253"/>
      <c r="O3341" s="253"/>
      <c r="P3341" s="253"/>
      <c r="Q3341" s="253"/>
      <c r="R3341" s="253"/>
      <c r="S3341" s="253"/>
      <c r="T3341" s="254"/>
      <c r="U3341" s="14"/>
      <c r="V3341" s="14"/>
      <c r="W3341" s="14"/>
      <c r="X3341" s="14"/>
      <c r="Y3341" s="14"/>
      <c r="Z3341" s="14"/>
      <c r="AA3341" s="14"/>
      <c r="AB3341" s="14"/>
      <c r="AC3341" s="14"/>
      <c r="AD3341" s="14"/>
      <c r="AE3341" s="14"/>
      <c r="AT3341" s="255" t="s">
        <v>206</v>
      </c>
      <c r="AU3341" s="255" t="s">
        <v>78</v>
      </c>
      <c r="AV3341" s="14" t="s">
        <v>78</v>
      </c>
      <c r="AW3341" s="14" t="s">
        <v>31</v>
      </c>
      <c r="AX3341" s="14" t="s">
        <v>69</v>
      </c>
      <c r="AY3341" s="255" t="s">
        <v>193</v>
      </c>
    </row>
    <row r="3342" s="14" customFormat="1">
      <c r="A3342" s="14"/>
      <c r="B3342" s="245"/>
      <c r="C3342" s="246"/>
      <c r="D3342" s="228" t="s">
        <v>206</v>
      </c>
      <c r="E3342" s="247" t="s">
        <v>19</v>
      </c>
      <c r="F3342" s="248" t="s">
        <v>4916</v>
      </c>
      <c r="G3342" s="246"/>
      <c r="H3342" s="249">
        <v>2.75</v>
      </c>
      <c r="I3342" s="250"/>
      <c r="J3342" s="246"/>
      <c r="K3342" s="246"/>
      <c r="L3342" s="251"/>
      <c r="M3342" s="252"/>
      <c r="N3342" s="253"/>
      <c r="O3342" s="253"/>
      <c r="P3342" s="253"/>
      <c r="Q3342" s="253"/>
      <c r="R3342" s="253"/>
      <c r="S3342" s="253"/>
      <c r="T3342" s="254"/>
      <c r="U3342" s="14"/>
      <c r="V3342" s="14"/>
      <c r="W3342" s="14"/>
      <c r="X3342" s="14"/>
      <c r="Y3342" s="14"/>
      <c r="Z3342" s="14"/>
      <c r="AA3342" s="14"/>
      <c r="AB3342" s="14"/>
      <c r="AC3342" s="14"/>
      <c r="AD3342" s="14"/>
      <c r="AE3342" s="14"/>
      <c r="AT3342" s="255" t="s">
        <v>206</v>
      </c>
      <c r="AU3342" s="255" t="s">
        <v>78</v>
      </c>
      <c r="AV3342" s="14" t="s">
        <v>78</v>
      </c>
      <c r="AW3342" s="14" t="s">
        <v>31</v>
      </c>
      <c r="AX3342" s="14" t="s">
        <v>69</v>
      </c>
      <c r="AY3342" s="255" t="s">
        <v>193</v>
      </c>
    </row>
    <row r="3343" s="13" customFormat="1">
      <c r="A3343" s="13"/>
      <c r="B3343" s="235"/>
      <c r="C3343" s="236"/>
      <c r="D3343" s="228" t="s">
        <v>206</v>
      </c>
      <c r="E3343" s="237" t="s">
        <v>19</v>
      </c>
      <c r="F3343" s="238" t="s">
        <v>1713</v>
      </c>
      <c r="G3343" s="236"/>
      <c r="H3343" s="237" t="s">
        <v>19</v>
      </c>
      <c r="I3343" s="239"/>
      <c r="J3343" s="236"/>
      <c r="K3343" s="236"/>
      <c r="L3343" s="240"/>
      <c r="M3343" s="241"/>
      <c r="N3343" s="242"/>
      <c r="O3343" s="242"/>
      <c r="P3343" s="242"/>
      <c r="Q3343" s="242"/>
      <c r="R3343" s="242"/>
      <c r="S3343" s="242"/>
      <c r="T3343" s="243"/>
      <c r="U3343" s="13"/>
      <c r="V3343" s="13"/>
      <c r="W3343" s="13"/>
      <c r="X3343" s="13"/>
      <c r="Y3343" s="13"/>
      <c r="Z3343" s="13"/>
      <c r="AA3343" s="13"/>
      <c r="AB3343" s="13"/>
      <c r="AC3343" s="13"/>
      <c r="AD3343" s="13"/>
      <c r="AE3343" s="13"/>
      <c r="AT3343" s="244" t="s">
        <v>206</v>
      </c>
      <c r="AU3343" s="244" t="s">
        <v>78</v>
      </c>
      <c r="AV3343" s="13" t="s">
        <v>76</v>
      </c>
      <c r="AW3343" s="13" t="s">
        <v>31</v>
      </c>
      <c r="AX3343" s="13" t="s">
        <v>69</v>
      </c>
      <c r="AY3343" s="244" t="s">
        <v>193</v>
      </c>
    </row>
    <row r="3344" s="14" customFormat="1">
      <c r="A3344" s="14"/>
      <c r="B3344" s="245"/>
      <c r="C3344" s="246"/>
      <c r="D3344" s="228" t="s">
        <v>206</v>
      </c>
      <c r="E3344" s="247" t="s">
        <v>19</v>
      </c>
      <c r="F3344" s="248" t="s">
        <v>4917</v>
      </c>
      <c r="G3344" s="246"/>
      <c r="H3344" s="249">
        <v>0.59999999999999998</v>
      </c>
      <c r="I3344" s="250"/>
      <c r="J3344" s="246"/>
      <c r="K3344" s="246"/>
      <c r="L3344" s="251"/>
      <c r="M3344" s="252"/>
      <c r="N3344" s="253"/>
      <c r="O3344" s="253"/>
      <c r="P3344" s="253"/>
      <c r="Q3344" s="253"/>
      <c r="R3344" s="253"/>
      <c r="S3344" s="253"/>
      <c r="T3344" s="254"/>
      <c r="U3344" s="14"/>
      <c r="V3344" s="14"/>
      <c r="W3344" s="14"/>
      <c r="X3344" s="14"/>
      <c r="Y3344" s="14"/>
      <c r="Z3344" s="14"/>
      <c r="AA3344" s="14"/>
      <c r="AB3344" s="14"/>
      <c r="AC3344" s="14"/>
      <c r="AD3344" s="14"/>
      <c r="AE3344" s="14"/>
      <c r="AT3344" s="255" t="s">
        <v>206</v>
      </c>
      <c r="AU3344" s="255" t="s">
        <v>78</v>
      </c>
      <c r="AV3344" s="14" t="s">
        <v>78</v>
      </c>
      <c r="AW3344" s="14" t="s">
        <v>31</v>
      </c>
      <c r="AX3344" s="14" t="s">
        <v>69</v>
      </c>
      <c r="AY3344" s="255" t="s">
        <v>193</v>
      </c>
    </row>
    <row r="3345" s="14" customFormat="1">
      <c r="A3345" s="14"/>
      <c r="B3345" s="245"/>
      <c r="C3345" s="246"/>
      <c r="D3345" s="228" t="s">
        <v>206</v>
      </c>
      <c r="E3345" s="247" t="s">
        <v>19</v>
      </c>
      <c r="F3345" s="248" t="s">
        <v>4918</v>
      </c>
      <c r="G3345" s="246"/>
      <c r="H3345" s="249">
        <v>0.41299999999999998</v>
      </c>
      <c r="I3345" s="250"/>
      <c r="J3345" s="246"/>
      <c r="K3345" s="246"/>
      <c r="L3345" s="251"/>
      <c r="M3345" s="252"/>
      <c r="N3345" s="253"/>
      <c r="O3345" s="253"/>
      <c r="P3345" s="253"/>
      <c r="Q3345" s="253"/>
      <c r="R3345" s="253"/>
      <c r="S3345" s="253"/>
      <c r="T3345" s="254"/>
      <c r="U3345" s="14"/>
      <c r="V3345" s="14"/>
      <c r="W3345" s="14"/>
      <c r="X3345" s="14"/>
      <c r="Y3345" s="14"/>
      <c r="Z3345" s="14"/>
      <c r="AA3345" s="14"/>
      <c r="AB3345" s="14"/>
      <c r="AC3345" s="14"/>
      <c r="AD3345" s="14"/>
      <c r="AE3345" s="14"/>
      <c r="AT3345" s="255" t="s">
        <v>206</v>
      </c>
      <c r="AU3345" s="255" t="s">
        <v>78</v>
      </c>
      <c r="AV3345" s="14" t="s">
        <v>78</v>
      </c>
      <c r="AW3345" s="14" t="s">
        <v>31</v>
      </c>
      <c r="AX3345" s="14" t="s">
        <v>69</v>
      </c>
      <c r="AY3345" s="255" t="s">
        <v>193</v>
      </c>
    </row>
    <row r="3346" s="14" customFormat="1">
      <c r="A3346" s="14"/>
      <c r="B3346" s="245"/>
      <c r="C3346" s="246"/>
      <c r="D3346" s="228" t="s">
        <v>206</v>
      </c>
      <c r="E3346" s="247" t="s">
        <v>19</v>
      </c>
      <c r="F3346" s="248" t="s">
        <v>4918</v>
      </c>
      <c r="G3346" s="246"/>
      <c r="H3346" s="249">
        <v>0.41299999999999998</v>
      </c>
      <c r="I3346" s="250"/>
      <c r="J3346" s="246"/>
      <c r="K3346" s="246"/>
      <c r="L3346" s="251"/>
      <c r="M3346" s="252"/>
      <c r="N3346" s="253"/>
      <c r="O3346" s="253"/>
      <c r="P3346" s="253"/>
      <c r="Q3346" s="253"/>
      <c r="R3346" s="253"/>
      <c r="S3346" s="253"/>
      <c r="T3346" s="254"/>
      <c r="U3346" s="14"/>
      <c r="V3346" s="14"/>
      <c r="W3346" s="14"/>
      <c r="X3346" s="14"/>
      <c r="Y3346" s="14"/>
      <c r="Z3346" s="14"/>
      <c r="AA3346" s="14"/>
      <c r="AB3346" s="14"/>
      <c r="AC3346" s="14"/>
      <c r="AD3346" s="14"/>
      <c r="AE3346" s="14"/>
      <c r="AT3346" s="255" t="s">
        <v>206</v>
      </c>
      <c r="AU3346" s="255" t="s">
        <v>78</v>
      </c>
      <c r="AV3346" s="14" t="s">
        <v>78</v>
      </c>
      <c r="AW3346" s="14" t="s">
        <v>31</v>
      </c>
      <c r="AX3346" s="14" t="s">
        <v>69</v>
      </c>
      <c r="AY3346" s="255" t="s">
        <v>193</v>
      </c>
    </row>
    <row r="3347" s="14" customFormat="1">
      <c r="A3347" s="14"/>
      <c r="B3347" s="245"/>
      <c r="C3347" s="246"/>
      <c r="D3347" s="228" t="s">
        <v>206</v>
      </c>
      <c r="E3347" s="247" t="s">
        <v>19</v>
      </c>
      <c r="F3347" s="248" t="s">
        <v>4918</v>
      </c>
      <c r="G3347" s="246"/>
      <c r="H3347" s="249">
        <v>0.41299999999999998</v>
      </c>
      <c r="I3347" s="250"/>
      <c r="J3347" s="246"/>
      <c r="K3347" s="246"/>
      <c r="L3347" s="251"/>
      <c r="M3347" s="252"/>
      <c r="N3347" s="253"/>
      <c r="O3347" s="253"/>
      <c r="P3347" s="253"/>
      <c r="Q3347" s="253"/>
      <c r="R3347" s="253"/>
      <c r="S3347" s="253"/>
      <c r="T3347" s="254"/>
      <c r="U3347" s="14"/>
      <c r="V3347" s="14"/>
      <c r="W3347" s="14"/>
      <c r="X3347" s="14"/>
      <c r="Y3347" s="14"/>
      <c r="Z3347" s="14"/>
      <c r="AA3347" s="14"/>
      <c r="AB3347" s="14"/>
      <c r="AC3347" s="14"/>
      <c r="AD3347" s="14"/>
      <c r="AE3347" s="14"/>
      <c r="AT3347" s="255" t="s">
        <v>206</v>
      </c>
      <c r="AU3347" s="255" t="s">
        <v>78</v>
      </c>
      <c r="AV3347" s="14" t="s">
        <v>78</v>
      </c>
      <c r="AW3347" s="14" t="s">
        <v>31</v>
      </c>
      <c r="AX3347" s="14" t="s">
        <v>69</v>
      </c>
      <c r="AY3347" s="255" t="s">
        <v>193</v>
      </c>
    </row>
    <row r="3348" s="14" customFormat="1">
      <c r="A3348" s="14"/>
      <c r="B3348" s="245"/>
      <c r="C3348" s="246"/>
      <c r="D3348" s="228" t="s">
        <v>206</v>
      </c>
      <c r="E3348" s="247" t="s">
        <v>19</v>
      </c>
      <c r="F3348" s="248" t="s">
        <v>4919</v>
      </c>
      <c r="G3348" s="246"/>
      <c r="H3348" s="249">
        <v>0.97499999999999998</v>
      </c>
      <c r="I3348" s="250"/>
      <c r="J3348" s="246"/>
      <c r="K3348" s="246"/>
      <c r="L3348" s="251"/>
      <c r="M3348" s="252"/>
      <c r="N3348" s="253"/>
      <c r="O3348" s="253"/>
      <c r="P3348" s="253"/>
      <c r="Q3348" s="253"/>
      <c r="R3348" s="253"/>
      <c r="S3348" s="253"/>
      <c r="T3348" s="254"/>
      <c r="U3348" s="14"/>
      <c r="V3348" s="14"/>
      <c r="W3348" s="14"/>
      <c r="X3348" s="14"/>
      <c r="Y3348" s="14"/>
      <c r="Z3348" s="14"/>
      <c r="AA3348" s="14"/>
      <c r="AB3348" s="14"/>
      <c r="AC3348" s="14"/>
      <c r="AD3348" s="14"/>
      <c r="AE3348" s="14"/>
      <c r="AT3348" s="255" t="s">
        <v>206</v>
      </c>
      <c r="AU3348" s="255" t="s">
        <v>78</v>
      </c>
      <c r="AV3348" s="14" t="s">
        <v>78</v>
      </c>
      <c r="AW3348" s="14" t="s">
        <v>31</v>
      </c>
      <c r="AX3348" s="14" t="s">
        <v>69</v>
      </c>
      <c r="AY3348" s="255" t="s">
        <v>193</v>
      </c>
    </row>
    <row r="3349" s="14" customFormat="1">
      <c r="A3349" s="14"/>
      <c r="B3349" s="245"/>
      <c r="C3349" s="246"/>
      <c r="D3349" s="228" t="s">
        <v>206</v>
      </c>
      <c r="E3349" s="247" t="s">
        <v>19</v>
      </c>
      <c r="F3349" s="248" t="s">
        <v>4920</v>
      </c>
      <c r="G3349" s="246"/>
      <c r="H3349" s="249">
        <v>0.22500000000000001</v>
      </c>
      <c r="I3349" s="250"/>
      <c r="J3349" s="246"/>
      <c r="K3349" s="246"/>
      <c r="L3349" s="251"/>
      <c r="M3349" s="252"/>
      <c r="N3349" s="253"/>
      <c r="O3349" s="253"/>
      <c r="P3349" s="253"/>
      <c r="Q3349" s="253"/>
      <c r="R3349" s="253"/>
      <c r="S3349" s="253"/>
      <c r="T3349" s="254"/>
      <c r="U3349" s="14"/>
      <c r="V3349" s="14"/>
      <c r="W3349" s="14"/>
      <c r="X3349" s="14"/>
      <c r="Y3349" s="14"/>
      <c r="Z3349" s="14"/>
      <c r="AA3349" s="14"/>
      <c r="AB3349" s="14"/>
      <c r="AC3349" s="14"/>
      <c r="AD3349" s="14"/>
      <c r="AE3349" s="14"/>
      <c r="AT3349" s="255" t="s">
        <v>206</v>
      </c>
      <c r="AU3349" s="255" t="s">
        <v>78</v>
      </c>
      <c r="AV3349" s="14" t="s">
        <v>78</v>
      </c>
      <c r="AW3349" s="14" t="s">
        <v>31</v>
      </c>
      <c r="AX3349" s="14" t="s">
        <v>69</v>
      </c>
      <c r="AY3349" s="255" t="s">
        <v>193</v>
      </c>
    </row>
    <row r="3350" s="14" customFormat="1">
      <c r="A3350" s="14"/>
      <c r="B3350" s="245"/>
      <c r="C3350" s="246"/>
      <c r="D3350" s="228" t="s">
        <v>206</v>
      </c>
      <c r="E3350" s="247" t="s">
        <v>19</v>
      </c>
      <c r="F3350" s="248" t="s">
        <v>4921</v>
      </c>
      <c r="G3350" s="246"/>
      <c r="H3350" s="249">
        <v>0.33800000000000002</v>
      </c>
      <c r="I3350" s="250"/>
      <c r="J3350" s="246"/>
      <c r="K3350" s="246"/>
      <c r="L3350" s="251"/>
      <c r="M3350" s="252"/>
      <c r="N3350" s="253"/>
      <c r="O3350" s="253"/>
      <c r="P3350" s="253"/>
      <c r="Q3350" s="253"/>
      <c r="R3350" s="253"/>
      <c r="S3350" s="253"/>
      <c r="T3350" s="254"/>
      <c r="U3350" s="14"/>
      <c r="V3350" s="14"/>
      <c r="W3350" s="14"/>
      <c r="X3350" s="14"/>
      <c r="Y3350" s="14"/>
      <c r="Z3350" s="14"/>
      <c r="AA3350" s="14"/>
      <c r="AB3350" s="14"/>
      <c r="AC3350" s="14"/>
      <c r="AD3350" s="14"/>
      <c r="AE3350" s="14"/>
      <c r="AT3350" s="255" t="s">
        <v>206</v>
      </c>
      <c r="AU3350" s="255" t="s">
        <v>78</v>
      </c>
      <c r="AV3350" s="14" t="s">
        <v>78</v>
      </c>
      <c r="AW3350" s="14" t="s">
        <v>31</v>
      </c>
      <c r="AX3350" s="14" t="s">
        <v>69</v>
      </c>
      <c r="AY3350" s="255" t="s">
        <v>193</v>
      </c>
    </row>
    <row r="3351" s="14" customFormat="1">
      <c r="A3351" s="14"/>
      <c r="B3351" s="245"/>
      <c r="C3351" s="246"/>
      <c r="D3351" s="228" t="s">
        <v>206</v>
      </c>
      <c r="E3351" s="247" t="s">
        <v>19</v>
      </c>
      <c r="F3351" s="248" t="s">
        <v>4917</v>
      </c>
      <c r="G3351" s="246"/>
      <c r="H3351" s="249">
        <v>0.59999999999999998</v>
      </c>
      <c r="I3351" s="250"/>
      <c r="J3351" s="246"/>
      <c r="K3351" s="246"/>
      <c r="L3351" s="251"/>
      <c r="M3351" s="252"/>
      <c r="N3351" s="253"/>
      <c r="O3351" s="253"/>
      <c r="P3351" s="253"/>
      <c r="Q3351" s="253"/>
      <c r="R3351" s="253"/>
      <c r="S3351" s="253"/>
      <c r="T3351" s="254"/>
      <c r="U3351" s="14"/>
      <c r="V3351" s="14"/>
      <c r="W3351" s="14"/>
      <c r="X3351" s="14"/>
      <c r="Y3351" s="14"/>
      <c r="Z3351" s="14"/>
      <c r="AA3351" s="14"/>
      <c r="AB3351" s="14"/>
      <c r="AC3351" s="14"/>
      <c r="AD3351" s="14"/>
      <c r="AE3351" s="14"/>
      <c r="AT3351" s="255" t="s">
        <v>206</v>
      </c>
      <c r="AU3351" s="255" t="s">
        <v>78</v>
      </c>
      <c r="AV3351" s="14" t="s">
        <v>78</v>
      </c>
      <c r="AW3351" s="14" t="s">
        <v>31</v>
      </c>
      <c r="AX3351" s="14" t="s">
        <v>69</v>
      </c>
      <c r="AY3351" s="255" t="s">
        <v>193</v>
      </c>
    </row>
    <row r="3352" s="14" customFormat="1">
      <c r="A3352" s="14"/>
      <c r="B3352" s="245"/>
      <c r="C3352" s="246"/>
      <c r="D3352" s="228" t="s">
        <v>206</v>
      </c>
      <c r="E3352" s="247" t="s">
        <v>19</v>
      </c>
      <c r="F3352" s="248" t="s">
        <v>4917</v>
      </c>
      <c r="G3352" s="246"/>
      <c r="H3352" s="249">
        <v>0.59999999999999998</v>
      </c>
      <c r="I3352" s="250"/>
      <c r="J3352" s="246"/>
      <c r="K3352" s="246"/>
      <c r="L3352" s="251"/>
      <c r="M3352" s="252"/>
      <c r="N3352" s="253"/>
      <c r="O3352" s="253"/>
      <c r="P3352" s="253"/>
      <c r="Q3352" s="253"/>
      <c r="R3352" s="253"/>
      <c r="S3352" s="253"/>
      <c r="T3352" s="254"/>
      <c r="U3352" s="14"/>
      <c r="V3352" s="14"/>
      <c r="W3352" s="14"/>
      <c r="X3352" s="14"/>
      <c r="Y3352" s="14"/>
      <c r="Z3352" s="14"/>
      <c r="AA3352" s="14"/>
      <c r="AB3352" s="14"/>
      <c r="AC3352" s="14"/>
      <c r="AD3352" s="14"/>
      <c r="AE3352" s="14"/>
      <c r="AT3352" s="255" t="s">
        <v>206</v>
      </c>
      <c r="AU3352" s="255" t="s">
        <v>78</v>
      </c>
      <c r="AV3352" s="14" t="s">
        <v>78</v>
      </c>
      <c r="AW3352" s="14" t="s">
        <v>31</v>
      </c>
      <c r="AX3352" s="14" t="s">
        <v>69</v>
      </c>
      <c r="AY3352" s="255" t="s">
        <v>193</v>
      </c>
    </row>
    <row r="3353" s="14" customFormat="1">
      <c r="A3353" s="14"/>
      <c r="B3353" s="245"/>
      <c r="C3353" s="246"/>
      <c r="D3353" s="228" t="s">
        <v>206</v>
      </c>
      <c r="E3353" s="247" t="s">
        <v>19</v>
      </c>
      <c r="F3353" s="248" t="s">
        <v>4917</v>
      </c>
      <c r="G3353" s="246"/>
      <c r="H3353" s="249">
        <v>0.59999999999999998</v>
      </c>
      <c r="I3353" s="250"/>
      <c r="J3353" s="246"/>
      <c r="K3353" s="246"/>
      <c r="L3353" s="251"/>
      <c r="M3353" s="252"/>
      <c r="N3353" s="253"/>
      <c r="O3353" s="253"/>
      <c r="P3353" s="253"/>
      <c r="Q3353" s="253"/>
      <c r="R3353" s="253"/>
      <c r="S3353" s="253"/>
      <c r="T3353" s="254"/>
      <c r="U3353" s="14"/>
      <c r="V3353" s="14"/>
      <c r="W3353" s="14"/>
      <c r="X3353" s="14"/>
      <c r="Y3353" s="14"/>
      <c r="Z3353" s="14"/>
      <c r="AA3353" s="14"/>
      <c r="AB3353" s="14"/>
      <c r="AC3353" s="14"/>
      <c r="AD3353" s="14"/>
      <c r="AE3353" s="14"/>
      <c r="AT3353" s="255" t="s">
        <v>206</v>
      </c>
      <c r="AU3353" s="255" t="s">
        <v>78</v>
      </c>
      <c r="AV3353" s="14" t="s">
        <v>78</v>
      </c>
      <c r="AW3353" s="14" t="s">
        <v>31</v>
      </c>
      <c r="AX3353" s="14" t="s">
        <v>69</v>
      </c>
      <c r="AY3353" s="255" t="s">
        <v>193</v>
      </c>
    </row>
    <row r="3354" s="14" customFormat="1">
      <c r="A3354" s="14"/>
      <c r="B3354" s="245"/>
      <c r="C3354" s="246"/>
      <c r="D3354" s="228" t="s">
        <v>206</v>
      </c>
      <c r="E3354" s="247" t="s">
        <v>19</v>
      </c>
      <c r="F3354" s="248" t="s">
        <v>4917</v>
      </c>
      <c r="G3354" s="246"/>
      <c r="H3354" s="249">
        <v>0.59999999999999998</v>
      </c>
      <c r="I3354" s="250"/>
      <c r="J3354" s="246"/>
      <c r="K3354" s="246"/>
      <c r="L3354" s="251"/>
      <c r="M3354" s="252"/>
      <c r="N3354" s="253"/>
      <c r="O3354" s="253"/>
      <c r="P3354" s="253"/>
      <c r="Q3354" s="253"/>
      <c r="R3354" s="253"/>
      <c r="S3354" s="253"/>
      <c r="T3354" s="254"/>
      <c r="U3354" s="14"/>
      <c r="V3354" s="14"/>
      <c r="W3354" s="14"/>
      <c r="X3354" s="14"/>
      <c r="Y3354" s="14"/>
      <c r="Z3354" s="14"/>
      <c r="AA3354" s="14"/>
      <c r="AB3354" s="14"/>
      <c r="AC3354" s="14"/>
      <c r="AD3354" s="14"/>
      <c r="AE3354" s="14"/>
      <c r="AT3354" s="255" t="s">
        <v>206</v>
      </c>
      <c r="AU3354" s="255" t="s">
        <v>78</v>
      </c>
      <c r="AV3354" s="14" t="s">
        <v>78</v>
      </c>
      <c r="AW3354" s="14" t="s">
        <v>31</v>
      </c>
      <c r="AX3354" s="14" t="s">
        <v>69</v>
      </c>
      <c r="AY3354" s="255" t="s">
        <v>193</v>
      </c>
    </row>
    <row r="3355" s="14" customFormat="1">
      <c r="A3355" s="14"/>
      <c r="B3355" s="245"/>
      <c r="C3355" s="246"/>
      <c r="D3355" s="228" t="s">
        <v>206</v>
      </c>
      <c r="E3355" s="247" t="s">
        <v>19</v>
      </c>
      <c r="F3355" s="248" t="s">
        <v>4922</v>
      </c>
      <c r="G3355" s="246"/>
      <c r="H3355" s="249">
        <v>0.188</v>
      </c>
      <c r="I3355" s="250"/>
      <c r="J3355" s="246"/>
      <c r="K3355" s="246"/>
      <c r="L3355" s="251"/>
      <c r="M3355" s="252"/>
      <c r="N3355" s="253"/>
      <c r="O3355" s="253"/>
      <c r="P3355" s="253"/>
      <c r="Q3355" s="253"/>
      <c r="R3355" s="253"/>
      <c r="S3355" s="253"/>
      <c r="T3355" s="254"/>
      <c r="U3355" s="14"/>
      <c r="V3355" s="14"/>
      <c r="W3355" s="14"/>
      <c r="X3355" s="14"/>
      <c r="Y3355" s="14"/>
      <c r="Z3355" s="14"/>
      <c r="AA3355" s="14"/>
      <c r="AB3355" s="14"/>
      <c r="AC3355" s="14"/>
      <c r="AD3355" s="14"/>
      <c r="AE3355" s="14"/>
      <c r="AT3355" s="255" t="s">
        <v>206</v>
      </c>
      <c r="AU3355" s="255" t="s">
        <v>78</v>
      </c>
      <c r="AV3355" s="14" t="s">
        <v>78</v>
      </c>
      <c r="AW3355" s="14" t="s">
        <v>31</v>
      </c>
      <c r="AX3355" s="14" t="s">
        <v>69</v>
      </c>
      <c r="AY3355" s="255" t="s">
        <v>193</v>
      </c>
    </row>
    <row r="3356" s="14" customFormat="1">
      <c r="A3356" s="14"/>
      <c r="B3356" s="245"/>
      <c r="C3356" s="246"/>
      <c r="D3356" s="228" t="s">
        <v>206</v>
      </c>
      <c r="E3356" s="247" t="s">
        <v>19</v>
      </c>
      <c r="F3356" s="248" t="s">
        <v>4923</v>
      </c>
      <c r="G3356" s="246"/>
      <c r="H3356" s="249">
        <v>0.71299999999999997</v>
      </c>
      <c r="I3356" s="250"/>
      <c r="J3356" s="246"/>
      <c r="K3356" s="246"/>
      <c r="L3356" s="251"/>
      <c r="M3356" s="252"/>
      <c r="N3356" s="253"/>
      <c r="O3356" s="253"/>
      <c r="P3356" s="253"/>
      <c r="Q3356" s="253"/>
      <c r="R3356" s="253"/>
      <c r="S3356" s="253"/>
      <c r="T3356" s="254"/>
      <c r="U3356" s="14"/>
      <c r="V3356" s="14"/>
      <c r="W3356" s="14"/>
      <c r="X3356" s="14"/>
      <c r="Y3356" s="14"/>
      <c r="Z3356" s="14"/>
      <c r="AA3356" s="14"/>
      <c r="AB3356" s="14"/>
      <c r="AC3356" s="14"/>
      <c r="AD3356" s="14"/>
      <c r="AE3356" s="14"/>
      <c r="AT3356" s="255" t="s">
        <v>206</v>
      </c>
      <c r="AU3356" s="255" t="s">
        <v>78</v>
      </c>
      <c r="AV3356" s="14" t="s">
        <v>78</v>
      </c>
      <c r="AW3356" s="14" t="s">
        <v>31</v>
      </c>
      <c r="AX3356" s="14" t="s">
        <v>69</v>
      </c>
      <c r="AY3356" s="255" t="s">
        <v>193</v>
      </c>
    </row>
    <row r="3357" s="14" customFormat="1">
      <c r="A3357" s="14"/>
      <c r="B3357" s="245"/>
      <c r="C3357" s="246"/>
      <c r="D3357" s="228" t="s">
        <v>206</v>
      </c>
      <c r="E3357" s="247" t="s">
        <v>19</v>
      </c>
      <c r="F3357" s="248" t="s">
        <v>4923</v>
      </c>
      <c r="G3357" s="246"/>
      <c r="H3357" s="249">
        <v>0.71299999999999997</v>
      </c>
      <c r="I3357" s="250"/>
      <c r="J3357" s="246"/>
      <c r="K3357" s="246"/>
      <c r="L3357" s="251"/>
      <c r="M3357" s="252"/>
      <c r="N3357" s="253"/>
      <c r="O3357" s="253"/>
      <c r="P3357" s="253"/>
      <c r="Q3357" s="253"/>
      <c r="R3357" s="253"/>
      <c r="S3357" s="253"/>
      <c r="T3357" s="254"/>
      <c r="U3357" s="14"/>
      <c r="V3357" s="14"/>
      <c r="W3357" s="14"/>
      <c r="X3357" s="14"/>
      <c r="Y3357" s="14"/>
      <c r="Z3357" s="14"/>
      <c r="AA3357" s="14"/>
      <c r="AB3357" s="14"/>
      <c r="AC3357" s="14"/>
      <c r="AD3357" s="14"/>
      <c r="AE3357" s="14"/>
      <c r="AT3357" s="255" t="s">
        <v>206</v>
      </c>
      <c r="AU3357" s="255" t="s">
        <v>78</v>
      </c>
      <c r="AV3357" s="14" t="s">
        <v>78</v>
      </c>
      <c r="AW3357" s="14" t="s">
        <v>31</v>
      </c>
      <c r="AX3357" s="14" t="s">
        <v>69</v>
      </c>
      <c r="AY3357" s="255" t="s">
        <v>193</v>
      </c>
    </row>
    <row r="3358" s="14" customFormat="1">
      <c r="A3358" s="14"/>
      <c r="B3358" s="245"/>
      <c r="C3358" s="246"/>
      <c r="D3358" s="228" t="s">
        <v>206</v>
      </c>
      <c r="E3358" s="247" t="s">
        <v>19</v>
      </c>
      <c r="F3358" s="248" t="s">
        <v>4923</v>
      </c>
      <c r="G3358" s="246"/>
      <c r="H3358" s="249">
        <v>0.71299999999999997</v>
      </c>
      <c r="I3358" s="250"/>
      <c r="J3358" s="246"/>
      <c r="K3358" s="246"/>
      <c r="L3358" s="251"/>
      <c r="M3358" s="252"/>
      <c r="N3358" s="253"/>
      <c r="O3358" s="253"/>
      <c r="P3358" s="253"/>
      <c r="Q3358" s="253"/>
      <c r="R3358" s="253"/>
      <c r="S3358" s="253"/>
      <c r="T3358" s="254"/>
      <c r="U3358" s="14"/>
      <c r="V3358" s="14"/>
      <c r="W3358" s="14"/>
      <c r="X3358" s="14"/>
      <c r="Y3358" s="14"/>
      <c r="Z3358" s="14"/>
      <c r="AA3358" s="14"/>
      <c r="AB3358" s="14"/>
      <c r="AC3358" s="14"/>
      <c r="AD3358" s="14"/>
      <c r="AE3358" s="14"/>
      <c r="AT3358" s="255" t="s">
        <v>206</v>
      </c>
      <c r="AU3358" s="255" t="s">
        <v>78</v>
      </c>
      <c r="AV3358" s="14" t="s">
        <v>78</v>
      </c>
      <c r="AW3358" s="14" t="s">
        <v>31</v>
      </c>
      <c r="AX3358" s="14" t="s">
        <v>69</v>
      </c>
      <c r="AY3358" s="255" t="s">
        <v>193</v>
      </c>
    </row>
    <row r="3359" s="14" customFormat="1">
      <c r="A3359" s="14"/>
      <c r="B3359" s="245"/>
      <c r="C3359" s="246"/>
      <c r="D3359" s="228" t="s">
        <v>206</v>
      </c>
      <c r="E3359" s="247" t="s">
        <v>19</v>
      </c>
      <c r="F3359" s="248" t="s">
        <v>4918</v>
      </c>
      <c r="G3359" s="246"/>
      <c r="H3359" s="249">
        <v>0.41299999999999998</v>
      </c>
      <c r="I3359" s="250"/>
      <c r="J3359" s="246"/>
      <c r="K3359" s="246"/>
      <c r="L3359" s="251"/>
      <c r="M3359" s="252"/>
      <c r="N3359" s="253"/>
      <c r="O3359" s="253"/>
      <c r="P3359" s="253"/>
      <c r="Q3359" s="253"/>
      <c r="R3359" s="253"/>
      <c r="S3359" s="253"/>
      <c r="T3359" s="254"/>
      <c r="U3359" s="14"/>
      <c r="V3359" s="14"/>
      <c r="W3359" s="14"/>
      <c r="X3359" s="14"/>
      <c r="Y3359" s="14"/>
      <c r="Z3359" s="14"/>
      <c r="AA3359" s="14"/>
      <c r="AB3359" s="14"/>
      <c r="AC3359" s="14"/>
      <c r="AD3359" s="14"/>
      <c r="AE3359" s="14"/>
      <c r="AT3359" s="255" t="s">
        <v>206</v>
      </c>
      <c r="AU3359" s="255" t="s">
        <v>78</v>
      </c>
      <c r="AV3359" s="14" t="s">
        <v>78</v>
      </c>
      <c r="AW3359" s="14" t="s">
        <v>31</v>
      </c>
      <c r="AX3359" s="14" t="s">
        <v>69</v>
      </c>
      <c r="AY3359" s="255" t="s">
        <v>193</v>
      </c>
    </row>
    <row r="3360" s="14" customFormat="1">
      <c r="A3360" s="14"/>
      <c r="B3360" s="245"/>
      <c r="C3360" s="246"/>
      <c r="D3360" s="228" t="s">
        <v>206</v>
      </c>
      <c r="E3360" s="247" t="s">
        <v>19</v>
      </c>
      <c r="F3360" s="248" t="s">
        <v>4918</v>
      </c>
      <c r="G3360" s="246"/>
      <c r="H3360" s="249">
        <v>0.41299999999999998</v>
      </c>
      <c r="I3360" s="250"/>
      <c r="J3360" s="246"/>
      <c r="K3360" s="246"/>
      <c r="L3360" s="251"/>
      <c r="M3360" s="252"/>
      <c r="N3360" s="253"/>
      <c r="O3360" s="253"/>
      <c r="P3360" s="253"/>
      <c r="Q3360" s="253"/>
      <c r="R3360" s="253"/>
      <c r="S3360" s="253"/>
      <c r="T3360" s="254"/>
      <c r="U3360" s="14"/>
      <c r="V3360" s="14"/>
      <c r="W3360" s="14"/>
      <c r="X3360" s="14"/>
      <c r="Y3360" s="14"/>
      <c r="Z3360" s="14"/>
      <c r="AA3360" s="14"/>
      <c r="AB3360" s="14"/>
      <c r="AC3360" s="14"/>
      <c r="AD3360" s="14"/>
      <c r="AE3360" s="14"/>
      <c r="AT3360" s="255" t="s">
        <v>206</v>
      </c>
      <c r="AU3360" s="255" t="s">
        <v>78</v>
      </c>
      <c r="AV3360" s="14" t="s">
        <v>78</v>
      </c>
      <c r="AW3360" s="14" t="s">
        <v>31</v>
      </c>
      <c r="AX3360" s="14" t="s">
        <v>69</v>
      </c>
      <c r="AY3360" s="255" t="s">
        <v>193</v>
      </c>
    </row>
    <row r="3361" s="14" customFormat="1">
      <c r="A3361" s="14"/>
      <c r="B3361" s="245"/>
      <c r="C3361" s="246"/>
      <c r="D3361" s="228" t="s">
        <v>206</v>
      </c>
      <c r="E3361" s="247" t="s">
        <v>19</v>
      </c>
      <c r="F3361" s="248" t="s">
        <v>4918</v>
      </c>
      <c r="G3361" s="246"/>
      <c r="H3361" s="249">
        <v>0.41299999999999998</v>
      </c>
      <c r="I3361" s="250"/>
      <c r="J3361" s="246"/>
      <c r="K3361" s="246"/>
      <c r="L3361" s="251"/>
      <c r="M3361" s="252"/>
      <c r="N3361" s="253"/>
      <c r="O3361" s="253"/>
      <c r="P3361" s="253"/>
      <c r="Q3361" s="253"/>
      <c r="R3361" s="253"/>
      <c r="S3361" s="253"/>
      <c r="T3361" s="254"/>
      <c r="U3361" s="14"/>
      <c r="V3361" s="14"/>
      <c r="W3361" s="14"/>
      <c r="X3361" s="14"/>
      <c r="Y3361" s="14"/>
      <c r="Z3361" s="14"/>
      <c r="AA3361" s="14"/>
      <c r="AB3361" s="14"/>
      <c r="AC3361" s="14"/>
      <c r="AD3361" s="14"/>
      <c r="AE3361" s="14"/>
      <c r="AT3361" s="255" t="s">
        <v>206</v>
      </c>
      <c r="AU3361" s="255" t="s">
        <v>78</v>
      </c>
      <c r="AV3361" s="14" t="s">
        <v>78</v>
      </c>
      <c r="AW3361" s="14" t="s">
        <v>31</v>
      </c>
      <c r="AX3361" s="14" t="s">
        <v>69</v>
      </c>
      <c r="AY3361" s="255" t="s">
        <v>193</v>
      </c>
    </row>
    <row r="3362" s="14" customFormat="1">
      <c r="A3362" s="14"/>
      <c r="B3362" s="245"/>
      <c r="C3362" s="246"/>
      <c r="D3362" s="228" t="s">
        <v>206</v>
      </c>
      <c r="E3362" s="247" t="s">
        <v>19</v>
      </c>
      <c r="F3362" s="248" t="s">
        <v>4924</v>
      </c>
      <c r="G3362" s="246"/>
      <c r="H3362" s="249">
        <v>0.45000000000000001</v>
      </c>
      <c r="I3362" s="250"/>
      <c r="J3362" s="246"/>
      <c r="K3362" s="246"/>
      <c r="L3362" s="251"/>
      <c r="M3362" s="252"/>
      <c r="N3362" s="253"/>
      <c r="O3362" s="253"/>
      <c r="P3362" s="253"/>
      <c r="Q3362" s="253"/>
      <c r="R3362" s="253"/>
      <c r="S3362" s="253"/>
      <c r="T3362" s="254"/>
      <c r="U3362" s="14"/>
      <c r="V3362" s="14"/>
      <c r="W3362" s="14"/>
      <c r="X3362" s="14"/>
      <c r="Y3362" s="14"/>
      <c r="Z3362" s="14"/>
      <c r="AA3362" s="14"/>
      <c r="AB3362" s="14"/>
      <c r="AC3362" s="14"/>
      <c r="AD3362" s="14"/>
      <c r="AE3362" s="14"/>
      <c r="AT3362" s="255" t="s">
        <v>206</v>
      </c>
      <c r="AU3362" s="255" t="s">
        <v>78</v>
      </c>
      <c r="AV3362" s="14" t="s">
        <v>78</v>
      </c>
      <c r="AW3362" s="14" t="s">
        <v>31</v>
      </c>
      <c r="AX3362" s="14" t="s">
        <v>69</v>
      </c>
      <c r="AY3362" s="255" t="s">
        <v>193</v>
      </c>
    </row>
    <row r="3363" s="13" customFormat="1">
      <c r="A3363" s="13"/>
      <c r="B3363" s="235"/>
      <c r="C3363" s="236"/>
      <c r="D3363" s="228" t="s">
        <v>206</v>
      </c>
      <c r="E3363" s="237" t="s">
        <v>19</v>
      </c>
      <c r="F3363" s="238" t="s">
        <v>1702</v>
      </c>
      <c r="G3363" s="236"/>
      <c r="H3363" s="237" t="s">
        <v>19</v>
      </c>
      <c r="I3363" s="239"/>
      <c r="J3363" s="236"/>
      <c r="K3363" s="236"/>
      <c r="L3363" s="240"/>
      <c r="M3363" s="241"/>
      <c r="N3363" s="242"/>
      <c r="O3363" s="242"/>
      <c r="P3363" s="242"/>
      <c r="Q3363" s="242"/>
      <c r="R3363" s="242"/>
      <c r="S3363" s="242"/>
      <c r="T3363" s="243"/>
      <c r="U3363" s="13"/>
      <c r="V3363" s="13"/>
      <c r="W3363" s="13"/>
      <c r="X3363" s="13"/>
      <c r="Y3363" s="13"/>
      <c r="Z3363" s="13"/>
      <c r="AA3363" s="13"/>
      <c r="AB3363" s="13"/>
      <c r="AC3363" s="13"/>
      <c r="AD3363" s="13"/>
      <c r="AE3363" s="13"/>
      <c r="AT3363" s="244" t="s">
        <v>206</v>
      </c>
      <c r="AU3363" s="244" t="s">
        <v>78</v>
      </c>
      <c r="AV3363" s="13" t="s">
        <v>76</v>
      </c>
      <c r="AW3363" s="13" t="s">
        <v>31</v>
      </c>
      <c r="AX3363" s="13" t="s">
        <v>69</v>
      </c>
      <c r="AY3363" s="244" t="s">
        <v>193</v>
      </c>
    </row>
    <row r="3364" s="14" customFormat="1">
      <c r="A3364" s="14"/>
      <c r="B3364" s="245"/>
      <c r="C3364" s="246"/>
      <c r="D3364" s="228" t="s">
        <v>206</v>
      </c>
      <c r="E3364" s="247" t="s">
        <v>19</v>
      </c>
      <c r="F3364" s="248" t="s">
        <v>4920</v>
      </c>
      <c r="G3364" s="246"/>
      <c r="H3364" s="249">
        <v>0.22500000000000001</v>
      </c>
      <c r="I3364" s="250"/>
      <c r="J3364" s="246"/>
      <c r="K3364" s="246"/>
      <c r="L3364" s="251"/>
      <c r="M3364" s="252"/>
      <c r="N3364" s="253"/>
      <c r="O3364" s="253"/>
      <c r="P3364" s="253"/>
      <c r="Q3364" s="253"/>
      <c r="R3364" s="253"/>
      <c r="S3364" s="253"/>
      <c r="T3364" s="254"/>
      <c r="U3364" s="14"/>
      <c r="V3364" s="14"/>
      <c r="W3364" s="14"/>
      <c r="X3364" s="14"/>
      <c r="Y3364" s="14"/>
      <c r="Z3364" s="14"/>
      <c r="AA3364" s="14"/>
      <c r="AB3364" s="14"/>
      <c r="AC3364" s="14"/>
      <c r="AD3364" s="14"/>
      <c r="AE3364" s="14"/>
      <c r="AT3364" s="255" t="s">
        <v>206</v>
      </c>
      <c r="AU3364" s="255" t="s">
        <v>78</v>
      </c>
      <c r="AV3364" s="14" t="s">
        <v>78</v>
      </c>
      <c r="AW3364" s="14" t="s">
        <v>31</v>
      </c>
      <c r="AX3364" s="14" t="s">
        <v>69</v>
      </c>
      <c r="AY3364" s="255" t="s">
        <v>193</v>
      </c>
    </row>
    <row r="3365" s="13" customFormat="1">
      <c r="A3365" s="13"/>
      <c r="B3365" s="235"/>
      <c r="C3365" s="236"/>
      <c r="D3365" s="228" t="s">
        <v>206</v>
      </c>
      <c r="E3365" s="237" t="s">
        <v>19</v>
      </c>
      <c r="F3365" s="238" t="s">
        <v>1704</v>
      </c>
      <c r="G3365" s="236"/>
      <c r="H3365" s="237" t="s">
        <v>19</v>
      </c>
      <c r="I3365" s="239"/>
      <c r="J3365" s="236"/>
      <c r="K3365" s="236"/>
      <c r="L3365" s="240"/>
      <c r="M3365" s="241"/>
      <c r="N3365" s="242"/>
      <c r="O3365" s="242"/>
      <c r="P3365" s="242"/>
      <c r="Q3365" s="242"/>
      <c r="R3365" s="242"/>
      <c r="S3365" s="242"/>
      <c r="T3365" s="243"/>
      <c r="U3365" s="13"/>
      <c r="V3365" s="13"/>
      <c r="W3365" s="13"/>
      <c r="X3365" s="13"/>
      <c r="Y3365" s="13"/>
      <c r="Z3365" s="13"/>
      <c r="AA3365" s="13"/>
      <c r="AB3365" s="13"/>
      <c r="AC3365" s="13"/>
      <c r="AD3365" s="13"/>
      <c r="AE3365" s="13"/>
      <c r="AT3365" s="244" t="s">
        <v>206</v>
      </c>
      <c r="AU3365" s="244" t="s">
        <v>78</v>
      </c>
      <c r="AV3365" s="13" t="s">
        <v>76</v>
      </c>
      <c r="AW3365" s="13" t="s">
        <v>31</v>
      </c>
      <c r="AX3365" s="13" t="s">
        <v>69</v>
      </c>
      <c r="AY3365" s="244" t="s">
        <v>193</v>
      </c>
    </row>
    <row r="3366" s="14" customFormat="1">
      <c r="A3366" s="14"/>
      <c r="B3366" s="245"/>
      <c r="C3366" s="246"/>
      <c r="D3366" s="228" t="s">
        <v>206</v>
      </c>
      <c r="E3366" s="247" t="s">
        <v>19</v>
      </c>
      <c r="F3366" s="248" t="s">
        <v>4920</v>
      </c>
      <c r="G3366" s="246"/>
      <c r="H3366" s="249">
        <v>0.22500000000000001</v>
      </c>
      <c r="I3366" s="250"/>
      <c r="J3366" s="246"/>
      <c r="K3366" s="246"/>
      <c r="L3366" s="251"/>
      <c r="M3366" s="252"/>
      <c r="N3366" s="253"/>
      <c r="O3366" s="253"/>
      <c r="P3366" s="253"/>
      <c r="Q3366" s="253"/>
      <c r="R3366" s="253"/>
      <c r="S3366" s="253"/>
      <c r="T3366" s="254"/>
      <c r="U3366" s="14"/>
      <c r="V3366" s="14"/>
      <c r="W3366" s="14"/>
      <c r="X3366" s="14"/>
      <c r="Y3366" s="14"/>
      <c r="Z3366" s="14"/>
      <c r="AA3366" s="14"/>
      <c r="AB3366" s="14"/>
      <c r="AC3366" s="14"/>
      <c r="AD3366" s="14"/>
      <c r="AE3366" s="14"/>
      <c r="AT3366" s="255" t="s">
        <v>206</v>
      </c>
      <c r="AU3366" s="255" t="s">
        <v>78</v>
      </c>
      <c r="AV3366" s="14" t="s">
        <v>78</v>
      </c>
      <c r="AW3366" s="14" t="s">
        <v>31</v>
      </c>
      <c r="AX3366" s="14" t="s">
        <v>69</v>
      </c>
      <c r="AY3366" s="255" t="s">
        <v>193</v>
      </c>
    </row>
    <row r="3367" s="13" customFormat="1">
      <c r="A3367" s="13"/>
      <c r="B3367" s="235"/>
      <c r="C3367" s="236"/>
      <c r="D3367" s="228" t="s">
        <v>206</v>
      </c>
      <c r="E3367" s="237" t="s">
        <v>19</v>
      </c>
      <c r="F3367" s="238" t="s">
        <v>1724</v>
      </c>
      <c r="G3367" s="236"/>
      <c r="H3367" s="237" t="s">
        <v>19</v>
      </c>
      <c r="I3367" s="239"/>
      <c r="J3367" s="236"/>
      <c r="K3367" s="236"/>
      <c r="L3367" s="240"/>
      <c r="M3367" s="241"/>
      <c r="N3367" s="242"/>
      <c r="O3367" s="242"/>
      <c r="P3367" s="242"/>
      <c r="Q3367" s="242"/>
      <c r="R3367" s="242"/>
      <c r="S3367" s="242"/>
      <c r="T3367" s="243"/>
      <c r="U3367" s="13"/>
      <c r="V3367" s="13"/>
      <c r="W3367" s="13"/>
      <c r="X3367" s="13"/>
      <c r="Y3367" s="13"/>
      <c r="Z3367" s="13"/>
      <c r="AA3367" s="13"/>
      <c r="AB3367" s="13"/>
      <c r="AC3367" s="13"/>
      <c r="AD3367" s="13"/>
      <c r="AE3367" s="13"/>
      <c r="AT3367" s="244" t="s">
        <v>206</v>
      </c>
      <c r="AU3367" s="244" t="s">
        <v>78</v>
      </c>
      <c r="AV3367" s="13" t="s">
        <v>76</v>
      </c>
      <c r="AW3367" s="13" t="s">
        <v>31</v>
      </c>
      <c r="AX3367" s="13" t="s">
        <v>69</v>
      </c>
      <c r="AY3367" s="244" t="s">
        <v>193</v>
      </c>
    </row>
    <row r="3368" s="14" customFormat="1">
      <c r="A3368" s="14"/>
      <c r="B3368" s="245"/>
      <c r="C3368" s="246"/>
      <c r="D3368" s="228" t="s">
        <v>206</v>
      </c>
      <c r="E3368" s="247" t="s">
        <v>19</v>
      </c>
      <c r="F3368" s="248" t="s">
        <v>4920</v>
      </c>
      <c r="G3368" s="246"/>
      <c r="H3368" s="249">
        <v>0.22500000000000001</v>
      </c>
      <c r="I3368" s="250"/>
      <c r="J3368" s="246"/>
      <c r="K3368" s="246"/>
      <c r="L3368" s="251"/>
      <c r="M3368" s="252"/>
      <c r="N3368" s="253"/>
      <c r="O3368" s="253"/>
      <c r="P3368" s="253"/>
      <c r="Q3368" s="253"/>
      <c r="R3368" s="253"/>
      <c r="S3368" s="253"/>
      <c r="T3368" s="254"/>
      <c r="U3368" s="14"/>
      <c r="V3368" s="14"/>
      <c r="W3368" s="14"/>
      <c r="X3368" s="14"/>
      <c r="Y3368" s="14"/>
      <c r="Z3368" s="14"/>
      <c r="AA3368" s="14"/>
      <c r="AB3368" s="14"/>
      <c r="AC3368" s="14"/>
      <c r="AD3368" s="14"/>
      <c r="AE3368" s="14"/>
      <c r="AT3368" s="255" t="s">
        <v>206</v>
      </c>
      <c r="AU3368" s="255" t="s">
        <v>78</v>
      </c>
      <c r="AV3368" s="14" t="s">
        <v>78</v>
      </c>
      <c r="AW3368" s="14" t="s">
        <v>31</v>
      </c>
      <c r="AX3368" s="14" t="s">
        <v>69</v>
      </c>
      <c r="AY3368" s="255" t="s">
        <v>193</v>
      </c>
    </row>
    <row r="3369" s="14" customFormat="1">
      <c r="A3369" s="14"/>
      <c r="B3369" s="245"/>
      <c r="C3369" s="246"/>
      <c r="D3369" s="228" t="s">
        <v>206</v>
      </c>
      <c r="E3369" s="247" t="s">
        <v>19</v>
      </c>
      <c r="F3369" s="248" t="s">
        <v>4925</v>
      </c>
      <c r="G3369" s="246"/>
      <c r="H3369" s="249">
        <v>0.52500000000000002</v>
      </c>
      <c r="I3369" s="250"/>
      <c r="J3369" s="246"/>
      <c r="K3369" s="246"/>
      <c r="L3369" s="251"/>
      <c r="M3369" s="252"/>
      <c r="N3369" s="253"/>
      <c r="O3369" s="253"/>
      <c r="P3369" s="253"/>
      <c r="Q3369" s="253"/>
      <c r="R3369" s="253"/>
      <c r="S3369" s="253"/>
      <c r="T3369" s="254"/>
      <c r="U3369" s="14"/>
      <c r="V3369" s="14"/>
      <c r="W3369" s="14"/>
      <c r="X3369" s="14"/>
      <c r="Y3369" s="14"/>
      <c r="Z3369" s="14"/>
      <c r="AA3369" s="14"/>
      <c r="AB3369" s="14"/>
      <c r="AC3369" s="14"/>
      <c r="AD3369" s="14"/>
      <c r="AE3369" s="14"/>
      <c r="AT3369" s="255" t="s">
        <v>206</v>
      </c>
      <c r="AU3369" s="255" t="s">
        <v>78</v>
      </c>
      <c r="AV3369" s="14" t="s">
        <v>78</v>
      </c>
      <c r="AW3369" s="14" t="s">
        <v>31</v>
      </c>
      <c r="AX3369" s="14" t="s">
        <v>69</v>
      </c>
      <c r="AY3369" s="255" t="s">
        <v>193</v>
      </c>
    </row>
    <row r="3370" s="14" customFormat="1">
      <c r="A3370" s="14"/>
      <c r="B3370" s="245"/>
      <c r="C3370" s="246"/>
      <c r="D3370" s="228" t="s">
        <v>206</v>
      </c>
      <c r="E3370" s="247" t="s">
        <v>19</v>
      </c>
      <c r="F3370" s="248" t="s">
        <v>4926</v>
      </c>
      <c r="G3370" s="246"/>
      <c r="H3370" s="249">
        <v>0.22500000000000001</v>
      </c>
      <c r="I3370" s="250"/>
      <c r="J3370" s="246"/>
      <c r="K3370" s="246"/>
      <c r="L3370" s="251"/>
      <c r="M3370" s="252"/>
      <c r="N3370" s="253"/>
      <c r="O3370" s="253"/>
      <c r="P3370" s="253"/>
      <c r="Q3370" s="253"/>
      <c r="R3370" s="253"/>
      <c r="S3370" s="253"/>
      <c r="T3370" s="254"/>
      <c r="U3370" s="14"/>
      <c r="V3370" s="14"/>
      <c r="W3370" s="14"/>
      <c r="X3370" s="14"/>
      <c r="Y3370" s="14"/>
      <c r="Z3370" s="14"/>
      <c r="AA3370" s="14"/>
      <c r="AB3370" s="14"/>
      <c r="AC3370" s="14"/>
      <c r="AD3370" s="14"/>
      <c r="AE3370" s="14"/>
      <c r="AT3370" s="255" t="s">
        <v>206</v>
      </c>
      <c r="AU3370" s="255" t="s">
        <v>78</v>
      </c>
      <c r="AV3370" s="14" t="s">
        <v>78</v>
      </c>
      <c r="AW3370" s="14" t="s">
        <v>31</v>
      </c>
      <c r="AX3370" s="14" t="s">
        <v>69</v>
      </c>
      <c r="AY3370" s="255" t="s">
        <v>193</v>
      </c>
    </row>
    <row r="3371" s="14" customFormat="1">
      <c r="A3371" s="14"/>
      <c r="B3371" s="245"/>
      <c r="C3371" s="246"/>
      <c r="D3371" s="228" t="s">
        <v>206</v>
      </c>
      <c r="E3371" s="247" t="s">
        <v>19</v>
      </c>
      <c r="F3371" s="248" t="s">
        <v>4927</v>
      </c>
      <c r="G3371" s="246"/>
      <c r="H3371" s="249">
        <v>0.29999999999999999</v>
      </c>
      <c r="I3371" s="250"/>
      <c r="J3371" s="246"/>
      <c r="K3371" s="246"/>
      <c r="L3371" s="251"/>
      <c r="M3371" s="252"/>
      <c r="N3371" s="253"/>
      <c r="O3371" s="253"/>
      <c r="P3371" s="253"/>
      <c r="Q3371" s="253"/>
      <c r="R3371" s="253"/>
      <c r="S3371" s="253"/>
      <c r="T3371" s="254"/>
      <c r="U3371" s="14"/>
      <c r="V3371" s="14"/>
      <c r="W3371" s="14"/>
      <c r="X3371" s="14"/>
      <c r="Y3371" s="14"/>
      <c r="Z3371" s="14"/>
      <c r="AA3371" s="14"/>
      <c r="AB3371" s="14"/>
      <c r="AC3371" s="14"/>
      <c r="AD3371" s="14"/>
      <c r="AE3371" s="14"/>
      <c r="AT3371" s="255" t="s">
        <v>206</v>
      </c>
      <c r="AU3371" s="255" t="s">
        <v>78</v>
      </c>
      <c r="AV3371" s="14" t="s">
        <v>78</v>
      </c>
      <c r="AW3371" s="14" t="s">
        <v>31</v>
      </c>
      <c r="AX3371" s="14" t="s">
        <v>69</v>
      </c>
      <c r="AY3371" s="255" t="s">
        <v>193</v>
      </c>
    </row>
    <row r="3372" s="14" customFormat="1">
      <c r="A3372" s="14"/>
      <c r="B3372" s="245"/>
      <c r="C3372" s="246"/>
      <c r="D3372" s="228" t="s">
        <v>206</v>
      </c>
      <c r="E3372" s="247" t="s">
        <v>19</v>
      </c>
      <c r="F3372" s="248" t="s">
        <v>4927</v>
      </c>
      <c r="G3372" s="246"/>
      <c r="H3372" s="249">
        <v>0.29999999999999999</v>
      </c>
      <c r="I3372" s="250"/>
      <c r="J3372" s="246"/>
      <c r="K3372" s="246"/>
      <c r="L3372" s="251"/>
      <c r="M3372" s="252"/>
      <c r="N3372" s="253"/>
      <c r="O3372" s="253"/>
      <c r="P3372" s="253"/>
      <c r="Q3372" s="253"/>
      <c r="R3372" s="253"/>
      <c r="S3372" s="253"/>
      <c r="T3372" s="254"/>
      <c r="U3372" s="14"/>
      <c r="V3372" s="14"/>
      <c r="W3372" s="14"/>
      <c r="X3372" s="14"/>
      <c r="Y3372" s="14"/>
      <c r="Z3372" s="14"/>
      <c r="AA3372" s="14"/>
      <c r="AB3372" s="14"/>
      <c r="AC3372" s="14"/>
      <c r="AD3372" s="14"/>
      <c r="AE3372" s="14"/>
      <c r="AT3372" s="255" t="s">
        <v>206</v>
      </c>
      <c r="AU3372" s="255" t="s">
        <v>78</v>
      </c>
      <c r="AV3372" s="14" t="s">
        <v>78</v>
      </c>
      <c r="AW3372" s="14" t="s">
        <v>31</v>
      </c>
      <c r="AX3372" s="14" t="s">
        <v>69</v>
      </c>
      <c r="AY3372" s="255" t="s">
        <v>193</v>
      </c>
    </row>
    <row r="3373" s="14" customFormat="1">
      <c r="A3373" s="14"/>
      <c r="B3373" s="245"/>
      <c r="C3373" s="246"/>
      <c r="D3373" s="228" t="s">
        <v>206</v>
      </c>
      <c r="E3373" s="247" t="s">
        <v>19</v>
      </c>
      <c r="F3373" s="248" t="s">
        <v>4928</v>
      </c>
      <c r="G3373" s="246"/>
      <c r="H3373" s="249">
        <v>1.4550000000000001</v>
      </c>
      <c r="I3373" s="250"/>
      <c r="J3373" s="246"/>
      <c r="K3373" s="246"/>
      <c r="L3373" s="251"/>
      <c r="M3373" s="252"/>
      <c r="N3373" s="253"/>
      <c r="O3373" s="253"/>
      <c r="P3373" s="253"/>
      <c r="Q3373" s="253"/>
      <c r="R3373" s="253"/>
      <c r="S3373" s="253"/>
      <c r="T3373" s="254"/>
      <c r="U3373" s="14"/>
      <c r="V3373" s="14"/>
      <c r="W3373" s="14"/>
      <c r="X3373" s="14"/>
      <c r="Y3373" s="14"/>
      <c r="Z3373" s="14"/>
      <c r="AA3373" s="14"/>
      <c r="AB3373" s="14"/>
      <c r="AC3373" s="14"/>
      <c r="AD3373" s="14"/>
      <c r="AE3373" s="14"/>
      <c r="AT3373" s="255" t="s">
        <v>206</v>
      </c>
      <c r="AU3373" s="255" t="s">
        <v>78</v>
      </c>
      <c r="AV3373" s="14" t="s">
        <v>78</v>
      </c>
      <c r="AW3373" s="14" t="s">
        <v>31</v>
      </c>
      <c r="AX3373" s="14" t="s">
        <v>69</v>
      </c>
      <c r="AY3373" s="255" t="s">
        <v>193</v>
      </c>
    </row>
    <row r="3374" s="15" customFormat="1">
      <c r="A3374" s="15"/>
      <c r="B3374" s="256"/>
      <c r="C3374" s="257"/>
      <c r="D3374" s="228" t="s">
        <v>206</v>
      </c>
      <c r="E3374" s="258" t="s">
        <v>19</v>
      </c>
      <c r="F3374" s="259" t="s">
        <v>218</v>
      </c>
      <c r="G3374" s="257"/>
      <c r="H3374" s="260">
        <v>56.953000000000003</v>
      </c>
      <c r="I3374" s="261"/>
      <c r="J3374" s="257"/>
      <c r="K3374" s="257"/>
      <c r="L3374" s="262"/>
      <c r="M3374" s="263"/>
      <c r="N3374" s="264"/>
      <c r="O3374" s="264"/>
      <c r="P3374" s="264"/>
      <c r="Q3374" s="264"/>
      <c r="R3374" s="264"/>
      <c r="S3374" s="264"/>
      <c r="T3374" s="265"/>
      <c r="U3374" s="15"/>
      <c r="V3374" s="15"/>
      <c r="W3374" s="15"/>
      <c r="X3374" s="15"/>
      <c r="Y3374" s="15"/>
      <c r="Z3374" s="15"/>
      <c r="AA3374" s="15"/>
      <c r="AB3374" s="15"/>
      <c r="AC3374" s="15"/>
      <c r="AD3374" s="15"/>
      <c r="AE3374" s="15"/>
      <c r="AT3374" s="266" t="s">
        <v>206</v>
      </c>
      <c r="AU3374" s="266" t="s">
        <v>78</v>
      </c>
      <c r="AV3374" s="15" t="s">
        <v>200</v>
      </c>
      <c r="AW3374" s="15" t="s">
        <v>31</v>
      </c>
      <c r="AX3374" s="15" t="s">
        <v>76</v>
      </c>
      <c r="AY3374" s="266" t="s">
        <v>193</v>
      </c>
    </row>
    <row r="3375" s="2" customFormat="1" ht="16.5" customHeight="1">
      <c r="A3375" s="41"/>
      <c r="B3375" s="42"/>
      <c r="C3375" s="215" t="s">
        <v>4929</v>
      </c>
      <c r="D3375" s="215" t="s">
        <v>195</v>
      </c>
      <c r="E3375" s="216" t="s">
        <v>4930</v>
      </c>
      <c r="F3375" s="217" t="s">
        <v>4931</v>
      </c>
      <c r="G3375" s="218" t="s">
        <v>258</v>
      </c>
      <c r="H3375" s="219">
        <v>13.765000000000001</v>
      </c>
      <c r="I3375" s="220"/>
      <c r="J3375" s="221">
        <f>ROUND(I3375*H3375,2)</f>
        <v>0</v>
      </c>
      <c r="K3375" s="217" t="s">
        <v>19</v>
      </c>
      <c r="L3375" s="47"/>
      <c r="M3375" s="222" t="s">
        <v>19</v>
      </c>
      <c r="N3375" s="223" t="s">
        <v>40</v>
      </c>
      <c r="O3375" s="87"/>
      <c r="P3375" s="224">
        <f>O3375*H3375</f>
        <v>0</v>
      </c>
      <c r="Q3375" s="224">
        <v>0</v>
      </c>
      <c r="R3375" s="224">
        <f>Q3375*H3375</f>
        <v>0</v>
      </c>
      <c r="S3375" s="224">
        <v>0</v>
      </c>
      <c r="T3375" s="225">
        <f>S3375*H3375</f>
        <v>0</v>
      </c>
      <c r="U3375" s="41"/>
      <c r="V3375" s="41"/>
      <c r="W3375" s="41"/>
      <c r="X3375" s="41"/>
      <c r="Y3375" s="41"/>
      <c r="Z3375" s="41"/>
      <c r="AA3375" s="41"/>
      <c r="AB3375" s="41"/>
      <c r="AC3375" s="41"/>
      <c r="AD3375" s="41"/>
      <c r="AE3375" s="41"/>
      <c r="AR3375" s="226" t="s">
        <v>323</v>
      </c>
      <c r="AT3375" s="226" t="s">
        <v>195</v>
      </c>
      <c r="AU3375" s="226" t="s">
        <v>78</v>
      </c>
      <c r="AY3375" s="20" t="s">
        <v>193</v>
      </c>
      <c r="BE3375" s="227">
        <f>IF(N3375="základní",J3375,0)</f>
        <v>0</v>
      </c>
      <c r="BF3375" s="227">
        <f>IF(N3375="snížená",J3375,0)</f>
        <v>0</v>
      </c>
      <c r="BG3375" s="227">
        <f>IF(N3375="zákl. přenesená",J3375,0)</f>
        <v>0</v>
      </c>
      <c r="BH3375" s="227">
        <f>IF(N3375="sníž. přenesená",J3375,0)</f>
        <v>0</v>
      </c>
      <c r="BI3375" s="227">
        <f>IF(N3375="nulová",J3375,0)</f>
        <v>0</v>
      </c>
      <c r="BJ3375" s="20" t="s">
        <v>76</v>
      </c>
      <c r="BK3375" s="227">
        <f>ROUND(I3375*H3375,2)</f>
        <v>0</v>
      </c>
      <c r="BL3375" s="20" t="s">
        <v>323</v>
      </c>
      <c r="BM3375" s="226" t="s">
        <v>4932</v>
      </c>
    </row>
    <row r="3376" s="2" customFormat="1">
      <c r="A3376" s="41"/>
      <c r="B3376" s="42"/>
      <c r="C3376" s="43"/>
      <c r="D3376" s="228" t="s">
        <v>202</v>
      </c>
      <c r="E3376" s="43"/>
      <c r="F3376" s="229" t="s">
        <v>4931</v>
      </c>
      <c r="G3376" s="43"/>
      <c r="H3376" s="43"/>
      <c r="I3376" s="230"/>
      <c r="J3376" s="43"/>
      <c r="K3376" s="43"/>
      <c r="L3376" s="47"/>
      <c r="M3376" s="231"/>
      <c r="N3376" s="232"/>
      <c r="O3376" s="87"/>
      <c r="P3376" s="87"/>
      <c r="Q3376" s="87"/>
      <c r="R3376" s="87"/>
      <c r="S3376" s="87"/>
      <c r="T3376" s="88"/>
      <c r="U3376" s="41"/>
      <c r="V3376" s="41"/>
      <c r="W3376" s="41"/>
      <c r="X3376" s="41"/>
      <c r="Y3376" s="41"/>
      <c r="Z3376" s="41"/>
      <c r="AA3376" s="41"/>
      <c r="AB3376" s="41"/>
      <c r="AC3376" s="41"/>
      <c r="AD3376" s="41"/>
      <c r="AE3376" s="41"/>
      <c r="AT3376" s="20" t="s">
        <v>202</v>
      </c>
      <c r="AU3376" s="20" t="s">
        <v>78</v>
      </c>
    </row>
    <row r="3377" s="13" customFormat="1">
      <c r="A3377" s="13"/>
      <c r="B3377" s="235"/>
      <c r="C3377" s="236"/>
      <c r="D3377" s="228" t="s">
        <v>206</v>
      </c>
      <c r="E3377" s="237" t="s">
        <v>19</v>
      </c>
      <c r="F3377" s="238" t="s">
        <v>279</v>
      </c>
      <c r="G3377" s="236"/>
      <c r="H3377" s="237" t="s">
        <v>19</v>
      </c>
      <c r="I3377" s="239"/>
      <c r="J3377" s="236"/>
      <c r="K3377" s="236"/>
      <c r="L3377" s="240"/>
      <c r="M3377" s="241"/>
      <c r="N3377" s="242"/>
      <c r="O3377" s="242"/>
      <c r="P3377" s="242"/>
      <c r="Q3377" s="242"/>
      <c r="R3377" s="242"/>
      <c r="S3377" s="242"/>
      <c r="T3377" s="243"/>
      <c r="U3377" s="13"/>
      <c r="V3377" s="13"/>
      <c r="W3377" s="13"/>
      <c r="X3377" s="13"/>
      <c r="Y3377" s="13"/>
      <c r="Z3377" s="13"/>
      <c r="AA3377" s="13"/>
      <c r="AB3377" s="13"/>
      <c r="AC3377" s="13"/>
      <c r="AD3377" s="13"/>
      <c r="AE3377" s="13"/>
      <c r="AT3377" s="244" t="s">
        <v>206</v>
      </c>
      <c r="AU3377" s="244" t="s">
        <v>78</v>
      </c>
      <c r="AV3377" s="13" t="s">
        <v>76</v>
      </c>
      <c r="AW3377" s="13" t="s">
        <v>31</v>
      </c>
      <c r="AX3377" s="13" t="s">
        <v>69</v>
      </c>
      <c r="AY3377" s="244" t="s">
        <v>193</v>
      </c>
    </row>
    <row r="3378" s="14" customFormat="1">
      <c r="A3378" s="14"/>
      <c r="B3378" s="245"/>
      <c r="C3378" s="246"/>
      <c r="D3378" s="228" t="s">
        <v>206</v>
      </c>
      <c r="E3378" s="247" t="s">
        <v>19</v>
      </c>
      <c r="F3378" s="248" t="s">
        <v>4933</v>
      </c>
      <c r="G3378" s="246"/>
      <c r="H3378" s="249">
        <v>5.2199999999999998</v>
      </c>
      <c r="I3378" s="250"/>
      <c r="J3378" s="246"/>
      <c r="K3378" s="246"/>
      <c r="L3378" s="251"/>
      <c r="M3378" s="252"/>
      <c r="N3378" s="253"/>
      <c r="O3378" s="253"/>
      <c r="P3378" s="253"/>
      <c r="Q3378" s="253"/>
      <c r="R3378" s="253"/>
      <c r="S3378" s="253"/>
      <c r="T3378" s="254"/>
      <c r="U3378" s="14"/>
      <c r="V3378" s="14"/>
      <c r="W3378" s="14"/>
      <c r="X3378" s="14"/>
      <c r="Y3378" s="14"/>
      <c r="Z3378" s="14"/>
      <c r="AA3378" s="14"/>
      <c r="AB3378" s="14"/>
      <c r="AC3378" s="14"/>
      <c r="AD3378" s="14"/>
      <c r="AE3378" s="14"/>
      <c r="AT3378" s="255" t="s">
        <v>206</v>
      </c>
      <c r="AU3378" s="255" t="s">
        <v>78</v>
      </c>
      <c r="AV3378" s="14" t="s">
        <v>78</v>
      </c>
      <c r="AW3378" s="14" t="s">
        <v>31</v>
      </c>
      <c r="AX3378" s="14" t="s">
        <v>69</v>
      </c>
      <c r="AY3378" s="255" t="s">
        <v>193</v>
      </c>
    </row>
    <row r="3379" s="14" customFormat="1">
      <c r="A3379" s="14"/>
      <c r="B3379" s="245"/>
      <c r="C3379" s="246"/>
      <c r="D3379" s="228" t="s">
        <v>206</v>
      </c>
      <c r="E3379" s="247" t="s">
        <v>19</v>
      </c>
      <c r="F3379" s="248" t="s">
        <v>4934</v>
      </c>
      <c r="G3379" s="246"/>
      <c r="H3379" s="249">
        <v>5.9199999999999999</v>
      </c>
      <c r="I3379" s="250"/>
      <c r="J3379" s="246"/>
      <c r="K3379" s="246"/>
      <c r="L3379" s="251"/>
      <c r="M3379" s="252"/>
      <c r="N3379" s="253"/>
      <c r="O3379" s="253"/>
      <c r="P3379" s="253"/>
      <c r="Q3379" s="253"/>
      <c r="R3379" s="253"/>
      <c r="S3379" s="253"/>
      <c r="T3379" s="254"/>
      <c r="U3379" s="14"/>
      <c r="V3379" s="14"/>
      <c r="W3379" s="14"/>
      <c r="X3379" s="14"/>
      <c r="Y3379" s="14"/>
      <c r="Z3379" s="14"/>
      <c r="AA3379" s="14"/>
      <c r="AB3379" s="14"/>
      <c r="AC3379" s="14"/>
      <c r="AD3379" s="14"/>
      <c r="AE3379" s="14"/>
      <c r="AT3379" s="255" t="s">
        <v>206</v>
      </c>
      <c r="AU3379" s="255" t="s">
        <v>78</v>
      </c>
      <c r="AV3379" s="14" t="s">
        <v>78</v>
      </c>
      <c r="AW3379" s="14" t="s">
        <v>31</v>
      </c>
      <c r="AX3379" s="14" t="s">
        <v>69</v>
      </c>
      <c r="AY3379" s="255" t="s">
        <v>193</v>
      </c>
    </row>
    <row r="3380" s="14" customFormat="1">
      <c r="A3380" s="14"/>
      <c r="B3380" s="245"/>
      <c r="C3380" s="246"/>
      <c r="D3380" s="228" t="s">
        <v>206</v>
      </c>
      <c r="E3380" s="247" t="s">
        <v>19</v>
      </c>
      <c r="F3380" s="248" t="s">
        <v>4935</v>
      </c>
      <c r="G3380" s="246"/>
      <c r="H3380" s="249">
        <v>2.625</v>
      </c>
      <c r="I3380" s="250"/>
      <c r="J3380" s="246"/>
      <c r="K3380" s="246"/>
      <c r="L3380" s="251"/>
      <c r="M3380" s="252"/>
      <c r="N3380" s="253"/>
      <c r="O3380" s="253"/>
      <c r="P3380" s="253"/>
      <c r="Q3380" s="253"/>
      <c r="R3380" s="253"/>
      <c r="S3380" s="253"/>
      <c r="T3380" s="254"/>
      <c r="U3380" s="14"/>
      <c r="V3380" s="14"/>
      <c r="W3380" s="14"/>
      <c r="X3380" s="14"/>
      <c r="Y3380" s="14"/>
      <c r="Z3380" s="14"/>
      <c r="AA3380" s="14"/>
      <c r="AB3380" s="14"/>
      <c r="AC3380" s="14"/>
      <c r="AD3380" s="14"/>
      <c r="AE3380" s="14"/>
      <c r="AT3380" s="255" t="s">
        <v>206</v>
      </c>
      <c r="AU3380" s="255" t="s">
        <v>78</v>
      </c>
      <c r="AV3380" s="14" t="s">
        <v>78</v>
      </c>
      <c r="AW3380" s="14" t="s">
        <v>31</v>
      </c>
      <c r="AX3380" s="14" t="s">
        <v>69</v>
      </c>
      <c r="AY3380" s="255" t="s">
        <v>193</v>
      </c>
    </row>
    <row r="3381" s="15" customFormat="1">
      <c r="A3381" s="15"/>
      <c r="B3381" s="256"/>
      <c r="C3381" s="257"/>
      <c r="D3381" s="228" t="s">
        <v>206</v>
      </c>
      <c r="E3381" s="258" t="s">
        <v>19</v>
      </c>
      <c r="F3381" s="259" t="s">
        <v>218</v>
      </c>
      <c r="G3381" s="257"/>
      <c r="H3381" s="260">
        <v>13.765000000000001</v>
      </c>
      <c r="I3381" s="261"/>
      <c r="J3381" s="257"/>
      <c r="K3381" s="257"/>
      <c r="L3381" s="262"/>
      <c r="M3381" s="263"/>
      <c r="N3381" s="264"/>
      <c r="O3381" s="264"/>
      <c r="P3381" s="264"/>
      <c r="Q3381" s="264"/>
      <c r="R3381" s="264"/>
      <c r="S3381" s="264"/>
      <c r="T3381" s="265"/>
      <c r="U3381" s="15"/>
      <c r="V3381" s="15"/>
      <c r="W3381" s="15"/>
      <c r="X3381" s="15"/>
      <c r="Y3381" s="15"/>
      <c r="Z3381" s="15"/>
      <c r="AA3381" s="15"/>
      <c r="AB3381" s="15"/>
      <c r="AC3381" s="15"/>
      <c r="AD3381" s="15"/>
      <c r="AE3381" s="15"/>
      <c r="AT3381" s="266" t="s">
        <v>206</v>
      </c>
      <c r="AU3381" s="266" t="s">
        <v>78</v>
      </c>
      <c r="AV3381" s="15" t="s">
        <v>200</v>
      </c>
      <c r="AW3381" s="15" t="s">
        <v>31</v>
      </c>
      <c r="AX3381" s="15" t="s">
        <v>76</v>
      </c>
      <c r="AY3381" s="266" t="s">
        <v>193</v>
      </c>
    </row>
    <row r="3382" s="2" customFormat="1" ht="16.5" customHeight="1">
      <c r="A3382" s="41"/>
      <c r="B3382" s="42"/>
      <c r="C3382" s="215" t="s">
        <v>4936</v>
      </c>
      <c r="D3382" s="215" t="s">
        <v>195</v>
      </c>
      <c r="E3382" s="216" t="s">
        <v>2376</v>
      </c>
      <c r="F3382" s="217" t="s">
        <v>2377</v>
      </c>
      <c r="G3382" s="218" t="s">
        <v>248</v>
      </c>
      <c r="H3382" s="219">
        <v>16.515999999999998</v>
      </c>
      <c r="I3382" s="220"/>
      <c r="J3382" s="221">
        <f>ROUND(I3382*H3382,2)</f>
        <v>0</v>
      </c>
      <c r="K3382" s="217" t="s">
        <v>199</v>
      </c>
      <c r="L3382" s="47"/>
      <c r="M3382" s="222" t="s">
        <v>19</v>
      </c>
      <c r="N3382" s="223" t="s">
        <v>40</v>
      </c>
      <c r="O3382" s="87"/>
      <c r="P3382" s="224">
        <f>O3382*H3382</f>
        <v>0</v>
      </c>
      <c r="Q3382" s="224">
        <v>0</v>
      </c>
      <c r="R3382" s="224">
        <f>Q3382*H3382</f>
        <v>0</v>
      </c>
      <c r="S3382" s="224">
        <v>0</v>
      </c>
      <c r="T3382" s="225">
        <f>S3382*H3382</f>
        <v>0</v>
      </c>
      <c r="U3382" s="41"/>
      <c r="V3382" s="41"/>
      <c r="W3382" s="41"/>
      <c r="X3382" s="41"/>
      <c r="Y3382" s="41"/>
      <c r="Z3382" s="41"/>
      <c r="AA3382" s="41"/>
      <c r="AB3382" s="41"/>
      <c r="AC3382" s="41"/>
      <c r="AD3382" s="41"/>
      <c r="AE3382" s="41"/>
      <c r="AR3382" s="226" t="s">
        <v>323</v>
      </c>
      <c r="AT3382" s="226" t="s">
        <v>195</v>
      </c>
      <c r="AU3382" s="226" t="s">
        <v>78</v>
      </c>
      <c r="AY3382" s="20" t="s">
        <v>193</v>
      </c>
      <c r="BE3382" s="227">
        <f>IF(N3382="základní",J3382,0)</f>
        <v>0</v>
      </c>
      <c r="BF3382" s="227">
        <f>IF(N3382="snížená",J3382,0)</f>
        <v>0</v>
      </c>
      <c r="BG3382" s="227">
        <f>IF(N3382="zákl. přenesená",J3382,0)</f>
        <v>0</v>
      </c>
      <c r="BH3382" s="227">
        <f>IF(N3382="sníž. přenesená",J3382,0)</f>
        <v>0</v>
      </c>
      <c r="BI3382" s="227">
        <f>IF(N3382="nulová",J3382,0)</f>
        <v>0</v>
      </c>
      <c r="BJ3382" s="20" t="s">
        <v>76</v>
      </c>
      <c r="BK3382" s="227">
        <f>ROUND(I3382*H3382,2)</f>
        <v>0</v>
      </c>
      <c r="BL3382" s="20" t="s">
        <v>323</v>
      </c>
      <c r="BM3382" s="226" t="s">
        <v>4937</v>
      </c>
    </row>
    <row r="3383" s="2" customFormat="1">
      <c r="A3383" s="41"/>
      <c r="B3383" s="42"/>
      <c r="C3383" s="43"/>
      <c r="D3383" s="228" t="s">
        <v>202</v>
      </c>
      <c r="E3383" s="43"/>
      <c r="F3383" s="229" t="s">
        <v>2379</v>
      </c>
      <c r="G3383" s="43"/>
      <c r="H3383" s="43"/>
      <c r="I3383" s="230"/>
      <c r="J3383" s="43"/>
      <c r="K3383" s="43"/>
      <c r="L3383" s="47"/>
      <c r="M3383" s="231"/>
      <c r="N3383" s="232"/>
      <c r="O3383" s="87"/>
      <c r="P3383" s="87"/>
      <c r="Q3383" s="87"/>
      <c r="R3383" s="87"/>
      <c r="S3383" s="87"/>
      <c r="T3383" s="88"/>
      <c r="U3383" s="41"/>
      <c r="V3383" s="41"/>
      <c r="W3383" s="41"/>
      <c r="X3383" s="41"/>
      <c r="Y3383" s="41"/>
      <c r="Z3383" s="41"/>
      <c r="AA3383" s="41"/>
      <c r="AB3383" s="41"/>
      <c r="AC3383" s="41"/>
      <c r="AD3383" s="41"/>
      <c r="AE3383" s="41"/>
      <c r="AT3383" s="20" t="s">
        <v>202</v>
      </c>
      <c r="AU3383" s="20" t="s">
        <v>78</v>
      </c>
    </row>
    <row r="3384" s="2" customFormat="1">
      <c r="A3384" s="41"/>
      <c r="B3384" s="42"/>
      <c r="C3384" s="43"/>
      <c r="D3384" s="233" t="s">
        <v>204</v>
      </c>
      <c r="E3384" s="43"/>
      <c r="F3384" s="234" t="s">
        <v>2380</v>
      </c>
      <c r="G3384" s="43"/>
      <c r="H3384" s="43"/>
      <c r="I3384" s="230"/>
      <c r="J3384" s="43"/>
      <c r="K3384" s="43"/>
      <c r="L3384" s="47"/>
      <c r="M3384" s="231"/>
      <c r="N3384" s="232"/>
      <c r="O3384" s="87"/>
      <c r="P3384" s="87"/>
      <c r="Q3384" s="87"/>
      <c r="R3384" s="87"/>
      <c r="S3384" s="87"/>
      <c r="T3384" s="88"/>
      <c r="U3384" s="41"/>
      <c r="V3384" s="41"/>
      <c r="W3384" s="41"/>
      <c r="X3384" s="41"/>
      <c r="Y3384" s="41"/>
      <c r="Z3384" s="41"/>
      <c r="AA3384" s="41"/>
      <c r="AB3384" s="41"/>
      <c r="AC3384" s="41"/>
      <c r="AD3384" s="41"/>
      <c r="AE3384" s="41"/>
      <c r="AT3384" s="20" t="s">
        <v>204</v>
      </c>
      <c r="AU3384" s="20" t="s">
        <v>78</v>
      </c>
    </row>
    <row r="3385" s="12" customFormat="1" ht="22.8" customHeight="1">
      <c r="A3385" s="12"/>
      <c r="B3385" s="199"/>
      <c r="C3385" s="200"/>
      <c r="D3385" s="201" t="s">
        <v>68</v>
      </c>
      <c r="E3385" s="213" t="s">
        <v>4938</v>
      </c>
      <c r="F3385" s="213" t="s">
        <v>4939</v>
      </c>
      <c r="G3385" s="200"/>
      <c r="H3385" s="200"/>
      <c r="I3385" s="203"/>
      <c r="J3385" s="214">
        <f>BK3385</f>
        <v>0</v>
      </c>
      <c r="K3385" s="200"/>
      <c r="L3385" s="205"/>
      <c r="M3385" s="206"/>
      <c r="N3385" s="207"/>
      <c r="O3385" s="207"/>
      <c r="P3385" s="208">
        <f>SUM(P3386:P3425)</f>
        <v>0</v>
      </c>
      <c r="Q3385" s="207"/>
      <c r="R3385" s="208">
        <f>SUM(R3386:R3425)</f>
        <v>0.92973359999999994</v>
      </c>
      <c r="S3385" s="207"/>
      <c r="T3385" s="209">
        <f>SUM(T3386:T3425)</f>
        <v>0</v>
      </c>
      <c r="U3385" s="12"/>
      <c r="V3385" s="12"/>
      <c r="W3385" s="12"/>
      <c r="X3385" s="12"/>
      <c r="Y3385" s="12"/>
      <c r="Z3385" s="12"/>
      <c r="AA3385" s="12"/>
      <c r="AB3385" s="12"/>
      <c r="AC3385" s="12"/>
      <c r="AD3385" s="12"/>
      <c r="AE3385" s="12"/>
      <c r="AR3385" s="210" t="s">
        <v>78</v>
      </c>
      <c r="AT3385" s="211" t="s">
        <v>68</v>
      </c>
      <c r="AU3385" s="211" t="s">
        <v>76</v>
      </c>
      <c r="AY3385" s="210" t="s">
        <v>193</v>
      </c>
      <c r="BK3385" s="212">
        <f>SUM(BK3386:BK3425)</f>
        <v>0</v>
      </c>
    </row>
    <row r="3386" s="2" customFormat="1" ht="16.5" customHeight="1">
      <c r="A3386" s="41"/>
      <c r="B3386" s="42"/>
      <c r="C3386" s="215" t="s">
        <v>4940</v>
      </c>
      <c r="D3386" s="215" t="s">
        <v>195</v>
      </c>
      <c r="E3386" s="216" t="s">
        <v>4941</v>
      </c>
      <c r="F3386" s="217" t="s">
        <v>4942</v>
      </c>
      <c r="G3386" s="218" t="s">
        <v>258</v>
      </c>
      <c r="H3386" s="219">
        <v>16.440000000000001</v>
      </c>
      <c r="I3386" s="220"/>
      <c r="J3386" s="221">
        <f>ROUND(I3386*H3386,2)</f>
        <v>0</v>
      </c>
      <c r="K3386" s="217" t="s">
        <v>19</v>
      </c>
      <c r="L3386" s="47"/>
      <c r="M3386" s="222" t="s">
        <v>19</v>
      </c>
      <c r="N3386" s="223" t="s">
        <v>40</v>
      </c>
      <c r="O3386" s="87"/>
      <c r="P3386" s="224">
        <f>O3386*H3386</f>
        <v>0</v>
      </c>
      <c r="Q3386" s="224">
        <v>0.0023999999999999998</v>
      </c>
      <c r="R3386" s="224">
        <f>Q3386*H3386</f>
        <v>0.039455999999999998</v>
      </c>
      <c r="S3386" s="224">
        <v>0</v>
      </c>
      <c r="T3386" s="225">
        <f>S3386*H3386</f>
        <v>0</v>
      </c>
      <c r="U3386" s="41"/>
      <c r="V3386" s="41"/>
      <c r="W3386" s="41"/>
      <c r="X3386" s="41"/>
      <c r="Y3386" s="41"/>
      <c r="Z3386" s="41"/>
      <c r="AA3386" s="41"/>
      <c r="AB3386" s="41"/>
      <c r="AC3386" s="41"/>
      <c r="AD3386" s="41"/>
      <c r="AE3386" s="41"/>
      <c r="AR3386" s="226" t="s">
        <v>323</v>
      </c>
      <c r="AT3386" s="226" t="s">
        <v>195</v>
      </c>
      <c r="AU3386" s="226" t="s">
        <v>78</v>
      </c>
      <c r="AY3386" s="20" t="s">
        <v>193</v>
      </c>
      <c r="BE3386" s="227">
        <f>IF(N3386="základní",J3386,0)</f>
        <v>0</v>
      </c>
      <c r="BF3386" s="227">
        <f>IF(N3386="snížená",J3386,0)</f>
        <v>0</v>
      </c>
      <c r="BG3386" s="227">
        <f>IF(N3386="zákl. přenesená",J3386,0)</f>
        <v>0</v>
      </c>
      <c r="BH3386" s="227">
        <f>IF(N3386="sníž. přenesená",J3386,0)</f>
        <v>0</v>
      </c>
      <c r="BI3386" s="227">
        <f>IF(N3386="nulová",J3386,0)</f>
        <v>0</v>
      </c>
      <c r="BJ3386" s="20" t="s">
        <v>76</v>
      </c>
      <c r="BK3386" s="227">
        <f>ROUND(I3386*H3386,2)</f>
        <v>0</v>
      </c>
      <c r="BL3386" s="20" t="s">
        <v>323</v>
      </c>
      <c r="BM3386" s="226" t="s">
        <v>4943</v>
      </c>
    </row>
    <row r="3387" s="2" customFormat="1">
      <c r="A3387" s="41"/>
      <c r="B3387" s="42"/>
      <c r="C3387" s="43"/>
      <c r="D3387" s="228" t="s">
        <v>202</v>
      </c>
      <c r="E3387" s="43"/>
      <c r="F3387" s="229" t="s">
        <v>4944</v>
      </c>
      <c r="G3387" s="43"/>
      <c r="H3387" s="43"/>
      <c r="I3387" s="230"/>
      <c r="J3387" s="43"/>
      <c r="K3387" s="43"/>
      <c r="L3387" s="47"/>
      <c r="M3387" s="231"/>
      <c r="N3387" s="232"/>
      <c r="O3387" s="87"/>
      <c r="P3387" s="87"/>
      <c r="Q3387" s="87"/>
      <c r="R3387" s="87"/>
      <c r="S3387" s="87"/>
      <c r="T3387" s="88"/>
      <c r="U3387" s="41"/>
      <c r="V3387" s="41"/>
      <c r="W3387" s="41"/>
      <c r="X3387" s="41"/>
      <c r="Y3387" s="41"/>
      <c r="Z3387" s="41"/>
      <c r="AA3387" s="41"/>
      <c r="AB3387" s="41"/>
      <c r="AC3387" s="41"/>
      <c r="AD3387" s="41"/>
      <c r="AE3387" s="41"/>
      <c r="AT3387" s="20" t="s">
        <v>202</v>
      </c>
      <c r="AU3387" s="20" t="s">
        <v>78</v>
      </c>
    </row>
    <row r="3388" s="13" customFormat="1">
      <c r="A3388" s="13"/>
      <c r="B3388" s="235"/>
      <c r="C3388" s="236"/>
      <c r="D3388" s="228" t="s">
        <v>206</v>
      </c>
      <c r="E3388" s="237" t="s">
        <v>19</v>
      </c>
      <c r="F3388" s="238" t="s">
        <v>279</v>
      </c>
      <c r="G3388" s="236"/>
      <c r="H3388" s="237" t="s">
        <v>19</v>
      </c>
      <c r="I3388" s="239"/>
      <c r="J3388" s="236"/>
      <c r="K3388" s="236"/>
      <c r="L3388" s="240"/>
      <c r="M3388" s="241"/>
      <c r="N3388" s="242"/>
      <c r="O3388" s="242"/>
      <c r="P3388" s="242"/>
      <c r="Q3388" s="242"/>
      <c r="R3388" s="242"/>
      <c r="S3388" s="242"/>
      <c r="T3388" s="243"/>
      <c r="U3388" s="13"/>
      <c r="V3388" s="13"/>
      <c r="W3388" s="13"/>
      <c r="X3388" s="13"/>
      <c r="Y3388" s="13"/>
      <c r="Z3388" s="13"/>
      <c r="AA3388" s="13"/>
      <c r="AB3388" s="13"/>
      <c r="AC3388" s="13"/>
      <c r="AD3388" s="13"/>
      <c r="AE3388" s="13"/>
      <c r="AT3388" s="244" t="s">
        <v>206</v>
      </c>
      <c r="AU3388" s="244" t="s">
        <v>78</v>
      </c>
      <c r="AV3388" s="13" t="s">
        <v>76</v>
      </c>
      <c r="AW3388" s="13" t="s">
        <v>31</v>
      </c>
      <c r="AX3388" s="13" t="s">
        <v>69</v>
      </c>
      <c r="AY3388" s="244" t="s">
        <v>193</v>
      </c>
    </row>
    <row r="3389" s="13" customFormat="1">
      <c r="A3389" s="13"/>
      <c r="B3389" s="235"/>
      <c r="C3389" s="236"/>
      <c r="D3389" s="228" t="s">
        <v>206</v>
      </c>
      <c r="E3389" s="237" t="s">
        <v>19</v>
      </c>
      <c r="F3389" s="238" t="s">
        <v>1724</v>
      </c>
      <c r="G3389" s="236"/>
      <c r="H3389" s="237" t="s">
        <v>19</v>
      </c>
      <c r="I3389" s="239"/>
      <c r="J3389" s="236"/>
      <c r="K3389" s="236"/>
      <c r="L3389" s="240"/>
      <c r="M3389" s="241"/>
      <c r="N3389" s="242"/>
      <c r="O3389" s="242"/>
      <c r="P3389" s="242"/>
      <c r="Q3389" s="242"/>
      <c r="R3389" s="242"/>
      <c r="S3389" s="242"/>
      <c r="T3389" s="243"/>
      <c r="U3389" s="13"/>
      <c r="V3389" s="13"/>
      <c r="W3389" s="13"/>
      <c r="X3389" s="13"/>
      <c r="Y3389" s="13"/>
      <c r="Z3389" s="13"/>
      <c r="AA3389" s="13"/>
      <c r="AB3389" s="13"/>
      <c r="AC3389" s="13"/>
      <c r="AD3389" s="13"/>
      <c r="AE3389" s="13"/>
      <c r="AT3389" s="244" t="s">
        <v>206</v>
      </c>
      <c r="AU3389" s="244" t="s">
        <v>78</v>
      </c>
      <c r="AV3389" s="13" t="s">
        <v>76</v>
      </c>
      <c r="AW3389" s="13" t="s">
        <v>31</v>
      </c>
      <c r="AX3389" s="13" t="s">
        <v>69</v>
      </c>
      <c r="AY3389" s="244" t="s">
        <v>193</v>
      </c>
    </row>
    <row r="3390" s="13" customFormat="1">
      <c r="A3390" s="13"/>
      <c r="B3390" s="235"/>
      <c r="C3390" s="236"/>
      <c r="D3390" s="228" t="s">
        <v>206</v>
      </c>
      <c r="E3390" s="237" t="s">
        <v>19</v>
      </c>
      <c r="F3390" s="238" t="s">
        <v>3858</v>
      </c>
      <c r="G3390" s="236"/>
      <c r="H3390" s="237" t="s">
        <v>19</v>
      </c>
      <c r="I3390" s="239"/>
      <c r="J3390" s="236"/>
      <c r="K3390" s="236"/>
      <c r="L3390" s="240"/>
      <c r="M3390" s="241"/>
      <c r="N3390" s="242"/>
      <c r="O3390" s="242"/>
      <c r="P3390" s="242"/>
      <c r="Q3390" s="242"/>
      <c r="R3390" s="242"/>
      <c r="S3390" s="242"/>
      <c r="T3390" s="243"/>
      <c r="U3390" s="13"/>
      <c r="V3390" s="13"/>
      <c r="W3390" s="13"/>
      <c r="X3390" s="13"/>
      <c r="Y3390" s="13"/>
      <c r="Z3390" s="13"/>
      <c r="AA3390" s="13"/>
      <c r="AB3390" s="13"/>
      <c r="AC3390" s="13"/>
      <c r="AD3390" s="13"/>
      <c r="AE3390" s="13"/>
      <c r="AT3390" s="244" t="s">
        <v>206</v>
      </c>
      <c r="AU3390" s="244" t="s">
        <v>78</v>
      </c>
      <c r="AV3390" s="13" t="s">
        <v>76</v>
      </c>
      <c r="AW3390" s="13" t="s">
        <v>31</v>
      </c>
      <c r="AX3390" s="13" t="s">
        <v>69</v>
      </c>
      <c r="AY3390" s="244" t="s">
        <v>193</v>
      </c>
    </row>
    <row r="3391" s="14" customFormat="1">
      <c r="A3391" s="14"/>
      <c r="B3391" s="245"/>
      <c r="C3391" s="246"/>
      <c r="D3391" s="228" t="s">
        <v>206</v>
      </c>
      <c r="E3391" s="247" t="s">
        <v>19</v>
      </c>
      <c r="F3391" s="248" t="s">
        <v>4945</v>
      </c>
      <c r="G3391" s="246"/>
      <c r="H3391" s="249">
        <v>16.440000000000001</v>
      </c>
      <c r="I3391" s="250"/>
      <c r="J3391" s="246"/>
      <c r="K3391" s="246"/>
      <c r="L3391" s="251"/>
      <c r="M3391" s="252"/>
      <c r="N3391" s="253"/>
      <c r="O3391" s="253"/>
      <c r="P3391" s="253"/>
      <c r="Q3391" s="253"/>
      <c r="R3391" s="253"/>
      <c r="S3391" s="253"/>
      <c r="T3391" s="254"/>
      <c r="U3391" s="14"/>
      <c r="V3391" s="14"/>
      <c r="W3391" s="14"/>
      <c r="X3391" s="14"/>
      <c r="Y3391" s="14"/>
      <c r="Z3391" s="14"/>
      <c r="AA3391" s="14"/>
      <c r="AB3391" s="14"/>
      <c r="AC3391" s="14"/>
      <c r="AD3391" s="14"/>
      <c r="AE3391" s="14"/>
      <c r="AT3391" s="255" t="s">
        <v>206</v>
      </c>
      <c r="AU3391" s="255" t="s">
        <v>78</v>
      </c>
      <c r="AV3391" s="14" t="s">
        <v>78</v>
      </c>
      <c r="AW3391" s="14" t="s">
        <v>31</v>
      </c>
      <c r="AX3391" s="14" t="s">
        <v>69</v>
      </c>
      <c r="AY3391" s="255" t="s">
        <v>193</v>
      </c>
    </row>
    <row r="3392" s="15" customFormat="1">
      <c r="A3392" s="15"/>
      <c r="B3392" s="256"/>
      <c r="C3392" s="257"/>
      <c r="D3392" s="228" t="s">
        <v>206</v>
      </c>
      <c r="E3392" s="258" t="s">
        <v>19</v>
      </c>
      <c r="F3392" s="259" t="s">
        <v>218</v>
      </c>
      <c r="G3392" s="257"/>
      <c r="H3392" s="260">
        <v>16.440000000000001</v>
      </c>
      <c r="I3392" s="261"/>
      <c r="J3392" s="257"/>
      <c r="K3392" s="257"/>
      <c r="L3392" s="262"/>
      <c r="M3392" s="263"/>
      <c r="N3392" s="264"/>
      <c r="O3392" s="264"/>
      <c r="P3392" s="264"/>
      <c r="Q3392" s="264"/>
      <c r="R3392" s="264"/>
      <c r="S3392" s="264"/>
      <c r="T3392" s="265"/>
      <c r="U3392" s="15"/>
      <c r="V3392" s="15"/>
      <c r="W3392" s="15"/>
      <c r="X3392" s="15"/>
      <c r="Y3392" s="15"/>
      <c r="Z3392" s="15"/>
      <c r="AA3392" s="15"/>
      <c r="AB3392" s="15"/>
      <c r="AC3392" s="15"/>
      <c r="AD3392" s="15"/>
      <c r="AE3392" s="15"/>
      <c r="AT3392" s="266" t="s">
        <v>206</v>
      </c>
      <c r="AU3392" s="266" t="s">
        <v>78</v>
      </c>
      <c r="AV3392" s="15" t="s">
        <v>200</v>
      </c>
      <c r="AW3392" s="15" t="s">
        <v>31</v>
      </c>
      <c r="AX3392" s="15" t="s">
        <v>76</v>
      </c>
      <c r="AY3392" s="266" t="s">
        <v>193</v>
      </c>
    </row>
    <row r="3393" s="2" customFormat="1" ht="16.5" customHeight="1">
      <c r="A3393" s="41"/>
      <c r="B3393" s="42"/>
      <c r="C3393" s="215" t="s">
        <v>4946</v>
      </c>
      <c r="D3393" s="215" t="s">
        <v>195</v>
      </c>
      <c r="E3393" s="216" t="s">
        <v>4947</v>
      </c>
      <c r="F3393" s="217" t="s">
        <v>4948</v>
      </c>
      <c r="G3393" s="218" t="s">
        <v>258</v>
      </c>
      <c r="H3393" s="219">
        <v>167.857</v>
      </c>
      <c r="I3393" s="220"/>
      <c r="J3393" s="221">
        <f>ROUND(I3393*H3393,2)</f>
        <v>0</v>
      </c>
      <c r="K3393" s="217" t="s">
        <v>19</v>
      </c>
      <c r="L3393" s="47"/>
      <c r="M3393" s="222" t="s">
        <v>19</v>
      </c>
      <c r="N3393" s="223" t="s">
        <v>40</v>
      </c>
      <c r="O3393" s="87"/>
      <c r="P3393" s="224">
        <f>O3393*H3393</f>
        <v>0</v>
      </c>
      <c r="Q3393" s="224">
        <v>0.0023999999999999998</v>
      </c>
      <c r="R3393" s="224">
        <f>Q3393*H3393</f>
        <v>0.40285679999999996</v>
      </c>
      <c r="S3393" s="224">
        <v>0</v>
      </c>
      <c r="T3393" s="225">
        <f>S3393*H3393</f>
        <v>0</v>
      </c>
      <c r="U3393" s="41"/>
      <c r="V3393" s="41"/>
      <c r="W3393" s="41"/>
      <c r="X3393" s="41"/>
      <c r="Y3393" s="41"/>
      <c r="Z3393" s="41"/>
      <c r="AA3393" s="41"/>
      <c r="AB3393" s="41"/>
      <c r="AC3393" s="41"/>
      <c r="AD3393" s="41"/>
      <c r="AE3393" s="41"/>
      <c r="AR3393" s="226" t="s">
        <v>323</v>
      </c>
      <c r="AT3393" s="226" t="s">
        <v>195</v>
      </c>
      <c r="AU3393" s="226" t="s">
        <v>78</v>
      </c>
      <c r="AY3393" s="20" t="s">
        <v>193</v>
      </c>
      <c r="BE3393" s="227">
        <f>IF(N3393="základní",J3393,0)</f>
        <v>0</v>
      </c>
      <c r="BF3393" s="227">
        <f>IF(N3393="snížená",J3393,0)</f>
        <v>0</v>
      </c>
      <c r="BG3393" s="227">
        <f>IF(N3393="zákl. přenesená",J3393,0)</f>
        <v>0</v>
      </c>
      <c r="BH3393" s="227">
        <f>IF(N3393="sníž. přenesená",J3393,0)</f>
        <v>0</v>
      </c>
      <c r="BI3393" s="227">
        <f>IF(N3393="nulová",J3393,0)</f>
        <v>0</v>
      </c>
      <c r="BJ3393" s="20" t="s">
        <v>76</v>
      </c>
      <c r="BK3393" s="227">
        <f>ROUND(I3393*H3393,2)</f>
        <v>0</v>
      </c>
      <c r="BL3393" s="20" t="s">
        <v>323</v>
      </c>
      <c r="BM3393" s="226" t="s">
        <v>4949</v>
      </c>
    </row>
    <row r="3394" s="2" customFormat="1">
      <c r="A3394" s="41"/>
      <c r="B3394" s="42"/>
      <c r="C3394" s="43"/>
      <c r="D3394" s="228" t="s">
        <v>202</v>
      </c>
      <c r="E3394" s="43"/>
      <c r="F3394" s="229" t="s">
        <v>4950</v>
      </c>
      <c r="G3394" s="43"/>
      <c r="H3394" s="43"/>
      <c r="I3394" s="230"/>
      <c r="J3394" s="43"/>
      <c r="K3394" s="43"/>
      <c r="L3394" s="47"/>
      <c r="M3394" s="231"/>
      <c r="N3394" s="232"/>
      <c r="O3394" s="87"/>
      <c r="P3394" s="87"/>
      <c r="Q3394" s="87"/>
      <c r="R3394" s="87"/>
      <c r="S3394" s="87"/>
      <c r="T3394" s="88"/>
      <c r="U3394" s="41"/>
      <c r="V3394" s="41"/>
      <c r="W3394" s="41"/>
      <c r="X3394" s="41"/>
      <c r="Y3394" s="41"/>
      <c r="Z3394" s="41"/>
      <c r="AA3394" s="41"/>
      <c r="AB3394" s="41"/>
      <c r="AC3394" s="41"/>
      <c r="AD3394" s="41"/>
      <c r="AE3394" s="41"/>
      <c r="AT3394" s="20" t="s">
        <v>202</v>
      </c>
      <c r="AU3394" s="20" t="s">
        <v>78</v>
      </c>
    </row>
    <row r="3395" s="13" customFormat="1">
      <c r="A3395" s="13"/>
      <c r="B3395" s="235"/>
      <c r="C3395" s="236"/>
      <c r="D3395" s="228" t="s">
        <v>206</v>
      </c>
      <c r="E3395" s="237" t="s">
        <v>19</v>
      </c>
      <c r="F3395" s="238" t="s">
        <v>279</v>
      </c>
      <c r="G3395" s="236"/>
      <c r="H3395" s="237" t="s">
        <v>19</v>
      </c>
      <c r="I3395" s="239"/>
      <c r="J3395" s="236"/>
      <c r="K3395" s="236"/>
      <c r="L3395" s="240"/>
      <c r="M3395" s="241"/>
      <c r="N3395" s="242"/>
      <c r="O3395" s="242"/>
      <c r="P3395" s="242"/>
      <c r="Q3395" s="242"/>
      <c r="R3395" s="242"/>
      <c r="S3395" s="242"/>
      <c r="T3395" s="243"/>
      <c r="U3395" s="13"/>
      <c r="V3395" s="13"/>
      <c r="W3395" s="13"/>
      <c r="X3395" s="13"/>
      <c r="Y3395" s="13"/>
      <c r="Z3395" s="13"/>
      <c r="AA3395" s="13"/>
      <c r="AB3395" s="13"/>
      <c r="AC3395" s="13"/>
      <c r="AD3395" s="13"/>
      <c r="AE3395" s="13"/>
      <c r="AT3395" s="244" t="s">
        <v>206</v>
      </c>
      <c r="AU3395" s="244" t="s">
        <v>78</v>
      </c>
      <c r="AV3395" s="13" t="s">
        <v>76</v>
      </c>
      <c r="AW3395" s="13" t="s">
        <v>31</v>
      </c>
      <c r="AX3395" s="13" t="s">
        <v>69</v>
      </c>
      <c r="AY3395" s="244" t="s">
        <v>193</v>
      </c>
    </row>
    <row r="3396" s="13" customFormat="1">
      <c r="A3396" s="13"/>
      <c r="B3396" s="235"/>
      <c r="C3396" s="236"/>
      <c r="D3396" s="228" t="s">
        <v>206</v>
      </c>
      <c r="E3396" s="237" t="s">
        <v>19</v>
      </c>
      <c r="F3396" s="238" t="s">
        <v>1702</v>
      </c>
      <c r="G3396" s="236"/>
      <c r="H3396" s="237" t="s">
        <v>19</v>
      </c>
      <c r="I3396" s="239"/>
      <c r="J3396" s="236"/>
      <c r="K3396" s="236"/>
      <c r="L3396" s="240"/>
      <c r="M3396" s="241"/>
      <c r="N3396" s="242"/>
      <c r="O3396" s="242"/>
      <c r="P3396" s="242"/>
      <c r="Q3396" s="242"/>
      <c r="R3396" s="242"/>
      <c r="S3396" s="242"/>
      <c r="T3396" s="243"/>
      <c r="U3396" s="13"/>
      <c r="V3396" s="13"/>
      <c r="W3396" s="13"/>
      <c r="X3396" s="13"/>
      <c r="Y3396" s="13"/>
      <c r="Z3396" s="13"/>
      <c r="AA3396" s="13"/>
      <c r="AB3396" s="13"/>
      <c r="AC3396" s="13"/>
      <c r="AD3396" s="13"/>
      <c r="AE3396" s="13"/>
      <c r="AT3396" s="244" t="s">
        <v>206</v>
      </c>
      <c r="AU3396" s="244" t="s">
        <v>78</v>
      </c>
      <c r="AV3396" s="13" t="s">
        <v>76</v>
      </c>
      <c r="AW3396" s="13" t="s">
        <v>31</v>
      </c>
      <c r="AX3396" s="13" t="s">
        <v>69</v>
      </c>
      <c r="AY3396" s="244" t="s">
        <v>193</v>
      </c>
    </row>
    <row r="3397" s="13" customFormat="1">
      <c r="A3397" s="13"/>
      <c r="B3397" s="235"/>
      <c r="C3397" s="236"/>
      <c r="D3397" s="228" t="s">
        <v>206</v>
      </c>
      <c r="E3397" s="237" t="s">
        <v>19</v>
      </c>
      <c r="F3397" s="238" t="s">
        <v>3681</v>
      </c>
      <c r="G3397" s="236"/>
      <c r="H3397" s="237" t="s">
        <v>19</v>
      </c>
      <c r="I3397" s="239"/>
      <c r="J3397" s="236"/>
      <c r="K3397" s="236"/>
      <c r="L3397" s="240"/>
      <c r="M3397" s="241"/>
      <c r="N3397" s="242"/>
      <c r="O3397" s="242"/>
      <c r="P3397" s="242"/>
      <c r="Q3397" s="242"/>
      <c r="R3397" s="242"/>
      <c r="S3397" s="242"/>
      <c r="T3397" s="243"/>
      <c r="U3397" s="13"/>
      <c r="V3397" s="13"/>
      <c r="W3397" s="13"/>
      <c r="X3397" s="13"/>
      <c r="Y3397" s="13"/>
      <c r="Z3397" s="13"/>
      <c r="AA3397" s="13"/>
      <c r="AB3397" s="13"/>
      <c r="AC3397" s="13"/>
      <c r="AD3397" s="13"/>
      <c r="AE3397" s="13"/>
      <c r="AT3397" s="244" t="s">
        <v>206</v>
      </c>
      <c r="AU3397" s="244" t="s">
        <v>78</v>
      </c>
      <c r="AV3397" s="13" t="s">
        <v>76</v>
      </c>
      <c r="AW3397" s="13" t="s">
        <v>31</v>
      </c>
      <c r="AX3397" s="13" t="s">
        <v>69</v>
      </c>
      <c r="AY3397" s="244" t="s">
        <v>193</v>
      </c>
    </row>
    <row r="3398" s="14" customFormat="1">
      <c r="A3398" s="14"/>
      <c r="B3398" s="245"/>
      <c r="C3398" s="246"/>
      <c r="D3398" s="228" t="s">
        <v>206</v>
      </c>
      <c r="E3398" s="247" t="s">
        <v>19</v>
      </c>
      <c r="F3398" s="248" t="s">
        <v>4822</v>
      </c>
      <c r="G3398" s="246"/>
      <c r="H3398" s="249">
        <v>27.059999999999999</v>
      </c>
      <c r="I3398" s="250"/>
      <c r="J3398" s="246"/>
      <c r="K3398" s="246"/>
      <c r="L3398" s="251"/>
      <c r="M3398" s="252"/>
      <c r="N3398" s="253"/>
      <c r="O3398" s="253"/>
      <c r="P3398" s="253"/>
      <c r="Q3398" s="253"/>
      <c r="R3398" s="253"/>
      <c r="S3398" s="253"/>
      <c r="T3398" s="254"/>
      <c r="U3398" s="14"/>
      <c r="V3398" s="14"/>
      <c r="W3398" s="14"/>
      <c r="X3398" s="14"/>
      <c r="Y3398" s="14"/>
      <c r="Z3398" s="14"/>
      <c r="AA3398" s="14"/>
      <c r="AB3398" s="14"/>
      <c r="AC3398" s="14"/>
      <c r="AD3398" s="14"/>
      <c r="AE3398" s="14"/>
      <c r="AT3398" s="255" t="s">
        <v>206</v>
      </c>
      <c r="AU3398" s="255" t="s">
        <v>78</v>
      </c>
      <c r="AV3398" s="14" t="s">
        <v>78</v>
      </c>
      <c r="AW3398" s="14" t="s">
        <v>31</v>
      </c>
      <c r="AX3398" s="14" t="s">
        <v>69</v>
      </c>
      <c r="AY3398" s="255" t="s">
        <v>193</v>
      </c>
    </row>
    <row r="3399" s="14" customFormat="1">
      <c r="A3399" s="14"/>
      <c r="B3399" s="245"/>
      <c r="C3399" s="246"/>
      <c r="D3399" s="228" t="s">
        <v>206</v>
      </c>
      <c r="E3399" s="247" t="s">
        <v>19</v>
      </c>
      <c r="F3399" s="248" t="s">
        <v>4823</v>
      </c>
      <c r="G3399" s="246"/>
      <c r="H3399" s="249">
        <v>4.2409999999999997</v>
      </c>
      <c r="I3399" s="250"/>
      <c r="J3399" s="246"/>
      <c r="K3399" s="246"/>
      <c r="L3399" s="251"/>
      <c r="M3399" s="252"/>
      <c r="N3399" s="253"/>
      <c r="O3399" s="253"/>
      <c r="P3399" s="253"/>
      <c r="Q3399" s="253"/>
      <c r="R3399" s="253"/>
      <c r="S3399" s="253"/>
      <c r="T3399" s="254"/>
      <c r="U3399" s="14"/>
      <c r="V3399" s="14"/>
      <c r="W3399" s="14"/>
      <c r="X3399" s="14"/>
      <c r="Y3399" s="14"/>
      <c r="Z3399" s="14"/>
      <c r="AA3399" s="14"/>
      <c r="AB3399" s="14"/>
      <c r="AC3399" s="14"/>
      <c r="AD3399" s="14"/>
      <c r="AE3399" s="14"/>
      <c r="AT3399" s="255" t="s">
        <v>206</v>
      </c>
      <c r="AU3399" s="255" t="s">
        <v>78</v>
      </c>
      <c r="AV3399" s="14" t="s">
        <v>78</v>
      </c>
      <c r="AW3399" s="14" t="s">
        <v>31</v>
      </c>
      <c r="AX3399" s="14" t="s">
        <v>69</v>
      </c>
      <c r="AY3399" s="255" t="s">
        <v>193</v>
      </c>
    </row>
    <row r="3400" s="14" customFormat="1">
      <c r="A3400" s="14"/>
      <c r="B3400" s="245"/>
      <c r="C3400" s="246"/>
      <c r="D3400" s="228" t="s">
        <v>206</v>
      </c>
      <c r="E3400" s="247" t="s">
        <v>19</v>
      </c>
      <c r="F3400" s="248" t="s">
        <v>4824</v>
      </c>
      <c r="G3400" s="246"/>
      <c r="H3400" s="249">
        <v>2.0499999999999998</v>
      </c>
      <c r="I3400" s="250"/>
      <c r="J3400" s="246"/>
      <c r="K3400" s="246"/>
      <c r="L3400" s="251"/>
      <c r="M3400" s="252"/>
      <c r="N3400" s="253"/>
      <c r="O3400" s="253"/>
      <c r="P3400" s="253"/>
      <c r="Q3400" s="253"/>
      <c r="R3400" s="253"/>
      <c r="S3400" s="253"/>
      <c r="T3400" s="254"/>
      <c r="U3400" s="14"/>
      <c r="V3400" s="14"/>
      <c r="W3400" s="14"/>
      <c r="X3400" s="14"/>
      <c r="Y3400" s="14"/>
      <c r="Z3400" s="14"/>
      <c r="AA3400" s="14"/>
      <c r="AB3400" s="14"/>
      <c r="AC3400" s="14"/>
      <c r="AD3400" s="14"/>
      <c r="AE3400" s="14"/>
      <c r="AT3400" s="255" t="s">
        <v>206</v>
      </c>
      <c r="AU3400" s="255" t="s">
        <v>78</v>
      </c>
      <c r="AV3400" s="14" t="s">
        <v>78</v>
      </c>
      <c r="AW3400" s="14" t="s">
        <v>31</v>
      </c>
      <c r="AX3400" s="14" t="s">
        <v>69</v>
      </c>
      <c r="AY3400" s="255" t="s">
        <v>193</v>
      </c>
    </row>
    <row r="3401" s="13" customFormat="1">
      <c r="A3401" s="13"/>
      <c r="B3401" s="235"/>
      <c r="C3401" s="236"/>
      <c r="D3401" s="228" t="s">
        <v>206</v>
      </c>
      <c r="E3401" s="237" t="s">
        <v>19</v>
      </c>
      <c r="F3401" s="238" t="s">
        <v>4825</v>
      </c>
      <c r="G3401" s="236"/>
      <c r="H3401" s="237" t="s">
        <v>19</v>
      </c>
      <c r="I3401" s="239"/>
      <c r="J3401" s="236"/>
      <c r="K3401" s="236"/>
      <c r="L3401" s="240"/>
      <c r="M3401" s="241"/>
      <c r="N3401" s="242"/>
      <c r="O3401" s="242"/>
      <c r="P3401" s="242"/>
      <c r="Q3401" s="242"/>
      <c r="R3401" s="242"/>
      <c r="S3401" s="242"/>
      <c r="T3401" s="243"/>
      <c r="U3401" s="13"/>
      <c r="V3401" s="13"/>
      <c r="W3401" s="13"/>
      <c r="X3401" s="13"/>
      <c r="Y3401" s="13"/>
      <c r="Z3401" s="13"/>
      <c r="AA3401" s="13"/>
      <c r="AB3401" s="13"/>
      <c r="AC3401" s="13"/>
      <c r="AD3401" s="13"/>
      <c r="AE3401" s="13"/>
      <c r="AT3401" s="244" t="s">
        <v>206</v>
      </c>
      <c r="AU3401" s="244" t="s">
        <v>78</v>
      </c>
      <c r="AV3401" s="13" t="s">
        <v>76</v>
      </c>
      <c r="AW3401" s="13" t="s">
        <v>31</v>
      </c>
      <c r="AX3401" s="13" t="s">
        <v>69</v>
      </c>
      <c r="AY3401" s="244" t="s">
        <v>193</v>
      </c>
    </row>
    <row r="3402" s="14" customFormat="1">
      <c r="A3402" s="14"/>
      <c r="B3402" s="245"/>
      <c r="C3402" s="246"/>
      <c r="D3402" s="228" t="s">
        <v>206</v>
      </c>
      <c r="E3402" s="247" t="s">
        <v>19</v>
      </c>
      <c r="F3402" s="248" t="s">
        <v>4951</v>
      </c>
      <c r="G3402" s="246"/>
      <c r="H3402" s="249">
        <v>28.350000000000001</v>
      </c>
      <c r="I3402" s="250"/>
      <c r="J3402" s="246"/>
      <c r="K3402" s="246"/>
      <c r="L3402" s="251"/>
      <c r="M3402" s="252"/>
      <c r="N3402" s="253"/>
      <c r="O3402" s="253"/>
      <c r="P3402" s="253"/>
      <c r="Q3402" s="253"/>
      <c r="R3402" s="253"/>
      <c r="S3402" s="253"/>
      <c r="T3402" s="254"/>
      <c r="U3402" s="14"/>
      <c r="V3402" s="14"/>
      <c r="W3402" s="14"/>
      <c r="X3402" s="14"/>
      <c r="Y3402" s="14"/>
      <c r="Z3402" s="14"/>
      <c r="AA3402" s="14"/>
      <c r="AB3402" s="14"/>
      <c r="AC3402" s="14"/>
      <c r="AD3402" s="14"/>
      <c r="AE3402" s="14"/>
      <c r="AT3402" s="255" t="s">
        <v>206</v>
      </c>
      <c r="AU3402" s="255" t="s">
        <v>78</v>
      </c>
      <c r="AV3402" s="14" t="s">
        <v>78</v>
      </c>
      <c r="AW3402" s="14" t="s">
        <v>31</v>
      </c>
      <c r="AX3402" s="14" t="s">
        <v>69</v>
      </c>
      <c r="AY3402" s="255" t="s">
        <v>193</v>
      </c>
    </row>
    <row r="3403" s="14" customFormat="1">
      <c r="A3403" s="14"/>
      <c r="B3403" s="245"/>
      <c r="C3403" s="246"/>
      <c r="D3403" s="228" t="s">
        <v>206</v>
      </c>
      <c r="E3403" s="247" t="s">
        <v>19</v>
      </c>
      <c r="F3403" s="248" t="s">
        <v>4952</v>
      </c>
      <c r="G3403" s="246"/>
      <c r="H3403" s="249">
        <v>13.163</v>
      </c>
      <c r="I3403" s="250"/>
      <c r="J3403" s="246"/>
      <c r="K3403" s="246"/>
      <c r="L3403" s="251"/>
      <c r="M3403" s="252"/>
      <c r="N3403" s="253"/>
      <c r="O3403" s="253"/>
      <c r="P3403" s="253"/>
      <c r="Q3403" s="253"/>
      <c r="R3403" s="253"/>
      <c r="S3403" s="253"/>
      <c r="T3403" s="254"/>
      <c r="U3403" s="14"/>
      <c r="V3403" s="14"/>
      <c r="W3403" s="14"/>
      <c r="X3403" s="14"/>
      <c r="Y3403" s="14"/>
      <c r="Z3403" s="14"/>
      <c r="AA3403" s="14"/>
      <c r="AB3403" s="14"/>
      <c r="AC3403" s="14"/>
      <c r="AD3403" s="14"/>
      <c r="AE3403" s="14"/>
      <c r="AT3403" s="255" t="s">
        <v>206</v>
      </c>
      <c r="AU3403" s="255" t="s">
        <v>78</v>
      </c>
      <c r="AV3403" s="14" t="s">
        <v>78</v>
      </c>
      <c r="AW3403" s="14" t="s">
        <v>31</v>
      </c>
      <c r="AX3403" s="14" t="s">
        <v>69</v>
      </c>
      <c r="AY3403" s="255" t="s">
        <v>193</v>
      </c>
    </row>
    <row r="3404" s="14" customFormat="1">
      <c r="A3404" s="14"/>
      <c r="B3404" s="245"/>
      <c r="C3404" s="246"/>
      <c r="D3404" s="228" t="s">
        <v>206</v>
      </c>
      <c r="E3404" s="247" t="s">
        <v>19</v>
      </c>
      <c r="F3404" s="248" t="s">
        <v>4953</v>
      </c>
      <c r="G3404" s="246"/>
      <c r="H3404" s="249">
        <v>22.274999999999999</v>
      </c>
      <c r="I3404" s="250"/>
      <c r="J3404" s="246"/>
      <c r="K3404" s="246"/>
      <c r="L3404" s="251"/>
      <c r="M3404" s="252"/>
      <c r="N3404" s="253"/>
      <c r="O3404" s="253"/>
      <c r="P3404" s="253"/>
      <c r="Q3404" s="253"/>
      <c r="R3404" s="253"/>
      <c r="S3404" s="253"/>
      <c r="T3404" s="254"/>
      <c r="U3404" s="14"/>
      <c r="V3404" s="14"/>
      <c r="W3404" s="14"/>
      <c r="X3404" s="14"/>
      <c r="Y3404" s="14"/>
      <c r="Z3404" s="14"/>
      <c r="AA3404" s="14"/>
      <c r="AB3404" s="14"/>
      <c r="AC3404" s="14"/>
      <c r="AD3404" s="14"/>
      <c r="AE3404" s="14"/>
      <c r="AT3404" s="255" t="s">
        <v>206</v>
      </c>
      <c r="AU3404" s="255" t="s">
        <v>78</v>
      </c>
      <c r="AV3404" s="14" t="s">
        <v>78</v>
      </c>
      <c r="AW3404" s="14" t="s">
        <v>31</v>
      </c>
      <c r="AX3404" s="14" t="s">
        <v>69</v>
      </c>
      <c r="AY3404" s="255" t="s">
        <v>193</v>
      </c>
    </row>
    <row r="3405" s="14" customFormat="1">
      <c r="A3405" s="14"/>
      <c r="B3405" s="245"/>
      <c r="C3405" s="246"/>
      <c r="D3405" s="228" t="s">
        <v>206</v>
      </c>
      <c r="E3405" s="247" t="s">
        <v>19</v>
      </c>
      <c r="F3405" s="248" t="s">
        <v>4954</v>
      </c>
      <c r="G3405" s="246"/>
      <c r="H3405" s="249">
        <v>14.984999999999999</v>
      </c>
      <c r="I3405" s="250"/>
      <c r="J3405" s="246"/>
      <c r="K3405" s="246"/>
      <c r="L3405" s="251"/>
      <c r="M3405" s="252"/>
      <c r="N3405" s="253"/>
      <c r="O3405" s="253"/>
      <c r="P3405" s="253"/>
      <c r="Q3405" s="253"/>
      <c r="R3405" s="253"/>
      <c r="S3405" s="253"/>
      <c r="T3405" s="254"/>
      <c r="U3405" s="14"/>
      <c r="V3405" s="14"/>
      <c r="W3405" s="14"/>
      <c r="X3405" s="14"/>
      <c r="Y3405" s="14"/>
      <c r="Z3405" s="14"/>
      <c r="AA3405" s="14"/>
      <c r="AB3405" s="14"/>
      <c r="AC3405" s="14"/>
      <c r="AD3405" s="14"/>
      <c r="AE3405" s="14"/>
      <c r="AT3405" s="255" t="s">
        <v>206</v>
      </c>
      <c r="AU3405" s="255" t="s">
        <v>78</v>
      </c>
      <c r="AV3405" s="14" t="s">
        <v>78</v>
      </c>
      <c r="AW3405" s="14" t="s">
        <v>31</v>
      </c>
      <c r="AX3405" s="14" t="s">
        <v>69</v>
      </c>
      <c r="AY3405" s="255" t="s">
        <v>193</v>
      </c>
    </row>
    <row r="3406" s="14" customFormat="1">
      <c r="A3406" s="14"/>
      <c r="B3406" s="245"/>
      <c r="C3406" s="246"/>
      <c r="D3406" s="228" t="s">
        <v>206</v>
      </c>
      <c r="E3406" s="247" t="s">
        <v>19</v>
      </c>
      <c r="F3406" s="248" t="s">
        <v>4955</v>
      </c>
      <c r="G3406" s="246"/>
      <c r="H3406" s="249">
        <v>14.49</v>
      </c>
      <c r="I3406" s="250"/>
      <c r="J3406" s="246"/>
      <c r="K3406" s="246"/>
      <c r="L3406" s="251"/>
      <c r="M3406" s="252"/>
      <c r="N3406" s="253"/>
      <c r="O3406" s="253"/>
      <c r="P3406" s="253"/>
      <c r="Q3406" s="253"/>
      <c r="R3406" s="253"/>
      <c r="S3406" s="253"/>
      <c r="T3406" s="254"/>
      <c r="U3406" s="14"/>
      <c r="V3406" s="14"/>
      <c r="W3406" s="14"/>
      <c r="X3406" s="14"/>
      <c r="Y3406" s="14"/>
      <c r="Z3406" s="14"/>
      <c r="AA3406" s="14"/>
      <c r="AB3406" s="14"/>
      <c r="AC3406" s="14"/>
      <c r="AD3406" s="14"/>
      <c r="AE3406" s="14"/>
      <c r="AT3406" s="255" t="s">
        <v>206</v>
      </c>
      <c r="AU3406" s="255" t="s">
        <v>78</v>
      </c>
      <c r="AV3406" s="14" t="s">
        <v>78</v>
      </c>
      <c r="AW3406" s="14" t="s">
        <v>31</v>
      </c>
      <c r="AX3406" s="14" t="s">
        <v>69</v>
      </c>
      <c r="AY3406" s="255" t="s">
        <v>193</v>
      </c>
    </row>
    <row r="3407" s="14" customFormat="1">
      <c r="A3407" s="14"/>
      <c r="B3407" s="245"/>
      <c r="C3407" s="246"/>
      <c r="D3407" s="228" t="s">
        <v>206</v>
      </c>
      <c r="E3407" s="247" t="s">
        <v>19</v>
      </c>
      <c r="F3407" s="248" t="s">
        <v>4956</v>
      </c>
      <c r="G3407" s="246"/>
      <c r="H3407" s="249">
        <v>30.375</v>
      </c>
      <c r="I3407" s="250"/>
      <c r="J3407" s="246"/>
      <c r="K3407" s="246"/>
      <c r="L3407" s="251"/>
      <c r="M3407" s="252"/>
      <c r="N3407" s="253"/>
      <c r="O3407" s="253"/>
      <c r="P3407" s="253"/>
      <c r="Q3407" s="253"/>
      <c r="R3407" s="253"/>
      <c r="S3407" s="253"/>
      <c r="T3407" s="254"/>
      <c r="U3407" s="14"/>
      <c r="V3407" s="14"/>
      <c r="W3407" s="14"/>
      <c r="X3407" s="14"/>
      <c r="Y3407" s="14"/>
      <c r="Z3407" s="14"/>
      <c r="AA3407" s="14"/>
      <c r="AB3407" s="14"/>
      <c r="AC3407" s="14"/>
      <c r="AD3407" s="14"/>
      <c r="AE3407" s="14"/>
      <c r="AT3407" s="255" t="s">
        <v>206</v>
      </c>
      <c r="AU3407" s="255" t="s">
        <v>78</v>
      </c>
      <c r="AV3407" s="14" t="s">
        <v>78</v>
      </c>
      <c r="AW3407" s="14" t="s">
        <v>31</v>
      </c>
      <c r="AX3407" s="14" t="s">
        <v>69</v>
      </c>
      <c r="AY3407" s="255" t="s">
        <v>193</v>
      </c>
    </row>
    <row r="3408" s="13" customFormat="1">
      <c r="A3408" s="13"/>
      <c r="B3408" s="235"/>
      <c r="C3408" s="236"/>
      <c r="D3408" s="228" t="s">
        <v>206</v>
      </c>
      <c r="E3408" s="237" t="s">
        <v>19</v>
      </c>
      <c r="F3408" s="238" t="s">
        <v>4957</v>
      </c>
      <c r="G3408" s="236"/>
      <c r="H3408" s="237" t="s">
        <v>19</v>
      </c>
      <c r="I3408" s="239"/>
      <c r="J3408" s="236"/>
      <c r="K3408" s="236"/>
      <c r="L3408" s="240"/>
      <c r="M3408" s="241"/>
      <c r="N3408" s="242"/>
      <c r="O3408" s="242"/>
      <c r="P3408" s="242"/>
      <c r="Q3408" s="242"/>
      <c r="R3408" s="242"/>
      <c r="S3408" s="242"/>
      <c r="T3408" s="243"/>
      <c r="U3408" s="13"/>
      <c r="V3408" s="13"/>
      <c r="W3408" s="13"/>
      <c r="X3408" s="13"/>
      <c r="Y3408" s="13"/>
      <c r="Z3408" s="13"/>
      <c r="AA3408" s="13"/>
      <c r="AB3408" s="13"/>
      <c r="AC3408" s="13"/>
      <c r="AD3408" s="13"/>
      <c r="AE3408" s="13"/>
      <c r="AT3408" s="244" t="s">
        <v>206</v>
      </c>
      <c r="AU3408" s="244" t="s">
        <v>78</v>
      </c>
      <c r="AV3408" s="13" t="s">
        <v>76</v>
      </c>
      <c r="AW3408" s="13" t="s">
        <v>31</v>
      </c>
      <c r="AX3408" s="13" t="s">
        <v>69</v>
      </c>
      <c r="AY3408" s="244" t="s">
        <v>193</v>
      </c>
    </row>
    <row r="3409" s="14" customFormat="1">
      <c r="A3409" s="14"/>
      <c r="B3409" s="245"/>
      <c r="C3409" s="246"/>
      <c r="D3409" s="228" t="s">
        <v>206</v>
      </c>
      <c r="E3409" s="247" t="s">
        <v>19</v>
      </c>
      <c r="F3409" s="248" t="s">
        <v>4958</v>
      </c>
      <c r="G3409" s="246"/>
      <c r="H3409" s="249">
        <v>10.868</v>
      </c>
      <c r="I3409" s="250"/>
      <c r="J3409" s="246"/>
      <c r="K3409" s="246"/>
      <c r="L3409" s="251"/>
      <c r="M3409" s="252"/>
      <c r="N3409" s="253"/>
      <c r="O3409" s="253"/>
      <c r="P3409" s="253"/>
      <c r="Q3409" s="253"/>
      <c r="R3409" s="253"/>
      <c r="S3409" s="253"/>
      <c r="T3409" s="254"/>
      <c r="U3409" s="14"/>
      <c r="V3409" s="14"/>
      <c r="W3409" s="14"/>
      <c r="X3409" s="14"/>
      <c r="Y3409" s="14"/>
      <c r="Z3409" s="14"/>
      <c r="AA3409" s="14"/>
      <c r="AB3409" s="14"/>
      <c r="AC3409" s="14"/>
      <c r="AD3409" s="14"/>
      <c r="AE3409" s="14"/>
      <c r="AT3409" s="255" t="s">
        <v>206</v>
      </c>
      <c r="AU3409" s="255" t="s">
        <v>78</v>
      </c>
      <c r="AV3409" s="14" t="s">
        <v>78</v>
      </c>
      <c r="AW3409" s="14" t="s">
        <v>31</v>
      </c>
      <c r="AX3409" s="14" t="s">
        <v>69</v>
      </c>
      <c r="AY3409" s="255" t="s">
        <v>193</v>
      </c>
    </row>
    <row r="3410" s="15" customFormat="1">
      <c r="A3410" s="15"/>
      <c r="B3410" s="256"/>
      <c r="C3410" s="257"/>
      <c r="D3410" s="228" t="s">
        <v>206</v>
      </c>
      <c r="E3410" s="258" t="s">
        <v>19</v>
      </c>
      <c r="F3410" s="259" t="s">
        <v>218</v>
      </c>
      <c r="G3410" s="257"/>
      <c r="H3410" s="260">
        <v>167.857</v>
      </c>
      <c r="I3410" s="261"/>
      <c r="J3410" s="257"/>
      <c r="K3410" s="257"/>
      <c r="L3410" s="262"/>
      <c r="M3410" s="263"/>
      <c r="N3410" s="264"/>
      <c r="O3410" s="264"/>
      <c r="P3410" s="264"/>
      <c r="Q3410" s="264"/>
      <c r="R3410" s="264"/>
      <c r="S3410" s="264"/>
      <c r="T3410" s="265"/>
      <c r="U3410" s="15"/>
      <c r="V3410" s="15"/>
      <c r="W3410" s="15"/>
      <c r="X3410" s="15"/>
      <c r="Y3410" s="15"/>
      <c r="Z3410" s="15"/>
      <c r="AA3410" s="15"/>
      <c r="AB3410" s="15"/>
      <c r="AC3410" s="15"/>
      <c r="AD3410" s="15"/>
      <c r="AE3410" s="15"/>
      <c r="AT3410" s="266" t="s">
        <v>206</v>
      </c>
      <c r="AU3410" s="266" t="s">
        <v>78</v>
      </c>
      <c r="AV3410" s="15" t="s">
        <v>200</v>
      </c>
      <c r="AW3410" s="15" t="s">
        <v>31</v>
      </c>
      <c r="AX3410" s="15" t="s">
        <v>76</v>
      </c>
      <c r="AY3410" s="266" t="s">
        <v>193</v>
      </c>
    </row>
    <row r="3411" s="2" customFormat="1" ht="16.5" customHeight="1">
      <c r="A3411" s="41"/>
      <c r="B3411" s="42"/>
      <c r="C3411" s="215" t="s">
        <v>4959</v>
      </c>
      <c r="D3411" s="215" t="s">
        <v>195</v>
      </c>
      <c r="E3411" s="216" t="s">
        <v>4960</v>
      </c>
      <c r="F3411" s="217" t="s">
        <v>4961</v>
      </c>
      <c r="G3411" s="218" t="s">
        <v>258</v>
      </c>
      <c r="H3411" s="219">
        <v>203.09200000000001</v>
      </c>
      <c r="I3411" s="220"/>
      <c r="J3411" s="221">
        <f>ROUND(I3411*H3411,2)</f>
        <v>0</v>
      </c>
      <c r="K3411" s="217" t="s">
        <v>19</v>
      </c>
      <c r="L3411" s="47"/>
      <c r="M3411" s="222" t="s">
        <v>19</v>
      </c>
      <c r="N3411" s="223" t="s">
        <v>40</v>
      </c>
      <c r="O3411" s="87"/>
      <c r="P3411" s="224">
        <f>O3411*H3411</f>
        <v>0</v>
      </c>
      <c r="Q3411" s="224">
        <v>0.0023999999999999998</v>
      </c>
      <c r="R3411" s="224">
        <f>Q3411*H3411</f>
        <v>0.48742079999999999</v>
      </c>
      <c r="S3411" s="224">
        <v>0</v>
      </c>
      <c r="T3411" s="225">
        <f>S3411*H3411</f>
        <v>0</v>
      </c>
      <c r="U3411" s="41"/>
      <c r="V3411" s="41"/>
      <c r="W3411" s="41"/>
      <c r="X3411" s="41"/>
      <c r="Y3411" s="41"/>
      <c r="Z3411" s="41"/>
      <c r="AA3411" s="41"/>
      <c r="AB3411" s="41"/>
      <c r="AC3411" s="41"/>
      <c r="AD3411" s="41"/>
      <c r="AE3411" s="41"/>
      <c r="AR3411" s="226" t="s">
        <v>323</v>
      </c>
      <c r="AT3411" s="226" t="s">
        <v>195</v>
      </c>
      <c r="AU3411" s="226" t="s">
        <v>78</v>
      </c>
      <c r="AY3411" s="20" t="s">
        <v>193</v>
      </c>
      <c r="BE3411" s="227">
        <f>IF(N3411="základní",J3411,0)</f>
        <v>0</v>
      </c>
      <c r="BF3411" s="227">
        <f>IF(N3411="snížená",J3411,0)</f>
        <v>0</v>
      </c>
      <c r="BG3411" s="227">
        <f>IF(N3411="zákl. přenesená",J3411,0)</f>
        <v>0</v>
      </c>
      <c r="BH3411" s="227">
        <f>IF(N3411="sníž. přenesená",J3411,0)</f>
        <v>0</v>
      </c>
      <c r="BI3411" s="227">
        <f>IF(N3411="nulová",J3411,0)</f>
        <v>0</v>
      </c>
      <c r="BJ3411" s="20" t="s">
        <v>76</v>
      </c>
      <c r="BK3411" s="227">
        <f>ROUND(I3411*H3411,2)</f>
        <v>0</v>
      </c>
      <c r="BL3411" s="20" t="s">
        <v>323</v>
      </c>
      <c r="BM3411" s="226" t="s">
        <v>4962</v>
      </c>
    </row>
    <row r="3412" s="2" customFormat="1">
      <c r="A3412" s="41"/>
      <c r="B3412" s="42"/>
      <c r="C3412" s="43"/>
      <c r="D3412" s="228" t="s">
        <v>202</v>
      </c>
      <c r="E3412" s="43"/>
      <c r="F3412" s="229" t="s">
        <v>4963</v>
      </c>
      <c r="G3412" s="43"/>
      <c r="H3412" s="43"/>
      <c r="I3412" s="230"/>
      <c r="J3412" s="43"/>
      <c r="K3412" s="43"/>
      <c r="L3412" s="47"/>
      <c r="M3412" s="231"/>
      <c r="N3412" s="232"/>
      <c r="O3412" s="87"/>
      <c r="P3412" s="87"/>
      <c r="Q3412" s="87"/>
      <c r="R3412" s="87"/>
      <c r="S3412" s="87"/>
      <c r="T3412" s="88"/>
      <c r="U3412" s="41"/>
      <c r="V3412" s="41"/>
      <c r="W3412" s="41"/>
      <c r="X3412" s="41"/>
      <c r="Y3412" s="41"/>
      <c r="Z3412" s="41"/>
      <c r="AA3412" s="41"/>
      <c r="AB3412" s="41"/>
      <c r="AC3412" s="41"/>
      <c r="AD3412" s="41"/>
      <c r="AE3412" s="41"/>
      <c r="AT3412" s="20" t="s">
        <v>202</v>
      </c>
      <c r="AU3412" s="20" t="s">
        <v>78</v>
      </c>
    </row>
    <row r="3413" s="13" customFormat="1">
      <c r="A3413" s="13"/>
      <c r="B3413" s="235"/>
      <c r="C3413" s="236"/>
      <c r="D3413" s="228" t="s">
        <v>206</v>
      </c>
      <c r="E3413" s="237" t="s">
        <v>19</v>
      </c>
      <c r="F3413" s="238" t="s">
        <v>279</v>
      </c>
      <c r="G3413" s="236"/>
      <c r="H3413" s="237" t="s">
        <v>19</v>
      </c>
      <c r="I3413" s="239"/>
      <c r="J3413" s="236"/>
      <c r="K3413" s="236"/>
      <c r="L3413" s="240"/>
      <c r="M3413" s="241"/>
      <c r="N3413" s="242"/>
      <c r="O3413" s="242"/>
      <c r="P3413" s="242"/>
      <c r="Q3413" s="242"/>
      <c r="R3413" s="242"/>
      <c r="S3413" s="242"/>
      <c r="T3413" s="243"/>
      <c r="U3413" s="13"/>
      <c r="V3413" s="13"/>
      <c r="W3413" s="13"/>
      <c r="X3413" s="13"/>
      <c r="Y3413" s="13"/>
      <c r="Z3413" s="13"/>
      <c r="AA3413" s="13"/>
      <c r="AB3413" s="13"/>
      <c r="AC3413" s="13"/>
      <c r="AD3413" s="13"/>
      <c r="AE3413" s="13"/>
      <c r="AT3413" s="244" t="s">
        <v>206</v>
      </c>
      <c r="AU3413" s="244" t="s">
        <v>78</v>
      </c>
      <c r="AV3413" s="13" t="s">
        <v>76</v>
      </c>
      <c r="AW3413" s="13" t="s">
        <v>31</v>
      </c>
      <c r="AX3413" s="13" t="s">
        <v>69</v>
      </c>
      <c r="AY3413" s="244" t="s">
        <v>193</v>
      </c>
    </row>
    <row r="3414" s="13" customFormat="1">
      <c r="A3414" s="13"/>
      <c r="B3414" s="235"/>
      <c r="C3414" s="236"/>
      <c r="D3414" s="228" t="s">
        <v>206</v>
      </c>
      <c r="E3414" s="237" t="s">
        <v>19</v>
      </c>
      <c r="F3414" s="238" t="s">
        <v>1702</v>
      </c>
      <c r="G3414" s="236"/>
      <c r="H3414" s="237" t="s">
        <v>19</v>
      </c>
      <c r="I3414" s="239"/>
      <c r="J3414" s="236"/>
      <c r="K3414" s="236"/>
      <c r="L3414" s="240"/>
      <c r="M3414" s="241"/>
      <c r="N3414" s="242"/>
      <c r="O3414" s="242"/>
      <c r="P3414" s="242"/>
      <c r="Q3414" s="242"/>
      <c r="R3414" s="242"/>
      <c r="S3414" s="242"/>
      <c r="T3414" s="243"/>
      <c r="U3414" s="13"/>
      <c r="V3414" s="13"/>
      <c r="W3414" s="13"/>
      <c r="X3414" s="13"/>
      <c r="Y3414" s="13"/>
      <c r="Z3414" s="13"/>
      <c r="AA3414" s="13"/>
      <c r="AB3414" s="13"/>
      <c r="AC3414" s="13"/>
      <c r="AD3414" s="13"/>
      <c r="AE3414" s="13"/>
      <c r="AT3414" s="244" t="s">
        <v>206</v>
      </c>
      <c r="AU3414" s="244" t="s">
        <v>78</v>
      </c>
      <c r="AV3414" s="13" t="s">
        <v>76</v>
      </c>
      <c r="AW3414" s="13" t="s">
        <v>31</v>
      </c>
      <c r="AX3414" s="13" t="s">
        <v>69</v>
      </c>
      <c r="AY3414" s="244" t="s">
        <v>193</v>
      </c>
    </row>
    <row r="3415" s="13" customFormat="1">
      <c r="A3415" s="13"/>
      <c r="B3415" s="235"/>
      <c r="C3415" s="236"/>
      <c r="D3415" s="228" t="s">
        <v>206</v>
      </c>
      <c r="E3415" s="237" t="s">
        <v>19</v>
      </c>
      <c r="F3415" s="238" t="s">
        <v>3681</v>
      </c>
      <c r="G3415" s="236"/>
      <c r="H3415" s="237" t="s">
        <v>19</v>
      </c>
      <c r="I3415" s="239"/>
      <c r="J3415" s="236"/>
      <c r="K3415" s="236"/>
      <c r="L3415" s="240"/>
      <c r="M3415" s="241"/>
      <c r="N3415" s="242"/>
      <c r="O3415" s="242"/>
      <c r="P3415" s="242"/>
      <c r="Q3415" s="242"/>
      <c r="R3415" s="242"/>
      <c r="S3415" s="242"/>
      <c r="T3415" s="243"/>
      <c r="U3415" s="13"/>
      <c r="V3415" s="13"/>
      <c r="W3415" s="13"/>
      <c r="X3415" s="13"/>
      <c r="Y3415" s="13"/>
      <c r="Z3415" s="13"/>
      <c r="AA3415" s="13"/>
      <c r="AB3415" s="13"/>
      <c r="AC3415" s="13"/>
      <c r="AD3415" s="13"/>
      <c r="AE3415" s="13"/>
      <c r="AT3415" s="244" t="s">
        <v>206</v>
      </c>
      <c r="AU3415" s="244" t="s">
        <v>78</v>
      </c>
      <c r="AV3415" s="13" t="s">
        <v>76</v>
      </c>
      <c r="AW3415" s="13" t="s">
        <v>31</v>
      </c>
      <c r="AX3415" s="13" t="s">
        <v>69</v>
      </c>
      <c r="AY3415" s="244" t="s">
        <v>193</v>
      </c>
    </row>
    <row r="3416" s="14" customFormat="1">
      <c r="A3416" s="14"/>
      <c r="B3416" s="245"/>
      <c r="C3416" s="246"/>
      <c r="D3416" s="228" t="s">
        <v>206</v>
      </c>
      <c r="E3416" s="247" t="s">
        <v>19</v>
      </c>
      <c r="F3416" s="248" t="s">
        <v>4964</v>
      </c>
      <c r="G3416" s="246"/>
      <c r="H3416" s="249">
        <v>73.200000000000003</v>
      </c>
      <c r="I3416" s="250"/>
      <c r="J3416" s="246"/>
      <c r="K3416" s="246"/>
      <c r="L3416" s="251"/>
      <c r="M3416" s="252"/>
      <c r="N3416" s="253"/>
      <c r="O3416" s="253"/>
      <c r="P3416" s="253"/>
      <c r="Q3416" s="253"/>
      <c r="R3416" s="253"/>
      <c r="S3416" s="253"/>
      <c r="T3416" s="254"/>
      <c r="U3416" s="14"/>
      <c r="V3416" s="14"/>
      <c r="W3416" s="14"/>
      <c r="X3416" s="14"/>
      <c r="Y3416" s="14"/>
      <c r="Z3416" s="14"/>
      <c r="AA3416" s="14"/>
      <c r="AB3416" s="14"/>
      <c r="AC3416" s="14"/>
      <c r="AD3416" s="14"/>
      <c r="AE3416" s="14"/>
      <c r="AT3416" s="255" t="s">
        <v>206</v>
      </c>
      <c r="AU3416" s="255" t="s">
        <v>78</v>
      </c>
      <c r="AV3416" s="14" t="s">
        <v>78</v>
      </c>
      <c r="AW3416" s="14" t="s">
        <v>31</v>
      </c>
      <c r="AX3416" s="14" t="s">
        <v>69</v>
      </c>
      <c r="AY3416" s="255" t="s">
        <v>193</v>
      </c>
    </row>
    <row r="3417" s="14" customFormat="1">
      <c r="A3417" s="14"/>
      <c r="B3417" s="245"/>
      <c r="C3417" s="246"/>
      <c r="D3417" s="228" t="s">
        <v>206</v>
      </c>
      <c r="E3417" s="247" t="s">
        <v>19</v>
      </c>
      <c r="F3417" s="248" t="s">
        <v>4965</v>
      </c>
      <c r="G3417" s="246"/>
      <c r="H3417" s="249">
        <v>-6.8680000000000003</v>
      </c>
      <c r="I3417" s="250"/>
      <c r="J3417" s="246"/>
      <c r="K3417" s="246"/>
      <c r="L3417" s="251"/>
      <c r="M3417" s="252"/>
      <c r="N3417" s="253"/>
      <c r="O3417" s="253"/>
      <c r="P3417" s="253"/>
      <c r="Q3417" s="253"/>
      <c r="R3417" s="253"/>
      <c r="S3417" s="253"/>
      <c r="T3417" s="254"/>
      <c r="U3417" s="14"/>
      <c r="V3417" s="14"/>
      <c r="W3417" s="14"/>
      <c r="X3417" s="14"/>
      <c r="Y3417" s="14"/>
      <c r="Z3417" s="14"/>
      <c r="AA3417" s="14"/>
      <c r="AB3417" s="14"/>
      <c r="AC3417" s="14"/>
      <c r="AD3417" s="14"/>
      <c r="AE3417" s="14"/>
      <c r="AT3417" s="255" t="s">
        <v>206</v>
      </c>
      <c r="AU3417" s="255" t="s">
        <v>78</v>
      </c>
      <c r="AV3417" s="14" t="s">
        <v>78</v>
      </c>
      <c r="AW3417" s="14" t="s">
        <v>31</v>
      </c>
      <c r="AX3417" s="14" t="s">
        <v>69</v>
      </c>
      <c r="AY3417" s="255" t="s">
        <v>193</v>
      </c>
    </row>
    <row r="3418" s="14" customFormat="1">
      <c r="A3418" s="14"/>
      <c r="B3418" s="245"/>
      <c r="C3418" s="246"/>
      <c r="D3418" s="228" t="s">
        <v>206</v>
      </c>
      <c r="E3418" s="247" t="s">
        <v>19</v>
      </c>
      <c r="F3418" s="248" t="s">
        <v>4966</v>
      </c>
      <c r="G3418" s="246"/>
      <c r="H3418" s="249">
        <v>26.399999999999999</v>
      </c>
      <c r="I3418" s="250"/>
      <c r="J3418" s="246"/>
      <c r="K3418" s="246"/>
      <c r="L3418" s="251"/>
      <c r="M3418" s="252"/>
      <c r="N3418" s="253"/>
      <c r="O3418" s="253"/>
      <c r="P3418" s="253"/>
      <c r="Q3418" s="253"/>
      <c r="R3418" s="253"/>
      <c r="S3418" s="253"/>
      <c r="T3418" s="254"/>
      <c r="U3418" s="14"/>
      <c r="V3418" s="14"/>
      <c r="W3418" s="14"/>
      <c r="X3418" s="14"/>
      <c r="Y3418" s="14"/>
      <c r="Z3418" s="14"/>
      <c r="AA3418" s="14"/>
      <c r="AB3418" s="14"/>
      <c r="AC3418" s="14"/>
      <c r="AD3418" s="14"/>
      <c r="AE3418" s="14"/>
      <c r="AT3418" s="255" t="s">
        <v>206</v>
      </c>
      <c r="AU3418" s="255" t="s">
        <v>78</v>
      </c>
      <c r="AV3418" s="14" t="s">
        <v>78</v>
      </c>
      <c r="AW3418" s="14" t="s">
        <v>31</v>
      </c>
      <c r="AX3418" s="14" t="s">
        <v>69</v>
      </c>
      <c r="AY3418" s="255" t="s">
        <v>193</v>
      </c>
    </row>
    <row r="3419" s="14" customFormat="1">
      <c r="A3419" s="14"/>
      <c r="B3419" s="245"/>
      <c r="C3419" s="246"/>
      <c r="D3419" s="228" t="s">
        <v>206</v>
      </c>
      <c r="E3419" s="247" t="s">
        <v>19</v>
      </c>
      <c r="F3419" s="248" t="s">
        <v>4967</v>
      </c>
      <c r="G3419" s="246"/>
      <c r="H3419" s="249">
        <v>2.3999999999999999</v>
      </c>
      <c r="I3419" s="250"/>
      <c r="J3419" s="246"/>
      <c r="K3419" s="246"/>
      <c r="L3419" s="251"/>
      <c r="M3419" s="252"/>
      <c r="N3419" s="253"/>
      <c r="O3419" s="253"/>
      <c r="P3419" s="253"/>
      <c r="Q3419" s="253"/>
      <c r="R3419" s="253"/>
      <c r="S3419" s="253"/>
      <c r="T3419" s="254"/>
      <c r="U3419" s="14"/>
      <c r="V3419" s="14"/>
      <c r="W3419" s="14"/>
      <c r="X3419" s="14"/>
      <c r="Y3419" s="14"/>
      <c r="Z3419" s="14"/>
      <c r="AA3419" s="14"/>
      <c r="AB3419" s="14"/>
      <c r="AC3419" s="14"/>
      <c r="AD3419" s="14"/>
      <c r="AE3419" s="14"/>
      <c r="AT3419" s="255" t="s">
        <v>206</v>
      </c>
      <c r="AU3419" s="255" t="s">
        <v>78</v>
      </c>
      <c r="AV3419" s="14" t="s">
        <v>78</v>
      </c>
      <c r="AW3419" s="14" t="s">
        <v>31</v>
      </c>
      <c r="AX3419" s="14" t="s">
        <v>69</v>
      </c>
      <c r="AY3419" s="255" t="s">
        <v>193</v>
      </c>
    </row>
    <row r="3420" s="14" customFormat="1">
      <c r="A3420" s="14"/>
      <c r="B3420" s="245"/>
      <c r="C3420" s="246"/>
      <c r="D3420" s="228" t="s">
        <v>206</v>
      </c>
      <c r="E3420" s="247" t="s">
        <v>19</v>
      </c>
      <c r="F3420" s="248" t="s">
        <v>4968</v>
      </c>
      <c r="G3420" s="246"/>
      <c r="H3420" s="249">
        <v>2</v>
      </c>
      <c r="I3420" s="250"/>
      <c r="J3420" s="246"/>
      <c r="K3420" s="246"/>
      <c r="L3420" s="251"/>
      <c r="M3420" s="252"/>
      <c r="N3420" s="253"/>
      <c r="O3420" s="253"/>
      <c r="P3420" s="253"/>
      <c r="Q3420" s="253"/>
      <c r="R3420" s="253"/>
      <c r="S3420" s="253"/>
      <c r="T3420" s="254"/>
      <c r="U3420" s="14"/>
      <c r="V3420" s="14"/>
      <c r="W3420" s="14"/>
      <c r="X3420" s="14"/>
      <c r="Y3420" s="14"/>
      <c r="Z3420" s="14"/>
      <c r="AA3420" s="14"/>
      <c r="AB3420" s="14"/>
      <c r="AC3420" s="14"/>
      <c r="AD3420" s="14"/>
      <c r="AE3420" s="14"/>
      <c r="AT3420" s="255" t="s">
        <v>206</v>
      </c>
      <c r="AU3420" s="255" t="s">
        <v>78</v>
      </c>
      <c r="AV3420" s="14" t="s">
        <v>78</v>
      </c>
      <c r="AW3420" s="14" t="s">
        <v>31</v>
      </c>
      <c r="AX3420" s="14" t="s">
        <v>69</v>
      </c>
      <c r="AY3420" s="255" t="s">
        <v>193</v>
      </c>
    </row>
    <row r="3421" s="14" customFormat="1">
      <c r="A3421" s="14"/>
      <c r="B3421" s="245"/>
      <c r="C3421" s="246"/>
      <c r="D3421" s="228" t="s">
        <v>206</v>
      </c>
      <c r="E3421" s="247" t="s">
        <v>19</v>
      </c>
      <c r="F3421" s="248" t="s">
        <v>4968</v>
      </c>
      <c r="G3421" s="246"/>
      <c r="H3421" s="249">
        <v>2</v>
      </c>
      <c r="I3421" s="250"/>
      <c r="J3421" s="246"/>
      <c r="K3421" s="246"/>
      <c r="L3421" s="251"/>
      <c r="M3421" s="252"/>
      <c r="N3421" s="253"/>
      <c r="O3421" s="253"/>
      <c r="P3421" s="253"/>
      <c r="Q3421" s="253"/>
      <c r="R3421" s="253"/>
      <c r="S3421" s="253"/>
      <c r="T3421" s="254"/>
      <c r="U3421" s="14"/>
      <c r="V3421" s="14"/>
      <c r="W3421" s="14"/>
      <c r="X3421" s="14"/>
      <c r="Y3421" s="14"/>
      <c r="Z3421" s="14"/>
      <c r="AA3421" s="14"/>
      <c r="AB3421" s="14"/>
      <c r="AC3421" s="14"/>
      <c r="AD3421" s="14"/>
      <c r="AE3421" s="14"/>
      <c r="AT3421" s="255" t="s">
        <v>206</v>
      </c>
      <c r="AU3421" s="255" t="s">
        <v>78</v>
      </c>
      <c r="AV3421" s="14" t="s">
        <v>78</v>
      </c>
      <c r="AW3421" s="14" t="s">
        <v>31</v>
      </c>
      <c r="AX3421" s="14" t="s">
        <v>69</v>
      </c>
      <c r="AY3421" s="255" t="s">
        <v>193</v>
      </c>
    </row>
    <row r="3422" s="14" customFormat="1">
      <c r="A3422" s="14"/>
      <c r="B3422" s="245"/>
      <c r="C3422" s="246"/>
      <c r="D3422" s="228" t="s">
        <v>206</v>
      </c>
      <c r="E3422" s="247" t="s">
        <v>19</v>
      </c>
      <c r="F3422" s="248" t="s">
        <v>4969</v>
      </c>
      <c r="G3422" s="246"/>
      <c r="H3422" s="249">
        <v>26.879999999999999</v>
      </c>
      <c r="I3422" s="250"/>
      <c r="J3422" s="246"/>
      <c r="K3422" s="246"/>
      <c r="L3422" s="251"/>
      <c r="M3422" s="252"/>
      <c r="N3422" s="253"/>
      <c r="O3422" s="253"/>
      <c r="P3422" s="253"/>
      <c r="Q3422" s="253"/>
      <c r="R3422" s="253"/>
      <c r="S3422" s="253"/>
      <c r="T3422" s="254"/>
      <c r="U3422" s="14"/>
      <c r="V3422" s="14"/>
      <c r="W3422" s="14"/>
      <c r="X3422" s="14"/>
      <c r="Y3422" s="14"/>
      <c r="Z3422" s="14"/>
      <c r="AA3422" s="14"/>
      <c r="AB3422" s="14"/>
      <c r="AC3422" s="14"/>
      <c r="AD3422" s="14"/>
      <c r="AE3422" s="14"/>
      <c r="AT3422" s="255" t="s">
        <v>206</v>
      </c>
      <c r="AU3422" s="255" t="s">
        <v>78</v>
      </c>
      <c r="AV3422" s="14" t="s">
        <v>78</v>
      </c>
      <c r="AW3422" s="14" t="s">
        <v>31</v>
      </c>
      <c r="AX3422" s="14" t="s">
        <v>69</v>
      </c>
      <c r="AY3422" s="255" t="s">
        <v>193</v>
      </c>
    </row>
    <row r="3423" s="14" customFormat="1">
      <c r="A3423" s="14"/>
      <c r="B3423" s="245"/>
      <c r="C3423" s="246"/>
      <c r="D3423" s="228" t="s">
        <v>206</v>
      </c>
      <c r="E3423" s="247" t="s">
        <v>19</v>
      </c>
      <c r="F3423" s="248" t="s">
        <v>4970</v>
      </c>
      <c r="G3423" s="246"/>
      <c r="H3423" s="249">
        <v>75.030000000000001</v>
      </c>
      <c r="I3423" s="250"/>
      <c r="J3423" s="246"/>
      <c r="K3423" s="246"/>
      <c r="L3423" s="251"/>
      <c r="M3423" s="252"/>
      <c r="N3423" s="253"/>
      <c r="O3423" s="253"/>
      <c r="P3423" s="253"/>
      <c r="Q3423" s="253"/>
      <c r="R3423" s="253"/>
      <c r="S3423" s="253"/>
      <c r="T3423" s="254"/>
      <c r="U3423" s="14"/>
      <c r="V3423" s="14"/>
      <c r="W3423" s="14"/>
      <c r="X3423" s="14"/>
      <c r="Y3423" s="14"/>
      <c r="Z3423" s="14"/>
      <c r="AA3423" s="14"/>
      <c r="AB3423" s="14"/>
      <c r="AC3423" s="14"/>
      <c r="AD3423" s="14"/>
      <c r="AE3423" s="14"/>
      <c r="AT3423" s="255" t="s">
        <v>206</v>
      </c>
      <c r="AU3423" s="255" t="s">
        <v>78</v>
      </c>
      <c r="AV3423" s="14" t="s">
        <v>78</v>
      </c>
      <c r="AW3423" s="14" t="s">
        <v>31</v>
      </c>
      <c r="AX3423" s="14" t="s">
        <v>69</v>
      </c>
      <c r="AY3423" s="255" t="s">
        <v>193</v>
      </c>
    </row>
    <row r="3424" s="14" customFormat="1">
      <c r="A3424" s="14"/>
      <c r="B3424" s="245"/>
      <c r="C3424" s="246"/>
      <c r="D3424" s="228" t="s">
        <v>206</v>
      </c>
      <c r="E3424" s="247" t="s">
        <v>19</v>
      </c>
      <c r="F3424" s="248" t="s">
        <v>4824</v>
      </c>
      <c r="G3424" s="246"/>
      <c r="H3424" s="249">
        <v>2.0499999999999998</v>
      </c>
      <c r="I3424" s="250"/>
      <c r="J3424" s="246"/>
      <c r="K3424" s="246"/>
      <c r="L3424" s="251"/>
      <c r="M3424" s="252"/>
      <c r="N3424" s="253"/>
      <c r="O3424" s="253"/>
      <c r="P3424" s="253"/>
      <c r="Q3424" s="253"/>
      <c r="R3424" s="253"/>
      <c r="S3424" s="253"/>
      <c r="T3424" s="254"/>
      <c r="U3424" s="14"/>
      <c r="V3424" s="14"/>
      <c r="W3424" s="14"/>
      <c r="X3424" s="14"/>
      <c r="Y3424" s="14"/>
      <c r="Z3424" s="14"/>
      <c r="AA3424" s="14"/>
      <c r="AB3424" s="14"/>
      <c r="AC3424" s="14"/>
      <c r="AD3424" s="14"/>
      <c r="AE3424" s="14"/>
      <c r="AT3424" s="255" t="s">
        <v>206</v>
      </c>
      <c r="AU3424" s="255" t="s">
        <v>78</v>
      </c>
      <c r="AV3424" s="14" t="s">
        <v>78</v>
      </c>
      <c r="AW3424" s="14" t="s">
        <v>31</v>
      </c>
      <c r="AX3424" s="14" t="s">
        <v>69</v>
      </c>
      <c r="AY3424" s="255" t="s">
        <v>193</v>
      </c>
    </row>
    <row r="3425" s="15" customFormat="1">
      <c r="A3425" s="15"/>
      <c r="B3425" s="256"/>
      <c r="C3425" s="257"/>
      <c r="D3425" s="228" t="s">
        <v>206</v>
      </c>
      <c r="E3425" s="258" t="s">
        <v>19</v>
      </c>
      <c r="F3425" s="259" t="s">
        <v>218</v>
      </c>
      <c r="G3425" s="257"/>
      <c r="H3425" s="260">
        <v>203.09200000000001</v>
      </c>
      <c r="I3425" s="261"/>
      <c r="J3425" s="257"/>
      <c r="K3425" s="257"/>
      <c r="L3425" s="262"/>
      <c r="M3425" s="263"/>
      <c r="N3425" s="264"/>
      <c r="O3425" s="264"/>
      <c r="P3425" s="264"/>
      <c r="Q3425" s="264"/>
      <c r="R3425" s="264"/>
      <c r="S3425" s="264"/>
      <c r="T3425" s="265"/>
      <c r="U3425" s="15"/>
      <c r="V3425" s="15"/>
      <c r="W3425" s="15"/>
      <c r="X3425" s="15"/>
      <c r="Y3425" s="15"/>
      <c r="Z3425" s="15"/>
      <c r="AA3425" s="15"/>
      <c r="AB3425" s="15"/>
      <c r="AC3425" s="15"/>
      <c r="AD3425" s="15"/>
      <c r="AE3425" s="15"/>
      <c r="AT3425" s="266" t="s">
        <v>206</v>
      </c>
      <c r="AU3425" s="266" t="s">
        <v>78</v>
      </c>
      <c r="AV3425" s="15" t="s">
        <v>200</v>
      </c>
      <c r="AW3425" s="15" t="s">
        <v>31</v>
      </c>
      <c r="AX3425" s="15" t="s">
        <v>76</v>
      </c>
      <c r="AY3425" s="266" t="s">
        <v>193</v>
      </c>
    </row>
    <row r="3426" s="12" customFormat="1" ht="22.8" customHeight="1">
      <c r="A3426" s="12"/>
      <c r="B3426" s="199"/>
      <c r="C3426" s="200"/>
      <c r="D3426" s="201" t="s">
        <v>68</v>
      </c>
      <c r="E3426" s="213" t="s">
        <v>737</v>
      </c>
      <c r="F3426" s="213" t="s">
        <v>738</v>
      </c>
      <c r="G3426" s="200"/>
      <c r="H3426" s="200"/>
      <c r="I3426" s="203"/>
      <c r="J3426" s="214">
        <f>BK3426</f>
        <v>0</v>
      </c>
      <c r="K3426" s="200"/>
      <c r="L3426" s="205"/>
      <c r="M3426" s="206"/>
      <c r="N3426" s="207"/>
      <c r="O3426" s="207"/>
      <c r="P3426" s="208">
        <f>SUM(P3427:P3447)</f>
        <v>0</v>
      </c>
      <c r="Q3426" s="207"/>
      <c r="R3426" s="208">
        <f>SUM(R3427:R3447)</f>
        <v>1.6956071999999998</v>
      </c>
      <c r="S3426" s="207"/>
      <c r="T3426" s="209">
        <f>SUM(T3427:T3447)</f>
        <v>0</v>
      </c>
      <c r="U3426" s="12"/>
      <c r="V3426" s="12"/>
      <c r="W3426" s="12"/>
      <c r="X3426" s="12"/>
      <c r="Y3426" s="12"/>
      <c r="Z3426" s="12"/>
      <c r="AA3426" s="12"/>
      <c r="AB3426" s="12"/>
      <c r="AC3426" s="12"/>
      <c r="AD3426" s="12"/>
      <c r="AE3426" s="12"/>
      <c r="AR3426" s="210" t="s">
        <v>78</v>
      </c>
      <c r="AT3426" s="211" t="s">
        <v>68</v>
      </c>
      <c r="AU3426" s="211" t="s">
        <v>76</v>
      </c>
      <c r="AY3426" s="210" t="s">
        <v>193</v>
      </c>
      <c r="BK3426" s="212">
        <f>SUM(BK3427:BK3447)</f>
        <v>0</v>
      </c>
    </row>
    <row r="3427" s="2" customFormat="1" ht="16.5" customHeight="1">
      <c r="A3427" s="41"/>
      <c r="B3427" s="42"/>
      <c r="C3427" s="215" t="s">
        <v>4971</v>
      </c>
      <c r="D3427" s="215" t="s">
        <v>195</v>
      </c>
      <c r="E3427" s="216" t="s">
        <v>4972</v>
      </c>
      <c r="F3427" s="217" t="s">
        <v>4973</v>
      </c>
      <c r="G3427" s="218" t="s">
        <v>258</v>
      </c>
      <c r="H3427" s="219">
        <v>1.7</v>
      </c>
      <c r="I3427" s="220"/>
      <c r="J3427" s="221">
        <f>ROUND(I3427*H3427,2)</f>
        <v>0</v>
      </c>
      <c r="K3427" s="217" t="s">
        <v>19</v>
      </c>
      <c r="L3427" s="47"/>
      <c r="M3427" s="222" t="s">
        <v>19</v>
      </c>
      <c r="N3427" s="223" t="s">
        <v>40</v>
      </c>
      <c r="O3427" s="87"/>
      <c r="P3427" s="224">
        <f>O3427*H3427</f>
        <v>0</v>
      </c>
      <c r="Q3427" s="224">
        <v>0</v>
      </c>
      <c r="R3427" s="224">
        <f>Q3427*H3427</f>
        <v>0</v>
      </c>
      <c r="S3427" s="224">
        <v>0</v>
      </c>
      <c r="T3427" s="225">
        <f>S3427*H3427</f>
        <v>0</v>
      </c>
      <c r="U3427" s="41"/>
      <c r="V3427" s="41"/>
      <c r="W3427" s="41"/>
      <c r="X3427" s="41"/>
      <c r="Y3427" s="41"/>
      <c r="Z3427" s="41"/>
      <c r="AA3427" s="41"/>
      <c r="AB3427" s="41"/>
      <c r="AC3427" s="41"/>
      <c r="AD3427" s="41"/>
      <c r="AE3427" s="41"/>
      <c r="AR3427" s="226" t="s">
        <v>323</v>
      </c>
      <c r="AT3427" s="226" t="s">
        <v>195</v>
      </c>
      <c r="AU3427" s="226" t="s">
        <v>78</v>
      </c>
      <c r="AY3427" s="20" t="s">
        <v>193</v>
      </c>
      <c r="BE3427" s="227">
        <f>IF(N3427="základní",J3427,0)</f>
        <v>0</v>
      </c>
      <c r="BF3427" s="227">
        <f>IF(N3427="snížená",J3427,0)</f>
        <v>0</v>
      </c>
      <c r="BG3427" s="227">
        <f>IF(N3427="zákl. přenesená",J3427,0)</f>
        <v>0</v>
      </c>
      <c r="BH3427" s="227">
        <f>IF(N3427="sníž. přenesená",J3427,0)</f>
        <v>0</v>
      </c>
      <c r="BI3427" s="227">
        <f>IF(N3427="nulová",J3427,0)</f>
        <v>0</v>
      </c>
      <c r="BJ3427" s="20" t="s">
        <v>76</v>
      </c>
      <c r="BK3427" s="227">
        <f>ROUND(I3427*H3427,2)</f>
        <v>0</v>
      </c>
      <c r="BL3427" s="20" t="s">
        <v>323</v>
      </c>
      <c r="BM3427" s="226" t="s">
        <v>4974</v>
      </c>
    </row>
    <row r="3428" s="2" customFormat="1">
      <c r="A3428" s="41"/>
      <c r="B3428" s="42"/>
      <c r="C3428" s="43"/>
      <c r="D3428" s="228" t="s">
        <v>202</v>
      </c>
      <c r="E3428" s="43"/>
      <c r="F3428" s="229" t="s">
        <v>4973</v>
      </c>
      <c r="G3428" s="43"/>
      <c r="H3428" s="43"/>
      <c r="I3428" s="230"/>
      <c r="J3428" s="43"/>
      <c r="K3428" s="43"/>
      <c r="L3428" s="47"/>
      <c r="M3428" s="231"/>
      <c r="N3428" s="232"/>
      <c r="O3428" s="87"/>
      <c r="P3428" s="87"/>
      <c r="Q3428" s="87"/>
      <c r="R3428" s="87"/>
      <c r="S3428" s="87"/>
      <c r="T3428" s="88"/>
      <c r="U3428" s="41"/>
      <c r="V3428" s="41"/>
      <c r="W3428" s="41"/>
      <c r="X3428" s="41"/>
      <c r="Y3428" s="41"/>
      <c r="Z3428" s="41"/>
      <c r="AA3428" s="41"/>
      <c r="AB3428" s="41"/>
      <c r="AC3428" s="41"/>
      <c r="AD3428" s="41"/>
      <c r="AE3428" s="41"/>
      <c r="AT3428" s="20" t="s">
        <v>202</v>
      </c>
      <c r="AU3428" s="20" t="s">
        <v>78</v>
      </c>
    </row>
    <row r="3429" s="13" customFormat="1">
      <c r="A3429" s="13"/>
      <c r="B3429" s="235"/>
      <c r="C3429" s="236"/>
      <c r="D3429" s="228" t="s">
        <v>206</v>
      </c>
      <c r="E3429" s="237" t="s">
        <v>19</v>
      </c>
      <c r="F3429" s="238" t="s">
        <v>279</v>
      </c>
      <c r="G3429" s="236"/>
      <c r="H3429" s="237" t="s">
        <v>19</v>
      </c>
      <c r="I3429" s="239"/>
      <c r="J3429" s="236"/>
      <c r="K3429" s="236"/>
      <c r="L3429" s="240"/>
      <c r="M3429" s="241"/>
      <c r="N3429" s="242"/>
      <c r="O3429" s="242"/>
      <c r="P3429" s="242"/>
      <c r="Q3429" s="242"/>
      <c r="R3429" s="242"/>
      <c r="S3429" s="242"/>
      <c r="T3429" s="243"/>
      <c r="U3429" s="13"/>
      <c r="V3429" s="13"/>
      <c r="W3429" s="13"/>
      <c r="X3429" s="13"/>
      <c r="Y3429" s="13"/>
      <c r="Z3429" s="13"/>
      <c r="AA3429" s="13"/>
      <c r="AB3429" s="13"/>
      <c r="AC3429" s="13"/>
      <c r="AD3429" s="13"/>
      <c r="AE3429" s="13"/>
      <c r="AT3429" s="244" t="s">
        <v>206</v>
      </c>
      <c r="AU3429" s="244" t="s">
        <v>78</v>
      </c>
      <c r="AV3429" s="13" t="s">
        <v>76</v>
      </c>
      <c r="AW3429" s="13" t="s">
        <v>31</v>
      </c>
      <c r="AX3429" s="13" t="s">
        <v>69</v>
      </c>
      <c r="AY3429" s="244" t="s">
        <v>193</v>
      </c>
    </row>
    <row r="3430" s="14" customFormat="1">
      <c r="A3430" s="14"/>
      <c r="B3430" s="245"/>
      <c r="C3430" s="246"/>
      <c r="D3430" s="228" t="s">
        <v>206</v>
      </c>
      <c r="E3430" s="247" t="s">
        <v>19</v>
      </c>
      <c r="F3430" s="248" t="s">
        <v>2371</v>
      </c>
      <c r="G3430" s="246"/>
      <c r="H3430" s="249">
        <v>1.7</v>
      </c>
      <c r="I3430" s="250"/>
      <c r="J3430" s="246"/>
      <c r="K3430" s="246"/>
      <c r="L3430" s="251"/>
      <c r="M3430" s="252"/>
      <c r="N3430" s="253"/>
      <c r="O3430" s="253"/>
      <c r="P3430" s="253"/>
      <c r="Q3430" s="253"/>
      <c r="R3430" s="253"/>
      <c r="S3430" s="253"/>
      <c r="T3430" s="254"/>
      <c r="U3430" s="14"/>
      <c r="V3430" s="14"/>
      <c r="W3430" s="14"/>
      <c r="X3430" s="14"/>
      <c r="Y3430" s="14"/>
      <c r="Z3430" s="14"/>
      <c r="AA3430" s="14"/>
      <c r="AB3430" s="14"/>
      <c r="AC3430" s="14"/>
      <c r="AD3430" s="14"/>
      <c r="AE3430" s="14"/>
      <c r="AT3430" s="255" t="s">
        <v>206</v>
      </c>
      <c r="AU3430" s="255" t="s">
        <v>78</v>
      </c>
      <c r="AV3430" s="14" t="s">
        <v>78</v>
      </c>
      <c r="AW3430" s="14" t="s">
        <v>31</v>
      </c>
      <c r="AX3430" s="14" t="s">
        <v>76</v>
      </c>
      <c r="AY3430" s="255" t="s">
        <v>193</v>
      </c>
    </row>
    <row r="3431" s="2" customFormat="1" ht="16.5" customHeight="1">
      <c r="A3431" s="41"/>
      <c r="B3431" s="42"/>
      <c r="C3431" s="215" t="s">
        <v>4975</v>
      </c>
      <c r="D3431" s="215" t="s">
        <v>195</v>
      </c>
      <c r="E3431" s="216" t="s">
        <v>2388</v>
      </c>
      <c r="F3431" s="217" t="s">
        <v>2389</v>
      </c>
      <c r="G3431" s="218" t="s">
        <v>258</v>
      </c>
      <c r="H3431" s="219">
        <v>5</v>
      </c>
      <c r="I3431" s="220"/>
      <c r="J3431" s="221">
        <f>ROUND(I3431*H3431,2)</f>
        <v>0</v>
      </c>
      <c r="K3431" s="217" t="s">
        <v>19</v>
      </c>
      <c r="L3431" s="47"/>
      <c r="M3431" s="222" t="s">
        <v>19</v>
      </c>
      <c r="N3431" s="223" t="s">
        <v>40</v>
      </c>
      <c r="O3431" s="87"/>
      <c r="P3431" s="224">
        <f>O3431*H3431</f>
        <v>0</v>
      </c>
      <c r="Q3431" s="224">
        <v>0</v>
      </c>
      <c r="R3431" s="224">
        <f>Q3431*H3431</f>
        <v>0</v>
      </c>
      <c r="S3431" s="224">
        <v>0</v>
      </c>
      <c r="T3431" s="225">
        <f>S3431*H3431</f>
        <v>0</v>
      </c>
      <c r="U3431" s="41"/>
      <c r="V3431" s="41"/>
      <c r="W3431" s="41"/>
      <c r="X3431" s="41"/>
      <c r="Y3431" s="41"/>
      <c r="Z3431" s="41"/>
      <c r="AA3431" s="41"/>
      <c r="AB3431" s="41"/>
      <c r="AC3431" s="41"/>
      <c r="AD3431" s="41"/>
      <c r="AE3431" s="41"/>
      <c r="AR3431" s="226" t="s">
        <v>323</v>
      </c>
      <c r="AT3431" s="226" t="s">
        <v>195</v>
      </c>
      <c r="AU3431" s="226" t="s">
        <v>78</v>
      </c>
      <c r="AY3431" s="20" t="s">
        <v>193</v>
      </c>
      <c r="BE3431" s="227">
        <f>IF(N3431="základní",J3431,0)</f>
        <v>0</v>
      </c>
      <c r="BF3431" s="227">
        <f>IF(N3431="snížená",J3431,0)</f>
        <v>0</v>
      </c>
      <c r="BG3431" s="227">
        <f>IF(N3431="zákl. přenesená",J3431,0)</f>
        <v>0</v>
      </c>
      <c r="BH3431" s="227">
        <f>IF(N3431="sníž. přenesená",J3431,0)</f>
        <v>0</v>
      </c>
      <c r="BI3431" s="227">
        <f>IF(N3431="nulová",J3431,0)</f>
        <v>0</v>
      </c>
      <c r="BJ3431" s="20" t="s">
        <v>76</v>
      </c>
      <c r="BK3431" s="227">
        <f>ROUND(I3431*H3431,2)</f>
        <v>0</v>
      </c>
      <c r="BL3431" s="20" t="s">
        <v>323</v>
      </c>
      <c r="BM3431" s="226" t="s">
        <v>4976</v>
      </c>
    </row>
    <row r="3432" s="2" customFormat="1">
      <c r="A3432" s="41"/>
      <c r="B3432" s="42"/>
      <c r="C3432" s="43"/>
      <c r="D3432" s="228" t="s">
        <v>202</v>
      </c>
      <c r="E3432" s="43"/>
      <c r="F3432" s="229" t="s">
        <v>2391</v>
      </c>
      <c r="G3432" s="43"/>
      <c r="H3432" s="43"/>
      <c r="I3432" s="230"/>
      <c r="J3432" s="43"/>
      <c r="K3432" s="43"/>
      <c r="L3432" s="47"/>
      <c r="M3432" s="231"/>
      <c r="N3432" s="232"/>
      <c r="O3432" s="87"/>
      <c r="P3432" s="87"/>
      <c r="Q3432" s="87"/>
      <c r="R3432" s="87"/>
      <c r="S3432" s="87"/>
      <c r="T3432" s="88"/>
      <c r="U3432" s="41"/>
      <c r="V3432" s="41"/>
      <c r="W3432" s="41"/>
      <c r="X3432" s="41"/>
      <c r="Y3432" s="41"/>
      <c r="Z3432" s="41"/>
      <c r="AA3432" s="41"/>
      <c r="AB3432" s="41"/>
      <c r="AC3432" s="41"/>
      <c r="AD3432" s="41"/>
      <c r="AE3432" s="41"/>
      <c r="AT3432" s="20" t="s">
        <v>202</v>
      </c>
      <c r="AU3432" s="20" t="s">
        <v>78</v>
      </c>
    </row>
    <row r="3433" s="13" customFormat="1">
      <c r="A3433" s="13"/>
      <c r="B3433" s="235"/>
      <c r="C3433" s="236"/>
      <c r="D3433" s="228" t="s">
        <v>206</v>
      </c>
      <c r="E3433" s="237" t="s">
        <v>19</v>
      </c>
      <c r="F3433" s="238" t="s">
        <v>279</v>
      </c>
      <c r="G3433" s="236"/>
      <c r="H3433" s="237" t="s">
        <v>19</v>
      </c>
      <c r="I3433" s="239"/>
      <c r="J3433" s="236"/>
      <c r="K3433" s="236"/>
      <c r="L3433" s="240"/>
      <c r="M3433" s="241"/>
      <c r="N3433" s="242"/>
      <c r="O3433" s="242"/>
      <c r="P3433" s="242"/>
      <c r="Q3433" s="242"/>
      <c r="R3433" s="242"/>
      <c r="S3433" s="242"/>
      <c r="T3433" s="243"/>
      <c r="U3433" s="13"/>
      <c r="V3433" s="13"/>
      <c r="W3433" s="13"/>
      <c r="X3433" s="13"/>
      <c r="Y3433" s="13"/>
      <c r="Z3433" s="13"/>
      <c r="AA3433" s="13"/>
      <c r="AB3433" s="13"/>
      <c r="AC3433" s="13"/>
      <c r="AD3433" s="13"/>
      <c r="AE3433" s="13"/>
      <c r="AT3433" s="244" t="s">
        <v>206</v>
      </c>
      <c r="AU3433" s="244" t="s">
        <v>78</v>
      </c>
      <c r="AV3433" s="13" t="s">
        <v>76</v>
      </c>
      <c r="AW3433" s="13" t="s">
        <v>31</v>
      </c>
      <c r="AX3433" s="13" t="s">
        <v>69</v>
      </c>
      <c r="AY3433" s="244" t="s">
        <v>193</v>
      </c>
    </row>
    <row r="3434" s="14" customFormat="1">
      <c r="A3434" s="14"/>
      <c r="B3434" s="245"/>
      <c r="C3434" s="246"/>
      <c r="D3434" s="228" t="s">
        <v>206</v>
      </c>
      <c r="E3434" s="247" t="s">
        <v>19</v>
      </c>
      <c r="F3434" s="248" t="s">
        <v>2392</v>
      </c>
      <c r="G3434" s="246"/>
      <c r="H3434" s="249">
        <v>5</v>
      </c>
      <c r="I3434" s="250"/>
      <c r="J3434" s="246"/>
      <c r="K3434" s="246"/>
      <c r="L3434" s="251"/>
      <c r="M3434" s="252"/>
      <c r="N3434" s="253"/>
      <c r="O3434" s="253"/>
      <c r="P3434" s="253"/>
      <c r="Q3434" s="253"/>
      <c r="R3434" s="253"/>
      <c r="S3434" s="253"/>
      <c r="T3434" s="254"/>
      <c r="U3434" s="14"/>
      <c r="V3434" s="14"/>
      <c r="W3434" s="14"/>
      <c r="X3434" s="14"/>
      <c r="Y3434" s="14"/>
      <c r="Z3434" s="14"/>
      <c r="AA3434" s="14"/>
      <c r="AB3434" s="14"/>
      <c r="AC3434" s="14"/>
      <c r="AD3434" s="14"/>
      <c r="AE3434" s="14"/>
      <c r="AT3434" s="255" t="s">
        <v>206</v>
      </c>
      <c r="AU3434" s="255" t="s">
        <v>78</v>
      </c>
      <c r="AV3434" s="14" t="s">
        <v>78</v>
      </c>
      <c r="AW3434" s="14" t="s">
        <v>31</v>
      </c>
      <c r="AX3434" s="14" t="s">
        <v>76</v>
      </c>
      <c r="AY3434" s="255" t="s">
        <v>193</v>
      </c>
    </row>
    <row r="3435" s="2" customFormat="1" ht="16.5" customHeight="1">
      <c r="A3435" s="41"/>
      <c r="B3435" s="42"/>
      <c r="C3435" s="215" t="s">
        <v>4977</v>
      </c>
      <c r="D3435" s="215" t="s">
        <v>195</v>
      </c>
      <c r="E3435" s="216" t="s">
        <v>2394</v>
      </c>
      <c r="F3435" s="217" t="s">
        <v>2395</v>
      </c>
      <c r="G3435" s="218" t="s">
        <v>258</v>
      </c>
      <c r="H3435" s="219">
        <v>118.74</v>
      </c>
      <c r="I3435" s="220"/>
      <c r="J3435" s="221">
        <f>ROUND(I3435*H3435,2)</f>
        <v>0</v>
      </c>
      <c r="K3435" s="217" t="s">
        <v>199</v>
      </c>
      <c r="L3435" s="47"/>
      <c r="M3435" s="222" t="s">
        <v>19</v>
      </c>
      <c r="N3435" s="223" t="s">
        <v>40</v>
      </c>
      <c r="O3435" s="87"/>
      <c r="P3435" s="224">
        <f>O3435*H3435</f>
        <v>0</v>
      </c>
      <c r="Q3435" s="224">
        <v>0.014279999999999999</v>
      </c>
      <c r="R3435" s="224">
        <f>Q3435*H3435</f>
        <v>1.6956071999999998</v>
      </c>
      <c r="S3435" s="224">
        <v>0</v>
      </c>
      <c r="T3435" s="225">
        <f>S3435*H3435</f>
        <v>0</v>
      </c>
      <c r="U3435" s="41"/>
      <c r="V3435" s="41"/>
      <c r="W3435" s="41"/>
      <c r="X3435" s="41"/>
      <c r="Y3435" s="41"/>
      <c r="Z3435" s="41"/>
      <c r="AA3435" s="41"/>
      <c r="AB3435" s="41"/>
      <c r="AC3435" s="41"/>
      <c r="AD3435" s="41"/>
      <c r="AE3435" s="41"/>
      <c r="AR3435" s="226" t="s">
        <v>323</v>
      </c>
      <c r="AT3435" s="226" t="s">
        <v>195</v>
      </c>
      <c r="AU3435" s="226" t="s">
        <v>78</v>
      </c>
      <c r="AY3435" s="20" t="s">
        <v>193</v>
      </c>
      <c r="BE3435" s="227">
        <f>IF(N3435="základní",J3435,0)</f>
        <v>0</v>
      </c>
      <c r="BF3435" s="227">
        <f>IF(N3435="snížená",J3435,0)</f>
        <v>0</v>
      </c>
      <c r="BG3435" s="227">
        <f>IF(N3435="zákl. přenesená",J3435,0)</f>
        <v>0</v>
      </c>
      <c r="BH3435" s="227">
        <f>IF(N3435="sníž. přenesená",J3435,0)</f>
        <v>0</v>
      </c>
      <c r="BI3435" s="227">
        <f>IF(N3435="nulová",J3435,0)</f>
        <v>0</v>
      </c>
      <c r="BJ3435" s="20" t="s">
        <v>76</v>
      </c>
      <c r="BK3435" s="227">
        <f>ROUND(I3435*H3435,2)</f>
        <v>0</v>
      </c>
      <c r="BL3435" s="20" t="s">
        <v>323</v>
      </c>
      <c r="BM3435" s="226" t="s">
        <v>4978</v>
      </c>
    </row>
    <row r="3436" s="2" customFormat="1">
      <c r="A3436" s="41"/>
      <c r="B3436" s="42"/>
      <c r="C3436" s="43"/>
      <c r="D3436" s="228" t="s">
        <v>202</v>
      </c>
      <c r="E3436" s="43"/>
      <c r="F3436" s="229" t="s">
        <v>2397</v>
      </c>
      <c r="G3436" s="43"/>
      <c r="H3436" s="43"/>
      <c r="I3436" s="230"/>
      <c r="J3436" s="43"/>
      <c r="K3436" s="43"/>
      <c r="L3436" s="47"/>
      <c r="M3436" s="231"/>
      <c r="N3436" s="232"/>
      <c r="O3436" s="87"/>
      <c r="P3436" s="87"/>
      <c r="Q3436" s="87"/>
      <c r="R3436" s="87"/>
      <c r="S3436" s="87"/>
      <c r="T3436" s="88"/>
      <c r="U3436" s="41"/>
      <c r="V3436" s="41"/>
      <c r="W3436" s="41"/>
      <c r="X3436" s="41"/>
      <c r="Y3436" s="41"/>
      <c r="Z3436" s="41"/>
      <c r="AA3436" s="41"/>
      <c r="AB3436" s="41"/>
      <c r="AC3436" s="41"/>
      <c r="AD3436" s="41"/>
      <c r="AE3436" s="41"/>
      <c r="AT3436" s="20" t="s">
        <v>202</v>
      </c>
      <c r="AU3436" s="20" t="s">
        <v>78</v>
      </c>
    </row>
    <row r="3437" s="2" customFormat="1">
      <c r="A3437" s="41"/>
      <c r="B3437" s="42"/>
      <c r="C3437" s="43"/>
      <c r="D3437" s="233" t="s">
        <v>204</v>
      </c>
      <c r="E3437" s="43"/>
      <c r="F3437" s="234" t="s">
        <v>2398</v>
      </c>
      <c r="G3437" s="43"/>
      <c r="H3437" s="43"/>
      <c r="I3437" s="230"/>
      <c r="J3437" s="43"/>
      <c r="K3437" s="43"/>
      <c r="L3437" s="47"/>
      <c r="M3437" s="231"/>
      <c r="N3437" s="232"/>
      <c r="O3437" s="87"/>
      <c r="P3437" s="87"/>
      <c r="Q3437" s="87"/>
      <c r="R3437" s="87"/>
      <c r="S3437" s="87"/>
      <c r="T3437" s="88"/>
      <c r="U3437" s="41"/>
      <c r="V3437" s="41"/>
      <c r="W3437" s="41"/>
      <c r="X3437" s="41"/>
      <c r="Y3437" s="41"/>
      <c r="Z3437" s="41"/>
      <c r="AA3437" s="41"/>
      <c r="AB3437" s="41"/>
      <c r="AC3437" s="41"/>
      <c r="AD3437" s="41"/>
      <c r="AE3437" s="41"/>
      <c r="AT3437" s="20" t="s">
        <v>204</v>
      </c>
      <c r="AU3437" s="20" t="s">
        <v>78</v>
      </c>
    </row>
    <row r="3438" s="13" customFormat="1">
      <c r="A3438" s="13"/>
      <c r="B3438" s="235"/>
      <c r="C3438" s="236"/>
      <c r="D3438" s="228" t="s">
        <v>206</v>
      </c>
      <c r="E3438" s="237" t="s">
        <v>19</v>
      </c>
      <c r="F3438" s="238" t="s">
        <v>279</v>
      </c>
      <c r="G3438" s="236"/>
      <c r="H3438" s="237" t="s">
        <v>19</v>
      </c>
      <c r="I3438" s="239"/>
      <c r="J3438" s="236"/>
      <c r="K3438" s="236"/>
      <c r="L3438" s="240"/>
      <c r="M3438" s="241"/>
      <c r="N3438" s="242"/>
      <c r="O3438" s="242"/>
      <c r="P3438" s="242"/>
      <c r="Q3438" s="242"/>
      <c r="R3438" s="242"/>
      <c r="S3438" s="242"/>
      <c r="T3438" s="243"/>
      <c r="U3438" s="13"/>
      <c r="V3438" s="13"/>
      <c r="W3438" s="13"/>
      <c r="X3438" s="13"/>
      <c r="Y3438" s="13"/>
      <c r="Z3438" s="13"/>
      <c r="AA3438" s="13"/>
      <c r="AB3438" s="13"/>
      <c r="AC3438" s="13"/>
      <c r="AD3438" s="13"/>
      <c r="AE3438" s="13"/>
      <c r="AT3438" s="244" t="s">
        <v>206</v>
      </c>
      <c r="AU3438" s="244" t="s">
        <v>78</v>
      </c>
      <c r="AV3438" s="13" t="s">
        <v>76</v>
      </c>
      <c r="AW3438" s="13" t="s">
        <v>31</v>
      </c>
      <c r="AX3438" s="13" t="s">
        <v>69</v>
      </c>
      <c r="AY3438" s="244" t="s">
        <v>193</v>
      </c>
    </row>
    <row r="3439" s="13" customFormat="1">
      <c r="A3439" s="13"/>
      <c r="B3439" s="235"/>
      <c r="C3439" s="236"/>
      <c r="D3439" s="228" t="s">
        <v>206</v>
      </c>
      <c r="E3439" s="237" t="s">
        <v>19</v>
      </c>
      <c r="F3439" s="238" t="s">
        <v>3562</v>
      </c>
      <c r="G3439" s="236"/>
      <c r="H3439" s="237" t="s">
        <v>19</v>
      </c>
      <c r="I3439" s="239"/>
      <c r="J3439" s="236"/>
      <c r="K3439" s="236"/>
      <c r="L3439" s="240"/>
      <c r="M3439" s="241"/>
      <c r="N3439" s="242"/>
      <c r="O3439" s="242"/>
      <c r="P3439" s="242"/>
      <c r="Q3439" s="242"/>
      <c r="R3439" s="242"/>
      <c r="S3439" s="242"/>
      <c r="T3439" s="243"/>
      <c r="U3439" s="13"/>
      <c r="V3439" s="13"/>
      <c r="W3439" s="13"/>
      <c r="X3439" s="13"/>
      <c r="Y3439" s="13"/>
      <c r="Z3439" s="13"/>
      <c r="AA3439" s="13"/>
      <c r="AB3439" s="13"/>
      <c r="AC3439" s="13"/>
      <c r="AD3439" s="13"/>
      <c r="AE3439" s="13"/>
      <c r="AT3439" s="244" t="s">
        <v>206</v>
      </c>
      <c r="AU3439" s="244" t="s">
        <v>78</v>
      </c>
      <c r="AV3439" s="13" t="s">
        <v>76</v>
      </c>
      <c r="AW3439" s="13" t="s">
        <v>31</v>
      </c>
      <c r="AX3439" s="13" t="s">
        <v>69</v>
      </c>
      <c r="AY3439" s="244" t="s">
        <v>193</v>
      </c>
    </row>
    <row r="3440" s="14" customFormat="1">
      <c r="A3440" s="14"/>
      <c r="B3440" s="245"/>
      <c r="C3440" s="246"/>
      <c r="D3440" s="228" t="s">
        <v>206</v>
      </c>
      <c r="E3440" s="247" t="s">
        <v>19</v>
      </c>
      <c r="F3440" s="248" t="s">
        <v>4979</v>
      </c>
      <c r="G3440" s="246"/>
      <c r="H3440" s="249">
        <v>62.299999999999997</v>
      </c>
      <c r="I3440" s="250"/>
      <c r="J3440" s="246"/>
      <c r="K3440" s="246"/>
      <c r="L3440" s="251"/>
      <c r="M3440" s="252"/>
      <c r="N3440" s="253"/>
      <c r="O3440" s="253"/>
      <c r="P3440" s="253"/>
      <c r="Q3440" s="253"/>
      <c r="R3440" s="253"/>
      <c r="S3440" s="253"/>
      <c r="T3440" s="254"/>
      <c r="U3440" s="14"/>
      <c r="V3440" s="14"/>
      <c r="W3440" s="14"/>
      <c r="X3440" s="14"/>
      <c r="Y3440" s="14"/>
      <c r="Z3440" s="14"/>
      <c r="AA3440" s="14"/>
      <c r="AB3440" s="14"/>
      <c r="AC3440" s="14"/>
      <c r="AD3440" s="14"/>
      <c r="AE3440" s="14"/>
      <c r="AT3440" s="255" t="s">
        <v>206</v>
      </c>
      <c r="AU3440" s="255" t="s">
        <v>78</v>
      </c>
      <c r="AV3440" s="14" t="s">
        <v>78</v>
      </c>
      <c r="AW3440" s="14" t="s">
        <v>31</v>
      </c>
      <c r="AX3440" s="14" t="s">
        <v>69</v>
      </c>
      <c r="AY3440" s="255" t="s">
        <v>193</v>
      </c>
    </row>
    <row r="3441" s="14" customFormat="1">
      <c r="A3441" s="14"/>
      <c r="B3441" s="245"/>
      <c r="C3441" s="246"/>
      <c r="D3441" s="228" t="s">
        <v>206</v>
      </c>
      <c r="E3441" s="247" t="s">
        <v>19</v>
      </c>
      <c r="F3441" s="248" t="s">
        <v>4980</v>
      </c>
      <c r="G3441" s="246"/>
      <c r="H3441" s="249">
        <v>45.299999999999997</v>
      </c>
      <c r="I3441" s="250"/>
      <c r="J3441" s="246"/>
      <c r="K3441" s="246"/>
      <c r="L3441" s="251"/>
      <c r="M3441" s="252"/>
      <c r="N3441" s="253"/>
      <c r="O3441" s="253"/>
      <c r="P3441" s="253"/>
      <c r="Q3441" s="253"/>
      <c r="R3441" s="253"/>
      <c r="S3441" s="253"/>
      <c r="T3441" s="254"/>
      <c r="U3441" s="14"/>
      <c r="V3441" s="14"/>
      <c r="W3441" s="14"/>
      <c r="X3441" s="14"/>
      <c r="Y3441" s="14"/>
      <c r="Z3441" s="14"/>
      <c r="AA3441" s="14"/>
      <c r="AB3441" s="14"/>
      <c r="AC3441" s="14"/>
      <c r="AD3441" s="14"/>
      <c r="AE3441" s="14"/>
      <c r="AT3441" s="255" t="s">
        <v>206</v>
      </c>
      <c r="AU3441" s="255" t="s">
        <v>78</v>
      </c>
      <c r="AV3441" s="14" t="s">
        <v>78</v>
      </c>
      <c r="AW3441" s="14" t="s">
        <v>31</v>
      </c>
      <c r="AX3441" s="14" t="s">
        <v>69</v>
      </c>
      <c r="AY3441" s="255" t="s">
        <v>193</v>
      </c>
    </row>
    <row r="3442" s="14" customFormat="1">
      <c r="A3442" s="14"/>
      <c r="B3442" s="245"/>
      <c r="C3442" s="246"/>
      <c r="D3442" s="228" t="s">
        <v>206</v>
      </c>
      <c r="E3442" s="247" t="s">
        <v>19</v>
      </c>
      <c r="F3442" s="248" t="s">
        <v>4981</v>
      </c>
      <c r="G3442" s="246"/>
      <c r="H3442" s="249">
        <v>9.5399999999999991</v>
      </c>
      <c r="I3442" s="250"/>
      <c r="J3442" s="246"/>
      <c r="K3442" s="246"/>
      <c r="L3442" s="251"/>
      <c r="M3442" s="252"/>
      <c r="N3442" s="253"/>
      <c r="O3442" s="253"/>
      <c r="P3442" s="253"/>
      <c r="Q3442" s="253"/>
      <c r="R3442" s="253"/>
      <c r="S3442" s="253"/>
      <c r="T3442" s="254"/>
      <c r="U3442" s="14"/>
      <c r="V3442" s="14"/>
      <c r="W3442" s="14"/>
      <c r="X3442" s="14"/>
      <c r="Y3442" s="14"/>
      <c r="Z3442" s="14"/>
      <c r="AA3442" s="14"/>
      <c r="AB3442" s="14"/>
      <c r="AC3442" s="14"/>
      <c r="AD3442" s="14"/>
      <c r="AE3442" s="14"/>
      <c r="AT3442" s="255" t="s">
        <v>206</v>
      </c>
      <c r="AU3442" s="255" t="s">
        <v>78</v>
      </c>
      <c r="AV3442" s="14" t="s">
        <v>78</v>
      </c>
      <c r="AW3442" s="14" t="s">
        <v>31</v>
      </c>
      <c r="AX3442" s="14" t="s">
        <v>69</v>
      </c>
      <c r="AY3442" s="255" t="s">
        <v>193</v>
      </c>
    </row>
    <row r="3443" s="14" customFormat="1">
      <c r="A3443" s="14"/>
      <c r="B3443" s="245"/>
      <c r="C3443" s="246"/>
      <c r="D3443" s="228" t="s">
        <v>206</v>
      </c>
      <c r="E3443" s="247" t="s">
        <v>19</v>
      </c>
      <c r="F3443" s="248" t="s">
        <v>4982</v>
      </c>
      <c r="G3443" s="246"/>
      <c r="H3443" s="249">
        <v>1.6000000000000001</v>
      </c>
      <c r="I3443" s="250"/>
      <c r="J3443" s="246"/>
      <c r="K3443" s="246"/>
      <c r="L3443" s="251"/>
      <c r="M3443" s="252"/>
      <c r="N3443" s="253"/>
      <c r="O3443" s="253"/>
      <c r="P3443" s="253"/>
      <c r="Q3443" s="253"/>
      <c r="R3443" s="253"/>
      <c r="S3443" s="253"/>
      <c r="T3443" s="254"/>
      <c r="U3443" s="14"/>
      <c r="V3443" s="14"/>
      <c r="W3443" s="14"/>
      <c r="X3443" s="14"/>
      <c r="Y3443" s="14"/>
      <c r="Z3443" s="14"/>
      <c r="AA3443" s="14"/>
      <c r="AB3443" s="14"/>
      <c r="AC3443" s="14"/>
      <c r="AD3443" s="14"/>
      <c r="AE3443" s="14"/>
      <c r="AT3443" s="255" t="s">
        <v>206</v>
      </c>
      <c r="AU3443" s="255" t="s">
        <v>78</v>
      </c>
      <c r="AV3443" s="14" t="s">
        <v>78</v>
      </c>
      <c r="AW3443" s="14" t="s">
        <v>31</v>
      </c>
      <c r="AX3443" s="14" t="s">
        <v>69</v>
      </c>
      <c r="AY3443" s="255" t="s">
        <v>193</v>
      </c>
    </row>
    <row r="3444" s="15" customFormat="1">
      <c r="A3444" s="15"/>
      <c r="B3444" s="256"/>
      <c r="C3444" s="257"/>
      <c r="D3444" s="228" t="s">
        <v>206</v>
      </c>
      <c r="E3444" s="258" t="s">
        <v>19</v>
      </c>
      <c r="F3444" s="259" t="s">
        <v>218</v>
      </c>
      <c r="G3444" s="257"/>
      <c r="H3444" s="260">
        <v>118.74</v>
      </c>
      <c r="I3444" s="261"/>
      <c r="J3444" s="257"/>
      <c r="K3444" s="257"/>
      <c r="L3444" s="262"/>
      <c r="M3444" s="263"/>
      <c r="N3444" s="264"/>
      <c r="O3444" s="264"/>
      <c r="P3444" s="264"/>
      <c r="Q3444" s="264"/>
      <c r="R3444" s="264"/>
      <c r="S3444" s="264"/>
      <c r="T3444" s="265"/>
      <c r="U3444" s="15"/>
      <c r="V3444" s="15"/>
      <c r="W3444" s="15"/>
      <c r="X3444" s="15"/>
      <c r="Y3444" s="15"/>
      <c r="Z3444" s="15"/>
      <c r="AA3444" s="15"/>
      <c r="AB3444" s="15"/>
      <c r="AC3444" s="15"/>
      <c r="AD3444" s="15"/>
      <c r="AE3444" s="15"/>
      <c r="AT3444" s="266" t="s">
        <v>206</v>
      </c>
      <c r="AU3444" s="266" t="s">
        <v>78</v>
      </c>
      <c r="AV3444" s="15" t="s">
        <v>200</v>
      </c>
      <c r="AW3444" s="15" t="s">
        <v>31</v>
      </c>
      <c r="AX3444" s="15" t="s">
        <v>76</v>
      </c>
      <c r="AY3444" s="266" t="s">
        <v>193</v>
      </c>
    </row>
    <row r="3445" s="2" customFormat="1" ht="16.5" customHeight="1">
      <c r="A3445" s="41"/>
      <c r="B3445" s="42"/>
      <c r="C3445" s="215" t="s">
        <v>4983</v>
      </c>
      <c r="D3445" s="215" t="s">
        <v>195</v>
      </c>
      <c r="E3445" s="216" t="s">
        <v>2401</v>
      </c>
      <c r="F3445" s="217" t="s">
        <v>2402</v>
      </c>
      <c r="G3445" s="218" t="s">
        <v>248</v>
      </c>
      <c r="H3445" s="219">
        <v>1.696</v>
      </c>
      <c r="I3445" s="220"/>
      <c r="J3445" s="221">
        <f>ROUND(I3445*H3445,2)</f>
        <v>0</v>
      </c>
      <c r="K3445" s="217" t="s">
        <v>199</v>
      </c>
      <c r="L3445" s="47"/>
      <c r="M3445" s="222" t="s">
        <v>19</v>
      </c>
      <c r="N3445" s="223" t="s">
        <v>40</v>
      </c>
      <c r="O3445" s="87"/>
      <c r="P3445" s="224">
        <f>O3445*H3445</f>
        <v>0</v>
      </c>
      <c r="Q3445" s="224">
        <v>0</v>
      </c>
      <c r="R3445" s="224">
        <f>Q3445*H3445</f>
        <v>0</v>
      </c>
      <c r="S3445" s="224">
        <v>0</v>
      </c>
      <c r="T3445" s="225">
        <f>S3445*H3445</f>
        <v>0</v>
      </c>
      <c r="U3445" s="41"/>
      <c r="V3445" s="41"/>
      <c r="W3445" s="41"/>
      <c r="X3445" s="41"/>
      <c r="Y3445" s="41"/>
      <c r="Z3445" s="41"/>
      <c r="AA3445" s="41"/>
      <c r="AB3445" s="41"/>
      <c r="AC3445" s="41"/>
      <c r="AD3445" s="41"/>
      <c r="AE3445" s="41"/>
      <c r="AR3445" s="226" t="s">
        <v>323</v>
      </c>
      <c r="AT3445" s="226" t="s">
        <v>195</v>
      </c>
      <c r="AU3445" s="226" t="s">
        <v>78</v>
      </c>
      <c r="AY3445" s="20" t="s">
        <v>193</v>
      </c>
      <c r="BE3445" s="227">
        <f>IF(N3445="základní",J3445,0)</f>
        <v>0</v>
      </c>
      <c r="BF3445" s="227">
        <f>IF(N3445="snížená",J3445,0)</f>
        <v>0</v>
      </c>
      <c r="BG3445" s="227">
        <f>IF(N3445="zákl. přenesená",J3445,0)</f>
        <v>0</v>
      </c>
      <c r="BH3445" s="227">
        <f>IF(N3445="sníž. přenesená",J3445,0)</f>
        <v>0</v>
      </c>
      <c r="BI3445" s="227">
        <f>IF(N3445="nulová",J3445,0)</f>
        <v>0</v>
      </c>
      <c r="BJ3445" s="20" t="s">
        <v>76</v>
      </c>
      <c r="BK3445" s="227">
        <f>ROUND(I3445*H3445,2)</f>
        <v>0</v>
      </c>
      <c r="BL3445" s="20" t="s">
        <v>323</v>
      </c>
      <c r="BM3445" s="226" t="s">
        <v>4984</v>
      </c>
    </row>
    <row r="3446" s="2" customFormat="1">
      <c r="A3446" s="41"/>
      <c r="B3446" s="42"/>
      <c r="C3446" s="43"/>
      <c r="D3446" s="228" t="s">
        <v>202</v>
      </c>
      <c r="E3446" s="43"/>
      <c r="F3446" s="229" t="s">
        <v>2404</v>
      </c>
      <c r="G3446" s="43"/>
      <c r="H3446" s="43"/>
      <c r="I3446" s="230"/>
      <c r="J3446" s="43"/>
      <c r="K3446" s="43"/>
      <c r="L3446" s="47"/>
      <c r="M3446" s="231"/>
      <c r="N3446" s="232"/>
      <c r="O3446" s="87"/>
      <c r="P3446" s="87"/>
      <c r="Q3446" s="87"/>
      <c r="R3446" s="87"/>
      <c r="S3446" s="87"/>
      <c r="T3446" s="88"/>
      <c r="U3446" s="41"/>
      <c r="V3446" s="41"/>
      <c r="W3446" s="41"/>
      <c r="X3446" s="41"/>
      <c r="Y3446" s="41"/>
      <c r="Z3446" s="41"/>
      <c r="AA3446" s="41"/>
      <c r="AB3446" s="41"/>
      <c r="AC3446" s="41"/>
      <c r="AD3446" s="41"/>
      <c r="AE3446" s="41"/>
      <c r="AT3446" s="20" t="s">
        <v>202</v>
      </c>
      <c r="AU3446" s="20" t="s">
        <v>78</v>
      </c>
    </row>
    <row r="3447" s="2" customFormat="1">
      <c r="A3447" s="41"/>
      <c r="B3447" s="42"/>
      <c r="C3447" s="43"/>
      <c r="D3447" s="233" t="s">
        <v>204</v>
      </c>
      <c r="E3447" s="43"/>
      <c r="F3447" s="234" t="s">
        <v>2405</v>
      </c>
      <c r="G3447" s="43"/>
      <c r="H3447" s="43"/>
      <c r="I3447" s="230"/>
      <c r="J3447" s="43"/>
      <c r="K3447" s="43"/>
      <c r="L3447" s="47"/>
      <c r="M3447" s="231"/>
      <c r="N3447" s="232"/>
      <c r="O3447" s="87"/>
      <c r="P3447" s="87"/>
      <c r="Q3447" s="87"/>
      <c r="R3447" s="87"/>
      <c r="S3447" s="87"/>
      <c r="T3447" s="88"/>
      <c r="U3447" s="41"/>
      <c r="V3447" s="41"/>
      <c r="W3447" s="41"/>
      <c r="X3447" s="41"/>
      <c r="Y3447" s="41"/>
      <c r="Z3447" s="41"/>
      <c r="AA3447" s="41"/>
      <c r="AB3447" s="41"/>
      <c r="AC3447" s="41"/>
      <c r="AD3447" s="41"/>
      <c r="AE3447" s="41"/>
      <c r="AT3447" s="20" t="s">
        <v>204</v>
      </c>
      <c r="AU3447" s="20" t="s">
        <v>78</v>
      </c>
    </row>
    <row r="3448" s="12" customFormat="1" ht="22.8" customHeight="1">
      <c r="A3448" s="12"/>
      <c r="B3448" s="199"/>
      <c r="C3448" s="200"/>
      <c r="D3448" s="201" t="s">
        <v>68</v>
      </c>
      <c r="E3448" s="213" t="s">
        <v>1607</v>
      </c>
      <c r="F3448" s="213" t="s">
        <v>1608</v>
      </c>
      <c r="G3448" s="200"/>
      <c r="H3448" s="200"/>
      <c r="I3448" s="203"/>
      <c r="J3448" s="214">
        <f>BK3448</f>
        <v>0</v>
      </c>
      <c r="K3448" s="200"/>
      <c r="L3448" s="205"/>
      <c r="M3448" s="206"/>
      <c r="N3448" s="207"/>
      <c r="O3448" s="207"/>
      <c r="P3448" s="208">
        <f>SUM(P3449:P3492)</f>
        <v>0</v>
      </c>
      <c r="Q3448" s="207"/>
      <c r="R3448" s="208">
        <f>SUM(R3449:R3492)</f>
        <v>5.1172849099999995</v>
      </c>
      <c r="S3448" s="207"/>
      <c r="T3448" s="209">
        <f>SUM(T3449:T3492)</f>
        <v>0.0224</v>
      </c>
      <c r="U3448" s="12"/>
      <c r="V3448" s="12"/>
      <c r="W3448" s="12"/>
      <c r="X3448" s="12"/>
      <c r="Y3448" s="12"/>
      <c r="Z3448" s="12"/>
      <c r="AA3448" s="12"/>
      <c r="AB3448" s="12"/>
      <c r="AC3448" s="12"/>
      <c r="AD3448" s="12"/>
      <c r="AE3448" s="12"/>
      <c r="AR3448" s="210" t="s">
        <v>78</v>
      </c>
      <c r="AT3448" s="211" t="s">
        <v>68</v>
      </c>
      <c r="AU3448" s="211" t="s">
        <v>76</v>
      </c>
      <c r="AY3448" s="210" t="s">
        <v>193</v>
      </c>
      <c r="BK3448" s="212">
        <f>SUM(BK3449:BK3492)</f>
        <v>0</v>
      </c>
    </row>
    <row r="3449" s="2" customFormat="1" ht="16.5" customHeight="1">
      <c r="A3449" s="41"/>
      <c r="B3449" s="42"/>
      <c r="C3449" s="215" t="s">
        <v>4985</v>
      </c>
      <c r="D3449" s="215" t="s">
        <v>195</v>
      </c>
      <c r="E3449" s="216" t="s">
        <v>4986</v>
      </c>
      <c r="F3449" s="217" t="s">
        <v>4987</v>
      </c>
      <c r="G3449" s="218" t="s">
        <v>343</v>
      </c>
      <c r="H3449" s="219">
        <v>8</v>
      </c>
      <c r="I3449" s="220"/>
      <c r="J3449" s="221">
        <f>ROUND(I3449*H3449,2)</f>
        <v>0</v>
      </c>
      <c r="K3449" s="217" t="s">
        <v>199</v>
      </c>
      <c r="L3449" s="47"/>
      <c r="M3449" s="222" t="s">
        <v>19</v>
      </c>
      <c r="N3449" s="223" t="s">
        <v>40</v>
      </c>
      <c r="O3449" s="87"/>
      <c r="P3449" s="224">
        <f>O3449*H3449</f>
        <v>0</v>
      </c>
      <c r="Q3449" s="224">
        <v>0.00115</v>
      </c>
      <c r="R3449" s="224">
        <f>Q3449*H3449</f>
        <v>0.0091999999999999998</v>
      </c>
      <c r="S3449" s="224">
        <v>0.0028</v>
      </c>
      <c r="T3449" s="225">
        <f>S3449*H3449</f>
        <v>0.0224</v>
      </c>
      <c r="U3449" s="41"/>
      <c r="V3449" s="41"/>
      <c r="W3449" s="41"/>
      <c r="X3449" s="41"/>
      <c r="Y3449" s="41"/>
      <c r="Z3449" s="41"/>
      <c r="AA3449" s="41"/>
      <c r="AB3449" s="41"/>
      <c r="AC3449" s="41"/>
      <c r="AD3449" s="41"/>
      <c r="AE3449" s="41"/>
      <c r="AR3449" s="226" t="s">
        <v>323</v>
      </c>
      <c r="AT3449" s="226" t="s">
        <v>195</v>
      </c>
      <c r="AU3449" s="226" t="s">
        <v>78</v>
      </c>
      <c r="AY3449" s="20" t="s">
        <v>193</v>
      </c>
      <c r="BE3449" s="227">
        <f>IF(N3449="základní",J3449,0)</f>
        <v>0</v>
      </c>
      <c r="BF3449" s="227">
        <f>IF(N3449="snížená",J3449,0)</f>
        <v>0</v>
      </c>
      <c r="BG3449" s="227">
        <f>IF(N3449="zákl. přenesená",J3449,0)</f>
        <v>0</v>
      </c>
      <c r="BH3449" s="227">
        <f>IF(N3449="sníž. přenesená",J3449,0)</f>
        <v>0</v>
      </c>
      <c r="BI3449" s="227">
        <f>IF(N3449="nulová",J3449,0)</f>
        <v>0</v>
      </c>
      <c r="BJ3449" s="20" t="s">
        <v>76</v>
      </c>
      <c r="BK3449" s="227">
        <f>ROUND(I3449*H3449,2)</f>
        <v>0</v>
      </c>
      <c r="BL3449" s="20" t="s">
        <v>323</v>
      </c>
      <c r="BM3449" s="226" t="s">
        <v>4988</v>
      </c>
    </row>
    <row r="3450" s="2" customFormat="1">
      <c r="A3450" s="41"/>
      <c r="B3450" s="42"/>
      <c r="C3450" s="43"/>
      <c r="D3450" s="228" t="s">
        <v>202</v>
      </c>
      <c r="E3450" s="43"/>
      <c r="F3450" s="229" t="s">
        <v>4989</v>
      </c>
      <c r="G3450" s="43"/>
      <c r="H3450" s="43"/>
      <c r="I3450" s="230"/>
      <c r="J3450" s="43"/>
      <c r="K3450" s="43"/>
      <c r="L3450" s="47"/>
      <c r="M3450" s="231"/>
      <c r="N3450" s="232"/>
      <c r="O3450" s="87"/>
      <c r="P3450" s="87"/>
      <c r="Q3450" s="87"/>
      <c r="R3450" s="87"/>
      <c r="S3450" s="87"/>
      <c r="T3450" s="88"/>
      <c r="U3450" s="41"/>
      <c r="V3450" s="41"/>
      <c r="W3450" s="41"/>
      <c r="X3450" s="41"/>
      <c r="Y3450" s="41"/>
      <c r="Z3450" s="41"/>
      <c r="AA3450" s="41"/>
      <c r="AB3450" s="41"/>
      <c r="AC3450" s="41"/>
      <c r="AD3450" s="41"/>
      <c r="AE3450" s="41"/>
      <c r="AT3450" s="20" t="s">
        <v>202</v>
      </c>
      <c r="AU3450" s="20" t="s">
        <v>78</v>
      </c>
    </row>
    <row r="3451" s="2" customFormat="1">
      <c r="A3451" s="41"/>
      <c r="B3451" s="42"/>
      <c r="C3451" s="43"/>
      <c r="D3451" s="233" t="s">
        <v>204</v>
      </c>
      <c r="E3451" s="43"/>
      <c r="F3451" s="234" t="s">
        <v>4990</v>
      </c>
      <c r="G3451" s="43"/>
      <c r="H3451" s="43"/>
      <c r="I3451" s="230"/>
      <c r="J3451" s="43"/>
      <c r="K3451" s="43"/>
      <c r="L3451" s="47"/>
      <c r="M3451" s="231"/>
      <c r="N3451" s="232"/>
      <c r="O3451" s="87"/>
      <c r="P3451" s="87"/>
      <c r="Q3451" s="87"/>
      <c r="R3451" s="87"/>
      <c r="S3451" s="87"/>
      <c r="T3451" s="88"/>
      <c r="U3451" s="41"/>
      <c r="V3451" s="41"/>
      <c r="W3451" s="41"/>
      <c r="X3451" s="41"/>
      <c r="Y3451" s="41"/>
      <c r="Z3451" s="41"/>
      <c r="AA3451" s="41"/>
      <c r="AB3451" s="41"/>
      <c r="AC3451" s="41"/>
      <c r="AD3451" s="41"/>
      <c r="AE3451" s="41"/>
      <c r="AT3451" s="20" t="s">
        <v>204</v>
      </c>
      <c r="AU3451" s="20" t="s">
        <v>78</v>
      </c>
    </row>
    <row r="3452" s="13" customFormat="1">
      <c r="A3452" s="13"/>
      <c r="B3452" s="235"/>
      <c r="C3452" s="236"/>
      <c r="D3452" s="228" t="s">
        <v>206</v>
      </c>
      <c r="E3452" s="237" t="s">
        <v>19</v>
      </c>
      <c r="F3452" s="238" t="s">
        <v>279</v>
      </c>
      <c r="G3452" s="236"/>
      <c r="H3452" s="237" t="s">
        <v>19</v>
      </c>
      <c r="I3452" s="239"/>
      <c r="J3452" s="236"/>
      <c r="K3452" s="236"/>
      <c r="L3452" s="240"/>
      <c r="M3452" s="241"/>
      <c r="N3452" s="242"/>
      <c r="O3452" s="242"/>
      <c r="P3452" s="242"/>
      <c r="Q3452" s="242"/>
      <c r="R3452" s="242"/>
      <c r="S3452" s="242"/>
      <c r="T3452" s="243"/>
      <c r="U3452" s="13"/>
      <c r="V3452" s="13"/>
      <c r="W3452" s="13"/>
      <c r="X3452" s="13"/>
      <c r="Y3452" s="13"/>
      <c r="Z3452" s="13"/>
      <c r="AA3452" s="13"/>
      <c r="AB3452" s="13"/>
      <c r="AC3452" s="13"/>
      <c r="AD3452" s="13"/>
      <c r="AE3452" s="13"/>
      <c r="AT3452" s="244" t="s">
        <v>206</v>
      </c>
      <c r="AU3452" s="244" t="s">
        <v>78</v>
      </c>
      <c r="AV3452" s="13" t="s">
        <v>76</v>
      </c>
      <c r="AW3452" s="13" t="s">
        <v>31</v>
      </c>
      <c r="AX3452" s="13" t="s">
        <v>69</v>
      </c>
      <c r="AY3452" s="244" t="s">
        <v>193</v>
      </c>
    </row>
    <row r="3453" s="14" customFormat="1">
      <c r="A3453" s="14"/>
      <c r="B3453" s="245"/>
      <c r="C3453" s="246"/>
      <c r="D3453" s="228" t="s">
        <v>206</v>
      </c>
      <c r="E3453" s="247" t="s">
        <v>19</v>
      </c>
      <c r="F3453" s="248" t="s">
        <v>4991</v>
      </c>
      <c r="G3453" s="246"/>
      <c r="H3453" s="249">
        <v>8</v>
      </c>
      <c r="I3453" s="250"/>
      <c r="J3453" s="246"/>
      <c r="K3453" s="246"/>
      <c r="L3453" s="251"/>
      <c r="M3453" s="252"/>
      <c r="N3453" s="253"/>
      <c r="O3453" s="253"/>
      <c r="P3453" s="253"/>
      <c r="Q3453" s="253"/>
      <c r="R3453" s="253"/>
      <c r="S3453" s="253"/>
      <c r="T3453" s="254"/>
      <c r="U3453" s="14"/>
      <c r="V3453" s="14"/>
      <c r="W3453" s="14"/>
      <c r="X3453" s="14"/>
      <c r="Y3453" s="14"/>
      <c r="Z3453" s="14"/>
      <c r="AA3453" s="14"/>
      <c r="AB3453" s="14"/>
      <c r="AC3453" s="14"/>
      <c r="AD3453" s="14"/>
      <c r="AE3453" s="14"/>
      <c r="AT3453" s="255" t="s">
        <v>206</v>
      </c>
      <c r="AU3453" s="255" t="s">
        <v>78</v>
      </c>
      <c r="AV3453" s="14" t="s">
        <v>78</v>
      </c>
      <c r="AW3453" s="14" t="s">
        <v>31</v>
      </c>
      <c r="AX3453" s="14" t="s">
        <v>76</v>
      </c>
      <c r="AY3453" s="255" t="s">
        <v>193</v>
      </c>
    </row>
    <row r="3454" s="2" customFormat="1" ht="16.5" customHeight="1">
      <c r="A3454" s="41"/>
      <c r="B3454" s="42"/>
      <c r="C3454" s="215" t="s">
        <v>4992</v>
      </c>
      <c r="D3454" s="215" t="s">
        <v>195</v>
      </c>
      <c r="E3454" s="216" t="s">
        <v>4993</v>
      </c>
      <c r="F3454" s="217" t="s">
        <v>4994</v>
      </c>
      <c r="G3454" s="218" t="s">
        <v>258</v>
      </c>
      <c r="H3454" s="219">
        <v>149.65299999999999</v>
      </c>
      <c r="I3454" s="220"/>
      <c r="J3454" s="221">
        <f>ROUND(I3454*H3454,2)</f>
        <v>0</v>
      </c>
      <c r="K3454" s="217" t="s">
        <v>19</v>
      </c>
      <c r="L3454" s="47"/>
      <c r="M3454" s="222" t="s">
        <v>19</v>
      </c>
      <c r="N3454" s="223" t="s">
        <v>40</v>
      </c>
      <c r="O3454" s="87"/>
      <c r="P3454" s="224">
        <f>O3454*H3454</f>
        <v>0</v>
      </c>
      <c r="Q3454" s="224">
        <v>0.02547</v>
      </c>
      <c r="R3454" s="224">
        <f>Q3454*H3454</f>
        <v>3.8116619099999998</v>
      </c>
      <c r="S3454" s="224">
        <v>0</v>
      </c>
      <c r="T3454" s="225">
        <f>S3454*H3454</f>
        <v>0</v>
      </c>
      <c r="U3454" s="41"/>
      <c r="V3454" s="41"/>
      <c r="W3454" s="41"/>
      <c r="X3454" s="41"/>
      <c r="Y3454" s="41"/>
      <c r="Z3454" s="41"/>
      <c r="AA3454" s="41"/>
      <c r="AB3454" s="41"/>
      <c r="AC3454" s="41"/>
      <c r="AD3454" s="41"/>
      <c r="AE3454" s="41"/>
      <c r="AR3454" s="226" t="s">
        <v>323</v>
      </c>
      <c r="AT3454" s="226" t="s">
        <v>195</v>
      </c>
      <c r="AU3454" s="226" t="s">
        <v>78</v>
      </c>
      <c r="AY3454" s="20" t="s">
        <v>193</v>
      </c>
      <c r="BE3454" s="227">
        <f>IF(N3454="základní",J3454,0)</f>
        <v>0</v>
      </c>
      <c r="BF3454" s="227">
        <f>IF(N3454="snížená",J3454,0)</f>
        <v>0</v>
      </c>
      <c r="BG3454" s="227">
        <f>IF(N3454="zákl. přenesená",J3454,0)</f>
        <v>0</v>
      </c>
      <c r="BH3454" s="227">
        <f>IF(N3454="sníž. přenesená",J3454,0)</f>
        <v>0</v>
      </c>
      <c r="BI3454" s="227">
        <f>IF(N3454="nulová",J3454,0)</f>
        <v>0</v>
      </c>
      <c r="BJ3454" s="20" t="s">
        <v>76</v>
      </c>
      <c r="BK3454" s="227">
        <f>ROUND(I3454*H3454,2)</f>
        <v>0</v>
      </c>
      <c r="BL3454" s="20" t="s">
        <v>323</v>
      </c>
      <c r="BM3454" s="226" t="s">
        <v>4995</v>
      </c>
    </row>
    <row r="3455" s="2" customFormat="1">
      <c r="A3455" s="41"/>
      <c r="B3455" s="42"/>
      <c r="C3455" s="43"/>
      <c r="D3455" s="228" t="s">
        <v>202</v>
      </c>
      <c r="E3455" s="43"/>
      <c r="F3455" s="229" t="s">
        <v>4996</v>
      </c>
      <c r="G3455" s="43"/>
      <c r="H3455" s="43"/>
      <c r="I3455" s="230"/>
      <c r="J3455" s="43"/>
      <c r="K3455" s="43"/>
      <c r="L3455" s="47"/>
      <c r="M3455" s="231"/>
      <c r="N3455" s="232"/>
      <c r="O3455" s="87"/>
      <c r="P3455" s="87"/>
      <c r="Q3455" s="87"/>
      <c r="R3455" s="87"/>
      <c r="S3455" s="87"/>
      <c r="T3455" s="88"/>
      <c r="U3455" s="41"/>
      <c r="V3455" s="41"/>
      <c r="W3455" s="41"/>
      <c r="X3455" s="41"/>
      <c r="Y3455" s="41"/>
      <c r="Z3455" s="41"/>
      <c r="AA3455" s="41"/>
      <c r="AB3455" s="41"/>
      <c r="AC3455" s="41"/>
      <c r="AD3455" s="41"/>
      <c r="AE3455" s="41"/>
      <c r="AT3455" s="20" t="s">
        <v>202</v>
      </c>
      <c r="AU3455" s="20" t="s">
        <v>78</v>
      </c>
    </row>
    <row r="3456" s="13" customFormat="1">
      <c r="A3456" s="13"/>
      <c r="B3456" s="235"/>
      <c r="C3456" s="236"/>
      <c r="D3456" s="228" t="s">
        <v>206</v>
      </c>
      <c r="E3456" s="237" t="s">
        <v>19</v>
      </c>
      <c r="F3456" s="238" t="s">
        <v>279</v>
      </c>
      <c r="G3456" s="236"/>
      <c r="H3456" s="237" t="s">
        <v>19</v>
      </c>
      <c r="I3456" s="239"/>
      <c r="J3456" s="236"/>
      <c r="K3456" s="236"/>
      <c r="L3456" s="240"/>
      <c r="M3456" s="241"/>
      <c r="N3456" s="242"/>
      <c r="O3456" s="242"/>
      <c r="P3456" s="242"/>
      <c r="Q3456" s="242"/>
      <c r="R3456" s="242"/>
      <c r="S3456" s="242"/>
      <c r="T3456" s="243"/>
      <c r="U3456" s="13"/>
      <c r="V3456" s="13"/>
      <c r="W3456" s="13"/>
      <c r="X3456" s="13"/>
      <c r="Y3456" s="13"/>
      <c r="Z3456" s="13"/>
      <c r="AA3456" s="13"/>
      <c r="AB3456" s="13"/>
      <c r="AC3456" s="13"/>
      <c r="AD3456" s="13"/>
      <c r="AE3456" s="13"/>
      <c r="AT3456" s="244" t="s">
        <v>206</v>
      </c>
      <c r="AU3456" s="244" t="s">
        <v>78</v>
      </c>
      <c r="AV3456" s="13" t="s">
        <v>76</v>
      </c>
      <c r="AW3456" s="13" t="s">
        <v>31</v>
      </c>
      <c r="AX3456" s="13" t="s">
        <v>69</v>
      </c>
      <c r="AY3456" s="244" t="s">
        <v>193</v>
      </c>
    </row>
    <row r="3457" s="13" customFormat="1">
      <c r="A3457" s="13"/>
      <c r="B3457" s="235"/>
      <c r="C3457" s="236"/>
      <c r="D3457" s="228" t="s">
        <v>206</v>
      </c>
      <c r="E3457" s="237" t="s">
        <v>19</v>
      </c>
      <c r="F3457" s="238" t="s">
        <v>1713</v>
      </c>
      <c r="G3457" s="236"/>
      <c r="H3457" s="237" t="s">
        <v>19</v>
      </c>
      <c r="I3457" s="239"/>
      <c r="J3457" s="236"/>
      <c r="K3457" s="236"/>
      <c r="L3457" s="240"/>
      <c r="M3457" s="241"/>
      <c r="N3457" s="242"/>
      <c r="O3457" s="242"/>
      <c r="P3457" s="242"/>
      <c r="Q3457" s="242"/>
      <c r="R3457" s="242"/>
      <c r="S3457" s="242"/>
      <c r="T3457" s="243"/>
      <c r="U3457" s="13"/>
      <c r="V3457" s="13"/>
      <c r="W3457" s="13"/>
      <c r="X3457" s="13"/>
      <c r="Y3457" s="13"/>
      <c r="Z3457" s="13"/>
      <c r="AA3457" s="13"/>
      <c r="AB3457" s="13"/>
      <c r="AC3457" s="13"/>
      <c r="AD3457" s="13"/>
      <c r="AE3457" s="13"/>
      <c r="AT3457" s="244" t="s">
        <v>206</v>
      </c>
      <c r="AU3457" s="244" t="s">
        <v>78</v>
      </c>
      <c r="AV3457" s="13" t="s">
        <v>76</v>
      </c>
      <c r="AW3457" s="13" t="s">
        <v>31</v>
      </c>
      <c r="AX3457" s="13" t="s">
        <v>69</v>
      </c>
      <c r="AY3457" s="244" t="s">
        <v>193</v>
      </c>
    </row>
    <row r="3458" s="14" customFormat="1">
      <c r="A3458" s="14"/>
      <c r="B3458" s="245"/>
      <c r="C3458" s="246"/>
      <c r="D3458" s="228" t="s">
        <v>206</v>
      </c>
      <c r="E3458" s="247" t="s">
        <v>19</v>
      </c>
      <c r="F3458" s="248" t="s">
        <v>3218</v>
      </c>
      <c r="G3458" s="246"/>
      <c r="H3458" s="249">
        <v>3.25</v>
      </c>
      <c r="I3458" s="250"/>
      <c r="J3458" s="246"/>
      <c r="K3458" s="246"/>
      <c r="L3458" s="251"/>
      <c r="M3458" s="252"/>
      <c r="N3458" s="253"/>
      <c r="O3458" s="253"/>
      <c r="P3458" s="253"/>
      <c r="Q3458" s="253"/>
      <c r="R3458" s="253"/>
      <c r="S3458" s="253"/>
      <c r="T3458" s="254"/>
      <c r="U3458" s="14"/>
      <c r="V3458" s="14"/>
      <c r="W3458" s="14"/>
      <c r="X3458" s="14"/>
      <c r="Y3458" s="14"/>
      <c r="Z3458" s="14"/>
      <c r="AA3458" s="14"/>
      <c r="AB3458" s="14"/>
      <c r="AC3458" s="14"/>
      <c r="AD3458" s="14"/>
      <c r="AE3458" s="14"/>
      <c r="AT3458" s="255" t="s">
        <v>206</v>
      </c>
      <c r="AU3458" s="255" t="s">
        <v>78</v>
      </c>
      <c r="AV3458" s="14" t="s">
        <v>78</v>
      </c>
      <c r="AW3458" s="14" t="s">
        <v>31</v>
      </c>
      <c r="AX3458" s="14" t="s">
        <v>69</v>
      </c>
      <c r="AY3458" s="255" t="s">
        <v>193</v>
      </c>
    </row>
    <row r="3459" s="14" customFormat="1">
      <c r="A3459" s="14"/>
      <c r="B3459" s="245"/>
      <c r="C3459" s="246"/>
      <c r="D3459" s="228" t="s">
        <v>206</v>
      </c>
      <c r="E3459" s="247" t="s">
        <v>19</v>
      </c>
      <c r="F3459" s="248" t="s">
        <v>3219</v>
      </c>
      <c r="G3459" s="246"/>
      <c r="H3459" s="249">
        <v>4.7130000000000001</v>
      </c>
      <c r="I3459" s="250"/>
      <c r="J3459" s="246"/>
      <c r="K3459" s="246"/>
      <c r="L3459" s="251"/>
      <c r="M3459" s="252"/>
      <c r="N3459" s="253"/>
      <c r="O3459" s="253"/>
      <c r="P3459" s="253"/>
      <c r="Q3459" s="253"/>
      <c r="R3459" s="253"/>
      <c r="S3459" s="253"/>
      <c r="T3459" s="254"/>
      <c r="U3459" s="14"/>
      <c r="V3459" s="14"/>
      <c r="W3459" s="14"/>
      <c r="X3459" s="14"/>
      <c r="Y3459" s="14"/>
      <c r="Z3459" s="14"/>
      <c r="AA3459" s="14"/>
      <c r="AB3459" s="14"/>
      <c r="AC3459" s="14"/>
      <c r="AD3459" s="14"/>
      <c r="AE3459" s="14"/>
      <c r="AT3459" s="255" t="s">
        <v>206</v>
      </c>
      <c r="AU3459" s="255" t="s">
        <v>78</v>
      </c>
      <c r="AV3459" s="14" t="s">
        <v>78</v>
      </c>
      <c r="AW3459" s="14" t="s">
        <v>31</v>
      </c>
      <c r="AX3459" s="14" t="s">
        <v>69</v>
      </c>
      <c r="AY3459" s="255" t="s">
        <v>193</v>
      </c>
    </row>
    <row r="3460" s="14" customFormat="1">
      <c r="A3460" s="14"/>
      <c r="B3460" s="245"/>
      <c r="C3460" s="246"/>
      <c r="D3460" s="228" t="s">
        <v>206</v>
      </c>
      <c r="E3460" s="247" t="s">
        <v>19</v>
      </c>
      <c r="F3460" s="248" t="s">
        <v>3220</v>
      </c>
      <c r="G3460" s="246"/>
      <c r="H3460" s="249">
        <v>8.7750000000000004</v>
      </c>
      <c r="I3460" s="250"/>
      <c r="J3460" s="246"/>
      <c r="K3460" s="246"/>
      <c r="L3460" s="251"/>
      <c r="M3460" s="252"/>
      <c r="N3460" s="253"/>
      <c r="O3460" s="253"/>
      <c r="P3460" s="253"/>
      <c r="Q3460" s="253"/>
      <c r="R3460" s="253"/>
      <c r="S3460" s="253"/>
      <c r="T3460" s="254"/>
      <c r="U3460" s="14"/>
      <c r="V3460" s="14"/>
      <c r="W3460" s="14"/>
      <c r="X3460" s="14"/>
      <c r="Y3460" s="14"/>
      <c r="Z3460" s="14"/>
      <c r="AA3460" s="14"/>
      <c r="AB3460" s="14"/>
      <c r="AC3460" s="14"/>
      <c r="AD3460" s="14"/>
      <c r="AE3460" s="14"/>
      <c r="AT3460" s="255" t="s">
        <v>206</v>
      </c>
      <c r="AU3460" s="255" t="s">
        <v>78</v>
      </c>
      <c r="AV3460" s="14" t="s">
        <v>78</v>
      </c>
      <c r="AW3460" s="14" t="s">
        <v>31</v>
      </c>
      <c r="AX3460" s="14" t="s">
        <v>69</v>
      </c>
      <c r="AY3460" s="255" t="s">
        <v>193</v>
      </c>
    </row>
    <row r="3461" s="14" customFormat="1">
      <c r="A3461" s="14"/>
      <c r="B3461" s="245"/>
      <c r="C3461" s="246"/>
      <c r="D3461" s="228" t="s">
        <v>206</v>
      </c>
      <c r="E3461" s="247" t="s">
        <v>19</v>
      </c>
      <c r="F3461" s="248" t="s">
        <v>3221</v>
      </c>
      <c r="G3461" s="246"/>
      <c r="H3461" s="249">
        <v>6.8250000000000002</v>
      </c>
      <c r="I3461" s="250"/>
      <c r="J3461" s="246"/>
      <c r="K3461" s="246"/>
      <c r="L3461" s="251"/>
      <c r="M3461" s="252"/>
      <c r="N3461" s="253"/>
      <c r="O3461" s="253"/>
      <c r="P3461" s="253"/>
      <c r="Q3461" s="253"/>
      <c r="R3461" s="253"/>
      <c r="S3461" s="253"/>
      <c r="T3461" s="254"/>
      <c r="U3461" s="14"/>
      <c r="V3461" s="14"/>
      <c r="W3461" s="14"/>
      <c r="X3461" s="14"/>
      <c r="Y3461" s="14"/>
      <c r="Z3461" s="14"/>
      <c r="AA3461" s="14"/>
      <c r="AB3461" s="14"/>
      <c r="AC3461" s="14"/>
      <c r="AD3461" s="14"/>
      <c r="AE3461" s="14"/>
      <c r="AT3461" s="255" t="s">
        <v>206</v>
      </c>
      <c r="AU3461" s="255" t="s">
        <v>78</v>
      </c>
      <c r="AV3461" s="14" t="s">
        <v>78</v>
      </c>
      <c r="AW3461" s="14" t="s">
        <v>31</v>
      </c>
      <c r="AX3461" s="14" t="s">
        <v>69</v>
      </c>
      <c r="AY3461" s="255" t="s">
        <v>193</v>
      </c>
    </row>
    <row r="3462" s="14" customFormat="1">
      <c r="A3462" s="14"/>
      <c r="B3462" s="245"/>
      <c r="C3462" s="246"/>
      <c r="D3462" s="228" t="s">
        <v>206</v>
      </c>
      <c r="E3462" s="247" t="s">
        <v>19</v>
      </c>
      <c r="F3462" s="248" t="s">
        <v>3222</v>
      </c>
      <c r="G3462" s="246"/>
      <c r="H3462" s="249">
        <v>12.675000000000001</v>
      </c>
      <c r="I3462" s="250"/>
      <c r="J3462" s="246"/>
      <c r="K3462" s="246"/>
      <c r="L3462" s="251"/>
      <c r="M3462" s="252"/>
      <c r="N3462" s="253"/>
      <c r="O3462" s="253"/>
      <c r="P3462" s="253"/>
      <c r="Q3462" s="253"/>
      <c r="R3462" s="253"/>
      <c r="S3462" s="253"/>
      <c r="T3462" s="254"/>
      <c r="U3462" s="14"/>
      <c r="V3462" s="14"/>
      <c r="W3462" s="14"/>
      <c r="X3462" s="14"/>
      <c r="Y3462" s="14"/>
      <c r="Z3462" s="14"/>
      <c r="AA3462" s="14"/>
      <c r="AB3462" s="14"/>
      <c r="AC3462" s="14"/>
      <c r="AD3462" s="14"/>
      <c r="AE3462" s="14"/>
      <c r="AT3462" s="255" t="s">
        <v>206</v>
      </c>
      <c r="AU3462" s="255" t="s">
        <v>78</v>
      </c>
      <c r="AV3462" s="14" t="s">
        <v>78</v>
      </c>
      <c r="AW3462" s="14" t="s">
        <v>31</v>
      </c>
      <c r="AX3462" s="14" t="s">
        <v>69</v>
      </c>
      <c r="AY3462" s="255" t="s">
        <v>193</v>
      </c>
    </row>
    <row r="3463" s="14" customFormat="1">
      <c r="A3463" s="14"/>
      <c r="B3463" s="245"/>
      <c r="C3463" s="246"/>
      <c r="D3463" s="228" t="s">
        <v>206</v>
      </c>
      <c r="E3463" s="247" t="s">
        <v>19</v>
      </c>
      <c r="F3463" s="248" t="s">
        <v>3223</v>
      </c>
      <c r="G3463" s="246"/>
      <c r="H3463" s="249">
        <v>12.675000000000001</v>
      </c>
      <c r="I3463" s="250"/>
      <c r="J3463" s="246"/>
      <c r="K3463" s="246"/>
      <c r="L3463" s="251"/>
      <c r="M3463" s="252"/>
      <c r="N3463" s="253"/>
      <c r="O3463" s="253"/>
      <c r="P3463" s="253"/>
      <c r="Q3463" s="253"/>
      <c r="R3463" s="253"/>
      <c r="S3463" s="253"/>
      <c r="T3463" s="254"/>
      <c r="U3463" s="14"/>
      <c r="V3463" s="14"/>
      <c r="W3463" s="14"/>
      <c r="X3463" s="14"/>
      <c r="Y3463" s="14"/>
      <c r="Z3463" s="14"/>
      <c r="AA3463" s="14"/>
      <c r="AB3463" s="14"/>
      <c r="AC3463" s="14"/>
      <c r="AD3463" s="14"/>
      <c r="AE3463" s="14"/>
      <c r="AT3463" s="255" t="s">
        <v>206</v>
      </c>
      <c r="AU3463" s="255" t="s">
        <v>78</v>
      </c>
      <c r="AV3463" s="14" t="s">
        <v>78</v>
      </c>
      <c r="AW3463" s="14" t="s">
        <v>31</v>
      </c>
      <c r="AX3463" s="14" t="s">
        <v>69</v>
      </c>
      <c r="AY3463" s="255" t="s">
        <v>193</v>
      </c>
    </row>
    <row r="3464" s="14" customFormat="1">
      <c r="A3464" s="14"/>
      <c r="B3464" s="245"/>
      <c r="C3464" s="246"/>
      <c r="D3464" s="228" t="s">
        <v>206</v>
      </c>
      <c r="E3464" s="247" t="s">
        <v>19</v>
      </c>
      <c r="F3464" s="248" t="s">
        <v>3224</v>
      </c>
      <c r="G3464" s="246"/>
      <c r="H3464" s="249">
        <v>12.675000000000001</v>
      </c>
      <c r="I3464" s="250"/>
      <c r="J3464" s="246"/>
      <c r="K3464" s="246"/>
      <c r="L3464" s="251"/>
      <c r="M3464" s="252"/>
      <c r="N3464" s="253"/>
      <c r="O3464" s="253"/>
      <c r="P3464" s="253"/>
      <c r="Q3464" s="253"/>
      <c r="R3464" s="253"/>
      <c r="S3464" s="253"/>
      <c r="T3464" s="254"/>
      <c r="U3464" s="14"/>
      <c r="V3464" s="14"/>
      <c r="W3464" s="14"/>
      <c r="X3464" s="14"/>
      <c r="Y3464" s="14"/>
      <c r="Z3464" s="14"/>
      <c r="AA3464" s="14"/>
      <c r="AB3464" s="14"/>
      <c r="AC3464" s="14"/>
      <c r="AD3464" s="14"/>
      <c r="AE3464" s="14"/>
      <c r="AT3464" s="255" t="s">
        <v>206</v>
      </c>
      <c r="AU3464" s="255" t="s">
        <v>78</v>
      </c>
      <c r="AV3464" s="14" t="s">
        <v>78</v>
      </c>
      <c r="AW3464" s="14" t="s">
        <v>31</v>
      </c>
      <c r="AX3464" s="14" t="s">
        <v>69</v>
      </c>
      <c r="AY3464" s="255" t="s">
        <v>193</v>
      </c>
    </row>
    <row r="3465" s="14" customFormat="1">
      <c r="A3465" s="14"/>
      <c r="B3465" s="245"/>
      <c r="C3465" s="246"/>
      <c r="D3465" s="228" t="s">
        <v>206</v>
      </c>
      <c r="E3465" s="247" t="s">
        <v>19</v>
      </c>
      <c r="F3465" s="248" t="s">
        <v>3225</v>
      </c>
      <c r="G3465" s="246"/>
      <c r="H3465" s="249">
        <v>8.7750000000000004</v>
      </c>
      <c r="I3465" s="250"/>
      <c r="J3465" s="246"/>
      <c r="K3465" s="246"/>
      <c r="L3465" s="251"/>
      <c r="M3465" s="252"/>
      <c r="N3465" s="253"/>
      <c r="O3465" s="253"/>
      <c r="P3465" s="253"/>
      <c r="Q3465" s="253"/>
      <c r="R3465" s="253"/>
      <c r="S3465" s="253"/>
      <c r="T3465" s="254"/>
      <c r="U3465" s="14"/>
      <c r="V3465" s="14"/>
      <c r="W3465" s="14"/>
      <c r="X3465" s="14"/>
      <c r="Y3465" s="14"/>
      <c r="Z3465" s="14"/>
      <c r="AA3465" s="14"/>
      <c r="AB3465" s="14"/>
      <c r="AC3465" s="14"/>
      <c r="AD3465" s="14"/>
      <c r="AE3465" s="14"/>
      <c r="AT3465" s="255" t="s">
        <v>206</v>
      </c>
      <c r="AU3465" s="255" t="s">
        <v>78</v>
      </c>
      <c r="AV3465" s="14" t="s">
        <v>78</v>
      </c>
      <c r="AW3465" s="14" t="s">
        <v>31</v>
      </c>
      <c r="AX3465" s="14" t="s">
        <v>69</v>
      </c>
      <c r="AY3465" s="255" t="s">
        <v>193</v>
      </c>
    </row>
    <row r="3466" s="14" customFormat="1">
      <c r="A3466" s="14"/>
      <c r="B3466" s="245"/>
      <c r="C3466" s="246"/>
      <c r="D3466" s="228" t="s">
        <v>206</v>
      </c>
      <c r="E3466" s="247" t="s">
        <v>19</v>
      </c>
      <c r="F3466" s="248" t="s">
        <v>3226</v>
      </c>
      <c r="G3466" s="246"/>
      <c r="H3466" s="249">
        <v>8.7750000000000004</v>
      </c>
      <c r="I3466" s="250"/>
      <c r="J3466" s="246"/>
      <c r="K3466" s="246"/>
      <c r="L3466" s="251"/>
      <c r="M3466" s="252"/>
      <c r="N3466" s="253"/>
      <c r="O3466" s="253"/>
      <c r="P3466" s="253"/>
      <c r="Q3466" s="253"/>
      <c r="R3466" s="253"/>
      <c r="S3466" s="253"/>
      <c r="T3466" s="254"/>
      <c r="U3466" s="14"/>
      <c r="V3466" s="14"/>
      <c r="W3466" s="14"/>
      <c r="X3466" s="14"/>
      <c r="Y3466" s="14"/>
      <c r="Z3466" s="14"/>
      <c r="AA3466" s="14"/>
      <c r="AB3466" s="14"/>
      <c r="AC3466" s="14"/>
      <c r="AD3466" s="14"/>
      <c r="AE3466" s="14"/>
      <c r="AT3466" s="255" t="s">
        <v>206</v>
      </c>
      <c r="AU3466" s="255" t="s">
        <v>78</v>
      </c>
      <c r="AV3466" s="14" t="s">
        <v>78</v>
      </c>
      <c r="AW3466" s="14" t="s">
        <v>31</v>
      </c>
      <c r="AX3466" s="14" t="s">
        <v>69</v>
      </c>
      <c r="AY3466" s="255" t="s">
        <v>193</v>
      </c>
    </row>
    <row r="3467" s="14" customFormat="1">
      <c r="A3467" s="14"/>
      <c r="B3467" s="245"/>
      <c r="C3467" s="246"/>
      <c r="D3467" s="228" t="s">
        <v>206</v>
      </c>
      <c r="E3467" s="247" t="s">
        <v>19</v>
      </c>
      <c r="F3467" s="248" t="s">
        <v>3227</v>
      </c>
      <c r="G3467" s="246"/>
      <c r="H3467" s="249">
        <v>17.550000000000001</v>
      </c>
      <c r="I3467" s="250"/>
      <c r="J3467" s="246"/>
      <c r="K3467" s="246"/>
      <c r="L3467" s="251"/>
      <c r="M3467" s="252"/>
      <c r="N3467" s="253"/>
      <c r="O3467" s="253"/>
      <c r="P3467" s="253"/>
      <c r="Q3467" s="253"/>
      <c r="R3467" s="253"/>
      <c r="S3467" s="253"/>
      <c r="T3467" s="254"/>
      <c r="U3467" s="14"/>
      <c r="V3467" s="14"/>
      <c r="W3467" s="14"/>
      <c r="X3467" s="14"/>
      <c r="Y3467" s="14"/>
      <c r="Z3467" s="14"/>
      <c r="AA3467" s="14"/>
      <c r="AB3467" s="14"/>
      <c r="AC3467" s="14"/>
      <c r="AD3467" s="14"/>
      <c r="AE3467" s="14"/>
      <c r="AT3467" s="255" t="s">
        <v>206</v>
      </c>
      <c r="AU3467" s="255" t="s">
        <v>78</v>
      </c>
      <c r="AV3467" s="14" t="s">
        <v>78</v>
      </c>
      <c r="AW3467" s="14" t="s">
        <v>31</v>
      </c>
      <c r="AX3467" s="14" t="s">
        <v>69</v>
      </c>
      <c r="AY3467" s="255" t="s">
        <v>193</v>
      </c>
    </row>
    <row r="3468" s="14" customFormat="1">
      <c r="A3468" s="14"/>
      <c r="B3468" s="245"/>
      <c r="C3468" s="246"/>
      <c r="D3468" s="228" t="s">
        <v>206</v>
      </c>
      <c r="E3468" s="247" t="s">
        <v>19</v>
      </c>
      <c r="F3468" s="248" t="s">
        <v>3228</v>
      </c>
      <c r="G3468" s="246"/>
      <c r="H3468" s="249">
        <v>17.550000000000001</v>
      </c>
      <c r="I3468" s="250"/>
      <c r="J3468" s="246"/>
      <c r="K3468" s="246"/>
      <c r="L3468" s="251"/>
      <c r="M3468" s="252"/>
      <c r="N3468" s="253"/>
      <c r="O3468" s="253"/>
      <c r="P3468" s="253"/>
      <c r="Q3468" s="253"/>
      <c r="R3468" s="253"/>
      <c r="S3468" s="253"/>
      <c r="T3468" s="254"/>
      <c r="U3468" s="14"/>
      <c r="V3468" s="14"/>
      <c r="W3468" s="14"/>
      <c r="X3468" s="14"/>
      <c r="Y3468" s="14"/>
      <c r="Z3468" s="14"/>
      <c r="AA3468" s="14"/>
      <c r="AB3468" s="14"/>
      <c r="AC3468" s="14"/>
      <c r="AD3468" s="14"/>
      <c r="AE3468" s="14"/>
      <c r="AT3468" s="255" t="s">
        <v>206</v>
      </c>
      <c r="AU3468" s="255" t="s">
        <v>78</v>
      </c>
      <c r="AV3468" s="14" t="s">
        <v>78</v>
      </c>
      <c r="AW3468" s="14" t="s">
        <v>31</v>
      </c>
      <c r="AX3468" s="14" t="s">
        <v>69</v>
      </c>
      <c r="AY3468" s="255" t="s">
        <v>193</v>
      </c>
    </row>
    <row r="3469" s="14" customFormat="1">
      <c r="A3469" s="14"/>
      <c r="B3469" s="245"/>
      <c r="C3469" s="246"/>
      <c r="D3469" s="228" t="s">
        <v>206</v>
      </c>
      <c r="E3469" s="247" t="s">
        <v>19</v>
      </c>
      <c r="F3469" s="248" t="s">
        <v>3229</v>
      </c>
      <c r="G3469" s="246"/>
      <c r="H3469" s="249">
        <v>8.7750000000000004</v>
      </c>
      <c r="I3469" s="250"/>
      <c r="J3469" s="246"/>
      <c r="K3469" s="246"/>
      <c r="L3469" s="251"/>
      <c r="M3469" s="252"/>
      <c r="N3469" s="253"/>
      <c r="O3469" s="253"/>
      <c r="P3469" s="253"/>
      <c r="Q3469" s="253"/>
      <c r="R3469" s="253"/>
      <c r="S3469" s="253"/>
      <c r="T3469" s="254"/>
      <c r="U3469" s="14"/>
      <c r="V3469" s="14"/>
      <c r="W3469" s="14"/>
      <c r="X3469" s="14"/>
      <c r="Y3469" s="14"/>
      <c r="Z3469" s="14"/>
      <c r="AA3469" s="14"/>
      <c r="AB3469" s="14"/>
      <c r="AC3469" s="14"/>
      <c r="AD3469" s="14"/>
      <c r="AE3469" s="14"/>
      <c r="AT3469" s="255" t="s">
        <v>206</v>
      </c>
      <c r="AU3469" s="255" t="s">
        <v>78</v>
      </c>
      <c r="AV3469" s="14" t="s">
        <v>78</v>
      </c>
      <c r="AW3469" s="14" t="s">
        <v>31</v>
      </c>
      <c r="AX3469" s="14" t="s">
        <v>69</v>
      </c>
      <c r="AY3469" s="255" t="s">
        <v>193</v>
      </c>
    </row>
    <row r="3470" s="13" customFormat="1">
      <c r="A3470" s="13"/>
      <c r="B3470" s="235"/>
      <c r="C3470" s="236"/>
      <c r="D3470" s="228" t="s">
        <v>206</v>
      </c>
      <c r="E3470" s="237" t="s">
        <v>19</v>
      </c>
      <c r="F3470" s="238" t="s">
        <v>1724</v>
      </c>
      <c r="G3470" s="236"/>
      <c r="H3470" s="237" t="s">
        <v>19</v>
      </c>
      <c r="I3470" s="239"/>
      <c r="J3470" s="236"/>
      <c r="K3470" s="236"/>
      <c r="L3470" s="240"/>
      <c r="M3470" s="241"/>
      <c r="N3470" s="242"/>
      <c r="O3470" s="242"/>
      <c r="P3470" s="242"/>
      <c r="Q3470" s="242"/>
      <c r="R3470" s="242"/>
      <c r="S3470" s="242"/>
      <c r="T3470" s="243"/>
      <c r="U3470" s="13"/>
      <c r="V3470" s="13"/>
      <c r="W3470" s="13"/>
      <c r="X3470" s="13"/>
      <c r="Y3470" s="13"/>
      <c r="Z3470" s="13"/>
      <c r="AA3470" s="13"/>
      <c r="AB3470" s="13"/>
      <c r="AC3470" s="13"/>
      <c r="AD3470" s="13"/>
      <c r="AE3470" s="13"/>
      <c r="AT3470" s="244" t="s">
        <v>206</v>
      </c>
      <c r="AU3470" s="244" t="s">
        <v>78</v>
      </c>
      <c r="AV3470" s="13" t="s">
        <v>76</v>
      </c>
      <c r="AW3470" s="13" t="s">
        <v>31</v>
      </c>
      <c r="AX3470" s="13" t="s">
        <v>69</v>
      </c>
      <c r="AY3470" s="244" t="s">
        <v>193</v>
      </c>
    </row>
    <row r="3471" s="14" customFormat="1">
      <c r="A3471" s="14"/>
      <c r="B3471" s="245"/>
      <c r="C3471" s="246"/>
      <c r="D3471" s="228" t="s">
        <v>206</v>
      </c>
      <c r="E3471" s="247" t="s">
        <v>19</v>
      </c>
      <c r="F3471" s="248" t="s">
        <v>3230</v>
      </c>
      <c r="G3471" s="246"/>
      <c r="H3471" s="249">
        <v>7.2000000000000002</v>
      </c>
      <c r="I3471" s="250"/>
      <c r="J3471" s="246"/>
      <c r="K3471" s="246"/>
      <c r="L3471" s="251"/>
      <c r="M3471" s="252"/>
      <c r="N3471" s="253"/>
      <c r="O3471" s="253"/>
      <c r="P3471" s="253"/>
      <c r="Q3471" s="253"/>
      <c r="R3471" s="253"/>
      <c r="S3471" s="253"/>
      <c r="T3471" s="254"/>
      <c r="U3471" s="14"/>
      <c r="V3471" s="14"/>
      <c r="W3471" s="14"/>
      <c r="X3471" s="14"/>
      <c r="Y3471" s="14"/>
      <c r="Z3471" s="14"/>
      <c r="AA3471" s="14"/>
      <c r="AB3471" s="14"/>
      <c r="AC3471" s="14"/>
      <c r="AD3471" s="14"/>
      <c r="AE3471" s="14"/>
      <c r="AT3471" s="255" t="s">
        <v>206</v>
      </c>
      <c r="AU3471" s="255" t="s">
        <v>78</v>
      </c>
      <c r="AV3471" s="14" t="s">
        <v>78</v>
      </c>
      <c r="AW3471" s="14" t="s">
        <v>31</v>
      </c>
      <c r="AX3471" s="14" t="s">
        <v>69</v>
      </c>
      <c r="AY3471" s="255" t="s">
        <v>193</v>
      </c>
    </row>
    <row r="3472" s="14" customFormat="1">
      <c r="A3472" s="14"/>
      <c r="B3472" s="245"/>
      <c r="C3472" s="246"/>
      <c r="D3472" s="228" t="s">
        <v>206</v>
      </c>
      <c r="E3472" s="247" t="s">
        <v>19</v>
      </c>
      <c r="F3472" s="248" t="s">
        <v>3231</v>
      </c>
      <c r="G3472" s="246"/>
      <c r="H3472" s="249">
        <v>7.2000000000000002</v>
      </c>
      <c r="I3472" s="250"/>
      <c r="J3472" s="246"/>
      <c r="K3472" s="246"/>
      <c r="L3472" s="251"/>
      <c r="M3472" s="252"/>
      <c r="N3472" s="253"/>
      <c r="O3472" s="253"/>
      <c r="P3472" s="253"/>
      <c r="Q3472" s="253"/>
      <c r="R3472" s="253"/>
      <c r="S3472" s="253"/>
      <c r="T3472" s="254"/>
      <c r="U3472" s="14"/>
      <c r="V3472" s="14"/>
      <c r="W3472" s="14"/>
      <c r="X3472" s="14"/>
      <c r="Y3472" s="14"/>
      <c r="Z3472" s="14"/>
      <c r="AA3472" s="14"/>
      <c r="AB3472" s="14"/>
      <c r="AC3472" s="14"/>
      <c r="AD3472" s="14"/>
      <c r="AE3472" s="14"/>
      <c r="AT3472" s="255" t="s">
        <v>206</v>
      </c>
      <c r="AU3472" s="255" t="s">
        <v>78</v>
      </c>
      <c r="AV3472" s="14" t="s">
        <v>78</v>
      </c>
      <c r="AW3472" s="14" t="s">
        <v>31</v>
      </c>
      <c r="AX3472" s="14" t="s">
        <v>69</v>
      </c>
      <c r="AY3472" s="255" t="s">
        <v>193</v>
      </c>
    </row>
    <row r="3473" s="14" customFormat="1">
      <c r="A3473" s="14"/>
      <c r="B3473" s="245"/>
      <c r="C3473" s="246"/>
      <c r="D3473" s="228" t="s">
        <v>206</v>
      </c>
      <c r="E3473" s="247" t="s">
        <v>19</v>
      </c>
      <c r="F3473" s="248" t="s">
        <v>3232</v>
      </c>
      <c r="G3473" s="246"/>
      <c r="H3473" s="249">
        <v>7.2000000000000002</v>
      </c>
      <c r="I3473" s="250"/>
      <c r="J3473" s="246"/>
      <c r="K3473" s="246"/>
      <c r="L3473" s="251"/>
      <c r="M3473" s="252"/>
      <c r="N3473" s="253"/>
      <c r="O3473" s="253"/>
      <c r="P3473" s="253"/>
      <c r="Q3473" s="253"/>
      <c r="R3473" s="253"/>
      <c r="S3473" s="253"/>
      <c r="T3473" s="254"/>
      <c r="U3473" s="14"/>
      <c r="V3473" s="14"/>
      <c r="W3473" s="14"/>
      <c r="X3473" s="14"/>
      <c r="Y3473" s="14"/>
      <c r="Z3473" s="14"/>
      <c r="AA3473" s="14"/>
      <c r="AB3473" s="14"/>
      <c r="AC3473" s="14"/>
      <c r="AD3473" s="14"/>
      <c r="AE3473" s="14"/>
      <c r="AT3473" s="255" t="s">
        <v>206</v>
      </c>
      <c r="AU3473" s="255" t="s">
        <v>78</v>
      </c>
      <c r="AV3473" s="14" t="s">
        <v>78</v>
      </c>
      <c r="AW3473" s="14" t="s">
        <v>31</v>
      </c>
      <c r="AX3473" s="14" t="s">
        <v>69</v>
      </c>
      <c r="AY3473" s="255" t="s">
        <v>193</v>
      </c>
    </row>
    <row r="3474" s="14" customFormat="1">
      <c r="A3474" s="14"/>
      <c r="B3474" s="245"/>
      <c r="C3474" s="246"/>
      <c r="D3474" s="228" t="s">
        <v>206</v>
      </c>
      <c r="E3474" s="247" t="s">
        <v>19</v>
      </c>
      <c r="F3474" s="248" t="s">
        <v>3233</v>
      </c>
      <c r="G3474" s="246"/>
      <c r="H3474" s="249">
        <v>5.04</v>
      </c>
      <c r="I3474" s="250"/>
      <c r="J3474" s="246"/>
      <c r="K3474" s="246"/>
      <c r="L3474" s="251"/>
      <c r="M3474" s="252"/>
      <c r="N3474" s="253"/>
      <c r="O3474" s="253"/>
      <c r="P3474" s="253"/>
      <c r="Q3474" s="253"/>
      <c r="R3474" s="253"/>
      <c r="S3474" s="253"/>
      <c r="T3474" s="254"/>
      <c r="U3474" s="14"/>
      <c r="V3474" s="14"/>
      <c r="W3474" s="14"/>
      <c r="X3474" s="14"/>
      <c r="Y3474" s="14"/>
      <c r="Z3474" s="14"/>
      <c r="AA3474" s="14"/>
      <c r="AB3474" s="14"/>
      <c r="AC3474" s="14"/>
      <c r="AD3474" s="14"/>
      <c r="AE3474" s="14"/>
      <c r="AT3474" s="255" t="s">
        <v>206</v>
      </c>
      <c r="AU3474" s="255" t="s">
        <v>78</v>
      </c>
      <c r="AV3474" s="14" t="s">
        <v>78</v>
      </c>
      <c r="AW3474" s="14" t="s">
        <v>31</v>
      </c>
      <c r="AX3474" s="14" t="s">
        <v>69</v>
      </c>
      <c r="AY3474" s="255" t="s">
        <v>193</v>
      </c>
    </row>
    <row r="3475" s="15" customFormat="1">
      <c r="A3475" s="15"/>
      <c r="B3475" s="256"/>
      <c r="C3475" s="257"/>
      <c r="D3475" s="228" t="s">
        <v>206</v>
      </c>
      <c r="E3475" s="258" t="s">
        <v>19</v>
      </c>
      <c r="F3475" s="259" t="s">
        <v>218</v>
      </c>
      <c r="G3475" s="257"/>
      <c r="H3475" s="260">
        <v>149.65299999999999</v>
      </c>
      <c r="I3475" s="261"/>
      <c r="J3475" s="257"/>
      <c r="K3475" s="257"/>
      <c r="L3475" s="262"/>
      <c r="M3475" s="263"/>
      <c r="N3475" s="264"/>
      <c r="O3475" s="264"/>
      <c r="P3475" s="264"/>
      <c r="Q3475" s="264"/>
      <c r="R3475" s="264"/>
      <c r="S3475" s="264"/>
      <c r="T3475" s="265"/>
      <c r="U3475" s="15"/>
      <c r="V3475" s="15"/>
      <c r="W3475" s="15"/>
      <c r="X3475" s="15"/>
      <c r="Y3475" s="15"/>
      <c r="Z3475" s="15"/>
      <c r="AA3475" s="15"/>
      <c r="AB3475" s="15"/>
      <c r="AC3475" s="15"/>
      <c r="AD3475" s="15"/>
      <c r="AE3475" s="15"/>
      <c r="AT3475" s="266" t="s">
        <v>206</v>
      </c>
      <c r="AU3475" s="266" t="s">
        <v>78</v>
      </c>
      <c r="AV3475" s="15" t="s">
        <v>200</v>
      </c>
      <c r="AW3475" s="15" t="s">
        <v>31</v>
      </c>
      <c r="AX3475" s="15" t="s">
        <v>76</v>
      </c>
      <c r="AY3475" s="266" t="s">
        <v>193</v>
      </c>
    </row>
    <row r="3476" s="2" customFormat="1" ht="16.5" customHeight="1">
      <c r="A3476" s="41"/>
      <c r="B3476" s="42"/>
      <c r="C3476" s="215" t="s">
        <v>4997</v>
      </c>
      <c r="D3476" s="215" t="s">
        <v>195</v>
      </c>
      <c r="E3476" s="216" t="s">
        <v>4998</v>
      </c>
      <c r="F3476" s="217" t="s">
        <v>4999</v>
      </c>
      <c r="G3476" s="218" t="s">
        <v>258</v>
      </c>
      <c r="H3476" s="219">
        <v>50.899999999999999</v>
      </c>
      <c r="I3476" s="220"/>
      <c r="J3476" s="221">
        <f>ROUND(I3476*H3476,2)</f>
        <v>0</v>
      </c>
      <c r="K3476" s="217" t="s">
        <v>19</v>
      </c>
      <c r="L3476" s="47"/>
      <c r="M3476" s="222" t="s">
        <v>19</v>
      </c>
      <c r="N3476" s="223" t="s">
        <v>40</v>
      </c>
      <c r="O3476" s="87"/>
      <c r="P3476" s="224">
        <f>O3476*H3476</f>
        <v>0</v>
      </c>
      <c r="Q3476" s="224">
        <v>0.02547</v>
      </c>
      <c r="R3476" s="224">
        <f>Q3476*H3476</f>
        <v>1.2964229999999999</v>
      </c>
      <c r="S3476" s="224">
        <v>0</v>
      </c>
      <c r="T3476" s="225">
        <f>S3476*H3476</f>
        <v>0</v>
      </c>
      <c r="U3476" s="41"/>
      <c r="V3476" s="41"/>
      <c r="W3476" s="41"/>
      <c r="X3476" s="41"/>
      <c r="Y3476" s="41"/>
      <c r="Z3476" s="41"/>
      <c r="AA3476" s="41"/>
      <c r="AB3476" s="41"/>
      <c r="AC3476" s="41"/>
      <c r="AD3476" s="41"/>
      <c r="AE3476" s="41"/>
      <c r="AR3476" s="226" t="s">
        <v>323</v>
      </c>
      <c r="AT3476" s="226" t="s">
        <v>195</v>
      </c>
      <c r="AU3476" s="226" t="s">
        <v>78</v>
      </c>
      <c r="AY3476" s="20" t="s">
        <v>193</v>
      </c>
      <c r="BE3476" s="227">
        <f>IF(N3476="základní",J3476,0)</f>
        <v>0</v>
      </c>
      <c r="BF3476" s="227">
        <f>IF(N3476="snížená",J3476,0)</f>
        <v>0</v>
      </c>
      <c r="BG3476" s="227">
        <f>IF(N3476="zákl. přenesená",J3476,0)</f>
        <v>0</v>
      </c>
      <c r="BH3476" s="227">
        <f>IF(N3476="sníž. přenesená",J3476,0)</f>
        <v>0</v>
      </c>
      <c r="BI3476" s="227">
        <f>IF(N3476="nulová",J3476,0)</f>
        <v>0</v>
      </c>
      <c r="BJ3476" s="20" t="s">
        <v>76</v>
      </c>
      <c r="BK3476" s="227">
        <f>ROUND(I3476*H3476,2)</f>
        <v>0</v>
      </c>
      <c r="BL3476" s="20" t="s">
        <v>323</v>
      </c>
      <c r="BM3476" s="226" t="s">
        <v>5000</v>
      </c>
    </row>
    <row r="3477" s="2" customFormat="1">
      <c r="A3477" s="41"/>
      <c r="B3477" s="42"/>
      <c r="C3477" s="43"/>
      <c r="D3477" s="228" t="s">
        <v>202</v>
      </c>
      <c r="E3477" s="43"/>
      <c r="F3477" s="229" t="s">
        <v>5001</v>
      </c>
      <c r="G3477" s="43"/>
      <c r="H3477" s="43"/>
      <c r="I3477" s="230"/>
      <c r="J3477" s="43"/>
      <c r="K3477" s="43"/>
      <c r="L3477" s="47"/>
      <c r="M3477" s="231"/>
      <c r="N3477" s="232"/>
      <c r="O3477" s="87"/>
      <c r="P3477" s="87"/>
      <c r="Q3477" s="87"/>
      <c r="R3477" s="87"/>
      <c r="S3477" s="87"/>
      <c r="T3477" s="88"/>
      <c r="U3477" s="41"/>
      <c r="V3477" s="41"/>
      <c r="W3477" s="41"/>
      <c r="X3477" s="41"/>
      <c r="Y3477" s="41"/>
      <c r="Z3477" s="41"/>
      <c r="AA3477" s="41"/>
      <c r="AB3477" s="41"/>
      <c r="AC3477" s="41"/>
      <c r="AD3477" s="41"/>
      <c r="AE3477" s="41"/>
      <c r="AT3477" s="20" t="s">
        <v>202</v>
      </c>
      <c r="AU3477" s="20" t="s">
        <v>78</v>
      </c>
    </row>
    <row r="3478" s="13" customFormat="1">
      <c r="A3478" s="13"/>
      <c r="B3478" s="235"/>
      <c r="C3478" s="236"/>
      <c r="D3478" s="228" t="s">
        <v>206</v>
      </c>
      <c r="E3478" s="237" t="s">
        <v>19</v>
      </c>
      <c r="F3478" s="238" t="s">
        <v>279</v>
      </c>
      <c r="G3478" s="236"/>
      <c r="H3478" s="237" t="s">
        <v>19</v>
      </c>
      <c r="I3478" s="239"/>
      <c r="J3478" s="236"/>
      <c r="K3478" s="236"/>
      <c r="L3478" s="240"/>
      <c r="M3478" s="241"/>
      <c r="N3478" s="242"/>
      <c r="O3478" s="242"/>
      <c r="P3478" s="242"/>
      <c r="Q3478" s="242"/>
      <c r="R3478" s="242"/>
      <c r="S3478" s="242"/>
      <c r="T3478" s="243"/>
      <c r="U3478" s="13"/>
      <c r="V3478" s="13"/>
      <c r="W3478" s="13"/>
      <c r="X3478" s="13"/>
      <c r="Y3478" s="13"/>
      <c r="Z3478" s="13"/>
      <c r="AA3478" s="13"/>
      <c r="AB3478" s="13"/>
      <c r="AC3478" s="13"/>
      <c r="AD3478" s="13"/>
      <c r="AE3478" s="13"/>
      <c r="AT3478" s="244" t="s">
        <v>206</v>
      </c>
      <c r="AU3478" s="244" t="s">
        <v>78</v>
      </c>
      <c r="AV3478" s="13" t="s">
        <v>76</v>
      </c>
      <c r="AW3478" s="13" t="s">
        <v>31</v>
      </c>
      <c r="AX3478" s="13" t="s">
        <v>69</v>
      </c>
      <c r="AY3478" s="244" t="s">
        <v>193</v>
      </c>
    </row>
    <row r="3479" s="13" customFormat="1">
      <c r="A3479" s="13"/>
      <c r="B3479" s="235"/>
      <c r="C3479" s="236"/>
      <c r="D3479" s="228" t="s">
        <v>206</v>
      </c>
      <c r="E3479" s="237" t="s">
        <v>19</v>
      </c>
      <c r="F3479" s="238" t="s">
        <v>1713</v>
      </c>
      <c r="G3479" s="236"/>
      <c r="H3479" s="237" t="s">
        <v>19</v>
      </c>
      <c r="I3479" s="239"/>
      <c r="J3479" s="236"/>
      <c r="K3479" s="236"/>
      <c r="L3479" s="240"/>
      <c r="M3479" s="241"/>
      <c r="N3479" s="242"/>
      <c r="O3479" s="242"/>
      <c r="P3479" s="242"/>
      <c r="Q3479" s="242"/>
      <c r="R3479" s="242"/>
      <c r="S3479" s="242"/>
      <c r="T3479" s="243"/>
      <c r="U3479" s="13"/>
      <c r="V3479" s="13"/>
      <c r="W3479" s="13"/>
      <c r="X3479" s="13"/>
      <c r="Y3479" s="13"/>
      <c r="Z3479" s="13"/>
      <c r="AA3479" s="13"/>
      <c r="AB3479" s="13"/>
      <c r="AC3479" s="13"/>
      <c r="AD3479" s="13"/>
      <c r="AE3479" s="13"/>
      <c r="AT3479" s="244" t="s">
        <v>206</v>
      </c>
      <c r="AU3479" s="244" t="s">
        <v>78</v>
      </c>
      <c r="AV3479" s="13" t="s">
        <v>76</v>
      </c>
      <c r="AW3479" s="13" t="s">
        <v>31</v>
      </c>
      <c r="AX3479" s="13" t="s">
        <v>69</v>
      </c>
      <c r="AY3479" s="244" t="s">
        <v>193</v>
      </c>
    </row>
    <row r="3480" s="14" customFormat="1">
      <c r="A3480" s="14"/>
      <c r="B3480" s="245"/>
      <c r="C3480" s="246"/>
      <c r="D3480" s="228" t="s">
        <v>206</v>
      </c>
      <c r="E3480" s="247" t="s">
        <v>19</v>
      </c>
      <c r="F3480" s="248" t="s">
        <v>5002</v>
      </c>
      <c r="G3480" s="246"/>
      <c r="H3480" s="249">
        <v>9.0999999999999996</v>
      </c>
      <c r="I3480" s="250"/>
      <c r="J3480" s="246"/>
      <c r="K3480" s="246"/>
      <c r="L3480" s="251"/>
      <c r="M3480" s="252"/>
      <c r="N3480" s="253"/>
      <c r="O3480" s="253"/>
      <c r="P3480" s="253"/>
      <c r="Q3480" s="253"/>
      <c r="R3480" s="253"/>
      <c r="S3480" s="253"/>
      <c r="T3480" s="254"/>
      <c r="U3480" s="14"/>
      <c r="V3480" s="14"/>
      <c r="W3480" s="14"/>
      <c r="X3480" s="14"/>
      <c r="Y3480" s="14"/>
      <c r="Z3480" s="14"/>
      <c r="AA3480" s="14"/>
      <c r="AB3480" s="14"/>
      <c r="AC3480" s="14"/>
      <c r="AD3480" s="14"/>
      <c r="AE3480" s="14"/>
      <c r="AT3480" s="255" t="s">
        <v>206</v>
      </c>
      <c r="AU3480" s="255" t="s">
        <v>78</v>
      </c>
      <c r="AV3480" s="14" t="s">
        <v>78</v>
      </c>
      <c r="AW3480" s="14" t="s">
        <v>31</v>
      </c>
      <c r="AX3480" s="14" t="s">
        <v>69</v>
      </c>
      <c r="AY3480" s="255" t="s">
        <v>193</v>
      </c>
    </row>
    <row r="3481" s="13" customFormat="1">
      <c r="A3481" s="13"/>
      <c r="B3481" s="235"/>
      <c r="C3481" s="236"/>
      <c r="D3481" s="228" t="s">
        <v>206</v>
      </c>
      <c r="E3481" s="237" t="s">
        <v>19</v>
      </c>
      <c r="F3481" s="238" t="s">
        <v>1702</v>
      </c>
      <c r="G3481" s="236"/>
      <c r="H3481" s="237" t="s">
        <v>19</v>
      </c>
      <c r="I3481" s="239"/>
      <c r="J3481" s="236"/>
      <c r="K3481" s="236"/>
      <c r="L3481" s="240"/>
      <c r="M3481" s="241"/>
      <c r="N3481" s="242"/>
      <c r="O3481" s="242"/>
      <c r="P3481" s="242"/>
      <c r="Q3481" s="242"/>
      <c r="R3481" s="242"/>
      <c r="S3481" s="242"/>
      <c r="T3481" s="243"/>
      <c r="U3481" s="13"/>
      <c r="V3481" s="13"/>
      <c r="W3481" s="13"/>
      <c r="X3481" s="13"/>
      <c r="Y3481" s="13"/>
      <c r="Z3481" s="13"/>
      <c r="AA3481" s="13"/>
      <c r="AB3481" s="13"/>
      <c r="AC3481" s="13"/>
      <c r="AD3481" s="13"/>
      <c r="AE3481" s="13"/>
      <c r="AT3481" s="244" t="s">
        <v>206</v>
      </c>
      <c r="AU3481" s="244" t="s">
        <v>78</v>
      </c>
      <c r="AV3481" s="13" t="s">
        <v>76</v>
      </c>
      <c r="AW3481" s="13" t="s">
        <v>31</v>
      </c>
      <c r="AX3481" s="13" t="s">
        <v>69</v>
      </c>
      <c r="AY3481" s="244" t="s">
        <v>193</v>
      </c>
    </row>
    <row r="3482" s="14" customFormat="1">
      <c r="A3482" s="14"/>
      <c r="B3482" s="245"/>
      <c r="C3482" s="246"/>
      <c r="D3482" s="228" t="s">
        <v>206</v>
      </c>
      <c r="E3482" s="247" t="s">
        <v>19</v>
      </c>
      <c r="F3482" s="248" t="s">
        <v>5003</v>
      </c>
      <c r="G3482" s="246"/>
      <c r="H3482" s="249">
        <v>10.359999999999999</v>
      </c>
      <c r="I3482" s="250"/>
      <c r="J3482" s="246"/>
      <c r="K3482" s="246"/>
      <c r="L3482" s="251"/>
      <c r="M3482" s="252"/>
      <c r="N3482" s="253"/>
      <c r="O3482" s="253"/>
      <c r="P3482" s="253"/>
      <c r="Q3482" s="253"/>
      <c r="R3482" s="253"/>
      <c r="S3482" s="253"/>
      <c r="T3482" s="254"/>
      <c r="U3482" s="14"/>
      <c r="V3482" s="14"/>
      <c r="W3482" s="14"/>
      <c r="X3482" s="14"/>
      <c r="Y3482" s="14"/>
      <c r="Z3482" s="14"/>
      <c r="AA3482" s="14"/>
      <c r="AB3482" s="14"/>
      <c r="AC3482" s="14"/>
      <c r="AD3482" s="14"/>
      <c r="AE3482" s="14"/>
      <c r="AT3482" s="255" t="s">
        <v>206</v>
      </c>
      <c r="AU3482" s="255" t="s">
        <v>78</v>
      </c>
      <c r="AV3482" s="14" t="s">
        <v>78</v>
      </c>
      <c r="AW3482" s="14" t="s">
        <v>31</v>
      </c>
      <c r="AX3482" s="14" t="s">
        <v>69</v>
      </c>
      <c r="AY3482" s="255" t="s">
        <v>193</v>
      </c>
    </row>
    <row r="3483" s="14" customFormat="1">
      <c r="A3483" s="14"/>
      <c r="B3483" s="245"/>
      <c r="C3483" s="246"/>
      <c r="D3483" s="228" t="s">
        <v>206</v>
      </c>
      <c r="E3483" s="247" t="s">
        <v>19</v>
      </c>
      <c r="F3483" s="248" t="s">
        <v>5004</v>
      </c>
      <c r="G3483" s="246"/>
      <c r="H3483" s="249">
        <v>4.4400000000000004</v>
      </c>
      <c r="I3483" s="250"/>
      <c r="J3483" s="246"/>
      <c r="K3483" s="246"/>
      <c r="L3483" s="251"/>
      <c r="M3483" s="252"/>
      <c r="N3483" s="253"/>
      <c r="O3483" s="253"/>
      <c r="P3483" s="253"/>
      <c r="Q3483" s="253"/>
      <c r="R3483" s="253"/>
      <c r="S3483" s="253"/>
      <c r="T3483" s="254"/>
      <c r="U3483" s="14"/>
      <c r="V3483" s="14"/>
      <c r="W3483" s="14"/>
      <c r="X3483" s="14"/>
      <c r="Y3483" s="14"/>
      <c r="Z3483" s="14"/>
      <c r="AA3483" s="14"/>
      <c r="AB3483" s="14"/>
      <c r="AC3483" s="14"/>
      <c r="AD3483" s="14"/>
      <c r="AE3483" s="14"/>
      <c r="AT3483" s="255" t="s">
        <v>206</v>
      </c>
      <c r="AU3483" s="255" t="s">
        <v>78</v>
      </c>
      <c r="AV3483" s="14" t="s">
        <v>78</v>
      </c>
      <c r="AW3483" s="14" t="s">
        <v>31</v>
      </c>
      <c r="AX3483" s="14" t="s">
        <v>69</v>
      </c>
      <c r="AY3483" s="255" t="s">
        <v>193</v>
      </c>
    </row>
    <row r="3484" s="13" customFormat="1">
      <c r="A3484" s="13"/>
      <c r="B3484" s="235"/>
      <c r="C3484" s="236"/>
      <c r="D3484" s="228" t="s">
        <v>206</v>
      </c>
      <c r="E3484" s="237" t="s">
        <v>19</v>
      </c>
      <c r="F3484" s="238" t="s">
        <v>1704</v>
      </c>
      <c r="G3484" s="236"/>
      <c r="H3484" s="237" t="s">
        <v>19</v>
      </c>
      <c r="I3484" s="239"/>
      <c r="J3484" s="236"/>
      <c r="K3484" s="236"/>
      <c r="L3484" s="240"/>
      <c r="M3484" s="241"/>
      <c r="N3484" s="242"/>
      <c r="O3484" s="242"/>
      <c r="P3484" s="242"/>
      <c r="Q3484" s="242"/>
      <c r="R3484" s="242"/>
      <c r="S3484" s="242"/>
      <c r="T3484" s="243"/>
      <c r="U3484" s="13"/>
      <c r="V3484" s="13"/>
      <c r="W3484" s="13"/>
      <c r="X3484" s="13"/>
      <c r="Y3484" s="13"/>
      <c r="Z3484" s="13"/>
      <c r="AA3484" s="13"/>
      <c r="AB3484" s="13"/>
      <c r="AC3484" s="13"/>
      <c r="AD3484" s="13"/>
      <c r="AE3484" s="13"/>
      <c r="AT3484" s="244" t="s">
        <v>206</v>
      </c>
      <c r="AU3484" s="244" t="s">
        <v>78</v>
      </c>
      <c r="AV3484" s="13" t="s">
        <v>76</v>
      </c>
      <c r="AW3484" s="13" t="s">
        <v>31</v>
      </c>
      <c r="AX3484" s="13" t="s">
        <v>69</v>
      </c>
      <c r="AY3484" s="244" t="s">
        <v>193</v>
      </c>
    </row>
    <row r="3485" s="14" customFormat="1">
      <c r="A3485" s="14"/>
      <c r="B3485" s="245"/>
      <c r="C3485" s="246"/>
      <c r="D3485" s="228" t="s">
        <v>206</v>
      </c>
      <c r="E3485" s="247" t="s">
        <v>19</v>
      </c>
      <c r="F3485" s="248" t="s">
        <v>5005</v>
      </c>
      <c r="G3485" s="246"/>
      <c r="H3485" s="249">
        <v>12.6</v>
      </c>
      <c r="I3485" s="250"/>
      <c r="J3485" s="246"/>
      <c r="K3485" s="246"/>
      <c r="L3485" s="251"/>
      <c r="M3485" s="252"/>
      <c r="N3485" s="253"/>
      <c r="O3485" s="253"/>
      <c r="P3485" s="253"/>
      <c r="Q3485" s="253"/>
      <c r="R3485" s="253"/>
      <c r="S3485" s="253"/>
      <c r="T3485" s="254"/>
      <c r="U3485" s="14"/>
      <c r="V3485" s="14"/>
      <c r="W3485" s="14"/>
      <c r="X3485" s="14"/>
      <c r="Y3485" s="14"/>
      <c r="Z3485" s="14"/>
      <c r="AA3485" s="14"/>
      <c r="AB3485" s="14"/>
      <c r="AC3485" s="14"/>
      <c r="AD3485" s="14"/>
      <c r="AE3485" s="14"/>
      <c r="AT3485" s="255" t="s">
        <v>206</v>
      </c>
      <c r="AU3485" s="255" t="s">
        <v>78</v>
      </c>
      <c r="AV3485" s="14" t="s">
        <v>78</v>
      </c>
      <c r="AW3485" s="14" t="s">
        <v>31</v>
      </c>
      <c r="AX3485" s="14" t="s">
        <v>69</v>
      </c>
      <c r="AY3485" s="255" t="s">
        <v>193</v>
      </c>
    </row>
    <row r="3486" s="13" customFormat="1">
      <c r="A3486" s="13"/>
      <c r="B3486" s="235"/>
      <c r="C3486" s="236"/>
      <c r="D3486" s="228" t="s">
        <v>206</v>
      </c>
      <c r="E3486" s="237" t="s">
        <v>19</v>
      </c>
      <c r="F3486" s="238" t="s">
        <v>1724</v>
      </c>
      <c r="G3486" s="236"/>
      <c r="H3486" s="237" t="s">
        <v>19</v>
      </c>
      <c r="I3486" s="239"/>
      <c r="J3486" s="236"/>
      <c r="K3486" s="236"/>
      <c r="L3486" s="240"/>
      <c r="M3486" s="241"/>
      <c r="N3486" s="242"/>
      <c r="O3486" s="242"/>
      <c r="P3486" s="242"/>
      <c r="Q3486" s="242"/>
      <c r="R3486" s="242"/>
      <c r="S3486" s="242"/>
      <c r="T3486" s="243"/>
      <c r="U3486" s="13"/>
      <c r="V3486" s="13"/>
      <c r="W3486" s="13"/>
      <c r="X3486" s="13"/>
      <c r="Y3486" s="13"/>
      <c r="Z3486" s="13"/>
      <c r="AA3486" s="13"/>
      <c r="AB3486" s="13"/>
      <c r="AC3486" s="13"/>
      <c r="AD3486" s="13"/>
      <c r="AE3486" s="13"/>
      <c r="AT3486" s="244" t="s">
        <v>206</v>
      </c>
      <c r="AU3486" s="244" t="s">
        <v>78</v>
      </c>
      <c r="AV3486" s="13" t="s">
        <v>76</v>
      </c>
      <c r="AW3486" s="13" t="s">
        <v>31</v>
      </c>
      <c r="AX3486" s="13" t="s">
        <v>69</v>
      </c>
      <c r="AY3486" s="244" t="s">
        <v>193</v>
      </c>
    </row>
    <row r="3487" s="14" customFormat="1">
      <c r="A3487" s="14"/>
      <c r="B3487" s="245"/>
      <c r="C3487" s="246"/>
      <c r="D3487" s="228" t="s">
        <v>206</v>
      </c>
      <c r="E3487" s="247" t="s">
        <v>19</v>
      </c>
      <c r="F3487" s="248" t="s">
        <v>5006</v>
      </c>
      <c r="G3487" s="246"/>
      <c r="H3487" s="249">
        <v>10.08</v>
      </c>
      <c r="I3487" s="250"/>
      <c r="J3487" s="246"/>
      <c r="K3487" s="246"/>
      <c r="L3487" s="251"/>
      <c r="M3487" s="252"/>
      <c r="N3487" s="253"/>
      <c r="O3487" s="253"/>
      <c r="P3487" s="253"/>
      <c r="Q3487" s="253"/>
      <c r="R3487" s="253"/>
      <c r="S3487" s="253"/>
      <c r="T3487" s="254"/>
      <c r="U3487" s="14"/>
      <c r="V3487" s="14"/>
      <c r="W3487" s="14"/>
      <c r="X3487" s="14"/>
      <c r="Y3487" s="14"/>
      <c r="Z3487" s="14"/>
      <c r="AA3487" s="14"/>
      <c r="AB3487" s="14"/>
      <c r="AC3487" s="14"/>
      <c r="AD3487" s="14"/>
      <c r="AE3487" s="14"/>
      <c r="AT3487" s="255" t="s">
        <v>206</v>
      </c>
      <c r="AU3487" s="255" t="s">
        <v>78</v>
      </c>
      <c r="AV3487" s="14" t="s">
        <v>78</v>
      </c>
      <c r="AW3487" s="14" t="s">
        <v>31</v>
      </c>
      <c r="AX3487" s="14" t="s">
        <v>69</v>
      </c>
      <c r="AY3487" s="255" t="s">
        <v>193</v>
      </c>
    </row>
    <row r="3488" s="14" customFormat="1">
      <c r="A3488" s="14"/>
      <c r="B3488" s="245"/>
      <c r="C3488" s="246"/>
      <c r="D3488" s="228" t="s">
        <v>206</v>
      </c>
      <c r="E3488" s="247" t="s">
        <v>19</v>
      </c>
      <c r="F3488" s="248" t="s">
        <v>5007</v>
      </c>
      <c r="G3488" s="246"/>
      <c r="H3488" s="249">
        <v>4.3200000000000003</v>
      </c>
      <c r="I3488" s="250"/>
      <c r="J3488" s="246"/>
      <c r="K3488" s="246"/>
      <c r="L3488" s="251"/>
      <c r="M3488" s="252"/>
      <c r="N3488" s="253"/>
      <c r="O3488" s="253"/>
      <c r="P3488" s="253"/>
      <c r="Q3488" s="253"/>
      <c r="R3488" s="253"/>
      <c r="S3488" s="253"/>
      <c r="T3488" s="254"/>
      <c r="U3488" s="14"/>
      <c r="V3488" s="14"/>
      <c r="W3488" s="14"/>
      <c r="X3488" s="14"/>
      <c r="Y3488" s="14"/>
      <c r="Z3488" s="14"/>
      <c r="AA3488" s="14"/>
      <c r="AB3488" s="14"/>
      <c r="AC3488" s="14"/>
      <c r="AD3488" s="14"/>
      <c r="AE3488" s="14"/>
      <c r="AT3488" s="255" t="s">
        <v>206</v>
      </c>
      <c r="AU3488" s="255" t="s">
        <v>78</v>
      </c>
      <c r="AV3488" s="14" t="s">
        <v>78</v>
      </c>
      <c r="AW3488" s="14" t="s">
        <v>31</v>
      </c>
      <c r="AX3488" s="14" t="s">
        <v>69</v>
      </c>
      <c r="AY3488" s="255" t="s">
        <v>193</v>
      </c>
    </row>
    <row r="3489" s="15" customFormat="1">
      <c r="A3489" s="15"/>
      <c r="B3489" s="256"/>
      <c r="C3489" s="257"/>
      <c r="D3489" s="228" t="s">
        <v>206</v>
      </c>
      <c r="E3489" s="258" t="s">
        <v>19</v>
      </c>
      <c r="F3489" s="259" t="s">
        <v>218</v>
      </c>
      <c r="G3489" s="257"/>
      <c r="H3489" s="260">
        <v>50.899999999999999</v>
      </c>
      <c r="I3489" s="261"/>
      <c r="J3489" s="257"/>
      <c r="K3489" s="257"/>
      <c r="L3489" s="262"/>
      <c r="M3489" s="263"/>
      <c r="N3489" s="264"/>
      <c r="O3489" s="264"/>
      <c r="P3489" s="264"/>
      <c r="Q3489" s="264"/>
      <c r="R3489" s="264"/>
      <c r="S3489" s="264"/>
      <c r="T3489" s="265"/>
      <c r="U3489" s="15"/>
      <c r="V3489" s="15"/>
      <c r="W3489" s="15"/>
      <c r="X3489" s="15"/>
      <c r="Y3489" s="15"/>
      <c r="Z3489" s="15"/>
      <c r="AA3489" s="15"/>
      <c r="AB3489" s="15"/>
      <c r="AC3489" s="15"/>
      <c r="AD3489" s="15"/>
      <c r="AE3489" s="15"/>
      <c r="AT3489" s="266" t="s">
        <v>206</v>
      </c>
      <c r="AU3489" s="266" t="s">
        <v>78</v>
      </c>
      <c r="AV3489" s="15" t="s">
        <v>200</v>
      </c>
      <c r="AW3489" s="15" t="s">
        <v>31</v>
      </c>
      <c r="AX3489" s="15" t="s">
        <v>76</v>
      </c>
      <c r="AY3489" s="266" t="s">
        <v>193</v>
      </c>
    </row>
    <row r="3490" s="2" customFormat="1" ht="16.5" customHeight="1">
      <c r="A3490" s="41"/>
      <c r="B3490" s="42"/>
      <c r="C3490" s="215" t="s">
        <v>5008</v>
      </c>
      <c r="D3490" s="215" t="s">
        <v>195</v>
      </c>
      <c r="E3490" s="216" t="s">
        <v>5009</v>
      </c>
      <c r="F3490" s="217" t="s">
        <v>5010</v>
      </c>
      <c r="G3490" s="218" t="s">
        <v>248</v>
      </c>
      <c r="H3490" s="219">
        <v>5.117</v>
      </c>
      <c r="I3490" s="220"/>
      <c r="J3490" s="221">
        <f>ROUND(I3490*H3490,2)</f>
        <v>0</v>
      </c>
      <c r="K3490" s="217" t="s">
        <v>199</v>
      </c>
      <c r="L3490" s="47"/>
      <c r="M3490" s="222" t="s">
        <v>19</v>
      </c>
      <c r="N3490" s="223" t="s">
        <v>40</v>
      </c>
      <c r="O3490" s="87"/>
      <c r="P3490" s="224">
        <f>O3490*H3490</f>
        <v>0</v>
      </c>
      <c r="Q3490" s="224">
        <v>0</v>
      </c>
      <c r="R3490" s="224">
        <f>Q3490*H3490</f>
        <v>0</v>
      </c>
      <c r="S3490" s="224">
        <v>0</v>
      </c>
      <c r="T3490" s="225">
        <f>S3490*H3490</f>
        <v>0</v>
      </c>
      <c r="U3490" s="41"/>
      <c r="V3490" s="41"/>
      <c r="W3490" s="41"/>
      <c r="X3490" s="41"/>
      <c r="Y3490" s="41"/>
      <c r="Z3490" s="41"/>
      <c r="AA3490" s="41"/>
      <c r="AB3490" s="41"/>
      <c r="AC3490" s="41"/>
      <c r="AD3490" s="41"/>
      <c r="AE3490" s="41"/>
      <c r="AR3490" s="226" t="s">
        <v>323</v>
      </c>
      <c r="AT3490" s="226" t="s">
        <v>195</v>
      </c>
      <c r="AU3490" s="226" t="s">
        <v>78</v>
      </c>
      <c r="AY3490" s="20" t="s">
        <v>193</v>
      </c>
      <c r="BE3490" s="227">
        <f>IF(N3490="základní",J3490,0)</f>
        <v>0</v>
      </c>
      <c r="BF3490" s="227">
        <f>IF(N3490="snížená",J3490,0)</f>
        <v>0</v>
      </c>
      <c r="BG3490" s="227">
        <f>IF(N3490="zákl. přenesená",J3490,0)</f>
        <v>0</v>
      </c>
      <c r="BH3490" s="227">
        <f>IF(N3490="sníž. přenesená",J3490,0)</f>
        <v>0</v>
      </c>
      <c r="BI3490" s="227">
        <f>IF(N3490="nulová",J3490,0)</f>
        <v>0</v>
      </c>
      <c r="BJ3490" s="20" t="s">
        <v>76</v>
      </c>
      <c r="BK3490" s="227">
        <f>ROUND(I3490*H3490,2)</f>
        <v>0</v>
      </c>
      <c r="BL3490" s="20" t="s">
        <v>323</v>
      </c>
      <c r="BM3490" s="226" t="s">
        <v>5011</v>
      </c>
    </row>
    <row r="3491" s="2" customFormat="1">
      <c r="A3491" s="41"/>
      <c r="B3491" s="42"/>
      <c r="C3491" s="43"/>
      <c r="D3491" s="228" t="s">
        <v>202</v>
      </c>
      <c r="E3491" s="43"/>
      <c r="F3491" s="229" t="s">
        <v>5012</v>
      </c>
      <c r="G3491" s="43"/>
      <c r="H3491" s="43"/>
      <c r="I3491" s="230"/>
      <c r="J3491" s="43"/>
      <c r="K3491" s="43"/>
      <c r="L3491" s="47"/>
      <c r="M3491" s="231"/>
      <c r="N3491" s="232"/>
      <c r="O3491" s="87"/>
      <c r="P3491" s="87"/>
      <c r="Q3491" s="87"/>
      <c r="R3491" s="87"/>
      <c r="S3491" s="87"/>
      <c r="T3491" s="88"/>
      <c r="U3491" s="41"/>
      <c r="V3491" s="41"/>
      <c r="W3491" s="41"/>
      <c r="X3491" s="41"/>
      <c r="Y3491" s="41"/>
      <c r="Z3491" s="41"/>
      <c r="AA3491" s="41"/>
      <c r="AB3491" s="41"/>
      <c r="AC3491" s="41"/>
      <c r="AD3491" s="41"/>
      <c r="AE3491" s="41"/>
      <c r="AT3491" s="20" t="s">
        <v>202</v>
      </c>
      <c r="AU3491" s="20" t="s">
        <v>78</v>
      </c>
    </row>
    <row r="3492" s="2" customFormat="1">
      <c r="A3492" s="41"/>
      <c r="B3492" s="42"/>
      <c r="C3492" s="43"/>
      <c r="D3492" s="233" t="s">
        <v>204</v>
      </c>
      <c r="E3492" s="43"/>
      <c r="F3492" s="234" t="s">
        <v>5013</v>
      </c>
      <c r="G3492" s="43"/>
      <c r="H3492" s="43"/>
      <c r="I3492" s="230"/>
      <c r="J3492" s="43"/>
      <c r="K3492" s="43"/>
      <c r="L3492" s="47"/>
      <c r="M3492" s="231"/>
      <c r="N3492" s="232"/>
      <c r="O3492" s="87"/>
      <c r="P3492" s="87"/>
      <c r="Q3492" s="87"/>
      <c r="R3492" s="87"/>
      <c r="S3492" s="87"/>
      <c r="T3492" s="88"/>
      <c r="U3492" s="41"/>
      <c r="V3492" s="41"/>
      <c r="W3492" s="41"/>
      <c r="X3492" s="41"/>
      <c r="Y3492" s="41"/>
      <c r="Z3492" s="41"/>
      <c r="AA3492" s="41"/>
      <c r="AB3492" s="41"/>
      <c r="AC3492" s="41"/>
      <c r="AD3492" s="41"/>
      <c r="AE3492" s="41"/>
      <c r="AT3492" s="20" t="s">
        <v>204</v>
      </c>
      <c r="AU3492" s="20" t="s">
        <v>78</v>
      </c>
    </row>
    <row r="3493" s="12" customFormat="1" ht="22.8" customHeight="1">
      <c r="A3493" s="12"/>
      <c r="B3493" s="199"/>
      <c r="C3493" s="200"/>
      <c r="D3493" s="201" t="s">
        <v>68</v>
      </c>
      <c r="E3493" s="213" t="s">
        <v>862</v>
      </c>
      <c r="F3493" s="213" t="s">
        <v>863</v>
      </c>
      <c r="G3493" s="200"/>
      <c r="H3493" s="200"/>
      <c r="I3493" s="203"/>
      <c r="J3493" s="214">
        <f>BK3493</f>
        <v>0</v>
      </c>
      <c r="K3493" s="200"/>
      <c r="L3493" s="205"/>
      <c r="M3493" s="206"/>
      <c r="N3493" s="207"/>
      <c r="O3493" s="207"/>
      <c r="P3493" s="208">
        <f>SUM(P3494:P3631)</f>
        <v>0</v>
      </c>
      <c r="Q3493" s="207"/>
      <c r="R3493" s="208">
        <f>SUM(R3494:R3631)</f>
        <v>3.8408407200000001</v>
      </c>
      <c r="S3493" s="207"/>
      <c r="T3493" s="209">
        <f>SUM(T3494:T3631)</f>
        <v>0</v>
      </c>
      <c r="U3493" s="12"/>
      <c r="V3493" s="12"/>
      <c r="W3493" s="12"/>
      <c r="X3493" s="12"/>
      <c r="Y3493" s="12"/>
      <c r="Z3493" s="12"/>
      <c r="AA3493" s="12"/>
      <c r="AB3493" s="12"/>
      <c r="AC3493" s="12"/>
      <c r="AD3493" s="12"/>
      <c r="AE3493" s="12"/>
      <c r="AR3493" s="210" t="s">
        <v>78</v>
      </c>
      <c r="AT3493" s="211" t="s">
        <v>68</v>
      </c>
      <c r="AU3493" s="211" t="s">
        <v>76</v>
      </c>
      <c r="AY3493" s="210" t="s">
        <v>193</v>
      </c>
      <c r="BK3493" s="212">
        <f>SUM(BK3494:BK3631)</f>
        <v>0</v>
      </c>
    </row>
    <row r="3494" s="2" customFormat="1" ht="16.5" customHeight="1">
      <c r="A3494" s="41"/>
      <c r="B3494" s="42"/>
      <c r="C3494" s="215" t="s">
        <v>5014</v>
      </c>
      <c r="D3494" s="215" t="s">
        <v>195</v>
      </c>
      <c r="E3494" s="216" t="s">
        <v>5015</v>
      </c>
      <c r="F3494" s="217" t="s">
        <v>5016</v>
      </c>
      <c r="G3494" s="218" t="s">
        <v>258</v>
      </c>
      <c r="H3494" s="219">
        <v>232.80000000000001</v>
      </c>
      <c r="I3494" s="220"/>
      <c r="J3494" s="221">
        <f>ROUND(I3494*H3494,2)</f>
        <v>0</v>
      </c>
      <c r="K3494" s="217" t="s">
        <v>19</v>
      </c>
      <c r="L3494" s="47"/>
      <c r="M3494" s="222" t="s">
        <v>19</v>
      </c>
      <c r="N3494" s="223" t="s">
        <v>40</v>
      </c>
      <c r="O3494" s="87"/>
      <c r="P3494" s="224">
        <f>O3494*H3494</f>
        <v>0</v>
      </c>
      <c r="Q3494" s="224">
        <v>0.014670000000000001</v>
      </c>
      <c r="R3494" s="224">
        <f>Q3494*H3494</f>
        <v>3.4151760000000002</v>
      </c>
      <c r="S3494" s="224">
        <v>0</v>
      </c>
      <c r="T3494" s="225">
        <f>S3494*H3494</f>
        <v>0</v>
      </c>
      <c r="U3494" s="41"/>
      <c r="V3494" s="41"/>
      <c r="W3494" s="41"/>
      <c r="X3494" s="41"/>
      <c r="Y3494" s="41"/>
      <c r="Z3494" s="41"/>
      <c r="AA3494" s="41"/>
      <c r="AB3494" s="41"/>
      <c r="AC3494" s="41"/>
      <c r="AD3494" s="41"/>
      <c r="AE3494" s="41"/>
      <c r="AR3494" s="226" t="s">
        <v>200</v>
      </c>
      <c r="AT3494" s="226" t="s">
        <v>195</v>
      </c>
      <c r="AU3494" s="226" t="s">
        <v>78</v>
      </c>
      <c r="AY3494" s="20" t="s">
        <v>193</v>
      </c>
      <c r="BE3494" s="227">
        <f>IF(N3494="základní",J3494,0)</f>
        <v>0</v>
      </c>
      <c r="BF3494" s="227">
        <f>IF(N3494="snížená",J3494,0)</f>
        <v>0</v>
      </c>
      <c r="BG3494" s="227">
        <f>IF(N3494="zákl. přenesená",J3494,0)</f>
        <v>0</v>
      </c>
      <c r="BH3494" s="227">
        <f>IF(N3494="sníž. přenesená",J3494,0)</f>
        <v>0</v>
      </c>
      <c r="BI3494" s="227">
        <f>IF(N3494="nulová",J3494,0)</f>
        <v>0</v>
      </c>
      <c r="BJ3494" s="20" t="s">
        <v>76</v>
      </c>
      <c r="BK3494" s="227">
        <f>ROUND(I3494*H3494,2)</f>
        <v>0</v>
      </c>
      <c r="BL3494" s="20" t="s">
        <v>200</v>
      </c>
      <c r="BM3494" s="226" t="s">
        <v>5017</v>
      </c>
    </row>
    <row r="3495" s="2" customFormat="1">
      <c r="A3495" s="41"/>
      <c r="B3495" s="42"/>
      <c r="C3495" s="43"/>
      <c r="D3495" s="228" t="s">
        <v>202</v>
      </c>
      <c r="E3495" s="43"/>
      <c r="F3495" s="229" t="s">
        <v>5018</v>
      </c>
      <c r="G3495" s="43"/>
      <c r="H3495" s="43"/>
      <c r="I3495" s="230"/>
      <c r="J3495" s="43"/>
      <c r="K3495" s="43"/>
      <c r="L3495" s="47"/>
      <c r="M3495" s="231"/>
      <c r="N3495" s="232"/>
      <c r="O3495" s="87"/>
      <c r="P3495" s="87"/>
      <c r="Q3495" s="87"/>
      <c r="R3495" s="87"/>
      <c r="S3495" s="87"/>
      <c r="T3495" s="88"/>
      <c r="U3495" s="41"/>
      <c r="V3495" s="41"/>
      <c r="W3495" s="41"/>
      <c r="X3495" s="41"/>
      <c r="Y3495" s="41"/>
      <c r="Z3495" s="41"/>
      <c r="AA3495" s="41"/>
      <c r="AB3495" s="41"/>
      <c r="AC3495" s="41"/>
      <c r="AD3495" s="41"/>
      <c r="AE3495" s="41"/>
      <c r="AT3495" s="20" t="s">
        <v>202</v>
      </c>
      <c r="AU3495" s="20" t="s">
        <v>78</v>
      </c>
    </row>
    <row r="3496" s="13" customFormat="1">
      <c r="A3496" s="13"/>
      <c r="B3496" s="235"/>
      <c r="C3496" s="236"/>
      <c r="D3496" s="228" t="s">
        <v>206</v>
      </c>
      <c r="E3496" s="237" t="s">
        <v>19</v>
      </c>
      <c r="F3496" s="238" t="s">
        <v>279</v>
      </c>
      <c r="G3496" s="236"/>
      <c r="H3496" s="237" t="s">
        <v>19</v>
      </c>
      <c r="I3496" s="239"/>
      <c r="J3496" s="236"/>
      <c r="K3496" s="236"/>
      <c r="L3496" s="240"/>
      <c r="M3496" s="241"/>
      <c r="N3496" s="242"/>
      <c r="O3496" s="242"/>
      <c r="P3496" s="242"/>
      <c r="Q3496" s="242"/>
      <c r="R3496" s="242"/>
      <c r="S3496" s="242"/>
      <c r="T3496" s="243"/>
      <c r="U3496" s="13"/>
      <c r="V3496" s="13"/>
      <c r="W3496" s="13"/>
      <c r="X3496" s="13"/>
      <c r="Y3496" s="13"/>
      <c r="Z3496" s="13"/>
      <c r="AA3496" s="13"/>
      <c r="AB3496" s="13"/>
      <c r="AC3496" s="13"/>
      <c r="AD3496" s="13"/>
      <c r="AE3496" s="13"/>
      <c r="AT3496" s="244" t="s">
        <v>206</v>
      </c>
      <c r="AU3496" s="244" t="s">
        <v>78</v>
      </c>
      <c r="AV3496" s="13" t="s">
        <v>76</v>
      </c>
      <c r="AW3496" s="13" t="s">
        <v>31</v>
      </c>
      <c r="AX3496" s="13" t="s">
        <v>69</v>
      </c>
      <c r="AY3496" s="244" t="s">
        <v>193</v>
      </c>
    </row>
    <row r="3497" s="13" customFormat="1">
      <c r="A3497" s="13"/>
      <c r="B3497" s="235"/>
      <c r="C3497" s="236"/>
      <c r="D3497" s="228" t="s">
        <v>206</v>
      </c>
      <c r="E3497" s="237" t="s">
        <v>19</v>
      </c>
      <c r="F3497" s="238" t="s">
        <v>2301</v>
      </c>
      <c r="G3497" s="236"/>
      <c r="H3497" s="237" t="s">
        <v>19</v>
      </c>
      <c r="I3497" s="239"/>
      <c r="J3497" s="236"/>
      <c r="K3497" s="236"/>
      <c r="L3497" s="240"/>
      <c r="M3497" s="241"/>
      <c r="N3497" s="242"/>
      <c r="O3497" s="242"/>
      <c r="P3497" s="242"/>
      <c r="Q3497" s="242"/>
      <c r="R3497" s="242"/>
      <c r="S3497" s="242"/>
      <c r="T3497" s="243"/>
      <c r="U3497" s="13"/>
      <c r="V3497" s="13"/>
      <c r="W3497" s="13"/>
      <c r="X3497" s="13"/>
      <c r="Y3497" s="13"/>
      <c r="Z3497" s="13"/>
      <c r="AA3497" s="13"/>
      <c r="AB3497" s="13"/>
      <c r="AC3497" s="13"/>
      <c r="AD3497" s="13"/>
      <c r="AE3497" s="13"/>
      <c r="AT3497" s="244" t="s">
        <v>206</v>
      </c>
      <c r="AU3497" s="244" t="s">
        <v>78</v>
      </c>
      <c r="AV3497" s="13" t="s">
        <v>76</v>
      </c>
      <c r="AW3497" s="13" t="s">
        <v>31</v>
      </c>
      <c r="AX3497" s="13" t="s">
        <v>69</v>
      </c>
      <c r="AY3497" s="244" t="s">
        <v>193</v>
      </c>
    </row>
    <row r="3498" s="14" customFormat="1">
      <c r="A3498" s="14"/>
      <c r="B3498" s="245"/>
      <c r="C3498" s="246"/>
      <c r="D3498" s="228" t="s">
        <v>206</v>
      </c>
      <c r="E3498" s="247" t="s">
        <v>19</v>
      </c>
      <c r="F3498" s="248" t="s">
        <v>5019</v>
      </c>
      <c r="G3498" s="246"/>
      <c r="H3498" s="249">
        <v>232.80000000000001</v>
      </c>
      <c r="I3498" s="250"/>
      <c r="J3498" s="246"/>
      <c r="K3498" s="246"/>
      <c r="L3498" s="251"/>
      <c r="M3498" s="252"/>
      <c r="N3498" s="253"/>
      <c r="O3498" s="253"/>
      <c r="P3498" s="253"/>
      <c r="Q3498" s="253"/>
      <c r="R3498" s="253"/>
      <c r="S3498" s="253"/>
      <c r="T3498" s="254"/>
      <c r="U3498" s="14"/>
      <c r="V3498" s="14"/>
      <c r="W3498" s="14"/>
      <c r="X3498" s="14"/>
      <c r="Y3498" s="14"/>
      <c r="Z3498" s="14"/>
      <c r="AA3498" s="14"/>
      <c r="AB3498" s="14"/>
      <c r="AC3498" s="14"/>
      <c r="AD3498" s="14"/>
      <c r="AE3498" s="14"/>
      <c r="AT3498" s="255" t="s">
        <v>206</v>
      </c>
      <c r="AU3498" s="255" t="s">
        <v>78</v>
      </c>
      <c r="AV3498" s="14" t="s">
        <v>78</v>
      </c>
      <c r="AW3498" s="14" t="s">
        <v>31</v>
      </c>
      <c r="AX3498" s="14" t="s">
        <v>76</v>
      </c>
      <c r="AY3498" s="255" t="s">
        <v>193</v>
      </c>
    </row>
    <row r="3499" s="2" customFormat="1" ht="16.5" customHeight="1">
      <c r="A3499" s="41"/>
      <c r="B3499" s="42"/>
      <c r="C3499" s="215" t="s">
        <v>5020</v>
      </c>
      <c r="D3499" s="215" t="s">
        <v>195</v>
      </c>
      <c r="E3499" s="216" t="s">
        <v>5021</v>
      </c>
      <c r="F3499" s="217" t="s">
        <v>5022</v>
      </c>
      <c r="G3499" s="218" t="s">
        <v>258</v>
      </c>
      <c r="H3499" s="219">
        <v>29.015999999999998</v>
      </c>
      <c r="I3499" s="220"/>
      <c r="J3499" s="221">
        <f>ROUND(I3499*H3499,2)</f>
        <v>0</v>
      </c>
      <c r="K3499" s="217" t="s">
        <v>19</v>
      </c>
      <c r="L3499" s="47"/>
      <c r="M3499" s="222" t="s">
        <v>19</v>
      </c>
      <c r="N3499" s="223" t="s">
        <v>40</v>
      </c>
      <c r="O3499" s="87"/>
      <c r="P3499" s="224">
        <f>O3499*H3499</f>
        <v>0</v>
      </c>
      <c r="Q3499" s="224">
        <v>0.014670000000000001</v>
      </c>
      <c r="R3499" s="224">
        <f>Q3499*H3499</f>
        <v>0.42566472</v>
      </c>
      <c r="S3499" s="224">
        <v>0</v>
      </c>
      <c r="T3499" s="225">
        <f>S3499*H3499</f>
        <v>0</v>
      </c>
      <c r="U3499" s="41"/>
      <c r="V3499" s="41"/>
      <c r="W3499" s="41"/>
      <c r="X3499" s="41"/>
      <c r="Y3499" s="41"/>
      <c r="Z3499" s="41"/>
      <c r="AA3499" s="41"/>
      <c r="AB3499" s="41"/>
      <c r="AC3499" s="41"/>
      <c r="AD3499" s="41"/>
      <c r="AE3499" s="41"/>
      <c r="AR3499" s="226" t="s">
        <v>200</v>
      </c>
      <c r="AT3499" s="226" t="s">
        <v>195</v>
      </c>
      <c r="AU3499" s="226" t="s">
        <v>78</v>
      </c>
      <c r="AY3499" s="20" t="s">
        <v>193</v>
      </c>
      <c r="BE3499" s="227">
        <f>IF(N3499="základní",J3499,0)</f>
        <v>0</v>
      </c>
      <c r="BF3499" s="227">
        <f>IF(N3499="snížená",J3499,0)</f>
        <v>0</v>
      </c>
      <c r="BG3499" s="227">
        <f>IF(N3499="zákl. přenesená",J3499,0)</f>
        <v>0</v>
      </c>
      <c r="BH3499" s="227">
        <f>IF(N3499="sníž. přenesená",J3499,0)</f>
        <v>0</v>
      </c>
      <c r="BI3499" s="227">
        <f>IF(N3499="nulová",J3499,0)</f>
        <v>0</v>
      </c>
      <c r="BJ3499" s="20" t="s">
        <v>76</v>
      </c>
      <c r="BK3499" s="227">
        <f>ROUND(I3499*H3499,2)</f>
        <v>0</v>
      </c>
      <c r="BL3499" s="20" t="s">
        <v>200</v>
      </c>
      <c r="BM3499" s="226" t="s">
        <v>5023</v>
      </c>
    </row>
    <row r="3500" s="2" customFormat="1">
      <c r="A3500" s="41"/>
      <c r="B3500" s="42"/>
      <c r="C3500" s="43"/>
      <c r="D3500" s="228" t="s">
        <v>202</v>
      </c>
      <c r="E3500" s="43"/>
      <c r="F3500" s="229" t="s">
        <v>5024</v>
      </c>
      <c r="G3500" s="43"/>
      <c r="H3500" s="43"/>
      <c r="I3500" s="230"/>
      <c r="J3500" s="43"/>
      <c r="K3500" s="43"/>
      <c r="L3500" s="47"/>
      <c r="M3500" s="231"/>
      <c r="N3500" s="232"/>
      <c r="O3500" s="87"/>
      <c r="P3500" s="87"/>
      <c r="Q3500" s="87"/>
      <c r="R3500" s="87"/>
      <c r="S3500" s="87"/>
      <c r="T3500" s="88"/>
      <c r="U3500" s="41"/>
      <c r="V3500" s="41"/>
      <c r="W3500" s="41"/>
      <c r="X3500" s="41"/>
      <c r="Y3500" s="41"/>
      <c r="Z3500" s="41"/>
      <c r="AA3500" s="41"/>
      <c r="AB3500" s="41"/>
      <c r="AC3500" s="41"/>
      <c r="AD3500" s="41"/>
      <c r="AE3500" s="41"/>
      <c r="AT3500" s="20" t="s">
        <v>202</v>
      </c>
      <c r="AU3500" s="20" t="s">
        <v>78</v>
      </c>
    </row>
    <row r="3501" s="13" customFormat="1">
      <c r="A3501" s="13"/>
      <c r="B3501" s="235"/>
      <c r="C3501" s="236"/>
      <c r="D3501" s="228" t="s">
        <v>206</v>
      </c>
      <c r="E3501" s="237" t="s">
        <v>19</v>
      </c>
      <c r="F3501" s="238" t="s">
        <v>279</v>
      </c>
      <c r="G3501" s="236"/>
      <c r="H3501" s="237" t="s">
        <v>19</v>
      </c>
      <c r="I3501" s="239"/>
      <c r="J3501" s="236"/>
      <c r="K3501" s="236"/>
      <c r="L3501" s="240"/>
      <c r="M3501" s="241"/>
      <c r="N3501" s="242"/>
      <c r="O3501" s="242"/>
      <c r="P3501" s="242"/>
      <c r="Q3501" s="242"/>
      <c r="R3501" s="242"/>
      <c r="S3501" s="242"/>
      <c r="T3501" s="243"/>
      <c r="U3501" s="13"/>
      <c r="V3501" s="13"/>
      <c r="W3501" s="13"/>
      <c r="X3501" s="13"/>
      <c r="Y3501" s="13"/>
      <c r="Z3501" s="13"/>
      <c r="AA3501" s="13"/>
      <c r="AB3501" s="13"/>
      <c r="AC3501" s="13"/>
      <c r="AD3501" s="13"/>
      <c r="AE3501" s="13"/>
      <c r="AT3501" s="244" t="s">
        <v>206</v>
      </c>
      <c r="AU3501" s="244" t="s">
        <v>78</v>
      </c>
      <c r="AV3501" s="13" t="s">
        <v>76</v>
      </c>
      <c r="AW3501" s="13" t="s">
        <v>31</v>
      </c>
      <c r="AX3501" s="13" t="s">
        <v>69</v>
      </c>
      <c r="AY3501" s="244" t="s">
        <v>193</v>
      </c>
    </row>
    <row r="3502" s="13" customFormat="1">
      <c r="A3502" s="13"/>
      <c r="B3502" s="235"/>
      <c r="C3502" s="236"/>
      <c r="D3502" s="228" t="s">
        <v>206</v>
      </c>
      <c r="E3502" s="237" t="s">
        <v>19</v>
      </c>
      <c r="F3502" s="238" t="s">
        <v>5025</v>
      </c>
      <c r="G3502" s="236"/>
      <c r="H3502" s="237" t="s">
        <v>19</v>
      </c>
      <c r="I3502" s="239"/>
      <c r="J3502" s="236"/>
      <c r="K3502" s="236"/>
      <c r="L3502" s="240"/>
      <c r="M3502" s="241"/>
      <c r="N3502" s="242"/>
      <c r="O3502" s="242"/>
      <c r="P3502" s="242"/>
      <c r="Q3502" s="242"/>
      <c r="R3502" s="242"/>
      <c r="S3502" s="242"/>
      <c r="T3502" s="243"/>
      <c r="U3502" s="13"/>
      <c r="V3502" s="13"/>
      <c r="W3502" s="13"/>
      <c r="X3502" s="13"/>
      <c r="Y3502" s="13"/>
      <c r="Z3502" s="13"/>
      <c r="AA3502" s="13"/>
      <c r="AB3502" s="13"/>
      <c r="AC3502" s="13"/>
      <c r="AD3502" s="13"/>
      <c r="AE3502" s="13"/>
      <c r="AT3502" s="244" t="s">
        <v>206</v>
      </c>
      <c r="AU3502" s="244" t="s">
        <v>78</v>
      </c>
      <c r="AV3502" s="13" t="s">
        <v>76</v>
      </c>
      <c r="AW3502" s="13" t="s">
        <v>31</v>
      </c>
      <c r="AX3502" s="13" t="s">
        <v>69</v>
      </c>
      <c r="AY3502" s="244" t="s">
        <v>193</v>
      </c>
    </row>
    <row r="3503" s="14" customFormat="1">
      <c r="A3503" s="14"/>
      <c r="B3503" s="245"/>
      <c r="C3503" s="246"/>
      <c r="D3503" s="228" t="s">
        <v>206</v>
      </c>
      <c r="E3503" s="247" t="s">
        <v>19</v>
      </c>
      <c r="F3503" s="248" t="s">
        <v>5026</v>
      </c>
      <c r="G3503" s="246"/>
      <c r="H3503" s="249">
        <v>29.015999999999998</v>
      </c>
      <c r="I3503" s="250"/>
      <c r="J3503" s="246"/>
      <c r="K3503" s="246"/>
      <c r="L3503" s="251"/>
      <c r="M3503" s="252"/>
      <c r="N3503" s="253"/>
      <c r="O3503" s="253"/>
      <c r="P3503" s="253"/>
      <c r="Q3503" s="253"/>
      <c r="R3503" s="253"/>
      <c r="S3503" s="253"/>
      <c r="T3503" s="254"/>
      <c r="U3503" s="14"/>
      <c r="V3503" s="14"/>
      <c r="W3503" s="14"/>
      <c r="X3503" s="14"/>
      <c r="Y3503" s="14"/>
      <c r="Z3503" s="14"/>
      <c r="AA3503" s="14"/>
      <c r="AB3503" s="14"/>
      <c r="AC3503" s="14"/>
      <c r="AD3503" s="14"/>
      <c r="AE3503" s="14"/>
      <c r="AT3503" s="255" t="s">
        <v>206</v>
      </c>
      <c r="AU3503" s="255" t="s">
        <v>78</v>
      </c>
      <c r="AV3503" s="14" t="s">
        <v>78</v>
      </c>
      <c r="AW3503" s="14" t="s">
        <v>31</v>
      </c>
      <c r="AX3503" s="14" t="s">
        <v>76</v>
      </c>
      <c r="AY3503" s="255" t="s">
        <v>193</v>
      </c>
    </row>
    <row r="3504" s="2" customFormat="1" ht="16.5" customHeight="1">
      <c r="A3504" s="41"/>
      <c r="B3504" s="42"/>
      <c r="C3504" s="215" t="s">
        <v>5027</v>
      </c>
      <c r="D3504" s="215" t="s">
        <v>195</v>
      </c>
      <c r="E3504" s="216" t="s">
        <v>2431</v>
      </c>
      <c r="F3504" s="217" t="s">
        <v>2432</v>
      </c>
      <c r="G3504" s="218" t="s">
        <v>258</v>
      </c>
      <c r="H3504" s="219">
        <v>602.25</v>
      </c>
      <c r="I3504" s="220"/>
      <c r="J3504" s="221">
        <f>ROUND(I3504*H3504,2)</f>
        <v>0</v>
      </c>
      <c r="K3504" s="217" t="s">
        <v>19</v>
      </c>
      <c r="L3504" s="47"/>
      <c r="M3504" s="222" t="s">
        <v>19</v>
      </c>
      <c r="N3504" s="223" t="s">
        <v>40</v>
      </c>
      <c r="O3504" s="87"/>
      <c r="P3504" s="224">
        <f>O3504*H3504</f>
        <v>0</v>
      </c>
      <c r="Q3504" s="224">
        <v>0</v>
      </c>
      <c r="R3504" s="224">
        <f>Q3504*H3504</f>
        <v>0</v>
      </c>
      <c r="S3504" s="224">
        <v>0</v>
      </c>
      <c r="T3504" s="225">
        <f>S3504*H3504</f>
        <v>0</v>
      </c>
      <c r="U3504" s="41"/>
      <c r="V3504" s="41"/>
      <c r="W3504" s="41"/>
      <c r="X3504" s="41"/>
      <c r="Y3504" s="41"/>
      <c r="Z3504" s="41"/>
      <c r="AA3504" s="41"/>
      <c r="AB3504" s="41"/>
      <c r="AC3504" s="41"/>
      <c r="AD3504" s="41"/>
      <c r="AE3504" s="41"/>
      <c r="AR3504" s="226" t="s">
        <v>323</v>
      </c>
      <c r="AT3504" s="226" t="s">
        <v>195</v>
      </c>
      <c r="AU3504" s="226" t="s">
        <v>78</v>
      </c>
      <c r="AY3504" s="20" t="s">
        <v>193</v>
      </c>
      <c r="BE3504" s="227">
        <f>IF(N3504="základní",J3504,0)</f>
        <v>0</v>
      </c>
      <c r="BF3504" s="227">
        <f>IF(N3504="snížená",J3504,0)</f>
        <v>0</v>
      </c>
      <c r="BG3504" s="227">
        <f>IF(N3504="zákl. přenesená",J3504,0)</f>
        <v>0</v>
      </c>
      <c r="BH3504" s="227">
        <f>IF(N3504="sníž. přenesená",J3504,0)</f>
        <v>0</v>
      </c>
      <c r="BI3504" s="227">
        <f>IF(N3504="nulová",J3504,0)</f>
        <v>0</v>
      </c>
      <c r="BJ3504" s="20" t="s">
        <v>76</v>
      </c>
      <c r="BK3504" s="227">
        <f>ROUND(I3504*H3504,2)</f>
        <v>0</v>
      </c>
      <c r="BL3504" s="20" t="s">
        <v>323</v>
      </c>
      <c r="BM3504" s="226" t="s">
        <v>5028</v>
      </c>
    </row>
    <row r="3505" s="2" customFormat="1">
      <c r="A3505" s="41"/>
      <c r="B3505" s="42"/>
      <c r="C3505" s="43"/>
      <c r="D3505" s="228" t="s">
        <v>202</v>
      </c>
      <c r="E3505" s="43"/>
      <c r="F3505" s="229" t="s">
        <v>2434</v>
      </c>
      <c r="G3505" s="43"/>
      <c r="H3505" s="43"/>
      <c r="I3505" s="230"/>
      <c r="J3505" s="43"/>
      <c r="K3505" s="43"/>
      <c r="L3505" s="47"/>
      <c r="M3505" s="231"/>
      <c r="N3505" s="232"/>
      <c r="O3505" s="87"/>
      <c r="P3505" s="87"/>
      <c r="Q3505" s="87"/>
      <c r="R3505" s="87"/>
      <c r="S3505" s="87"/>
      <c r="T3505" s="88"/>
      <c r="U3505" s="41"/>
      <c r="V3505" s="41"/>
      <c r="W3505" s="41"/>
      <c r="X3505" s="41"/>
      <c r="Y3505" s="41"/>
      <c r="Z3505" s="41"/>
      <c r="AA3505" s="41"/>
      <c r="AB3505" s="41"/>
      <c r="AC3505" s="41"/>
      <c r="AD3505" s="41"/>
      <c r="AE3505" s="41"/>
      <c r="AT3505" s="20" t="s">
        <v>202</v>
      </c>
      <c r="AU3505" s="20" t="s">
        <v>78</v>
      </c>
    </row>
    <row r="3506" s="2" customFormat="1">
      <c r="A3506" s="41"/>
      <c r="B3506" s="42"/>
      <c r="C3506" s="43"/>
      <c r="D3506" s="228" t="s">
        <v>1221</v>
      </c>
      <c r="E3506" s="43"/>
      <c r="F3506" s="270" t="s">
        <v>2435</v>
      </c>
      <c r="G3506" s="43"/>
      <c r="H3506" s="43"/>
      <c r="I3506" s="230"/>
      <c r="J3506" s="43"/>
      <c r="K3506" s="43"/>
      <c r="L3506" s="47"/>
      <c r="M3506" s="231"/>
      <c r="N3506" s="232"/>
      <c r="O3506" s="87"/>
      <c r="P3506" s="87"/>
      <c r="Q3506" s="87"/>
      <c r="R3506" s="87"/>
      <c r="S3506" s="87"/>
      <c r="T3506" s="88"/>
      <c r="U3506" s="41"/>
      <c r="V3506" s="41"/>
      <c r="W3506" s="41"/>
      <c r="X3506" s="41"/>
      <c r="Y3506" s="41"/>
      <c r="Z3506" s="41"/>
      <c r="AA3506" s="41"/>
      <c r="AB3506" s="41"/>
      <c r="AC3506" s="41"/>
      <c r="AD3506" s="41"/>
      <c r="AE3506" s="41"/>
      <c r="AT3506" s="20" t="s">
        <v>1221</v>
      </c>
      <c r="AU3506" s="20" t="s">
        <v>78</v>
      </c>
    </row>
    <row r="3507" s="13" customFormat="1">
      <c r="A3507" s="13"/>
      <c r="B3507" s="235"/>
      <c r="C3507" s="236"/>
      <c r="D3507" s="228" t="s">
        <v>206</v>
      </c>
      <c r="E3507" s="237" t="s">
        <v>19</v>
      </c>
      <c r="F3507" s="238" t="s">
        <v>279</v>
      </c>
      <c r="G3507" s="236"/>
      <c r="H3507" s="237" t="s">
        <v>19</v>
      </c>
      <c r="I3507" s="239"/>
      <c r="J3507" s="236"/>
      <c r="K3507" s="236"/>
      <c r="L3507" s="240"/>
      <c r="M3507" s="241"/>
      <c r="N3507" s="242"/>
      <c r="O3507" s="242"/>
      <c r="P3507" s="242"/>
      <c r="Q3507" s="242"/>
      <c r="R3507" s="242"/>
      <c r="S3507" s="242"/>
      <c r="T3507" s="243"/>
      <c r="U3507" s="13"/>
      <c r="V3507" s="13"/>
      <c r="W3507" s="13"/>
      <c r="X3507" s="13"/>
      <c r="Y3507" s="13"/>
      <c r="Z3507" s="13"/>
      <c r="AA3507" s="13"/>
      <c r="AB3507" s="13"/>
      <c r="AC3507" s="13"/>
      <c r="AD3507" s="13"/>
      <c r="AE3507" s="13"/>
      <c r="AT3507" s="244" t="s">
        <v>206</v>
      </c>
      <c r="AU3507" s="244" t="s">
        <v>78</v>
      </c>
      <c r="AV3507" s="13" t="s">
        <v>76</v>
      </c>
      <c r="AW3507" s="13" t="s">
        <v>31</v>
      </c>
      <c r="AX3507" s="13" t="s">
        <v>69</v>
      </c>
      <c r="AY3507" s="244" t="s">
        <v>193</v>
      </c>
    </row>
    <row r="3508" s="13" customFormat="1">
      <c r="A3508" s="13"/>
      <c r="B3508" s="235"/>
      <c r="C3508" s="236"/>
      <c r="D3508" s="228" t="s">
        <v>206</v>
      </c>
      <c r="E3508" s="237" t="s">
        <v>19</v>
      </c>
      <c r="F3508" s="238" t="s">
        <v>1713</v>
      </c>
      <c r="G3508" s="236"/>
      <c r="H3508" s="237" t="s">
        <v>19</v>
      </c>
      <c r="I3508" s="239"/>
      <c r="J3508" s="236"/>
      <c r="K3508" s="236"/>
      <c r="L3508" s="240"/>
      <c r="M3508" s="241"/>
      <c r="N3508" s="242"/>
      <c r="O3508" s="242"/>
      <c r="P3508" s="242"/>
      <c r="Q3508" s="242"/>
      <c r="R3508" s="242"/>
      <c r="S3508" s="242"/>
      <c r="T3508" s="243"/>
      <c r="U3508" s="13"/>
      <c r="V3508" s="13"/>
      <c r="W3508" s="13"/>
      <c r="X3508" s="13"/>
      <c r="Y3508" s="13"/>
      <c r="Z3508" s="13"/>
      <c r="AA3508" s="13"/>
      <c r="AB3508" s="13"/>
      <c r="AC3508" s="13"/>
      <c r="AD3508" s="13"/>
      <c r="AE3508" s="13"/>
      <c r="AT3508" s="244" t="s">
        <v>206</v>
      </c>
      <c r="AU3508" s="244" t="s">
        <v>78</v>
      </c>
      <c r="AV3508" s="13" t="s">
        <v>76</v>
      </c>
      <c r="AW3508" s="13" t="s">
        <v>31</v>
      </c>
      <c r="AX3508" s="13" t="s">
        <v>69</v>
      </c>
      <c r="AY3508" s="244" t="s">
        <v>193</v>
      </c>
    </row>
    <row r="3509" s="13" customFormat="1">
      <c r="A3509" s="13"/>
      <c r="B3509" s="235"/>
      <c r="C3509" s="236"/>
      <c r="D3509" s="228" t="s">
        <v>206</v>
      </c>
      <c r="E3509" s="237" t="s">
        <v>19</v>
      </c>
      <c r="F3509" s="238" t="s">
        <v>3697</v>
      </c>
      <c r="G3509" s="236"/>
      <c r="H3509" s="237" t="s">
        <v>19</v>
      </c>
      <c r="I3509" s="239"/>
      <c r="J3509" s="236"/>
      <c r="K3509" s="236"/>
      <c r="L3509" s="240"/>
      <c r="M3509" s="241"/>
      <c r="N3509" s="242"/>
      <c r="O3509" s="242"/>
      <c r="P3509" s="242"/>
      <c r="Q3509" s="242"/>
      <c r="R3509" s="242"/>
      <c r="S3509" s="242"/>
      <c r="T3509" s="243"/>
      <c r="U3509" s="13"/>
      <c r="V3509" s="13"/>
      <c r="W3509" s="13"/>
      <c r="X3509" s="13"/>
      <c r="Y3509" s="13"/>
      <c r="Z3509" s="13"/>
      <c r="AA3509" s="13"/>
      <c r="AB3509" s="13"/>
      <c r="AC3509" s="13"/>
      <c r="AD3509" s="13"/>
      <c r="AE3509" s="13"/>
      <c r="AT3509" s="244" t="s">
        <v>206</v>
      </c>
      <c r="AU3509" s="244" t="s">
        <v>78</v>
      </c>
      <c r="AV3509" s="13" t="s">
        <v>76</v>
      </c>
      <c r="AW3509" s="13" t="s">
        <v>31</v>
      </c>
      <c r="AX3509" s="13" t="s">
        <v>69</v>
      </c>
      <c r="AY3509" s="244" t="s">
        <v>193</v>
      </c>
    </row>
    <row r="3510" s="14" customFormat="1">
      <c r="A3510" s="14"/>
      <c r="B3510" s="245"/>
      <c r="C3510" s="246"/>
      <c r="D3510" s="228" t="s">
        <v>206</v>
      </c>
      <c r="E3510" s="247" t="s">
        <v>19</v>
      </c>
      <c r="F3510" s="248" t="s">
        <v>3698</v>
      </c>
      <c r="G3510" s="246"/>
      <c r="H3510" s="249">
        <v>50.600000000000001</v>
      </c>
      <c r="I3510" s="250"/>
      <c r="J3510" s="246"/>
      <c r="K3510" s="246"/>
      <c r="L3510" s="251"/>
      <c r="M3510" s="252"/>
      <c r="N3510" s="253"/>
      <c r="O3510" s="253"/>
      <c r="P3510" s="253"/>
      <c r="Q3510" s="253"/>
      <c r="R3510" s="253"/>
      <c r="S3510" s="253"/>
      <c r="T3510" s="254"/>
      <c r="U3510" s="14"/>
      <c r="V3510" s="14"/>
      <c r="W3510" s="14"/>
      <c r="X3510" s="14"/>
      <c r="Y3510" s="14"/>
      <c r="Z3510" s="14"/>
      <c r="AA3510" s="14"/>
      <c r="AB3510" s="14"/>
      <c r="AC3510" s="14"/>
      <c r="AD3510" s="14"/>
      <c r="AE3510" s="14"/>
      <c r="AT3510" s="255" t="s">
        <v>206</v>
      </c>
      <c r="AU3510" s="255" t="s">
        <v>78</v>
      </c>
      <c r="AV3510" s="14" t="s">
        <v>78</v>
      </c>
      <c r="AW3510" s="14" t="s">
        <v>31</v>
      </c>
      <c r="AX3510" s="14" t="s">
        <v>69</v>
      </c>
      <c r="AY3510" s="255" t="s">
        <v>193</v>
      </c>
    </row>
    <row r="3511" s="13" customFormat="1">
      <c r="A3511" s="13"/>
      <c r="B3511" s="235"/>
      <c r="C3511" s="236"/>
      <c r="D3511" s="228" t="s">
        <v>206</v>
      </c>
      <c r="E3511" s="237" t="s">
        <v>19</v>
      </c>
      <c r="F3511" s="238" t="s">
        <v>3699</v>
      </c>
      <c r="G3511" s="236"/>
      <c r="H3511" s="237" t="s">
        <v>19</v>
      </c>
      <c r="I3511" s="239"/>
      <c r="J3511" s="236"/>
      <c r="K3511" s="236"/>
      <c r="L3511" s="240"/>
      <c r="M3511" s="241"/>
      <c r="N3511" s="242"/>
      <c r="O3511" s="242"/>
      <c r="P3511" s="242"/>
      <c r="Q3511" s="242"/>
      <c r="R3511" s="242"/>
      <c r="S3511" s="242"/>
      <c r="T3511" s="243"/>
      <c r="U3511" s="13"/>
      <c r="V3511" s="13"/>
      <c r="W3511" s="13"/>
      <c r="X3511" s="13"/>
      <c r="Y3511" s="13"/>
      <c r="Z3511" s="13"/>
      <c r="AA3511" s="13"/>
      <c r="AB3511" s="13"/>
      <c r="AC3511" s="13"/>
      <c r="AD3511" s="13"/>
      <c r="AE3511" s="13"/>
      <c r="AT3511" s="244" t="s">
        <v>206</v>
      </c>
      <c r="AU3511" s="244" t="s">
        <v>78</v>
      </c>
      <c r="AV3511" s="13" t="s">
        <v>76</v>
      </c>
      <c r="AW3511" s="13" t="s">
        <v>31</v>
      </c>
      <c r="AX3511" s="13" t="s">
        <v>69</v>
      </c>
      <c r="AY3511" s="244" t="s">
        <v>193</v>
      </c>
    </row>
    <row r="3512" s="14" customFormat="1">
      <c r="A3512" s="14"/>
      <c r="B3512" s="245"/>
      <c r="C3512" s="246"/>
      <c r="D3512" s="228" t="s">
        <v>206</v>
      </c>
      <c r="E3512" s="247" t="s">
        <v>19</v>
      </c>
      <c r="F3512" s="248" t="s">
        <v>3700</v>
      </c>
      <c r="G3512" s="246"/>
      <c r="H3512" s="249">
        <v>15.699999999999999</v>
      </c>
      <c r="I3512" s="250"/>
      <c r="J3512" s="246"/>
      <c r="K3512" s="246"/>
      <c r="L3512" s="251"/>
      <c r="M3512" s="252"/>
      <c r="N3512" s="253"/>
      <c r="O3512" s="253"/>
      <c r="P3512" s="253"/>
      <c r="Q3512" s="253"/>
      <c r="R3512" s="253"/>
      <c r="S3512" s="253"/>
      <c r="T3512" s="254"/>
      <c r="U3512" s="14"/>
      <c r="V3512" s="14"/>
      <c r="W3512" s="14"/>
      <c r="X3512" s="14"/>
      <c r="Y3512" s="14"/>
      <c r="Z3512" s="14"/>
      <c r="AA3512" s="14"/>
      <c r="AB3512" s="14"/>
      <c r="AC3512" s="14"/>
      <c r="AD3512" s="14"/>
      <c r="AE3512" s="14"/>
      <c r="AT3512" s="255" t="s">
        <v>206</v>
      </c>
      <c r="AU3512" s="255" t="s">
        <v>78</v>
      </c>
      <c r="AV3512" s="14" t="s">
        <v>78</v>
      </c>
      <c r="AW3512" s="14" t="s">
        <v>31</v>
      </c>
      <c r="AX3512" s="14" t="s">
        <v>69</v>
      </c>
      <c r="AY3512" s="255" t="s">
        <v>193</v>
      </c>
    </row>
    <row r="3513" s="13" customFormat="1">
      <c r="A3513" s="13"/>
      <c r="B3513" s="235"/>
      <c r="C3513" s="236"/>
      <c r="D3513" s="228" t="s">
        <v>206</v>
      </c>
      <c r="E3513" s="237" t="s">
        <v>19</v>
      </c>
      <c r="F3513" s="238" t="s">
        <v>3701</v>
      </c>
      <c r="G3513" s="236"/>
      <c r="H3513" s="237" t="s">
        <v>19</v>
      </c>
      <c r="I3513" s="239"/>
      <c r="J3513" s="236"/>
      <c r="K3513" s="236"/>
      <c r="L3513" s="240"/>
      <c r="M3513" s="241"/>
      <c r="N3513" s="242"/>
      <c r="O3513" s="242"/>
      <c r="P3513" s="242"/>
      <c r="Q3513" s="242"/>
      <c r="R3513" s="242"/>
      <c r="S3513" s="242"/>
      <c r="T3513" s="243"/>
      <c r="U3513" s="13"/>
      <c r="V3513" s="13"/>
      <c r="W3513" s="13"/>
      <c r="X3513" s="13"/>
      <c r="Y3513" s="13"/>
      <c r="Z3513" s="13"/>
      <c r="AA3513" s="13"/>
      <c r="AB3513" s="13"/>
      <c r="AC3513" s="13"/>
      <c r="AD3513" s="13"/>
      <c r="AE3513" s="13"/>
      <c r="AT3513" s="244" t="s">
        <v>206</v>
      </c>
      <c r="AU3513" s="244" t="s">
        <v>78</v>
      </c>
      <c r="AV3513" s="13" t="s">
        <v>76</v>
      </c>
      <c r="AW3513" s="13" t="s">
        <v>31</v>
      </c>
      <c r="AX3513" s="13" t="s">
        <v>69</v>
      </c>
      <c r="AY3513" s="244" t="s">
        <v>193</v>
      </c>
    </row>
    <row r="3514" s="14" customFormat="1">
      <c r="A3514" s="14"/>
      <c r="B3514" s="245"/>
      <c r="C3514" s="246"/>
      <c r="D3514" s="228" t="s">
        <v>206</v>
      </c>
      <c r="E3514" s="247" t="s">
        <v>19</v>
      </c>
      <c r="F3514" s="248" t="s">
        <v>3702</v>
      </c>
      <c r="G3514" s="246"/>
      <c r="H3514" s="249">
        <v>49.899999999999999</v>
      </c>
      <c r="I3514" s="250"/>
      <c r="J3514" s="246"/>
      <c r="K3514" s="246"/>
      <c r="L3514" s="251"/>
      <c r="M3514" s="252"/>
      <c r="N3514" s="253"/>
      <c r="O3514" s="253"/>
      <c r="P3514" s="253"/>
      <c r="Q3514" s="253"/>
      <c r="R3514" s="253"/>
      <c r="S3514" s="253"/>
      <c r="T3514" s="254"/>
      <c r="U3514" s="14"/>
      <c r="V3514" s="14"/>
      <c r="W3514" s="14"/>
      <c r="X3514" s="14"/>
      <c r="Y3514" s="14"/>
      <c r="Z3514" s="14"/>
      <c r="AA3514" s="14"/>
      <c r="AB3514" s="14"/>
      <c r="AC3514" s="14"/>
      <c r="AD3514" s="14"/>
      <c r="AE3514" s="14"/>
      <c r="AT3514" s="255" t="s">
        <v>206</v>
      </c>
      <c r="AU3514" s="255" t="s">
        <v>78</v>
      </c>
      <c r="AV3514" s="14" t="s">
        <v>78</v>
      </c>
      <c r="AW3514" s="14" t="s">
        <v>31</v>
      </c>
      <c r="AX3514" s="14" t="s">
        <v>69</v>
      </c>
      <c r="AY3514" s="255" t="s">
        <v>193</v>
      </c>
    </row>
    <row r="3515" s="13" customFormat="1">
      <c r="A3515" s="13"/>
      <c r="B3515" s="235"/>
      <c r="C3515" s="236"/>
      <c r="D3515" s="228" t="s">
        <v>206</v>
      </c>
      <c r="E3515" s="237" t="s">
        <v>19</v>
      </c>
      <c r="F3515" s="238" t="s">
        <v>3703</v>
      </c>
      <c r="G3515" s="236"/>
      <c r="H3515" s="237" t="s">
        <v>19</v>
      </c>
      <c r="I3515" s="239"/>
      <c r="J3515" s="236"/>
      <c r="K3515" s="236"/>
      <c r="L3515" s="240"/>
      <c r="M3515" s="241"/>
      <c r="N3515" s="242"/>
      <c r="O3515" s="242"/>
      <c r="P3515" s="242"/>
      <c r="Q3515" s="242"/>
      <c r="R3515" s="242"/>
      <c r="S3515" s="242"/>
      <c r="T3515" s="243"/>
      <c r="U3515" s="13"/>
      <c r="V3515" s="13"/>
      <c r="W3515" s="13"/>
      <c r="X3515" s="13"/>
      <c r="Y3515" s="13"/>
      <c r="Z3515" s="13"/>
      <c r="AA3515" s="13"/>
      <c r="AB3515" s="13"/>
      <c r="AC3515" s="13"/>
      <c r="AD3515" s="13"/>
      <c r="AE3515" s="13"/>
      <c r="AT3515" s="244" t="s">
        <v>206</v>
      </c>
      <c r="AU3515" s="244" t="s">
        <v>78</v>
      </c>
      <c r="AV3515" s="13" t="s">
        <v>76</v>
      </c>
      <c r="AW3515" s="13" t="s">
        <v>31</v>
      </c>
      <c r="AX3515" s="13" t="s">
        <v>69</v>
      </c>
      <c r="AY3515" s="244" t="s">
        <v>193</v>
      </c>
    </row>
    <row r="3516" s="14" customFormat="1">
      <c r="A3516" s="14"/>
      <c r="B3516" s="245"/>
      <c r="C3516" s="246"/>
      <c r="D3516" s="228" t="s">
        <v>206</v>
      </c>
      <c r="E3516" s="247" t="s">
        <v>19</v>
      </c>
      <c r="F3516" s="248" t="s">
        <v>3704</v>
      </c>
      <c r="G3516" s="246"/>
      <c r="H3516" s="249">
        <v>8.1999999999999993</v>
      </c>
      <c r="I3516" s="250"/>
      <c r="J3516" s="246"/>
      <c r="K3516" s="246"/>
      <c r="L3516" s="251"/>
      <c r="M3516" s="252"/>
      <c r="N3516" s="253"/>
      <c r="O3516" s="253"/>
      <c r="P3516" s="253"/>
      <c r="Q3516" s="253"/>
      <c r="R3516" s="253"/>
      <c r="S3516" s="253"/>
      <c r="T3516" s="254"/>
      <c r="U3516" s="14"/>
      <c r="V3516" s="14"/>
      <c r="W3516" s="14"/>
      <c r="X3516" s="14"/>
      <c r="Y3516" s="14"/>
      <c r="Z3516" s="14"/>
      <c r="AA3516" s="14"/>
      <c r="AB3516" s="14"/>
      <c r="AC3516" s="14"/>
      <c r="AD3516" s="14"/>
      <c r="AE3516" s="14"/>
      <c r="AT3516" s="255" t="s">
        <v>206</v>
      </c>
      <c r="AU3516" s="255" t="s">
        <v>78</v>
      </c>
      <c r="AV3516" s="14" t="s">
        <v>78</v>
      </c>
      <c r="AW3516" s="14" t="s">
        <v>31</v>
      </c>
      <c r="AX3516" s="14" t="s">
        <v>69</v>
      </c>
      <c r="AY3516" s="255" t="s">
        <v>193</v>
      </c>
    </row>
    <row r="3517" s="13" customFormat="1">
      <c r="A3517" s="13"/>
      <c r="B3517" s="235"/>
      <c r="C3517" s="236"/>
      <c r="D3517" s="228" t="s">
        <v>206</v>
      </c>
      <c r="E3517" s="237" t="s">
        <v>19</v>
      </c>
      <c r="F3517" s="238" t="s">
        <v>3710</v>
      </c>
      <c r="G3517" s="236"/>
      <c r="H3517" s="237" t="s">
        <v>19</v>
      </c>
      <c r="I3517" s="239"/>
      <c r="J3517" s="236"/>
      <c r="K3517" s="236"/>
      <c r="L3517" s="240"/>
      <c r="M3517" s="241"/>
      <c r="N3517" s="242"/>
      <c r="O3517" s="242"/>
      <c r="P3517" s="242"/>
      <c r="Q3517" s="242"/>
      <c r="R3517" s="242"/>
      <c r="S3517" s="242"/>
      <c r="T3517" s="243"/>
      <c r="U3517" s="13"/>
      <c r="V3517" s="13"/>
      <c r="W3517" s="13"/>
      <c r="X3517" s="13"/>
      <c r="Y3517" s="13"/>
      <c r="Z3517" s="13"/>
      <c r="AA3517" s="13"/>
      <c r="AB3517" s="13"/>
      <c r="AC3517" s="13"/>
      <c r="AD3517" s="13"/>
      <c r="AE3517" s="13"/>
      <c r="AT3517" s="244" t="s">
        <v>206</v>
      </c>
      <c r="AU3517" s="244" t="s">
        <v>78</v>
      </c>
      <c r="AV3517" s="13" t="s">
        <v>76</v>
      </c>
      <c r="AW3517" s="13" t="s">
        <v>31</v>
      </c>
      <c r="AX3517" s="13" t="s">
        <v>69</v>
      </c>
      <c r="AY3517" s="244" t="s">
        <v>193</v>
      </c>
    </row>
    <row r="3518" s="14" customFormat="1">
      <c r="A3518" s="14"/>
      <c r="B3518" s="245"/>
      <c r="C3518" s="246"/>
      <c r="D3518" s="228" t="s">
        <v>206</v>
      </c>
      <c r="E3518" s="247" t="s">
        <v>19</v>
      </c>
      <c r="F3518" s="248" t="s">
        <v>3711</v>
      </c>
      <c r="G3518" s="246"/>
      <c r="H3518" s="249">
        <v>28</v>
      </c>
      <c r="I3518" s="250"/>
      <c r="J3518" s="246"/>
      <c r="K3518" s="246"/>
      <c r="L3518" s="251"/>
      <c r="M3518" s="252"/>
      <c r="N3518" s="253"/>
      <c r="O3518" s="253"/>
      <c r="P3518" s="253"/>
      <c r="Q3518" s="253"/>
      <c r="R3518" s="253"/>
      <c r="S3518" s="253"/>
      <c r="T3518" s="254"/>
      <c r="U3518" s="14"/>
      <c r="V3518" s="14"/>
      <c r="W3518" s="14"/>
      <c r="X3518" s="14"/>
      <c r="Y3518" s="14"/>
      <c r="Z3518" s="14"/>
      <c r="AA3518" s="14"/>
      <c r="AB3518" s="14"/>
      <c r="AC3518" s="14"/>
      <c r="AD3518" s="14"/>
      <c r="AE3518" s="14"/>
      <c r="AT3518" s="255" t="s">
        <v>206</v>
      </c>
      <c r="AU3518" s="255" t="s">
        <v>78</v>
      </c>
      <c r="AV3518" s="14" t="s">
        <v>78</v>
      </c>
      <c r="AW3518" s="14" t="s">
        <v>31</v>
      </c>
      <c r="AX3518" s="14" t="s">
        <v>69</v>
      </c>
      <c r="AY3518" s="255" t="s">
        <v>193</v>
      </c>
    </row>
    <row r="3519" s="13" customFormat="1">
      <c r="A3519" s="13"/>
      <c r="B3519" s="235"/>
      <c r="C3519" s="236"/>
      <c r="D3519" s="228" t="s">
        <v>206</v>
      </c>
      <c r="E3519" s="237" t="s">
        <v>19</v>
      </c>
      <c r="F3519" s="238" t="s">
        <v>3712</v>
      </c>
      <c r="G3519" s="236"/>
      <c r="H3519" s="237" t="s">
        <v>19</v>
      </c>
      <c r="I3519" s="239"/>
      <c r="J3519" s="236"/>
      <c r="K3519" s="236"/>
      <c r="L3519" s="240"/>
      <c r="M3519" s="241"/>
      <c r="N3519" s="242"/>
      <c r="O3519" s="242"/>
      <c r="P3519" s="242"/>
      <c r="Q3519" s="242"/>
      <c r="R3519" s="242"/>
      <c r="S3519" s="242"/>
      <c r="T3519" s="243"/>
      <c r="U3519" s="13"/>
      <c r="V3519" s="13"/>
      <c r="W3519" s="13"/>
      <c r="X3519" s="13"/>
      <c r="Y3519" s="13"/>
      <c r="Z3519" s="13"/>
      <c r="AA3519" s="13"/>
      <c r="AB3519" s="13"/>
      <c r="AC3519" s="13"/>
      <c r="AD3519" s="13"/>
      <c r="AE3519" s="13"/>
      <c r="AT3519" s="244" t="s">
        <v>206</v>
      </c>
      <c r="AU3519" s="244" t="s">
        <v>78</v>
      </c>
      <c r="AV3519" s="13" t="s">
        <v>76</v>
      </c>
      <c r="AW3519" s="13" t="s">
        <v>31</v>
      </c>
      <c r="AX3519" s="13" t="s">
        <v>69</v>
      </c>
      <c r="AY3519" s="244" t="s">
        <v>193</v>
      </c>
    </row>
    <row r="3520" s="14" customFormat="1">
      <c r="A3520" s="14"/>
      <c r="B3520" s="245"/>
      <c r="C3520" s="246"/>
      <c r="D3520" s="228" t="s">
        <v>206</v>
      </c>
      <c r="E3520" s="247" t="s">
        <v>19</v>
      </c>
      <c r="F3520" s="248" t="s">
        <v>3713</v>
      </c>
      <c r="G3520" s="246"/>
      <c r="H3520" s="249">
        <v>5.4000000000000004</v>
      </c>
      <c r="I3520" s="250"/>
      <c r="J3520" s="246"/>
      <c r="K3520" s="246"/>
      <c r="L3520" s="251"/>
      <c r="M3520" s="252"/>
      <c r="N3520" s="253"/>
      <c r="O3520" s="253"/>
      <c r="P3520" s="253"/>
      <c r="Q3520" s="253"/>
      <c r="R3520" s="253"/>
      <c r="S3520" s="253"/>
      <c r="T3520" s="254"/>
      <c r="U3520" s="14"/>
      <c r="V3520" s="14"/>
      <c r="W3520" s="14"/>
      <c r="X3520" s="14"/>
      <c r="Y3520" s="14"/>
      <c r="Z3520" s="14"/>
      <c r="AA3520" s="14"/>
      <c r="AB3520" s="14"/>
      <c r="AC3520" s="14"/>
      <c r="AD3520" s="14"/>
      <c r="AE3520" s="14"/>
      <c r="AT3520" s="255" t="s">
        <v>206</v>
      </c>
      <c r="AU3520" s="255" t="s">
        <v>78</v>
      </c>
      <c r="AV3520" s="14" t="s">
        <v>78</v>
      </c>
      <c r="AW3520" s="14" t="s">
        <v>31</v>
      </c>
      <c r="AX3520" s="14" t="s">
        <v>69</v>
      </c>
      <c r="AY3520" s="255" t="s">
        <v>193</v>
      </c>
    </row>
    <row r="3521" s="13" customFormat="1">
      <c r="A3521" s="13"/>
      <c r="B3521" s="235"/>
      <c r="C3521" s="236"/>
      <c r="D3521" s="228" t="s">
        <v>206</v>
      </c>
      <c r="E3521" s="237" t="s">
        <v>19</v>
      </c>
      <c r="F3521" s="238" t="s">
        <v>3716</v>
      </c>
      <c r="G3521" s="236"/>
      <c r="H3521" s="237" t="s">
        <v>19</v>
      </c>
      <c r="I3521" s="239"/>
      <c r="J3521" s="236"/>
      <c r="K3521" s="236"/>
      <c r="L3521" s="240"/>
      <c r="M3521" s="241"/>
      <c r="N3521" s="242"/>
      <c r="O3521" s="242"/>
      <c r="P3521" s="242"/>
      <c r="Q3521" s="242"/>
      <c r="R3521" s="242"/>
      <c r="S3521" s="242"/>
      <c r="T3521" s="243"/>
      <c r="U3521" s="13"/>
      <c r="V3521" s="13"/>
      <c r="W3521" s="13"/>
      <c r="X3521" s="13"/>
      <c r="Y3521" s="13"/>
      <c r="Z3521" s="13"/>
      <c r="AA3521" s="13"/>
      <c r="AB3521" s="13"/>
      <c r="AC3521" s="13"/>
      <c r="AD3521" s="13"/>
      <c r="AE3521" s="13"/>
      <c r="AT3521" s="244" t="s">
        <v>206</v>
      </c>
      <c r="AU3521" s="244" t="s">
        <v>78</v>
      </c>
      <c r="AV3521" s="13" t="s">
        <v>76</v>
      </c>
      <c r="AW3521" s="13" t="s">
        <v>31</v>
      </c>
      <c r="AX3521" s="13" t="s">
        <v>69</v>
      </c>
      <c r="AY3521" s="244" t="s">
        <v>193</v>
      </c>
    </row>
    <row r="3522" s="14" customFormat="1">
      <c r="A3522" s="14"/>
      <c r="B3522" s="245"/>
      <c r="C3522" s="246"/>
      <c r="D3522" s="228" t="s">
        <v>206</v>
      </c>
      <c r="E3522" s="247" t="s">
        <v>19</v>
      </c>
      <c r="F3522" s="248" t="s">
        <v>3717</v>
      </c>
      <c r="G3522" s="246"/>
      <c r="H3522" s="249">
        <v>39.299999999999997</v>
      </c>
      <c r="I3522" s="250"/>
      <c r="J3522" s="246"/>
      <c r="K3522" s="246"/>
      <c r="L3522" s="251"/>
      <c r="M3522" s="252"/>
      <c r="N3522" s="253"/>
      <c r="O3522" s="253"/>
      <c r="P3522" s="253"/>
      <c r="Q3522" s="253"/>
      <c r="R3522" s="253"/>
      <c r="S3522" s="253"/>
      <c r="T3522" s="254"/>
      <c r="U3522" s="14"/>
      <c r="V3522" s="14"/>
      <c r="W3522" s="14"/>
      <c r="X3522" s="14"/>
      <c r="Y3522" s="14"/>
      <c r="Z3522" s="14"/>
      <c r="AA3522" s="14"/>
      <c r="AB3522" s="14"/>
      <c r="AC3522" s="14"/>
      <c r="AD3522" s="14"/>
      <c r="AE3522" s="14"/>
      <c r="AT3522" s="255" t="s">
        <v>206</v>
      </c>
      <c r="AU3522" s="255" t="s">
        <v>78</v>
      </c>
      <c r="AV3522" s="14" t="s">
        <v>78</v>
      </c>
      <c r="AW3522" s="14" t="s">
        <v>31</v>
      </c>
      <c r="AX3522" s="14" t="s">
        <v>69</v>
      </c>
      <c r="AY3522" s="255" t="s">
        <v>193</v>
      </c>
    </row>
    <row r="3523" s="13" customFormat="1">
      <c r="A3523" s="13"/>
      <c r="B3523" s="235"/>
      <c r="C3523" s="236"/>
      <c r="D3523" s="228" t="s">
        <v>206</v>
      </c>
      <c r="E3523" s="237" t="s">
        <v>19</v>
      </c>
      <c r="F3523" s="238" t="s">
        <v>3736</v>
      </c>
      <c r="G3523" s="236"/>
      <c r="H3523" s="237" t="s">
        <v>19</v>
      </c>
      <c r="I3523" s="239"/>
      <c r="J3523" s="236"/>
      <c r="K3523" s="236"/>
      <c r="L3523" s="240"/>
      <c r="M3523" s="241"/>
      <c r="N3523" s="242"/>
      <c r="O3523" s="242"/>
      <c r="P3523" s="242"/>
      <c r="Q3523" s="242"/>
      <c r="R3523" s="242"/>
      <c r="S3523" s="242"/>
      <c r="T3523" s="243"/>
      <c r="U3523" s="13"/>
      <c r="V3523" s="13"/>
      <c r="W3523" s="13"/>
      <c r="X3523" s="13"/>
      <c r="Y3523" s="13"/>
      <c r="Z3523" s="13"/>
      <c r="AA3523" s="13"/>
      <c r="AB3523" s="13"/>
      <c r="AC3523" s="13"/>
      <c r="AD3523" s="13"/>
      <c r="AE3523" s="13"/>
      <c r="AT3523" s="244" t="s">
        <v>206</v>
      </c>
      <c r="AU3523" s="244" t="s">
        <v>78</v>
      </c>
      <c r="AV3523" s="13" t="s">
        <v>76</v>
      </c>
      <c r="AW3523" s="13" t="s">
        <v>31</v>
      </c>
      <c r="AX3523" s="13" t="s">
        <v>69</v>
      </c>
      <c r="AY3523" s="244" t="s">
        <v>193</v>
      </c>
    </row>
    <row r="3524" s="14" customFormat="1">
      <c r="A3524" s="14"/>
      <c r="B3524" s="245"/>
      <c r="C3524" s="246"/>
      <c r="D3524" s="228" t="s">
        <v>206</v>
      </c>
      <c r="E3524" s="247" t="s">
        <v>19</v>
      </c>
      <c r="F3524" s="248" t="s">
        <v>3737</v>
      </c>
      <c r="G3524" s="246"/>
      <c r="H3524" s="249">
        <v>27.899999999999999</v>
      </c>
      <c r="I3524" s="250"/>
      <c r="J3524" s="246"/>
      <c r="K3524" s="246"/>
      <c r="L3524" s="251"/>
      <c r="M3524" s="252"/>
      <c r="N3524" s="253"/>
      <c r="O3524" s="253"/>
      <c r="P3524" s="253"/>
      <c r="Q3524" s="253"/>
      <c r="R3524" s="253"/>
      <c r="S3524" s="253"/>
      <c r="T3524" s="254"/>
      <c r="U3524" s="14"/>
      <c r="V3524" s="14"/>
      <c r="W3524" s="14"/>
      <c r="X3524" s="14"/>
      <c r="Y3524" s="14"/>
      <c r="Z3524" s="14"/>
      <c r="AA3524" s="14"/>
      <c r="AB3524" s="14"/>
      <c r="AC3524" s="14"/>
      <c r="AD3524" s="14"/>
      <c r="AE3524" s="14"/>
      <c r="AT3524" s="255" t="s">
        <v>206</v>
      </c>
      <c r="AU3524" s="255" t="s">
        <v>78</v>
      </c>
      <c r="AV3524" s="14" t="s">
        <v>78</v>
      </c>
      <c r="AW3524" s="14" t="s">
        <v>31</v>
      </c>
      <c r="AX3524" s="14" t="s">
        <v>69</v>
      </c>
      <c r="AY3524" s="255" t="s">
        <v>193</v>
      </c>
    </row>
    <row r="3525" s="13" customFormat="1">
      <c r="A3525" s="13"/>
      <c r="B3525" s="235"/>
      <c r="C3525" s="236"/>
      <c r="D3525" s="228" t="s">
        <v>206</v>
      </c>
      <c r="E3525" s="237" t="s">
        <v>19</v>
      </c>
      <c r="F3525" s="238" t="s">
        <v>3740</v>
      </c>
      <c r="G3525" s="236"/>
      <c r="H3525" s="237" t="s">
        <v>19</v>
      </c>
      <c r="I3525" s="239"/>
      <c r="J3525" s="236"/>
      <c r="K3525" s="236"/>
      <c r="L3525" s="240"/>
      <c r="M3525" s="241"/>
      <c r="N3525" s="242"/>
      <c r="O3525" s="242"/>
      <c r="P3525" s="242"/>
      <c r="Q3525" s="242"/>
      <c r="R3525" s="242"/>
      <c r="S3525" s="242"/>
      <c r="T3525" s="243"/>
      <c r="U3525" s="13"/>
      <c r="V3525" s="13"/>
      <c r="W3525" s="13"/>
      <c r="X3525" s="13"/>
      <c r="Y3525" s="13"/>
      <c r="Z3525" s="13"/>
      <c r="AA3525" s="13"/>
      <c r="AB3525" s="13"/>
      <c r="AC3525" s="13"/>
      <c r="AD3525" s="13"/>
      <c r="AE3525" s="13"/>
      <c r="AT3525" s="244" t="s">
        <v>206</v>
      </c>
      <c r="AU3525" s="244" t="s">
        <v>78</v>
      </c>
      <c r="AV3525" s="13" t="s">
        <v>76</v>
      </c>
      <c r="AW3525" s="13" t="s">
        <v>31</v>
      </c>
      <c r="AX3525" s="13" t="s">
        <v>69</v>
      </c>
      <c r="AY3525" s="244" t="s">
        <v>193</v>
      </c>
    </row>
    <row r="3526" s="14" customFormat="1">
      <c r="A3526" s="14"/>
      <c r="B3526" s="245"/>
      <c r="C3526" s="246"/>
      <c r="D3526" s="228" t="s">
        <v>206</v>
      </c>
      <c r="E3526" s="247" t="s">
        <v>19</v>
      </c>
      <c r="F3526" s="248" t="s">
        <v>3741</v>
      </c>
      <c r="G3526" s="246"/>
      <c r="H3526" s="249">
        <v>20.300000000000001</v>
      </c>
      <c r="I3526" s="250"/>
      <c r="J3526" s="246"/>
      <c r="K3526" s="246"/>
      <c r="L3526" s="251"/>
      <c r="M3526" s="252"/>
      <c r="N3526" s="253"/>
      <c r="O3526" s="253"/>
      <c r="P3526" s="253"/>
      <c r="Q3526" s="253"/>
      <c r="R3526" s="253"/>
      <c r="S3526" s="253"/>
      <c r="T3526" s="254"/>
      <c r="U3526" s="14"/>
      <c r="V3526" s="14"/>
      <c r="W3526" s="14"/>
      <c r="X3526" s="14"/>
      <c r="Y3526" s="14"/>
      <c r="Z3526" s="14"/>
      <c r="AA3526" s="14"/>
      <c r="AB3526" s="14"/>
      <c r="AC3526" s="14"/>
      <c r="AD3526" s="14"/>
      <c r="AE3526" s="14"/>
      <c r="AT3526" s="255" t="s">
        <v>206</v>
      </c>
      <c r="AU3526" s="255" t="s">
        <v>78</v>
      </c>
      <c r="AV3526" s="14" t="s">
        <v>78</v>
      </c>
      <c r="AW3526" s="14" t="s">
        <v>31</v>
      </c>
      <c r="AX3526" s="14" t="s">
        <v>69</v>
      </c>
      <c r="AY3526" s="255" t="s">
        <v>193</v>
      </c>
    </row>
    <row r="3527" s="13" customFormat="1">
      <c r="A3527" s="13"/>
      <c r="B3527" s="235"/>
      <c r="C3527" s="236"/>
      <c r="D3527" s="228" t="s">
        <v>206</v>
      </c>
      <c r="E3527" s="237" t="s">
        <v>19</v>
      </c>
      <c r="F3527" s="238" t="s">
        <v>3742</v>
      </c>
      <c r="G3527" s="236"/>
      <c r="H3527" s="237" t="s">
        <v>19</v>
      </c>
      <c r="I3527" s="239"/>
      <c r="J3527" s="236"/>
      <c r="K3527" s="236"/>
      <c r="L3527" s="240"/>
      <c r="M3527" s="241"/>
      <c r="N3527" s="242"/>
      <c r="O3527" s="242"/>
      <c r="P3527" s="242"/>
      <c r="Q3527" s="242"/>
      <c r="R3527" s="242"/>
      <c r="S3527" s="242"/>
      <c r="T3527" s="243"/>
      <c r="U3527" s="13"/>
      <c r="V3527" s="13"/>
      <c r="W3527" s="13"/>
      <c r="X3527" s="13"/>
      <c r="Y3527" s="13"/>
      <c r="Z3527" s="13"/>
      <c r="AA3527" s="13"/>
      <c r="AB3527" s="13"/>
      <c r="AC3527" s="13"/>
      <c r="AD3527" s="13"/>
      <c r="AE3527" s="13"/>
      <c r="AT3527" s="244" t="s">
        <v>206</v>
      </c>
      <c r="AU3527" s="244" t="s">
        <v>78</v>
      </c>
      <c r="AV3527" s="13" t="s">
        <v>76</v>
      </c>
      <c r="AW3527" s="13" t="s">
        <v>31</v>
      </c>
      <c r="AX3527" s="13" t="s">
        <v>69</v>
      </c>
      <c r="AY3527" s="244" t="s">
        <v>193</v>
      </c>
    </row>
    <row r="3528" s="14" customFormat="1">
      <c r="A3528" s="14"/>
      <c r="B3528" s="245"/>
      <c r="C3528" s="246"/>
      <c r="D3528" s="228" t="s">
        <v>206</v>
      </c>
      <c r="E3528" s="247" t="s">
        <v>19</v>
      </c>
      <c r="F3528" s="248" t="s">
        <v>3741</v>
      </c>
      <c r="G3528" s="246"/>
      <c r="H3528" s="249">
        <v>20.300000000000001</v>
      </c>
      <c r="I3528" s="250"/>
      <c r="J3528" s="246"/>
      <c r="K3528" s="246"/>
      <c r="L3528" s="251"/>
      <c r="M3528" s="252"/>
      <c r="N3528" s="253"/>
      <c r="O3528" s="253"/>
      <c r="P3528" s="253"/>
      <c r="Q3528" s="253"/>
      <c r="R3528" s="253"/>
      <c r="S3528" s="253"/>
      <c r="T3528" s="254"/>
      <c r="U3528" s="14"/>
      <c r="V3528" s="14"/>
      <c r="W3528" s="14"/>
      <c r="X3528" s="14"/>
      <c r="Y3528" s="14"/>
      <c r="Z3528" s="14"/>
      <c r="AA3528" s="14"/>
      <c r="AB3528" s="14"/>
      <c r="AC3528" s="14"/>
      <c r="AD3528" s="14"/>
      <c r="AE3528" s="14"/>
      <c r="AT3528" s="255" t="s">
        <v>206</v>
      </c>
      <c r="AU3528" s="255" t="s">
        <v>78</v>
      </c>
      <c r="AV3528" s="14" t="s">
        <v>78</v>
      </c>
      <c r="AW3528" s="14" t="s">
        <v>31</v>
      </c>
      <c r="AX3528" s="14" t="s">
        <v>69</v>
      </c>
      <c r="AY3528" s="255" t="s">
        <v>193</v>
      </c>
    </row>
    <row r="3529" s="13" customFormat="1">
      <c r="A3529" s="13"/>
      <c r="B3529" s="235"/>
      <c r="C3529" s="236"/>
      <c r="D3529" s="228" t="s">
        <v>206</v>
      </c>
      <c r="E3529" s="237" t="s">
        <v>19</v>
      </c>
      <c r="F3529" s="238" t="s">
        <v>1702</v>
      </c>
      <c r="G3529" s="236"/>
      <c r="H3529" s="237" t="s">
        <v>19</v>
      </c>
      <c r="I3529" s="239"/>
      <c r="J3529" s="236"/>
      <c r="K3529" s="236"/>
      <c r="L3529" s="240"/>
      <c r="M3529" s="241"/>
      <c r="N3529" s="242"/>
      <c r="O3529" s="242"/>
      <c r="P3529" s="242"/>
      <c r="Q3529" s="242"/>
      <c r="R3529" s="242"/>
      <c r="S3529" s="242"/>
      <c r="T3529" s="243"/>
      <c r="U3529" s="13"/>
      <c r="V3529" s="13"/>
      <c r="W3529" s="13"/>
      <c r="X3529" s="13"/>
      <c r="Y3529" s="13"/>
      <c r="Z3529" s="13"/>
      <c r="AA3529" s="13"/>
      <c r="AB3529" s="13"/>
      <c r="AC3529" s="13"/>
      <c r="AD3529" s="13"/>
      <c r="AE3529" s="13"/>
      <c r="AT3529" s="244" t="s">
        <v>206</v>
      </c>
      <c r="AU3529" s="244" t="s">
        <v>78</v>
      </c>
      <c r="AV3529" s="13" t="s">
        <v>76</v>
      </c>
      <c r="AW3529" s="13" t="s">
        <v>31</v>
      </c>
      <c r="AX3529" s="13" t="s">
        <v>69</v>
      </c>
      <c r="AY3529" s="244" t="s">
        <v>193</v>
      </c>
    </row>
    <row r="3530" s="13" customFormat="1">
      <c r="A3530" s="13"/>
      <c r="B3530" s="235"/>
      <c r="C3530" s="236"/>
      <c r="D3530" s="228" t="s">
        <v>206</v>
      </c>
      <c r="E3530" s="237" t="s">
        <v>19</v>
      </c>
      <c r="F3530" s="238" t="s">
        <v>3743</v>
      </c>
      <c r="G3530" s="236"/>
      <c r="H3530" s="237" t="s">
        <v>19</v>
      </c>
      <c r="I3530" s="239"/>
      <c r="J3530" s="236"/>
      <c r="K3530" s="236"/>
      <c r="L3530" s="240"/>
      <c r="M3530" s="241"/>
      <c r="N3530" s="242"/>
      <c r="O3530" s="242"/>
      <c r="P3530" s="242"/>
      <c r="Q3530" s="242"/>
      <c r="R3530" s="242"/>
      <c r="S3530" s="242"/>
      <c r="T3530" s="243"/>
      <c r="U3530" s="13"/>
      <c r="V3530" s="13"/>
      <c r="W3530" s="13"/>
      <c r="X3530" s="13"/>
      <c r="Y3530" s="13"/>
      <c r="Z3530" s="13"/>
      <c r="AA3530" s="13"/>
      <c r="AB3530" s="13"/>
      <c r="AC3530" s="13"/>
      <c r="AD3530" s="13"/>
      <c r="AE3530" s="13"/>
      <c r="AT3530" s="244" t="s">
        <v>206</v>
      </c>
      <c r="AU3530" s="244" t="s">
        <v>78</v>
      </c>
      <c r="AV3530" s="13" t="s">
        <v>76</v>
      </c>
      <c r="AW3530" s="13" t="s">
        <v>31</v>
      </c>
      <c r="AX3530" s="13" t="s">
        <v>69</v>
      </c>
      <c r="AY3530" s="244" t="s">
        <v>193</v>
      </c>
    </row>
    <row r="3531" s="14" customFormat="1">
      <c r="A3531" s="14"/>
      <c r="B3531" s="245"/>
      <c r="C3531" s="246"/>
      <c r="D3531" s="228" t="s">
        <v>206</v>
      </c>
      <c r="E3531" s="247" t="s">
        <v>19</v>
      </c>
      <c r="F3531" s="248" t="s">
        <v>3744</v>
      </c>
      <c r="G3531" s="246"/>
      <c r="H3531" s="249">
        <v>52.200000000000003</v>
      </c>
      <c r="I3531" s="250"/>
      <c r="J3531" s="246"/>
      <c r="K3531" s="246"/>
      <c r="L3531" s="251"/>
      <c r="M3531" s="252"/>
      <c r="N3531" s="253"/>
      <c r="O3531" s="253"/>
      <c r="P3531" s="253"/>
      <c r="Q3531" s="253"/>
      <c r="R3531" s="253"/>
      <c r="S3531" s="253"/>
      <c r="T3531" s="254"/>
      <c r="U3531" s="14"/>
      <c r="V3531" s="14"/>
      <c r="W3531" s="14"/>
      <c r="X3531" s="14"/>
      <c r="Y3531" s="14"/>
      <c r="Z3531" s="14"/>
      <c r="AA3531" s="14"/>
      <c r="AB3531" s="14"/>
      <c r="AC3531" s="14"/>
      <c r="AD3531" s="14"/>
      <c r="AE3531" s="14"/>
      <c r="AT3531" s="255" t="s">
        <v>206</v>
      </c>
      <c r="AU3531" s="255" t="s">
        <v>78</v>
      </c>
      <c r="AV3531" s="14" t="s">
        <v>78</v>
      </c>
      <c r="AW3531" s="14" t="s">
        <v>31</v>
      </c>
      <c r="AX3531" s="14" t="s">
        <v>69</v>
      </c>
      <c r="AY3531" s="255" t="s">
        <v>193</v>
      </c>
    </row>
    <row r="3532" s="13" customFormat="1">
      <c r="A3532" s="13"/>
      <c r="B3532" s="235"/>
      <c r="C3532" s="236"/>
      <c r="D3532" s="228" t="s">
        <v>206</v>
      </c>
      <c r="E3532" s="237" t="s">
        <v>19</v>
      </c>
      <c r="F3532" s="238" t="s">
        <v>3745</v>
      </c>
      <c r="G3532" s="236"/>
      <c r="H3532" s="237" t="s">
        <v>19</v>
      </c>
      <c r="I3532" s="239"/>
      <c r="J3532" s="236"/>
      <c r="K3532" s="236"/>
      <c r="L3532" s="240"/>
      <c r="M3532" s="241"/>
      <c r="N3532" s="242"/>
      <c r="O3532" s="242"/>
      <c r="P3532" s="242"/>
      <c r="Q3532" s="242"/>
      <c r="R3532" s="242"/>
      <c r="S3532" s="242"/>
      <c r="T3532" s="243"/>
      <c r="U3532" s="13"/>
      <c r="V3532" s="13"/>
      <c r="W3532" s="13"/>
      <c r="X3532" s="13"/>
      <c r="Y3532" s="13"/>
      <c r="Z3532" s="13"/>
      <c r="AA3532" s="13"/>
      <c r="AB3532" s="13"/>
      <c r="AC3532" s="13"/>
      <c r="AD3532" s="13"/>
      <c r="AE3532" s="13"/>
      <c r="AT3532" s="244" t="s">
        <v>206</v>
      </c>
      <c r="AU3532" s="244" t="s">
        <v>78</v>
      </c>
      <c r="AV3532" s="13" t="s">
        <v>76</v>
      </c>
      <c r="AW3532" s="13" t="s">
        <v>31</v>
      </c>
      <c r="AX3532" s="13" t="s">
        <v>69</v>
      </c>
      <c r="AY3532" s="244" t="s">
        <v>193</v>
      </c>
    </row>
    <row r="3533" s="14" customFormat="1">
      <c r="A3533" s="14"/>
      <c r="B3533" s="245"/>
      <c r="C3533" s="246"/>
      <c r="D3533" s="228" t="s">
        <v>206</v>
      </c>
      <c r="E3533" s="247" t="s">
        <v>19</v>
      </c>
      <c r="F3533" s="248" t="s">
        <v>5029</v>
      </c>
      <c r="G3533" s="246"/>
      <c r="H3533" s="249">
        <v>17</v>
      </c>
      <c r="I3533" s="250"/>
      <c r="J3533" s="246"/>
      <c r="K3533" s="246"/>
      <c r="L3533" s="251"/>
      <c r="M3533" s="252"/>
      <c r="N3533" s="253"/>
      <c r="O3533" s="253"/>
      <c r="P3533" s="253"/>
      <c r="Q3533" s="253"/>
      <c r="R3533" s="253"/>
      <c r="S3533" s="253"/>
      <c r="T3533" s="254"/>
      <c r="U3533" s="14"/>
      <c r="V3533" s="14"/>
      <c r="W3533" s="14"/>
      <c r="X3533" s="14"/>
      <c r="Y3533" s="14"/>
      <c r="Z3533" s="14"/>
      <c r="AA3533" s="14"/>
      <c r="AB3533" s="14"/>
      <c r="AC3533" s="14"/>
      <c r="AD3533" s="14"/>
      <c r="AE3533" s="14"/>
      <c r="AT3533" s="255" t="s">
        <v>206</v>
      </c>
      <c r="AU3533" s="255" t="s">
        <v>78</v>
      </c>
      <c r="AV3533" s="14" t="s">
        <v>78</v>
      </c>
      <c r="AW3533" s="14" t="s">
        <v>31</v>
      </c>
      <c r="AX3533" s="14" t="s">
        <v>69</v>
      </c>
      <c r="AY3533" s="255" t="s">
        <v>193</v>
      </c>
    </row>
    <row r="3534" s="13" customFormat="1">
      <c r="A3534" s="13"/>
      <c r="B3534" s="235"/>
      <c r="C3534" s="236"/>
      <c r="D3534" s="228" t="s">
        <v>206</v>
      </c>
      <c r="E3534" s="237" t="s">
        <v>19</v>
      </c>
      <c r="F3534" s="238" t="s">
        <v>1704</v>
      </c>
      <c r="G3534" s="236"/>
      <c r="H3534" s="237" t="s">
        <v>19</v>
      </c>
      <c r="I3534" s="239"/>
      <c r="J3534" s="236"/>
      <c r="K3534" s="236"/>
      <c r="L3534" s="240"/>
      <c r="M3534" s="241"/>
      <c r="N3534" s="242"/>
      <c r="O3534" s="242"/>
      <c r="P3534" s="242"/>
      <c r="Q3534" s="242"/>
      <c r="R3534" s="242"/>
      <c r="S3534" s="242"/>
      <c r="T3534" s="243"/>
      <c r="U3534" s="13"/>
      <c r="V3534" s="13"/>
      <c r="W3534" s="13"/>
      <c r="X3534" s="13"/>
      <c r="Y3534" s="13"/>
      <c r="Z3534" s="13"/>
      <c r="AA3534" s="13"/>
      <c r="AB3534" s="13"/>
      <c r="AC3534" s="13"/>
      <c r="AD3534" s="13"/>
      <c r="AE3534" s="13"/>
      <c r="AT3534" s="244" t="s">
        <v>206</v>
      </c>
      <c r="AU3534" s="244" t="s">
        <v>78</v>
      </c>
      <c r="AV3534" s="13" t="s">
        <v>76</v>
      </c>
      <c r="AW3534" s="13" t="s">
        <v>31</v>
      </c>
      <c r="AX3534" s="13" t="s">
        <v>69</v>
      </c>
      <c r="AY3534" s="244" t="s">
        <v>193</v>
      </c>
    </row>
    <row r="3535" s="13" customFormat="1">
      <c r="A3535" s="13"/>
      <c r="B3535" s="235"/>
      <c r="C3535" s="236"/>
      <c r="D3535" s="228" t="s">
        <v>206</v>
      </c>
      <c r="E3535" s="237" t="s">
        <v>19</v>
      </c>
      <c r="F3535" s="238" t="s">
        <v>3748</v>
      </c>
      <c r="G3535" s="236"/>
      <c r="H3535" s="237" t="s">
        <v>19</v>
      </c>
      <c r="I3535" s="239"/>
      <c r="J3535" s="236"/>
      <c r="K3535" s="236"/>
      <c r="L3535" s="240"/>
      <c r="M3535" s="241"/>
      <c r="N3535" s="242"/>
      <c r="O3535" s="242"/>
      <c r="P3535" s="242"/>
      <c r="Q3535" s="242"/>
      <c r="R3535" s="242"/>
      <c r="S3535" s="242"/>
      <c r="T3535" s="243"/>
      <c r="U3535" s="13"/>
      <c r="V3535" s="13"/>
      <c r="W3535" s="13"/>
      <c r="X3535" s="13"/>
      <c r="Y3535" s="13"/>
      <c r="Z3535" s="13"/>
      <c r="AA3535" s="13"/>
      <c r="AB3535" s="13"/>
      <c r="AC3535" s="13"/>
      <c r="AD3535" s="13"/>
      <c r="AE3535" s="13"/>
      <c r="AT3535" s="244" t="s">
        <v>206</v>
      </c>
      <c r="AU3535" s="244" t="s">
        <v>78</v>
      </c>
      <c r="AV3535" s="13" t="s">
        <v>76</v>
      </c>
      <c r="AW3535" s="13" t="s">
        <v>31</v>
      </c>
      <c r="AX3535" s="13" t="s">
        <v>69</v>
      </c>
      <c r="AY3535" s="244" t="s">
        <v>193</v>
      </c>
    </row>
    <row r="3536" s="14" customFormat="1">
      <c r="A3536" s="14"/>
      <c r="B3536" s="245"/>
      <c r="C3536" s="246"/>
      <c r="D3536" s="228" t="s">
        <v>206</v>
      </c>
      <c r="E3536" s="247" t="s">
        <v>19</v>
      </c>
      <c r="F3536" s="248" t="s">
        <v>3744</v>
      </c>
      <c r="G3536" s="246"/>
      <c r="H3536" s="249">
        <v>52.200000000000003</v>
      </c>
      <c r="I3536" s="250"/>
      <c r="J3536" s="246"/>
      <c r="K3536" s="246"/>
      <c r="L3536" s="251"/>
      <c r="M3536" s="252"/>
      <c r="N3536" s="253"/>
      <c r="O3536" s="253"/>
      <c r="P3536" s="253"/>
      <c r="Q3536" s="253"/>
      <c r="R3536" s="253"/>
      <c r="S3536" s="253"/>
      <c r="T3536" s="254"/>
      <c r="U3536" s="14"/>
      <c r="V3536" s="14"/>
      <c r="W3536" s="14"/>
      <c r="X3536" s="14"/>
      <c r="Y3536" s="14"/>
      <c r="Z3536" s="14"/>
      <c r="AA3536" s="14"/>
      <c r="AB3536" s="14"/>
      <c r="AC3536" s="14"/>
      <c r="AD3536" s="14"/>
      <c r="AE3536" s="14"/>
      <c r="AT3536" s="255" t="s">
        <v>206</v>
      </c>
      <c r="AU3536" s="255" t="s">
        <v>78</v>
      </c>
      <c r="AV3536" s="14" t="s">
        <v>78</v>
      </c>
      <c r="AW3536" s="14" t="s">
        <v>31</v>
      </c>
      <c r="AX3536" s="14" t="s">
        <v>69</v>
      </c>
      <c r="AY3536" s="255" t="s">
        <v>193</v>
      </c>
    </row>
    <row r="3537" s="13" customFormat="1">
      <c r="A3537" s="13"/>
      <c r="B3537" s="235"/>
      <c r="C3537" s="236"/>
      <c r="D3537" s="228" t="s">
        <v>206</v>
      </c>
      <c r="E3537" s="237" t="s">
        <v>19</v>
      </c>
      <c r="F3537" s="238" t="s">
        <v>3749</v>
      </c>
      <c r="G3537" s="236"/>
      <c r="H3537" s="237" t="s">
        <v>19</v>
      </c>
      <c r="I3537" s="239"/>
      <c r="J3537" s="236"/>
      <c r="K3537" s="236"/>
      <c r="L3537" s="240"/>
      <c r="M3537" s="241"/>
      <c r="N3537" s="242"/>
      <c r="O3537" s="242"/>
      <c r="P3537" s="242"/>
      <c r="Q3537" s="242"/>
      <c r="R3537" s="242"/>
      <c r="S3537" s="242"/>
      <c r="T3537" s="243"/>
      <c r="U3537" s="13"/>
      <c r="V3537" s="13"/>
      <c r="W3537" s="13"/>
      <c r="X3537" s="13"/>
      <c r="Y3537" s="13"/>
      <c r="Z3537" s="13"/>
      <c r="AA3537" s="13"/>
      <c r="AB3537" s="13"/>
      <c r="AC3537" s="13"/>
      <c r="AD3537" s="13"/>
      <c r="AE3537" s="13"/>
      <c r="AT3537" s="244" t="s">
        <v>206</v>
      </c>
      <c r="AU3537" s="244" t="s">
        <v>78</v>
      </c>
      <c r="AV3537" s="13" t="s">
        <v>76</v>
      </c>
      <c r="AW3537" s="13" t="s">
        <v>31</v>
      </c>
      <c r="AX3537" s="13" t="s">
        <v>69</v>
      </c>
      <c r="AY3537" s="244" t="s">
        <v>193</v>
      </c>
    </row>
    <row r="3538" s="14" customFormat="1">
      <c r="A3538" s="14"/>
      <c r="B3538" s="245"/>
      <c r="C3538" s="246"/>
      <c r="D3538" s="228" t="s">
        <v>206</v>
      </c>
      <c r="E3538" s="247" t="s">
        <v>19</v>
      </c>
      <c r="F3538" s="248" t="s">
        <v>5030</v>
      </c>
      <c r="G3538" s="246"/>
      <c r="H3538" s="249">
        <v>13.9</v>
      </c>
      <c r="I3538" s="250"/>
      <c r="J3538" s="246"/>
      <c r="K3538" s="246"/>
      <c r="L3538" s="251"/>
      <c r="M3538" s="252"/>
      <c r="N3538" s="253"/>
      <c r="O3538" s="253"/>
      <c r="P3538" s="253"/>
      <c r="Q3538" s="253"/>
      <c r="R3538" s="253"/>
      <c r="S3538" s="253"/>
      <c r="T3538" s="254"/>
      <c r="U3538" s="14"/>
      <c r="V3538" s="14"/>
      <c r="W3538" s="14"/>
      <c r="X3538" s="14"/>
      <c r="Y3538" s="14"/>
      <c r="Z3538" s="14"/>
      <c r="AA3538" s="14"/>
      <c r="AB3538" s="14"/>
      <c r="AC3538" s="14"/>
      <c r="AD3538" s="14"/>
      <c r="AE3538" s="14"/>
      <c r="AT3538" s="255" t="s">
        <v>206</v>
      </c>
      <c r="AU3538" s="255" t="s">
        <v>78</v>
      </c>
      <c r="AV3538" s="14" t="s">
        <v>78</v>
      </c>
      <c r="AW3538" s="14" t="s">
        <v>31</v>
      </c>
      <c r="AX3538" s="14" t="s">
        <v>69</v>
      </c>
      <c r="AY3538" s="255" t="s">
        <v>193</v>
      </c>
    </row>
    <row r="3539" s="13" customFormat="1">
      <c r="A3539" s="13"/>
      <c r="B3539" s="235"/>
      <c r="C3539" s="236"/>
      <c r="D3539" s="228" t="s">
        <v>206</v>
      </c>
      <c r="E3539" s="237" t="s">
        <v>19</v>
      </c>
      <c r="F3539" s="238" t="s">
        <v>1724</v>
      </c>
      <c r="G3539" s="236"/>
      <c r="H3539" s="237" t="s">
        <v>19</v>
      </c>
      <c r="I3539" s="239"/>
      <c r="J3539" s="236"/>
      <c r="K3539" s="236"/>
      <c r="L3539" s="240"/>
      <c r="M3539" s="241"/>
      <c r="N3539" s="242"/>
      <c r="O3539" s="242"/>
      <c r="P3539" s="242"/>
      <c r="Q3539" s="242"/>
      <c r="R3539" s="242"/>
      <c r="S3539" s="242"/>
      <c r="T3539" s="243"/>
      <c r="U3539" s="13"/>
      <c r="V3539" s="13"/>
      <c r="W3539" s="13"/>
      <c r="X3539" s="13"/>
      <c r="Y3539" s="13"/>
      <c r="Z3539" s="13"/>
      <c r="AA3539" s="13"/>
      <c r="AB3539" s="13"/>
      <c r="AC3539" s="13"/>
      <c r="AD3539" s="13"/>
      <c r="AE3539" s="13"/>
      <c r="AT3539" s="244" t="s">
        <v>206</v>
      </c>
      <c r="AU3539" s="244" t="s">
        <v>78</v>
      </c>
      <c r="AV3539" s="13" t="s">
        <v>76</v>
      </c>
      <c r="AW3539" s="13" t="s">
        <v>31</v>
      </c>
      <c r="AX3539" s="13" t="s">
        <v>69</v>
      </c>
      <c r="AY3539" s="244" t="s">
        <v>193</v>
      </c>
    </row>
    <row r="3540" s="13" customFormat="1">
      <c r="A3540" s="13"/>
      <c r="B3540" s="235"/>
      <c r="C3540" s="236"/>
      <c r="D3540" s="228" t="s">
        <v>206</v>
      </c>
      <c r="E3540" s="237" t="s">
        <v>19</v>
      </c>
      <c r="F3540" s="238" t="s">
        <v>3751</v>
      </c>
      <c r="G3540" s="236"/>
      <c r="H3540" s="237" t="s">
        <v>19</v>
      </c>
      <c r="I3540" s="239"/>
      <c r="J3540" s="236"/>
      <c r="K3540" s="236"/>
      <c r="L3540" s="240"/>
      <c r="M3540" s="241"/>
      <c r="N3540" s="242"/>
      <c r="O3540" s="242"/>
      <c r="P3540" s="242"/>
      <c r="Q3540" s="242"/>
      <c r="R3540" s="242"/>
      <c r="S3540" s="242"/>
      <c r="T3540" s="243"/>
      <c r="U3540" s="13"/>
      <c r="V3540" s="13"/>
      <c r="W3540" s="13"/>
      <c r="X3540" s="13"/>
      <c r="Y3540" s="13"/>
      <c r="Z3540" s="13"/>
      <c r="AA3540" s="13"/>
      <c r="AB3540" s="13"/>
      <c r="AC3540" s="13"/>
      <c r="AD3540" s="13"/>
      <c r="AE3540" s="13"/>
      <c r="AT3540" s="244" t="s">
        <v>206</v>
      </c>
      <c r="AU3540" s="244" t="s">
        <v>78</v>
      </c>
      <c r="AV3540" s="13" t="s">
        <v>76</v>
      </c>
      <c r="AW3540" s="13" t="s">
        <v>31</v>
      </c>
      <c r="AX3540" s="13" t="s">
        <v>69</v>
      </c>
      <c r="AY3540" s="244" t="s">
        <v>193</v>
      </c>
    </row>
    <row r="3541" s="14" customFormat="1">
      <c r="A3541" s="14"/>
      <c r="B3541" s="245"/>
      <c r="C3541" s="246"/>
      <c r="D3541" s="228" t="s">
        <v>206</v>
      </c>
      <c r="E3541" s="247" t="s">
        <v>19</v>
      </c>
      <c r="F3541" s="248" t="s">
        <v>3744</v>
      </c>
      <c r="G3541" s="246"/>
      <c r="H3541" s="249">
        <v>52.200000000000003</v>
      </c>
      <c r="I3541" s="250"/>
      <c r="J3541" s="246"/>
      <c r="K3541" s="246"/>
      <c r="L3541" s="251"/>
      <c r="M3541" s="252"/>
      <c r="N3541" s="253"/>
      <c r="O3541" s="253"/>
      <c r="P3541" s="253"/>
      <c r="Q3541" s="253"/>
      <c r="R3541" s="253"/>
      <c r="S3541" s="253"/>
      <c r="T3541" s="254"/>
      <c r="U3541" s="14"/>
      <c r="V3541" s="14"/>
      <c r="W3541" s="14"/>
      <c r="X3541" s="14"/>
      <c r="Y3541" s="14"/>
      <c r="Z3541" s="14"/>
      <c r="AA3541" s="14"/>
      <c r="AB3541" s="14"/>
      <c r="AC3541" s="14"/>
      <c r="AD3541" s="14"/>
      <c r="AE3541" s="14"/>
      <c r="AT3541" s="255" t="s">
        <v>206</v>
      </c>
      <c r="AU3541" s="255" t="s">
        <v>78</v>
      </c>
      <c r="AV3541" s="14" t="s">
        <v>78</v>
      </c>
      <c r="AW3541" s="14" t="s">
        <v>31</v>
      </c>
      <c r="AX3541" s="14" t="s">
        <v>69</v>
      </c>
      <c r="AY3541" s="255" t="s">
        <v>193</v>
      </c>
    </row>
    <row r="3542" s="13" customFormat="1">
      <c r="A3542" s="13"/>
      <c r="B3542" s="235"/>
      <c r="C3542" s="236"/>
      <c r="D3542" s="228" t="s">
        <v>206</v>
      </c>
      <c r="E3542" s="237" t="s">
        <v>19</v>
      </c>
      <c r="F3542" s="238" t="s">
        <v>3752</v>
      </c>
      <c r="G3542" s="236"/>
      <c r="H3542" s="237" t="s">
        <v>19</v>
      </c>
      <c r="I3542" s="239"/>
      <c r="J3542" s="236"/>
      <c r="K3542" s="236"/>
      <c r="L3542" s="240"/>
      <c r="M3542" s="241"/>
      <c r="N3542" s="242"/>
      <c r="O3542" s="242"/>
      <c r="P3542" s="242"/>
      <c r="Q3542" s="242"/>
      <c r="R3542" s="242"/>
      <c r="S3542" s="242"/>
      <c r="T3542" s="243"/>
      <c r="U3542" s="13"/>
      <c r="V3542" s="13"/>
      <c r="W3542" s="13"/>
      <c r="X3542" s="13"/>
      <c r="Y3542" s="13"/>
      <c r="Z3542" s="13"/>
      <c r="AA3542" s="13"/>
      <c r="AB3542" s="13"/>
      <c r="AC3542" s="13"/>
      <c r="AD3542" s="13"/>
      <c r="AE3542" s="13"/>
      <c r="AT3542" s="244" t="s">
        <v>206</v>
      </c>
      <c r="AU3542" s="244" t="s">
        <v>78</v>
      </c>
      <c r="AV3542" s="13" t="s">
        <v>76</v>
      </c>
      <c r="AW3542" s="13" t="s">
        <v>31</v>
      </c>
      <c r="AX3542" s="13" t="s">
        <v>69</v>
      </c>
      <c r="AY3542" s="244" t="s">
        <v>193</v>
      </c>
    </row>
    <row r="3543" s="14" customFormat="1">
      <c r="A3543" s="14"/>
      <c r="B3543" s="245"/>
      <c r="C3543" s="246"/>
      <c r="D3543" s="228" t="s">
        <v>206</v>
      </c>
      <c r="E3543" s="247" t="s">
        <v>19</v>
      </c>
      <c r="F3543" s="248" t="s">
        <v>5031</v>
      </c>
      <c r="G3543" s="246"/>
      <c r="H3543" s="249">
        <v>28.199999999999999</v>
      </c>
      <c r="I3543" s="250"/>
      <c r="J3543" s="246"/>
      <c r="K3543" s="246"/>
      <c r="L3543" s="251"/>
      <c r="M3543" s="252"/>
      <c r="N3543" s="253"/>
      <c r="O3543" s="253"/>
      <c r="P3543" s="253"/>
      <c r="Q3543" s="253"/>
      <c r="R3543" s="253"/>
      <c r="S3543" s="253"/>
      <c r="T3543" s="254"/>
      <c r="U3543" s="14"/>
      <c r="V3543" s="14"/>
      <c r="W3543" s="14"/>
      <c r="X3543" s="14"/>
      <c r="Y3543" s="14"/>
      <c r="Z3543" s="14"/>
      <c r="AA3543" s="14"/>
      <c r="AB3543" s="14"/>
      <c r="AC3543" s="14"/>
      <c r="AD3543" s="14"/>
      <c r="AE3543" s="14"/>
      <c r="AT3543" s="255" t="s">
        <v>206</v>
      </c>
      <c r="AU3543" s="255" t="s">
        <v>78</v>
      </c>
      <c r="AV3543" s="14" t="s">
        <v>78</v>
      </c>
      <c r="AW3543" s="14" t="s">
        <v>31</v>
      </c>
      <c r="AX3543" s="14" t="s">
        <v>69</v>
      </c>
      <c r="AY3543" s="255" t="s">
        <v>193</v>
      </c>
    </row>
    <row r="3544" s="13" customFormat="1">
      <c r="A3544" s="13"/>
      <c r="B3544" s="235"/>
      <c r="C3544" s="236"/>
      <c r="D3544" s="228" t="s">
        <v>206</v>
      </c>
      <c r="E3544" s="237" t="s">
        <v>19</v>
      </c>
      <c r="F3544" s="238" t="s">
        <v>3754</v>
      </c>
      <c r="G3544" s="236"/>
      <c r="H3544" s="237" t="s">
        <v>19</v>
      </c>
      <c r="I3544" s="239"/>
      <c r="J3544" s="236"/>
      <c r="K3544" s="236"/>
      <c r="L3544" s="240"/>
      <c r="M3544" s="241"/>
      <c r="N3544" s="242"/>
      <c r="O3544" s="242"/>
      <c r="P3544" s="242"/>
      <c r="Q3544" s="242"/>
      <c r="R3544" s="242"/>
      <c r="S3544" s="242"/>
      <c r="T3544" s="243"/>
      <c r="U3544" s="13"/>
      <c r="V3544" s="13"/>
      <c r="W3544" s="13"/>
      <c r="X3544" s="13"/>
      <c r="Y3544" s="13"/>
      <c r="Z3544" s="13"/>
      <c r="AA3544" s="13"/>
      <c r="AB3544" s="13"/>
      <c r="AC3544" s="13"/>
      <c r="AD3544" s="13"/>
      <c r="AE3544" s="13"/>
      <c r="AT3544" s="244" t="s">
        <v>206</v>
      </c>
      <c r="AU3544" s="244" t="s">
        <v>78</v>
      </c>
      <c r="AV3544" s="13" t="s">
        <v>76</v>
      </c>
      <c r="AW3544" s="13" t="s">
        <v>31</v>
      </c>
      <c r="AX3544" s="13" t="s">
        <v>69</v>
      </c>
      <c r="AY3544" s="244" t="s">
        <v>193</v>
      </c>
    </row>
    <row r="3545" s="14" customFormat="1">
      <c r="A3545" s="14"/>
      <c r="B3545" s="245"/>
      <c r="C3545" s="246"/>
      <c r="D3545" s="228" t="s">
        <v>206</v>
      </c>
      <c r="E3545" s="247" t="s">
        <v>19</v>
      </c>
      <c r="F3545" s="248" t="s">
        <v>3755</v>
      </c>
      <c r="G3545" s="246"/>
      <c r="H3545" s="249">
        <v>25.100000000000001</v>
      </c>
      <c r="I3545" s="250"/>
      <c r="J3545" s="246"/>
      <c r="K3545" s="246"/>
      <c r="L3545" s="251"/>
      <c r="M3545" s="252"/>
      <c r="N3545" s="253"/>
      <c r="O3545" s="253"/>
      <c r="P3545" s="253"/>
      <c r="Q3545" s="253"/>
      <c r="R3545" s="253"/>
      <c r="S3545" s="253"/>
      <c r="T3545" s="254"/>
      <c r="U3545" s="14"/>
      <c r="V3545" s="14"/>
      <c r="W3545" s="14"/>
      <c r="X3545" s="14"/>
      <c r="Y3545" s="14"/>
      <c r="Z3545" s="14"/>
      <c r="AA3545" s="14"/>
      <c r="AB3545" s="14"/>
      <c r="AC3545" s="14"/>
      <c r="AD3545" s="14"/>
      <c r="AE3545" s="14"/>
      <c r="AT3545" s="255" t="s">
        <v>206</v>
      </c>
      <c r="AU3545" s="255" t="s">
        <v>78</v>
      </c>
      <c r="AV3545" s="14" t="s">
        <v>78</v>
      </c>
      <c r="AW3545" s="14" t="s">
        <v>31</v>
      </c>
      <c r="AX3545" s="14" t="s">
        <v>69</v>
      </c>
      <c r="AY3545" s="255" t="s">
        <v>193</v>
      </c>
    </row>
    <row r="3546" s="13" customFormat="1">
      <c r="A3546" s="13"/>
      <c r="B3546" s="235"/>
      <c r="C3546" s="236"/>
      <c r="D3546" s="228" t="s">
        <v>206</v>
      </c>
      <c r="E3546" s="237" t="s">
        <v>19</v>
      </c>
      <c r="F3546" s="238" t="s">
        <v>3756</v>
      </c>
      <c r="G3546" s="236"/>
      <c r="H3546" s="237" t="s">
        <v>19</v>
      </c>
      <c r="I3546" s="239"/>
      <c r="J3546" s="236"/>
      <c r="K3546" s="236"/>
      <c r="L3546" s="240"/>
      <c r="M3546" s="241"/>
      <c r="N3546" s="242"/>
      <c r="O3546" s="242"/>
      <c r="P3546" s="242"/>
      <c r="Q3546" s="242"/>
      <c r="R3546" s="242"/>
      <c r="S3546" s="242"/>
      <c r="T3546" s="243"/>
      <c r="U3546" s="13"/>
      <c r="V3546" s="13"/>
      <c r="W3546" s="13"/>
      <c r="X3546" s="13"/>
      <c r="Y3546" s="13"/>
      <c r="Z3546" s="13"/>
      <c r="AA3546" s="13"/>
      <c r="AB3546" s="13"/>
      <c r="AC3546" s="13"/>
      <c r="AD3546" s="13"/>
      <c r="AE3546" s="13"/>
      <c r="AT3546" s="244" t="s">
        <v>206</v>
      </c>
      <c r="AU3546" s="244" t="s">
        <v>78</v>
      </c>
      <c r="AV3546" s="13" t="s">
        <v>76</v>
      </c>
      <c r="AW3546" s="13" t="s">
        <v>31</v>
      </c>
      <c r="AX3546" s="13" t="s">
        <v>69</v>
      </c>
      <c r="AY3546" s="244" t="s">
        <v>193</v>
      </c>
    </row>
    <row r="3547" s="14" customFormat="1">
      <c r="A3547" s="14"/>
      <c r="B3547" s="245"/>
      <c r="C3547" s="246"/>
      <c r="D3547" s="228" t="s">
        <v>206</v>
      </c>
      <c r="E3547" s="247" t="s">
        <v>19</v>
      </c>
      <c r="F3547" s="248" t="s">
        <v>3757</v>
      </c>
      <c r="G3547" s="246"/>
      <c r="H3547" s="249">
        <v>4.2999999999999998</v>
      </c>
      <c r="I3547" s="250"/>
      <c r="J3547" s="246"/>
      <c r="K3547" s="246"/>
      <c r="L3547" s="251"/>
      <c r="M3547" s="252"/>
      <c r="N3547" s="253"/>
      <c r="O3547" s="253"/>
      <c r="P3547" s="253"/>
      <c r="Q3547" s="253"/>
      <c r="R3547" s="253"/>
      <c r="S3547" s="253"/>
      <c r="T3547" s="254"/>
      <c r="U3547" s="14"/>
      <c r="V3547" s="14"/>
      <c r="W3547" s="14"/>
      <c r="X3547" s="14"/>
      <c r="Y3547" s="14"/>
      <c r="Z3547" s="14"/>
      <c r="AA3547" s="14"/>
      <c r="AB3547" s="14"/>
      <c r="AC3547" s="14"/>
      <c r="AD3547" s="14"/>
      <c r="AE3547" s="14"/>
      <c r="AT3547" s="255" t="s">
        <v>206</v>
      </c>
      <c r="AU3547" s="255" t="s">
        <v>78</v>
      </c>
      <c r="AV3547" s="14" t="s">
        <v>78</v>
      </c>
      <c r="AW3547" s="14" t="s">
        <v>31</v>
      </c>
      <c r="AX3547" s="14" t="s">
        <v>69</v>
      </c>
      <c r="AY3547" s="255" t="s">
        <v>193</v>
      </c>
    </row>
    <row r="3548" s="13" customFormat="1">
      <c r="A3548" s="13"/>
      <c r="B3548" s="235"/>
      <c r="C3548" s="236"/>
      <c r="D3548" s="228" t="s">
        <v>206</v>
      </c>
      <c r="E3548" s="237" t="s">
        <v>19</v>
      </c>
      <c r="F3548" s="238" t="s">
        <v>3758</v>
      </c>
      <c r="G3548" s="236"/>
      <c r="H3548" s="237" t="s">
        <v>19</v>
      </c>
      <c r="I3548" s="239"/>
      <c r="J3548" s="236"/>
      <c r="K3548" s="236"/>
      <c r="L3548" s="240"/>
      <c r="M3548" s="241"/>
      <c r="N3548" s="242"/>
      <c r="O3548" s="242"/>
      <c r="P3548" s="242"/>
      <c r="Q3548" s="242"/>
      <c r="R3548" s="242"/>
      <c r="S3548" s="242"/>
      <c r="T3548" s="243"/>
      <c r="U3548" s="13"/>
      <c r="V3548" s="13"/>
      <c r="W3548" s="13"/>
      <c r="X3548" s="13"/>
      <c r="Y3548" s="13"/>
      <c r="Z3548" s="13"/>
      <c r="AA3548" s="13"/>
      <c r="AB3548" s="13"/>
      <c r="AC3548" s="13"/>
      <c r="AD3548" s="13"/>
      <c r="AE3548" s="13"/>
      <c r="AT3548" s="244" t="s">
        <v>206</v>
      </c>
      <c r="AU3548" s="244" t="s">
        <v>78</v>
      </c>
      <c r="AV3548" s="13" t="s">
        <v>76</v>
      </c>
      <c r="AW3548" s="13" t="s">
        <v>31</v>
      </c>
      <c r="AX3548" s="13" t="s">
        <v>69</v>
      </c>
      <c r="AY3548" s="244" t="s">
        <v>193</v>
      </c>
    </row>
    <row r="3549" s="14" customFormat="1">
      <c r="A3549" s="14"/>
      <c r="B3549" s="245"/>
      <c r="C3549" s="246"/>
      <c r="D3549" s="228" t="s">
        <v>206</v>
      </c>
      <c r="E3549" s="247" t="s">
        <v>19</v>
      </c>
      <c r="F3549" s="248" t="s">
        <v>3759</v>
      </c>
      <c r="G3549" s="246"/>
      <c r="H3549" s="249">
        <v>11.5</v>
      </c>
      <c r="I3549" s="250"/>
      <c r="J3549" s="246"/>
      <c r="K3549" s="246"/>
      <c r="L3549" s="251"/>
      <c r="M3549" s="252"/>
      <c r="N3549" s="253"/>
      <c r="O3549" s="253"/>
      <c r="P3549" s="253"/>
      <c r="Q3549" s="253"/>
      <c r="R3549" s="253"/>
      <c r="S3549" s="253"/>
      <c r="T3549" s="254"/>
      <c r="U3549" s="14"/>
      <c r="V3549" s="14"/>
      <c r="W3549" s="14"/>
      <c r="X3549" s="14"/>
      <c r="Y3549" s="14"/>
      <c r="Z3549" s="14"/>
      <c r="AA3549" s="14"/>
      <c r="AB3549" s="14"/>
      <c r="AC3549" s="14"/>
      <c r="AD3549" s="14"/>
      <c r="AE3549" s="14"/>
      <c r="AT3549" s="255" t="s">
        <v>206</v>
      </c>
      <c r="AU3549" s="255" t="s">
        <v>78</v>
      </c>
      <c r="AV3549" s="14" t="s">
        <v>78</v>
      </c>
      <c r="AW3549" s="14" t="s">
        <v>31</v>
      </c>
      <c r="AX3549" s="14" t="s">
        <v>69</v>
      </c>
      <c r="AY3549" s="255" t="s">
        <v>193</v>
      </c>
    </row>
    <row r="3550" s="13" customFormat="1">
      <c r="A3550" s="13"/>
      <c r="B3550" s="235"/>
      <c r="C3550" s="236"/>
      <c r="D3550" s="228" t="s">
        <v>206</v>
      </c>
      <c r="E3550" s="237" t="s">
        <v>19</v>
      </c>
      <c r="F3550" s="238" t="s">
        <v>3760</v>
      </c>
      <c r="G3550" s="236"/>
      <c r="H3550" s="237" t="s">
        <v>19</v>
      </c>
      <c r="I3550" s="239"/>
      <c r="J3550" s="236"/>
      <c r="K3550" s="236"/>
      <c r="L3550" s="240"/>
      <c r="M3550" s="241"/>
      <c r="N3550" s="242"/>
      <c r="O3550" s="242"/>
      <c r="P3550" s="242"/>
      <c r="Q3550" s="242"/>
      <c r="R3550" s="242"/>
      <c r="S3550" s="242"/>
      <c r="T3550" s="243"/>
      <c r="U3550" s="13"/>
      <c r="V3550" s="13"/>
      <c r="W3550" s="13"/>
      <c r="X3550" s="13"/>
      <c r="Y3550" s="13"/>
      <c r="Z3550" s="13"/>
      <c r="AA3550" s="13"/>
      <c r="AB3550" s="13"/>
      <c r="AC3550" s="13"/>
      <c r="AD3550" s="13"/>
      <c r="AE3550" s="13"/>
      <c r="AT3550" s="244" t="s">
        <v>206</v>
      </c>
      <c r="AU3550" s="244" t="s">
        <v>78</v>
      </c>
      <c r="AV3550" s="13" t="s">
        <v>76</v>
      </c>
      <c r="AW3550" s="13" t="s">
        <v>31</v>
      </c>
      <c r="AX3550" s="13" t="s">
        <v>69</v>
      </c>
      <c r="AY3550" s="244" t="s">
        <v>193</v>
      </c>
    </row>
    <row r="3551" s="14" customFormat="1">
      <c r="A3551" s="14"/>
      <c r="B3551" s="245"/>
      <c r="C3551" s="246"/>
      <c r="D3551" s="228" t="s">
        <v>206</v>
      </c>
      <c r="E3551" s="247" t="s">
        <v>19</v>
      </c>
      <c r="F3551" s="248" t="s">
        <v>3761</v>
      </c>
      <c r="G3551" s="246"/>
      <c r="H3551" s="249">
        <v>6.5999999999999996</v>
      </c>
      <c r="I3551" s="250"/>
      <c r="J3551" s="246"/>
      <c r="K3551" s="246"/>
      <c r="L3551" s="251"/>
      <c r="M3551" s="252"/>
      <c r="N3551" s="253"/>
      <c r="O3551" s="253"/>
      <c r="P3551" s="253"/>
      <c r="Q3551" s="253"/>
      <c r="R3551" s="253"/>
      <c r="S3551" s="253"/>
      <c r="T3551" s="254"/>
      <c r="U3551" s="14"/>
      <c r="V3551" s="14"/>
      <c r="W3551" s="14"/>
      <c r="X3551" s="14"/>
      <c r="Y3551" s="14"/>
      <c r="Z3551" s="14"/>
      <c r="AA3551" s="14"/>
      <c r="AB3551" s="14"/>
      <c r="AC3551" s="14"/>
      <c r="AD3551" s="14"/>
      <c r="AE3551" s="14"/>
      <c r="AT3551" s="255" t="s">
        <v>206</v>
      </c>
      <c r="AU3551" s="255" t="s">
        <v>78</v>
      </c>
      <c r="AV3551" s="14" t="s">
        <v>78</v>
      </c>
      <c r="AW3551" s="14" t="s">
        <v>31</v>
      </c>
      <c r="AX3551" s="14" t="s">
        <v>69</v>
      </c>
      <c r="AY3551" s="255" t="s">
        <v>193</v>
      </c>
    </row>
    <row r="3552" s="13" customFormat="1">
      <c r="A3552" s="13"/>
      <c r="B3552" s="235"/>
      <c r="C3552" s="236"/>
      <c r="D3552" s="228" t="s">
        <v>206</v>
      </c>
      <c r="E3552" s="237" t="s">
        <v>19</v>
      </c>
      <c r="F3552" s="238" t="s">
        <v>3762</v>
      </c>
      <c r="G3552" s="236"/>
      <c r="H3552" s="237" t="s">
        <v>19</v>
      </c>
      <c r="I3552" s="239"/>
      <c r="J3552" s="236"/>
      <c r="K3552" s="236"/>
      <c r="L3552" s="240"/>
      <c r="M3552" s="241"/>
      <c r="N3552" s="242"/>
      <c r="O3552" s="242"/>
      <c r="P3552" s="242"/>
      <c r="Q3552" s="242"/>
      <c r="R3552" s="242"/>
      <c r="S3552" s="242"/>
      <c r="T3552" s="243"/>
      <c r="U3552" s="13"/>
      <c r="V3552" s="13"/>
      <c r="W3552" s="13"/>
      <c r="X3552" s="13"/>
      <c r="Y3552" s="13"/>
      <c r="Z3552" s="13"/>
      <c r="AA3552" s="13"/>
      <c r="AB3552" s="13"/>
      <c r="AC3552" s="13"/>
      <c r="AD3552" s="13"/>
      <c r="AE3552" s="13"/>
      <c r="AT3552" s="244" t="s">
        <v>206</v>
      </c>
      <c r="AU3552" s="244" t="s">
        <v>78</v>
      </c>
      <c r="AV3552" s="13" t="s">
        <v>76</v>
      </c>
      <c r="AW3552" s="13" t="s">
        <v>31</v>
      </c>
      <c r="AX3552" s="13" t="s">
        <v>69</v>
      </c>
      <c r="AY3552" s="244" t="s">
        <v>193</v>
      </c>
    </row>
    <row r="3553" s="14" customFormat="1">
      <c r="A3553" s="14"/>
      <c r="B3553" s="245"/>
      <c r="C3553" s="246"/>
      <c r="D3553" s="228" t="s">
        <v>206</v>
      </c>
      <c r="E3553" s="247" t="s">
        <v>19</v>
      </c>
      <c r="F3553" s="248" t="s">
        <v>3761</v>
      </c>
      <c r="G3553" s="246"/>
      <c r="H3553" s="249">
        <v>6.5999999999999996</v>
      </c>
      <c r="I3553" s="250"/>
      <c r="J3553" s="246"/>
      <c r="K3553" s="246"/>
      <c r="L3553" s="251"/>
      <c r="M3553" s="252"/>
      <c r="N3553" s="253"/>
      <c r="O3553" s="253"/>
      <c r="P3553" s="253"/>
      <c r="Q3553" s="253"/>
      <c r="R3553" s="253"/>
      <c r="S3553" s="253"/>
      <c r="T3553" s="254"/>
      <c r="U3553" s="14"/>
      <c r="V3553" s="14"/>
      <c r="W3553" s="14"/>
      <c r="X3553" s="14"/>
      <c r="Y3553" s="14"/>
      <c r="Z3553" s="14"/>
      <c r="AA3553" s="14"/>
      <c r="AB3553" s="14"/>
      <c r="AC3553" s="14"/>
      <c r="AD3553" s="14"/>
      <c r="AE3553" s="14"/>
      <c r="AT3553" s="255" t="s">
        <v>206</v>
      </c>
      <c r="AU3553" s="255" t="s">
        <v>78</v>
      </c>
      <c r="AV3553" s="14" t="s">
        <v>78</v>
      </c>
      <c r="AW3553" s="14" t="s">
        <v>31</v>
      </c>
      <c r="AX3553" s="14" t="s">
        <v>69</v>
      </c>
      <c r="AY3553" s="255" t="s">
        <v>193</v>
      </c>
    </row>
    <row r="3554" s="13" customFormat="1">
      <c r="A3554" s="13"/>
      <c r="B3554" s="235"/>
      <c r="C3554" s="236"/>
      <c r="D3554" s="228" t="s">
        <v>206</v>
      </c>
      <c r="E3554" s="237" t="s">
        <v>19</v>
      </c>
      <c r="F3554" s="238" t="s">
        <v>3763</v>
      </c>
      <c r="G3554" s="236"/>
      <c r="H3554" s="237" t="s">
        <v>19</v>
      </c>
      <c r="I3554" s="239"/>
      <c r="J3554" s="236"/>
      <c r="K3554" s="236"/>
      <c r="L3554" s="240"/>
      <c r="M3554" s="241"/>
      <c r="N3554" s="242"/>
      <c r="O3554" s="242"/>
      <c r="P3554" s="242"/>
      <c r="Q3554" s="242"/>
      <c r="R3554" s="242"/>
      <c r="S3554" s="242"/>
      <c r="T3554" s="243"/>
      <c r="U3554" s="13"/>
      <c r="V3554" s="13"/>
      <c r="W3554" s="13"/>
      <c r="X3554" s="13"/>
      <c r="Y3554" s="13"/>
      <c r="Z3554" s="13"/>
      <c r="AA3554" s="13"/>
      <c r="AB3554" s="13"/>
      <c r="AC3554" s="13"/>
      <c r="AD3554" s="13"/>
      <c r="AE3554" s="13"/>
      <c r="AT3554" s="244" t="s">
        <v>206</v>
      </c>
      <c r="AU3554" s="244" t="s">
        <v>78</v>
      </c>
      <c r="AV3554" s="13" t="s">
        <v>76</v>
      </c>
      <c r="AW3554" s="13" t="s">
        <v>31</v>
      </c>
      <c r="AX3554" s="13" t="s">
        <v>69</v>
      </c>
      <c r="AY3554" s="244" t="s">
        <v>193</v>
      </c>
    </row>
    <row r="3555" s="14" customFormat="1">
      <c r="A3555" s="14"/>
      <c r="B3555" s="245"/>
      <c r="C3555" s="246"/>
      <c r="D3555" s="228" t="s">
        <v>206</v>
      </c>
      <c r="E3555" s="247" t="s">
        <v>19</v>
      </c>
      <c r="F3555" s="248" t="s">
        <v>2371</v>
      </c>
      <c r="G3555" s="246"/>
      <c r="H3555" s="249">
        <v>1.7</v>
      </c>
      <c r="I3555" s="250"/>
      <c r="J3555" s="246"/>
      <c r="K3555" s="246"/>
      <c r="L3555" s="251"/>
      <c r="M3555" s="252"/>
      <c r="N3555" s="253"/>
      <c r="O3555" s="253"/>
      <c r="P3555" s="253"/>
      <c r="Q3555" s="253"/>
      <c r="R3555" s="253"/>
      <c r="S3555" s="253"/>
      <c r="T3555" s="254"/>
      <c r="U3555" s="14"/>
      <c r="V3555" s="14"/>
      <c r="W3555" s="14"/>
      <c r="X3555" s="14"/>
      <c r="Y3555" s="14"/>
      <c r="Z3555" s="14"/>
      <c r="AA3555" s="14"/>
      <c r="AB3555" s="14"/>
      <c r="AC3555" s="14"/>
      <c r="AD3555" s="14"/>
      <c r="AE3555" s="14"/>
      <c r="AT3555" s="255" t="s">
        <v>206</v>
      </c>
      <c r="AU3555" s="255" t="s">
        <v>78</v>
      </c>
      <c r="AV3555" s="14" t="s">
        <v>78</v>
      </c>
      <c r="AW3555" s="14" t="s">
        <v>31</v>
      </c>
      <c r="AX3555" s="14" t="s">
        <v>69</v>
      </c>
      <c r="AY3555" s="255" t="s">
        <v>193</v>
      </c>
    </row>
    <row r="3556" s="13" customFormat="1">
      <c r="A3556" s="13"/>
      <c r="B3556" s="235"/>
      <c r="C3556" s="236"/>
      <c r="D3556" s="228" t="s">
        <v>206</v>
      </c>
      <c r="E3556" s="237" t="s">
        <v>19</v>
      </c>
      <c r="F3556" s="238" t="s">
        <v>3764</v>
      </c>
      <c r="G3556" s="236"/>
      <c r="H3556" s="237" t="s">
        <v>19</v>
      </c>
      <c r="I3556" s="239"/>
      <c r="J3556" s="236"/>
      <c r="K3556" s="236"/>
      <c r="L3556" s="240"/>
      <c r="M3556" s="241"/>
      <c r="N3556" s="242"/>
      <c r="O3556" s="242"/>
      <c r="P3556" s="242"/>
      <c r="Q3556" s="242"/>
      <c r="R3556" s="242"/>
      <c r="S3556" s="242"/>
      <c r="T3556" s="243"/>
      <c r="U3556" s="13"/>
      <c r="V3556" s="13"/>
      <c r="W3556" s="13"/>
      <c r="X3556" s="13"/>
      <c r="Y3556" s="13"/>
      <c r="Z3556" s="13"/>
      <c r="AA3556" s="13"/>
      <c r="AB3556" s="13"/>
      <c r="AC3556" s="13"/>
      <c r="AD3556" s="13"/>
      <c r="AE3556" s="13"/>
      <c r="AT3556" s="244" t="s">
        <v>206</v>
      </c>
      <c r="AU3556" s="244" t="s">
        <v>78</v>
      </c>
      <c r="AV3556" s="13" t="s">
        <v>76</v>
      </c>
      <c r="AW3556" s="13" t="s">
        <v>31</v>
      </c>
      <c r="AX3556" s="13" t="s">
        <v>69</v>
      </c>
      <c r="AY3556" s="244" t="s">
        <v>193</v>
      </c>
    </row>
    <row r="3557" s="14" customFormat="1">
      <c r="A3557" s="14"/>
      <c r="B3557" s="245"/>
      <c r="C3557" s="246"/>
      <c r="D3557" s="228" t="s">
        <v>206</v>
      </c>
      <c r="E3557" s="247" t="s">
        <v>19</v>
      </c>
      <c r="F3557" s="248" t="s">
        <v>3765</v>
      </c>
      <c r="G3557" s="246"/>
      <c r="H3557" s="249">
        <v>10.4</v>
      </c>
      <c r="I3557" s="250"/>
      <c r="J3557" s="246"/>
      <c r="K3557" s="246"/>
      <c r="L3557" s="251"/>
      <c r="M3557" s="252"/>
      <c r="N3557" s="253"/>
      <c r="O3557" s="253"/>
      <c r="P3557" s="253"/>
      <c r="Q3557" s="253"/>
      <c r="R3557" s="253"/>
      <c r="S3557" s="253"/>
      <c r="T3557" s="254"/>
      <c r="U3557" s="14"/>
      <c r="V3557" s="14"/>
      <c r="W3557" s="14"/>
      <c r="X3557" s="14"/>
      <c r="Y3557" s="14"/>
      <c r="Z3557" s="14"/>
      <c r="AA3557" s="14"/>
      <c r="AB3557" s="14"/>
      <c r="AC3557" s="14"/>
      <c r="AD3557" s="14"/>
      <c r="AE3557" s="14"/>
      <c r="AT3557" s="255" t="s">
        <v>206</v>
      </c>
      <c r="AU3557" s="255" t="s">
        <v>78</v>
      </c>
      <c r="AV3557" s="14" t="s">
        <v>78</v>
      </c>
      <c r="AW3557" s="14" t="s">
        <v>31</v>
      </c>
      <c r="AX3557" s="14" t="s">
        <v>69</v>
      </c>
      <c r="AY3557" s="255" t="s">
        <v>193</v>
      </c>
    </row>
    <row r="3558" s="15" customFormat="1">
      <c r="A3558" s="15"/>
      <c r="B3558" s="256"/>
      <c r="C3558" s="257"/>
      <c r="D3558" s="228" t="s">
        <v>206</v>
      </c>
      <c r="E3558" s="258" t="s">
        <v>19</v>
      </c>
      <c r="F3558" s="259" t="s">
        <v>218</v>
      </c>
      <c r="G3558" s="257"/>
      <c r="H3558" s="260">
        <v>547.5</v>
      </c>
      <c r="I3558" s="261"/>
      <c r="J3558" s="257"/>
      <c r="K3558" s="257"/>
      <c r="L3558" s="262"/>
      <c r="M3558" s="263"/>
      <c r="N3558" s="264"/>
      <c r="O3558" s="264"/>
      <c r="P3558" s="264"/>
      <c r="Q3558" s="264"/>
      <c r="R3558" s="264"/>
      <c r="S3558" s="264"/>
      <c r="T3558" s="265"/>
      <c r="U3558" s="15"/>
      <c r="V3558" s="15"/>
      <c r="W3558" s="15"/>
      <c r="X3558" s="15"/>
      <c r="Y3558" s="15"/>
      <c r="Z3558" s="15"/>
      <c r="AA3558" s="15"/>
      <c r="AB3558" s="15"/>
      <c r="AC3558" s="15"/>
      <c r="AD3558" s="15"/>
      <c r="AE3558" s="15"/>
      <c r="AT3558" s="266" t="s">
        <v>206</v>
      </c>
      <c r="AU3558" s="266" t="s">
        <v>78</v>
      </c>
      <c r="AV3558" s="15" t="s">
        <v>200</v>
      </c>
      <c r="AW3558" s="15" t="s">
        <v>31</v>
      </c>
      <c r="AX3558" s="15" t="s">
        <v>76</v>
      </c>
      <c r="AY3558" s="266" t="s">
        <v>193</v>
      </c>
    </row>
    <row r="3559" s="14" customFormat="1">
      <c r="A3559" s="14"/>
      <c r="B3559" s="245"/>
      <c r="C3559" s="246"/>
      <c r="D3559" s="228" t="s">
        <v>206</v>
      </c>
      <c r="E3559" s="246"/>
      <c r="F3559" s="248" t="s">
        <v>5032</v>
      </c>
      <c r="G3559" s="246"/>
      <c r="H3559" s="249">
        <v>602.25</v>
      </c>
      <c r="I3559" s="250"/>
      <c r="J3559" s="246"/>
      <c r="K3559" s="246"/>
      <c r="L3559" s="251"/>
      <c r="M3559" s="252"/>
      <c r="N3559" s="253"/>
      <c r="O3559" s="253"/>
      <c r="P3559" s="253"/>
      <c r="Q3559" s="253"/>
      <c r="R3559" s="253"/>
      <c r="S3559" s="253"/>
      <c r="T3559" s="254"/>
      <c r="U3559" s="14"/>
      <c r="V3559" s="14"/>
      <c r="W3559" s="14"/>
      <c r="X3559" s="14"/>
      <c r="Y3559" s="14"/>
      <c r="Z3559" s="14"/>
      <c r="AA3559" s="14"/>
      <c r="AB3559" s="14"/>
      <c r="AC3559" s="14"/>
      <c r="AD3559" s="14"/>
      <c r="AE3559" s="14"/>
      <c r="AT3559" s="255" t="s">
        <v>206</v>
      </c>
      <c r="AU3559" s="255" t="s">
        <v>78</v>
      </c>
      <c r="AV3559" s="14" t="s">
        <v>78</v>
      </c>
      <c r="AW3559" s="14" t="s">
        <v>4</v>
      </c>
      <c r="AX3559" s="14" t="s">
        <v>76</v>
      </c>
      <c r="AY3559" s="255" t="s">
        <v>193</v>
      </c>
    </row>
    <row r="3560" s="2" customFormat="1" ht="16.5" customHeight="1">
      <c r="A3560" s="41"/>
      <c r="B3560" s="42"/>
      <c r="C3560" s="215" t="s">
        <v>5033</v>
      </c>
      <c r="D3560" s="215" t="s">
        <v>195</v>
      </c>
      <c r="E3560" s="216" t="s">
        <v>5034</v>
      </c>
      <c r="F3560" s="217" t="s">
        <v>5035</v>
      </c>
      <c r="G3560" s="218" t="s">
        <v>258</v>
      </c>
      <c r="H3560" s="219">
        <v>11.43</v>
      </c>
      <c r="I3560" s="220"/>
      <c r="J3560" s="221">
        <f>ROUND(I3560*H3560,2)</f>
        <v>0</v>
      </c>
      <c r="K3560" s="217" t="s">
        <v>19</v>
      </c>
      <c r="L3560" s="47"/>
      <c r="M3560" s="222" t="s">
        <v>19</v>
      </c>
      <c r="N3560" s="223" t="s">
        <v>40</v>
      </c>
      <c r="O3560" s="87"/>
      <c r="P3560" s="224">
        <f>O3560*H3560</f>
        <v>0</v>
      </c>
      <c r="Q3560" s="224">
        <v>0</v>
      </c>
      <c r="R3560" s="224">
        <f>Q3560*H3560</f>
        <v>0</v>
      </c>
      <c r="S3560" s="224">
        <v>0</v>
      </c>
      <c r="T3560" s="225">
        <f>S3560*H3560</f>
        <v>0</v>
      </c>
      <c r="U3560" s="41"/>
      <c r="V3560" s="41"/>
      <c r="W3560" s="41"/>
      <c r="X3560" s="41"/>
      <c r="Y3560" s="41"/>
      <c r="Z3560" s="41"/>
      <c r="AA3560" s="41"/>
      <c r="AB3560" s="41"/>
      <c r="AC3560" s="41"/>
      <c r="AD3560" s="41"/>
      <c r="AE3560" s="41"/>
      <c r="AR3560" s="226" t="s">
        <v>323</v>
      </c>
      <c r="AT3560" s="226" t="s">
        <v>195</v>
      </c>
      <c r="AU3560" s="226" t="s">
        <v>78</v>
      </c>
      <c r="AY3560" s="20" t="s">
        <v>193</v>
      </c>
      <c r="BE3560" s="227">
        <f>IF(N3560="základní",J3560,0)</f>
        <v>0</v>
      </c>
      <c r="BF3560" s="227">
        <f>IF(N3560="snížená",J3560,0)</f>
        <v>0</v>
      </c>
      <c r="BG3560" s="227">
        <f>IF(N3560="zákl. přenesená",J3560,0)</f>
        <v>0</v>
      </c>
      <c r="BH3560" s="227">
        <f>IF(N3560="sníž. přenesená",J3560,0)</f>
        <v>0</v>
      </c>
      <c r="BI3560" s="227">
        <f>IF(N3560="nulová",J3560,0)</f>
        <v>0</v>
      </c>
      <c r="BJ3560" s="20" t="s">
        <v>76</v>
      </c>
      <c r="BK3560" s="227">
        <f>ROUND(I3560*H3560,2)</f>
        <v>0</v>
      </c>
      <c r="BL3560" s="20" t="s">
        <v>323</v>
      </c>
      <c r="BM3560" s="226" t="s">
        <v>5036</v>
      </c>
    </row>
    <row r="3561" s="2" customFormat="1">
      <c r="A3561" s="41"/>
      <c r="B3561" s="42"/>
      <c r="C3561" s="43"/>
      <c r="D3561" s="228" t="s">
        <v>202</v>
      </c>
      <c r="E3561" s="43"/>
      <c r="F3561" s="229" t="s">
        <v>5037</v>
      </c>
      <c r="G3561" s="43"/>
      <c r="H3561" s="43"/>
      <c r="I3561" s="230"/>
      <c r="J3561" s="43"/>
      <c r="K3561" s="43"/>
      <c r="L3561" s="47"/>
      <c r="M3561" s="231"/>
      <c r="N3561" s="232"/>
      <c r="O3561" s="87"/>
      <c r="P3561" s="87"/>
      <c r="Q3561" s="87"/>
      <c r="R3561" s="87"/>
      <c r="S3561" s="87"/>
      <c r="T3561" s="88"/>
      <c r="U3561" s="41"/>
      <c r="V3561" s="41"/>
      <c r="W3561" s="41"/>
      <c r="X3561" s="41"/>
      <c r="Y3561" s="41"/>
      <c r="Z3561" s="41"/>
      <c r="AA3561" s="41"/>
      <c r="AB3561" s="41"/>
      <c r="AC3561" s="41"/>
      <c r="AD3561" s="41"/>
      <c r="AE3561" s="41"/>
      <c r="AT3561" s="20" t="s">
        <v>202</v>
      </c>
      <c r="AU3561" s="20" t="s">
        <v>78</v>
      </c>
    </row>
    <row r="3562" s="13" customFormat="1">
      <c r="A3562" s="13"/>
      <c r="B3562" s="235"/>
      <c r="C3562" s="236"/>
      <c r="D3562" s="228" t="s">
        <v>206</v>
      </c>
      <c r="E3562" s="237" t="s">
        <v>19</v>
      </c>
      <c r="F3562" s="238" t="s">
        <v>279</v>
      </c>
      <c r="G3562" s="236"/>
      <c r="H3562" s="237" t="s">
        <v>19</v>
      </c>
      <c r="I3562" s="239"/>
      <c r="J3562" s="236"/>
      <c r="K3562" s="236"/>
      <c r="L3562" s="240"/>
      <c r="M3562" s="241"/>
      <c r="N3562" s="242"/>
      <c r="O3562" s="242"/>
      <c r="P3562" s="242"/>
      <c r="Q3562" s="242"/>
      <c r="R3562" s="242"/>
      <c r="S3562" s="242"/>
      <c r="T3562" s="243"/>
      <c r="U3562" s="13"/>
      <c r="V3562" s="13"/>
      <c r="W3562" s="13"/>
      <c r="X3562" s="13"/>
      <c r="Y3562" s="13"/>
      <c r="Z3562" s="13"/>
      <c r="AA3562" s="13"/>
      <c r="AB3562" s="13"/>
      <c r="AC3562" s="13"/>
      <c r="AD3562" s="13"/>
      <c r="AE3562" s="13"/>
      <c r="AT3562" s="244" t="s">
        <v>206</v>
      </c>
      <c r="AU3562" s="244" t="s">
        <v>78</v>
      </c>
      <c r="AV3562" s="13" t="s">
        <v>76</v>
      </c>
      <c r="AW3562" s="13" t="s">
        <v>31</v>
      </c>
      <c r="AX3562" s="13" t="s">
        <v>69</v>
      </c>
      <c r="AY3562" s="244" t="s">
        <v>193</v>
      </c>
    </row>
    <row r="3563" s="13" customFormat="1">
      <c r="A3563" s="13"/>
      <c r="B3563" s="235"/>
      <c r="C3563" s="236"/>
      <c r="D3563" s="228" t="s">
        <v>206</v>
      </c>
      <c r="E3563" s="237" t="s">
        <v>19</v>
      </c>
      <c r="F3563" s="238" t="s">
        <v>1713</v>
      </c>
      <c r="G3563" s="236"/>
      <c r="H3563" s="237" t="s">
        <v>19</v>
      </c>
      <c r="I3563" s="239"/>
      <c r="J3563" s="236"/>
      <c r="K3563" s="236"/>
      <c r="L3563" s="240"/>
      <c r="M3563" s="241"/>
      <c r="N3563" s="242"/>
      <c r="O3563" s="242"/>
      <c r="P3563" s="242"/>
      <c r="Q3563" s="242"/>
      <c r="R3563" s="242"/>
      <c r="S3563" s="242"/>
      <c r="T3563" s="243"/>
      <c r="U3563" s="13"/>
      <c r="V3563" s="13"/>
      <c r="W3563" s="13"/>
      <c r="X3563" s="13"/>
      <c r="Y3563" s="13"/>
      <c r="Z3563" s="13"/>
      <c r="AA3563" s="13"/>
      <c r="AB3563" s="13"/>
      <c r="AC3563" s="13"/>
      <c r="AD3563" s="13"/>
      <c r="AE3563" s="13"/>
      <c r="AT3563" s="244" t="s">
        <v>206</v>
      </c>
      <c r="AU3563" s="244" t="s">
        <v>78</v>
      </c>
      <c r="AV3563" s="13" t="s">
        <v>76</v>
      </c>
      <c r="AW3563" s="13" t="s">
        <v>31</v>
      </c>
      <c r="AX3563" s="13" t="s">
        <v>69</v>
      </c>
      <c r="AY3563" s="244" t="s">
        <v>193</v>
      </c>
    </row>
    <row r="3564" s="13" customFormat="1">
      <c r="A3564" s="13"/>
      <c r="B3564" s="235"/>
      <c r="C3564" s="236"/>
      <c r="D3564" s="228" t="s">
        <v>206</v>
      </c>
      <c r="E3564" s="237" t="s">
        <v>19</v>
      </c>
      <c r="F3564" s="238" t="s">
        <v>3699</v>
      </c>
      <c r="G3564" s="236"/>
      <c r="H3564" s="237" t="s">
        <v>19</v>
      </c>
      <c r="I3564" s="239"/>
      <c r="J3564" s="236"/>
      <c r="K3564" s="236"/>
      <c r="L3564" s="240"/>
      <c r="M3564" s="241"/>
      <c r="N3564" s="242"/>
      <c r="O3564" s="242"/>
      <c r="P3564" s="242"/>
      <c r="Q3564" s="242"/>
      <c r="R3564" s="242"/>
      <c r="S3564" s="242"/>
      <c r="T3564" s="243"/>
      <c r="U3564" s="13"/>
      <c r="V3564" s="13"/>
      <c r="W3564" s="13"/>
      <c r="X3564" s="13"/>
      <c r="Y3564" s="13"/>
      <c r="Z3564" s="13"/>
      <c r="AA3564" s="13"/>
      <c r="AB3564" s="13"/>
      <c r="AC3564" s="13"/>
      <c r="AD3564" s="13"/>
      <c r="AE3564" s="13"/>
      <c r="AT3564" s="244" t="s">
        <v>206</v>
      </c>
      <c r="AU3564" s="244" t="s">
        <v>78</v>
      </c>
      <c r="AV3564" s="13" t="s">
        <v>76</v>
      </c>
      <c r="AW3564" s="13" t="s">
        <v>31</v>
      </c>
      <c r="AX3564" s="13" t="s">
        <v>69</v>
      </c>
      <c r="AY3564" s="244" t="s">
        <v>193</v>
      </c>
    </row>
    <row r="3565" s="14" customFormat="1">
      <c r="A3565" s="14"/>
      <c r="B3565" s="245"/>
      <c r="C3565" s="246"/>
      <c r="D3565" s="228" t="s">
        <v>206</v>
      </c>
      <c r="E3565" s="247" t="s">
        <v>19</v>
      </c>
      <c r="F3565" s="248" t="s">
        <v>5038</v>
      </c>
      <c r="G3565" s="246"/>
      <c r="H3565" s="249">
        <v>2.79</v>
      </c>
      <c r="I3565" s="250"/>
      <c r="J3565" s="246"/>
      <c r="K3565" s="246"/>
      <c r="L3565" s="251"/>
      <c r="M3565" s="252"/>
      <c r="N3565" s="253"/>
      <c r="O3565" s="253"/>
      <c r="P3565" s="253"/>
      <c r="Q3565" s="253"/>
      <c r="R3565" s="253"/>
      <c r="S3565" s="253"/>
      <c r="T3565" s="254"/>
      <c r="U3565" s="14"/>
      <c r="V3565" s="14"/>
      <c r="W3565" s="14"/>
      <c r="X3565" s="14"/>
      <c r="Y3565" s="14"/>
      <c r="Z3565" s="14"/>
      <c r="AA3565" s="14"/>
      <c r="AB3565" s="14"/>
      <c r="AC3565" s="14"/>
      <c r="AD3565" s="14"/>
      <c r="AE3565" s="14"/>
      <c r="AT3565" s="255" t="s">
        <v>206</v>
      </c>
      <c r="AU3565" s="255" t="s">
        <v>78</v>
      </c>
      <c r="AV3565" s="14" t="s">
        <v>78</v>
      </c>
      <c r="AW3565" s="14" t="s">
        <v>31</v>
      </c>
      <c r="AX3565" s="14" t="s">
        <v>69</v>
      </c>
      <c r="AY3565" s="255" t="s">
        <v>193</v>
      </c>
    </row>
    <row r="3566" s="13" customFormat="1">
      <c r="A3566" s="13"/>
      <c r="B3566" s="235"/>
      <c r="C3566" s="236"/>
      <c r="D3566" s="228" t="s">
        <v>206</v>
      </c>
      <c r="E3566" s="237" t="s">
        <v>19</v>
      </c>
      <c r="F3566" s="238" t="s">
        <v>3736</v>
      </c>
      <c r="G3566" s="236"/>
      <c r="H3566" s="237" t="s">
        <v>19</v>
      </c>
      <c r="I3566" s="239"/>
      <c r="J3566" s="236"/>
      <c r="K3566" s="236"/>
      <c r="L3566" s="240"/>
      <c r="M3566" s="241"/>
      <c r="N3566" s="242"/>
      <c r="O3566" s="242"/>
      <c r="P3566" s="242"/>
      <c r="Q3566" s="242"/>
      <c r="R3566" s="242"/>
      <c r="S3566" s="242"/>
      <c r="T3566" s="243"/>
      <c r="U3566" s="13"/>
      <c r="V3566" s="13"/>
      <c r="W3566" s="13"/>
      <c r="X3566" s="13"/>
      <c r="Y3566" s="13"/>
      <c r="Z3566" s="13"/>
      <c r="AA3566" s="13"/>
      <c r="AB3566" s="13"/>
      <c r="AC3566" s="13"/>
      <c r="AD3566" s="13"/>
      <c r="AE3566" s="13"/>
      <c r="AT3566" s="244" t="s">
        <v>206</v>
      </c>
      <c r="AU3566" s="244" t="s">
        <v>78</v>
      </c>
      <c r="AV3566" s="13" t="s">
        <v>76</v>
      </c>
      <c r="AW3566" s="13" t="s">
        <v>31</v>
      </c>
      <c r="AX3566" s="13" t="s">
        <v>69</v>
      </c>
      <c r="AY3566" s="244" t="s">
        <v>193</v>
      </c>
    </row>
    <row r="3567" s="14" customFormat="1">
      <c r="A3567" s="14"/>
      <c r="B3567" s="245"/>
      <c r="C3567" s="246"/>
      <c r="D3567" s="228" t="s">
        <v>206</v>
      </c>
      <c r="E3567" s="247" t="s">
        <v>19</v>
      </c>
      <c r="F3567" s="248" t="s">
        <v>5039</v>
      </c>
      <c r="G3567" s="246"/>
      <c r="H3567" s="249">
        <v>1.05</v>
      </c>
      <c r="I3567" s="250"/>
      <c r="J3567" s="246"/>
      <c r="K3567" s="246"/>
      <c r="L3567" s="251"/>
      <c r="M3567" s="252"/>
      <c r="N3567" s="253"/>
      <c r="O3567" s="253"/>
      <c r="P3567" s="253"/>
      <c r="Q3567" s="253"/>
      <c r="R3567" s="253"/>
      <c r="S3567" s="253"/>
      <c r="T3567" s="254"/>
      <c r="U3567" s="14"/>
      <c r="V3567" s="14"/>
      <c r="W3567" s="14"/>
      <c r="X3567" s="14"/>
      <c r="Y3567" s="14"/>
      <c r="Z3567" s="14"/>
      <c r="AA3567" s="14"/>
      <c r="AB3567" s="14"/>
      <c r="AC3567" s="14"/>
      <c r="AD3567" s="14"/>
      <c r="AE3567" s="14"/>
      <c r="AT3567" s="255" t="s">
        <v>206</v>
      </c>
      <c r="AU3567" s="255" t="s">
        <v>78</v>
      </c>
      <c r="AV3567" s="14" t="s">
        <v>78</v>
      </c>
      <c r="AW3567" s="14" t="s">
        <v>31</v>
      </c>
      <c r="AX3567" s="14" t="s">
        <v>69</v>
      </c>
      <c r="AY3567" s="255" t="s">
        <v>193</v>
      </c>
    </row>
    <row r="3568" s="13" customFormat="1">
      <c r="A3568" s="13"/>
      <c r="B3568" s="235"/>
      <c r="C3568" s="236"/>
      <c r="D3568" s="228" t="s">
        <v>206</v>
      </c>
      <c r="E3568" s="237" t="s">
        <v>19</v>
      </c>
      <c r="F3568" s="238" t="s">
        <v>1702</v>
      </c>
      <c r="G3568" s="236"/>
      <c r="H3568" s="237" t="s">
        <v>19</v>
      </c>
      <c r="I3568" s="239"/>
      <c r="J3568" s="236"/>
      <c r="K3568" s="236"/>
      <c r="L3568" s="240"/>
      <c r="M3568" s="241"/>
      <c r="N3568" s="242"/>
      <c r="O3568" s="242"/>
      <c r="P3568" s="242"/>
      <c r="Q3568" s="242"/>
      <c r="R3568" s="242"/>
      <c r="S3568" s="242"/>
      <c r="T3568" s="243"/>
      <c r="U3568" s="13"/>
      <c r="V3568" s="13"/>
      <c r="W3568" s="13"/>
      <c r="X3568" s="13"/>
      <c r="Y3568" s="13"/>
      <c r="Z3568" s="13"/>
      <c r="AA3568" s="13"/>
      <c r="AB3568" s="13"/>
      <c r="AC3568" s="13"/>
      <c r="AD3568" s="13"/>
      <c r="AE3568" s="13"/>
      <c r="AT3568" s="244" t="s">
        <v>206</v>
      </c>
      <c r="AU3568" s="244" t="s">
        <v>78</v>
      </c>
      <c r="AV3568" s="13" t="s">
        <v>76</v>
      </c>
      <c r="AW3568" s="13" t="s">
        <v>31</v>
      </c>
      <c r="AX3568" s="13" t="s">
        <v>69</v>
      </c>
      <c r="AY3568" s="244" t="s">
        <v>193</v>
      </c>
    </row>
    <row r="3569" s="13" customFormat="1">
      <c r="A3569" s="13"/>
      <c r="B3569" s="235"/>
      <c r="C3569" s="236"/>
      <c r="D3569" s="228" t="s">
        <v>206</v>
      </c>
      <c r="E3569" s="237" t="s">
        <v>19</v>
      </c>
      <c r="F3569" s="238" t="s">
        <v>3745</v>
      </c>
      <c r="G3569" s="236"/>
      <c r="H3569" s="237" t="s">
        <v>19</v>
      </c>
      <c r="I3569" s="239"/>
      <c r="J3569" s="236"/>
      <c r="K3569" s="236"/>
      <c r="L3569" s="240"/>
      <c r="M3569" s="241"/>
      <c r="N3569" s="242"/>
      <c r="O3569" s="242"/>
      <c r="P3569" s="242"/>
      <c r="Q3569" s="242"/>
      <c r="R3569" s="242"/>
      <c r="S3569" s="242"/>
      <c r="T3569" s="243"/>
      <c r="U3569" s="13"/>
      <c r="V3569" s="13"/>
      <c r="W3569" s="13"/>
      <c r="X3569" s="13"/>
      <c r="Y3569" s="13"/>
      <c r="Z3569" s="13"/>
      <c r="AA3569" s="13"/>
      <c r="AB3569" s="13"/>
      <c r="AC3569" s="13"/>
      <c r="AD3569" s="13"/>
      <c r="AE3569" s="13"/>
      <c r="AT3569" s="244" t="s">
        <v>206</v>
      </c>
      <c r="AU3569" s="244" t="s">
        <v>78</v>
      </c>
      <c r="AV3569" s="13" t="s">
        <v>76</v>
      </c>
      <c r="AW3569" s="13" t="s">
        <v>31</v>
      </c>
      <c r="AX3569" s="13" t="s">
        <v>69</v>
      </c>
      <c r="AY3569" s="244" t="s">
        <v>193</v>
      </c>
    </row>
    <row r="3570" s="14" customFormat="1">
      <c r="A3570" s="14"/>
      <c r="B3570" s="245"/>
      <c r="C3570" s="246"/>
      <c r="D3570" s="228" t="s">
        <v>206</v>
      </c>
      <c r="E3570" s="247" t="s">
        <v>19</v>
      </c>
      <c r="F3570" s="248" t="s">
        <v>5040</v>
      </c>
      <c r="G3570" s="246"/>
      <c r="H3570" s="249">
        <v>4.1799999999999997</v>
      </c>
      <c r="I3570" s="250"/>
      <c r="J3570" s="246"/>
      <c r="K3570" s="246"/>
      <c r="L3570" s="251"/>
      <c r="M3570" s="252"/>
      <c r="N3570" s="253"/>
      <c r="O3570" s="253"/>
      <c r="P3570" s="253"/>
      <c r="Q3570" s="253"/>
      <c r="R3570" s="253"/>
      <c r="S3570" s="253"/>
      <c r="T3570" s="254"/>
      <c r="U3570" s="14"/>
      <c r="V3570" s="14"/>
      <c r="W3570" s="14"/>
      <c r="X3570" s="14"/>
      <c r="Y3570" s="14"/>
      <c r="Z3570" s="14"/>
      <c r="AA3570" s="14"/>
      <c r="AB3570" s="14"/>
      <c r="AC3570" s="14"/>
      <c r="AD3570" s="14"/>
      <c r="AE3570" s="14"/>
      <c r="AT3570" s="255" t="s">
        <v>206</v>
      </c>
      <c r="AU3570" s="255" t="s">
        <v>78</v>
      </c>
      <c r="AV3570" s="14" t="s">
        <v>78</v>
      </c>
      <c r="AW3570" s="14" t="s">
        <v>31</v>
      </c>
      <c r="AX3570" s="14" t="s">
        <v>69</v>
      </c>
      <c r="AY3570" s="255" t="s">
        <v>193</v>
      </c>
    </row>
    <row r="3571" s="13" customFormat="1">
      <c r="A3571" s="13"/>
      <c r="B3571" s="235"/>
      <c r="C3571" s="236"/>
      <c r="D3571" s="228" t="s">
        <v>206</v>
      </c>
      <c r="E3571" s="237" t="s">
        <v>19</v>
      </c>
      <c r="F3571" s="238" t="s">
        <v>1704</v>
      </c>
      <c r="G3571" s="236"/>
      <c r="H3571" s="237" t="s">
        <v>19</v>
      </c>
      <c r="I3571" s="239"/>
      <c r="J3571" s="236"/>
      <c r="K3571" s="236"/>
      <c r="L3571" s="240"/>
      <c r="M3571" s="241"/>
      <c r="N3571" s="242"/>
      <c r="O3571" s="242"/>
      <c r="P3571" s="242"/>
      <c r="Q3571" s="242"/>
      <c r="R3571" s="242"/>
      <c r="S3571" s="242"/>
      <c r="T3571" s="243"/>
      <c r="U3571" s="13"/>
      <c r="V3571" s="13"/>
      <c r="W3571" s="13"/>
      <c r="X3571" s="13"/>
      <c r="Y3571" s="13"/>
      <c r="Z3571" s="13"/>
      <c r="AA3571" s="13"/>
      <c r="AB3571" s="13"/>
      <c r="AC3571" s="13"/>
      <c r="AD3571" s="13"/>
      <c r="AE3571" s="13"/>
      <c r="AT3571" s="244" t="s">
        <v>206</v>
      </c>
      <c r="AU3571" s="244" t="s">
        <v>78</v>
      </c>
      <c r="AV3571" s="13" t="s">
        <v>76</v>
      </c>
      <c r="AW3571" s="13" t="s">
        <v>31</v>
      </c>
      <c r="AX3571" s="13" t="s">
        <v>69</v>
      </c>
      <c r="AY3571" s="244" t="s">
        <v>193</v>
      </c>
    </row>
    <row r="3572" s="13" customFormat="1">
      <c r="A3572" s="13"/>
      <c r="B3572" s="235"/>
      <c r="C3572" s="236"/>
      <c r="D3572" s="228" t="s">
        <v>206</v>
      </c>
      <c r="E3572" s="237" t="s">
        <v>19</v>
      </c>
      <c r="F3572" s="238" t="s">
        <v>3749</v>
      </c>
      <c r="G3572" s="236"/>
      <c r="H3572" s="237" t="s">
        <v>19</v>
      </c>
      <c r="I3572" s="239"/>
      <c r="J3572" s="236"/>
      <c r="K3572" s="236"/>
      <c r="L3572" s="240"/>
      <c r="M3572" s="241"/>
      <c r="N3572" s="242"/>
      <c r="O3572" s="242"/>
      <c r="P3572" s="242"/>
      <c r="Q3572" s="242"/>
      <c r="R3572" s="242"/>
      <c r="S3572" s="242"/>
      <c r="T3572" s="243"/>
      <c r="U3572" s="13"/>
      <c r="V3572" s="13"/>
      <c r="W3572" s="13"/>
      <c r="X3572" s="13"/>
      <c r="Y3572" s="13"/>
      <c r="Z3572" s="13"/>
      <c r="AA3572" s="13"/>
      <c r="AB3572" s="13"/>
      <c r="AC3572" s="13"/>
      <c r="AD3572" s="13"/>
      <c r="AE3572" s="13"/>
      <c r="AT3572" s="244" t="s">
        <v>206</v>
      </c>
      <c r="AU3572" s="244" t="s">
        <v>78</v>
      </c>
      <c r="AV3572" s="13" t="s">
        <v>76</v>
      </c>
      <c r="AW3572" s="13" t="s">
        <v>31</v>
      </c>
      <c r="AX3572" s="13" t="s">
        <v>69</v>
      </c>
      <c r="AY3572" s="244" t="s">
        <v>193</v>
      </c>
    </row>
    <row r="3573" s="14" customFormat="1">
      <c r="A3573" s="14"/>
      <c r="B3573" s="245"/>
      <c r="C3573" s="246"/>
      <c r="D3573" s="228" t="s">
        <v>206</v>
      </c>
      <c r="E3573" s="247" t="s">
        <v>19</v>
      </c>
      <c r="F3573" s="248" t="s">
        <v>5041</v>
      </c>
      <c r="G3573" s="246"/>
      <c r="H3573" s="249">
        <v>3.4100000000000001</v>
      </c>
      <c r="I3573" s="250"/>
      <c r="J3573" s="246"/>
      <c r="K3573" s="246"/>
      <c r="L3573" s="251"/>
      <c r="M3573" s="252"/>
      <c r="N3573" s="253"/>
      <c r="O3573" s="253"/>
      <c r="P3573" s="253"/>
      <c r="Q3573" s="253"/>
      <c r="R3573" s="253"/>
      <c r="S3573" s="253"/>
      <c r="T3573" s="254"/>
      <c r="U3573" s="14"/>
      <c r="V3573" s="14"/>
      <c r="W3573" s="14"/>
      <c r="X3573" s="14"/>
      <c r="Y3573" s="14"/>
      <c r="Z3573" s="14"/>
      <c r="AA3573" s="14"/>
      <c r="AB3573" s="14"/>
      <c r="AC3573" s="14"/>
      <c r="AD3573" s="14"/>
      <c r="AE3573" s="14"/>
      <c r="AT3573" s="255" t="s">
        <v>206</v>
      </c>
      <c r="AU3573" s="255" t="s">
        <v>78</v>
      </c>
      <c r="AV3573" s="14" t="s">
        <v>78</v>
      </c>
      <c r="AW3573" s="14" t="s">
        <v>31</v>
      </c>
      <c r="AX3573" s="14" t="s">
        <v>69</v>
      </c>
      <c r="AY3573" s="255" t="s">
        <v>193</v>
      </c>
    </row>
    <row r="3574" s="15" customFormat="1">
      <c r="A3574" s="15"/>
      <c r="B3574" s="256"/>
      <c r="C3574" s="257"/>
      <c r="D3574" s="228" t="s">
        <v>206</v>
      </c>
      <c r="E3574" s="258" t="s">
        <v>19</v>
      </c>
      <c r="F3574" s="259" t="s">
        <v>218</v>
      </c>
      <c r="G3574" s="257"/>
      <c r="H3574" s="260">
        <v>11.43</v>
      </c>
      <c r="I3574" s="261"/>
      <c r="J3574" s="257"/>
      <c r="K3574" s="257"/>
      <c r="L3574" s="262"/>
      <c r="M3574" s="263"/>
      <c r="N3574" s="264"/>
      <c r="O3574" s="264"/>
      <c r="P3574" s="264"/>
      <c r="Q3574" s="264"/>
      <c r="R3574" s="264"/>
      <c r="S3574" s="264"/>
      <c r="T3574" s="265"/>
      <c r="U3574" s="15"/>
      <c r="V3574" s="15"/>
      <c r="W3574" s="15"/>
      <c r="X3574" s="15"/>
      <c r="Y3574" s="15"/>
      <c r="Z3574" s="15"/>
      <c r="AA3574" s="15"/>
      <c r="AB3574" s="15"/>
      <c r="AC3574" s="15"/>
      <c r="AD3574" s="15"/>
      <c r="AE3574" s="15"/>
      <c r="AT3574" s="266" t="s">
        <v>206</v>
      </c>
      <c r="AU3574" s="266" t="s">
        <v>78</v>
      </c>
      <c r="AV3574" s="15" t="s">
        <v>200</v>
      </c>
      <c r="AW3574" s="15" t="s">
        <v>31</v>
      </c>
      <c r="AX3574" s="15" t="s">
        <v>76</v>
      </c>
      <c r="AY3574" s="266" t="s">
        <v>193</v>
      </c>
    </row>
    <row r="3575" s="2" customFormat="1" ht="16.5" customHeight="1">
      <c r="A3575" s="41"/>
      <c r="B3575" s="42"/>
      <c r="C3575" s="215" t="s">
        <v>5042</v>
      </c>
      <c r="D3575" s="215" t="s">
        <v>195</v>
      </c>
      <c r="E3575" s="216" t="s">
        <v>5043</v>
      </c>
      <c r="F3575" s="217" t="s">
        <v>5044</v>
      </c>
      <c r="G3575" s="218" t="s">
        <v>258</v>
      </c>
      <c r="H3575" s="219">
        <v>169.94999999999999</v>
      </c>
      <c r="I3575" s="220"/>
      <c r="J3575" s="221">
        <f>ROUND(I3575*H3575,2)</f>
        <v>0</v>
      </c>
      <c r="K3575" s="217" t="s">
        <v>19</v>
      </c>
      <c r="L3575" s="47"/>
      <c r="M3575" s="222" t="s">
        <v>19</v>
      </c>
      <c r="N3575" s="223" t="s">
        <v>40</v>
      </c>
      <c r="O3575" s="87"/>
      <c r="P3575" s="224">
        <f>O3575*H3575</f>
        <v>0</v>
      </c>
      <c r="Q3575" s="224">
        <v>0</v>
      </c>
      <c r="R3575" s="224">
        <f>Q3575*H3575</f>
        <v>0</v>
      </c>
      <c r="S3575" s="224">
        <v>0</v>
      </c>
      <c r="T3575" s="225">
        <f>S3575*H3575</f>
        <v>0</v>
      </c>
      <c r="U3575" s="41"/>
      <c r="V3575" s="41"/>
      <c r="W3575" s="41"/>
      <c r="X3575" s="41"/>
      <c r="Y3575" s="41"/>
      <c r="Z3575" s="41"/>
      <c r="AA3575" s="41"/>
      <c r="AB3575" s="41"/>
      <c r="AC3575" s="41"/>
      <c r="AD3575" s="41"/>
      <c r="AE3575" s="41"/>
      <c r="AR3575" s="226" t="s">
        <v>323</v>
      </c>
      <c r="AT3575" s="226" t="s">
        <v>195</v>
      </c>
      <c r="AU3575" s="226" t="s">
        <v>78</v>
      </c>
      <c r="AY3575" s="20" t="s">
        <v>193</v>
      </c>
      <c r="BE3575" s="227">
        <f>IF(N3575="základní",J3575,0)</f>
        <v>0</v>
      </c>
      <c r="BF3575" s="227">
        <f>IF(N3575="snížená",J3575,0)</f>
        <v>0</v>
      </c>
      <c r="BG3575" s="227">
        <f>IF(N3575="zákl. přenesená",J3575,0)</f>
        <v>0</v>
      </c>
      <c r="BH3575" s="227">
        <f>IF(N3575="sníž. přenesená",J3575,0)</f>
        <v>0</v>
      </c>
      <c r="BI3575" s="227">
        <f>IF(N3575="nulová",J3575,0)</f>
        <v>0</v>
      </c>
      <c r="BJ3575" s="20" t="s">
        <v>76</v>
      </c>
      <c r="BK3575" s="227">
        <f>ROUND(I3575*H3575,2)</f>
        <v>0</v>
      </c>
      <c r="BL3575" s="20" t="s">
        <v>323</v>
      </c>
      <c r="BM3575" s="226" t="s">
        <v>5045</v>
      </c>
    </row>
    <row r="3576" s="2" customFormat="1">
      <c r="A3576" s="41"/>
      <c r="B3576" s="42"/>
      <c r="C3576" s="43"/>
      <c r="D3576" s="228" t="s">
        <v>202</v>
      </c>
      <c r="E3576" s="43"/>
      <c r="F3576" s="229" t="s">
        <v>5046</v>
      </c>
      <c r="G3576" s="43"/>
      <c r="H3576" s="43"/>
      <c r="I3576" s="230"/>
      <c r="J3576" s="43"/>
      <c r="K3576" s="43"/>
      <c r="L3576" s="47"/>
      <c r="M3576" s="231"/>
      <c r="N3576" s="232"/>
      <c r="O3576" s="87"/>
      <c r="P3576" s="87"/>
      <c r="Q3576" s="87"/>
      <c r="R3576" s="87"/>
      <c r="S3576" s="87"/>
      <c r="T3576" s="88"/>
      <c r="U3576" s="41"/>
      <c r="V3576" s="41"/>
      <c r="W3576" s="41"/>
      <c r="X3576" s="41"/>
      <c r="Y3576" s="41"/>
      <c r="Z3576" s="41"/>
      <c r="AA3576" s="41"/>
      <c r="AB3576" s="41"/>
      <c r="AC3576" s="41"/>
      <c r="AD3576" s="41"/>
      <c r="AE3576" s="41"/>
      <c r="AT3576" s="20" t="s">
        <v>202</v>
      </c>
      <c r="AU3576" s="20" t="s">
        <v>78</v>
      </c>
    </row>
    <row r="3577" s="2" customFormat="1">
      <c r="A3577" s="41"/>
      <c r="B3577" s="42"/>
      <c r="C3577" s="43"/>
      <c r="D3577" s="228" t="s">
        <v>1221</v>
      </c>
      <c r="E3577" s="43"/>
      <c r="F3577" s="270" t="s">
        <v>2435</v>
      </c>
      <c r="G3577" s="43"/>
      <c r="H3577" s="43"/>
      <c r="I3577" s="230"/>
      <c r="J3577" s="43"/>
      <c r="K3577" s="43"/>
      <c r="L3577" s="47"/>
      <c r="M3577" s="231"/>
      <c r="N3577" s="232"/>
      <c r="O3577" s="87"/>
      <c r="P3577" s="87"/>
      <c r="Q3577" s="87"/>
      <c r="R3577" s="87"/>
      <c r="S3577" s="87"/>
      <c r="T3577" s="88"/>
      <c r="U3577" s="41"/>
      <c r="V3577" s="41"/>
      <c r="W3577" s="41"/>
      <c r="X3577" s="41"/>
      <c r="Y3577" s="41"/>
      <c r="Z3577" s="41"/>
      <c r="AA3577" s="41"/>
      <c r="AB3577" s="41"/>
      <c r="AC3577" s="41"/>
      <c r="AD3577" s="41"/>
      <c r="AE3577" s="41"/>
      <c r="AT3577" s="20" t="s">
        <v>1221</v>
      </c>
      <c r="AU3577" s="20" t="s">
        <v>78</v>
      </c>
    </row>
    <row r="3578" s="13" customFormat="1">
      <c r="A3578" s="13"/>
      <c r="B3578" s="235"/>
      <c r="C3578" s="236"/>
      <c r="D3578" s="228" t="s">
        <v>206</v>
      </c>
      <c r="E3578" s="237" t="s">
        <v>19</v>
      </c>
      <c r="F3578" s="238" t="s">
        <v>279</v>
      </c>
      <c r="G3578" s="236"/>
      <c r="H3578" s="237" t="s">
        <v>19</v>
      </c>
      <c r="I3578" s="239"/>
      <c r="J3578" s="236"/>
      <c r="K3578" s="236"/>
      <c r="L3578" s="240"/>
      <c r="M3578" s="241"/>
      <c r="N3578" s="242"/>
      <c r="O3578" s="242"/>
      <c r="P3578" s="242"/>
      <c r="Q3578" s="242"/>
      <c r="R3578" s="242"/>
      <c r="S3578" s="242"/>
      <c r="T3578" s="243"/>
      <c r="U3578" s="13"/>
      <c r="V3578" s="13"/>
      <c r="W3578" s="13"/>
      <c r="X3578" s="13"/>
      <c r="Y3578" s="13"/>
      <c r="Z3578" s="13"/>
      <c r="AA3578" s="13"/>
      <c r="AB3578" s="13"/>
      <c r="AC3578" s="13"/>
      <c r="AD3578" s="13"/>
      <c r="AE3578" s="13"/>
      <c r="AT3578" s="244" t="s">
        <v>206</v>
      </c>
      <c r="AU3578" s="244" t="s">
        <v>78</v>
      </c>
      <c r="AV3578" s="13" t="s">
        <v>76</v>
      </c>
      <c r="AW3578" s="13" t="s">
        <v>31</v>
      </c>
      <c r="AX3578" s="13" t="s">
        <v>69</v>
      </c>
      <c r="AY3578" s="244" t="s">
        <v>193</v>
      </c>
    </row>
    <row r="3579" s="13" customFormat="1">
      <c r="A3579" s="13"/>
      <c r="B3579" s="235"/>
      <c r="C3579" s="236"/>
      <c r="D3579" s="228" t="s">
        <v>206</v>
      </c>
      <c r="E3579" s="237" t="s">
        <v>19</v>
      </c>
      <c r="F3579" s="238" t="s">
        <v>1713</v>
      </c>
      <c r="G3579" s="236"/>
      <c r="H3579" s="237" t="s">
        <v>19</v>
      </c>
      <c r="I3579" s="239"/>
      <c r="J3579" s="236"/>
      <c r="K3579" s="236"/>
      <c r="L3579" s="240"/>
      <c r="M3579" s="241"/>
      <c r="N3579" s="242"/>
      <c r="O3579" s="242"/>
      <c r="P3579" s="242"/>
      <c r="Q3579" s="242"/>
      <c r="R3579" s="242"/>
      <c r="S3579" s="242"/>
      <c r="T3579" s="243"/>
      <c r="U3579" s="13"/>
      <c r="V3579" s="13"/>
      <c r="W3579" s="13"/>
      <c r="X3579" s="13"/>
      <c r="Y3579" s="13"/>
      <c r="Z3579" s="13"/>
      <c r="AA3579" s="13"/>
      <c r="AB3579" s="13"/>
      <c r="AC3579" s="13"/>
      <c r="AD3579" s="13"/>
      <c r="AE3579" s="13"/>
      <c r="AT3579" s="244" t="s">
        <v>206</v>
      </c>
      <c r="AU3579" s="244" t="s">
        <v>78</v>
      </c>
      <c r="AV3579" s="13" t="s">
        <v>76</v>
      </c>
      <c r="AW3579" s="13" t="s">
        <v>31</v>
      </c>
      <c r="AX3579" s="13" t="s">
        <v>69</v>
      </c>
      <c r="AY3579" s="244" t="s">
        <v>193</v>
      </c>
    </row>
    <row r="3580" s="13" customFormat="1">
      <c r="A3580" s="13"/>
      <c r="B3580" s="235"/>
      <c r="C3580" s="236"/>
      <c r="D3580" s="228" t="s">
        <v>206</v>
      </c>
      <c r="E3580" s="237" t="s">
        <v>19</v>
      </c>
      <c r="F3580" s="238" t="s">
        <v>3705</v>
      </c>
      <c r="G3580" s="236"/>
      <c r="H3580" s="237" t="s">
        <v>19</v>
      </c>
      <c r="I3580" s="239"/>
      <c r="J3580" s="236"/>
      <c r="K3580" s="236"/>
      <c r="L3580" s="240"/>
      <c r="M3580" s="241"/>
      <c r="N3580" s="242"/>
      <c r="O3580" s="242"/>
      <c r="P3580" s="242"/>
      <c r="Q3580" s="242"/>
      <c r="R3580" s="242"/>
      <c r="S3580" s="242"/>
      <c r="T3580" s="243"/>
      <c r="U3580" s="13"/>
      <c r="V3580" s="13"/>
      <c r="W3580" s="13"/>
      <c r="X3580" s="13"/>
      <c r="Y3580" s="13"/>
      <c r="Z3580" s="13"/>
      <c r="AA3580" s="13"/>
      <c r="AB3580" s="13"/>
      <c r="AC3580" s="13"/>
      <c r="AD3580" s="13"/>
      <c r="AE3580" s="13"/>
      <c r="AT3580" s="244" t="s">
        <v>206</v>
      </c>
      <c r="AU3580" s="244" t="s">
        <v>78</v>
      </c>
      <c r="AV3580" s="13" t="s">
        <v>76</v>
      </c>
      <c r="AW3580" s="13" t="s">
        <v>31</v>
      </c>
      <c r="AX3580" s="13" t="s">
        <v>69</v>
      </c>
      <c r="AY3580" s="244" t="s">
        <v>193</v>
      </c>
    </row>
    <row r="3581" s="14" customFormat="1">
      <c r="A3581" s="14"/>
      <c r="B3581" s="245"/>
      <c r="C3581" s="246"/>
      <c r="D3581" s="228" t="s">
        <v>206</v>
      </c>
      <c r="E3581" s="247" t="s">
        <v>19</v>
      </c>
      <c r="F3581" s="248" t="s">
        <v>3706</v>
      </c>
      <c r="G3581" s="246"/>
      <c r="H3581" s="249">
        <v>5.2000000000000002</v>
      </c>
      <c r="I3581" s="250"/>
      <c r="J3581" s="246"/>
      <c r="K3581" s="246"/>
      <c r="L3581" s="251"/>
      <c r="M3581" s="252"/>
      <c r="N3581" s="253"/>
      <c r="O3581" s="253"/>
      <c r="P3581" s="253"/>
      <c r="Q3581" s="253"/>
      <c r="R3581" s="253"/>
      <c r="S3581" s="253"/>
      <c r="T3581" s="254"/>
      <c r="U3581" s="14"/>
      <c r="V3581" s="14"/>
      <c r="W3581" s="14"/>
      <c r="X3581" s="14"/>
      <c r="Y3581" s="14"/>
      <c r="Z3581" s="14"/>
      <c r="AA3581" s="14"/>
      <c r="AB3581" s="14"/>
      <c r="AC3581" s="14"/>
      <c r="AD3581" s="14"/>
      <c r="AE3581" s="14"/>
      <c r="AT3581" s="255" t="s">
        <v>206</v>
      </c>
      <c r="AU3581" s="255" t="s">
        <v>78</v>
      </c>
      <c r="AV3581" s="14" t="s">
        <v>78</v>
      </c>
      <c r="AW3581" s="14" t="s">
        <v>31</v>
      </c>
      <c r="AX3581" s="14" t="s">
        <v>69</v>
      </c>
      <c r="AY3581" s="255" t="s">
        <v>193</v>
      </c>
    </row>
    <row r="3582" s="13" customFormat="1">
      <c r="A3582" s="13"/>
      <c r="B3582" s="235"/>
      <c r="C3582" s="236"/>
      <c r="D3582" s="228" t="s">
        <v>206</v>
      </c>
      <c r="E3582" s="237" t="s">
        <v>19</v>
      </c>
      <c r="F3582" s="238" t="s">
        <v>3707</v>
      </c>
      <c r="G3582" s="236"/>
      <c r="H3582" s="237" t="s">
        <v>19</v>
      </c>
      <c r="I3582" s="239"/>
      <c r="J3582" s="236"/>
      <c r="K3582" s="236"/>
      <c r="L3582" s="240"/>
      <c r="M3582" s="241"/>
      <c r="N3582" s="242"/>
      <c r="O3582" s="242"/>
      <c r="P3582" s="242"/>
      <c r="Q3582" s="242"/>
      <c r="R3582" s="242"/>
      <c r="S3582" s="242"/>
      <c r="T3582" s="243"/>
      <c r="U3582" s="13"/>
      <c r="V3582" s="13"/>
      <c r="W3582" s="13"/>
      <c r="X3582" s="13"/>
      <c r="Y3582" s="13"/>
      <c r="Z3582" s="13"/>
      <c r="AA3582" s="13"/>
      <c r="AB3582" s="13"/>
      <c r="AC3582" s="13"/>
      <c r="AD3582" s="13"/>
      <c r="AE3582" s="13"/>
      <c r="AT3582" s="244" t="s">
        <v>206</v>
      </c>
      <c r="AU3582" s="244" t="s">
        <v>78</v>
      </c>
      <c r="AV3582" s="13" t="s">
        <v>76</v>
      </c>
      <c r="AW3582" s="13" t="s">
        <v>31</v>
      </c>
      <c r="AX3582" s="13" t="s">
        <v>69</v>
      </c>
      <c r="AY3582" s="244" t="s">
        <v>193</v>
      </c>
    </row>
    <row r="3583" s="14" customFormat="1">
      <c r="A3583" s="14"/>
      <c r="B3583" s="245"/>
      <c r="C3583" s="246"/>
      <c r="D3583" s="228" t="s">
        <v>206</v>
      </c>
      <c r="E3583" s="247" t="s">
        <v>19</v>
      </c>
      <c r="F3583" s="248" t="s">
        <v>1173</v>
      </c>
      <c r="G3583" s="246"/>
      <c r="H3583" s="249">
        <v>2.5</v>
      </c>
      <c r="I3583" s="250"/>
      <c r="J3583" s="246"/>
      <c r="K3583" s="246"/>
      <c r="L3583" s="251"/>
      <c r="M3583" s="252"/>
      <c r="N3583" s="253"/>
      <c r="O3583" s="253"/>
      <c r="P3583" s="253"/>
      <c r="Q3583" s="253"/>
      <c r="R3583" s="253"/>
      <c r="S3583" s="253"/>
      <c r="T3583" s="254"/>
      <c r="U3583" s="14"/>
      <c r="V3583" s="14"/>
      <c r="W3583" s="14"/>
      <c r="X3583" s="14"/>
      <c r="Y3583" s="14"/>
      <c r="Z3583" s="14"/>
      <c r="AA3583" s="14"/>
      <c r="AB3583" s="14"/>
      <c r="AC3583" s="14"/>
      <c r="AD3583" s="14"/>
      <c r="AE3583" s="14"/>
      <c r="AT3583" s="255" t="s">
        <v>206</v>
      </c>
      <c r="AU3583" s="255" t="s">
        <v>78</v>
      </c>
      <c r="AV3583" s="14" t="s">
        <v>78</v>
      </c>
      <c r="AW3583" s="14" t="s">
        <v>31</v>
      </c>
      <c r="AX3583" s="14" t="s">
        <v>69</v>
      </c>
      <c r="AY3583" s="255" t="s">
        <v>193</v>
      </c>
    </row>
    <row r="3584" s="13" customFormat="1">
      <c r="A3584" s="13"/>
      <c r="B3584" s="235"/>
      <c r="C3584" s="236"/>
      <c r="D3584" s="228" t="s">
        <v>206</v>
      </c>
      <c r="E3584" s="237" t="s">
        <v>19</v>
      </c>
      <c r="F3584" s="238" t="s">
        <v>3708</v>
      </c>
      <c r="G3584" s="236"/>
      <c r="H3584" s="237" t="s">
        <v>19</v>
      </c>
      <c r="I3584" s="239"/>
      <c r="J3584" s="236"/>
      <c r="K3584" s="236"/>
      <c r="L3584" s="240"/>
      <c r="M3584" s="241"/>
      <c r="N3584" s="242"/>
      <c r="O3584" s="242"/>
      <c r="P3584" s="242"/>
      <c r="Q3584" s="242"/>
      <c r="R3584" s="242"/>
      <c r="S3584" s="242"/>
      <c r="T3584" s="243"/>
      <c r="U3584" s="13"/>
      <c r="V3584" s="13"/>
      <c r="W3584" s="13"/>
      <c r="X3584" s="13"/>
      <c r="Y3584" s="13"/>
      <c r="Z3584" s="13"/>
      <c r="AA3584" s="13"/>
      <c r="AB3584" s="13"/>
      <c r="AC3584" s="13"/>
      <c r="AD3584" s="13"/>
      <c r="AE3584" s="13"/>
      <c r="AT3584" s="244" t="s">
        <v>206</v>
      </c>
      <c r="AU3584" s="244" t="s">
        <v>78</v>
      </c>
      <c r="AV3584" s="13" t="s">
        <v>76</v>
      </c>
      <c r="AW3584" s="13" t="s">
        <v>31</v>
      </c>
      <c r="AX3584" s="13" t="s">
        <v>69</v>
      </c>
      <c r="AY3584" s="244" t="s">
        <v>193</v>
      </c>
    </row>
    <row r="3585" s="14" customFormat="1">
      <c r="A3585" s="14"/>
      <c r="B3585" s="245"/>
      <c r="C3585" s="246"/>
      <c r="D3585" s="228" t="s">
        <v>206</v>
      </c>
      <c r="E3585" s="247" t="s">
        <v>19</v>
      </c>
      <c r="F3585" s="248" t="s">
        <v>3709</v>
      </c>
      <c r="G3585" s="246"/>
      <c r="H3585" s="249">
        <v>2.6000000000000001</v>
      </c>
      <c r="I3585" s="250"/>
      <c r="J3585" s="246"/>
      <c r="K3585" s="246"/>
      <c r="L3585" s="251"/>
      <c r="M3585" s="252"/>
      <c r="N3585" s="253"/>
      <c r="O3585" s="253"/>
      <c r="P3585" s="253"/>
      <c r="Q3585" s="253"/>
      <c r="R3585" s="253"/>
      <c r="S3585" s="253"/>
      <c r="T3585" s="254"/>
      <c r="U3585" s="14"/>
      <c r="V3585" s="14"/>
      <c r="W3585" s="14"/>
      <c r="X3585" s="14"/>
      <c r="Y3585" s="14"/>
      <c r="Z3585" s="14"/>
      <c r="AA3585" s="14"/>
      <c r="AB3585" s="14"/>
      <c r="AC3585" s="14"/>
      <c r="AD3585" s="14"/>
      <c r="AE3585" s="14"/>
      <c r="AT3585" s="255" t="s">
        <v>206</v>
      </c>
      <c r="AU3585" s="255" t="s">
        <v>78</v>
      </c>
      <c r="AV3585" s="14" t="s">
        <v>78</v>
      </c>
      <c r="AW3585" s="14" t="s">
        <v>31</v>
      </c>
      <c r="AX3585" s="14" t="s">
        <v>69</v>
      </c>
      <c r="AY3585" s="255" t="s">
        <v>193</v>
      </c>
    </row>
    <row r="3586" s="13" customFormat="1">
      <c r="A3586" s="13"/>
      <c r="B3586" s="235"/>
      <c r="C3586" s="236"/>
      <c r="D3586" s="228" t="s">
        <v>206</v>
      </c>
      <c r="E3586" s="237" t="s">
        <v>19</v>
      </c>
      <c r="F3586" s="238" t="s">
        <v>3714</v>
      </c>
      <c r="G3586" s="236"/>
      <c r="H3586" s="237" t="s">
        <v>19</v>
      </c>
      <c r="I3586" s="239"/>
      <c r="J3586" s="236"/>
      <c r="K3586" s="236"/>
      <c r="L3586" s="240"/>
      <c r="M3586" s="241"/>
      <c r="N3586" s="242"/>
      <c r="O3586" s="242"/>
      <c r="P3586" s="242"/>
      <c r="Q3586" s="242"/>
      <c r="R3586" s="242"/>
      <c r="S3586" s="242"/>
      <c r="T3586" s="243"/>
      <c r="U3586" s="13"/>
      <c r="V3586" s="13"/>
      <c r="W3586" s="13"/>
      <c r="X3586" s="13"/>
      <c r="Y3586" s="13"/>
      <c r="Z3586" s="13"/>
      <c r="AA3586" s="13"/>
      <c r="AB3586" s="13"/>
      <c r="AC3586" s="13"/>
      <c r="AD3586" s="13"/>
      <c r="AE3586" s="13"/>
      <c r="AT3586" s="244" t="s">
        <v>206</v>
      </c>
      <c r="AU3586" s="244" t="s">
        <v>78</v>
      </c>
      <c r="AV3586" s="13" t="s">
        <v>76</v>
      </c>
      <c r="AW3586" s="13" t="s">
        <v>31</v>
      </c>
      <c r="AX3586" s="13" t="s">
        <v>69</v>
      </c>
      <c r="AY3586" s="244" t="s">
        <v>193</v>
      </c>
    </row>
    <row r="3587" s="14" customFormat="1">
      <c r="A3587" s="14"/>
      <c r="B3587" s="245"/>
      <c r="C3587" s="246"/>
      <c r="D3587" s="228" t="s">
        <v>206</v>
      </c>
      <c r="E3587" s="247" t="s">
        <v>19</v>
      </c>
      <c r="F3587" s="248" t="s">
        <v>3715</v>
      </c>
      <c r="G3587" s="246"/>
      <c r="H3587" s="249">
        <v>2.8999999999999999</v>
      </c>
      <c r="I3587" s="250"/>
      <c r="J3587" s="246"/>
      <c r="K3587" s="246"/>
      <c r="L3587" s="251"/>
      <c r="M3587" s="252"/>
      <c r="N3587" s="253"/>
      <c r="O3587" s="253"/>
      <c r="P3587" s="253"/>
      <c r="Q3587" s="253"/>
      <c r="R3587" s="253"/>
      <c r="S3587" s="253"/>
      <c r="T3587" s="254"/>
      <c r="U3587" s="14"/>
      <c r="V3587" s="14"/>
      <c r="W3587" s="14"/>
      <c r="X3587" s="14"/>
      <c r="Y3587" s="14"/>
      <c r="Z3587" s="14"/>
      <c r="AA3587" s="14"/>
      <c r="AB3587" s="14"/>
      <c r="AC3587" s="14"/>
      <c r="AD3587" s="14"/>
      <c r="AE3587" s="14"/>
      <c r="AT3587" s="255" t="s">
        <v>206</v>
      </c>
      <c r="AU3587" s="255" t="s">
        <v>78</v>
      </c>
      <c r="AV3587" s="14" t="s">
        <v>78</v>
      </c>
      <c r="AW3587" s="14" t="s">
        <v>31</v>
      </c>
      <c r="AX3587" s="14" t="s">
        <v>69</v>
      </c>
      <c r="AY3587" s="255" t="s">
        <v>193</v>
      </c>
    </row>
    <row r="3588" s="13" customFormat="1">
      <c r="A3588" s="13"/>
      <c r="B3588" s="235"/>
      <c r="C3588" s="236"/>
      <c r="D3588" s="228" t="s">
        <v>206</v>
      </c>
      <c r="E3588" s="237" t="s">
        <v>19</v>
      </c>
      <c r="F3588" s="238" t="s">
        <v>3718</v>
      </c>
      <c r="G3588" s="236"/>
      <c r="H3588" s="237" t="s">
        <v>19</v>
      </c>
      <c r="I3588" s="239"/>
      <c r="J3588" s="236"/>
      <c r="K3588" s="236"/>
      <c r="L3588" s="240"/>
      <c r="M3588" s="241"/>
      <c r="N3588" s="242"/>
      <c r="O3588" s="242"/>
      <c r="P3588" s="242"/>
      <c r="Q3588" s="242"/>
      <c r="R3588" s="242"/>
      <c r="S3588" s="242"/>
      <c r="T3588" s="243"/>
      <c r="U3588" s="13"/>
      <c r="V3588" s="13"/>
      <c r="W3588" s="13"/>
      <c r="X3588" s="13"/>
      <c r="Y3588" s="13"/>
      <c r="Z3588" s="13"/>
      <c r="AA3588" s="13"/>
      <c r="AB3588" s="13"/>
      <c r="AC3588" s="13"/>
      <c r="AD3588" s="13"/>
      <c r="AE3588" s="13"/>
      <c r="AT3588" s="244" t="s">
        <v>206</v>
      </c>
      <c r="AU3588" s="244" t="s">
        <v>78</v>
      </c>
      <c r="AV3588" s="13" t="s">
        <v>76</v>
      </c>
      <c r="AW3588" s="13" t="s">
        <v>31</v>
      </c>
      <c r="AX3588" s="13" t="s">
        <v>69</v>
      </c>
      <c r="AY3588" s="244" t="s">
        <v>193</v>
      </c>
    </row>
    <row r="3589" s="14" customFormat="1">
      <c r="A3589" s="14"/>
      <c r="B3589" s="245"/>
      <c r="C3589" s="246"/>
      <c r="D3589" s="228" t="s">
        <v>206</v>
      </c>
      <c r="E3589" s="247" t="s">
        <v>19</v>
      </c>
      <c r="F3589" s="248" t="s">
        <v>3719</v>
      </c>
      <c r="G3589" s="246"/>
      <c r="H3589" s="249">
        <v>4.5999999999999996</v>
      </c>
      <c r="I3589" s="250"/>
      <c r="J3589" s="246"/>
      <c r="K3589" s="246"/>
      <c r="L3589" s="251"/>
      <c r="M3589" s="252"/>
      <c r="N3589" s="253"/>
      <c r="O3589" s="253"/>
      <c r="P3589" s="253"/>
      <c r="Q3589" s="253"/>
      <c r="R3589" s="253"/>
      <c r="S3589" s="253"/>
      <c r="T3589" s="254"/>
      <c r="U3589" s="14"/>
      <c r="V3589" s="14"/>
      <c r="W3589" s="14"/>
      <c r="X3589" s="14"/>
      <c r="Y3589" s="14"/>
      <c r="Z3589" s="14"/>
      <c r="AA3589" s="14"/>
      <c r="AB3589" s="14"/>
      <c r="AC3589" s="14"/>
      <c r="AD3589" s="14"/>
      <c r="AE3589" s="14"/>
      <c r="AT3589" s="255" t="s">
        <v>206</v>
      </c>
      <c r="AU3589" s="255" t="s">
        <v>78</v>
      </c>
      <c r="AV3589" s="14" t="s">
        <v>78</v>
      </c>
      <c r="AW3589" s="14" t="s">
        <v>31</v>
      </c>
      <c r="AX3589" s="14" t="s">
        <v>69</v>
      </c>
      <c r="AY3589" s="255" t="s">
        <v>193</v>
      </c>
    </row>
    <row r="3590" s="13" customFormat="1">
      <c r="A3590" s="13"/>
      <c r="B3590" s="235"/>
      <c r="C3590" s="236"/>
      <c r="D3590" s="228" t="s">
        <v>206</v>
      </c>
      <c r="E3590" s="237" t="s">
        <v>19</v>
      </c>
      <c r="F3590" s="238" t="s">
        <v>3720</v>
      </c>
      <c r="G3590" s="236"/>
      <c r="H3590" s="237" t="s">
        <v>19</v>
      </c>
      <c r="I3590" s="239"/>
      <c r="J3590" s="236"/>
      <c r="K3590" s="236"/>
      <c r="L3590" s="240"/>
      <c r="M3590" s="241"/>
      <c r="N3590" s="242"/>
      <c r="O3590" s="242"/>
      <c r="P3590" s="242"/>
      <c r="Q3590" s="242"/>
      <c r="R3590" s="242"/>
      <c r="S3590" s="242"/>
      <c r="T3590" s="243"/>
      <c r="U3590" s="13"/>
      <c r="V3590" s="13"/>
      <c r="W3590" s="13"/>
      <c r="X3590" s="13"/>
      <c r="Y3590" s="13"/>
      <c r="Z3590" s="13"/>
      <c r="AA3590" s="13"/>
      <c r="AB3590" s="13"/>
      <c r="AC3590" s="13"/>
      <c r="AD3590" s="13"/>
      <c r="AE3590" s="13"/>
      <c r="AT3590" s="244" t="s">
        <v>206</v>
      </c>
      <c r="AU3590" s="244" t="s">
        <v>78</v>
      </c>
      <c r="AV3590" s="13" t="s">
        <v>76</v>
      </c>
      <c r="AW3590" s="13" t="s">
        <v>31</v>
      </c>
      <c r="AX3590" s="13" t="s">
        <v>69</v>
      </c>
      <c r="AY3590" s="244" t="s">
        <v>193</v>
      </c>
    </row>
    <row r="3591" s="14" customFormat="1">
      <c r="A3591" s="14"/>
      <c r="B3591" s="245"/>
      <c r="C3591" s="246"/>
      <c r="D3591" s="228" t="s">
        <v>206</v>
      </c>
      <c r="E3591" s="247" t="s">
        <v>19</v>
      </c>
      <c r="F3591" s="248" t="s">
        <v>3721</v>
      </c>
      <c r="G3591" s="246"/>
      <c r="H3591" s="249">
        <v>12.1</v>
      </c>
      <c r="I3591" s="250"/>
      <c r="J3591" s="246"/>
      <c r="K3591" s="246"/>
      <c r="L3591" s="251"/>
      <c r="M3591" s="252"/>
      <c r="N3591" s="253"/>
      <c r="O3591" s="253"/>
      <c r="P3591" s="253"/>
      <c r="Q3591" s="253"/>
      <c r="R3591" s="253"/>
      <c r="S3591" s="253"/>
      <c r="T3591" s="254"/>
      <c r="U3591" s="14"/>
      <c r="V3591" s="14"/>
      <c r="W3591" s="14"/>
      <c r="X3591" s="14"/>
      <c r="Y3591" s="14"/>
      <c r="Z3591" s="14"/>
      <c r="AA3591" s="14"/>
      <c r="AB3591" s="14"/>
      <c r="AC3591" s="14"/>
      <c r="AD3591" s="14"/>
      <c r="AE3591" s="14"/>
      <c r="AT3591" s="255" t="s">
        <v>206</v>
      </c>
      <c r="AU3591" s="255" t="s">
        <v>78</v>
      </c>
      <c r="AV3591" s="14" t="s">
        <v>78</v>
      </c>
      <c r="AW3591" s="14" t="s">
        <v>31</v>
      </c>
      <c r="AX3591" s="14" t="s">
        <v>69</v>
      </c>
      <c r="AY3591" s="255" t="s">
        <v>193</v>
      </c>
    </row>
    <row r="3592" s="13" customFormat="1">
      <c r="A3592" s="13"/>
      <c r="B3592" s="235"/>
      <c r="C3592" s="236"/>
      <c r="D3592" s="228" t="s">
        <v>206</v>
      </c>
      <c r="E3592" s="237" t="s">
        <v>19</v>
      </c>
      <c r="F3592" s="238" t="s">
        <v>3722</v>
      </c>
      <c r="G3592" s="236"/>
      <c r="H3592" s="237" t="s">
        <v>19</v>
      </c>
      <c r="I3592" s="239"/>
      <c r="J3592" s="236"/>
      <c r="K3592" s="236"/>
      <c r="L3592" s="240"/>
      <c r="M3592" s="241"/>
      <c r="N3592" s="242"/>
      <c r="O3592" s="242"/>
      <c r="P3592" s="242"/>
      <c r="Q3592" s="242"/>
      <c r="R3592" s="242"/>
      <c r="S3592" s="242"/>
      <c r="T3592" s="243"/>
      <c r="U3592" s="13"/>
      <c r="V3592" s="13"/>
      <c r="W3592" s="13"/>
      <c r="X3592" s="13"/>
      <c r="Y3592" s="13"/>
      <c r="Z3592" s="13"/>
      <c r="AA3592" s="13"/>
      <c r="AB3592" s="13"/>
      <c r="AC3592" s="13"/>
      <c r="AD3592" s="13"/>
      <c r="AE3592" s="13"/>
      <c r="AT3592" s="244" t="s">
        <v>206</v>
      </c>
      <c r="AU3592" s="244" t="s">
        <v>78</v>
      </c>
      <c r="AV3592" s="13" t="s">
        <v>76</v>
      </c>
      <c r="AW3592" s="13" t="s">
        <v>31</v>
      </c>
      <c r="AX3592" s="13" t="s">
        <v>69</v>
      </c>
      <c r="AY3592" s="244" t="s">
        <v>193</v>
      </c>
    </row>
    <row r="3593" s="14" customFormat="1">
      <c r="A3593" s="14"/>
      <c r="B3593" s="245"/>
      <c r="C3593" s="246"/>
      <c r="D3593" s="228" t="s">
        <v>206</v>
      </c>
      <c r="E3593" s="247" t="s">
        <v>19</v>
      </c>
      <c r="F3593" s="248" t="s">
        <v>3723</v>
      </c>
      <c r="G3593" s="246"/>
      <c r="H3593" s="249">
        <v>7.7999999999999998</v>
      </c>
      <c r="I3593" s="250"/>
      <c r="J3593" s="246"/>
      <c r="K3593" s="246"/>
      <c r="L3593" s="251"/>
      <c r="M3593" s="252"/>
      <c r="N3593" s="253"/>
      <c r="O3593" s="253"/>
      <c r="P3593" s="253"/>
      <c r="Q3593" s="253"/>
      <c r="R3593" s="253"/>
      <c r="S3593" s="253"/>
      <c r="T3593" s="254"/>
      <c r="U3593" s="14"/>
      <c r="V3593" s="14"/>
      <c r="W3593" s="14"/>
      <c r="X3593" s="14"/>
      <c r="Y3593" s="14"/>
      <c r="Z3593" s="14"/>
      <c r="AA3593" s="14"/>
      <c r="AB3593" s="14"/>
      <c r="AC3593" s="14"/>
      <c r="AD3593" s="14"/>
      <c r="AE3593" s="14"/>
      <c r="AT3593" s="255" t="s">
        <v>206</v>
      </c>
      <c r="AU3593" s="255" t="s">
        <v>78</v>
      </c>
      <c r="AV3593" s="14" t="s">
        <v>78</v>
      </c>
      <c r="AW3593" s="14" t="s">
        <v>31</v>
      </c>
      <c r="AX3593" s="14" t="s">
        <v>69</v>
      </c>
      <c r="AY3593" s="255" t="s">
        <v>193</v>
      </c>
    </row>
    <row r="3594" s="13" customFormat="1">
      <c r="A3594" s="13"/>
      <c r="B3594" s="235"/>
      <c r="C3594" s="236"/>
      <c r="D3594" s="228" t="s">
        <v>206</v>
      </c>
      <c r="E3594" s="237" t="s">
        <v>19</v>
      </c>
      <c r="F3594" s="238" t="s">
        <v>3724</v>
      </c>
      <c r="G3594" s="236"/>
      <c r="H3594" s="237" t="s">
        <v>19</v>
      </c>
      <c r="I3594" s="239"/>
      <c r="J3594" s="236"/>
      <c r="K3594" s="236"/>
      <c r="L3594" s="240"/>
      <c r="M3594" s="241"/>
      <c r="N3594" s="242"/>
      <c r="O3594" s="242"/>
      <c r="P3594" s="242"/>
      <c r="Q3594" s="242"/>
      <c r="R3594" s="242"/>
      <c r="S3594" s="242"/>
      <c r="T3594" s="243"/>
      <c r="U3594" s="13"/>
      <c r="V3594" s="13"/>
      <c r="W3594" s="13"/>
      <c r="X3594" s="13"/>
      <c r="Y3594" s="13"/>
      <c r="Z3594" s="13"/>
      <c r="AA3594" s="13"/>
      <c r="AB3594" s="13"/>
      <c r="AC3594" s="13"/>
      <c r="AD3594" s="13"/>
      <c r="AE3594" s="13"/>
      <c r="AT3594" s="244" t="s">
        <v>206</v>
      </c>
      <c r="AU3594" s="244" t="s">
        <v>78</v>
      </c>
      <c r="AV3594" s="13" t="s">
        <v>76</v>
      </c>
      <c r="AW3594" s="13" t="s">
        <v>31</v>
      </c>
      <c r="AX3594" s="13" t="s">
        <v>69</v>
      </c>
      <c r="AY3594" s="244" t="s">
        <v>193</v>
      </c>
    </row>
    <row r="3595" s="14" customFormat="1">
      <c r="A3595" s="14"/>
      <c r="B3595" s="245"/>
      <c r="C3595" s="246"/>
      <c r="D3595" s="228" t="s">
        <v>206</v>
      </c>
      <c r="E3595" s="247" t="s">
        <v>19</v>
      </c>
      <c r="F3595" s="248" t="s">
        <v>3723</v>
      </c>
      <c r="G3595" s="246"/>
      <c r="H3595" s="249">
        <v>7.7999999999999998</v>
      </c>
      <c r="I3595" s="250"/>
      <c r="J3595" s="246"/>
      <c r="K3595" s="246"/>
      <c r="L3595" s="251"/>
      <c r="M3595" s="252"/>
      <c r="N3595" s="253"/>
      <c r="O3595" s="253"/>
      <c r="P3595" s="253"/>
      <c r="Q3595" s="253"/>
      <c r="R3595" s="253"/>
      <c r="S3595" s="253"/>
      <c r="T3595" s="254"/>
      <c r="U3595" s="14"/>
      <c r="V3595" s="14"/>
      <c r="W3595" s="14"/>
      <c r="X3595" s="14"/>
      <c r="Y3595" s="14"/>
      <c r="Z3595" s="14"/>
      <c r="AA3595" s="14"/>
      <c r="AB3595" s="14"/>
      <c r="AC3595" s="14"/>
      <c r="AD3595" s="14"/>
      <c r="AE3595" s="14"/>
      <c r="AT3595" s="255" t="s">
        <v>206</v>
      </c>
      <c r="AU3595" s="255" t="s">
        <v>78</v>
      </c>
      <c r="AV3595" s="14" t="s">
        <v>78</v>
      </c>
      <c r="AW3595" s="14" t="s">
        <v>31</v>
      </c>
      <c r="AX3595" s="14" t="s">
        <v>69</v>
      </c>
      <c r="AY3595" s="255" t="s">
        <v>193</v>
      </c>
    </row>
    <row r="3596" s="13" customFormat="1">
      <c r="A3596" s="13"/>
      <c r="B3596" s="235"/>
      <c r="C3596" s="236"/>
      <c r="D3596" s="228" t="s">
        <v>206</v>
      </c>
      <c r="E3596" s="237" t="s">
        <v>19</v>
      </c>
      <c r="F3596" s="238" t="s">
        <v>3331</v>
      </c>
      <c r="G3596" s="236"/>
      <c r="H3596" s="237" t="s">
        <v>19</v>
      </c>
      <c r="I3596" s="239"/>
      <c r="J3596" s="236"/>
      <c r="K3596" s="236"/>
      <c r="L3596" s="240"/>
      <c r="M3596" s="241"/>
      <c r="N3596" s="242"/>
      <c r="O3596" s="242"/>
      <c r="P3596" s="242"/>
      <c r="Q3596" s="242"/>
      <c r="R3596" s="242"/>
      <c r="S3596" s="242"/>
      <c r="T3596" s="243"/>
      <c r="U3596" s="13"/>
      <c r="V3596" s="13"/>
      <c r="W3596" s="13"/>
      <c r="X3596" s="13"/>
      <c r="Y3596" s="13"/>
      <c r="Z3596" s="13"/>
      <c r="AA3596" s="13"/>
      <c r="AB3596" s="13"/>
      <c r="AC3596" s="13"/>
      <c r="AD3596" s="13"/>
      <c r="AE3596" s="13"/>
      <c r="AT3596" s="244" t="s">
        <v>206</v>
      </c>
      <c r="AU3596" s="244" t="s">
        <v>78</v>
      </c>
      <c r="AV3596" s="13" t="s">
        <v>76</v>
      </c>
      <c r="AW3596" s="13" t="s">
        <v>31</v>
      </c>
      <c r="AX3596" s="13" t="s">
        <v>69</v>
      </c>
      <c r="AY3596" s="244" t="s">
        <v>193</v>
      </c>
    </row>
    <row r="3597" s="14" customFormat="1">
      <c r="A3597" s="14"/>
      <c r="B3597" s="245"/>
      <c r="C3597" s="246"/>
      <c r="D3597" s="228" t="s">
        <v>206</v>
      </c>
      <c r="E3597" s="247" t="s">
        <v>19</v>
      </c>
      <c r="F3597" s="248" t="s">
        <v>3725</v>
      </c>
      <c r="G3597" s="246"/>
      <c r="H3597" s="249">
        <v>12.800000000000001</v>
      </c>
      <c r="I3597" s="250"/>
      <c r="J3597" s="246"/>
      <c r="K3597" s="246"/>
      <c r="L3597" s="251"/>
      <c r="M3597" s="252"/>
      <c r="N3597" s="253"/>
      <c r="O3597" s="253"/>
      <c r="P3597" s="253"/>
      <c r="Q3597" s="253"/>
      <c r="R3597" s="253"/>
      <c r="S3597" s="253"/>
      <c r="T3597" s="254"/>
      <c r="U3597" s="14"/>
      <c r="V3597" s="14"/>
      <c r="W3597" s="14"/>
      <c r="X3597" s="14"/>
      <c r="Y3597" s="14"/>
      <c r="Z3597" s="14"/>
      <c r="AA3597" s="14"/>
      <c r="AB3597" s="14"/>
      <c r="AC3597" s="14"/>
      <c r="AD3597" s="14"/>
      <c r="AE3597" s="14"/>
      <c r="AT3597" s="255" t="s">
        <v>206</v>
      </c>
      <c r="AU3597" s="255" t="s">
        <v>78</v>
      </c>
      <c r="AV3597" s="14" t="s">
        <v>78</v>
      </c>
      <c r="AW3597" s="14" t="s">
        <v>31</v>
      </c>
      <c r="AX3597" s="14" t="s">
        <v>69</v>
      </c>
      <c r="AY3597" s="255" t="s">
        <v>193</v>
      </c>
    </row>
    <row r="3598" s="13" customFormat="1">
      <c r="A3598" s="13"/>
      <c r="B3598" s="235"/>
      <c r="C3598" s="236"/>
      <c r="D3598" s="228" t="s">
        <v>206</v>
      </c>
      <c r="E3598" s="237" t="s">
        <v>19</v>
      </c>
      <c r="F3598" s="238" t="s">
        <v>3726</v>
      </c>
      <c r="G3598" s="236"/>
      <c r="H3598" s="237" t="s">
        <v>19</v>
      </c>
      <c r="I3598" s="239"/>
      <c r="J3598" s="236"/>
      <c r="K3598" s="236"/>
      <c r="L3598" s="240"/>
      <c r="M3598" s="241"/>
      <c r="N3598" s="242"/>
      <c r="O3598" s="242"/>
      <c r="P3598" s="242"/>
      <c r="Q3598" s="242"/>
      <c r="R3598" s="242"/>
      <c r="S3598" s="242"/>
      <c r="T3598" s="243"/>
      <c r="U3598" s="13"/>
      <c r="V3598" s="13"/>
      <c r="W3598" s="13"/>
      <c r="X3598" s="13"/>
      <c r="Y3598" s="13"/>
      <c r="Z3598" s="13"/>
      <c r="AA3598" s="13"/>
      <c r="AB3598" s="13"/>
      <c r="AC3598" s="13"/>
      <c r="AD3598" s="13"/>
      <c r="AE3598" s="13"/>
      <c r="AT3598" s="244" t="s">
        <v>206</v>
      </c>
      <c r="AU3598" s="244" t="s">
        <v>78</v>
      </c>
      <c r="AV3598" s="13" t="s">
        <v>76</v>
      </c>
      <c r="AW3598" s="13" t="s">
        <v>31</v>
      </c>
      <c r="AX3598" s="13" t="s">
        <v>69</v>
      </c>
      <c r="AY3598" s="244" t="s">
        <v>193</v>
      </c>
    </row>
    <row r="3599" s="14" customFormat="1">
      <c r="A3599" s="14"/>
      <c r="B3599" s="245"/>
      <c r="C3599" s="246"/>
      <c r="D3599" s="228" t="s">
        <v>206</v>
      </c>
      <c r="E3599" s="247" t="s">
        <v>19</v>
      </c>
      <c r="F3599" s="248" t="s">
        <v>3700</v>
      </c>
      <c r="G3599" s="246"/>
      <c r="H3599" s="249">
        <v>15.699999999999999</v>
      </c>
      <c r="I3599" s="250"/>
      <c r="J3599" s="246"/>
      <c r="K3599" s="246"/>
      <c r="L3599" s="251"/>
      <c r="M3599" s="252"/>
      <c r="N3599" s="253"/>
      <c r="O3599" s="253"/>
      <c r="P3599" s="253"/>
      <c r="Q3599" s="253"/>
      <c r="R3599" s="253"/>
      <c r="S3599" s="253"/>
      <c r="T3599" s="254"/>
      <c r="U3599" s="14"/>
      <c r="V3599" s="14"/>
      <c r="W3599" s="14"/>
      <c r="X3599" s="14"/>
      <c r="Y3599" s="14"/>
      <c r="Z3599" s="14"/>
      <c r="AA3599" s="14"/>
      <c r="AB3599" s="14"/>
      <c r="AC3599" s="14"/>
      <c r="AD3599" s="14"/>
      <c r="AE3599" s="14"/>
      <c r="AT3599" s="255" t="s">
        <v>206</v>
      </c>
      <c r="AU3599" s="255" t="s">
        <v>78</v>
      </c>
      <c r="AV3599" s="14" t="s">
        <v>78</v>
      </c>
      <c r="AW3599" s="14" t="s">
        <v>31</v>
      </c>
      <c r="AX3599" s="14" t="s">
        <v>69</v>
      </c>
      <c r="AY3599" s="255" t="s">
        <v>193</v>
      </c>
    </row>
    <row r="3600" s="13" customFormat="1">
      <c r="A3600" s="13"/>
      <c r="B3600" s="235"/>
      <c r="C3600" s="236"/>
      <c r="D3600" s="228" t="s">
        <v>206</v>
      </c>
      <c r="E3600" s="237" t="s">
        <v>19</v>
      </c>
      <c r="F3600" s="238" t="s">
        <v>3727</v>
      </c>
      <c r="G3600" s="236"/>
      <c r="H3600" s="237" t="s">
        <v>19</v>
      </c>
      <c r="I3600" s="239"/>
      <c r="J3600" s="236"/>
      <c r="K3600" s="236"/>
      <c r="L3600" s="240"/>
      <c r="M3600" s="241"/>
      <c r="N3600" s="242"/>
      <c r="O3600" s="242"/>
      <c r="P3600" s="242"/>
      <c r="Q3600" s="242"/>
      <c r="R3600" s="242"/>
      <c r="S3600" s="242"/>
      <c r="T3600" s="243"/>
      <c r="U3600" s="13"/>
      <c r="V3600" s="13"/>
      <c r="W3600" s="13"/>
      <c r="X3600" s="13"/>
      <c r="Y3600" s="13"/>
      <c r="Z3600" s="13"/>
      <c r="AA3600" s="13"/>
      <c r="AB3600" s="13"/>
      <c r="AC3600" s="13"/>
      <c r="AD3600" s="13"/>
      <c r="AE3600" s="13"/>
      <c r="AT3600" s="244" t="s">
        <v>206</v>
      </c>
      <c r="AU3600" s="244" t="s">
        <v>78</v>
      </c>
      <c r="AV3600" s="13" t="s">
        <v>76</v>
      </c>
      <c r="AW3600" s="13" t="s">
        <v>31</v>
      </c>
      <c r="AX3600" s="13" t="s">
        <v>69</v>
      </c>
      <c r="AY3600" s="244" t="s">
        <v>193</v>
      </c>
    </row>
    <row r="3601" s="14" customFormat="1">
      <c r="A3601" s="14"/>
      <c r="B3601" s="245"/>
      <c r="C3601" s="246"/>
      <c r="D3601" s="228" t="s">
        <v>206</v>
      </c>
      <c r="E3601" s="247" t="s">
        <v>19</v>
      </c>
      <c r="F3601" s="248" t="s">
        <v>3728</v>
      </c>
      <c r="G3601" s="246"/>
      <c r="H3601" s="249">
        <v>8.5999999999999996</v>
      </c>
      <c r="I3601" s="250"/>
      <c r="J3601" s="246"/>
      <c r="K3601" s="246"/>
      <c r="L3601" s="251"/>
      <c r="M3601" s="252"/>
      <c r="N3601" s="253"/>
      <c r="O3601" s="253"/>
      <c r="P3601" s="253"/>
      <c r="Q3601" s="253"/>
      <c r="R3601" s="253"/>
      <c r="S3601" s="253"/>
      <c r="T3601" s="254"/>
      <c r="U3601" s="14"/>
      <c r="V3601" s="14"/>
      <c r="W3601" s="14"/>
      <c r="X3601" s="14"/>
      <c r="Y3601" s="14"/>
      <c r="Z3601" s="14"/>
      <c r="AA3601" s="14"/>
      <c r="AB3601" s="14"/>
      <c r="AC3601" s="14"/>
      <c r="AD3601" s="14"/>
      <c r="AE3601" s="14"/>
      <c r="AT3601" s="255" t="s">
        <v>206</v>
      </c>
      <c r="AU3601" s="255" t="s">
        <v>78</v>
      </c>
      <c r="AV3601" s="14" t="s">
        <v>78</v>
      </c>
      <c r="AW3601" s="14" t="s">
        <v>31</v>
      </c>
      <c r="AX3601" s="14" t="s">
        <v>69</v>
      </c>
      <c r="AY3601" s="255" t="s">
        <v>193</v>
      </c>
    </row>
    <row r="3602" s="13" customFormat="1">
      <c r="A3602" s="13"/>
      <c r="B3602" s="235"/>
      <c r="C3602" s="236"/>
      <c r="D3602" s="228" t="s">
        <v>206</v>
      </c>
      <c r="E3602" s="237" t="s">
        <v>19</v>
      </c>
      <c r="F3602" s="238" t="s">
        <v>3729</v>
      </c>
      <c r="G3602" s="236"/>
      <c r="H3602" s="237" t="s">
        <v>19</v>
      </c>
      <c r="I3602" s="239"/>
      <c r="J3602" s="236"/>
      <c r="K3602" s="236"/>
      <c r="L3602" s="240"/>
      <c r="M3602" s="241"/>
      <c r="N3602" s="242"/>
      <c r="O3602" s="242"/>
      <c r="P3602" s="242"/>
      <c r="Q3602" s="242"/>
      <c r="R3602" s="242"/>
      <c r="S3602" s="242"/>
      <c r="T3602" s="243"/>
      <c r="U3602" s="13"/>
      <c r="V3602" s="13"/>
      <c r="W3602" s="13"/>
      <c r="X3602" s="13"/>
      <c r="Y3602" s="13"/>
      <c r="Z3602" s="13"/>
      <c r="AA3602" s="13"/>
      <c r="AB3602" s="13"/>
      <c r="AC3602" s="13"/>
      <c r="AD3602" s="13"/>
      <c r="AE3602" s="13"/>
      <c r="AT3602" s="244" t="s">
        <v>206</v>
      </c>
      <c r="AU3602" s="244" t="s">
        <v>78</v>
      </c>
      <c r="AV3602" s="13" t="s">
        <v>76</v>
      </c>
      <c r="AW3602" s="13" t="s">
        <v>31</v>
      </c>
      <c r="AX3602" s="13" t="s">
        <v>69</v>
      </c>
      <c r="AY3602" s="244" t="s">
        <v>193</v>
      </c>
    </row>
    <row r="3603" s="14" customFormat="1">
      <c r="A3603" s="14"/>
      <c r="B3603" s="245"/>
      <c r="C3603" s="246"/>
      <c r="D3603" s="228" t="s">
        <v>206</v>
      </c>
      <c r="E3603" s="247" t="s">
        <v>19</v>
      </c>
      <c r="F3603" s="248" t="s">
        <v>3700</v>
      </c>
      <c r="G3603" s="246"/>
      <c r="H3603" s="249">
        <v>15.699999999999999</v>
      </c>
      <c r="I3603" s="250"/>
      <c r="J3603" s="246"/>
      <c r="K3603" s="246"/>
      <c r="L3603" s="251"/>
      <c r="M3603" s="252"/>
      <c r="N3603" s="253"/>
      <c r="O3603" s="253"/>
      <c r="P3603" s="253"/>
      <c r="Q3603" s="253"/>
      <c r="R3603" s="253"/>
      <c r="S3603" s="253"/>
      <c r="T3603" s="254"/>
      <c r="U3603" s="14"/>
      <c r="V3603" s="14"/>
      <c r="W3603" s="14"/>
      <c r="X3603" s="14"/>
      <c r="Y3603" s="14"/>
      <c r="Z3603" s="14"/>
      <c r="AA3603" s="14"/>
      <c r="AB3603" s="14"/>
      <c r="AC3603" s="14"/>
      <c r="AD3603" s="14"/>
      <c r="AE3603" s="14"/>
      <c r="AT3603" s="255" t="s">
        <v>206</v>
      </c>
      <c r="AU3603" s="255" t="s">
        <v>78</v>
      </c>
      <c r="AV3603" s="14" t="s">
        <v>78</v>
      </c>
      <c r="AW3603" s="14" t="s">
        <v>31</v>
      </c>
      <c r="AX3603" s="14" t="s">
        <v>69</v>
      </c>
      <c r="AY3603" s="255" t="s">
        <v>193</v>
      </c>
    </row>
    <row r="3604" s="13" customFormat="1">
      <c r="A3604" s="13"/>
      <c r="B3604" s="235"/>
      <c r="C3604" s="236"/>
      <c r="D3604" s="228" t="s">
        <v>206</v>
      </c>
      <c r="E3604" s="237" t="s">
        <v>19</v>
      </c>
      <c r="F3604" s="238" t="s">
        <v>3730</v>
      </c>
      <c r="G3604" s="236"/>
      <c r="H3604" s="237" t="s">
        <v>19</v>
      </c>
      <c r="I3604" s="239"/>
      <c r="J3604" s="236"/>
      <c r="K3604" s="236"/>
      <c r="L3604" s="240"/>
      <c r="M3604" s="241"/>
      <c r="N3604" s="242"/>
      <c r="O3604" s="242"/>
      <c r="P3604" s="242"/>
      <c r="Q3604" s="242"/>
      <c r="R3604" s="242"/>
      <c r="S3604" s="242"/>
      <c r="T3604" s="243"/>
      <c r="U3604" s="13"/>
      <c r="V3604" s="13"/>
      <c r="W3604" s="13"/>
      <c r="X3604" s="13"/>
      <c r="Y3604" s="13"/>
      <c r="Z3604" s="13"/>
      <c r="AA3604" s="13"/>
      <c r="AB3604" s="13"/>
      <c r="AC3604" s="13"/>
      <c r="AD3604" s="13"/>
      <c r="AE3604" s="13"/>
      <c r="AT3604" s="244" t="s">
        <v>206</v>
      </c>
      <c r="AU3604" s="244" t="s">
        <v>78</v>
      </c>
      <c r="AV3604" s="13" t="s">
        <v>76</v>
      </c>
      <c r="AW3604" s="13" t="s">
        <v>31</v>
      </c>
      <c r="AX3604" s="13" t="s">
        <v>69</v>
      </c>
      <c r="AY3604" s="244" t="s">
        <v>193</v>
      </c>
    </row>
    <row r="3605" s="14" customFormat="1">
      <c r="A3605" s="14"/>
      <c r="B3605" s="245"/>
      <c r="C3605" s="246"/>
      <c r="D3605" s="228" t="s">
        <v>206</v>
      </c>
      <c r="E3605" s="247" t="s">
        <v>19</v>
      </c>
      <c r="F3605" s="248" t="s">
        <v>3731</v>
      </c>
      <c r="G3605" s="246"/>
      <c r="H3605" s="249">
        <v>8.0999999999999996</v>
      </c>
      <c r="I3605" s="250"/>
      <c r="J3605" s="246"/>
      <c r="K3605" s="246"/>
      <c r="L3605" s="251"/>
      <c r="M3605" s="252"/>
      <c r="N3605" s="253"/>
      <c r="O3605" s="253"/>
      <c r="P3605" s="253"/>
      <c r="Q3605" s="253"/>
      <c r="R3605" s="253"/>
      <c r="S3605" s="253"/>
      <c r="T3605" s="254"/>
      <c r="U3605" s="14"/>
      <c r="V3605" s="14"/>
      <c r="W3605" s="14"/>
      <c r="X3605" s="14"/>
      <c r="Y3605" s="14"/>
      <c r="Z3605" s="14"/>
      <c r="AA3605" s="14"/>
      <c r="AB3605" s="14"/>
      <c r="AC3605" s="14"/>
      <c r="AD3605" s="14"/>
      <c r="AE3605" s="14"/>
      <c r="AT3605" s="255" t="s">
        <v>206</v>
      </c>
      <c r="AU3605" s="255" t="s">
        <v>78</v>
      </c>
      <c r="AV3605" s="14" t="s">
        <v>78</v>
      </c>
      <c r="AW3605" s="14" t="s">
        <v>31</v>
      </c>
      <c r="AX3605" s="14" t="s">
        <v>69</v>
      </c>
      <c r="AY3605" s="255" t="s">
        <v>193</v>
      </c>
    </row>
    <row r="3606" s="13" customFormat="1">
      <c r="A3606" s="13"/>
      <c r="B3606" s="235"/>
      <c r="C3606" s="236"/>
      <c r="D3606" s="228" t="s">
        <v>206</v>
      </c>
      <c r="E3606" s="237" t="s">
        <v>19</v>
      </c>
      <c r="F3606" s="238" t="s">
        <v>3732</v>
      </c>
      <c r="G3606" s="236"/>
      <c r="H3606" s="237" t="s">
        <v>19</v>
      </c>
      <c r="I3606" s="239"/>
      <c r="J3606" s="236"/>
      <c r="K3606" s="236"/>
      <c r="L3606" s="240"/>
      <c r="M3606" s="241"/>
      <c r="N3606" s="242"/>
      <c r="O3606" s="242"/>
      <c r="P3606" s="242"/>
      <c r="Q3606" s="242"/>
      <c r="R3606" s="242"/>
      <c r="S3606" s="242"/>
      <c r="T3606" s="243"/>
      <c r="U3606" s="13"/>
      <c r="V3606" s="13"/>
      <c r="W3606" s="13"/>
      <c r="X3606" s="13"/>
      <c r="Y3606" s="13"/>
      <c r="Z3606" s="13"/>
      <c r="AA3606" s="13"/>
      <c r="AB3606" s="13"/>
      <c r="AC3606" s="13"/>
      <c r="AD3606" s="13"/>
      <c r="AE3606" s="13"/>
      <c r="AT3606" s="244" t="s">
        <v>206</v>
      </c>
      <c r="AU3606" s="244" t="s">
        <v>78</v>
      </c>
      <c r="AV3606" s="13" t="s">
        <v>76</v>
      </c>
      <c r="AW3606" s="13" t="s">
        <v>31</v>
      </c>
      <c r="AX3606" s="13" t="s">
        <v>69</v>
      </c>
      <c r="AY3606" s="244" t="s">
        <v>193</v>
      </c>
    </row>
    <row r="3607" s="14" customFormat="1">
      <c r="A3607" s="14"/>
      <c r="B3607" s="245"/>
      <c r="C3607" s="246"/>
      <c r="D3607" s="228" t="s">
        <v>206</v>
      </c>
      <c r="E3607" s="247" t="s">
        <v>19</v>
      </c>
      <c r="F3607" s="248" t="s">
        <v>3700</v>
      </c>
      <c r="G3607" s="246"/>
      <c r="H3607" s="249">
        <v>15.699999999999999</v>
      </c>
      <c r="I3607" s="250"/>
      <c r="J3607" s="246"/>
      <c r="K3607" s="246"/>
      <c r="L3607" s="251"/>
      <c r="M3607" s="252"/>
      <c r="N3607" s="253"/>
      <c r="O3607" s="253"/>
      <c r="P3607" s="253"/>
      <c r="Q3607" s="253"/>
      <c r="R3607" s="253"/>
      <c r="S3607" s="253"/>
      <c r="T3607" s="254"/>
      <c r="U3607" s="14"/>
      <c r="V3607" s="14"/>
      <c r="W3607" s="14"/>
      <c r="X3607" s="14"/>
      <c r="Y3607" s="14"/>
      <c r="Z3607" s="14"/>
      <c r="AA3607" s="14"/>
      <c r="AB3607" s="14"/>
      <c r="AC3607" s="14"/>
      <c r="AD3607" s="14"/>
      <c r="AE3607" s="14"/>
      <c r="AT3607" s="255" t="s">
        <v>206</v>
      </c>
      <c r="AU3607" s="255" t="s">
        <v>78</v>
      </c>
      <c r="AV3607" s="14" t="s">
        <v>78</v>
      </c>
      <c r="AW3607" s="14" t="s">
        <v>31</v>
      </c>
      <c r="AX3607" s="14" t="s">
        <v>69</v>
      </c>
      <c r="AY3607" s="255" t="s">
        <v>193</v>
      </c>
    </row>
    <row r="3608" s="13" customFormat="1">
      <c r="A3608" s="13"/>
      <c r="B3608" s="235"/>
      <c r="C3608" s="236"/>
      <c r="D3608" s="228" t="s">
        <v>206</v>
      </c>
      <c r="E3608" s="237" t="s">
        <v>19</v>
      </c>
      <c r="F3608" s="238" t="s">
        <v>3733</v>
      </c>
      <c r="G3608" s="236"/>
      <c r="H3608" s="237" t="s">
        <v>19</v>
      </c>
      <c r="I3608" s="239"/>
      <c r="J3608" s="236"/>
      <c r="K3608" s="236"/>
      <c r="L3608" s="240"/>
      <c r="M3608" s="241"/>
      <c r="N3608" s="242"/>
      <c r="O3608" s="242"/>
      <c r="P3608" s="242"/>
      <c r="Q3608" s="242"/>
      <c r="R3608" s="242"/>
      <c r="S3608" s="242"/>
      <c r="T3608" s="243"/>
      <c r="U3608" s="13"/>
      <c r="V3608" s="13"/>
      <c r="W3608" s="13"/>
      <c r="X3608" s="13"/>
      <c r="Y3608" s="13"/>
      <c r="Z3608" s="13"/>
      <c r="AA3608" s="13"/>
      <c r="AB3608" s="13"/>
      <c r="AC3608" s="13"/>
      <c r="AD3608" s="13"/>
      <c r="AE3608" s="13"/>
      <c r="AT3608" s="244" t="s">
        <v>206</v>
      </c>
      <c r="AU3608" s="244" t="s">
        <v>78</v>
      </c>
      <c r="AV3608" s="13" t="s">
        <v>76</v>
      </c>
      <c r="AW3608" s="13" t="s">
        <v>31</v>
      </c>
      <c r="AX3608" s="13" t="s">
        <v>69</v>
      </c>
      <c r="AY3608" s="244" t="s">
        <v>193</v>
      </c>
    </row>
    <row r="3609" s="14" customFormat="1">
      <c r="A3609" s="14"/>
      <c r="B3609" s="245"/>
      <c r="C3609" s="246"/>
      <c r="D3609" s="228" t="s">
        <v>206</v>
      </c>
      <c r="E3609" s="247" t="s">
        <v>19</v>
      </c>
      <c r="F3609" s="248" t="s">
        <v>3731</v>
      </c>
      <c r="G3609" s="246"/>
      <c r="H3609" s="249">
        <v>8.0999999999999996</v>
      </c>
      <c r="I3609" s="250"/>
      <c r="J3609" s="246"/>
      <c r="K3609" s="246"/>
      <c r="L3609" s="251"/>
      <c r="M3609" s="252"/>
      <c r="N3609" s="253"/>
      <c r="O3609" s="253"/>
      <c r="P3609" s="253"/>
      <c r="Q3609" s="253"/>
      <c r="R3609" s="253"/>
      <c r="S3609" s="253"/>
      <c r="T3609" s="254"/>
      <c r="U3609" s="14"/>
      <c r="V3609" s="14"/>
      <c r="W3609" s="14"/>
      <c r="X3609" s="14"/>
      <c r="Y3609" s="14"/>
      <c r="Z3609" s="14"/>
      <c r="AA3609" s="14"/>
      <c r="AB3609" s="14"/>
      <c r="AC3609" s="14"/>
      <c r="AD3609" s="14"/>
      <c r="AE3609" s="14"/>
      <c r="AT3609" s="255" t="s">
        <v>206</v>
      </c>
      <c r="AU3609" s="255" t="s">
        <v>78</v>
      </c>
      <c r="AV3609" s="14" t="s">
        <v>78</v>
      </c>
      <c r="AW3609" s="14" t="s">
        <v>31</v>
      </c>
      <c r="AX3609" s="14" t="s">
        <v>69</v>
      </c>
      <c r="AY3609" s="255" t="s">
        <v>193</v>
      </c>
    </row>
    <row r="3610" s="13" customFormat="1">
      <c r="A3610" s="13"/>
      <c r="B3610" s="235"/>
      <c r="C3610" s="236"/>
      <c r="D3610" s="228" t="s">
        <v>206</v>
      </c>
      <c r="E3610" s="237" t="s">
        <v>19</v>
      </c>
      <c r="F3610" s="238" t="s">
        <v>3734</v>
      </c>
      <c r="G3610" s="236"/>
      <c r="H3610" s="237" t="s">
        <v>19</v>
      </c>
      <c r="I3610" s="239"/>
      <c r="J3610" s="236"/>
      <c r="K3610" s="236"/>
      <c r="L3610" s="240"/>
      <c r="M3610" s="241"/>
      <c r="N3610" s="242"/>
      <c r="O3610" s="242"/>
      <c r="P3610" s="242"/>
      <c r="Q3610" s="242"/>
      <c r="R3610" s="242"/>
      <c r="S3610" s="242"/>
      <c r="T3610" s="243"/>
      <c r="U3610" s="13"/>
      <c r="V3610" s="13"/>
      <c r="W3610" s="13"/>
      <c r="X3610" s="13"/>
      <c r="Y3610" s="13"/>
      <c r="Z3610" s="13"/>
      <c r="AA3610" s="13"/>
      <c r="AB3610" s="13"/>
      <c r="AC3610" s="13"/>
      <c r="AD3610" s="13"/>
      <c r="AE3610" s="13"/>
      <c r="AT3610" s="244" t="s">
        <v>206</v>
      </c>
      <c r="AU3610" s="244" t="s">
        <v>78</v>
      </c>
      <c r="AV3610" s="13" t="s">
        <v>76</v>
      </c>
      <c r="AW3610" s="13" t="s">
        <v>31</v>
      </c>
      <c r="AX3610" s="13" t="s">
        <v>69</v>
      </c>
      <c r="AY3610" s="244" t="s">
        <v>193</v>
      </c>
    </row>
    <row r="3611" s="14" customFormat="1">
      <c r="A3611" s="14"/>
      <c r="B3611" s="245"/>
      <c r="C3611" s="246"/>
      <c r="D3611" s="228" t="s">
        <v>206</v>
      </c>
      <c r="E3611" s="247" t="s">
        <v>19</v>
      </c>
      <c r="F3611" s="248" t="s">
        <v>3700</v>
      </c>
      <c r="G3611" s="246"/>
      <c r="H3611" s="249">
        <v>15.699999999999999</v>
      </c>
      <c r="I3611" s="250"/>
      <c r="J3611" s="246"/>
      <c r="K3611" s="246"/>
      <c r="L3611" s="251"/>
      <c r="M3611" s="252"/>
      <c r="N3611" s="253"/>
      <c r="O3611" s="253"/>
      <c r="P3611" s="253"/>
      <c r="Q3611" s="253"/>
      <c r="R3611" s="253"/>
      <c r="S3611" s="253"/>
      <c r="T3611" s="254"/>
      <c r="U3611" s="14"/>
      <c r="V3611" s="14"/>
      <c r="W3611" s="14"/>
      <c r="X3611" s="14"/>
      <c r="Y3611" s="14"/>
      <c r="Z3611" s="14"/>
      <c r="AA3611" s="14"/>
      <c r="AB3611" s="14"/>
      <c r="AC3611" s="14"/>
      <c r="AD3611" s="14"/>
      <c r="AE3611" s="14"/>
      <c r="AT3611" s="255" t="s">
        <v>206</v>
      </c>
      <c r="AU3611" s="255" t="s">
        <v>78</v>
      </c>
      <c r="AV3611" s="14" t="s">
        <v>78</v>
      </c>
      <c r="AW3611" s="14" t="s">
        <v>31</v>
      </c>
      <c r="AX3611" s="14" t="s">
        <v>69</v>
      </c>
      <c r="AY3611" s="255" t="s">
        <v>193</v>
      </c>
    </row>
    <row r="3612" s="13" customFormat="1">
      <c r="A3612" s="13"/>
      <c r="B3612" s="235"/>
      <c r="C3612" s="236"/>
      <c r="D3612" s="228" t="s">
        <v>206</v>
      </c>
      <c r="E3612" s="237" t="s">
        <v>19</v>
      </c>
      <c r="F3612" s="238" t="s">
        <v>3735</v>
      </c>
      <c r="G3612" s="236"/>
      <c r="H3612" s="237" t="s">
        <v>19</v>
      </c>
      <c r="I3612" s="239"/>
      <c r="J3612" s="236"/>
      <c r="K3612" s="236"/>
      <c r="L3612" s="240"/>
      <c r="M3612" s="241"/>
      <c r="N3612" s="242"/>
      <c r="O3612" s="242"/>
      <c r="P3612" s="242"/>
      <c r="Q3612" s="242"/>
      <c r="R3612" s="242"/>
      <c r="S3612" s="242"/>
      <c r="T3612" s="243"/>
      <c r="U3612" s="13"/>
      <c r="V3612" s="13"/>
      <c r="W3612" s="13"/>
      <c r="X3612" s="13"/>
      <c r="Y3612" s="13"/>
      <c r="Z3612" s="13"/>
      <c r="AA3612" s="13"/>
      <c r="AB3612" s="13"/>
      <c r="AC3612" s="13"/>
      <c r="AD3612" s="13"/>
      <c r="AE3612" s="13"/>
      <c r="AT3612" s="244" t="s">
        <v>206</v>
      </c>
      <c r="AU3612" s="244" t="s">
        <v>78</v>
      </c>
      <c r="AV3612" s="13" t="s">
        <v>76</v>
      </c>
      <c r="AW3612" s="13" t="s">
        <v>31</v>
      </c>
      <c r="AX3612" s="13" t="s">
        <v>69</v>
      </c>
      <c r="AY3612" s="244" t="s">
        <v>193</v>
      </c>
    </row>
    <row r="3613" s="14" customFormat="1">
      <c r="A3613" s="14"/>
      <c r="B3613" s="245"/>
      <c r="C3613" s="246"/>
      <c r="D3613" s="228" t="s">
        <v>206</v>
      </c>
      <c r="E3613" s="247" t="s">
        <v>19</v>
      </c>
      <c r="F3613" s="248" t="s">
        <v>3728</v>
      </c>
      <c r="G3613" s="246"/>
      <c r="H3613" s="249">
        <v>8.5999999999999996</v>
      </c>
      <c r="I3613" s="250"/>
      <c r="J3613" s="246"/>
      <c r="K3613" s="246"/>
      <c r="L3613" s="251"/>
      <c r="M3613" s="252"/>
      <c r="N3613" s="253"/>
      <c r="O3613" s="253"/>
      <c r="P3613" s="253"/>
      <c r="Q3613" s="253"/>
      <c r="R3613" s="253"/>
      <c r="S3613" s="253"/>
      <c r="T3613" s="254"/>
      <c r="U3613" s="14"/>
      <c r="V3613" s="14"/>
      <c r="W3613" s="14"/>
      <c r="X3613" s="14"/>
      <c r="Y3613" s="14"/>
      <c r="Z3613" s="14"/>
      <c r="AA3613" s="14"/>
      <c r="AB3613" s="14"/>
      <c r="AC3613" s="14"/>
      <c r="AD3613" s="14"/>
      <c r="AE3613" s="14"/>
      <c r="AT3613" s="255" t="s">
        <v>206</v>
      </c>
      <c r="AU3613" s="255" t="s">
        <v>78</v>
      </c>
      <c r="AV3613" s="14" t="s">
        <v>78</v>
      </c>
      <c r="AW3613" s="14" t="s">
        <v>31</v>
      </c>
      <c r="AX3613" s="14" t="s">
        <v>69</v>
      </c>
      <c r="AY3613" s="255" t="s">
        <v>193</v>
      </c>
    </row>
    <row r="3614" s="15" customFormat="1">
      <c r="A3614" s="15"/>
      <c r="B3614" s="256"/>
      <c r="C3614" s="257"/>
      <c r="D3614" s="228" t="s">
        <v>206</v>
      </c>
      <c r="E3614" s="258" t="s">
        <v>19</v>
      </c>
      <c r="F3614" s="259" t="s">
        <v>218</v>
      </c>
      <c r="G3614" s="257"/>
      <c r="H3614" s="260">
        <v>154.5</v>
      </c>
      <c r="I3614" s="261"/>
      <c r="J3614" s="257"/>
      <c r="K3614" s="257"/>
      <c r="L3614" s="262"/>
      <c r="M3614" s="263"/>
      <c r="N3614" s="264"/>
      <c r="O3614" s="264"/>
      <c r="P3614" s="264"/>
      <c r="Q3614" s="264"/>
      <c r="R3614" s="264"/>
      <c r="S3614" s="264"/>
      <c r="T3614" s="265"/>
      <c r="U3614" s="15"/>
      <c r="V3614" s="15"/>
      <c r="W3614" s="15"/>
      <c r="X3614" s="15"/>
      <c r="Y3614" s="15"/>
      <c r="Z3614" s="15"/>
      <c r="AA3614" s="15"/>
      <c r="AB3614" s="15"/>
      <c r="AC3614" s="15"/>
      <c r="AD3614" s="15"/>
      <c r="AE3614" s="15"/>
      <c r="AT3614" s="266" t="s">
        <v>206</v>
      </c>
      <c r="AU3614" s="266" t="s">
        <v>78</v>
      </c>
      <c r="AV3614" s="15" t="s">
        <v>200</v>
      </c>
      <c r="AW3614" s="15" t="s">
        <v>31</v>
      </c>
      <c r="AX3614" s="15" t="s">
        <v>76</v>
      </c>
      <c r="AY3614" s="266" t="s">
        <v>193</v>
      </c>
    </row>
    <row r="3615" s="14" customFormat="1">
      <c r="A3615" s="14"/>
      <c r="B3615" s="245"/>
      <c r="C3615" s="246"/>
      <c r="D3615" s="228" t="s">
        <v>206</v>
      </c>
      <c r="E3615" s="246"/>
      <c r="F3615" s="248" t="s">
        <v>5047</v>
      </c>
      <c r="G3615" s="246"/>
      <c r="H3615" s="249">
        <v>169.94999999999999</v>
      </c>
      <c r="I3615" s="250"/>
      <c r="J3615" s="246"/>
      <c r="K3615" s="246"/>
      <c r="L3615" s="251"/>
      <c r="M3615" s="252"/>
      <c r="N3615" s="253"/>
      <c r="O3615" s="253"/>
      <c r="P3615" s="253"/>
      <c r="Q3615" s="253"/>
      <c r="R3615" s="253"/>
      <c r="S3615" s="253"/>
      <c r="T3615" s="254"/>
      <c r="U3615" s="14"/>
      <c r="V3615" s="14"/>
      <c r="W3615" s="14"/>
      <c r="X3615" s="14"/>
      <c r="Y3615" s="14"/>
      <c r="Z3615" s="14"/>
      <c r="AA3615" s="14"/>
      <c r="AB3615" s="14"/>
      <c r="AC3615" s="14"/>
      <c r="AD3615" s="14"/>
      <c r="AE3615" s="14"/>
      <c r="AT3615" s="255" t="s">
        <v>206</v>
      </c>
      <c r="AU3615" s="255" t="s">
        <v>78</v>
      </c>
      <c r="AV3615" s="14" t="s">
        <v>78</v>
      </c>
      <c r="AW3615" s="14" t="s">
        <v>4</v>
      </c>
      <c r="AX3615" s="14" t="s">
        <v>76</v>
      </c>
      <c r="AY3615" s="255" t="s">
        <v>193</v>
      </c>
    </row>
    <row r="3616" s="2" customFormat="1" ht="16.5" customHeight="1">
      <c r="A3616" s="41"/>
      <c r="B3616" s="42"/>
      <c r="C3616" s="215" t="s">
        <v>5048</v>
      </c>
      <c r="D3616" s="215" t="s">
        <v>195</v>
      </c>
      <c r="E3616" s="216" t="s">
        <v>5049</v>
      </c>
      <c r="F3616" s="217" t="s">
        <v>5050</v>
      </c>
      <c r="G3616" s="218" t="s">
        <v>258</v>
      </c>
      <c r="H3616" s="219">
        <v>893.86000000000001</v>
      </c>
      <c r="I3616" s="220"/>
      <c r="J3616" s="221">
        <f>ROUND(I3616*H3616,2)</f>
        <v>0</v>
      </c>
      <c r="K3616" s="217" t="s">
        <v>19</v>
      </c>
      <c r="L3616" s="47"/>
      <c r="M3616" s="222" t="s">
        <v>19</v>
      </c>
      <c r="N3616" s="223" t="s">
        <v>40</v>
      </c>
      <c r="O3616" s="87"/>
      <c r="P3616" s="224">
        <f>O3616*H3616</f>
        <v>0</v>
      </c>
      <c r="Q3616" s="224">
        <v>0</v>
      </c>
      <c r="R3616" s="224">
        <f>Q3616*H3616</f>
        <v>0</v>
      </c>
      <c r="S3616" s="224">
        <v>0</v>
      </c>
      <c r="T3616" s="225">
        <f>S3616*H3616</f>
        <v>0</v>
      </c>
      <c r="U3616" s="41"/>
      <c r="V3616" s="41"/>
      <c r="W3616" s="41"/>
      <c r="X3616" s="41"/>
      <c r="Y3616" s="41"/>
      <c r="Z3616" s="41"/>
      <c r="AA3616" s="41"/>
      <c r="AB3616" s="41"/>
      <c r="AC3616" s="41"/>
      <c r="AD3616" s="41"/>
      <c r="AE3616" s="41"/>
      <c r="AR3616" s="226" t="s">
        <v>323</v>
      </c>
      <c r="AT3616" s="226" t="s">
        <v>195</v>
      </c>
      <c r="AU3616" s="226" t="s">
        <v>78</v>
      </c>
      <c r="AY3616" s="20" t="s">
        <v>193</v>
      </c>
      <c r="BE3616" s="227">
        <f>IF(N3616="základní",J3616,0)</f>
        <v>0</v>
      </c>
      <c r="BF3616" s="227">
        <f>IF(N3616="snížená",J3616,0)</f>
        <v>0</v>
      </c>
      <c r="BG3616" s="227">
        <f>IF(N3616="zákl. přenesená",J3616,0)</f>
        <v>0</v>
      </c>
      <c r="BH3616" s="227">
        <f>IF(N3616="sníž. přenesená",J3616,0)</f>
        <v>0</v>
      </c>
      <c r="BI3616" s="227">
        <f>IF(N3616="nulová",J3616,0)</f>
        <v>0</v>
      </c>
      <c r="BJ3616" s="20" t="s">
        <v>76</v>
      </c>
      <c r="BK3616" s="227">
        <f>ROUND(I3616*H3616,2)</f>
        <v>0</v>
      </c>
      <c r="BL3616" s="20" t="s">
        <v>323</v>
      </c>
      <c r="BM3616" s="226" t="s">
        <v>5051</v>
      </c>
    </row>
    <row r="3617" s="2" customFormat="1">
      <c r="A3617" s="41"/>
      <c r="B3617" s="42"/>
      <c r="C3617" s="43"/>
      <c r="D3617" s="228" t="s">
        <v>202</v>
      </c>
      <c r="E3617" s="43"/>
      <c r="F3617" s="229" t="s">
        <v>5052</v>
      </c>
      <c r="G3617" s="43"/>
      <c r="H3617" s="43"/>
      <c r="I3617" s="230"/>
      <c r="J3617" s="43"/>
      <c r="K3617" s="43"/>
      <c r="L3617" s="47"/>
      <c r="M3617" s="231"/>
      <c r="N3617" s="232"/>
      <c r="O3617" s="87"/>
      <c r="P3617" s="87"/>
      <c r="Q3617" s="87"/>
      <c r="R3617" s="87"/>
      <c r="S3617" s="87"/>
      <c r="T3617" s="88"/>
      <c r="U3617" s="41"/>
      <c r="V3617" s="41"/>
      <c r="W3617" s="41"/>
      <c r="X3617" s="41"/>
      <c r="Y3617" s="41"/>
      <c r="Z3617" s="41"/>
      <c r="AA3617" s="41"/>
      <c r="AB3617" s="41"/>
      <c r="AC3617" s="41"/>
      <c r="AD3617" s="41"/>
      <c r="AE3617" s="41"/>
      <c r="AT3617" s="20" t="s">
        <v>202</v>
      </c>
      <c r="AU3617" s="20" t="s">
        <v>78</v>
      </c>
    </row>
    <row r="3618" s="2" customFormat="1">
      <c r="A3618" s="41"/>
      <c r="B3618" s="42"/>
      <c r="C3618" s="43"/>
      <c r="D3618" s="228" t="s">
        <v>1221</v>
      </c>
      <c r="E3618" s="43"/>
      <c r="F3618" s="270" t="s">
        <v>2435</v>
      </c>
      <c r="G3618" s="43"/>
      <c r="H3618" s="43"/>
      <c r="I3618" s="230"/>
      <c r="J3618" s="43"/>
      <c r="K3618" s="43"/>
      <c r="L3618" s="47"/>
      <c r="M3618" s="231"/>
      <c r="N3618" s="232"/>
      <c r="O3618" s="87"/>
      <c r="P3618" s="87"/>
      <c r="Q3618" s="87"/>
      <c r="R3618" s="87"/>
      <c r="S3618" s="87"/>
      <c r="T3618" s="88"/>
      <c r="U3618" s="41"/>
      <c r="V3618" s="41"/>
      <c r="W3618" s="41"/>
      <c r="X3618" s="41"/>
      <c r="Y3618" s="41"/>
      <c r="Z3618" s="41"/>
      <c r="AA3618" s="41"/>
      <c r="AB3618" s="41"/>
      <c r="AC3618" s="41"/>
      <c r="AD3618" s="41"/>
      <c r="AE3618" s="41"/>
      <c r="AT3618" s="20" t="s">
        <v>1221</v>
      </c>
      <c r="AU3618" s="20" t="s">
        <v>78</v>
      </c>
    </row>
    <row r="3619" s="13" customFormat="1">
      <c r="A3619" s="13"/>
      <c r="B3619" s="235"/>
      <c r="C3619" s="236"/>
      <c r="D3619" s="228" t="s">
        <v>206</v>
      </c>
      <c r="E3619" s="237" t="s">
        <v>19</v>
      </c>
      <c r="F3619" s="238" t="s">
        <v>279</v>
      </c>
      <c r="G3619" s="236"/>
      <c r="H3619" s="237" t="s">
        <v>19</v>
      </c>
      <c r="I3619" s="239"/>
      <c r="J3619" s="236"/>
      <c r="K3619" s="236"/>
      <c r="L3619" s="240"/>
      <c r="M3619" s="241"/>
      <c r="N3619" s="242"/>
      <c r="O3619" s="242"/>
      <c r="P3619" s="242"/>
      <c r="Q3619" s="242"/>
      <c r="R3619" s="242"/>
      <c r="S3619" s="242"/>
      <c r="T3619" s="243"/>
      <c r="U3619" s="13"/>
      <c r="V3619" s="13"/>
      <c r="W3619" s="13"/>
      <c r="X3619" s="13"/>
      <c r="Y3619" s="13"/>
      <c r="Z3619" s="13"/>
      <c r="AA3619" s="13"/>
      <c r="AB3619" s="13"/>
      <c r="AC3619" s="13"/>
      <c r="AD3619" s="13"/>
      <c r="AE3619" s="13"/>
      <c r="AT3619" s="244" t="s">
        <v>206</v>
      </c>
      <c r="AU3619" s="244" t="s">
        <v>78</v>
      </c>
      <c r="AV3619" s="13" t="s">
        <v>76</v>
      </c>
      <c r="AW3619" s="13" t="s">
        <v>31</v>
      </c>
      <c r="AX3619" s="13" t="s">
        <v>69</v>
      </c>
      <c r="AY3619" s="244" t="s">
        <v>193</v>
      </c>
    </row>
    <row r="3620" s="13" customFormat="1">
      <c r="A3620" s="13"/>
      <c r="B3620" s="235"/>
      <c r="C3620" s="236"/>
      <c r="D3620" s="228" t="s">
        <v>206</v>
      </c>
      <c r="E3620" s="237" t="s">
        <v>19</v>
      </c>
      <c r="F3620" s="238" t="s">
        <v>3738</v>
      </c>
      <c r="G3620" s="236"/>
      <c r="H3620" s="237" t="s">
        <v>19</v>
      </c>
      <c r="I3620" s="239"/>
      <c r="J3620" s="236"/>
      <c r="K3620" s="236"/>
      <c r="L3620" s="240"/>
      <c r="M3620" s="241"/>
      <c r="N3620" s="242"/>
      <c r="O3620" s="242"/>
      <c r="P3620" s="242"/>
      <c r="Q3620" s="242"/>
      <c r="R3620" s="242"/>
      <c r="S3620" s="242"/>
      <c r="T3620" s="243"/>
      <c r="U3620" s="13"/>
      <c r="V3620" s="13"/>
      <c r="W3620" s="13"/>
      <c r="X3620" s="13"/>
      <c r="Y3620" s="13"/>
      <c r="Z3620" s="13"/>
      <c r="AA3620" s="13"/>
      <c r="AB3620" s="13"/>
      <c r="AC3620" s="13"/>
      <c r="AD3620" s="13"/>
      <c r="AE3620" s="13"/>
      <c r="AT3620" s="244" t="s">
        <v>206</v>
      </c>
      <c r="AU3620" s="244" t="s">
        <v>78</v>
      </c>
      <c r="AV3620" s="13" t="s">
        <v>76</v>
      </c>
      <c r="AW3620" s="13" t="s">
        <v>31</v>
      </c>
      <c r="AX3620" s="13" t="s">
        <v>69</v>
      </c>
      <c r="AY3620" s="244" t="s">
        <v>193</v>
      </c>
    </row>
    <row r="3621" s="14" customFormat="1">
      <c r="A3621" s="14"/>
      <c r="B3621" s="245"/>
      <c r="C3621" s="246"/>
      <c r="D3621" s="228" t="s">
        <v>206</v>
      </c>
      <c r="E3621" s="247" t="s">
        <v>19</v>
      </c>
      <c r="F3621" s="248" t="s">
        <v>3739</v>
      </c>
      <c r="G3621" s="246"/>
      <c r="H3621" s="249">
        <v>119.2</v>
      </c>
      <c r="I3621" s="250"/>
      <c r="J3621" s="246"/>
      <c r="K3621" s="246"/>
      <c r="L3621" s="251"/>
      <c r="M3621" s="252"/>
      <c r="N3621" s="253"/>
      <c r="O3621" s="253"/>
      <c r="P3621" s="253"/>
      <c r="Q3621" s="253"/>
      <c r="R3621" s="253"/>
      <c r="S3621" s="253"/>
      <c r="T3621" s="254"/>
      <c r="U3621" s="14"/>
      <c r="V3621" s="14"/>
      <c r="W3621" s="14"/>
      <c r="X3621" s="14"/>
      <c r="Y3621" s="14"/>
      <c r="Z3621" s="14"/>
      <c r="AA3621" s="14"/>
      <c r="AB3621" s="14"/>
      <c r="AC3621" s="14"/>
      <c r="AD3621" s="14"/>
      <c r="AE3621" s="14"/>
      <c r="AT3621" s="255" t="s">
        <v>206</v>
      </c>
      <c r="AU3621" s="255" t="s">
        <v>78</v>
      </c>
      <c r="AV3621" s="14" t="s">
        <v>78</v>
      </c>
      <c r="AW3621" s="14" t="s">
        <v>31</v>
      </c>
      <c r="AX3621" s="14" t="s">
        <v>69</v>
      </c>
      <c r="AY3621" s="255" t="s">
        <v>193</v>
      </c>
    </row>
    <row r="3622" s="13" customFormat="1">
      <c r="A3622" s="13"/>
      <c r="B3622" s="235"/>
      <c r="C3622" s="236"/>
      <c r="D3622" s="228" t="s">
        <v>206</v>
      </c>
      <c r="E3622" s="237" t="s">
        <v>19</v>
      </c>
      <c r="F3622" s="238" t="s">
        <v>3681</v>
      </c>
      <c r="G3622" s="236"/>
      <c r="H3622" s="237" t="s">
        <v>19</v>
      </c>
      <c r="I3622" s="239"/>
      <c r="J3622" s="236"/>
      <c r="K3622" s="236"/>
      <c r="L3622" s="240"/>
      <c r="M3622" s="241"/>
      <c r="N3622" s="242"/>
      <c r="O3622" s="242"/>
      <c r="P3622" s="242"/>
      <c r="Q3622" s="242"/>
      <c r="R3622" s="242"/>
      <c r="S3622" s="242"/>
      <c r="T3622" s="243"/>
      <c r="U3622" s="13"/>
      <c r="V3622" s="13"/>
      <c r="W3622" s="13"/>
      <c r="X3622" s="13"/>
      <c r="Y3622" s="13"/>
      <c r="Z3622" s="13"/>
      <c r="AA3622" s="13"/>
      <c r="AB3622" s="13"/>
      <c r="AC3622" s="13"/>
      <c r="AD3622" s="13"/>
      <c r="AE3622" s="13"/>
      <c r="AT3622" s="244" t="s">
        <v>206</v>
      </c>
      <c r="AU3622" s="244" t="s">
        <v>78</v>
      </c>
      <c r="AV3622" s="13" t="s">
        <v>76</v>
      </c>
      <c r="AW3622" s="13" t="s">
        <v>31</v>
      </c>
      <c r="AX3622" s="13" t="s">
        <v>69</v>
      </c>
      <c r="AY3622" s="244" t="s">
        <v>193</v>
      </c>
    </row>
    <row r="3623" s="14" customFormat="1">
      <c r="A3623" s="14"/>
      <c r="B3623" s="245"/>
      <c r="C3623" s="246"/>
      <c r="D3623" s="228" t="s">
        <v>206</v>
      </c>
      <c r="E3623" s="247" t="s">
        <v>19</v>
      </c>
      <c r="F3623" s="248" t="s">
        <v>3747</v>
      </c>
      <c r="G3623" s="246"/>
      <c r="H3623" s="249">
        <v>511.19999999999999</v>
      </c>
      <c r="I3623" s="250"/>
      <c r="J3623" s="246"/>
      <c r="K3623" s="246"/>
      <c r="L3623" s="251"/>
      <c r="M3623" s="252"/>
      <c r="N3623" s="253"/>
      <c r="O3623" s="253"/>
      <c r="P3623" s="253"/>
      <c r="Q3623" s="253"/>
      <c r="R3623" s="253"/>
      <c r="S3623" s="253"/>
      <c r="T3623" s="254"/>
      <c r="U3623" s="14"/>
      <c r="V3623" s="14"/>
      <c r="W3623" s="14"/>
      <c r="X3623" s="14"/>
      <c r="Y3623" s="14"/>
      <c r="Z3623" s="14"/>
      <c r="AA3623" s="14"/>
      <c r="AB3623" s="14"/>
      <c r="AC3623" s="14"/>
      <c r="AD3623" s="14"/>
      <c r="AE3623" s="14"/>
      <c r="AT3623" s="255" t="s">
        <v>206</v>
      </c>
      <c r="AU3623" s="255" t="s">
        <v>78</v>
      </c>
      <c r="AV3623" s="14" t="s">
        <v>78</v>
      </c>
      <c r="AW3623" s="14" t="s">
        <v>31</v>
      </c>
      <c r="AX3623" s="14" t="s">
        <v>69</v>
      </c>
      <c r="AY3623" s="255" t="s">
        <v>193</v>
      </c>
    </row>
    <row r="3624" s="13" customFormat="1">
      <c r="A3624" s="13"/>
      <c r="B3624" s="235"/>
      <c r="C3624" s="236"/>
      <c r="D3624" s="228" t="s">
        <v>206</v>
      </c>
      <c r="E3624" s="237" t="s">
        <v>19</v>
      </c>
      <c r="F3624" s="238" t="s">
        <v>3858</v>
      </c>
      <c r="G3624" s="236"/>
      <c r="H3624" s="237" t="s">
        <v>19</v>
      </c>
      <c r="I3624" s="239"/>
      <c r="J3624" s="236"/>
      <c r="K3624" s="236"/>
      <c r="L3624" s="240"/>
      <c r="M3624" s="241"/>
      <c r="N3624" s="242"/>
      <c r="O3624" s="242"/>
      <c r="P3624" s="242"/>
      <c r="Q3624" s="242"/>
      <c r="R3624" s="242"/>
      <c r="S3624" s="242"/>
      <c r="T3624" s="243"/>
      <c r="U3624" s="13"/>
      <c r="V3624" s="13"/>
      <c r="W3624" s="13"/>
      <c r="X3624" s="13"/>
      <c r="Y3624" s="13"/>
      <c r="Z3624" s="13"/>
      <c r="AA3624" s="13"/>
      <c r="AB3624" s="13"/>
      <c r="AC3624" s="13"/>
      <c r="AD3624" s="13"/>
      <c r="AE3624" s="13"/>
      <c r="AT3624" s="244" t="s">
        <v>206</v>
      </c>
      <c r="AU3624" s="244" t="s">
        <v>78</v>
      </c>
      <c r="AV3624" s="13" t="s">
        <v>76</v>
      </c>
      <c r="AW3624" s="13" t="s">
        <v>31</v>
      </c>
      <c r="AX3624" s="13" t="s">
        <v>69</v>
      </c>
      <c r="AY3624" s="244" t="s">
        <v>193</v>
      </c>
    </row>
    <row r="3625" s="14" customFormat="1">
      <c r="A3625" s="14"/>
      <c r="B3625" s="245"/>
      <c r="C3625" s="246"/>
      <c r="D3625" s="228" t="s">
        <v>206</v>
      </c>
      <c r="E3625" s="247" t="s">
        <v>19</v>
      </c>
      <c r="F3625" s="248" t="s">
        <v>4327</v>
      </c>
      <c r="G3625" s="246"/>
      <c r="H3625" s="249">
        <v>182.19999999999999</v>
      </c>
      <c r="I3625" s="250"/>
      <c r="J3625" s="246"/>
      <c r="K3625" s="246"/>
      <c r="L3625" s="251"/>
      <c r="M3625" s="252"/>
      <c r="N3625" s="253"/>
      <c r="O3625" s="253"/>
      <c r="P3625" s="253"/>
      <c r="Q3625" s="253"/>
      <c r="R3625" s="253"/>
      <c r="S3625" s="253"/>
      <c r="T3625" s="254"/>
      <c r="U3625" s="14"/>
      <c r="V3625" s="14"/>
      <c r="W3625" s="14"/>
      <c r="X3625" s="14"/>
      <c r="Y3625" s="14"/>
      <c r="Z3625" s="14"/>
      <c r="AA3625" s="14"/>
      <c r="AB3625" s="14"/>
      <c r="AC3625" s="14"/>
      <c r="AD3625" s="14"/>
      <c r="AE3625" s="14"/>
      <c r="AT3625" s="255" t="s">
        <v>206</v>
      </c>
      <c r="AU3625" s="255" t="s">
        <v>78</v>
      </c>
      <c r="AV3625" s="14" t="s">
        <v>78</v>
      </c>
      <c r="AW3625" s="14" t="s">
        <v>31</v>
      </c>
      <c r="AX3625" s="14" t="s">
        <v>69</v>
      </c>
      <c r="AY3625" s="255" t="s">
        <v>193</v>
      </c>
    </row>
    <row r="3626" s="15" customFormat="1">
      <c r="A3626" s="15"/>
      <c r="B3626" s="256"/>
      <c r="C3626" s="257"/>
      <c r="D3626" s="228" t="s">
        <v>206</v>
      </c>
      <c r="E3626" s="258" t="s">
        <v>19</v>
      </c>
      <c r="F3626" s="259" t="s">
        <v>218</v>
      </c>
      <c r="G3626" s="257"/>
      <c r="H3626" s="260">
        <v>812.60000000000002</v>
      </c>
      <c r="I3626" s="261"/>
      <c r="J3626" s="257"/>
      <c r="K3626" s="257"/>
      <c r="L3626" s="262"/>
      <c r="M3626" s="263"/>
      <c r="N3626" s="264"/>
      <c r="O3626" s="264"/>
      <c r="P3626" s="264"/>
      <c r="Q3626" s="264"/>
      <c r="R3626" s="264"/>
      <c r="S3626" s="264"/>
      <c r="T3626" s="265"/>
      <c r="U3626" s="15"/>
      <c r="V3626" s="15"/>
      <c r="W3626" s="15"/>
      <c r="X3626" s="15"/>
      <c r="Y3626" s="15"/>
      <c r="Z3626" s="15"/>
      <c r="AA3626" s="15"/>
      <c r="AB3626" s="15"/>
      <c r="AC3626" s="15"/>
      <c r="AD3626" s="15"/>
      <c r="AE3626" s="15"/>
      <c r="AT3626" s="266" t="s">
        <v>206</v>
      </c>
      <c r="AU3626" s="266" t="s">
        <v>78</v>
      </c>
      <c r="AV3626" s="15" t="s">
        <v>200</v>
      </c>
      <c r="AW3626" s="15" t="s">
        <v>31</v>
      </c>
      <c r="AX3626" s="15" t="s">
        <v>76</v>
      </c>
      <c r="AY3626" s="266" t="s">
        <v>193</v>
      </c>
    </row>
    <row r="3627" s="14" customFormat="1">
      <c r="A3627" s="14"/>
      <c r="B3627" s="245"/>
      <c r="C3627" s="246"/>
      <c r="D3627" s="228" t="s">
        <v>206</v>
      </c>
      <c r="E3627" s="246"/>
      <c r="F3627" s="248" t="s">
        <v>5053</v>
      </c>
      <c r="G3627" s="246"/>
      <c r="H3627" s="249">
        <v>893.86000000000001</v>
      </c>
      <c r="I3627" s="250"/>
      <c r="J3627" s="246"/>
      <c r="K3627" s="246"/>
      <c r="L3627" s="251"/>
      <c r="M3627" s="252"/>
      <c r="N3627" s="253"/>
      <c r="O3627" s="253"/>
      <c r="P3627" s="253"/>
      <c r="Q3627" s="253"/>
      <c r="R3627" s="253"/>
      <c r="S3627" s="253"/>
      <c r="T3627" s="254"/>
      <c r="U3627" s="14"/>
      <c r="V3627" s="14"/>
      <c r="W3627" s="14"/>
      <c r="X3627" s="14"/>
      <c r="Y3627" s="14"/>
      <c r="Z3627" s="14"/>
      <c r="AA3627" s="14"/>
      <c r="AB3627" s="14"/>
      <c r="AC3627" s="14"/>
      <c r="AD3627" s="14"/>
      <c r="AE3627" s="14"/>
      <c r="AT3627" s="255" t="s">
        <v>206</v>
      </c>
      <c r="AU3627" s="255" t="s">
        <v>78</v>
      </c>
      <c r="AV3627" s="14" t="s">
        <v>78</v>
      </c>
      <c r="AW3627" s="14" t="s">
        <v>4</v>
      </c>
      <c r="AX3627" s="14" t="s">
        <v>76</v>
      </c>
      <c r="AY3627" s="255" t="s">
        <v>193</v>
      </c>
    </row>
    <row r="3628" s="2" customFormat="1" ht="16.5" customHeight="1">
      <c r="A3628" s="41"/>
      <c r="B3628" s="42"/>
      <c r="C3628" s="215" t="s">
        <v>5054</v>
      </c>
      <c r="D3628" s="215" t="s">
        <v>195</v>
      </c>
      <c r="E3628" s="216" t="s">
        <v>5055</v>
      </c>
      <c r="F3628" s="217" t="s">
        <v>5056</v>
      </c>
      <c r="G3628" s="218" t="s">
        <v>326</v>
      </c>
      <c r="H3628" s="219">
        <v>21</v>
      </c>
      <c r="I3628" s="220"/>
      <c r="J3628" s="221">
        <f>ROUND(I3628*H3628,2)</f>
        <v>0</v>
      </c>
      <c r="K3628" s="217" t="s">
        <v>19</v>
      </c>
      <c r="L3628" s="47"/>
      <c r="M3628" s="222" t="s">
        <v>19</v>
      </c>
      <c r="N3628" s="223" t="s">
        <v>40</v>
      </c>
      <c r="O3628" s="87"/>
      <c r="P3628" s="224">
        <f>O3628*H3628</f>
        <v>0</v>
      </c>
      <c r="Q3628" s="224">
        <v>0</v>
      </c>
      <c r="R3628" s="224">
        <f>Q3628*H3628</f>
        <v>0</v>
      </c>
      <c r="S3628" s="224">
        <v>0</v>
      </c>
      <c r="T3628" s="225">
        <f>S3628*H3628</f>
        <v>0</v>
      </c>
      <c r="U3628" s="41"/>
      <c r="V3628" s="41"/>
      <c r="W3628" s="41"/>
      <c r="X3628" s="41"/>
      <c r="Y3628" s="41"/>
      <c r="Z3628" s="41"/>
      <c r="AA3628" s="41"/>
      <c r="AB3628" s="41"/>
      <c r="AC3628" s="41"/>
      <c r="AD3628" s="41"/>
      <c r="AE3628" s="41"/>
      <c r="AR3628" s="226" t="s">
        <v>323</v>
      </c>
      <c r="AT3628" s="226" t="s">
        <v>195</v>
      </c>
      <c r="AU3628" s="226" t="s">
        <v>78</v>
      </c>
      <c r="AY3628" s="20" t="s">
        <v>193</v>
      </c>
      <c r="BE3628" s="227">
        <f>IF(N3628="základní",J3628,0)</f>
        <v>0</v>
      </c>
      <c r="BF3628" s="227">
        <f>IF(N3628="snížená",J3628,0)</f>
        <v>0</v>
      </c>
      <c r="BG3628" s="227">
        <f>IF(N3628="zákl. přenesená",J3628,0)</f>
        <v>0</v>
      </c>
      <c r="BH3628" s="227">
        <f>IF(N3628="sníž. přenesená",J3628,0)</f>
        <v>0</v>
      </c>
      <c r="BI3628" s="227">
        <f>IF(N3628="nulová",J3628,0)</f>
        <v>0</v>
      </c>
      <c r="BJ3628" s="20" t="s">
        <v>76</v>
      </c>
      <c r="BK3628" s="227">
        <f>ROUND(I3628*H3628,2)</f>
        <v>0</v>
      </c>
      <c r="BL3628" s="20" t="s">
        <v>323</v>
      </c>
      <c r="BM3628" s="226" t="s">
        <v>5057</v>
      </c>
    </row>
    <row r="3629" s="2" customFormat="1">
      <c r="A3629" s="41"/>
      <c r="B3629" s="42"/>
      <c r="C3629" s="43"/>
      <c r="D3629" s="228" t="s">
        <v>202</v>
      </c>
      <c r="E3629" s="43"/>
      <c r="F3629" s="229" t="s">
        <v>5056</v>
      </c>
      <c r="G3629" s="43"/>
      <c r="H3629" s="43"/>
      <c r="I3629" s="230"/>
      <c r="J3629" s="43"/>
      <c r="K3629" s="43"/>
      <c r="L3629" s="47"/>
      <c r="M3629" s="231"/>
      <c r="N3629" s="232"/>
      <c r="O3629" s="87"/>
      <c r="P3629" s="87"/>
      <c r="Q3629" s="87"/>
      <c r="R3629" s="87"/>
      <c r="S3629" s="87"/>
      <c r="T3629" s="88"/>
      <c r="U3629" s="41"/>
      <c r="V3629" s="41"/>
      <c r="W3629" s="41"/>
      <c r="X3629" s="41"/>
      <c r="Y3629" s="41"/>
      <c r="Z3629" s="41"/>
      <c r="AA3629" s="41"/>
      <c r="AB3629" s="41"/>
      <c r="AC3629" s="41"/>
      <c r="AD3629" s="41"/>
      <c r="AE3629" s="41"/>
      <c r="AT3629" s="20" t="s">
        <v>202</v>
      </c>
      <c r="AU3629" s="20" t="s">
        <v>78</v>
      </c>
    </row>
    <row r="3630" s="13" customFormat="1">
      <c r="A3630" s="13"/>
      <c r="B3630" s="235"/>
      <c r="C3630" s="236"/>
      <c r="D3630" s="228" t="s">
        <v>206</v>
      </c>
      <c r="E3630" s="237" t="s">
        <v>19</v>
      </c>
      <c r="F3630" s="238" t="s">
        <v>279</v>
      </c>
      <c r="G3630" s="236"/>
      <c r="H3630" s="237" t="s">
        <v>19</v>
      </c>
      <c r="I3630" s="239"/>
      <c r="J3630" s="236"/>
      <c r="K3630" s="236"/>
      <c r="L3630" s="240"/>
      <c r="M3630" s="241"/>
      <c r="N3630" s="242"/>
      <c r="O3630" s="242"/>
      <c r="P3630" s="242"/>
      <c r="Q3630" s="242"/>
      <c r="R3630" s="242"/>
      <c r="S3630" s="242"/>
      <c r="T3630" s="243"/>
      <c r="U3630" s="13"/>
      <c r="V3630" s="13"/>
      <c r="W3630" s="13"/>
      <c r="X3630" s="13"/>
      <c r="Y3630" s="13"/>
      <c r="Z3630" s="13"/>
      <c r="AA3630" s="13"/>
      <c r="AB3630" s="13"/>
      <c r="AC3630" s="13"/>
      <c r="AD3630" s="13"/>
      <c r="AE3630" s="13"/>
      <c r="AT3630" s="244" t="s">
        <v>206</v>
      </c>
      <c r="AU3630" s="244" t="s">
        <v>78</v>
      </c>
      <c r="AV3630" s="13" t="s">
        <v>76</v>
      </c>
      <c r="AW3630" s="13" t="s">
        <v>31</v>
      </c>
      <c r="AX3630" s="13" t="s">
        <v>69</v>
      </c>
      <c r="AY3630" s="244" t="s">
        <v>193</v>
      </c>
    </row>
    <row r="3631" s="14" customFormat="1">
      <c r="A3631" s="14"/>
      <c r="B3631" s="245"/>
      <c r="C3631" s="246"/>
      <c r="D3631" s="228" t="s">
        <v>206</v>
      </c>
      <c r="E3631" s="247" t="s">
        <v>19</v>
      </c>
      <c r="F3631" s="248" t="s">
        <v>7</v>
      </c>
      <c r="G3631" s="246"/>
      <c r="H3631" s="249">
        <v>21</v>
      </c>
      <c r="I3631" s="250"/>
      <c r="J3631" s="246"/>
      <c r="K3631" s="246"/>
      <c r="L3631" s="251"/>
      <c r="M3631" s="252"/>
      <c r="N3631" s="253"/>
      <c r="O3631" s="253"/>
      <c r="P3631" s="253"/>
      <c r="Q3631" s="253"/>
      <c r="R3631" s="253"/>
      <c r="S3631" s="253"/>
      <c r="T3631" s="254"/>
      <c r="U3631" s="14"/>
      <c r="V3631" s="14"/>
      <c r="W3631" s="14"/>
      <c r="X3631" s="14"/>
      <c r="Y3631" s="14"/>
      <c r="Z3631" s="14"/>
      <c r="AA3631" s="14"/>
      <c r="AB3631" s="14"/>
      <c r="AC3631" s="14"/>
      <c r="AD3631" s="14"/>
      <c r="AE3631" s="14"/>
      <c r="AT3631" s="255" t="s">
        <v>206</v>
      </c>
      <c r="AU3631" s="255" t="s">
        <v>78</v>
      </c>
      <c r="AV3631" s="14" t="s">
        <v>78</v>
      </c>
      <c r="AW3631" s="14" t="s">
        <v>31</v>
      </c>
      <c r="AX3631" s="14" t="s">
        <v>76</v>
      </c>
      <c r="AY3631" s="255" t="s">
        <v>193</v>
      </c>
    </row>
    <row r="3632" s="12" customFormat="1" ht="22.8" customHeight="1">
      <c r="A3632" s="12"/>
      <c r="B3632" s="199"/>
      <c r="C3632" s="200"/>
      <c r="D3632" s="201" t="s">
        <v>68</v>
      </c>
      <c r="E3632" s="213" t="s">
        <v>2439</v>
      </c>
      <c r="F3632" s="213" t="s">
        <v>2440</v>
      </c>
      <c r="G3632" s="200"/>
      <c r="H3632" s="200"/>
      <c r="I3632" s="203"/>
      <c r="J3632" s="214">
        <f>BK3632</f>
        <v>0</v>
      </c>
      <c r="K3632" s="200"/>
      <c r="L3632" s="205"/>
      <c r="M3632" s="206"/>
      <c r="N3632" s="207"/>
      <c r="O3632" s="207"/>
      <c r="P3632" s="208">
        <f>SUM(P3633:P4114)</f>
        <v>0</v>
      </c>
      <c r="Q3632" s="207"/>
      <c r="R3632" s="208">
        <f>SUM(R3633:R4114)</f>
        <v>23.775898628319997</v>
      </c>
      <c r="S3632" s="207"/>
      <c r="T3632" s="209">
        <f>SUM(T3633:T4114)</f>
        <v>0</v>
      </c>
      <c r="U3632" s="12"/>
      <c r="V3632" s="12"/>
      <c r="W3632" s="12"/>
      <c r="X3632" s="12"/>
      <c r="Y3632" s="12"/>
      <c r="Z3632" s="12"/>
      <c r="AA3632" s="12"/>
      <c r="AB3632" s="12"/>
      <c r="AC3632" s="12"/>
      <c r="AD3632" s="12"/>
      <c r="AE3632" s="12"/>
      <c r="AR3632" s="210" t="s">
        <v>78</v>
      </c>
      <c r="AT3632" s="211" t="s">
        <v>68</v>
      </c>
      <c r="AU3632" s="211" t="s">
        <v>76</v>
      </c>
      <c r="AY3632" s="210" t="s">
        <v>193</v>
      </c>
      <c r="BK3632" s="212">
        <f>SUM(BK3633:BK4114)</f>
        <v>0</v>
      </c>
    </row>
    <row r="3633" s="2" customFormat="1" ht="16.5" customHeight="1">
      <c r="A3633" s="41"/>
      <c r="B3633" s="42"/>
      <c r="C3633" s="215" t="s">
        <v>5058</v>
      </c>
      <c r="D3633" s="215" t="s">
        <v>195</v>
      </c>
      <c r="E3633" s="216" t="s">
        <v>2442</v>
      </c>
      <c r="F3633" s="217" t="s">
        <v>2443</v>
      </c>
      <c r="G3633" s="218" t="s">
        <v>258</v>
      </c>
      <c r="H3633" s="219">
        <v>552.96799999999996</v>
      </c>
      <c r="I3633" s="220"/>
      <c r="J3633" s="221">
        <f>ROUND(I3633*H3633,2)</f>
        <v>0</v>
      </c>
      <c r="K3633" s="217" t="s">
        <v>199</v>
      </c>
      <c r="L3633" s="47"/>
      <c r="M3633" s="222" t="s">
        <v>19</v>
      </c>
      <c r="N3633" s="223" t="s">
        <v>40</v>
      </c>
      <c r="O3633" s="87"/>
      <c r="P3633" s="224">
        <f>O3633*H3633</f>
        <v>0</v>
      </c>
      <c r="Q3633" s="224">
        <v>0</v>
      </c>
      <c r="R3633" s="224">
        <f>Q3633*H3633</f>
        <v>0</v>
      </c>
      <c r="S3633" s="224">
        <v>0</v>
      </c>
      <c r="T3633" s="225">
        <f>S3633*H3633</f>
        <v>0</v>
      </c>
      <c r="U3633" s="41"/>
      <c r="V3633" s="41"/>
      <c r="W3633" s="41"/>
      <c r="X3633" s="41"/>
      <c r="Y3633" s="41"/>
      <c r="Z3633" s="41"/>
      <c r="AA3633" s="41"/>
      <c r="AB3633" s="41"/>
      <c r="AC3633" s="41"/>
      <c r="AD3633" s="41"/>
      <c r="AE3633" s="41"/>
      <c r="AR3633" s="226" t="s">
        <v>323</v>
      </c>
      <c r="AT3633" s="226" t="s">
        <v>195</v>
      </c>
      <c r="AU3633" s="226" t="s">
        <v>78</v>
      </c>
      <c r="AY3633" s="20" t="s">
        <v>193</v>
      </c>
      <c r="BE3633" s="227">
        <f>IF(N3633="základní",J3633,0)</f>
        <v>0</v>
      </c>
      <c r="BF3633" s="227">
        <f>IF(N3633="snížená",J3633,0)</f>
        <v>0</v>
      </c>
      <c r="BG3633" s="227">
        <f>IF(N3633="zákl. přenesená",J3633,0)</f>
        <v>0</v>
      </c>
      <c r="BH3633" s="227">
        <f>IF(N3633="sníž. přenesená",J3633,0)</f>
        <v>0</v>
      </c>
      <c r="BI3633" s="227">
        <f>IF(N3633="nulová",J3633,0)</f>
        <v>0</v>
      </c>
      <c r="BJ3633" s="20" t="s">
        <v>76</v>
      </c>
      <c r="BK3633" s="227">
        <f>ROUND(I3633*H3633,2)</f>
        <v>0</v>
      </c>
      <c r="BL3633" s="20" t="s">
        <v>323</v>
      </c>
      <c r="BM3633" s="226" t="s">
        <v>5059</v>
      </c>
    </row>
    <row r="3634" s="2" customFormat="1">
      <c r="A3634" s="41"/>
      <c r="B3634" s="42"/>
      <c r="C3634" s="43"/>
      <c r="D3634" s="228" t="s">
        <v>202</v>
      </c>
      <c r="E3634" s="43"/>
      <c r="F3634" s="229" t="s">
        <v>2445</v>
      </c>
      <c r="G3634" s="43"/>
      <c r="H3634" s="43"/>
      <c r="I3634" s="230"/>
      <c r="J3634" s="43"/>
      <c r="K3634" s="43"/>
      <c r="L3634" s="47"/>
      <c r="M3634" s="231"/>
      <c r="N3634" s="232"/>
      <c r="O3634" s="87"/>
      <c r="P3634" s="87"/>
      <c r="Q3634" s="87"/>
      <c r="R3634" s="87"/>
      <c r="S3634" s="87"/>
      <c r="T3634" s="88"/>
      <c r="U3634" s="41"/>
      <c r="V3634" s="41"/>
      <c r="W3634" s="41"/>
      <c r="X3634" s="41"/>
      <c r="Y3634" s="41"/>
      <c r="Z3634" s="41"/>
      <c r="AA3634" s="41"/>
      <c r="AB3634" s="41"/>
      <c r="AC3634" s="41"/>
      <c r="AD3634" s="41"/>
      <c r="AE3634" s="41"/>
      <c r="AT3634" s="20" t="s">
        <v>202</v>
      </c>
      <c r="AU3634" s="20" t="s">
        <v>78</v>
      </c>
    </row>
    <row r="3635" s="2" customFormat="1">
      <c r="A3635" s="41"/>
      <c r="B3635" s="42"/>
      <c r="C3635" s="43"/>
      <c r="D3635" s="233" t="s">
        <v>204</v>
      </c>
      <c r="E3635" s="43"/>
      <c r="F3635" s="234" t="s">
        <v>2446</v>
      </c>
      <c r="G3635" s="43"/>
      <c r="H3635" s="43"/>
      <c r="I3635" s="230"/>
      <c r="J3635" s="43"/>
      <c r="K3635" s="43"/>
      <c r="L3635" s="47"/>
      <c r="M3635" s="231"/>
      <c r="N3635" s="232"/>
      <c r="O3635" s="87"/>
      <c r="P3635" s="87"/>
      <c r="Q3635" s="87"/>
      <c r="R3635" s="87"/>
      <c r="S3635" s="87"/>
      <c r="T3635" s="88"/>
      <c r="U3635" s="41"/>
      <c r="V3635" s="41"/>
      <c r="W3635" s="41"/>
      <c r="X3635" s="41"/>
      <c r="Y3635" s="41"/>
      <c r="Z3635" s="41"/>
      <c r="AA3635" s="41"/>
      <c r="AB3635" s="41"/>
      <c r="AC3635" s="41"/>
      <c r="AD3635" s="41"/>
      <c r="AE3635" s="41"/>
      <c r="AT3635" s="20" t="s">
        <v>204</v>
      </c>
      <c r="AU3635" s="20" t="s">
        <v>78</v>
      </c>
    </row>
    <row r="3636" s="2" customFormat="1" ht="16.5" customHeight="1">
      <c r="A3636" s="41"/>
      <c r="B3636" s="42"/>
      <c r="C3636" s="215" t="s">
        <v>5060</v>
      </c>
      <c r="D3636" s="215" t="s">
        <v>195</v>
      </c>
      <c r="E3636" s="216" t="s">
        <v>2448</v>
      </c>
      <c r="F3636" s="217" t="s">
        <v>2449</v>
      </c>
      <c r="G3636" s="218" t="s">
        <v>258</v>
      </c>
      <c r="H3636" s="219">
        <v>552.96799999999996</v>
      </c>
      <c r="I3636" s="220"/>
      <c r="J3636" s="221">
        <f>ROUND(I3636*H3636,2)</f>
        <v>0</v>
      </c>
      <c r="K3636" s="217" t="s">
        <v>199</v>
      </c>
      <c r="L3636" s="47"/>
      <c r="M3636" s="222" t="s">
        <v>19</v>
      </c>
      <c r="N3636" s="223" t="s">
        <v>40</v>
      </c>
      <c r="O3636" s="87"/>
      <c r="P3636" s="224">
        <f>O3636*H3636</f>
        <v>0</v>
      </c>
      <c r="Q3636" s="224">
        <v>0.00029999999999999997</v>
      </c>
      <c r="R3636" s="224">
        <f>Q3636*H3636</f>
        <v>0.16589039999999997</v>
      </c>
      <c r="S3636" s="224">
        <v>0</v>
      </c>
      <c r="T3636" s="225">
        <f>S3636*H3636</f>
        <v>0</v>
      </c>
      <c r="U3636" s="41"/>
      <c r="V3636" s="41"/>
      <c r="W3636" s="41"/>
      <c r="X3636" s="41"/>
      <c r="Y3636" s="41"/>
      <c r="Z3636" s="41"/>
      <c r="AA3636" s="41"/>
      <c r="AB3636" s="41"/>
      <c r="AC3636" s="41"/>
      <c r="AD3636" s="41"/>
      <c r="AE3636" s="41"/>
      <c r="AR3636" s="226" t="s">
        <v>323</v>
      </c>
      <c r="AT3636" s="226" t="s">
        <v>195</v>
      </c>
      <c r="AU3636" s="226" t="s">
        <v>78</v>
      </c>
      <c r="AY3636" s="20" t="s">
        <v>193</v>
      </c>
      <c r="BE3636" s="227">
        <f>IF(N3636="základní",J3636,0)</f>
        <v>0</v>
      </c>
      <c r="BF3636" s="227">
        <f>IF(N3636="snížená",J3636,0)</f>
        <v>0</v>
      </c>
      <c r="BG3636" s="227">
        <f>IF(N3636="zákl. přenesená",J3636,0)</f>
        <v>0</v>
      </c>
      <c r="BH3636" s="227">
        <f>IF(N3636="sníž. přenesená",J3636,0)</f>
        <v>0</v>
      </c>
      <c r="BI3636" s="227">
        <f>IF(N3636="nulová",J3636,0)</f>
        <v>0</v>
      </c>
      <c r="BJ3636" s="20" t="s">
        <v>76</v>
      </c>
      <c r="BK3636" s="227">
        <f>ROUND(I3636*H3636,2)</f>
        <v>0</v>
      </c>
      <c r="BL3636" s="20" t="s">
        <v>323</v>
      </c>
      <c r="BM3636" s="226" t="s">
        <v>5061</v>
      </c>
    </row>
    <row r="3637" s="2" customFormat="1">
      <c r="A3637" s="41"/>
      <c r="B3637" s="42"/>
      <c r="C3637" s="43"/>
      <c r="D3637" s="228" t="s">
        <v>202</v>
      </c>
      <c r="E3637" s="43"/>
      <c r="F3637" s="229" t="s">
        <v>2451</v>
      </c>
      <c r="G3637" s="43"/>
      <c r="H3637" s="43"/>
      <c r="I3637" s="230"/>
      <c r="J3637" s="43"/>
      <c r="K3637" s="43"/>
      <c r="L3637" s="47"/>
      <c r="M3637" s="231"/>
      <c r="N3637" s="232"/>
      <c r="O3637" s="87"/>
      <c r="P3637" s="87"/>
      <c r="Q3637" s="87"/>
      <c r="R3637" s="87"/>
      <c r="S3637" s="87"/>
      <c r="T3637" s="88"/>
      <c r="U3637" s="41"/>
      <c r="V3637" s="41"/>
      <c r="W3637" s="41"/>
      <c r="X3637" s="41"/>
      <c r="Y3637" s="41"/>
      <c r="Z3637" s="41"/>
      <c r="AA3637" s="41"/>
      <c r="AB3637" s="41"/>
      <c r="AC3637" s="41"/>
      <c r="AD3637" s="41"/>
      <c r="AE3637" s="41"/>
      <c r="AT3637" s="20" t="s">
        <v>202</v>
      </c>
      <c r="AU3637" s="20" t="s">
        <v>78</v>
      </c>
    </row>
    <row r="3638" s="2" customFormat="1">
      <c r="A3638" s="41"/>
      <c r="B3638" s="42"/>
      <c r="C3638" s="43"/>
      <c r="D3638" s="233" t="s">
        <v>204</v>
      </c>
      <c r="E3638" s="43"/>
      <c r="F3638" s="234" t="s">
        <v>2452</v>
      </c>
      <c r="G3638" s="43"/>
      <c r="H3638" s="43"/>
      <c r="I3638" s="230"/>
      <c r="J3638" s="43"/>
      <c r="K3638" s="43"/>
      <c r="L3638" s="47"/>
      <c r="M3638" s="231"/>
      <c r="N3638" s="232"/>
      <c r="O3638" s="87"/>
      <c r="P3638" s="87"/>
      <c r="Q3638" s="87"/>
      <c r="R3638" s="87"/>
      <c r="S3638" s="87"/>
      <c r="T3638" s="88"/>
      <c r="U3638" s="41"/>
      <c r="V3638" s="41"/>
      <c r="W3638" s="41"/>
      <c r="X3638" s="41"/>
      <c r="Y3638" s="41"/>
      <c r="Z3638" s="41"/>
      <c r="AA3638" s="41"/>
      <c r="AB3638" s="41"/>
      <c r="AC3638" s="41"/>
      <c r="AD3638" s="41"/>
      <c r="AE3638" s="41"/>
      <c r="AT3638" s="20" t="s">
        <v>204</v>
      </c>
      <c r="AU3638" s="20" t="s">
        <v>78</v>
      </c>
    </row>
    <row r="3639" s="13" customFormat="1">
      <c r="A3639" s="13"/>
      <c r="B3639" s="235"/>
      <c r="C3639" s="236"/>
      <c r="D3639" s="228" t="s">
        <v>206</v>
      </c>
      <c r="E3639" s="237" t="s">
        <v>19</v>
      </c>
      <c r="F3639" s="238" t="s">
        <v>279</v>
      </c>
      <c r="G3639" s="236"/>
      <c r="H3639" s="237" t="s">
        <v>19</v>
      </c>
      <c r="I3639" s="239"/>
      <c r="J3639" s="236"/>
      <c r="K3639" s="236"/>
      <c r="L3639" s="240"/>
      <c r="M3639" s="241"/>
      <c r="N3639" s="242"/>
      <c r="O3639" s="242"/>
      <c r="P3639" s="242"/>
      <c r="Q3639" s="242"/>
      <c r="R3639" s="242"/>
      <c r="S3639" s="242"/>
      <c r="T3639" s="243"/>
      <c r="U3639" s="13"/>
      <c r="V3639" s="13"/>
      <c r="W3639" s="13"/>
      <c r="X3639" s="13"/>
      <c r="Y3639" s="13"/>
      <c r="Z3639" s="13"/>
      <c r="AA3639" s="13"/>
      <c r="AB3639" s="13"/>
      <c r="AC3639" s="13"/>
      <c r="AD3639" s="13"/>
      <c r="AE3639" s="13"/>
      <c r="AT3639" s="244" t="s">
        <v>206</v>
      </c>
      <c r="AU3639" s="244" t="s">
        <v>78</v>
      </c>
      <c r="AV3639" s="13" t="s">
        <v>76</v>
      </c>
      <c r="AW3639" s="13" t="s">
        <v>31</v>
      </c>
      <c r="AX3639" s="13" t="s">
        <v>69</v>
      </c>
      <c r="AY3639" s="244" t="s">
        <v>193</v>
      </c>
    </row>
    <row r="3640" s="14" customFormat="1">
      <c r="A3640" s="14"/>
      <c r="B3640" s="245"/>
      <c r="C3640" s="246"/>
      <c r="D3640" s="228" t="s">
        <v>206</v>
      </c>
      <c r="E3640" s="247" t="s">
        <v>19</v>
      </c>
      <c r="F3640" s="248" t="s">
        <v>5062</v>
      </c>
      <c r="G3640" s="246"/>
      <c r="H3640" s="249">
        <v>497.19999999999999</v>
      </c>
      <c r="I3640" s="250"/>
      <c r="J3640" s="246"/>
      <c r="K3640" s="246"/>
      <c r="L3640" s="251"/>
      <c r="M3640" s="252"/>
      <c r="N3640" s="253"/>
      <c r="O3640" s="253"/>
      <c r="P3640" s="253"/>
      <c r="Q3640" s="253"/>
      <c r="R3640" s="253"/>
      <c r="S3640" s="253"/>
      <c r="T3640" s="254"/>
      <c r="U3640" s="14"/>
      <c r="V3640" s="14"/>
      <c r="W3640" s="14"/>
      <c r="X3640" s="14"/>
      <c r="Y3640" s="14"/>
      <c r="Z3640" s="14"/>
      <c r="AA3640" s="14"/>
      <c r="AB3640" s="14"/>
      <c r="AC3640" s="14"/>
      <c r="AD3640" s="14"/>
      <c r="AE3640" s="14"/>
      <c r="AT3640" s="255" t="s">
        <v>206</v>
      </c>
      <c r="AU3640" s="255" t="s">
        <v>78</v>
      </c>
      <c r="AV3640" s="14" t="s">
        <v>78</v>
      </c>
      <c r="AW3640" s="14" t="s">
        <v>31</v>
      </c>
      <c r="AX3640" s="14" t="s">
        <v>69</v>
      </c>
      <c r="AY3640" s="255" t="s">
        <v>193</v>
      </c>
    </row>
    <row r="3641" s="14" customFormat="1">
      <c r="A3641" s="14"/>
      <c r="B3641" s="245"/>
      <c r="C3641" s="246"/>
      <c r="D3641" s="228" t="s">
        <v>206</v>
      </c>
      <c r="E3641" s="247" t="s">
        <v>19</v>
      </c>
      <c r="F3641" s="248" t="s">
        <v>5063</v>
      </c>
      <c r="G3641" s="246"/>
      <c r="H3641" s="249">
        <v>33.417999999999999</v>
      </c>
      <c r="I3641" s="250"/>
      <c r="J3641" s="246"/>
      <c r="K3641" s="246"/>
      <c r="L3641" s="251"/>
      <c r="M3641" s="252"/>
      <c r="N3641" s="253"/>
      <c r="O3641" s="253"/>
      <c r="P3641" s="253"/>
      <c r="Q3641" s="253"/>
      <c r="R3641" s="253"/>
      <c r="S3641" s="253"/>
      <c r="T3641" s="254"/>
      <c r="U3641" s="14"/>
      <c r="V3641" s="14"/>
      <c r="W3641" s="14"/>
      <c r="X3641" s="14"/>
      <c r="Y3641" s="14"/>
      <c r="Z3641" s="14"/>
      <c r="AA3641" s="14"/>
      <c r="AB3641" s="14"/>
      <c r="AC3641" s="14"/>
      <c r="AD3641" s="14"/>
      <c r="AE3641" s="14"/>
      <c r="AT3641" s="255" t="s">
        <v>206</v>
      </c>
      <c r="AU3641" s="255" t="s">
        <v>78</v>
      </c>
      <c r="AV3641" s="14" t="s">
        <v>78</v>
      </c>
      <c r="AW3641" s="14" t="s">
        <v>31</v>
      </c>
      <c r="AX3641" s="14" t="s">
        <v>69</v>
      </c>
      <c r="AY3641" s="255" t="s">
        <v>193</v>
      </c>
    </row>
    <row r="3642" s="14" customFormat="1">
      <c r="A3642" s="14"/>
      <c r="B3642" s="245"/>
      <c r="C3642" s="246"/>
      <c r="D3642" s="228" t="s">
        <v>206</v>
      </c>
      <c r="E3642" s="247" t="s">
        <v>19</v>
      </c>
      <c r="F3642" s="248" t="s">
        <v>5064</v>
      </c>
      <c r="G3642" s="246"/>
      <c r="H3642" s="249">
        <v>17.786999999999999</v>
      </c>
      <c r="I3642" s="250"/>
      <c r="J3642" s="246"/>
      <c r="K3642" s="246"/>
      <c r="L3642" s="251"/>
      <c r="M3642" s="252"/>
      <c r="N3642" s="253"/>
      <c r="O3642" s="253"/>
      <c r="P3642" s="253"/>
      <c r="Q3642" s="253"/>
      <c r="R3642" s="253"/>
      <c r="S3642" s="253"/>
      <c r="T3642" s="254"/>
      <c r="U3642" s="14"/>
      <c r="V3642" s="14"/>
      <c r="W3642" s="14"/>
      <c r="X3642" s="14"/>
      <c r="Y3642" s="14"/>
      <c r="Z3642" s="14"/>
      <c r="AA3642" s="14"/>
      <c r="AB3642" s="14"/>
      <c r="AC3642" s="14"/>
      <c r="AD3642" s="14"/>
      <c r="AE3642" s="14"/>
      <c r="AT3642" s="255" t="s">
        <v>206</v>
      </c>
      <c r="AU3642" s="255" t="s">
        <v>78</v>
      </c>
      <c r="AV3642" s="14" t="s">
        <v>78</v>
      </c>
      <c r="AW3642" s="14" t="s">
        <v>31</v>
      </c>
      <c r="AX3642" s="14" t="s">
        <v>69</v>
      </c>
      <c r="AY3642" s="255" t="s">
        <v>193</v>
      </c>
    </row>
    <row r="3643" s="14" customFormat="1">
      <c r="A3643" s="14"/>
      <c r="B3643" s="245"/>
      <c r="C3643" s="246"/>
      <c r="D3643" s="228" t="s">
        <v>206</v>
      </c>
      <c r="E3643" s="247" t="s">
        <v>19</v>
      </c>
      <c r="F3643" s="248" t="s">
        <v>5065</v>
      </c>
      <c r="G3643" s="246"/>
      <c r="H3643" s="249">
        <v>3.4199999999999999</v>
      </c>
      <c r="I3643" s="250"/>
      <c r="J3643" s="246"/>
      <c r="K3643" s="246"/>
      <c r="L3643" s="251"/>
      <c r="M3643" s="252"/>
      <c r="N3643" s="253"/>
      <c r="O3643" s="253"/>
      <c r="P3643" s="253"/>
      <c r="Q3643" s="253"/>
      <c r="R3643" s="253"/>
      <c r="S3643" s="253"/>
      <c r="T3643" s="254"/>
      <c r="U3643" s="14"/>
      <c r="V3643" s="14"/>
      <c r="W3643" s="14"/>
      <c r="X3643" s="14"/>
      <c r="Y3643" s="14"/>
      <c r="Z3643" s="14"/>
      <c r="AA3643" s="14"/>
      <c r="AB3643" s="14"/>
      <c r="AC3643" s="14"/>
      <c r="AD3643" s="14"/>
      <c r="AE3643" s="14"/>
      <c r="AT3643" s="255" t="s">
        <v>206</v>
      </c>
      <c r="AU3643" s="255" t="s">
        <v>78</v>
      </c>
      <c r="AV3643" s="14" t="s">
        <v>78</v>
      </c>
      <c r="AW3643" s="14" t="s">
        <v>31</v>
      </c>
      <c r="AX3643" s="14" t="s">
        <v>69</v>
      </c>
      <c r="AY3643" s="255" t="s">
        <v>193</v>
      </c>
    </row>
    <row r="3644" s="14" customFormat="1">
      <c r="A3644" s="14"/>
      <c r="B3644" s="245"/>
      <c r="C3644" s="246"/>
      <c r="D3644" s="228" t="s">
        <v>206</v>
      </c>
      <c r="E3644" s="247" t="s">
        <v>19</v>
      </c>
      <c r="F3644" s="248" t="s">
        <v>5066</v>
      </c>
      <c r="G3644" s="246"/>
      <c r="H3644" s="249">
        <v>1.143</v>
      </c>
      <c r="I3644" s="250"/>
      <c r="J3644" s="246"/>
      <c r="K3644" s="246"/>
      <c r="L3644" s="251"/>
      <c r="M3644" s="252"/>
      <c r="N3644" s="253"/>
      <c r="O3644" s="253"/>
      <c r="P3644" s="253"/>
      <c r="Q3644" s="253"/>
      <c r="R3644" s="253"/>
      <c r="S3644" s="253"/>
      <c r="T3644" s="254"/>
      <c r="U3644" s="14"/>
      <c r="V3644" s="14"/>
      <c r="W3644" s="14"/>
      <c r="X3644" s="14"/>
      <c r="Y3644" s="14"/>
      <c r="Z3644" s="14"/>
      <c r="AA3644" s="14"/>
      <c r="AB3644" s="14"/>
      <c r="AC3644" s="14"/>
      <c r="AD3644" s="14"/>
      <c r="AE3644" s="14"/>
      <c r="AT3644" s="255" t="s">
        <v>206</v>
      </c>
      <c r="AU3644" s="255" t="s">
        <v>78</v>
      </c>
      <c r="AV3644" s="14" t="s">
        <v>78</v>
      </c>
      <c r="AW3644" s="14" t="s">
        <v>31</v>
      </c>
      <c r="AX3644" s="14" t="s">
        <v>69</v>
      </c>
      <c r="AY3644" s="255" t="s">
        <v>193</v>
      </c>
    </row>
    <row r="3645" s="15" customFormat="1">
      <c r="A3645" s="15"/>
      <c r="B3645" s="256"/>
      <c r="C3645" s="257"/>
      <c r="D3645" s="228" t="s">
        <v>206</v>
      </c>
      <c r="E3645" s="258" t="s">
        <v>19</v>
      </c>
      <c r="F3645" s="259" t="s">
        <v>218</v>
      </c>
      <c r="G3645" s="257"/>
      <c r="H3645" s="260">
        <v>552.96799999999996</v>
      </c>
      <c r="I3645" s="261"/>
      <c r="J3645" s="257"/>
      <c r="K3645" s="257"/>
      <c r="L3645" s="262"/>
      <c r="M3645" s="263"/>
      <c r="N3645" s="264"/>
      <c r="O3645" s="264"/>
      <c r="P3645" s="264"/>
      <c r="Q3645" s="264"/>
      <c r="R3645" s="264"/>
      <c r="S3645" s="264"/>
      <c r="T3645" s="265"/>
      <c r="U3645" s="15"/>
      <c r="V3645" s="15"/>
      <c r="W3645" s="15"/>
      <c r="X3645" s="15"/>
      <c r="Y3645" s="15"/>
      <c r="Z3645" s="15"/>
      <c r="AA3645" s="15"/>
      <c r="AB3645" s="15"/>
      <c r="AC3645" s="15"/>
      <c r="AD3645" s="15"/>
      <c r="AE3645" s="15"/>
      <c r="AT3645" s="266" t="s">
        <v>206</v>
      </c>
      <c r="AU3645" s="266" t="s">
        <v>78</v>
      </c>
      <c r="AV3645" s="15" t="s">
        <v>200</v>
      </c>
      <c r="AW3645" s="15" t="s">
        <v>31</v>
      </c>
      <c r="AX3645" s="15" t="s">
        <v>76</v>
      </c>
      <c r="AY3645" s="266" t="s">
        <v>193</v>
      </c>
    </row>
    <row r="3646" s="2" customFormat="1" ht="16.5" customHeight="1">
      <c r="A3646" s="41"/>
      <c r="B3646" s="42"/>
      <c r="C3646" s="215" t="s">
        <v>5067</v>
      </c>
      <c r="D3646" s="215" t="s">
        <v>195</v>
      </c>
      <c r="E3646" s="216" t="s">
        <v>2459</v>
      </c>
      <c r="F3646" s="217" t="s">
        <v>2460</v>
      </c>
      <c r="G3646" s="218" t="s">
        <v>258</v>
      </c>
      <c r="H3646" s="219">
        <v>497.19999999999999</v>
      </c>
      <c r="I3646" s="220"/>
      <c r="J3646" s="221">
        <f>ROUND(I3646*H3646,2)</f>
        <v>0</v>
      </c>
      <c r="K3646" s="217" t="s">
        <v>199</v>
      </c>
      <c r="L3646" s="47"/>
      <c r="M3646" s="222" t="s">
        <v>19</v>
      </c>
      <c r="N3646" s="223" t="s">
        <v>40</v>
      </c>
      <c r="O3646" s="87"/>
      <c r="P3646" s="224">
        <f>O3646*H3646</f>
        <v>0</v>
      </c>
      <c r="Q3646" s="224">
        <v>5.7599999999999997E-07</v>
      </c>
      <c r="R3646" s="224">
        <f>Q3646*H3646</f>
        <v>0.00028638719999999999</v>
      </c>
      <c r="S3646" s="224">
        <v>0</v>
      </c>
      <c r="T3646" s="225">
        <f>S3646*H3646</f>
        <v>0</v>
      </c>
      <c r="U3646" s="41"/>
      <c r="V3646" s="41"/>
      <c r="W3646" s="41"/>
      <c r="X3646" s="41"/>
      <c r="Y3646" s="41"/>
      <c r="Z3646" s="41"/>
      <c r="AA3646" s="41"/>
      <c r="AB3646" s="41"/>
      <c r="AC3646" s="41"/>
      <c r="AD3646" s="41"/>
      <c r="AE3646" s="41"/>
      <c r="AR3646" s="226" t="s">
        <v>323</v>
      </c>
      <c r="AT3646" s="226" t="s">
        <v>195</v>
      </c>
      <c r="AU3646" s="226" t="s">
        <v>78</v>
      </c>
      <c r="AY3646" s="20" t="s">
        <v>193</v>
      </c>
      <c r="BE3646" s="227">
        <f>IF(N3646="základní",J3646,0)</f>
        <v>0</v>
      </c>
      <c r="BF3646" s="227">
        <f>IF(N3646="snížená",J3646,0)</f>
        <v>0</v>
      </c>
      <c r="BG3646" s="227">
        <f>IF(N3646="zákl. přenesená",J3646,0)</f>
        <v>0</v>
      </c>
      <c r="BH3646" s="227">
        <f>IF(N3646="sníž. přenesená",J3646,0)</f>
        <v>0</v>
      </c>
      <c r="BI3646" s="227">
        <f>IF(N3646="nulová",J3646,0)</f>
        <v>0</v>
      </c>
      <c r="BJ3646" s="20" t="s">
        <v>76</v>
      </c>
      <c r="BK3646" s="227">
        <f>ROUND(I3646*H3646,2)</f>
        <v>0</v>
      </c>
      <c r="BL3646" s="20" t="s">
        <v>323</v>
      </c>
      <c r="BM3646" s="226" t="s">
        <v>5068</v>
      </c>
    </row>
    <row r="3647" s="2" customFormat="1">
      <c r="A3647" s="41"/>
      <c r="B3647" s="42"/>
      <c r="C3647" s="43"/>
      <c r="D3647" s="228" t="s">
        <v>202</v>
      </c>
      <c r="E3647" s="43"/>
      <c r="F3647" s="229" t="s">
        <v>2462</v>
      </c>
      <c r="G3647" s="43"/>
      <c r="H3647" s="43"/>
      <c r="I3647" s="230"/>
      <c r="J3647" s="43"/>
      <c r="K3647" s="43"/>
      <c r="L3647" s="47"/>
      <c r="M3647" s="231"/>
      <c r="N3647" s="232"/>
      <c r="O3647" s="87"/>
      <c r="P3647" s="87"/>
      <c r="Q3647" s="87"/>
      <c r="R3647" s="87"/>
      <c r="S3647" s="87"/>
      <c r="T3647" s="88"/>
      <c r="U3647" s="41"/>
      <c r="V3647" s="41"/>
      <c r="W3647" s="41"/>
      <c r="X3647" s="41"/>
      <c r="Y3647" s="41"/>
      <c r="Z3647" s="41"/>
      <c r="AA3647" s="41"/>
      <c r="AB3647" s="41"/>
      <c r="AC3647" s="41"/>
      <c r="AD3647" s="41"/>
      <c r="AE3647" s="41"/>
      <c r="AT3647" s="20" t="s">
        <v>202</v>
      </c>
      <c r="AU3647" s="20" t="s">
        <v>78</v>
      </c>
    </row>
    <row r="3648" s="2" customFormat="1">
      <c r="A3648" s="41"/>
      <c r="B3648" s="42"/>
      <c r="C3648" s="43"/>
      <c r="D3648" s="233" t="s">
        <v>204</v>
      </c>
      <c r="E3648" s="43"/>
      <c r="F3648" s="234" t="s">
        <v>2463</v>
      </c>
      <c r="G3648" s="43"/>
      <c r="H3648" s="43"/>
      <c r="I3648" s="230"/>
      <c r="J3648" s="43"/>
      <c r="K3648" s="43"/>
      <c r="L3648" s="47"/>
      <c r="M3648" s="231"/>
      <c r="N3648" s="232"/>
      <c r="O3648" s="87"/>
      <c r="P3648" s="87"/>
      <c r="Q3648" s="87"/>
      <c r="R3648" s="87"/>
      <c r="S3648" s="87"/>
      <c r="T3648" s="88"/>
      <c r="U3648" s="41"/>
      <c r="V3648" s="41"/>
      <c r="W3648" s="41"/>
      <c r="X3648" s="41"/>
      <c r="Y3648" s="41"/>
      <c r="Z3648" s="41"/>
      <c r="AA3648" s="41"/>
      <c r="AB3648" s="41"/>
      <c r="AC3648" s="41"/>
      <c r="AD3648" s="41"/>
      <c r="AE3648" s="41"/>
      <c r="AT3648" s="20" t="s">
        <v>204</v>
      </c>
      <c r="AU3648" s="20" t="s">
        <v>78</v>
      </c>
    </row>
    <row r="3649" s="13" customFormat="1">
      <c r="A3649" s="13"/>
      <c r="B3649" s="235"/>
      <c r="C3649" s="236"/>
      <c r="D3649" s="228" t="s">
        <v>206</v>
      </c>
      <c r="E3649" s="237" t="s">
        <v>19</v>
      </c>
      <c r="F3649" s="238" t="s">
        <v>279</v>
      </c>
      <c r="G3649" s="236"/>
      <c r="H3649" s="237" t="s">
        <v>19</v>
      </c>
      <c r="I3649" s="239"/>
      <c r="J3649" s="236"/>
      <c r="K3649" s="236"/>
      <c r="L3649" s="240"/>
      <c r="M3649" s="241"/>
      <c r="N3649" s="242"/>
      <c r="O3649" s="242"/>
      <c r="P3649" s="242"/>
      <c r="Q3649" s="242"/>
      <c r="R3649" s="242"/>
      <c r="S3649" s="242"/>
      <c r="T3649" s="243"/>
      <c r="U3649" s="13"/>
      <c r="V3649" s="13"/>
      <c r="W3649" s="13"/>
      <c r="X3649" s="13"/>
      <c r="Y3649" s="13"/>
      <c r="Z3649" s="13"/>
      <c r="AA3649" s="13"/>
      <c r="AB3649" s="13"/>
      <c r="AC3649" s="13"/>
      <c r="AD3649" s="13"/>
      <c r="AE3649" s="13"/>
      <c r="AT3649" s="244" t="s">
        <v>206</v>
      </c>
      <c r="AU3649" s="244" t="s">
        <v>78</v>
      </c>
      <c r="AV3649" s="13" t="s">
        <v>76</v>
      </c>
      <c r="AW3649" s="13" t="s">
        <v>31</v>
      </c>
      <c r="AX3649" s="13" t="s">
        <v>69</v>
      </c>
      <c r="AY3649" s="244" t="s">
        <v>193</v>
      </c>
    </row>
    <row r="3650" s="14" customFormat="1">
      <c r="A3650" s="14"/>
      <c r="B3650" s="245"/>
      <c r="C3650" s="246"/>
      <c r="D3650" s="228" t="s">
        <v>206</v>
      </c>
      <c r="E3650" s="247" t="s">
        <v>19</v>
      </c>
      <c r="F3650" s="248" t="s">
        <v>5062</v>
      </c>
      <c r="G3650" s="246"/>
      <c r="H3650" s="249">
        <v>497.19999999999999</v>
      </c>
      <c r="I3650" s="250"/>
      <c r="J3650" s="246"/>
      <c r="K3650" s="246"/>
      <c r="L3650" s="251"/>
      <c r="M3650" s="252"/>
      <c r="N3650" s="253"/>
      <c r="O3650" s="253"/>
      <c r="P3650" s="253"/>
      <c r="Q3650" s="253"/>
      <c r="R3650" s="253"/>
      <c r="S3650" s="253"/>
      <c r="T3650" s="254"/>
      <c r="U3650" s="14"/>
      <c r="V3650" s="14"/>
      <c r="W3650" s="14"/>
      <c r="X3650" s="14"/>
      <c r="Y3650" s="14"/>
      <c r="Z3650" s="14"/>
      <c r="AA3650" s="14"/>
      <c r="AB3650" s="14"/>
      <c r="AC3650" s="14"/>
      <c r="AD3650" s="14"/>
      <c r="AE3650" s="14"/>
      <c r="AT3650" s="255" t="s">
        <v>206</v>
      </c>
      <c r="AU3650" s="255" t="s">
        <v>78</v>
      </c>
      <c r="AV3650" s="14" t="s">
        <v>78</v>
      </c>
      <c r="AW3650" s="14" t="s">
        <v>31</v>
      </c>
      <c r="AX3650" s="14" t="s">
        <v>76</v>
      </c>
      <c r="AY3650" s="255" t="s">
        <v>193</v>
      </c>
    </row>
    <row r="3651" s="2" customFormat="1" ht="16.5" customHeight="1">
      <c r="A3651" s="41"/>
      <c r="B3651" s="42"/>
      <c r="C3651" s="215" t="s">
        <v>5069</v>
      </c>
      <c r="D3651" s="215" t="s">
        <v>195</v>
      </c>
      <c r="E3651" s="216" t="s">
        <v>5070</v>
      </c>
      <c r="F3651" s="217" t="s">
        <v>5071</v>
      </c>
      <c r="G3651" s="218" t="s">
        <v>258</v>
      </c>
      <c r="H3651" s="219">
        <v>51.204999999999998</v>
      </c>
      <c r="I3651" s="220"/>
      <c r="J3651" s="221">
        <f>ROUND(I3651*H3651,2)</f>
        <v>0</v>
      </c>
      <c r="K3651" s="217" t="s">
        <v>199</v>
      </c>
      <c r="L3651" s="47"/>
      <c r="M3651" s="222" t="s">
        <v>19</v>
      </c>
      <c r="N3651" s="223" t="s">
        <v>40</v>
      </c>
      <c r="O3651" s="87"/>
      <c r="P3651" s="224">
        <f>O3651*H3651</f>
        <v>0</v>
      </c>
      <c r="Q3651" s="224">
        <v>8.6400000000000001E-07</v>
      </c>
      <c r="R3651" s="224">
        <f>Q3651*H3651</f>
        <v>4.424112E-05</v>
      </c>
      <c r="S3651" s="224">
        <v>0</v>
      </c>
      <c r="T3651" s="225">
        <f>S3651*H3651</f>
        <v>0</v>
      </c>
      <c r="U3651" s="41"/>
      <c r="V3651" s="41"/>
      <c r="W3651" s="41"/>
      <c r="X3651" s="41"/>
      <c r="Y3651" s="41"/>
      <c r="Z3651" s="41"/>
      <c r="AA3651" s="41"/>
      <c r="AB3651" s="41"/>
      <c r="AC3651" s="41"/>
      <c r="AD3651" s="41"/>
      <c r="AE3651" s="41"/>
      <c r="AR3651" s="226" t="s">
        <v>323</v>
      </c>
      <c r="AT3651" s="226" t="s">
        <v>195</v>
      </c>
      <c r="AU3651" s="226" t="s">
        <v>78</v>
      </c>
      <c r="AY3651" s="20" t="s">
        <v>193</v>
      </c>
      <c r="BE3651" s="227">
        <f>IF(N3651="základní",J3651,0)</f>
        <v>0</v>
      </c>
      <c r="BF3651" s="227">
        <f>IF(N3651="snížená",J3651,0)</f>
        <v>0</v>
      </c>
      <c r="BG3651" s="227">
        <f>IF(N3651="zákl. přenesená",J3651,0)</f>
        <v>0</v>
      </c>
      <c r="BH3651" s="227">
        <f>IF(N3651="sníž. přenesená",J3651,0)</f>
        <v>0</v>
      </c>
      <c r="BI3651" s="227">
        <f>IF(N3651="nulová",J3651,0)</f>
        <v>0</v>
      </c>
      <c r="BJ3651" s="20" t="s">
        <v>76</v>
      </c>
      <c r="BK3651" s="227">
        <f>ROUND(I3651*H3651,2)</f>
        <v>0</v>
      </c>
      <c r="BL3651" s="20" t="s">
        <v>323</v>
      </c>
      <c r="BM3651" s="226" t="s">
        <v>5072</v>
      </c>
    </row>
    <row r="3652" s="2" customFormat="1">
      <c r="A3652" s="41"/>
      <c r="B3652" s="42"/>
      <c r="C3652" s="43"/>
      <c r="D3652" s="228" t="s">
        <v>202</v>
      </c>
      <c r="E3652" s="43"/>
      <c r="F3652" s="229" t="s">
        <v>5073</v>
      </c>
      <c r="G3652" s="43"/>
      <c r="H3652" s="43"/>
      <c r="I3652" s="230"/>
      <c r="J3652" s="43"/>
      <c r="K3652" s="43"/>
      <c r="L3652" s="47"/>
      <c r="M3652" s="231"/>
      <c r="N3652" s="232"/>
      <c r="O3652" s="87"/>
      <c r="P3652" s="87"/>
      <c r="Q3652" s="87"/>
      <c r="R3652" s="87"/>
      <c r="S3652" s="87"/>
      <c r="T3652" s="88"/>
      <c r="U3652" s="41"/>
      <c r="V3652" s="41"/>
      <c r="W3652" s="41"/>
      <c r="X3652" s="41"/>
      <c r="Y3652" s="41"/>
      <c r="Z3652" s="41"/>
      <c r="AA3652" s="41"/>
      <c r="AB3652" s="41"/>
      <c r="AC3652" s="41"/>
      <c r="AD3652" s="41"/>
      <c r="AE3652" s="41"/>
      <c r="AT3652" s="20" t="s">
        <v>202</v>
      </c>
      <c r="AU3652" s="20" t="s">
        <v>78</v>
      </c>
    </row>
    <row r="3653" s="2" customFormat="1">
      <c r="A3653" s="41"/>
      <c r="B3653" s="42"/>
      <c r="C3653" s="43"/>
      <c r="D3653" s="233" t="s">
        <v>204</v>
      </c>
      <c r="E3653" s="43"/>
      <c r="F3653" s="234" t="s">
        <v>5074</v>
      </c>
      <c r="G3653" s="43"/>
      <c r="H3653" s="43"/>
      <c r="I3653" s="230"/>
      <c r="J3653" s="43"/>
      <c r="K3653" s="43"/>
      <c r="L3653" s="47"/>
      <c r="M3653" s="231"/>
      <c r="N3653" s="232"/>
      <c r="O3653" s="87"/>
      <c r="P3653" s="87"/>
      <c r="Q3653" s="87"/>
      <c r="R3653" s="87"/>
      <c r="S3653" s="87"/>
      <c r="T3653" s="88"/>
      <c r="U3653" s="41"/>
      <c r="V3653" s="41"/>
      <c r="W3653" s="41"/>
      <c r="X3653" s="41"/>
      <c r="Y3653" s="41"/>
      <c r="Z3653" s="41"/>
      <c r="AA3653" s="41"/>
      <c r="AB3653" s="41"/>
      <c r="AC3653" s="41"/>
      <c r="AD3653" s="41"/>
      <c r="AE3653" s="41"/>
      <c r="AT3653" s="20" t="s">
        <v>204</v>
      </c>
      <c r="AU3653" s="20" t="s">
        <v>78</v>
      </c>
    </row>
    <row r="3654" s="13" customFormat="1">
      <c r="A3654" s="13"/>
      <c r="B3654" s="235"/>
      <c r="C3654" s="236"/>
      <c r="D3654" s="228" t="s">
        <v>206</v>
      </c>
      <c r="E3654" s="237" t="s">
        <v>19</v>
      </c>
      <c r="F3654" s="238" t="s">
        <v>279</v>
      </c>
      <c r="G3654" s="236"/>
      <c r="H3654" s="237" t="s">
        <v>19</v>
      </c>
      <c r="I3654" s="239"/>
      <c r="J3654" s="236"/>
      <c r="K3654" s="236"/>
      <c r="L3654" s="240"/>
      <c r="M3654" s="241"/>
      <c r="N3654" s="242"/>
      <c r="O3654" s="242"/>
      <c r="P3654" s="242"/>
      <c r="Q3654" s="242"/>
      <c r="R3654" s="242"/>
      <c r="S3654" s="242"/>
      <c r="T3654" s="243"/>
      <c r="U3654" s="13"/>
      <c r="V3654" s="13"/>
      <c r="W3654" s="13"/>
      <c r="X3654" s="13"/>
      <c r="Y3654" s="13"/>
      <c r="Z3654" s="13"/>
      <c r="AA3654" s="13"/>
      <c r="AB3654" s="13"/>
      <c r="AC3654" s="13"/>
      <c r="AD3654" s="13"/>
      <c r="AE3654" s="13"/>
      <c r="AT3654" s="244" t="s">
        <v>206</v>
      </c>
      <c r="AU3654" s="244" t="s">
        <v>78</v>
      </c>
      <c r="AV3654" s="13" t="s">
        <v>76</v>
      </c>
      <c r="AW3654" s="13" t="s">
        <v>31</v>
      </c>
      <c r="AX3654" s="13" t="s">
        <v>69</v>
      </c>
      <c r="AY3654" s="244" t="s">
        <v>193</v>
      </c>
    </row>
    <row r="3655" s="14" customFormat="1">
      <c r="A3655" s="14"/>
      <c r="B3655" s="245"/>
      <c r="C3655" s="246"/>
      <c r="D3655" s="228" t="s">
        <v>206</v>
      </c>
      <c r="E3655" s="247" t="s">
        <v>19</v>
      </c>
      <c r="F3655" s="248" t="s">
        <v>5063</v>
      </c>
      <c r="G3655" s="246"/>
      <c r="H3655" s="249">
        <v>33.417999999999999</v>
      </c>
      <c r="I3655" s="250"/>
      <c r="J3655" s="246"/>
      <c r="K3655" s="246"/>
      <c r="L3655" s="251"/>
      <c r="M3655" s="252"/>
      <c r="N3655" s="253"/>
      <c r="O3655" s="253"/>
      <c r="P3655" s="253"/>
      <c r="Q3655" s="253"/>
      <c r="R3655" s="253"/>
      <c r="S3655" s="253"/>
      <c r="T3655" s="254"/>
      <c r="U3655" s="14"/>
      <c r="V3655" s="14"/>
      <c r="W3655" s="14"/>
      <c r="X3655" s="14"/>
      <c r="Y3655" s="14"/>
      <c r="Z3655" s="14"/>
      <c r="AA3655" s="14"/>
      <c r="AB3655" s="14"/>
      <c r="AC3655" s="14"/>
      <c r="AD3655" s="14"/>
      <c r="AE3655" s="14"/>
      <c r="AT3655" s="255" t="s">
        <v>206</v>
      </c>
      <c r="AU3655" s="255" t="s">
        <v>78</v>
      </c>
      <c r="AV3655" s="14" t="s">
        <v>78</v>
      </c>
      <c r="AW3655" s="14" t="s">
        <v>31</v>
      </c>
      <c r="AX3655" s="14" t="s">
        <v>69</v>
      </c>
      <c r="AY3655" s="255" t="s">
        <v>193</v>
      </c>
    </row>
    <row r="3656" s="14" customFormat="1">
      <c r="A3656" s="14"/>
      <c r="B3656" s="245"/>
      <c r="C3656" s="246"/>
      <c r="D3656" s="228" t="s">
        <v>206</v>
      </c>
      <c r="E3656" s="247" t="s">
        <v>19</v>
      </c>
      <c r="F3656" s="248" t="s">
        <v>5064</v>
      </c>
      <c r="G3656" s="246"/>
      <c r="H3656" s="249">
        <v>17.786999999999999</v>
      </c>
      <c r="I3656" s="250"/>
      <c r="J3656" s="246"/>
      <c r="K3656" s="246"/>
      <c r="L3656" s="251"/>
      <c r="M3656" s="252"/>
      <c r="N3656" s="253"/>
      <c r="O3656" s="253"/>
      <c r="P3656" s="253"/>
      <c r="Q3656" s="253"/>
      <c r="R3656" s="253"/>
      <c r="S3656" s="253"/>
      <c r="T3656" s="254"/>
      <c r="U3656" s="14"/>
      <c r="V3656" s="14"/>
      <c r="W3656" s="14"/>
      <c r="X3656" s="14"/>
      <c r="Y3656" s="14"/>
      <c r="Z3656" s="14"/>
      <c r="AA3656" s="14"/>
      <c r="AB3656" s="14"/>
      <c r="AC3656" s="14"/>
      <c r="AD3656" s="14"/>
      <c r="AE3656" s="14"/>
      <c r="AT3656" s="255" t="s">
        <v>206</v>
      </c>
      <c r="AU3656" s="255" t="s">
        <v>78</v>
      </c>
      <c r="AV3656" s="14" t="s">
        <v>78</v>
      </c>
      <c r="AW3656" s="14" t="s">
        <v>31</v>
      </c>
      <c r="AX3656" s="14" t="s">
        <v>69</v>
      </c>
      <c r="AY3656" s="255" t="s">
        <v>193</v>
      </c>
    </row>
    <row r="3657" s="15" customFormat="1">
      <c r="A3657" s="15"/>
      <c r="B3657" s="256"/>
      <c r="C3657" s="257"/>
      <c r="D3657" s="228" t="s">
        <v>206</v>
      </c>
      <c r="E3657" s="258" t="s">
        <v>19</v>
      </c>
      <c r="F3657" s="259" t="s">
        <v>218</v>
      </c>
      <c r="G3657" s="257"/>
      <c r="H3657" s="260">
        <v>51.204999999999998</v>
      </c>
      <c r="I3657" s="261"/>
      <c r="J3657" s="257"/>
      <c r="K3657" s="257"/>
      <c r="L3657" s="262"/>
      <c r="M3657" s="263"/>
      <c r="N3657" s="264"/>
      <c r="O3657" s="264"/>
      <c r="P3657" s="264"/>
      <c r="Q3657" s="264"/>
      <c r="R3657" s="264"/>
      <c r="S3657" s="264"/>
      <c r="T3657" s="265"/>
      <c r="U3657" s="15"/>
      <c r="V3657" s="15"/>
      <c r="W3657" s="15"/>
      <c r="X3657" s="15"/>
      <c r="Y3657" s="15"/>
      <c r="Z3657" s="15"/>
      <c r="AA3657" s="15"/>
      <c r="AB3657" s="15"/>
      <c r="AC3657" s="15"/>
      <c r="AD3657" s="15"/>
      <c r="AE3657" s="15"/>
      <c r="AT3657" s="266" t="s">
        <v>206</v>
      </c>
      <c r="AU3657" s="266" t="s">
        <v>78</v>
      </c>
      <c r="AV3657" s="15" t="s">
        <v>200</v>
      </c>
      <c r="AW3657" s="15" t="s">
        <v>31</v>
      </c>
      <c r="AX3657" s="15" t="s">
        <v>76</v>
      </c>
      <c r="AY3657" s="266" t="s">
        <v>193</v>
      </c>
    </row>
    <row r="3658" s="2" customFormat="1" ht="16.5" customHeight="1">
      <c r="A3658" s="41"/>
      <c r="B3658" s="42"/>
      <c r="C3658" s="215" t="s">
        <v>5075</v>
      </c>
      <c r="D3658" s="215" t="s">
        <v>195</v>
      </c>
      <c r="E3658" s="216" t="s">
        <v>2466</v>
      </c>
      <c r="F3658" s="217" t="s">
        <v>2467</v>
      </c>
      <c r="G3658" s="218" t="s">
        <v>258</v>
      </c>
      <c r="H3658" s="219">
        <v>548.40499999999997</v>
      </c>
      <c r="I3658" s="220"/>
      <c r="J3658" s="221">
        <f>ROUND(I3658*H3658,2)</f>
        <v>0</v>
      </c>
      <c r="K3658" s="217" t="s">
        <v>199</v>
      </c>
      <c r="L3658" s="47"/>
      <c r="M3658" s="222" t="s">
        <v>19</v>
      </c>
      <c r="N3658" s="223" t="s">
        <v>40</v>
      </c>
      <c r="O3658" s="87"/>
      <c r="P3658" s="224">
        <f>O3658*H3658</f>
        <v>0</v>
      </c>
      <c r="Q3658" s="224">
        <v>0.0044999999999999997</v>
      </c>
      <c r="R3658" s="224">
        <f>Q3658*H3658</f>
        <v>2.4678224999999996</v>
      </c>
      <c r="S3658" s="224">
        <v>0</v>
      </c>
      <c r="T3658" s="225">
        <f>S3658*H3658</f>
        <v>0</v>
      </c>
      <c r="U3658" s="41"/>
      <c r="V3658" s="41"/>
      <c r="W3658" s="41"/>
      <c r="X3658" s="41"/>
      <c r="Y3658" s="41"/>
      <c r="Z3658" s="41"/>
      <c r="AA3658" s="41"/>
      <c r="AB3658" s="41"/>
      <c r="AC3658" s="41"/>
      <c r="AD3658" s="41"/>
      <c r="AE3658" s="41"/>
      <c r="AR3658" s="226" t="s">
        <v>323</v>
      </c>
      <c r="AT3658" s="226" t="s">
        <v>195</v>
      </c>
      <c r="AU3658" s="226" t="s">
        <v>78</v>
      </c>
      <c r="AY3658" s="20" t="s">
        <v>193</v>
      </c>
      <c r="BE3658" s="227">
        <f>IF(N3658="základní",J3658,0)</f>
        <v>0</v>
      </c>
      <c r="BF3658" s="227">
        <f>IF(N3658="snížená",J3658,0)</f>
        <v>0</v>
      </c>
      <c r="BG3658" s="227">
        <f>IF(N3658="zákl. přenesená",J3658,0)</f>
        <v>0</v>
      </c>
      <c r="BH3658" s="227">
        <f>IF(N3658="sníž. přenesená",J3658,0)</f>
        <v>0</v>
      </c>
      <c r="BI3658" s="227">
        <f>IF(N3658="nulová",J3658,0)</f>
        <v>0</v>
      </c>
      <c r="BJ3658" s="20" t="s">
        <v>76</v>
      </c>
      <c r="BK3658" s="227">
        <f>ROUND(I3658*H3658,2)</f>
        <v>0</v>
      </c>
      <c r="BL3658" s="20" t="s">
        <v>323</v>
      </c>
      <c r="BM3658" s="226" t="s">
        <v>5076</v>
      </c>
    </row>
    <row r="3659" s="2" customFormat="1">
      <c r="A3659" s="41"/>
      <c r="B3659" s="42"/>
      <c r="C3659" s="43"/>
      <c r="D3659" s="228" t="s">
        <v>202</v>
      </c>
      <c r="E3659" s="43"/>
      <c r="F3659" s="229" t="s">
        <v>2469</v>
      </c>
      <c r="G3659" s="43"/>
      <c r="H3659" s="43"/>
      <c r="I3659" s="230"/>
      <c r="J3659" s="43"/>
      <c r="K3659" s="43"/>
      <c r="L3659" s="47"/>
      <c r="M3659" s="231"/>
      <c r="N3659" s="232"/>
      <c r="O3659" s="87"/>
      <c r="P3659" s="87"/>
      <c r="Q3659" s="87"/>
      <c r="R3659" s="87"/>
      <c r="S3659" s="87"/>
      <c r="T3659" s="88"/>
      <c r="U3659" s="41"/>
      <c r="V3659" s="41"/>
      <c r="W3659" s="41"/>
      <c r="X3659" s="41"/>
      <c r="Y3659" s="41"/>
      <c r="Z3659" s="41"/>
      <c r="AA3659" s="41"/>
      <c r="AB3659" s="41"/>
      <c r="AC3659" s="41"/>
      <c r="AD3659" s="41"/>
      <c r="AE3659" s="41"/>
      <c r="AT3659" s="20" t="s">
        <v>202</v>
      </c>
      <c r="AU3659" s="20" t="s">
        <v>78</v>
      </c>
    </row>
    <row r="3660" s="2" customFormat="1">
      <c r="A3660" s="41"/>
      <c r="B3660" s="42"/>
      <c r="C3660" s="43"/>
      <c r="D3660" s="233" t="s">
        <v>204</v>
      </c>
      <c r="E3660" s="43"/>
      <c r="F3660" s="234" t="s">
        <v>2470</v>
      </c>
      <c r="G3660" s="43"/>
      <c r="H3660" s="43"/>
      <c r="I3660" s="230"/>
      <c r="J3660" s="43"/>
      <c r="K3660" s="43"/>
      <c r="L3660" s="47"/>
      <c r="M3660" s="231"/>
      <c r="N3660" s="232"/>
      <c r="O3660" s="87"/>
      <c r="P3660" s="87"/>
      <c r="Q3660" s="87"/>
      <c r="R3660" s="87"/>
      <c r="S3660" s="87"/>
      <c r="T3660" s="88"/>
      <c r="U3660" s="41"/>
      <c r="V3660" s="41"/>
      <c r="W3660" s="41"/>
      <c r="X3660" s="41"/>
      <c r="Y3660" s="41"/>
      <c r="Z3660" s="41"/>
      <c r="AA3660" s="41"/>
      <c r="AB3660" s="41"/>
      <c r="AC3660" s="41"/>
      <c r="AD3660" s="41"/>
      <c r="AE3660" s="41"/>
      <c r="AT3660" s="20" t="s">
        <v>204</v>
      </c>
      <c r="AU3660" s="20" t="s">
        <v>78</v>
      </c>
    </row>
    <row r="3661" s="13" customFormat="1">
      <c r="A3661" s="13"/>
      <c r="B3661" s="235"/>
      <c r="C3661" s="236"/>
      <c r="D3661" s="228" t="s">
        <v>206</v>
      </c>
      <c r="E3661" s="237" t="s">
        <v>19</v>
      </c>
      <c r="F3661" s="238" t="s">
        <v>279</v>
      </c>
      <c r="G3661" s="236"/>
      <c r="H3661" s="237" t="s">
        <v>19</v>
      </c>
      <c r="I3661" s="239"/>
      <c r="J3661" s="236"/>
      <c r="K3661" s="236"/>
      <c r="L3661" s="240"/>
      <c r="M3661" s="241"/>
      <c r="N3661" s="242"/>
      <c r="O3661" s="242"/>
      <c r="P3661" s="242"/>
      <c r="Q3661" s="242"/>
      <c r="R3661" s="242"/>
      <c r="S3661" s="242"/>
      <c r="T3661" s="243"/>
      <c r="U3661" s="13"/>
      <c r="V3661" s="13"/>
      <c r="W3661" s="13"/>
      <c r="X3661" s="13"/>
      <c r="Y3661" s="13"/>
      <c r="Z3661" s="13"/>
      <c r="AA3661" s="13"/>
      <c r="AB3661" s="13"/>
      <c r="AC3661" s="13"/>
      <c r="AD3661" s="13"/>
      <c r="AE3661" s="13"/>
      <c r="AT3661" s="244" t="s">
        <v>206</v>
      </c>
      <c r="AU3661" s="244" t="s">
        <v>78</v>
      </c>
      <c r="AV3661" s="13" t="s">
        <v>76</v>
      </c>
      <c r="AW3661" s="13" t="s">
        <v>31</v>
      </c>
      <c r="AX3661" s="13" t="s">
        <v>69</v>
      </c>
      <c r="AY3661" s="244" t="s">
        <v>193</v>
      </c>
    </row>
    <row r="3662" s="14" customFormat="1">
      <c r="A3662" s="14"/>
      <c r="B3662" s="245"/>
      <c r="C3662" s="246"/>
      <c r="D3662" s="228" t="s">
        <v>206</v>
      </c>
      <c r="E3662" s="247" t="s">
        <v>19</v>
      </c>
      <c r="F3662" s="248" t="s">
        <v>5062</v>
      </c>
      <c r="G3662" s="246"/>
      <c r="H3662" s="249">
        <v>497.19999999999999</v>
      </c>
      <c r="I3662" s="250"/>
      <c r="J3662" s="246"/>
      <c r="K3662" s="246"/>
      <c r="L3662" s="251"/>
      <c r="M3662" s="252"/>
      <c r="N3662" s="253"/>
      <c r="O3662" s="253"/>
      <c r="P3662" s="253"/>
      <c r="Q3662" s="253"/>
      <c r="R3662" s="253"/>
      <c r="S3662" s="253"/>
      <c r="T3662" s="254"/>
      <c r="U3662" s="14"/>
      <c r="V3662" s="14"/>
      <c r="W3662" s="14"/>
      <c r="X3662" s="14"/>
      <c r="Y3662" s="14"/>
      <c r="Z3662" s="14"/>
      <c r="AA3662" s="14"/>
      <c r="AB3662" s="14"/>
      <c r="AC3662" s="14"/>
      <c r="AD3662" s="14"/>
      <c r="AE3662" s="14"/>
      <c r="AT3662" s="255" t="s">
        <v>206</v>
      </c>
      <c r="AU3662" s="255" t="s">
        <v>78</v>
      </c>
      <c r="AV3662" s="14" t="s">
        <v>78</v>
      </c>
      <c r="AW3662" s="14" t="s">
        <v>31</v>
      </c>
      <c r="AX3662" s="14" t="s">
        <v>69</v>
      </c>
      <c r="AY3662" s="255" t="s">
        <v>193</v>
      </c>
    </row>
    <row r="3663" s="14" customFormat="1">
      <c r="A3663" s="14"/>
      <c r="B3663" s="245"/>
      <c r="C3663" s="246"/>
      <c r="D3663" s="228" t="s">
        <v>206</v>
      </c>
      <c r="E3663" s="247" t="s">
        <v>19</v>
      </c>
      <c r="F3663" s="248" t="s">
        <v>5063</v>
      </c>
      <c r="G3663" s="246"/>
      <c r="H3663" s="249">
        <v>33.417999999999999</v>
      </c>
      <c r="I3663" s="250"/>
      <c r="J3663" s="246"/>
      <c r="K3663" s="246"/>
      <c r="L3663" s="251"/>
      <c r="M3663" s="252"/>
      <c r="N3663" s="253"/>
      <c r="O3663" s="253"/>
      <c r="P3663" s="253"/>
      <c r="Q3663" s="253"/>
      <c r="R3663" s="253"/>
      <c r="S3663" s="253"/>
      <c r="T3663" s="254"/>
      <c r="U3663" s="14"/>
      <c r="V3663" s="14"/>
      <c r="W3663" s="14"/>
      <c r="X3663" s="14"/>
      <c r="Y3663" s="14"/>
      <c r="Z3663" s="14"/>
      <c r="AA3663" s="14"/>
      <c r="AB3663" s="14"/>
      <c r="AC3663" s="14"/>
      <c r="AD3663" s="14"/>
      <c r="AE3663" s="14"/>
      <c r="AT3663" s="255" t="s">
        <v>206</v>
      </c>
      <c r="AU3663" s="255" t="s">
        <v>78</v>
      </c>
      <c r="AV3663" s="14" t="s">
        <v>78</v>
      </c>
      <c r="AW3663" s="14" t="s">
        <v>31</v>
      </c>
      <c r="AX3663" s="14" t="s">
        <v>69</v>
      </c>
      <c r="AY3663" s="255" t="s">
        <v>193</v>
      </c>
    </row>
    <row r="3664" s="14" customFormat="1">
      <c r="A3664" s="14"/>
      <c r="B3664" s="245"/>
      <c r="C3664" s="246"/>
      <c r="D3664" s="228" t="s">
        <v>206</v>
      </c>
      <c r="E3664" s="247" t="s">
        <v>19</v>
      </c>
      <c r="F3664" s="248" t="s">
        <v>5064</v>
      </c>
      <c r="G3664" s="246"/>
      <c r="H3664" s="249">
        <v>17.786999999999999</v>
      </c>
      <c r="I3664" s="250"/>
      <c r="J3664" s="246"/>
      <c r="K3664" s="246"/>
      <c r="L3664" s="251"/>
      <c r="M3664" s="252"/>
      <c r="N3664" s="253"/>
      <c r="O3664" s="253"/>
      <c r="P3664" s="253"/>
      <c r="Q3664" s="253"/>
      <c r="R3664" s="253"/>
      <c r="S3664" s="253"/>
      <c r="T3664" s="254"/>
      <c r="U3664" s="14"/>
      <c r="V3664" s="14"/>
      <c r="W3664" s="14"/>
      <c r="X3664" s="14"/>
      <c r="Y3664" s="14"/>
      <c r="Z3664" s="14"/>
      <c r="AA3664" s="14"/>
      <c r="AB3664" s="14"/>
      <c r="AC3664" s="14"/>
      <c r="AD3664" s="14"/>
      <c r="AE3664" s="14"/>
      <c r="AT3664" s="255" t="s">
        <v>206</v>
      </c>
      <c r="AU3664" s="255" t="s">
        <v>78</v>
      </c>
      <c r="AV3664" s="14" t="s">
        <v>78</v>
      </c>
      <c r="AW3664" s="14" t="s">
        <v>31</v>
      </c>
      <c r="AX3664" s="14" t="s">
        <v>69</v>
      </c>
      <c r="AY3664" s="255" t="s">
        <v>193</v>
      </c>
    </row>
    <row r="3665" s="15" customFormat="1">
      <c r="A3665" s="15"/>
      <c r="B3665" s="256"/>
      <c r="C3665" s="257"/>
      <c r="D3665" s="228" t="s">
        <v>206</v>
      </c>
      <c r="E3665" s="258" t="s">
        <v>19</v>
      </c>
      <c r="F3665" s="259" t="s">
        <v>218</v>
      </c>
      <c r="G3665" s="257"/>
      <c r="H3665" s="260">
        <v>548.40499999999997</v>
      </c>
      <c r="I3665" s="261"/>
      <c r="J3665" s="257"/>
      <c r="K3665" s="257"/>
      <c r="L3665" s="262"/>
      <c r="M3665" s="263"/>
      <c r="N3665" s="264"/>
      <c r="O3665" s="264"/>
      <c r="P3665" s="264"/>
      <c r="Q3665" s="264"/>
      <c r="R3665" s="264"/>
      <c r="S3665" s="264"/>
      <c r="T3665" s="265"/>
      <c r="U3665" s="15"/>
      <c r="V3665" s="15"/>
      <c r="W3665" s="15"/>
      <c r="X3665" s="15"/>
      <c r="Y3665" s="15"/>
      <c r="Z3665" s="15"/>
      <c r="AA3665" s="15"/>
      <c r="AB3665" s="15"/>
      <c r="AC3665" s="15"/>
      <c r="AD3665" s="15"/>
      <c r="AE3665" s="15"/>
      <c r="AT3665" s="266" t="s">
        <v>206</v>
      </c>
      <c r="AU3665" s="266" t="s">
        <v>78</v>
      </c>
      <c r="AV3665" s="15" t="s">
        <v>200</v>
      </c>
      <c r="AW3665" s="15" t="s">
        <v>31</v>
      </c>
      <c r="AX3665" s="15" t="s">
        <v>76</v>
      </c>
      <c r="AY3665" s="266" t="s">
        <v>193</v>
      </c>
    </row>
    <row r="3666" s="2" customFormat="1" ht="16.5" customHeight="1">
      <c r="A3666" s="41"/>
      <c r="B3666" s="42"/>
      <c r="C3666" s="215" t="s">
        <v>5077</v>
      </c>
      <c r="D3666" s="215" t="s">
        <v>195</v>
      </c>
      <c r="E3666" s="216" t="s">
        <v>2472</v>
      </c>
      <c r="F3666" s="217" t="s">
        <v>2473</v>
      </c>
      <c r="G3666" s="218" t="s">
        <v>408</v>
      </c>
      <c r="H3666" s="219">
        <v>429.05000000000001</v>
      </c>
      <c r="I3666" s="220"/>
      <c r="J3666" s="221">
        <f>ROUND(I3666*H3666,2)</f>
        <v>0</v>
      </c>
      <c r="K3666" s="217" t="s">
        <v>199</v>
      </c>
      <c r="L3666" s="47"/>
      <c r="M3666" s="222" t="s">
        <v>19</v>
      </c>
      <c r="N3666" s="223" t="s">
        <v>40</v>
      </c>
      <c r="O3666" s="87"/>
      <c r="P3666" s="224">
        <f>O3666*H3666</f>
        <v>0</v>
      </c>
      <c r="Q3666" s="224">
        <v>0</v>
      </c>
      <c r="R3666" s="224">
        <f>Q3666*H3666</f>
        <v>0</v>
      </c>
      <c r="S3666" s="224">
        <v>0</v>
      </c>
      <c r="T3666" s="225">
        <f>S3666*H3666</f>
        <v>0</v>
      </c>
      <c r="U3666" s="41"/>
      <c r="V3666" s="41"/>
      <c r="W3666" s="41"/>
      <c r="X3666" s="41"/>
      <c r="Y3666" s="41"/>
      <c r="Z3666" s="41"/>
      <c r="AA3666" s="41"/>
      <c r="AB3666" s="41"/>
      <c r="AC3666" s="41"/>
      <c r="AD3666" s="41"/>
      <c r="AE3666" s="41"/>
      <c r="AR3666" s="226" t="s">
        <v>323</v>
      </c>
      <c r="AT3666" s="226" t="s">
        <v>195</v>
      </c>
      <c r="AU3666" s="226" t="s">
        <v>78</v>
      </c>
      <c r="AY3666" s="20" t="s">
        <v>193</v>
      </c>
      <c r="BE3666" s="227">
        <f>IF(N3666="základní",J3666,0)</f>
        <v>0</v>
      </c>
      <c r="BF3666" s="227">
        <f>IF(N3666="snížená",J3666,0)</f>
        <v>0</v>
      </c>
      <c r="BG3666" s="227">
        <f>IF(N3666="zákl. přenesená",J3666,0)</f>
        <v>0</v>
      </c>
      <c r="BH3666" s="227">
        <f>IF(N3666="sníž. přenesená",J3666,0)</f>
        <v>0</v>
      </c>
      <c r="BI3666" s="227">
        <f>IF(N3666="nulová",J3666,0)</f>
        <v>0</v>
      </c>
      <c r="BJ3666" s="20" t="s">
        <v>76</v>
      </c>
      <c r="BK3666" s="227">
        <f>ROUND(I3666*H3666,2)</f>
        <v>0</v>
      </c>
      <c r="BL3666" s="20" t="s">
        <v>323</v>
      </c>
      <c r="BM3666" s="226" t="s">
        <v>5078</v>
      </c>
    </row>
    <row r="3667" s="2" customFormat="1">
      <c r="A3667" s="41"/>
      <c r="B3667" s="42"/>
      <c r="C3667" s="43"/>
      <c r="D3667" s="228" t="s">
        <v>202</v>
      </c>
      <c r="E3667" s="43"/>
      <c r="F3667" s="229" t="s">
        <v>2475</v>
      </c>
      <c r="G3667" s="43"/>
      <c r="H3667" s="43"/>
      <c r="I3667" s="230"/>
      <c r="J3667" s="43"/>
      <c r="K3667" s="43"/>
      <c r="L3667" s="47"/>
      <c r="M3667" s="231"/>
      <c r="N3667" s="232"/>
      <c r="O3667" s="87"/>
      <c r="P3667" s="87"/>
      <c r="Q3667" s="87"/>
      <c r="R3667" s="87"/>
      <c r="S3667" s="87"/>
      <c r="T3667" s="88"/>
      <c r="U3667" s="41"/>
      <c r="V3667" s="41"/>
      <c r="W3667" s="41"/>
      <c r="X3667" s="41"/>
      <c r="Y3667" s="41"/>
      <c r="Z3667" s="41"/>
      <c r="AA3667" s="41"/>
      <c r="AB3667" s="41"/>
      <c r="AC3667" s="41"/>
      <c r="AD3667" s="41"/>
      <c r="AE3667" s="41"/>
      <c r="AT3667" s="20" t="s">
        <v>202</v>
      </c>
      <c r="AU3667" s="20" t="s">
        <v>78</v>
      </c>
    </row>
    <row r="3668" s="2" customFormat="1">
      <c r="A3668" s="41"/>
      <c r="B3668" s="42"/>
      <c r="C3668" s="43"/>
      <c r="D3668" s="233" t="s">
        <v>204</v>
      </c>
      <c r="E3668" s="43"/>
      <c r="F3668" s="234" t="s">
        <v>2476</v>
      </c>
      <c r="G3668" s="43"/>
      <c r="H3668" s="43"/>
      <c r="I3668" s="230"/>
      <c r="J3668" s="43"/>
      <c r="K3668" s="43"/>
      <c r="L3668" s="47"/>
      <c r="M3668" s="231"/>
      <c r="N3668" s="232"/>
      <c r="O3668" s="87"/>
      <c r="P3668" s="87"/>
      <c r="Q3668" s="87"/>
      <c r="R3668" s="87"/>
      <c r="S3668" s="87"/>
      <c r="T3668" s="88"/>
      <c r="U3668" s="41"/>
      <c r="V3668" s="41"/>
      <c r="W3668" s="41"/>
      <c r="X3668" s="41"/>
      <c r="Y3668" s="41"/>
      <c r="Z3668" s="41"/>
      <c r="AA3668" s="41"/>
      <c r="AB3668" s="41"/>
      <c r="AC3668" s="41"/>
      <c r="AD3668" s="41"/>
      <c r="AE3668" s="41"/>
      <c r="AT3668" s="20" t="s">
        <v>204</v>
      </c>
      <c r="AU3668" s="20" t="s">
        <v>78</v>
      </c>
    </row>
    <row r="3669" s="13" customFormat="1">
      <c r="A3669" s="13"/>
      <c r="B3669" s="235"/>
      <c r="C3669" s="236"/>
      <c r="D3669" s="228" t="s">
        <v>206</v>
      </c>
      <c r="E3669" s="237" t="s">
        <v>19</v>
      </c>
      <c r="F3669" s="238" t="s">
        <v>279</v>
      </c>
      <c r="G3669" s="236"/>
      <c r="H3669" s="237" t="s">
        <v>19</v>
      </c>
      <c r="I3669" s="239"/>
      <c r="J3669" s="236"/>
      <c r="K3669" s="236"/>
      <c r="L3669" s="240"/>
      <c r="M3669" s="241"/>
      <c r="N3669" s="242"/>
      <c r="O3669" s="242"/>
      <c r="P3669" s="242"/>
      <c r="Q3669" s="242"/>
      <c r="R3669" s="242"/>
      <c r="S3669" s="242"/>
      <c r="T3669" s="243"/>
      <c r="U3669" s="13"/>
      <c r="V3669" s="13"/>
      <c r="W3669" s="13"/>
      <c r="X3669" s="13"/>
      <c r="Y3669" s="13"/>
      <c r="Z3669" s="13"/>
      <c r="AA3669" s="13"/>
      <c r="AB3669" s="13"/>
      <c r="AC3669" s="13"/>
      <c r="AD3669" s="13"/>
      <c r="AE3669" s="13"/>
      <c r="AT3669" s="244" t="s">
        <v>206</v>
      </c>
      <c r="AU3669" s="244" t="s">
        <v>78</v>
      </c>
      <c r="AV3669" s="13" t="s">
        <v>76</v>
      </c>
      <c r="AW3669" s="13" t="s">
        <v>31</v>
      </c>
      <c r="AX3669" s="13" t="s">
        <v>69</v>
      </c>
      <c r="AY3669" s="244" t="s">
        <v>193</v>
      </c>
    </row>
    <row r="3670" s="13" customFormat="1">
      <c r="A3670" s="13"/>
      <c r="B3670" s="235"/>
      <c r="C3670" s="236"/>
      <c r="D3670" s="228" t="s">
        <v>206</v>
      </c>
      <c r="E3670" s="237" t="s">
        <v>19</v>
      </c>
      <c r="F3670" s="238" t="s">
        <v>2477</v>
      </c>
      <c r="G3670" s="236"/>
      <c r="H3670" s="237" t="s">
        <v>19</v>
      </c>
      <c r="I3670" s="239"/>
      <c r="J3670" s="236"/>
      <c r="K3670" s="236"/>
      <c r="L3670" s="240"/>
      <c r="M3670" s="241"/>
      <c r="N3670" s="242"/>
      <c r="O3670" s="242"/>
      <c r="P3670" s="242"/>
      <c r="Q3670" s="242"/>
      <c r="R3670" s="242"/>
      <c r="S3670" s="242"/>
      <c r="T3670" s="243"/>
      <c r="U3670" s="13"/>
      <c r="V3670" s="13"/>
      <c r="W3670" s="13"/>
      <c r="X3670" s="13"/>
      <c r="Y3670" s="13"/>
      <c r="Z3670" s="13"/>
      <c r="AA3670" s="13"/>
      <c r="AB3670" s="13"/>
      <c r="AC3670" s="13"/>
      <c r="AD3670" s="13"/>
      <c r="AE3670" s="13"/>
      <c r="AT3670" s="244" t="s">
        <v>206</v>
      </c>
      <c r="AU3670" s="244" t="s">
        <v>78</v>
      </c>
      <c r="AV3670" s="13" t="s">
        <v>76</v>
      </c>
      <c r="AW3670" s="13" t="s">
        <v>31</v>
      </c>
      <c r="AX3670" s="13" t="s">
        <v>69</v>
      </c>
      <c r="AY3670" s="244" t="s">
        <v>193</v>
      </c>
    </row>
    <row r="3671" s="14" customFormat="1">
      <c r="A3671" s="14"/>
      <c r="B3671" s="245"/>
      <c r="C3671" s="246"/>
      <c r="D3671" s="228" t="s">
        <v>206</v>
      </c>
      <c r="E3671" s="247" t="s">
        <v>19</v>
      </c>
      <c r="F3671" s="248" t="s">
        <v>5079</v>
      </c>
      <c r="G3671" s="246"/>
      <c r="H3671" s="249">
        <v>238.44999999999999</v>
      </c>
      <c r="I3671" s="250"/>
      <c r="J3671" s="246"/>
      <c r="K3671" s="246"/>
      <c r="L3671" s="251"/>
      <c r="M3671" s="252"/>
      <c r="N3671" s="253"/>
      <c r="O3671" s="253"/>
      <c r="P3671" s="253"/>
      <c r="Q3671" s="253"/>
      <c r="R3671" s="253"/>
      <c r="S3671" s="253"/>
      <c r="T3671" s="254"/>
      <c r="U3671" s="14"/>
      <c r="V3671" s="14"/>
      <c r="W3671" s="14"/>
      <c r="X3671" s="14"/>
      <c r="Y3671" s="14"/>
      <c r="Z3671" s="14"/>
      <c r="AA3671" s="14"/>
      <c r="AB3671" s="14"/>
      <c r="AC3671" s="14"/>
      <c r="AD3671" s="14"/>
      <c r="AE3671" s="14"/>
      <c r="AT3671" s="255" t="s">
        <v>206</v>
      </c>
      <c r="AU3671" s="255" t="s">
        <v>78</v>
      </c>
      <c r="AV3671" s="14" t="s">
        <v>78</v>
      </c>
      <c r="AW3671" s="14" t="s">
        <v>31</v>
      </c>
      <c r="AX3671" s="14" t="s">
        <v>69</v>
      </c>
      <c r="AY3671" s="255" t="s">
        <v>193</v>
      </c>
    </row>
    <row r="3672" s="14" customFormat="1">
      <c r="A3672" s="14"/>
      <c r="B3672" s="245"/>
      <c r="C3672" s="246"/>
      <c r="D3672" s="228" t="s">
        <v>206</v>
      </c>
      <c r="E3672" s="247" t="s">
        <v>19</v>
      </c>
      <c r="F3672" s="248" t="s">
        <v>5080</v>
      </c>
      <c r="G3672" s="246"/>
      <c r="H3672" s="249">
        <v>40.799999999999997</v>
      </c>
      <c r="I3672" s="250"/>
      <c r="J3672" s="246"/>
      <c r="K3672" s="246"/>
      <c r="L3672" s="251"/>
      <c r="M3672" s="252"/>
      <c r="N3672" s="253"/>
      <c r="O3672" s="253"/>
      <c r="P3672" s="253"/>
      <c r="Q3672" s="253"/>
      <c r="R3672" s="253"/>
      <c r="S3672" s="253"/>
      <c r="T3672" s="254"/>
      <c r="U3672" s="14"/>
      <c r="V3672" s="14"/>
      <c r="W3672" s="14"/>
      <c r="X3672" s="14"/>
      <c r="Y3672" s="14"/>
      <c r="Z3672" s="14"/>
      <c r="AA3672" s="14"/>
      <c r="AB3672" s="14"/>
      <c r="AC3672" s="14"/>
      <c r="AD3672" s="14"/>
      <c r="AE3672" s="14"/>
      <c r="AT3672" s="255" t="s">
        <v>206</v>
      </c>
      <c r="AU3672" s="255" t="s">
        <v>78</v>
      </c>
      <c r="AV3672" s="14" t="s">
        <v>78</v>
      </c>
      <c r="AW3672" s="14" t="s">
        <v>31</v>
      </c>
      <c r="AX3672" s="14" t="s">
        <v>69</v>
      </c>
      <c r="AY3672" s="255" t="s">
        <v>193</v>
      </c>
    </row>
    <row r="3673" s="13" customFormat="1">
      <c r="A3673" s="13"/>
      <c r="B3673" s="235"/>
      <c r="C3673" s="236"/>
      <c r="D3673" s="228" t="s">
        <v>206</v>
      </c>
      <c r="E3673" s="237" t="s">
        <v>19</v>
      </c>
      <c r="F3673" s="238" t="s">
        <v>5081</v>
      </c>
      <c r="G3673" s="236"/>
      <c r="H3673" s="237" t="s">
        <v>19</v>
      </c>
      <c r="I3673" s="239"/>
      <c r="J3673" s="236"/>
      <c r="K3673" s="236"/>
      <c r="L3673" s="240"/>
      <c r="M3673" s="241"/>
      <c r="N3673" s="242"/>
      <c r="O3673" s="242"/>
      <c r="P3673" s="242"/>
      <c r="Q3673" s="242"/>
      <c r="R3673" s="242"/>
      <c r="S3673" s="242"/>
      <c r="T3673" s="243"/>
      <c r="U3673" s="13"/>
      <c r="V3673" s="13"/>
      <c r="W3673" s="13"/>
      <c r="X3673" s="13"/>
      <c r="Y3673" s="13"/>
      <c r="Z3673" s="13"/>
      <c r="AA3673" s="13"/>
      <c r="AB3673" s="13"/>
      <c r="AC3673" s="13"/>
      <c r="AD3673" s="13"/>
      <c r="AE3673" s="13"/>
      <c r="AT3673" s="244" t="s">
        <v>206</v>
      </c>
      <c r="AU3673" s="244" t="s">
        <v>78</v>
      </c>
      <c r="AV3673" s="13" t="s">
        <v>76</v>
      </c>
      <c r="AW3673" s="13" t="s">
        <v>31</v>
      </c>
      <c r="AX3673" s="13" t="s">
        <v>69</v>
      </c>
      <c r="AY3673" s="244" t="s">
        <v>193</v>
      </c>
    </row>
    <row r="3674" s="13" customFormat="1">
      <c r="A3674" s="13"/>
      <c r="B3674" s="235"/>
      <c r="C3674" s="236"/>
      <c r="D3674" s="228" t="s">
        <v>206</v>
      </c>
      <c r="E3674" s="237" t="s">
        <v>19</v>
      </c>
      <c r="F3674" s="238" t="s">
        <v>1713</v>
      </c>
      <c r="G3674" s="236"/>
      <c r="H3674" s="237" t="s">
        <v>19</v>
      </c>
      <c r="I3674" s="239"/>
      <c r="J3674" s="236"/>
      <c r="K3674" s="236"/>
      <c r="L3674" s="240"/>
      <c r="M3674" s="241"/>
      <c r="N3674" s="242"/>
      <c r="O3674" s="242"/>
      <c r="P3674" s="242"/>
      <c r="Q3674" s="242"/>
      <c r="R3674" s="242"/>
      <c r="S3674" s="242"/>
      <c r="T3674" s="243"/>
      <c r="U3674" s="13"/>
      <c r="V3674" s="13"/>
      <c r="W3674" s="13"/>
      <c r="X3674" s="13"/>
      <c r="Y3674" s="13"/>
      <c r="Z3674" s="13"/>
      <c r="AA3674" s="13"/>
      <c r="AB3674" s="13"/>
      <c r="AC3674" s="13"/>
      <c r="AD3674" s="13"/>
      <c r="AE3674" s="13"/>
      <c r="AT3674" s="244" t="s">
        <v>206</v>
      </c>
      <c r="AU3674" s="244" t="s">
        <v>78</v>
      </c>
      <c r="AV3674" s="13" t="s">
        <v>76</v>
      </c>
      <c r="AW3674" s="13" t="s">
        <v>31</v>
      </c>
      <c r="AX3674" s="13" t="s">
        <v>69</v>
      </c>
      <c r="AY3674" s="244" t="s">
        <v>193</v>
      </c>
    </row>
    <row r="3675" s="13" customFormat="1">
      <c r="A3675" s="13"/>
      <c r="B3675" s="235"/>
      <c r="C3675" s="236"/>
      <c r="D3675" s="228" t="s">
        <v>206</v>
      </c>
      <c r="E3675" s="237" t="s">
        <v>19</v>
      </c>
      <c r="F3675" s="238" t="s">
        <v>3705</v>
      </c>
      <c r="G3675" s="236"/>
      <c r="H3675" s="237" t="s">
        <v>19</v>
      </c>
      <c r="I3675" s="239"/>
      <c r="J3675" s="236"/>
      <c r="K3675" s="236"/>
      <c r="L3675" s="240"/>
      <c r="M3675" s="241"/>
      <c r="N3675" s="242"/>
      <c r="O3675" s="242"/>
      <c r="P3675" s="242"/>
      <c r="Q3675" s="242"/>
      <c r="R3675" s="242"/>
      <c r="S3675" s="242"/>
      <c r="T3675" s="243"/>
      <c r="U3675" s="13"/>
      <c r="V3675" s="13"/>
      <c r="W3675" s="13"/>
      <c r="X3675" s="13"/>
      <c r="Y3675" s="13"/>
      <c r="Z3675" s="13"/>
      <c r="AA3675" s="13"/>
      <c r="AB3675" s="13"/>
      <c r="AC3675" s="13"/>
      <c r="AD3675" s="13"/>
      <c r="AE3675" s="13"/>
      <c r="AT3675" s="244" t="s">
        <v>206</v>
      </c>
      <c r="AU3675" s="244" t="s">
        <v>78</v>
      </c>
      <c r="AV3675" s="13" t="s">
        <v>76</v>
      </c>
      <c r="AW3675" s="13" t="s">
        <v>31</v>
      </c>
      <c r="AX3675" s="13" t="s">
        <v>69</v>
      </c>
      <c r="AY3675" s="244" t="s">
        <v>193</v>
      </c>
    </row>
    <row r="3676" s="14" customFormat="1">
      <c r="A3676" s="14"/>
      <c r="B3676" s="245"/>
      <c r="C3676" s="246"/>
      <c r="D3676" s="228" t="s">
        <v>206</v>
      </c>
      <c r="E3676" s="247" t="s">
        <v>19</v>
      </c>
      <c r="F3676" s="248" t="s">
        <v>1630</v>
      </c>
      <c r="G3676" s="246"/>
      <c r="H3676" s="249">
        <v>1.2</v>
      </c>
      <c r="I3676" s="250"/>
      <c r="J3676" s="246"/>
      <c r="K3676" s="246"/>
      <c r="L3676" s="251"/>
      <c r="M3676" s="252"/>
      <c r="N3676" s="253"/>
      <c r="O3676" s="253"/>
      <c r="P3676" s="253"/>
      <c r="Q3676" s="253"/>
      <c r="R3676" s="253"/>
      <c r="S3676" s="253"/>
      <c r="T3676" s="254"/>
      <c r="U3676" s="14"/>
      <c r="V3676" s="14"/>
      <c r="W3676" s="14"/>
      <c r="X3676" s="14"/>
      <c r="Y3676" s="14"/>
      <c r="Z3676" s="14"/>
      <c r="AA3676" s="14"/>
      <c r="AB3676" s="14"/>
      <c r="AC3676" s="14"/>
      <c r="AD3676" s="14"/>
      <c r="AE3676" s="14"/>
      <c r="AT3676" s="255" t="s">
        <v>206</v>
      </c>
      <c r="AU3676" s="255" t="s">
        <v>78</v>
      </c>
      <c r="AV3676" s="14" t="s">
        <v>78</v>
      </c>
      <c r="AW3676" s="14" t="s">
        <v>31</v>
      </c>
      <c r="AX3676" s="14" t="s">
        <v>69</v>
      </c>
      <c r="AY3676" s="255" t="s">
        <v>193</v>
      </c>
    </row>
    <row r="3677" s="13" customFormat="1">
      <c r="A3677" s="13"/>
      <c r="B3677" s="235"/>
      <c r="C3677" s="236"/>
      <c r="D3677" s="228" t="s">
        <v>206</v>
      </c>
      <c r="E3677" s="237" t="s">
        <v>19</v>
      </c>
      <c r="F3677" s="238" t="s">
        <v>3707</v>
      </c>
      <c r="G3677" s="236"/>
      <c r="H3677" s="237" t="s">
        <v>19</v>
      </c>
      <c r="I3677" s="239"/>
      <c r="J3677" s="236"/>
      <c r="K3677" s="236"/>
      <c r="L3677" s="240"/>
      <c r="M3677" s="241"/>
      <c r="N3677" s="242"/>
      <c r="O3677" s="242"/>
      <c r="P3677" s="242"/>
      <c r="Q3677" s="242"/>
      <c r="R3677" s="242"/>
      <c r="S3677" s="242"/>
      <c r="T3677" s="243"/>
      <c r="U3677" s="13"/>
      <c r="V3677" s="13"/>
      <c r="W3677" s="13"/>
      <c r="X3677" s="13"/>
      <c r="Y3677" s="13"/>
      <c r="Z3677" s="13"/>
      <c r="AA3677" s="13"/>
      <c r="AB3677" s="13"/>
      <c r="AC3677" s="13"/>
      <c r="AD3677" s="13"/>
      <c r="AE3677" s="13"/>
      <c r="AT3677" s="244" t="s">
        <v>206</v>
      </c>
      <c r="AU3677" s="244" t="s">
        <v>78</v>
      </c>
      <c r="AV3677" s="13" t="s">
        <v>76</v>
      </c>
      <c r="AW3677" s="13" t="s">
        <v>31</v>
      </c>
      <c r="AX3677" s="13" t="s">
        <v>69</v>
      </c>
      <c r="AY3677" s="244" t="s">
        <v>193</v>
      </c>
    </row>
    <row r="3678" s="14" customFormat="1">
      <c r="A3678" s="14"/>
      <c r="B3678" s="245"/>
      <c r="C3678" s="246"/>
      <c r="D3678" s="228" t="s">
        <v>206</v>
      </c>
      <c r="E3678" s="247" t="s">
        <v>19</v>
      </c>
      <c r="F3678" s="248" t="s">
        <v>5082</v>
      </c>
      <c r="G3678" s="246"/>
      <c r="H3678" s="249">
        <v>6.0999999999999996</v>
      </c>
      <c r="I3678" s="250"/>
      <c r="J3678" s="246"/>
      <c r="K3678" s="246"/>
      <c r="L3678" s="251"/>
      <c r="M3678" s="252"/>
      <c r="N3678" s="253"/>
      <c r="O3678" s="253"/>
      <c r="P3678" s="253"/>
      <c r="Q3678" s="253"/>
      <c r="R3678" s="253"/>
      <c r="S3678" s="253"/>
      <c r="T3678" s="254"/>
      <c r="U3678" s="14"/>
      <c r="V3678" s="14"/>
      <c r="W3678" s="14"/>
      <c r="X3678" s="14"/>
      <c r="Y3678" s="14"/>
      <c r="Z3678" s="14"/>
      <c r="AA3678" s="14"/>
      <c r="AB3678" s="14"/>
      <c r="AC3678" s="14"/>
      <c r="AD3678" s="14"/>
      <c r="AE3678" s="14"/>
      <c r="AT3678" s="255" t="s">
        <v>206</v>
      </c>
      <c r="AU3678" s="255" t="s">
        <v>78</v>
      </c>
      <c r="AV3678" s="14" t="s">
        <v>78</v>
      </c>
      <c r="AW3678" s="14" t="s">
        <v>31</v>
      </c>
      <c r="AX3678" s="14" t="s">
        <v>69</v>
      </c>
      <c r="AY3678" s="255" t="s">
        <v>193</v>
      </c>
    </row>
    <row r="3679" s="13" customFormat="1">
      <c r="A3679" s="13"/>
      <c r="B3679" s="235"/>
      <c r="C3679" s="236"/>
      <c r="D3679" s="228" t="s">
        <v>206</v>
      </c>
      <c r="E3679" s="237" t="s">
        <v>19</v>
      </c>
      <c r="F3679" s="238" t="s">
        <v>3708</v>
      </c>
      <c r="G3679" s="236"/>
      <c r="H3679" s="237" t="s">
        <v>19</v>
      </c>
      <c r="I3679" s="239"/>
      <c r="J3679" s="236"/>
      <c r="K3679" s="236"/>
      <c r="L3679" s="240"/>
      <c r="M3679" s="241"/>
      <c r="N3679" s="242"/>
      <c r="O3679" s="242"/>
      <c r="P3679" s="242"/>
      <c r="Q3679" s="242"/>
      <c r="R3679" s="242"/>
      <c r="S3679" s="242"/>
      <c r="T3679" s="243"/>
      <c r="U3679" s="13"/>
      <c r="V3679" s="13"/>
      <c r="W3679" s="13"/>
      <c r="X3679" s="13"/>
      <c r="Y3679" s="13"/>
      <c r="Z3679" s="13"/>
      <c r="AA3679" s="13"/>
      <c r="AB3679" s="13"/>
      <c r="AC3679" s="13"/>
      <c r="AD3679" s="13"/>
      <c r="AE3679" s="13"/>
      <c r="AT3679" s="244" t="s">
        <v>206</v>
      </c>
      <c r="AU3679" s="244" t="s">
        <v>78</v>
      </c>
      <c r="AV3679" s="13" t="s">
        <v>76</v>
      </c>
      <c r="AW3679" s="13" t="s">
        <v>31</v>
      </c>
      <c r="AX3679" s="13" t="s">
        <v>69</v>
      </c>
      <c r="AY3679" s="244" t="s">
        <v>193</v>
      </c>
    </row>
    <row r="3680" s="14" customFormat="1">
      <c r="A3680" s="14"/>
      <c r="B3680" s="245"/>
      <c r="C3680" s="246"/>
      <c r="D3680" s="228" t="s">
        <v>206</v>
      </c>
      <c r="E3680" s="247" t="s">
        <v>19</v>
      </c>
      <c r="F3680" s="248" t="s">
        <v>5083</v>
      </c>
      <c r="G3680" s="246"/>
      <c r="H3680" s="249">
        <v>6.4000000000000004</v>
      </c>
      <c r="I3680" s="250"/>
      <c r="J3680" s="246"/>
      <c r="K3680" s="246"/>
      <c r="L3680" s="251"/>
      <c r="M3680" s="252"/>
      <c r="N3680" s="253"/>
      <c r="O3680" s="253"/>
      <c r="P3680" s="253"/>
      <c r="Q3680" s="253"/>
      <c r="R3680" s="253"/>
      <c r="S3680" s="253"/>
      <c r="T3680" s="254"/>
      <c r="U3680" s="14"/>
      <c r="V3680" s="14"/>
      <c r="W3680" s="14"/>
      <c r="X3680" s="14"/>
      <c r="Y3680" s="14"/>
      <c r="Z3680" s="14"/>
      <c r="AA3680" s="14"/>
      <c r="AB3680" s="14"/>
      <c r="AC3680" s="14"/>
      <c r="AD3680" s="14"/>
      <c r="AE3680" s="14"/>
      <c r="AT3680" s="255" t="s">
        <v>206</v>
      </c>
      <c r="AU3680" s="255" t="s">
        <v>78</v>
      </c>
      <c r="AV3680" s="14" t="s">
        <v>78</v>
      </c>
      <c r="AW3680" s="14" t="s">
        <v>31</v>
      </c>
      <c r="AX3680" s="14" t="s">
        <v>69</v>
      </c>
      <c r="AY3680" s="255" t="s">
        <v>193</v>
      </c>
    </row>
    <row r="3681" s="13" customFormat="1">
      <c r="A3681" s="13"/>
      <c r="B3681" s="235"/>
      <c r="C3681" s="236"/>
      <c r="D3681" s="228" t="s">
        <v>206</v>
      </c>
      <c r="E3681" s="237" t="s">
        <v>19</v>
      </c>
      <c r="F3681" s="238" t="s">
        <v>3714</v>
      </c>
      <c r="G3681" s="236"/>
      <c r="H3681" s="237" t="s">
        <v>19</v>
      </c>
      <c r="I3681" s="239"/>
      <c r="J3681" s="236"/>
      <c r="K3681" s="236"/>
      <c r="L3681" s="240"/>
      <c r="M3681" s="241"/>
      <c r="N3681" s="242"/>
      <c r="O3681" s="242"/>
      <c r="P3681" s="242"/>
      <c r="Q3681" s="242"/>
      <c r="R3681" s="242"/>
      <c r="S3681" s="242"/>
      <c r="T3681" s="243"/>
      <c r="U3681" s="13"/>
      <c r="V3681" s="13"/>
      <c r="W3681" s="13"/>
      <c r="X3681" s="13"/>
      <c r="Y3681" s="13"/>
      <c r="Z3681" s="13"/>
      <c r="AA3681" s="13"/>
      <c r="AB3681" s="13"/>
      <c r="AC3681" s="13"/>
      <c r="AD3681" s="13"/>
      <c r="AE3681" s="13"/>
      <c r="AT3681" s="244" t="s">
        <v>206</v>
      </c>
      <c r="AU3681" s="244" t="s">
        <v>78</v>
      </c>
      <c r="AV3681" s="13" t="s">
        <v>76</v>
      </c>
      <c r="AW3681" s="13" t="s">
        <v>31</v>
      </c>
      <c r="AX3681" s="13" t="s">
        <v>69</v>
      </c>
      <c r="AY3681" s="244" t="s">
        <v>193</v>
      </c>
    </row>
    <row r="3682" s="14" customFormat="1">
      <c r="A3682" s="14"/>
      <c r="B3682" s="245"/>
      <c r="C3682" s="246"/>
      <c r="D3682" s="228" t="s">
        <v>206</v>
      </c>
      <c r="E3682" s="247" t="s">
        <v>19</v>
      </c>
      <c r="F3682" s="248" t="s">
        <v>5084</v>
      </c>
      <c r="G3682" s="246"/>
      <c r="H3682" s="249">
        <v>5.9000000000000004</v>
      </c>
      <c r="I3682" s="250"/>
      <c r="J3682" s="246"/>
      <c r="K3682" s="246"/>
      <c r="L3682" s="251"/>
      <c r="M3682" s="252"/>
      <c r="N3682" s="253"/>
      <c r="O3682" s="253"/>
      <c r="P3682" s="253"/>
      <c r="Q3682" s="253"/>
      <c r="R3682" s="253"/>
      <c r="S3682" s="253"/>
      <c r="T3682" s="254"/>
      <c r="U3682" s="14"/>
      <c r="V3682" s="14"/>
      <c r="W3682" s="14"/>
      <c r="X3682" s="14"/>
      <c r="Y3682" s="14"/>
      <c r="Z3682" s="14"/>
      <c r="AA3682" s="14"/>
      <c r="AB3682" s="14"/>
      <c r="AC3682" s="14"/>
      <c r="AD3682" s="14"/>
      <c r="AE3682" s="14"/>
      <c r="AT3682" s="255" t="s">
        <v>206</v>
      </c>
      <c r="AU3682" s="255" t="s">
        <v>78</v>
      </c>
      <c r="AV3682" s="14" t="s">
        <v>78</v>
      </c>
      <c r="AW3682" s="14" t="s">
        <v>31</v>
      </c>
      <c r="AX3682" s="14" t="s">
        <v>69</v>
      </c>
      <c r="AY3682" s="255" t="s">
        <v>193</v>
      </c>
    </row>
    <row r="3683" s="13" customFormat="1">
      <c r="A3683" s="13"/>
      <c r="B3683" s="235"/>
      <c r="C3683" s="236"/>
      <c r="D3683" s="228" t="s">
        <v>206</v>
      </c>
      <c r="E3683" s="237" t="s">
        <v>19</v>
      </c>
      <c r="F3683" s="238" t="s">
        <v>3718</v>
      </c>
      <c r="G3683" s="236"/>
      <c r="H3683" s="237" t="s">
        <v>19</v>
      </c>
      <c r="I3683" s="239"/>
      <c r="J3683" s="236"/>
      <c r="K3683" s="236"/>
      <c r="L3683" s="240"/>
      <c r="M3683" s="241"/>
      <c r="N3683" s="242"/>
      <c r="O3683" s="242"/>
      <c r="P3683" s="242"/>
      <c r="Q3683" s="242"/>
      <c r="R3683" s="242"/>
      <c r="S3683" s="242"/>
      <c r="T3683" s="243"/>
      <c r="U3683" s="13"/>
      <c r="V3683" s="13"/>
      <c r="W3683" s="13"/>
      <c r="X3683" s="13"/>
      <c r="Y3683" s="13"/>
      <c r="Z3683" s="13"/>
      <c r="AA3683" s="13"/>
      <c r="AB3683" s="13"/>
      <c r="AC3683" s="13"/>
      <c r="AD3683" s="13"/>
      <c r="AE3683" s="13"/>
      <c r="AT3683" s="244" t="s">
        <v>206</v>
      </c>
      <c r="AU3683" s="244" t="s">
        <v>78</v>
      </c>
      <c r="AV3683" s="13" t="s">
        <v>76</v>
      </c>
      <c r="AW3683" s="13" t="s">
        <v>31</v>
      </c>
      <c r="AX3683" s="13" t="s">
        <v>69</v>
      </c>
      <c r="AY3683" s="244" t="s">
        <v>193</v>
      </c>
    </row>
    <row r="3684" s="14" customFormat="1">
      <c r="A3684" s="14"/>
      <c r="B3684" s="245"/>
      <c r="C3684" s="246"/>
      <c r="D3684" s="228" t="s">
        <v>206</v>
      </c>
      <c r="E3684" s="247" t="s">
        <v>19</v>
      </c>
      <c r="F3684" s="248" t="s">
        <v>5085</v>
      </c>
      <c r="G3684" s="246"/>
      <c r="H3684" s="249">
        <v>7.5</v>
      </c>
      <c r="I3684" s="250"/>
      <c r="J3684" s="246"/>
      <c r="K3684" s="246"/>
      <c r="L3684" s="251"/>
      <c r="M3684" s="252"/>
      <c r="N3684" s="253"/>
      <c r="O3684" s="253"/>
      <c r="P3684" s="253"/>
      <c r="Q3684" s="253"/>
      <c r="R3684" s="253"/>
      <c r="S3684" s="253"/>
      <c r="T3684" s="254"/>
      <c r="U3684" s="14"/>
      <c r="V3684" s="14"/>
      <c r="W3684" s="14"/>
      <c r="X3684" s="14"/>
      <c r="Y3684" s="14"/>
      <c r="Z3684" s="14"/>
      <c r="AA3684" s="14"/>
      <c r="AB3684" s="14"/>
      <c r="AC3684" s="14"/>
      <c r="AD3684" s="14"/>
      <c r="AE3684" s="14"/>
      <c r="AT3684" s="255" t="s">
        <v>206</v>
      </c>
      <c r="AU3684" s="255" t="s">
        <v>78</v>
      </c>
      <c r="AV3684" s="14" t="s">
        <v>78</v>
      </c>
      <c r="AW3684" s="14" t="s">
        <v>31</v>
      </c>
      <c r="AX3684" s="14" t="s">
        <v>69</v>
      </c>
      <c r="AY3684" s="255" t="s">
        <v>193</v>
      </c>
    </row>
    <row r="3685" s="13" customFormat="1">
      <c r="A3685" s="13"/>
      <c r="B3685" s="235"/>
      <c r="C3685" s="236"/>
      <c r="D3685" s="228" t="s">
        <v>206</v>
      </c>
      <c r="E3685" s="237" t="s">
        <v>19</v>
      </c>
      <c r="F3685" s="238" t="s">
        <v>3720</v>
      </c>
      <c r="G3685" s="236"/>
      <c r="H3685" s="237" t="s">
        <v>19</v>
      </c>
      <c r="I3685" s="239"/>
      <c r="J3685" s="236"/>
      <c r="K3685" s="236"/>
      <c r="L3685" s="240"/>
      <c r="M3685" s="241"/>
      <c r="N3685" s="242"/>
      <c r="O3685" s="242"/>
      <c r="P3685" s="242"/>
      <c r="Q3685" s="242"/>
      <c r="R3685" s="242"/>
      <c r="S3685" s="242"/>
      <c r="T3685" s="243"/>
      <c r="U3685" s="13"/>
      <c r="V3685" s="13"/>
      <c r="W3685" s="13"/>
      <c r="X3685" s="13"/>
      <c r="Y3685" s="13"/>
      <c r="Z3685" s="13"/>
      <c r="AA3685" s="13"/>
      <c r="AB3685" s="13"/>
      <c r="AC3685" s="13"/>
      <c r="AD3685" s="13"/>
      <c r="AE3685" s="13"/>
      <c r="AT3685" s="244" t="s">
        <v>206</v>
      </c>
      <c r="AU3685" s="244" t="s">
        <v>78</v>
      </c>
      <c r="AV3685" s="13" t="s">
        <v>76</v>
      </c>
      <c r="AW3685" s="13" t="s">
        <v>31</v>
      </c>
      <c r="AX3685" s="13" t="s">
        <v>69</v>
      </c>
      <c r="AY3685" s="244" t="s">
        <v>193</v>
      </c>
    </row>
    <row r="3686" s="14" customFormat="1">
      <c r="A3686" s="14"/>
      <c r="B3686" s="245"/>
      <c r="C3686" s="246"/>
      <c r="D3686" s="228" t="s">
        <v>206</v>
      </c>
      <c r="E3686" s="247" t="s">
        <v>19</v>
      </c>
      <c r="F3686" s="248" t="s">
        <v>5086</v>
      </c>
      <c r="G3686" s="246"/>
      <c r="H3686" s="249">
        <v>13.1</v>
      </c>
      <c r="I3686" s="250"/>
      <c r="J3686" s="246"/>
      <c r="K3686" s="246"/>
      <c r="L3686" s="251"/>
      <c r="M3686" s="252"/>
      <c r="N3686" s="253"/>
      <c r="O3686" s="253"/>
      <c r="P3686" s="253"/>
      <c r="Q3686" s="253"/>
      <c r="R3686" s="253"/>
      <c r="S3686" s="253"/>
      <c r="T3686" s="254"/>
      <c r="U3686" s="14"/>
      <c r="V3686" s="14"/>
      <c r="W3686" s="14"/>
      <c r="X3686" s="14"/>
      <c r="Y3686" s="14"/>
      <c r="Z3686" s="14"/>
      <c r="AA3686" s="14"/>
      <c r="AB3686" s="14"/>
      <c r="AC3686" s="14"/>
      <c r="AD3686" s="14"/>
      <c r="AE3686" s="14"/>
      <c r="AT3686" s="255" t="s">
        <v>206</v>
      </c>
      <c r="AU3686" s="255" t="s">
        <v>78</v>
      </c>
      <c r="AV3686" s="14" t="s">
        <v>78</v>
      </c>
      <c r="AW3686" s="14" t="s">
        <v>31</v>
      </c>
      <c r="AX3686" s="14" t="s">
        <v>69</v>
      </c>
      <c r="AY3686" s="255" t="s">
        <v>193</v>
      </c>
    </row>
    <row r="3687" s="13" customFormat="1">
      <c r="A3687" s="13"/>
      <c r="B3687" s="235"/>
      <c r="C3687" s="236"/>
      <c r="D3687" s="228" t="s">
        <v>206</v>
      </c>
      <c r="E3687" s="237" t="s">
        <v>19</v>
      </c>
      <c r="F3687" s="238" t="s">
        <v>3722</v>
      </c>
      <c r="G3687" s="236"/>
      <c r="H3687" s="237" t="s">
        <v>19</v>
      </c>
      <c r="I3687" s="239"/>
      <c r="J3687" s="236"/>
      <c r="K3687" s="236"/>
      <c r="L3687" s="240"/>
      <c r="M3687" s="241"/>
      <c r="N3687" s="242"/>
      <c r="O3687" s="242"/>
      <c r="P3687" s="242"/>
      <c r="Q3687" s="242"/>
      <c r="R3687" s="242"/>
      <c r="S3687" s="242"/>
      <c r="T3687" s="243"/>
      <c r="U3687" s="13"/>
      <c r="V3687" s="13"/>
      <c r="W3687" s="13"/>
      <c r="X3687" s="13"/>
      <c r="Y3687" s="13"/>
      <c r="Z3687" s="13"/>
      <c r="AA3687" s="13"/>
      <c r="AB3687" s="13"/>
      <c r="AC3687" s="13"/>
      <c r="AD3687" s="13"/>
      <c r="AE3687" s="13"/>
      <c r="AT3687" s="244" t="s">
        <v>206</v>
      </c>
      <c r="AU3687" s="244" t="s">
        <v>78</v>
      </c>
      <c r="AV3687" s="13" t="s">
        <v>76</v>
      </c>
      <c r="AW3687" s="13" t="s">
        <v>31</v>
      </c>
      <c r="AX3687" s="13" t="s">
        <v>69</v>
      </c>
      <c r="AY3687" s="244" t="s">
        <v>193</v>
      </c>
    </row>
    <row r="3688" s="14" customFormat="1">
      <c r="A3688" s="14"/>
      <c r="B3688" s="245"/>
      <c r="C3688" s="246"/>
      <c r="D3688" s="228" t="s">
        <v>206</v>
      </c>
      <c r="E3688" s="247" t="s">
        <v>19</v>
      </c>
      <c r="F3688" s="248" t="s">
        <v>5087</v>
      </c>
      <c r="G3688" s="246"/>
      <c r="H3688" s="249">
        <v>10</v>
      </c>
      <c r="I3688" s="250"/>
      <c r="J3688" s="246"/>
      <c r="K3688" s="246"/>
      <c r="L3688" s="251"/>
      <c r="M3688" s="252"/>
      <c r="N3688" s="253"/>
      <c r="O3688" s="253"/>
      <c r="P3688" s="253"/>
      <c r="Q3688" s="253"/>
      <c r="R3688" s="253"/>
      <c r="S3688" s="253"/>
      <c r="T3688" s="254"/>
      <c r="U3688" s="14"/>
      <c r="V3688" s="14"/>
      <c r="W3688" s="14"/>
      <c r="X3688" s="14"/>
      <c r="Y3688" s="14"/>
      <c r="Z3688" s="14"/>
      <c r="AA3688" s="14"/>
      <c r="AB3688" s="14"/>
      <c r="AC3688" s="14"/>
      <c r="AD3688" s="14"/>
      <c r="AE3688" s="14"/>
      <c r="AT3688" s="255" t="s">
        <v>206</v>
      </c>
      <c r="AU3688" s="255" t="s">
        <v>78</v>
      </c>
      <c r="AV3688" s="14" t="s">
        <v>78</v>
      </c>
      <c r="AW3688" s="14" t="s">
        <v>31</v>
      </c>
      <c r="AX3688" s="14" t="s">
        <v>69</v>
      </c>
      <c r="AY3688" s="255" t="s">
        <v>193</v>
      </c>
    </row>
    <row r="3689" s="13" customFormat="1">
      <c r="A3689" s="13"/>
      <c r="B3689" s="235"/>
      <c r="C3689" s="236"/>
      <c r="D3689" s="228" t="s">
        <v>206</v>
      </c>
      <c r="E3689" s="237" t="s">
        <v>19</v>
      </c>
      <c r="F3689" s="238" t="s">
        <v>3724</v>
      </c>
      <c r="G3689" s="236"/>
      <c r="H3689" s="237" t="s">
        <v>19</v>
      </c>
      <c r="I3689" s="239"/>
      <c r="J3689" s="236"/>
      <c r="K3689" s="236"/>
      <c r="L3689" s="240"/>
      <c r="M3689" s="241"/>
      <c r="N3689" s="242"/>
      <c r="O3689" s="242"/>
      <c r="P3689" s="242"/>
      <c r="Q3689" s="242"/>
      <c r="R3689" s="242"/>
      <c r="S3689" s="242"/>
      <c r="T3689" s="243"/>
      <c r="U3689" s="13"/>
      <c r="V3689" s="13"/>
      <c r="W3689" s="13"/>
      <c r="X3689" s="13"/>
      <c r="Y3689" s="13"/>
      <c r="Z3689" s="13"/>
      <c r="AA3689" s="13"/>
      <c r="AB3689" s="13"/>
      <c r="AC3689" s="13"/>
      <c r="AD3689" s="13"/>
      <c r="AE3689" s="13"/>
      <c r="AT3689" s="244" t="s">
        <v>206</v>
      </c>
      <c r="AU3689" s="244" t="s">
        <v>78</v>
      </c>
      <c r="AV3689" s="13" t="s">
        <v>76</v>
      </c>
      <c r="AW3689" s="13" t="s">
        <v>31</v>
      </c>
      <c r="AX3689" s="13" t="s">
        <v>69</v>
      </c>
      <c r="AY3689" s="244" t="s">
        <v>193</v>
      </c>
    </row>
    <row r="3690" s="14" customFormat="1">
      <c r="A3690" s="14"/>
      <c r="B3690" s="245"/>
      <c r="C3690" s="246"/>
      <c r="D3690" s="228" t="s">
        <v>206</v>
      </c>
      <c r="E3690" s="247" t="s">
        <v>19</v>
      </c>
      <c r="F3690" s="248" t="s">
        <v>5087</v>
      </c>
      <c r="G3690" s="246"/>
      <c r="H3690" s="249">
        <v>10</v>
      </c>
      <c r="I3690" s="250"/>
      <c r="J3690" s="246"/>
      <c r="K3690" s="246"/>
      <c r="L3690" s="251"/>
      <c r="M3690" s="252"/>
      <c r="N3690" s="253"/>
      <c r="O3690" s="253"/>
      <c r="P3690" s="253"/>
      <c r="Q3690" s="253"/>
      <c r="R3690" s="253"/>
      <c r="S3690" s="253"/>
      <c r="T3690" s="254"/>
      <c r="U3690" s="14"/>
      <c r="V3690" s="14"/>
      <c r="W3690" s="14"/>
      <c r="X3690" s="14"/>
      <c r="Y3690" s="14"/>
      <c r="Z3690" s="14"/>
      <c r="AA3690" s="14"/>
      <c r="AB3690" s="14"/>
      <c r="AC3690" s="14"/>
      <c r="AD3690" s="14"/>
      <c r="AE3690" s="14"/>
      <c r="AT3690" s="255" t="s">
        <v>206</v>
      </c>
      <c r="AU3690" s="255" t="s">
        <v>78</v>
      </c>
      <c r="AV3690" s="14" t="s">
        <v>78</v>
      </c>
      <c r="AW3690" s="14" t="s">
        <v>31</v>
      </c>
      <c r="AX3690" s="14" t="s">
        <v>69</v>
      </c>
      <c r="AY3690" s="255" t="s">
        <v>193</v>
      </c>
    </row>
    <row r="3691" s="13" customFormat="1">
      <c r="A3691" s="13"/>
      <c r="B3691" s="235"/>
      <c r="C3691" s="236"/>
      <c r="D3691" s="228" t="s">
        <v>206</v>
      </c>
      <c r="E3691" s="237" t="s">
        <v>19</v>
      </c>
      <c r="F3691" s="238" t="s">
        <v>3331</v>
      </c>
      <c r="G3691" s="236"/>
      <c r="H3691" s="237" t="s">
        <v>19</v>
      </c>
      <c r="I3691" s="239"/>
      <c r="J3691" s="236"/>
      <c r="K3691" s="236"/>
      <c r="L3691" s="240"/>
      <c r="M3691" s="241"/>
      <c r="N3691" s="242"/>
      <c r="O3691" s="242"/>
      <c r="P3691" s="242"/>
      <c r="Q3691" s="242"/>
      <c r="R3691" s="242"/>
      <c r="S3691" s="242"/>
      <c r="T3691" s="243"/>
      <c r="U3691" s="13"/>
      <c r="V3691" s="13"/>
      <c r="W3691" s="13"/>
      <c r="X3691" s="13"/>
      <c r="Y3691" s="13"/>
      <c r="Z3691" s="13"/>
      <c r="AA3691" s="13"/>
      <c r="AB3691" s="13"/>
      <c r="AC3691" s="13"/>
      <c r="AD3691" s="13"/>
      <c r="AE3691" s="13"/>
      <c r="AT3691" s="244" t="s">
        <v>206</v>
      </c>
      <c r="AU3691" s="244" t="s">
        <v>78</v>
      </c>
      <c r="AV3691" s="13" t="s">
        <v>76</v>
      </c>
      <c r="AW3691" s="13" t="s">
        <v>31</v>
      </c>
      <c r="AX3691" s="13" t="s">
        <v>69</v>
      </c>
      <c r="AY3691" s="244" t="s">
        <v>193</v>
      </c>
    </row>
    <row r="3692" s="14" customFormat="1">
      <c r="A3692" s="14"/>
      <c r="B3692" s="245"/>
      <c r="C3692" s="246"/>
      <c r="D3692" s="228" t="s">
        <v>206</v>
      </c>
      <c r="E3692" s="247" t="s">
        <v>19</v>
      </c>
      <c r="F3692" s="248" t="s">
        <v>5088</v>
      </c>
      <c r="G3692" s="246"/>
      <c r="H3692" s="249">
        <v>16</v>
      </c>
      <c r="I3692" s="250"/>
      <c r="J3692" s="246"/>
      <c r="K3692" s="246"/>
      <c r="L3692" s="251"/>
      <c r="M3692" s="252"/>
      <c r="N3692" s="253"/>
      <c r="O3692" s="253"/>
      <c r="P3692" s="253"/>
      <c r="Q3692" s="253"/>
      <c r="R3692" s="253"/>
      <c r="S3692" s="253"/>
      <c r="T3692" s="254"/>
      <c r="U3692" s="14"/>
      <c r="V3692" s="14"/>
      <c r="W3692" s="14"/>
      <c r="X3692" s="14"/>
      <c r="Y3692" s="14"/>
      <c r="Z3692" s="14"/>
      <c r="AA3692" s="14"/>
      <c r="AB3692" s="14"/>
      <c r="AC3692" s="14"/>
      <c r="AD3692" s="14"/>
      <c r="AE3692" s="14"/>
      <c r="AT3692" s="255" t="s">
        <v>206</v>
      </c>
      <c r="AU3692" s="255" t="s">
        <v>78</v>
      </c>
      <c r="AV3692" s="14" t="s">
        <v>78</v>
      </c>
      <c r="AW3692" s="14" t="s">
        <v>31</v>
      </c>
      <c r="AX3692" s="14" t="s">
        <v>69</v>
      </c>
      <c r="AY3692" s="255" t="s">
        <v>193</v>
      </c>
    </row>
    <row r="3693" s="13" customFormat="1">
      <c r="A3693" s="13"/>
      <c r="B3693" s="235"/>
      <c r="C3693" s="236"/>
      <c r="D3693" s="228" t="s">
        <v>206</v>
      </c>
      <c r="E3693" s="237" t="s">
        <v>19</v>
      </c>
      <c r="F3693" s="238" t="s">
        <v>3727</v>
      </c>
      <c r="G3693" s="236"/>
      <c r="H3693" s="237" t="s">
        <v>19</v>
      </c>
      <c r="I3693" s="239"/>
      <c r="J3693" s="236"/>
      <c r="K3693" s="236"/>
      <c r="L3693" s="240"/>
      <c r="M3693" s="241"/>
      <c r="N3693" s="242"/>
      <c r="O3693" s="242"/>
      <c r="P3693" s="242"/>
      <c r="Q3693" s="242"/>
      <c r="R3693" s="242"/>
      <c r="S3693" s="242"/>
      <c r="T3693" s="243"/>
      <c r="U3693" s="13"/>
      <c r="V3693" s="13"/>
      <c r="W3693" s="13"/>
      <c r="X3693" s="13"/>
      <c r="Y3693" s="13"/>
      <c r="Z3693" s="13"/>
      <c r="AA3693" s="13"/>
      <c r="AB3693" s="13"/>
      <c r="AC3693" s="13"/>
      <c r="AD3693" s="13"/>
      <c r="AE3693" s="13"/>
      <c r="AT3693" s="244" t="s">
        <v>206</v>
      </c>
      <c r="AU3693" s="244" t="s">
        <v>78</v>
      </c>
      <c r="AV3693" s="13" t="s">
        <v>76</v>
      </c>
      <c r="AW3693" s="13" t="s">
        <v>31</v>
      </c>
      <c r="AX3693" s="13" t="s">
        <v>69</v>
      </c>
      <c r="AY3693" s="244" t="s">
        <v>193</v>
      </c>
    </row>
    <row r="3694" s="14" customFormat="1">
      <c r="A3694" s="14"/>
      <c r="B3694" s="245"/>
      <c r="C3694" s="246"/>
      <c r="D3694" s="228" t="s">
        <v>206</v>
      </c>
      <c r="E3694" s="247" t="s">
        <v>19</v>
      </c>
      <c r="F3694" s="248" t="s">
        <v>5089</v>
      </c>
      <c r="G3694" s="246"/>
      <c r="H3694" s="249">
        <v>10.800000000000001</v>
      </c>
      <c r="I3694" s="250"/>
      <c r="J3694" s="246"/>
      <c r="K3694" s="246"/>
      <c r="L3694" s="251"/>
      <c r="M3694" s="252"/>
      <c r="N3694" s="253"/>
      <c r="O3694" s="253"/>
      <c r="P3694" s="253"/>
      <c r="Q3694" s="253"/>
      <c r="R3694" s="253"/>
      <c r="S3694" s="253"/>
      <c r="T3694" s="254"/>
      <c r="U3694" s="14"/>
      <c r="V3694" s="14"/>
      <c r="W3694" s="14"/>
      <c r="X3694" s="14"/>
      <c r="Y3694" s="14"/>
      <c r="Z3694" s="14"/>
      <c r="AA3694" s="14"/>
      <c r="AB3694" s="14"/>
      <c r="AC3694" s="14"/>
      <c r="AD3694" s="14"/>
      <c r="AE3694" s="14"/>
      <c r="AT3694" s="255" t="s">
        <v>206</v>
      </c>
      <c r="AU3694" s="255" t="s">
        <v>78</v>
      </c>
      <c r="AV3694" s="14" t="s">
        <v>78</v>
      </c>
      <c r="AW3694" s="14" t="s">
        <v>31</v>
      </c>
      <c r="AX3694" s="14" t="s">
        <v>69</v>
      </c>
      <c r="AY3694" s="255" t="s">
        <v>193</v>
      </c>
    </row>
    <row r="3695" s="13" customFormat="1">
      <c r="A3695" s="13"/>
      <c r="B3695" s="235"/>
      <c r="C3695" s="236"/>
      <c r="D3695" s="228" t="s">
        <v>206</v>
      </c>
      <c r="E3695" s="237" t="s">
        <v>19</v>
      </c>
      <c r="F3695" s="238" t="s">
        <v>3730</v>
      </c>
      <c r="G3695" s="236"/>
      <c r="H3695" s="237" t="s">
        <v>19</v>
      </c>
      <c r="I3695" s="239"/>
      <c r="J3695" s="236"/>
      <c r="K3695" s="236"/>
      <c r="L3695" s="240"/>
      <c r="M3695" s="241"/>
      <c r="N3695" s="242"/>
      <c r="O3695" s="242"/>
      <c r="P3695" s="242"/>
      <c r="Q3695" s="242"/>
      <c r="R3695" s="242"/>
      <c r="S3695" s="242"/>
      <c r="T3695" s="243"/>
      <c r="U3695" s="13"/>
      <c r="V3695" s="13"/>
      <c r="W3695" s="13"/>
      <c r="X3695" s="13"/>
      <c r="Y3695" s="13"/>
      <c r="Z3695" s="13"/>
      <c r="AA3695" s="13"/>
      <c r="AB3695" s="13"/>
      <c r="AC3695" s="13"/>
      <c r="AD3695" s="13"/>
      <c r="AE3695" s="13"/>
      <c r="AT3695" s="244" t="s">
        <v>206</v>
      </c>
      <c r="AU3695" s="244" t="s">
        <v>78</v>
      </c>
      <c r="AV3695" s="13" t="s">
        <v>76</v>
      </c>
      <c r="AW3695" s="13" t="s">
        <v>31</v>
      </c>
      <c r="AX3695" s="13" t="s">
        <v>69</v>
      </c>
      <c r="AY3695" s="244" t="s">
        <v>193</v>
      </c>
    </row>
    <row r="3696" s="14" customFormat="1">
      <c r="A3696" s="14"/>
      <c r="B3696" s="245"/>
      <c r="C3696" s="246"/>
      <c r="D3696" s="228" t="s">
        <v>206</v>
      </c>
      <c r="E3696" s="247" t="s">
        <v>19</v>
      </c>
      <c r="F3696" s="248" t="s">
        <v>5090</v>
      </c>
      <c r="G3696" s="246"/>
      <c r="H3696" s="249">
        <v>10.5</v>
      </c>
      <c r="I3696" s="250"/>
      <c r="J3696" s="246"/>
      <c r="K3696" s="246"/>
      <c r="L3696" s="251"/>
      <c r="M3696" s="252"/>
      <c r="N3696" s="253"/>
      <c r="O3696" s="253"/>
      <c r="P3696" s="253"/>
      <c r="Q3696" s="253"/>
      <c r="R3696" s="253"/>
      <c r="S3696" s="253"/>
      <c r="T3696" s="254"/>
      <c r="U3696" s="14"/>
      <c r="V3696" s="14"/>
      <c r="W3696" s="14"/>
      <c r="X3696" s="14"/>
      <c r="Y3696" s="14"/>
      <c r="Z3696" s="14"/>
      <c r="AA3696" s="14"/>
      <c r="AB3696" s="14"/>
      <c r="AC3696" s="14"/>
      <c r="AD3696" s="14"/>
      <c r="AE3696" s="14"/>
      <c r="AT3696" s="255" t="s">
        <v>206</v>
      </c>
      <c r="AU3696" s="255" t="s">
        <v>78</v>
      </c>
      <c r="AV3696" s="14" t="s">
        <v>78</v>
      </c>
      <c r="AW3696" s="14" t="s">
        <v>31</v>
      </c>
      <c r="AX3696" s="14" t="s">
        <v>69</v>
      </c>
      <c r="AY3696" s="255" t="s">
        <v>193</v>
      </c>
    </row>
    <row r="3697" s="13" customFormat="1">
      <c r="A3697" s="13"/>
      <c r="B3697" s="235"/>
      <c r="C3697" s="236"/>
      <c r="D3697" s="228" t="s">
        <v>206</v>
      </c>
      <c r="E3697" s="237" t="s">
        <v>19</v>
      </c>
      <c r="F3697" s="238" t="s">
        <v>3733</v>
      </c>
      <c r="G3697" s="236"/>
      <c r="H3697" s="237" t="s">
        <v>19</v>
      </c>
      <c r="I3697" s="239"/>
      <c r="J3697" s="236"/>
      <c r="K3697" s="236"/>
      <c r="L3697" s="240"/>
      <c r="M3697" s="241"/>
      <c r="N3697" s="242"/>
      <c r="O3697" s="242"/>
      <c r="P3697" s="242"/>
      <c r="Q3697" s="242"/>
      <c r="R3697" s="242"/>
      <c r="S3697" s="242"/>
      <c r="T3697" s="243"/>
      <c r="U3697" s="13"/>
      <c r="V3697" s="13"/>
      <c r="W3697" s="13"/>
      <c r="X3697" s="13"/>
      <c r="Y3697" s="13"/>
      <c r="Z3697" s="13"/>
      <c r="AA3697" s="13"/>
      <c r="AB3697" s="13"/>
      <c r="AC3697" s="13"/>
      <c r="AD3697" s="13"/>
      <c r="AE3697" s="13"/>
      <c r="AT3697" s="244" t="s">
        <v>206</v>
      </c>
      <c r="AU3697" s="244" t="s">
        <v>78</v>
      </c>
      <c r="AV3697" s="13" t="s">
        <v>76</v>
      </c>
      <c r="AW3697" s="13" t="s">
        <v>31</v>
      </c>
      <c r="AX3697" s="13" t="s">
        <v>69</v>
      </c>
      <c r="AY3697" s="244" t="s">
        <v>193</v>
      </c>
    </row>
    <row r="3698" s="14" customFormat="1">
      <c r="A3698" s="14"/>
      <c r="B3698" s="245"/>
      <c r="C3698" s="246"/>
      <c r="D3698" s="228" t="s">
        <v>206</v>
      </c>
      <c r="E3698" s="247" t="s">
        <v>19</v>
      </c>
      <c r="F3698" s="248" t="s">
        <v>5090</v>
      </c>
      <c r="G3698" s="246"/>
      <c r="H3698" s="249">
        <v>10.5</v>
      </c>
      <c r="I3698" s="250"/>
      <c r="J3698" s="246"/>
      <c r="K3698" s="246"/>
      <c r="L3698" s="251"/>
      <c r="M3698" s="252"/>
      <c r="N3698" s="253"/>
      <c r="O3698" s="253"/>
      <c r="P3698" s="253"/>
      <c r="Q3698" s="253"/>
      <c r="R3698" s="253"/>
      <c r="S3698" s="253"/>
      <c r="T3698" s="254"/>
      <c r="U3698" s="14"/>
      <c r="V3698" s="14"/>
      <c r="W3698" s="14"/>
      <c r="X3698" s="14"/>
      <c r="Y3698" s="14"/>
      <c r="Z3698" s="14"/>
      <c r="AA3698" s="14"/>
      <c r="AB3698" s="14"/>
      <c r="AC3698" s="14"/>
      <c r="AD3698" s="14"/>
      <c r="AE3698" s="14"/>
      <c r="AT3698" s="255" t="s">
        <v>206</v>
      </c>
      <c r="AU3698" s="255" t="s">
        <v>78</v>
      </c>
      <c r="AV3698" s="14" t="s">
        <v>78</v>
      </c>
      <c r="AW3698" s="14" t="s">
        <v>31</v>
      </c>
      <c r="AX3698" s="14" t="s">
        <v>69</v>
      </c>
      <c r="AY3698" s="255" t="s">
        <v>193</v>
      </c>
    </row>
    <row r="3699" s="13" customFormat="1">
      <c r="A3699" s="13"/>
      <c r="B3699" s="235"/>
      <c r="C3699" s="236"/>
      <c r="D3699" s="228" t="s">
        <v>206</v>
      </c>
      <c r="E3699" s="237" t="s">
        <v>19</v>
      </c>
      <c r="F3699" s="238" t="s">
        <v>3735</v>
      </c>
      <c r="G3699" s="236"/>
      <c r="H3699" s="237" t="s">
        <v>19</v>
      </c>
      <c r="I3699" s="239"/>
      <c r="J3699" s="236"/>
      <c r="K3699" s="236"/>
      <c r="L3699" s="240"/>
      <c r="M3699" s="241"/>
      <c r="N3699" s="242"/>
      <c r="O3699" s="242"/>
      <c r="P3699" s="242"/>
      <c r="Q3699" s="242"/>
      <c r="R3699" s="242"/>
      <c r="S3699" s="242"/>
      <c r="T3699" s="243"/>
      <c r="U3699" s="13"/>
      <c r="V3699" s="13"/>
      <c r="W3699" s="13"/>
      <c r="X3699" s="13"/>
      <c r="Y3699" s="13"/>
      <c r="Z3699" s="13"/>
      <c r="AA3699" s="13"/>
      <c r="AB3699" s="13"/>
      <c r="AC3699" s="13"/>
      <c r="AD3699" s="13"/>
      <c r="AE3699" s="13"/>
      <c r="AT3699" s="244" t="s">
        <v>206</v>
      </c>
      <c r="AU3699" s="244" t="s">
        <v>78</v>
      </c>
      <c r="AV3699" s="13" t="s">
        <v>76</v>
      </c>
      <c r="AW3699" s="13" t="s">
        <v>31</v>
      </c>
      <c r="AX3699" s="13" t="s">
        <v>69</v>
      </c>
      <c r="AY3699" s="244" t="s">
        <v>193</v>
      </c>
    </row>
    <row r="3700" s="14" customFormat="1">
      <c r="A3700" s="14"/>
      <c r="B3700" s="245"/>
      <c r="C3700" s="246"/>
      <c r="D3700" s="228" t="s">
        <v>206</v>
      </c>
      <c r="E3700" s="247" t="s">
        <v>19</v>
      </c>
      <c r="F3700" s="248" t="s">
        <v>5089</v>
      </c>
      <c r="G3700" s="246"/>
      <c r="H3700" s="249">
        <v>10.800000000000001</v>
      </c>
      <c r="I3700" s="250"/>
      <c r="J3700" s="246"/>
      <c r="K3700" s="246"/>
      <c r="L3700" s="251"/>
      <c r="M3700" s="252"/>
      <c r="N3700" s="253"/>
      <c r="O3700" s="253"/>
      <c r="P3700" s="253"/>
      <c r="Q3700" s="253"/>
      <c r="R3700" s="253"/>
      <c r="S3700" s="253"/>
      <c r="T3700" s="254"/>
      <c r="U3700" s="14"/>
      <c r="V3700" s="14"/>
      <c r="W3700" s="14"/>
      <c r="X3700" s="14"/>
      <c r="Y3700" s="14"/>
      <c r="Z3700" s="14"/>
      <c r="AA3700" s="14"/>
      <c r="AB3700" s="14"/>
      <c r="AC3700" s="14"/>
      <c r="AD3700" s="14"/>
      <c r="AE3700" s="14"/>
      <c r="AT3700" s="255" t="s">
        <v>206</v>
      </c>
      <c r="AU3700" s="255" t="s">
        <v>78</v>
      </c>
      <c r="AV3700" s="14" t="s">
        <v>78</v>
      </c>
      <c r="AW3700" s="14" t="s">
        <v>31</v>
      </c>
      <c r="AX3700" s="14" t="s">
        <v>69</v>
      </c>
      <c r="AY3700" s="255" t="s">
        <v>193</v>
      </c>
    </row>
    <row r="3701" s="13" customFormat="1">
      <c r="A3701" s="13"/>
      <c r="B3701" s="235"/>
      <c r="C3701" s="236"/>
      <c r="D3701" s="228" t="s">
        <v>206</v>
      </c>
      <c r="E3701" s="237" t="s">
        <v>19</v>
      </c>
      <c r="F3701" s="238" t="s">
        <v>1724</v>
      </c>
      <c r="G3701" s="236"/>
      <c r="H3701" s="237" t="s">
        <v>19</v>
      </c>
      <c r="I3701" s="239"/>
      <c r="J3701" s="236"/>
      <c r="K3701" s="236"/>
      <c r="L3701" s="240"/>
      <c r="M3701" s="241"/>
      <c r="N3701" s="242"/>
      <c r="O3701" s="242"/>
      <c r="P3701" s="242"/>
      <c r="Q3701" s="242"/>
      <c r="R3701" s="242"/>
      <c r="S3701" s="242"/>
      <c r="T3701" s="243"/>
      <c r="U3701" s="13"/>
      <c r="V3701" s="13"/>
      <c r="W3701" s="13"/>
      <c r="X3701" s="13"/>
      <c r="Y3701" s="13"/>
      <c r="Z3701" s="13"/>
      <c r="AA3701" s="13"/>
      <c r="AB3701" s="13"/>
      <c r="AC3701" s="13"/>
      <c r="AD3701" s="13"/>
      <c r="AE3701" s="13"/>
      <c r="AT3701" s="244" t="s">
        <v>206</v>
      </c>
      <c r="AU3701" s="244" t="s">
        <v>78</v>
      </c>
      <c r="AV3701" s="13" t="s">
        <v>76</v>
      </c>
      <c r="AW3701" s="13" t="s">
        <v>31</v>
      </c>
      <c r="AX3701" s="13" t="s">
        <v>69</v>
      </c>
      <c r="AY3701" s="244" t="s">
        <v>193</v>
      </c>
    </row>
    <row r="3702" s="13" customFormat="1">
      <c r="A3702" s="13"/>
      <c r="B3702" s="235"/>
      <c r="C3702" s="236"/>
      <c r="D3702" s="228" t="s">
        <v>206</v>
      </c>
      <c r="E3702" s="237" t="s">
        <v>19</v>
      </c>
      <c r="F3702" s="238" t="s">
        <v>3756</v>
      </c>
      <c r="G3702" s="236"/>
      <c r="H3702" s="237" t="s">
        <v>19</v>
      </c>
      <c r="I3702" s="239"/>
      <c r="J3702" s="236"/>
      <c r="K3702" s="236"/>
      <c r="L3702" s="240"/>
      <c r="M3702" s="241"/>
      <c r="N3702" s="242"/>
      <c r="O3702" s="242"/>
      <c r="P3702" s="242"/>
      <c r="Q3702" s="242"/>
      <c r="R3702" s="242"/>
      <c r="S3702" s="242"/>
      <c r="T3702" s="243"/>
      <c r="U3702" s="13"/>
      <c r="V3702" s="13"/>
      <c r="W3702" s="13"/>
      <c r="X3702" s="13"/>
      <c r="Y3702" s="13"/>
      <c r="Z3702" s="13"/>
      <c r="AA3702" s="13"/>
      <c r="AB3702" s="13"/>
      <c r="AC3702" s="13"/>
      <c r="AD3702" s="13"/>
      <c r="AE3702" s="13"/>
      <c r="AT3702" s="244" t="s">
        <v>206</v>
      </c>
      <c r="AU3702" s="244" t="s">
        <v>78</v>
      </c>
      <c r="AV3702" s="13" t="s">
        <v>76</v>
      </c>
      <c r="AW3702" s="13" t="s">
        <v>31</v>
      </c>
      <c r="AX3702" s="13" t="s">
        <v>69</v>
      </c>
      <c r="AY3702" s="244" t="s">
        <v>193</v>
      </c>
    </row>
    <row r="3703" s="14" customFormat="1">
      <c r="A3703" s="14"/>
      <c r="B3703" s="245"/>
      <c r="C3703" s="246"/>
      <c r="D3703" s="228" t="s">
        <v>206</v>
      </c>
      <c r="E3703" s="247" t="s">
        <v>19</v>
      </c>
      <c r="F3703" s="248" t="s">
        <v>5091</v>
      </c>
      <c r="G3703" s="246"/>
      <c r="H3703" s="249">
        <v>7.2999999999999998</v>
      </c>
      <c r="I3703" s="250"/>
      <c r="J3703" s="246"/>
      <c r="K3703" s="246"/>
      <c r="L3703" s="251"/>
      <c r="M3703" s="252"/>
      <c r="N3703" s="253"/>
      <c r="O3703" s="253"/>
      <c r="P3703" s="253"/>
      <c r="Q3703" s="253"/>
      <c r="R3703" s="253"/>
      <c r="S3703" s="253"/>
      <c r="T3703" s="254"/>
      <c r="U3703" s="14"/>
      <c r="V3703" s="14"/>
      <c r="W3703" s="14"/>
      <c r="X3703" s="14"/>
      <c r="Y3703" s="14"/>
      <c r="Z3703" s="14"/>
      <c r="AA3703" s="14"/>
      <c r="AB3703" s="14"/>
      <c r="AC3703" s="14"/>
      <c r="AD3703" s="14"/>
      <c r="AE3703" s="14"/>
      <c r="AT3703" s="255" t="s">
        <v>206</v>
      </c>
      <c r="AU3703" s="255" t="s">
        <v>78</v>
      </c>
      <c r="AV3703" s="14" t="s">
        <v>78</v>
      </c>
      <c r="AW3703" s="14" t="s">
        <v>31</v>
      </c>
      <c r="AX3703" s="14" t="s">
        <v>69</v>
      </c>
      <c r="AY3703" s="255" t="s">
        <v>193</v>
      </c>
    </row>
    <row r="3704" s="13" customFormat="1">
      <c r="A3704" s="13"/>
      <c r="B3704" s="235"/>
      <c r="C3704" s="236"/>
      <c r="D3704" s="228" t="s">
        <v>206</v>
      </c>
      <c r="E3704" s="237" t="s">
        <v>19</v>
      </c>
      <c r="F3704" s="238" t="s">
        <v>3760</v>
      </c>
      <c r="G3704" s="236"/>
      <c r="H3704" s="237" t="s">
        <v>19</v>
      </c>
      <c r="I3704" s="239"/>
      <c r="J3704" s="236"/>
      <c r="K3704" s="236"/>
      <c r="L3704" s="240"/>
      <c r="M3704" s="241"/>
      <c r="N3704" s="242"/>
      <c r="O3704" s="242"/>
      <c r="P3704" s="242"/>
      <c r="Q3704" s="242"/>
      <c r="R3704" s="242"/>
      <c r="S3704" s="242"/>
      <c r="T3704" s="243"/>
      <c r="U3704" s="13"/>
      <c r="V3704" s="13"/>
      <c r="W3704" s="13"/>
      <c r="X3704" s="13"/>
      <c r="Y3704" s="13"/>
      <c r="Z3704" s="13"/>
      <c r="AA3704" s="13"/>
      <c r="AB3704" s="13"/>
      <c r="AC3704" s="13"/>
      <c r="AD3704" s="13"/>
      <c r="AE3704" s="13"/>
      <c r="AT3704" s="244" t="s">
        <v>206</v>
      </c>
      <c r="AU3704" s="244" t="s">
        <v>78</v>
      </c>
      <c r="AV3704" s="13" t="s">
        <v>76</v>
      </c>
      <c r="AW3704" s="13" t="s">
        <v>31</v>
      </c>
      <c r="AX3704" s="13" t="s">
        <v>69</v>
      </c>
      <c r="AY3704" s="244" t="s">
        <v>193</v>
      </c>
    </row>
    <row r="3705" s="14" customFormat="1">
      <c r="A3705" s="14"/>
      <c r="B3705" s="245"/>
      <c r="C3705" s="246"/>
      <c r="D3705" s="228" t="s">
        <v>206</v>
      </c>
      <c r="E3705" s="247" t="s">
        <v>19</v>
      </c>
      <c r="F3705" s="248" t="s">
        <v>5092</v>
      </c>
      <c r="G3705" s="246"/>
      <c r="H3705" s="249">
        <v>9.6999999999999993</v>
      </c>
      <c r="I3705" s="250"/>
      <c r="J3705" s="246"/>
      <c r="K3705" s="246"/>
      <c r="L3705" s="251"/>
      <c r="M3705" s="252"/>
      <c r="N3705" s="253"/>
      <c r="O3705" s="253"/>
      <c r="P3705" s="253"/>
      <c r="Q3705" s="253"/>
      <c r="R3705" s="253"/>
      <c r="S3705" s="253"/>
      <c r="T3705" s="254"/>
      <c r="U3705" s="14"/>
      <c r="V3705" s="14"/>
      <c r="W3705" s="14"/>
      <c r="X3705" s="14"/>
      <c r="Y3705" s="14"/>
      <c r="Z3705" s="14"/>
      <c r="AA3705" s="14"/>
      <c r="AB3705" s="14"/>
      <c r="AC3705" s="14"/>
      <c r="AD3705" s="14"/>
      <c r="AE3705" s="14"/>
      <c r="AT3705" s="255" t="s">
        <v>206</v>
      </c>
      <c r="AU3705" s="255" t="s">
        <v>78</v>
      </c>
      <c r="AV3705" s="14" t="s">
        <v>78</v>
      </c>
      <c r="AW3705" s="14" t="s">
        <v>31</v>
      </c>
      <c r="AX3705" s="14" t="s">
        <v>69</v>
      </c>
      <c r="AY3705" s="255" t="s">
        <v>193</v>
      </c>
    </row>
    <row r="3706" s="13" customFormat="1">
      <c r="A3706" s="13"/>
      <c r="B3706" s="235"/>
      <c r="C3706" s="236"/>
      <c r="D3706" s="228" t="s">
        <v>206</v>
      </c>
      <c r="E3706" s="237" t="s">
        <v>19</v>
      </c>
      <c r="F3706" s="238" t="s">
        <v>3762</v>
      </c>
      <c r="G3706" s="236"/>
      <c r="H3706" s="237" t="s">
        <v>19</v>
      </c>
      <c r="I3706" s="239"/>
      <c r="J3706" s="236"/>
      <c r="K3706" s="236"/>
      <c r="L3706" s="240"/>
      <c r="M3706" s="241"/>
      <c r="N3706" s="242"/>
      <c r="O3706" s="242"/>
      <c r="P3706" s="242"/>
      <c r="Q3706" s="242"/>
      <c r="R3706" s="242"/>
      <c r="S3706" s="242"/>
      <c r="T3706" s="243"/>
      <c r="U3706" s="13"/>
      <c r="V3706" s="13"/>
      <c r="W3706" s="13"/>
      <c r="X3706" s="13"/>
      <c r="Y3706" s="13"/>
      <c r="Z3706" s="13"/>
      <c r="AA3706" s="13"/>
      <c r="AB3706" s="13"/>
      <c r="AC3706" s="13"/>
      <c r="AD3706" s="13"/>
      <c r="AE3706" s="13"/>
      <c r="AT3706" s="244" t="s">
        <v>206</v>
      </c>
      <c r="AU3706" s="244" t="s">
        <v>78</v>
      </c>
      <c r="AV3706" s="13" t="s">
        <v>76</v>
      </c>
      <c r="AW3706" s="13" t="s">
        <v>31</v>
      </c>
      <c r="AX3706" s="13" t="s">
        <v>69</v>
      </c>
      <c r="AY3706" s="244" t="s">
        <v>193</v>
      </c>
    </row>
    <row r="3707" s="14" customFormat="1">
      <c r="A3707" s="14"/>
      <c r="B3707" s="245"/>
      <c r="C3707" s="246"/>
      <c r="D3707" s="228" t="s">
        <v>206</v>
      </c>
      <c r="E3707" s="247" t="s">
        <v>19</v>
      </c>
      <c r="F3707" s="248" t="s">
        <v>5092</v>
      </c>
      <c r="G3707" s="246"/>
      <c r="H3707" s="249">
        <v>9.6999999999999993</v>
      </c>
      <c r="I3707" s="250"/>
      <c r="J3707" s="246"/>
      <c r="K3707" s="246"/>
      <c r="L3707" s="251"/>
      <c r="M3707" s="252"/>
      <c r="N3707" s="253"/>
      <c r="O3707" s="253"/>
      <c r="P3707" s="253"/>
      <c r="Q3707" s="253"/>
      <c r="R3707" s="253"/>
      <c r="S3707" s="253"/>
      <c r="T3707" s="254"/>
      <c r="U3707" s="14"/>
      <c r="V3707" s="14"/>
      <c r="W3707" s="14"/>
      <c r="X3707" s="14"/>
      <c r="Y3707" s="14"/>
      <c r="Z3707" s="14"/>
      <c r="AA3707" s="14"/>
      <c r="AB3707" s="14"/>
      <c r="AC3707" s="14"/>
      <c r="AD3707" s="14"/>
      <c r="AE3707" s="14"/>
      <c r="AT3707" s="255" t="s">
        <v>206</v>
      </c>
      <c r="AU3707" s="255" t="s">
        <v>78</v>
      </c>
      <c r="AV3707" s="14" t="s">
        <v>78</v>
      </c>
      <c r="AW3707" s="14" t="s">
        <v>31</v>
      </c>
      <c r="AX3707" s="14" t="s">
        <v>69</v>
      </c>
      <c r="AY3707" s="255" t="s">
        <v>193</v>
      </c>
    </row>
    <row r="3708" s="13" customFormat="1">
      <c r="A3708" s="13"/>
      <c r="B3708" s="235"/>
      <c r="C3708" s="236"/>
      <c r="D3708" s="228" t="s">
        <v>206</v>
      </c>
      <c r="E3708" s="237" t="s">
        <v>19</v>
      </c>
      <c r="F3708" s="238" t="s">
        <v>3763</v>
      </c>
      <c r="G3708" s="236"/>
      <c r="H3708" s="237" t="s">
        <v>19</v>
      </c>
      <c r="I3708" s="239"/>
      <c r="J3708" s="236"/>
      <c r="K3708" s="236"/>
      <c r="L3708" s="240"/>
      <c r="M3708" s="241"/>
      <c r="N3708" s="242"/>
      <c r="O3708" s="242"/>
      <c r="P3708" s="242"/>
      <c r="Q3708" s="242"/>
      <c r="R3708" s="242"/>
      <c r="S3708" s="242"/>
      <c r="T3708" s="243"/>
      <c r="U3708" s="13"/>
      <c r="V3708" s="13"/>
      <c r="W3708" s="13"/>
      <c r="X3708" s="13"/>
      <c r="Y3708" s="13"/>
      <c r="Z3708" s="13"/>
      <c r="AA3708" s="13"/>
      <c r="AB3708" s="13"/>
      <c r="AC3708" s="13"/>
      <c r="AD3708" s="13"/>
      <c r="AE3708" s="13"/>
      <c r="AT3708" s="244" t="s">
        <v>206</v>
      </c>
      <c r="AU3708" s="244" t="s">
        <v>78</v>
      </c>
      <c r="AV3708" s="13" t="s">
        <v>76</v>
      </c>
      <c r="AW3708" s="13" t="s">
        <v>31</v>
      </c>
      <c r="AX3708" s="13" t="s">
        <v>69</v>
      </c>
      <c r="AY3708" s="244" t="s">
        <v>193</v>
      </c>
    </row>
    <row r="3709" s="14" customFormat="1">
      <c r="A3709" s="14"/>
      <c r="B3709" s="245"/>
      <c r="C3709" s="246"/>
      <c r="D3709" s="228" t="s">
        <v>206</v>
      </c>
      <c r="E3709" s="247" t="s">
        <v>19</v>
      </c>
      <c r="F3709" s="248" t="s">
        <v>5093</v>
      </c>
      <c r="G3709" s="246"/>
      <c r="H3709" s="249">
        <v>4.2999999999999998</v>
      </c>
      <c r="I3709" s="250"/>
      <c r="J3709" s="246"/>
      <c r="K3709" s="246"/>
      <c r="L3709" s="251"/>
      <c r="M3709" s="252"/>
      <c r="N3709" s="253"/>
      <c r="O3709" s="253"/>
      <c r="P3709" s="253"/>
      <c r="Q3709" s="253"/>
      <c r="R3709" s="253"/>
      <c r="S3709" s="253"/>
      <c r="T3709" s="254"/>
      <c r="U3709" s="14"/>
      <c r="V3709" s="14"/>
      <c r="W3709" s="14"/>
      <c r="X3709" s="14"/>
      <c r="Y3709" s="14"/>
      <c r="Z3709" s="14"/>
      <c r="AA3709" s="14"/>
      <c r="AB3709" s="14"/>
      <c r="AC3709" s="14"/>
      <c r="AD3709" s="14"/>
      <c r="AE3709" s="14"/>
      <c r="AT3709" s="255" t="s">
        <v>206</v>
      </c>
      <c r="AU3709" s="255" t="s">
        <v>78</v>
      </c>
      <c r="AV3709" s="14" t="s">
        <v>78</v>
      </c>
      <c r="AW3709" s="14" t="s">
        <v>31</v>
      </c>
      <c r="AX3709" s="14" t="s">
        <v>69</v>
      </c>
      <c r="AY3709" s="255" t="s">
        <v>193</v>
      </c>
    </row>
    <row r="3710" s="15" customFormat="1">
      <c r="A3710" s="15"/>
      <c r="B3710" s="256"/>
      <c r="C3710" s="257"/>
      <c r="D3710" s="228" t="s">
        <v>206</v>
      </c>
      <c r="E3710" s="258" t="s">
        <v>19</v>
      </c>
      <c r="F3710" s="259" t="s">
        <v>218</v>
      </c>
      <c r="G3710" s="257"/>
      <c r="H3710" s="260">
        <v>429.05000000000001</v>
      </c>
      <c r="I3710" s="261"/>
      <c r="J3710" s="257"/>
      <c r="K3710" s="257"/>
      <c r="L3710" s="262"/>
      <c r="M3710" s="263"/>
      <c r="N3710" s="264"/>
      <c r="O3710" s="264"/>
      <c r="P3710" s="264"/>
      <c r="Q3710" s="264"/>
      <c r="R3710" s="264"/>
      <c r="S3710" s="264"/>
      <c r="T3710" s="265"/>
      <c r="U3710" s="15"/>
      <c r="V3710" s="15"/>
      <c r="W3710" s="15"/>
      <c r="X3710" s="15"/>
      <c r="Y3710" s="15"/>
      <c r="Z3710" s="15"/>
      <c r="AA3710" s="15"/>
      <c r="AB3710" s="15"/>
      <c r="AC3710" s="15"/>
      <c r="AD3710" s="15"/>
      <c r="AE3710" s="15"/>
      <c r="AT3710" s="266" t="s">
        <v>206</v>
      </c>
      <c r="AU3710" s="266" t="s">
        <v>78</v>
      </c>
      <c r="AV3710" s="15" t="s">
        <v>200</v>
      </c>
      <c r="AW3710" s="15" t="s">
        <v>31</v>
      </c>
      <c r="AX3710" s="15" t="s">
        <v>76</v>
      </c>
      <c r="AY3710" s="266" t="s">
        <v>193</v>
      </c>
    </row>
    <row r="3711" s="2" customFormat="1" ht="16.5" customHeight="1">
      <c r="A3711" s="41"/>
      <c r="B3711" s="42"/>
      <c r="C3711" s="274" t="s">
        <v>5094</v>
      </c>
      <c r="D3711" s="274" t="s">
        <v>1765</v>
      </c>
      <c r="E3711" s="275" t="s">
        <v>2481</v>
      </c>
      <c r="F3711" s="276" t="s">
        <v>2482</v>
      </c>
      <c r="G3711" s="277" t="s">
        <v>408</v>
      </c>
      <c r="H3711" s="278">
        <v>471.95499999999998</v>
      </c>
      <c r="I3711" s="279"/>
      <c r="J3711" s="280">
        <f>ROUND(I3711*H3711,2)</f>
        <v>0</v>
      </c>
      <c r="K3711" s="276" t="s">
        <v>199</v>
      </c>
      <c r="L3711" s="281"/>
      <c r="M3711" s="282" t="s">
        <v>19</v>
      </c>
      <c r="N3711" s="283" t="s">
        <v>40</v>
      </c>
      <c r="O3711" s="87"/>
      <c r="P3711" s="224">
        <f>O3711*H3711</f>
        <v>0</v>
      </c>
      <c r="Q3711" s="224">
        <v>0.00014999999999999999</v>
      </c>
      <c r="R3711" s="224">
        <f>Q3711*H3711</f>
        <v>0.070793249999999988</v>
      </c>
      <c r="S3711" s="224">
        <v>0</v>
      </c>
      <c r="T3711" s="225">
        <f>S3711*H3711</f>
        <v>0</v>
      </c>
      <c r="U3711" s="41"/>
      <c r="V3711" s="41"/>
      <c r="W3711" s="41"/>
      <c r="X3711" s="41"/>
      <c r="Y3711" s="41"/>
      <c r="Z3711" s="41"/>
      <c r="AA3711" s="41"/>
      <c r="AB3711" s="41"/>
      <c r="AC3711" s="41"/>
      <c r="AD3711" s="41"/>
      <c r="AE3711" s="41"/>
      <c r="AR3711" s="226" t="s">
        <v>449</v>
      </c>
      <c r="AT3711" s="226" t="s">
        <v>1765</v>
      </c>
      <c r="AU3711" s="226" t="s">
        <v>78</v>
      </c>
      <c r="AY3711" s="20" t="s">
        <v>193</v>
      </c>
      <c r="BE3711" s="227">
        <f>IF(N3711="základní",J3711,0)</f>
        <v>0</v>
      </c>
      <c r="BF3711" s="227">
        <f>IF(N3711="snížená",J3711,0)</f>
        <v>0</v>
      </c>
      <c r="BG3711" s="227">
        <f>IF(N3711="zákl. přenesená",J3711,0)</f>
        <v>0</v>
      </c>
      <c r="BH3711" s="227">
        <f>IF(N3711="sníž. přenesená",J3711,0)</f>
        <v>0</v>
      </c>
      <c r="BI3711" s="227">
        <f>IF(N3711="nulová",J3711,0)</f>
        <v>0</v>
      </c>
      <c r="BJ3711" s="20" t="s">
        <v>76</v>
      </c>
      <c r="BK3711" s="227">
        <f>ROUND(I3711*H3711,2)</f>
        <v>0</v>
      </c>
      <c r="BL3711" s="20" t="s">
        <v>323</v>
      </c>
      <c r="BM3711" s="226" t="s">
        <v>5095</v>
      </c>
    </row>
    <row r="3712" s="2" customFormat="1">
      <c r="A3712" s="41"/>
      <c r="B3712" s="42"/>
      <c r="C3712" s="43"/>
      <c r="D3712" s="228" t="s">
        <v>202</v>
      </c>
      <c r="E3712" s="43"/>
      <c r="F3712" s="229" t="s">
        <v>2482</v>
      </c>
      <c r="G3712" s="43"/>
      <c r="H3712" s="43"/>
      <c r="I3712" s="230"/>
      <c r="J3712" s="43"/>
      <c r="K3712" s="43"/>
      <c r="L3712" s="47"/>
      <c r="M3712" s="231"/>
      <c r="N3712" s="232"/>
      <c r="O3712" s="87"/>
      <c r="P3712" s="87"/>
      <c r="Q3712" s="87"/>
      <c r="R3712" s="87"/>
      <c r="S3712" s="87"/>
      <c r="T3712" s="88"/>
      <c r="U3712" s="41"/>
      <c r="V3712" s="41"/>
      <c r="W3712" s="41"/>
      <c r="X3712" s="41"/>
      <c r="Y3712" s="41"/>
      <c r="Z3712" s="41"/>
      <c r="AA3712" s="41"/>
      <c r="AB3712" s="41"/>
      <c r="AC3712" s="41"/>
      <c r="AD3712" s="41"/>
      <c r="AE3712" s="41"/>
      <c r="AT3712" s="20" t="s">
        <v>202</v>
      </c>
      <c r="AU3712" s="20" t="s">
        <v>78</v>
      </c>
    </row>
    <row r="3713" s="14" customFormat="1">
      <c r="A3713" s="14"/>
      <c r="B3713" s="245"/>
      <c r="C3713" s="246"/>
      <c r="D3713" s="228" t="s">
        <v>206</v>
      </c>
      <c r="E3713" s="246"/>
      <c r="F3713" s="248" t="s">
        <v>5096</v>
      </c>
      <c r="G3713" s="246"/>
      <c r="H3713" s="249">
        <v>471.95499999999998</v>
      </c>
      <c r="I3713" s="250"/>
      <c r="J3713" s="246"/>
      <c r="K3713" s="246"/>
      <c r="L3713" s="251"/>
      <c r="M3713" s="252"/>
      <c r="N3713" s="253"/>
      <c r="O3713" s="253"/>
      <c r="P3713" s="253"/>
      <c r="Q3713" s="253"/>
      <c r="R3713" s="253"/>
      <c r="S3713" s="253"/>
      <c r="T3713" s="254"/>
      <c r="U3713" s="14"/>
      <c r="V3713" s="14"/>
      <c r="W3713" s="14"/>
      <c r="X3713" s="14"/>
      <c r="Y3713" s="14"/>
      <c r="Z3713" s="14"/>
      <c r="AA3713" s="14"/>
      <c r="AB3713" s="14"/>
      <c r="AC3713" s="14"/>
      <c r="AD3713" s="14"/>
      <c r="AE3713" s="14"/>
      <c r="AT3713" s="255" t="s">
        <v>206</v>
      </c>
      <c r="AU3713" s="255" t="s">
        <v>78</v>
      </c>
      <c r="AV3713" s="14" t="s">
        <v>78</v>
      </c>
      <c r="AW3713" s="14" t="s">
        <v>4</v>
      </c>
      <c r="AX3713" s="14" t="s">
        <v>76</v>
      </c>
      <c r="AY3713" s="255" t="s">
        <v>193</v>
      </c>
    </row>
    <row r="3714" s="2" customFormat="1" ht="24.15" customHeight="1">
      <c r="A3714" s="41"/>
      <c r="B3714" s="42"/>
      <c r="C3714" s="215" t="s">
        <v>5097</v>
      </c>
      <c r="D3714" s="215" t="s">
        <v>195</v>
      </c>
      <c r="E3714" s="216" t="s">
        <v>2485</v>
      </c>
      <c r="F3714" s="217" t="s">
        <v>2486</v>
      </c>
      <c r="G3714" s="218" t="s">
        <v>408</v>
      </c>
      <c r="H3714" s="219">
        <v>116.8</v>
      </c>
      <c r="I3714" s="220"/>
      <c r="J3714" s="221">
        <f>ROUND(I3714*H3714,2)</f>
        <v>0</v>
      </c>
      <c r="K3714" s="217" t="s">
        <v>199</v>
      </c>
      <c r="L3714" s="47"/>
      <c r="M3714" s="222" t="s">
        <v>19</v>
      </c>
      <c r="N3714" s="223" t="s">
        <v>40</v>
      </c>
      <c r="O3714" s="87"/>
      <c r="P3714" s="224">
        <f>O3714*H3714</f>
        <v>0</v>
      </c>
      <c r="Q3714" s="224">
        <v>0.0018</v>
      </c>
      <c r="R3714" s="224">
        <f>Q3714*H3714</f>
        <v>0.21023999999999998</v>
      </c>
      <c r="S3714" s="224">
        <v>0</v>
      </c>
      <c r="T3714" s="225">
        <f>S3714*H3714</f>
        <v>0</v>
      </c>
      <c r="U3714" s="41"/>
      <c r="V3714" s="41"/>
      <c r="W3714" s="41"/>
      <c r="X3714" s="41"/>
      <c r="Y3714" s="41"/>
      <c r="Z3714" s="41"/>
      <c r="AA3714" s="41"/>
      <c r="AB3714" s="41"/>
      <c r="AC3714" s="41"/>
      <c r="AD3714" s="41"/>
      <c r="AE3714" s="41"/>
      <c r="AR3714" s="226" t="s">
        <v>323</v>
      </c>
      <c r="AT3714" s="226" t="s">
        <v>195</v>
      </c>
      <c r="AU3714" s="226" t="s">
        <v>78</v>
      </c>
      <c r="AY3714" s="20" t="s">
        <v>193</v>
      </c>
      <c r="BE3714" s="227">
        <f>IF(N3714="základní",J3714,0)</f>
        <v>0</v>
      </c>
      <c r="BF3714" s="227">
        <f>IF(N3714="snížená",J3714,0)</f>
        <v>0</v>
      </c>
      <c r="BG3714" s="227">
        <f>IF(N3714="zákl. přenesená",J3714,0)</f>
        <v>0</v>
      </c>
      <c r="BH3714" s="227">
        <f>IF(N3714="sníž. přenesená",J3714,0)</f>
        <v>0</v>
      </c>
      <c r="BI3714" s="227">
        <f>IF(N3714="nulová",J3714,0)</f>
        <v>0</v>
      </c>
      <c r="BJ3714" s="20" t="s">
        <v>76</v>
      </c>
      <c r="BK3714" s="227">
        <f>ROUND(I3714*H3714,2)</f>
        <v>0</v>
      </c>
      <c r="BL3714" s="20" t="s">
        <v>323</v>
      </c>
      <c r="BM3714" s="226" t="s">
        <v>5098</v>
      </c>
    </row>
    <row r="3715" s="2" customFormat="1">
      <c r="A3715" s="41"/>
      <c r="B3715" s="42"/>
      <c r="C3715" s="43"/>
      <c r="D3715" s="228" t="s">
        <v>202</v>
      </c>
      <c r="E3715" s="43"/>
      <c r="F3715" s="229" t="s">
        <v>2488</v>
      </c>
      <c r="G3715" s="43"/>
      <c r="H3715" s="43"/>
      <c r="I3715" s="230"/>
      <c r="J3715" s="43"/>
      <c r="K3715" s="43"/>
      <c r="L3715" s="47"/>
      <c r="M3715" s="231"/>
      <c r="N3715" s="232"/>
      <c r="O3715" s="87"/>
      <c r="P3715" s="87"/>
      <c r="Q3715" s="87"/>
      <c r="R3715" s="87"/>
      <c r="S3715" s="87"/>
      <c r="T3715" s="88"/>
      <c r="U3715" s="41"/>
      <c r="V3715" s="41"/>
      <c r="W3715" s="41"/>
      <c r="X3715" s="41"/>
      <c r="Y3715" s="41"/>
      <c r="Z3715" s="41"/>
      <c r="AA3715" s="41"/>
      <c r="AB3715" s="41"/>
      <c r="AC3715" s="41"/>
      <c r="AD3715" s="41"/>
      <c r="AE3715" s="41"/>
      <c r="AT3715" s="20" t="s">
        <v>202</v>
      </c>
      <c r="AU3715" s="20" t="s">
        <v>78</v>
      </c>
    </row>
    <row r="3716" s="2" customFormat="1">
      <c r="A3716" s="41"/>
      <c r="B3716" s="42"/>
      <c r="C3716" s="43"/>
      <c r="D3716" s="233" t="s">
        <v>204</v>
      </c>
      <c r="E3716" s="43"/>
      <c r="F3716" s="234" t="s">
        <v>2489</v>
      </c>
      <c r="G3716" s="43"/>
      <c r="H3716" s="43"/>
      <c r="I3716" s="230"/>
      <c r="J3716" s="43"/>
      <c r="K3716" s="43"/>
      <c r="L3716" s="47"/>
      <c r="M3716" s="231"/>
      <c r="N3716" s="232"/>
      <c r="O3716" s="87"/>
      <c r="P3716" s="87"/>
      <c r="Q3716" s="87"/>
      <c r="R3716" s="87"/>
      <c r="S3716" s="87"/>
      <c r="T3716" s="88"/>
      <c r="U3716" s="41"/>
      <c r="V3716" s="41"/>
      <c r="W3716" s="41"/>
      <c r="X3716" s="41"/>
      <c r="Y3716" s="41"/>
      <c r="Z3716" s="41"/>
      <c r="AA3716" s="41"/>
      <c r="AB3716" s="41"/>
      <c r="AC3716" s="41"/>
      <c r="AD3716" s="41"/>
      <c r="AE3716" s="41"/>
      <c r="AT3716" s="20" t="s">
        <v>204</v>
      </c>
      <c r="AU3716" s="20" t="s">
        <v>78</v>
      </c>
    </row>
    <row r="3717" s="13" customFormat="1">
      <c r="A3717" s="13"/>
      <c r="B3717" s="235"/>
      <c r="C3717" s="236"/>
      <c r="D3717" s="228" t="s">
        <v>206</v>
      </c>
      <c r="E3717" s="237" t="s">
        <v>19</v>
      </c>
      <c r="F3717" s="238" t="s">
        <v>279</v>
      </c>
      <c r="G3717" s="236"/>
      <c r="H3717" s="237" t="s">
        <v>19</v>
      </c>
      <c r="I3717" s="239"/>
      <c r="J3717" s="236"/>
      <c r="K3717" s="236"/>
      <c r="L3717" s="240"/>
      <c r="M3717" s="241"/>
      <c r="N3717" s="242"/>
      <c r="O3717" s="242"/>
      <c r="P3717" s="242"/>
      <c r="Q3717" s="242"/>
      <c r="R3717" s="242"/>
      <c r="S3717" s="242"/>
      <c r="T3717" s="243"/>
      <c r="U3717" s="13"/>
      <c r="V3717" s="13"/>
      <c r="W3717" s="13"/>
      <c r="X3717" s="13"/>
      <c r="Y3717" s="13"/>
      <c r="Z3717" s="13"/>
      <c r="AA3717" s="13"/>
      <c r="AB3717" s="13"/>
      <c r="AC3717" s="13"/>
      <c r="AD3717" s="13"/>
      <c r="AE3717" s="13"/>
      <c r="AT3717" s="244" t="s">
        <v>206</v>
      </c>
      <c r="AU3717" s="244" t="s">
        <v>78</v>
      </c>
      <c r="AV3717" s="13" t="s">
        <v>76</v>
      </c>
      <c r="AW3717" s="13" t="s">
        <v>31</v>
      </c>
      <c r="AX3717" s="13" t="s">
        <v>69</v>
      </c>
      <c r="AY3717" s="244" t="s">
        <v>193</v>
      </c>
    </row>
    <row r="3718" s="14" customFormat="1">
      <c r="A3718" s="14"/>
      <c r="B3718" s="245"/>
      <c r="C3718" s="246"/>
      <c r="D3718" s="228" t="s">
        <v>206</v>
      </c>
      <c r="E3718" s="247" t="s">
        <v>19</v>
      </c>
      <c r="F3718" s="248" t="s">
        <v>5099</v>
      </c>
      <c r="G3718" s="246"/>
      <c r="H3718" s="249">
        <v>107.8</v>
      </c>
      <c r="I3718" s="250"/>
      <c r="J3718" s="246"/>
      <c r="K3718" s="246"/>
      <c r="L3718" s="251"/>
      <c r="M3718" s="252"/>
      <c r="N3718" s="253"/>
      <c r="O3718" s="253"/>
      <c r="P3718" s="253"/>
      <c r="Q3718" s="253"/>
      <c r="R3718" s="253"/>
      <c r="S3718" s="253"/>
      <c r="T3718" s="254"/>
      <c r="U3718" s="14"/>
      <c r="V3718" s="14"/>
      <c r="W3718" s="14"/>
      <c r="X3718" s="14"/>
      <c r="Y3718" s="14"/>
      <c r="Z3718" s="14"/>
      <c r="AA3718" s="14"/>
      <c r="AB3718" s="14"/>
      <c r="AC3718" s="14"/>
      <c r="AD3718" s="14"/>
      <c r="AE3718" s="14"/>
      <c r="AT3718" s="255" t="s">
        <v>206</v>
      </c>
      <c r="AU3718" s="255" t="s">
        <v>78</v>
      </c>
      <c r="AV3718" s="14" t="s">
        <v>78</v>
      </c>
      <c r="AW3718" s="14" t="s">
        <v>31</v>
      </c>
      <c r="AX3718" s="14" t="s">
        <v>69</v>
      </c>
      <c r="AY3718" s="255" t="s">
        <v>193</v>
      </c>
    </row>
    <row r="3719" s="14" customFormat="1">
      <c r="A3719" s="14"/>
      <c r="B3719" s="245"/>
      <c r="C3719" s="246"/>
      <c r="D3719" s="228" t="s">
        <v>206</v>
      </c>
      <c r="E3719" s="247" t="s">
        <v>19</v>
      </c>
      <c r="F3719" s="248" t="s">
        <v>5100</v>
      </c>
      <c r="G3719" s="246"/>
      <c r="H3719" s="249">
        <v>9</v>
      </c>
      <c r="I3719" s="250"/>
      <c r="J3719" s="246"/>
      <c r="K3719" s="246"/>
      <c r="L3719" s="251"/>
      <c r="M3719" s="252"/>
      <c r="N3719" s="253"/>
      <c r="O3719" s="253"/>
      <c r="P3719" s="253"/>
      <c r="Q3719" s="253"/>
      <c r="R3719" s="253"/>
      <c r="S3719" s="253"/>
      <c r="T3719" s="254"/>
      <c r="U3719" s="14"/>
      <c r="V3719" s="14"/>
      <c r="W3719" s="14"/>
      <c r="X3719" s="14"/>
      <c r="Y3719" s="14"/>
      <c r="Z3719" s="14"/>
      <c r="AA3719" s="14"/>
      <c r="AB3719" s="14"/>
      <c r="AC3719" s="14"/>
      <c r="AD3719" s="14"/>
      <c r="AE3719" s="14"/>
      <c r="AT3719" s="255" t="s">
        <v>206</v>
      </c>
      <c r="AU3719" s="255" t="s">
        <v>78</v>
      </c>
      <c r="AV3719" s="14" t="s">
        <v>78</v>
      </c>
      <c r="AW3719" s="14" t="s">
        <v>31</v>
      </c>
      <c r="AX3719" s="14" t="s">
        <v>69</v>
      </c>
      <c r="AY3719" s="255" t="s">
        <v>193</v>
      </c>
    </row>
    <row r="3720" s="15" customFormat="1">
      <c r="A3720" s="15"/>
      <c r="B3720" s="256"/>
      <c r="C3720" s="257"/>
      <c r="D3720" s="228" t="s">
        <v>206</v>
      </c>
      <c r="E3720" s="258" t="s">
        <v>19</v>
      </c>
      <c r="F3720" s="259" t="s">
        <v>218</v>
      </c>
      <c r="G3720" s="257"/>
      <c r="H3720" s="260">
        <v>116.8</v>
      </c>
      <c r="I3720" s="261"/>
      <c r="J3720" s="257"/>
      <c r="K3720" s="257"/>
      <c r="L3720" s="262"/>
      <c r="M3720" s="263"/>
      <c r="N3720" s="264"/>
      <c r="O3720" s="264"/>
      <c r="P3720" s="264"/>
      <c r="Q3720" s="264"/>
      <c r="R3720" s="264"/>
      <c r="S3720" s="264"/>
      <c r="T3720" s="265"/>
      <c r="U3720" s="15"/>
      <c r="V3720" s="15"/>
      <c r="W3720" s="15"/>
      <c r="X3720" s="15"/>
      <c r="Y3720" s="15"/>
      <c r="Z3720" s="15"/>
      <c r="AA3720" s="15"/>
      <c r="AB3720" s="15"/>
      <c r="AC3720" s="15"/>
      <c r="AD3720" s="15"/>
      <c r="AE3720" s="15"/>
      <c r="AT3720" s="266" t="s">
        <v>206</v>
      </c>
      <c r="AU3720" s="266" t="s">
        <v>78</v>
      </c>
      <c r="AV3720" s="15" t="s">
        <v>200</v>
      </c>
      <c r="AW3720" s="15" t="s">
        <v>31</v>
      </c>
      <c r="AX3720" s="15" t="s">
        <v>76</v>
      </c>
      <c r="AY3720" s="266" t="s">
        <v>193</v>
      </c>
    </row>
    <row r="3721" s="2" customFormat="1" ht="24.15" customHeight="1">
      <c r="A3721" s="41"/>
      <c r="B3721" s="42"/>
      <c r="C3721" s="215" t="s">
        <v>5101</v>
      </c>
      <c r="D3721" s="215" t="s">
        <v>195</v>
      </c>
      <c r="E3721" s="216" t="s">
        <v>2491</v>
      </c>
      <c r="F3721" s="217" t="s">
        <v>2492</v>
      </c>
      <c r="G3721" s="218" t="s">
        <v>408</v>
      </c>
      <c r="H3721" s="219">
        <v>116.8</v>
      </c>
      <c r="I3721" s="220"/>
      <c r="J3721" s="221">
        <f>ROUND(I3721*H3721,2)</f>
        <v>0</v>
      </c>
      <c r="K3721" s="217" t="s">
        <v>199</v>
      </c>
      <c r="L3721" s="47"/>
      <c r="M3721" s="222" t="s">
        <v>19</v>
      </c>
      <c r="N3721" s="223" t="s">
        <v>40</v>
      </c>
      <c r="O3721" s="87"/>
      <c r="P3721" s="224">
        <f>O3721*H3721</f>
        <v>0</v>
      </c>
      <c r="Q3721" s="224">
        <v>0.0010200000000000001</v>
      </c>
      <c r="R3721" s="224">
        <f>Q3721*H3721</f>
        <v>0.11913600000000001</v>
      </c>
      <c r="S3721" s="224">
        <v>0</v>
      </c>
      <c r="T3721" s="225">
        <f>S3721*H3721</f>
        <v>0</v>
      </c>
      <c r="U3721" s="41"/>
      <c r="V3721" s="41"/>
      <c r="W3721" s="41"/>
      <c r="X3721" s="41"/>
      <c r="Y3721" s="41"/>
      <c r="Z3721" s="41"/>
      <c r="AA3721" s="41"/>
      <c r="AB3721" s="41"/>
      <c r="AC3721" s="41"/>
      <c r="AD3721" s="41"/>
      <c r="AE3721" s="41"/>
      <c r="AR3721" s="226" t="s">
        <v>323</v>
      </c>
      <c r="AT3721" s="226" t="s">
        <v>195</v>
      </c>
      <c r="AU3721" s="226" t="s">
        <v>78</v>
      </c>
      <c r="AY3721" s="20" t="s">
        <v>193</v>
      </c>
      <c r="BE3721" s="227">
        <f>IF(N3721="základní",J3721,0)</f>
        <v>0</v>
      </c>
      <c r="BF3721" s="227">
        <f>IF(N3721="snížená",J3721,0)</f>
        <v>0</v>
      </c>
      <c r="BG3721" s="227">
        <f>IF(N3721="zákl. přenesená",J3721,0)</f>
        <v>0</v>
      </c>
      <c r="BH3721" s="227">
        <f>IF(N3721="sníž. přenesená",J3721,0)</f>
        <v>0</v>
      </c>
      <c r="BI3721" s="227">
        <f>IF(N3721="nulová",J3721,0)</f>
        <v>0</v>
      </c>
      <c r="BJ3721" s="20" t="s">
        <v>76</v>
      </c>
      <c r="BK3721" s="227">
        <f>ROUND(I3721*H3721,2)</f>
        <v>0</v>
      </c>
      <c r="BL3721" s="20" t="s">
        <v>323</v>
      </c>
      <c r="BM3721" s="226" t="s">
        <v>5102</v>
      </c>
    </row>
    <row r="3722" s="2" customFormat="1">
      <c r="A3722" s="41"/>
      <c r="B3722" s="42"/>
      <c r="C3722" s="43"/>
      <c r="D3722" s="228" t="s">
        <v>202</v>
      </c>
      <c r="E3722" s="43"/>
      <c r="F3722" s="229" t="s">
        <v>2494</v>
      </c>
      <c r="G3722" s="43"/>
      <c r="H3722" s="43"/>
      <c r="I3722" s="230"/>
      <c r="J3722" s="43"/>
      <c r="K3722" s="43"/>
      <c r="L3722" s="47"/>
      <c r="M3722" s="231"/>
      <c r="N3722" s="232"/>
      <c r="O3722" s="87"/>
      <c r="P3722" s="87"/>
      <c r="Q3722" s="87"/>
      <c r="R3722" s="87"/>
      <c r="S3722" s="87"/>
      <c r="T3722" s="88"/>
      <c r="U3722" s="41"/>
      <c r="V3722" s="41"/>
      <c r="W3722" s="41"/>
      <c r="X3722" s="41"/>
      <c r="Y3722" s="41"/>
      <c r="Z3722" s="41"/>
      <c r="AA3722" s="41"/>
      <c r="AB3722" s="41"/>
      <c r="AC3722" s="41"/>
      <c r="AD3722" s="41"/>
      <c r="AE3722" s="41"/>
      <c r="AT3722" s="20" t="s">
        <v>202</v>
      </c>
      <c r="AU3722" s="20" t="s">
        <v>78</v>
      </c>
    </row>
    <row r="3723" s="2" customFormat="1">
      <c r="A3723" s="41"/>
      <c r="B3723" s="42"/>
      <c r="C3723" s="43"/>
      <c r="D3723" s="233" t="s">
        <v>204</v>
      </c>
      <c r="E3723" s="43"/>
      <c r="F3723" s="234" t="s">
        <v>2495</v>
      </c>
      <c r="G3723" s="43"/>
      <c r="H3723" s="43"/>
      <c r="I3723" s="230"/>
      <c r="J3723" s="43"/>
      <c r="K3723" s="43"/>
      <c r="L3723" s="47"/>
      <c r="M3723" s="231"/>
      <c r="N3723" s="232"/>
      <c r="O3723" s="87"/>
      <c r="P3723" s="87"/>
      <c r="Q3723" s="87"/>
      <c r="R3723" s="87"/>
      <c r="S3723" s="87"/>
      <c r="T3723" s="88"/>
      <c r="U3723" s="41"/>
      <c r="V3723" s="41"/>
      <c r="W3723" s="41"/>
      <c r="X3723" s="41"/>
      <c r="Y3723" s="41"/>
      <c r="Z3723" s="41"/>
      <c r="AA3723" s="41"/>
      <c r="AB3723" s="41"/>
      <c r="AC3723" s="41"/>
      <c r="AD3723" s="41"/>
      <c r="AE3723" s="41"/>
      <c r="AT3723" s="20" t="s">
        <v>204</v>
      </c>
      <c r="AU3723" s="20" t="s">
        <v>78</v>
      </c>
    </row>
    <row r="3724" s="13" customFormat="1">
      <c r="A3724" s="13"/>
      <c r="B3724" s="235"/>
      <c r="C3724" s="236"/>
      <c r="D3724" s="228" t="s">
        <v>206</v>
      </c>
      <c r="E3724" s="237" t="s">
        <v>19</v>
      </c>
      <c r="F3724" s="238" t="s">
        <v>279</v>
      </c>
      <c r="G3724" s="236"/>
      <c r="H3724" s="237" t="s">
        <v>19</v>
      </c>
      <c r="I3724" s="239"/>
      <c r="J3724" s="236"/>
      <c r="K3724" s="236"/>
      <c r="L3724" s="240"/>
      <c r="M3724" s="241"/>
      <c r="N3724" s="242"/>
      <c r="O3724" s="242"/>
      <c r="P3724" s="242"/>
      <c r="Q3724" s="242"/>
      <c r="R3724" s="242"/>
      <c r="S3724" s="242"/>
      <c r="T3724" s="243"/>
      <c r="U3724" s="13"/>
      <c r="V3724" s="13"/>
      <c r="W3724" s="13"/>
      <c r="X3724" s="13"/>
      <c r="Y3724" s="13"/>
      <c r="Z3724" s="13"/>
      <c r="AA3724" s="13"/>
      <c r="AB3724" s="13"/>
      <c r="AC3724" s="13"/>
      <c r="AD3724" s="13"/>
      <c r="AE3724" s="13"/>
      <c r="AT3724" s="244" t="s">
        <v>206</v>
      </c>
      <c r="AU3724" s="244" t="s">
        <v>78</v>
      </c>
      <c r="AV3724" s="13" t="s">
        <v>76</v>
      </c>
      <c r="AW3724" s="13" t="s">
        <v>31</v>
      </c>
      <c r="AX3724" s="13" t="s">
        <v>69</v>
      </c>
      <c r="AY3724" s="244" t="s">
        <v>193</v>
      </c>
    </row>
    <row r="3725" s="14" customFormat="1">
      <c r="A3725" s="14"/>
      <c r="B3725" s="245"/>
      <c r="C3725" s="246"/>
      <c r="D3725" s="228" t="s">
        <v>206</v>
      </c>
      <c r="E3725" s="247" t="s">
        <v>19</v>
      </c>
      <c r="F3725" s="248" t="s">
        <v>5099</v>
      </c>
      <c r="G3725" s="246"/>
      <c r="H3725" s="249">
        <v>107.8</v>
      </c>
      <c r="I3725" s="250"/>
      <c r="J3725" s="246"/>
      <c r="K3725" s="246"/>
      <c r="L3725" s="251"/>
      <c r="M3725" s="252"/>
      <c r="N3725" s="253"/>
      <c r="O3725" s="253"/>
      <c r="P3725" s="253"/>
      <c r="Q3725" s="253"/>
      <c r="R3725" s="253"/>
      <c r="S3725" s="253"/>
      <c r="T3725" s="254"/>
      <c r="U3725" s="14"/>
      <c r="V3725" s="14"/>
      <c r="W3725" s="14"/>
      <c r="X3725" s="14"/>
      <c r="Y3725" s="14"/>
      <c r="Z3725" s="14"/>
      <c r="AA3725" s="14"/>
      <c r="AB3725" s="14"/>
      <c r="AC3725" s="14"/>
      <c r="AD3725" s="14"/>
      <c r="AE3725" s="14"/>
      <c r="AT3725" s="255" t="s">
        <v>206</v>
      </c>
      <c r="AU3725" s="255" t="s">
        <v>78</v>
      </c>
      <c r="AV3725" s="14" t="s">
        <v>78</v>
      </c>
      <c r="AW3725" s="14" t="s">
        <v>31</v>
      </c>
      <c r="AX3725" s="14" t="s">
        <v>69</v>
      </c>
      <c r="AY3725" s="255" t="s">
        <v>193</v>
      </c>
    </row>
    <row r="3726" s="14" customFormat="1">
      <c r="A3726" s="14"/>
      <c r="B3726" s="245"/>
      <c r="C3726" s="246"/>
      <c r="D3726" s="228" t="s">
        <v>206</v>
      </c>
      <c r="E3726" s="247" t="s">
        <v>19</v>
      </c>
      <c r="F3726" s="248" t="s">
        <v>5100</v>
      </c>
      <c r="G3726" s="246"/>
      <c r="H3726" s="249">
        <v>9</v>
      </c>
      <c r="I3726" s="250"/>
      <c r="J3726" s="246"/>
      <c r="K3726" s="246"/>
      <c r="L3726" s="251"/>
      <c r="M3726" s="252"/>
      <c r="N3726" s="253"/>
      <c r="O3726" s="253"/>
      <c r="P3726" s="253"/>
      <c r="Q3726" s="253"/>
      <c r="R3726" s="253"/>
      <c r="S3726" s="253"/>
      <c r="T3726" s="254"/>
      <c r="U3726" s="14"/>
      <c r="V3726" s="14"/>
      <c r="W3726" s="14"/>
      <c r="X3726" s="14"/>
      <c r="Y3726" s="14"/>
      <c r="Z3726" s="14"/>
      <c r="AA3726" s="14"/>
      <c r="AB3726" s="14"/>
      <c r="AC3726" s="14"/>
      <c r="AD3726" s="14"/>
      <c r="AE3726" s="14"/>
      <c r="AT3726" s="255" t="s">
        <v>206</v>
      </c>
      <c r="AU3726" s="255" t="s">
        <v>78</v>
      </c>
      <c r="AV3726" s="14" t="s">
        <v>78</v>
      </c>
      <c r="AW3726" s="14" t="s">
        <v>31</v>
      </c>
      <c r="AX3726" s="14" t="s">
        <v>69</v>
      </c>
      <c r="AY3726" s="255" t="s">
        <v>193</v>
      </c>
    </row>
    <row r="3727" s="15" customFormat="1">
      <c r="A3727" s="15"/>
      <c r="B3727" s="256"/>
      <c r="C3727" s="257"/>
      <c r="D3727" s="228" t="s">
        <v>206</v>
      </c>
      <c r="E3727" s="258" t="s">
        <v>19</v>
      </c>
      <c r="F3727" s="259" t="s">
        <v>218</v>
      </c>
      <c r="G3727" s="257"/>
      <c r="H3727" s="260">
        <v>116.8</v>
      </c>
      <c r="I3727" s="261"/>
      <c r="J3727" s="257"/>
      <c r="K3727" s="257"/>
      <c r="L3727" s="262"/>
      <c r="M3727" s="263"/>
      <c r="N3727" s="264"/>
      <c r="O3727" s="264"/>
      <c r="P3727" s="264"/>
      <c r="Q3727" s="264"/>
      <c r="R3727" s="264"/>
      <c r="S3727" s="264"/>
      <c r="T3727" s="265"/>
      <c r="U3727" s="15"/>
      <c r="V3727" s="15"/>
      <c r="W3727" s="15"/>
      <c r="X3727" s="15"/>
      <c r="Y3727" s="15"/>
      <c r="Z3727" s="15"/>
      <c r="AA3727" s="15"/>
      <c r="AB3727" s="15"/>
      <c r="AC3727" s="15"/>
      <c r="AD3727" s="15"/>
      <c r="AE3727" s="15"/>
      <c r="AT3727" s="266" t="s">
        <v>206</v>
      </c>
      <c r="AU3727" s="266" t="s">
        <v>78</v>
      </c>
      <c r="AV3727" s="15" t="s">
        <v>200</v>
      </c>
      <c r="AW3727" s="15" t="s">
        <v>31</v>
      </c>
      <c r="AX3727" s="15" t="s">
        <v>76</v>
      </c>
      <c r="AY3727" s="266" t="s">
        <v>193</v>
      </c>
    </row>
    <row r="3728" s="2" customFormat="1" ht="16.5" customHeight="1">
      <c r="A3728" s="41"/>
      <c r="B3728" s="42"/>
      <c r="C3728" s="274" t="s">
        <v>5103</v>
      </c>
      <c r="D3728" s="274" t="s">
        <v>1765</v>
      </c>
      <c r="E3728" s="275" t="s">
        <v>2497</v>
      </c>
      <c r="F3728" s="276" t="s">
        <v>2498</v>
      </c>
      <c r="G3728" s="277" t="s">
        <v>258</v>
      </c>
      <c r="H3728" s="278">
        <v>66.921999999999997</v>
      </c>
      <c r="I3728" s="279"/>
      <c r="J3728" s="280">
        <f>ROUND(I3728*H3728,2)</f>
        <v>0</v>
      </c>
      <c r="K3728" s="276" t="s">
        <v>19</v>
      </c>
      <c r="L3728" s="281"/>
      <c r="M3728" s="282" t="s">
        <v>19</v>
      </c>
      <c r="N3728" s="283" t="s">
        <v>40</v>
      </c>
      <c r="O3728" s="87"/>
      <c r="P3728" s="224">
        <f>O3728*H3728</f>
        <v>0</v>
      </c>
      <c r="Q3728" s="224">
        <v>0.021999999999999999</v>
      </c>
      <c r="R3728" s="224">
        <f>Q3728*H3728</f>
        <v>1.4722839999999999</v>
      </c>
      <c r="S3728" s="224">
        <v>0</v>
      </c>
      <c r="T3728" s="225">
        <f>S3728*H3728</f>
        <v>0</v>
      </c>
      <c r="U3728" s="41"/>
      <c r="V3728" s="41"/>
      <c r="W3728" s="41"/>
      <c r="X3728" s="41"/>
      <c r="Y3728" s="41"/>
      <c r="Z3728" s="41"/>
      <c r="AA3728" s="41"/>
      <c r="AB3728" s="41"/>
      <c r="AC3728" s="41"/>
      <c r="AD3728" s="41"/>
      <c r="AE3728" s="41"/>
      <c r="AR3728" s="226" t="s">
        <v>449</v>
      </c>
      <c r="AT3728" s="226" t="s">
        <v>1765</v>
      </c>
      <c r="AU3728" s="226" t="s">
        <v>78</v>
      </c>
      <c r="AY3728" s="20" t="s">
        <v>193</v>
      </c>
      <c r="BE3728" s="227">
        <f>IF(N3728="základní",J3728,0)</f>
        <v>0</v>
      </c>
      <c r="BF3728" s="227">
        <f>IF(N3728="snížená",J3728,0)</f>
        <v>0</v>
      </c>
      <c r="BG3728" s="227">
        <f>IF(N3728="zákl. přenesená",J3728,0)</f>
        <v>0</v>
      </c>
      <c r="BH3728" s="227">
        <f>IF(N3728="sníž. přenesená",J3728,0)</f>
        <v>0</v>
      </c>
      <c r="BI3728" s="227">
        <f>IF(N3728="nulová",J3728,0)</f>
        <v>0</v>
      </c>
      <c r="BJ3728" s="20" t="s">
        <v>76</v>
      </c>
      <c r="BK3728" s="227">
        <f>ROUND(I3728*H3728,2)</f>
        <v>0</v>
      </c>
      <c r="BL3728" s="20" t="s">
        <v>323</v>
      </c>
      <c r="BM3728" s="226" t="s">
        <v>5104</v>
      </c>
    </row>
    <row r="3729" s="2" customFormat="1">
      <c r="A3729" s="41"/>
      <c r="B3729" s="42"/>
      <c r="C3729" s="43"/>
      <c r="D3729" s="228" t="s">
        <v>202</v>
      </c>
      <c r="E3729" s="43"/>
      <c r="F3729" s="229" t="s">
        <v>2500</v>
      </c>
      <c r="G3729" s="43"/>
      <c r="H3729" s="43"/>
      <c r="I3729" s="230"/>
      <c r="J3729" s="43"/>
      <c r="K3729" s="43"/>
      <c r="L3729" s="47"/>
      <c r="M3729" s="231"/>
      <c r="N3729" s="232"/>
      <c r="O3729" s="87"/>
      <c r="P3729" s="87"/>
      <c r="Q3729" s="87"/>
      <c r="R3729" s="87"/>
      <c r="S3729" s="87"/>
      <c r="T3729" s="88"/>
      <c r="U3729" s="41"/>
      <c r="V3729" s="41"/>
      <c r="W3729" s="41"/>
      <c r="X3729" s="41"/>
      <c r="Y3729" s="41"/>
      <c r="Z3729" s="41"/>
      <c r="AA3729" s="41"/>
      <c r="AB3729" s="41"/>
      <c r="AC3729" s="41"/>
      <c r="AD3729" s="41"/>
      <c r="AE3729" s="41"/>
      <c r="AT3729" s="20" t="s">
        <v>202</v>
      </c>
      <c r="AU3729" s="20" t="s">
        <v>78</v>
      </c>
    </row>
    <row r="3730" s="13" customFormat="1">
      <c r="A3730" s="13"/>
      <c r="B3730" s="235"/>
      <c r="C3730" s="236"/>
      <c r="D3730" s="228" t="s">
        <v>206</v>
      </c>
      <c r="E3730" s="237" t="s">
        <v>19</v>
      </c>
      <c r="F3730" s="238" t="s">
        <v>279</v>
      </c>
      <c r="G3730" s="236"/>
      <c r="H3730" s="237" t="s">
        <v>19</v>
      </c>
      <c r="I3730" s="239"/>
      <c r="J3730" s="236"/>
      <c r="K3730" s="236"/>
      <c r="L3730" s="240"/>
      <c r="M3730" s="241"/>
      <c r="N3730" s="242"/>
      <c r="O3730" s="242"/>
      <c r="P3730" s="242"/>
      <c r="Q3730" s="242"/>
      <c r="R3730" s="242"/>
      <c r="S3730" s="242"/>
      <c r="T3730" s="243"/>
      <c r="U3730" s="13"/>
      <c r="V3730" s="13"/>
      <c r="W3730" s="13"/>
      <c r="X3730" s="13"/>
      <c r="Y3730" s="13"/>
      <c r="Z3730" s="13"/>
      <c r="AA3730" s="13"/>
      <c r="AB3730" s="13"/>
      <c r="AC3730" s="13"/>
      <c r="AD3730" s="13"/>
      <c r="AE3730" s="13"/>
      <c r="AT3730" s="244" t="s">
        <v>206</v>
      </c>
      <c r="AU3730" s="244" t="s">
        <v>78</v>
      </c>
      <c r="AV3730" s="13" t="s">
        <v>76</v>
      </c>
      <c r="AW3730" s="13" t="s">
        <v>31</v>
      </c>
      <c r="AX3730" s="13" t="s">
        <v>69</v>
      </c>
      <c r="AY3730" s="244" t="s">
        <v>193</v>
      </c>
    </row>
    <row r="3731" s="14" customFormat="1">
      <c r="A3731" s="14"/>
      <c r="B3731" s="245"/>
      <c r="C3731" s="246"/>
      <c r="D3731" s="228" t="s">
        <v>206</v>
      </c>
      <c r="E3731" s="247" t="s">
        <v>19</v>
      </c>
      <c r="F3731" s="248" t="s">
        <v>5063</v>
      </c>
      <c r="G3731" s="246"/>
      <c r="H3731" s="249">
        <v>33.417999999999999</v>
      </c>
      <c r="I3731" s="250"/>
      <c r="J3731" s="246"/>
      <c r="K3731" s="246"/>
      <c r="L3731" s="251"/>
      <c r="M3731" s="252"/>
      <c r="N3731" s="253"/>
      <c r="O3731" s="253"/>
      <c r="P3731" s="253"/>
      <c r="Q3731" s="253"/>
      <c r="R3731" s="253"/>
      <c r="S3731" s="253"/>
      <c r="T3731" s="254"/>
      <c r="U3731" s="14"/>
      <c r="V3731" s="14"/>
      <c r="W3731" s="14"/>
      <c r="X3731" s="14"/>
      <c r="Y3731" s="14"/>
      <c r="Z3731" s="14"/>
      <c r="AA3731" s="14"/>
      <c r="AB3731" s="14"/>
      <c r="AC3731" s="14"/>
      <c r="AD3731" s="14"/>
      <c r="AE3731" s="14"/>
      <c r="AT3731" s="255" t="s">
        <v>206</v>
      </c>
      <c r="AU3731" s="255" t="s">
        <v>78</v>
      </c>
      <c r="AV3731" s="14" t="s">
        <v>78</v>
      </c>
      <c r="AW3731" s="14" t="s">
        <v>31</v>
      </c>
      <c r="AX3731" s="14" t="s">
        <v>69</v>
      </c>
      <c r="AY3731" s="255" t="s">
        <v>193</v>
      </c>
    </row>
    <row r="3732" s="14" customFormat="1">
      <c r="A3732" s="14"/>
      <c r="B3732" s="245"/>
      <c r="C3732" s="246"/>
      <c r="D3732" s="228" t="s">
        <v>206</v>
      </c>
      <c r="E3732" s="247" t="s">
        <v>19</v>
      </c>
      <c r="F3732" s="248" t="s">
        <v>5064</v>
      </c>
      <c r="G3732" s="246"/>
      <c r="H3732" s="249">
        <v>17.786999999999999</v>
      </c>
      <c r="I3732" s="250"/>
      <c r="J3732" s="246"/>
      <c r="K3732" s="246"/>
      <c r="L3732" s="251"/>
      <c r="M3732" s="252"/>
      <c r="N3732" s="253"/>
      <c r="O3732" s="253"/>
      <c r="P3732" s="253"/>
      <c r="Q3732" s="253"/>
      <c r="R3732" s="253"/>
      <c r="S3732" s="253"/>
      <c r="T3732" s="254"/>
      <c r="U3732" s="14"/>
      <c r="V3732" s="14"/>
      <c r="W3732" s="14"/>
      <c r="X3732" s="14"/>
      <c r="Y3732" s="14"/>
      <c r="Z3732" s="14"/>
      <c r="AA3732" s="14"/>
      <c r="AB3732" s="14"/>
      <c r="AC3732" s="14"/>
      <c r="AD3732" s="14"/>
      <c r="AE3732" s="14"/>
      <c r="AT3732" s="255" t="s">
        <v>206</v>
      </c>
      <c r="AU3732" s="255" t="s">
        <v>78</v>
      </c>
      <c r="AV3732" s="14" t="s">
        <v>78</v>
      </c>
      <c r="AW3732" s="14" t="s">
        <v>31</v>
      </c>
      <c r="AX3732" s="14" t="s">
        <v>69</v>
      </c>
      <c r="AY3732" s="255" t="s">
        <v>193</v>
      </c>
    </row>
    <row r="3733" s="14" customFormat="1">
      <c r="A3733" s="14"/>
      <c r="B3733" s="245"/>
      <c r="C3733" s="246"/>
      <c r="D3733" s="228" t="s">
        <v>206</v>
      </c>
      <c r="E3733" s="247" t="s">
        <v>19</v>
      </c>
      <c r="F3733" s="248" t="s">
        <v>5065</v>
      </c>
      <c r="G3733" s="246"/>
      <c r="H3733" s="249">
        <v>3.4199999999999999</v>
      </c>
      <c r="I3733" s="250"/>
      <c r="J3733" s="246"/>
      <c r="K3733" s="246"/>
      <c r="L3733" s="251"/>
      <c r="M3733" s="252"/>
      <c r="N3733" s="253"/>
      <c r="O3733" s="253"/>
      <c r="P3733" s="253"/>
      <c r="Q3733" s="253"/>
      <c r="R3733" s="253"/>
      <c r="S3733" s="253"/>
      <c r="T3733" s="254"/>
      <c r="U3733" s="14"/>
      <c r="V3733" s="14"/>
      <c r="W3733" s="14"/>
      <c r="X3733" s="14"/>
      <c r="Y3733" s="14"/>
      <c r="Z3733" s="14"/>
      <c r="AA3733" s="14"/>
      <c r="AB3733" s="14"/>
      <c r="AC3733" s="14"/>
      <c r="AD3733" s="14"/>
      <c r="AE3733" s="14"/>
      <c r="AT3733" s="255" t="s">
        <v>206</v>
      </c>
      <c r="AU3733" s="255" t="s">
        <v>78</v>
      </c>
      <c r="AV3733" s="14" t="s">
        <v>78</v>
      </c>
      <c r="AW3733" s="14" t="s">
        <v>31</v>
      </c>
      <c r="AX3733" s="14" t="s">
        <v>69</v>
      </c>
      <c r="AY3733" s="255" t="s">
        <v>193</v>
      </c>
    </row>
    <row r="3734" s="14" customFormat="1">
      <c r="A3734" s="14"/>
      <c r="B3734" s="245"/>
      <c r="C3734" s="246"/>
      <c r="D3734" s="228" t="s">
        <v>206</v>
      </c>
      <c r="E3734" s="247" t="s">
        <v>19</v>
      </c>
      <c r="F3734" s="248" t="s">
        <v>5066</v>
      </c>
      <c r="G3734" s="246"/>
      <c r="H3734" s="249">
        <v>1.143</v>
      </c>
      <c r="I3734" s="250"/>
      <c r="J3734" s="246"/>
      <c r="K3734" s="246"/>
      <c r="L3734" s="251"/>
      <c r="M3734" s="252"/>
      <c r="N3734" s="253"/>
      <c r="O3734" s="253"/>
      <c r="P3734" s="253"/>
      <c r="Q3734" s="253"/>
      <c r="R3734" s="253"/>
      <c r="S3734" s="253"/>
      <c r="T3734" s="254"/>
      <c r="U3734" s="14"/>
      <c r="V3734" s="14"/>
      <c r="W3734" s="14"/>
      <c r="X3734" s="14"/>
      <c r="Y3734" s="14"/>
      <c r="Z3734" s="14"/>
      <c r="AA3734" s="14"/>
      <c r="AB3734" s="14"/>
      <c r="AC3734" s="14"/>
      <c r="AD3734" s="14"/>
      <c r="AE3734" s="14"/>
      <c r="AT3734" s="255" t="s">
        <v>206</v>
      </c>
      <c r="AU3734" s="255" t="s">
        <v>78</v>
      </c>
      <c r="AV3734" s="14" t="s">
        <v>78</v>
      </c>
      <c r="AW3734" s="14" t="s">
        <v>31</v>
      </c>
      <c r="AX3734" s="14" t="s">
        <v>69</v>
      </c>
      <c r="AY3734" s="255" t="s">
        <v>193</v>
      </c>
    </row>
    <row r="3735" s="15" customFormat="1">
      <c r="A3735" s="15"/>
      <c r="B3735" s="256"/>
      <c r="C3735" s="257"/>
      <c r="D3735" s="228" t="s">
        <v>206</v>
      </c>
      <c r="E3735" s="258" t="s">
        <v>19</v>
      </c>
      <c r="F3735" s="259" t="s">
        <v>218</v>
      </c>
      <c r="G3735" s="257"/>
      <c r="H3735" s="260">
        <v>55.768000000000001</v>
      </c>
      <c r="I3735" s="261"/>
      <c r="J3735" s="257"/>
      <c r="K3735" s="257"/>
      <c r="L3735" s="262"/>
      <c r="M3735" s="263"/>
      <c r="N3735" s="264"/>
      <c r="O3735" s="264"/>
      <c r="P3735" s="264"/>
      <c r="Q3735" s="264"/>
      <c r="R3735" s="264"/>
      <c r="S3735" s="264"/>
      <c r="T3735" s="265"/>
      <c r="U3735" s="15"/>
      <c r="V3735" s="15"/>
      <c r="W3735" s="15"/>
      <c r="X3735" s="15"/>
      <c r="Y3735" s="15"/>
      <c r="Z3735" s="15"/>
      <c r="AA3735" s="15"/>
      <c r="AB3735" s="15"/>
      <c r="AC3735" s="15"/>
      <c r="AD3735" s="15"/>
      <c r="AE3735" s="15"/>
      <c r="AT3735" s="266" t="s">
        <v>206</v>
      </c>
      <c r="AU3735" s="266" t="s">
        <v>78</v>
      </c>
      <c r="AV3735" s="15" t="s">
        <v>200</v>
      </c>
      <c r="AW3735" s="15" t="s">
        <v>31</v>
      </c>
      <c r="AX3735" s="15" t="s">
        <v>76</v>
      </c>
      <c r="AY3735" s="266" t="s">
        <v>193</v>
      </c>
    </row>
    <row r="3736" s="14" customFormat="1">
      <c r="A3736" s="14"/>
      <c r="B3736" s="245"/>
      <c r="C3736" s="246"/>
      <c r="D3736" s="228" t="s">
        <v>206</v>
      </c>
      <c r="E3736" s="246"/>
      <c r="F3736" s="248" t="s">
        <v>5105</v>
      </c>
      <c r="G3736" s="246"/>
      <c r="H3736" s="249">
        <v>66.921999999999997</v>
      </c>
      <c r="I3736" s="250"/>
      <c r="J3736" s="246"/>
      <c r="K3736" s="246"/>
      <c r="L3736" s="251"/>
      <c r="M3736" s="252"/>
      <c r="N3736" s="253"/>
      <c r="O3736" s="253"/>
      <c r="P3736" s="253"/>
      <c r="Q3736" s="253"/>
      <c r="R3736" s="253"/>
      <c r="S3736" s="253"/>
      <c r="T3736" s="254"/>
      <c r="U3736" s="14"/>
      <c r="V3736" s="14"/>
      <c r="W3736" s="14"/>
      <c r="X3736" s="14"/>
      <c r="Y3736" s="14"/>
      <c r="Z3736" s="14"/>
      <c r="AA3736" s="14"/>
      <c r="AB3736" s="14"/>
      <c r="AC3736" s="14"/>
      <c r="AD3736" s="14"/>
      <c r="AE3736" s="14"/>
      <c r="AT3736" s="255" t="s">
        <v>206</v>
      </c>
      <c r="AU3736" s="255" t="s">
        <v>78</v>
      </c>
      <c r="AV3736" s="14" t="s">
        <v>78</v>
      </c>
      <c r="AW3736" s="14" t="s">
        <v>4</v>
      </c>
      <c r="AX3736" s="14" t="s">
        <v>76</v>
      </c>
      <c r="AY3736" s="255" t="s">
        <v>193</v>
      </c>
    </row>
    <row r="3737" s="2" customFormat="1" ht="16.5" customHeight="1">
      <c r="A3737" s="41"/>
      <c r="B3737" s="42"/>
      <c r="C3737" s="215" t="s">
        <v>5106</v>
      </c>
      <c r="D3737" s="215" t="s">
        <v>195</v>
      </c>
      <c r="E3737" s="216" t="s">
        <v>2503</v>
      </c>
      <c r="F3737" s="217" t="s">
        <v>2504</v>
      </c>
      <c r="G3737" s="218" t="s">
        <v>258</v>
      </c>
      <c r="H3737" s="219">
        <v>55.768000000000001</v>
      </c>
      <c r="I3737" s="220"/>
      <c r="J3737" s="221">
        <f>ROUND(I3737*H3737,2)</f>
        <v>0</v>
      </c>
      <c r="K3737" s="217" t="s">
        <v>19</v>
      </c>
      <c r="L3737" s="47"/>
      <c r="M3737" s="222" t="s">
        <v>19</v>
      </c>
      <c r="N3737" s="223" t="s">
        <v>40</v>
      </c>
      <c r="O3737" s="87"/>
      <c r="P3737" s="224">
        <f>O3737*H3737</f>
        <v>0</v>
      </c>
      <c r="Q3737" s="224">
        <v>0</v>
      </c>
      <c r="R3737" s="224">
        <f>Q3737*H3737</f>
        <v>0</v>
      </c>
      <c r="S3737" s="224">
        <v>0</v>
      </c>
      <c r="T3737" s="225">
        <f>S3737*H3737</f>
        <v>0</v>
      </c>
      <c r="U3737" s="41"/>
      <c r="V3737" s="41"/>
      <c r="W3737" s="41"/>
      <c r="X3737" s="41"/>
      <c r="Y3737" s="41"/>
      <c r="Z3737" s="41"/>
      <c r="AA3737" s="41"/>
      <c r="AB3737" s="41"/>
      <c r="AC3737" s="41"/>
      <c r="AD3737" s="41"/>
      <c r="AE3737" s="41"/>
      <c r="AR3737" s="226" t="s">
        <v>323</v>
      </c>
      <c r="AT3737" s="226" t="s">
        <v>195</v>
      </c>
      <c r="AU3737" s="226" t="s">
        <v>78</v>
      </c>
      <c r="AY3737" s="20" t="s">
        <v>193</v>
      </c>
      <c r="BE3737" s="227">
        <f>IF(N3737="základní",J3737,0)</f>
        <v>0</v>
      </c>
      <c r="BF3737" s="227">
        <f>IF(N3737="snížená",J3737,0)</f>
        <v>0</v>
      </c>
      <c r="BG3737" s="227">
        <f>IF(N3737="zákl. přenesená",J3737,0)</f>
        <v>0</v>
      </c>
      <c r="BH3737" s="227">
        <f>IF(N3737="sníž. přenesená",J3737,0)</f>
        <v>0</v>
      </c>
      <c r="BI3737" s="227">
        <f>IF(N3737="nulová",J3737,0)</f>
        <v>0</v>
      </c>
      <c r="BJ3737" s="20" t="s">
        <v>76</v>
      </c>
      <c r="BK3737" s="227">
        <f>ROUND(I3737*H3737,2)</f>
        <v>0</v>
      </c>
      <c r="BL3737" s="20" t="s">
        <v>323</v>
      </c>
      <c r="BM3737" s="226" t="s">
        <v>5107</v>
      </c>
    </row>
    <row r="3738" s="2" customFormat="1">
      <c r="A3738" s="41"/>
      <c r="B3738" s="42"/>
      <c r="C3738" s="43"/>
      <c r="D3738" s="228" t="s">
        <v>202</v>
      </c>
      <c r="E3738" s="43"/>
      <c r="F3738" s="229" t="s">
        <v>2504</v>
      </c>
      <c r="G3738" s="43"/>
      <c r="H3738" s="43"/>
      <c r="I3738" s="230"/>
      <c r="J3738" s="43"/>
      <c r="K3738" s="43"/>
      <c r="L3738" s="47"/>
      <c r="M3738" s="231"/>
      <c r="N3738" s="232"/>
      <c r="O3738" s="87"/>
      <c r="P3738" s="87"/>
      <c r="Q3738" s="87"/>
      <c r="R3738" s="87"/>
      <c r="S3738" s="87"/>
      <c r="T3738" s="88"/>
      <c r="U3738" s="41"/>
      <c r="V3738" s="41"/>
      <c r="W3738" s="41"/>
      <c r="X3738" s="41"/>
      <c r="Y3738" s="41"/>
      <c r="Z3738" s="41"/>
      <c r="AA3738" s="41"/>
      <c r="AB3738" s="41"/>
      <c r="AC3738" s="41"/>
      <c r="AD3738" s="41"/>
      <c r="AE3738" s="41"/>
      <c r="AT3738" s="20" t="s">
        <v>202</v>
      </c>
      <c r="AU3738" s="20" t="s">
        <v>78</v>
      </c>
    </row>
    <row r="3739" s="2" customFormat="1" ht="21.75" customHeight="1">
      <c r="A3739" s="41"/>
      <c r="B3739" s="42"/>
      <c r="C3739" s="215" t="s">
        <v>5108</v>
      </c>
      <c r="D3739" s="215" t="s">
        <v>195</v>
      </c>
      <c r="E3739" s="216" t="s">
        <v>2507</v>
      </c>
      <c r="F3739" s="217" t="s">
        <v>2508</v>
      </c>
      <c r="G3739" s="218" t="s">
        <v>408</v>
      </c>
      <c r="H3739" s="219">
        <v>238.44999999999999</v>
      </c>
      <c r="I3739" s="220"/>
      <c r="J3739" s="221">
        <f>ROUND(I3739*H3739,2)</f>
        <v>0</v>
      </c>
      <c r="K3739" s="217" t="s">
        <v>199</v>
      </c>
      <c r="L3739" s="47"/>
      <c r="M3739" s="222" t="s">
        <v>19</v>
      </c>
      <c r="N3739" s="223" t="s">
        <v>40</v>
      </c>
      <c r="O3739" s="87"/>
      <c r="P3739" s="224">
        <f>O3739*H3739</f>
        <v>0</v>
      </c>
      <c r="Q3739" s="224">
        <v>0.00058399999999999999</v>
      </c>
      <c r="R3739" s="224">
        <f>Q3739*H3739</f>
        <v>0.13925479999999998</v>
      </c>
      <c r="S3739" s="224">
        <v>0</v>
      </c>
      <c r="T3739" s="225">
        <f>S3739*H3739</f>
        <v>0</v>
      </c>
      <c r="U3739" s="41"/>
      <c r="V3739" s="41"/>
      <c r="W3739" s="41"/>
      <c r="X3739" s="41"/>
      <c r="Y3739" s="41"/>
      <c r="Z3739" s="41"/>
      <c r="AA3739" s="41"/>
      <c r="AB3739" s="41"/>
      <c r="AC3739" s="41"/>
      <c r="AD3739" s="41"/>
      <c r="AE3739" s="41"/>
      <c r="AR3739" s="226" t="s">
        <v>323</v>
      </c>
      <c r="AT3739" s="226" t="s">
        <v>195</v>
      </c>
      <c r="AU3739" s="226" t="s">
        <v>78</v>
      </c>
      <c r="AY3739" s="20" t="s">
        <v>193</v>
      </c>
      <c r="BE3739" s="227">
        <f>IF(N3739="základní",J3739,0)</f>
        <v>0</v>
      </c>
      <c r="BF3739" s="227">
        <f>IF(N3739="snížená",J3739,0)</f>
        <v>0</v>
      </c>
      <c r="BG3739" s="227">
        <f>IF(N3739="zákl. přenesená",J3739,0)</f>
        <v>0</v>
      </c>
      <c r="BH3739" s="227">
        <f>IF(N3739="sníž. přenesená",J3739,0)</f>
        <v>0</v>
      </c>
      <c r="BI3739" s="227">
        <f>IF(N3739="nulová",J3739,0)</f>
        <v>0</v>
      </c>
      <c r="BJ3739" s="20" t="s">
        <v>76</v>
      </c>
      <c r="BK3739" s="227">
        <f>ROUND(I3739*H3739,2)</f>
        <v>0</v>
      </c>
      <c r="BL3739" s="20" t="s">
        <v>323</v>
      </c>
      <c r="BM3739" s="226" t="s">
        <v>5109</v>
      </c>
    </row>
    <row r="3740" s="2" customFormat="1">
      <c r="A3740" s="41"/>
      <c r="B3740" s="42"/>
      <c r="C3740" s="43"/>
      <c r="D3740" s="228" t="s">
        <v>202</v>
      </c>
      <c r="E3740" s="43"/>
      <c r="F3740" s="229" t="s">
        <v>2510</v>
      </c>
      <c r="G3740" s="43"/>
      <c r="H3740" s="43"/>
      <c r="I3740" s="230"/>
      <c r="J3740" s="43"/>
      <c r="K3740" s="43"/>
      <c r="L3740" s="47"/>
      <c r="M3740" s="231"/>
      <c r="N3740" s="232"/>
      <c r="O3740" s="87"/>
      <c r="P3740" s="87"/>
      <c r="Q3740" s="87"/>
      <c r="R3740" s="87"/>
      <c r="S3740" s="87"/>
      <c r="T3740" s="88"/>
      <c r="U3740" s="41"/>
      <c r="V3740" s="41"/>
      <c r="W3740" s="41"/>
      <c r="X3740" s="41"/>
      <c r="Y3740" s="41"/>
      <c r="Z3740" s="41"/>
      <c r="AA3740" s="41"/>
      <c r="AB3740" s="41"/>
      <c r="AC3740" s="41"/>
      <c r="AD3740" s="41"/>
      <c r="AE3740" s="41"/>
      <c r="AT3740" s="20" t="s">
        <v>202</v>
      </c>
      <c r="AU3740" s="20" t="s">
        <v>78</v>
      </c>
    </row>
    <row r="3741" s="2" customFormat="1">
      <c r="A3741" s="41"/>
      <c r="B3741" s="42"/>
      <c r="C3741" s="43"/>
      <c r="D3741" s="233" t="s">
        <v>204</v>
      </c>
      <c r="E3741" s="43"/>
      <c r="F3741" s="234" t="s">
        <v>2511</v>
      </c>
      <c r="G3741" s="43"/>
      <c r="H3741" s="43"/>
      <c r="I3741" s="230"/>
      <c r="J3741" s="43"/>
      <c r="K3741" s="43"/>
      <c r="L3741" s="47"/>
      <c r="M3741" s="231"/>
      <c r="N3741" s="232"/>
      <c r="O3741" s="87"/>
      <c r="P3741" s="87"/>
      <c r="Q3741" s="87"/>
      <c r="R3741" s="87"/>
      <c r="S3741" s="87"/>
      <c r="T3741" s="88"/>
      <c r="U3741" s="41"/>
      <c r="V3741" s="41"/>
      <c r="W3741" s="41"/>
      <c r="X3741" s="41"/>
      <c r="Y3741" s="41"/>
      <c r="Z3741" s="41"/>
      <c r="AA3741" s="41"/>
      <c r="AB3741" s="41"/>
      <c r="AC3741" s="41"/>
      <c r="AD3741" s="41"/>
      <c r="AE3741" s="41"/>
      <c r="AT3741" s="20" t="s">
        <v>204</v>
      </c>
      <c r="AU3741" s="20" t="s">
        <v>78</v>
      </c>
    </row>
    <row r="3742" s="13" customFormat="1">
      <c r="A3742" s="13"/>
      <c r="B3742" s="235"/>
      <c r="C3742" s="236"/>
      <c r="D3742" s="228" t="s">
        <v>206</v>
      </c>
      <c r="E3742" s="237" t="s">
        <v>19</v>
      </c>
      <c r="F3742" s="238" t="s">
        <v>279</v>
      </c>
      <c r="G3742" s="236"/>
      <c r="H3742" s="237" t="s">
        <v>19</v>
      </c>
      <c r="I3742" s="239"/>
      <c r="J3742" s="236"/>
      <c r="K3742" s="236"/>
      <c r="L3742" s="240"/>
      <c r="M3742" s="241"/>
      <c r="N3742" s="242"/>
      <c r="O3742" s="242"/>
      <c r="P3742" s="242"/>
      <c r="Q3742" s="242"/>
      <c r="R3742" s="242"/>
      <c r="S3742" s="242"/>
      <c r="T3742" s="243"/>
      <c r="U3742" s="13"/>
      <c r="V3742" s="13"/>
      <c r="W3742" s="13"/>
      <c r="X3742" s="13"/>
      <c r="Y3742" s="13"/>
      <c r="Z3742" s="13"/>
      <c r="AA3742" s="13"/>
      <c r="AB3742" s="13"/>
      <c r="AC3742" s="13"/>
      <c r="AD3742" s="13"/>
      <c r="AE3742" s="13"/>
      <c r="AT3742" s="244" t="s">
        <v>206</v>
      </c>
      <c r="AU3742" s="244" t="s">
        <v>78</v>
      </c>
      <c r="AV3742" s="13" t="s">
        <v>76</v>
      </c>
      <c r="AW3742" s="13" t="s">
        <v>31</v>
      </c>
      <c r="AX3742" s="13" t="s">
        <v>69</v>
      </c>
      <c r="AY3742" s="244" t="s">
        <v>193</v>
      </c>
    </row>
    <row r="3743" s="13" customFormat="1">
      <c r="A3743" s="13"/>
      <c r="B3743" s="235"/>
      <c r="C3743" s="236"/>
      <c r="D3743" s="228" t="s">
        <v>206</v>
      </c>
      <c r="E3743" s="237" t="s">
        <v>19</v>
      </c>
      <c r="F3743" s="238" t="s">
        <v>4195</v>
      </c>
      <c r="G3743" s="236"/>
      <c r="H3743" s="237" t="s">
        <v>19</v>
      </c>
      <c r="I3743" s="239"/>
      <c r="J3743" s="236"/>
      <c r="K3743" s="236"/>
      <c r="L3743" s="240"/>
      <c r="M3743" s="241"/>
      <c r="N3743" s="242"/>
      <c r="O3743" s="242"/>
      <c r="P3743" s="242"/>
      <c r="Q3743" s="242"/>
      <c r="R3743" s="242"/>
      <c r="S3743" s="242"/>
      <c r="T3743" s="243"/>
      <c r="U3743" s="13"/>
      <c r="V3743" s="13"/>
      <c r="W3743" s="13"/>
      <c r="X3743" s="13"/>
      <c r="Y3743" s="13"/>
      <c r="Z3743" s="13"/>
      <c r="AA3743" s="13"/>
      <c r="AB3743" s="13"/>
      <c r="AC3743" s="13"/>
      <c r="AD3743" s="13"/>
      <c r="AE3743" s="13"/>
      <c r="AT3743" s="244" t="s">
        <v>206</v>
      </c>
      <c r="AU3743" s="244" t="s">
        <v>78</v>
      </c>
      <c r="AV3743" s="13" t="s">
        <v>76</v>
      </c>
      <c r="AW3743" s="13" t="s">
        <v>31</v>
      </c>
      <c r="AX3743" s="13" t="s">
        <v>69</v>
      </c>
      <c r="AY3743" s="244" t="s">
        <v>193</v>
      </c>
    </row>
    <row r="3744" s="13" customFormat="1">
      <c r="A3744" s="13"/>
      <c r="B3744" s="235"/>
      <c r="C3744" s="236"/>
      <c r="D3744" s="228" t="s">
        <v>206</v>
      </c>
      <c r="E3744" s="237" t="s">
        <v>19</v>
      </c>
      <c r="F3744" s="238" t="s">
        <v>3321</v>
      </c>
      <c r="G3744" s="236"/>
      <c r="H3744" s="237" t="s">
        <v>19</v>
      </c>
      <c r="I3744" s="239"/>
      <c r="J3744" s="236"/>
      <c r="K3744" s="236"/>
      <c r="L3744" s="240"/>
      <c r="M3744" s="241"/>
      <c r="N3744" s="242"/>
      <c r="O3744" s="242"/>
      <c r="P3744" s="242"/>
      <c r="Q3744" s="242"/>
      <c r="R3744" s="242"/>
      <c r="S3744" s="242"/>
      <c r="T3744" s="243"/>
      <c r="U3744" s="13"/>
      <c r="V3744" s="13"/>
      <c r="W3744" s="13"/>
      <c r="X3744" s="13"/>
      <c r="Y3744" s="13"/>
      <c r="Z3744" s="13"/>
      <c r="AA3744" s="13"/>
      <c r="AB3744" s="13"/>
      <c r="AC3744" s="13"/>
      <c r="AD3744" s="13"/>
      <c r="AE3744" s="13"/>
      <c r="AT3744" s="244" t="s">
        <v>206</v>
      </c>
      <c r="AU3744" s="244" t="s">
        <v>78</v>
      </c>
      <c r="AV3744" s="13" t="s">
        <v>76</v>
      </c>
      <c r="AW3744" s="13" t="s">
        <v>31</v>
      </c>
      <c r="AX3744" s="13" t="s">
        <v>69</v>
      </c>
      <c r="AY3744" s="244" t="s">
        <v>193</v>
      </c>
    </row>
    <row r="3745" s="14" customFormat="1">
      <c r="A3745" s="14"/>
      <c r="B3745" s="245"/>
      <c r="C3745" s="246"/>
      <c r="D3745" s="228" t="s">
        <v>206</v>
      </c>
      <c r="E3745" s="247" t="s">
        <v>19</v>
      </c>
      <c r="F3745" s="248" t="s">
        <v>5110</v>
      </c>
      <c r="G3745" s="246"/>
      <c r="H3745" s="249">
        <v>15.949999999999999</v>
      </c>
      <c r="I3745" s="250"/>
      <c r="J3745" s="246"/>
      <c r="K3745" s="246"/>
      <c r="L3745" s="251"/>
      <c r="M3745" s="252"/>
      <c r="N3745" s="253"/>
      <c r="O3745" s="253"/>
      <c r="P3745" s="253"/>
      <c r="Q3745" s="253"/>
      <c r="R3745" s="253"/>
      <c r="S3745" s="253"/>
      <c r="T3745" s="254"/>
      <c r="U3745" s="14"/>
      <c r="V3745" s="14"/>
      <c r="W3745" s="14"/>
      <c r="X3745" s="14"/>
      <c r="Y3745" s="14"/>
      <c r="Z3745" s="14"/>
      <c r="AA3745" s="14"/>
      <c r="AB3745" s="14"/>
      <c r="AC3745" s="14"/>
      <c r="AD3745" s="14"/>
      <c r="AE3745" s="14"/>
      <c r="AT3745" s="255" t="s">
        <v>206</v>
      </c>
      <c r="AU3745" s="255" t="s">
        <v>78</v>
      </c>
      <c r="AV3745" s="14" t="s">
        <v>78</v>
      </c>
      <c r="AW3745" s="14" t="s">
        <v>31</v>
      </c>
      <c r="AX3745" s="14" t="s">
        <v>69</v>
      </c>
      <c r="AY3745" s="255" t="s">
        <v>193</v>
      </c>
    </row>
    <row r="3746" s="13" customFormat="1">
      <c r="A3746" s="13"/>
      <c r="B3746" s="235"/>
      <c r="C3746" s="236"/>
      <c r="D3746" s="228" t="s">
        <v>206</v>
      </c>
      <c r="E3746" s="237" t="s">
        <v>19</v>
      </c>
      <c r="F3746" s="238" t="s">
        <v>4196</v>
      </c>
      <c r="G3746" s="236"/>
      <c r="H3746" s="237" t="s">
        <v>19</v>
      </c>
      <c r="I3746" s="239"/>
      <c r="J3746" s="236"/>
      <c r="K3746" s="236"/>
      <c r="L3746" s="240"/>
      <c r="M3746" s="241"/>
      <c r="N3746" s="242"/>
      <c r="O3746" s="242"/>
      <c r="P3746" s="242"/>
      <c r="Q3746" s="242"/>
      <c r="R3746" s="242"/>
      <c r="S3746" s="242"/>
      <c r="T3746" s="243"/>
      <c r="U3746" s="13"/>
      <c r="V3746" s="13"/>
      <c r="W3746" s="13"/>
      <c r="X3746" s="13"/>
      <c r="Y3746" s="13"/>
      <c r="Z3746" s="13"/>
      <c r="AA3746" s="13"/>
      <c r="AB3746" s="13"/>
      <c r="AC3746" s="13"/>
      <c r="AD3746" s="13"/>
      <c r="AE3746" s="13"/>
      <c r="AT3746" s="244" t="s">
        <v>206</v>
      </c>
      <c r="AU3746" s="244" t="s">
        <v>78</v>
      </c>
      <c r="AV3746" s="13" t="s">
        <v>76</v>
      </c>
      <c r="AW3746" s="13" t="s">
        <v>31</v>
      </c>
      <c r="AX3746" s="13" t="s">
        <v>69</v>
      </c>
      <c r="AY3746" s="244" t="s">
        <v>193</v>
      </c>
    </row>
    <row r="3747" s="13" customFormat="1">
      <c r="A3747" s="13"/>
      <c r="B3747" s="235"/>
      <c r="C3747" s="236"/>
      <c r="D3747" s="228" t="s">
        <v>206</v>
      </c>
      <c r="E3747" s="237" t="s">
        <v>19</v>
      </c>
      <c r="F3747" s="238" t="s">
        <v>3697</v>
      </c>
      <c r="G3747" s="236"/>
      <c r="H3747" s="237" t="s">
        <v>19</v>
      </c>
      <c r="I3747" s="239"/>
      <c r="J3747" s="236"/>
      <c r="K3747" s="236"/>
      <c r="L3747" s="240"/>
      <c r="M3747" s="241"/>
      <c r="N3747" s="242"/>
      <c r="O3747" s="242"/>
      <c r="P3747" s="242"/>
      <c r="Q3747" s="242"/>
      <c r="R3747" s="242"/>
      <c r="S3747" s="242"/>
      <c r="T3747" s="243"/>
      <c r="U3747" s="13"/>
      <c r="V3747" s="13"/>
      <c r="W3747" s="13"/>
      <c r="X3747" s="13"/>
      <c r="Y3747" s="13"/>
      <c r="Z3747" s="13"/>
      <c r="AA3747" s="13"/>
      <c r="AB3747" s="13"/>
      <c r="AC3747" s="13"/>
      <c r="AD3747" s="13"/>
      <c r="AE3747" s="13"/>
      <c r="AT3747" s="244" t="s">
        <v>206</v>
      </c>
      <c r="AU3747" s="244" t="s">
        <v>78</v>
      </c>
      <c r="AV3747" s="13" t="s">
        <v>76</v>
      </c>
      <c r="AW3747" s="13" t="s">
        <v>31</v>
      </c>
      <c r="AX3747" s="13" t="s">
        <v>69</v>
      </c>
      <c r="AY3747" s="244" t="s">
        <v>193</v>
      </c>
    </row>
    <row r="3748" s="14" customFormat="1">
      <c r="A3748" s="14"/>
      <c r="B3748" s="245"/>
      <c r="C3748" s="246"/>
      <c r="D3748" s="228" t="s">
        <v>206</v>
      </c>
      <c r="E3748" s="247" t="s">
        <v>19</v>
      </c>
      <c r="F3748" s="248" t="s">
        <v>5111</v>
      </c>
      <c r="G3748" s="246"/>
      <c r="H3748" s="249">
        <v>20.050000000000001</v>
      </c>
      <c r="I3748" s="250"/>
      <c r="J3748" s="246"/>
      <c r="K3748" s="246"/>
      <c r="L3748" s="251"/>
      <c r="M3748" s="252"/>
      <c r="N3748" s="253"/>
      <c r="O3748" s="253"/>
      <c r="P3748" s="253"/>
      <c r="Q3748" s="253"/>
      <c r="R3748" s="253"/>
      <c r="S3748" s="253"/>
      <c r="T3748" s="254"/>
      <c r="U3748" s="14"/>
      <c r="V3748" s="14"/>
      <c r="W3748" s="14"/>
      <c r="X3748" s="14"/>
      <c r="Y3748" s="14"/>
      <c r="Z3748" s="14"/>
      <c r="AA3748" s="14"/>
      <c r="AB3748" s="14"/>
      <c r="AC3748" s="14"/>
      <c r="AD3748" s="14"/>
      <c r="AE3748" s="14"/>
      <c r="AT3748" s="255" t="s">
        <v>206</v>
      </c>
      <c r="AU3748" s="255" t="s">
        <v>78</v>
      </c>
      <c r="AV3748" s="14" t="s">
        <v>78</v>
      </c>
      <c r="AW3748" s="14" t="s">
        <v>31</v>
      </c>
      <c r="AX3748" s="14" t="s">
        <v>69</v>
      </c>
      <c r="AY3748" s="255" t="s">
        <v>193</v>
      </c>
    </row>
    <row r="3749" s="13" customFormat="1">
      <c r="A3749" s="13"/>
      <c r="B3749" s="235"/>
      <c r="C3749" s="236"/>
      <c r="D3749" s="228" t="s">
        <v>206</v>
      </c>
      <c r="E3749" s="237" t="s">
        <v>19</v>
      </c>
      <c r="F3749" s="238" t="s">
        <v>3699</v>
      </c>
      <c r="G3749" s="236"/>
      <c r="H3749" s="237" t="s">
        <v>19</v>
      </c>
      <c r="I3749" s="239"/>
      <c r="J3749" s="236"/>
      <c r="K3749" s="236"/>
      <c r="L3749" s="240"/>
      <c r="M3749" s="241"/>
      <c r="N3749" s="242"/>
      <c r="O3749" s="242"/>
      <c r="P3749" s="242"/>
      <c r="Q3749" s="242"/>
      <c r="R3749" s="242"/>
      <c r="S3749" s="242"/>
      <c r="T3749" s="243"/>
      <c r="U3749" s="13"/>
      <c r="V3749" s="13"/>
      <c r="W3749" s="13"/>
      <c r="X3749" s="13"/>
      <c r="Y3749" s="13"/>
      <c r="Z3749" s="13"/>
      <c r="AA3749" s="13"/>
      <c r="AB3749" s="13"/>
      <c r="AC3749" s="13"/>
      <c r="AD3749" s="13"/>
      <c r="AE3749" s="13"/>
      <c r="AT3749" s="244" t="s">
        <v>206</v>
      </c>
      <c r="AU3749" s="244" t="s">
        <v>78</v>
      </c>
      <c r="AV3749" s="13" t="s">
        <v>76</v>
      </c>
      <c r="AW3749" s="13" t="s">
        <v>31</v>
      </c>
      <c r="AX3749" s="13" t="s">
        <v>69</v>
      </c>
      <c r="AY3749" s="244" t="s">
        <v>193</v>
      </c>
    </row>
    <row r="3750" s="14" customFormat="1">
      <c r="A3750" s="14"/>
      <c r="B3750" s="245"/>
      <c r="C3750" s="246"/>
      <c r="D3750" s="228" t="s">
        <v>206</v>
      </c>
      <c r="E3750" s="247" t="s">
        <v>19</v>
      </c>
      <c r="F3750" s="248" t="s">
        <v>5112</v>
      </c>
      <c r="G3750" s="246"/>
      <c r="H3750" s="249">
        <v>16.199999999999999</v>
      </c>
      <c r="I3750" s="250"/>
      <c r="J3750" s="246"/>
      <c r="K3750" s="246"/>
      <c r="L3750" s="251"/>
      <c r="M3750" s="252"/>
      <c r="N3750" s="253"/>
      <c r="O3750" s="253"/>
      <c r="P3750" s="253"/>
      <c r="Q3750" s="253"/>
      <c r="R3750" s="253"/>
      <c r="S3750" s="253"/>
      <c r="T3750" s="254"/>
      <c r="U3750" s="14"/>
      <c r="V3750" s="14"/>
      <c r="W3750" s="14"/>
      <c r="X3750" s="14"/>
      <c r="Y3750" s="14"/>
      <c r="Z3750" s="14"/>
      <c r="AA3750" s="14"/>
      <c r="AB3750" s="14"/>
      <c r="AC3750" s="14"/>
      <c r="AD3750" s="14"/>
      <c r="AE3750" s="14"/>
      <c r="AT3750" s="255" t="s">
        <v>206</v>
      </c>
      <c r="AU3750" s="255" t="s">
        <v>78</v>
      </c>
      <c r="AV3750" s="14" t="s">
        <v>78</v>
      </c>
      <c r="AW3750" s="14" t="s">
        <v>31</v>
      </c>
      <c r="AX3750" s="14" t="s">
        <v>69</v>
      </c>
      <c r="AY3750" s="255" t="s">
        <v>193</v>
      </c>
    </row>
    <row r="3751" s="13" customFormat="1">
      <c r="A3751" s="13"/>
      <c r="B3751" s="235"/>
      <c r="C3751" s="236"/>
      <c r="D3751" s="228" t="s">
        <v>206</v>
      </c>
      <c r="E3751" s="237" t="s">
        <v>19</v>
      </c>
      <c r="F3751" s="238" t="s">
        <v>3705</v>
      </c>
      <c r="G3751" s="236"/>
      <c r="H3751" s="237" t="s">
        <v>19</v>
      </c>
      <c r="I3751" s="239"/>
      <c r="J3751" s="236"/>
      <c r="K3751" s="236"/>
      <c r="L3751" s="240"/>
      <c r="M3751" s="241"/>
      <c r="N3751" s="242"/>
      <c r="O3751" s="242"/>
      <c r="P3751" s="242"/>
      <c r="Q3751" s="242"/>
      <c r="R3751" s="242"/>
      <c r="S3751" s="242"/>
      <c r="T3751" s="243"/>
      <c r="U3751" s="13"/>
      <c r="V3751" s="13"/>
      <c r="W3751" s="13"/>
      <c r="X3751" s="13"/>
      <c r="Y3751" s="13"/>
      <c r="Z3751" s="13"/>
      <c r="AA3751" s="13"/>
      <c r="AB3751" s="13"/>
      <c r="AC3751" s="13"/>
      <c r="AD3751" s="13"/>
      <c r="AE3751" s="13"/>
      <c r="AT3751" s="244" t="s">
        <v>206</v>
      </c>
      <c r="AU3751" s="244" t="s">
        <v>78</v>
      </c>
      <c r="AV3751" s="13" t="s">
        <v>76</v>
      </c>
      <c r="AW3751" s="13" t="s">
        <v>31</v>
      </c>
      <c r="AX3751" s="13" t="s">
        <v>69</v>
      </c>
      <c r="AY3751" s="244" t="s">
        <v>193</v>
      </c>
    </row>
    <row r="3752" s="14" customFormat="1">
      <c r="A3752" s="14"/>
      <c r="B3752" s="245"/>
      <c r="C3752" s="246"/>
      <c r="D3752" s="228" t="s">
        <v>206</v>
      </c>
      <c r="E3752" s="247" t="s">
        <v>19</v>
      </c>
      <c r="F3752" s="248" t="s">
        <v>5113</v>
      </c>
      <c r="G3752" s="246"/>
      <c r="H3752" s="249">
        <v>5.5</v>
      </c>
      <c r="I3752" s="250"/>
      <c r="J3752" s="246"/>
      <c r="K3752" s="246"/>
      <c r="L3752" s="251"/>
      <c r="M3752" s="252"/>
      <c r="N3752" s="253"/>
      <c r="O3752" s="253"/>
      <c r="P3752" s="253"/>
      <c r="Q3752" s="253"/>
      <c r="R3752" s="253"/>
      <c r="S3752" s="253"/>
      <c r="T3752" s="254"/>
      <c r="U3752" s="14"/>
      <c r="V3752" s="14"/>
      <c r="W3752" s="14"/>
      <c r="X3752" s="14"/>
      <c r="Y3752" s="14"/>
      <c r="Z3752" s="14"/>
      <c r="AA3752" s="14"/>
      <c r="AB3752" s="14"/>
      <c r="AC3752" s="14"/>
      <c r="AD3752" s="14"/>
      <c r="AE3752" s="14"/>
      <c r="AT3752" s="255" t="s">
        <v>206</v>
      </c>
      <c r="AU3752" s="255" t="s">
        <v>78</v>
      </c>
      <c r="AV3752" s="14" t="s">
        <v>78</v>
      </c>
      <c r="AW3752" s="14" t="s">
        <v>31</v>
      </c>
      <c r="AX3752" s="14" t="s">
        <v>69</v>
      </c>
      <c r="AY3752" s="255" t="s">
        <v>193</v>
      </c>
    </row>
    <row r="3753" s="13" customFormat="1">
      <c r="A3753" s="13"/>
      <c r="B3753" s="235"/>
      <c r="C3753" s="236"/>
      <c r="D3753" s="228" t="s">
        <v>206</v>
      </c>
      <c r="E3753" s="237" t="s">
        <v>19</v>
      </c>
      <c r="F3753" s="238" t="s">
        <v>4206</v>
      </c>
      <c r="G3753" s="236"/>
      <c r="H3753" s="237" t="s">
        <v>19</v>
      </c>
      <c r="I3753" s="239"/>
      <c r="J3753" s="236"/>
      <c r="K3753" s="236"/>
      <c r="L3753" s="240"/>
      <c r="M3753" s="241"/>
      <c r="N3753" s="242"/>
      <c r="O3753" s="242"/>
      <c r="P3753" s="242"/>
      <c r="Q3753" s="242"/>
      <c r="R3753" s="242"/>
      <c r="S3753" s="242"/>
      <c r="T3753" s="243"/>
      <c r="U3753" s="13"/>
      <c r="V3753" s="13"/>
      <c r="W3753" s="13"/>
      <c r="X3753" s="13"/>
      <c r="Y3753" s="13"/>
      <c r="Z3753" s="13"/>
      <c r="AA3753" s="13"/>
      <c r="AB3753" s="13"/>
      <c r="AC3753" s="13"/>
      <c r="AD3753" s="13"/>
      <c r="AE3753" s="13"/>
      <c r="AT3753" s="244" t="s">
        <v>206</v>
      </c>
      <c r="AU3753" s="244" t="s">
        <v>78</v>
      </c>
      <c r="AV3753" s="13" t="s">
        <v>76</v>
      </c>
      <c r="AW3753" s="13" t="s">
        <v>31</v>
      </c>
      <c r="AX3753" s="13" t="s">
        <v>69</v>
      </c>
      <c r="AY3753" s="244" t="s">
        <v>193</v>
      </c>
    </row>
    <row r="3754" s="13" customFormat="1">
      <c r="A3754" s="13"/>
      <c r="B3754" s="235"/>
      <c r="C3754" s="236"/>
      <c r="D3754" s="228" t="s">
        <v>206</v>
      </c>
      <c r="E3754" s="237" t="s">
        <v>19</v>
      </c>
      <c r="F3754" s="238" t="s">
        <v>3743</v>
      </c>
      <c r="G3754" s="236"/>
      <c r="H3754" s="237" t="s">
        <v>19</v>
      </c>
      <c r="I3754" s="239"/>
      <c r="J3754" s="236"/>
      <c r="K3754" s="236"/>
      <c r="L3754" s="240"/>
      <c r="M3754" s="241"/>
      <c r="N3754" s="242"/>
      <c r="O3754" s="242"/>
      <c r="P3754" s="242"/>
      <c r="Q3754" s="242"/>
      <c r="R3754" s="242"/>
      <c r="S3754" s="242"/>
      <c r="T3754" s="243"/>
      <c r="U3754" s="13"/>
      <c r="V3754" s="13"/>
      <c r="W3754" s="13"/>
      <c r="X3754" s="13"/>
      <c r="Y3754" s="13"/>
      <c r="Z3754" s="13"/>
      <c r="AA3754" s="13"/>
      <c r="AB3754" s="13"/>
      <c r="AC3754" s="13"/>
      <c r="AD3754" s="13"/>
      <c r="AE3754" s="13"/>
      <c r="AT3754" s="244" t="s">
        <v>206</v>
      </c>
      <c r="AU3754" s="244" t="s">
        <v>78</v>
      </c>
      <c r="AV3754" s="13" t="s">
        <v>76</v>
      </c>
      <c r="AW3754" s="13" t="s">
        <v>31</v>
      </c>
      <c r="AX3754" s="13" t="s">
        <v>69</v>
      </c>
      <c r="AY3754" s="244" t="s">
        <v>193</v>
      </c>
    </row>
    <row r="3755" s="14" customFormat="1">
      <c r="A3755" s="14"/>
      <c r="B3755" s="245"/>
      <c r="C3755" s="246"/>
      <c r="D3755" s="228" t="s">
        <v>206</v>
      </c>
      <c r="E3755" s="247" t="s">
        <v>19</v>
      </c>
      <c r="F3755" s="248" t="s">
        <v>5114</v>
      </c>
      <c r="G3755" s="246"/>
      <c r="H3755" s="249">
        <v>25.350000000000001</v>
      </c>
      <c r="I3755" s="250"/>
      <c r="J3755" s="246"/>
      <c r="K3755" s="246"/>
      <c r="L3755" s="251"/>
      <c r="M3755" s="252"/>
      <c r="N3755" s="253"/>
      <c r="O3755" s="253"/>
      <c r="P3755" s="253"/>
      <c r="Q3755" s="253"/>
      <c r="R3755" s="253"/>
      <c r="S3755" s="253"/>
      <c r="T3755" s="254"/>
      <c r="U3755" s="14"/>
      <c r="V3755" s="14"/>
      <c r="W3755" s="14"/>
      <c r="X3755" s="14"/>
      <c r="Y3755" s="14"/>
      <c r="Z3755" s="14"/>
      <c r="AA3755" s="14"/>
      <c r="AB3755" s="14"/>
      <c r="AC3755" s="14"/>
      <c r="AD3755" s="14"/>
      <c r="AE3755" s="14"/>
      <c r="AT3755" s="255" t="s">
        <v>206</v>
      </c>
      <c r="AU3755" s="255" t="s">
        <v>78</v>
      </c>
      <c r="AV3755" s="14" t="s">
        <v>78</v>
      </c>
      <c r="AW3755" s="14" t="s">
        <v>31</v>
      </c>
      <c r="AX3755" s="14" t="s">
        <v>69</v>
      </c>
      <c r="AY3755" s="255" t="s">
        <v>193</v>
      </c>
    </row>
    <row r="3756" s="13" customFormat="1">
      <c r="A3756" s="13"/>
      <c r="B3756" s="235"/>
      <c r="C3756" s="236"/>
      <c r="D3756" s="228" t="s">
        <v>206</v>
      </c>
      <c r="E3756" s="237" t="s">
        <v>19</v>
      </c>
      <c r="F3756" s="238" t="s">
        <v>3745</v>
      </c>
      <c r="G3756" s="236"/>
      <c r="H3756" s="237" t="s">
        <v>19</v>
      </c>
      <c r="I3756" s="239"/>
      <c r="J3756" s="236"/>
      <c r="K3756" s="236"/>
      <c r="L3756" s="240"/>
      <c r="M3756" s="241"/>
      <c r="N3756" s="242"/>
      <c r="O3756" s="242"/>
      <c r="P3756" s="242"/>
      <c r="Q3756" s="242"/>
      <c r="R3756" s="242"/>
      <c r="S3756" s="242"/>
      <c r="T3756" s="243"/>
      <c r="U3756" s="13"/>
      <c r="V3756" s="13"/>
      <c r="W3756" s="13"/>
      <c r="X3756" s="13"/>
      <c r="Y3756" s="13"/>
      <c r="Z3756" s="13"/>
      <c r="AA3756" s="13"/>
      <c r="AB3756" s="13"/>
      <c r="AC3756" s="13"/>
      <c r="AD3756" s="13"/>
      <c r="AE3756" s="13"/>
      <c r="AT3756" s="244" t="s">
        <v>206</v>
      </c>
      <c r="AU3756" s="244" t="s">
        <v>78</v>
      </c>
      <c r="AV3756" s="13" t="s">
        <v>76</v>
      </c>
      <c r="AW3756" s="13" t="s">
        <v>31</v>
      </c>
      <c r="AX3756" s="13" t="s">
        <v>69</v>
      </c>
      <c r="AY3756" s="244" t="s">
        <v>193</v>
      </c>
    </row>
    <row r="3757" s="14" customFormat="1">
      <c r="A3757" s="14"/>
      <c r="B3757" s="245"/>
      <c r="C3757" s="246"/>
      <c r="D3757" s="228" t="s">
        <v>206</v>
      </c>
      <c r="E3757" s="247" t="s">
        <v>19</v>
      </c>
      <c r="F3757" s="248" t="s">
        <v>5115</v>
      </c>
      <c r="G3757" s="246"/>
      <c r="H3757" s="249">
        <v>10.1</v>
      </c>
      <c r="I3757" s="250"/>
      <c r="J3757" s="246"/>
      <c r="K3757" s="246"/>
      <c r="L3757" s="251"/>
      <c r="M3757" s="252"/>
      <c r="N3757" s="253"/>
      <c r="O3757" s="253"/>
      <c r="P3757" s="253"/>
      <c r="Q3757" s="253"/>
      <c r="R3757" s="253"/>
      <c r="S3757" s="253"/>
      <c r="T3757" s="254"/>
      <c r="U3757" s="14"/>
      <c r="V3757" s="14"/>
      <c r="W3757" s="14"/>
      <c r="X3757" s="14"/>
      <c r="Y3757" s="14"/>
      <c r="Z3757" s="14"/>
      <c r="AA3757" s="14"/>
      <c r="AB3757" s="14"/>
      <c r="AC3757" s="14"/>
      <c r="AD3757" s="14"/>
      <c r="AE3757" s="14"/>
      <c r="AT3757" s="255" t="s">
        <v>206</v>
      </c>
      <c r="AU3757" s="255" t="s">
        <v>78</v>
      </c>
      <c r="AV3757" s="14" t="s">
        <v>78</v>
      </c>
      <c r="AW3757" s="14" t="s">
        <v>31</v>
      </c>
      <c r="AX3757" s="14" t="s">
        <v>69</v>
      </c>
      <c r="AY3757" s="255" t="s">
        <v>193</v>
      </c>
    </row>
    <row r="3758" s="13" customFormat="1">
      <c r="A3758" s="13"/>
      <c r="B3758" s="235"/>
      <c r="C3758" s="236"/>
      <c r="D3758" s="228" t="s">
        <v>206</v>
      </c>
      <c r="E3758" s="237" t="s">
        <v>19</v>
      </c>
      <c r="F3758" s="238" t="s">
        <v>3748</v>
      </c>
      <c r="G3758" s="236"/>
      <c r="H3758" s="237" t="s">
        <v>19</v>
      </c>
      <c r="I3758" s="239"/>
      <c r="J3758" s="236"/>
      <c r="K3758" s="236"/>
      <c r="L3758" s="240"/>
      <c r="M3758" s="241"/>
      <c r="N3758" s="242"/>
      <c r="O3758" s="242"/>
      <c r="P3758" s="242"/>
      <c r="Q3758" s="242"/>
      <c r="R3758" s="242"/>
      <c r="S3758" s="242"/>
      <c r="T3758" s="243"/>
      <c r="U3758" s="13"/>
      <c r="V3758" s="13"/>
      <c r="W3758" s="13"/>
      <c r="X3758" s="13"/>
      <c r="Y3758" s="13"/>
      <c r="Z3758" s="13"/>
      <c r="AA3758" s="13"/>
      <c r="AB3758" s="13"/>
      <c r="AC3758" s="13"/>
      <c r="AD3758" s="13"/>
      <c r="AE3758" s="13"/>
      <c r="AT3758" s="244" t="s">
        <v>206</v>
      </c>
      <c r="AU3758" s="244" t="s">
        <v>78</v>
      </c>
      <c r="AV3758" s="13" t="s">
        <v>76</v>
      </c>
      <c r="AW3758" s="13" t="s">
        <v>31</v>
      </c>
      <c r="AX3758" s="13" t="s">
        <v>69</v>
      </c>
      <c r="AY3758" s="244" t="s">
        <v>193</v>
      </c>
    </row>
    <row r="3759" s="14" customFormat="1">
      <c r="A3759" s="14"/>
      <c r="B3759" s="245"/>
      <c r="C3759" s="246"/>
      <c r="D3759" s="228" t="s">
        <v>206</v>
      </c>
      <c r="E3759" s="247" t="s">
        <v>19</v>
      </c>
      <c r="F3759" s="248" t="s">
        <v>5114</v>
      </c>
      <c r="G3759" s="246"/>
      <c r="H3759" s="249">
        <v>25.350000000000001</v>
      </c>
      <c r="I3759" s="250"/>
      <c r="J3759" s="246"/>
      <c r="K3759" s="246"/>
      <c r="L3759" s="251"/>
      <c r="M3759" s="252"/>
      <c r="N3759" s="253"/>
      <c r="O3759" s="253"/>
      <c r="P3759" s="253"/>
      <c r="Q3759" s="253"/>
      <c r="R3759" s="253"/>
      <c r="S3759" s="253"/>
      <c r="T3759" s="254"/>
      <c r="U3759" s="14"/>
      <c r="V3759" s="14"/>
      <c r="W3759" s="14"/>
      <c r="X3759" s="14"/>
      <c r="Y3759" s="14"/>
      <c r="Z3759" s="14"/>
      <c r="AA3759" s="14"/>
      <c r="AB3759" s="14"/>
      <c r="AC3759" s="14"/>
      <c r="AD3759" s="14"/>
      <c r="AE3759" s="14"/>
      <c r="AT3759" s="255" t="s">
        <v>206</v>
      </c>
      <c r="AU3759" s="255" t="s">
        <v>78</v>
      </c>
      <c r="AV3759" s="14" t="s">
        <v>78</v>
      </c>
      <c r="AW3759" s="14" t="s">
        <v>31</v>
      </c>
      <c r="AX3759" s="14" t="s">
        <v>69</v>
      </c>
      <c r="AY3759" s="255" t="s">
        <v>193</v>
      </c>
    </row>
    <row r="3760" s="13" customFormat="1">
      <c r="A3760" s="13"/>
      <c r="B3760" s="235"/>
      <c r="C3760" s="236"/>
      <c r="D3760" s="228" t="s">
        <v>206</v>
      </c>
      <c r="E3760" s="237" t="s">
        <v>19</v>
      </c>
      <c r="F3760" s="238" t="s">
        <v>3749</v>
      </c>
      <c r="G3760" s="236"/>
      <c r="H3760" s="237" t="s">
        <v>19</v>
      </c>
      <c r="I3760" s="239"/>
      <c r="J3760" s="236"/>
      <c r="K3760" s="236"/>
      <c r="L3760" s="240"/>
      <c r="M3760" s="241"/>
      <c r="N3760" s="242"/>
      <c r="O3760" s="242"/>
      <c r="P3760" s="242"/>
      <c r="Q3760" s="242"/>
      <c r="R3760" s="242"/>
      <c r="S3760" s="242"/>
      <c r="T3760" s="243"/>
      <c r="U3760" s="13"/>
      <c r="V3760" s="13"/>
      <c r="W3760" s="13"/>
      <c r="X3760" s="13"/>
      <c r="Y3760" s="13"/>
      <c r="Z3760" s="13"/>
      <c r="AA3760" s="13"/>
      <c r="AB3760" s="13"/>
      <c r="AC3760" s="13"/>
      <c r="AD3760" s="13"/>
      <c r="AE3760" s="13"/>
      <c r="AT3760" s="244" t="s">
        <v>206</v>
      </c>
      <c r="AU3760" s="244" t="s">
        <v>78</v>
      </c>
      <c r="AV3760" s="13" t="s">
        <v>76</v>
      </c>
      <c r="AW3760" s="13" t="s">
        <v>31</v>
      </c>
      <c r="AX3760" s="13" t="s">
        <v>69</v>
      </c>
      <c r="AY3760" s="244" t="s">
        <v>193</v>
      </c>
    </row>
    <row r="3761" s="14" customFormat="1">
      <c r="A3761" s="14"/>
      <c r="B3761" s="245"/>
      <c r="C3761" s="246"/>
      <c r="D3761" s="228" t="s">
        <v>206</v>
      </c>
      <c r="E3761" s="247" t="s">
        <v>19</v>
      </c>
      <c r="F3761" s="248" t="s">
        <v>5116</v>
      </c>
      <c r="G3761" s="246"/>
      <c r="H3761" s="249">
        <v>6.7000000000000002</v>
      </c>
      <c r="I3761" s="250"/>
      <c r="J3761" s="246"/>
      <c r="K3761" s="246"/>
      <c r="L3761" s="251"/>
      <c r="M3761" s="252"/>
      <c r="N3761" s="253"/>
      <c r="O3761" s="253"/>
      <c r="P3761" s="253"/>
      <c r="Q3761" s="253"/>
      <c r="R3761" s="253"/>
      <c r="S3761" s="253"/>
      <c r="T3761" s="254"/>
      <c r="U3761" s="14"/>
      <c r="V3761" s="14"/>
      <c r="W3761" s="14"/>
      <c r="X3761" s="14"/>
      <c r="Y3761" s="14"/>
      <c r="Z3761" s="14"/>
      <c r="AA3761" s="14"/>
      <c r="AB3761" s="14"/>
      <c r="AC3761" s="14"/>
      <c r="AD3761" s="14"/>
      <c r="AE3761" s="14"/>
      <c r="AT3761" s="255" t="s">
        <v>206</v>
      </c>
      <c r="AU3761" s="255" t="s">
        <v>78</v>
      </c>
      <c r="AV3761" s="14" t="s">
        <v>78</v>
      </c>
      <c r="AW3761" s="14" t="s">
        <v>31</v>
      </c>
      <c r="AX3761" s="14" t="s">
        <v>69</v>
      </c>
      <c r="AY3761" s="255" t="s">
        <v>193</v>
      </c>
    </row>
    <row r="3762" s="13" customFormat="1">
      <c r="A3762" s="13"/>
      <c r="B3762" s="235"/>
      <c r="C3762" s="236"/>
      <c r="D3762" s="228" t="s">
        <v>206</v>
      </c>
      <c r="E3762" s="237" t="s">
        <v>19</v>
      </c>
      <c r="F3762" s="238" t="s">
        <v>4211</v>
      </c>
      <c r="G3762" s="236"/>
      <c r="H3762" s="237" t="s">
        <v>19</v>
      </c>
      <c r="I3762" s="239"/>
      <c r="J3762" s="236"/>
      <c r="K3762" s="236"/>
      <c r="L3762" s="240"/>
      <c r="M3762" s="241"/>
      <c r="N3762" s="242"/>
      <c r="O3762" s="242"/>
      <c r="P3762" s="242"/>
      <c r="Q3762" s="242"/>
      <c r="R3762" s="242"/>
      <c r="S3762" s="242"/>
      <c r="T3762" s="243"/>
      <c r="U3762" s="13"/>
      <c r="V3762" s="13"/>
      <c r="W3762" s="13"/>
      <c r="X3762" s="13"/>
      <c r="Y3762" s="13"/>
      <c r="Z3762" s="13"/>
      <c r="AA3762" s="13"/>
      <c r="AB3762" s="13"/>
      <c r="AC3762" s="13"/>
      <c r="AD3762" s="13"/>
      <c r="AE3762" s="13"/>
      <c r="AT3762" s="244" t="s">
        <v>206</v>
      </c>
      <c r="AU3762" s="244" t="s">
        <v>78</v>
      </c>
      <c r="AV3762" s="13" t="s">
        <v>76</v>
      </c>
      <c r="AW3762" s="13" t="s">
        <v>31</v>
      </c>
      <c r="AX3762" s="13" t="s">
        <v>69</v>
      </c>
      <c r="AY3762" s="244" t="s">
        <v>193</v>
      </c>
    </row>
    <row r="3763" s="13" customFormat="1">
      <c r="A3763" s="13"/>
      <c r="B3763" s="235"/>
      <c r="C3763" s="236"/>
      <c r="D3763" s="228" t="s">
        <v>206</v>
      </c>
      <c r="E3763" s="237" t="s">
        <v>19</v>
      </c>
      <c r="F3763" s="238" t="s">
        <v>3683</v>
      </c>
      <c r="G3763" s="236"/>
      <c r="H3763" s="237" t="s">
        <v>19</v>
      </c>
      <c r="I3763" s="239"/>
      <c r="J3763" s="236"/>
      <c r="K3763" s="236"/>
      <c r="L3763" s="240"/>
      <c r="M3763" s="241"/>
      <c r="N3763" s="242"/>
      <c r="O3763" s="242"/>
      <c r="P3763" s="242"/>
      <c r="Q3763" s="242"/>
      <c r="R3763" s="242"/>
      <c r="S3763" s="242"/>
      <c r="T3763" s="243"/>
      <c r="U3763" s="13"/>
      <c r="V3763" s="13"/>
      <c r="W3763" s="13"/>
      <c r="X3763" s="13"/>
      <c r="Y3763" s="13"/>
      <c r="Z3763" s="13"/>
      <c r="AA3763" s="13"/>
      <c r="AB3763" s="13"/>
      <c r="AC3763" s="13"/>
      <c r="AD3763" s="13"/>
      <c r="AE3763" s="13"/>
      <c r="AT3763" s="244" t="s">
        <v>206</v>
      </c>
      <c r="AU3763" s="244" t="s">
        <v>78</v>
      </c>
      <c r="AV3763" s="13" t="s">
        <v>76</v>
      </c>
      <c r="AW3763" s="13" t="s">
        <v>31</v>
      </c>
      <c r="AX3763" s="13" t="s">
        <v>69</v>
      </c>
      <c r="AY3763" s="244" t="s">
        <v>193</v>
      </c>
    </row>
    <row r="3764" s="14" customFormat="1">
      <c r="A3764" s="14"/>
      <c r="B3764" s="245"/>
      <c r="C3764" s="246"/>
      <c r="D3764" s="228" t="s">
        <v>206</v>
      </c>
      <c r="E3764" s="247" t="s">
        <v>19</v>
      </c>
      <c r="F3764" s="248" t="s">
        <v>5117</v>
      </c>
      <c r="G3764" s="246"/>
      <c r="H3764" s="249">
        <v>16.75</v>
      </c>
      <c r="I3764" s="250"/>
      <c r="J3764" s="246"/>
      <c r="K3764" s="246"/>
      <c r="L3764" s="251"/>
      <c r="M3764" s="252"/>
      <c r="N3764" s="253"/>
      <c r="O3764" s="253"/>
      <c r="P3764" s="253"/>
      <c r="Q3764" s="253"/>
      <c r="R3764" s="253"/>
      <c r="S3764" s="253"/>
      <c r="T3764" s="254"/>
      <c r="U3764" s="14"/>
      <c r="V3764" s="14"/>
      <c r="W3764" s="14"/>
      <c r="X3764" s="14"/>
      <c r="Y3764" s="14"/>
      <c r="Z3764" s="14"/>
      <c r="AA3764" s="14"/>
      <c r="AB3764" s="14"/>
      <c r="AC3764" s="14"/>
      <c r="AD3764" s="14"/>
      <c r="AE3764" s="14"/>
      <c r="AT3764" s="255" t="s">
        <v>206</v>
      </c>
      <c r="AU3764" s="255" t="s">
        <v>78</v>
      </c>
      <c r="AV3764" s="14" t="s">
        <v>78</v>
      </c>
      <c r="AW3764" s="14" t="s">
        <v>31</v>
      </c>
      <c r="AX3764" s="14" t="s">
        <v>69</v>
      </c>
      <c r="AY3764" s="255" t="s">
        <v>193</v>
      </c>
    </row>
    <row r="3765" s="13" customFormat="1">
      <c r="A3765" s="13"/>
      <c r="B3765" s="235"/>
      <c r="C3765" s="236"/>
      <c r="D3765" s="228" t="s">
        <v>206</v>
      </c>
      <c r="E3765" s="237" t="s">
        <v>19</v>
      </c>
      <c r="F3765" s="238" t="s">
        <v>4212</v>
      </c>
      <c r="G3765" s="236"/>
      <c r="H3765" s="237" t="s">
        <v>19</v>
      </c>
      <c r="I3765" s="239"/>
      <c r="J3765" s="236"/>
      <c r="K3765" s="236"/>
      <c r="L3765" s="240"/>
      <c r="M3765" s="241"/>
      <c r="N3765" s="242"/>
      <c r="O3765" s="242"/>
      <c r="P3765" s="242"/>
      <c r="Q3765" s="242"/>
      <c r="R3765" s="242"/>
      <c r="S3765" s="242"/>
      <c r="T3765" s="243"/>
      <c r="U3765" s="13"/>
      <c r="V3765" s="13"/>
      <c r="W3765" s="13"/>
      <c r="X3765" s="13"/>
      <c r="Y3765" s="13"/>
      <c r="Z3765" s="13"/>
      <c r="AA3765" s="13"/>
      <c r="AB3765" s="13"/>
      <c r="AC3765" s="13"/>
      <c r="AD3765" s="13"/>
      <c r="AE3765" s="13"/>
      <c r="AT3765" s="244" t="s">
        <v>206</v>
      </c>
      <c r="AU3765" s="244" t="s">
        <v>78</v>
      </c>
      <c r="AV3765" s="13" t="s">
        <v>76</v>
      </c>
      <c r="AW3765" s="13" t="s">
        <v>31</v>
      </c>
      <c r="AX3765" s="13" t="s">
        <v>69</v>
      </c>
      <c r="AY3765" s="244" t="s">
        <v>193</v>
      </c>
    </row>
    <row r="3766" s="13" customFormat="1">
      <c r="A3766" s="13"/>
      <c r="B3766" s="235"/>
      <c r="C3766" s="236"/>
      <c r="D3766" s="228" t="s">
        <v>206</v>
      </c>
      <c r="E3766" s="237" t="s">
        <v>19</v>
      </c>
      <c r="F3766" s="238" t="s">
        <v>3751</v>
      </c>
      <c r="G3766" s="236"/>
      <c r="H3766" s="237" t="s">
        <v>19</v>
      </c>
      <c r="I3766" s="239"/>
      <c r="J3766" s="236"/>
      <c r="K3766" s="236"/>
      <c r="L3766" s="240"/>
      <c r="M3766" s="241"/>
      <c r="N3766" s="242"/>
      <c r="O3766" s="242"/>
      <c r="P3766" s="242"/>
      <c r="Q3766" s="242"/>
      <c r="R3766" s="242"/>
      <c r="S3766" s="242"/>
      <c r="T3766" s="243"/>
      <c r="U3766" s="13"/>
      <c r="V3766" s="13"/>
      <c r="W3766" s="13"/>
      <c r="X3766" s="13"/>
      <c r="Y3766" s="13"/>
      <c r="Z3766" s="13"/>
      <c r="AA3766" s="13"/>
      <c r="AB3766" s="13"/>
      <c r="AC3766" s="13"/>
      <c r="AD3766" s="13"/>
      <c r="AE3766" s="13"/>
      <c r="AT3766" s="244" t="s">
        <v>206</v>
      </c>
      <c r="AU3766" s="244" t="s">
        <v>78</v>
      </c>
      <c r="AV3766" s="13" t="s">
        <v>76</v>
      </c>
      <c r="AW3766" s="13" t="s">
        <v>31</v>
      </c>
      <c r="AX3766" s="13" t="s">
        <v>69</v>
      </c>
      <c r="AY3766" s="244" t="s">
        <v>193</v>
      </c>
    </row>
    <row r="3767" s="14" customFormat="1">
      <c r="A3767" s="14"/>
      <c r="B3767" s="245"/>
      <c r="C3767" s="246"/>
      <c r="D3767" s="228" t="s">
        <v>206</v>
      </c>
      <c r="E3767" s="247" t="s">
        <v>19</v>
      </c>
      <c r="F3767" s="248" t="s">
        <v>5114</v>
      </c>
      <c r="G3767" s="246"/>
      <c r="H3767" s="249">
        <v>25.350000000000001</v>
      </c>
      <c r="I3767" s="250"/>
      <c r="J3767" s="246"/>
      <c r="K3767" s="246"/>
      <c r="L3767" s="251"/>
      <c r="M3767" s="252"/>
      <c r="N3767" s="253"/>
      <c r="O3767" s="253"/>
      <c r="P3767" s="253"/>
      <c r="Q3767" s="253"/>
      <c r="R3767" s="253"/>
      <c r="S3767" s="253"/>
      <c r="T3767" s="254"/>
      <c r="U3767" s="14"/>
      <c r="V3767" s="14"/>
      <c r="W3767" s="14"/>
      <c r="X3767" s="14"/>
      <c r="Y3767" s="14"/>
      <c r="Z3767" s="14"/>
      <c r="AA3767" s="14"/>
      <c r="AB3767" s="14"/>
      <c r="AC3767" s="14"/>
      <c r="AD3767" s="14"/>
      <c r="AE3767" s="14"/>
      <c r="AT3767" s="255" t="s">
        <v>206</v>
      </c>
      <c r="AU3767" s="255" t="s">
        <v>78</v>
      </c>
      <c r="AV3767" s="14" t="s">
        <v>78</v>
      </c>
      <c r="AW3767" s="14" t="s">
        <v>31</v>
      </c>
      <c r="AX3767" s="14" t="s">
        <v>69</v>
      </c>
      <c r="AY3767" s="255" t="s">
        <v>193</v>
      </c>
    </row>
    <row r="3768" s="13" customFormat="1">
      <c r="A3768" s="13"/>
      <c r="B3768" s="235"/>
      <c r="C3768" s="236"/>
      <c r="D3768" s="228" t="s">
        <v>206</v>
      </c>
      <c r="E3768" s="237" t="s">
        <v>19</v>
      </c>
      <c r="F3768" s="238" t="s">
        <v>3684</v>
      </c>
      <c r="G3768" s="236"/>
      <c r="H3768" s="237" t="s">
        <v>19</v>
      </c>
      <c r="I3768" s="239"/>
      <c r="J3768" s="236"/>
      <c r="K3768" s="236"/>
      <c r="L3768" s="240"/>
      <c r="M3768" s="241"/>
      <c r="N3768" s="242"/>
      <c r="O3768" s="242"/>
      <c r="P3768" s="242"/>
      <c r="Q3768" s="242"/>
      <c r="R3768" s="242"/>
      <c r="S3768" s="242"/>
      <c r="T3768" s="243"/>
      <c r="U3768" s="13"/>
      <c r="V3768" s="13"/>
      <c r="W3768" s="13"/>
      <c r="X3768" s="13"/>
      <c r="Y3768" s="13"/>
      <c r="Z3768" s="13"/>
      <c r="AA3768" s="13"/>
      <c r="AB3768" s="13"/>
      <c r="AC3768" s="13"/>
      <c r="AD3768" s="13"/>
      <c r="AE3768" s="13"/>
      <c r="AT3768" s="244" t="s">
        <v>206</v>
      </c>
      <c r="AU3768" s="244" t="s">
        <v>78</v>
      </c>
      <c r="AV3768" s="13" t="s">
        <v>76</v>
      </c>
      <c r="AW3768" s="13" t="s">
        <v>31</v>
      </c>
      <c r="AX3768" s="13" t="s">
        <v>69</v>
      </c>
      <c r="AY3768" s="244" t="s">
        <v>193</v>
      </c>
    </row>
    <row r="3769" s="14" customFormat="1">
      <c r="A3769" s="14"/>
      <c r="B3769" s="245"/>
      <c r="C3769" s="246"/>
      <c r="D3769" s="228" t="s">
        <v>206</v>
      </c>
      <c r="E3769" s="247" t="s">
        <v>19</v>
      </c>
      <c r="F3769" s="248" t="s">
        <v>5118</v>
      </c>
      <c r="G3769" s="246"/>
      <c r="H3769" s="249">
        <v>13.75</v>
      </c>
      <c r="I3769" s="250"/>
      <c r="J3769" s="246"/>
      <c r="K3769" s="246"/>
      <c r="L3769" s="251"/>
      <c r="M3769" s="252"/>
      <c r="N3769" s="253"/>
      <c r="O3769" s="253"/>
      <c r="P3769" s="253"/>
      <c r="Q3769" s="253"/>
      <c r="R3769" s="253"/>
      <c r="S3769" s="253"/>
      <c r="T3769" s="254"/>
      <c r="U3769" s="14"/>
      <c r="V3769" s="14"/>
      <c r="W3769" s="14"/>
      <c r="X3769" s="14"/>
      <c r="Y3769" s="14"/>
      <c r="Z3769" s="14"/>
      <c r="AA3769" s="14"/>
      <c r="AB3769" s="14"/>
      <c r="AC3769" s="14"/>
      <c r="AD3769" s="14"/>
      <c r="AE3769" s="14"/>
      <c r="AT3769" s="255" t="s">
        <v>206</v>
      </c>
      <c r="AU3769" s="255" t="s">
        <v>78</v>
      </c>
      <c r="AV3769" s="14" t="s">
        <v>78</v>
      </c>
      <c r="AW3769" s="14" t="s">
        <v>31</v>
      </c>
      <c r="AX3769" s="14" t="s">
        <v>69</v>
      </c>
      <c r="AY3769" s="255" t="s">
        <v>193</v>
      </c>
    </row>
    <row r="3770" s="13" customFormat="1">
      <c r="A3770" s="13"/>
      <c r="B3770" s="235"/>
      <c r="C3770" s="236"/>
      <c r="D3770" s="228" t="s">
        <v>206</v>
      </c>
      <c r="E3770" s="237" t="s">
        <v>19</v>
      </c>
      <c r="F3770" s="238" t="s">
        <v>3754</v>
      </c>
      <c r="G3770" s="236"/>
      <c r="H3770" s="237" t="s">
        <v>19</v>
      </c>
      <c r="I3770" s="239"/>
      <c r="J3770" s="236"/>
      <c r="K3770" s="236"/>
      <c r="L3770" s="240"/>
      <c r="M3770" s="241"/>
      <c r="N3770" s="242"/>
      <c r="O3770" s="242"/>
      <c r="P3770" s="242"/>
      <c r="Q3770" s="242"/>
      <c r="R3770" s="242"/>
      <c r="S3770" s="242"/>
      <c r="T3770" s="243"/>
      <c r="U3770" s="13"/>
      <c r="V3770" s="13"/>
      <c r="W3770" s="13"/>
      <c r="X3770" s="13"/>
      <c r="Y3770" s="13"/>
      <c r="Z3770" s="13"/>
      <c r="AA3770" s="13"/>
      <c r="AB3770" s="13"/>
      <c r="AC3770" s="13"/>
      <c r="AD3770" s="13"/>
      <c r="AE3770" s="13"/>
      <c r="AT3770" s="244" t="s">
        <v>206</v>
      </c>
      <c r="AU3770" s="244" t="s">
        <v>78</v>
      </c>
      <c r="AV3770" s="13" t="s">
        <v>76</v>
      </c>
      <c r="AW3770" s="13" t="s">
        <v>31</v>
      </c>
      <c r="AX3770" s="13" t="s">
        <v>69</v>
      </c>
      <c r="AY3770" s="244" t="s">
        <v>193</v>
      </c>
    </row>
    <row r="3771" s="14" customFormat="1">
      <c r="A3771" s="14"/>
      <c r="B3771" s="245"/>
      <c r="C3771" s="246"/>
      <c r="D3771" s="228" t="s">
        <v>206</v>
      </c>
      <c r="E3771" s="247" t="s">
        <v>19</v>
      </c>
      <c r="F3771" s="248" t="s">
        <v>5119</v>
      </c>
      <c r="G3771" s="246"/>
      <c r="H3771" s="249">
        <v>15.1</v>
      </c>
      <c r="I3771" s="250"/>
      <c r="J3771" s="246"/>
      <c r="K3771" s="246"/>
      <c r="L3771" s="251"/>
      <c r="M3771" s="252"/>
      <c r="N3771" s="253"/>
      <c r="O3771" s="253"/>
      <c r="P3771" s="253"/>
      <c r="Q3771" s="253"/>
      <c r="R3771" s="253"/>
      <c r="S3771" s="253"/>
      <c r="T3771" s="254"/>
      <c r="U3771" s="14"/>
      <c r="V3771" s="14"/>
      <c r="W3771" s="14"/>
      <c r="X3771" s="14"/>
      <c r="Y3771" s="14"/>
      <c r="Z3771" s="14"/>
      <c r="AA3771" s="14"/>
      <c r="AB3771" s="14"/>
      <c r="AC3771" s="14"/>
      <c r="AD3771" s="14"/>
      <c r="AE3771" s="14"/>
      <c r="AT3771" s="255" t="s">
        <v>206</v>
      </c>
      <c r="AU3771" s="255" t="s">
        <v>78</v>
      </c>
      <c r="AV3771" s="14" t="s">
        <v>78</v>
      </c>
      <c r="AW3771" s="14" t="s">
        <v>31</v>
      </c>
      <c r="AX3771" s="14" t="s">
        <v>69</v>
      </c>
      <c r="AY3771" s="255" t="s">
        <v>193</v>
      </c>
    </row>
    <row r="3772" s="13" customFormat="1">
      <c r="A3772" s="13"/>
      <c r="B3772" s="235"/>
      <c r="C3772" s="236"/>
      <c r="D3772" s="228" t="s">
        <v>206</v>
      </c>
      <c r="E3772" s="237" t="s">
        <v>19</v>
      </c>
      <c r="F3772" s="238" t="s">
        <v>3752</v>
      </c>
      <c r="G3772" s="236"/>
      <c r="H3772" s="237" t="s">
        <v>19</v>
      </c>
      <c r="I3772" s="239"/>
      <c r="J3772" s="236"/>
      <c r="K3772" s="236"/>
      <c r="L3772" s="240"/>
      <c r="M3772" s="241"/>
      <c r="N3772" s="242"/>
      <c r="O3772" s="242"/>
      <c r="P3772" s="242"/>
      <c r="Q3772" s="242"/>
      <c r="R3772" s="242"/>
      <c r="S3772" s="242"/>
      <c r="T3772" s="243"/>
      <c r="U3772" s="13"/>
      <c r="V3772" s="13"/>
      <c r="W3772" s="13"/>
      <c r="X3772" s="13"/>
      <c r="Y3772" s="13"/>
      <c r="Z3772" s="13"/>
      <c r="AA3772" s="13"/>
      <c r="AB3772" s="13"/>
      <c r="AC3772" s="13"/>
      <c r="AD3772" s="13"/>
      <c r="AE3772" s="13"/>
      <c r="AT3772" s="244" t="s">
        <v>206</v>
      </c>
      <c r="AU3772" s="244" t="s">
        <v>78</v>
      </c>
      <c r="AV3772" s="13" t="s">
        <v>76</v>
      </c>
      <c r="AW3772" s="13" t="s">
        <v>31</v>
      </c>
      <c r="AX3772" s="13" t="s">
        <v>69</v>
      </c>
      <c r="AY3772" s="244" t="s">
        <v>193</v>
      </c>
    </row>
    <row r="3773" s="14" customFormat="1">
      <c r="A3773" s="14"/>
      <c r="B3773" s="245"/>
      <c r="C3773" s="246"/>
      <c r="D3773" s="228" t="s">
        <v>206</v>
      </c>
      <c r="E3773" s="247" t="s">
        <v>19</v>
      </c>
      <c r="F3773" s="248" t="s">
        <v>5120</v>
      </c>
      <c r="G3773" s="246"/>
      <c r="H3773" s="249">
        <v>6</v>
      </c>
      <c r="I3773" s="250"/>
      <c r="J3773" s="246"/>
      <c r="K3773" s="246"/>
      <c r="L3773" s="251"/>
      <c r="M3773" s="252"/>
      <c r="N3773" s="253"/>
      <c r="O3773" s="253"/>
      <c r="P3773" s="253"/>
      <c r="Q3773" s="253"/>
      <c r="R3773" s="253"/>
      <c r="S3773" s="253"/>
      <c r="T3773" s="254"/>
      <c r="U3773" s="14"/>
      <c r="V3773" s="14"/>
      <c r="W3773" s="14"/>
      <c r="X3773" s="14"/>
      <c r="Y3773" s="14"/>
      <c r="Z3773" s="14"/>
      <c r="AA3773" s="14"/>
      <c r="AB3773" s="14"/>
      <c r="AC3773" s="14"/>
      <c r="AD3773" s="14"/>
      <c r="AE3773" s="14"/>
      <c r="AT3773" s="255" t="s">
        <v>206</v>
      </c>
      <c r="AU3773" s="255" t="s">
        <v>78</v>
      </c>
      <c r="AV3773" s="14" t="s">
        <v>78</v>
      </c>
      <c r="AW3773" s="14" t="s">
        <v>31</v>
      </c>
      <c r="AX3773" s="14" t="s">
        <v>69</v>
      </c>
      <c r="AY3773" s="255" t="s">
        <v>193</v>
      </c>
    </row>
    <row r="3774" s="13" customFormat="1">
      <c r="A3774" s="13"/>
      <c r="B3774" s="235"/>
      <c r="C3774" s="236"/>
      <c r="D3774" s="228" t="s">
        <v>206</v>
      </c>
      <c r="E3774" s="237" t="s">
        <v>19</v>
      </c>
      <c r="F3774" s="238" t="s">
        <v>3758</v>
      </c>
      <c r="G3774" s="236"/>
      <c r="H3774" s="237" t="s">
        <v>19</v>
      </c>
      <c r="I3774" s="239"/>
      <c r="J3774" s="236"/>
      <c r="K3774" s="236"/>
      <c r="L3774" s="240"/>
      <c r="M3774" s="241"/>
      <c r="N3774" s="242"/>
      <c r="O3774" s="242"/>
      <c r="P3774" s="242"/>
      <c r="Q3774" s="242"/>
      <c r="R3774" s="242"/>
      <c r="S3774" s="242"/>
      <c r="T3774" s="243"/>
      <c r="U3774" s="13"/>
      <c r="V3774" s="13"/>
      <c r="W3774" s="13"/>
      <c r="X3774" s="13"/>
      <c r="Y3774" s="13"/>
      <c r="Z3774" s="13"/>
      <c r="AA3774" s="13"/>
      <c r="AB3774" s="13"/>
      <c r="AC3774" s="13"/>
      <c r="AD3774" s="13"/>
      <c r="AE3774" s="13"/>
      <c r="AT3774" s="244" t="s">
        <v>206</v>
      </c>
      <c r="AU3774" s="244" t="s">
        <v>78</v>
      </c>
      <c r="AV3774" s="13" t="s">
        <v>76</v>
      </c>
      <c r="AW3774" s="13" t="s">
        <v>31</v>
      </c>
      <c r="AX3774" s="13" t="s">
        <v>69</v>
      </c>
      <c r="AY3774" s="244" t="s">
        <v>193</v>
      </c>
    </row>
    <row r="3775" s="14" customFormat="1">
      <c r="A3775" s="14"/>
      <c r="B3775" s="245"/>
      <c r="C3775" s="246"/>
      <c r="D3775" s="228" t="s">
        <v>206</v>
      </c>
      <c r="E3775" s="247" t="s">
        <v>19</v>
      </c>
      <c r="F3775" s="248" t="s">
        <v>5121</v>
      </c>
      <c r="G3775" s="246"/>
      <c r="H3775" s="249">
        <v>15.9</v>
      </c>
      <c r="I3775" s="250"/>
      <c r="J3775" s="246"/>
      <c r="K3775" s="246"/>
      <c r="L3775" s="251"/>
      <c r="M3775" s="252"/>
      <c r="N3775" s="253"/>
      <c r="O3775" s="253"/>
      <c r="P3775" s="253"/>
      <c r="Q3775" s="253"/>
      <c r="R3775" s="253"/>
      <c r="S3775" s="253"/>
      <c r="T3775" s="254"/>
      <c r="U3775" s="14"/>
      <c r="V3775" s="14"/>
      <c r="W3775" s="14"/>
      <c r="X3775" s="14"/>
      <c r="Y3775" s="14"/>
      <c r="Z3775" s="14"/>
      <c r="AA3775" s="14"/>
      <c r="AB3775" s="14"/>
      <c r="AC3775" s="14"/>
      <c r="AD3775" s="14"/>
      <c r="AE3775" s="14"/>
      <c r="AT3775" s="255" t="s">
        <v>206</v>
      </c>
      <c r="AU3775" s="255" t="s">
        <v>78</v>
      </c>
      <c r="AV3775" s="14" t="s">
        <v>78</v>
      </c>
      <c r="AW3775" s="14" t="s">
        <v>31</v>
      </c>
      <c r="AX3775" s="14" t="s">
        <v>69</v>
      </c>
      <c r="AY3775" s="255" t="s">
        <v>193</v>
      </c>
    </row>
    <row r="3776" s="13" customFormat="1">
      <c r="A3776" s="13"/>
      <c r="B3776" s="235"/>
      <c r="C3776" s="236"/>
      <c r="D3776" s="228" t="s">
        <v>206</v>
      </c>
      <c r="E3776" s="237" t="s">
        <v>19</v>
      </c>
      <c r="F3776" s="238" t="s">
        <v>5122</v>
      </c>
      <c r="G3776" s="236"/>
      <c r="H3776" s="237" t="s">
        <v>19</v>
      </c>
      <c r="I3776" s="239"/>
      <c r="J3776" s="236"/>
      <c r="K3776" s="236"/>
      <c r="L3776" s="240"/>
      <c r="M3776" s="241"/>
      <c r="N3776" s="242"/>
      <c r="O3776" s="242"/>
      <c r="P3776" s="242"/>
      <c r="Q3776" s="242"/>
      <c r="R3776" s="242"/>
      <c r="S3776" s="242"/>
      <c r="T3776" s="243"/>
      <c r="U3776" s="13"/>
      <c r="V3776" s="13"/>
      <c r="W3776" s="13"/>
      <c r="X3776" s="13"/>
      <c r="Y3776" s="13"/>
      <c r="Z3776" s="13"/>
      <c r="AA3776" s="13"/>
      <c r="AB3776" s="13"/>
      <c r="AC3776" s="13"/>
      <c r="AD3776" s="13"/>
      <c r="AE3776" s="13"/>
      <c r="AT3776" s="244" t="s">
        <v>206</v>
      </c>
      <c r="AU3776" s="244" t="s">
        <v>78</v>
      </c>
      <c r="AV3776" s="13" t="s">
        <v>76</v>
      </c>
      <c r="AW3776" s="13" t="s">
        <v>31</v>
      </c>
      <c r="AX3776" s="13" t="s">
        <v>69</v>
      </c>
      <c r="AY3776" s="244" t="s">
        <v>193</v>
      </c>
    </row>
    <row r="3777" s="14" customFormat="1">
      <c r="A3777" s="14"/>
      <c r="B3777" s="245"/>
      <c r="C3777" s="246"/>
      <c r="D3777" s="228" t="s">
        <v>206</v>
      </c>
      <c r="E3777" s="247" t="s">
        <v>19</v>
      </c>
      <c r="F3777" s="248" t="s">
        <v>5123</v>
      </c>
      <c r="G3777" s="246"/>
      <c r="H3777" s="249">
        <v>20.399999999999999</v>
      </c>
      <c r="I3777" s="250"/>
      <c r="J3777" s="246"/>
      <c r="K3777" s="246"/>
      <c r="L3777" s="251"/>
      <c r="M3777" s="252"/>
      <c r="N3777" s="253"/>
      <c r="O3777" s="253"/>
      <c r="P3777" s="253"/>
      <c r="Q3777" s="253"/>
      <c r="R3777" s="253"/>
      <c r="S3777" s="253"/>
      <c r="T3777" s="254"/>
      <c r="U3777" s="14"/>
      <c r="V3777" s="14"/>
      <c r="W3777" s="14"/>
      <c r="X3777" s="14"/>
      <c r="Y3777" s="14"/>
      <c r="Z3777" s="14"/>
      <c r="AA3777" s="14"/>
      <c r="AB3777" s="14"/>
      <c r="AC3777" s="14"/>
      <c r="AD3777" s="14"/>
      <c r="AE3777" s="14"/>
      <c r="AT3777" s="255" t="s">
        <v>206</v>
      </c>
      <c r="AU3777" s="255" t="s">
        <v>78</v>
      </c>
      <c r="AV3777" s="14" t="s">
        <v>78</v>
      </c>
      <c r="AW3777" s="14" t="s">
        <v>31</v>
      </c>
      <c r="AX3777" s="14" t="s">
        <v>69</v>
      </c>
      <c r="AY3777" s="255" t="s">
        <v>193</v>
      </c>
    </row>
    <row r="3778" s="15" customFormat="1">
      <c r="A3778" s="15"/>
      <c r="B3778" s="256"/>
      <c r="C3778" s="257"/>
      <c r="D3778" s="228" t="s">
        <v>206</v>
      </c>
      <c r="E3778" s="258" t="s">
        <v>19</v>
      </c>
      <c r="F3778" s="259" t="s">
        <v>218</v>
      </c>
      <c r="G3778" s="257"/>
      <c r="H3778" s="260">
        <v>238.44999999999999</v>
      </c>
      <c r="I3778" s="261"/>
      <c r="J3778" s="257"/>
      <c r="K3778" s="257"/>
      <c r="L3778" s="262"/>
      <c r="M3778" s="263"/>
      <c r="N3778" s="264"/>
      <c r="O3778" s="264"/>
      <c r="P3778" s="264"/>
      <c r="Q3778" s="264"/>
      <c r="R3778" s="264"/>
      <c r="S3778" s="264"/>
      <c r="T3778" s="265"/>
      <c r="U3778" s="15"/>
      <c r="V3778" s="15"/>
      <c r="W3778" s="15"/>
      <c r="X3778" s="15"/>
      <c r="Y3778" s="15"/>
      <c r="Z3778" s="15"/>
      <c r="AA3778" s="15"/>
      <c r="AB3778" s="15"/>
      <c r="AC3778" s="15"/>
      <c r="AD3778" s="15"/>
      <c r="AE3778" s="15"/>
      <c r="AT3778" s="266" t="s">
        <v>206</v>
      </c>
      <c r="AU3778" s="266" t="s">
        <v>78</v>
      </c>
      <c r="AV3778" s="15" t="s">
        <v>200</v>
      </c>
      <c r="AW3778" s="15" t="s">
        <v>31</v>
      </c>
      <c r="AX3778" s="15" t="s">
        <v>76</v>
      </c>
      <c r="AY3778" s="266" t="s">
        <v>193</v>
      </c>
    </row>
    <row r="3779" s="2" customFormat="1" ht="16.5" customHeight="1">
      <c r="A3779" s="41"/>
      <c r="B3779" s="42"/>
      <c r="C3779" s="274" t="s">
        <v>5124</v>
      </c>
      <c r="D3779" s="274" t="s">
        <v>1765</v>
      </c>
      <c r="E3779" s="275" t="s">
        <v>2517</v>
      </c>
      <c r="F3779" s="276" t="s">
        <v>2518</v>
      </c>
      <c r="G3779" s="277" t="s">
        <v>408</v>
      </c>
      <c r="H3779" s="278">
        <v>262.29500000000002</v>
      </c>
      <c r="I3779" s="279"/>
      <c r="J3779" s="280">
        <f>ROUND(I3779*H3779,2)</f>
        <v>0</v>
      </c>
      <c r="K3779" s="276" t="s">
        <v>199</v>
      </c>
      <c r="L3779" s="281"/>
      <c r="M3779" s="282" t="s">
        <v>19</v>
      </c>
      <c r="N3779" s="283" t="s">
        <v>40</v>
      </c>
      <c r="O3779" s="87"/>
      <c r="P3779" s="224">
        <f>O3779*H3779</f>
        <v>0</v>
      </c>
      <c r="Q3779" s="224">
        <v>0.00264</v>
      </c>
      <c r="R3779" s="224">
        <f>Q3779*H3779</f>
        <v>0.69245880000000004</v>
      </c>
      <c r="S3779" s="224">
        <v>0</v>
      </c>
      <c r="T3779" s="225">
        <f>S3779*H3779</f>
        <v>0</v>
      </c>
      <c r="U3779" s="41"/>
      <c r="V3779" s="41"/>
      <c r="W3779" s="41"/>
      <c r="X3779" s="41"/>
      <c r="Y3779" s="41"/>
      <c r="Z3779" s="41"/>
      <c r="AA3779" s="41"/>
      <c r="AB3779" s="41"/>
      <c r="AC3779" s="41"/>
      <c r="AD3779" s="41"/>
      <c r="AE3779" s="41"/>
      <c r="AR3779" s="226" t="s">
        <v>449</v>
      </c>
      <c r="AT3779" s="226" t="s">
        <v>1765</v>
      </c>
      <c r="AU3779" s="226" t="s">
        <v>78</v>
      </c>
      <c r="AY3779" s="20" t="s">
        <v>193</v>
      </c>
      <c r="BE3779" s="227">
        <f>IF(N3779="základní",J3779,0)</f>
        <v>0</v>
      </c>
      <c r="BF3779" s="227">
        <f>IF(N3779="snížená",J3779,0)</f>
        <v>0</v>
      </c>
      <c r="BG3779" s="227">
        <f>IF(N3779="zákl. přenesená",J3779,0)</f>
        <v>0</v>
      </c>
      <c r="BH3779" s="227">
        <f>IF(N3779="sníž. přenesená",J3779,0)</f>
        <v>0</v>
      </c>
      <c r="BI3779" s="227">
        <f>IF(N3779="nulová",J3779,0)</f>
        <v>0</v>
      </c>
      <c r="BJ3779" s="20" t="s">
        <v>76</v>
      </c>
      <c r="BK3779" s="227">
        <f>ROUND(I3779*H3779,2)</f>
        <v>0</v>
      </c>
      <c r="BL3779" s="20" t="s">
        <v>323</v>
      </c>
      <c r="BM3779" s="226" t="s">
        <v>5125</v>
      </c>
    </row>
    <row r="3780" s="2" customFormat="1">
      <c r="A3780" s="41"/>
      <c r="B3780" s="42"/>
      <c r="C3780" s="43"/>
      <c r="D3780" s="228" t="s">
        <v>202</v>
      </c>
      <c r="E3780" s="43"/>
      <c r="F3780" s="229" t="s">
        <v>2518</v>
      </c>
      <c r="G3780" s="43"/>
      <c r="H3780" s="43"/>
      <c r="I3780" s="230"/>
      <c r="J3780" s="43"/>
      <c r="K3780" s="43"/>
      <c r="L3780" s="47"/>
      <c r="M3780" s="231"/>
      <c r="N3780" s="232"/>
      <c r="O3780" s="87"/>
      <c r="P3780" s="87"/>
      <c r="Q3780" s="87"/>
      <c r="R3780" s="87"/>
      <c r="S3780" s="87"/>
      <c r="T3780" s="88"/>
      <c r="U3780" s="41"/>
      <c r="V3780" s="41"/>
      <c r="W3780" s="41"/>
      <c r="X3780" s="41"/>
      <c r="Y3780" s="41"/>
      <c r="Z3780" s="41"/>
      <c r="AA3780" s="41"/>
      <c r="AB3780" s="41"/>
      <c r="AC3780" s="41"/>
      <c r="AD3780" s="41"/>
      <c r="AE3780" s="41"/>
      <c r="AT3780" s="20" t="s">
        <v>202</v>
      </c>
      <c r="AU3780" s="20" t="s">
        <v>78</v>
      </c>
    </row>
    <row r="3781" s="13" customFormat="1">
      <c r="A3781" s="13"/>
      <c r="B3781" s="235"/>
      <c r="C3781" s="236"/>
      <c r="D3781" s="228" t="s">
        <v>206</v>
      </c>
      <c r="E3781" s="237" t="s">
        <v>19</v>
      </c>
      <c r="F3781" s="238" t="s">
        <v>279</v>
      </c>
      <c r="G3781" s="236"/>
      <c r="H3781" s="237" t="s">
        <v>19</v>
      </c>
      <c r="I3781" s="239"/>
      <c r="J3781" s="236"/>
      <c r="K3781" s="236"/>
      <c r="L3781" s="240"/>
      <c r="M3781" s="241"/>
      <c r="N3781" s="242"/>
      <c r="O3781" s="242"/>
      <c r="P3781" s="242"/>
      <c r="Q3781" s="242"/>
      <c r="R3781" s="242"/>
      <c r="S3781" s="242"/>
      <c r="T3781" s="243"/>
      <c r="U3781" s="13"/>
      <c r="V3781" s="13"/>
      <c r="W3781" s="13"/>
      <c r="X3781" s="13"/>
      <c r="Y3781" s="13"/>
      <c r="Z3781" s="13"/>
      <c r="AA3781" s="13"/>
      <c r="AB3781" s="13"/>
      <c r="AC3781" s="13"/>
      <c r="AD3781" s="13"/>
      <c r="AE3781" s="13"/>
      <c r="AT3781" s="244" t="s">
        <v>206</v>
      </c>
      <c r="AU3781" s="244" t="s">
        <v>78</v>
      </c>
      <c r="AV3781" s="13" t="s">
        <v>76</v>
      </c>
      <c r="AW3781" s="13" t="s">
        <v>31</v>
      </c>
      <c r="AX3781" s="13" t="s">
        <v>69</v>
      </c>
      <c r="AY3781" s="244" t="s">
        <v>193</v>
      </c>
    </row>
    <row r="3782" s="13" customFormat="1">
      <c r="A3782" s="13"/>
      <c r="B3782" s="235"/>
      <c r="C3782" s="236"/>
      <c r="D3782" s="228" t="s">
        <v>206</v>
      </c>
      <c r="E3782" s="237" t="s">
        <v>19</v>
      </c>
      <c r="F3782" s="238" t="s">
        <v>4195</v>
      </c>
      <c r="G3782" s="236"/>
      <c r="H3782" s="237" t="s">
        <v>19</v>
      </c>
      <c r="I3782" s="239"/>
      <c r="J3782" s="236"/>
      <c r="K3782" s="236"/>
      <c r="L3782" s="240"/>
      <c r="M3782" s="241"/>
      <c r="N3782" s="242"/>
      <c r="O3782" s="242"/>
      <c r="P3782" s="242"/>
      <c r="Q3782" s="242"/>
      <c r="R3782" s="242"/>
      <c r="S3782" s="242"/>
      <c r="T3782" s="243"/>
      <c r="U3782" s="13"/>
      <c r="V3782" s="13"/>
      <c r="W3782" s="13"/>
      <c r="X3782" s="13"/>
      <c r="Y3782" s="13"/>
      <c r="Z3782" s="13"/>
      <c r="AA3782" s="13"/>
      <c r="AB3782" s="13"/>
      <c r="AC3782" s="13"/>
      <c r="AD3782" s="13"/>
      <c r="AE3782" s="13"/>
      <c r="AT3782" s="244" t="s">
        <v>206</v>
      </c>
      <c r="AU3782" s="244" t="s">
        <v>78</v>
      </c>
      <c r="AV3782" s="13" t="s">
        <v>76</v>
      </c>
      <c r="AW3782" s="13" t="s">
        <v>31</v>
      </c>
      <c r="AX3782" s="13" t="s">
        <v>69</v>
      </c>
      <c r="AY3782" s="244" t="s">
        <v>193</v>
      </c>
    </row>
    <row r="3783" s="13" customFormat="1">
      <c r="A3783" s="13"/>
      <c r="B3783" s="235"/>
      <c r="C3783" s="236"/>
      <c r="D3783" s="228" t="s">
        <v>206</v>
      </c>
      <c r="E3783" s="237" t="s">
        <v>19</v>
      </c>
      <c r="F3783" s="238" t="s">
        <v>3321</v>
      </c>
      <c r="G3783" s="236"/>
      <c r="H3783" s="237" t="s">
        <v>19</v>
      </c>
      <c r="I3783" s="239"/>
      <c r="J3783" s="236"/>
      <c r="K3783" s="236"/>
      <c r="L3783" s="240"/>
      <c r="M3783" s="241"/>
      <c r="N3783" s="242"/>
      <c r="O3783" s="242"/>
      <c r="P3783" s="242"/>
      <c r="Q3783" s="242"/>
      <c r="R3783" s="242"/>
      <c r="S3783" s="242"/>
      <c r="T3783" s="243"/>
      <c r="U3783" s="13"/>
      <c r="V3783" s="13"/>
      <c r="W3783" s="13"/>
      <c r="X3783" s="13"/>
      <c r="Y3783" s="13"/>
      <c r="Z3783" s="13"/>
      <c r="AA3783" s="13"/>
      <c r="AB3783" s="13"/>
      <c r="AC3783" s="13"/>
      <c r="AD3783" s="13"/>
      <c r="AE3783" s="13"/>
      <c r="AT3783" s="244" t="s">
        <v>206</v>
      </c>
      <c r="AU3783" s="244" t="s">
        <v>78</v>
      </c>
      <c r="AV3783" s="13" t="s">
        <v>76</v>
      </c>
      <c r="AW3783" s="13" t="s">
        <v>31</v>
      </c>
      <c r="AX3783" s="13" t="s">
        <v>69</v>
      </c>
      <c r="AY3783" s="244" t="s">
        <v>193</v>
      </c>
    </row>
    <row r="3784" s="14" customFormat="1">
      <c r="A3784" s="14"/>
      <c r="B3784" s="245"/>
      <c r="C3784" s="246"/>
      <c r="D3784" s="228" t="s">
        <v>206</v>
      </c>
      <c r="E3784" s="247" t="s">
        <v>19</v>
      </c>
      <c r="F3784" s="248" t="s">
        <v>5110</v>
      </c>
      <c r="G3784" s="246"/>
      <c r="H3784" s="249">
        <v>15.949999999999999</v>
      </c>
      <c r="I3784" s="250"/>
      <c r="J3784" s="246"/>
      <c r="K3784" s="246"/>
      <c r="L3784" s="251"/>
      <c r="M3784" s="252"/>
      <c r="N3784" s="253"/>
      <c r="O3784" s="253"/>
      <c r="P3784" s="253"/>
      <c r="Q3784" s="253"/>
      <c r="R3784" s="253"/>
      <c r="S3784" s="253"/>
      <c r="T3784" s="254"/>
      <c r="U3784" s="14"/>
      <c r="V3784" s="14"/>
      <c r="W3784" s="14"/>
      <c r="X3784" s="14"/>
      <c r="Y3784" s="14"/>
      <c r="Z3784" s="14"/>
      <c r="AA3784" s="14"/>
      <c r="AB3784" s="14"/>
      <c r="AC3784" s="14"/>
      <c r="AD3784" s="14"/>
      <c r="AE3784" s="14"/>
      <c r="AT3784" s="255" t="s">
        <v>206</v>
      </c>
      <c r="AU3784" s="255" t="s">
        <v>78</v>
      </c>
      <c r="AV3784" s="14" t="s">
        <v>78</v>
      </c>
      <c r="AW3784" s="14" t="s">
        <v>31</v>
      </c>
      <c r="AX3784" s="14" t="s">
        <v>69</v>
      </c>
      <c r="AY3784" s="255" t="s">
        <v>193</v>
      </c>
    </row>
    <row r="3785" s="13" customFormat="1">
      <c r="A3785" s="13"/>
      <c r="B3785" s="235"/>
      <c r="C3785" s="236"/>
      <c r="D3785" s="228" t="s">
        <v>206</v>
      </c>
      <c r="E3785" s="237" t="s">
        <v>19</v>
      </c>
      <c r="F3785" s="238" t="s">
        <v>4196</v>
      </c>
      <c r="G3785" s="236"/>
      <c r="H3785" s="237" t="s">
        <v>19</v>
      </c>
      <c r="I3785" s="239"/>
      <c r="J3785" s="236"/>
      <c r="K3785" s="236"/>
      <c r="L3785" s="240"/>
      <c r="M3785" s="241"/>
      <c r="N3785" s="242"/>
      <c r="O3785" s="242"/>
      <c r="P3785" s="242"/>
      <c r="Q3785" s="242"/>
      <c r="R3785" s="242"/>
      <c r="S3785" s="242"/>
      <c r="T3785" s="243"/>
      <c r="U3785" s="13"/>
      <c r="V3785" s="13"/>
      <c r="W3785" s="13"/>
      <c r="X3785" s="13"/>
      <c r="Y3785" s="13"/>
      <c r="Z3785" s="13"/>
      <c r="AA3785" s="13"/>
      <c r="AB3785" s="13"/>
      <c r="AC3785" s="13"/>
      <c r="AD3785" s="13"/>
      <c r="AE3785" s="13"/>
      <c r="AT3785" s="244" t="s">
        <v>206</v>
      </c>
      <c r="AU3785" s="244" t="s">
        <v>78</v>
      </c>
      <c r="AV3785" s="13" t="s">
        <v>76</v>
      </c>
      <c r="AW3785" s="13" t="s">
        <v>31</v>
      </c>
      <c r="AX3785" s="13" t="s">
        <v>69</v>
      </c>
      <c r="AY3785" s="244" t="s">
        <v>193</v>
      </c>
    </row>
    <row r="3786" s="13" customFormat="1">
      <c r="A3786" s="13"/>
      <c r="B3786" s="235"/>
      <c r="C3786" s="236"/>
      <c r="D3786" s="228" t="s">
        <v>206</v>
      </c>
      <c r="E3786" s="237" t="s">
        <v>19</v>
      </c>
      <c r="F3786" s="238" t="s">
        <v>3697</v>
      </c>
      <c r="G3786" s="236"/>
      <c r="H3786" s="237" t="s">
        <v>19</v>
      </c>
      <c r="I3786" s="239"/>
      <c r="J3786" s="236"/>
      <c r="K3786" s="236"/>
      <c r="L3786" s="240"/>
      <c r="M3786" s="241"/>
      <c r="N3786" s="242"/>
      <c r="O3786" s="242"/>
      <c r="P3786" s="242"/>
      <c r="Q3786" s="242"/>
      <c r="R3786" s="242"/>
      <c r="S3786" s="242"/>
      <c r="T3786" s="243"/>
      <c r="U3786" s="13"/>
      <c r="V3786" s="13"/>
      <c r="W3786" s="13"/>
      <c r="X3786" s="13"/>
      <c r="Y3786" s="13"/>
      <c r="Z3786" s="13"/>
      <c r="AA3786" s="13"/>
      <c r="AB3786" s="13"/>
      <c r="AC3786" s="13"/>
      <c r="AD3786" s="13"/>
      <c r="AE3786" s="13"/>
      <c r="AT3786" s="244" t="s">
        <v>206</v>
      </c>
      <c r="AU3786" s="244" t="s">
        <v>78</v>
      </c>
      <c r="AV3786" s="13" t="s">
        <v>76</v>
      </c>
      <c r="AW3786" s="13" t="s">
        <v>31</v>
      </c>
      <c r="AX3786" s="13" t="s">
        <v>69</v>
      </c>
      <c r="AY3786" s="244" t="s">
        <v>193</v>
      </c>
    </row>
    <row r="3787" s="14" customFormat="1">
      <c r="A3787" s="14"/>
      <c r="B3787" s="245"/>
      <c r="C3787" s="246"/>
      <c r="D3787" s="228" t="s">
        <v>206</v>
      </c>
      <c r="E3787" s="247" t="s">
        <v>19</v>
      </c>
      <c r="F3787" s="248" t="s">
        <v>5111</v>
      </c>
      <c r="G3787" s="246"/>
      <c r="H3787" s="249">
        <v>20.050000000000001</v>
      </c>
      <c r="I3787" s="250"/>
      <c r="J3787" s="246"/>
      <c r="K3787" s="246"/>
      <c r="L3787" s="251"/>
      <c r="M3787" s="252"/>
      <c r="N3787" s="253"/>
      <c r="O3787" s="253"/>
      <c r="P3787" s="253"/>
      <c r="Q3787" s="253"/>
      <c r="R3787" s="253"/>
      <c r="S3787" s="253"/>
      <c r="T3787" s="254"/>
      <c r="U3787" s="14"/>
      <c r="V3787" s="14"/>
      <c r="W3787" s="14"/>
      <c r="X3787" s="14"/>
      <c r="Y3787" s="14"/>
      <c r="Z3787" s="14"/>
      <c r="AA3787" s="14"/>
      <c r="AB3787" s="14"/>
      <c r="AC3787" s="14"/>
      <c r="AD3787" s="14"/>
      <c r="AE3787" s="14"/>
      <c r="AT3787" s="255" t="s">
        <v>206</v>
      </c>
      <c r="AU3787" s="255" t="s">
        <v>78</v>
      </c>
      <c r="AV3787" s="14" t="s">
        <v>78</v>
      </c>
      <c r="AW3787" s="14" t="s">
        <v>31</v>
      </c>
      <c r="AX3787" s="14" t="s">
        <v>69</v>
      </c>
      <c r="AY3787" s="255" t="s">
        <v>193</v>
      </c>
    </row>
    <row r="3788" s="13" customFormat="1">
      <c r="A3788" s="13"/>
      <c r="B3788" s="235"/>
      <c r="C3788" s="236"/>
      <c r="D3788" s="228" t="s">
        <v>206</v>
      </c>
      <c r="E3788" s="237" t="s">
        <v>19</v>
      </c>
      <c r="F3788" s="238" t="s">
        <v>3699</v>
      </c>
      <c r="G3788" s="236"/>
      <c r="H3788" s="237" t="s">
        <v>19</v>
      </c>
      <c r="I3788" s="239"/>
      <c r="J3788" s="236"/>
      <c r="K3788" s="236"/>
      <c r="L3788" s="240"/>
      <c r="M3788" s="241"/>
      <c r="N3788" s="242"/>
      <c r="O3788" s="242"/>
      <c r="P3788" s="242"/>
      <c r="Q3788" s="242"/>
      <c r="R3788" s="242"/>
      <c r="S3788" s="242"/>
      <c r="T3788" s="243"/>
      <c r="U3788" s="13"/>
      <c r="V3788" s="13"/>
      <c r="W3788" s="13"/>
      <c r="X3788" s="13"/>
      <c r="Y3788" s="13"/>
      <c r="Z3788" s="13"/>
      <c r="AA3788" s="13"/>
      <c r="AB3788" s="13"/>
      <c r="AC3788" s="13"/>
      <c r="AD3788" s="13"/>
      <c r="AE3788" s="13"/>
      <c r="AT3788" s="244" t="s">
        <v>206</v>
      </c>
      <c r="AU3788" s="244" t="s">
        <v>78</v>
      </c>
      <c r="AV3788" s="13" t="s">
        <v>76</v>
      </c>
      <c r="AW3788" s="13" t="s">
        <v>31</v>
      </c>
      <c r="AX3788" s="13" t="s">
        <v>69</v>
      </c>
      <c r="AY3788" s="244" t="s">
        <v>193</v>
      </c>
    </row>
    <row r="3789" s="14" customFormat="1">
      <c r="A3789" s="14"/>
      <c r="B3789" s="245"/>
      <c r="C3789" s="246"/>
      <c r="D3789" s="228" t="s">
        <v>206</v>
      </c>
      <c r="E3789" s="247" t="s">
        <v>19</v>
      </c>
      <c r="F3789" s="248" t="s">
        <v>5112</v>
      </c>
      <c r="G3789" s="246"/>
      <c r="H3789" s="249">
        <v>16.199999999999999</v>
      </c>
      <c r="I3789" s="250"/>
      <c r="J3789" s="246"/>
      <c r="K3789" s="246"/>
      <c r="L3789" s="251"/>
      <c r="M3789" s="252"/>
      <c r="N3789" s="253"/>
      <c r="O3789" s="253"/>
      <c r="P3789" s="253"/>
      <c r="Q3789" s="253"/>
      <c r="R3789" s="253"/>
      <c r="S3789" s="253"/>
      <c r="T3789" s="254"/>
      <c r="U3789" s="14"/>
      <c r="V3789" s="14"/>
      <c r="W3789" s="14"/>
      <c r="X3789" s="14"/>
      <c r="Y3789" s="14"/>
      <c r="Z3789" s="14"/>
      <c r="AA3789" s="14"/>
      <c r="AB3789" s="14"/>
      <c r="AC3789" s="14"/>
      <c r="AD3789" s="14"/>
      <c r="AE3789" s="14"/>
      <c r="AT3789" s="255" t="s">
        <v>206</v>
      </c>
      <c r="AU3789" s="255" t="s">
        <v>78</v>
      </c>
      <c r="AV3789" s="14" t="s">
        <v>78</v>
      </c>
      <c r="AW3789" s="14" t="s">
        <v>31</v>
      </c>
      <c r="AX3789" s="14" t="s">
        <v>69</v>
      </c>
      <c r="AY3789" s="255" t="s">
        <v>193</v>
      </c>
    </row>
    <row r="3790" s="13" customFormat="1">
      <c r="A3790" s="13"/>
      <c r="B3790" s="235"/>
      <c r="C3790" s="236"/>
      <c r="D3790" s="228" t="s">
        <v>206</v>
      </c>
      <c r="E3790" s="237" t="s">
        <v>19</v>
      </c>
      <c r="F3790" s="238" t="s">
        <v>3705</v>
      </c>
      <c r="G3790" s="236"/>
      <c r="H3790" s="237" t="s">
        <v>19</v>
      </c>
      <c r="I3790" s="239"/>
      <c r="J3790" s="236"/>
      <c r="K3790" s="236"/>
      <c r="L3790" s="240"/>
      <c r="M3790" s="241"/>
      <c r="N3790" s="242"/>
      <c r="O3790" s="242"/>
      <c r="P3790" s="242"/>
      <c r="Q3790" s="242"/>
      <c r="R3790" s="242"/>
      <c r="S3790" s="242"/>
      <c r="T3790" s="243"/>
      <c r="U3790" s="13"/>
      <c r="V3790" s="13"/>
      <c r="W3790" s="13"/>
      <c r="X3790" s="13"/>
      <c r="Y3790" s="13"/>
      <c r="Z3790" s="13"/>
      <c r="AA3790" s="13"/>
      <c r="AB3790" s="13"/>
      <c r="AC3790" s="13"/>
      <c r="AD3790" s="13"/>
      <c r="AE3790" s="13"/>
      <c r="AT3790" s="244" t="s">
        <v>206</v>
      </c>
      <c r="AU3790" s="244" t="s">
        <v>78</v>
      </c>
      <c r="AV3790" s="13" t="s">
        <v>76</v>
      </c>
      <c r="AW3790" s="13" t="s">
        <v>31</v>
      </c>
      <c r="AX3790" s="13" t="s">
        <v>69</v>
      </c>
      <c r="AY3790" s="244" t="s">
        <v>193</v>
      </c>
    </row>
    <row r="3791" s="14" customFormat="1">
      <c r="A3791" s="14"/>
      <c r="B3791" s="245"/>
      <c r="C3791" s="246"/>
      <c r="D3791" s="228" t="s">
        <v>206</v>
      </c>
      <c r="E3791" s="247" t="s">
        <v>19</v>
      </c>
      <c r="F3791" s="248" t="s">
        <v>5113</v>
      </c>
      <c r="G3791" s="246"/>
      <c r="H3791" s="249">
        <v>5.5</v>
      </c>
      <c r="I3791" s="250"/>
      <c r="J3791" s="246"/>
      <c r="K3791" s="246"/>
      <c r="L3791" s="251"/>
      <c r="M3791" s="252"/>
      <c r="N3791" s="253"/>
      <c r="O3791" s="253"/>
      <c r="P3791" s="253"/>
      <c r="Q3791" s="253"/>
      <c r="R3791" s="253"/>
      <c r="S3791" s="253"/>
      <c r="T3791" s="254"/>
      <c r="U3791" s="14"/>
      <c r="V3791" s="14"/>
      <c r="W3791" s="14"/>
      <c r="X3791" s="14"/>
      <c r="Y3791" s="14"/>
      <c r="Z3791" s="14"/>
      <c r="AA3791" s="14"/>
      <c r="AB3791" s="14"/>
      <c r="AC3791" s="14"/>
      <c r="AD3791" s="14"/>
      <c r="AE3791" s="14"/>
      <c r="AT3791" s="255" t="s">
        <v>206</v>
      </c>
      <c r="AU3791" s="255" t="s">
        <v>78</v>
      </c>
      <c r="AV3791" s="14" t="s">
        <v>78</v>
      </c>
      <c r="AW3791" s="14" t="s">
        <v>31</v>
      </c>
      <c r="AX3791" s="14" t="s">
        <v>69</v>
      </c>
      <c r="AY3791" s="255" t="s">
        <v>193</v>
      </c>
    </row>
    <row r="3792" s="13" customFormat="1">
      <c r="A3792" s="13"/>
      <c r="B3792" s="235"/>
      <c r="C3792" s="236"/>
      <c r="D3792" s="228" t="s">
        <v>206</v>
      </c>
      <c r="E3792" s="237" t="s">
        <v>19</v>
      </c>
      <c r="F3792" s="238" t="s">
        <v>4206</v>
      </c>
      <c r="G3792" s="236"/>
      <c r="H3792" s="237" t="s">
        <v>19</v>
      </c>
      <c r="I3792" s="239"/>
      <c r="J3792" s="236"/>
      <c r="K3792" s="236"/>
      <c r="L3792" s="240"/>
      <c r="M3792" s="241"/>
      <c r="N3792" s="242"/>
      <c r="O3792" s="242"/>
      <c r="P3792" s="242"/>
      <c r="Q3792" s="242"/>
      <c r="R3792" s="242"/>
      <c r="S3792" s="242"/>
      <c r="T3792" s="243"/>
      <c r="U3792" s="13"/>
      <c r="V3792" s="13"/>
      <c r="W3792" s="13"/>
      <c r="X3792" s="13"/>
      <c r="Y3792" s="13"/>
      <c r="Z3792" s="13"/>
      <c r="AA3792" s="13"/>
      <c r="AB3792" s="13"/>
      <c r="AC3792" s="13"/>
      <c r="AD3792" s="13"/>
      <c r="AE3792" s="13"/>
      <c r="AT3792" s="244" t="s">
        <v>206</v>
      </c>
      <c r="AU3792" s="244" t="s">
        <v>78</v>
      </c>
      <c r="AV3792" s="13" t="s">
        <v>76</v>
      </c>
      <c r="AW3792" s="13" t="s">
        <v>31</v>
      </c>
      <c r="AX3792" s="13" t="s">
        <v>69</v>
      </c>
      <c r="AY3792" s="244" t="s">
        <v>193</v>
      </c>
    </row>
    <row r="3793" s="13" customFormat="1">
      <c r="A3793" s="13"/>
      <c r="B3793" s="235"/>
      <c r="C3793" s="236"/>
      <c r="D3793" s="228" t="s">
        <v>206</v>
      </c>
      <c r="E3793" s="237" t="s">
        <v>19</v>
      </c>
      <c r="F3793" s="238" t="s">
        <v>3743</v>
      </c>
      <c r="G3793" s="236"/>
      <c r="H3793" s="237" t="s">
        <v>19</v>
      </c>
      <c r="I3793" s="239"/>
      <c r="J3793" s="236"/>
      <c r="K3793" s="236"/>
      <c r="L3793" s="240"/>
      <c r="M3793" s="241"/>
      <c r="N3793" s="242"/>
      <c r="O3793" s="242"/>
      <c r="P3793" s="242"/>
      <c r="Q3793" s="242"/>
      <c r="R3793" s="242"/>
      <c r="S3793" s="242"/>
      <c r="T3793" s="243"/>
      <c r="U3793" s="13"/>
      <c r="V3793" s="13"/>
      <c r="W3793" s="13"/>
      <c r="X3793" s="13"/>
      <c r="Y3793" s="13"/>
      <c r="Z3793" s="13"/>
      <c r="AA3793" s="13"/>
      <c r="AB3793" s="13"/>
      <c r="AC3793" s="13"/>
      <c r="AD3793" s="13"/>
      <c r="AE3793" s="13"/>
      <c r="AT3793" s="244" t="s">
        <v>206</v>
      </c>
      <c r="AU3793" s="244" t="s">
        <v>78</v>
      </c>
      <c r="AV3793" s="13" t="s">
        <v>76</v>
      </c>
      <c r="AW3793" s="13" t="s">
        <v>31</v>
      </c>
      <c r="AX3793" s="13" t="s">
        <v>69</v>
      </c>
      <c r="AY3793" s="244" t="s">
        <v>193</v>
      </c>
    </row>
    <row r="3794" s="14" customFormat="1">
      <c r="A3794" s="14"/>
      <c r="B3794" s="245"/>
      <c r="C3794" s="246"/>
      <c r="D3794" s="228" t="s">
        <v>206</v>
      </c>
      <c r="E3794" s="247" t="s">
        <v>19</v>
      </c>
      <c r="F3794" s="248" t="s">
        <v>5114</v>
      </c>
      <c r="G3794" s="246"/>
      <c r="H3794" s="249">
        <v>25.350000000000001</v>
      </c>
      <c r="I3794" s="250"/>
      <c r="J3794" s="246"/>
      <c r="K3794" s="246"/>
      <c r="L3794" s="251"/>
      <c r="M3794" s="252"/>
      <c r="N3794" s="253"/>
      <c r="O3794" s="253"/>
      <c r="P3794" s="253"/>
      <c r="Q3794" s="253"/>
      <c r="R3794" s="253"/>
      <c r="S3794" s="253"/>
      <c r="T3794" s="254"/>
      <c r="U3794" s="14"/>
      <c r="V3794" s="14"/>
      <c r="W3794" s="14"/>
      <c r="X3794" s="14"/>
      <c r="Y3794" s="14"/>
      <c r="Z3794" s="14"/>
      <c r="AA3794" s="14"/>
      <c r="AB3794" s="14"/>
      <c r="AC3794" s="14"/>
      <c r="AD3794" s="14"/>
      <c r="AE3794" s="14"/>
      <c r="AT3794" s="255" t="s">
        <v>206</v>
      </c>
      <c r="AU3794" s="255" t="s">
        <v>78</v>
      </c>
      <c r="AV3794" s="14" t="s">
        <v>78</v>
      </c>
      <c r="AW3794" s="14" t="s">
        <v>31</v>
      </c>
      <c r="AX3794" s="14" t="s">
        <v>69</v>
      </c>
      <c r="AY3794" s="255" t="s">
        <v>193</v>
      </c>
    </row>
    <row r="3795" s="13" customFormat="1">
      <c r="A3795" s="13"/>
      <c r="B3795" s="235"/>
      <c r="C3795" s="236"/>
      <c r="D3795" s="228" t="s">
        <v>206</v>
      </c>
      <c r="E3795" s="237" t="s">
        <v>19</v>
      </c>
      <c r="F3795" s="238" t="s">
        <v>3745</v>
      </c>
      <c r="G3795" s="236"/>
      <c r="H3795" s="237" t="s">
        <v>19</v>
      </c>
      <c r="I3795" s="239"/>
      <c r="J3795" s="236"/>
      <c r="K3795" s="236"/>
      <c r="L3795" s="240"/>
      <c r="M3795" s="241"/>
      <c r="N3795" s="242"/>
      <c r="O3795" s="242"/>
      <c r="P3795" s="242"/>
      <c r="Q3795" s="242"/>
      <c r="R3795" s="242"/>
      <c r="S3795" s="242"/>
      <c r="T3795" s="243"/>
      <c r="U3795" s="13"/>
      <c r="V3795" s="13"/>
      <c r="W3795" s="13"/>
      <c r="X3795" s="13"/>
      <c r="Y3795" s="13"/>
      <c r="Z3795" s="13"/>
      <c r="AA3795" s="13"/>
      <c r="AB3795" s="13"/>
      <c r="AC3795" s="13"/>
      <c r="AD3795" s="13"/>
      <c r="AE3795" s="13"/>
      <c r="AT3795" s="244" t="s">
        <v>206</v>
      </c>
      <c r="AU3795" s="244" t="s">
        <v>78</v>
      </c>
      <c r="AV3795" s="13" t="s">
        <v>76</v>
      </c>
      <c r="AW3795" s="13" t="s">
        <v>31</v>
      </c>
      <c r="AX3795" s="13" t="s">
        <v>69</v>
      </c>
      <c r="AY3795" s="244" t="s">
        <v>193</v>
      </c>
    </row>
    <row r="3796" s="14" customFormat="1">
      <c r="A3796" s="14"/>
      <c r="B3796" s="245"/>
      <c r="C3796" s="246"/>
      <c r="D3796" s="228" t="s">
        <v>206</v>
      </c>
      <c r="E3796" s="247" t="s">
        <v>19</v>
      </c>
      <c r="F3796" s="248" t="s">
        <v>5115</v>
      </c>
      <c r="G3796" s="246"/>
      <c r="H3796" s="249">
        <v>10.1</v>
      </c>
      <c r="I3796" s="250"/>
      <c r="J3796" s="246"/>
      <c r="K3796" s="246"/>
      <c r="L3796" s="251"/>
      <c r="M3796" s="252"/>
      <c r="N3796" s="253"/>
      <c r="O3796" s="253"/>
      <c r="P3796" s="253"/>
      <c r="Q3796" s="253"/>
      <c r="R3796" s="253"/>
      <c r="S3796" s="253"/>
      <c r="T3796" s="254"/>
      <c r="U3796" s="14"/>
      <c r="V3796" s="14"/>
      <c r="W3796" s="14"/>
      <c r="X3796" s="14"/>
      <c r="Y3796" s="14"/>
      <c r="Z3796" s="14"/>
      <c r="AA3796" s="14"/>
      <c r="AB3796" s="14"/>
      <c r="AC3796" s="14"/>
      <c r="AD3796" s="14"/>
      <c r="AE3796" s="14"/>
      <c r="AT3796" s="255" t="s">
        <v>206</v>
      </c>
      <c r="AU3796" s="255" t="s">
        <v>78</v>
      </c>
      <c r="AV3796" s="14" t="s">
        <v>78</v>
      </c>
      <c r="AW3796" s="14" t="s">
        <v>31</v>
      </c>
      <c r="AX3796" s="14" t="s">
        <v>69</v>
      </c>
      <c r="AY3796" s="255" t="s">
        <v>193</v>
      </c>
    </row>
    <row r="3797" s="13" customFormat="1">
      <c r="A3797" s="13"/>
      <c r="B3797" s="235"/>
      <c r="C3797" s="236"/>
      <c r="D3797" s="228" t="s">
        <v>206</v>
      </c>
      <c r="E3797" s="237" t="s">
        <v>19</v>
      </c>
      <c r="F3797" s="238" t="s">
        <v>3748</v>
      </c>
      <c r="G3797" s="236"/>
      <c r="H3797" s="237" t="s">
        <v>19</v>
      </c>
      <c r="I3797" s="239"/>
      <c r="J3797" s="236"/>
      <c r="K3797" s="236"/>
      <c r="L3797" s="240"/>
      <c r="M3797" s="241"/>
      <c r="N3797" s="242"/>
      <c r="O3797" s="242"/>
      <c r="P3797" s="242"/>
      <c r="Q3797" s="242"/>
      <c r="R3797" s="242"/>
      <c r="S3797" s="242"/>
      <c r="T3797" s="243"/>
      <c r="U3797" s="13"/>
      <c r="V3797" s="13"/>
      <c r="W3797" s="13"/>
      <c r="X3797" s="13"/>
      <c r="Y3797" s="13"/>
      <c r="Z3797" s="13"/>
      <c r="AA3797" s="13"/>
      <c r="AB3797" s="13"/>
      <c r="AC3797" s="13"/>
      <c r="AD3797" s="13"/>
      <c r="AE3797" s="13"/>
      <c r="AT3797" s="244" t="s">
        <v>206</v>
      </c>
      <c r="AU3797" s="244" t="s">
        <v>78</v>
      </c>
      <c r="AV3797" s="13" t="s">
        <v>76</v>
      </c>
      <c r="AW3797" s="13" t="s">
        <v>31</v>
      </c>
      <c r="AX3797" s="13" t="s">
        <v>69</v>
      </c>
      <c r="AY3797" s="244" t="s">
        <v>193</v>
      </c>
    </row>
    <row r="3798" s="14" customFormat="1">
      <c r="A3798" s="14"/>
      <c r="B3798" s="245"/>
      <c r="C3798" s="246"/>
      <c r="D3798" s="228" t="s">
        <v>206</v>
      </c>
      <c r="E3798" s="247" t="s">
        <v>19</v>
      </c>
      <c r="F3798" s="248" t="s">
        <v>5114</v>
      </c>
      <c r="G3798" s="246"/>
      <c r="H3798" s="249">
        <v>25.350000000000001</v>
      </c>
      <c r="I3798" s="250"/>
      <c r="J3798" s="246"/>
      <c r="K3798" s="246"/>
      <c r="L3798" s="251"/>
      <c r="M3798" s="252"/>
      <c r="N3798" s="253"/>
      <c r="O3798" s="253"/>
      <c r="P3798" s="253"/>
      <c r="Q3798" s="253"/>
      <c r="R3798" s="253"/>
      <c r="S3798" s="253"/>
      <c r="T3798" s="254"/>
      <c r="U3798" s="14"/>
      <c r="V3798" s="14"/>
      <c r="W3798" s="14"/>
      <c r="X3798" s="14"/>
      <c r="Y3798" s="14"/>
      <c r="Z3798" s="14"/>
      <c r="AA3798" s="14"/>
      <c r="AB3798" s="14"/>
      <c r="AC3798" s="14"/>
      <c r="AD3798" s="14"/>
      <c r="AE3798" s="14"/>
      <c r="AT3798" s="255" t="s">
        <v>206</v>
      </c>
      <c r="AU3798" s="255" t="s">
        <v>78</v>
      </c>
      <c r="AV3798" s="14" t="s">
        <v>78</v>
      </c>
      <c r="AW3798" s="14" t="s">
        <v>31</v>
      </c>
      <c r="AX3798" s="14" t="s">
        <v>69</v>
      </c>
      <c r="AY3798" s="255" t="s">
        <v>193</v>
      </c>
    </row>
    <row r="3799" s="13" customFormat="1">
      <c r="A3799" s="13"/>
      <c r="B3799" s="235"/>
      <c r="C3799" s="236"/>
      <c r="D3799" s="228" t="s">
        <v>206</v>
      </c>
      <c r="E3799" s="237" t="s">
        <v>19</v>
      </c>
      <c r="F3799" s="238" t="s">
        <v>3749</v>
      </c>
      <c r="G3799" s="236"/>
      <c r="H3799" s="237" t="s">
        <v>19</v>
      </c>
      <c r="I3799" s="239"/>
      <c r="J3799" s="236"/>
      <c r="K3799" s="236"/>
      <c r="L3799" s="240"/>
      <c r="M3799" s="241"/>
      <c r="N3799" s="242"/>
      <c r="O3799" s="242"/>
      <c r="P3799" s="242"/>
      <c r="Q3799" s="242"/>
      <c r="R3799" s="242"/>
      <c r="S3799" s="242"/>
      <c r="T3799" s="243"/>
      <c r="U3799" s="13"/>
      <c r="V3799" s="13"/>
      <c r="W3799" s="13"/>
      <c r="X3799" s="13"/>
      <c r="Y3799" s="13"/>
      <c r="Z3799" s="13"/>
      <c r="AA3799" s="13"/>
      <c r="AB3799" s="13"/>
      <c r="AC3799" s="13"/>
      <c r="AD3799" s="13"/>
      <c r="AE3799" s="13"/>
      <c r="AT3799" s="244" t="s">
        <v>206</v>
      </c>
      <c r="AU3799" s="244" t="s">
        <v>78</v>
      </c>
      <c r="AV3799" s="13" t="s">
        <v>76</v>
      </c>
      <c r="AW3799" s="13" t="s">
        <v>31</v>
      </c>
      <c r="AX3799" s="13" t="s">
        <v>69</v>
      </c>
      <c r="AY3799" s="244" t="s">
        <v>193</v>
      </c>
    </row>
    <row r="3800" s="14" customFormat="1">
      <c r="A3800" s="14"/>
      <c r="B3800" s="245"/>
      <c r="C3800" s="246"/>
      <c r="D3800" s="228" t="s">
        <v>206</v>
      </c>
      <c r="E3800" s="247" t="s">
        <v>19</v>
      </c>
      <c r="F3800" s="248" t="s">
        <v>5116</v>
      </c>
      <c r="G3800" s="246"/>
      <c r="H3800" s="249">
        <v>6.7000000000000002</v>
      </c>
      <c r="I3800" s="250"/>
      <c r="J3800" s="246"/>
      <c r="K3800" s="246"/>
      <c r="L3800" s="251"/>
      <c r="M3800" s="252"/>
      <c r="N3800" s="253"/>
      <c r="O3800" s="253"/>
      <c r="P3800" s="253"/>
      <c r="Q3800" s="253"/>
      <c r="R3800" s="253"/>
      <c r="S3800" s="253"/>
      <c r="T3800" s="254"/>
      <c r="U3800" s="14"/>
      <c r="V3800" s="14"/>
      <c r="W3800" s="14"/>
      <c r="X3800" s="14"/>
      <c r="Y3800" s="14"/>
      <c r="Z3800" s="14"/>
      <c r="AA3800" s="14"/>
      <c r="AB3800" s="14"/>
      <c r="AC3800" s="14"/>
      <c r="AD3800" s="14"/>
      <c r="AE3800" s="14"/>
      <c r="AT3800" s="255" t="s">
        <v>206</v>
      </c>
      <c r="AU3800" s="255" t="s">
        <v>78</v>
      </c>
      <c r="AV3800" s="14" t="s">
        <v>78</v>
      </c>
      <c r="AW3800" s="14" t="s">
        <v>31</v>
      </c>
      <c r="AX3800" s="14" t="s">
        <v>69</v>
      </c>
      <c r="AY3800" s="255" t="s">
        <v>193</v>
      </c>
    </row>
    <row r="3801" s="13" customFormat="1">
      <c r="A3801" s="13"/>
      <c r="B3801" s="235"/>
      <c r="C3801" s="236"/>
      <c r="D3801" s="228" t="s">
        <v>206</v>
      </c>
      <c r="E3801" s="237" t="s">
        <v>19</v>
      </c>
      <c r="F3801" s="238" t="s">
        <v>4211</v>
      </c>
      <c r="G3801" s="236"/>
      <c r="H3801" s="237" t="s">
        <v>19</v>
      </c>
      <c r="I3801" s="239"/>
      <c r="J3801" s="236"/>
      <c r="K3801" s="236"/>
      <c r="L3801" s="240"/>
      <c r="M3801" s="241"/>
      <c r="N3801" s="242"/>
      <c r="O3801" s="242"/>
      <c r="P3801" s="242"/>
      <c r="Q3801" s="242"/>
      <c r="R3801" s="242"/>
      <c r="S3801" s="242"/>
      <c r="T3801" s="243"/>
      <c r="U3801" s="13"/>
      <c r="V3801" s="13"/>
      <c r="W3801" s="13"/>
      <c r="X3801" s="13"/>
      <c r="Y3801" s="13"/>
      <c r="Z3801" s="13"/>
      <c r="AA3801" s="13"/>
      <c r="AB3801" s="13"/>
      <c r="AC3801" s="13"/>
      <c r="AD3801" s="13"/>
      <c r="AE3801" s="13"/>
      <c r="AT3801" s="244" t="s">
        <v>206</v>
      </c>
      <c r="AU3801" s="244" t="s">
        <v>78</v>
      </c>
      <c r="AV3801" s="13" t="s">
        <v>76</v>
      </c>
      <c r="AW3801" s="13" t="s">
        <v>31</v>
      </c>
      <c r="AX3801" s="13" t="s">
        <v>69</v>
      </c>
      <c r="AY3801" s="244" t="s">
        <v>193</v>
      </c>
    </row>
    <row r="3802" s="13" customFormat="1">
      <c r="A3802" s="13"/>
      <c r="B3802" s="235"/>
      <c r="C3802" s="236"/>
      <c r="D3802" s="228" t="s">
        <v>206</v>
      </c>
      <c r="E3802" s="237" t="s">
        <v>19</v>
      </c>
      <c r="F3802" s="238" t="s">
        <v>3683</v>
      </c>
      <c r="G3802" s="236"/>
      <c r="H3802" s="237" t="s">
        <v>19</v>
      </c>
      <c r="I3802" s="239"/>
      <c r="J3802" s="236"/>
      <c r="K3802" s="236"/>
      <c r="L3802" s="240"/>
      <c r="M3802" s="241"/>
      <c r="N3802" s="242"/>
      <c r="O3802" s="242"/>
      <c r="P3802" s="242"/>
      <c r="Q3802" s="242"/>
      <c r="R3802" s="242"/>
      <c r="S3802" s="242"/>
      <c r="T3802" s="243"/>
      <c r="U3802" s="13"/>
      <c r="V3802" s="13"/>
      <c r="W3802" s="13"/>
      <c r="X3802" s="13"/>
      <c r="Y3802" s="13"/>
      <c r="Z3802" s="13"/>
      <c r="AA3802" s="13"/>
      <c r="AB3802" s="13"/>
      <c r="AC3802" s="13"/>
      <c r="AD3802" s="13"/>
      <c r="AE3802" s="13"/>
      <c r="AT3802" s="244" t="s">
        <v>206</v>
      </c>
      <c r="AU3802" s="244" t="s">
        <v>78</v>
      </c>
      <c r="AV3802" s="13" t="s">
        <v>76</v>
      </c>
      <c r="AW3802" s="13" t="s">
        <v>31</v>
      </c>
      <c r="AX3802" s="13" t="s">
        <v>69</v>
      </c>
      <c r="AY3802" s="244" t="s">
        <v>193</v>
      </c>
    </row>
    <row r="3803" s="14" customFormat="1">
      <c r="A3803" s="14"/>
      <c r="B3803" s="245"/>
      <c r="C3803" s="246"/>
      <c r="D3803" s="228" t="s">
        <v>206</v>
      </c>
      <c r="E3803" s="247" t="s">
        <v>19</v>
      </c>
      <c r="F3803" s="248" t="s">
        <v>5117</v>
      </c>
      <c r="G3803" s="246"/>
      <c r="H3803" s="249">
        <v>16.75</v>
      </c>
      <c r="I3803" s="250"/>
      <c r="J3803" s="246"/>
      <c r="K3803" s="246"/>
      <c r="L3803" s="251"/>
      <c r="M3803" s="252"/>
      <c r="N3803" s="253"/>
      <c r="O3803" s="253"/>
      <c r="P3803" s="253"/>
      <c r="Q3803" s="253"/>
      <c r="R3803" s="253"/>
      <c r="S3803" s="253"/>
      <c r="T3803" s="254"/>
      <c r="U3803" s="14"/>
      <c r="V3803" s="14"/>
      <c r="W3803" s="14"/>
      <c r="X3803" s="14"/>
      <c r="Y3803" s="14"/>
      <c r="Z3803" s="14"/>
      <c r="AA3803" s="14"/>
      <c r="AB3803" s="14"/>
      <c r="AC3803" s="14"/>
      <c r="AD3803" s="14"/>
      <c r="AE3803" s="14"/>
      <c r="AT3803" s="255" t="s">
        <v>206</v>
      </c>
      <c r="AU3803" s="255" t="s">
        <v>78</v>
      </c>
      <c r="AV3803" s="14" t="s">
        <v>78</v>
      </c>
      <c r="AW3803" s="14" t="s">
        <v>31</v>
      </c>
      <c r="AX3803" s="14" t="s">
        <v>69</v>
      </c>
      <c r="AY3803" s="255" t="s">
        <v>193</v>
      </c>
    </row>
    <row r="3804" s="13" customFormat="1">
      <c r="A3804" s="13"/>
      <c r="B3804" s="235"/>
      <c r="C3804" s="236"/>
      <c r="D3804" s="228" t="s">
        <v>206</v>
      </c>
      <c r="E3804" s="237" t="s">
        <v>19</v>
      </c>
      <c r="F3804" s="238" t="s">
        <v>4212</v>
      </c>
      <c r="G3804" s="236"/>
      <c r="H3804" s="237" t="s">
        <v>19</v>
      </c>
      <c r="I3804" s="239"/>
      <c r="J3804" s="236"/>
      <c r="K3804" s="236"/>
      <c r="L3804" s="240"/>
      <c r="M3804" s="241"/>
      <c r="N3804" s="242"/>
      <c r="O3804" s="242"/>
      <c r="P3804" s="242"/>
      <c r="Q3804" s="242"/>
      <c r="R3804" s="242"/>
      <c r="S3804" s="242"/>
      <c r="T3804" s="243"/>
      <c r="U3804" s="13"/>
      <c r="V3804" s="13"/>
      <c r="W3804" s="13"/>
      <c r="X3804" s="13"/>
      <c r="Y3804" s="13"/>
      <c r="Z3804" s="13"/>
      <c r="AA3804" s="13"/>
      <c r="AB3804" s="13"/>
      <c r="AC3804" s="13"/>
      <c r="AD3804" s="13"/>
      <c r="AE3804" s="13"/>
      <c r="AT3804" s="244" t="s">
        <v>206</v>
      </c>
      <c r="AU3804" s="244" t="s">
        <v>78</v>
      </c>
      <c r="AV3804" s="13" t="s">
        <v>76</v>
      </c>
      <c r="AW3804" s="13" t="s">
        <v>31</v>
      </c>
      <c r="AX3804" s="13" t="s">
        <v>69</v>
      </c>
      <c r="AY3804" s="244" t="s">
        <v>193</v>
      </c>
    </row>
    <row r="3805" s="13" customFormat="1">
      <c r="A3805" s="13"/>
      <c r="B3805" s="235"/>
      <c r="C3805" s="236"/>
      <c r="D3805" s="228" t="s">
        <v>206</v>
      </c>
      <c r="E3805" s="237" t="s">
        <v>19</v>
      </c>
      <c r="F3805" s="238" t="s">
        <v>3751</v>
      </c>
      <c r="G3805" s="236"/>
      <c r="H3805" s="237" t="s">
        <v>19</v>
      </c>
      <c r="I3805" s="239"/>
      <c r="J3805" s="236"/>
      <c r="K3805" s="236"/>
      <c r="L3805" s="240"/>
      <c r="M3805" s="241"/>
      <c r="N3805" s="242"/>
      <c r="O3805" s="242"/>
      <c r="P3805" s="242"/>
      <c r="Q3805" s="242"/>
      <c r="R3805" s="242"/>
      <c r="S3805" s="242"/>
      <c r="T3805" s="243"/>
      <c r="U3805" s="13"/>
      <c r="V3805" s="13"/>
      <c r="W3805" s="13"/>
      <c r="X3805" s="13"/>
      <c r="Y3805" s="13"/>
      <c r="Z3805" s="13"/>
      <c r="AA3805" s="13"/>
      <c r="AB3805" s="13"/>
      <c r="AC3805" s="13"/>
      <c r="AD3805" s="13"/>
      <c r="AE3805" s="13"/>
      <c r="AT3805" s="244" t="s">
        <v>206</v>
      </c>
      <c r="AU3805" s="244" t="s">
        <v>78</v>
      </c>
      <c r="AV3805" s="13" t="s">
        <v>76</v>
      </c>
      <c r="AW3805" s="13" t="s">
        <v>31</v>
      </c>
      <c r="AX3805" s="13" t="s">
        <v>69</v>
      </c>
      <c r="AY3805" s="244" t="s">
        <v>193</v>
      </c>
    </row>
    <row r="3806" s="14" customFormat="1">
      <c r="A3806" s="14"/>
      <c r="B3806" s="245"/>
      <c r="C3806" s="246"/>
      <c r="D3806" s="228" t="s">
        <v>206</v>
      </c>
      <c r="E3806" s="247" t="s">
        <v>19</v>
      </c>
      <c r="F3806" s="248" t="s">
        <v>5114</v>
      </c>
      <c r="G3806" s="246"/>
      <c r="H3806" s="249">
        <v>25.350000000000001</v>
      </c>
      <c r="I3806" s="250"/>
      <c r="J3806" s="246"/>
      <c r="K3806" s="246"/>
      <c r="L3806" s="251"/>
      <c r="M3806" s="252"/>
      <c r="N3806" s="253"/>
      <c r="O3806" s="253"/>
      <c r="P3806" s="253"/>
      <c r="Q3806" s="253"/>
      <c r="R3806" s="253"/>
      <c r="S3806" s="253"/>
      <c r="T3806" s="254"/>
      <c r="U3806" s="14"/>
      <c r="V3806" s="14"/>
      <c r="W3806" s="14"/>
      <c r="X3806" s="14"/>
      <c r="Y3806" s="14"/>
      <c r="Z3806" s="14"/>
      <c r="AA3806" s="14"/>
      <c r="AB3806" s="14"/>
      <c r="AC3806" s="14"/>
      <c r="AD3806" s="14"/>
      <c r="AE3806" s="14"/>
      <c r="AT3806" s="255" t="s">
        <v>206</v>
      </c>
      <c r="AU3806" s="255" t="s">
        <v>78</v>
      </c>
      <c r="AV3806" s="14" t="s">
        <v>78</v>
      </c>
      <c r="AW3806" s="14" t="s">
        <v>31</v>
      </c>
      <c r="AX3806" s="14" t="s">
        <v>69</v>
      </c>
      <c r="AY3806" s="255" t="s">
        <v>193</v>
      </c>
    </row>
    <row r="3807" s="13" customFormat="1">
      <c r="A3807" s="13"/>
      <c r="B3807" s="235"/>
      <c r="C3807" s="236"/>
      <c r="D3807" s="228" t="s">
        <v>206</v>
      </c>
      <c r="E3807" s="237" t="s">
        <v>19</v>
      </c>
      <c r="F3807" s="238" t="s">
        <v>3684</v>
      </c>
      <c r="G3807" s="236"/>
      <c r="H3807" s="237" t="s">
        <v>19</v>
      </c>
      <c r="I3807" s="239"/>
      <c r="J3807" s="236"/>
      <c r="K3807" s="236"/>
      <c r="L3807" s="240"/>
      <c r="M3807" s="241"/>
      <c r="N3807" s="242"/>
      <c r="O3807" s="242"/>
      <c r="P3807" s="242"/>
      <c r="Q3807" s="242"/>
      <c r="R3807" s="242"/>
      <c r="S3807" s="242"/>
      <c r="T3807" s="243"/>
      <c r="U3807" s="13"/>
      <c r="V3807" s="13"/>
      <c r="W3807" s="13"/>
      <c r="X3807" s="13"/>
      <c r="Y3807" s="13"/>
      <c r="Z3807" s="13"/>
      <c r="AA3807" s="13"/>
      <c r="AB3807" s="13"/>
      <c r="AC3807" s="13"/>
      <c r="AD3807" s="13"/>
      <c r="AE3807" s="13"/>
      <c r="AT3807" s="244" t="s">
        <v>206</v>
      </c>
      <c r="AU3807" s="244" t="s">
        <v>78</v>
      </c>
      <c r="AV3807" s="13" t="s">
        <v>76</v>
      </c>
      <c r="AW3807" s="13" t="s">
        <v>31</v>
      </c>
      <c r="AX3807" s="13" t="s">
        <v>69</v>
      </c>
      <c r="AY3807" s="244" t="s">
        <v>193</v>
      </c>
    </row>
    <row r="3808" s="14" customFormat="1">
      <c r="A3808" s="14"/>
      <c r="B3808" s="245"/>
      <c r="C3808" s="246"/>
      <c r="D3808" s="228" t="s">
        <v>206</v>
      </c>
      <c r="E3808" s="247" t="s">
        <v>19</v>
      </c>
      <c r="F3808" s="248" t="s">
        <v>5118</v>
      </c>
      <c r="G3808" s="246"/>
      <c r="H3808" s="249">
        <v>13.75</v>
      </c>
      <c r="I3808" s="250"/>
      <c r="J3808" s="246"/>
      <c r="K3808" s="246"/>
      <c r="L3808" s="251"/>
      <c r="M3808" s="252"/>
      <c r="N3808" s="253"/>
      <c r="O3808" s="253"/>
      <c r="P3808" s="253"/>
      <c r="Q3808" s="253"/>
      <c r="R3808" s="253"/>
      <c r="S3808" s="253"/>
      <c r="T3808" s="254"/>
      <c r="U3808" s="14"/>
      <c r="V3808" s="14"/>
      <c r="W3808" s="14"/>
      <c r="X3808" s="14"/>
      <c r="Y3808" s="14"/>
      <c r="Z3808" s="14"/>
      <c r="AA3808" s="14"/>
      <c r="AB3808" s="14"/>
      <c r="AC3808" s="14"/>
      <c r="AD3808" s="14"/>
      <c r="AE3808" s="14"/>
      <c r="AT3808" s="255" t="s">
        <v>206</v>
      </c>
      <c r="AU3808" s="255" t="s">
        <v>78</v>
      </c>
      <c r="AV3808" s="14" t="s">
        <v>78</v>
      </c>
      <c r="AW3808" s="14" t="s">
        <v>31</v>
      </c>
      <c r="AX3808" s="14" t="s">
        <v>69</v>
      </c>
      <c r="AY3808" s="255" t="s">
        <v>193</v>
      </c>
    </row>
    <row r="3809" s="13" customFormat="1">
      <c r="A3809" s="13"/>
      <c r="B3809" s="235"/>
      <c r="C3809" s="236"/>
      <c r="D3809" s="228" t="s">
        <v>206</v>
      </c>
      <c r="E3809" s="237" t="s">
        <v>19</v>
      </c>
      <c r="F3809" s="238" t="s">
        <v>3754</v>
      </c>
      <c r="G3809" s="236"/>
      <c r="H3809" s="237" t="s">
        <v>19</v>
      </c>
      <c r="I3809" s="239"/>
      <c r="J3809" s="236"/>
      <c r="K3809" s="236"/>
      <c r="L3809" s="240"/>
      <c r="M3809" s="241"/>
      <c r="N3809" s="242"/>
      <c r="O3809" s="242"/>
      <c r="P3809" s="242"/>
      <c r="Q3809" s="242"/>
      <c r="R3809" s="242"/>
      <c r="S3809" s="242"/>
      <c r="T3809" s="243"/>
      <c r="U3809" s="13"/>
      <c r="V3809" s="13"/>
      <c r="W3809" s="13"/>
      <c r="X3809" s="13"/>
      <c r="Y3809" s="13"/>
      <c r="Z3809" s="13"/>
      <c r="AA3809" s="13"/>
      <c r="AB3809" s="13"/>
      <c r="AC3809" s="13"/>
      <c r="AD3809" s="13"/>
      <c r="AE3809" s="13"/>
      <c r="AT3809" s="244" t="s">
        <v>206</v>
      </c>
      <c r="AU3809" s="244" t="s">
        <v>78</v>
      </c>
      <c r="AV3809" s="13" t="s">
        <v>76</v>
      </c>
      <c r="AW3809" s="13" t="s">
        <v>31</v>
      </c>
      <c r="AX3809" s="13" t="s">
        <v>69</v>
      </c>
      <c r="AY3809" s="244" t="s">
        <v>193</v>
      </c>
    </row>
    <row r="3810" s="14" customFormat="1">
      <c r="A3810" s="14"/>
      <c r="B3810" s="245"/>
      <c r="C3810" s="246"/>
      <c r="D3810" s="228" t="s">
        <v>206</v>
      </c>
      <c r="E3810" s="247" t="s">
        <v>19</v>
      </c>
      <c r="F3810" s="248" t="s">
        <v>5119</v>
      </c>
      <c r="G3810" s="246"/>
      <c r="H3810" s="249">
        <v>15.1</v>
      </c>
      <c r="I3810" s="250"/>
      <c r="J3810" s="246"/>
      <c r="K3810" s="246"/>
      <c r="L3810" s="251"/>
      <c r="M3810" s="252"/>
      <c r="N3810" s="253"/>
      <c r="O3810" s="253"/>
      <c r="P3810" s="253"/>
      <c r="Q3810" s="253"/>
      <c r="R3810" s="253"/>
      <c r="S3810" s="253"/>
      <c r="T3810" s="254"/>
      <c r="U3810" s="14"/>
      <c r="V3810" s="14"/>
      <c r="W3810" s="14"/>
      <c r="X3810" s="14"/>
      <c r="Y3810" s="14"/>
      <c r="Z3810" s="14"/>
      <c r="AA3810" s="14"/>
      <c r="AB3810" s="14"/>
      <c r="AC3810" s="14"/>
      <c r="AD3810" s="14"/>
      <c r="AE3810" s="14"/>
      <c r="AT3810" s="255" t="s">
        <v>206</v>
      </c>
      <c r="AU3810" s="255" t="s">
        <v>78</v>
      </c>
      <c r="AV3810" s="14" t="s">
        <v>78</v>
      </c>
      <c r="AW3810" s="14" t="s">
        <v>31</v>
      </c>
      <c r="AX3810" s="14" t="s">
        <v>69</v>
      </c>
      <c r="AY3810" s="255" t="s">
        <v>193</v>
      </c>
    </row>
    <row r="3811" s="13" customFormat="1">
      <c r="A3811" s="13"/>
      <c r="B3811" s="235"/>
      <c r="C3811" s="236"/>
      <c r="D3811" s="228" t="s">
        <v>206</v>
      </c>
      <c r="E3811" s="237" t="s">
        <v>19</v>
      </c>
      <c r="F3811" s="238" t="s">
        <v>3752</v>
      </c>
      <c r="G3811" s="236"/>
      <c r="H3811" s="237" t="s">
        <v>19</v>
      </c>
      <c r="I3811" s="239"/>
      <c r="J3811" s="236"/>
      <c r="K3811" s="236"/>
      <c r="L3811" s="240"/>
      <c r="M3811" s="241"/>
      <c r="N3811" s="242"/>
      <c r="O3811" s="242"/>
      <c r="P3811" s="242"/>
      <c r="Q3811" s="242"/>
      <c r="R3811" s="242"/>
      <c r="S3811" s="242"/>
      <c r="T3811" s="243"/>
      <c r="U3811" s="13"/>
      <c r="V3811" s="13"/>
      <c r="W3811" s="13"/>
      <c r="X3811" s="13"/>
      <c r="Y3811" s="13"/>
      <c r="Z3811" s="13"/>
      <c r="AA3811" s="13"/>
      <c r="AB3811" s="13"/>
      <c r="AC3811" s="13"/>
      <c r="AD3811" s="13"/>
      <c r="AE3811" s="13"/>
      <c r="AT3811" s="244" t="s">
        <v>206</v>
      </c>
      <c r="AU3811" s="244" t="s">
        <v>78</v>
      </c>
      <c r="AV3811" s="13" t="s">
        <v>76</v>
      </c>
      <c r="AW3811" s="13" t="s">
        <v>31</v>
      </c>
      <c r="AX3811" s="13" t="s">
        <v>69</v>
      </c>
      <c r="AY3811" s="244" t="s">
        <v>193</v>
      </c>
    </row>
    <row r="3812" s="14" customFormat="1">
      <c r="A3812" s="14"/>
      <c r="B3812" s="245"/>
      <c r="C3812" s="246"/>
      <c r="D3812" s="228" t="s">
        <v>206</v>
      </c>
      <c r="E3812" s="247" t="s">
        <v>19</v>
      </c>
      <c r="F3812" s="248" t="s">
        <v>5120</v>
      </c>
      <c r="G3812" s="246"/>
      <c r="H3812" s="249">
        <v>6</v>
      </c>
      <c r="I3812" s="250"/>
      <c r="J3812" s="246"/>
      <c r="K3812" s="246"/>
      <c r="L3812" s="251"/>
      <c r="M3812" s="252"/>
      <c r="N3812" s="253"/>
      <c r="O3812" s="253"/>
      <c r="P3812" s="253"/>
      <c r="Q3812" s="253"/>
      <c r="R3812" s="253"/>
      <c r="S3812" s="253"/>
      <c r="T3812" s="254"/>
      <c r="U3812" s="14"/>
      <c r="V3812" s="14"/>
      <c r="W3812" s="14"/>
      <c r="X3812" s="14"/>
      <c r="Y3812" s="14"/>
      <c r="Z3812" s="14"/>
      <c r="AA3812" s="14"/>
      <c r="AB3812" s="14"/>
      <c r="AC3812" s="14"/>
      <c r="AD3812" s="14"/>
      <c r="AE3812" s="14"/>
      <c r="AT3812" s="255" t="s">
        <v>206</v>
      </c>
      <c r="AU3812" s="255" t="s">
        <v>78</v>
      </c>
      <c r="AV3812" s="14" t="s">
        <v>78</v>
      </c>
      <c r="AW3812" s="14" t="s">
        <v>31</v>
      </c>
      <c r="AX3812" s="14" t="s">
        <v>69</v>
      </c>
      <c r="AY3812" s="255" t="s">
        <v>193</v>
      </c>
    </row>
    <row r="3813" s="13" customFormat="1">
      <c r="A3813" s="13"/>
      <c r="B3813" s="235"/>
      <c r="C3813" s="236"/>
      <c r="D3813" s="228" t="s">
        <v>206</v>
      </c>
      <c r="E3813" s="237" t="s">
        <v>19</v>
      </c>
      <c r="F3813" s="238" t="s">
        <v>3758</v>
      </c>
      <c r="G3813" s="236"/>
      <c r="H3813" s="237" t="s">
        <v>19</v>
      </c>
      <c r="I3813" s="239"/>
      <c r="J3813" s="236"/>
      <c r="K3813" s="236"/>
      <c r="L3813" s="240"/>
      <c r="M3813" s="241"/>
      <c r="N3813" s="242"/>
      <c r="O3813" s="242"/>
      <c r="P3813" s="242"/>
      <c r="Q3813" s="242"/>
      <c r="R3813" s="242"/>
      <c r="S3813" s="242"/>
      <c r="T3813" s="243"/>
      <c r="U3813" s="13"/>
      <c r="V3813" s="13"/>
      <c r="W3813" s="13"/>
      <c r="X3813" s="13"/>
      <c r="Y3813" s="13"/>
      <c r="Z3813" s="13"/>
      <c r="AA3813" s="13"/>
      <c r="AB3813" s="13"/>
      <c r="AC3813" s="13"/>
      <c r="AD3813" s="13"/>
      <c r="AE3813" s="13"/>
      <c r="AT3813" s="244" t="s">
        <v>206</v>
      </c>
      <c r="AU3813" s="244" t="s">
        <v>78</v>
      </c>
      <c r="AV3813" s="13" t="s">
        <v>76</v>
      </c>
      <c r="AW3813" s="13" t="s">
        <v>31</v>
      </c>
      <c r="AX3813" s="13" t="s">
        <v>69</v>
      </c>
      <c r="AY3813" s="244" t="s">
        <v>193</v>
      </c>
    </row>
    <row r="3814" s="14" customFormat="1">
      <c r="A3814" s="14"/>
      <c r="B3814" s="245"/>
      <c r="C3814" s="246"/>
      <c r="D3814" s="228" t="s">
        <v>206</v>
      </c>
      <c r="E3814" s="247" t="s">
        <v>19</v>
      </c>
      <c r="F3814" s="248" t="s">
        <v>5121</v>
      </c>
      <c r="G3814" s="246"/>
      <c r="H3814" s="249">
        <v>15.9</v>
      </c>
      <c r="I3814" s="250"/>
      <c r="J3814" s="246"/>
      <c r="K3814" s="246"/>
      <c r="L3814" s="251"/>
      <c r="M3814" s="252"/>
      <c r="N3814" s="253"/>
      <c r="O3814" s="253"/>
      <c r="P3814" s="253"/>
      <c r="Q3814" s="253"/>
      <c r="R3814" s="253"/>
      <c r="S3814" s="253"/>
      <c r="T3814" s="254"/>
      <c r="U3814" s="14"/>
      <c r="V3814" s="14"/>
      <c r="W3814" s="14"/>
      <c r="X3814" s="14"/>
      <c r="Y3814" s="14"/>
      <c r="Z3814" s="14"/>
      <c r="AA3814" s="14"/>
      <c r="AB3814" s="14"/>
      <c r="AC3814" s="14"/>
      <c r="AD3814" s="14"/>
      <c r="AE3814" s="14"/>
      <c r="AT3814" s="255" t="s">
        <v>206</v>
      </c>
      <c r="AU3814" s="255" t="s">
        <v>78</v>
      </c>
      <c r="AV3814" s="14" t="s">
        <v>78</v>
      </c>
      <c r="AW3814" s="14" t="s">
        <v>31</v>
      </c>
      <c r="AX3814" s="14" t="s">
        <v>69</v>
      </c>
      <c r="AY3814" s="255" t="s">
        <v>193</v>
      </c>
    </row>
    <row r="3815" s="13" customFormat="1">
      <c r="A3815" s="13"/>
      <c r="B3815" s="235"/>
      <c r="C3815" s="236"/>
      <c r="D3815" s="228" t="s">
        <v>206</v>
      </c>
      <c r="E3815" s="237" t="s">
        <v>19</v>
      </c>
      <c r="F3815" s="238" t="s">
        <v>5122</v>
      </c>
      <c r="G3815" s="236"/>
      <c r="H3815" s="237" t="s">
        <v>19</v>
      </c>
      <c r="I3815" s="239"/>
      <c r="J3815" s="236"/>
      <c r="K3815" s="236"/>
      <c r="L3815" s="240"/>
      <c r="M3815" s="241"/>
      <c r="N3815" s="242"/>
      <c r="O3815" s="242"/>
      <c r="P3815" s="242"/>
      <c r="Q3815" s="242"/>
      <c r="R3815" s="242"/>
      <c r="S3815" s="242"/>
      <c r="T3815" s="243"/>
      <c r="U3815" s="13"/>
      <c r="V3815" s="13"/>
      <c r="W3815" s="13"/>
      <c r="X3815" s="13"/>
      <c r="Y3815" s="13"/>
      <c r="Z3815" s="13"/>
      <c r="AA3815" s="13"/>
      <c r="AB3815" s="13"/>
      <c r="AC3815" s="13"/>
      <c r="AD3815" s="13"/>
      <c r="AE3815" s="13"/>
      <c r="AT3815" s="244" t="s">
        <v>206</v>
      </c>
      <c r="AU3815" s="244" t="s">
        <v>78</v>
      </c>
      <c r="AV3815" s="13" t="s">
        <v>76</v>
      </c>
      <c r="AW3815" s="13" t="s">
        <v>31</v>
      </c>
      <c r="AX3815" s="13" t="s">
        <v>69</v>
      </c>
      <c r="AY3815" s="244" t="s">
        <v>193</v>
      </c>
    </row>
    <row r="3816" s="14" customFormat="1">
      <c r="A3816" s="14"/>
      <c r="B3816" s="245"/>
      <c r="C3816" s="246"/>
      <c r="D3816" s="228" t="s">
        <v>206</v>
      </c>
      <c r="E3816" s="247" t="s">
        <v>19</v>
      </c>
      <c r="F3816" s="248" t="s">
        <v>5123</v>
      </c>
      <c r="G3816" s="246"/>
      <c r="H3816" s="249">
        <v>20.399999999999999</v>
      </c>
      <c r="I3816" s="250"/>
      <c r="J3816" s="246"/>
      <c r="K3816" s="246"/>
      <c r="L3816" s="251"/>
      <c r="M3816" s="252"/>
      <c r="N3816" s="253"/>
      <c r="O3816" s="253"/>
      <c r="P3816" s="253"/>
      <c r="Q3816" s="253"/>
      <c r="R3816" s="253"/>
      <c r="S3816" s="253"/>
      <c r="T3816" s="254"/>
      <c r="U3816" s="14"/>
      <c r="V3816" s="14"/>
      <c r="W3816" s="14"/>
      <c r="X3816" s="14"/>
      <c r="Y3816" s="14"/>
      <c r="Z3816" s="14"/>
      <c r="AA3816" s="14"/>
      <c r="AB3816" s="14"/>
      <c r="AC3816" s="14"/>
      <c r="AD3816" s="14"/>
      <c r="AE3816" s="14"/>
      <c r="AT3816" s="255" t="s">
        <v>206</v>
      </c>
      <c r="AU3816" s="255" t="s">
        <v>78</v>
      </c>
      <c r="AV3816" s="14" t="s">
        <v>78</v>
      </c>
      <c r="AW3816" s="14" t="s">
        <v>31</v>
      </c>
      <c r="AX3816" s="14" t="s">
        <v>69</v>
      </c>
      <c r="AY3816" s="255" t="s">
        <v>193</v>
      </c>
    </row>
    <row r="3817" s="15" customFormat="1">
      <c r="A3817" s="15"/>
      <c r="B3817" s="256"/>
      <c r="C3817" s="257"/>
      <c r="D3817" s="228" t="s">
        <v>206</v>
      </c>
      <c r="E3817" s="258" t="s">
        <v>19</v>
      </c>
      <c r="F3817" s="259" t="s">
        <v>218</v>
      </c>
      <c r="G3817" s="257"/>
      <c r="H3817" s="260">
        <v>238.44999999999999</v>
      </c>
      <c r="I3817" s="261"/>
      <c r="J3817" s="257"/>
      <c r="K3817" s="257"/>
      <c r="L3817" s="262"/>
      <c r="M3817" s="263"/>
      <c r="N3817" s="264"/>
      <c r="O3817" s="264"/>
      <c r="P3817" s="264"/>
      <c r="Q3817" s="264"/>
      <c r="R3817" s="264"/>
      <c r="S3817" s="264"/>
      <c r="T3817" s="265"/>
      <c r="U3817" s="15"/>
      <c r="V3817" s="15"/>
      <c r="W3817" s="15"/>
      <c r="X3817" s="15"/>
      <c r="Y3817" s="15"/>
      <c r="Z3817" s="15"/>
      <c r="AA3817" s="15"/>
      <c r="AB3817" s="15"/>
      <c r="AC3817" s="15"/>
      <c r="AD3817" s="15"/>
      <c r="AE3817" s="15"/>
      <c r="AT3817" s="266" t="s">
        <v>206</v>
      </c>
      <c r="AU3817" s="266" t="s">
        <v>78</v>
      </c>
      <c r="AV3817" s="15" t="s">
        <v>200</v>
      </c>
      <c r="AW3817" s="15" t="s">
        <v>31</v>
      </c>
      <c r="AX3817" s="15" t="s">
        <v>76</v>
      </c>
      <c r="AY3817" s="266" t="s">
        <v>193</v>
      </c>
    </row>
    <row r="3818" s="14" customFormat="1">
      <c r="A3818" s="14"/>
      <c r="B3818" s="245"/>
      <c r="C3818" s="246"/>
      <c r="D3818" s="228" t="s">
        <v>206</v>
      </c>
      <c r="E3818" s="246"/>
      <c r="F3818" s="248" t="s">
        <v>5126</v>
      </c>
      <c r="G3818" s="246"/>
      <c r="H3818" s="249">
        <v>262.29500000000002</v>
      </c>
      <c r="I3818" s="250"/>
      <c r="J3818" s="246"/>
      <c r="K3818" s="246"/>
      <c r="L3818" s="251"/>
      <c r="M3818" s="252"/>
      <c r="N3818" s="253"/>
      <c r="O3818" s="253"/>
      <c r="P3818" s="253"/>
      <c r="Q3818" s="253"/>
      <c r="R3818" s="253"/>
      <c r="S3818" s="253"/>
      <c r="T3818" s="254"/>
      <c r="U3818" s="14"/>
      <c r="V3818" s="14"/>
      <c r="W3818" s="14"/>
      <c r="X3818" s="14"/>
      <c r="Y3818" s="14"/>
      <c r="Z3818" s="14"/>
      <c r="AA3818" s="14"/>
      <c r="AB3818" s="14"/>
      <c r="AC3818" s="14"/>
      <c r="AD3818" s="14"/>
      <c r="AE3818" s="14"/>
      <c r="AT3818" s="255" t="s">
        <v>206</v>
      </c>
      <c r="AU3818" s="255" t="s">
        <v>78</v>
      </c>
      <c r="AV3818" s="14" t="s">
        <v>78</v>
      </c>
      <c r="AW3818" s="14" t="s">
        <v>4</v>
      </c>
      <c r="AX3818" s="14" t="s">
        <v>76</v>
      </c>
      <c r="AY3818" s="255" t="s">
        <v>193</v>
      </c>
    </row>
    <row r="3819" s="2" customFormat="1" ht="24.15" customHeight="1">
      <c r="A3819" s="41"/>
      <c r="B3819" s="42"/>
      <c r="C3819" s="215" t="s">
        <v>5127</v>
      </c>
      <c r="D3819" s="215" t="s">
        <v>195</v>
      </c>
      <c r="E3819" s="216" t="s">
        <v>2523</v>
      </c>
      <c r="F3819" s="217" t="s">
        <v>2524</v>
      </c>
      <c r="G3819" s="218" t="s">
        <v>408</v>
      </c>
      <c r="H3819" s="219">
        <v>40.799999999999997</v>
      </c>
      <c r="I3819" s="220"/>
      <c r="J3819" s="221">
        <f>ROUND(I3819*H3819,2)</f>
        <v>0</v>
      </c>
      <c r="K3819" s="217" t="s">
        <v>199</v>
      </c>
      <c r="L3819" s="47"/>
      <c r="M3819" s="222" t="s">
        <v>19</v>
      </c>
      <c r="N3819" s="223" t="s">
        <v>40</v>
      </c>
      <c r="O3819" s="87"/>
      <c r="P3819" s="224">
        <f>O3819*H3819</f>
        <v>0</v>
      </c>
      <c r="Q3819" s="224">
        <v>0.00058399999999999999</v>
      </c>
      <c r="R3819" s="224">
        <f>Q3819*H3819</f>
        <v>0.023827199999999996</v>
      </c>
      <c r="S3819" s="224">
        <v>0</v>
      </c>
      <c r="T3819" s="225">
        <f>S3819*H3819</f>
        <v>0</v>
      </c>
      <c r="U3819" s="41"/>
      <c r="V3819" s="41"/>
      <c r="W3819" s="41"/>
      <c r="X3819" s="41"/>
      <c r="Y3819" s="41"/>
      <c r="Z3819" s="41"/>
      <c r="AA3819" s="41"/>
      <c r="AB3819" s="41"/>
      <c r="AC3819" s="41"/>
      <c r="AD3819" s="41"/>
      <c r="AE3819" s="41"/>
      <c r="AR3819" s="226" t="s">
        <v>323</v>
      </c>
      <c r="AT3819" s="226" t="s">
        <v>195</v>
      </c>
      <c r="AU3819" s="226" t="s">
        <v>78</v>
      </c>
      <c r="AY3819" s="20" t="s">
        <v>193</v>
      </c>
      <c r="BE3819" s="227">
        <f>IF(N3819="základní",J3819,0)</f>
        <v>0</v>
      </c>
      <c r="BF3819" s="227">
        <f>IF(N3819="snížená",J3819,0)</f>
        <v>0</v>
      </c>
      <c r="BG3819" s="227">
        <f>IF(N3819="zákl. přenesená",J3819,0)</f>
        <v>0</v>
      </c>
      <c r="BH3819" s="227">
        <f>IF(N3819="sníž. přenesená",J3819,0)</f>
        <v>0</v>
      </c>
      <c r="BI3819" s="227">
        <f>IF(N3819="nulová",J3819,0)</f>
        <v>0</v>
      </c>
      <c r="BJ3819" s="20" t="s">
        <v>76</v>
      </c>
      <c r="BK3819" s="227">
        <f>ROUND(I3819*H3819,2)</f>
        <v>0</v>
      </c>
      <c r="BL3819" s="20" t="s">
        <v>323</v>
      </c>
      <c r="BM3819" s="226" t="s">
        <v>5128</v>
      </c>
    </row>
    <row r="3820" s="2" customFormat="1">
      <c r="A3820" s="41"/>
      <c r="B3820" s="42"/>
      <c r="C3820" s="43"/>
      <c r="D3820" s="228" t="s">
        <v>202</v>
      </c>
      <c r="E3820" s="43"/>
      <c r="F3820" s="229" t="s">
        <v>2526</v>
      </c>
      <c r="G3820" s="43"/>
      <c r="H3820" s="43"/>
      <c r="I3820" s="230"/>
      <c r="J3820" s="43"/>
      <c r="K3820" s="43"/>
      <c r="L3820" s="47"/>
      <c r="M3820" s="231"/>
      <c r="N3820" s="232"/>
      <c r="O3820" s="87"/>
      <c r="P3820" s="87"/>
      <c r="Q3820" s="87"/>
      <c r="R3820" s="87"/>
      <c r="S3820" s="87"/>
      <c r="T3820" s="88"/>
      <c r="U3820" s="41"/>
      <c r="V3820" s="41"/>
      <c r="W3820" s="41"/>
      <c r="X3820" s="41"/>
      <c r="Y3820" s="41"/>
      <c r="Z3820" s="41"/>
      <c r="AA3820" s="41"/>
      <c r="AB3820" s="41"/>
      <c r="AC3820" s="41"/>
      <c r="AD3820" s="41"/>
      <c r="AE3820" s="41"/>
      <c r="AT3820" s="20" t="s">
        <v>202</v>
      </c>
      <c r="AU3820" s="20" t="s">
        <v>78</v>
      </c>
    </row>
    <row r="3821" s="2" customFormat="1">
      <c r="A3821" s="41"/>
      <c r="B3821" s="42"/>
      <c r="C3821" s="43"/>
      <c r="D3821" s="233" t="s">
        <v>204</v>
      </c>
      <c r="E3821" s="43"/>
      <c r="F3821" s="234" t="s">
        <v>2527</v>
      </c>
      <c r="G3821" s="43"/>
      <c r="H3821" s="43"/>
      <c r="I3821" s="230"/>
      <c r="J3821" s="43"/>
      <c r="K3821" s="43"/>
      <c r="L3821" s="47"/>
      <c r="M3821" s="231"/>
      <c r="N3821" s="232"/>
      <c r="O3821" s="87"/>
      <c r="P3821" s="87"/>
      <c r="Q3821" s="87"/>
      <c r="R3821" s="87"/>
      <c r="S3821" s="87"/>
      <c r="T3821" s="88"/>
      <c r="U3821" s="41"/>
      <c r="V3821" s="41"/>
      <c r="W3821" s="41"/>
      <c r="X3821" s="41"/>
      <c r="Y3821" s="41"/>
      <c r="Z3821" s="41"/>
      <c r="AA3821" s="41"/>
      <c r="AB3821" s="41"/>
      <c r="AC3821" s="41"/>
      <c r="AD3821" s="41"/>
      <c r="AE3821" s="41"/>
      <c r="AT3821" s="20" t="s">
        <v>204</v>
      </c>
      <c r="AU3821" s="20" t="s">
        <v>78</v>
      </c>
    </row>
    <row r="3822" s="13" customFormat="1">
      <c r="A3822" s="13"/>
      <c r="B3822" s="235"/>
      <c r="C3822" s="236"/>
      <c r="D3822" s="228" t="s">
        <v>206</v>
      </c>
      <c r="E3822" s="237" t="s">
        <v>19</v>
      </c>
      <c r="F3822" s="238" t="s">
        <v>279</v>
      </c>
      <c r="G3822" s="236"/>
      <c r="H3822" s="237" t="s">
        <v>19</v>
      </c>
      <c r="I3822" s="239"/>
      <c r="J3822" s="236"/>
      <c r="K3822" s="236"/>
      <c r="L3822" s="240"/>
      <c r="M3822" s="241"/>
      <c r="N3822" s="242"/>
      <c r="O3822" s="242"/>
      <c r="P3822" s="242"/>
      <c r="Q3822" s="242"/>
      <c r="R3822" s="242"/>
      <c r="S3822" s="242"/>
      <c r="T3822" s="243"/>
      <c r="U3822" s="13"/>
      <c r="V3822" s="13"/>
      <c r="W3822" s="13"/>
      <c r="X3822" s="13"/>
      <c r="Y3822" s="13"/>
      <c r="Z3822" s="13"/>
      <c r="AA3822" s="13"/>
      <c r="AB3822" s="13"/>
      <c r="AC3822" s="13"/>
      <c r="AD3822" s="13"/>
      <c r="AE3822" s="13"/>
      <c r="AT3822" s="244" t="s">
        <v>206</v>
      </c>
      <c r="AU3822" s="244" t="s">
        <v>78</v>
      </c>
      <c r="AV3822" s="13" t="s">
        <v>76</v>
      </c>
      <c r="AW3822" s="13" t="s">
        <v>31</v>
      </c>
      <c r="AX3822" s="13" t="s">
        <v>69</v>
      </c>
      <c r="AY3822" s="244" t="s">
        <v>193</v>
      </c>
    </row>
    <row r="3823" s="14" customFormat="1">
      <c r="A3823" s="14"/>
      <c r="B3823" s="245"/>
      <c r="C3823" s="246"/>
      <c r="D3823" s="228" t="s">
        <v>206</v>
      </c>
      <c r="E3823" s="247" t="s">
        <v>19</v>
      </c>
      <c r="F3823" s="248" t="s">
        <v>5129</v>
      </c>
      <c r="G3823" s="246"/>
      <c r="H3823" s="249">
        <v>10</v>
      </c>
      <c r="I3823" s="250"/>
      <c r="J3823" s="246"/>
      <c r="K3823" s="246"/>
      <c r="L3823" s="251"/>
      <c r="M3823" s="252"/>
      <c r="N3823" s="253"/>
      <c r="O3823" s="253"/>
      <c r="P3823" s="253"/>
      <c r="Q3823" s="253"/>
      <c r="R3823" s="253"/>
      <c r="S3823" s="253"/>
      <c r="T3823" s="254"/>
      <c r="U3823" s="14"/>
      <c r="V3823" s="14"/>
      <c r="W3823" s="14"/>
      <c r="X3823" s="14"/>
      <c r="Y3823" s="14"/>
      <c r="Z3823" s="14"/>
      <c r="AA3823" s="14"/>
      <c r="AB3823" s="14"/>
      <c r="AC3823" s="14"/>
      <c r="AD3823" s="14"/>
      <c r="AE3823" s="14"/>
      <c r="AT3823" s="255" t="s">
        <v>206</v>
      </c>
      <c r="AU3823" s="255" t="s">
        <v>78</v>
      </c>
      <c r="AV3823" s="14" t="s">
        <v>78</v>
      </c>
      <c r="AW3823" s="14" t="s">
        <v>31</v>
      </c>
      <c r="AX3823" s="14" t="s">
        <v>69</v>
      </c>
      <c r="AY3823" s="255" t="s">
        <v>193</v>
      </c>
    </row>
    <row r="3824" s="14" customFormat="1">
      <c r="A3824" s="14"/>
      <c r="B3824" s="245"/>
      <c r="C3824" s="246"/>
      <c r="D3824" s="228" t="s">
        <v>206</v>
      </c>
      <c r="E3824" s="247" t="s">
        <v>19</v>
      </c>
      <c r="F3824" s="248" t="s">
        <v>1367</v>
      </c>
      <c r="G3824" s="246"/>
      <c r="H3824" s="249">
        <v>12</v>
      </c>
      <c r="I3824" s="250"/>
      <c r="J3824" s="246"/>
      <c r="K3824" s="246"/>
      <c r="L3824" s="251"/>
      <c r="M3824" s="252"/>
      <c r="N3824" s="253"/>
      <c r="O3824" s="253"/>
      <c r="P3824" s="253"/>
      <c r="Q3824" s="253"/>
      <c r="R3824" s="253"/>
      <c r="S3824" s="253"/>
      <c r="T3824" s="254"/>
      <c r="U3824" s="14"/>
      <c r="V3824" s="14"/>
      <c r="W3824" s="14"/>
      <c r="X3824" s="14"/>
      <c r="Y3824" s="14"/>
      <c r="Z3824" s="14"/>
      <c r="AA3824" s="14"/>
      <c r="AB3824" s="14"/>
      <c r="AC3824" s="14"/>
      <c r="AD3824" s="14"/>
      <c r="AE3824" s="14"/>
      <c r="AT3824" s="255" t="s">
        <v>206</v>
      </c>
      <c r="AU3824" s="255" t="s">
        <v>78</v>
      </c>
      <c r="AV3824" s="14" t="s">
        <v>78</v>
      </c>
      <c r="AW3824" s="14" t="s">
        <v>31</v>
      </c>
      <c r="AX3824" s="14" t="s">
        <v>69</v>
      </c>
      <c r="AY3824" s="255" t="s">
        <v>193</v>
      </c>
    </row>
    <row r="3825" s="14" customFormat="1">
      <c r="A3825" s="14"/>
      <c r="B3825" s="245"/>
      <c r="C3825" s="246"/>
      <c r="D3825" s="228" t="s">
        <v>206</v>
      </c>
      <c r="E3825" s="247" t="s">
        <v>19</v>
      </c>
      <c r="F3825" s="248" t="s">
        <v>5130</v>
      </c>
      <c r="G3825" s="246"/>
      <c r="H3825" s="249">
        <v>14</v>
      </c>
      <c r="I3825" s="250"/>
      <c r="J3825" s="246"/>
      <c r="K3825" s="246"/>
      <c r="L3825" s="251"/>
      <c r="M3825" s="252"/>
      <c r="N3825" s="253"/>
      <c r="O3825" s="253"/>
      <c r="P3825" s="253"/>
      <c r="Q3825" s="253"/>
      <c r="R3825" s="253"/>
      <c r="S3825" s="253"/>
      <c r="T3825" s="254"/>
      <c r="U3825" s="14"/>
      <c r="V3825" s="14"/>
      <c r="W3825" s="14"/>
      <c r="X3825" s="14"/>
      <c r="Y3825" s="14"/>
      <c r="Z3825" s="14"/>
      <c r="AA3825" s="14"/>
      <c r="AB3825" s="14"/>
      <c r="AC3825" s="14"/>
      <c r="AD3825" s="14"/>
      <c r="AE3825" s="14"/>
      <c r="AT3825" s="255" t="s">
        <v>206</v>
      </c>
      <c r="AU3825" s="255" t="s">
        <v>78</v>
      </c>
      <c r="AV3825" s="14" t="s">
        <v>78</v>
      </c>
      <c r="AW3825" s="14" t="s">
        <v>31</v>
      </c>
      <c r="AX3825" s="14" t="s">
        <v>69</v>
      </c>
      <c r="AY3825" s="255" t="s">
        <v>193</v>
      </c>
    </row>
    <row r="3826" s="14" customFormat="1">
      <c r="A3826" s="14"/>
      <c r="B3826" s="245"/>
      <c r="C3826" s="246"/>
      <c r="D3826" s="228" t="s">
        <v>206</v>
      </c>
      <c r="E3826" s="247" t="s">
        <v>19</v>
      </c>
      <c r="F3826" s="248" t="s">
        <v>5131</v>
      </c>
      <c r="G3826" s="246"/>
      <c r="H3826" s="249">
        <v>4.7999999999999998</v>
      </c>
      <c r="I3826" s="250"/>
      <c r="J3826" s="246"/>
      <c r="K3826" s="246"/>
      <c r="L3826" s="251"/>
      <c r="M3826" s="252"/>
      <c r="N3826" s="253"/>
      <c r="O3826" s="253"/>
      <c r="P3826" s="253"/>
      <c r="Q3826" s="253"/>
      <c r="R3826" s="253"/>
      <c r="S3826" s="253"/>
      <c r="T3826" s="254"/>
      <c r="U3826" s="14"/>
      <c r="V3826" s="14"/>
      <c r="W3826" s="14"/>
      <c r="X3826" s="14"/>
      <c r="Y3826" s="14"/>
      <c r="Z3826" s="14"/>
      <c r="AA3826" s="14"/>
      <c r="AB3826" s="14"/>
      <c r="AC3826" s="14"/>
      <c r="AD3826" s="14"/>
      <c r="AE3826" s="14"/>
      <c r="AT3826" s="255" t="s">
        <v>206</v>
      </c>
      <c r="AU3826" s="255" t="s">
        <v>78</v>
      </c>
      <c r="AV3826" s="14" t="s">
        <v>78</v>
      </c>
      <c r="AW3826" s="14" t="s">
        <v>31</v>
      </c>
      <c r="AX3826" s="14" t="s">
        <v>69</v>
      </c>
      <c r="AY3826" s="255" t="s">
        <v>193</v>
      </c>
    </row>
    <row r="3827" s="15" customFormat="1">
      <c r="A3827" s="15"/>
      <c r="B3827" s="256"/>
      <c r="C3827" s="257"/>
      <c r="D3827" s="228" t="s">
        <v>206</v>
      </c>
      <c r="E3827" s="258" t="s">
        <v>19</v>
      </c>
      <c r="F3827" s="259" t="s">
        <v>218</v>
      </c>
      <c r="G3827" s="257"/>
      <c r="H3827" s="260">
        <v>40.799999999999997</v>
      </c>
      <c r="I3827" s="261"/>
      <c r="J3827" s="257"/>
      <c r="K3827" s="257"/>
      <c r="L3827" s="262"/>
      <c r="M3827" s="263"/>
      <c r="N3827" s="264"/>
      <c r="O3827" s="264"/>
      <c r="P3827" s="264"/>
      <c r="Q3827" s="264"/>
      <c r="R3827" s="264"/>
      <c r="S3827" s="264"/>
      <c r="T3827" s="265"/>
      <c r="U3827" s="15"/>
      <c r="V3827" s="15"/>
      <c r="W3827" s="15"/>
      <c r="X3827" s="15"/>
      <c r="Y3827" s="15"/>
      <c r="Z3827" s="15"/>
      <c r="AA3827" s="15"/>
      <c r="AB3827" s="15"/>
      <c r="AC3827" s="15"/>
      <c r="AD3827" s="15"/>
      <c r="AE3827" s="15"/>
      <c r="AT3827" s="266" t="s">
        <v>206</v>
      </c>
      <c r="AU3827" s="266" t="s">
        <v>78</v>
      </c>
      <c r="AV3827" s="15" t="s">
        <v>200</v>
      </c>
      <c r="AW3827" s="15" t="s">
        <v>31</v>
      </c>
      <c r="AX3827" s="15" t="s">
        <v>76</v>
      </c>
      <c r="AY3827" s="266" t="s">
        <v>193</v>
      </c>
    </row>
    <row r="3828" s="2" customFormat="1" ht="16.5" customHeight="1">
      <c r="A3828" s="41"/>
      <c r="B3828" s="42"/>
      <c r="C3828" s="274" t="s">
        <v>5132</v>
      </c>
      <c r="D3828" s="274" t="s">
        <v>1765</v>
      </c>
      <c r="E3828" s="275" t="s">
        <v>2517</v>
      </c>
      <c r="F3828" s="276" t="s">
        <v>2518</v>
      </c>
      <c r="G3828" s="277" t="s">
        <v>408</v>
      </c>
      <c r="H3828" s="278">
        <v>44.880000000000003</v>
      </c>
      <c r="I3828" s="279"/>
      <c r="J3828" s="280">
        <f>ROUND(I3828*H3828,2)</f>
        <v>0</v>
      </c>
      <c r="K3828" s="276" t="s">
        <v>199</v>
      </c>
      <c r="L3828" s="281"/>
      <c r="M3828" s="282" t="s">
        <v>19</v>
      </c>
      <c r="N3828" s="283" t="s">
        <v>40</v>
      </c>
      <c r="O3828" s="87"/>
      <c r="P3828" s="224">
        <f>O3828*H3828</f>
        <v>0</v>
      </c>
      <c r="Q3828" s="224">
        <v>0.00264</v>
      </c>
      <c r="R3828" s="224">
        <f>Q3828*H3828</f>
        <v>0.11848320000000001</v>
      </c>
      <c r="S3828" s="224">
        <v>0</v>
      </c>
      <c r="T3828" s="225">
        <f>S3828*H3828</f>
        <v>0</v>
      </c>
      <c r="U3828" s="41"/>
      <c r="V3828" s="41"/>
      <c r="W3828" s="41"/>
      <c r="X3828" s="41"/>
      <c r="Y3828" s="41"/>
      <c r="Z3828" s="41"/>
      <c r="AA3828" s="41"/>
      <c r="AB3828" s="41"/>
      <c r="AC3828" s="41"/>
      <c r="AD3828" s="41"/>
      <c r="AE3828" s="41"/>
      <c r="AR3828" s="226" t="s">
        <v>449</v>
      </c>
      <c r="AT3828" s="226" t="s">
        <v>1765</v>
      </c>
      <c r="AU3828" s="226" t="s">
        <v>78</v>
      </c>
      <c r="AY3828" s="20" t="s">
        <v>193</v>
      </c>
      <c r="BE3828" s="227">
        <f>IF(N3828="základní",J3828,0)</f>
        <v>0</v>
      </c>
      <c r="BF3828" s="227">
        <f>IF(N3828="snížená",J3828,0)</f>
        <v>0</v>
      </c>
      <c r="BG3828" s="227">
        <f>IF(N3828="zákl. přenesená",J3828,0)</f>
        <v>0</v>
      </c>
      <c r="BH3828" s="227">
        <f>IF(N3828="sníž. přenesená",J3828,0)</f>
        <v>0</v>
      </c>
      <c r="BI3828" s="227">
        <f>IF(N3828="nulová",J3828,0)</f>
        <v>0</v>
      </c>
      <c r="BJ3828" s="20" t="s">
        <v>76</v>
      </c>
      <c r="BK3828" s="227">
        <f>ROUND(I3828*H3828,2)</f>
        <v>0</v>
      </c>
      <c r="BL3828" s="20" t="s">
        <v>323</v>
      </c>
      <c r="BM3828" s="226" t="s">
        <v>5133</v>
      </c>
    </row>
    <row r="3829" s="2" customFormat="1">
      <c r="A3829" s="41"/>
      <c r="B3829" s="42"/>
      <c r="C3829" s="43"/>
      <c r="D3829" s="228" t="s">
        <v>202</v>
      </c>
      <c r="E3829" s="43"/>
      <c r="F3829" s="229" t="s">
        <v>2518</v>
      </c>
      <c r="G3829" s="43"/>
      <c r="H3829" s="43"/>
      <c r="I3829" s="230"/>
      <c r="J3829" s="43"/>
      <c r="K3829" s="43"/>
      <c r="L3829" s="47"/>
      <c r="M3829" s="231"/>
      <c r="N3829" s="232"/>
      <c r="O3829" s="87"/>
      <c r="P3829" s="87"/>
      <c r="Q3829" s="87"/>
      <c r="R3829" s="87"/>
      <c r="S3829" s="87"/>
      <c r="T3829" s="88"/>
      <c r="U3829" s="41"/>
      <c r="V3829" s="41"/>
      <c r="W3829" s="41"/>
      <c r="X3829" s="41"/>
      <c r="Y3829" s="41"/>
      <c r="Z3829" s="41"/>
      <c r="AA3829" s="41"/>
      <c r="AB3829" s="41"/>
      <c r="AC3829" s="41"/>
      <c r="AD3829" s="41"/>
      <c r="AE3829" s="41"/>
      <c r="AT3829" s="20" t="s">
        <v>202</v>
      </c>
      <c r="AU3829" s="20" t="s">
        <v>78</v>
      </c>
    </row>
    <row r="3830" s="14" customFormat="1">
      <c r="A3830" s="14"/>
      <c r="B3830" s="245"/>
      <c r="C3830" s="246"/>
      <c r="D3830" s="228" t="s">
        <v>206</v>
      </c>
      <c r="E3830" s="246"/>
      <c r="F3830" s="248" t="s">
        <v>5134</v>
      </c>
      <c r="G3830" s="246"/>
      <c r="H3830" s="249">
        <v>44.880000000000003</v>
      </c>
      <c r="I3830" s="250"/>
      <c r="J3830" s="246"/>
      <c r="K3830" s="246"/>
      <c r="L3830" s="251"/>
      <c r="M3830" s="252"/>
      <c r="N3830" s="253"/>
      <c r="O3830" s="253"/>
      <c r="P3830" s="253"/>
      <c r="Q3830" s="253"/>
      <c r="R3830" s="253"/>
      <c r="S3830" s="253"/>
      <c r="T3830" s="254"/>
      <c r="U3830" s="14"/>
      <c r="V3830" s="14"/>
      <c r="W3830" s="14"/>
      <c r="X3830" s="14"/>
      <c r="Y3830" s="14"/>
      <c r="Z3830" s="14"/>
      <c r="AA3830" s="14"/>
      <c r="AB3830" s="14"/>
      <c r="AC3830" s="14"/>
      <c r="AD3830" s="14"/>
      <c r="AE3830" s="14"/>
      <c r="AT3830" s="255" t="s">
        <v>206</v>
      </c>
      <c r="AU3830" s="255" t="s">
        <v>78</v>
      </c>
      <c r="AV3830" s="14" t="s">
        <v>78</v>
      </c>
      <c r="AW3830" s="14" t="s">
        <v>4</v>
      </c>
      <c r="AX3830" s="14" t="s">
        <v>76</v>
      </c>
      <c r="AY3830" s="255" t="s">
        <v>193</v>
      </c>
    </row>
    <row r="3831" s="2" customFormat="1" ht="16.5" customHeight="1">
      <c r="A3831" s="41"/>
      <c r="B3831" s="42"/>
      <c r="C3831" s="215" t="s">
        <v>5135</v>
      </c>
      <c r="D3831" s="215" t="s">
        <v>195</v>
      </c>
      <c r="E3831" s="216" t="s">
        <v>5136</v>
      </c>
      <c r="F3831" s="217" t="s">
        <v>5137</v>
      </c>
      <c r="G3831" s="218" t="s">
        <v>408</v>
      </c>
      <c r="H3831" s="219">
        <v>279.25</v>
      </c>
      <c r="I3831" s="220"/>
      <c r="J3831" s="221">
        <f>ROUND(I3831*H3831,2)</f>
        <v>0</v>
      </c>
      <c r="K3831" s="217" t="s">
        <v>19</v>
      </c>
      <c r="L3831" s="47"/>
      <c r="M3831" s="222" t="s">
        <v>19</v>
      </c>
      <c r="N3831" s="223" t="s">
        <v>40</v>
      </c>
      <c r="O3831" s="87"/>
      <c r="P3831" s="224">
        <f>O3831*H3831</f>
        <v>0</v>
      </c>
      <c r="Q3831" s="224">
        <v>0</v>
      </c>
      <c r="R3831" s="224">
        <f>Q3831*H3831</f>
        <v>0</v>
      </c>
      <c r="S3831" s="224">
        <v>0</v>
      </c>
      <c r="T3831" s="225">
        <f>S3831*H3831</f>
        <v>0</v>
      </c>
      <c r="U3831" s="41"/>
      <c r="V3831" s="41"/>
      <c r="W3831" s="41"/>
      <c r="X3831" s="41"/>
      <c r="Y3831" s="41"/>
      <c r="Z3831" s="41"/>
      <c r="AA3831" s="41"/>
      <c r="AB3831" s="41"/>
      <c r="AC3831" s="41"/>
      <c r="AD3831" s="41"/>
      <c r="AE3831" s="41"/>
      <c r="AR3831" s="226" t="s">
        <v>323</v>
      </c>
      <c r="AT3831" s="226" t="s">
        <v>195</v>
      </c>
      <c r="AU3831" s="226" t="s">
        <v>78</v>
      </c>
      <c r="AY3831" s="20" t="s">
        <v>193</v>
      </c>
      <c r="BE3831" s="227">
        <f>IF(N3831="základní",J3831,0)</f>
        <v>0</v>
      </c>
      <c r="BF3831" s="227">
        <f>IF(N3831="snížená",J3831,0)</f>
        <v>0</v>
      </c>
      <c r="BG3831" s="227">
        <f>IF(N3831="zákl. přenesená",J3831,0)</f>
        <v>0</v>
      </c>
      <c r="BH3831" s="227">
        <f>IF(N3831="sníž. přenesená",J3831,0)</f>
        <v>0</v>
      </c>
      <c r="BI3831" s="227">
        <f>IF(N3831="nulová",J3831,0)</f>
        <v>0</v>
      </c>
      <c r="BJ3831" s="20" t="s">
        <v>76</v>
      </c>
      <c r="BK3831" s="227">
        <f>ROUND(I3831*H3831,2)</f>
        <v>0</v>
      </c>
      <c r="BL3831" s="20" t="s">
        <v>323</v>
      </c>
      <c r="BM3831" s="226" t="s">
        <v>5138</v>
      </c>
    </row>
    <row r="3832" s="2" customFormat="1">
      <c r="A3832" s="41"/>
      <c r="B3832" s="42"/>
      <c r="C3832" s="43"/>
      <c r="D3832" s="228" t="s">
        <v>202</v>
      </c>
      <c r="E3832" s="43"/>
      <c r="F3832" s="229" t="s">
        <v>5139</v>
      </c>
      <c r="G3832" s="43"/>
      <c r="H3832" s="43"/>
      <c r="I3832" s="230"/>
      <c r="J3832" s="43"/>
      <c r="K3832" s="43"/>
      <c r="L3832" s="47"/>
      <c r="M3832" s="231"/>
      <c r="N3832" s="232"/>
      <c r="O3832" s="87"/>
      <c r="P3832" s="87"/>
      <c r="Q3832" s="87"/>
      <c r="R3832" s="87"/>
      <c r="S3832" s="87"/>
      <c r="T3832" s="88"/>
      <c r="U3832" s="41"/>
      <c r="V3832" s="41"/>
      <c r="W3832" s="41"/>
      <c r="X3832" s="41"/>
      <c r="Y3832" s="41"/>
      <c r="Z3832" s="41"/>
      <c r="AA3832" s="41"/>
      <c r="AB3832" s="41"/>
      <c r="AC3832" s="41"/>
      <c r="AD3832" s="41"/>
      <c r="AE3832" s="41"/>
      <c r="AT3832" s="20" t="s">
        <v>202</v>
      </c>
      <c r="AU3832" s="20" t="s">
        <v>78</v>
      </c>
    </row>
    <row r="3833" s="13" customFormat="1">
      <c r="A3833" s="13"/>
      <c r="B3833" s="235"/>
      <c r="C3833" s="236"/>
      <c r="D3833" s="228" t="s">
        <v>206</v>
      </c>
      <c r="E3833" s="237" t="s">
        <v>19</v>
      </c>
      <c r="F3833" s="238" t="s">
        <v>279</v>
      </c>
      <c r="G3833" s="236"/>
      <c r="H3833" s="237" t="s">
        <v>19</v>
      </c>
      <c r="I3833" s="239"/>
      <c r="J3833" s="236"/>
      <c r="K3833" s="236"/>
      <c r="L3833" s="240"/>
      <c r="M3833" s="241"/>
      <c r="N3833" s="242"/>
      <c r="O3833" s="242"/>
      <c r="P3833" s="242"/>
      <c r="Q3833" s="242"/>
      <c r="R3833" s="242"/>
      <c r="S3833" s="242"/>
      <c r="T3833" s="243"/>
      <c r="U3833" s="13"/>
      <c r="V3833" s="13"/>
      <c r="W3833" s="13"/>
      <c r="X3833" s="13"/>
      <c r="Y3833" s="13"/>
      <c r="Z3833" s="13"/>
      <c r="AA3833" s="13"/>
      <c r="AB3833" s="13"/>
      <c r="AC3833" s="13"/>
      <c r="AD3833" s="13"/>
      <c r="AE3833" s="13"/>
      <c r="AT3833" s="244" t="s">
        <v>206</v>
      </c>
      <c r="AU3833" s="244" t="s">
        <v>78</v>
      </c>
      <c r="AV3833" s="13" t="s">
        <v>76</v>
      </c>
      <c r="AW3833" s="13" t="s">
        <v>31</v>
      </c>
      <c r="AX3833" s="13" t="s">
        <v>69</v>
      </c>
      <c r="AY3833" s="244" t="s">
        <v>193</v>
      </c>
    </row>
    <row r="3834" s="14" customFormat="1">
      <c r="A3834" s="14"/>
      <c r="B3834" s="245"/>
      <c r="C3834" s="246"/>
      <c r="D3834" s="228" t="s">
        <v>206</v>
      </c>
      <c r="E3834" s="247" t="s">
        <v>19</v>
      </c>
      <c r="F3834" s="248" t="s">
        <v>5079</v>
      </c>
      <c r="G3834" s="246"/>
      <c r="H3834" s="249">
        <v>238.44999999999999</v>
      </c>
      <c r="I3834" s="250"/>
      <c r="J3834" s="246"/>
      <c r="K3834" s="246"/>
      <c r="L3834" s="251"/>
      <c r="M3834" s="252"/>
      <c r="N3834" s="253"/>
      <c r="O3834" s="253"/>
      <c r="P3834" s="253"/>
      <c r="Q3834" s="253"/>
      <c r="R3834" s="253"/>
      <c r="S3834" s="253"/>
      <c r="T3834" s="254"/>
      <c r="U3834" s="14"/>
      <c r="V3834" s="14"/>
      <c r="W3834" s="14"/>
      <c r="X3834" s="14"/>
      <c r="Y3834" s="14"/>
      <c r="Z3834" s="14"/>
      <c r="AA3834" s="14"/>
      <c r="AB3834" s="14"/>
      <c r="AC3834" s="14"/>
      <c r="AD3834" s="14"/>
      <c r="AE3834" s="14"/>
      <c r="AT3834" s="255" t="s">
        <v>206</v>
      </c>
      <c r="AU3834" s="255" t="s">
        <v>78</v>
      </c>
      <c r="AV3834" s="14" t="s">
        <v>78</v>
      </c>
      <c r="AW3834" s="14" t="s">
        <v>31</v>
      </c>
      <c r="AX3834" s="14" t="s">
        <v>69</v>
      </c>
      <c r="AY3834" s="255" t="s">
        <v>193</v>
      </c>
    </row>
    <row r="3835" s="14" customFormat="1">
      <c r="A3835" s="14"/>
      <c r="B3835" s="245"/>
      <c r="C3835" s="246"/>
      <c r="D3835" s="228" t="s">
        <v>206</v>
      </c>
      <c r="E3835" s="247" t="s">
        <v>19</v>
      </c>
      <c r="F3835" s="248" t="s">
        <v>5080</v>
      </c>
      <c r="G3835" s="246"/>
      <c r="H3835" s="249">
        <v>40.799999999999997</v>
      </c>
      <c r="I3835" s="250"/>
      <c r="J3835" s="246"/>
      <c r="K3835" s="246"/>
      <c r="L3835" s="251"/>
      <c r="M3835" s="252"/>
      <c r="N3835" s="253"/>
      <c r="O3835" s="253"/>
      <c r="P3835" s="253"/>
      <c r="Q3835" s="253"/>
      <c r="R3835" s="253"/>
      <c r="S3835" s="253"/>
      <c r="T3835" s="254"/>
      <c r="U3835" s="14"/>
      <c r="V3835" s="14"/>
      <c r="W3835" s="14"/>
      <c r="X3835" s="14"/>
      <c r="Y3835" s="14"/>
      <c r="Z3835" s="14"/>
      <c r="AA3835" s="14"/>
      <c r="AB3835" s="14"/>
      <c r="AC3835" s="14"/>
      <c r="AD3835" s="14"/>
      <c r="AE3835" s="14"/>
      <c r="AT3835" s="255" t="s">
        <v>206</v>
      </c>
      <c r="AU3835" s="255" t="s">
        <v>78</v>
      </c>
      <c r="AV3835" s="14" t="s">
        <v>78</v>
      </c>
      <c r="AW3835" s="14" t="s">
        <v>31</v>
      </c>
      <c r="AX3835" s="14" t="s">
        <v>69</v>
      </c>
      <c r="AY3835" s="255" t="s">
        <v>193</v>
      </c>
    </row>
    <row r="3836" s="15" customFormat="1">
      <c r="A3836" s="15"/>
      <c r="B3836" s="256"/>
      <c r="C3836" s="257"/>
      <c r="D3836" s="228" t="s">
        <v>206</v>
      </c>
      <c r="E3836" s="258" t="s">
        <v>19</v>
      </c>
      <c r="F3836" s="259" t="s">
        <v>218</v>
      </c>
      <c r="G3836" s="257"/>
      <c r="H3836" s="260">
        <v>279.25</v>
      </c>
      <c r="I3836" s="261"/>
      <c r="J3836" s="257"/>
      <c r="K3836" s="257"/>
      <c r="L3836" s="262"/>
      <c r="M3836" s="263"/>
      <c r="N3836" s="264"/>
      <c r="O3836" s="264"/>
      <c r="P3836" s="264"/>
      <c r="Q3836" s="264"/>
      <c r="R3836" s="264"/>
      <c r="S3836" s="264"/>
      <c r="T3836" s="265"/>
      <c r="U3836" s="15"/>
      <c r="V3836" s="15"/>
      <c r="W3836" s="15"/>
      <c r="X3836" s="15"/>
      <c r="Y3836" s="15"/>
      <c r="Z3836" s="15"/>
      <c r="AA3836" s="15"/>
      <c r="AB3836" s="15"/>
      <c r="AC3836" s="15"/>
      <c r="AD3836" s="15"/>
      <c r="AE3836" s="15"/>
      <c r="AT3836" s="266" t="s">
        <v>206</v>
      </c>
      <c r="AU3836" s="266" t="s">
        <v>78</v>
      </c>
      <c r="AV3836" s="15" t="s">
        <v>200</v>
      </c>
      <c r="AW3836" s="15" t="s">
        <v>31</v>
      </c>
      <c r="AX3836" s="15" t="s">
        <v>76</v>
      </c>
      <c r="AY3836" s="266" t="s">
        <v>193</v>
      </c>
    </row>
    <row r="3837" s="2" customFormat="1" ht="21.75" customHeight="1">
      <c r="A3837" s="41"/>
      <c r="B3837" s="42"/>
      <c r="C3837" s="215" t="s">
        <v>5140</v>
      </c>
      <c r="D3837" s="215" t="s">
        <v>195</v>
      </c>
      <c r="E3837" s="216" t="s">
        <v>2533</v>
      </c>
      <c r="F3837" s="217" t="s">
        <v>2534</v>
      </c>
      <c r="G3837" s="218" t="s">
        <v>258</v>
      </c>
      <c r="H3837" s="219">
        <v>497.19999999999999</v>
      </c>
      <c r="I3837" s="220"/>
      <c r="J3837" s="221">
        <f>ROUND(I3837*H3837,2)</f>
        <v>0</v>
      </c>
      <c r="K3837" s="217" t="s">
        <v>199</v>
      </c>
      <c r="L3837" s="47"/>
      <c r="M3837" s="222" t="s">
        <v>19</v>
      </c>
      <c r="N3837" s="223" t="s">
        <v>40</v>
      </c>
      <c r="O3837" s="87"/>
      <c r="P3837" s="224">
        <f>O3837*H3837</f>
        <v>0</v>
      </c>
      <c r="Q3837" s="224">
        <v>0.0090279999999999996</v>
      </c>
      <c r="R3837" s="224">
        <f>Q3837*H3837</f>
        <v>4.4887215999999999</v>
      </c>
      <c r="S3837" s="224">
        <v>0</v>
      </c>
      <c r="T3837" s="225">
        <f>S3837*H3837</f>
        <v>0</v>
      </c>
      <c r="U3837" s="41"/>
      <c r="V3837" s="41"/>
      <c r="W3837" s="41"/>
      <c r="X3837" s="41"/>
      <c r="Y3837" s="41"/>
      <c r="Z3837" s="41"/>
      <c r="AA3837" s="41"/>
      <c r="AB3837" s="41"/>
      <c r="AC3837" s="41"/>
      <c r="AD3837" s="41"/>
      <c r="AE3837" s="41"/>
      <c r="AR3837" s="226" t="s">
        <v>323</v>
      </c>
      <c r="AT3837" s="226" t="s">
        <v>195</v>
      </c>
      <c r="AU3837" s="226" t="s">
        <v>78</v>
      </c>
      <c r="AY3837" s="20" t="s">
        <v>193</v>
      </c>
      <c r="BE3837" s="227">
        <f>IF(N3837="základní",J3837,0)</f>
        <v>0</v>
      </c>
      <c r="BF3837" s="227">
        <f>IF(N3837="snížená",J3837,0)</f>
        <v>0</v>
      </c>
      <c r="BG3837" s="227">
        <f>IF(N3837="zákl. přenesená",J3837,0)</f>
        <v>0</v>
      </c>
      <c r="BH3837" s="227">
        <f>IF(N3837="sníž. přenesená",J3837,0)</f>
        <v>0</v>
      </c>
      <c r="BI3837" s="227">
        <f>IF(N3837="nulová",J3837,0)</f>
        <v>0</v>
      </c>
      <c r="BJ3837" s="20" t="s">
        <v>76</v>
      </c>
      <c r="BK3837" s="227">
        <f>ROUND(I3837*H3837,2)</f>
        <v>0</v>
      </c>
      <c r="BL3837" s="20" t="s">
        <v>323</v>
      </c>
      <c r="BM3837" s="226" t="s">
        <v>5141</v>
      </c>
    </row>
    <row r="3838" s="2" customFormat="1">
      <c r="A3838" s="41"/>
      <c r="B3838" s="42"/>
      <c r="C3838" s="43"/>
      <c r="D3838" s="228" t="s">
        <v>202</v>
      </c>
      <c r="E3838" s="43"/>
      <c r="F3838" s="229" t="s">
        <v>2536</v>
      </c>
      <c r="G3838" s="43"/>
      <c r="H3838" s="43"/>
      <c r="I3838" s="230"/>
      <c r="J3838" s="43"/>
      <c r="K3838" s="43"/>
      <c r="L3838" s="47"/>
      <c r="M3838" s="231"/>
      <c r="N3838" s="232"/>
      <c r="O3838" s="87"/>
      <c r="P3838" s="87"/>
      <c r="Q3838" s="87"/>
      <c r="R3838" s="87"/>
      <c r="S3838" s="87"/>
      <c r="T3838" s="88"/>
      <c r="U3838" s="41"/>
      <c r="V3838" s="41"/>
      <c r="W3838" s="41"/>
      <c r="X3838" s="41"/>
      <c r="Y3838" s="41"/>
      <c r="Z3838" s="41"/>
      <c r="AA3838" s="41"/>
      <c r="AB3838" s="41"/>
      <c r="AC3838" s="41"/>
      <c r="AD3838" s="41"/>
      <c r="AE3838" s="41"/>
      <c r="AT3838" s="20" t="s">
        <v>202</v>
      </c>
      <c r="AU3838" s="20" t="s">
        <v>78</v>
      </c>
    </row>
    <row r="3839" s="2" customFormat="1">
      <c r="A3839" s="41"/>
      <c r="B3839" s="42"/>
      <c r="C3839" s="43"/>
      <c r="D3839" s="233" t="s">
        <v>204</v>
      </c>
      <c r="E3839" s="43"/>
      <c r="F3839" s="234" t="s">
        <v>2537</v>
      </c>
      <c r="G3839" s="43"/>
      <c r="H3839" s="43"/>
      <c r="I3839" s="230"/>
      <c r="J3839" s="43"/>
      <c r="K3839" s="43"/>
      <c r="L3839" s="47"/>
      <c r="M3839" s="231"/>
      <c r="N3839" s="232"/>
      <c r="O3839" s="87"/>
      <c r="P3839" s="87"/>
      <c r="Q3839" s="87"/>
      <c r="R3839" s="87"/>
      <c r="S3839" s="87"/>
      <c r="T3839" s="88"/>
      <c r="U3839" s="41"/>
      <c r="V3839" s="41"/>
      <c r="W3839" s="41"/>
      <c r="X3839" s="41"/>
      <c r="Y3839" s="41"/>
      <c r="Z3839" s="41"/>
      <c r="AA3839" s="41"/>
      <c r="AB3839" s="41"/>
      <c r="AC3839" s="41"/>
      <c r="AD3839" s="41"/>
      <c r="AE3839" s="41"/>
      <c r="AT3839" s="20" t="s">
        <v>204</v>
      </c>
      <c r="AU3839" s="20" t="s">
        <v>78</v>
      </c>
    </row>
    <row r="3840" s="13" customFormat="1">
      <c r="A3840" s="13"/>
      <c r="B3840" s="235"/>
      <c r="C3840" s="236"/>
      <c r="D3840" s="228" t="s">
        <v>206</v>
      </c>
      <c r="E3840" s="237" t="s">
        <v>19</v>
      </c>
      <c r="F3840" s="238" t="s">
        <v>279</v>
      </c>
      <c r="G3840" s="236"/>
      <c r="H3840" s="237" t="s">
        <v>19</v>
      </c>
      <c r="I3840" s="239"/>
      <c r="J3840" s="236"/>
      <c r="K3840" s="236"/>
      <c r="L3840" s="240"/>
      <c r="M3840" s="241"/>
      <c r="N3840" s="242"/>
      <c r="O3840" s="242"/>
      <c r="P3840" s="242"/>
      <c r="Q3840" s="242"/>
      <c r="R3840" s="242"/>
      <c r="S3840" s="242"/>
      <c r="T3840" s="243"/>
      <c r="U3840" s="13"/>
      <c r="V3840" s="13"/>
      <c r="W3840" s="13"/>
      <c r="X3840" s="13"/>
      <c r="Y3840" s="13"/>
      <c r="Z3840" s="13"/>
      <c r="AA3840" s="13"/>
      <c r="AB3840" s="13"/>
      <c r="AC3840" s="13"/>
      <c r="AD3840" s="13"/>
      <c r="AE3840" s="13"/>
      <c r="AT3840" s="244" t="s">
        <v>206</v>
      </c>
      <c r="AU3840" s="244" t="s">
        <v>78</v>
      </c>
      <c r="AV3840" s="13" t="s">
        <v>76</v>
      </c>
      <c r="AW3840" s="13" t="s">
        <v>31</v>
      </c>
      <c r="AX3840" s="13" t="s">
        <v>69</v>
      </c>
      <c r="AY3840" s="244" t="s">
        <v>193</v>
      </c>
    </row>
    <row r="3841" s="13" customFormat="1">
      <c r="A3841" s="13"/>
      <c r="B3841" s="235"/>
      <c r="C3841" s="236"/>
      <c r="D3841" s="228" t="s">
        <v>206</v>
      </c>
      <c r="E3841" s="237" t="s">
        <v>19</v>
      </c>
      <c r="F3841" s="238" t="s">
        <v>4195</v>
      </c>
      <c r="G3841" s="236"/>
      <c r="H3841" s="237" t="s">
        <v>19</v>
      </c>
      <c r="I3841" s="239"/>
      <c r="J3841" s="236"/>
      <c r="K3841" s="236"/>
      <c r="L3841" s="240"/>
      <c r="M3841" s="241"/>
      <c r="N3841" s="242"/>
      <c r="O3841" s="242"/>
      <c r="P3841" s="242"/>
      <c r="Q3841" s="242"/>
      <c r="R3841" s="242"/>
      <c r="S3841" s="242"/>
      <c r="T3841" s="243"/>
      <c r="U3841" s="13"/>
      <c r="V3841" s="13"/>
      <c r="W3841" s="13"/>
      <c r="X3841" s="13"/>
      <c r="Y3841" s="13"/>
      <c r="Z3841" s="13"/>
      <c r="AA3841" s="13"/>
      <c r="AB3841" s="13"/>
      <c r="AC3841" s="13"/>
      <c r="AD3841" s="13"/>
      <c r="AE3841" s="13"/>
      <c r="AT3841" s="244" t="s">
        <v>206</v>
      </c>
      <c r="AU3841" s="244" t="s">
        <v>78</v>
      </c>
      <c r="AV3841" s="13" t="s">
        <v>76</v>
      </c>
      <c r="AW3841" s="13" t="s">
        <v>31</v>
      </c>
      <c r="AX3841" s="13" t="s">
        <v>69</v>
      </c>
      <c r="AY3841" s="244" t="s">
        <v>193</v>
      </c>
    </row>
    <row r="3842" s="13" customFormat="1">
      <c r="A3842" s="13"/>
      <c r="B3842" s="235"/>
      <c r="C3842" s="236"/>
      <c r="D3842" s="228" t="s">
        <v>206</v>
      </c>
      <c r="E3842" s="237" t="s">
        <v>19</v>
      </c>
      <c r="F3842" s="238" t="s">
        <v>3321</v>
      </c>
      <c r="G3842" s="236"/>
      <c r="H3842" s="237" t="s">
        <v>19</v>
      </c>
      <c r="I3842" s="239"/>
      <c r="J3842" s="236"/>
      <c r="K3842" s="236"/>
      <c r="L3842" s="240"/>
      <c r="M3842" s="241"/>
      <c r="N3842" s="242"/>
      <c r="O3842" s="242"/>
      <c r="P3842" s="242"/>
      <c r="Q3842" s="242"/>
      <c r="R3842" s="242"/>
      <c r="S3842" s="242"/>
      <c r="T3842" s="243"/>
      <c r="U3842" s="13"/>
      <c r="V3842" s="13"/>
      <c r="W3842" s="13"/>
      <c r="X3842" s="13"/>
      <c r="Y3842" s="13"/>
      <c r="Z3842" s="13"/>
      <c r="AA3842" s="13"/>
      <c r="AB3842" s="13"/>
      <c r="AC3842" s="13"/>
      <c r="AD3842" s="13"/>
      <c r="AE3842" s="13"/>
      <c r="AT3842" s="244" t="s">
        <v>206</v>
      </c>
      <c r="AU3842" s="244" t="s">
        <v>78</v>
      </c>
      <c r="AV3842" s="13" t="s">
        <v>76</v>
      </c>
      <c r="AW3842" s="13" t="s">
        <v>31</v>
      </c>
      <c r="AX3842" s="13" t="s">
        <v>69</v>
      </c>
      <c r="AY3842" s="244" t="s">
        <v>193</v>
      </c>
    </row>
    <row r="3843" s="14" customFormat="1">
      <c r="A3843" s="14"/>
      <c r="B3843" s="245"/>
      <c r="C3843" s="246"/>
      <c r="D3843" s="228" t="s">
        <v>206</v>
      </c>
      <c r="E3843" s="247" t="s">
        <v>19</v>
      </c>
      <c r="F3843" s="248" t="s">
        <v>3750</v>
      </c>
      <c r="G3843" s="246"/>
      <c r="H3843" s="249">
        <v>14.9</v>
      </c>
      <c r="I3843" s="250"/>
      <c r="J3843" s="246"/>
      <c r="K3843" s="246"/>
      <c r="L3843" s="251"/>
      <c r="M3843" s="252"/>
      <c r="N3843" s="253"/>
      <c r="O3843" s="253"/>
      <c r="P3843" s="253"/>
      <c r="Q3843" s="253"/>
      <c r="R3843" s="253"/>
      <c r="S3843" s="253"/>
      <c r="T3843" s="254"/>
      <c r="U3843" s="14"/>
      <c r="V3843" s="14"/>
      <c r="W3843" s="14"/>
      <c r="X3843" s="14"/>
      <c r="Y3843" s="14"/>
      <c r="Z3843" s="14"/>
      <c r="AA3843" s="14"/>
      <c r="AB3843" s="14"/>
      <c r="AC3843" s="14"/>
      <c r="AD3843" s="14"/>
      <c r="AE3843" s="14"/>
      <c r="AT3843" s="255" t="s">
        <v>206</v>
      </c>
      <c r="AU3843" s="255" t="s">
        <v>78</v>
      </c>
      <c r="AV3843" s="14" t="s">
        <v>78</v>
      </c>
      <c r="AW3843" s="14" t="s">
        <v>31</v>
      </c>
      <c r="AX3843" s="14" t="s">
        <v>69</v>
      </c>
      <c r="AY3843" s="255" t="s">
        <v>193</v>
      </c>
    </row>
    <row r="3844" s="13" customFormat="1">
      <c r="A3844" s="13"/>
      <c r="B3844" s="235"/>
      <c r="C3844" s="236"/>
      <c r="D3844" s="228" t="s">
        <v>206</v>
      </c>
      <c r="E3844" s="237" t="s">
        <v>19</v>
      </c>
      <c r="F3844" s="238" t="s">
        <v>4196</v>
      </c>
      <c r="G3844" s="236"/>
      <c r="H3844" s="237" t="s">
        <v>19</v>
      </c>
      <c r="I3844" s="239"/>
      <c r="J3844" s="236"/>
      <c r="K3844" s="236"/>
      <c r="L3844" s="240"/>
      <c r="M3844" s="241"/>
      <c r="N3844" s="242"/>
      <c r="O3844" s="242"/>
      <c r="P3844" s="242"/>
      <c r="Q3844" s="242"/>
      <c r="R3844" s="242"/>
      <c r="S3844" s="242"/>
      <c r="T3844" s="243"/>
      <c r="U3844" s="13"/>
      <c r="V3844" s="13"/>
      <c r="W3844" s="13"/>
      <c r="X3844" s="13"/>
      <c r="Y3844" s="13"/>
      <c r="Z3844" s="13"/>
      <c r="AA3844" s="13"/>
      <c r="AB3844" s="13"/>
      <c r="AC3844" s="13"/>
      <c r="AD3844" s="13"/>
      <c r="AE3844" s="13"/>
      <c r="AT3844" s="244" t="s">
        <v>206</v>
      </c>
      <c r="AU3844" s="244" t="s">
        <v>78</v>
      </c>
      <c r="AV3844" s="13" t="s">
        <v>76</v>
      </c>
      <c r="AW3844" s="13" t="s">
        <v>31</v>
      </c>
      <c r="AX3844" s="13" t="s">
        <v>69</v>
      </c>
      <c r="AY3844" s="244" t="s">
        <v>193</v>
      </c>
    </row>
    <row r="3845" s="13" customFormat="1">
      <c r="A3845" s="13"/>
      <c r="B3845" s="235"/>
      <c r="C3845" s="236"/>
      <c r="D3845" s="228" t="s">
        <v>206</v>
      </c>
      <c r="E3845" s="237" t="s">
        <v>19</v>
      </c>
      <c r="F3845" s="238" t="s">
        <v>3697</v>
      </c>
      <c r="G3845" s="236"/>
      <c r="H3845" s="237" t="s">
        <v>19</v>
      </c>
      <c r="I3845" s="239"/>
      <c r="J3845" s="236"/>
      <c r="K3845" s="236"/>
      <c r="L3845" s="240"/>
      <c r="M3845" s="241"/>
      <c r="N3845" s="242"/>
      <c r="O3845" s="242"/>
      <c r="P3845" s="242"/>
      <c r="Q3845" s="242"/>
      <c r="R3845" s="242"/>
      <c r="S3845" s="242"/>
      <c r="T3845" s="243"/>
      <c r="U3845" s="13"/>
      <c r="V3845" s="13"/>
      <c r="W3845" s="13"/>
      <c r="X3845" s="13"/>
      <c r="Y3845" s="13"/>
      <c r="Z3845" s="13"/>
      <c r="AA3845" s="13"/>
      <c r="AB3845" s="13"/>
      <c r="AC3845" s="13"/>
      <c r="AD3845" s="13"/>
      <c r="AE3845" s="13"/>
      <c r="AT3845" s="244" t="s">
        <v>206</v>
      </c>
      <c r="AU3845" s="244" t="s">
        <v>78</v>
      </c>
      <c r="AV3845" s="13" t="s">
        <v>76</v>
      </c>
      <c r="AW3845" s="13" t="s">
        <v>31</v>
      </c>
      <c r="AX3845" s="13" t="s">
        <v>69</v>
      </c>
      <c r="AY3845" s="244" t="s">
        <v>193</v>
      </c>
    </row>
    <row r="3846" s="14" customFormat="1">
      <c r="A3846" s="14"/>
      <c r="B3846" s="245"/>
      <c r="C3846" s="246"/>
      <c r="D3846" s="228" t="s">
        <v>206</v>
      </c>
      <c r="E3846" s="247" t="s">
        <v>19</v>
      </c>
      <c r="F3846" s="248" t="s">
        <v>4197</v>
      </c>
      <c r="G3846" s="246"/>
      <c r="H3846" s="249">
        <v>53</v>
      </c>
      <c r="I3846" s="250"/>
      <c r="J3846" s="246"/>
      <c r="K3846" s="246"/>
      <c r="L3846" s="251"/>
      <c r="M3846" s="252"/>
      <c r="N3846" s="253"/>
      <c r="O3846" s="253"/>
      <c r="P3846" s="253"/>
      <c r="Q3846" s="253"/>
      <c r="R3846" s="253"/>
      <c r="S3846" s="253"/>
      <c r="T3846" s="254"/>
      <c r="U3846" s="14"/>
      <c r="V3846" s="14"/>
      <c r="W3846" s="14"/>
      <c r="X3846" s="14"/>
      <c r="Y3846" s="14"/>
      <c r="Z3846" s="14"/>
      <c r="AA3846" s="14"/>
      <c r="AB3846" s="14"/>
      <c r="AC3846" s="14"/>
      <c r="AD3846" s="14"/>
      <c r="AE3846" s="14"/>
      <c r="AT3846" s="255" t="s">
        <v>206</v>
      </c>
      <c r="AU3846" s="255" t="s">
        <v>78</v>
      </c>
      <c r="AV3846" s="14" t="s">
        <v>78</v>
      </c>
      <c r="AW3846" s="14" t="s">
        <v>31</v>
      </c>
      <c r="AX3846" s="14" t="s">
        <v>69</v>
      </c>
      <c r="AY3846" s="255" t="s">
        <v>193</v>
      </c>
    </row>
    <row r="3847" s="13" customFormat="1">
      <c r="A3847" s="13"/>
      <c r="B3847" s="235"/>
      <c r="C3847" s="236"/>
      <c r="D3847" s="228" t="s">
        <v>206</v>
      </c>
      <c r="E3847" s="237" t="s">
        <v>19</v>
      </c>
      <c r="F3847" s="238" t="s">
        <v>3699</v>
      </c>
      <c r="G3847" s="236"/>
      <c r="H3847" s="237" t="s">
        <v>19</v>
      </c>
      <c r="I3847" s="239"/>
      <c r="J3847" s="236"/>
      <c r="K3847" s="236"/>
      <c r="L3847" s="240"/>
      <c r="M3847" s="241"/>
      <c r="N3847" s="242"/>
      <c r="O3847" s="242"/>
      <c r="P3847" s="242"/>
      <c r="Q3847" s="242"/>
      <c r="R3847" s="242"/>
      <c r="S3847" s="242"/>
      <c r="T3847" s="243"/>
      <c r="U3847" s="13"/>
      <c r="V3847" s="13"/>
      <c r="W3847" s="13"/>
      <c r="X3847" s="13"/>
      <c r="Y3847" s="13"/>
      <c r="Z3847" s="13"/>
      <c r="AA3847" s="13"/>
      <c r="AB3847" s="13"/>
      <c r="AC3847" s="13"/>
      <c r="AD3847" s="13"/>
      <c r="AE3847" s="13"/>
      <c r="AT3847" s="244" t="s">
        <v>206</v>
      </c>
      <c r="AU3847" s="244" t="s">
        <v>78</v>
      </c>
      <c r="AV3847" s="13" t="s">
        <v>76</v>
      </c>
      <c r="AW3847" s="13" t="s">
        <v>31</v>
      </c>
      <c r="AX3847" s="13" t="s">
        <v>69</v>
      </c>
      <c r="AY3847" s="244" t="s">
        <v>193</v>
      </c>
    </row>
    <row r="3848" s="14" customFormat="1">
      <c r="A3848" s="14"/>
      <c r="B3848" s="245"/>
      <c r="C3848" s="246"/>
      <c r="D3848" s="228" t="s">
        <v>206</v>
      </c>
      <c r="E3848" s="247" t="s">
        <v>19</v>
      </c>
      <c r="F3848" s="248" t="s">
        <v>4198</v>
      </c>
      <c r="G3848" s="246"/>
      <c r="H3848" s="249">
        <v>31.399999999999999</v>
      </c>
      <c r="I3848" s="250"/>
      <c r="J3848" s="246"/>
      <c r="K3848" s="246"/>
      <c r="L3848" s="251"/>
      <c r="M3848" s="252"/>
      <c r="N3848" s="253"/>
      <c r="O3848" s="253"/>
      <c r="P3848" s="253"/>
      <c r="Q3848" s="253"/>
      <c r="R3848" s="253"/>
      <c r="S3848" s="253"/>
      <c r="T3848" s="254"/>
      <c r="U3848" s="14"/>
      <c r="V3848" s="14"/>
      <c r="W3848" s="14"/>
      <c r="X3848" s="14"/>
      <c r="Y3848" s="14"/>
      <c r="Z3848" s="14"/>
      <c r="AA3848" s="14"/>
      <c r="AB3848" s="14"/>
      <c r="AC3848" s="14"/>
      <c r="AD3848" s="14"/>
      <c r="AE3848" s="14"/>
      <c r="AT3848" s="255" t="s">
        <v>206</v>
      </c>
      <c r="AU3848" s="255" t="s">
        <v>78</v>
      </c>
      <c r="AV3848" s="14" t="s">
        <v>78</v>
      </c>
      <c r="AW3848" s="14" t="s">
        <v>31</v>
      </c>
      <c r="AX3848" s="14" t="s">
        <v>69</v>
      </c>
      <c r="AY3848" s="255" t="s">
        <v>193</v>
      </c>
    </row>
    <row r="3849" s="13" customFormat="1">
      <c r="A3849" s="13"/>
      <c r="B3849" s="235"/>
      <c r="C3849" s="236"/>
      <c r="D3849" s="228" t="s">
        <v>206</v>
      </c>
      <c r="E3849" s="237" t="s">
        <v>19</v>
      </c>
      <c r="F3849" s="238" t="s">
        <v>3705</v>
      </c>
      <c r="G3849" s="236"/>
      <c r="H3849" s="237" t="s">
        <v>19</v>
      </c>
      <c r="I3849" s="239"/>
      <c r="J3849" s="236"/>
      <c r="K3849" s="236"/>
      <c r="L3849" s="240"/>
      <c r="M3849" s="241"/>
      <c r="N3849" s="242"/>
      <c r="O3849" s="242"/>
      <c r="P3849" s="242"/>
      <c r="Q3849" s="242"/>
      <c r="R3849" s="242"/>
      <c r="S3849" s="242"/>
      <c r="T3849" s="243"/>
      <c r="U3849" s="13"/>
      <c r="V3849" s="13"/>
      <c r="W3849" s="13"/>
      <c r="X3849" s="13"/>
      <c r="Y3849" s="13"/>
      <c r="Z3849" s="13"/>
      <c r="AA3849" s="13"/>
      <c r="AB3849" s="13"/>
      <c r="AC3849" s="13"/>
      <c r="AD3849" s="13"/>
      <c r="AE3849" s="13"/>
      <c r="AT3849" s="244" t="s">
        <v>206</v>
      </c>
      <c r="AU3849" s="244" t="s">
        <v>78</v>
      </c>
      <c r="AV3849" s="13" t="s">
        <v>76</v>
      </c>
      <c r="AW3849" s="13" t="s">
        <v>31</v>
      </c>
      <c r="AX3849" s="13" t="s">
        <v>69</v>
      </c>
      <c r="AY3849" s="244" t="s">
        <v>193</v>
      </c>
    </row>
    <row r="3850" s="14" customFormat="1">
      <c r="A3850" s="14"/>
      <c r="B3850" s="245"/>
      <c r="C3850" s="246"/>
      <c r="D3850" s="228" t="s">
        <v>206</v>
      </c>
      <c r="E3850" s="247" t="s">
        <v>19</v>
      </c>
      <c r="F3850" s="248" t="s">
        <v>3713</v>
      </c>
      <c r="G3850" s="246"/>
      <c r="H3850" s="249">
        <v>5.4000000000000004</v>
      </c>
      <c r="I3850" s="250"/>
      <c r="J3850" s="246"/>
      <c r="K3850" s="246"/>
      <c r="L3850" s="251"/>
      <c r="M3850" s="252"/>
      <c r="N3850" s="253"/>
      <c r="O3850" s="253"/>
      <c r="P3850" s="253"/>
      <c r="Q3850" s="253"/>
      <c r="R3850" s="253"/>
      <c r="S3850" s="253"/>
      <c r="T3850" s="254"/>
      <c r="U3850" s="14"/>
      <c r="V3850" s="14"/>
      <c r="W3850" s="14"/>
      <c r="X3850" s="14"/>
      <c r="Y3850" s="14"/>
      <c r="Z3850" s="14"/>
      <c r="AA3850" s="14"/>
      <c r="AB3850" s="14"/>
      <c r="AC3850" s="14"/>
      <c r="AD3850" s="14"/>
      <c r="AE3850" s="14"/>
      <c r="AT3850" s="255" t="s">
        <v>206</v>
      </c>
      <c r="AU3850" s="255" t="s">
        <v>78</v>
      </c>
      <c r="AV3850" s="14" t="s">
        <v>78</v>
      </c>
      <c r="AW3850" s="14" t="s">
        <v>31</v>
      </c>
      <c r="AX3850" s="14" t="s">
        <v>69</v>
      </c>
      <c r="AY3850" s="255" t="s">
        <v>193</v>
      </c>
    </row>
    <row r="3851" s="13" customFormat="1">
      <c r="A3851" s="13"/>
      <c r="B3851" s="235"/>
      <c r="C3851" s="236"/>
      <c r="D3851" s="228" t="s">
        <v>206</v>
      </c>
      <c r="E3851" s="237" t="s">
        <v>19</v>
      </c>
      <c r="F3851" s="238" t="s">
        <v>3707</v>
      </c>
      <c r="G3851" s="236"/>
      <c r="H3851" s="237" t="s">
        <v>19</v>
      </c>
      <c r="I3851" s="239"/>
      <c r="J3851" s="236"/>
      <c r="K3851" s="236"/>
      <c r="L3851" s="240"/>
      <c r="M3851" s="241"/>
      <c r="N3851" s="242"/>
      <c r="O3851" s="242"/>
      <c r="P3851" s="242"/>
      <c r="Q3851" s="242"/>
      <c r="R3851" s="242"/>
      <c r="S3851" s="242"/>
      <c r="T3851" s="243"/>
      <c r="U3851" s="13"/>
      <c r="V3851" s="13"/>
      <c r="W3851" s="13"/>
      <c r="X3851" s="13"/>
      <c r="Y3851" s="13"/>
      <c r="Z3851" s="13"/>
      <c r="AA3851" s="13"/>
      <c r="AB3851" s="13"/>
      <c r="AC3851" s="13"/>
      <c r="AD3851" s="13"/>
      <c r="AE3851" s="13"/>
      <c r="AT3851" s="244" t="s">
        <v>206</v>
      </c>
      <c r="AU3851" s="244" t="s">
        <v>78</v>
      </c>
      <c r="AV3851" s="13" t="s">
        <v>76</v>
      </c>
      <c r="AW3851" s="13" t="s">
        <v>31</v>
      </c>
      <c r="AX3851" s="13" t="s">
        <v>69</v>
      </c>
      <c r="AY3851" s="244" t="s">
        <v>193</v>
      </c>
    </row>
    <row r="3852" s="14" customFormat="1">
      <c r="A3852" s="14"/>
      <c r="B3852" s="245"/>
      <c r="C3852" s="246"/>
      <c r="D3852" s="228" t="s">
        <v>206</v>
      </c>
      <c r="E3852" s="247" t="s">
        <v>19</v>
      </c>
      <c r="F3852" s="248" t="s">
        <v>3709</v>
      </c>
      <c r="G3852" s="246"/>
      <c r="H3852" s="249">
        <v>2.6000000000000001</v>
      </c>
      <c r="I3852" s="250"/>
      <c r="J3852" s="246"/>
      <c r="K3852" s="246"/>
      <c r="L3852" s="251"/>
      <c r="M3852" s="252"/>
      <c r="N3852" s="253"/>
      <c r="O3852" s="253"/>
      <c r="P3852" s="253"/>
      <c r="Q3852" s="253"/>
      <c r="R3852" s="253"/>
      <c r="S3852" s="253"/>
      <c r="T3852" s="254"/>
      <c r="U3852" s="14"/>
      <c r="V3852" s="14"/>
      <c r="W3852" s="14"/>
      <c r="X3852" s="14"/>
      <c r="Y3852" s="14"/>
      <c r="Z3852" s="14"/>
      <c r="AA3852" s="14"/>
      <c r="AB3852" s="14"/>
      <c r="AC3852" s="14"/>
      <c r="AD3852" s="14"/>
      <c r="AE3852" s="14"/>
      <c r="AT3852" s="255" t="s">
        <v>206</v>
      </c>
      <c r="AU3852" s="255" t="s">
        <v>78</v>
      </c>
      <c r="AV3852" s="14" t="s">
        <v>78</v>
      </c>
      <c r="AW3852" s="14" t="s">
        <v>31</v>
      </c>
      <c r="AX3852" s="14" t="s">
        <v>69</v>
      </c>
      <c r="AY3852" s="255" t="s">
        <v>193</v>
      </c>
    </row>
    <row r="3853" s="13" customFormat="1">
      <c r="A3853" s="13"/>
      <c r="B3853" s="235"/>
      <c r="C3853" s="236"/>
      <c r="D3853" s="228" t="s">
        <v>206</v>
      </c>
      <c r="E3853" s="237" t="s">
        <v>19</v>
      </c>
      <c r="F3853" s="238" t="s">
        <v>3708</v>
      </c>
      <c r="G3853" s="236"/>
      <c r="H3853" s="237" t="s">
        <v>19</v>
      </c>
      <c r="I3853" s="239"/>
      <c r="J3853" s="236"/>
      <c r="K3853" s="236"/>
      <c r="L3853" s="240"/>
      <c r="M3853" s="241"/>
      <c r="N3853" s="242"/>
      <c r="O3853" s="242"/>
      <c r="P3853" s="242"/>
      <c r="Q3853" s="242"/>
      <c r="R3853" s="242"/>
      <c r="S3853" s="242"/>
      <c r="T3853" s="243"/>
      <c r="U3853" s="13"/>
      <c r="V3853" s="13"/>
      <c r="W3853" s="13"/>
      <c r="X3853" s="13"/>
      <c r="Y3853" s="13"/>
      <c r="Z3853" s="13"/>
      <c r="AA3853" s="13"/>
      <c r="AB3853" s="13"/>
      <c r="AC3853" s="13"/>
      <c r="AD3853" s="13"/>
      <c r="AE3853" s="13"/>
      <c r="AT3853" s="244" t="s">
        <v>206</v>
      </c>
      <c r="AU3853" s="244" t="s">
        <v>78</v>
      </c>
      <c r="AV3853" s="13" t="s">
        <v>76</v>
      </c>
      <c r="AW3853" s="13" t="s">
        <v>31</v>
      </c>
      <c r="AX3853" s="13" t="s">
        <v>69</v>
      </c>
      <c r="AY3853" s="244" t="s">
        <v>193</v>
      </c>
    </row>
    <row r="3854" s="14" customFormat="1">
      <c r="A3854" s="14"/>
      <c r="B3854" s="245"/>
      <c r="C3854" s="246"/>
      <c r="D3854" s="228" t="s">
        <v>206</v>
      </c>
      <c r="E3854" s="247" t="s">
        <v>19</v>
      </c>
      <c r="F3854" s="248" t="s">
        <v>1374</v>
      </c>
      <c r="G3854" s="246"/>
      <c r="H3854" s="249">
        <v>2.7999999999999998</v>
      </c>
      <c r="I3854" s="250"/>
      <c r="J3854" s="246"/>
      <c r="K3854" s="246"/>
      <c r="L3854" s="251"/>
      <c r="M3854" s="252"/>
      <c r="N3854" s="253"/>
      <c r="O3854" s="253"/>
      <c r="P3854" s="253"/>
      <c r="Q3854" s="253"/>
      <c r="R3854" s="253"/>
      <c r="S3854" s="253"/>
      <c r="T3854" s="254"/>
      <c r="U3854" s="14"/>
      <c r="V3854" s="14"/>
      <c r="W3854" s="14"/>
      <c r="X3854" s="14"/>
      <c r="Y3854" s="14"/>
      <c r="Z3854" s="14"/>
      <c r="AA3854" s="14"/>
      <c r="AB3854" s="14"/>
      <c r="AC3854" s="14"/>
      <c r="AD3854" s="14"/>
      <c r="AE3854" s="14"/>
      <c r="AT3854" s="255" t="s">
        <v>206</v>
      </c>
      <c r="AU3854" s="255" t="s">
        <v>78</v>
      </c>
      <c r="AV3854" s="14" t="s">
        <v>78</v>
      </c>
      <c r="AW3854" s="14" t="s">
        <v>31</v>
      </c>
      <c r="AX3854" s="14" t="s">
        <v>69</v>
      </c>
      <c r="AY3854" s="255" t="s">
        <v>193</v>
      </c>
    </row>
    <row r="3855" s="13" customFormat="1">
      <c r="A3855" s="13"/>
      <c r="B3855" s="235"/>
      <c r="C3855" s="236"/>
      <c r="D3855" s="228" t="s">
        <v>206</v>
      </c>
      <c r="E3855" s="237" t="s">
        <v>19</v>
      </c>
      <c r="F3855" s="238" t="s">
        <v>3718</v>
      </c>
      <c r="G3855" s="236"/>
      <c r="H3855" s="237" t="s">
        <v>19</v>
      </c>
      <c r="I3855" s="239"/>
      <c r="J3855" s="236"/>
      <c r="K3855" s="236"/>
      <c r="L3855" s="240"/>
      <c r="M3855" s="241"/>
      <c r="N3855" s="242"/>
      <c r="O3855" s="242"/>
      <c r="P3855" s="242"/>
      <c r="Q3855" s="242"/>
      <c r="R3855" s="242"/>
      <c r="S3855" s="242"/>
      <c r="T3855" s="243"/>
      <c r="U3855" s="13"/>
      <c r="V3855" s="13"/>
      <c r="W3855" s="13"/>
      <c r="X3855" s="13"/>
      <c r="Y3855" s="13"/>
      <c r="Z3855" s="13"/>
      <c r="AA3855" s="13"/>
      <c r="AB3855" s="13"/>
      <c r="AC3855" s="13"/>
      <c r="AD3855" s="13"/>
      <c r="AE3855" s="13"/>
      <c r="AT3855" s="244" t="s">
        <v>206</v>
      </c>
      <c r="AU3855" s="244" t="s">
        <v>78</v>
      </c>
      <c r="AV3855" s="13" t="s">
        <v>76</v>
      </c>
      <c r="AW3855" s="13" t="s">
        <v>31</v>
      </c>
      <c r="AX3855" s="13" t="s">
        <v>69</v>
      </c>
      <c r="AY3855" s="244" t="s">
        <v>193</v>
      </c>
    </row>
    <row r="3856" s="14" customFormat="1">
      <c r="A3856" s="14"/>
      <c r="B3856" s="245"/>
      <c r="C3856" s="246"/>
      <c r="D3856" s="228" t="s">
        <v>206</v>
      </c>
      <c r="E3856" s="247" t="s">
        <v>19</v>
      </c>
      <c r="F3856" s="248" t="s">
        <v>4257</v>
      </c>
      <c r="G3856" s="246"/>
      <c r="H3856" s="249">
        <v>4.7999999999999998</v>
      </c>
      <c r="I3856" s="250"/>
      <c r="J3856" s="246"/>
      <c r="K3856" s="246"/>
      <c r="L3856" s="251"/>
      <c r="M3856" s="252"/>
      <c r="N3856" s="253"/>
      <c r="O3856" s="253"/>
      <c r="P3856" s="253"/>
      <c r="Q3856" s="253"/>
      <c r="R3856" s="253"/>
      <c r="S3856" s="253"/>
      <c r="T3856" s="254"/>
      <c r="U3856" s="14"/>
      <c r="V3856" s="14"/>
      <c r="W3856" s="14"/>
      <c r="X3856" s="14"/>
      <c r="Y3856" s="14"/>
      <c r="Z3856" s="14"/>
      <c r="AA3856" s="14"/>
      <c r="AB3856" s="14"/>
      <c r="AC3856" s="14"/>
      <c r="AD3856" s="14"/>
      <c r="AE3856" s="14"/>
      <c r="AT3856" s="255" t="s">
        <v>206</v>
      </c>
      <c r="AU3856" s="255" t="s">
        <v>78</v>
      </c>
      <c r="AV3856" s="14" t="s">
        <v>78</v>
      </c>
      <c r="AW3856" s="14" t="s">
        <v>31</v>
      </c>
      <c r="AX3856" s="14" t="s">
        <v>69</v>
      </c>
      <c r="AY3856" s="255" t="s">
        <v>193</v>
      </c>
    </row>
    <row r="3857" s="13" customFormat="1">
      <c r="A3857" s="13"/>
      <c r="B3857" s="235"/>
      <c r="C3857" s="236"/>
      <c r="D3857" s="228" t="s">
        <v>206</v>
      </c>
      <c r="E3857" s="237" t="s">
        <v>19</v>
      </c>
      <c r="F3857" s="238" t="s">
        <v>3720</v>
      </c>
      <c r="G3857" s="236"/>
      <c r="H3857" s="237" t="s">
        <v>19</v>
      </c>
      <c r="I3857" s="239"/>
      <c r="J3857" s="236"/>
      <c r="K3857" s="236"/>
      <c r="L3857" s="240"/>
      <c r="M3857" s="241"/>
      <c r="N3857" s="242"/>
      <c r="O3857" s="242"/>
      <c r="P3857" s="242"/>
      <c r="Q3857" s="242"/>
      <c r="R3857" s="242"/>
      <c r="S3857" s="242"/>
      <c r="T3857" s="243"/>
      <c r="U3857" s="13"/>
      <c r="V3857" s="13"/>
      <c r="W3857" s="13"/>
      <c r="X3857" s="13"/>
      <c r="Y3857" s="13"/>
      <c r="Z3857" s="13"/>
      <c r="AA3857" s="13"/>
      <c r="AB3857" s="13"/>
      <c r="AC3857" s="13"/>
      <c r="AD3857" s="13"/>
      <c r="AE3857" s="13"/>
      <c r="AT3857" s="244" t="s">
        <v>206</v>
      </c>
      <c r="AU3857" s="244" t="s">
        <v>78</v>
      </c>
      <c r="AV3857" s="13" t="s">
        <v>76</v>
      </c>
      <c r="AW3857" s="13" t="s">
        <v>31</v>
      </c>
      <c r="AX3857" s="13" t="s">
        <v>69</v>
      </c>
      <c r="AY3857" s="244" t="s">
        <v>193</v>
      </c>
    </row>
    <row r="3858" s="14" customFormat="1">
      <c r="A3858" s="14"/>
      <c r="B3858" s="245"/>
      <c r="C3858" s="246"/>
      <c r="D3858" s="228" t="s">
        <v>206</v>
      </c>
      <c r="E3858" s="247" t="s">
        <v>19</v>
      </c>
      <c r="F3858" s="248" t="s">
        <v>3721</v>
      </c>
      <c r="G3858" s="246"/>
      <c r="H3858" s="249">
        <v>12.1</v>
      </c>
      <c r="I3858" s="250"/>
      <c r="J3858" s="246"/>
      <c r="K3858" s="246"/>
      <c r="L3858" s="251"/>
      <c r="M3858" s="252"/>
      <c r="N3858" s="253"/>
      <c r="O3858" s="253"/>
      <c r="P3858" s="253"/>
      <c r="Q3858" s="253"/>
      <c r="R3858" s="253"/>
      <c r="S3858" s="253"/>
      <c r="T3858" s="254"/>
      <c r="U3858" s="14"/>
      <c r="V3858" s="14"/>
      <c r="W3858" s="14"/>
      <c r="X3858" s="14"/>
      <c r="Y3858" s="14"/>
      <c r="Z3858" s="14"/>
      <c r="AA3858" s="14"/>
      <c r="AB3858" s="14"/>
      <c r="AC3858" s="14"/>
      <c r="AD3858" s="14"/>
      <c r="AE3858" s="14"/>
      <c r="AT3858" s="255" t="s">
        <v>206</v>
      </c>
      <c r="AU3858" s="255" t="s">
        <v>78</v>
      </c>
      <c r="AV3858" s="14" t="s">
        <v>78</v>
      </c>
      <c r="AW3858" s="14" t="s">
        <v>31</v>
      </c>
      <c r="AX3858" s="14" t="s">
        <v>69</v>
      </c>
      <c r="AY3858" s="255" t="s">
        <v>193</v>
      </c>
    </row>
    <row r="3859" s="13" customFormat="1">
      <c r="A3859" s="13"/>
      <c r="B3859" s="235"/>
      <c r="C3859" s="236"/>
      <c r="D3859" s="228" t="s">
        <v>206</v>
      </c>
      <c r="E3859" s="237" t="s">
        <v>19</v>
      </c>
      <c r="F3859" s="238" t="s">
        <v>3722</v>
      </c>
      <c r="G3859" s="236"/>
      <c r="H3859" s="237" t="s">
        <v>19</v>
      </c>
      <c r="I3859" s="239"/>
      <c r="J3859" s="236"/>
      <c r="K3859" s="236"/>
      <c r="L3859" s="240"/>
      <c r="M3859" s="241"/>
      <c r="N3859" s="242"/>
      <c r="O3859" s="242"/>
      <c r="P3859" s="242"/>
      <c r="Q3859" s="242"/>
      <c r="R3859" s="242"/>
      <c r="S3859" s="242"/>
      <c r="T3859" s="243"/>
      <c r="U3859" s="13"/>
      <c r="V3859" s="13"/>
      <c r="W3859" s="13"/>
      <c r="X3859" s="13"/>
      <c r="Y3859" s="13"/>
      <c r="Z3859" s="13"/>
      <c r="AA3859" s="13"/>
      <c r="AB3859" s="13"/>
      <c r="AC3859" s="13"/>
      <c r="AD3859" s="13"/>
      <c r="AE3859" s="13"/>
      <c r="AT3859" s="244" t="s">
        <v>206</v>
      </c>
      <c r="AU3859" s="244" t="s">
        <v>78</v>
      </c>
      <c r="AV3859" s="13" t="s">
        <v>76</v>
      </c>
      <c r="AW3859" s="13" t="s">
        <v>31</v>
      </c>
      <c r="AX3859" s="13" t="s">
        <v>69</v>
      </c>
      <c r="AY3859" s="244" t="s">
        <v>193</v>
      </c>
    </row>
    <row r="3860" s="14" customFormat="1">
      <c r="A3860" s="14"/>
      <c r="B3860" s="245"/>
      <c r="C3860" s="246"/>
      <c r="D3860" s="228" t="s">
        <v>206</v>
      </c>
      <c r="E3860" s="247" t="s">
        <v>19</v>
      </c>
      <c r="F3860" s="248" t="s">
        <v>3704</v>
      </c>
      <c r="G3860" s="246"/>
      <c r="H3860" s="249">
        <v>8.1999999999999993</v>
      </c>
      <c r="I3860" s="250"/>
      <c r="J3860" s="246"/>
      <c r="K3860" s="246"/>
      <c r="L3860" s="251"/>
      <c r="M3860" s="252"/>
      <c r="N3860" s="253"/>
      <c r="O3860" s="253"/>
      <c r="P3860" s="253"/>
      <c r="Q3860" s="253"/>
      <c r="R3860" s="253"/>
      <c r="S3860" s="253"/>
      <c r="T3860" s="254"/>
      <c r="U3860" s="14"/>
      <c r="V3860" s="14"/>
      <c r="W3860" s="14"/>
      <c r="X3860" s="14"/>
      <c r="Y3860" s="14"/>
      <c r="Z3860" s="14"/>
      <c r="AA3860" s="14"/>
      <c r="AB3860" s="14"/>
      <c r="AC3860" s="14"/>
      <c r="AD3860" s="14"/>
      <c r="AE3860" s="14"/>
      <c r="AT3860" s="255" t="s">
        <v>206</v>
      </c>
      <c r="AU3860" s="255" t="s">
        <v>78</v>
      </c>
      <c r="AV3860" s="14" t="s">
        <v>78</v>
      </c>
      <c r="AW3860" s="14" t="s">
        <v>31</v>
      </c>
      <c r="AX3860" s="14" t="s">
        <v>69</v>
      </c>
      <c r="AY3860" s="255" t="s">
        <v>193</v>
      </c>
    </row>
    <row r="3861" s="13" customFormat="1">
      <c r="A3861" s="13"/>
      <c r="B3861" s="235"/>
      <c r="C3861" s="236"/>
      <c r="D3861" s="228" t="s">
        <v>206</v>
      </c>
      <c r="E3861" s="237" t="s">
        <v>19</v>
      </c>
      <c r="F3861" s="238" t="s">
        <v>3724</v>
      </c>
      <c r="G3861" s="236"/>
      <c r="H3861" s="237" t="s">
        <v>19</v>
      </c>
      <c r="I3861" s="239"/>
      <c r="J3861" s="236"/>
      <c r="K3861" s="236"/>
      <c r="L3861" s="240"/>
      <c r="M3861" s="241"/>
      <c r="N3861" s="242"/>
      <c r="O3861" s="242"/>
      <c r="P3861" s="242"/>
      <c r="Q3861" s="242"/>
      <c r="R3861" s="242"/>
      <c r="S3861" s="242"/>
      <c r="T3861" s="243"/>
      <c r="U3861" s="13"/>
      <c r="V3861" s="13"/>
      <c r="W3861" s="13"/>
      <c r="X3861" s="13"/>
      <c r="Y3861" s="13"/>
      <c r="Z3861" s="13"/>
      <c r="AA3861" s="13"/>
      <c r="AB3861" s="13"/>
      <c r="AC3861" s="13"/>
      <c r="AD3861" s="13"/>
      <c r="AE3861" s="13"/>
      <c r="AT3861" s="244" t="s">
        <v>206</v>
      </c>
      <c r="AU3861" s="244" t="s">
        <v>78</v>
      </c>
      <c r="AV3861" s="13" t="s">
        <v>76</v>
      </c>
      <c r="AW3861" s="13" t="s">
        <v>31</v>
      </c>
      <c r="AX3861" s="13" t="s">
        <v>69</v>
      </c>
      <c r="AY3861" s="244" t="s">
        <v>193</v>
      </c>
    </row>
    <row r="3862" s="14" customFormat="1">
      <c r="A3862" s="14"/>
      <c r="B3862" s="245"/>
      <c r="C3862" s="246"/>
      <c r="D3862" s="228" t="s">
        <v>206</v>
      </c>
      <c r="E3862" s="247" t="s">
        <v>19</v>
      </c>
      <c r="F3862" s="248" t="s">
        <v>3704</v>
      </c>
      <c r="G3862" s="246"/>
      <c r="H3862" s="249">
        <v>8.1999999999999993</v>
      </c>
      <c r="I3862" s="250"/>
      <c r="J3862" s="246"/>
      <c r="K3862" s="246"/>
      <c r="L3862" s="251"/>
      <c r="M3862" s="252"/>
      <c r="N3862" s="253"/>
      <c r="O3862" s="253"/>
      <c r="P3862" s="253"/>
      <c r="Q3862" s="253"/>
      <c r="R3862" s="253"/>
      <c r="S3862" s="253"/>
      <c r="T3862" s="254"/>
      <c r="U3862" s="14"/>
      <c r="V3862" s="14"/>
      <c r="W3862" s="14"/>
      <c r="X3862" s="14"/>
      <c r="Y3862" s="14"/>
      <c r="Z3862" s="14"/>
      <c r="AA3862" s="14"/>
      <c r="AB3862" s="14"/>
      <c r="AC3862" s="14"/>
      <c r="AD3862" s="14"/>
      <c r="AE3862" s="14"/>
      <c r="AT3862" s="255" t="s">
        <v>206</v>
      </c>
      <c r="AU3862" s="255" t="s">
        <v>78</v>
      </c>
      <c r="AV3862" s="14" t="s">
        <v>78</v>
      </c>
      <c r="AW3862" s="14" t="s">
        <v>31</v>
      </c>
      <c r="AX3862" s="14" t="s">
        <v>69</v>
      </c>
      <c r="AY3862" s="255" t="s">
        <v>193</v>
      </c>
    </row>
    <row r="3863" s="13" customFormat="1">
      <c r="A3863" s="13"/>
      <c r="B3863" s="235"/>
      <c r="C3863" s="236"/>
      <c r="D3863" s="228" t="s">
        <v>206</v>
      </c>
      <c r="E3863" s="237" t="s">
        <v>19</v>
      </c>
      <c r="F3863" s="238" t="s">
        <v>3331</v>
      </c>
      <c r="G3863" s="236"/>
      <c r="H3863" s="237" t="s">
        <v>19</v>
      </c>
      <c r="I3863" s="239"/>
      <c r="J3863" s="236"/>
      <c r="K3863" s="236"/>
      <c r="L3863" s="240"/>
      <c r="M3863" s="241"/>
      <c r="N3863" s="242"/>
      <c r="O3863" s="242"/>
      <c r="P3863" s="242"/>
      <c r="Q3863" s="242"/>
      <c r="R3863" s="242"/>
      <c r="S3863" s="242"/>
      <c r="T3863" s="243"/>
      <c r="U3863" s="13"/>
      <c r="V3863" s="13"/>
      <c r="W3863" s="13"/>
      <c r="X3863" s="13"/>
      <c r="Y3863" s="13"/>
      <c r="Z3863" s="13"/>
      <c r="AA3863" s="13"/>
      <c r="AB3863" s="13"/>
      <c r="AC3863" s="13"/>
      <c r="AD3863" s="13"/>
      <c r="AE3863" s="13"/>
      <c r="AT3863" s="244" t="s">
        <v>206</v>
      </c>
      <c r="AU3863" s="244" t="s">
        <v>78</v>
      </c>
      <c r="AV3863" s="13" t="s">
        <v>76</v>
      </c>
      <c r="AW3863" s="13" t="s">
        <v>31</v>
      </c>
      <c r="AX3863" s="13" t="s">
        <v>69</v>
      </c>
      <c r="AY3863" s="244" t="s">
        <v>193</v>
      </c>
    </row>
    <row r="3864" s="14" customFormat="1">
      <c r="A3864" s="14"/>
      <c r="B3864" s="245"/>
      <c r="C3864" s="246"/>
      <c r="D3864" s="228" t="s">
        <v>206</v>
      </c>
      <c r="E3864" s="247" t="s">
        <v>19</v>
      </c>
      <c r="F3864" s="248" t="s">
        <v>3725</v>
      </c>
      <c r="G3864" s="246"/>
      <c r="H3864" s="249">
        <v>12.800000000000001</v>
      </c>
      <c r="I3864" s="250"/>
      <c r="J3864" s="246"/>
      <c r="K3864" s="246"/>
      <c r="L3864" s="251"/>
      <c r="M3864" s="252"/>
      <c r="N3864" s="253"/>
      <c r="O3864" s="253"/>
      <c r="P3864" s="253"/>
      <c r="Q3864" s="253"/>
      <c r="R3864" s="253"/>
      <c r="S3864" s="253"/>
      <c r="T3864" s="254"/>
      <c r="U3864" s="14"/>
      <c r="V3864" s="14"/>
      <c r="W3864" s="14"/>
      <c r="X3864" s="14"/>
      <c r="Y3864" s="14"/>
      <c r="Z3864" s="14"/>
      <c r="AA3864" s="14"/>
      <c r="AB3864" s="14"/>
      <c r="AC3864" s="14"/>
      <c r="AD3864" s="14"/>
      <c r="AE3864" s="14"/>
      <c r="AT3864" s="255" t="s">
        <v>206</v>
      </c>
      <c r="AU3864" s="255" t="s">
        <v>78</v>
      </c>
      <c r="AV3864" s="14" t="s">
        <v>78</v>
      </c>
      <c r="AW3864" s="14" t="s">
        <v>31</v>
      </c>
      <c r="AX3864" s="14" t="s">
        <v>69</v>
      </c>
      <c r="AY3864" s="255" t="s">
        <v>193</v>
      </c>
    </row>
    <row r="3865" s="13" customFormat="1">
      <c r="A3865" s="13"/>
      <c r="B3865" s="235"/>
      <c r="C3865" s="236"/>
      <c r="D3865" s="228" t="s">
        <v>206</v>
      </c>
      <c r="E3865" s="237" t="s">
        <v>19</v>
      </c>
      <c r="F3865" s="238" t="s">
        <v>3727</v>
      </c>
      <c r="G3865" s="236"/>
      <c r="H3865" s="237" t="s">
        <v>19</v>
      </c>
      <c r="I3865" s="239"/>
      <c r="J3865" s="236"/>
      <c r="K3865" s="236"/>
      <c r="L3865" s="240"/>
      <c r="M3865" s="241"/>
      <c r="N3865" s="242"/>
      <c r="O3865" s="242"/>
      <c r="P3865" s="242"/>
      <c r="Q3865" s="242"/>
      <c r="R3865" s="242"/>
      <c r="S3865" s="242"/>
      <c r="T3865" s="243"/>
      <c r="U3865" s="13"/>
      <c r="V3865" s="13"/>
      <c r="W3865" s="13"/>
      <c r="X3865" s="13"/>
      <c r="Y3865" s="13"/>
      <c r="Z3865" s="13"/>
      <c r="AA3865" s="13"/>
      <c r="AB3865" s="13"/>
      <c r="AC3865" s="13"/>
      <c r="AD3865" s="13"/>
      <c r="AE3865" s="13"/>
      <c r="AT3865" s="244" t="s">
        <v>206</v>
      </c>
      <c r="AU3865" s="244" t="s">
        <v>78</v>
      </c>
      <c r="AV3865" s="13" t="s">
        <v>76</v>
      </c>
      <c r="AW3865" s="13" t="s">
        <v>31</v>
      </c>
      <c r="AX3865" s="13" t="s">
        <v>69</v>
      </c>
      <c r="AY3865" s="244" t="s">
        <v>193</v>
      </c>
    </row>
    <row r="3866" s="14" customFormat="1">
      <c r="A3866" s="14"/>
      <c r="B3866" s="245"/>
      <c r="C3866" s="246"/>
      <c r="D3866" s="228" t="s">
        <v>206</v>
      </c>
      <c r="E3866" s="247" t="s">
        <v>19</v>
      </c>
      <c r="F3866" s="248" t="s">
        <v>4201</v>
      </c>
      <c r="G3866" s="246"/>
      <c r="H3866" s="249">
        <v>8.6999999999999993</v>
      </c>
      <c r="I3866" s="250"/>
      <c r="J3866" s="246"/>
      <c r="K3866" s="246"/>
      <c r="L3866" s="251"/>
      <c r="M3866" s="252"/>
      <c r="N3866" s="253"/>
      <c r="O3866" s="253"/>
      <c r="P3866" s="253"/>
      <c r="Q3866" s="253"/>
      <c r="R3866" s="253"/>
      <c r="S3866" s="253"/>
      <c r="T3866" s="254"/>
      <c r="U3866" s="14"/>
      <c r="V3866" s="14"/>
      <c r="W3866" s="14"/>
      <c r="X3866" s="14"/>
      <c r="Y3866" s="14"/>
      <c r="Z3866" s="14"/>
      <c r="AA3866" s="14"/>
      <c r="AB3866" s="14"/>
      <c r="AC3866" s="14"/>
      <c r="AD3866" s="14"/>
      <c r="AE3866" s="14"/>
      <c r="AT3866" s="255" t="s">
        <v>206</v>
      </c>
      <c r="AU3866" s="255" t="s">
        <v>78</v>
      </c>
      <c r="AV3866" s="14" t="s">
        <v>78</v>
      </c>
      <c r="AW3866" s="14" t="s">
        <v>31</v>
      </c>
      <c r="AX3866" s="14" t="s">
        <v>69</v>
      </c>
      <c r="AY3866" s="255" t="s">
        <v>193</v>
      </c>
    </row>
    <row r="3867" s="13" customFormat="1">
      <c r="A3867" s="13"/>
      <c r="B3867" s="235"/>
      <c r="C3867" s="236"/>
      <c r="D3867" s="228" t="s">
        <v>206</v>
      </c>
      <c r="E3867" s="237" t="s">
        <v>19</v>
      </c>
      <c r="F3867" s="238" t="s">
        <v>3730</v>
      </c>
      <c r="G3867" s="236"/>
      <c r="H3867" s="237" t="s">
        <v>19</v>
      </c>
      <c r="I3867" s="239"/>
      <c r="J3867" s="236"/>
      <c r="K3867" s="236"/>
      <c r="L3867" s="240"/>
      <c r="M3867" s="241"/>
      <c r="N3867" s="242"/>
      <c r="O3867" s="242"/>
      <c r="P3867" s="242"/>
      <c r="Q3867" s="242"/>
      <c r="R3867" s="242"/>
      <c r="S3867" s="242"/>
      <c r="T3867" s="243"/>
      <c r="U3867" s="13"/>
      <c r="V3867" s="13"/>
      <c r="W3867" s="13"/>
      <c r="X3867" s="13"/>
      <c r="Y3867" s="13"/>
      <c r="Z3867" s="13"/>
      <c r="AA3867" s="13"/>
      <c r="AB3867" s="13"/>
      <c r="AC3867" s="13"/>
      <c r="AD3867" s="13"/>
      <c r="AE3867" s="13"/>
      <c r="AT3867" s="244" t="s">
        <v>206</v>
      </c>
      <c r="AU3867" s="244" t="s">
        <v>78</v>
      </c>
      <c r="AV3867" s="13" t="s">
        <v>76</v>
      </c>
      <c r="AW3867" s="13" t="s">
        <v>31</v>
      </c>
      <c r="AX3867" s="13" t="s">
        <v>69</v>
      </c>
      <c r="AY3867" s="244" t="s">
        <v>193</v>
      </c>
    </row>
    <row r="3868" s="14" customFormat="1">
      <c r="A3868" s="14"/>
      <c r="B3868" s="245"/>
      <c r="C3868" s="246"/>
      <c r="D3868" s="228" t="s">
        <v>206</v>
      </c>
      <c r="E3868" s="247" t="s">
        <v>19</v>
      </c>
      <c r="F3868" s="248" t="s">
        <v>4258</v>
      </c>
      <c r="G3868" s="246"/>
      <c r="H3868" s="249">
        <v>8.3000000000000007</v>
      </c>
      <c r="I3868" s="250"/>
      <c r="J3868" s="246"/>
      <c r="K3868" s="246"/>
      <c r="L3868" s="251"/>
      <c r="M3868" s="252"/>
      <c r="N3868" s="253"/>
      <c r="O3868" s="253"/>
      <c r="P3868" s="253"/>
      <c r="Q3868" s="253"/>
      <c r="R3868" s="253"/>
      <c r="S3868" s="253"/>
      <c r="T3868" s="254"/>
      <c r="U3868" s="14"/>
      <c r="V3868" s="14"/>
      <c r="W3868" s="14"/>
      <c r="X3868" s="14"/>
      <c r="Y3868" s="14"/>
      <c r="Z3868" s="14"/>
      <c r="AA3868" s="14"/>
      <c r="AB3868" s="14"/>
      <c r="AC3868" s="14"/>
      <c r="AD3868" s="14"/>
      <c r="AE3868" s="14"/>
      <c r="AT3868" s="255" t="s">
        <v>206</v>
      </c>
      <c r="AU3868" s="255" t="s">
        <v>78</v>
      </c>
      <c r="AV3868" s="14" t="s">
        <v>78</v>
      </c>
      <c r="AW3868" s="14" t="s">
        <v>31</v>
      </c>
      <c r="AX3868" s="14" t="s">
        <v>69</v>
      </c>
      <c r="AY3868" s="255" t="s">
        <v>193</v>
      </c>
    </row>
    <row r="3869" s="13" customFormat="1">
      <c r="A3869" s="13"/>
      <c r="B3869" s="235"/>
      <c r="C3869" s="236"/>
      <c r="D3869" s="228" t="s">
        <v>206</v>
      </c>
      <c r="E3869" s="237" t="s">
        <v>19</v>
      </c>
      <c r="F3869" s="238" t="s">
        <v>3733</v>
      </c>
      <c r="G3869" s="236"/>
      <c r="H3869" s="237" t="s">
        <v>19</v>
      </c>
      <c r="I3869" s="239"/>
      <c r="J3869" s="236"/>
      <c r="K3869" s="236"/>
      <c r="L3869" s="240"/>
      <c r="M3869" s="241"/>
      <c r="N3869" s="242"/>
      <c r="O3869" s="242"/>
      <c r="P3869" s="242"/>
      <c r="Q3869" s="242"/>
      <c r="R3869" s="242"/>
      <c r="S3869" s="242"/>
      <c r="T3869" s="243"/>
      <c r="U3869" s="13"/>
      <c r="V3869" s="13"/>
      <c r="W3869" s="13"/>
      <c r="X3869" s="13"/>
      <c r="Y3869" s="13"/>
      <c r="Z3869" s="13"/>
      <c r="AA3869" s="13"/>
      <c r="AB3869" s="13"/>
      <c r="AC3869" s="13"/>
      <c r="AD3869" s="13"/>
      <c r="AE3869" s="13"/>
      <c r="AT3869" s="244" t="s">
        <v>206</v>
      </c>
      <c r="AU3869" s="244" t="s">
        <v>78</v>
      </c>
      <c r="AV3869" s="13" t="s">
        <v>76</v>
      </c>
      <c r="AW3869" s="13" t="s">
        <v>31</v>
      </c>
      <c r="AX3869" s="13" t="s">
        <v>69</v>
      </c>
      <c r="AY3869" s="244" t="s">
        <v>193</v>
      </c>
    </row>
    <row r="3870" s="14" customFormat="1">
      <c r="A3870" s="14"/>
      <c r="B3870" s="245"/>
      <c r="C3870" s="246"/>
      <c r="D3870" s="228" t="s">
        <v>206</v>
      </c>
      <c r="E3870" s="247" t="s">
        <v>19</v>
      </c>
      <c r="F3870" s="248" t="s">
        <v>4258</v>
      </c>
      <c r="G3870" s="246"/>
      <c r="H3870" s="249">
        <v>8.3000000000000007</v>
      </c>
      <c r="I3870" s="250"/>
      <c r="J3870" s="246"/>
      <c r="K3870" s="246"/>
      <c r="L3870" s="251"/>
      <c r="M3870" s="252"/>
      <c r="N3870" s="253"/>
      <c r="O3870" s="253"/>
      <c r="P3870" s="253"/>
      <c r="Q3870" s="253"/>
      <c r="R3870" s="253"/>
      <c r="S3870" s="253"/>
      <c r="T3870" s="254"/>
      <c r="U3870" s="14"/>
      <c r="V3870" s="14"/>
      <c r="W3870" s="14"/>
      <c r="X3870" s="14"/>
      <c r="Y3870" s="14"/>
      <c r="Z3870" s="14"/>
      <c r="AA3870" s="14"/>
      <c r="AB3870" s="14"/>
      <c r="AC3870" s="14"/>
      <c r="AD3870" s="14"/>
      <c r="AE3870" s="14"/>
      <c r="AT3870" s="255" t="s">
        <v>206</v>
      </c>
      <c r="AU3870" s="255" t="s">
        <v>78</v>
      </c>
      <c r="AV3870" s="14" t="s">
        <v>78</v>
      </c>
      <c r="AW3870" s="14" t="s">
        <v>31</v>
      </c>
      <c r="AX3870" s="14" t="s">
        <v>69</v>
      </c>
      <c r="AY3870" s="255" t="s">
        <v>193</v>
      </c>
    </row>
    <row r="3871" s="13" customFormat="1">
      <c r="A3871" s="13"/>
      <c r="B3871" s="235"/>
      <c r="C3871" s="236"/>
      <c r="D3871" s="228" t="s">
        <v>206</v>
      </c>
      <c r="E3871" s="237" t="s">
        <v>19</v>
      </c>
      <c r="F3871" s="238" t="s">
        <v>3735</v>
      </c>
      <c r="G3871" s="236"/>
      <c r="H3871" s="237" t="s">
        <v>19</v>
      </c>
      <c r="I3871" s="239"/>
      <c r="J3871" s="236"/>
      <c r="K3871" s="236"/>
      <c r="L3871" s="240"/>
      <c r="M3871" s="241"/>
      <c r="N3871" s="242"/>
      <c r="O3871" s="242"/>
      <c r="P3871" s="242"/>
      <c r="Q3871" s="242"/>
      <c r="R3871" s="242"/>
      <c r="S3871" s="242"/>
      <c r="T3871" s="243"/>
      <c r="U3871" s="13"/>
      <c r="V3871" s="13"/>
      <c r="W3871" s="13"/>
      <c r="X3871" s="13"/>
      <c r="Y3871" s="13"/>
      <c r="Z3871" s="13"/>
      <c r="AA3871" s="13"/>
      <c r="AB3871" s="13"/>
      <c r="AC3871" s="13"/>
      <c r="AD3871" s="13"/>
      <c r="AE3871" s="13"/>
      <c r="AT3871" s="244" t="s">
        <v>206</v>
      </c>
      <c r="AU3871" s="244" t="s">
        <v>78</v>
      </c>
      <c r="AV3871" s="13" t="s">
        <v>76</v>
      </c>
      <c r="AW3871" s="13" t="s">
        <v>31</v>
      </c>
      <c r="AX3871" s="13" t="s">
        <v>69</v>
      </c>
      <c r="AY3871" s="244" t="s">
        <v>193</v>
      </c>
    </row>
    <row r="3872" s="14" customFormat="1">
      <c r="A3872" s="14"/>
      <c r="B3872" s="245"/>
      <c r="C3872" s="246"/>
      <c r="D3872" s="228" t="s">
        <v>206</v>
      </c>
      <c r="E3872" s="247" t="s">
        <v>19</v>
      </c>
      <c r="F3872" s="248" t="s">
        <v>4201</v>
      </c>
      <c r="G3872" s="246"/>
      <c r="H3872" s="249">
        <v>8.6999999999999993</v>
      </c>
      <c r="I3872" s="250"/>
      <c r="J3872" s="246"/>
      <c r="K3872" s="246"/>
      <c r="L3872" s="251"/>
      <c r="M3872" s="252"/>
      <c r="N3872" s="253"/>
      <c r="O3872" s="253"/>
      <c r="P3872" s="253"/>
      <c r="Q3872" s="253"/>
      <c r="R3872" s="253"/>
      <c r="S3872" s="253"/>
      <c r="T3872" s="254"/>
      <c r="U3872" s="14"/>
      <c r="V3872" s="14"/>
      <c r="W3872" s="14"/>
      <c r="X3872" s="14"/>
      <c r="Y3872" s="14"/>
      <c r="Z3872" s="14"/>
      <c r="AA3872" s="14"/>
      <c r="AB3872" s="14"/>
      <c r="AC3872" s="14"/>
      <c r="AD3872" s="14"/>
      <c r="AE3872" s="14"/>
      <c r="AT3872" s="255" t="s">
        <v>206</v>
      </c>
      <c r="AU3872" s="255" t="s">
        <v>78</v>
      </c>
      <c r="AV3872" s="14" t="s">
        <v>78</v>
      </c>
      <c r="AW3872" s="14" t="s">
        <v>31</v>
      </c>
      <c r="AX3872" s="14" t="s">
        <v>69</v>
      </c>
      <c r="AY3872" s="255" t="s">
        <v>193</v>
      </c>
    </row>
    <row r="3873" s="13" customFormat="1">
      <c r="A3873" s="13"/>
      <c r="B3873" s="235"/>
      <c r="C3873" s="236"/>
      <c r="D3873" s="228" t="s">
        <v>206</v>
      </c>
      <c r="E3873" s="237" t="s">
        <v>19</v>
      </c>
      <c r="F3873" s="238" t="s">
        <v>4206</v>
      </c>
      <c r="G3873" s="236"/>
      <c r="H3873" s="237" t="s">
        <v>19</v>
      </c>
      <c r="I3873" s="239"/>
      <c r="J3873" s="236"/>
      <c r="K3873" s="236"/>
      <c r="L3873" s="240"/>
      <c r="M3873" s="241"/>
      <c r="N3873" s="242"/>
      <c r="O3873" s="242"/>
      <c r="P3873" s="242"/>
      <c r="Q3873" s="242"/>
      <c r="R3873" s="242"/>
      <c r="S3873" s="242"/>
      <c r="T3873" s="243"/>
      <c r="U3873" s="13"/>
      <c r="V3873" s="13"/>
      <c r="W3873" s="13"/>
      <c r="X3873" s="13"/>
      <c r="Y3873" s="13"/>
      <c r="Z3873" s="13"/>
      <c r="AA3873" s="13"/>
      <c r="AB3873" s="13"/>
      <c r="AC3873" s="13"/>
      <c r="AD3873" s="13"/>
      <c r="AE3873" s="13"/>
      <c r="AT3873" s="244" t="s">
        <v>206</v>
      </c>
      <c r="AU3873" s="244" t="s">
        <v>78</v>
      </c>
      <c r="AV3873" s="13" t="s">
        <v>76</v>
      </c>
      <c r="AW3873" s="13" t="s">
        <v>31</v>
      </c>
      <c r="AX3873" s="13" t="s">
        <v>69</v>
      </c>
      <c r="AY3873" s="244" t="s">
        <v>193</v>
      </c>
    </row>
    <row r="3874" s="13" customFormat="1">
      <c r="A3874" s="13"/>
      <c r="B3874" s="235"/>
      <c r="C3874" s="236"/>
      <c r="D3874" s="228" t="s">
        <v>206</v>
      </c>
      <c r="E3874" s="237" t="s">
        <v>19</v>
      </c>
      <c r="F3874" s="238" t="s">
        <v>3743</v>
      </c>
      <c r="G3874" s="236"/>
      <c r="H3874" s="237" t="s">
        <v>19</v>
      </c>
      <c r="I3874" s="239"/>
      <c r="J3874" s="236"/>
      <c r="K3874" s="236"/>
      <c r="L3874" s="240"/>
      <c r="M3874" s="241"/>
      <c r="N3874" s="242"/>
      <c r="O3874" s="242"/>
      <c r="P3874" s="242"/>
      <c r="Q3874" s="242"/>
      <c r="R3874" s="242"/>
      <c r="S3874" s="242"/>
      <c r="T3874" s="243"/>
      <c r="U3874" s="13"/>
      <c r="V3874" s="13"/>
      <c r="W3874" s="13"/>
      <c r="X3874" s="13"/>
      <c r="Y3874" s="13"/>
      <c r="Z3874" s="13"/>
      <c r="AA3874" s="13"/>
      <c r="AB3874" s="13"/>
      <c r="AC3874" s="13"/>
      <c r="AD3874" s="13"/>
      <c r="AE3874" s="13"/>
      <c r="AT3874" s="244" t="s">
        <v>206</v>
      </c>
      <c r="AU3874" s="244" t="s">
        <v>78</v>
      </c>
      <c r="AV3874" s="13" t="s">
        <v>76</v>
      </c>
      <c r="AW3874" s="13" t="s">
        <v>31</v>
      </c>
      <c r="AX3874" s="13" t="s">
        <v>69</v>
      </c>
      <c r="AY3874" s="244" t="s">
        <v>193</v>
      </c>
    </row>
    <row r="3875" s="14" customFormat="1">
      <c r="A3875" s="14"/>
      <c r="B3875" s="245"/>
      <c r="C3875" s="246"/>
      <c r="D3875" s="228" t="s">
        <v>206</v>
      </c>
      <c r="E3875" s="247" t="s">
        <v>19</v>
      </c>
      <c r="F3875" s="248" t="s">
        <v>4207</v>
      </c>
      <c r="G3875" s="246"/>
      <c r="H3875" s="249">
        <v>54.899999999999999</v>
      </c>
      <c r="I3875" s="250"/>
      <c r="J3875" s="246"/>
      <c r="K3875" s="246"/>
      <c r="L3875" s="251"/>
      <c r="M3875" s="252"/>
      <c r="N3875" s="253"/>
      <c r="O3875" s="253"/>
      <c r="P3875" s="253"/>
      <c r="Q3875" s="253"/>
      <c r="R3875" s="253"/>
      <c r="S3875" s="253"/>
      <c r="T3875" s="254"/>
      <c r="U3875" s="14"/>
      <c r="V3875" s="14"/>
      <c r="W3875" s="14"/>
      <c r="X3875" s="14"/>
      <c r="Y3875" s="14"/>
      <c r="Z3875" s="14"/>
      <c r="AA3875" s="14"/>
      <c r="AB3875" s="14"/>
      <c r="AC3875" s="14"/>
      <c r="AD3875" s="14"/>
      <c r="AE3875" s="14"/>
      <c r="AT3875" s="255" t="s">
        <v>206</v>
      </c>
      <c r="AU3875" s="255" t="s">
        <v>78</v>
      </c>
      <c r="AV3875" s="14" t="s">
        <v>78</v>
      </c>
      <c r="AW3875" s="14" t="s">
        <v>31</v>
      </c>
      <c r="AX3875" s="14" t="s">
        <v>69</v>
      </c>
      <c r="AY3875" s="255" t="s">
        <v>193</v>
      </c>
    </row>
    <row r="3876" s="13" customFormat="1">
      <c r="A3876" s="13"/>
      <c r="B3876" s="235"/>
      <c r="C3876" s="236"/>
      <c r="D3876" s="228" t="s">
        <v>206</v>
      </c>
      <c r="E3876" s="237" t="s">
        <v>19</v>
      </c>
      <c r="F3876" s="238" t="s">
        <v>3745</v>
      </c>
      <c r="G3876" s="236"/>
      <c r="H3876" s="237" t="s">
        <v>19</v>
      </c>
      <c r="I3876" s="239"/>
      <c r="J3876" s="236"/>
      <c r="K3876" s="236"/>
      <c r="L3876" s="240"/>
      <c r="M3876" s="241"/>
      <c r="N3876" s="242"/>
      <c r="O3876" s="242"/>
      <c r="P3876" s="242"/>
      <c r="Q3876" s="242"/>
      <c r="R3876" s="242"/>
      <c r="S3876" s="242"/>
      <c r="T3876" s="243"/>
      <c r="U3876" s="13"/>
      <c r="V3876" s="13"/>
      <c r="W3876" s="13"/>
      <c r="X3876" s="13"/>
      <c r="Y3876" s="13"/>
      <c r="Z3876" s="13"/>
      <c r="AA3876" s="13"/>
      <c r="AB3876" s="13"/>
      <c r="AC3876" s="13"/>
      <c r="AD3876" s="13"/>
      <c r="AE3876" s="13"/>
      <c r="AT3876" s="244" t="s">
        <v>206</v>
      </c>
      <c r="AU3876" s="244" t="s">
        <v>78</v>
      </c>
      <c r="AV3876" s="13" t="s">
        <v>76</v>
      </c>
      <c r="AW3876" s="13" t="s">
        <v>31</v>
      </c>
      <c r="AX3876" s="13" t="s">
        <v>69</v>
      </c>
      <c r="AY3876" s="244" t="s">
        <v>193</v>
      </c>
    </row>
    <row r="3877" s="14" customFormat="1">
      <c r="A3877" s="14"/>
      <c r="B3877" s="245"/>
      <c r="C3877" s="246"/>
      <c r="D3877" s="228" t="s">
        <v>206</v>
      </c>
      <c r="E3877" s="247" t="s">
        <v>19</v>
      </c>
      <c r="F3877" s="248" t="s">
        <v>4208</v>
      </c>
      <c r="G3877" s="246"/>
      <c r="H3877" s="249">
        <v>17.399999999999999</v>
      </c>
      <c r="I3877" s="250"/>
      <c r="J3877" s="246"/>
      <c r="K3877" s="246"/>
      <c r="L3877" s="251"/>
      <c r="M3877" s="252"/>
      <c r="N3877" s="253"/>
      <c r="O3877" s="253"/>
      <c r="P3877" s="253"/>
      <c r="Q3877" s="253"/>
      <c r="R3877" s="253"/>
      <c r="S3877" s="253"/>
      <c r="T3877" s="254"/>
      <c r="U3877" s="14"/>
      <c r="V3877" s="14"/>
      <c r="W3877" s="14"/>
      <c r="X3877" s="14"/>
      <c r="Y3877" s="14"/>
      <c r="Z3877" s="14"/>
      <c r="AA3877" s="14"/>
      <c r="AB3877" s="14"/>
      <c r="AC3877" s="14"/>
      <c r="AD3877" s="14"/>
      <c r="AE3877" s="14"/>
      <c r="AT3877" s="255" t="s">
        <v>206</v>
      </c>
      <c r="AU3877" s="255" t="s">
        <v>78</v>
      </c>
      <c r="AV3877" s="14" t="s">
        <v>78</v>
      </c>
      <c r="AW3877" s="14" t="s">
        <v>31</v>
      </c>
      <c r="AX3877" s="14" t="s">
        <v>69</v>
      </c>
      <c r="AY3877" s="255" t="s">
        <v>193</v>
      </c>
    </row>
    <row r="3878" s="13" customFormat="1">
      <c r="A3878" s="13"/>
      <c r="B3878" s="235"/>
      <c r="C3878" s="236"/>
      <c r="D3878" s="228" t="s">
        <v>206</v>
      </c>
      <c r="E3878" s="237" t="s">
        <v>19</v>
      </c>
      <c r="F3878" s="238" t="s">
        <v>3748</v>
      </c>
      <c r="G3878" s="236"/>
      <c r="H3878" s="237" t="s">
        <v>19</v>
      </c>
      <c r="I3878" s="239"/>
      <c r="J3878" s="236"/>
      <c r="K3878" s="236"/>
      <c r="L3878" s="240"/>
      <c r="M3878" s="241"/>
      <c r="N3878" s="242"/>
      <c r="O3878" s="242"/>
      <c r="P3878" s="242"/>
      <c r="Q3878" s="242"/>
      <c r="R3878" s="242"/>
      <c r="S3878" s="242"/>
      <c r="T3878" s="243"/>
      <c r="U3878" s="13"/>
      <c r="V3878" s="13"/>
      <c r="W3878" s="13"/>
      <c r="X3878" s="13"/>
      <c r="Y3878" s="13"/>
      <c r="Z3878" s="13"/>
      <c r="AA3878" s="13"/>
      <c r="AB3878" s="13"/>
      <c r="AC3878" s="13"/>
      <c r="AD3878" s="13"/>
      <c r="AE3878" s="13"/>
      <c r="AT3878" s="244" t="s">
        <v>206</v>
      </c>
      <c r="AU3878" s="244" t="s">
        <v>78</v>
      </c>
      <c r="AV3878" s="13" t="s">
        <v>76</v>
      </c>
      <c r="AW3878" s="13" t="s">
        <v>31</v>
      </c>
      <c r="AX3878" s="13" t="s">
        <v>69</v>
      </c>
      <c r="AY3878" s="244" t="s">
        <v>193</v>
      </c>
    </row>
    <row r="3879" s="14" customFormat="1">
      <c r="A3879" s="14"/>
      <c r="B3879" s="245"/>
      <c r="C3879" s="246"/>
      <c r="D3879" s="228" t="s">
        <v>206</v>
      </c>
      <c r="E3879" s="247" t="s">
        <v>19</v>
      </c>
      <c r="F3879" s="248" t="s">
        <v>4207</v>
      </c>
      <c r="G3879" s="246"/>
      <c r="H3879" s="249">
        <v>54.899999999999999</v>
      </c>
      <c r="I3879" s="250"/>
      <c r="J3879" s="246"/>
      <c r="K3879" s="246"/>
      <c r="L3879" s="251"/>
      <c r="M3879" s="252"/>
      <c r="N3879" s="253"/>
      <c r="O3879" s="253"/>
      <c r="P3879" s="253"/>
      <c r="Q3879" s="253"/>
      <c r="R3879" s="253"/>
      <c r="S3879" s="253"/>
      <c r="T3879" s="254"/>
      <c r="U3879" s="14"/>
      <c r="V3879" s="14"/>
      <c r="W3879" s="14"/>
      <c r="X3879" s="14"/>
      <c r="Y3879" s="14"/>
      <c r="Z3879" s="14"/>
      <c r="AA3879" s="14"/>
      <c r="AB3879" s="14"/>
      <c r="AC3879" s="14"/>
      <c r="AD3879" s="14"/>
      <c r="AE3879" s="14"/>
      <c r="AT3879" s="255" t="s">
        <v>206</v>
      </c>
      <c r="AU3879" s="255" t="s">
        <v>78</v>
      </c>
      <c r="AV3879" s="14" t="s">
        <v>78</v>
      </c>
      <c r="AW3879" s="14" t="s">
        <v>31</v>
      </c>
      <c r="AX3879" s="14" t="s">
        <v>69</v>
      </c>
      <c r="AY3879" s="255" t="s">
        <v>193</v>
      </c>
    </row>
    <row r="3880" s="13" customFormat="1">
      <c r="A3880" s="13"/>
      <c r="B3880" s="235"/>
      <c r="C3880" s="236"/>
      <c r="D3880" s="228" t="s">
        <v>206</v>
      </c>
      <c r="E3880" s="237" t="s">
        <v>19</v>
      </c>
      <c r="F3880" s="238" t="s">
        <v>3749</v>
      </c>
      <c r="G3880" s="236"/>
      <c r="H3880" s="237" t="s">
        <v>19</v>
      </c>
      <c r="I3880" s="239"/>
      <c r="J3880" s="236"/>
      <c r="K3880" s="236"/>
      <c r="L3880" s="240"/>
      <c r="M3880" s="241"/>
      <c r="N3880" s="242"/>
      <c r="O3880" s="242"/>
      <c r="P3880" s="242"/>
      <c r="Q3880" s="242"/>
      <c r="R3880" s="242"/>
      <c r="S3880" s="242"/>
      <c r="T3880" s="243"/>
      <c r="U3880" s="13"/>
      <c r="V3880" s="13"/>
      <c r="W3880" s="13"/>
      <c r="X3880" s="13"/>
      <c r="Y3880" s="13"/>
      <c r="Z3880" s="13"/>
      <c r="AA3880" s="13"/>
      <c r="AB3880" s="13"/>
      <c r="AC3880" s="13"/>
      <c r="AD3880" s="13"/>
      <c r="AE3880" s="13"/>
      <c r="AT3880" s="244" t="s">
        <v>206</v>
      </c>
      <c r="AU3880" s="244" t="s">
        <v>78</v>
      </c>
      <c r="AV3880" s="13" t="s">
        <v>76</v>
      </c>
      <c r="AW3880" s="13" t="s">
        <v>31</v>
      </c>
      <c r="AX3880" s="13" t="s">
        <v>69</v>
      </c>
      <c r="AY3880" s="244" t="s">
        <v>193</v>
      </c>
    </row>
    <row r="3881" s="14" customFormat="1">
      <c r="A3881" s="14"/>
      <c r="B3881" s="245"/>
      <c r="C3881" s="246"/>
      <c r="D3881" s="228" t="s">
        <v>206</v>
      </c>
      <c r="E3881" s="247" t="s">
        <v>19</v>
      </c>
      <c r="F3881" s="248" t="s">
        <v>4209</v>
      </c>
      <c r="G3881" s="246"/>
      <c r="H3881" s="249">
        <v>16.399999999999999</v>
      </c>
      <c r="I3881" s="250"/>
      <c r="J3881" s="246"/>
      <c r="K3881" s="246"/>
      <c r="L3881" s="251"/>
      <c r="M3881" s="252"/>
      <c r="N3881" s="253"/>
      <c r="O3881" s="253"/>
      <c r="P3881" s="253"/>
      <c r="Q3881" s="253"/>
      <c r="R3881" s="253"/>
      <c r="S3881" s="253"/>
      <c r="T3881" s="254"/>
      <c r="U3881" s="14"/>
      <c r="V3881" s="14"/>
      <c r="W3881" s="14"/>
      <c r="X3881" s="14"/>
      <c r="Y3881" s="14"/>
      <c r="Z3881" s="14"/>
      <c r="AA3881" s="14"/>
      <c r="AB3881" s="14"/>
      <c r="AC3881" s="14"/>
      <c r="AD3881" s="14"/>
      <c r="AE3881" s="14"/>
      <c r="AT3881" s="255" t="s">
        <v>206</v>
      </c>
      <c r="AU3881" s="255" t="s">
        <v>78</v>
      </c>
      <c r="AV3881" s="14" t="s">
        <v>78</v>
      </c>
      <c r="AW3881" s="14" t="s">
        <v>31</v>
      </c>
      <c r="AX3881" s="14" t="s">
        <v>69</v>
      </c>
      <c r="AY3881" s="255" t="s">
        <v>193</v>
      </c>
    </row>
    <row r="3882" s="13" customFormat="1">
      <c r="A3882" s="13"/>
      <c r="B3882" s="235"/>
      <c r="C3882" s="236"/>
      <c r="D3882" s="228" t="s">
        <v>206</v>
      </c>
      <c r="E3882" s="237" t="s">
        <v>19</v>
      </c>
      <c r="F3882" s="238" t="s">
        <v>4211</v>
      </c>
      <c r="G3882" s="236"/>
      <c r="H3882" s="237" t="s">
        <v>19</v>
      </c>
      <c r="I3882" s="239"/>
      <c r="J3882" s="236"/>
      <c r="K3882" s="236"/>
      <c r="L3882" s="240"/>
      <c r="M3882" s="241"/>
      <c r="N3882" s="242"/>
      <c r="O3882" s="242"/>
      <c r="P3882" s="242"/>
      <c r="Q3882" s="242"/>
      <c r="R3882" s="242"/>
      <c r="S3882" s="242"/>
      <c r="T3882" s="243"/>
      <c r="U3882" s="13"/>
      <c r="V3882" s="13"/>
      <c r="W3882" s="13"/>
      <c r="X3882" s="13"/>
      <c r="Y3882" s="13"/>
      <c r="Z3882" s="13"/>
      <c r="AA3882" s="13"/>
      <c r="AB3882" s="13"/>
      <c r="AC3882" s="13"/>
      <c r="AD3882" s="13"/>
      <c r="AE3882" s="13"/>
      <c r="AT3882" s="244" t="s">
        <v>206</v>
      </c>
      <c r="AU3882" s="244" t="s">
        <v>78</v>
      </c>
      <c r="AV3882" s="13" t="s">
        <v>76</v>
      </c>
      <c r="AW3882" s="13" t="s">
        <v>31</v>
      </c>
      <c r="AX3882" s="13" t="s">
        <v>69</v>
      </c>
      <c r="AY3882" s="244" t="s">
        <v>193</v>
      </c>
    </row>
    <row r="3883" s="13" customFormat="1">
      <c r="A3883" s="13"/>
      <c r="B3883" s="235"/>
      <c r="C3883" s="236"/>
      <c r="D3883" s="228" t="s">
        <v>206</v>
      </c>
      <c r="E3883" s="237" t="s">
        <v>19</v>
      </c>
      <c r="F3883" s="238" t="s">
        <v>3683</v>
      </c>
      <c r="G3883" s="236"/>
      <c r="H3883" s="237" t="s">
        <v>19</v>
      </c>
      <c r="I3883" s="239"/>
      <c r="J3883" s="236"/>
      <c r="K3883" s="236"/>
      <c r="L3883" s="240"/>
      <c r="M3883" s="241"/>
      <c r="N3883" s="242"/>
      <c r="O3883" s="242"/>
      <c r="P3883" s="242"/>
      <c r="Q3883" s="242"/>
      <c r="R3883" s="242"/>
      <c r="S3883" s="242"/>
      <c r="T3883" s="243"/>
      <c r="U3883" s="13"/>
      <c r="V3883" s="13"/>
      <c r="W3883" s="13"/>
      <c r="X3883" s="13"/>
      <c r="Y3883" s="13"/>
      <c r="Z3883" s="13"/>
      <c r="AA3883" s="13"/>
      <c r="AB3883" s="13"/>
      <c r="AC3883" s="13"/>
      <c r="AD3883" s="13"/>
      <c r="AE3883" s="13"/>
      <c r="AT3883" s="244" t="s">
        <v>206</v>
      </c>
      <c r="AU3883" s="244" t="s">
        <v>78</v>
      </c>
      <c r="AV3883" s="13" t="s">
        <v>76</v>
      </c>
      <c r="AW3883" s="13" t="s">
        <v>31</v>
      </c>
      <c r="AX3883" s="13" t="s">
        <v>69</v>
      </c>
      <c r="AY3883" s="244" t="s">
        <v>193</v>
      </c>
    </row>
    <row r="3884" s="14" customFormat="1">
      <c r="A3884" s="14"/>
      <c r="B3884" s="245"/>
      <c r="C3884" s="246"/>
      <c r="D3884" s="228" t="s">
        <v>206</v>
      </c>
      <c r="E3884" s="247" t="s">
        <v>19</v>
      </c>
      <c r="F3884" s="248" t="s">
        <v>3680</v>
      </c>
      <c r="G3884" s="246"/>
      <c r="H3884" s="249">
        <v>16.899999999999999</v>
      </c>
      <c r="I3884" s="250"/>
      <c r="J3884" s="246"/>
      <c r="K3884" s="246"/>
      <c r="L3884" s="251"/>
      <c r="M3884" s="252"/>
      <c r="N3884" s="253"/>
      <c r="O3884" s="253"/>
      <c r="P3884" s="253"/>
      <c r="Q3884" s="253"/>
      <c r="R3884" s="253"/>
      <c r="S3884" s="253"/>
      <c r="T3884" s="254"/>
      <c r="U3884" s="14"/>
      <c r="V3884" s="14"/>
      <c r="W3884" s="14"/>
      <c r="X3884" s="14"/>
      <c r="Y3884" s="14"/>
      <c r="Z3884" s="14"/>
      <c r="AA3884" s="14"/>
      <c r="AB3884" s="14"/>
      <c r="AC3884" s="14"/>
      <c r="AD3884" s="14"/>
      <c r="AE3884" s="14"/>
      <c r="AT3884" s="255" t="s">
        <v>206</v>
      </c>
      <c r="AU3884" s="255" t="s">
        <v>78</v>
      </c>
      <c r="AV3884" s="14" t="s">
        <v>78</v>
      </c>
      <c r="AW3884" s="14" t="s">
        <v>31</v>
      </c>
      <c r="AX3884" s="14" t="s">
        <v>69</v>
      </c>
      <c r="AY3884" s="255" t="s">
        <v>193</v>
      </c>
    </row>
    <row r="3885" s="13" customFormat="1">
      <c r="A3885" s="13"/>
      <c r="B3885" s="235"/>
      <c r="C3885" s="236"/>
      <c r="D3885" s="228" t="s">
        <v>206</v>
      </c>
      <c r="E3885" s="237" t="s">
        <v>19</v>
      </c>
      <c r="F3885" s="238" t="s">
        <v>4212</v>
      </c>
      <c r="G3885" s="236"/>
      <c r="H3885" s="237" t="s">
        <v>19</v>
      </c>
      <c r="I3885" s="239"/>
      <c r="J3885" s="236"/>
      <c r="K3885" s="236"/>
      <c r="L3885" s="240"/>
      <c r="M3885" s="241"/>
      <c r="N3885" s="242"/>
      <c r="O3885" s="242"/>
      <c r="P3885" s="242"/>
      <c r="Q3885" s="242"/>
      <c r="R3885" s="242"/>
      <c r="S3885" s="242"/>
      <c r="T3885" s="243"/>
      <c r="U3885" s="13"/>
      <c r="V3885" s="13"/>
      <c r="W3885" s="13"/>
      <c r="X3885" s="13"/>
      <c r="Y3885" s="13"/>
      <c r="Z3885" s="13"/>
      <c r="AA3885" s="13"/>
      <c r="AB3885" s="13"/>
      <c r="AC3885" s="13"/>
      <c r="AD3885" s="13"/>
      <c r="AE3885" s="13"/>
      <c r="AT3885" s="244" t="s">
        <v>206</v>
      </c>
      <c r="AU3885" s="244" t="s">
        <v>78</v>
      </c>
      <c r="AV3885" s="13" t="s">
        <v>76</v>
      </c>
      <c r="AW3885" s="13" t="s">
        <v>31</v>
      </c>
      <c r="AX3885" s="13" t="s">
        <v>69</v>
      </c>
      <c r="AY3885" s="244" t="s">
        <v>193</v>
      </c>
    </row>
    <row r="3886" s="13" customFormat="1">
      <c r="A3886" s="13"/>
      <c r="B3886" s="235"/>
      <c r="C3886" s="236"/>
      <c r="D3886" s="228" t="s">
        <v>206</v>
      </c>
      <c r="E3886" s="237" t="s">
        <v>19</v>
      </c>
      <c r="F3886" s="238" t="s">
        <v>3751</v>
      </c>
      <c r="G3886" s="236"/>
      <c r="H3886" s="237" t="s">
        <v>19</v>
      </c>
      <c r="I3886" s="239"/>
      <c r="J3886" s="236"/>
      <c r="K3886" s="236"/>
      <c r="L3886" s="240"/>
      <c r="M3886" s="241"/>
      <c r="N3886" s="242"/>
      <c r="O3886" s="242"/>
      <c r="P3886" s="242"/>
      <c r="Q3886" s="242"/>
      <c r="R3886" s="242"/>
      <c r="S3886" s="242"/>
      <c r="T3886" s="243"/>
      <c r="U3886" s="13"/>
      <c r="V3886" s="13"/>
      <c r="W3886" s="13"/>
      <c r="X3886" s="13"/>
      <c r="Y3886" s="13"/>
      <c r="Z3886" s="13"/>
      <c r="AA3886" s="13"/>
      <c r="AB3886" s="13"/>
      <c r="AC3886" s="13"/>
      <c r="AD3886" s="13"/>
      <c r="AE3886" s="13"/>
      <c r="AT3886" s="244" t="s">
        <v>206</v>
      </c>
      <c r="AU3886" s="244" t="s">
        <v>78</v>
      </c>
      <c r="AV3886" s="13" t="s">
        <v>76</v>
      </c>
      <c r="AW3886" s="13" t="s">
        <v>31</v>
      </c>
      <c r="AX3886" s="13" t="s">
        <v>69</v>
      </c>
      <c r="AY3886" s="244" t="s">
        <v>193</v>
      </c>
    </row>
    <row r="3887" s="14" customFormat="1">
      <c r="A3887" s="14"/>
      <c r="B3887" s="245"/>
      <c r="C3887" s="246"/>
      <c r="D3887" s="228" t="s">
        <v>206</v>
      </c>
      <c r="E3887" s="247" t="s">
        <v>19</v>
      </c>
      <c r="F3887" s="248" t="s">
        <v>4207</v>
      </c>
      <c r="G3887" s="246"/>
      <c r="H3887" s="249">
        <v>54.899999999999999</v>
      </c>
      <c r="I3887" s="250"/>
      <c r="J3887" s="246"/>
      <c r="K3887" s="246"/>
      <c r="L3887" s="251"/>
      <c r="M3887" s="252"/>
      <c r="N3887" s="253"/>
      <c r="O3887" s="253"/>
      <c r="P3887" s="253"/>
      <c r="Q3887" s="253"/>
      <c r="R3887" s="253"/>
      <c r="S3887" s="253"/>
      <c r="T3887" s="254"/>
      <c r="U3887" s="14"/>
      <c r="V3887" s="14"/>
      <c r="W3887" s="14"/>
      <c r="X3887" s="14"/>
      <c r="Y3887" s="14"/>
      <c r="Z3887" s="14"/>
      <c r="AA3887" s="14"/>
      <c r="AB3887" s="14"/>
      <c r="AC3887" s="14"/>
      <c r="AD3887" s="14"/>
      <c r="AE3887" s="14"/>
      <c r="AT3887" s="255" t="s">
        <v>206</v>
      </c>
      <c r="AU3887" s="255" t="s">
        <v>78</v>
      </c>
      <c r="AV3887" s="14" t="s">
        <v>78</v>
      </c>
      <c r="AW3887" s="14" t="s">
        <v>31</v>
      </c>
      <c r="AX3887" s="14" t="s">
        <v>69</v>
      </c>
      <c r="AY3887" s="255" t="s">
        <v>193</v>
      </c>
    </row>
    <row r="3888" s="13" customFormat="1">
      <c r="A3888" s="13"/>
      <c r="B3888" s="235"/>
      <c r="C3888" s="236"/>
      <c r="D3888" s="228" t="s">
        <v>206</v>
      </c>
      <c r="E3888" s="237" t="s">
        <v>19</v>
      </c>
      <c r="F3888" s="238" t="s">
        <v>3684</v>
      </c>
      <c r="G3888" s="236"/>
      <c r="H3888" s="237" t="s">
        <v>19</v>
      </c>
      <c r="I3888" s="239"/>
      <c r="J3888" s="236"/>
      <c r="K3888" s="236"/>
      <c r="L3888" s="240"/>
      <c r="M3888" s="241"/>
      <c r="N3888" s="242"/>
      <c r="O3888" s="242"/>
      <c r="P3888" s="242"/>
      <c r="Q3888" s="242"/>
      <c r="R3888" s="242"/>
      <c r="S3888" s="242"/>
      <c r="T3888" s="243"/>
      <c r="U3888" s="13"/>
      <c r="V3888" s="13"/>
      <c r="W3888" s="13"/>
      <c r="X3888" s="13"/>
      <c r="Y3888" s="13"/>
      <c r="Z3888" s="13"/>
      <c r="AA3888" s="13"/>
      <c r="AB3888" s="13"/>
      <c r="AC3888" s="13"/>
      <c r="AD3888" s="13"/>
      <c r="AE3888" s="13"/>
      <c r="AT3888" s="244" t="s">
        <v>206</v>
      </c>
      <c r="AU3888" s="244" t="s">
        <v>78</v>
      </c>
      <c r="AV3888" s="13" t="s">
        <v>76</v>
      </c>
      <c r="AW3888" s="13" t="s">
        <v>31</v>
      </c>
      <c r="AX3888" s="13" t="s">
        <v>69</v>
      </c>
      <c r="AY3888" s="244" t="s">
        <v>193</v>
      </c>
    </row>
    <row r="3889" s="14" customFormat="1">
      <c r="A3889" s="14"/>
      <c r="B3889" s="245"/>
      <c r="C3889" s="246"/>
      <c r="D3889" s="228" t="s">
        <v>206</v>
      </c>
      <c r="E3889" s="247" t="s">
        <v>19</v>
      </c>
      <c r="F3889" s="248" t="s">
        <v>3685</v>
      </c>
      <c r="G3889" s="246"/>
      <c r="H3889" s="249">
        <v>12.300000000000001</v>
      </c>
      <c r="I3889" s="250"/>
      <c r="J3889" s="246"/>
      <c r="K3889" s="246"/>
      <c r="L3889" s="251"/>
      <c r="M3889" s="252"/>
      <c r="N3889" s="253"/>
      <c r="O3889" s="253"/>
      <c r="P3889" s="253"/>
      <c r="Q3889" s="253"/>
      <c r="R3889" s="253"/>
      <c r="S3889" s="253"/>
      <c r="T3889" s="254"/>
      <c r="U3889" s="14"/>
      <c r="V3889" s="14"/>
      <c r="W3889" s="14"/>
      <c r="X3889" s="14"/>
      <c r="Y3889" s="14"/>
      <c r="Z3889" s="14"/>
      <c r="AA3889" s="14"/>
      <c r="AB3889" s="14"/>
      <c r="AC3889" s="14"/>
      <c r="AD3889" s="14"/>
      <c r="AE3889" s="14"/>
      <c r="AT3889" s="255" t="s">
        <v>206</v>
      </c>
      <c r="AU3889" s="255" t="s">
        <v>78</v>
      </c>
      <c r="AV3889" s="14" t="s">
        <v>78</v>
      </c>
      <c r="AW3889" s="14" t="s">
        <v>31</v>
      </c>
      <c r="AX3889" s="14" t="s">
        <v>69</v>
      </c>
      <c r="AY3889" s="255" t="s">
        <v>193</v>
      </c>
    </row>
    <row r="3890" s="13" customFormat="1">
      <c r="A3890" s="13"/>
      <c r="B3890" s="235"/>
      <c r="C3890" s="236"/>
      <c r="D3890" s="228" t="s">
        <v>206</v>
      </c>
      <c r="E3890" s="237" t="s">
        <v>19</v>
      </c>
      <c r="F3890" s="238" t="s">
        <v>3754</v>
      </c>
      <c r="G3890" s="236"/>
      <c r="H3890" s="237" t="s">
        <v>19</v>
      </c>
      <c r="I3890" s="239"/>
      <c r="J3890" s="236"/>
      <c r="K3890" s="236"/>
      <c r="L3890" s="240"/>
      <c r="M3890" s="241"/>
      <c r="N3890" s="242"/>
      <c r="O3890" s="242"/>
      <c r="P3890" s="242"/>
      <c r="Q3890" s="242"/>
      <c r="R3890" s="242"/>
      <c r="S3890" s="242"/>
      <c r="T3890" s="243"/>
      <c r="U3890" s="13"/>
      <c r="V3890" s="13"/>
      <c r="W3890" s="13"/>
      <c r="X3890" s="13"/>
      <c r="Y3890" s="13"/>
      <c r="Z3890" s="13"/>
      <c r="AA3890" s="13"/>
      <c r="AB3890" s="13"/>
      <c r="AC3890" s="13"/>
      <c r="AD3890" s="13"/>
      <c r="AE3890" s="13"/>
      <c r="AT3890" s="244" t="s">
        <v>206</v>
      </c>
      <c r="AU3890" s="244" t="s">
        <v>78</v>
      </c>
      <c r="AV3890" s="13" t="s">
        <v>76</v>
      </c>
      <c r="AW3890" s="13" t="s">
        <v>31</v>
      </c>
      <c r="AX3890" s="13" t="s">
        <v>69</v>
      </c>
      <c r="AY3890" s="244" t="s">
        <v>193</v>
      </c>
    </row>
    <row r="3891" s="14" customFormat="1">
      <c r="A3891" s="14"/>
      <c r="B3891" s="245"/>
      <c r="C3891" s="246"/>
      <c r="D3891" s="228" t="s">
        <v>206</v>
      </c>
      <c r="E3891" s="247" t="s">
        <v>19</v>
      </c>
      <c r="F3891" s="248" t="s">
        <v>4259</v>
      </c>
      <c r="G3891" s="246"/>
      <c r="H3891" s="249">
        <v>21.699999999999999</v>
      </c>
      <c r="I3891" s="250"/>
      <c r="J3891" s="246"/>
      <c r="K3891" s="246"/>
      <c r="L3891" s="251"/>
      <c r="M3891" s="252"/>
      <c r="N3891" s="253"/>
      <c r="O3891" s="253"/>
      <c r="P3891" s="253"/>
      <c r="Q3891" s="253"/>
      <c r="R3891" s="253"/>
      <c r="S3891" s="253"/>
      <c r="T3891" s="254"/>
      <c r="U3891" s="14"/>
      <c r="V3891" s="14"/>
      <c r="W3891" s="14"/>
      <c r="X3891" s="14"/>
      <c r="Y3891" s="14"/>
      <c r="Z3891" s="14"/>
      <c r="AA3891" s="14"/>
      <c r="AB3891" s="14"/>
      <c r="AC3891" s="14"/>
      <c r="AD3891" s="14"/>
      <c r="AE3891" s="14"/>
      <c r="AT3891" s="255" t="s">
        <v>206</v>
      </c>
      <c r="AU3891" s="255" t="s">
        <v>78</v>
      </c>
      <c r="AV3891" s="14" t="s">
        <v>78</v>
      </c>
      <c r="AW3891" s="14" t="s">
        <v>31</v>
      </c>
      <c r="AX3891" s="14" t="s">
        <v>69</v>
      </c>
      <c r="AY3891" s="255" t="s">
        <v>193</v>
      </c>
    </row>
    <row r="3892" s="13" customFormat="1">
      <c r="A3892" s="13"/>
      <c r="B3892" s="235"/>
      <c r="C3892" s="236"/>
      <c r="D3892" s="228" t="s">
        <v>206</v>
      </c>
      <c r="E3892" s="237" t="s">
        <v>19</v>
      </c>
      <c r="F3892" s="238" t="s">
        <v>3752</v>
      </c>
      <c r="G3892" s="236"/>
      <c r="H3892" s="237" t="s">
        <v>19</v>
      </c>
      <c r="I3892" s="239"/>
      <c r="J3892" s="236"/>
      <c r="K3892" s="236"/>
      <c r="L3892" s="240"/>
      <c r="M3892" s="241"/>
      <c r="N3892" s="242"/>
      <c r="O3892" s="242"/>
      <c r="P3892" s="242"/>
      <c r="Q3892" s="242"/>
      <c r="R3892" s="242"/>
      <c r="S3892" s="242"/>
      <c r="T3892" s="243"/>
      <c r="U3892" s="13"/>
      <c r="V3892" s="13"/>
      <c r="W3892" s="13"/>
      <c r="X3892" s="13"/>
      <c r="Y3892" s="13"/>
      <c r="Z3892" s="13"/>
      <c r="AA3892" s="13"/>
      <c r="AB3892" s="13"/>
      <c r="AC3892" s="13"/>
      <c r="AD3892" s="13"/>
      <c r="AE3892" s="13"/>
      <c r="AT3892" s="244" t="s">
        <v>206</v>
      </c>
      <c r="AU3892" s="244" t="s">
        <v>78</v>
      </c>
      <c r="AV3892" s="13" t="s">
        <v>76</v>
      </c>
      <c r="AW3892" s="13" t="s">
        <v>31</v>
      </c>
      <c r="AX3892" s="13" t="s">
        <v>69</v>
      </c>
      <c r="AY3892" s="244" t="s">
        <v>193</v>
      </c>
    </row>
    <row r="3893" s="14" customFormat="1">
      <c r="A3893" s="14"/>
      <c r="B3893" s="245"/>
      <c r="C3893" s="246"/>
      <c r="D3893" s="228" t="s">
        <v>206</v>
      </c>
      <c r="E3893" s="247" t="s">
        <v>19</v>
      </c>
      <c r="F3893" s="248" t="s">
        <v>3753</v>
      </c>
      <c r="G3893" s="246"/>
      <c r="H3893" s="249">
        <v>10.1</v>
      </c>
      <c r="I3893" s="250"/>
      <c r="J3893" s="246"/>
      <c r="K3893" s="246"/>
      <c r="L3893" s="251"/>
      <c r="M3893" s="252"/>
      <c r="N3893" s="253"/>
      <c r="O3893" s="253"/>
      <c r="P3893" s="253"/>
      <c r="Q3893" s="253"/>
      <c r="R3893" s="253"/>
      <c r="S3893" s="253"/>
      <c r="T3893" s="254"/>
      <c r="U3893" s="14"/>
      <c r="V3893" s="14"/>
      <c r="W3893" s="14"/>
      <c r="X3893" s="14"/>
      <c r="Y3893" s="14"/>
      <c r="Z3893" s="14"/>
      <c r="AA3893" s="14"/>
      <c r="AB3893" s="14"/>
      <c r="AC3893" s="14"/>
      <c r="AD3893" s="14"/>
      <c r="AE3893" s="14"/>
      <c r="AT3893" s="255" t="s">
        <v>206</v>
      </c>
      <c r="AU3893" s="255" t="s">
        <v>78</v>
      </c>
      <c r="AV3893" s="14" t="s">
        <v>78</v>
      </c>
      <c r="AW3893" s="14" t="s">
        <v>31</v>
      </c>
      <c r="AX3893" s="14" t="s">
        <v>69</v>
      </c>
      <c r="AY3893" s="255" t="s">
        <v>193</v>
      </c>
    </row>
    <row r="3894" s="13" customFormat="1">
      <c r="A3894" s="13"/>
      <c r="B3894" s="235"/>
      <c r="C3894" s="236"/>
      <c r="D3894" s="228" t="s">
        <v>206</v>
      </c>
      <c r="E3894" s="237" t="s">
        <v>19</v>
      </c>
      <c r="F3894" s="238" t="s">
        <v>3756</v>
      </c>
      <c r="G3894" s="236"/>
      <c r="H3894" s="237" t="s">
        <v>19</v>
      </c>
      <c r="I3894" s="239"/>
      <c r="J3894" s="236"/>
      <c r="K3894" s="236"/>
      <c r="L3894" s="240"/>
      <c r="M3894" s="241"/>
      <c r="N3894" s="242"/>
      <c r="O3894" s="242"/>
      <c r="P3894" s="242"/>
      <c r="Q3894" s="242"/>
      <c r="R3894" s="242"/>
      <c r="S3894" s="242"/>
      <c r="T3894" s="243"/>
      <c r="U3894" s="13"/>
      <c r="V3894" s="13"/>
      <c r="W3894" s="13"/>
      <c r="X3894" s="13"/>
      <c r="Y3894" s="13"/>
      <c r="Z3894" s="13"/>
      <c r="AA3894" s="13"/>
      <c r="AB3894" s="13"/>
      <c r="AC3894" s="13"/>
      <c r="AD3894" s="13"/>
      <c r="AE3894" s="13"/>
      <c r="AT3894" s="244" t="s">
        <v>206</v>
      </c>
      <c r="AU3894" s="244" t="s">
        <v>78</v>
      </c>
      <c r="AV3894" s="13" t="s">
        <v>76</v>
      </c>
      <c r="AW3894" s="13" t="s">
        <v>31</v>
      </c>
      <c r="AX3894" s="13" t="s">
        <v>69</v>
      </c>
      <c r="AY3894" s="244" t="s">
        <v>193</v>
      </c>
    </row>
    <row r="3895" s="14" customFormat="1">
      <c r="A3895" s="14"/>
      <c r="B3895" s="245"/>
      <c r="C3895" s="246"/>
      <c r="D3895" s="228" t="s">
        <v>206</v>
      </c>
      <c r="E3895" s="247" t="s">
        <v>19</v>
      </c>
      <c r="F3895" s="248" t="s">
        <v>3719</v>
      </c>
      <c r="G3895" s="246"/>
      <c r="H3895" s="249">
        <v>4.5999999999999996</v>
      </c>
      <c r="I3895" s="250"/>
      <c r="J3895" s="246"/>
      <c r="K3895" s="246"/>
      <c r="L3895" s="251"/>
      <c r="M3895" s="252"/>
      <c r="N3895" s="253"/>
      <c r="O3895" s="253"/>
      <c r="P3895" s="253"/>
      <c r="Q3895" s="253"/>
      <c r="R3895" s="253"/>
      <c r="S3895" s="253"/>
      <c r="T3895" s="254"/>
      <c r="U3895" s="14"/>
      <c r="V3895" s="14"/>
      <c r="W3895" s="14"/>
      <c r="X3895" s="14"/>
      <c r="Y3895" s="14"/>
      <c r="Z3895" s="14"/>
      <c r="AA3895" s="14"/>
      <c r="AB3895" s="14"/>
      <c r="AC3895" s="14"/>
      <c r="AD3895" s="14"/>
      <c r="AE3895" s="14"/>
      <c r="AT3895" s="255" t="s">
        <v>206</v>
      </c>
      <c r="AU3895" s="255" t="s">
        <v>78</v>
      </c>
      <c r="AV3895" s="14" t="s">
        <v>78</v>
      </c>
      <c r="AW3895" s="14" t="s">
        <v>31</v>
      </c>
      <c r="AX3895" s="14" t="s">
        <v>69</v>
      </c>
      <c r="AY3895" s="255" t="s">
        <v>193</v>
      </c>
    </row>
    <row r="3896" s="13" customFormat="1">
      <c r="A3896" s="13"/>
      <c r="B3896" s="235"/>
      <c r="C3896" s="236"/>
      <c r="D3896" s="228" t="s">
        <v>206</v>
      </c>
      <c r="E3896" s="237" t="s">
        <v>19</v>
      </c>
      <c r="F3896" s="238" t="s">
        <v>3758</v>
      </c>
      <c r="G3896" s="236"/>
      <c r="H3896" s="237" t="s">
        <v>19</v>
      </c>
      <c r="I3896" s="239"/>
      <c r="J3896" s="236"/>
      <c r="K3896" s="236"/>
      <c r="L3896" s="240"/>
      <c r="M3896" s="241"/>
      <c r="N3896" s="242"/>
      <c r="O3896" s="242"/>
      <c r="P3896" s="242"/>
      <c r="Q3896" s="242"/>
      <c r="R3896" s="242"/>
      <c r="S3896" s="242"/>
      <c r="T3896" s="243"/>
      <c r="U3896" s="13"/>
      <c r="V3896" s="13"/>
      <c r="W3896" s="13"/>
      <c r="X3896" s="13"/>
      <c r="Y3896" s="13"/>
      <c r="Z3896" s="13"/>
      <c r="AA3896" s="13"/>
      <c r="AB3896" s="13"/>
      <c r="AC3896" s="13"/>
      <c r="AD3896" s="13"/>
      <c r="AE3896" s="13"/>
      <c r="AT3896" s="244" t="s">
        <v>206</v>
      </c>
      <c r="AU3896" s="244" t="s">
        <v>78</v>
      </c>
      <c r="AV3896" s="13" t="s">
        <v>76</v>
      </c>
      <c r="AW3896" s="13" t="s">
        <v>31</v>
      </c>
      <c r="AX3896" s="13" t="s">
        <v>69</v>
      </c>
      <c r="AY3896" s="244" t="s">
        <v>193</v>
      </c>
    </row>
    <row r="3897" s="14" customFormat="1">
      <c r="A3897" s="14"/>
      <c r="B3897" s="245"/>
      <c r="C3897" s="246"/>
      <c r="D3897" s="228" t="s">
        <v>206</v>
      </c>
      <c r="E3897" s="247" t="s">
        <v>19</v>
      </c>
      <c r="F3897" s="248" t="s">
        <v>4213</v>
      </c>
      <c r="G3897" s="246"/>
      <c r="H3897" s="249">
        <v>11.699999999999999</v>
      </c>
      <c r="I3897" s="250"/>
      <c r="J3897" s="246"/>
      <c r="K3897" s="246"/>
      <c r="L3897" s="251"/>
      <c r="M3897" s="252"/>
      <c r="N3897" s="253"/>
      <c r="O3897" s="253"/>
      <c r="P3897" s="253"/>
      <c r="Q3897" s="253"/>
      <c r="R3897" s="253"/>
      <c r="S3897" s="253"/>
      <c r="T3897" s="254"/>
      <c r="U3897" s="14"/>
      <c r="V3897" s="14"/>
      <c r="W3897" s="14"/>
      <c r="X3897" s="14"/>
      <c r="Y3897" s="14"/>
      <c r="Z3897" s="14"/>
      <c r="AA3897" s="14"/>
      <c r="AB3897" s="14"/>
      <c r="AC3897" s="14"/>
      <c r="AD3897" s="14"/>
      <c r="AE3897" s="14"/>
      <c r="AT3897" s="255" t="s">
        <v>206</v>
      </c>
      <c r="AU3897" s="255" t="s">
        <v>78</v>
      </c>
      <c r="AV3897" s="14" t="s">
        <v>78</v>
      </c>
      <c r="AW3897" s="14" t="s">
        <v>31</v>
      </c>
      <c r="AX3897" s="14" t="s">
        <v>69</v>
      </c>
      <c r="AY3897" s="255" t="s">
        <v>193</v>
      </c>
    </row>
    <row r="3898" s="13" customFormat="1">
      <c r="A3898" s="13"/>
      <c r="B3898" s="235"/>
      <c r="C3898" s="236"/>
      <c r="D3898" s="228" t="s">
        <v>206</v>
      </c>
      <c r="E3898" s="237" t="s">
        <v>19</v>
      </c>
      <c r="F3898" s="238" t="s">
        <v>3760</v>
      </c>
      <c r="G3898" s="236"/>
      <c r="H3898" s="237" t="s">
        <v>19</v>
      </c>
      <c r="I3898" s="239"/>
      <c r="J3898" s="236"/>
      <c r="K3898" s="236"/>
      <c r="L3898" s="240"/>
      <c r="M3898" s="241"/>
      <c r="N3898" s="242"/>
      <c r="O3898" s="242"/>
      <c r="P3898" s="242"/>
      <c r="Q3898" s="242"/>
      <c r="R3898" s="242"/>
      <c r="S3898" s="242"/>
      <c r="T3898" s="243"/>
      <c r="U3898" s="13"/>
      <c r="V3898" s="13"/>
      <c r="W3898" s="13"/>
      <c r="X3898" s="13"/>
      <c r="Y3898" s="13"/>
      <c r="Z3898" s="13"/>
      <c r="AA3898" s="13"/>
      <c r="AB3898" s="13"/>
      <c r="AC3898" s="13"/>
      <c r="AD3898" s="13"/>
      <c r="AE3898" s="13"/>
      <c r="AT3898" s="244" t="s">
        <v>206</v>
      </c>
      <c r="AU3898" s="244" t="s">
        <v>78</v>
      </c>
      <c r="AV3898" s="13" t="s">
        <v>76</v>
      </c>
      <c r="AW3898" s="13" t="s">
        <v>31</v>
      </c>
      <c r="AX3898" s="13" t="s">
        <v>69</v>
      </c>
      <c r="AY3898" s="244" t="s">
        <v>193</v>
      </c>
    </row>
    <row r="3899" s="14" customFormat="1">
      <c r="A3899" s="14"/>
      <c r="B3899" s="245"/>
      <c r="C3899" s="246"/>
      <c r="D3899" s="228" t="s">
        <v>206</v>
      </c>
      <c r="E3899" s="247" t="s">
        <v>19</v>
      </c>
      <c r="F3899" s="248" t="s">
        <v>4260</v>
      </c>
      <c r="G3899" s="246"/>
      <c r="H3899" s="249">
        <v>6.7000000000000002</v>
      </c>
      <c r="I3899" s="250"/>
      <c r="J3899" s="246"/>
      <c r="K3899" s="246"/>
      <c r="L3899" s="251"/>
      <c r="M3899" s="252"/>
      <c r="N3899" s="253"/>
      <c r="O3899" s="253"/>
      <c r="P3899" s="253"/>
      <c r="Q3899" s="253"/>
      <c r="R3899" s="253"/>
      <c r="S3899" s="253"/>
      <c r="T3899" s="254"/>
      <c r="U3899" s="14"/>
      <c r="V3899" s="14"/>
      <c r="W3899" s="14"/>
      <c r="X3899" s="14"/>
      <c r="Y3899" s="14"/>
      <c r="Z3899" s="14"/>
      <c r="AA3899" s="14"/>
      <c r="AB3899" s="14"/>
      <c r="AC3899" s="14"/>
      <c r="AD3899" s="14"/>
      <c r="AE3899" s="14"/>
      <c r="AT3899" s="255" t="s">
        <v>206</v>
      </c>
      <c r="AU3899" s="255" t="s">
        <v>78</v>
      </c>
      <c r="AV3899" s="14" t="s">
        <v>78</v>
      </c>
      <c r="AW3899" s="14" t="s">
        <v>31</v>
      </c>
      <c r="AX3899" s="14" t="s">
        <v>69</v>
      </c>
      <c r="AY3899" s="255" t="s">
        <v>193</v>
      </c>
    </row>
    <row r="3900" s="13" customFormat="1">
      <c r="A3900" s="13"/>
      <c r="B3900" s="235"/>
      <c r="C3900" s="236"/>
      <c r="D3900" s="228" t="s">
        <v>206</v>
      </c>
      <c r="E3900" s="237" t="s">
        <v>19</v>
      </c>
      <c r="F3900" s="238" t="s">
        <v>3762</v>
      </c>
      <c r="G3900" s="236"/>
      <c r="H3900" s="237" t="s">
        <v>19</v>
      </c>
      <c r="I3900" s="239"/>
      <c r="J3900" s="236"/>
      <c r="K3900" s="236"/>
      <c r="L3900" s="240"/>
      <c r="M3900" s="241"/>
      <c r="N3900" s="242"/>
      <c r="O3900" s="242"/>
      <c r="P3900" s="242"/>
      <c r="Q3900" s="242"/>
      <c r="R3900" s="242"/>
      <c r="S3900" s="242"/>
      <c r="T3900" s="243"/>
      <c r="U3900" s="13"/>
      <c r="V3900" s="13"/>
      <c r="W3900" s="13"/>
      <c r="X3900" s="13"/>
      <c r="Y3900" s="13"/>
      <c r="Z3900" s="13"/>
      <c r="AA3900" s="13"/>
      <c r="AB3900" s="13"/>
      <c r="AC3900" s="13"/>
      <c r="AD3900" s="13"/>
      <c r="AE3900" s="13"/>
      <c r="AT3900" s="244" t="s">
        <v>206</v>
      </c>
      <c r="AU3900" s="244" t="s">
        <v>78</v>
      </c>
      <c r="AV3900" s="13" t="s">
        <v>76</v>
      </c>
      <c r="AW3900" s="13" t="s">
        <v>31</v>
      </c>
      <c r="AX3900" s="13" t="s">
        <v>69</v>
      </c>
      <c r="AY3900" s="244" t="s">
        <v>193</v>
      </c>
    </row>
    <row r="3901" s="14" customFormat="1">
      <c r="A3901" s="14"/>
      <c r="B3901" s="245"/>
      <c r="C3901" s="246"/>
      <c r="D3901" s="228" t="s">
        <v>206</v>
      </c>
      <c r="E3901" s="247" t="s">
        <v>19</v>
      </c>
      <c r="F3901" s="248" t="s">
        <v>4260</v>
      </c>
      <c r="G3901" s="246"/>
      <c r="H3901" s="249">
        <v>6.7000000000000002</v>
      </c>
      <c r="I3901" s="250"/>
      <c r="J3901" s="246"/>
      <c r="K3901" s="246"/>
      <c r="L3901" s="251"/>
      <c r="M3901" s="252"/>
      <c r="N3901" s="253"/>
      <c r="O3901" s="253"/>
      <c r="P3901" s="253"/>
      <c r="Q3901" s="253"/>
      <c r="R3901" s="253"/>
      <c r="S3901" s="253"/>
      <c r="T3901" s="254"/>
      <c r="U3901" s="14"/>
      <c r="V3901" s="14"/>
      <c r="W3901" s="14"/>
      <c r="X3901" s="14"/>
      <c r="Y3901" s="14"/>
      <c r="Z3901" s="14"/>
      <c r="AA3901" s="14"/>
      <c r="AB3901" s="14"/>
      <c r="AC3901" s="14"/>
      <c r="AD3901" s="14"/>
      <c r="AE3901" s="14"/>
      <c r="AT3901" s="255" t="s">
        <v>206</v>
      </c>
      <c r="AU3901" s="255" t="s">
        <v>78</v>
      </c>
      <c r="AV3901" s="14" t="s">
        <v>78</v>
      </c>
      <c r="AW3901" s="14" t="s">
        <v>31</v>
      </c>
      <c r="AX3901" s="14" t="s">
        <v>69</v>
      </c>
      <c r="AY3901" s="255" t="s">
        <v>193</v>
      </c>
    </row>
    <row r="3902" s="13" customFormat="1">
      <c r="A3902" s="13"/>
      <c r="B3902" s="235"/>
      <c r="C3902" s="236"/>
      <c r="D3902" s="228" t="s">
        <v>206</v>
      </c>
      <c r="E3902" s="237" t="s">
        <v>19</v>
      </c>
      <c r="F3902" s="238" t="s">
        <v>3763</v>
      </c>
      <c r="G3902" s="236"/>
      <c r="H3902" s="237" t="s">
        <v>19</v>
      </c>
      <c r="I3902" s="239"/>
      <c r="J3902" s="236"/>
      <c r="K3902" s="236"/>
      <c r="L3902" s="240"/>
      <c r="M3902" s="241"/>
      <c r="N3902" s="242"/>
      <c r="O3902" s="242"/>
      <c r="P3902" s="242"/>
      <c r="Q3902" s="242"/>
      <c r="R3902" s="242"/>
      <c r="S3902" s="242"/>
      <c r="T3902" s="243"/>
      <c r="U3902" s="13"/>
      <c r="V3902" s="13"/>
      <c r="W3902" s="13"/>
      <c r="X3902" s="13"/>
      <c r="Y3902" s="13"/>
      <c r="Z3902" s="13"/>
      <c r="AA3902" s="13"/>
      <c r="AB3902" s="13"/>
      <c r="AC3902" s="13"/>
      <c r="AD3902" s="13"/>
      <c r="AE3902" s="13"/>
      <c r="AT3902" s="244" t="s">
        <v>206</v>
      </c>
      <c r="AU3902" s="244" t="s">
        <v>78</v>
      </c>
      <c r="AV3902" s="13" t="s">
        <v>76</v>
      </c>
      <c r="AW3902" s="13" t="s">
        <v>31</v>
      </c>
      <c r="AX3902" s="13" t="s">
        <v>69</v>
      </c>
      <c r="AY3902" s="244" t="s">
        <v>193</v>
      </c>
    </row>
    <row r="3903" s="14" customFormat="1">
      <c r="A3903" s="14"/>
      <c r="B3903" s="245"/>
      <c r="C3903" s="246"/>
      <c r="D3903" s="228" t="s">
        <v>206</v>
      </c>
      <c r="E3903" s="247" t="s">
        <v>19</v>
      </c>
      <c r="F3903" s="248" t="s">
        <v>2207</v>
      </c>
      <c r="G3903" s="246"/>
      <c r="H3903" s="249">
        <v>1.8999999999999999</v>
      </c>
      <c r="I3903" s="250"/>
      <c r="J3903" s="246"/>
      <c r="K3903" s="246"/>
      <c r="L3903" s="251"/>
      <c r="M3903" s="252"/>
      <c r="N3903" s="253"/>
      <c r="O3903" s="253"/>
      <c r="P3903" s="253"/>
      <c r="Q3903" s="253"/>
      <c r="R3903" s="253"/>
      <c r="S3903" s="253"/>
      <c r="T3903" s="254"/>
      <c r="U3903" s="14"/>
      <c r="V3903" s="14"/>
      <c r="W3903" s="14"/>
      <c r="X3903" s="14"/>
      <c r="Y3903" s="14"/>
      <c r="Z3903" s="14"/>
      <c r="AA3903" s="14"/>
      <c r="AB3903" s="14"/>
      <c r="AC3903" s="14"/>
      <c r="AD3903" s="14"/>
      <c r="AE3903" s="14"/>
      <c r="AT3903" s="255" t="s">
        <v>206</v>
      </c>
      <c r="AU3903" s="255" t="s">
        <v>78</v>
      </c>
      <c r="AV3903" s="14" t="s">
        <v>78</v>
      </c>
      <c r="AW3903" s="14" t="s">
        <v>31</v>
      </c>
      <c r="AX3903" s="14" t="s">
        <v>69</v>
      </c>
      <c r="AY3903" s="255" t="s">
        <v>193</v>
      </c>
    </row>
    <row r="3904" s="13" customFormat="1">
      <c r="A3904" s="13"/>
      <c r="B3904" s="235"/>
      <c r="C3904" s="236"/>
      <c r="D3904" s="228" t="s">
        <v>206</v>
      </c>
      <c r="E3904" s="237" t="s">
        <v>19</v>
      </c>
      <c r="F3904" s="238" t="s">
        <v>4214</v>
      </c>
      <c r="G3904" s="236"/>
      <c r="H3904" s="237" t="s">
        <v>19</v>
      </c>
      <c r="I3904" s="239"/>
      <c r="J3904" s="236"/>
      <c r="K3904" s="236"/>
      <c r="L3904" s="240"/>
      <c r="M3904" s="241"/>
      <c r="N3904" s="242"/>
      <c r="O3904" s="242"/>
      <c r="P3904" s="242"/>
      <c r="Q3904" s="242"/>
      <c r="R3904" s="242"/>
      <c r="S3904" s="242"/>
      <c r="T3904" s="243"/>
      <c r="U3904" s="13"/>
      <c r="V3904" s="13"/>
      <c r="W3904" s="13"/>
      <c r="X3904" s="13"/>
      <c r="Y3904" s="13"/>
      <c r="Z3904" s="13"/>
      <c r="AA3904" s="13"/>
      <c r="AB3904" s="13"/>
      <c r="AC3904" s="13"/>
      <c r="AD3904" s="13"/>
      <c r="AE3904" s="13"/>
      <c r="AT3904" s="244" t="s">
        <v>206</v>
      </c>
      <c r="AU3904" s="244" t="s">
        <v>78</v>
      </c>
      <c r="AV3904" s="13" t="s">
        <v>76</v>
      </c>
      <c r="AW3904" s="13" t="s">
        <v>31</v>
      </c>
      <c r="AX3904" s="13" t="s">
        <v>69</v>
      </c>
      <c r="AY3904" s="244" t="s">
        <v>193</v>
      </c>
    </row>
    <row r="3905" s="14" customFormat="1">
      <c r="A3905" s="14"/>
      <c r="B3905" s="245"/>
      <c r="C3905" s="246"/>
      <c r="D3905" s="228" t="s">
        <v>206</v>
      </c>
      <c r="E3905" s="247" t="s">
        <v>19</v>
      </c>
      <c r="F3905" s="248" t="s">
        <v>4215</v>
      </c>
      <c r="G3905" s="246"/>
      <c r="H3905" s="249">
        <v>15.9</v>
      </c>
      <c r="I3905" s="250"/>
      <c r="J3905" s="246"/>
      <c r="K3905" s="246"/>
      <c r="L3905" s="251"/>
      <c r="M3905" s="252"/>
      <c r="N3905" s="253"/>
      <c r="O3905" s="253"/>
      <c r="P3905" s="253"/>
      <c r="Q3905" s="253"/>
      <c r="R3905" s="253"/>
      <c r="S3905" s="253"/>
      <c r="T3905" s="254"/>
      <c r="U3905" s="14"/>
      <c r="V3905" s="14"/>
      <c r="W3905" s="14"/>
      <c r="X3905" s="14"/>
      <c r="Y3905" s="14"/>
      <c r="Z3905" s="14"/>
      <c r="AA3905" s="14"/>
      <c r="AB3905" s="14"/>
      <c r="AC3905" s="14"/>
      <c r="AD3905" s="14"/>
      <c r="AE3905" s="14"/>
      <c r="AT3905" s="255" t="s">
        <v>206</v>
      </c>
      <c r="AU3905" s="255" t="s">
        <v>78</v>
      </c>
      <c r="AV3905" s="14" t="s">
        <v>78</v>
      </c>
      <c r="AW3905" s="14" t="s">
        <v>31</v>
      </c>
      <c r="AX3905" s="14" t="s">
        <v>69</v>
      </c>
      <c r="AY3905" s="255" t="s">
        <v>193</v>
      </c>
    </row>
    <row r="3906" s="15" customFormat="1">
      <c r="A3906" s="15"/>
      <c r="B3906" s="256"/>
      <c r="C3906" s="257"/>
      <c r="D3906" s="228" t="s">
        <v>206</v>
      </c>
      <c r="E3906" s="258" t="s">
        <v>19</v>
      </c>
      <c r="F3906" s="259" t="s">
        <v>218</v>
      </c>
      <c r="G3906" s="257"/>
      <c r="H3906" s="260">
        <v>497.19999999999999</v>
      </c>
      <c r="I3906" s="261"/>
      <c r="J3906" s="257"/>
      <c r="K3906" s="257"/>
      <c r="L3906" s="262"/>
      <c r="M3906" s="263"/>
      <c r="N3906" s="264"/>
      <c r="O3906" s="264"/>
      <c r="P3906" s="264"/>
      <c r="Q3906" s="264"/>
      <c r="R3906" s="264"/>
      <c r="S3906" s="264"/>
      <c r="T3906" s="265"/>
      <c r="U3906" s="15"/>
      <c r="V3906" s="15"/>
      <c r="W3906" s="15"/>
      <c r="X3906" s="15"/>
      <c r="Y3906" s="15"/>
      <c r="Z3906" s="15"/>
      <c r="AA3906" s="15"/>
      <c r="AB3906" s="15"/>
      <c r="AC3906" s="15"/>
      <c r="AD3906" s="15"/>
      <c r="AE3906" s="15"/>
      <c r="AT3906" s="266" t="s">
        <v>206</v>
      </c>
      <c r="AU3906" s="266" t="s">
        <v>78</v>
      </c>
      <c r="AV3906" s="15" t="s">
        <v>200</v>
      </c>
      <c r="AW3906" s="15" t="s">
        <v>31</v>
      </c>
      <c r="AX3906" s="15" t="s">
        <v>76</v>
      </c>
      <c r="AY3906" s="266" t="s">
        <v>193</v>
      </c>
    </row>
    <row r="3907" s="2" customFormat="1" ht="16.5" customHeight="1">
      <c r="A3907" s="41"/>
      <c r="B3907" s="42"/>
      <c r="C3907" s="274" t="s">
        <v>5142</v>
      </c>
      <c r="D3907" s="274" t="s">
        <v>1765</v>
      </c>
      <c r="E3907" s="275" t="s">
        <v>2497</v>
      </c>
      <c r="F3907" s="276" t="s">
        <v>2498</v>
      </c>
      <c r="G3907" s="277" t="s">
        <v>258</v>
      </c>
      <c r="H3907" s="278">
        <v>571.77999999999997</v>
      </c>
      <c r="I3907" s="279"/>
      <c r="J3907" s="280">
        <f>ROUND(I3907*H3907,2)</f>
        <v>0</v>
      </c>
      <c r="K3907" s="276" t="s">
        <v>19</v>
      </c>
      <c r="L3907" s="281"/>
      <c r="M3907" s="282" t="s">
        <v>19</v>
      </c>
      <c r="N3907" s="283" t="s">
        <v>40</v>
      </c>
      <c r="O3907" s="87"/>
      <c r="P3907" s="224">
        <f>O3907*H3907</f>
        <v>0</v>
      </c>
      <c r="Q3907" s="224">
        <v>0.021999999999999999</v>
      </c>
      <c r="R3907" s="224">
        <f>Q3907*H3907</f>
        <v>12.579159999999998</v>
      </c>
      <c r="S3907" s="224">
        <v>0</v>
      </c>
      <c r="T3907" s="225">
        <f>S3907*H3907</f>
        <v>0</v>
      </c>
      <c r="U3907" s="41"/>
      <c r="V3907" s="41"/>
      <c r="W3907" s="41"/>
      <c r="X3907" s="41"/>
      <c r="Y3907" s="41"/>
      <c r="Z3907" s="41"/>
      <c r="AA3907" s="41"/>
      <c r="AB3907" s="41"/>
      <c r="AC3907" s="41"/>
      <c r="AD3907" s="41"/>
      <c r="AE3907" s="41"/>
      <c r="AR3907" s="226" t="s">
        <v>449</v>
      </c>
      <c r="AT3907" s="226" t="s">
        <v>1765</v>
      </c>
      <c r="AU3907" s="226" t="s">
        <v>78</v>
      </c>
      <c r="AY3907" s="20" t="s">
        <v>193</v>
      </c>
      <c r="BE3907" s="227">
        <f>IF(N3907="základní",J3907,0)</f>
        <v>0</v>
      </c>
      <c r="BF3907" s="227">
        <f>IF(N3907="snížená",J3907,0)</f>
        <v>0</v>
      </c>
      <c r="BG3907" s="227">
        <f>IF(N3907="zákl. přenesená",J3907,0)</f>
        <v>0</v>
      </c>
      <c r="BH3907" s="227">
        <f>IF(N3907="sníž. přenesená",J3907,0)</f>
        <v>0</v>
      </c>
      <c r="BI3907" s="227">
        <f>IF(N3907="nulová",J3907,0)</f>
        <v>0</v>
      </c>
      <c r="BJ3907" s="20" t="s">
        <v>76</v>
      </c>
      <c r="BK3907" s="227">
        <f>ROUND(I3907*H3907,2)</f>
        <v>0</v>
      </c>
      <c r="BL3907" s="20" t="s">
        <v>323</v>
      </c>
      <c r="BM3907" s="226" t="s">
        <v>5143</v>
      </c>
    </row>
    <row r="3908" s="2" customFormat="1">
      <c r="A3908" s="41"/>
      <c r="B3908" s="42"/>
      <c r="C3908" s="43"/>
      <c r="D3908" s="228" t="s">
        <v>202</v>
      </c>
      <c r="E3908" s="43"/>
      <c r="F3908" s="229" t="s">
        <v>2500</v>
      </c>
      <c r="G3908" s="43"/>
      <c r="H3908" s="43"/>
      <c r="I3908" s="230"/>
      <c r="J3908" s="43"/>
      <c r="K3908" s="43"/>
      <c r="L3908" s="47"/>
      <c r="M3908" s="231"/>
      <c r="N3908" s="232"/>
      <c r="O3908" s="87"/>
      <c r="P3908" s="87"/>
      <c r="Q3908" s="87"/>
      <c r="R3908" s="87"/>
      <c r="S3908" s="87"/>
      <c r="T3908" s="88"/>
      <c r="U3908" s="41"/>
      <c r="V3908" s="41"/>
      <c r="W3908" s="41"/>
      <c r="X3908" s="41"/>
      <c r="Y3908" s="41"/>
      <c r="Z3908" s="41"/>
      <c r="AA3908" s="41"/>
      <c r="AB3908" s="41"/>
      <c r="AC3908" s="41"/>
      <c r="AD3908" s="41"/>
      <c r="AE3908" s="41"/>
      <c r="AT3908" s="20" t="s">
        <v>202</v>
      </c>
      <c r="AU3908" s="20" t="s">
        <v>78</v>
      </c>
    </row>
    <row r="3909" s="14" customFormat="1">
      <c r="A3909" s="14"/>
      <c r="B3909" s="245"/>
      <c r="C3909" s="246"/>
      <c r="D3909" s="228" t="s">
        <v>206</v>
      </c>
      <c r="E3909" s="247" t="s">
        <v>19</v>
      </c>
      <c r="F3909" s="248" t="s">
        <v>5062</v>
      </c>
      <c r="G3909" s="246"/>
      <c r="H3909" s="249">
        <v>497.19999999999999</v>
      </c>
      <c r="I3909" s="250"/>
      <c r="J3909" s="246"/>
      <c r="K3909" s="246"/>
      <c r="L3909" s="251"/>
      <c r="M3909" s="252"/>
      <c r="N3909" s="253"/>
      <c r="O3909" s="253"/>
      <c r="P3909" s="253"/>
      <c r="Q3909" s="253"/>
      <c r="R3909" s="253"/>
      <c r="S3909" s="253"/>
      <c r="T3909" s="254"/>
      <c r="U3909" s="14"/>
      <c r="V3909" s="14"/>
      <c r="W3909" s="14"/>
      <c r="X3909" s="14"/>
      <c r="Y3909" s="14"/>
      <c r="Z3909" s="14"/>
      <c r="AA3909" s="14"/>
      <c r="AB3909" s="14"/>
      <c r="AC3909" s="14"/>
      <c r="AD3909" s="14"/>
      <c r="AE3909" s="14"/>
      <c r="AT3909" s="255" t="s">
        <v>206</v>
      </c>
      <c r="AU3909" s="255" t="s">
        <v>78</v>
      </c>
      <c r="AV3909" s="14" t="s">
        <v>78</v>
      </c>
      <c r="AW3909" s="14" t="s">
        <v>31</v>
      </c>
      <c r="AX3909" s="14" t="s">
        <v>76</v>
      </c>
      <c r="AY3909" s="255" t="s">
        <v>193</v>
      </c>
    </row>
    <row r="3910" s="14" customFormat="1">
      <c r="A3910" s="14"/>
      <c r="B3910" s="245"/>
      <c r="C3910" s="246"/>
      <c r="D3910" s="228" t="s">
        <v>206</v>
      </c>
      <c r="E3910" s="246"/>
      <c r="F3910" s="248" t="s">
        <v>5144</v>
      </c>
      <c r="G3910" s="246"/>
      <c r="H3910" s="249">
        <v>571.77999999999997</v>
      </c>
      <c r="I3910" s="250"/>
      <c r="J3910" s="246"/>
      <c r="K3910" s="246"/>
      <c r="L3910" s="251"/>
      <c r="M3910" s="252"/>
      <c r="N3910" s="253"/>
      <c r="O3910" s="253"/>
      <c r="P3910" s="253"/>
      <c r="Q3910" s="253"/>
      <c r="R3910" s="253"/>
      <c r="S3910" s="253"/>
      <c r="T3910" s="254"/>
      <c r="U3910" s="14"/>
      <c r="V3910" s="14"/>
      <c r="W3910" s="14"/>
      <c r="X3910" s="14"/>
      <c r="Y3910" s="14"/>
      <c r="Z3910" s="14"/>
      <c r="AA3910" s="14"/>
      <c r="AB3910" s="14"/>
      <c r="AC3910" s="14"/>
      <c r="AD3910" s="14"/>
      <c r="AE3910" s="14"/>
      <c r="AT3910" s="255" t="s">
        <v>206</v>
      </c>
      <c r="AU3910" s="255" t="s">
        <v>78</v>
      </c>
      <c r="AV3910" s="14" t="s">
        <v>78</v>
      </c>
      <c r="AW3910" s="14" t="s">
        <v>4</v>
      </c>
      <c r="AX3910" s="14" t="s">
        <v>76</v>
      </c>
      <c r="AY3910" s="255" t="s">
        <v>193</v>
      </c>
    </row>
    <row r="3911" s="2" customFormat="1" ht="16.5" customHeight="1">
      <c r="A3911" s="41"/>
      <c r="B3911" s="42"/>
      <c r="C3911" s="215" t="s">
        <v>5145</v>
      </c>
      <c r="D3911" s="215" t="s">
        <v>195</v>
      </c>
      <c r="E3911" s="216" t="s">
        <v>2542</v>
      </c>
      <c r="F3911" s="217" t="s">
        <v>2543</v>
      </c>
      <c r="G3911" s="218" t="s">
        <v>258</v>
      </c>
      <c r="H3911" s="219">
        <v>635.303</v>
      </c>
      <c r="I3911" s="220"/>
      <c r="J3911" s="221">
        <f>ROUND(I3911*H3911,2)</f>
        <v>0</v>
      </c>
      <c r="K3911" s="217" t="s">
        <v>199</v>
      </c>
      <c r="L3911" s="47"/>
      <c r="M3911" s="222" t="s">
        <v>19</v>
      </c>
      <c r="N3911" s="223" t="s">
        <v>40</v>
      </c>
      <c r="O3911" s="87"/>
      <c r="P3911" s="224">
        <f>O3911*H3911</f>
        <v>0</v>
      </c>
      <c r="Q3911" s="224">
        <v>0.0015</v>
      </c>
      <c r="R3911" s="224">
        <f>Q3911*H3911</f>
        <v>0.95295450000000004</v>
      </c>
      <c r="S3911" s="224">
        <v>0</v>
      </c>
      <c r="T3911" s="225">
        <f>S3911*H3911</f>
        <v>0</v>
      </c>
      <c r="U3911" s="41"/>
      <c r="V3911" s="41"/>
      <c r="W3911" s="41"/>
      <c r="X3911" s="41"/>
      <c r="Y3911" s="41"/>
      <c r="Z3911" s="41"/>
      <c r="AA3911" s="41"/>
      <c r="AB3911" s="41"/>
      <c r="AC3911" s="41"/>
      <c r="AD3911" s="41"/>
      <c r="AE3911" s="41"/>
      <c r="AR3911" s="226" t="s">
        <v>323</v>
      </c>
      <c r="AT3911" s="226" t="s">
        <v>195</v>
      </c>
      <c r="AU3911" s="226" t="s">
        <v>78</v>
      </c>
      <c r="AY3911" s="20" t="s">
        <v>193</v>
      </c>
      <c r="BE3911" s="227">
        <f>IF(N3911="základní",J3911,0)</f>
        <v>0</v>
      </c>
      <c r="BF3911" s="227">
        <f>IF(N3911="snížená",J3911,0)</f>
        <v>0</v>
      </c>
      <c r="BG3911" s="227">
        <f>IF(N3911="zákl. přenesená",J3911,0)</f>
        <v>0</v>
      </c>
      <c r="BH3911" s="227">
        <f>IF(N3911="sníž. přenesená",J3911,0)</f>
        <v>0</v>
      </c>
      <c r="BI3911" s="227">
        <f>IF(N3911="nulová",J3911,0)</f>
        <v>0</v>
      </c>
      <c r="BJ3911" s="20" t="s">
        <v>76</v>
      </c>
      <c r="BK3911" s="227">
        <f>ROUND(I3911*H3911,2)</f>
        <v>0</v>
      </c>
      <c r="BL3911" s="20" t="s">
        <v>323</v>
      </c>
      <c r="BM3911" s="226" t="s">
        <v>5146</v>
      </c>
    </row>
    <row r="3912" s="2" customFormat="1">
      <c r="A3912" s="41"/>
      <c r="B3912" s="42"/>
      <c r="C3912" s="43"/>
      <c r="D3912" s="228" t="s">
        <v>202</v>
      </c>
      <c r="E3912" s="43"/>
      <c r="F3912" s="229" t="s">
        <v>2545</v>
      </c>
      <c r="G3912" s="43"/>
      <c r="H3912" s="43"/>
      <c r="I3912" s="230"/>
      <c r="J3912" s="43"/>
      <c r="K3912" s="43"/>
      <c r="L3912" s="47"/>
      <c r="M3912" s="231"/>
      <c r="N3912" s="232"/>
      <c r="O3912" s="87"/>
      <c r="P3912" s="87"/>
      <c r="Q3912" s="87"/>
      <c r="R3912" s="87"/>
      <c r="S3912" s="87"/>
      <c r="T3912" s="88"/>
      <c r="U3912" s="41"/>
      <c r="V3912" s="41"/>
      <c r="W3912" s="41"/>
      <c r="X3912" s="41"/>
      <c r="Y3912" s="41"/>
      <c r="Z3912" s="41"/>
      <c r="AA3912" s="41"/>
      <c r="AB3912" s="41"/>
      <c r="AC3912" s="41"/>
      <c r="AD3912" s="41"/>
      <c r="AE3912" s="41"/>
      <c r="AT3912" s="20" t="s">
        <v>202</v>
      </c>
      <c r="AU3912" s="20" t="s">
        <v>78</v>
      </c>
    </row>
    <row r="3913" s="2" customFormat="1">
      <c r="A3913" s="41"/>
      <c r="B3913" s="42"/>
      <c r="C3913" s="43"/>
      <c r="D3913" s="233" t="s">
        <v>204</v>
      </c>
      <c r="E3913" s="43"/>
      <c r="F3913" s="234" t="s">
        <v>2546</v>
      </c>
      <c r="G3913" s="43"/>
      <c r="H3913" s="43"/>
      <c r="I3913" s="230"/>
      <c r="J3913" s="43"/>
      <c r="K3913" s="43"/>
      <c r="L3913" s="47"/>
      <c r="M3913" s="231"/>
      <c r="N3913" s="232"/>
      <c r="O3913" s="87"/>
      <c r="P3913" s="87"/>
      <c r="Q3913" s="87"/>
      <c r="R3913" s="87"/>
      <c r="S3913" s="87"/>
      <c r="T3913" s="88"/>
      <c r="U3913" s="41"/>
      <c r="V3913" s="41"/>
      <c r="W3913" s="41"/>
      <c r="X3913" s="41"/>
      <c r="Y3913" s="41"/>
      <c r="Z3913" s="41"/>
      <c r="AA3913" s="41"/>
      <c r="AB3913" s="41"/>
      <c r="AC3913" s="41"/>
      <c r="AD3913" s="41"/>
      <c r="AE3913" s="41"/>
      <c r="AT3913" s="20" t="s">
        <v>204</v>
      </c>
      <c r="AU3913" s="20" t="s">
        <v>78</v>
      </c>
    </row>
    <row r="3914" s="13" customFormat="1">
      <c r="A3914" s="13"/>
      <c r="B3914" s="235"/>
      <c r="C3914" s="236"/>
      <c r="D3914" s="228" t="s">
        <v>206</v>
      </c>
      <c r="E3914" s="237" t="s">
        <v>19</v>
      </c>
      <c r="F3914" s="238" t="s">
        <v>279</v>
      </c>
      <c r="G3914" s="236"/>
      <c r="H3914" s="237" t="s">
        <v>19</v>
      </c>
      <c r="I3914" s="239"/>
      <c r="J3914" s="236"/>
      <c r="K3914" s="236"/>
      <c r="L3914" s="240"/>
      <c r="M3914" s="241"/>
      <c r="N3914" s="242"/>
      <c r="O3914" s="242"/>
      <c r="P3914" s="242"/>
      <c r="Q3914" s="242"/>
      <c r="R3914" s="242"/>
      <c r="S3914" s="242"/>
      <c r="T3914" s="243"/>
      <c r="U3914" s="13"/>
      <c r="V3914" s="13"/>
      <c r="W3914" s="13"/>
      <c r="X3914" s="13"/>
      <c r="Y3914" s="13"/>
      <c r="Z3914" s="13"/>
      <c r="AA3914" s="13"/>
      <c r="AB3914" s="13"/>
      <c r="AC3914" s="13"/>
      <c r="AD3914" s="13"/>
      <c r="AE3914" s="13"/>
      <c r="AT3914" s="244" t="s">
        <v>206</v>
      </c>
      <c r="AU3914" s="244" t="s">
        <v>78</v>
      </c>
      <c r="AV3914" s="13" t="s">
        <v>76</v>
      </c>
      <c r="AW3914" s="13" t="s">
        <v>31</v>
      </c>
      <c r="AX3914" s="13" t="s">
        <v>69</v>
      </c>
      <c r="AY3914" s="244" t="s">
        <v>193</v>
      </c>
    </row>
    <row r="3915" s="14" customFormat="1">
      <c r="A3915" s="14"/>
      <c r="B3915" s="245"/>
      <c r="C3915" s="246"/>
      <c r="D3915" s="228" t="s">
        <v>206</v>
      </c>
      <c r="E3915" s="247" t="s">
        <v>19</v>
      </c>
      <c r="F3915" s="248" t="s">
        <v>5147</v>
      </c>
      <c r="G3915" s="246"/>
      <c r="H3915" s="249">
        <v>497.19999999999999</v>
      </c>
      <c r="I3915" s="250"/>
      <c r="J3915" s="246"/>
      <c r="K3915" s="246"/>
      <c r="L3915" s="251"/>
      <c r="M3915" s="252"/>
      <c r="N3915" s="253"/>
      <c r="O3915" s="253"/>
      <c r="P3915" s="253"/>
      <c r="Q3915" s="253"/>
      <c r="R3915" s="253"/>
      <c r="S3915" s="253"/>
      <c r="T3915" s="254"/>
      <c r="U3915" s="14"/>
      <c r="V3915" s="14"/>
      <c r="W3915" s="14"/>
      <c r="X3915" s="14"/>
      <c r="Y3915" s="14"/>
      <c r="Z3915" s="14"/>
      <c r="AA3915" s="14"/>
      <c r="AB3915" s="14"/>
      <c r="AC3915" s="14"/>
      <c r="AD3915" s="14"/>
      <c r="AE3915" s="14"/>
      <c r="AT3915" s="255" t="s">
        <v>206</v>
      </c>
      <c r="AU3915" s="255" t="s">
        <v>78</v>
      </c>
      <c r="AV3915" s="14" t="s">
        <v>78</v>
      </c>
      <c r="AW3915" s="14" t="s">
        <v>31</v>
      </c>
      <c r="AX3915" s="14" t="s">
        <v>69</v>
      </c>
      <c r="AY3915" s="255" t="s">
        <v>193</v>
      </c>
    </row>
    <row r="3916" s="13" customFormat="1">
      <c r="A3916" s="13"/>
      <c r="B3916" s="235"/>
      <c r="C3916" s="236"/>
      <c r="D3916" s="228" t="s">
        <v>206</v>
      </c>
      <c r="E3916" s="237" t="s">
        <v>19</v>
      </c>
      <c r="F3916" s="238" t="s">
        <v>5148</v>
      </c>
      <c r="G3916" s="236"/>
      <c r="H3916" s="237" t="s">
        <v>19</v>
      </c>
      <c r="I3916" s="239"/>
      <c r="J3916" s="236"/>
      <c r="K3916" s="236"/>
      <c r="L3916" s="240"/>
      <c r="M3916" s="241"/>
      <c r="N3916" s="242"/>
      <c r="O3916" s="242"/>
      <c r="P3916" s="242"/>
      <c r="Q3916" s="242"/>
      <c r="R3916" s="242"/>
      <c r="S3916" s="242"/>
      <c r="T3916" s="243"/>
      <c r="U3916" s="13"/>
      <c r="V3916" s="13"/>
      <c r="W3916" s="13"/>
      <c r="X3916" s="13"/>
      <c r="Y3916" s="13"/>
      <c r="Z3916" s="13"/>
      <c r="AA3916" s="13"/>
      <c r="AB3916" s="13"/>
      <c r="AC3916" s="13"/>
      <c r="AD3916" s="13"/>
      <c r="AE3916" s="13"/>
      <c r="AT3916" s="244" t="s">
        <v>206</v>
      </c>
      <c r="AU3916" s="244" t="s">
        <v>78</v>
      </c>
      <c r="AV3916" s="13" t="s">
        <v>76</v>
      </c>
      <c r="AW3916" s="13" t="s">
        <v>31</v>
      </c>
      <c r="AX3916" s="13" t="s">
        <v>69</v>
      </c>
      <c r="AY3916" s="244" t="s">
        <v>193</v>
      </c>
    </row>
    <row r="3917" s="14" customFormat="1">
      <c r="A3917" s="14"/>
      <c r="B3917" s="245"/>
      <c r="C3917" s="246"/>
      <c r="D3917" s="228" t="s">
        <v>206</v>
      </c>
      <c r="E3917" s="247" t="s">
        <v>19</v>
      </c>
      <c r="F3917" s="248" t="s">
        <v>5063</v>
      </c>
      <c r="G3917" s="246"/>
      <c r="H3917" s="249">
        <v>33.417999999999999</v>
      </c>
      <c r="I3917" s="250"/>
      <c r="J3917" s="246"/>
      <c r="K3917" s="246"/>
      <c r="L3917" s="251"/>
      <c r="M3917" s="252"/>
      <c r="N3917" s="253"/>
      <c r="O3917" s="253"/>
      <c r="P3917" s="253"/>
      <c r="Q3917" s="253"/>
      <c r="R3917" s="253"/>
      <c r="S3917" s="253"/>
      <c r="T3917" s="254"/>
      <c r="U3917" s="14"/>
      <c r="V3917" s="14"/>
      <c r="W3917" s="14"/>
      <c r="X3917" s="14"/>
      <c r="Y3917" s="14"/>
      <c r="Z3917" s="14"/>
      <c r="AA3917" s="14"/>
      <c r="AB3917" s="14"/>
      <c r="AC3917" s="14"/>
      <c r="AD3917" s="14"/>
      <c r="AE3917" s="14"/>
      <c r="AT3917" s="255" t="s">
        <v>206</v>
      </c>
      <c r="AU3917" s="255" t="s">
        <v>78</v>
      </c>
      <c r="AV3917" s="14" t="s">
        <v>78</v>
      </c>
      <c r="AW3917" s="14" t="s">
        <v>31</v>
      </c>
      <c r="AX3917" s="14" t="s">
        <v>69</v>
      </c>
      <c r="AY3917" s="255" t="s">
        <v>193</v>
      </c>
    </row>
    <row r="3918" s="14" customFormat="1">
      <c r="A3918" s="14"/>
      <c r="B3918" s="245"/>
      <c r="C3918" s="246"/>
      <c r="D3918" s="228" t="s">
        <v>206</v>
      </c>
      <c r="E3918" s="247" t="s">
        <v>19</v>
      </c>
      <c r="F3918" s="248" t="s">
        <v>5064</v>
      </c>
      <c r="G3918" s="246"/>
      <c r="H3918" s="249">
        <v>17.786999999999999</v>
      </c>
      <c r="I3918" s="250"/>
      <c r="J3918" s="246"/>
      <c r="K3918" s="246"/>
      <c r="L3918" s="251"/>
      <c r="M3918" s="252"/>
      <c r="N3918" s="253"/>
      <c r="O3918" s="253"/>
      <c r="P3918" s="253"/>
      <c r="Q3918" s="253"/>
      <c r="R3918" s="253"/>
      <c r="S3918" s="253"/>
      <c r="T3918" s="254"/>
      <c r="U3918" s="14"/>
      <c r="V3918" s="14"/>
      <c r="W3918" s="14"/>
      <c r="X3918" s="14"/>
      <c r="Y3918" s="14"/>
      <c r="Z3918" s="14"/>
      <c r="AA3918" s="14"/>
      <c r="AB3918" s="14"/>
      <c r="AC3918" s="14"/>
      <c r="AD3918" s="14"/>
      <c r="AE3918" s="14"/>
      <c r="AT3918" s="255" t="s">
        <v>206</v>
      </c>
      <c r="AU3918" s="255" t="s">
        <v>78</v>
      </c>
      <c r="AV3918" s="14" t="s">
        <v>78</v>
      </c>
      <c r="AW3918" s="14" t="s">
        <v>31</v>
      </c>
      <c r="AX3918" s="14" t="s">
        <v>69</v>
      </c>
      <c r="AY3918" s="255" t="s">
        <v>193</v>
      </c>
    </row>
    <row r="3919" s="14" customFormat="1">
      <c r="A3919" s="14"/>
      <c r="B3919" s="245"/>
      <c r="C3919" s="246"/>
      <c r="D3919" s="228" t="s">
        <v>206</v>
      </c>
      <c r="E3919" s="247" t="s">
        <v>19</v>
      </c>
      <c r="F3919" s="248" t="s">
        <v>5065</v>
      </c>
      <c r="G3919" s="246"/>
      <c r="H3919" s="249">
        <v>3.4199999999999999</v>
      </c>
      <c r="I3919" s="250"/>
      <c r="J3919" s="246"/>
      <c r="K3919" s="246"/>
      <c r="L3919" s="251"/>
      <c r="M3919" s="252"/>
      <c r="N3919" s="253"/>
      <c r="O3919" s="253"/>
      <c r="P3919" s="253"/>
      <c r="Q3919" s="253"/>
      <c r="R3919" s="253"/>
      <c r="S3919" s="253"/>
      <c r="T3919" s="254"/>
      <c r="U3919" s="14"/>
      <c r="V3919" s="14"/>
      <c r="W3919" s="14"/>
      <c r="X3919" s="14"/>
      <c r="Y3919" s="14"/>
      <c r="Z3919" s="14"/>
      <c r="AA3919" s="14"/>
      <c r="AB3919" s="14"/>
      <c r="AC3919" s="14"/>
      <c r="AD3919" s="14"/>
      <c r="AE3919" s="14"/>
      <c r="AT3919" s="255" t="s">
        <v>206</v>
      </c>
      <c r="AU3919" s="255" t="s">
        <v>78</v>
      </c>
      <c r="AV3919" s="14" t="s">
        <v>78</v>
      </c>
      <c r="AW3919" s="14" t="s">
        <v>31</v>
      </c>
      <c r="AX3919" s="14" t="s">
        <v>69</v>
      </c>
      <c r="AY3919" s="255" t="s">
        <v>193</v>
      </c>
    </row>
    <row r="3920" s="14" customFormat="1">
      <c r="A3920" s="14"/>
      <c r="B3920" s="245"/>
      <c r="C3920" s="246"/>
      <c r="D3920" s="228" t="s">
        <v>206</v>
      </c>
      <c r="E3920" s="247" t="s">
        <v>19</v>
      </c>
      <c r="F3920" s="248" t="s">
        <v>5066</v>
      </c>
      <c r="G3920" s="246"/>
      <c r="H3920" s="249">
        <v>1.143</v>
      </c>
      <c r="I3920" s="250"/>
      <c r="J3920" s="246"/>
      <c r="K3920" s="246"/>
      <c r="L3920" s="251"/>
      <c r="M3920" s="252"/>
      <c r="N3920" s="253"/>
      <c r="O3920" s="253"/>
      <c r="P3920" s="253"/>
      <c r="Q3920" s="253"/>
      <c r="R3920" s="253"/>
      <c r="S3920" s="253"/>
      <c r="T3920" s="254"/>
      <c r="U3920" s="14"/>
      <c r="V3920" s="14"/>
      <c r="W3920" s="14"/>
      <c r="X3920" s="14"/>
      <c r="Y3920" s="14"/>
      <c r="Z3920" s="14"/>
      <c r="AA3920" s="14"/>
      <c r="AB3920" s="14"/>
      <c r="AC3920" s="14"/>
      <c r="AD3920" s="14"/>
      <c r="AE3920" s="14"/>
      <c r="AT3920" s="255" t="s">
        <v>206</v>
      </c>
      <c r="AU3920" s="255" t="s">
        <v>78</v>
      </c>
      <c r="AV3920" s="14" t="s">
        <v>78</v>
      </c>
      <c r="AW3920" s="14" t="s">
        <v>31</v>
      </c>
      <c r="AX3920" s="14" t="s">
        <v>69</v>
      </c>
      <c r="AY3920" s="255" t="s">
        <v>193</v>
      </c>
    </row>
    <row r="3921" s="13" customFormat="1">
      <c r="A3921" s="13"/>
      <c r="B3921" s="235"/>
      <c r="C3921" s="236"/>
      <c r="D3921" s="228" t="s">
        <v>206</v>
      </c>
      <c r="E3921" s="237" t="s">
        <v>19</v>
      </c>
      <c r="F3921" s="238" t="s">
        <v>5149</v>
      </c>
      <c r="G3921" s="236"/>
      <c r="H3921" s="237" t="s">
        <v>19</v>
      </c>
      <c r="I3921" s="239"/>
      <c r="J3921" s="236"/>
      <c r="K3921" s="236"/>
      <c r="L3921" s="240"/>
      <c r="M3921" s="241"/>
      <c r="N3921" s="242"/>
      <c r="O3921" s="242"/>
      <c r="P3921" s="242"/>
      <c r="Q3921" s="242"/>
      <c r="R3921" s="242"/>
      <c r="S3921" s="242"/>
      <c r="T3921" s="243"/>
      <c r="U3921" s="13"/>
      <c r="V3921" s="13"/>
      <c r="W3921" s="13"/>
      <c r="X3921" s="13"/>
      <c r="Y3921" s="13"/>
      <c r="Z3921" s="13"/>
      <c r="AA3921" s="13"/>
      <c r="AB3921" s="13"/>
      <c r="AC3921" s="13"/>
      <c r="AD3921" s="13"/>
      <c r="AE3921" s="13"/>
      <c r="AT3921" s="244" t="s">
        <v>206</v>
      </c>
      <c r="AU3921" s="244" t="s">
        <v>78</v>
      </c>
      <c r="AV3921" s="13" t="s">
        <v>76</v>
      </c>
      <c r="AW3921" s="13" t="s">
        <v>31</v>
      </c>
      <c r="AX3921" s="13" t="s">
        <v>69</v>
      </c>
      <c r="AY3921" s="244" t="s">
        <v>193</v>
      </c>
    </row>
    <row r="3922" s="13" customFormat="1">
      <c r="A3922" s="13"/>
      <c r="B3922" s="235"/>
      <c r="C3922" s="236"/>
      <c r="D3922" s="228" t="s">
        <v>206</v>
      </c>
      <c r="E3922" s="237" t="s">
        <v>19</v>
      </c>
      <c r="F3922" s="238" t="s">
        <v>1713</v>
      </c>
      <c r="G3922" s="236"/>
      <c r="H3922" s="237" t="s">
        <v>19</v>
      </c>
      <c r="I3922" s="239"/>
      <c r="J3922" s="236"/>
      <c r="K3922" s="236"/>
      <c r="L3922" s="240"/>
      <c r="M3922" s="241"/>
      <c r="N3922" s="242"/>
      <c r="O3922" s="242"/>
      <c r="P3922" s="242"/>
      <c r="Q3922" s="242"/>
      <c r="R3922" s="242"/>
      <c r="S3922" s="242"/>
      <c r="T3922" s="243"/>
      <c r="U3922" s="13"/>
      <c r="V3922" s="13"/>
      <c r="W3922" s="13"/>
      <c r="X3922" s="13"/>
      <c r="Y3922" s="13"/>
      <c r="Z3922" s="13"/>
      <c r="AA3922" s="13"/>
      <c r="AB3922" s="13"/>
      <c r="AC3922" s="13"/>
      <c r="AD3922" s="13"/>
      <c r="AE3922" s="13"/>
      <c r="AT3922" s="244" t="s">
        <v>206</v>
      </c>
      <c r="AU3922" s="244" t="s">
        <v>78</v>
      </c>
      <c r="AV3922" s="13" t="s">
        <v>76</v>
      </c>
      <c r="AW3922" s="13" t="s">
        <v>31</v>
      </c>
      <c r="AX3922" s="13" t="s">
        <v>69</v>
      </c>
      <c r="AY3922" s="244" t="s">
        <v>193</v>
      </c>
    </row>
    <row r="3923" s="13" customFormat="1">
      <c r="A3923" s="13"/>
      <c r="B3923" s="235"/>
      <c r="C3923" s="236"/>
      <c r="D3923" s="228" t="s">
        <v>206</v>
      </c>
      <c r="E3923" s="237" t="s">
        <v>19</v>
      </c>
      <c r="F3923" s="238" t="s">
        <v>3321</v>
      </c>
      <c r="G3923" s="236"/>
      <c r="H3923" s="237" t="s">
        <v>19</v>
      </c>
      <c r="I3923" s="239"/>
      <c r="J3923" s="236"/>
      <c r="K3923" s="236"/>
      <c r="L3923" s="240"/>
      <c r="M3923" s="241"/>
      <c r="N3923" s="242"/>
      <c r="O3923" s="242"/>
      <c r="P3923" s="242"/>
      <c r="Q3923" s="242"/>
      <c r="R3923" s="242"/>
      <c r="S3923" s="242"/>
      <c r="T3923" s="243"/>
      <c r="U3923" s="13"/>
      <c r="V3923" s="13"/>
      <c r="W3923" s="13"/>
      <c r="X3923" s="13"/>
      <c r="Y3923" s="13"/>
      <c r="Z3923" s="13"/>
      <c r="AA3923" s="13"/>
      <c r="AB3923" s="13"/>
      <c r="AC3923" s="13"/>
      <c r="AD3923" s="13"/>
      <c r="AE3923" s="13"/>
      <c r="AT3923" s="244" t="s">
        <v>206</v>
      </c>
      <c r="AU3923" s="244" t="s">
        <v>78</v>
      </c>
      <c r="AV3923" s="13" t="s">
        <v>76</v>
      </c>
      <c r="AW3923" s="13" t="s">
        <v>31</v>
      </c>
      <c r="AX3923" s="13" t="s">
        <v>69</v>
      </c>
      <c r="AY3923" s="244" t="s">
        <v>193</v>
      </c>
    </row>
    <row r="3924" s="14" customFormat="1">
      <c r="A3924" s="14"/>
      <c r="B3924" s="245"/>
      <c r="C3924" s="246"/>
      <c r="D3924" s="228" t="s">
        <v>206</v>
      </c>
      <c r="E3924" s="247" t="s">
        <v>19</v>
      </c>
      <c r="F3924" s="248" t="s">
        <v>5150</v>
      </c>
      <c r="G3924" s="246"/>
      <c r="H3924" s="249">
        <v>4.7850000000000001</v>
      </c>
      <c r="I3924" s="250"/>
      <c r="J3924" s="246"/>
      <c r="K3924" s="246"/>
      <c r="L3924" s="251"/>
      <c r="M3924" s="252"/>
      <c r="N3924" s="253"/>
      <c r="O3924" s="253"/>
      <c r="P3924" s="253"/>
      <c r="Q3924" s="253"/>
      <c r="R3924" s="253"/>
      <c r="S3924" s="253"/>
      <c r="T3924" s="254"/>
      <c r="U3924" s="14"/>
      <c r="V3924" s="14"/>
      <c r="W3924" s="14"/>
      <c r="X3924" s="14"/>
      <c r="Y3924" s="14"/>
      <c r="Z3924" s="14"/>
      <c r="AA3924" s="14"/>
      <c r="AB3924" s="14"/>
      <c r="AC3924" s="14"/>
      <c r="AD3924" s="14"/>
      <c r="AE3924" s="14"/>
      <c r="AT3924" s="255" t="s">
        <v>206</v>
      </c>
      <c r="AU3924" s="255" t="s">
        <v>78</v>
      </c>
      <c r="AV3924" s="14" t="s">
        <v>78</v>
      </c>
      <c r="AW3924" s="14" t="s">
        <v>31</v>
      </c>
      <c r="AX3924" s="14" t="s">
        <v>69</v>
      </c>
      <c r="AY3924" s="255" t="s">
        <v>193</v>
      </c>
    </row>
    <row r="3925" s="13" customFormat="1">
      <c r="A3925" s="13"/>
      <c r="B3925" s="235"/>
      <c r="C3925" s="236"/>
      <c r="D3925" s="228" t="s">
        <v>206</v>
      </c>
      <c r="E3925" s="237" t="s">
        <v>19</v>
      </c>
      <c r="F3925" s="238" t="s">
        <v>3697</v>
      </c>
      <c r="G3925" s="236"/>
      <c r="H3925" s="237" t="s">
        <v>19</v>
      </c>
      <c r="I3925" s="239"/>
      <c r="J3925" s="236"/>
      <c r="K3925" s="236"/>
      <c r="L3925" s="240"/>
      <c r="M3925" s="241"/>
      <c r="N3925" s="242"/>
      <c r="O3925" s="242"/>
      <c r="P3925" s="242"/>
      <c r="Q3925" s="242"/>
      <c r="R3925" s="242"/>
      <c r="S3925" s="242"/>
      <c r="T3925" s="243"/>
      <c r="U3925" s="13"/>
      <c r="V3925" s="13"/>
      <c r="W3925" s="13"/>
      <c r="X3925" s="13"/>
      <c r="Y3925" s="13"/>
      <c r="Z3925" s="13"/>
      <c r="AA3925" s="13"/>
      <c r="AB3925" s="13"/>
      <c r="AC3925" s="13"/>
      <c r="AD3925" s="13"/>
      <c r="AE3925" s="13"/>
      <c r="AT3925" s="244" t="s">
        <v>206</v>
      </c>
      <c r="AU3925" s="244" t="s">
        <v>78</v>
      </c>
      <c r="AV3925" s="13" t="s">
        <v>76</v>
      </c>
      <c r="AW3925" s="13" t="s">
        <v>31</v>
      </c>
      <c r="AX3925" s="13" t="s">
        <v>69</v>
      </c>
      <c r="AY3925" s="244" t="s">
        <v>193</v>
      </c>
    </row>
    <row r="3926" s="14" customFormat="1">
      <c r="A3926" s="14"/>
      <c r="B3926" s="245"/>
      <c r="C3926" s="246"/>
      <c r="D3926" s="228" t="s">
        <v>206</v>
      </c>
      <c r="E3926" s="247" t="s">
        <v>19</v>
      </c>
      <c r="F3926" s="248" t="s">
        <v>5151</v>
      </c>
      <c r="G3926" s="246"/>
      <c r="H3926" s="249">
        <v>6.0149999999999997</v>
      </c>
      <c r="I3926" s="250"/>
      <c r="J3926" s="246"/>
      <c r="K3926" s="246"/>
      <c r="L3926" s="251"/>
      <c r="M3926" s="252"/>
      <c r="N3926" s="253"/>
      <c r="O3926" s="253"/>
      <c r="P3926" s="253"/>
      <c r="Q3926" s="253"/>
      <c r="R3926" s="253"/>
      <c r="S3926" s="253"/>
      <c r="T3926" s="254"/>
      <c r="U3926" s="14"/>
      <c r="V3926" s="14"/>
      <c r="W3926" s="14"/>
      <c r="X3926" s="14"/>
      <c r="Y3926" s="14"/>
      <c r="Z3926" s="14"/>
      <c r="AA3926" s="14"/>
      <c r="AB3926" s="14"/>
      <c r="AC3926" s="14"/>
      <c r="AD3926" s="14"/>
      <c r="AE3926" s="14"/>
      <c r="AT3926" s="255" t="s">
        <v>206</v>
      </c>
      <c r="AU3926" s="255" t="s">
        <v>78</v>
      </c>
      <c r="AV3926" s="14" t="s">
        <v>78</v>
      </c>
      <c r="AW3926" s="14" t="s">
        <v>31</v>
      </c>
      <c r="AX3926" s="14" t="s">
        <v>69</v>
      </c>
      <c r="AY3926" s="255" t="s">
        <v>193</v>
      </c>
    </row>
    <row r="3927" s="13" customFormat="1">
      <c r="A3927" s="13"/>
      <c r="B3927" s="235"/>
      <c r="C3927" s="236"/>
      <c r="D3927" s="228" t="s">
        <v>206</v>
      </c>
      <c r="E3927" s="237" t="s">
        <v>19</v>
      </c>
      <c r="F3927" s="238" t="s">
        <v>3699</v>
      </c>
      <c r="G3927" s="236"/>
      <c r="H3927" s="237" t="s">
        <v>19</v>
      </c>
      <c r="I3927" s="239"/>
      <c r="J3927" s="236"/>
      <c r="K3927" s="236"/>
      <c r="L3927" s="240"/>
      <c r="M3927" s="241"/>
      <c r="N3927" s="242"/>
      <c r="O3927" s="242"/>
      <c r="P3927" s="242"/>
      <c r="Q3927" s="242"/>
      <c r="R3927" s="242"/>
      <c r="S3927" s="242"/>
      <c r="T3927" s="243"/>
      <c r="U3927" s="13"/>
      <c r="V3927" s="13"/>
      <c r="W3927" s="13"/>
      <c r="X3927" s="13"/>
      <c r="Y3927" s="13"/>
      <c r="Z3927" s="13"/>
      <c r="AA3927" s="13"/>
      <c r="AB3927" s="13"/>
      <c r="AC3927" s="13"/>
      <c r="AD3927" s="13"/>
      <c r="AE3927" s="13"/>
      <c r="AT3927" s="244" t="s">
        <v>206</v>
      </c>
      <c r="AU3927" s="244" t="s">
        <v>78</v>
      </c>
      <c r="AV3927" s="13" t="s">
        <v>76</v>
      </c>
      <c r="AW3927" s="13" t="s">
        <v>31</v>
      </c>
      <c r="AX3927" s="13" t="s">
        <v>69</v>
      </c>
      <c r="AY3927" s="244" t="s">
        <v>193</v>
      </c>
    </row>
    <row r="3928" s="14" customFormat="1">
      <c r="A3928" s="14"/>
      <c r="B3928" s="245"/>
      <c r="C3928" s="246"/>
      <c r="D3928" s="228" t="s">
        <v>206</v>
      </c>
      <c r="E3928" s="247" t="s">
        <v>19</v>
      </c>
      <c r="F3928" s="248" t="s">
        <v>5152</v>
      </c>
      <c r="G3928" s="246"/>
      <c r="H3928" s="249">
        <v>4.8600000000000003</v>
      </c>
      <c r="I3928" s="250"/>
      <c r="J3928" s="246"/>
      <c r="K3928" s="246"/>
      <c r="L3928" s="251"/>
      <c r="M3928" s="252"/>
      <c r="N3928" s="253"/>
      <c r="O3928" s="253"/>
      <c r="P3928" s="253"/>
      <c r="Q3928" s="253"/>
      <c r="R3928" s="253"/>
      <c r="S3928" s="253"/>
      <c r="T3928" s="254"/>
      <c r="U3928" s="14"/>
      <c r="V3928" s="14"/>
      <c r="W3928" s="14"/>
      <c r="X3928" s="14"/>
      <c r="Y3928" s="14"/>
      <c r="Z3928" s="14"/>
      <c r="AA3928" s="14"/>
      <c r="AB3928" s="14"/>
      <c r="AC3928" s="14"/>
      <c r="AD3928" s="14"/>
      <c r="AE3928" s="14"/>
      <c r="AT3928" s="255" t="s">
        <v>206</v>
      </c>
      <c r="AU3928" s="255" t="s">
        <v>78</v>
      </c>
      <c r="AV3928" s="14" t="s">
        <v>78</v>
      </c>
      <c r="AW3928" s="14" t="s">
        <v>31</v>
      </c>
      <c r="AX3928" s="14" t="s">
        <v>69</v>
      </c>
      <c r="AY3928" s="255" t="s">
        <v>193</v>
      </c>
    </row>
    <row r="3929" s="13" customFormat="1">
      <c r="A3929" s="13"/>
      <c r="B3929" s="235"/>
      <c r="C3929" s="236"/>
      <c r="D3929" s="228" t="s">
        <v>206</v>
      </c>
      <c r="E3929" s="237" t="s">
        <v>19</v>
      </c>
      <c r="F3929" s="238" t="s">
        <v>3705</v>
      </c>
      <c r="G3929" s="236"/>
      <c r="H3929" s="237" t="s">
        <v>19</v>
      </c>
      <c r="I3929" s="239"/>
      <c r="J3929" s="236"/>
      <c r="K3929" s="236"/>
      <c r="L3929" s="240"/>
      <c r="M3929" s="241"/>
      <c r="N3929" s="242"/>
      <c r="O3929" s="242"/>
      <c r="P3929" s="242"/>
      <c r="Q3929" s="242"/>
      <c r="R3929" s="242"/>
      <c r="S3929" s="242"/>
      <c r="T3929" s="243"/>
      <c r="U3929" s="13"/>
      <c r="V3929" s="13"/>
      <c r="W3929" s="13"/>
      <c r="X3929" s="13"/>
      <c r="Y3929" s="13"/>
      <c r="Z3929" s="13"/>
      <c r="AA3929" s="13"/>
      <c r="AB3929" s="13"/>
      <c r="AC3929" s="13"/>
      <c r="AD3929" s="13"/>
      <c r="AE3929" s="13"/>
      <c r="AT3929" s="244" t="s">
        <v>206</v>
      </c>
      <c r="AU3929" s="244" t="s">
        <v>78</v>
      </c>
      <c r="AV3929" s="13" t="s">
        <v>76</v>
      </c>
      <c r="AW3929" s="13" t="s">
        <v>31</v>
      </c>
      <c r="AX3929" s="13" t="s">
        <v>69</v>
      </c>
      <c r="AY3929" s="244" t="s">
        <v>193</v>
      </c>
    </row>
    <row r="3930" s="14" customFormat="1">
      <c r="A3930" s="14"/>
      <c r="B3930" s="245"/>
      <c r="C3930" s="246"/>
      <c r="D3930" s="228" t="s">
        <v>206</v>
      </c>
      <c r="E3930" s="247" t="s">
        <v>19</v>
      </c>
      <c r="F3930" s="248" t="s">
        <v>5153</v>
      </c>
      <c r="G3930" s="246"/>
      <c r="H3930" s="249">
        <v>1.6499999999999999</v>
      </c>
      <c r="I3930" s="250"/>
      <c r="J3930" s="246"/>
      <c r="K3930" s="246"/>
      <c r="L3930" s="251"/>
      <c r="M3930" s="252"/>
      <c r="N3930" s="253"/>
      <c r="O3930" s="253"/>
      <c r="P3930" s="253"/>
      <c r="Q3930" s="253"/>
      <c r="R3930" s="253"/>
      <c r="S3930" s="253"/>
      <c r="T3930" s="254"/>
      <c r="U3930" s="14"/>
      <c r="V3930" s="14"/>
      <c r="W3930" s="14"/>
      <c r="X3930" s="14"/>
      <c r="Y3930" s="14"/>
      <c r="Z3930" s="14"/>
      <c r="AA3930" s="14"/>
      <c r="AB3930" s="14"/>
      <c r="AC3930" s="14"/>
      <c r="AD3930" s="14"/>
      <c r="AE3930" s="14"/>
      <c r="AT3930" s="255" t="s">
        <v>206</v>
      </c>
      <c r="AU3930" s="255" t="s">
        <v>78</v>
      </c>
      <c r="AV3930" s="14" t="s">
        <v>78</v>
      </c>
      <c r="AW3930" s="14" t="s">
        <v>31</v>
      </c>
      <c r="AX3930" s="14" t="s">
        <v>69</v>
      </c>
      <c r="AY3930" s="255" t="s">
        <v>193</v>
      </c>
    </row>
    <row r="3931" s="13" customFormat="1">
      <c r="A3931" s="13"/>
      <c r="B3931" s="235"/>
      <c r="C3931" s="236"/>
      <c r="D3931" s="228" t="s">
        <v>206</v>
      </c>
      <c r="E3931" s="237" t="s">
        <v>19</v>
      </c>
      <c r="F3931" s="238" t="s">
        <v>1702</v>
      </c>
      <c r="G3931" s="236"/>
      <c r="H3931" s="237" t="s">
        <v>19</v>
      </c>
      <c r="I3931" s="239"/>
      <c r="J3931" s="236"/>
      <c r="K3931" s="236"/>
      <c r="L3931" s="240"/>
      <c r="M3931" s="241"/>
      <c r="N3931" s="242"/>
      <c r="O3931" s="242"/>
      <c r="P3931" s="242"/>
      <c r="Q3931" s="242"/>
      <c r="R3931" s="242"/>
      <c r="S3931" s="242"/>
      <c r="T3931" s="243"/>
      <c r="U3931" s="13"/>
      <c r="V3931" s="13"/>
      <c r="W3931" s="13"/>
      <c r="X3931" s="13"/>
      <c r="Y3931" s="13"/>
      <c r="Z3931" s="13"/>
      <c r="AA3931" s="13"/>
      <c r="AB3931" s="13"/>
      <c r="AC3931" s="13"/>
      <c r="AD3931" s="13"/>
      <c r="AE3931" s="13"/>
      <c r="AT3931" s="244" t="s">
        <v>206</v>
      </c>
      <c r="AU3931" s="244" t="s">
        <v>78</v>
      </c>
      <c r="AV3931" s="13" t="s">
        <v>76</v>
      </c>
      <c r="AW3931" s="13" t="s">
        <v>31</v>
      </c>
      <c r="AX3931" s="13" t="s">
        <v>69</v>
      </c>
      <c r="AY3931" s="244" t="s">
        <v>193</v>
      </c>
    </row>
    <row r="3932" s="13" customFormat="1">
      <c r="A3932" s="13"/>
      <c r="B3932" s="235"/>
      <c r="C3932" s="236"/>
      <c r="D3932" s="228" t="s">
        <v>206</v>
      </c>
      <c r="E3932" s="237" t="s">
        <v>19</v>
      </c>
      <c r="F3932" s="238" t="s">
        <v>3743</v>
      </c>
      <c r="G3932" s="236"/>
      <c r="H3932" s="237" t="s">
        <v>19</v>
      </c>
      <c r="I3932" s="239"/>
      <c r="J3932" s="236"/>
      <c r="K3932" s="236"/>
      <c r="L3932" s="240"/>
      <c r="M3932" s="241"/>
      <c r="N3932" s="242"/>
      <c r="O3932" s="242"/>
      <c r="P3932" s="242"/>
      <c r="Q3932" s="242"/>
      <c r="R3932" s="242"/>
      <c r="S3932" s="242"/>
      <c r="T3932" s="243"/>
      <c r="U3932" s="13"/>
      <c r="V3932" s="13"/>
      <c r="W3932" s="13"/>
      <c r="X3932" s="13"/>
      <c r="Y3932" s="13"/>
      <c r="Z3932" s="13"/>
      <c r="AA3932" s="13"/>
      <c r="AB3932" s="13"/>
      <c r="AC3932" s="13"/>
      <c r="AD3932" s="13"/>
      <c r="AE3932" s="13"/>
      <c r="AT3932" s="244" t="s">
        <v>206</v>
      </c>
      <c r="AU3932" s="244" t="s">
        <v>78</v>
      </c>
      <c r="AV3932" s="13" t="s">
        <v>76</v>
      </c>
      <c r="AW3932" s="13" t="s">
        <v>31</v>
      </c>
      <c r="AX3932" s="13" t="s">
        <v>69</v>
      </c>
      <c r="AY3932" s="244" t="s">
        <v>193</v>
      </c>
    </row>
    <row r="3933" s="14" customFormat="1">
      <c r="A3933" s="14"/>
      <c r="B3933" s="245"/>
      <c r="C3933" s="246"/>
      <c r="D3933" s="228" t="s">
        <v>206</v>
      </c>
      <c r="E3933" s="247" t="s">
        <v>19</v>
      </c>
      <c r="F3933" s="248" t="s">
        <v>5154</v>
      </c>
      <c r="G3933" s="246"/>
      <c r="H3933" s="249">
        <v>7.6050000000000004</v>
      </c>
      <c r="I3933" s="250"/>
      <c r="J3933" s="246"/>
      <c r="K3933" s="246"/>
      <c r="L3933" s="251"/>
      <c r="M3933" s="252"/>
      <c r="N3933" s="253"/>
      <c r="O3933" s="253"/>
      <c r="P3933" s="253"/>
      <c r="Q3933" s="253"/>
      <c r="R3933" s="253"/>
      <c r="S3933" s="253"/>
      <c r="T3933" s="254"/>
      <c r="U3933" s="14"/>
      <c r="V3933" s="14"/>
      <c r="W3933" s="14"/>
      <c r="X3933" s="14"/>
      <c r="Y3933" s="14"/>
      <c r="Z3933" s="14"/>
      <c r="AA3933" s="14"/>
      <c r="AB3933" s="14"/>
      <c r="AC3933" s="14"/>
      <c r="AD3933" s="14"/>
      <c r="AE3933" s="14"/>
      <c r="AT3933" s="255" t="s">
        <v>206</v>
      </c>
      <c r="AU3933" s="255" t="s">
        <v>78</v>
      </c>
      <c r="AV3933" s="14" t="s">
        <v>78</v>
      </c>
      <c r="AW3933" s="14" t="s">
        <v>31</v>
      </c>
      <c r="AX3933" s="14" t="s">
        <v>69</v>
      </c>
      <c r="AY3933" s="255" t="s">
        <v>193</v>
      </c>
    </row>
    <row r="3934" s="13" customFormat="1">
      <c r="A3934" s="13"/>
      <c r="B3934" s="235"/>
      <c r="C3934" s="236"/>
      <c r="D3934" s="228" t="s">
        <v>206</v>
      </c>
      <c r="E3934" s="237" t="s">
        <v>19</v>
      </c>
      <c r="F3934" s="238" t="s">
        <v>3745</v>
      </c>
      <c r="G3934" s="236"/>
      <c r="H3934" s="237" t="s">
        <v>19</v>
      </c>
      <c r="I3934" s="239"/>
      <c r="J3934" s="236"/>
      <c r="K3934" s="236"/>
      <c r="L3934" s="240"/>
      <c r="M3934" s="241"/>
      <c r="N3934" s="242"/>
      <c r="O3934" s="242"/>
      <c r="P3934" s="242"/>
      <c r="Q3934" s="242"/>
      <c r="R3934" s="242"/>
      <c r="S3934" s="242"/>
      <c r="T3934" s="243"/>
      <c r="U3934" s="13"/>
      <c r="V3934" s="13"/>
      <c r="W3934" s="13"/>
      <c r="X3934" s="13"/>
      <c r="Y3934" s="13"/>
      <c r="Z3934" s="13"/>
      <c r="AA3934" s="13"/>
      <c r="AB3934" s="13"/>
      <c r="AC3934" s="13"/>
      <c r="AD3934" s="13"/>
      <c r="AE3934" s="13"/>
      <c r="AT3934" s="244" t="s">
        <v>206</v>
      </c>
      <c r="AU3934" s="244" t="s">
        <v>78</v>
      </c>
      <c r="AV3934" s="13" t="s">
        <v>76</v>
      </c>
      <c r="AW3934" s="13" t="s">
        <v>31</v>
      </c>
      <c r="AX3934" s="13" t="s">
        <v>69</v>
      </c>
      <c r="AY3934" s="244" t="s">
        <v>193</v>
      </c>
    </row>
    <row r="3935" s="14" customFormat="1">
      <c r="A3935" s="14"/>
      <c r="B3935" s="245"/>
      <c r="C3935" s="246"/>
      <c r="D3935" s="228" t="s">
        <v>206</v>
      </c>
      <c r="E3935" s="247" t="s">
        <v>19</v>
      </c>
      <c r="F3935" s="248" t="s">
        <v>5155</v>
      </c>
      <c r="G3935" s="246"/>
      <c r="H3935" s="249">
        <v>3.0299999999999998</v>
      </c>
      <c r="I3935" s="250"/>
      <c r="J3935" s="246"/>
      <c r="K3935" s="246"/>
      <c r="L3935" s="251"/>
      <c r="M3935" s="252"/>
      <c r="N3935" s="253"/>
      <c r="O3935" s="253"/>
      <c r="P3935" s="253"/>
      <c r="Q3935" s="253"/>
      <c r="R3935" s="253"/>
      <c r="S3935" s="253"/>
      <c r="T3935" s="254"/>
      <c r="U3935" s="14"/>
      <c r="V3935" s="14"/>
      <c r="W3935" s="14"/>
      <c r="X3935" s="14"/>
      <c r="Y3935" s="14"/>
      <c r="Z3935" s="14"/>
      <c r="AA3935" s="14"/>
      <c r="AB3935" s="14"/>
      <c r="AC3935" s="14"/>
      <c r="AD3935" s="14"/>
      <c r="AE3935" s="14"/>
      <c r="AT3935" s="255" t="s">
        <v>206</v>
      </c>
      <c r="AU3935" s="255" t="s">
        <v>78</v>
      </c>
      <c r="AV3935" s="14" t="s">
        <v>78</v>
      </c>
      <c r="AW3935" s="14" t="s">
        <v>31</v>
      </c>
      <c r="AX3935" s="14" t="s">
        <v>69</v>
      </c>
      <c r="AY3935" s="255" t="s">
        <v>193</v>
      </c>
    </row>
    <row r="3936" s="13" customFormat="1">
      <c r="A3936" s="13"/>
      <c r="B3936" s="235"/>
      <c r="C3936" s="236"/>
      <c r="D3936" s="228" t="s">
        <v>206</v>
      </c>
      <c r="E3936" s="237" t="s">
        <v>19</v>
      </c>
      <c r="F3936" s="238" t="s">
        <v>1704</v>
      </c>
      <c r="G3936" s="236"/>
      <c r="H3936" s="237" t="s">
        <v>19</v>
      </c>
      <c r="I3936" s="239"/>
      <c r="J3936" s="236"/>
      <c r="K3936" s="236"/>
      <c r="L3936" s="240"/>
      <c r="M3936" s="241"/>
      <c r="N3936" s="242"/>
      <c r="O3936" s="242"/>
      <c r="P3936" s="242"/>
      <c r="Q3936" s="242"/>
      <c r="R3936" s="242"/>
      <c r="S3936" s="242"/>
      <c r="T3936" s="243"/>
      <c r="U3936" s="13"/>
      <c r="V3936" s="13"/>
      <c r="W3936" s="13"/>
      <c r="X3936" s="13"/>
      <c r="Y3936" s="13"/>
      <c r="Z3936" s="13"/>
      <c r="AA3936" s="13"/>
      <c r="AB3936" s="13"/>
      <c r="AC3936" s="13"/>
      <c r="AD3936" s="13"/>
      <c r="AE3936" s="13"/>
      <c r="AT3936" s="244" t="s">
        <v>206</v>
      </c>
      <c r="AU3936" s="244" t="s">
        <v>78</v>
      </c>
      <c r="AV3936" s="13" t="s">
        <v>76</v>
      </c>
      <c r="AW3936" s="13" t="s">
        <v>31</v>
      </c>
      <c r="AX3936" s="13" t="s">
        <v>69</v>
      </c>
      <c r="AY3936" s="244" t="s">
        <v>193</v>
      </c>
    </row>
    <row r="3937" s="13" customFormat="1">
      <c r="A3937" s="13"/>
      <c r="B3937" s="235"/>
      <c r="C3937" s="236"/>
      <c r="D3937" s="228" t="s">
        <v>206</v>
      </c>
      <c r="E3937" s="237" t="s">
        <v>19</v>
      </c>
      <c r="F3937" s="238" t="s">
        <v>3748</v>
      </c>
      <c r="G3937" s="236"/>
      <c r="H3937" s="237" t="s">
        <v>19</v>
      </c>
      <c r="I3937" s="239"/>
      <c r="J3937" s="236"/>
      <c r="K3937" s="236"/>
      <c r="L3937" s="240"/>
      <c r="M3937" s="241"/>
      <c r="N3937" s="242"/>
      <c r="O3937" s="242"/>
      <c r="P3937" s="242"/>
      <c r="Q3937" s="242"/>
      <c r="R3937" s="242"/>
      <c r="S3937" s="242"/>
      <c r="T3937" s="243"/>
      <c r="U3937" s="13"/>
      <c r="V3937" s="13"/>
      <c r="W3937" s="13"/>
      <c r="X3937" s="13"/>
      <c r="Y3937" s="13"/>
      <c r="Z3937" s="13"/>
      <c r="AA3937" s="13"/>
      <c r="AB3937" s="13"/>
      <c r="AC3937" s="13"/>
      <c r="AD3937" s="13"/>
      <c r="AE3937" s="13"/>
      <c r="AT3937" s="244" t="s">
        <v>206</v>
      </c>
      <c r="AU3937" s="244" t="s">
        <v>78</v>
      </c>
      <c r="AV3937" s="13" t="s">
        <v>76</v>
      </c>
      <c r="AW3937" s="13" t="s">
        <v>31</v>
      </c>
      <c r="AX3937" s="13" t="s">
        <v>69</v>
      </c>
      <c r="AY3937" s="244" t="s">
        <v>193</v>
      </c>
    </row>
    <row r="3938" s="14" customFormat="1">
      <c r="A3938" s="14"/>
      <c r="B3938" s="245"/>
      <c r="C3938" s="246"/>
      <c r="D3938" s="228" t="s">
        <v>206</v>
      </c>
      <c r="E3938" s="247" t="s">
        <v>19</v>
      </c>
      <c r="F3938" s="248" t="s">
        <v>5154</v>
      </c>
      <c r="G3938" s="246"/>
      <c r="H3938" s="249">
        <v>7.6050000000000004</v>
      </c>
      <c r="I3938" s="250"/>
      <c r="J3938" s="246"/>
      <c r="K3938" s="246"/>
      <c r="L3938" s="251"/>
      <c r="M3938" s="252"/>
      <c r="N3938" s="253"/>
      <c r="O3938" s="253"/>
      <c r="P3938" s="253"/>
      <c r="Q3938" s="253"/>
      <c r="R3938" s="253"/>
      <c r="S3938" s="253"/>
      <c r="T3938" s="254"/>
      <c r="U3938" s="14"/>
      <c r="V3938" s="14"/>
      <c r="W3938" s="14"/>
      <c r="X3938" s="14"/>
      <c r="Y3938" s="14"/>
      <c r="Z3938" s="14"/>
      <c r="AA3938" s="14"/>
      <c r="AB3938" s="14"/>
      <c r="AC3938" s="14"/>
      <c r="AD3938" s="14"/>
      <c r="AE3938" s="14"/>
      <c r="AT3938" s="255" t="s">
        <v>206</v>
      </c>
      <c r="AU3938" s="255" t="s">
        <v>78</v>
      </c>
      <c r="AV3938" s="14" t="s">
        <v>78</v>
      </c>
      <c r="AW3938" s="14" t="s">
        <v>31</v>
      </c>
      <c r="AX3938" s="14" t="s">
        <v>69</v>
      </c>
      <c r="AY3938" s="255" t="s">
        <v>193</v>
      </c>
    </row>
    <row r="3939" s="13" customFormat="1">
      <c r="A3939" s="13"/>
      <c r="B3939" s="235"/>
      <c r="C3939" s="236"/>
      <c r="D3939" s="228" t="s">
        <v>206</v>
      </c>
      <c r="E3939" s="237" t="s">
        <v>19</v>
      </c>
      <c r="F3939" s="238" t="s">
        <v>3749</v>
      </c>
      <c r="G3939" s="236"/>
      <c r="H3939" s="237" t="s">
        <v>19</v>
      </c>
      <c r="I3939" s="239"/>
      <c r="J3939" s="236"/>
      <c r="K3939" s="236"/>
      <c r="L3939" s="240"/>
      <c r="M3939" s="241"/>
      <c r="N3939" s="242"/>
      <c r="O3939" s="242"/>
      <c r="P3939" s="242"/>
      <c r="Q3939" s="242"/>
      <c r="R3939" s="242"/>
      <c r="S3939" s="242"/>
      <c r="T3939" s="243"/>
      <c r="U3939" s="13"/>
      <c r="V3939" s="13"/>
      <c r="W3939" s="13"/>
      <c r="X3939" s="13"/>
      <c r="Y3939" s="13"/>
      <c r="Z3939" s="13"/>
      <c r="AA3939" s="13"/>
      <c r="AB3939" s="13"/>
      <c r="AC3939" s="13"/>
      <c r="AD3939" s="13"/>
      <c r="AE3939" s="13"/>
      <c r="AT3939" s="244" t="s">
        <v>206</v>
      </c>
      <c r="AU3939" s="244" t="s">
        <v>78</v>
      </c>
      <c r="AV3939" s="13" t="s">
        <v>76</v>
      </c>
      <c r="AW3939" s="13" t="s">
        <v>31</v>
      </c>
      <c r="AX3939" s="13" t="s">
        <v>69</v>
      </c>
      <c r="AY3939" s="244" t="s">
        <v>193</v>
      </c>
    </row>
    <row r="3940" s="14" customFormat="1">
      <c r="A3940" s="14"/>
      <c r="B3940" s="245"/>
      <c r="C3940" s="246"/>
      <c r="D3940" s="228" t="s">
        <v>206</v>
      </c>
      <c r="E3940" s="247" t="s">
        <v>19</v>
      </c>
      <c r="F3940" s="248" t="s">
        <v>5156</v>
      </c>
      <c r="G3940" s="246"/>
      <c r="H3940" s="249">
        <v>2.0099999999999998</v>
      </c>
      <c r="I3940" s="250"/>
      <c r="J3940" s="246"/>
      <c r="K3940" s="246"/>
      <c r="L3940" s="251"/>
      <c r="M3940" s="252"/>
      <c r="N3940" s="253"/>
      <c r="O3940" s="253"/>
      <c r="P3940" s="253"/>
      <c r="Q3940" s="253"/>
      <c r="R3940" s="253"/>
      <c r="S3940" s="253"/>
      <c r="T3940" s="254"/>
      <c r="U3940" s="14"/>
      <c r="V3940" s="14"/>
      <c r="W3940" s="14"/>
      <c r="X3940" s="14"/>
      <c r="Y3940" s="14"/>
      <c r="Z3940" s="14"/>
      <c r="AA3940" s="14"/>
      <c r="AB3940" s="14"/>
      <c r="AC3940" s="14"/>
      <c r="AD3940" s="14"/>
      <c r="AE3940" s="14"/>
      <c r="AT3940" s="255" t="s">
        <v>206</v>
      </c>
      <c r="AU3940" s="255" t="s">
        <v>78</v>
      </c>
      <c r="AV3940" s="14" t="s">
        <v>78</v>
      </c>
      <c r="AW3940" s="14" t="s">
        <v>31</v>
      </c>
      <c r="AX3940" s="14" t="s">
        <v>69</v>
      </c>
      <c r="AY3940" s="255" t="s">
        <v>193</v>
      </c>
    </row>
    <row r="3941" s="13" customFormat="1">
      <c r="A3941" s="13"/>
      <c r="B3941" s="235"/>
      <c r="C3941" s="236"/>
      <c r="D3941" s="228" t="s">
        <v>206</v>
      </c>
      <c r="E3941" s="237" t="s">
        <v>19</v>
      </c>
      <c r="F3941" s="238" t="s">
        <v>3683</v>
      </c>
      <c r="G3941" s="236"/>
      <c r="H3941" s="237" t="s">
        <v>19</v>
      </c>
      <c r="I3941" s="239"/>
      <c r="J3941" s="236"/>
      <c r="K3941" s="236"/>
      <c r="L3941" s="240"/>
      <c r="M3941" s="241"/>
      <c r="N3941" s="242"/>
      <c r="O3941" s="242"/>
      <c r="P3941" s="242"/>
      <c r="Q3941" s="242"/>
      <c r="R3941" s="242"/>
      <c r="S3941" s="242"/>
      <c r="T3941" s="243"/>
      <c r="U3941" s="13"/>
      <c r="V3941" s="13"/>
      <c r="W3941" s="13"/>
      <c r="X3941" s="13"/>
      <c r="Y3941" s="13"/>
      <c r="Z3941" s="13"/>
      <c r="AA3941" s="13"/>
      <c r="AB3941" s="13"/>
      <c r="AC3941" s="13"/>
      <c r="AD3941" s="13"/>
      <c r="AE3941" s="13"/>
      <c r="AT3941" s="244" t="s">
        <v>206</v>
      </c>
      <c r="AU3941" s="244" t="s">
        <v>78</v>
      </c>
      <c r="AV3941" s="13" t="s">
        <v>76</v>
      </c>
      <c r="AW3941" s="13" t="s">
        <v>31</v>
      </c>
      <c r="AX3941" s="13" t="s">
        <v>69</v>
      </c>
      <c r="AY3941" s="244" t="s">
        <v>193</v>
      </c>
    </row>
    <row r="3942" s="14" customFormat="1">
      <c r="A3942" s="14"/>
      <c r="B3942" s="245"/>
      <c r="C3942" s="246"/>
      <c r="D3942" s="228" t="s">
        <v>206</v>
      </c>
      <c r="E3942" s="247" t="s">
        <v>19</v>
      </c>
      <c r="F3942" s="248" t="s">
        <v>5157</v>
      </c>
      <c r="G3942" s="246"/>
      <c r="H3942" s="249">
        <v>5.0250000000000004</v>
      </c>
      <c r="I3942" s="250"/>
      <c r="J3942" s="246"/>
      <c r="K3942" s="246"/>
      <c r="L3942" s="251"/>
      <c r="M3942" s="252"/>
      <c r="N3942" s="253"/>
      <c r="O3942" s="253"/>
      <c r="P3942" s="253"/>
      <c r="Q3942" s="253"/>
      <c r="R3942" s="253"/>
      <c r="S3942" s="253"/>
      <c r="T3942" s="254"/>
      <c r="U3942" s="14"/>
      <c r="V3942" s="14"/>
      <c r="W3942" s="14"/>
      <c r="X3942" s="14"/>
      <c r="Y3942" s="14"/>
      <c r="Z3942" s="14"/>
      <c r="AA3942" s="14"/>
      <c r="AB3942" s="14"/>
      <c r="AC3942" s="14"/>
      <c r="AD3942" s="14"/>
      <c r="AE3942" s="14"/>
      <c r="AT3942" s="255" t="s">
        <v>206</v>
      </c>
      <c r="AU3942" s="255" t="s">
        <v>78</v>
      </c>
      <c r="AV3942" s="14" t="s">
        <v>78</v>
      </c>
      <c r="AW3942" s="14" t="s">
        <v>31</v>
      </c>
      <c r="AX3942" s="14" t="s">
        <v>69</v>
      </c>
      <c r="AY3942" s="255" t="s">
        <v>193</v>
      </c>
    </row>
    <row r="3943" s="13" customFormat="1">
      <c r="A3943" s="13"/>
      <c r="B3943" s="235"/>
      <c r="C3943" s="236"/>
      <c r="D3943" s="228" t="s">
        <v>206</v>
      </c>
      <c r="E3943" s="237" t="s">
        <v>19</v>
      </c>
      <c r="F3943" s="238" t="s">
        <v>1724</v>
      </c>
      <c r="G3943" s="236"/>
      <c r="H3943" s="237" t="s">
        <v>19</v>
      </c>
      <c r="I3943" s="239"/>
      <c r="J3943" s="236"/>
      <c r="K3943" s="236"/>
      <c r="L3943" s="240"/>
      <c r="M3943" s="241"/>
      <c r="N3943" s="242"/>
      <c r="O3943" s="242"/>
      <c r="P3943" s="242"/>
      <c r="Q3943" s="242"/>
      <c r="R3943" s="242"/>
      <c r="S3943" s="242"/>
      <c r="T3943" s="243"/>
      <c r="U3943" s="13"/>
      <c r="V3943" s="13"/>
      <c r="W3943" s="13"/>
      <c r="X3943" s="13"/>
      <c r="Y3943" s="13"/>
      <c r="Z3943" s="13"/>
      <c r="AA3943" s="13"/>
      <c r="AB3943" s="13"/>
      <c r="AC3943" s="13"/>
      <c r="AD3943" s="13"/>
      <c r="AE3943" s="13"/>
      <c r="AT3943" s="244" t="s">
        <v>206</v>
      </c>
      <c r="AU3943" s="244" t="s">
        <v>78</v>
      </c>
      <c r="AV3943" s="13" t="s">
        <v>76</v>
      </c>
      <c r="AW3943" s="13" t="s">
        <v>31</v>
      </c>
      <c r="AX3943" s="13" t="s">
        <v>69</v>
      </c>
      <c r="AY3943" s="244" t="s">
        <v>193</v>
      </c>
    </row>
    <row r="3944" s="13" customFormat="1">
      <c r="A3944" s="13"/>
      <c r="B3944" s="235"/>
      <c r="C3944" s="236"/>
      <c r="D3944" s="228" t="s">
        <v>206</v>
      </c>
      <c r="E3944" s="237" t="s">
        <v>19</v>
      </c>
      <c r="F3944" s="238" t="s">
        <v>3751</v>
      </c>
      <c r="G3944" s="236"/>
      <c r="H3944" s="237" t="s">
        <v>19</v>
      </c>
      <c r="I3944" s="239"/>
      <c r="J3944" s="236"/>
      <c r="K3944" s="236"/>
      <c r="L3944" s="240"/>
      <c r="M3944" s="241"/>
      <c r="N3944" s="242"/>
      <c r="O3944" s="242"/>
      <c r="P3944" s="242"/>
      <c r="Q3944" s="242"/>
      <c r="R3944" s="242"/>
      <c r="S3944" s="242"/>
      <c r="T3944" s="243"/>
      <c r="U3944" s="13"/>
      <c r="V3944" s="13"/>
      <c r="W3944" s="13"/>
      <c r="X3944" s="13"/>
      <c r="Y3944" s="13"/>
      <c r="Z3944" s="13"/>
      <c r="AA3944" s="13"/>
      <c r="AB3944" s="13"/>
      <c r="AC3944" s="13"/>
      <c r="AD3944" s="13"/>
      <c r="AE3944" s="13"/>
      <c r="AT3944" s="244" t="s">
        <v>206</v>
      </c>
      <c r="AU3944" s="244" t="s">
        <v>78</v>
      </c>
      <c r="AV3944" s="13" t="s">
        <v>76</v>
      </c>
      <c r="AW3944" s="13" t="s">
        <v>31</v>
      </c>
      <c r="AX3944" s="13" t="s">
        <v>69</v>
      </c>
      <c r="AY3944" s="244" t="s">
        <v>193</v>
      </c>
    </row>
    <row r="3945" s="14" customFormat="1">
      <c r="A3945" s="14"/>
      <c r="B3945" s="245"/>
      <c r="C3945" s="246"/>
      <c r="D3945" s="228" t="s">
        <v>206</v>
      </c>
      <c r="E3945" s="247" t="s">
        <v>19</v>
      </c>
      <c r="F3945" s="248" t="s">
        <v>5154</v>
      </c>
      <c r="G3945" s="246"/>
      <c r="H3945" s="249">
        <v>7.6050000000000004</v>
      </c>
      <c r="I3945" s="250"/>
      <c r="J3945" s="246"/>
      <c r="K3945" s="246"/>
      <c r="L3945" s="251"/>
      <c r="M3945" s="252"/>
      <c r="N3945" s="253"/>
      <c r="O3945" s="253"/>
      <c r="P3945" s="253"/>
      <c r="Q3945" s="253"/>
      <c r="R3945" s="253"/>
      <c r="S3945" s="253"/>
      <c r="T3945" s="254"/>
      <c r="U3945" s="14"/>
      <c r="V3945" s="14"/>
      <c r="W3945" s="14"/>
      <c r="X3945" s="14"/>
      <c r="Y3945" s="14"/>
      <c r="Z3945" s="14"/>
      <c r="AA3945" s="14"/>
      <c r="AB3945" s="14"/>
      <c r="AC3945" s="14"/>
      <c r="AD3945" s="14"/>
      <c r="AE3945" s="14"/>
      <c r="AT3945" s="255" t="s">
        <v>206</v>
      </c>
      <c r="AU3945" s="255" t="s">
        <v>78</v>
      </c>
      <c r="AV3945" s="14" t="s">
        <v>78</v>
      </c>
      <c r="AW3945" s="14" t="s">
        <v>31</v>
      </c>
      <c r="AX3945" s="14" t="s">
        <v>69</v>
      </c>
      <c r="AY3945" s="255" t="s">
        <v>193</v>
      </c>
    </row>
    <row r="3946" s="13" customFormat="1">
      <c r="A3946" s="13"/>
      <c r="B3946" s="235"/>
      <c r="C3946" s="236"/>
      <c r="D3946" s="228" t="s">
        <v>206</v>
      </c>
      <c r="E3946" s="237" t="s">
        <v>19</v>
      </c>
      <c r="F3946" s="238" t="s">
        <v>3684</v>
      </c>
      <c r="G3946" s="236"/>
      <c r="H3946" s="237" t="s">
        <v>19</v>
      </c>
      <c r="I3946" s="239"/>
      <c r="J3946" s="236"/>
      <c r="K3946" s="236"/>
      <c r="L3946" s="240"/>
      <c r="M3946" s="241"/>
      <c r="N3946" s="242"/>
      <c r="O3946" s="242"/>
      <c r="P3946" s="242"/>
      <c r="Q3946" s="242"/>
      <c r="R3946" s="242"/>
      <c r="S3946" s="242"/>
      <c r="T3946" s="243"/>
      <c r="U3946" s="13"/>
      <c r="V3946" s="13"/>
      <c r="W3946" s="13"/>
      <c r="X3946" s="13"/>
      <c r="Y3946" s="13"/>
      <c r="Z3946" s="13"/>
      <c r="AA3946" s="13"/>
      <c r="AB3946" s="13"/>
      <c r="AC3946" s="13"/>
      <c r="AD3946" s="13"/>
      <c r="AE3946" s="13"/>
      <c r="AT3946" s="244" t="s">
        <v>206</v>
      </c>
      <c r="AU3946" s="244" t="s">
        <v>78</v>
      </c>
      <c r="AV3946" s="13" t="s">
        <v>76</v>
      </c>
      <c r="AW3946" s="13" t="s">
        <v>31</v>
      </c>
      <c r="AX3946" s="13" t="s">
        <v>69</v>
      </c>
      <c r="AY3946" s="244" t="s">
        <v>193</v>
      </c>
    </row>
    <row r="3947" s="14" customFormat="1">
      <c r="A3947" s="14"/>
      <c r="B3947" s="245"/>
      <c r="C3947" s="246"/>
      <c r="D3947" s="228" t="s">
        <v>206</v>
      </c>
      <c r="E3947" s="247" t="s">
        <v>19</v>
      </c>
      <c r="F3947" s="248" t="s">
        <v>5158</v>
      </c>
      <c r="G3947" s="246"/>
      <c r="H3947" s="249">
        <v>4.125</v>
      </c>
      <c r="I3947" s="250"/>
      <c r="J3947" s="246"/>
      <c r="K3947" s="246"/>
      <c r="L3947" s="251"/>
      <c r="M3947" s="252"/>
      <c r="N3947" s="253"/>
      <c r="O3947" s="253"/>
      <c r="P3947" s="253"/>
      <c r="Q3947" s="253"/>
      <c r="R3947" s="253"/>
      <c r="S3947" s="253"/>
      <c r="T3947" s="254"/>
      <c r="U3947" s="14"/>
      <c r="V3947" s="14"/>
      <c r="W3947" s="14"/>
      <c r="X3947" s="14"/>
      <c r="Y3947" s="14"/>
      <c r="Z3947" s="14"/>
      <c r="AA3947" s="14"/>
      <c r="AB3947" s="14"/>
      <c r="AC3947" s="14"/>
      <c r="AD3947" s="14"/>
      <c r="AE3947" s="14"/>
      <c r="AT3947" s="255" t="s">
        <v>206</v>
      </c>
      <c r="AU3947" s="255" t="s">
        <v>78</v>
      </c>
      <c r="AV3947" s="14" t="s">
        <v>78</v>
      </c>
      <c r="AW3947" s="14" t="s">
        <v>31</v>
      </c>
      <c r="AX3947" s="14" t="s">
        <v>69</v>
      </c>
      <c r="AY3947" s="255" t="s">
        <v>193</v>
      </c>
    </row>
    <row r="3948" s="13" customFormat="1">
      <c r="A3948" s="13"/>
      <c r="B3948" s="235"/>
      <c r="C3948" s="236"/>
      <c r="D3948" s="228" t="s">
        <v>206</v>
      </c>
      <c r="E3948" s="237" t="s">
        <v>19</v>
      </c>
      <c r="F3948" s="238" t="s">
        <v>3754</v>
      </c>
      <c r="G3948" s="236"/>
      <c r="H3948" s="237" t="s">
        <v>19</v>
      </c>
      <c r="I3948" s="239"/>
      <c r="J3948" s="236"/>
      <c r="K3948" s="236"/>
      <c r="L3948" s="240"/>
      <c r="M3948" s="241"/>
      <c r="N3948" s="242"/>
      <c r="O3948" s="242"/>
      <c r="P3948" s="242"/>
      <c r="Q3948" s="242"/>
      <c r="R3948" s="242"/>
      <c r="S3948" s="242"/>
      <c r="T3948" s="243"/>
      <c r="U3948" s="13"/>
      <c r="V3948" s="13"/>
      <c r="W3948" s="13"/>
      <c r="X3948" s="13"/>
      <c r="Y3948" s="13"/>
      <c r="Z3948" s="13"/>
      <c r="AA3948" s="13"/>
      <c r="AB3948" s="13"/>
      <c r="AC3948" s="13"/>
      <c r="AD3948" s="13"/>
      <c r="AE3948" s="13"/>
      <c r="AT3948" s="244" t="s">
        <v>206</v>
      </c>
      <c r="AU3948" s="244" t="s">
        <v>78</v>
      </c>
      <c r="AV3948" s="13" t="s">
        <v>76</v>
      </c>
      <c r="AW3948" s="13" t="s">
        <v>31</v>
      </c>
      <c r="AX3948" s="13" t="s">
        <v>69</v>
      </c>
      <c r="AY3948" s="244" t="s">
        <v>193</v>
      </c>
    </row>
    <row r="3949" s="14" customFormat="1">
      <c r="A3949" s="14"/>
      <c r="B3949" s="245"/>
      <c r="C3949" s="246"/>
      <c r="D3949" s="228" t="s">
        <v>206</v>
      </c>
      <c r="E3949" s="247" t="s">
        <v>19</v>
      </c>
      <c r="F3949" s="248" t="s">
        <v>5159</v>
      </c>
      <c r="G3949" s="246"/>
      <c r="H3949" s="249">
        <v>4.5300000000000002</v>
      </c>
      <c r="I3949" s="250"/>
      <c r="J3949" s="246"/>
      <c r="K3949" s="246"/>
      <c r="L3949" s="251"/>
      <c r="M3949" s="252"/>
      <c r="N3949" s="253"/>
      <c r="O3949" s="253"/>
      <c r="P3949" s="253"/>
      <c r="Q3949" s="253"/>
      <c r="R3949" s="253"/>
      <c r="S3949" s="253"/>
      <c r="T3949" s="254"/>
      <c r="U3949" s="14"/>
      <c r="V3949" s="14"/>
      <c r="W3949" s="14"/>
      <c r="X3949" s="14"/>
      <c r="Y3949" s="14"/>
      <c r="Z3949" s="14"/>
      <c r="AA3949" s="14"/>
      <c r="AB3949" s="14"/>
      <c r="AC3949" s="14"/>
      <c r="AD3949" s="14"/>
      <c r="AE3949" s="14"/>
      <c r="AT3949" s="255" t="s">
        <v>206</v>
      </c>
      <c r="AU3949" s="255" t="s">
        <v>78</v>
      </c>
      <c r="AV3949" s="14" t="s">
        <v>78</v>
      </c>
      <c r="AW3949" s="14" t="s">
        <v>31</v>
      </c>
      <c r="AX3949" s="14" t="s">
        <v>69</v>
      </c>
      <c r="AY3949" s="255" t="s">
        <v>193</v>
      </c>
    </row>
    <row r="3950" s="13" customFormat="1">
      <c r="A3950" s="13"/>
      <c r="B3950" s="235"/>
      <c r="C3950" s="236"/>
      <c r="D3950" s="228" t="s">
        <v>206</v>
      </c>
      <c r="E3950" s="237" t="s">
        <v>19</v>
      </c>
      <c r="F3950" s="238" t="s">
        <v>3752</v>
      </c>
      <c r="G3950" s="236"/>
      <c r="H3950" s="237" t="s">
        <v>19</v>
      </c>
      <c r="I3950" s="239"/>
      <c r="J3950" s="236"/>
      <c r="K3950" s="236"/>
      <c r="L3950" s="240"/>
      <c r="M3950" s="241"/>
      <c r="N3950" s="242"/>
      <c r="O3950" s="242"/>
      <c r="P3950" s="242"/>
      <c r="Q3950" s="242"/>
      <c r="R3950" s="242"/>
      <c r="S3950" s="242"/>
      <c r="T3950" s="243"/>
      <c r="U3950" s="13"/>
      <c r="V3950" s="13"/>
      <c r="W3950" s="13"/>
      <c r="X3950" s="13"/>
      <c r="Y3950" s="13"/>
      <c r="Z3950" s="13"/>
      <c r="AA3950" s="13"/>
      <c r="AB3950" s="13"/>
      <c r="AC3950" s="13"/>
      <c r="AD3950" s="13"/>
      <c r="AE3950" s="13"/>
      <c r="AT3950" s="244" t="s">
        <v>206</v>
      </c>
      <c r="AU3950" s="244" t="s">
        <v>78</v>
      </c>
      <c r="AV3950" s="13" t="s">
        <v>76</v>
      </c>
      <c r="AW3950" s="13" t="s">
        <v>31</v>
      </c>
      <c r="AX3950" s="13" t="s">
        <v>69</v>
      </c>
      <c r="AY3950" s="244" t="s">
        <v>193</v>
      </c>
    </row>
    <row r="3951" s="14" customFormat="1">
      <c r="A3951" s="14"/>
      <c r="B3951" s="245"/>
      <c r="C3951" s="246"/>
      <c r="D3951" s="228" t="s">
        <v>206</v>
      </c>
      <c r="E3951" s="247" t="s">
        <v>19</v>
      </c>
      <c r="F3951" s="248" t="s">
        <v>5160</v>
      </c>
      <c r="G3951" s="246"/>
      <c r="H3951" s="249">
        <v>1.8</v>
      </c>
      <c r="I3951" s="250"/>
      <c r="J3951" s="246"/>
      <c r="K3951" s="246"/>
      <c r="L3951" s="251"/>
      <c r="M3951" s="252"/>
      <c r="N3951" s="253"/>
      <c r="O3951" s="253"/>
      <c r="P3951" s="253"/>
      <c r="Q3951" s="253"/>
      <c r="R3951" s="253"/>
      <c r="S3951" s="253"/>
      <c r="T3951" s="254"/>
      <c r="U3951" s="14"/>
      <c r="V3951" s="14"/>
      <c r="W3951" s="14"/>
      <c r="X3951" s="14"/>
      <c r="Y3951" s="14"/>
      <c r="Z3951" s="14"/>
      <c r="AA3951" s="14"/>
      <c r="AB3951" s="14"/>
      <c r="AC3951" s="14"/>
      <c r="AD3951" s="14"/>
      <c r="AE3951" s="14"/>
      <c r="AT3951" s="255" t="s">
        <v>206</v>
      </c>
      <c r="AU3951" s="255" t="s">
        <v>78</v>
      </c>
      <c r="AV3951" s="14" t="s">
        <v>78</v>
      </c>
      <c r="AW3951" s="14" t="s">
        <v>31</v>
      </c>
      <c r="AX3951" s="14" t="s">
        <v>69</v>
      </c>
      <c r="AY3951" s="255" t="s">
        <v>193</v>
      </c>
    </row>
    <row r="3952" s="13" customFormat="1">
      <c r="A3952" s="13"/>
      <c r="B3952" s="235"/>
      <c r="C3952" s="236"/>
      <c r="D3952" s="228" t="s">
        <v>206</v>
      </c>
      <c r="E3952" s="237" t="s">
        <v>19</v>
      </c>
      <c r="F3952" s="238" t="s">
        <v>3758</v>
      </c>
      <c r="G3952" s="236"/>
      <c r="H3952" s="237" t="s">
        <v>19</v>
      </c>
      <c r="I3952" s="239"/>
      <c r="J3952" s="236"/>
      <c r="K3952" s="236"/>
      <c r="L3952" s="240"/>
      <c r="M3952" s="241"/>
      <c r="N3952" s="242"/>
      <c r="O3952" s="242"/>
      <c r="P3952" s="242"/>
      <c r="Q3952" s="242"/>
      <c r="R3952" s="242"/>
      <c r="S3952" s="242"/>
      <c r="T3952" s="243"/>
      <c r="U3952" s="13"/>
      <c r="V3952" s="13"/>
      <c r="W3952" s="13"/>
      <c r="X3952" s="13"/>
      <c r="Y3952" s="13"/>
      <c r="Z3952" s="13"/>
      <c r="AA3952" s="13"/>
      <c r="AB3952" s="13"/>
      <c r="AC3952" s="13"/>
      <c r="AD3952" s="13"/>
      <c r="AE3952" s="13"/>
      <c r="AT3952" s="244" t="s">
        <v>206</v>
      </c>
      <c r="AU3952" s="244" t="s">
        <v>78</v>
      </c>
      <c r="AV3952" s="13" t="s">
        <v>76</v>
      </c>
      <c r="AW3952" s="13" t="s">
        <v>31</v>
      </c>
      <c r="AX3952" s="13" t="s">
        <v>69</v>
      </c>
      <c r="AY3952" s="244" t="s">
        <v>193</v>
      </c>
    </row>
    <row r="3953" s="14" customFormat="1">
      <c r="A3953" s="14"/>
      <c r="B3953" s="245"/>
      <c r="C3953" s="246"/>
      <c r="D3953" s="228" t="s">
        <v>206</v>
      </c>
      <c r="E3953" s="247" t="s">
        <v>19</v>
      </c>
      <c r="F3953" s="248" t="s">
        <v>5161</v>
      </c>
      <c r="G3953" s="246"/>
      <c r="H3953" s="249">
        <v>4.7699999999999996</v>
      </c>
      <c r="I3953" s="250"/>
      <c r="J3953" s="246"/>
      <c r="K3953" s="246"/>
      <c r="L3953" s="251"/>
      <c r="M3953" s="252"/>
      <c r="N3953" s="253"/>
      <c r="O3953" s="253"/>
      <c r="P3953" s="253"/>
      <c r="Q3953" s="253"/>
      <c r="R3953" s="253"/>
      <c r="S3953" s="253"/>
      <c r="T3953" s="254"/>
      <c r="U3953" s="14"/>
      <c r="V3953" s="14"/>
      <c r="W3953" s="14"/>
      <c r="X3953" s="14"/>
      <c r="Y3953" s="14"/>
      <c r="Z3953" s="14"/>
      <c r="AA3953" s="14"/>
      <c r="AB3953" s="14"/>
      <c r="AC3953" s="14"/>
      <c r="AD3953" s="14"/>
      <c r="AE3953" s="14"/>
      <c r="AT3953" s="255" t="s">
        <v>206</v>
      </c>
      <c r="AU3953" s="255" t="s">
        <v>78</v>
      </c>
      <c r="AV3953" s="14" t="s">
        <v>78</v>
      </c>
      <c r="AW3953" s="14" t="s">
        <v>31</v>
      </c>
      <c r="AX3953" s="14" t="s">
        <v>69</v>
      </c>
      <c r="AY3953" s="255" t="s">
        <v>193</v>
      </c>
    </row>
    <row r="3954" s="13" customFormat="1">
      <c r="A3954" s="13"/>
      <c r="B3954" s="235"/>
      <c r="C3954" s="236"/>
      <c r="D3954" s="228" t="s">
        <v>206</v>
      </c>
      <c r="E3954" s="237" t="s">
        <v>19</v>
      </c>
      <c r="F3954" s="238" t="s">
        <v>5162</v>
      </c>
      <c r="G3954" s="236"/>
      <c r="H3954" s="237" t="s">
        <v>19</v>
      </c>
      <c r="I3954" s="239"/>
      <c r="J3954" s="236"/>
      <c r="K3954" s="236"/>
      <c r="L3954" s="240"/>
      <c r="M3954" s="241"/>
      <c r="N3954" s="242"/>
      <c r="O3954" s="242"/>
      <c r="P3954" s="242"/>
      <c r="Q3954" s="242"/>
      <c r="R3954" s="242"/>
      <c r="S3954" s="242"/>
      <c r="T3954" s="243"/>
      <c r="U3954" s="13"/>
      <c r="V3954" s="13"/>
      <c r="W3954" s="13"/>
      <c r="X3954" s="13"/>
      <c r="Y3954" s="13"/>
      <c r="Z3954" s="13"/>
      <c r="AA3954" s="13"/>
      <c r="AB3954" s="13"/>
      <c r="AC3954" s="13"/>
      <c r="AD3954" s="13"/>
      <c r="AE3954" s="13"/>
      <c r="AT3954" s="244" t="s">
        <v>206</v>
      </c>
      <c r="AU3954" s="244" t="s">
        <v>78</v>
      </c>
      <c r="AV3954" s="13" t="s">
        <v>76</v>
      </c>
      <c r="AW3954" s="13" t="s">
        <v>31</v>
      </c>
      <c r="AX3954" s="13" t="s">
        <v>69</v>
      </c>
      <c r="AY3954" s="244" t="s">
        <v>193</v>
      </c>
    </row>
    <row r="3955" s="14" customFormat="1">
      <c r="A3955" s="14"/>
      <c r="B3955" s="245"/>
      <c r="C3955" s="246"/>
      <c r="D3955" s="228" t="s">
        <v>206</v>
      </c>
      <c r="E3955" s="247" t="s">
        <v>19</v>
      </c>
      <c r="F3955" s="248" t="s">
        <v>5163</v>
      </c>
      <c r="G3955" s="246"/>
      <c r="H3955" s="249">
        <v>6.1200000000000001</v>
      </c>
      <c r="I3955" s="250"/>
      <c r="J3955" s="246"/>
      <c r="K3955" s="246"/>
      <c r="L3955" s="251"/>
      <c r="M3955" s="252"/>
      <c r="N3955" s="253"/>
      <c r="O3955" s="253"/>
      <c r="P3955" s="253"/>
      <c r="Q3955" s="253"/>
      <c r="R3955" s="253"/>
      <c r="S3955" s="253"/>
      <c r="T3955" s="254"/>
      <c r="U3955" s="14"/>
      <c r="V3955" s="14"/>
      <c r="W3955" s="14"/>
      <c r="X3955" s="14"/>
      <c r="Y3955" s="14"/>
      <c r="Z3955" s="14"/>
      <c r="AA3955" s="14"/>
      <c r="AB3955" s="14"/>
      <c r="AC3955" s="14"/>
      <c r="AD3955" s="14"/>
      <c r="AE3955" s="14"/>
      <c r="AT3955" s="255" t="s">
        <v>206</v>
      </c>
      <c r="AU3955" s="255" t="s">
        <v>78</v>
      </c>
      <c r="AV3955" s="14" t="s">
        <v>78</v>
      </c>
      <c r="AW3955" s="14" t="s">
        <v>31</v>
      </c>
      <c r="AX3955" s="14" t="s">
        <v>69</v>
      </c>
      <c r="AY3955" s="255" t="s">
        <v>193</v>
      </c>
    </row>
    <row r="3956" s="14" customFormat="1">
      <c r="A3956" s="14"/>
      <c r="B3956" s="245"/>
      <c r="C3956" s="246"/>
      <c r="D3956" s="228" t="s">
        <v>206</v>
      </c>
      <c r="E3956" s="247" t="s">
        <v>19</v>
      </c>
      <c r="F3956" s="248" t="s">
        <v>5164</v>
      </c>
      <c r="G3956" s="246"/>
      <c r="H3956" s="249">
        <v>3</v>
      </c>
      <c r="I3956" s="250"/>
      <c r="J3956" s="246"/>
      <c r="K3956" s="246"/>
      <c r="L3956" s="251"/>
      <c r="M3956" s="252"/>
      <c r="N3956" s="253"/>
      <c r="O3956" s="253"/>
      <c r="P3956" s="253"/>
      <c r="Q3956" s="253"/>
      <c r="R3956" s="253"/>
      <c r="S3956" s="253"/>
      <c r="T3956" s="254"/>
      <c r="U3956" s="14"/>
      <c r="V3956" s="14"/>
      <c r="W3956" s="14"/>
      <c r="X3956" s="14"/>
      <c r="Y3956" s="14"/>
      <c r="Z3956" s="14"/>
      <c r="AA3956" s="14"/>
      <c r="AB3956" s="14"/>
      <c r="AC3956" s="14"/>
      <c r="AD3956" s="14"/>
      <c r="AE3956" s="14"/>
      <c r="AT3956" s="255" t="s">
        <v>206</v>
      </c>
      <c r="AU3956" s="255" t="s">
        <v>78</v>
      </c>
      <c r="AV3956" s="14" t="s">
        <v>78</v>
      </c>
      <c r="AW3956" s="14" t="s">
        <v>31</v>
      </c>
      <c r="AX3956" s="14" t="s">
        <v>69</v>
      </c>
      <c r="AY3956" s="255" t="s">
        <v>193</v>
      </c>
    </row>
    <row r="3957" s="14" customFormat="1">
      <c r="A3957" s="14"/>
      <c r="B3957" s="245"/>
      <c r="C3957" s="246"/>
      <c r="D3957" s="228" t="s">
        <v>206</v>
      </c>
      <c r="E3957" s="247" t="s">
        <v>19</v>
      </c>
      <c r="F3957" s="248" t="s">
        <v>5165</v>
      </c>
      <c r="G3957" s="246"/>
      <c r="H3957" s="249">
        <v>3.6000000000000001</v>
      </c>
      <c r="I3957" s="250"/>
      <c r="J3957" s="246"/>
      <c r="K3957" s="246"/>
      <c r="L3957" s="251"/>
      <c r="M3957" s="252"/>
      <c r="N3957" s="253"/>
      <c r="O3957" s="253"/>
      <c r="P3957" s="253"/>
      <c r="Q3957" s="253"/>
      <c r="R3957" s="253"/>
      <c r="S3957" s="253"/>
      <c r="T3957" s="254"/>
      <c r="U3957" s="14"/>
      <c r="V3957" s="14"/>
      <c r="W3957" s="14"/>
      <c r="X3957" s="14"/>
      <c r="Y3957" s="14"/>
      <c r="Z3957" s="14"/>
      <c r="AA3957" s="14"/>
      <c r="AB3957" s="14"/>
      <c r="AC3957" s="14"/>
      <c r="AD3957" s="14"/>
      <c r="AE3957" s="14"/>
      <c r="AT3957" s="255" t="s">
        <v>206</v>
      </c>
      <c r="AU3957" s="255" t="s">
        <v>78</v>
      </c>
      <c r="AV3957" s="14" t="s">
        <v>78</v>
      </c>
      <c r="AW3957" s="14" t="s">
        <v>31</v>
      </c>
      <c r="AX3957" s="14" t="s">
        <v>69</v>
      </c>
      <c r="AY3957" s="255" t="s">
        <v>193</v>
      </c>
    </row>
    <row r="3958" s="14" customFormat="1">
      <c r="A3958" s="14"/>
      <c r="B3958" s="245"/>
      <c r="C3958" s="246"/>
      <c r="D3958" s="228" t="s">
        <v>206</v>
      </c>
      <c r="E3958" s="247" t="s">
        <v>19</v>
      </c>
      <c r="F3958" s="248" t="s">
        <v>5166</v>
      </c>
      <c r="G3958" s="246"/>
      <c r="H3958" s="249">
        <v>4.2000000000000002</v>
      </c>
      <c r="I3958" s="250"/>
      <c r="J3958" s="246"/>
      <c r="K3958" s="246"/>
      <c r="L3958" s="251"/>
      <c r="M3958" s="252"/>
      <c r="N3958" s="253"/>
      <c r="O3958" s="253"/>
      <c r="P3958" s="253"/>
      <c r="Q3958" s="253"/>
      <c r="R3958" s="253"/>
      <c r="S3958" s="253"/>
      <c r="T3958" s="254"/>
      <c r="U3958" s="14"/>
      <c r="V3958" s="14"/>
      <c r="W3958" s="14"/>
      <c r="X3958" s="14"/>
      <c r="Y3958" s="14"/>
      <c r="Z3958" s="14"/>
      <c r="AA3958" s="14"/>
      <c r="AB3958" s="14"/>
      <c r="AC3958" s="14"/>
      <c r="AD3958" s="14"/>
      <c r="AE3958" s="14"/>
      <c r="AT3958" s="255" t="s">
        <v>206</v>
      </c>
      <c r="AU3958" s="255" t="s">
        <v>78</v>
      </c>
      <c r="AV3958" s="14" t="s">
        <v>78</v>
      </c>
      <c r="AW3958" s="14" t="s">
        <v>31</v>
      </c>
      <c r="AX3958" s="14" t="s">
        <v>69</v>
      </c>
      <c r="AY3958" s="255" t="s">
        <v>193</v>
      </c>
    </row>
    <row r="3959" s="15" customFormat="1">
      <c r="A3959" s="15"/>
      <c r="B3959" s="256"/>
      <c r="C3959" s="257"/>
      <c r="D3959" s="228" t="s">
        <v>206</v>
      </c>
      <c r="E3959" s="258" t="s">
        <v>19</v>
      </c>
      <c r="F3959" s="259" t="s">
        <v>218</v>
      </c>
      <c r="G3959" s="257"/>
      <c r="H3959" s="260">
        <v>635.303</v>
      </c>
      <c r="I3959" s="261"/>
      <c r="J3959" s="257"/>
      <c r="K3959" s="257"/>
      <c r="L3959" s="262"/>
      <c r="M3959" s="263"/>
      <c r="N3959" s="264"/>
      <c r="O3959" s="264"/>
      <c r="P3959" s="264"/>
      <c r="Q3959" s="264"/>
      <c r="R3959" s="264"/>
      <c r="S3959" s="264"/>
      <c r="T3959" s="265"/>
      <c r="U3959" s="15"/>
      <c r="V3959" s="15"/>
      <c r="W3959" s="15"/>
      <c r="X3959" s="15"/>
      <c r="Y3959" s="15"/>
      <c r="Z3959" s="15"/>
      <c r="AA3959" s="15"/>
      <c r="AB3959" s="15"/>
      <c r="AC3959" s="15"/>
      <c r="AD3959" s="15"/>
      <c r="AE3959" s="15"/>
      <c r="AT3959" s="266" t="s">
        <v>206</v>
      </c>
      <c r="AU3959" s="266" t="s">
        <v>78</v>
      </c>
      <c r="AV3959" s="15" t="s">
        <v>200</v>
      </c>
      <c r="AW3959" s="15" t="s">
        <v>31</v>
      </c>
      <c r="AX3959" s="15" t="s">
        <v>76</v>
      </c>
      <c r="AY3959" s="266" t="s">
        <v>193</v>
      </c>
    </row>
    <row r="3960" s="2" customFormat="1" ht="16.5" customHeight="1">
      <c r="A3960" s="41"/>
      <c r="B3960" s="42"/>
      <c r="C3960" s="215" t="s">
        <v>5167</v>
      </c>
      <c r="D3960" s="215" t="s">
        <v>195</v>
      </c>
      <c r="E3960" s="216" t="s">
        <v>2548</v>
      </c>
      <c r="F3960" s="217" t="s">
        <v>2549</v>
      </c>
      <c r="G3960" s="218" t="s">
        <v>408</v>
      </c>
      <c r="H3960" s="219">
        <v>890</v>
      </c>
      <c r="I3960" s="220"/>
      <c r="J3960" s="221">
        <f>ROUND(I3960*H3960,2)</f>
        <v>0</v>
      </c>
      <c r="K3960" s="217" t="s">
        <v>199</v>
      </c>
      <c r="L3960" s="47"/>
      <c r="M3960" s="222" t="s">
        <v>19</v>
      </c>
      <c r="N3960" s="223" t="s">
        <v>40</v>
      </c>
      <c r="O3960" s="87"/>
      <c r="P3960" s="224">
        <f>O3960*H3960</f>
        <v>0</v>
      </c>
      <c r="Q3960" s="224">
        <v>0</v>
      </c>
      <c r="R3960" s="224">
        <f>Q3960*H3960</f>
        <v>0</v>
      </c>
      <c r="S3960" s="224">
        <v>0</v>
      </c>
      <c r="T3960" s="225">
        <f>S3960*H3960</f>
        <v>0</v>
      </c>
      <c r="U3960" s="41"/>
      <c r="V3960" s="41"/>
      <c r="W3960" s="41"/>
      <c r="X3960" s="41"/>
      <c r="Y3960" s="41"/>
      <c r="Z3960" s="41"/>
      <c r="AA3960" s="41"/>
      <c r="AB3960" s="41"/>
      <c r="AC3960" s="41"/>
      <c r="AD3960" s="41"/>
      <c r="AE3960" s="41"/>
      <c r="AR3960" s="226" t="s">
        <v>323</v>
      </c>
      <c r="AT3960" s="226" t="s">
        <v>195</v>
      </c>
      <c r="AU3960" s="226" t="s">
        <v>78</v>
      </c>
      <c r="AY3960" s="20" t="s">
        <v>193</v>
      </c>
      <c r="BE3960" s="227">
        <f>IF(N3960="základní",J3960,0)</f>
        <v>0</v>
      </c>
      <c r="BF3960" s="227">
        <f>IF(N3960="snížená",J3960,0)</f>
        <v>0</v>
      </c>
      <c r="BG3960" s="227">
        <f>IF(N3960="zákl. přenesená",J3960,0)</f>
        <v>0</v>
      </c>
      <c r="BH3960" s="227">
        <f>IF(N3960="sníž. přenesená",J3960,0)</f>
        <v>0</v>
      </c>
      <c r="BI3960" s="227">
        <f>IF(N3960="nulová",J3960,0)</f>
        <v>0</v>
      </c>
      <c r="BJ3960" s="20" t="s">
        <v>76</v>
      </c>
      <c r="BK3960" s="227">
        <f>ROUND(I3960*H3960,2)</f>
        <v>0</v>
      </c>
      <c r="BL3960" s="20" t="s">
        <v>323</v>
      </c>
      <c r="BM3960" s="226" t="s">
        <v>5168</v>
      </c>
    </row>
    <row r="3961" s="2" customFormat="1">
      <c r="A3961" s="41"/>
      <c r="B3961" s="42"/>
      <c r="C3961" s="43"/>
      <c r="D3961" s="228" t="s">
        <v>202</v>
      </c>
      <c r="E3961" s="43"/>
      <c r="F3961" s="229" t="s">
        <v>2551</v>
      </c>
      <c r="G3961" s="43"/>
      <c r="H3961" s="43"/>
      <c r="I3961" s="230"/>
      <c r="J3961" s="43"/>
      <c r="K3961" s="43"/>
      <c r="L3961" s="47"/>
      <c r="M3961" s="231"/>
      <c r="N3961" s="232"/>
      <c r="O3961" s="87"/>
      <c r="P3961" s="87"/>
      <c r="Q3961" s="87"/>
      <c r="R3961" s="87"/>
      <c r="S3961" s="87"/>
      <c r="T3961" s="88"/>
      <c r="U3961" s="41"/>
      <c r="V3961" s="41"/>
      <c r="W3961" s="41"/>
      <c r="X3961" s="41"/>
      <c r="Y3961" s="41"/>
      <c r="Z3961" s="41"/>
      <c r="AA3961" s="41"/>
      <c r="AB3961" s="41"/>
      <c r="AC3961" s="41"/>
      <c r="AD3961" s="41"/>
      <c r="AE3961" s="41"/>
      <c r="AT3961" s="20" t="s">
        <v>202</v>
      </c>
      <c r="AU3961" s="20" t="s">
        <v>78</v>
      </c>
    </row>
    <row r="3962" s="2" customFormat="1">
      <c r="A3962" s="41"/>
      <c r="B3962" s="42"/>
      <c r="C3962" s="43"/>
      <c r="D3962" s="233" t="s">
        <v>204</v>
      </c>
      <c r="E3962" s="43"/>
      <c r="F3962" s="234" t="s">
        <v>2552</v>
      </c>
      <c r="G3962" s="43"/>
      <c r="H3962" s="43"/>
      <c r="I3962" s="230"/>
      <c r="J3962" s="43"/>
      <c r="K3962" s="43"/>
      <c r="L3962" s="47"/>
      <c r="M3962" s="231"/>
      <c r="N3962" s="232"/>
      <c r="O3962" s="87"/>
      <c r="P3962" s="87"/>
      <c r="Q3962" s="87"/>
      <c r="R3962" s="87"/>
      <c r="S3962" s="87"/>
      <c r="T3962" s="88"/>
      <c r="U3962" s="41"/>
      <c r="V3962" s="41"/>
      <c r="W3962" s="41"/>
      <c r="X3962" s="41"/>
      <c r="Y3962" s="41"/>
      <c r="Z3962" s="41"/>
      <c r="AA3962" s="41"/>
      <c r="AB3962" s="41"/>
      <c r="AC3962" s="41"/>
      <c r="AD3962" s="41"/>
      <c r="AE3962" s="41"/>
      <c r="AT3962" s="20" t="s">
        <v>204</v>
      </c>
      <c r="AU3962" s="20" t="s">
        <v>78</v>
      </c>
    </row>
    <row r="3963" s="13" customFormat="1">
      <c r="A3963" s="13"/>
      <c r="B3963" s="235"/>
      <c r="C3963" s="236"/>
      <c r="D3963" s="228" t="s">
        <v>206</v>
      </c>
      <c r="E3963" s="237" t="s">
        <v>19</v>
      </c>
      <c r="F3963" s="238" t="s">
        <v>5169</v>
      </c>
      <c r="G3963" s="236"/>
      <c r="H3963" s="237" t="s">
        <v>19</v>
      </c>
      <c r="I3963" s="239"/>
      <c r="J3963" s="236"/>
      <c r="K3963" s="236"/>
      <c r="L3963" s="240"/>
      <c r="M3963" s="241"/>
      <c r="N3963" s="242"/>
      <c r="O3963" s="242"/>
      <c r="P3963" s="242"/>
      <c r="Q3963" s="242"/>
      <c r="R3963" s="242"/>
      <c r="S3963" s="242"/>
      <c r="T3963" s="243"/>
      <c r="U3963" s="13"/>
      <c r="V3963" s="13"/>
      <c r="W3963" s="13"/>
      <c r="X3963" s="13"/>
      <c r="Y3963" s="13"/>
      <c r="Z3963" s="13"/>
      <c r="AA3963" s="13"/>
      <c r="AB3963" s="13"/>
      <c r="AC3963" s="13"/>
      <c r="AD3963" s="13"/>
      <c r="AE3963" s="13"/>
      <c r="AT3963" s="244" t="s">
        <v>206</v>
      </c>
      <c r="AU3963" s="244" t="s">
        <v>78</v>
      </c>
      <c r="AV3963" s="13" t="s">
        <v>76</v>
      </c>
      <c r="AW3963" s="13" t="s">
        <v>31</v>
      </c>
      <c r="AX3963" s="13" t="s">
        <v>69</v>
      </c>
      <c r="AY3963" s="244" t="s">
        <v>193</v>
      </c>
    </row>
    <row r="3964" s="14" customFormat="1">
      <c r="A3964" s="14"/>
      <c r="B3964" s="245"/>
      <c r="C3964" s="246"/>
      <c r="D3964" s="228" t="s">
        <v>206</v>
      </c>
      <c r="E3964" s="247" t="s">
        <v>19</v>
      </c>
      <c r="F3964" s="248" t="s">
        <v>5170</v>
      </c>
      <c r="G3964" s="246"/>
      <c r="H3964" s="249">
        <v>890</v>
      </c>
      <c r="I3964" s="250"/>
      <c r="J3964" s="246"/>
      <c r="K3964" s="246"/>
      <c r="L3964" s="251"/>
      <c r="M3964" s="252"/>
      <c r="N3964" s="253"/>
      <c r="O3964" s="253"/>
      <c r="P3964" s="253"/>
      <c r="Q3964" s="253"/>
      <c r="R3964" s="253"/>
      <c r="S3964" s="253"/>
      <c r="T3964" s="254"/>
      <c r="U3964" s="14"/>
      <c r="V3964" s="14"/>
      <c r="W3964" s="14"/>
      <c r="X3964" s="14"/>
      <c r="Y3964" s="14"/>
      <c r="Z3964" s="14"/>
      <c r="AA3964" s="14"/>
      <c r="AB3964" s="14"/>
      <c r="AC3964" s="14"/>
      <c r="AD3964" s="14"/>
      <c r="AE3964" s="14"/>
      <c r="AT3964" s="255" t="s">
        <v>206</v>
      </c>
      <c r="AU3964" s="255" t="s">
        <v>78</v>
      </c>
      <c r="AV3964" s="14" t="s">
        <v>78</v>
      </c>
      <c r="AW3964" s="14" t="s">
        <v>31</v>
      </c>
      <c r="AX3964" s="14" t="s">
        <v>76</v>
      </c>
      <c r="AY3964" s="255" t="s">
        <v>193</v>
      </c>
    </row>
    <row r="3965" s="2" customFormat="1" ht="16.5" customHeight="1">
      <c r="A3965" s="41"/>
      <c r="B3965" s="42"/>
      <c r="C3965" s="215" t="s">
        <v>5171</v>
      </c>
      <c r="D3965" s="215" t="s">
        <v>195</v>
      </c>
      <c r="E3965" s="216" t="s">
        <v>2554</v>
      </c>
      <c r="F3965" s="217" t="s">
        <v>2555</v>
      </c>
      <c r="G3965" s="218" t="s">
        <v>408</v>
      </c>
      <c r="H3965" s="219">
        <v>279.25</v>
      </c>
      <c r="I3965" s="220"/>
      <c r="J3965" s="221">
        <f>ROUND(I3965*H3965,2)</f>
        <v>0</v>
      </c>
      <c r="K3965" s="217" t="s">
        <v>199</v>
      </c>
      <c r="L3965" s="47"/>
      <c r="M3965" s="222" t="s">
        <v>19</v>
      </c>
      <c r="N3965" s="223" t="s">
        <v>40</v>
      </c>
      <c r="O3965" s="87"/>
      <c r="P3965" s="224">
        <f>O3965*H3965</f>
        <v>0</v>
      </c>
      <c r="Q3965" s="224">
        <v>0.00017000000000000001</v>
      </c>
      <c r="R3965" s="224">
        <f>Q3965*H3965</f>
        <v>0.047472500000000001</v>
      </c>
      <c r="S3965" s="224">
        <v>0</v>
      </c>
      <c r="T3965" s="225">
        <f>S3965*H3965</f>
        <v>0</v>
      </c>
      <c r="U3965" s="41"/>
      <c r="V3965" s="41"/>
      <c r="W3965" s="41"/>
      <c r="X3965" s="41"/>
      <c r="Y3965" s="41"/>
      <c r="Z3965" s="41"/>
      <c r="AA3965" s="41"/>
      <c r="AB3965" s="41"/>
      <c r="AC3965" s="41"/>
      <c r="AD3965" s="41"/>
      <c r="AE3965" s="41"/>
      <c r="AR3965" s="226" t="s">
        <v>323</v>
      </c>
      <c r="AT3965" s="226" t="s">
        <v>195</v>
      </c>
      <c r="AU3965" s="226" t="s">
        <v>78</v>
      </c>
      <c r="AY3965" s="20" t="s">
        <v>193</v>
      </c>
      <c r="BE3965" s="227">
        <f>IF(N3965="základní",J3965,0)</f>
        <v>0</v>
      </c>
      <c r="BF3965" s="227">
        <f>IF(N3965="snížená",J3965,0)</f>
        <v>0</v>
      </c>
      <c r="BG3965" s="227">
        <f>IF(N3965="zákl. přenesená",J3965,0)</f>
        <v>0</v>
      </c>
      <c r="BH3965" s="227">
        <f>IF(N3965="sníž. přenesená",J3965,0)</f>
        <v>0</v>
      </c>
      <c r="BI3965" s="227">
        <f>IF(N3965="nulová",J3965,0)</f>
        <v>0</v>
      </c>
      <c r="BJ3965" s="20" t="s">
        <v>76</v>
      </c>
      <c r="BK3965" s="227">
        <f>ROUND(I3965*H3965,2)</f>
        <v>0</v>
      </c>
      <c r="BL3965" s="20" t="s">
        <v>323</v>
      </c>
      <c r="BM3965" s="226" t="s">
        <v>5172</v>
      </c>
    </row>
    <row r="3966" s="2" customFormat="1">
      <c r="A3966" s="41"/>
      <c r="B3966" s="42"/>
      <c r="C3966" s="43"/>
      <c r="D3966" s="228" t="s">
        <v>202</v>
      </c>
      <c r="E3966" s="43"/>
      <c r="F3966" s="229" t="s">
        <v>2557</v>
      </c>
      <c r="G3966" s="43"/>
      <c r="H3966" s="43"/>
      <c r="I3966" s="230"/>
      <c r="J3966" s="43"/>
      <c r="K3966" s="43"/>
      <c r="L3966" s="47"/>
      <c r="M3966" s="231"/>
      <c r="N3966" s="232"/>
      <c r="O3966" s="87"/>
      <c r="P3966" s="87"/>
      <c r="Q3966" s="87"/>
      <c r="R3966" s="87"/>
      <c r="S3966" s="87"/>
      <c r="T3966" s="88"/>
      <c r="U3966" s="41"/>
      <c r="V3966" s="41"/>
      <c r="W3966" s="41"/>
      <c r="X3966" s="41"/>
      <c r="Y3966" s="41"/>
      <c r="Z3966" s="41"/>
      <c r="AA3966" s="41"/>
      <c r="AB3966" s="41"/>
      <c r="AC3966" s="41"/>
      <c r="AD3966" s="41"/>
      <c r="AE3966" s="41"/>
      <c r="AT3966" s="20" t="s">
        <v>202</v>
      </c>
      <c r="AU3966" s="20" t="s">
        <v>78</v>
      </c>
    </row>
    <row r="3967" s="2" customFormat="1">
      <c r="A3967" s="41"/>
      <c r="B3967" s="42"/>
      <c r="C3967" s="43"/>
      <c r="D3967" s="233" t="s">
        <v>204</v>
      </c>
      <c r="E3967" s="43"/>
      <c r="F3967" s="234" t="s">
        <v>2558</v>
      </c>
      <c r="G3967" s="43"/>
      <c r="H3967" s="43"/>
      <c r="I3967" s="230"/>
      <c r="J3967" s="43"/>
      <c r="K3967" s="43"/>
      <c r="L3967" s="47"/>
      <c r="M3967" s="231"/>
      <c r="N3967" s="232"/>
      <c r="O3967" s="87"/>
      <c r="P3967" s="87"/>
      <c r="Q3967" s="87"/>
      <c r="R3967" s="87"/>
      <c r="S3967" s="87"/>
      <c r="T3967" s="88"/>
      <c r="U3967" s="41"/>
      <c r="V3967" s="41"/>
      <c r="W3967" s="41"/>
      <c r="X3967" s="41"/>
      <c r="Y3967" s="41"/>
      <c r="Z3967" s="41"/>
      <c r="AA3967" s="41"/>
      <c r="AB3967" s="41"/>
      <c r="AC3967" s="41"/>
      <c r="AD3967" s="41"/>
      <c r="AE3967" s="41"/>
      <c r="AT3967" s="20" t="s">
        <v>204</v>
      </c>
      <c r="AU3967" s="20" t="s">
        <v>78</v>
      </c>
    </row>
    <row r="3968" s="13" customFormat="1">
      <c r="A3968" s="13"/>
      <c r="B3968" s="235"/>
      <c r="C3968" s="236"/>
      <c r="D3968" s="228" t="s">
        <v>206</v>
      </c>
      <c r="E3968" s="237" t="s">
        <v>19</v>
      </c>
      <c r="F3968" s="238" t="s">
        <v>279</v>
      </c>
      <c r="G3968" s="236"/>
      <c r="H3968" s="237" t="s">
        <v>19</v>
      </c>
      <c r="I3968" s="239"/>
      <c r="J3968" s="236"/>
      <c r="K3968" s="236"/>
      <c r="L3968" s="240"/>
      <c r="M3968" s="241"/>
      <c r="N3968" s="242"/>
      <c r="O3968" s="242"/>
      <c r="P3968" s="242"/>
      <c r="Q3968" s="242"/>
      <c r="R3968" s="242"/>
      <c r="S3968" s="242"/>
      <c r="T3968" s="243"/>
      <c r="U3968" s="13"/>
      <c r="V3968" s="13"/>
      <c r="W3968" s="13"/>
      <c r="X3968" s="13"/>
      <c r="Y3968" s="13"/>
      <c r="Z3968" s="13"/>
      <c r="AA3968" s="13"/>
      <c r="AB3968" s="13"/>
      <c r="AC3968" s="13"/>
      <c r="AD3968" s="13"/>
      <c r="AE3968" s="13"/>
      <c r="AT3968" s="244" t="s">
        <v>206</v>
      </c>
      <c r="AU3968" s="244" t="s">
        <v>78</v>
      </c>
      <c r="AV3968" s="13" t="s">
        <v>76</v>
      </c>
      <c r="AW3968" s="13" t="s">
        <v>31</v>
      </c>
      <c r="AX3968" s="13" t="s">
        <v>69</v>
      </c>
      <c r="AY3968" s="244" t="s">
        <v>193</v>
      </c>
    </row>
    <row r="3969" s="13" customFormat="1">
      <c r="A3969" s="13"/>
      <c r="B3969" s="235"/>
      <c r="C3969" s="236"/>
      <c r="D3969" s="228" t="s">
        <v>206</v>
      </c>
      <c r="E3969" s="237" t="s">
        <v>19</v>
      </c>
      <c r="F3969" s="238" t="s">
        <v>2477</v>
      </c>
      <c r="G3969" s="236"/>
      <c r="H3969" s="237" t="s">
        <v>19</v>
      </c>
      <c r="I3969" s="239"/>
      <c r="J3969" s="236"/>
      <c r="K3969" s="236"/>
      <c r="L3969" s="240"/>
      <c r="M3969" s="241"/>
      <c r="N3969" s="242"/>
      <c r="O3969" s="242"/>
      <c r="P3969" s="242"/>
      <c r="Q3969" s="242"/>
      <c r="R3969" s="242"/>
      <c r="S3969" s="242"/>
      <c r="T3969" s="243"/>
      <c r="U3969" s="13"/>
      <c r="V3969" s="13"/>
      <c r="W3969" s="13"/>
      <c r="X3969" s="13"/>
      <c r="Y3969" s="13"/>
      <c r="Z3969" s="13"/>
      <c r="AA3969" s="13"/>
      <c r="AB3969" s="13"/>
      <c r="AC3969" s="13"/>
      <c r="AD3969" s="13"/>
      <c r="AE3969" s="13"/>
      <c r="AT3969" s="244" t="s">
        <v>206</v>
      </c>
      <c r="AU3969" s="244" t="s">
        <v>78</v>
      </c>
      <c r="AV3969" s="13" t="s">
        <v>76</v>
      </c>
      <c r="AW3969" s="13" t="s">
        <v>31</v>
      </c>
      <c r="AX3969" s="13" t="s">
        <v>69</v>
      </c>
      <c r="AY3969" s="244" t="s">
        <v>193</v>
      </c>
    </row>
    <row r="3970" s="14" customFormat="1">
      <c r="A3970" s="14"/>
      <c r="B3970" s="245"/>
      <c r="C3970" s="246"/>
      <c r="D3970" s="228" t="s">
        <v>206</v>
      </c>
      <c r="E3970" s="247" t="s">
        <v>19</v>
      </c>
      <c r="F3970" s="248" t="s">
        <v>5079</v>
      </c>
      <c r="G3970" s="246"/>
      <c r="H3970" s="249">
        <v>238.44999999999999</v>
      </c>
      <c r="I3970" s="250"/>
      <c r="J3970" s="246"/>
      <c r="K3970" s="246"/>
      <c r="L3970" s="251"/>
      <c r="M3970" s="252"/>
      <c r="N3970" s="253"/>
      <c r="O3970" s="253"/>
      <c r="P3970" s="253"/>
      <c r="Q3970" s="253"/>
      <c r="R3970" s="253"/>
      <c r="S3970" s="253"/>
      <c r="T3970" s="254"/>
      <c r="U3970" s="14"/>
      <c r="V3970" s="14"/>
      <c r="W3970" s="14"/>
      <c r="X3970" s="14"/>
      <c r="Y3970" s="14"/>
      <c r="Z3970" s="14"/>
      <c r="AA3970" s="14"/>
      <c r="AB3970" s="14"/>
      <c r="AC3970" s="14"/>
      <c r="AD3970" s="14"/>
      <c r="AE3970" s="14"/>
      <c r="AT3970" s="255" t="s">
        <v>206</v>
      </c>
      <c r="AU3970" s="255" t="s">
        <v>78</v>
      </c>
      <c r="AV3970" s="14" t="s">
        <v>78</v>
      </c>
      <c r="AW3970" s="14" t="s">
        <v>31</v>
      </c>
      <c r="AX3970" s="14" t="s">
        <v>69</v>
      </c>
      <c r="AY3970" s="255" t="s">
        <v>193</v>
      </c>
    </row>
    <row r="3971" s="14" customFormat="1">
      <c r="A3971" s="14"/>
      <c r="B3971" s="245"/>
      <c r="C3971" s="246"/>
      <c r="D3971" s="228" t="s">
        <v>206</v>
      </c>
      <c r="E3971" s="247" t="s">
        <v>19</v>
      </c>
      <c r="F3971" s="248" t="s">
        <v>5080</v>
      </c>
      <c r="G3971" s="246"/>
      <c r="H3971" s="249">
        <v>40.799999999999997</v>
      </c>
      <c r="I3971" s="250"/>
      <c r="J3971" s="246"/>
      <c r="K3971" s="246"/>
      <c r="L3971" s="251"/>
      <c r="M3971" s="252"/>
      <c r="N3971" s="253"/>
      <c r="O3971" s="253"/>
      <c r="P3971" s="253"/>
      <c r="Q3971" s="253"/>
      <c r="R3971" s="253"/>
      <c r="S3971" s="253"/>
      <c r="T3971" s="254"/>
      <c r="U3971" s="14"/>
      <c r="V3971" s="14"/>
      <c r="W3971" s="14"/>
      <c r="X3971" s="14"/>
      <c r="Y3971" s="14"/>
      <c r="Z3971" s="14"/>
      <c r="AA3971" s="14"/>
      <c r="AB3971" s="14"/>
      <c r="AC3971" s="14"/>
      <c r="AD3971" s="14"/>
      <c r="AE3971" s="14"/>
      <c r="AT3971" s="255" t="s">
        <v>206</v>
      </c>
      <c r="AU3971" s="255" t="s">
        <v>78</v>
      </c>
      <c r="AV3971" s="14" t="s">
        <v>78</v>
      </c>
      <c r="AW3971" s="14" t="s">
        <v>31</v>
      </c>
      <c r="AX3971" s="14" t="s">
        <v>69</v>
      </c>
      <c r="AY3971" s="255" t="s">
        <v>193</v>
      </c>
    </row>
    <row r="3972" s="15" customFormat="1">
      <c r="A3972" s="15"/>
      <c r="B3972" s="256"/>
      <c r="C3972" s="257"/>
      <c r="D3972" s="228" t="s">
        <v>206</v>
      </c>
      <c r="E3972" s="258" t="s">
        <v>19</v>
      </c>
      <c r="F3972" s="259" t="s">
        <v>218</v>
      </c>
      <c r="G3972" s="257"/>
      <c r="H3972" s="260">
        <v>279.25</v>
      </c>
      <c r="I3972" s="261"/>
      <c r="J3972" s="257"/>
      <c r="K3972" s="257"/>
      <c r="L3972" s="262"/>
      <c r="M3972" s="263"/>
      <c r="N3972" s="264"/>
      <c r="O3972" s="264"/>
      <c r="P3972" s="264"/>
      <c r="Q3972" s="264"/>
      <c r="R3972" s="264"/>
      <c r="S3972" s="264"/>
      <c r="T3972" s="265"/>
      <c r="U3972" s="15"/>
      <c r="V3972" s="15"/>
      <c r="W3972" s="15"/>
      <c r="X3972" s="15"/>
      <c r="Y3972" s="15"/>
      <c r="Z3972" s="15"/>
      <c r="AA3972" s="15"/>
      <c r="AB3972" s="15"/>
      <c r="AC3972" s="15"/>
      <c r="AD3972" s="15"/>
      <c r="AE3972" s="15"/>
      <c r="AT3972" s="266" t="s">
        <v>206</v>
      </c>
      <c r="AU3972" s="266" t="s">
        <v>78</v>
      </c>
      <c r="AV3972" s="15" t="s">
        <v>200</v>
      </c>
      <c r="AW3972" s="15" t="s">
        <v>31</v>
      </c>
      <c r="AX3972" s="15" t="s">
        <v>76</v>
      </c>
      <c r="AY3972" s="266" t="s">
        <v>193</v>
      </c>
    </row>
    <row r="3973" s="2" customFormat="1" ht="16.5" customHeight="1">
      <c r="A3973" s="41"/>
      <c r="B3973" s="42"/>
      <c r="C3973" s="274" t="s">
        <v>5173</v>
      </c>
      <c r="D3973" s="274" t="s">
        <v>1765</v>
      </c>
      <c r="E3973" s="275" t="s">
        <v>2561</v>
      </c>
      <c r="F3973" s="276" t="s">
        <v>2562</v>
      </c>
      <c r="G3973" s="277" t="s">
        <v>408</v>
      </c>
      <c r="H3973" s="278">
        <v>307.17500000000001</v>
      </c>
      <c r="I3973" s="279"/>
      <c r="J3973" s="280">
        <f>ROUND(I3973*H3973,2)</f>
        <v>0</v>
      </c>
      <c r="K3973" s="276" t="s">
        <v>199</v>
      </c>
      <c r="L3973" s="281"/>
      <c r="M3973" s="282" t="s">
        <v>19</v>
      </c>
      <c r="N3973" s="283" t="s">
        <v>40</v>
      </c>
      <c r="O3973" s="87"/>
      <c r="P3973" s="224">
        <f>O3973*H3973</f>
        <v>0</v>
      </c>
      <c r="Q3973" s="224">
        <v>0.00051000000000000004</v>
      </c>
      <c r="R3973" s="224">
        <f>Q3973*H3973</f>
        <v>0.15665925000000003</v>
      </c>
      <c r="S3973" s="224">
        <v>0</v>
      </c>
      <c r="T3973" s="225">
        <f>S3973*H3973</f>
        <v>0</v>
      </c>
      <c r="U3973" s="41"/>
      <c r="V3973" s="41"/>
      <c r="W3973" s="41"/>
      <c r="X3973" s="41"/>
      <c r="Y3973" s="41"/>
      <c r="Z3973" s="41"/>
      <c r="AA3973" s="41"/>
      <c r="AB3973" s="41"/>
      <c r="AC3973" s="41"/>
      <c r="AD3973" s="41"/>
      <c r="AE3973" s="41"/>
      <c r="AR3973" s="226" t="s">
        <v>449</v>
      </c>
      <c r="AT3973" s="226" t="s">
        <v>1765</v>
      </c>
      <c r="AU3973" s="226" t="s">
        <v>78</v>
      </c>
      <c r="AY3973" s="20" t="s">
        <v>193</v>
      </c>
      <c r="BE3973" s="227">
        <f>IF(N3973="základní",J3973,0)</f>
        <v>0</v>
      </c>
      <c r="BF3973" s="227">
        <f>IF(N3973="snížená",J3973,0)</f>
        <v>0</v>
      </c>
      <c r="BG3973" s="227">
        <f>IF(N3973="zákl. přenesená",J3973,0)</f>
        <v>0</v>
      </c>
      <c r="BH3973" s="227">
        <f>IF(N3973="sníž. přenesená",J3973,0)</f>
        <v>0</v>
      </c>
      <c r="BI3973" s="227">
        <f>IF(N3973="nulová",J3973,0)</f>
        <v>0</v>
      </c>
      <c r="BJ3973" s="20" t="s">
        <v>76</v>
      </c>
      <c r="BK3973" s="227">
        <f>ROUND(I3973*H3973,2)</f>
        <v>0</v>
      </c>
      <c r="BL3973" s="20" t="s">
        <v>323</v>
      </c>
      <c r="BM3973" s="226" t="s">
        <v>5174</v>
      </c>
    </row>
    <row r="3974" s="2" customFormat="1">
      <c r="A3974" s="41"/>
      <c r="B3974" s="42"/>
      <c r="C3974" s="43"/>
      <c r="D3974" s="228" t="s">
        <v>202</v>
      </c>
      <c r="E3974" s="43"/>
      <c r="F3974" s="229" t="s">
        <v>2562</v>
      </c>
      <c r="G3974" s="43"/>
      <c r="H3974" s="43"/>
      <c r="I3974" s="230"/>
      <c r="J3974" s="43"/>
      <c r="K3974" s="43"/>
      <c r="L3974" s="47"/>
      <c r="M3974" s="231"/>
      <c r="N3974" s="232"/>
      <c r="O3974" s="87"/>
      <c r="P3974" s="87"/>
      <c r="Q3974" s="87"/>
      <c r="R3974" s="87"/>
      <c r="S3974" s="87"/>
      <c r="T3974" s="88"/>
      <c r="U3974" s="41"/>
      <c r="V3974" s="41"/>
      <c r="W3974" s="41"/>
      <c r="X3974" s="41"/>
      <c r="Y3974" s="41"/>
      <c r="Z3974" s="41"/>
      <c r="AA3974" s="41"/>
      <c r="AB3974" s="41"/>
      <c r="AC3974" s="41"/>
      <c r="AD3974" s="41"/>
      <c r="AE3974" s="41"/>
      <c r="AT3974" s="20" t="s">
        <v>202</v>
      </c>
      <c r="AU3974" s="20" t="s">
        <v>78</v>
      </c>
    </row>
    <row r="3975" s="14" customFormat="1">
      <c r="A3975" s="14"/>
      <c r="B3975" s="245"/>
      <c r="C3975" s="246"/>
      <c r="D3975" s="228" t="s">
        <v>206</v>
      </c>
      <c r="E3975" s="246"/>
      <c r="F3975" s="248" t="s">
        <v>5175</v>
      </c>
      <c r="G3975" s="246"/>
      <c r="H3975" s="249">
        <v>307.17500000000001</v>
      </c>
      <c r="I3975" s="250"/>
      <c r="J3975" s="246"/>
      <c r="K3975" s="246"/>
      <c r="L3975" s="251"/>
      <c r="M3975" s="252"/>
      <c r="N3975" s="253"/>
      <c r="O3975" s="253"/>
      <c r="P3975" s="253"/>
      <c r="Q3975" s="253"/>
      <c r="R3975" s="253"/>
      <c r="S3975" s="253"/>
      <c r="T3975" s="254"/>
      <c r="U3975" s="14"/>
      <c r="V3975" s="14"/>
      <c r="W3975" s="14"/>
      <c r="X3975" s="14"/>
      <c r="Y3975" s="14"/>
      <c r="Z3975" s="14"/>
      <c r="AA3975" s="14"/>
      <c r="AB3975" s="14"/>
      <c r="AC3975" s="14"/>
      <c r="AD3975" s="14"/>
      <c r="AE3975" s="14"/>
      <c r="AT3975" s="255" t="s">
        <v>206</v>
      </c>
      <c r="AU3975" s="255" t="s">
        <v>78</v>
      </c>
      <c r="AV3975" s="14" t="s">
        <v>78</v>
      </c>
      <c r="AW3975" s="14" t="s">
        <v>4</v>
      </c>
      <c r="AX3975" s="14" t="s">
        <v>76</v>
      </c>
      <c r="AY3975" s="255" t="s">
        <v>193</v>
      </c>
    </row>
    <row r="3976" s="2" customFormat="1" ht="16.5" customHeight="1">
      <c r="A3976" s="41"/>
      <c r="B3976" s="42"/>
      <c r="C3976" s="215" t="s">
        <v>5176</v>
      </c>
      <c r="D3976" s="215" t="s">
        <v>195</v>
      </c>
      <c r="E3976" s="216" t="s">
        <v>2565</v>
      </c>
      <c r="F3976" s="217" t="s">
        <v>2566</v>
      </c>
      <c r="G3976" s="218" t="s">
        <v>343</v>
      </c>
      <c r="H3976" s="219">
        <v>343</v>
      </c>
      <c r="I3976" s="220"/>
      <c r="J3976" s="221">
        <f>ROUND(I3976*H3976,2)</f>
        <v>0</v>
      </c>
      <c r="K3976" s="217" t="s">
        <v>199</v>
      </c>
      <c r="L3976" s="47"/>
      <c r="M3976" s="222" t="s">
        <v>19</v>
      </c>
      <c r="N3976" s="223" t="s">
        <v>40</v>
      </c>
      <c r="O3976" s="87"/>
      <c r="P3976" s="224">
        <f>O3976*H3976</f>
        <v>0</v>
      </c>
      <c r="Q3976" s="224">
        <v>0.00017000000000000001</v>
      </c>
      <c r="R3976" s="224">
        <f>Q3976*H3976</f>
        <v>0.058310000000000001</v>
      </c>
      <c r="S3976" s="224">
        <v>0</v>
      </c>
      <c r="T3976" s="225">
        <f>S3976*H3976</f>
        <v>0</v>
      </c>
      <c r="U3976" s="41"/>
      <c r="V3976" s="41"/>
      <c r="W3976" s="41"/>
      <c r="X3976" s="41"/>
      <c r="Y3976" s="41"/>
      <c r="Z3976" s="41"/>
      <c r="AA3976" s="41"/>
      <c r="AB3976" s="41"/>
      <c r="AC3976" s="41"/>
      <c r="AD3976" s="41"/>
      <c r="AE3976" s="41"/>
      <c r="AR3976" s="226" t="s">
        <v>323</v>
      </c>
      <c r="AT3976" s="226" t="s">
        <v>195</v>
      </c>
      <c r="AU3976" s="226" t="s">
        <v>78</v>
      </c>
      <c r="AY3976" s="20" t="s">
        <v>193</v>
      </c>
      <c r="BE3976" s="227">
        <f>IF(N3976="základní",J3976,0)</f>
        <v>0</v>
      </c>
      <c r="BF3976" s="227">
        <f>IF(N3976="snížená",J3976,0)</f>
        <v>0</v>
      </c>
      <c r="BG3976" s="227">
        <f>IF(N3976="zákl. přenesená",J3976,0)</f>
        <v>0</v>
      </c>
      <c r="BH3976" s="227">
        <f>IF(N3976="sníž. přenesená",J3976,0)</f>
        <v>0</v>
      </c>
      <c r="BI3976" s="227">
        <f>IF(N3976="nulová",J3976,0)</f>
        <v>0</v>
      </c>
      <c r="BJ3976" s="20" t="s">
        <v>76</v>
      </c>
      <c r="BK3976" s="227">
        <f>ROUND(I3976*H3976,2)</f>
        <v>0</v>
      </c>
      <c r="BL3976" s="20" t="s">
        <v>323</v>
      </c>
      <c r="BM3976" s="226" t="s">
        <v>5177</v>
      </c>
    </row>
    <row r="3977" s="2" customFormat="1">
      <c r="A3977" s="41"/>
      <c r="B3977" s="42"/>
      <c r="C3977" s="43"/>
      <c r="D3977" s="228" t="s">
        <v>202</v>
      </c>
      <c r="E3977" s="43"/>
      <c r="F3977" s="229" t="s">
        <v>2568</v>
      </c>
      <c r="G3977" s="43"/>
      <c r="H3977" s="43"/>
      <c r="I3977" s="230"/>
      <c r="J3977" s="43"/>
      <c r="K3977" s="43"/>
      <c r="L3977" s="47"/>
      <c r="M3977" s="231"/>
      <c r="N3977" s="232"/>
      <c r="O3977" s="87"/>
      <c r="P3977" s="87"/>
      <c r="Q3977" s="87"/>
      <c r="R3977" s="87"/>
      <c r="S3977" s="87"/>
      <c r="T3977" s="88"/>
      <c r="U3977" s="41"/>
      <c r="V3977" s="41"/>
      <c r="W3977" s="41"/>
      <c r="X3977" s="41"/>
      <c r="Y3977" s="41"/>
      <c r="Z3977" s="41"/>
      <c r="AA3977" s="41"/>
      <c r="AB3977" s="41"/>
      <c r="AC3977" s="41"/>
      <c r="AD3977" s="41"/>
      <c r="AE3977" s="41"/>
      <c r="AT3977" s="20" t="s">
        <v>202</v>
      </c>
      <c r="AU3977" s="20" t="s">
        <v>78</v>
      </c>
    </row>
    <row r="3978" s="2" customFormat="1">
      <c r="A3978" s="41"/>
      <c r="B3978" s="42"/>
      <c r="C3978" s="43"/>
      <c r="D3978" s="233" t="s">
        <v>204</v>
      </c>
      <c r="E3978" s="43"/>
      <c r="F3978" s="234" t="s">
        <v>2569</v>
      </c>
      <c r="G3978" s="43"/>
      <c r="H3978" s="43"/>
      <c r="I3978" s="230"/>
      <c r="J3978" s="43"/>
      <c r="K3978" s="43"/>
      <c r="L3978" s="47"/>
      <c r="M3978" s="231"/>
      <c r="N3978" s="232"/>
      <c r="O3978" s="87"/>
      <c r="P3978" s="87"/>
      <c r="Q3978" s="87"/>
      <c r="R3978" s="87"/>
      <c r="S3978" s="87"/>
      <c r="T3978" s="88"/>
      <c r="U3978" s="41"/>
      <c r="V3978" s="41"/>
      <c r="W3978" s="41"/>
      <c r="X3978" s="41"/>
      <c r="Y3978" s="41"/>
      <c r="Z3978" s="41"/>
      <c r="AA3978" s="41"/>
      <c r="AB3978" s="41"/>
      <c r="AC3978" s="41"/>
      <c r="AD3978" s="41"/>
      <c r="AE3978" s="41"/>
      <c r="AT3978" s="20" t="s">
        <v>204</v>
      </c>
      <c r="AU3978" s="20" t="s">
        <v>78</v>
      </c>
    </row>
    <row r="3979" s="13" customFormat="1">
      <c r="A3979" s="13"/>
      <c r="B3979" s="235"/>
      <c r="C3979" s="236"/>
      <c r="D3979" s="228" t="s">
        <v>206</v>
      </c>
      <c r="E3979" s="237" t="s">
        <v>19</v>
      </c>
      <c r="F3979" s="238" t="s">
        <v>279</v>
      </c>
      <c r="G3979" s="236"/>
      <c r="H3979" s="237" t="s">
        <v>19</v>
      </c>
      <c r="I3979" s="239"/>
      <c r="J3979" s="236"/>
      <c r="K3979" s="236"/>
      <c r="L3979" s="240"/>
      <c r="M3979" s="241"/>
      <c r="N3979" s="242"/>
      <c r="O3979" s="242"/>
      <c r="P3979" s="242"/>
      <c r="Q3979" s="242"/>
      <c r="R3979" s="242"/>
      <c r="S3979" s="242"/>
      <c r="T3979" s="243"/>
      <c r="U3979" s="13"/>
      <c r="V3979" s="13"/>
      <c r="W3979" s="13"/>
      <c r="X3979" s="13"/>
      <c r="Y3979" s="13"/>
      <c r="Z3979" s="13"/>
      <c r="AA3979" s="13"/>
      <c r="AB3979" s="13"/>
      <c r="AC3979" s="13"/>
      <c r="AD3979" s="13"/>
      <c r="AE3979" s="13"/>
      <c r="AT3979" s="244" t="s">
        <v>206</v>
      </c>
      <c r="AU3979" s="244" t="s">
        <v>78</v>
      </c>
      <c r="AV3979" s="13" t="s">
        <v>76</v>
      </c>
      <c r="AW3979" s="13" t="s">
        <v>31</v>
      </c>
      <c r="AX3979" s="13" t="s">
        <v>69</v>
      </c>
      <c r="AY3979" s="244" t="s">
        <v>193</v>
      </c>
    </row>
    <row r="3980" s="13" customFormat="1">
      <c r="A3980" s="13"/>
      <c r="B3980" s="235"/>
      <c r="C3980" s="236"/>
      <c r="D3980" s="228" t="s">
        <v>206</v>
      </c>
      <c r="E3980" s="237" t="s">
        <v>19</v>
      </c>
      <c r="F3980" s="238" t="s">
        <v>1713</v>
      </c>
      <c r="G3980" s="236"/>
      <c r="H3980" s="237" t="s">
        <v>19</v>
      </c>
      <c r="I3980" s="239"/>
      <c r="J3980" s="236"/>
      <c r="K3980" s="236"/>
      <c r="L3980" s="240"/>
      <c r="M3980" s="241"/>
      <c r="N3980" s="242"/>
      <c r="O3980" s="242"/>
      <c r="P3980" s="242"/>
      <c r="Q3980" s="242"/>
      <c r="R3980" s="242"/>
      <c r="S3980" s="242"/>
      <c r="T3980" s="243"/>
      <c r="U3980" s="13"/>
      <c r="V3980" s="13"/>
      <c r="W3980" s="13"/>
      <c r="X3980" s="13"/>
      <c r="Y3980" s="13"/>
      <c r="Z3980" s="13"/>
      <c r="AA3980" s="13"/>
      <c r="AB3980" s="13"/>
      <c r="AC3980" s="13"/>
      <c r="AD3980" s="13"/>
      <c r="AE3980" s="13"/>
      <c r="AT3980" s="244" t="s">
        <v>206</v>
      </c>
      <c r="AU3980" s="244" t="s">
        <v>78</v>
      </c>
      <c r="AV3980" s="13" t="s">
        <v>76</v>
      </c>
      <c r="AW3980" s="13" t="s">
        <v>31</v>
      </c>
      <c r="AX3980" s="13" t="s">
        <v>69</v>
      </c>
      <c r="AY3980" s="244" t="s">
        <v>193</v>
      </c>
    </row>
    <row r="3981" s="13" customFormat="1">
      <c r="A3981" s="13"/>
      <c r="B3981" s="235"/>
      <c r="C3981" s="236"/>
      <c r="D3981" s="228" t="s">
        <v>206</v>
      </c>
      <c r="E3981" s="237" t="s">
        <v>19</v>
      </c>
      <c r="F3981" s="238" t="s">
        <v>3321</v>
      </c>
      <c r="G3981" s="236"/>
      <c r="H3981" s="237" t="s">
        <v>19</v>
      </c>
      <c r="I3981" s="239"/>
      <c r="J3981" s="236"/>
      <c r="K3981" s="236"/>
      <c r="L3981" s="240"/>
      <c r="M3981" s="241"/>
      <c r="N3981" s="242"/>
      <c r="O3981" s="242"/>
      <c r="P3981" s="242"/>
      <c r="Q3981" s="242"/>
      <c r="R3981" s="242"/>
      <c r="S3981" s="242"/>
      <c r="T3981" s="243"/>
      <c r="U3981" s="13"/>
      <c r="V3981" s="13"/>
      <c r="W3981" s="13"/>
      <c r="X3981" s="13"/>
      <c r="Y3981" s="13"/>
      <c r="Z3981" s="13"/>
      <c r="AA3981" s="13"/>
      <c r="AB3981" s="13"/>
      <c r="AC3981" s="13"/>
      <c r="AD3981" s="13"/>
      <c r="AE3981" s="13"/>
      <c r="AT3981" s="244" t="s">
        <v>206</v>
      </c>
      <c r="AU3981" s="244" t="s">
        <v>78</v>
      </c>
      <c r="AV3981" s="13" t="s">
        <v>76</v>
      </c>
      <c r="AW3981" s="13" t="s">
        <v>31</v>
      </c>
      <c r="AX3981" s="13" t="s">
        <v>69</v>
      </c>
      <c r="AY3981" s="244" t="s">
        <v>193</v>
      </c>
    </row>
    <row r="3982" s="14" customFormat="1">
      <c r="A3982" s="14"/>
      <c r="B3982" s="245"/>
      <c r="C3982" s="246"/>
      <c r="D3982" s="228" t="s">
        <v>206</v>
      </c>
      <c r="E3982" s="247" t="s">
        <v>19</v>
      </c>
      <c r="F3982" s="248" t="s">
        <v>265</v>
      </c>
      <c r="G3982" s="246"/>
      <c r="H3982" s="249">
        <v>8</v>
      </c>
      <c r="I3982" s="250"/>
      <c r="J3982" s="246"/>
      <c r="K3982" s="246"/>
      <c r="L3982" s="251"/>
      <c r="M3982" s="252"/>
      <c r="N3982" s="253"/>
      <c r="O3982" s="253"/>
      <c r="P3982" s="253"/>
      <c r="Q3982" s="253"/>
      <c r="R3982" s="253"/>
      <c r="S3982" s="253"/>
      <c r="T3982" s="254"/>
      <c r="U3982" s="14"/>
      <c r="V3982" s="14"/>
      <c r="W3982" s="14"/>
      <c r="X3982" s="14"/>
      <c r="Y3982" s="14"/>
      <c r="Z3982" s="14"/>
      <c r="AA3982" s="14"/>
      <c r="AB3982" s="14"/>
      <c r="AC3982" s="14"/>
      <c r="AD3982" s="14"/>
      <c r="AE3982" s="14"/>
      <c r="AT3982" s="255" t="s">
        <v>206</v>
      </c>
      <c r="AU3982" s="255" t="s">
        <v>78</v>
      </c>
      <c r="AV3982" s="14" t="s">
        <v>78</v>
      </c>
      <c r="AW3982" s="14" t="s">
        <v>31</v>
      </c>
      <c r="AX3982" s="14" t="s">
        <v>69</v>
      </c>
      <c r="AY3982" s="255" t="s">
        <v>193</v>
      </c>
    </row>
    <row r="3983" s="13" customFormat="1">
      <c r="A3983" s="13"/>
      <c r="B3983" s="235"/>
      <c r="C3983" s="236"/>
      <c r="D3983" s="228" t="s">
        <v>206</v>
      </c>
      <c r="E3983" s="237" t="s">
        <v>19</v>
      </c>
      <c r="F3983" s="238" t="s">
        <v>3697</v>
      </c>
      <c r="G3983" s="236"/>
      <c r="H3983" s="237" t="s">
        <v>19</v>
      </c>
      <c r="I3983" s="239"/>
      <c r="J3983" s="236"/>
      <c r="K3983" s="236"/>
      <c r="L3983" s="240"/>
      <c r="M3983" s="241"/>
      <c r="N3983" s="242"/>
      <c r="O3983" s="242"/>
      <c r="P3983" s="242"/>
      <c r="Q3983" s="242"/>
      <c r="R3983" s="242"/>
      <c r="S3983" s="242"/>
      <c r="T3983" s="243"/>
      <c r="U3983" s="13"/>
      <c r="V3983" s="13"/>
      <c r="W3983" s="13"/>
      <c r="X3983" s="13"/>
      <c r="Y3983" s="13"/>
      <c r="Z3983" s="13"/>
      <c r="AA3983" s="13"/>
      <c r="AB3983" s="13"/>
      <c r="AC3983" s="13"/>
      <c r="AD3983" s="13"/>
      <c r="AE3983" s="13"/>
      <c r="AT3983" s="244" t="s">
        <v>206</v>
      </c>
      <c r="AU3983" s="244" t="s">
        <v>78</v>
      </c>
      <c r="AV3983" s="13" t="s">
        <v>76</v>
      </c>
      <c r="AW3983" s="13" t="s">
        <v>31</v>
      </c>
      <c r="AX3983" s="13" t="s">
        <v>69</v>
      </c>
      <c r="AY3983" s="244" t="s">
        <v>193</v>
      </c>
    </row>
    <row r="3984" s="14" customFormat="1">
      <c r="A3984" s="14"/>
      <c r="B3984" s="245"/>
      <c r="C3984" s="246"/>
      <c r="D3984" s="228" t="s">
        <v>206</v>
      </c>
      <c r="E3984" s="247" t="s">
        <v>19</v>
      </c>
      <c r="F3984" s="248" t="s">
        <v>434</v>
      </c>
      <c r="G3984" s="246"/>
      <c r="H3984" s="249">
        <v>30</v>
      </c>
      <c r="I3984" s="250"/>
      <c r="J3984" s="246"/>
      <c r="K3984" s="246"/>
      <c r="L3984" s="251"/>
      <c r="M3984" s="252"/>
      <c r="N3984" s="253"/>
      <c r="O3984" s="253"/>
      <c r="P3984" s="253"/>
      <c r="Q3984" s="253"/>
      <c r="R3984" s="253"/>
      <c r="S3984" s="253"/>
      <c r="T3984" s="254"/>
      <c r="U3984" s="14"/>
      <c r="V3984" s="14"/>
      <c r="W3984" s="14"/>
      <c r="X3984" s="14"/>
      <c r="Y3984" s="14"/>
      <c r="Z3984" s="14"/>
      <c r="AA3984" s="14"/>
      <c r="AB3984" s="14"/>
      <c r="AC3984" s="14"/>
      <c r="AD3984" s="14"/>
      <c r="AE3984" s="14"/>
      <c r="AT3984" s="255" t="s">
        <v>206</v>
      </c>
      <c r="AU3984" s="255" t="s">
        <v>78</v>
      </c>
      <c r="AV3984" s="14" t="s">
        <v>78</v>
      </c>
      <c r="AW3984" s="14" t="s">
        <v>31</v>
      </c>
      <c r="AX3984" s="14" t="s">
        <v>69</v>
      </c>
      <c r="AY3984" s="255" t="s">
        <v>193</v>
      </c>
    </row>
    <row r="3985" s="13" customFormat="1">
      <c r="A3985" s="13"/>
      <c r="B3985" s="235"/>
      <c r="C3985" s="236"/>
      <c r="D3985" s="228" t="s">
        <v>206</v>
      </c>
      <c r="E3985" s="237" t="s">
        <v>19</v>
      </c>
      <c r="F3985" s="238" t="s">
        <v>3699</v>
      </c>
      <c r="G3985" s="236"/>
      <c r="H3985" s="237" t="s">
        <v>19</v>
      </c>
      <c r="I3985" s="239"/>
      <c r="J3985" s="236"/>
      <c r="K3985" s="236"/>
      <c r="L3985" s="240"/>
      <c r="M3985" s="241"/>
      <c r="N3985" s="242"/>
      <c r="O3985" s="242"/>
      <c r="P3985" s="242"/>
      <c r="Q3985" s="242"/>
      <c r="R3985" s="242"/>
      <c r="S3985" s="242"/>
      <c r="T3985" s="243"/>
      <c r="U3985" s="13"/>
      <c r="V3985" s="13"/>
      <c r="W3985" s="13"/>
      <c r="X3985" s="13"/>
      <c r="Y3985" s="13"/>
      <c r="Z3985" s="13"/>
      <c r="AA3985" s="13"/>
      <c r="AB3985" s="13"/>
      <c r="AC3985" s="13"/>
      <c r="AD3985" s="13"/>
      <c r="AE3985" s="13"/>
      <c r="AT3985" s="244" t="s">
        <v>206</v>
      </c>
      <c r="AU3985" s="244" t="s">
        <v>78</v>
      </c>
      <c r="AV3985" s="13" t="s">
        <v>76</v>
      </c>
      <c r="AW3985" s="13" t="s">
        <v>31</v>
      </c>
      <c r="AX3985" s="13" t="s">
        <v>69</v>
      </c>
      <c r="AY3985" s="244" t="s">
        <v>193</v>
      </c>
    </row>
    <row r="3986" s="14" customFormat="1">
      <c r="A3986" s="14"/>
      <c r="B3986" s="245"/>
      <c r="C3986" s="246"/>
      <c r="D3986" s="228" t="s">
        <v>206</v>
      </c>
      <c r="E3986" s="247" t="s">
        <v>19</v>
      </c>
      <c r="F3986" s="248" t="s">
        <v>200</v>
      </c>
      <c r="G3986" s="246"/>
      <c r="H3986" s="249">
        <v>4</v>
      </c>
      <c r="I3986" s="250"/>
      <c r="J3986" s="246"/>
      <c r="K3986" s="246"/>
      <c r="L3986" s="251"/>
      <c r="M3986" s="252"/>
      <c r="N3986" s="253"/>
      <c r="O3986" s="253"/>
      <c r="P3986" s="253"/>
      <c r="Q3986" s="253"/>
      <c r="R3986" s="253"/>
      <c r="S3986" s="253"/>
      <c r="T3986" s="254"/>
      <c r="U3986" s="14"/>
      <c r="V3986" s="14"/>
      <c r="W3986" s="14"/>
      <c r="X3986" s="14"/>
      <c r="Y3986" s="14"/>
      <c r="Z3986" s="14"/>
      <c r="AA3986" s="14"/>
      <c r="AB3986" s="14"/>
      <c r="AC3986" s="14"/>
      <c r="AD3986" s="14"/>
      <c r="AE3986" s="14"/>
      <c r="AT3986" s="255" t="s">
        <v>206</v>
      </c>
      <c r="AU3986" s="255" t="s">
        <v>78</v>
      </c>
      <c r="AV3986" s="14" t="s">
        <v>78</v>
      </c>
      <c r="AW3986" s="14" t="s">
        <v>31</v>
      </c>
      <c r="AX3986" s="14" t="s">
        <v>69</v>
      </c>
      <c r="AY3986" s="255" t="s">
        <v>193</v>
      </c>
    </row>
    <row r="3987" s="13" customFormat="1">
      <c r="A3987" s="13"/>
      <c r="B3987" s="235"/>
      <c r="C3987" s="236"/>
      <c r="D3987" s="228" t="s">
        <v>206</v>
      </c>
      <c r="E3987" s="237" t="s">
        <v>19</v>
      </c>
      <c r="F3987" s="238" t="s">
        <v>3705</v>
      </c>
      <c r="G3987" s="236"/>
      <c r="H3987" s="237" t="s">
        <v>19</v>
      </c>
      <c r="I3987" s="239"/>
      <c r="J3987" s="236"/>
      <c r="K3987" s="236"/>
      <c r="L3987" s="240"/>
      <c r="M3987" s="241"/>
      <c r="N3987" s="242"/>
      <c r="O3987" s="242"/>
      <c r="P3987" s="242"/>
      <c r="Q3987" s="242"/>
      <c r="R3987" s="242"/>
      <c r="S3987" s="242"/>
      <c r="T3987" s="243"/>
      <c r="U3987" s="13"/>
      <c r="V3987" s="13"/>
      <c r="W3987" s="13"/>
      <c r="X3987" s="13"/>
      <c r="Y3987" s="13"/>
      <c r="Z3987" s="13"/>
      <c r="AA3987" s="13"/>
      <c r="AB3987" s="13"/>
      <c r="AC3987" s="13"/>
      <c r="AD3987" s="13"/>
      <c r="AE3987" s="13"/>
      <c r="AT3987" s="244" t="s">
        <v>206</v>
      </c>
      <c r="AU3987" s="244" t="s">
        <v>78</v>
      </c>
      <c r="AV3987" s="13" t="s">
        <v>76</v>
      </c>
      <c r="AW3987" s="13" t="s">
        <v>31</v>
      </c>
      <c r="AX3987" s="13" t="s">
        <v>69</v>
      </c>
      <c r="AY3987" s="244" t="s">
        <v>193</v>
      </c>
    </row>
    <row r="3988" s="14" customFormat="1">
      <c r="A3988" s="14"/>
      <c r="B3988" s="245"/>
      <c r="C3988" s="246"/>
      <c r="D3988" s="228" t="s">
        <v>206</v>
      </c>
      <c r="E3988" s="247" t="s">
        <v>19</v>
      </c>
      <c r="F3988" s="248" t="s">
        <v>200</v>
      </c>
      <c r="G3988" s="246"/>
      <c r="H3988" s="249">
        <v>4</v>
      </c>
      <c r="I3988" s="250"/>
      <c r="J3988" s="246"/>
      <c r="K3988" s="246"/>
      <c r="L3988" s="251"/>
      <c r="M3988" s="252"/>
      <c r="N3988" s="253"/>
      <c r="O3988" s="253"/>
      <c r="P3988" s="253"/>
      <c r="Q3988" s="253"/>
      <c r="R3988" s="253"/>
      <c r="S3988" s="253"/>
      <c r="T3988" s="254"/>
      <c r="U3988" s="14"/>
      <c r="V3988" s="14"/>
      <c r="W3988" s="14"/>
      <c r="X3988" s="14"/>
      <c r="Y3988" s="14"/>
      <c r="Z3988" s="14"/>
      <c r="AA3988" s="14"/>
      <c r="AB3988" s="14"/>
      <c r="AC3988" s="14"/>
      <c r="AD3988" s="14"/>
      <c r="AE3988" s="14"/>
      <c r="AT3988" s="255" t="s">
        <v>206</v>
      </c>
      <c r="AU3988" s="255" t="s">
        <v>78</v>
      </c>
      <c r="AV3988" s="14" t="s">
        <v>78</v>
      </c>
      <c r="AW3988" s="14" t="s">
        <v>31</v>
      </c>
      <c r="AX3988" s="14" t="s">
        <v>69</v>
      </c>
      <c r="AY3988" s="255" t="s">
        <v>193</v>
      </c>
    </row>
    <row r="3989" s="13" customFormat="1">
      <c r="A3989" s="13"/>
      <c r="B3989" s="235"/>
      <c r="C3989" s="236"/>
      <c r="D3989" s="228" t="s">
        <v>206</v>
      </c>
      <c r="E3989" s="237" t="s">
        <v>19</v>
      </c>
      <c r="F3989" s="238" t="s">
        <v>1702</v>
      </c>
      <c r="G3989" s="236"/>
      <c r="H3989" s="237" t="s">
        <v>19</v>
      </c>
      <c r="I3989" s="239"/>
      <c r="J3989" s="236"/>
      <c r="K3989" s="236"/>
      <c r="L3989" s="240"/>
      <c r="M3989" s="241"/>
      <c r="N3989" s="242"/>
      <c r="O3989" s="242"/>
      <c r="P3989" s="242"/>
      <c r="Q3989" s="242"/>
      <c r="R3989" s="242"/>
      <c r="S3989" s="242"/>
      <c r="T3989" s="243"/>
      <c r="U3989" s="13"/>
      <c r="V3989" s="13"/>
      <c r="W3989" s="13"/>
      <c r="X3989" s="13"/>
      <c r="Y3989" s="13"/>
      <c r="Z3989" s="13"/>
      <c r="AA3989" s="13"/>
      <c r="AB3989" s="13"/>
      <c r="AC3989" s="13"/>
      <c r="AD3989" s="13"/>
      <c r="AE3989" s="13"/>
      <c r="AT3989" s="244" t="s">
        <v>206</v>
      </c>
      <c r="AU3989" s="244" t="s">
        <v>78</v>
      </c>
      <c r="AV3989" s="13" t="s">
        <v>76</v>
      </c>
      <c r="AW3989" s="13" t="s">
        <v>31</v>
      </c>
      <c r="AX3989" s="13" t="s">
        <v>69</v>
      </c>
      <c r="AY3989" s="244" t="s">
        <v>193</v>
      </c>
    </row>
    <row r="3990" s="13" customFormat="1">
      <c r="A3990" s="13"/>
      <c r="B3990" s="235"/>
      <c r="C3990" s="236"/>
      <c r="D3990" s="228" t="s">
        <v>206</v>
      </c>
      <c r="E3990" s="237" t="s">
        <v>19</v>
      </c>
      <c r="F3990" s="238" t="s">
        <v>3743</v>
      </c>
      <c r="G3990" s="236"/>
      <c r="H3990" s="237" t="s">
        <v>19</v>
      </c>
      <c r="I3990" s="239"/>
      <c r="J3990" s="236"/>
      <c r="K3990" s="236"/>
      <c r="L3990" s="240"/>
      <c r="M3990" s="241"/>
      <c r="N3990" s="242"/>
      <c r="O3990" s="242"/>
      <c r="P3990" s="242"/>
      <c r="Q3990" s="242"/>
      <c r="R3990" s="242"/>
      <c r="S3990" s="242"/>
      <c r="T3990" s="243"/>
      <c r="U3990" s="13"/>
      <c r="V3990" s="13"/>
      <c r="W3990" s="13"/>
      <c r="X3990" s="13"/>
      <c r="Y3990" s="13"/>
      <c r="Z3990" s="13"/>
      <c r="AA3990" s="13"/>
      <c r="AB3990" s="13"/>
      <c r="AC3990" s="13"/>
      <c r="AD3990" s="13"/>
      <c r="AE3990" s="13"/>
      <c r="AT3990" s="244" t="s">
        <v>206</v>
      </c>
      <c r="AU3990" s="244" t="s">
        <v>78</v>
      </c>
      <c r="AV3990" s="13" t="s">
        <v>76</v>
      </c>
      <c r="AW3990" s="13" t="s">
        <v>31</v>
      </c>
      <c r="AX3990" s="13" t="s">
        <v>69</v>
      </c>
      <c r="AY3990" s="244" t="s">
        <v>193</v>
      </c>
    </row>
    <row r="3991" s="14" customFormat="1">
      <c r="A3991" s="14"/>
      <c r="B3991" s="245"/>
      <c r="C3991" s="246"/>
      <c r="D3991" s="228" t="s">
        <v>206</v>
      </c>
      <c r="E3991" s="247" t="s">
        <v>19</v>
      </c>
      <c r="F3991" s="248" t="s">
        <v>434</v>
      </c>
      <c r="G3991" s="246"/>
      <c r="H3991" s="249">
        <v>30</v>
      </c>
      <c r="I3991" s="250"/>
      <c r="J3991" s="246"/>
      <c r="K3991" s="246"/>
      <c r="L3991" s="251"/>
      <c r="M3991" s="252"/>
      <c r="N3991" s="253"/>
      <c r="O3991" s="253"/>
      <c r="P3991" s="253"/>
      <c r="Q3991" s="253"/>
      <c r="R3991" s="253"/>
      <c r="S3991" s="253"/>
      <c r="T3991" s="254"/>
      <c r="U3991" s="14"/>
      <c r="V3991" s="14"/>
      <c r="W3991" s="14"/>
      <c r="X3991" s="14"/>
      <c r="Y3991" s="14"/>
      <c r="Z3991" s="14"/>
      <c r="AA3991" s="14"/>
      <c r="AB3991" s="14"/>
      <c r="AC3991" s="14"/>
      <c r="AD3991" s="14"/>
      <c r="AE3991" s="14"/>
      <c r="AT3991" s="255" t="s">
        <v>206</v>
      </c>
      <c r="AU3991" s="255" t="s">
        <v>78</v>
      </c>
      <c r="AV3991" s="14" t="s">
        <v>78</v>
      </c>
      <c r="AW3991" s="14" t="s">
        <v>31</v>
      </c>
      <c r="AX3991" s="14" t="s">
        <v>69</v>
      </c>
      <c r="AY3991" s="255" t="s">
        <v>193</v>
      </c>
    </row>
    <row r="3992" s="13" customFormat="1">
      <c r="A3992" s="13"/>
      <c r="B3992" s="235"/>
      <c r="C3992" s="236"/>
      <c r="D3992" s="228" t="s">
        <v>206</v>
      </c>
      <c r="E3992" s="237" t="s">
        <v>19</v>
      </c>
      <c r="F3992" s="238" t="s">
        <v>3745</v>
      </c>
      <c r="G3992" s="236"/>
      <c r="H3992" s="237" t="s">
        <v>19</v>
      </c>
      <c r="I3992" s="239"/>
      <c r="J3992" s="236"/>
      <c r="K3992" s="236"/>
      <c r="L3992" s="240"/>
      <c r="M3992" s="241"/>
      <c r="N3992" s="242"/>
      <c r="O3992" s="242"/>
      <c r="P3992" s="242"/>
      <c r="Q3992" s="242"/>
      <c r="R3992" s="242"/>
      <c r="S3992" s="242"/>
      <c r="T3992" s="243"/>
      <c r="U3992" s="13"/>
      <c r="V3992" s="13"/>
      <c r="W3992" s="13"/>
      <c r="X3992" s="13"/>
      <c r="Y3992" s="13"/>
      <c r="Z3992" s="13"/>
      <c r="AA3992" s="13"/>
      <c r="AB3992" s="13"/>
      <c r="AC3992" s="13"/>
      <c r="AD3992" s="13"/>
      <c r="AE3992" s="13"/>
      <c r="AT3992" s="244" t="s">
        <v>206</v>
      </c>
      <c r="AU3992" s="244" t="s">
        <v>78</v>
      </c>
      <c r="AV3992" s="13" t="s">
        <v>76</v>
      </c>
      <c r="AW3992" s="13" t="s">
        <v>31</v>
      </c>
      <c r="AX3992" s="13" t="s">
        <v>69</v>
      </c>
      <c r="AY3992" s="244" t="s">
        <v>193</v>
      </c>
    </row>
    <row r="3993" s="14" customFormat="1">
      <c r="A3993" s="14"/>
      <c r="B3993" s="245"/>
      <c r="C3993" s="246"/>
      <c r="D3993" s="228" t="s">
        <v>206</v>
      </c>
      <c r="E3993" s="247" t="s">
        <v>19</v>
      </c>
      <c r="F3993" s="248" t="s">
        <v>219</v>
      </c>
      <c r="G3993" s="246"/>
      <c r="H3993" s="249">
        <v>3</v>
      </c>
      <c r="I3993" s="250"/>
      <c r="J3993" s="246"/>
      <c r="K3993" s="246"/>
      <c r="L3993" s="251"/>
      <c r="M3993" s="252"/>
      <c r="N3993" s="253"/>
      <c r="O3993" s="253"/>
      <c r="P3993" s="253"/>
      <c r="Q3993" s="253"/>
      <c r="R3993" s="253"/>
      <c r="S3993" s="253"/>
      <c r="T3993" s="254"/>
      <c r="U3993" s="14"/>
      <c r="V3993" s="14"/>
      <c r="W3993" s="14"/>
      <c r="X3993" s="14"/>
      <c r="Y3993" s="14"/>
      <c r="Z3993" s="14"/>
      <c r="AA3993" s="14"/>
      <c r="AB3993" s="14"/>
      <c r="AC3993" s="14"/>
      <c r="AD3993" s="14"/>
      <c r="AE3993" s="14"/>
      <c r="AT3993" s="255" t="s">
        <v>206</v>
      </c>
      <c r="AU3993" s="255" t="s">
        <v>78</v>
      </c>
      <c r="AV3993" s="14" t="s">
        <v>78</v>
      </c>
      <c r="AW3993" s="14" t="s">
        <v>31</v>
      </c>
      <c r="AX3993" s="14" t="s">
        <v>69</v>
      </c>
      <c r="AY3993" s="255" t="s">
        <v>193</v>
      </c>
    </row>
    <row r="3994" s="13" customFormat="1">
      <c r="A3994" s="13"/>
      <c r="B3994" s="235"/>
      <c r="C3994" s="236"/>
      <c r="D3994" s="228" t="s">
        <v>206</v>
      </c>
      <c r="E3994" s="237" t="s">
        <v>19</v>
      </c>
      <c r="F3994" s="238" t="s">
        <v>1704</v>
      </c>
      <c r="G3994" s="236"/>
      <c r="H3994" s="237" t="s">
        <v>19</v>
      </c>
      <c r="I3994" s="239"/>
      <c r="J3994" s="236"/>
      <c r="K3994" s="236"/>
      <c r="L3994" s="240"/>
      <c r="M3994" s="241"/>
      <c r="N3994" s="242"/>
      <c r="O3994" s="242"/>
      <c r="P3994" s="242"/>
      <c r="Q3994" s="242"/>
      <c r="R3994" s="242"/>
      <c r="S3994" s="242"/>
      <c r="T3994" s="243"/>
      <c r="U3994" s="13"/>
      <c r="V3994" s="13"/>
      <c r="W3994" s="13"/>
      <c r="X3994" s="13"/>
      <c r="Y3994" s="13"/>
      <c r="Z3994" s="13"/>
      <c r="AA3994" s="13"/>
      <c r="AB3994" s="13"/>
      <c r="AC3994" s="13"/>
      <c r="AD3994" s="13"/>
      <c r="AE3994" s="13"/>
      <c r="AT3994" s="244" t="s">
        <v>206</v>
      </c>
      <c r="AU3994" s="244" t="s">
        <v>78</v>
      </c>
      <c r="AV3994" s="13" t="s">
        <v>76</v>
      </c>
      <c r="AW3994" s="13" t="s">
        <v>31</v>
      </c>
      <c r="AX3994" s="13" t="s">
        <v>69</v>
      </c>
      <c r="AY3994" s="244" t="s">
        <v>193</v>
      </c>
    </row>
    <row r="3995" s="13" customFormat="1">
      <c r="A3995" s="13"/>
      <c r="B3995" s="235"/>
      <c r="C3995" s="236"/>
      <c r="D3995" s="228" t="s">
        <v>206</v>
      </c>
      <c r="E3995" s="237" t="s">
        <v>19</v>
      </c>
      <c r="F3995" s="238" t="s">
        <v>3748</v>
      </c>
      <c r="G3995" s="236"/>
      <c r="H3995" s="237" t="s">
        <v>19</v>
      </c>
      <c r="I3995" s="239"/>
      <c r="J3995" s="236"/>
      <c r="K3995" s="236"/>
      <c r="L3995" s="240"/>
      <c r="M3995" s="241"/>
      <c r="N3995" s="242"/>
      <c r="O3995" s="242"/>
      <c r="P3995" s="242"/>
      <c r="Q3995" s="242"/>
      <c r="R3995" s="242"/>
      <c r="S3995" s="242"/>
      <c r="T3995" s="243"/>
      <c r="U3995" s="13"/>
      <c r="V3995" s="13"/>
      <c r="W3995" s="13"/>
      <c r="X3995" s="13"/>
      <c r="Y3995" s="13"/>
      <c r="Z3995" s="13"/>
      <c r="AA3995" s="13"/>
      <c r="AB3995" s="13"/>
      <c r="AC3995" s="13"/>
      <c r="AD3995" s="13"/>
      <c r="AE3995" s="13"/>
      <c r="AT3995" s="244" t="s">
        <v>206</v>
      </c>
      <c r="AU3995" s="244" t="s">
        <v>78</v>
      </c>
      <c r="AV3995" s="13" t="s">
        <v>76</v>
      </c>
      <c r="AW3995" s="13" t="s">
        <v>31</v>
      </c>
      <c r="AX3995" s="13" t="s">
        <v>69</v>
      </c>
      <c r="AY3995" s="244" t="s">
        <v>193</v>
      </c>
    </row>
    <row r="3996" s="14" customFormat="1">
      <c r="A3996" s="14"/>
      <c r="B3996" s="245"/>
      <c r="C3996" s="246"/>
      <c r="D3996" s="228" t="s">
        <v>206</v>
      </c>
      <c r="E3996" s="247" t="s">
        <v>19</v>
      </c>
      <c r="F3996" s="248" t="s">
        <v>434</v>
      </c>
      <c r="G3996" s="246"/>
      <c r="H3996" s="249">
        <v>30</v>
      </c>
      <c r="I3996" s="250"/>
      <c r="J3996" s="246"/>
      <c r="K3996" s="246"/>
      <c r="L3996" s="251"/>
      <c r="M3996" s="252"/>
      <c r="N3996" s="253"/>
      <c r="O3996" s="253"/>
      <c r="P3996" s="253"/>
      <c r="Q3996" s="253"/>
      <c r="R3996" s="253"/>
      <c r="S3996" s="253"/>
      <c r="T3996" s="254"/>
      <c r="U3996" s="14"/>
      <c r="V3996" s="14"/>
      <c r="W3996" s="14"/>
      <c r="X3996" s="14"/>
      <c r="Y3996" s="14"/>
      <c r="Z3996" s="14"/>
      <c r="AA3996" s="14"/>
      <c r="AB3996" s="14"/>
      <c r="AC3996" s="14"/>
      <c r="AD3996" s="14"/>
      <c r="AE3996" s="14"/>
      <c r="AT3996" s="255" t="s">
        <v>206</v>
      </c>
      <c r="AU3996" s="255" t="s">
        <v>78</v>
      </c>
      <c r="AV3996" s="14" t="s">
        <v>78</v>
      </c>
      <c r="AW3996" s="14" t="s">
        <v>31</v>
      </c>
      <c r="AX3996" s="14" t="s">
        <v>69</v>
      </c>
      <c r="AY3996" s="255" t="s">
        <v>193</v>
      </c>
    </row>
    <row r="3997" s="13" customFormat="1">
      <c r="A3997" s="13"/>
      <c r="B3997" s="235"/>
      <c r="C3997" s="236"/>
      <c r="D3997" s="228" t="s">
        <v>206</v>
      </c>
      <c r="E3997" s="237" t="s">
        <v>19</v>
      </c>
      <c r="F3997" s="238" t="s">
        <v>3749</v>
      </c>
      <c r="G3997" s="236"/>
      <c r="H3997" s="237" t="s">
        <v>19</v>
      </c>
      <c r="I3997" s="239"/>
      <c r="J3997" s="236"/>
      <c r="K3997" s="236"/>
      <c r="L3997" s="240"/>
      <c r="M3997" s="241"/>
      <c r="N3997" s="242"/>
      <c r="O3997" s="242"/>
      <c r="P3997" s="242"/>
      <c r="Q3997" s="242"/>
      <c r="R3997" s="242"/>
      <c r="S3997" s="242"/>
      <c r="T3997" s="243"/>
      <c r="U3997" s="13"/>
      <c r="V3997" s="13"/>
      <c r="W3997" s="13"/>
      <c r="X3997" s="13"/>
      <c r="Y3997" s="13"/>
      <c r="Z3997" s="13"/>
      <c r="AA3997" s="13"/>
      <c r="AB3997" s="13"/>
      <c r="AC3997" s="13"/>
      <c r="AD3997" s="13"/>
      <c r="AE3997" s="13"/>
      <c r="AT3997" s="244" t="s">
        <v>206</v>
      </c>
      <c r="AU3997" s="244" t="s">
        <v>78</v>
      </c>
      <c r="AV3997" s="13" t="s">
        <v>76</v>
      </c>
      <c r="AW3997" s="13" t="s">
        <v>31</v>
      </c>
      <c r="AX3997" s="13" t="s">
        <v>69</v>
      </c>
      <c r="AY3997" s="244" t="s">
        <v>193</v>
      </c>
    </row>
    <row r="3998" s="14" customFormat="1">
      <c r="A3998" s="14"/>
      <c r="B3998" s="245"/>
      <c r="C3998" s="246"/>
      <c r="D3998" s="228" t="s">
        <v>206</v>
      </c>
      <c r="E3998" s="247" t="s">
        <v>19</v>
      </c>
      <c r="F3998" s="248" t="s">
        <v>245</v>
      </c>
      <c r="G3998" s="246"/>
      <c r="H3998" s="249">
        <v>5</v>
      </c>
      <c r="I3998" s="250"/>
      <c r="J3998" s="246"/>
      <c r="K3998" s="246"/>
      <c r="L3998" s="251"/>
      <c r="M3998" s="252"/>
      <c r="N3998" s="253"/>
      <c r="O3998" s="253"/>
      <c r="P3998" s="253"/>
      <c r="Q3998" s="253"/>
      <c r="R3998" s="253"/>
      <c r="S3998" s="253"/>
      <c r="T3998" s="254"/>
      <c r="U3998" s="14"/>
      <c r="V3998" s="14"/>
      <c r="W3998" s="14"/>
      <c r="X3998" s="14"/>
      <c r="Y3998" s="14"/>
      <c r="Z3998" s="14"/>
      <c r="AA3998" s="14"/>
      <c r="AB3998" s="14"/>
      <c r="AC3998" s="14"/>
      <c r="AD3998" s="14"/>
      <c r="AE3998" s="14"/>
      <c r="AT3998" s="255" t="s">
        <v>206</v>
      </c>
      <c r="AU3998" s="255" t="s">
        <v>78</v>
      </c>
      <c r="AV3998" s="14" t="s">
        <v>78</v>
      </c>
      <c r="AW3998" s="14" t="s">
        <v>31</v>
      </c>
      <c r="AX3998" s="14" t="s">
        <v>69</v>
      </c>
      <c r="AY3998" s="255" t="s">
        <v>193</v>
      </c>
    </row>
    <row r="3999" s="13" customFormat="1">
      <c r="A3999" s="13"/>
      <c r="B3999" s="235"/>
      <c r="C3999" s="236"/>
      <c r="D3999" s="228" t="s">
        <v>206</v>
      </c>
      <c r="E3999" s="237" t="s">
        <v>19</v>
      </c>
      <c r="F3999" s="238" t="s">
        <v>3683</v>
      </c>
      <c r="G3999" s="236"/>
      <c r="H3999" s="237" t="s">
        <v>19</v>
      </c>
      <c r="I3999" s="239"/>
      <c r="J3999" s="236"/>
      <c r="K3999" s="236"/>
      <c r="L3999" s="240"/>
      <c r="M3999" s="241"/>
      <c r="N3999" s="242"/>
      <c r="O3999" s="242"/>
      <c r="P3999" s="242"/>
      <c r="Q3999" s="242"/>
      <c r="R3999" s="242"/>
      <c r="S3999" s="242"/>
      <c r="T3999" s="243"/>
      <c r="U3999" s="13"/>
      <c r="V3999" s="13"/>
      <c r="W3999" s="13"/>
      <c r="X3999" s="13"/>
      <c r="Y3999" s="13"/>
      <c r="Z3999" s="13"/>
      <c r="AA3999" s="13"/>
      <c r="AB3999" s="13"/>
      <c r="AC3999" s="13"/>
      <c r="AD3999" s="13"/>
      <c r="AE3999" s="13"/>
      <c r="AT3999" s="244" t="s">
        <v>206</v>
      </c>
      <c r="AU3999" s="244" t="s">
        <v>78</v>
      </c>
      <c r="AV3999" s="13" t="s">
        <v>76</v>
      </c>
      <c r="AW3999" s="13" t="s">
        <v>31</v>
      </c>
      <c r="AX3999" s="13" t="s">
        <v>69</v>
      </c>
      <c r="AY3999" s="244" t="s">
        <v>193</v>
      </c>
    </row>
    <row r="4000" s="14" customFormat="1">
      <c r="A4000" s="14"/>
      <c r="B4000" s="245"/>
      <c r="C4000" s="246"/>
      <c r="D4000" s="228" t="s">
        <v>206</v>
      </c>
      <c r="E4000" s="247" t="s">
        <v>19</v>
      </c>
      <c r="F4000" s="248" t="s">
        <v>255</v>
      </c>
      <c r="G4000" s="246"/>
      <c r="H4000" s="249">
        <v>7</v>
      </c>
      <c r="I4000" s="250"/>
      <c r="J4000" s="246"/>
      <c r="K4000" s="246"/>
      <c r="L4000" s="251"/>
      <c r="M4000" s="252"/>
      <c r="N4000" s="253"/>
      <c r="O4000" s="253"/>
      <c r="P4000" s="253"/>
      <c r="Q4000" s="253"/>
      <c r="R4000" s="253"/>
      <c r="S4000" s="253"/>
      <c r="T4000" s="254"/>
      <c r="U4000" s="14"/>
      <c r="V4000" s="14"/>
      <c r="W4000" s="14"/>
      <c r="X4000" s="14"/>
      <c r="Y4000" s="14"/>
      <c r="Z4000" s="14"/>
      <c r="AA4000" s="14"/>
      <c r="AB4000" s="14"/>
      <c r="AC4000" s="14"/>
      <c r="AD4000" s="14"/>
      <c r="AE4000" s="14"/>
      <c r="AT4000" s="255" t="s">
        <v>206</v>
      </c>
      <c r="AU4000" s="255" t="s">
        <v>78</v>
      </c>
      <c r="AV4000" s="14" t="s">
        <v>78</v>
      </c>
      <c r="AW4000" s="14" t="s">
        <v>31</v>
      </c>
      <c r="AX4000" s="14" t="s">
        <v>69</v>
      </c>
      <c r="AY4000" s="255" t="s">
        <v>193</v>
      </c>
    </row>
    <row r="4001" s="13" customFormat="1">
      <c r="A4001" s="13"/>
      <c r="B4001" s="235"/>
      <c r="C4001" s="236"/>
      <c r="D4001" s="228" t="s">
        <v>206</v>
      </c>
      <c r="E4001" s="237" t="s">
        <v>19</v>
      </c>
      <c r="F4001" s="238" t="s">
        <v>1724</v>
      </c>
      <c r="G4001" s="236"/>
      <c r="H4001" s="237" t="s">
        <v>19</v>
      </c>
      <c r="I4001" s="239"/>
      <c r="J4001" s="236"/>
      <c r="K4001" s="236"/>
      <c r="L4001" s="240"/>
      <c r="M4001" s="241"/>
      <c r="N4001" s="242"/>
      <c r="O4001" s="242"/>
      <c r="P4001" s="242"/>
      <c r="Q4001" s="242"/>
      <c r="R4001" s="242"/>
      <c r="S4001" s="242"/>
      <c r="T4001" s="243"/>
      <c r="U4001" s="13"/>
      <c r="V4001" s="13"/>
      <c r="W4001" s="13"/>
      <c r="X4001" s="13"/>
      <c r="Y4001" s="13"/>
      <c r="Z4001" s="13"/>
      <c r="AA4001" s="13"/>
      <c r="AB4001" s="13"/>
      <c r="AC4001" s="13"/>
      <c r="AD4001" s="13"/>
      <c r="AE4001" s="13"/>
      <c r="AT4001" s="244" t="s">
        <v>206</v>
      </c>
      <c r="AU4001" s="244" t="s">
        <v>78</v>
      </c>
      <c r="AV4001" s="13" t="s">
        <v>76</v>
      </c>
      <c r="AW4001" s="13" t="s">
        <v>31</v>
      </c>
      <c r="AX4001" s="13" t="s">
        <v>69</v>
      </c>
      <c r="AY4001" s="244" t="s">
        <v>193</v>
      </c>
    </row>
    <row r="4002" s="13" customFormat="1">
      <c r="A4002" s="13"/>
      <c r="B4002" s="235"/>
      <c r="C4002" s="236"/>
      <c r="D4002" s="228" t="s">
        <v>206</v>
      </c>
      <c r="E4002" s="237" t="s">
        <v>19</v>
      </c>
      <c r="F4002" s="238" t="s">
        <v>3751</v>
      </c>
      <c r="G4002" s="236"/>
      <c r="H4002" s="237" t="s">
        <v>19</v>
      </c>
      <c r="I4002" s="239"/>
      <c r="J4002" s="236"/>
      <c r="K4002" s="236"/>
      <c r="L4002" s="240"/>
      <c r="M4002" s="241"/>
      <c r="N4002" s="242"/>
      <c r="O4002" s="242"/>
      <c r="P4002" s="242"/>
      <c r="Q4002" s="242"/>
      <c r="R4002" s="242"/>
      <c r="S4002" s="242"/>
      <c r="T4002" s="243"/>
      <c r="U4002" s="13"/>
      <c r="V4002" s="13"/>
      <c r="W4002" s="13"/>
      <c r="X4002" s="13"/>
      <c r="Y4002" s="13"/>
      <c r="Z4002" s="13"/>
      <c r="AA4002" s="13"/>
      <c r="AB4002" s="13"/>
      <c r="AC4002" s="13"/>
      <c r="AD4002" s="13"/>
      <c r="AE4002" s="13"/>
      <c r="AT4002" s="244" t="s">
        <v>206</v>
      </c>
      <c r="AU4002" s="244" t="s">
        <v>78</v>
      </c>
      <c r="AV4002" s="13" t="s">
        <v>76</v>
      </c>
      <c r="AW4002" s="13" t="s">
        <v>31</v>
      </c>
      <c r="AX4002" s="13" t="s">
        <v>69</v>
      </c>
      <c r="AY4002" s="244" t="s">
        <v>193</v>
      </c>
    </row>
    <row r="4003" s="14" customFormat="1">
      <c r="A4003" s="14"/>
      <c r="B4003" s="245"/>
      <c r="C4003" s="246"/>
      <c r="D4003" s="228" t="s">
        <v>206</v>
      </c>
      <c r="E4003" s="247" t="s">
        <v>19</v>
      </c>
      <c r="F4003" s="248" t="s">
        <v>434</v>
      </c>
      <c r="G4003" s="246"/>
      <c r="H4003" s="249">
        <v>30</v>
      </c>
      <c r="I4003" s="250"/>
      <c r="J4003" s="246"/>
      <c r="K4003" s="246"/>
      <c r="L4003" s="251"/>
      <c r="M4003" s="252"/>
      <c r="N4003" s="253"/>
      <c r="O4003" s="253"/>
      <c r="P4003" s="253"/>
      <c r="Q4003" s="253"/>
      <c r="R4003" s="253"/>
      <c r="S4003" s="253"/>
      <c r="T4003" s="254"/>
      <c r="U4003" s="14"/>
      <c r="V4003" s="14"/>
      <c r="W4003" s="14"/>
      <c r="X4003" s="14"/>
      <c r="Y4003" s="14"/>
      <c r="Z4003" s="14"/>
      <c r="AA4003" s="14"/>
      <c r="AB4003" s="14"/>
      <c r="AC4003" s="14"/>
      <c r="AD4003" s="14"/>
      <c r="AE4003" s="14"/>
      <c r="AT4003" s="255" t="s">
        <v>206</v>
      </c>
      <c r="AU4003" s="255" t="s">
        <v>78</v>
      </c>
      <c r="AV4003" s="14" t="s">
        <v>78</v>
      </c>
      <c r="AW4003" s="14" t="s">
        <v>31</v>
      </c>
      <c r="AX4003" s="14" t="s">
        <v>69</v>
      </c>
      <c r="AY4003" s="255" t="s">
        <v>193</v>
      </c>
    </row>
    <row r="4004" s="13" customFormat="1">
      <c r="A4004" s="13"/>
      <c r="B4004" s="235"/>
      <c r="C4004" s="236"/>
      <c r="D4004" s="228" t="s">
        <v>206</v>
      </c>
      <c r="E4004" s="237" t="s">
        <v>19</v>
      </c>
      <c r="F4004" s="238" t="s">
        <v>3684</v>
      </c>
      <c r="G4004" s="236"/>
      <c r="H4004" s="237" t="s">
        <v>19</v>
      </c>
      <c r="I4004" s="239"/>
      <c r="J4004" s="236"/>
      <c r="K4004" s="236"/>
      <c r="L4004" s="240"/>
      <c r="M4004" s="241"/>
      <c r="N4004" s="242"/>
      <c r="O4004" s="242"/>
      <c r="P4004" s="242"/>
      <c r="Q4004" s="242"/>
      <c r="R4004" s="242"/>
      <c r="S4004" s="242"/>
      <c r="T4004" s="243"/>
      <c r="U4004" s="13"/>
      <c r="V4004" s="13"/>
      <c r="W4004" s="13"/>
      <c r="X4004" s="13"/>
      <c r="Y4004" s="13"/>
      <c r="Z4004" s="13"/>
      <c r="AA4004" s="13"/>
      <c r="AB4004" s="13"/>
      <c r="AC4004" s="13"/>
      <c r="AD4004" s="13"/>
      <c r="AE4004" s="13"/>
      <c r="AT4004" s="244" t="s">
        <v>206</v>
      </c>
      <c r="AU4004" s="244" t="s">
        <v>78</v>
      </c>
      <c r="AV4004" s="13" t="s">
        <v>76</v>
      </c>
      <c r="AW4004" s="13" t="s">
        <v>31</v>
      </c>
      <c r="AX4004" s="13" t="s">
        <v>69</v>
      </c>
      <c r="AY4004" s="244" t="s">
        <v>193</v>
      </c>
    </row>
    <row r="4005" s="14" customFormat="1">
      <c r="A4005" s="14"/>
      <c r="B4005" s="245"/>
      <c r="C4005" s="246"/>
      <c r="D4005" s="228" t="s">
        <v>206</v>
      </c>
      <c r="E4005" s="247" t="s">
        <v>19</v>
      </c>
      <c r="F4005" s="248" t="s">
        <v>255</v>
      </c>
      <c r="G4005" s="246"/>
      <c r="H4005" s="249">
        <v>7</v>
      </c>
      <c r="I4005" s="250"/>
      <c r="J4005" s="246"/>
      <c r="K4005" s="246"/>
      <c r="L4005" s="251"/>
      <c r="M4005" s="252"/>
      <c r="N4005" s="253"/>
      <c r="O4005" s="253"/>
      <c r="P4005" s="253"/>
      <c r="Q4005" s="253"/>
      <c r="R4005" s="253"/>
      <c r="S4005" s="253"/>
      <c r="T4005" s="254"/>
      <c r="U4005" s="14"/>
      <c r="V4005" s="14"/>
      <c r="W4005" s="14"/>
      <c r="X4005" s="14"/>
      <c r="Y4005" s="14"/>
      <c r="Z4005" s="14"/>
      <c r="AA4005" s="14"/>
      <c r="AB4005" s="14"/>
      <c r="AC4005" s="14"/>
      <c r="AD4005" s="14"/>
      <c r="AE4005" s="14"/>
      <c r="AT4005" s="255" t="s">
        <v>206</v>
      </c>
      <c r="AU4005" s="255" t="s">
        <v>78</v>
      </c>
      <c r="AV4005" s="14" t="s">
        <v>78</v>
      </c>
      <c r="AW4005" s="14" t="s">
        <v>31</v>
      </c>
      <c r="AX4005" s="14" t="s">
        <v>69</v>
      </c>
      <c r="AY4005" s="255" t="s">
        <v>193</v>
      </c>
    </row>
    <row r="4006" s="13" customFormat="1">
      <c r="A4006" s="13"/>
      <c r="B4006" s="235"/>
      <c r="C4006" s="236"/>
      <c r="D4006" s="228" t="s">
        <v>206</v>
      </c>
      <c r="E4006" s="237" t="s">
        <v>19</v>
      </c>
      <c r="F4006" s="238" t="s">
        <v>3754</v>
      </c>
      <c r="G4006" s="236"/>
      <c r="H4006" s="237" t="s">
        <v>19</v>
      </c>
      <c r="I4006" s="239"/>
      <c r="J4006" s="236"/>
      <c r="K4006" s="236"/>
      <c r="L4006" s="240"/>
      <c r="M4006" s="241"/>
      <c r="N4006" s="242"/>
      <c r="O4006" s="242"/>
      <c r="P4006" s="242"/>
      <c r="Q4006" s="242"/>
      <c r="R4006" s="242"/>
      <c r="S4006" s="242"/>
      <c r="T4006" s="243"/>
      <c r="U4006" s="13"/>
      <c r="V4006" s="13"/>
      <c r="W4006" s="13"/>
      <c r="X4006" s="13"/>
      <c r="Y4006" s="13"/>
      <c r="Z4006" s="13"/>
      <c r="AA4006" s="13"/>
      <c r="AB4006" s="13"/>
      <c r="AC4006" s="13"/>
      <c r="AD4006" s="13"/>
      <c r="AE4006" s="13"/>
      <c r="AT4006" s="244" t="s">
        <v>206</v>
      </c>
      <c r="AU4006" s="244" t="s">
        <v>78</v>
      </c>
      <c r="AV4006" s="13" t="s">
        <v>76</v>
      </c>
      <c r="AW4006" s="13" t="s">
        <v>31</v>
      </c>
      <c r="AX4006" s="13" t="s">
        <v>69</v>
      </c>
      <c r="AY4006" s="244" t="s">
        <v>193</v>
      </c>
    </row>
    <row r="4007" s="14" customFormat="1">
      <c r="A4007" s="14"/>
      <c r="B4007" s="245"/>
      <c r="C4007" s="246"/>
      <c r="D4007" s="228" t="s">
        <v>206</v>
      </c>
      <c r="E4007" s="247" t="s">
        <v>19</v>
      </c>
      <c r="F4007" s="248" t="s">
        <v>8</v>
      </c>
      <c r="G4007" s="246"/>
      <c r="H4007" s="249">
        <v>12</v>
      </c>
      <c r="I4007" s="250"/>
      <c r="J4007" s="246"/>
      <c r="K4007" s="246"/>
      <c r="L4007" s="251"/>
      <c r="M4007" s="252"/>
      <c r="N4007" s="253"/>
      <c r="O4007" s="253"/>
      <c r="P4007" s="253"/>
      <c r="Q4007" s="253"/>
      <c r="R4007" s="253"/>
      <c r="S4007" s="253"/>
      <c r="T4007" s="254"/>
      <c r="U4007" s="14"/>
      <c r="V4007" s="14"/>
      <c r="W4007" s="14"/>
      <c r="X4007" s="14"/>
      <c r="Y4007" s="14"/>
      <c r="Z4007" s="14"/>
      <c r="AA4007" s="14"/>
      <c r="AB4007" s="14"/>
      <c r="AC4007" s="14"/>
      <c r="AD4007" s="14"/>
      <c r="AE4007" s="14"/>
      <c r="AT4007" s="255" t="s">
        <v>206</v>
      </c>
      <c r="AU4007" s="255" t="s">
        <v>78</v>
      </c>
      <c r="AV4007" s="14" t="s">
        <v>78</v>
      </c>
      <c r="AW4007" s="14" t="s">
        <v>31</v>
      </c>
      <c r="AX4007" s="14" t="s">
        <v>69</v>
      </c>
      <c r="AY4007" s="255" t="s">
        <v>193</v>
      </c>
    </row>
    <row r="4008" s="13" customFormat="1">
      <c r="A4008" s="13"/>
      <c r="B4008" s="235"/>
      <c r="C4008" s="236"/>
      <c r="D4008" s="228" t="s">
        <v>206</v>
      </c>
      <c r="E4008" s="237" t="s">
        <v>19</v>
      </c>
      <c r="F4008" s="238" t="s">
        <v>3752</v>
      </c>
      <c r="G4008" s="236"/>
      <c r="H4008" s="237" t="s">
        <v>19</v>
      </c>
      <c r="I4008" s="239"/>
      <c r="J4008" s="236"/>
      <c r="K4008" s="236"/>
      <c r="L4008" s="240"/>
      <c r="M4008" s="241"/>
      <c r="N4008" s="242"/>
      <c r="O4008" s="242"/>
      <c r="P4008" s="242"/>
      <c r="Q4008" s="242"/>
      <c r="R4008" s="242"/>
      <c r="S4008" s="242"/>
      <c r="T4008" s="243"/>
      <c r="U4008" s="13"/>
      <c r="V4008" s="13"/>
      <c r="W4008" s="13"/>
      <c r="X4008" s="13"/>
      <c r="Y4008" s="13"/>
      <c r="Z4008" s="13"/>
      <c r="AA4008" s="13"/>
      <c r="AB4008" s="13"/>
      <c r="AC4008" s="13"/>
      <c r="AD4008" s="13"/>
      <c r="AE4008" s="13"/>
      <c r="AT4008" s="244" t="s">
        <v>206</v>
      </c>
      <c r="AU4008" s="244" t="s">
        <v>78</v>
      </c>
      <c r="AV4008" s="13" t="s">
        <v>76</v>
      </c>
      <c r="AW4008" s="13" t="s">
        <v>31</v>
      </c>
      <c r="AX4008" s="13" t="s">
        <v>69</v>
      </c>
      <c r="AY4008" s="244" t="s">
        <v>193</v>
      </c>
    </row>
    <row r="4009" s="14" customFormat="1">
      <c r="A4009" s="14"/>
      <c r="B4009" s="245"/>
      <c r="C4009" s="246"/>
      <c r="D4009" s="228" t="s">
        <v>206</v>
      </c>
      <c r="E4009" s="247" t="s">
        <v>19</v>
      </c>
      <c r="F4009" s="248" t="s">
        <v>219</v>
      </c>
      <c r="G4009" s="246"/>
      <c r="H4009" s="249">
        <v>3</v>
      </c>
      <c r="I4009" s="250"/>
      <c r="J4009" s="246"/>
      <c r="K4009" s="246"/>
      <c r="L4009" s="251"/>
      <c r="M4009" s="252"/>
      <c r="N4009" s="253"/>
      <c r="O4009" s="253"/>
      <c r="P4009" s="253"/>
      <c r="Q4009" s="253"/>
      <c r="R4009" s="253"/>
      <c r="S4009" s="253"/>
      <c r="T4009" s="254"/>
      <c r="U4009" s="14"/>
      <c r="V4009" s="14"/>
      <c r="W4009" s="14"/>
      <c r="X4009" s="14"/>
      <c r="Y4009" s="14"/>
      <c r="Z4009" s="14"/>
      <c r="AA4009" s="14"/>
      <c r="AB4009" s="14"/>
      <c r="AC4009" s="14"/>
      <c r="AD4009" s="14"/>
      <c r="AE4009" s="14"/>
      <c r="AT4009" s="255" t="s">
        <v>206</v>
      </c>
      <c r="AU4009" s="255" t="s">
        <v>78</v>
      </c>
      <c r="AV4009" s="14" t="s">
        <v>78</v>
      </c>
      <c r="AW4009" s="14" t="s">
        <v>31</v>
      </c>
      <c r="AX4009" s="14" t="s">
        <v>69</v>
      </c>
      <c r="AY4009" s="255" t="s">
        <v>193</v>
      </c>
    </row>
    <row r="4010" s="13" customFormat="1">
      <c r="A4010" s="13"/>
      <c r="B4010" s="235"/>
      <c r="C4010" s="236"/>
      <c r="D4010" s="228" t="s">
        <v>206</v>
      </c>
      <c r="E4010" s="237" t="s">
        <v>19</v>
      </c>
      <c r="F4010" s="238" t="s">
        <v>3758</v>
      </c>
      <c r="G4010" s="236"/>
      <c r="H4010" s="237" t="s">
        <v>19</v>
      </c>
      <c r="I4010" s="239"/>
      <c r="J4010" s="236"/>
      <c r="K4010" s="236"/>
      <c r="L4010" s="240"/>
      <c r="M4010" s="241"/>
      <c r="N4010" s="242"/>
      <c r="O4010" s="242"/>
      <c r="P4010" s="242"/>
      <c r="Q4010" s="242"/>
      <c r="R4010" s="242"/>
      <c r="S4010" s="242"/>
      <c r="T4010" s="243"/>
      <c r="U4010" s="13"/>
      <c r="V4010" s="13"/>
      <c r="W4010" s="13"/>
      <c r="X4010" s="13"/>
      <c r="Y4010" s="13"/>
      <c r="Z4010" s="13"/>
      <c r="AA4010" s="13"/>
      <c r="AB4010" s="13"/>
      <c r="AC4010" s="13"/>
      <c r="AD4010" s="13"/>
      <c r="AE4010" s="13"/>
      <c r="AT4010" s="244" t="s">
        <v>206</v>
      </c>
      <c r="AU4010" s="244" t="s">
        <v>78</v>
      </c>
      <c r="AV4010" s="13" t="s">
        <v>76</v>
      </c>
      <c r="AW4010" s="13" t="s">
        <v>31</v>
      </c>
      <c r="AX4010" s="13" t="s">
        <v>69</v>
      </c>
      <c r="AY4010" s="244" t="s">
        <v>193</v>
      </c>
    </row>
    <row r="4011" s="14" customFormat="1">
      <c r="A4011" s="14"/>
      <c r="B4011" s="245"/>
      <c r="C4011" s="246"/>
      <c r="D4011" s="228" t="s">
        <v>206</v>
      </c>
      <c r="E4011" s="247" t="s">
        <v>19</v>
      </c>
      <c r="F4011" s="248" t="s">
        <v>200</v>
      </c>
      <c r="G4011" s="246"/>
      <c r="H4011" s="249">
        <v>4</v>
      </c>
      <c r="I4011" s="250"/>
      <c r="J4011" s="246"/>
      <c r="K4011" s="246"/>
      <c r="L4011" s="251"/>
      <c r="M4011" s="252"/>
      <c r="N4011" s="253"/>
      <c r="O4011" s="253"/>
      <c r="P4011" s="253"/>
      <c r="Q4011" s="253"/>
      <c r="R4011" s="253"/>
      <c r="S4011" s="253"/>
      <c r="T4011" s="254"/>
      <c r="U4011" s="14"/>
      <c r="V4011" s="14"/>
      <c r="W4011" s="14"/>
      <c r="X4011" s="14"/>
      <c r="Y4011" s="14"/>
      <c r="Z4011" s="14"/>
      <c r="AA4011" s="14"/>
      <c r="AB4011" s="14"/>
      <c r="AC4011" s="14"/>
      <c r="AD4011" s="14"/>
      <c r="AE4011" s="14"/>
      <c r="AT4011" s="255" t="s">
        <v>206</v>
      </c>
      <c r="AU4011" s="255" t="s">
        <v>78</v>
      </c>
      <c r="AV4011" s="14" t="s">
        <v>78</v>
      </c>
      <c r="AW4011" s="14" t="s">
        <v>31</v>
      </c>
      <c r="AX4011" s="14" t="s">
        <v>69</v>
      </c>
      <c r="AY4011" s="255" t="s">
        <v>193</v>
      </c>
    </row>
    <row r="4012" s="13" customFormat="1">
      <c r="A4012" s="13"/>
      <c r="B4012" s="235"/>
      <c r="C4012" s="236"/>
      <c r="D4012" s="228" t="s">
        <v>206</v>
      </c>
      <c r="E4012" s="237" t="s">
        <v>19</v>
      </c>
      <c r="F4012" s="238" t="s">
        <v>5178</v>
      </c>
      <c r="G4012" s="236"/>
      <c r="H4012" s="237" t="s">
        <v>19</v>
      </c>
      <c r="I4012" s="239"/>
      <c r="J4012" s="236"/>
      <c r="K4012" s="236"/>
      <c r="L4012" s="240"/>
      <c r="M4012" s="241"/>
      <c r="N4012" s="242"/>
      <c r="O4012" s="242"/>
      <c r="P4012" s="242"/>
      <c r="Q4012" s="242"/>
      <c r="R4012" s="242"/>
      <c r="S4012" s="242"/>
      <c r="T4012" s="243"/>
      <c r="U4012" s="13"/>
      <c r="V4012" s="13"/>
      <c r="W4012" s="13"/>
      <c r="X4012" s="13"/>
      <c r="Y4012" s="13"/>
      <c r="Z4012" s="13"/>
      <c r="AA4012" s="13"/>
      <c r="AB4012" s="13"/>
      <c r="AC4012" s="13"/>
      <c r="AD4012" s="13"/>
      <c r="AE4012" s="13"/>
      <c r="AT4012" s="244" t="s">
        <v>206</v>
      </c>
      <c r="AU4012" s="244" t="s">
        <v>78</v>
      </c>
      <c r="AV4012" s="13" t="s">
        <v>76</v>
      </c>
      <c r="AW4012" s="13" t="s">
        <v>31</v>
      </c>
      <c r="AX4012" s="13" t="s">
        <v>69</v>
      </c>
      <c r="AY4012" s="244" t="s">
        <v>193</v>
      </c>
    </row>
    <row r="4013" s="14" customFormat="1">
      <c r="A4013" s="14"/>
      <c r="B4013" s="245"/>
      <c r="C4013" s="246"/>
      <c r="D4013" s="228" t="s">
        <v>206</v>
      </c>
      <c r="E4013" s="247" t="s">
        <v>19</v>
      </c>
      <c r="F4013" s="248" t="s">
        <v>5179</v>
      </c>
      <c r="G4013" s="246"/>
      <c r="H4013" s="249">
        <v>6</v>
      </c>
      <c r="I4013" s="250"/>
      <c r="J4013" s="246"/>
      <c r="K4013" s="246"/>
      <c r="L4013" s="251"/>
      <c r="M4013" s="252"/>
      <c r="N4013" s="253"/>
      <c r="O4013" s="253"/>
      <c r="P4013" s="253"/>
      <c r="Q4013" s="253"/>
      <c r="R4013" s="253"/>
      <c r="S4013" s="253"/>
      <c r="T4013" s="254"/>
      <c r="U4013" s="14"/>
      <c r="V4013" s="14"/>
      <c r="W4013" s="14"/>
      <c r="X4013" s="14"/>
      <c r="Y4013" s="14"/>
      <c r="Z4013" s="14"/>
      <c r="AA4013" s="14"/>
      <c r="AB4013" s="14"/>
      <c r="AC4013" s="14"/>
      <c r="AD4013" s="14"/>
      <c r="AE4013" s="14"/>
      <c r="AT4013" s="255" t="s">
        <v>206</v>
      </c>
      <c r="AU4013" s="255" t="s">
        <v>78</v>
      </c>
      <c r="AV4013" s="14" t="s">
        <v>78</v>
      </c>
      <c r="AW4013" s="14" t="s">
        <v>31</v>
      </c>
      <c r="AX4013" s="14" t="s">
        <v>69</v>
      </c>
      <c r="AY4013" s="255" t="s">
        <v>193</v>
      </c>
    </row>
    <row r="4014" s="14" customFormat="1">
      <c r="A4014" s="14"/>
      <c r="B4014" s="245"/>
      <c r="C4014" s="246"/>
      <c r="D4014" s="228" t="s">
        <v>206</v>
      </c>
      <c r="E4014" s="247" t="s">
        <v>19</v>
      </c>
      <c r="F4014" s="248" t="s">
        <v>5180</v>
      </c>
      <c r="G4014" s="246"/>
      <c r="H4014" s="249">
        <v>48</v>
      </c>
      <c r="I4014" s="250"/>
      <c r="J4014" s="246"/>
      <c r="K4014" s="246"/>
      <c r="L4014" s="251"/>
      <c r="M4014" s="252"/>
      <c r="N4014" s="253"/>
      <c r="O4014" s="253"/>
      <c r="P4014" s="253"/>
      <c r="Q4014" s="253"/>
      <c r="R4014" s="253"/>
      <c r="S4014" s="253"/>
      <c r="T4014" s="254"/>
      <c r="U4014" s="14"/>
      <c r="V4014" s="14"/>
      <c r="W4014" s="14"/>
      <c r="X4014" s="14"/>
      <c r="Y4014" s="14"/>
      <c r="Z4014" s="14"/>
      <c r="AA4014" s="14"/>
      <c r="AB4014" s="14"/>
      <c r="AC4014" s="14"/>
      <c r="AD4014" s="14"/>
      <c r="AE4014" s="14"/>
      <c r="AT4014" s="255" t="s">
        <v>206</v>
      </c>
      <c r="AU4014" s="255" t="s">
        <v>78</v>
      </c>
      <c r="AV4014" s="14" t="s">
        <v>78</v>
      </c>
      <c r="AW4014" s="14" t="s">
        <v>31</v>
      </c>
      <c r="AX4014" s="14" t="s">
        <v>69</v>
      </c>
      <c r="AY4014" s="255" t="s">
        <v>193</v>
      </c>
    </row>
    <row r="4015" s="14" customFormat="1">
      <c r="A4015" s="14"/>
      <c r="B4015" s="245"/>
      <c r="C4015" s="246"/>
      <c r="D4015" s="228" t="s">
        <v>206</v>
      </c>
      <c r="E4015" s="247" t="s">
        <v>19</v>
      </c>
      <c r="F4015" s="248" t="s">
        <v>5181</v>
      </c>
      <c r="G4015" s="246"/>
      <c r="H4015" s="249">
        <v>52</v>
      </c>
      <c r="I4015" s="250"/>
      <c r="J4015" s="246"/>
      <c r="K4015" s="246"/>
      <c r="L4015" s="251"/>
      <c r="M4015" s="252"/>
      <c r="N4015" s="253"/>
      <c r="O4015" s="253"/>
      <c r="P4015" s="253"/>
      <c r="Q4015" s="253"/>
      <c r="R4015" s="253"/>
      <c r="S4015" s="253"/>
      <c r="T4015" s="254"/>
      <c r="U4015" s="14"/>
      <c r="V4015" s="14"/>
      <c r="W4015" s="14"/>
      <c r="X4015" s="14"/>
      <c r="Y4015" s="14"/>
      <c r="Z4015" s="14"/>
      <c r="AA4015" s="14"/>
      <c r="AB4015" s="14"/>
      <c r="AC4015" s="14"/>
      <c r="AD4015" s="14"/>
      <c r="AE4015" s="14"/>
      <c r="AT4015" s="255" t="s">
        <v>206</v>
      </c>
      <c r="AU4015" s="255" t="s">
        <v>78</v>
      </c>
      <c r="AV4015" s="14" t="s">
        <v>78</v>
      </c>
      <c r="AW4015" s="14" t="s">
        <v>31</v>
      </c>
      <c r="AX4015" s="14" t="s">
        <v>69</v>
      </c>
      <c r="AY4015" s="255" t="s">
        <v>193</v>
      </c>
    </row>
    <row r="4016" s="14" customFormat="1">
      <c r="A4016" s="14"/>
      <c r="B4016" s="245"/>
      <c r="C4016" s="246"/>
      <c r="D4016" s="228" t="s">
        <v>206</v>
      </c>
      <c r="E4016" s="247" t="s">
        <v>19</v>
      </c>
      <c r="F4016" s="248" t="s">
        <v>5182</v>
      </c>
      <c r="G4016" s="246"/>
      <c r="H4016" s="249">
        <v>60</v>
      </c>
      <c r="I4016" s="250"/>
      <c r="J4016" s="246"/>
      <c r="K4016" s="246"/>
      <c r="L4016" s="251"/>
      <c r="M4016" s="252"/>
      <c r="N4016" s="253"/>
      <c r="O4016" s="253"/>
      <c r="P4016" s="253"/>
      <c r="Q4016" s="253"/>
      <c r="R4016" s="253"/>
      <c r="S4016" s="253"/>
      <c r="T4016" s="254"/>
      <c r="U4016" s="14"/>
      <c r="V4016" s="14"/>
      <c r="W4016" s="14"/>
      <c r="X4016" s="14"/>
      <c r="Y4016" s="14"/>
      <c r="Z4016" s="14"/>
      <c r="AA4016" s="14"/>
      <c r="AB4016" s="14"/>
      <c r="AC4016" s="14"/>
      <c r="AD4016" s="14"/>
      <c r="AE4016" s="14"/>
      <c r="AT4016" s="255" t="s">
        <v>206</v>
      </c>
      <c r="AU4016" s="255" t="s">
        <v>78</v>
      </c>
      <c r="AV4016" s="14" t="s">
        <v>78</v>
      </c>
      <c r="AW4016" s="14" t="s">
        <v>31</v>
      </c>
      <c r="AX4016" s="14" t="s">
        <v>69</v>
      </c>
      <c r="AY4016" s="255" t="s">
        <v>193</v>
      </c>
    </row>
    <row r="4017" s="15" customFormat="1">
      <c r="A4017" s="15"/>
      <c r="B4017" s="256"/>
      <c r="C4017" s="257"/>
      <c r="D4017" s="228" t="s">
        <v>206</v>
      </c>
      <c r="E4017" s="258" t="s">
        <v>19</v>
      </c>
      <c r="F4017" s="259" t="s">
        <v>218</v>
      </c>
      <c r="G4017" s="257"/>
      <c r="H4017" s="260">
        <v>343</v>
      </c>
      <c r="I4017" s="261"/>
      <c r="J4017" s="257"/>
      <c r="K4017" s="257"/>
      <c r="L4017" s="262"/>
      <c r="M4017" s="263"/>
      <c r="N4017" s="264"/>
      <c r="O4017" s="264"/>
      <c r="P4017" s="264"/>
      <c r="Q4017" s="264"/>
      <c r="R4017" s="264"/>
      <c r="S4017" s="264"/>
      <c r="T4017" s="265"/>
      <c r="U4017" s="15"/>
      <c r="V4017" s="15"/>
      <c r="W4017" s="15"/>
      <c r="X4017" s="15"/>
      <c r="Y4017" s="15"/>
      <c r="Z4017" s="15"/>
      <c r="AA4017" s="15"/>
      <c r="AB4017" s="15"/>
      <c r="AC4017" s="15"/>
      <c r="AD4017" s="15"/>
      <c r="AE4017" s="15"/>
      <c r="AT4017" s="266" t="s">
        <v>206</v>
      </c>
      <c r="AU4017" s="266" t="s">
        <v>78</v>
      </c>
      <c r="AV4017" s="15" t="s">
        <v>200</v>
      </c>
      <c r="AW4017" s="15" t="s">
        <v>31</v>
      </c>
      <c r="AX4017" s="15" t="s">
        <v>76</v>
      </c>
      <c r="AY4017" s="266" t="s">
        <v>193</v>
      </c>
    </row>
    <row r="4018" s="2" customFormat="1" ht="16.5" customHeight="1">
      <c r="A4018" s="41"/>
      <c r="B4018" s="42"/>
      <c r="C4018" s="274" t="s">
        <v>5183</v>
      </c>
      <c r="D4018" s="274" t="s">
        <v>1765</v>
      </c>
      <c r="E4018" s="275" t="s">
        <v>2571</v>
      </c>
      <c r="F4018" s="276" t="s">
        <v>2572</v>
      </c>
      <c r="G4018" s="277" t="s">
        <v>343</v>
      </c>
      <c r="H4018" s="278">
        <v>181</v>
      </c>
      <c r="I4018" s="279"/>
      <c r="J4018" s="280">
        <f>ROUND(I4018*H4018,2)</f>
        <v>0</v>
      </c>
      <c r="K4018" s="276" t="s">
        <v>199</v>
      </c>
      <c r="L4018" s="281"/>
      <c r="M4018" s="282" t="s">
        <v>19</v>
      </c>
      <c r="N4018" s="283" t="s">
        <v>40</v>
      </c>
      <c r="O4018" s="87"/>
      <c r="P4018" s="224">
        <f>O4018*H4018</f>
        <v>0</v>
      </c>
      <c r="Q4018" s="224">
        <v>4.0000000000000003E-05</v>
      </c>
      <c r="R4018" s="224">
        <f>Q4018*H4018</f>
        <v>0.0072400000000000008</v>
      </c>
      <c r="S4018" s="224">
        <v>0</v>
      </c>
      <c r="T4018" s="225">
        <f>S4018*H4018</f>
        <v>0</v>
      </c>
      <c r="U4018" s="41"/>
      <c r="V4018" s="41"/>
      <c r="W4018" s="41"/>
      <c r="X4018" s="41"/>
      <c r="Y4018" s="41"/>
      <c r="Z4018" s="41"/>
      <c r="AA4018" s="41"/>
      <c r="AB4018" s="41"/>
      <c r="AC4018" s="41"/>
      <c r="AD4018" s="41"/>
      <c r="AE4018" s="41"/>
      <c r="AR4018" s="226" t="s">
        <v>449</v>
      </c>
      <c r="AT4018" s="226" t="s">
        <v>1765</v>
      </c>
      <c r="AU4018" s="226" t="s">
        <v>78</v>
      </c>
      <c r="AY4018" s="20" t="s">
        <v>193</v>
      </c>
      <c r="BE4018" s="227">
        <f>IF(N4018="základní",J4018,0)</f>
        <v>0</v>
      </c>
      <c r="BF4018" s="227">
        <f>IF(N4018="snížená",J4018,0)</f>
        <v>0</v>
      </c>
      <c r="BG4018" s="227">
        <f>IF(N4018="zákl. přenesená",J4018,0)</f>
        <v>0</v>
      </c>
      <c r="BH4018" s="227">
        <f>IF(N4018="sníž. přenesená",J4018,0)</f>
        <v>0</v>
      </c>
      <c r="BI4018" s="227">
        <f>IF(N4018="nulová",J4018,0)</f>
        <v>0</v>
      </c>
      <c r="BJ4018" s="20" t="s">
        <v>76</v>
      </c>
      <c r="BK4018" s="227">
        <f>ROUND(I4018*H4018,2)</f>
        <v>0</v>
      </c>
      <c r="BL4018" s="20" t="s">
        <v>323</v>
      </c>
      <c r="BM4018" s="226" t="s">
        <v>5184</v>
      </c>
    </row>
    <row r="4019" s="2" customFormat="1">
      <c r="A4019" s="41"/>
      <c r="B4019" s="42"/>
      <c r="C4019" s="43"/>
      <c r="D4019" s="228" t="s">
        <v>202</v>
      </c>
      <c r="E4019" s="43"/>
      <c r="F4019" s="229" t="s">
        <v>2572</v>
      </c>
      <c r="G4019" s="43"/>
      <c r="H4019" s="43"/>
      <c r="I4019" s="230"/>
      <c r="J4019" s="43"/>
      <c r="K4019" s="43"/>
      <c r="L4019" s="47"/>
      <c r="M4019" s="231"/>
      <c r="N4019" s="232"/>
      <c r="O4019" s="87"/>
      <c r="P4019" s="87"/>
      <c r="Q4019" s="87"/>
      <c r="R4019" s="87"/>
      <c r="S4019" s="87"/>
      <c r="T4019" s="88"/>
      <c r="U4019" s="41"/>
      <c r="V4019" s="41"/>
      <c r="W4019" s="41"/>
      <c r="X4019" s="41"/>
      <c r="Y4019" s="41"/>
      <c r="Z4019" s="41"/>
      <c r="AA4019" s="41"/>
      <c r="AB4019" s="41"/>
      <c r="AC4019" s="41"/>
      <c r="AD4019" s="41"/>
      <c r="AE4019" s="41"/>
      <c r="AT4019" s="20" t="s">
        <v>202</v>
      </c>
      <c r="AU4019" s="20" t="s">
        <v>78</v>
      </c>
    </row>
    <row r="4020" s="13" customFormat="1">
      <c r="A4020" s="13"/>
      <c r="B4020" s="235"/>
      <c r="C4020" s="236"/>
      <c r="D4020" s="228" t="s">
        <v>206</v>
      </c>
      <c r="E4020" s="237" t="s">
        <v>19</v>
      </c>
      <c r="F4020" s="238" t="s">
        <v>279</v>
      </c>
      <c r="G4020" s="236"/>
      <c r="H4020" s="237" t="s">
        <v>19</v>
      </c>
      <c r="I4020" s="239"/>
      <c r="J4020" s="236"/>
      <c r="K4020" s="236"/>
      <c r="L4020" s="240"/>
      <c r="M4020" s="241"/>
      <c r="N4020" s="242"/>
      <c r="O4020" s="242"/>
      <c r="P4020" s="242"/>
      <c r="Q4020" s="242"/>
      <c r="R4020" s="242"/>
      <c r="S4020" s="242"/>
      <c r="T4020" s="243"/>
      <c r="U4020" s="13"/>
      <c r="V4020" s="13"/>
      <c r="W4020" s="13"/>
      <c r="X4020" s="13"/>
      <c r="Y4020" s="13"/>
      <c r="Z4020" s="13"/>
      <c r="AA4020" s="13"/>
      <c r="AB4020" s="13"/>
      <c r="AC4020" s="13"/>
      <c r="AD4020" s="13"/>
      <c r="AE4020" s="13"/>
      <c r="AT4020" s="244" t="s">
        <v>206</v>
      </c>
      <c r="AU4020" s="244" t="s">
        <v>78</v>
      </c>
      <c r="AV4020" s="13" t="s">
        <v>76</v>
      </c>
      <c r="AW4020" s="13" t="s">
        <v>31</v>
      </c>
      <c r="AX4020" s="13" t="s">
        <v>69</v>
      </c>
      <c r="AY4020" s="244" t="s">
        <v>193</v>
      </c>
    </row>
    <row r="4021" s="13" customFormat="1">
      <c r="A4021" s="13"/>
      <c r="B4021" s="235"/>
      <c r="C4021" s="236"/>
      <c r="D4021" s="228" t="s">
        <v>206</v>
      </c>
      <c r="E4021" s="237" t="s">
        <v>19</v>
      </c>
      <c r="F4021" s="238" t="s">
        <v>1713</v>
      </c>
      <c r="G4021" s="236"/>
      <c r="H4021" s="237" t="s">
        <v>19</v>
      </c>
      <c r="I4021" s="239"/>
      <c r="J4021" s="236"/>
      <c r="K4021" s="236"/>
      <c r="L4021" s="240"/>
      <c r="M4021" s="241"/>
      <c r="N4021" s="242"/>
      <c r="O4021" s="242"/>
      <c r="P4021" s="242"/>
      <c r="Q4021" s="242"/>
      <c r="R4021" s="242"/>
      <c r="S4021" s="242"/>
      <c r="T4021" s="243"/>
      <c r="U4021" s="13"/>
      <c r="V4021" s="13"/>
      <c r="W4021" s="13"/>
      <c r="X4021" s="13"/>
      <c r="Y4021" s="13"/>
      <c r="Z4021" s="13"/>
      <c r="AA4021" s="13"/>
      <c r="AB4021" s="13"/>
      <c r="AC4021" s="13"/>
      <c r="AD4021" s="13"/>
      <c r="AE4021" s="13"/>
      <c r="AT4021" s="244" t="s">
        <v>206</v>
      </c>
      <c r="AU4021" s="244" t="s">
        <v>78</v>
      </c>
      <c r="AV4021" s="13" t="s">
        <v>76</v>
      </c>
      <c r="AW4021" s="13" t="s">
        <v>31</v>
      </c>
      <c r="AX4021" s="13" t="s">
        <v>69</v>
      </c>
      <c r="AY4021" s="244" t="s">
        <v>193</v>
      </c>
    </row>
    <row r="4022" s="13" customFormat="1">
      <c r="A4022" s="13"/>
      <c r="B4022" s="235"/>
      <c r="C4022" s="236"/>
      <c r="D4022" s="228" t="s">
        <v>206</v>
      </c>
      <c r="E4022" s="237" t="s">
        <v>19</v>
      </c>
      <c r="F4022" s="238" t="s">
        <v>3321</v>
      </c>
      <c r="G4022" s="236"/>
      <c r="H4022" s="237" t="s">
        <v>19</v>
      </c>
      <c r="I4022" s="239"/>
      <c r="J4022" s="236"/>
      <c r="K4022" s="236"/>
      <c r="L4022" s="240"/>
      <c r="M4022" s="241"/>
      <c r="N4022" s="242"/>
      <c r="O4022" s="242"/>
      <c r="P4022" s="242"/>
      <c r="Q4022" s="242"/>
      <c r="R4022" s="242"/>
      <c r="S4022" s="242"/>
      <c r="T4022" s="243"/>
      <c r="U4022" s="13"/>
      <c r="V4022" s="13"/>
      <c r="W4022" s="13"/>
      <c r="X4022" s="13"/>
      <c r="Y4022" s="13"/>
      <c r="Z4022" s="13"/>
      <c r="AA4022" s="13"/>
      <c r="AB4022" s="13"/>
      <c r="AC4022" s="13"/>
      <c r="AD4022" s="13"/>
      <c r="AE4022" s="13"/>
      <c r="AT4022" s="244" t="s">
        <v>206</v>
      </c>
      <c r="AU4022" s="244" t="s">
        <v>78</v>
      </c>
      <c r="AV4022" s="13" t="s">
        <v>76</v>
      </c>
      <c r="AW4022" s="13" t="s">
        <v>31</v>
      </c>
      <c r="AX4022" s="13" t="s">
        <v>69</v>
      </c>
      <c r="AY4022" s="244" t="s">
        <v>193</v>
      </c>
    </row>
    <row r="4023" s="14" customFormat="1">
      <c r="A4023" s="14"/>
      <c r="B4023" s="245"/>
      <c r="C4023" s="246"/>
      <c r="D4023" s="228" t="s">
        <v>206</v>
      </c>
      <c r="E4023" s="247" t="s">
        <v>19</v>
      </c>
      <c r="F4023" s="248" t="s">
        <v>237</v>
      </c>
      <c r="G4023" s="246"/>
      <c r="H4023" s="249">
        <v>6</v>
      </c>
      <c r="I4023" s="250"/>
      <c r="J4023" s="246"/>
      <c r="K4023" s="246"/>
      <c r="L4023" s="251"/>
      <c r="M4023" s="252"/>
      <c r="N4023" s="253"/>
      <c r="O4023" s="253"/>
      <c r="P4023" s="253"/>
      <c r="Q4023" s="253"/>
      <c r="R4023" s="253"/>
      <c r="S4023" s="253"/>
      <c r="T4023" s="254"/>
      <c r="U4023" s="14"/>
      <c r="V4023" s="14"/>
      <c r="W4023" s="14"/>
      <c r="X4023" s="14"/>
      <c r="Y4023" s="14"/>
      <c r="Z4023" s="14"/>
      <c r="AA4023" s="14"/>
      <c r="AB4023" s="14"/>
      <c r="AC4023" s="14"/>
      <c r="AD4023" s="14"/>
      <c r="AE4023" s="14"/>
      <c r="AT4023" s="255" t="s">
        <v>206</v>
      </c>
      <c r="AU4023" s="255" t="s">
        <v>78</v>
      </c>
      <c r="AV4023" s="14" t="s">
        <v>78</v>
      </c>
      <c r="AW4023" s="14" t="s">
        <v>31</v>
      </c>
      <c r="AX4023" s="14" t="s">
        <v>69</v>
      </c>
      <c r="AY4023" s="255" t="s">
        <v>193</v>
      </c>
    </row>
    <row r="4024" s="13" customFormat="1">
      <c r="A4024" s="13"/>
      <c r="B4024" s="235"/>
      <c r="C4024" s="236"/>
      <c r="D4024" s="228" t="s">
        <v>206</v>
      </c>
      <c r="E4024" s="237" t="s">
        <v>19</v>
      </c>
      <c r="F4024" s="238" t="s">
        <v>3697</v>
      </c>
      <c r="G4024" s="236"/>
      <c r="H4024" s="237" t="s">
        <v>19</v>
      </c>
      <c r="I4024" s="239"/>
      <c r="J4024" s="236"/>
      <c r="K4024" s="236"/>
      <c r="L4024" s="240"/>
      <c r="M4024" s="241"/>
      <c r="N4024" s="242"/>
      <c r="O4024" s="242"/>
      <c r="P4024" s="242"/>
      <c r="Q4024" s="242"/>
      <c r="R4024" s="242"/>
      <c r="S4024" s="242"/>
      <c r="T4024" s="243"/>
      <c r="U4024" s="13"/>
      <c r="V4024" s="13"/>
      <c r="W4024" s="13"/>
      <c r="X4024" s="13"/>
      <c r="Y4024" s="13"/>
      <c r="Z4024" s="13"/>
      <c r="AA4024" s="13"/>
      <c r="AB4024" s="13"/>
      <c r="AC4024" s="13"/>
      <c r="AD4024" s="13"/>
      <c r="AE4024" s="13"/>
      <c r="AT4024" s="244" t="s">
        <v>206</v>
      </c>
      <c r="AU4024" s="244" t="s">
        <v>78</v>
      </c>
      <c r="AV4024" s="13" t="s">
        <v>76</v>
      </c>
      <c r="AW4024" s="13" t="s">
        <v>31</v>
      </c>
      <c r="AX4024" s="13" t="s">
        <v>69</v>
      </c>
      <c r="AY4024" s="244" t="s">
        <v>193</v>
      </c>
    </row>
    <row r="4025" s="14" customFormat="1">
      <c r="A4025" s="14"/>
      <c r="B4025" s="245"/>
      <c r="C4025" s="246"/>
      <c r="D4025" s="228" t="s">
        <v>206</v>
      </c>
      <c r="E4025" s="247" t="s">
        <v>19</v>
      </c>
      <c r="F4025" s="248" t="s">
        <v>300</v>
      </c>
      <c r="G4025" s="246"/>
      <c r="H4025" s="249">
        <v>13</v>
      </c>
      <c r="I4025" s="250"/>
      <c r="J4025" s="246"/>
      <c r="K4025" s="246"/>
      <c r="L4025" s="251"/>
      <c r="M4025" s="252"/>
      <c r="N4025" s="253"/>
      <c r="O4025" s="253"/>
      <c r="P4025" s="253"/>
      <c r="Q4025" s="253"/>
      <c r="R4025" s="253"/>
      <c r="S4025" s="253"/>
      <c r="T4025" s="254"/>
      <c r="U4025" s="14"/>
      <c r="V4025" s="14"/>
      <c r="W4025" s="14"/>
      <c r="X4025" s="14"/>
      <c r="Y4025" s="14"/>
      <c r="Z4025" s="14"/>
      <c r="AA4025" s="14"/>
      <c r="AB4025" s="14"/>
      <c r="AC4025" s="14"/>
      <c r="AD4025" s="14"/>
      <c r="AE4025" s="14"/>
      <c r="AT4025" s="255" t="s">
        <v>206</v>
      </c>
      <c r="AU4025" s="255" t="s">
        <v>78</v>
      </c>
      <c r="AV4025" s="14" t="s">
        <v>78</v>
      </c>
      <c r="AW4025" s="14" t="s">
        <v>31</v>
      </c>
      <c r="AX4025" s="14" t="s">
        <v>69</v>
      </c>
      <c r="AY4025" s="255" t="s">
        <v>193</v>
      </c>
    </row>
    <row r="4026" s="13" customFormat="1">
      <c r="A4026" s="13"/>
      <c r="B4026" s="235"/>
      <c r="C4026" s="236"/>
      <c r="D4026" s="228" t="s">
        <v>206</v>
      </c>
      <c r="E4026" s="237" t="s">
        <v>19</v>
      </c>
      <c r="F4026" s="238" t="s">
        <v>3699</v>
      </c>
      <c r="G4026" s="236"/>
      <c r="H4026" s="237" t="s">
        <v>19</v>
      </c>
      <c r="I4026" s="239"/>
      <c r="J4026" s="236"/>
      <c r="K4026" s="236"/>
      <c r="L4026" s="240"/>
      <c r="M4026" s="241"/>
      <c r="N4026" s="242"/>
      <c r="O4026" s="242"/>
      <c r="P4026" s="242"/>
      <c r="Q4026" s="242"/>
      <c r="R4026" s="242"/>
      <c r="S4026" s="242"/>
      <c r="T4026" s="243"/>
      <c r="U4026" s="13"/>
      <c r="V4026" s="13"/>
      <c r="W4026" s="13"/>
      <c r="X4026" s="13"/>
      <c r="Y4026" s="13"/>
      <c r="Z4026" s="13"/>
      <c r="AA4026" s="13"/>
      <c r="AB4026" s="13"/>
      <c r="AC4026" s="13"/>
      <c r="AD4026" s="13"/>
      <c r="AE4026" s="13"/>
      <c r="AT4026" s="244" t="s">
        <v>206</v>
      </c>
      <c r="AU4026" s="244" t="s">
        <v>78</v>
      </c>
      <c r="AV4026" s="13" t="s">
        <v>76</v>
      </c>
      <c r="AW4026" s="13" t="s">
        <v>31</v>
      </c>
      <c r="AX4026" s="13" t="s">
        <v>69</v>
      </c>
      <c r="AY4026" s="244" t="s">
        <v>193</v>
      </c>
    </row>
    <row r="4027" s="14" customFormat="1">
      <c r="A4027" s="14"/>
      <c r="B4027" s="245"/>
      <c r="C4027" s="246"/>
      <c r="D4027" s="228" t="s">
        <v>206</v>
      </c>
      <c r="E4027" s="247" t="s">
        <v>19</v>
      </c>
      <c r="F4027" s="248" t="s">
        <v>200</v>
      </c>
      <c r="G4027" s="246"/>
      <c r="H4027" s="249">
        <v>4</v>
      </c>
      <c r="I4027" s="250"/>
      <c r="J4027" s="246"/>
      <c r="K4027" s="246"/>
      <c r="L4027" s="251"/>
      <c r="M4027" s="252"/>
      <c r="N4027" s="253"/>
      <c r="O4027" s="253"/>
      <c r="P4027" s="253"/>
      <c r="Q4027" s="253"/>
      <c r="R4027" s="253"/>
      <c r="S4027" s="253"/>
      <c r="T4027" s="254"/>
      <c r="U4027" s="14"/>
      <c r="V4027" s="14"/>
      <c r="W4027" s="14"/>
      <c r="X4027" s="14"/>
      <c r="Y4027" s="14"/>
      <c r="Z4027" s="14"/>
      <c r="AA4027" s="14"/>
      <c r="AB4027" s="14"/>
      <c r="AC4027" s="14"/>
      <c r="AD4027" s="14"/>
      <c r="AE4027" s="14"/>
      <c r="AT4027" s="255" t="s">
        <v>206</v>
      </c>
      <c r="AU4027" s="255" t="s">
        <v>78</v>
      </c>
      <c r="AV4027" s="14" t="s">
        <v>78</v>
      </c>
      <c r="AW4027" s="14" t="s">
        <v>31</v>
      </c>
      <c r="AX4027" s="14" t="s">
        <v>69</v>
      </c>
      <c r="AY4027" s="255" t="s">
        <v>193</v>
      </c>
    </row>
    <row r="4028" s="13" customFormat="1">
      <c r="A4028" s="13"/>
      <c r="B4028" s="235"/>
      <c r="C4028" s="236"/>
      <c r="D4028" s="228" t="s">
        <v>206</v>
      </c>
      <c r="E4028" s="237" t="s">
        <v>19</v>
      </c>
      <c r="F4028" s="238" t="s">
        <v>3705</v>
      </c>
      <c r="G4028" s="236"/>
      <c r="H4028" s="237" t="s">
        <v>19</v>
      </c>
      <c r="I4028" s="239"/>
      <c r="J4028" s="236"/>
      <c r="K4028" s="236"/>
      <c r="L4028" s="240"/>
      <c r="M4028" s="241"/>
      <c r="N4028" s="242"/>
      <c r="O4028" s="242"/>
      <c r="P4028" s="242"/>
      <c r="Q4028" s="242"/>
      <c r="R4028" s="242"/>
      <c r="S4028" s="242"/>
      <c r="T4028" s="243"/>
      <c r="U4028" s="13"/>
      <c r="V4028" s="13"/>
      <c r="W4028" s="13"/>
      <c r="X4028" s="13"/>
      <c r="Y4028" s="13"/>
      <c r="Z4028" s="13"/>
      <c r="AA4028" s="13"/>
      <c r="AB4028" s="13"/>
      <c r="AC4028" s="13"/>
      <c r="AD4028" s="13"/>
      <c r="AE4028" s="13"/>
      <c r="AT4028" s="244" t="s">
        <v>206</v>
      </c>
      <c r="AU4028" s="244" t="s">
        <v>78</v>
      </c>
      <c r="AV4028" s="13" t="s">
        <v>76</v>
      </c>
      <c r="AW4028" s="13" t="s">
        <v>31</v>
      </c>
      <c r="AX4028" s="13" t="s">
        <v>69</v>
      </c>
      <c r="AY4028" s="244" t="s">
        <v>193</v>
      </c>
    </row>
    <row r="4029" s="14" customFormat="1">
      <c r="A4029" s="14"/>
      <c r="B4029" s="245"/>
      <c r="C4029" s="246"/>
      <c r="D4029" s="228" t="s">
        <v>206</v>
      </c>
      <c r="E4029" s="247" t="s">
        <v>19</v>
      </c>
      <c r="F4029" s="248" t="s">
        <v>200</v>
      </c>
      <c r="G4029" s="246"/>
      <c r="H4029" s="249">
        <v>4</v>
      </c>
      <c r="I4029" s="250"/>
      <c r="J4029" s="246"/>
      <c r="K4029" s="246"/>
      <c r="L4029" s="251"/>
      <c r="M4029" s="252"/>
      <c r="N4029" s="253"/>
      <c r="O4029" s="253"/>
      <c r="P4029" s="253"/>
      <c r="Q4029" s="253"/>
      <c r="R4029" s="253"/>
      <c r="S4029" s="253"/>
      <c r="T4029" s="254"/>
      <c r="U4029" s="14"/>
      <c r="V4029" s="14"/>
      <c r="W4029" s="14"/>
      <c r="X4029" s="14"/>
      <c r="Y4029" s="14"/>
      <c r="Z4029" s="14"/>
      <c r="AA4029" s="14"/>
      <c r="AB4029" s="14"/>
      <c r="AC4029" s="14"/>
      <c r="AD4029" s="14"/>
      <c r="AE4029" s="14"/>
      <c r="AT4029" s="255" t="s">
        <v>206</v>
      </c>
      <c r="AU4029" s="255" t="s">
        <v>78</v>
      </c>
      <c r="AV4029" s="14" t="s">
        <v>78</v>
      </c>
      <c r="AW4029" s="14" t="s">
        <v>31</v>
      </c>
      <c r="AX4029" s="14" t="s">
        <v>69</v>
      </c>
      <c r="AY4029" s="255" t="s">
        <v>193</v>
      </c>
    </row>
    <row r="4030" s="13" customFormat="1">
      <c r="A4030" s="13"/>
      <c r="B4030" s="235"/>
      <c r="C4030" s="236"/>
      <c r="D4030" s="228" t="s">
        <v>206</v>
      </c>
      <c r="E4030" s="237" t="s">
        <v>19</v>
      </c>
      <c r="F4030" s="238" t="s">
        <v>1702</v>
      </c>
      <c r="G4030" s="236"/>
      <c r="H4030" s="237" t="s">
        <v>19</v>
      </c>
      <c r="I4030" s="239"/>
      <c r="J4030" s="236"/>
      <c r="K4030" s="236"/>
      <c r="L4030" s="240"/>
      <c r="M4030" s="241"/>
      <c r="N4030" s="242"/>
      <c r="O4030" s="242"/>
      <c r="P4030" s="242"/>
      <c r="Q4030" s="242"/>
      <c r="R4030" s="242"/>
      <c r="S4030" s="242"/>
      <c r="T4030" s="243"/>
      <c r="U4030" s="13"/>
      <c r="V4030" s="13"/>
      <c r="W4030" s="13"/>
      <c r="X4030" s="13"/>
      <c r="Y4030" s="13"/>
      <c r="Z4030" s="13"/>
      <c r="AA4030" s="13"/>
      <c r="AB4030" s="13"/>
      <c r="AC4030" s="13"/>
      <c r="AD4030" s="13"/>
      <c r="AE4030" s="13"/>
      <c r="AT4030" s="244" t="s">
        <v>206</v>
      </c>
      <c r="AU4030" s="244" t="s">
        <v>78</v>
      </c>
      <c r="AV4030" s="13" t="s">
        <v>76</v>
      </c>
      <c r="AW4030" s="13" t="s">
        <v>31</v>
      </c>
      <c r="AX4030" s="13" t="s">
        <v>69</v>
      </c>
      <c r="AY4030" s="244" t="s">
        <v>193</v>
      </c>
    </row>
    <row r="4031" s="13" customFormat="1">
      <c r="A4031" s="13"/>
      <c r="B4031" s="235"/>
      <c r="C4031" s="236"/>
      <c r="D4031" s="228" t="s">
        <v>206</v>
      </c>
      <c r="E4031" s="237" t="s">
        <v>19</v>
      </c>
      <c r="F4031" s="238" t="s">
        <v>3743</v>
      </c>
      <c r="G4031" s="236"/>
      <c r="H4031" s="237" t="s">
        <v>19</v>
      </c>
      <c r="I4031" s="239"/>
      <c r="J4031" s="236"/>
      <c r="K4031" s="236"/>
      <c r="L4031" s="240"/>
      <c r="M4031" s="241"/>
      <c r="N4031" s="242"/>
      <c r="O4031" s="242"/>
      <c r="P4031" s="242"/>
      <c r="Q4031" s="242"/>
      <c r="R4031" s="242"/>
      <c r="S4031" s="242"/>
      <c r="T4031" s="243"/>
      <c r="U4031" s="13"/>
      <c r="V4031" s="13"/>
      <c r="W4031" s="13"/>
      <c r="X4031" s="13"/>
      <c r="Y4031" s="13"/>
      <c r="Z4031" s="13"/>
      <c r="AA4031" s="13"/>
      <c r="AB4031" s="13"/>
      <c r="AC4031" s="13"/>
      <c r="AD4031" s="13"/>
      <c r="AE4031" s="13"/>
      <c r="AT4031" s="244" t="s">
        <v>206</v>
      </c>
      <c r="AU4031" s="244" t="s">
        <v>78</v>
      </c>
      <c r="AV4031" s="13" t="s">
        <v>76</v>
      </c>
      <c r="AW4031" s="13" t="s">
        <v>31</v>
      </c>
      <c r="AX4031" s="13" t="s">
        <v>69</v>
      </c>
      <c r="AY4031" s="244" t="s">
        <v>193</v>
      </c>
    </row>
    <row r="4032" s="14" customFormat="1">
      <c r="A4032" s="14"/>
      <c r="B4032" s="245"/>
      <c r="C4032" s="246"/>
      <c r="D4032" s="228" t="s">
        <v>206</v>
      </c>
      <c r="E4032" s="247" t="s">
        <v>19</v>
      </c>
      <c r="F4032" s="248" t="s">
        <v>300</v>
      </c>
      <c r="G4032" s="246"/>
      <c r="H4032" s="249">
        <v>13</v>
      </c>
      <c r="I4032" s="250"/>
      <c r="J4032" s="246"/>
      <c r="K4032" s="246"/>
      <c r="L4032" s="251"/>
      <c r="M4032" s="252"/>
      <c r="N4032" s="253"/>
      <c r="O4032" s="253"/>
      <c r="P4032" s="253"/>
      <c r="Q4032" s="253"/>
      <c r="R4032" s="253"/>
      <c r="S4032" s="253"/>
      <c r="T4032" s="254"/>
      <c r="U4032" s="14"/>
      <c r="V4032" s="14"/>
      <c r="W4032" s="14"/>
      <c r="X4032" s="14"/>
      <c r="Y4032" s="14"/>
      <c r="Z4032" s="14"/>
      <c r="AA4032" s="14"/>
      <c r="AB4032" s="14"/>
      <c r="AC4032" s="14"/>
      <c r="AD4032" s="14"/>
      <c r="AE4032" s="14"/>
      <c r="AT4032" s="255" t="s">
        <v>206</v>
      </c>
      <c r="AU4032" s="255" t="s">
        <v>78</v>
      </c>
      <c r="AV4032" s="14" t="s">
        <v>78</v>
      </c>
      <c r="AW4032" s="14" t="s">
        <v>31</v>
      </c>
      <c r="AX4032" s="14" t="s">
        <v>69</v>
      </c>
      <c r="AY4032" s="255" t="s">
        <v>193</v>
      </c>
    </row>
    <row r="4033" s="13" customFormat="1">
      <c r="A4033" s="13"/>
      <c r="B4033" s="235"/>
      <c r="C4033" s="236"/>
      <c r="D4033" s="228" t="s">
        <v>206</v>
      </c>
      <c r="E4033" s="237" t="s">
        <v>19</v>
      </c>
      <c r="F4033" s="238" t="s">
        <v>3745</v>
      </c>
      <c r="G4033" s="236"/>
      <c r="H4033" s="237" t="s">
        <v>19</v>
      </c>
      <c r="I4033" s="239"/>
      <c r="J4033" s="236"/>
      <c r="K4033" s="236"/>
      <c r="L4033" s="240"/>
      <c r="M4033" s="241"/>
      <c r="N4033" s="242"/>
      <c r="O4033" s="242"/>
      <c r="P4033" s="242"/>
      <c r="Q4033" s="242"/>
      <c r="R4033" s="242"/>
      <c r="S4033" s="242"/>
      <c r="T4033" s="243"/>
      <c r="U4033" s="13"/>
      <c r="V4033" s="13"/>
      <c r="W4033" s="13"/>
      <c r="X4033" s="13"/>
      <c r="Y4033" s="13"/>
      <c r="Z4033" s="13"/>
      <c r="AA4033" s="13"/>
      <c r="AB4033" s="13"/>
      <c r="AC4033" s="13"/>
      <c r="AD4033" s="13"/>
      <c r="AE4033" s="13"/>
      <c r="AT4033" s="244" t="s">
        <v>206</v>
      </c>
      <c r="AU4033" s="244" t="s">
        <v>78</v>
      </c>
      <c r="AV4033" s="13" t="s">
        <v>76</v>
      </c>
      <c r="AW4033" s="13" t="s">
        <v>31</v>
      </c>
      <c r="AX4033" s="13" t="s">
        <v>69</v>
      </c>
      <c r="AY4033" s="244" t="s">
        <v>193</v>
      </c>
    </row>
    <row r="4034" s="14" customFormat="1">
      <c r="A4034" s="14"/>
      <c r="B4034" s="245"/>
      <c r="C4034" s="246"/>
      <c r="D4034" s="228" t="s">
        <v>206</v>
      </c>
      <c r="E4034" s="247" t="s">
        <v>19</v>
      </c>
      <c r="F4034" s="248" t="s">
        <v>76</v>
      </c>
      <c r="G4034" s="246"/>
      <c r="H4034" s="249">
        <v>1</v>
      </c>
      <c r="I4034" s="250"/>
      <c r="J4034" s="246"/>
      <c r="K4034" s="246"/>
      <c r="L4034" s="251"/>
      <c r="M4034" s="252"/>
      <c r="N4034" s="253"/>
      <c r="O4034" s="253"/>
      <c r="P4034" s="253"/>
      <c r="Q4034" s="253"/>
      <c r="R4034" s="253"/>
      <c r="S4034" s="253"/>
      <c r="T4034" s="254"/>
      <c r="U4034" s="14"/>
      <c r="V4034" s="14"/>
      <c r="W4034" s="14"/>
      <c r="X4034" s="14"/>
      <c r="Y4034" s="14"/>
      <c r="Z4034" s="14"/>
      <c r="AA4034" s="14"/>
      <c r="AB4034" s="14"/>
      <c r="AC4034" s="14"/>
      <c r="AD4034" s="14"/>
      <c r="AE4034" s="14"/>
      <c r="AT4034" s="255" t="s">
        <v>206</v>
      </c>
      <c r="AU4034" s="255" t="s">
        <v>78</v>
      </c>
      <c r="AV4034" s="14" t="s">
        <v>78</v>
      </c>
      <c r="AW4034" s="14" t="s">
        <v>31</v>
      </c>
      <c r="AX4034" s="14" t="s">
        <v>69</v>
      </c>
      <c r="AY4034" s="255" t="s">
        <v>193</v>
      </c>
    </row>
    <row r="4035" s="13" customFormat="1">
      <c r="A4035" s="13"/>
      <c r="B4035" s="235"/>
      <c r="C4035" s="236"/>
      <c r="D4035" s="228" t="s">
        <v>206</v>
      </c>
      <c r="E4035" s="237" t="s">
        <v>19</v>
      </c>
      <c r="F4035" s="238" t="s">
        <v>1704</v>
      </c>
      <c r="G4035" s="236"/>
      <c r="H4035" s="237" t="s">
        <v>19</v>
      </c>
      <c r="I4035" s="239"/>
      <c r="J4035" s="236"/>
      <c r="K4035" s="236"/>
      <c r="L4035" s="240"/>
      <c r="M4035" s="241"/>
      <c r="N4035" s="242"/>
      <c r="O4035" s="242"/>
      <c r="P4035" s="242"/>
      <c r="Q4035" s="242"/>
      <c r="R4035" s="242"/>
      <c r="S4035" s="242"/>
      <c r="T4035" s="243"/>
      <c r="U4035" s="13"/>
      <c r="V4035" s="13"/>
      <c r="W4035" s="13"/>
      <c r="X4035" s="13"/>
      <c r="Y4035" s="13"/>
      <c r="Z4035" s="13"/>
      <c r="AA4035" s="13"/>
      <c r="AB4035" s="13"/>
      <c r="AC4035" s="13"/>
      <c r="AD4035" s="13"/>
      <c r="AE4035" s="13"/>
      <c r="AT4035" s="244" t="s">
        <v>206</v>
      </c>
      <c r="AU4035" s="244" t="s">
        <v>78</v>
      </c>
      <c r="AV4035" s="13" t="s">
        <v>76</v>
      </c>
      <c r="AW4035" s="13" t="s">
        <v>31</v>
      </c>
      <c r="AX4035" s="13" t="s">
        <v>69</v>
      </c>
      <c r="AY4035" s="244" t="s">
        <v>193</v>
      </c>
    </row>
    <row r="4036" s="13" customFormat="1">
      <c r="A4036" s="13"/>
      <c r="B4036" s="235"/>
      <c r="C4036" s="236"/>
      <c r="D4036" s="228" t="s">
        <v>206</v>
      </c>
      <c r="E4036" s="237" t="s">
        <v>19</v>
      </c>
      <c r="F4036" s="238" t="s">
        <v>3748</v>
      </c>
      <c r="G4036" s="236"/>
      <c r="H4036" s="237" t="s">
        <v>19</v>
      </c>
      <c r="I4036" s="239"/>
      <c r="J4036" s="236"/>
      <c r="K4036" s="236"/>
      <c r="L4036" s="240"/>
      <c r="M4036" s="241"/>
      <c r="N4036" s="242"/>
      <c r="O4036" s="242"/>
      <c r="P4036" s="242"/>
      <c r="Q4036" s="242"/>
      <c r="R4036" s="242"/>
      <c r="S4036" s="242"/>
      <c r="T4036" s="243"/>
      <c r="U4036" s="13"/>
      <c r="V4036" s="13"/>
      <c r="W4036" s="13"/>
      <c r="X4036" s="13"/>
      <c r="Y4036" s="13"/>
      <c r="Z4036" s="13"/>
      <c r="AA4036" s="13"/>
      <c r="AB4036" s="13"/>
      <c r="AC4036" s="13"/>
      <c r="AD4036" s="13"/>
      <c r="AE4036" s="13"/>
      <c r="AT4036" s="244" t="s">
        <v>206</v>
      </c>
      <c r="AU4036" s="244" t="s">
        <v>78</v>
      </c>
      <c r="AV4036" s="13" t="s">
        <v>76</v>
      </c>
      <c r="AW4036" s="13" t="s">
        <v>31</v>
      </c>
      <c r="AX4036" s="13" t="s">
        <v>69</v>
      </c>
      <c r="AY4036" s="244" t="s">
        <v>193</v>
      </c>
    </row>
    <row r="4037" s="14" customFormat="1">
      <c r="A4037" s="14"/>
      <c r="B4037" s="245"/>
      <c r="C4037" s="246"/>
      <c r="D4037" s="228" t="s">
        <v>206</v>
      </c>
      <c r="E4037" s="247" t="s">
        <v>19</v>
      </c>
      <c r="F4037" s="248" t="s">
        <v>300</v>
      </c>
      <c r="G4037" s="246"/>
      <c r="H4037" s="249">
        <v>13</v>
      </c>
      <c r="I4037" s="250"/>
      <c r="J4037" s="246"/>
      <c r="K4037" s="246"/>
      <c r="L4037" s="251"/>
      <c r="M4037" s="252"/>
      <c r="N4037" s="253"/>
      <c r="O4037" s="253"/>
      <c r="P4037" s="253"/>
      <c r="Q4037" s="253"/>
      <c r="R4037" s="253"/>
      <c r="S4037" s="253"/>
      <c r="T4037" s="254"/>
      <c r="U4037" s="14"/>
      <c r="V4037" s="14"/>
      <c r="W4037" s="14"/>
      <c r="X4037" s="14"/>
      <c r="Y4037" s="14"/>
      <c r="Z4037" s="14"/>
      <c r="AA4037" s="14"/>
      <c r="AB4037" s="14"/>
      <c r="AC4037" s="14"/>
      <c r="AD4037" s="14"/>
      <c r="AE4037" s="14"/>
      <c r="AT4037" s="255" t="s">
        <v>206</v>
      </c>
      <c r="AU4037" s="255" t="s">
        <v>78</v>
      </c>
      <c r="AV4037" s="14" t="s">
        <v>78</v>
      </c>
      <c r="AW4037" s="14" t="s">
        <v>31</v>
      </c>
      <c r="AX4037" s="14" t="s">
        <v>69</v>
      </c>
      <c r="AY4037" s="255" t="s">
        <v>193</v>
      </c>
    </row>
    <row r="4038" s="13" customFormat="1">
      <c r="A4038" s="13"/>
      <c r="B4038" s="235"/>
      <c r="C4038" s="236"/>
      <c r="D4038" s="228" t="s">
        <v>206</v>
      </c>
      <c r="E4038" s="237" t="s">
        <v>19</v>
      </c>
      <c r="F4038" s="238" t="s">
        <v>3749</v>
      </c>
      <c r="G4038" s="236"/>
      <c r="H4038" s="237" t="s">
        <v>19</v>
      </c>
      <c r="I4038" s="239"/>
      <c r="J4038" s="236"/>
      <c r="K4038" s="236"/>
      <c r="L4038" s="240"/>
      <c r="M4038" s="241"/>
      <c r="N4038" s="242"/>
      <c r="O4038" s="242"/>
      <c r="P4038" s="242"/>
      <c r="Q4038" s="242"/>
      <c r="R4038" s="242"/>
      <c r="S4038" s="242"/>
      <c r="T4038" s="243"/>
      <c r="U4038" s="13"/>
      <c r="V4038" s="13"/>
      <c r="W4038" s="13"/>
      <c r="X4038" s="13"/>
      <c r="Y4038" s="13"/>
      <c r="Z4038" s="13"/>
      <c r="AA4038" s="13"/>
      <c r="AB4038" s="13"/>
      <c r="AC4038" s="13"/>
      <c r="AD4038" s="13"/>
      <c r="AE4038" s="13"/>
      <c r="AT4038" s="244" t="s">
        <v>206</v>
      </c>
      <c r="AU4038" s="244" t="s">
        <v>78</v>
      </c>
      <c r="AV4038" s="13" t="s">
        <v>76</v>
      </c>
      <c r="AW4038" s="13" t="s">
        <v>31</v>
      </c>
      <c r="AX4038" s="13" t="s">
        <v>69</v>
      </c>
      <c r="AY4038" s="244" t="s">
        <v>193</v>
      </c>
    </row>
    <row r="4039" s="14" customFormat="1">
      <c r="A4039" s="14"/>
      <c r="B4039" s="245"/>
      <c r="C4039" s="246"/>
      <c r="D4039" s="228" t="s">
        <v>206</v>
      </c>
      <c r="E4039" s="247" t="s">
        <v>19</v>
      </c>
      <c r="F4039" s="248" t="s">
        <v>219</v>
      </c>
      <c r="G4039" s="246"/>
      <c r="H4039" s="249">
        <v>3</v>
      </c>
      <c r="I4039" s="250"/>
      <c r="J4039" s="246"/>
      <c r="K4039" s="246"/>
      <c r="L4039" s="251"/>
      <c r="M4039" s="252"/>
      <c r="N4039" s="253"/>
      <c r="O4039" s="253"/>
      <c r="P4039" s="253"/>
      <c r="Q4039" s="253"/>
      <c r="R4039" s="253"/>
      <c r="S4039" s="253"/>
      <c r="T4039" s="254"/>
      <c r="U4039" s="14"/>
      <c r="V4039" s="14"/>
      <c r="W4039" s="14"/>
      <c r="X4039" s="14"/>
      <c r="Y4039" s="14"/>
      <c r="Z4039" s="14"/>
      <c r="AA4039" s="14"/>
      <c r="AB4039" s="14"/>
      <c r="AC4039" s="14"/>
      <c r="AD4039" s="14"/>
      <c r="AE4039" s="14"/>
      <c r="AT4039" s="255" t="s">
        <v>206</v>
      </c>
      <c r="AU4039" s="255" t="s">
        <v>78</v>
      </c>
      <c r="AV4039" s="14" t="s">
        <v>78</v>
      </c>
      <c r="AW4039" s="14" t="s">
        <v>31</v>
      </c>
      <c r="AX4039" s="14" t="s">
        <v>69</v>
      </c>
      <c r="AY4039" s="255" t="s">
        <v>193</v>
      </c>
    </row>
    <row r="4040" s="13" customFormat="1">
      <c r="A4040" s="13"/>
      <c r="B4040" s="235"/>
      <c r="C4040" s="236"/>
      <c r="D4040" s="228" t="s">
        <v>206</v>
      </c>
      <c r="E4040" s="237" t="s">
        <v>19</v>
      </c>
      <c r="F4040" s="238" t="s">
        <v>3683</v>
      </c>
      <c r="G4040" s="236"/>
      <c r="H4040" s="237" t="s">
        <v>19</v>
      </c>
      <c r="I4040" s="239"/>
      <c r="J4040" s="236"/>
      <c r="K4040" s="236"/>
      <c r="L4040" s="240"/>
      <c r="M4040" s="241"/>
      <c r="N4040" s="242"/>
      <c r="O4040" s="242"/>
      <c r="P4040" s="242"/>
      <c r="Q4040" s="242"/>
      <c r="R4040" s="242"/>
      <c r="S4040" s="242"/>
      <c r="T4040" s="243"/>
      <c r="U4040" s="13"/>
      <c r="V4040" s="13"/>
      <c r="W4040" s="13"/>
      <c r="X4040" s="13"/>
      <c r="Y4040" s="13"/>
      <c r="Z4040" s="13"/>
      <c r="AA4040" s="13"/>
      <c r="AB4040" s="13"/>
      <c r="AC4040" s="13"/>
      <c r="AD4040" s="13"/>
      <c r="AE4040" s="13"/>
      <c r="AT4040" s="244" t="s">
        <v>206</v>
      </c>
      <c r="AU4040" s="244" t="s">
        <v>78</v>
      </c>
      <c r="AV4040" s="13" t="s">
        <v>76</v>
      </c>
      <c r="AW4040" s="13" t="s">
        <v>31</v>
      </c>
      <c r="AX4040" s="13" t="s">
        <v>69</v>
      </c>
      <c r="AY4040" s="244" t="s">
        <v>193</v>
      </c>
    </row>
    <row r="4041" s="14" customFormat="1">
      <c r="A4041" s="14"/>
      <c r="B4041" s="245"/>
      <c r="C4041" s="246"/>
      <c r="D4041" s="228" t="s">
        <v>206</v>
      </c>
      <c r="E4041" s="247" t="s">
        <v>19</v>
      </c>
      <c r="F4041" s="248" t="s">
        <v>245</v>
      </c>
      <c r="G4041" s="246"/>
      <c r="H4041" s="249">
        <v>5</v>
      </c>
      <c r="I4041" s="250"/>
      <c r="J4041" s="246"/>
      <c r="K4041" s="246"/>
      <c r="L4041" s="251"/>
      <c r="M4041" s="252"/>
      <c r="N4041" s="253"/>
      <c r="O4041" s="253"/>
      <c r="P4041" s="253"/>
      <c r="Q4041" s="253"/>
      <c r="R4041" s="253"/>
      <c r="S4041" s="253"/>
      <c r="T4041" s="254"/>
      <c r="U4041" s="14"/>
      <c r="V4041" s="14"/>
      <c r="W4041" s="14"/>
      <c r="X4041" s="14"/>
      <c r="Y4041" s="14"/>
      <c r="Z4041" s="14"/>
      <c r="AA4041" s="14"/>
      <c r="AB4041" s="14"/>
      <c r="AC4041" s="14"/>
      <c r="AD4041" s="14"/>
      <c r="AE4041" s="14"/>
      <c r="AT4041" s="255" t="s">
        <v>206</v>
      </c>
      <c r="AU4041" s="255" t="s">
        <v>78</v>
      </c>
      <c r="AV4041" s="14" t="s">
        <v>78</v>
      </c>
      <c r="AW4041" s="14" t="s">
        <v>31</v>
      </c>
      <c r="AX4041" s="14" t="s">
        <v>69</v>
      </c>
      <c r="AY4041" s="255" t="s">
        <v>193</v>
      </c>
    </row>
    <row r="4042" s="13" customFormat="1">
      <c r="A4042" s="13"/>
      <c r="B4042" s="235"/>
      <c r="C4042" s="236"/>
      <c r="D4042" s="228" t="s">
        <v>206</v>
      </c>
      <c r="E4042" s="237" t="s">
        <v>19</v>
      </c>
      <c r="F4042" s="238" t="s">
        <v>1724</v>
      </c>
      <c r="G4042" s="236"/>
      <c r="H4042" s="237" t="s">
        <v>19</v>
      </c>
      <c r="I4042" s="239"/>
      <c r="J4042" s="236"/>
      <c r="K4042" s="236"/>
      <c r="L4042" s="240"/>
      <c r="M4042" s="241"/>
      <c r="N4042" s="242"/>
      <c r="O4042" s="242"/>
      <c r="P4042" s="242"/>
      <c r="Q4042" s="242"/>
      <c r="R4042" s="242"/>
      <c r="S4042" s="242"/>
      <c r="T4042" s="243"/>
      <c r="U4042" s="13"/>
      <c r="V4042" s="13"/>
      <c r="W4042" s="13"/>
      <c r="X4042" s="13"/>
      <c r="Y4042" s="13"/>
      <c r="Z4042" s="13"/>
      <c r="AA4042" s="13"/>
      <c r="AB4042" s="13"/>
      <c r="AC4042" s="13"/>
      <c r="AD4042" s="13"/>
      <c r="AE4042" s="13"/>
      <c r="AT4042" s="244" t="s">
        <v>206</v>
      </c>
      <c r="AU4042" s="244" t="s">
        <v>78</v>
      </c>
      <c r="AV4042" s="13" t="s">
        <v>76</v>
      </c>
      <c r="AW4042" s="13" t="s">
        <v>31</v>
      </c>
      <c r="AX4042" s="13" t="s">
        <v>69</v>
      </c>
      <c r="AY4042" s="244" t="s">
        <v>193</v>
      </c>
    </row>
    <row r="4043" s="13" customFormat="1">
      <c r="A4043" s="13"/>
      <c r="B4043" s="235"/>
      <c r="C4043" s="236"/>
      <c r="D4043" s="228" t="s">
        <v>206</v>
      </c>
      <c r="E4043" s="237" t="s">
        <v>19</v>
      </c>
      <c r="F4043" s="238" t="s">
        <v>3751</v>
      </c>
      <c r="G4043" s="236"/>
      <c r="H4043" s="237" t="s">
        <v>19</v>
      </c>
      <c r="I4043" s="239"/>
      <c r="J4043" s="236"/>
      <c r="K4043" s="236"/>
      <c r="L4043" s="240"/>
      <c r="M4043" s="241"/>
      <c r="N4043" s="242"/>
      <c r="O4043" s="242"/>
      <c r="P4043" s="242"/>
      <c r="Q4043" s="242"/>
      <c r="R4043" s="242"/>
      <c r="S4043" s="242"/>
      <c r="T4043" s="243"/>
      <c r="U4043" s="13"/>
      <c r="V4043" s="13"/>
      <c r="W4043" s="13"/>
      <c r="X4043" s="13"/>
      <c r="Y4043" s="13"/>
      <c r="Z4043" s="13"/>
      <c r="AA4043" s="13"/>
      <c r="AB4043" s="13"/>
      <c r="AC4043" s="13"/>
      <c r="AD4043" s="13"/>
      <c r="AE4043" s="13"/>
      <c r="AT4043" s="244" t="s">
        <v>206</v>
      </c>
      <c r="AU4043" s="244" t="s">
        <v>78</v>
      </c>
      <c r="AV4043" s="13" t="s">
        <v>76</v>
      </c>
      <c r="AW4043" s="13" t="s">
        <v>31</v>
      </c>
      <c r="AX4043" s="13" t="s">
        <v>69</v>
      </c>
      <c r="AY4043" s="244" t="s">
        <v>193</v>
      </c>
    </row>
    <row r="4044" s="14" customFormat="1">
      <c r="A4044" s="14"/>
      <c r="B4044" s="245"/>
      <c r="C4044" s="246"/>
      <c r="D4044" s="228" t="s">
        <v>206</v>
      </c>
      <c r="E4044" s="247" t="s">
        <v>19</v>
      </c>
      <c r="F4044" s="248" t="s">
        <v>300</v>
      </c>
      <c r="G4044" s="246"/>
      <c r="H4044" s="249">
        <v>13</v>
      </c>
      <c r="I4044" s="250"/>
      <c r="J4044" s="246"/>
      <c r="K4044" s="246"/>
      <c r="L4044" s="251"/>
      <c r="M4044" s="252"/>
      <c r="N4044" s="253"/>
      <c r="O4044" s="253"/>
      <c r="P4044" s="253"/>
      <c r="Q4044" s="253"/>
      <c r="R4044" s="253"/>
      <c r="S4044" s="253"/>
      <c r="T4044" s="254"/>
      <c r="U4044" s="14"/>
      <c r="V4044" s="14"/>
      <c r="W4044" s="14"/>
      <c r="X4044" s="14"/>
      <c r="Y4044" s="14"/>
      <c r="Z4044" s="14"/>
      <c r="AA4044" s="14"/>
      <c r="AB4044" s="14"/>
      <c r="AC4044" s="14"/>
      <c r="AD4044" s="14"/>
      <c r="AE4044" s="14"/>
      <c r="AT4044" s="255" t="s">
        <v>206</v>
      </c>
      <c r="AU4044" s="255" t="s">
        <v>78</v>
      </c>
      <c r="AV4044" s="14" t="s">
        <v>78</v>
      </c>
      <c r="AW4044" s="14" t="s">
        <v>31</v>
      </c>
      <c r="AX4044" s="14" t="s">
        <v>69</v>
      </c>
      <c r="AY4044" s="255" t="s">
        <v>193</v>
      </c>
    </row>
    <row r="4045" s="13" customFormat="1">
      <c r="A4045" s="13"/>
      <c r="B4045" s="235"/>
      <c r="C4045" s="236"/>
      <c r="D4045" s="228" t="s">
        <v>206</v>
      </c>
      <c r="E4045" s="237" t="s">
        <v>19</v>
      </c>
      <c r="F4045" s="238" t="s">
        <v>3684</v>
      </c>
      <c r="G4045" s="236"/>
      <c r="H4045" s="237" t="s">
        <v>19</v>
      </c>
      <c r="I4045" s="239"/>
      <c r="J4045" s="236"/>
      <c r="K4045" s="236"/>
      <c r="L4045" s="240"/>
      <c r="M4045" s="241"/>
      <c r="N4045" s="242"/>
      <c r="O4045" s="242"/>
      <c r="P4045" s="242"/>
      <c r="Q4045" s="242"/>
      <c r="R4045" s="242"/>
      <c r="S4045" s="242"/>
      <c r="T4045" s="243"/>
      <c r="U4045" s="13"/>
      <c r="V4045" s="13"/>
      <c r="W4045" s="13"/>
      <c r="X4045" s="13"/>
      <c r="Y4045" s="13"/>
      <c r="Z4045" s="13"/>
      <c r="AA4045" s="13"/>
      <c r="AB4045" s="13"/>
      <c r="AC4045" s="13"/>
      <c r="AD4045" s="13"/>
      <c r="AE4045" s="13"/>
      <c r="AT4045" s="244" t="s">
        <v>206</v>
      </c>
      <c r="AU4045" s="244" t="s">
        <v>78</v>
      </c>
      <c r="AV4045" s="13" t="s">
        <v>76</v>
      </c>
      <c r="AW4045" s="13" t="s">
        <v>31</v>
      </c>
      <c r="AX4045" s="13" t="s">
        <v>69</v>
      </c>
      <c r="AY4045" s="244" t="s">
        <v>193</v>
      </c>
    </row>
    <row r="4046" s="14" customFormat="1">
      <c r="A4046" s="14"/>
      <c r="B4046" s="245"/>
      <c r="C4046" s="246"/>
      <c r="D4046" s="228" t="s">
        <v>206</v>
      </c>
      <c r="E4046" s="247" t="s">
        <v>19</v>
      </c>
      <c r="F4046" s="248" t="s">
        <v>245</v>
      </c>
      <c r="G4046" s="246"/>
      <c r="H4046" s="249">
        <v>5</v>
      </c>
      <c r="I4046" s="250"/>
      <c r="J4046" s="246"/>
      <c r="K4046" s="246"/>
      <c r="L4046" s="251"/>
      <c r="M4046" s="252"/>
      <c r="N4046" s="253"/>
      <c r="O4046" s="253"/>
      <c r="P4046" s="253"/>
      <c r="Q4046" s="253"/>
      <c r="R4046" s="253"/>
      <c r="S4046" s="253"/>
      <c r="T4046" s="254"/>
      <c r="U4046" s="14"/>
      <c r="V4046" s="14"/>
      <c r="W4046" s="14"/>
      <c r="X4046" s="14"/>
      <c r="Y4046" s="14"/>
      <c r="Z4046" s="14"/>
      <c r="AA4046" s="14"/>
      <c r="AB4046" s="14"/>
      <c r="AC4046" s="14"/>
      <c r="AD4046" s="14"/>
      <c r="AE4046" s="14"/>
      <c r="AT4046" s="255" t="s">
        <v>206</v>
      </c>
      <c r="AU4046" s="255" t="s">
        <v>78</v>
      </c>
      <c r="AV4046" s="14" t="s">
        <v>78</v>
      </c>
      <c r="AW4046" s="14" t="s">
        <v>31</v>
      </c>
      <c r="AX4046" s="14" t="s">
        <v>69</v>
      </c>
      <c r="AY4046" s="255" t="s">
        <v>193</v>
      </c>
    </row>
    <row r="4047" s="13" customFormat="1">
      <c r="A4047" s="13"/>
      <c r="B4047" s="235"/>
      <c r="C4047" s="236"/>
      <c r="D4047" s="228" t="s">
        <v>206</v>
      </c>
      <c r="E4047" s="237" t="s">
        <v>19</v>
      </c>
      <c r="F4047" s="238" t="s">
        <v>3754</v>
      </c>
      <c r="G4047" s="236"/>
      <c r="H4047" s="237" t="s">
        <v>19</v>
      </c>
      <c r="I4047" s="239"/>
      <c r="J4047" s="236"/>
      <c r="K4047" s="236"/>
      <c r="L4047" s="240"/>
      <c r="M4047" s="241"/>
      <c r="N4047" s="242"/>
      <c r="O4047" s="242"/>
      <c r="P4047" s="242"/>
      <c r="Q4047" s="242"/>
      <c r="R4047" s="242"/>
      <c r="S4047" s="242"/>
      <c r="T4047" s="243"/>
      <c r="U4047" s="13"/>
      <c r="V4047" s="13"/>
      <c r="W4047" s="13"/>
      <c r="X4047" s="13"/>
      <c r="Y4047" s="13"/>
      <c r="Z4047" s="13"/>
      <c r="AA4047" s="13"/>
      <c r="AB4047" s="13"/>
      <c r="AC4047" s="13"/>
      <c r="AD4047" s="13"/>
      <c r="AE4047" s="13"/>
      <c r="AT4047" s="244" t="s">
        <v>206</v>
      </c>
      <c r="AU4047" s="244" t="s">
        <v>78</v>
      </c>
      <c r="AV4047" s="13" t="s">
        <v>76</v>
      </c>
      <c r="AW4047" s="13" t="s">
        <v>31</v>
      </c>
      <c r="AX4047" s="13" t="s">
        <v>69</v>
      </c>
      <c r="AY4047" s="244" t="s">
        <v>193</v>
      </c>
    </row>
    <row r="4048" s="14" customFormat="1">
      <c r="A4048" s="14"/>
      <c r="B4048" s="245"/>
      <c r="C4048" s="246"/>
      <c r="D4048" s="228" t="s">
        <v>206</v>
      </c>
      <c r="E4048" s="247" t="s">
        <v>19</v>
      </c>
      <c r="F4048" s="248" t="s">
        <v>281</v>
      </c>
      <c r="G4048" s="246"/>
      <c r="H4048" s="249">
        <v>10</v>
      </c>
      <c r="I4048" s="250"/>
      <c r="J4048" s="246"/>
      <c r="K4048" s="246"/>
      <c r="L4048" s="251"/>
      <c r="M4048" s="252"/>
      <c r="N4048" s="253"/>
      <c r="O4048" s="253"/>
      <c r="P4048" s="253"/>
      <c r="Q4048" s="253"/>
      <c r="R4048" s="253"/>
      <c r="S4048" s="253"/>
      <c r="T4048" s="254"/>
      <c r="U4048" s="14"/>
      <c r="V4048" s="14"/>
      <c r="W4048" s="14"/>
      <c r="X4048" s="14"/>
      <c r="Y4048" s="14"/>
      <c r="Z4048" s="14"/>
      <c r="AA4048" s="14"/>
      <c r="AB4048" s="14"/>
      <c r="AC4048" s="14"/>
      <c r="AD4048" s="14"/>
      <c r="AE4048" s="14"/>
      <c r="AT4048" s="255" t="s">
        <v>206</v>
      </c>
      <c r="AU4048" s="255" t="s">
        <v>78</v>
      </c>
      <c r="AV4048" s="14" t="s">
        <v>78</v>
      </c>
      <c r="AW4048" s="14" t="s">
        <v>31</v>
      </c>
      <c r="AX4048" s="14" t="s">
        <v>69</v>
      </c>
      <c r="AY4048" s="255" t="s">
        <v>193</v>
      </c>
    </row>
    <row r="4049" s="13" customFormat="1">
      <c r="A4049" s="13"/>
      <c r="B4049" s="235"/>
      <c r="C4049" s="236"/>
      <c r="D4049" s="228" t="s">
        <v>206</v>
      </c>
      <c r="E4049" s="237" t="s">
        <v>19</v>
      </c>
      <c r="F4049" s="238" t="s">
        <v>3752</v>
      </c>
      <c r="G4049" s="236"/>
      <c r="H4049" s="237" t="s">
        <v>19</v>
      </c>
      <c r="I4049" s="239"/>
      <c r="J4049" s="236"/>
      <c r="K4049" s="236"/>
      <c r="L4049" s="240"/>
      <c r="M4049" s="241"/>
      <c r="N4049" s="242"/>
      <c r="O4049" s="242"/>
      <c r="P4049" s="242"/>
      <c r="Q4049" s="242"/>
      <c r="R4049" s="242"/>
      <c r="S4049" s="242"/>
      <c r="T4049" s="243"/>
      <c r="U4049" s="13"/>
      <c r="V4049" s="13"/>
      <c r="W4049" s="13"/>
      <c r="X4049" s="13"/>
      <c r="Y4049" s="13"/>
      <c r="Z4049" s="13"/>
      <c r="AA4049" s="13"/>
      <c r="AB4049" s="13"/>
      <c r="AC4049" s="13"/>
      <c r="AD4049" s="13"/>
      <c r="AE4049" s="13"/>
      <c r="AT4049" s="244" t="s">
        <v>206</v>
      </c>
      <c r="AU4049" s="244" t="s">
        <v>78</v>
      </c>
      <c r="AV4049" s="13" t="s">
        <v>76</v>
      </c>
      <c r="AW4049" s="13" t="s">
        <v>31</v>
      </c>
      <c r="AX4049" s="13" t="s">
        <v>69</v>
      </c>
      <c r="AY4049" s="244" t="s">
        <v>193</v>
      </c>
    </row>
    <row r="4050" s="14" customFormat="1">
      <c r="A4050" s="14"/>
      <c r="B4050" s="245"/>
      <c r="C4050" s="246"/>
      <c r="D4050" s="228" t="s">
        <v>206</v>
      </c>
      <c r="E4050" s="247" t="s">
        <v>19</v>
      </c>
      <c r="F4050" s="248" t="s">
        <v>76</v>
      </c>
      <c r="G4050" s="246"/>
      <c r="H4050" s="249">
        <v>1</v>
      </c>
      <c r="I4050" s="250"/>
      <c r="J4050" s="246"/>
      <c r="K4050" s="246"/>
      <c r="L4050" s="251"/>
      <c r="M4050" s="252"/>
      <c r="N4050" s="253"/>
      <c r="O4050" s="253"/>
      <c r="P4050" s="253"/>
      <c r="Q4050" s="253"/>
      <c r="R4050" s="253"/>
      <c r="S4050" s="253"/>
      <c r="T4050" s="254"/>
      <c r="U4050" s="14"/>
      <c r="V4050" s="14"/>
      <c r="W4050" s="14"/>
      <c r="X4050" s="14"/>
      <c r="Y4050" s="14"/>
      <c r="Z4050" s="14"/>
      <c r="AA4050" s="14"/>
      <c r="AB4050" s="14"/>
      <c r="AC4050" s="14"/>
      <c r="AD4050" s="14"/>
      <c r="AE4050" s="14"/>
      <c r="AT4050" s="255" t="s">
        <v>206</v>
      </c>
      <c r="AU4050" s="255" t="s">
        <v>78</v>
      </c>
      <c r="AV4050" s="14" t="s">
        <v>78</v>
      </c>
      <c r="AW4050" s="14" t="s">
        <v>31</v>
      </c>
      <c r="AX4050" s="14" t="s">
        <v>69</v>
      </c>
      <c r="AY4050" s="255" t="s">
        <v>193</v>
      </c>
    </row>
    <row r="4051" s="13" customFormat="1">
      <c r="A4051" s="13"/>
      <c r="B4051" s="235"/>
      <c r="C4051" s="236"/>
      <c r="D4051" s="228" t="s">
        <v>206</v>
      </c>
      <c r="E4051" s="237" t="s">
        <v>19</v>
      </c>
      <c r="F4051" s="238" t="s">
        <v>3758</v>
      </c>
      <c r="G4051" s="236"/>
      <c r="H4051" s="237" t="s">
        <v>19</v>
      </c>
      <c r="I4051" s="239"/>
      <c r="J4051" s="236"/>
      <c r="K4051" s="236"/>
      <c r="L4051" s="240"/>
      <c r="M4051" s="241"/>
      <c r="N4051" s="242"/>
      <c r="O4051" s="242"/>
      <c r="P4051" s="242"/>
      <c r="Q4051" s="242"/>
      <c r="R4051" s="242"/>
      <c r="S4051" s="242"/>
      <c r="T4051" s="243"/>
      <c r="U4051" s="13"/>
      <c r="V4051" s="13"/>
      <c r="W4051" s="13"/>
      <c r="X4051" s="13"/>
      <c r="Y4051" s="13"/>
      <c r="Z4051" s="13"/>
      <c r="AA4051" s="13"/>
      <c r="AB4051" s="13"/>
      <c r="AC4051" s="13"/>
      <c r="AD4051" s="13"/>
      <c r="AE4051" s="13"/>
      <c r="AT4051" s="244" t="s">
        <v>206</v>
      </c>
      <c r="AU4051" s="244" t="s">
        <v>78</v>
      </c>
      <c r="AV4051" s="13" t="s">
        <v>76</v>
      </c>
      <c r="AW4051" s="13" t="s">
        <v>31</v>
      </c>
      <c r="AX4051" s="13" t="s">
        <v>69</v>
      </c>
      <c r="AY4051" s="244" t="s">
        <v>193</v>
      </c>
    </row>
    <row r="4052" s="14" customFormat="1">
      <c r="A4052" s="14"/>
      <c r="B4052" s="245"/>
      <c r="C4052" s="246"/>
      <c r="D4052" s="228" t="s">
        <v>206</v>
      </c>
      <c r="E4052" s="247" t="s">
        <v>19</v>
      </c>
      <c r="F4052" s="248" t="s">
        <v>200</v>
      </c>
      <c r="G4052" s="246"/>
      <c r="H4052" s="249">
        <v>4</v>
      </c>
      <c r="I4052" s="250"/>
      <c r="J4052" s="246"/>
      <c r="K4052" s="246"/>
      <c r="L4052" s="251"/>
      <c r="M4052" s="252"/>
      <c r="N4052" s="253"/>
      <c r="O4052" s="253"/>
      <c r="P4052" s="253"/>
      <c r="Q4052" s="253"/>
      <c r="R4052" s="253"/>
      <c r="S4052" s="253"/>
      <c r="T4052" s="254"/>
      <c r="U4052" s="14"/>
      <c r="V4052" s="14"/>
      <c r="W4052" s="14"/>
      <c r="X4052" s="14"/>
      <c r="Y4052" s="14"/>
      <c r="Z4052" s="14"/>
      <c r="AA4052" s="14"/>
      <c r="AB4052" s="14"/>
      <c r="AC4052" s="14"/>
      <c r="AD4052" s="14"/>
      <c r="AE4052" s="14"/>
      <c r="AT4052" s="255" t="s">
        <v>206</v>
      </c>
      <c r="AU4052" s="255" t="s">
        <v>78</v>
      </c>
      <c r="AV4052" s="14" t="s">
        <v>78</v>
      </c>
      <c r="AW4052" s="14" t="s">
        <v>31</v>
      </c>
      <c r="AX4052" s="14" t="s">
        <v>69</v>
      </c>
      <c r="AY4052" s="255" t="s">
        <v>193</v>
      </c>
    </row>
    <row r="4053" s="13" customFormat="1">
      <c r="A4053" s="13"/>
      <c r="B4053" s="235"/>
      <c r="C4053" s="236"/>
      <c r="D4053" s="228" t="s">
        <v>206</v>
      </c>
      <c r="E4053" s="237" t="s">
        <v>19</v>
      </c>
      <c r="F4053" s="238" t="s">
        <v>5178</v>
      </c>
      <c r="G4053" s="236"/>
      <c r="H4053" s="237" t="s">
        <v>19</v>
      </c>
      <c r="I4053" s="239"/>
      <c r="J4053" s="236"/>
      <c r="K4053" s="236"/>
      <c r="L4053" s="240"/>
      <c r="M4053" s="241"/>
      <c r="N4053" s="242"/>
      <c r="O4053" s="242"/>
      <c r="P4053" s="242"/>
      <c r="Q4053" s="242"/>
      <c r="R4053" s="242"/>
      <c r="S4053" s="242"/>
      <c r="T4053" s="243"/>
      <c r="U4053" s="13"/>
      <c r="V4053" s="13"/>
      <c r="W4053" s="13"/>
      <c r="X4053" s="13"/>
      <c r="Y4053" s="13"/>
      <c r="Z4053" s="13"/>
      <c r="AA4053" s="13"/>
      <c r="AB4053" s="13"/>
      <c r="AC4053" s="13"/>
      <c r="AD4053" s="13"/>
      <c r="AE4053" s="13"/>
      <c r="AT4053" s="244" t="s">
        <v>206</v>
      </c>
      <c r="AU4053" s="244" t="s">
        <v>78</v>
      </c>
      <c r="AV4053" s="13" t="s">
        <v>76</v>
      </c>
      <c r="AW4053" s="13" t="s">
        <v>31</v>
      </c>
      <c r="AX4053" s="13" t="s">
        <v>69</v>
      </c>
      <c r="AY4053" s="244" t="s">
        <v>193</v>
      </c>
    </row>
    <row r="4054" s="14" customFormat="1">
      <c r="A4054" s="14"/>
      <c r="B4054" s="245"/>
      <c r="C4054" s="246"/>
      <c r="D4054" s="228" t="s">
        <v>206</v>
      </c>
      <c r="E4054" s="247" t="s">
        <v>19</v>
      </c>
      <c r="F4054" s="248" t="s">
        <v>5179</v>
      </c>
      <c r="G4054" s="246"/>
      <c r="H4054" s="249">
        <v>6</v>
      </c>
      <c r="I4054" s="250"/>
      <c r="J4054" s="246"/>
      <c r="K4054" s="246"/>
      <c r="L4054" s="251"/>
      <c r="M4054" s="252"/>
      <c r="N4054" s="253"/>
      <c r="O4054" s="253"/>
      <c r="P4054" s="253"/>
      <c r="Q4054" s="253"/>
      <c r="R4054" s="253"/>
      <c r="S4054" s="253"/>
      <c r="T4054" s="254"/>
      <c r="U4054" s="14"/>
      <c r="V4054" s="14"/>
      <c r="W4054" s="14"/>
      <c r="X4054" s="14"/>
      <c r="Y4054" s="14"/>
      <c r="Z4054" s="14"/>
      <c r="AA4054" s="14"/>
      <c r="AB4054" s="14"/>
      <c r="AC4054" s="14"/>
      <c r="AD4054" s="14"/>
      <c r="AE4054" s="14"/>
      <c r="AT4054" s="255" t="s">
        <v>206</v>
      </c>
      <c r="AU4054" s="255" t="s">
        <v>78</v>
      </c>
      <c r="AV4054" s="14" t="s">
        <v>78</v>
      </c>
      <c r="AW4054" s="14" t="s">
        <v>31</v>
      </c>
      <c r="AX4054" s="14" t="s">
        <v>69</v>
      </c>
      <c r="AY4054" s="255" t="s">
        <v>193</v>
      </c>
    </row>
    <row r="4055" s="14" customFormat="1">
      <c r="A4055" s="14"/>
      <c r="B4055" s="245"/>
      <c r="C4055" s="246"/>
      <c r="D4055" s="228" t="s">
        <v>206</v>
      </c>
      <c r="E4055" s="247" t="s">
        <v>19</v>
      </c>
      <c r="F4055" s="248" t="s">
        <v>5185</v>
      </c>
      <c r="G4055" s="246"/>
      <c r="H4055" s="249">
        <v>24</v>
      </c>
      <c r="I4055" s="250"/>
      <c r="J4055" s="246"/>
      <c r="K4055" s="246"/>
      <c r="L4055" s="251"/>
      <c r="M4055" s="252"/>
      <c r="N4055" s="253"/>
      <c r="O4055" s="253"/>
      <c r="P4055" s="253"/>
      <c r="Q4055" s="253"/>
      <c r="R4055" s="253"/>
      <c r="S4055" s="253"/>
      <c r="T4055" s="254"/>
      <c r="U4055" s="14"/>
      <c r="V4055" s="14"/>
      <c r="W4055" s="14"/>
      <c r="X4055" s="14"/>
      <c r="Y4055" s="14"/>
      <c r="Z4055" s="14"/>
      <c r="AA4055" s="14"/>
      <c r="AB4055" s="14"/>
      <c r="AC4055" s="14"/>
      <c r="AD4055" s="14"/>
      <c r="AE4055" s="14"/>
      <c r="AT4055" s="255" t="s">
        <v>206</v>
      </c>
      <c r="AU4055" s="255" t="s">
        <v>78</v>
      </c>
      <c r="AV4055" s="14" t="s">
        <v>78</v>
      </c>
      <c r="AW4055" s="14" t="s">
        <v>31</v>
      </c>
      <c r="AX4055" s="14" t="s">
        <v>69</v>
      </c>
      <c r="AY4055" s="255" t="s">
        <v>193</v>
      </c>
    </row>
    <row r="4056" s="14" customFormat="1">
      <c r="A4056" s="14"/>
      <c r="B4056" s="245"/>
      <c r="C4056" s="246"/>
      <c r="D4056" s="228" t="s">
        <v>206</v>
      </c>
      <c r="E4056" s="247" t="s">
        <v>19</v>
      </c>
      <c r="F4056" s="248" t="s">
        <v>5186</v>
      </c>
      <c r="G4056" s="246"/>
      <c r="H4056" s="249">
        <v>26</v>
      </c>
      <c r="I4056" s="250"/>
      <c r="J4056" s="246"/>
      <c r="K4056" s="246"/>
      <c r="L4056" s="251"/>
      <c r="M4056" s="252"/>
      <c r="N4056" s="253"/>
      <c r="O4056" s="253"/>
      <c r="P4056" s="253"/>
      <c r="Q4056" s="253"/>
      <c r="R4056" s="253"/>
      <c r="S4056" s="253"/>
      <c r="T4056" s="254"/>
      <c r="U4056" s="14"/>
      <c r="V4056" s="14"/>
      <c r="W4056" s="14"/>
      <c r="X4056" s="14"/>
      <c r="Y4056" s="14"/>
      <c r="Z4056" s="14"/>
      <c r="AA4056" s="14"/>
      <c r="AB4056" s="14"/>
      <c r="AC4056" s="14"/>
      <c r="AD4056" s="14"/>
      <c r="AE4056" s="14"/>
      <c r="AT4056" s="255" t="s">
        <v>206</v>
      </c>
      <c r="AU4056" s="255" t="s">
        <v>78</v>
      </c>
      <c r="AV4056" s="14" t="s">
        <v>78</v>
      </c>
      <c r="AW4056" s="14" t="s">
        <v>31</v>
      </c>
      <c r="AX4056" s="14" t="s">
        <v>69</v>
      </c>
      <c r="AY4056" s="255" t="s">
        <v>193</v>
      </c>
    </row>
    <row r="4057" s="14" customFormat="1">
      <c r="A4057" s="14"/>
      <c r="B4057" s="245"/>
      <c r="C4057" s="246"/>
      <c r="D4057" s="228" t="s">
        <v>206</v>
      </c>
      <c r="E4057" s="247" t="s">
        <v>19</v>
      </c>
      <c r="F4057" s="248" t="s">
        <v>5187</v>
      </c>
      <c r="G4057" s="246"/>
      <c r="H4057" s="249">
        <v>30</v>
      </c>
      <c r="I4057" s="250"/>
      <c r="J4057" s="246"/>
      <c r="K4057" s="246"/>
      <c r="L4057" s="251"/>
      <c r="M4057" s="252"/>
      <c r="N4057" s="253"/>
      <c r="O4057" s="253"/>
      <c r="P4057" s="253"/>
      <c r="Q4057" s="253"/>
      <c r="R4057" s="253"/>
      <c r="S4057" s="253"/>
      <c r="T4057" s="254"/>
      <c r="U4057" s="14"/>
      <c r="V4057" s="14"/>
      <c r="W4057" s="14"/>
      <c r="X4057" s="14"/>
      <c r="Y4057" s="14"/>
      <c r="Z4057" s="14"/>
      <c r="AA4057" s="14"/>
      <c r="AB4057" s="14"/>
      <c r="AC4057" s="14"/>
      <c r="AD4057" s="14"/>
      <c r="AE4057" s="14"/>
      <c r="AT4057" s="255" t="s">
        <v>206</v>
      </c>
      <c r="AU4057" s="255" t="s">
        <v>78</v>
      </c>
      <c r="AV4057" s="14" t="s">
        <v>78</v>
      </c>
      <c r="AW4057" s="14" t="s">
        <v>31</v>
      </c>
      <c r="AX4057" s="14" t="s">
        <v>69</v>
      </c>
      <c r="AY4057" s="255" t="s">
        <v>193</v>
      </c>
    </row>
    <row r="4058" s="15" customFormat="1">
      <c r="A4058" s="15"/>
      <c r="B4058" s="256"/>
      <c r="C4058" s="257"/>
      <c r="D4058" s="228" t="s">
        <v>206</v>
      </c>
      <c r="E4058" s="258" t="s">
        <v>19</v>
      </c>
      <c r="F4058" s="259" t="s">
        <v>218</v>
      </c>
      <c r="G4058" s="257"/>
      <c r="H4058" s="260">
        <v>181</v>
      </c>
      <c r="I4058" s="261"/>
      <c r="J4058" s="257"/>
      <c r="K4058" s="257"/>
      <c r="L4058" s="262"/>
      <c r="M4058" s="263"/>
      <c r="N4058" s="264"/>
      <c r="O4058" s="264"/>
      <c r="P4058" s="264"/>
      <c r="Q4058" s="264"/>
      <c r="R4058" s="264"/>
      <c r="S4058" s="264"/>
      <c r="T4058" s="265"/>
      <c r="U4058" s="15"/>
      <c r="V4058" s="15"/>
      <c r="W4058" s="15"/>
      <c r="X4058" s="15"/>
      <c r="Y4058" s="15"/>
      <c r="Z4058" s="15"/>
      <c r="AA4058" s="15"/>
      <c r="AB4058" s="15"/>
      <c r="AC4058" s="15"/>
      <c r="AD4058" s="15"/>
      <c r="AE4058" s="15"/>
      <c r="AT4058" s="266" t="s">
        <v>206</v>
      </c>
      <c r="AU4058" s="266" t="s">
        <v>78</v>
      </c>
      <c r="AV4058" s="15" t="s">
        <v>200</v>
      </c>
      <c r="AW4058" s="15" t="s">
        <v>31</v>
      </c>
      <c r="AX4058" s="15" t="s">
        <v>76</v>
      </c>
      <c r="AY4058" s="266" t="s">
        <v>193</v>
      </c>
    </row>
    <row r="4059" s="2" customFormat="1" ht="16.5" customHeight="1">
      <c r="A4059" s="41"/>
      <c r="B4059" s="42"/>
      <c r="C4059" s="274" t="s">
        <v>5188</v>
      </c>
      <c r="D4059" s="274" t="s">
        <v>1765</v>
      </c>
      <c r="E4059" s="275" t="s">
        <v>2575</v>
      </c>
      <c r="F4059" s="276" t="s">
        <v>2576</v>
      </c>
      <c r="G4059" s="277" t="s">
        <v>343</v>
      </c>
      <c r="H4059" s="278">
        <v>162</v>
      </c>
      <c r="I4059" s="279"/>
      <c r="J4059" s="280">
        <f>ROUND(I4059*H4059,2)</f>
        <v>0</v>
      </c>
      <c r="K4059" s="276" t="s">
        <v>199</v>
      </c>
      <c r="L4059" s="281"/>
      <c r="M4059" s="282" t="s">
        <v>19</v>
      </c>
      <c r="N4059" s="283" t="s">
        <v>40</v>
      </c>
      <c r="O4059" s="87"/>
      <c r="P4059" s="224">
        <f>O4059*H4059</f>
        <v>0</v>
      </c>
      <c r="Q4059" s="224">
        <v>3.0000000000000001E-05</v>
      </c>
      <c r="R4059" s="224">
        <f>Q4059*H4059</f>
        <v>0.0048599999999999997</v>
      </c>
      <c r="S4059" s="224">
        <v>0</v>
      </c>
      <c r="T4059" s="225">
        <f>S4059*H4059</f>
        <v>0</v>
      </c>
      <c r="U4059" s="41"/>
      <c r="V4059" s="41"/>
      <c r="W4059" s="41"/>
      <c r="X4059" s="41"/>
      <c r="Y4059" s="41"/>
      <c r="Z4059" s="41"/>
      <c r="AA4059" s="41"/>
      <c r="AB4059" s="41"/>
      <c r="AC4059" s="41"/>
      <c r="AD4059" s="41"/>
      <c r="AE4059" s="41"/>
      <c r="AR4059" s="226" t="s">
        <v>449</v>
      </c>
      <c r="AT4059" s="226" t="s">
        <v>1765</v>
      </c>
      <c r="AU4059" s="226" t="s">
        <v>78</v>
      </c>
      <c r="AY4059" s="20" t="s">
        <v>193</v>
      </c>
      <c r="BE4059" s="227">
        <f>IF(N4059="základní",J4059,0)</f>
        <v>0</v>
      </c>
      <c r="BF4059" s="227">
        <f>IF(N4059="snížená",J4059,0)</f>
        <v>0</v>
      </c>
      <c r="BG4059" s="227">
        <f>IF(N4059="zákl. přenesená",J4059,0)</f>
        <v>0</v>
      </c>
      <c r="BH4059" s="227">
        <f>IF(N4059="sníž. přenesená",J4059,0)</f>
        <v>0</v>
      </c>
      <c r="BI4059" s="227">
        <f>IF(N4059="nulová",J4059,0)</f>
        <v>0</v>
      </c>
      <c r="BJ4059" s="20" t="s">
        <v>76</v>
      </c>
      <c r="BK4059" s="227">
        <f>ROUND(I4059*H4059,2)</f>
        <v>0</v>
      </c>
      <c r="BL4059" s="20" t="s">
        <v>323</v>
      </c>
      <c r="BM4059" s="226" t="s">
        <v>5189</v>
      </c>
    </row>
    <row r="4060" s="2" customFormat="1">
      <c r="A4060" s="41"/>
      <c r="B4060" s="42"/>
      <c r="C4060" s="43"/>
      <c r="D4060" s="228" t="s">
        <v>202</v>
      </c>
      <c r="E4060" s="43"/>
      <c r="F4060" s="229" t="s">
        <v>2576</v>
      </c>
      <c r="G4060" s="43"/>
      <c r="H4060" s="43"/>
      <c r="I4060" s="230"/>
      <c r="J4060" s="43"/>
      <c r="K4060" s="43"/>
      <c r="L4060" s="47"/>
      <c r="M4060" s="231"/>
      <c r="N4060" s="232"/>
      <c r="O4060" s="87"/>
      <c r="P4060" s="87"/>
      <c r="Q4060" s="87"/>
      <c r="R4060" s="87"/>
      <c r="S4060" s="87"/>
      <c r="T4060" s="88"/>
      <c r="U4060" s="41"/>
      <c r="V4060" s="41"/>
      <c r="W4060" s="41"/>
      <c r="X4060" s="41"/>
      <c r="Y4060" s="41"/>
      <c r="Z4060" s="41"/>
      <c r="AA4060" s="41"/>
      <c r="AB4060" s="41"/>
      <c r="AC4060" s="41"/>
      <c r="AD4060" s="41"/>
      <c r="AE4060" s="41"/>
      <c r="AT4060" s="20" t="s">
        <v>202</v>
      </c>
      <c r="AU4060" s="20" t="s">
        <v>78</v>
      </c>
    </row>
    <row r="4061" s="13" customFormat="1">
      <c r="A4061" s="13"/>
      <c r="B4061" s="235"/>
      <c r="C4061" s="236"/>
      <c r="D4061" s="228" t="s">
        <v>206</v>
      </c>
      <c r="E4061" s="237" t="s">
        <v>19</v>
      </c>
      <c r="F4061" s="238" t="s">
        <v>279</v>
      </c>
      <c r="G4061" s="236"/>
      <c r="H4061" s="237" t="s">
        <v>19</v>
      </c>
      <c r="I4061" s="239"/>
      <c r="J4061" s="236"/>
      <c r="K4061" s="236"/>
      <c r="L4061" s="240"/>
      <c r="M4061" s="241"/>
      <c r="N4061" s="242"/>
      <c r="O4061" s="242"/>
      <c r="P4061" s="242"/>
      <c r="Q4061" s="242"/>
      <c r="R4061" s="242"/>
      <c r="S4061" s="242"/>
      <c r="T4061" s="243"/>
      <c r="U4061" s="13"/>
      <c r="V4061" s="13"/>
      <c r="W4061" s="13"/>
      <c r="X4061" s="13"/>
      <c r="Y4061" s="13"/>
      <c r="Z4061" s="13"/>
      <c r="AA4061" s="13"/>
      <c r="AB4061" s="13"/>
      <c r="AC4061" s="13"/>
      <c r="AD4061" s="13"/>
      <c r="AE4061" s="13"/>
      <c r="AT4061" s="244" t="s">
        <v>206</v>
      </c>
      <c r="AU4061" s="244" t="s">
        <v>78</v>
      </c>
      <c r="AV4061" s="13" t="s">
        <v>76</v>
      </c>
      <c r="AW4061" s="13" t="s">
        <v>31</v>
      </c>
      <c r="AX4061" s="13" t="s">
        <v>69</v>
      </c>
      <c r="AY4061" s="244" t="s">
        <v>193</v>
      </c>
    </row>
    <row r="4062" s="13" customFormat="1">
      <c r="A4062" s="13"/>
      <c r="B4062" s="235"/>
      <c r="C4062" s="236"/>
      <c r="D4062" s="228" t="s">
        <v>206</v>
      </c>
      <c r="E4062" s="237" t="s">
        <v>19</v>
      </c>
      <c r="F4062" s="238" t="s">
        <v>1713</v>
      </c>
      <c r="G4062" s="236"/>
      <c r="H4062" s="237" t="s">
        <v>19</v>
      </c>
      <c r="I4062" s="239"/>
      <c r="J4062" s="236"/>
      <c r="K4062" s="236"/>
      <c r="L4062" s="240"/>
      <c r="M4062" s="241"/>
      <c r="N4062" s="242"/>
      <c r="O4062" s="242"/>
      <c r="P4062" s="242"/>
      <c r="Q4062" s="242"/>
      <c r="R4062" s="242"/>
      <c r="S4062" s="242"/>
      <c r="T4062" s="243"/>
      <c r="U4062" s="13"/>
      <c r="V4062" s="13"/>
      <c r="W4062" s="13"/>
      <c r="X4062" s="13"/>
      <c r="Y4062" s="13"/>
      <c r="Z4062" s="13"/>
      <c r="AA4062" s="13"/>
      <c r="AB4062" s="13"/>
      <c r="AC4062" s="13"/>
      <c r="AD4062" s="13"/>
      <c r="AE4062" s="13"/>
      <c r="AT4062" s="244" t="s">
        <v>206</v>
      </c>
      <c r="AU4062" s="244" t="s">
        <v>78</v>
      </c>
      <c r="AV4062" s="13" t="s">
        <v>76</v>
      </c>
      <c r="AW4062" s="13" t="s">
        <v>31</v>
      </c>
      <c r="AX4062" s="13" t="s">
        <v>69</v>
      </c>
      <c r="AY4062" s="244" t="s">
        <v>193</v>
      </c>
    </row>
    <row r="4063" s="13" customFormat="1">
      <c r="A4063" s="13"/>
      <c r="B4063" s="235"/>
      <c r="C4063" s="236"/>
      <c r="D4063" s="228" t="s">
        <v>206</v>
      </c>
      <c r="E4063" s="237" t="s">
        <v>19</v>
      </c>
      <c r="F4063" s="238" t="s">
        <v>3321</v>
      </c>
      <c r="G4063" s="236"/>
      <c r="H4063" s="237" t="s">
        <v>19</v>
      </c>
      <c r="I4063" s="239"/>
      <c r="J4063" s="236"/>
      <c r="K4063" s="236"/>
      <c r="L4063" s="240"/>
      <c r="M4063" s="241"/>
      <c r="N4063" s="242"/>
      <c r="O4063" s="242"/>
      <c r="P4063" s="242"/>
      <c r="Q4063" s="242"/>
      <c r="R4063" s="242"/>
      <c r="S4063" s="242"/>
      <c r="T4063" s="243"/>
      <c r="U4063" s="13"/>
      <c r="V4063" s="13"/>
      <c r="W4063" s="13"/>
      <c r="X4063" s="13"/>
      <c r="Y4063" s="13"/>
      <c r="Z4063" s="13"/>
      <c r="AA4063" s="13"/>
      <c r="AB4063" s="13"/>
      <c r="AC4063" s="13"/>
      <c r="AD4063" s="13"/>
      <c r="AE4063" s="13"/>
      <c r="AT4063" s="244" t="s">
        <v>206</v>
      </c>
      <c r="AU4063" s="244" t="s">
        <v>78</v>
      </c>
      <c r="AV4063" s="13" t="s">
        <v>76</v>
      </c>
      <c r="AW4063" s="13" t="s">
        <v>31</v>
      </c>
      <c r="AX4063" s="13" t="s">
        <v>69</v>
      </c>
      <c r="AY4063" s="244" t="s">
        <v>193</v>
      </c>
    </row>
    <row r="4064" s="14" customFormat="1">
      <c r="A4064" s="14"/>
      <c r="B4064" s="245"/>
      <c r="C4064" s="246"/>
      <c r="D4064" s="228" t="s">
        <v>206</v>
      </c>
      <c r="E4064" s="247" t="s">
        <v>19</v>
      </c>
      <c r="F4064" s="248" t="s">
        <v>78</v>
      </c>
      <c r="G4064" s="246"/>
      <c r="H4064" s="249">
        <v>2</v>
      </c>
      <c r="I4064" s="250"/>
      <c r="J4064" s="246"/>
      <c r="K4064" s="246"/>
      <c r="L4064" s="251"/>
      <c r="M4064" s="252"/>
      <c r="N4064" s="253"/>
      <c r="O4064" s="253"/>
      <c r="P4064" s="253"/>
      <c r="Q4064" s="253"/>
      <c r="R4064" s="253"/>
      <c r="S4064" s="253"/>
      <c r="T4064" s="254"/>
      <c r="U4064" s="14"/>
      <c r="V4064" s="14"/>
      <c r="W4064" s="14"/>
      <c r="X4064" s="14"/>
      <c r="Y4064" s="14"/>
      <c r="Z4064" s="14"/>
      <c r="AA4064" s="14"/>
      <c r="AB4064" s="14"/>
      <c r="AC4064" s="14"/>
      <c r="AD4064" s="14"/>
      <c r="AE4064" s="14"/>
      <c r="AT4064" s="255" t="s">
        <v>206</v>
      </c>
      <c r="AU4064" s="255" t="s">
        <v>78</v>
      </c>
      <c r="AV4064" s="14" t="s">
        <v>78</v>
      </c>
      <c r="AW4064" s="14" t="s">
        <v>31</v>
      </c>
      <c r="AX4064" s="14" t="s">
        <v>69</v>
      </c>
      <c r="AY4064" s="255" t="s">
        <v>193</v>
      </c>
    </row>
    <row r="4065" s="13" customFormat="1">
      <c r="A4065" s="13"/>
      <c r="B4065" s="235"/>
      <c r="C4065" s="236"/>
      <c r="D4065" s="228" t="s">
        <v>206</v>
      </c>
      <c r="E4065" s="237" t="s">
        <v>19</v>
      </c>
      <c r="F4065" s="238" t="s">
        <v>3697</v>
      </c>
      <c r="G4065" s="236"/>
      <c r="H4065" s="237" t="s">
        <v>19</v>
      </c>
      <c r="I4065" s="239"/>
      <c r="J4065" s="236"/>
      <c r="K4065" s="236"/>
      <c r="L4065" s="240"/>
      <c r="M4065" s="241"/>
      <c r="N4065" s="242"/>
      <c r="O4065" s="242"/>
      <c r="P4065" s="242"/>
      <c r="Q4065" s="242"/>
      <c r="R4065" s="242"/>
      <c r="S4065" s="242"/>
      <c r="T4065" s="243"/>
      <c r="U4065" s="13"/>
      <c r="V4065" s="13"/>
      <c r="W4065" s="13"/>
      <c r="X4065" s="13"/>
      <c r="Y4065" s="13"/>
      <c r="Z4065" s="13"/>
      <c r="AA4065" s="13"/>
      <c r="AB4065" s="13"/>
      <c r="AC4065" s="13"/>
      <c r="AD4065" s="13"/>
      <c r="AE4065" s="13"/>
      <c r="AT4065" s="244" t="s">
        <v>206</v>
      </c>
      <c r="AU4065" s="244" t="s">
        <v>78</v>
      </c>
      <c r="AV4065" s="13" t="s">
        <v>76</v>
      </c>
      <c r="AW4065" s="13" t="s">
        <v>31</v>
      </c>
      <c r="AX4065" s="13" t="s">
        <v>69</v>
      </c>
      <c r="AY4065" s="244" t="s">
        <v>193</v>
      </c>
    </row>
    <row r="4066" s="14" customFormat="1">
      <c r="A4066" s="14"/>
      <c r="B4066" s="245"/>
      <c r="C4066" s="246"/>
      <c r="D4066" s="228" t="s">
        <v>206</v>
      </c>
      <c r="E4066" s="247" t="s">
        <v>19</v>
      </c>
      <c r="F4066" s="248" t="s">
        <v>329</v>
      </c>
      <c r="G4066" s="246"/>
      <c r="H4066" s="249">
        <v>17</v>
      </c>
      <c r="I4066" s="250"/>
      <c r="J4066" s="246"/>
      <c r="K4066" s="246"/>
      <c r="L4066" s="251"/>
      <c r="M4066" s="252"/>
      <c r="N4066" s="253"/>
      <c r="O4066" s="253"/>
      <c r="P4066" s="253"/>
      <c r="Q4066" s="253"/>
      <c r="R4066" s="253"/>
      <c r="S4066" s="253"/>
      <c r="T4066" s="254"/>
      <c r="U4066" s="14"/>
      <c r="V4066" s="14"/>
      <c r="W4066" s="14"/>
      <c r="X4066" s="14"/>
      <c r="Y4066" s="14"/>
      <c r="Z4066" s="14"/>
      <c r="AA4066" s="14"/>
      <c r="AB4066" s="14"/>
      <c r="AC4066" s="14"/>
      <c r="AD4066" s="14"/>
      <c r="AE4066" s="14"/>
      <c r="AT4066" s="255" t="s">
        <v>206</v>
      </c>
      <c r="AU4066" s="255" t="s">
        <v>78</v>
      </c>
      <c r="AV4066" s="14" t="s">
        <v>78</v>
      </c>
      <c r="AW4066" s="14" t="s">
        <v>31</v>
      </c>
      <c r="AX4066" s="14" t="s">
        <v>69</v>
      </c>
      <c r="AY4066" s="255" t="s">
        <v>193</v>
      </c>
    </row>
    <row r="4067" s="13" customFormat="1">
      <c r="A4067" s="13"/>
      <c r="B4067" s="235"/>
      <c r="C4067" s="236"/>
      <c r="D4067" s="228" t="s">
        <v>206</v>
      </c>
      <c r="E4067" s="237" t="s">
        <v>19</v>
      </c>
      <c r="F4067" s="238" t="s">
        <v>1702</v>
      </c>
      <c r="G4067" s="236"/>
      <c r="H4067" s="237" t="s">
        <v>19</v>
      </c>
      <c r="I4067" s="239"/>
      <c r="J4067" s="236"/>
      <c r="K4067" s="236"/>
      <c r="L4067" s="240"/>
      <c r="M4067" s="241"/>
      <c r="N4067" s="242"/>
      <c r="O4067" s="242"/>
      <c r="P4067" s="242"/>
      <c r="Q4067" s="242"/>
      <c r="R4067" s="242"/>
      <c r="S4067" s="242"/>
      <c r="T4067" s="243"/>
      <c r="U4067" s="13"/>
      <c r="V4067" s="13"/>
      <c r="W4067" s="13"/>
      <c r="X4067" s="13"/>
      <c r="Y4067" s="13"/>
      <c r="Z4067" s="13"/>
      <c r="AA4067" s="13"/>
      <c r="AB4067" s="13"/>
      <c r="AC4067" s="13"/>
      <c r="AD4067" s="13"/>
      <c r="AE4067" s="13"/>
      <c r="AT4067" s="244" t="s">
        <v>206</v>
      </c>
      <c r="AU4067" s="244" t="s">
        <v>78</v>
      </c>
      <c r="AV4067" s="13" t="s">
        <v>76</v>
      </c>
      <c r="AW4067" s="13" t="s">
        <v>31</v>
      </c>
      <c r="AX4067" s="13" t="s">
        <v>69</v>
      </c>
      <c r="AY4067" s="244" t="s">
        <v>193</v>
      </c>
    </row>
    <row r="4068" s="13" customFormat="1">
      <c r="A4068" s="13"/>
      <c r="B4068" s="235"/>
      <c r="C4068" s="236"/>
      <c r="D4068" s="228" t="s">
        <v>206</v>
      </c>
      <c r="E4068" s="237" t="s">
        <v>19</v>
      </c>
      <c r="F4068" s="238" t="s">
        <v>3743</v>
      </c>
      <c r="G4068" s="236"/>
      <c r="H4068" s="237" t="s">
        <v>19</v>
      </c>
      <c r="I4068" s="239"/>
      <c r="J4068" s="236"/>
      <c r="K4068" s="236"/>
      <c r="L4068" s="240"/>
      <c r="M4068" s="241"/>
      <c r="N4068" s="242"/>
      <c r="O4068" s="242"/>
      <c r="P4068" s="242"/>
      <c r="Q4068" s="242"/>
      <c r="R4068" s="242"/>
      <c r="S4068" s="242"/>
      <c r="T4068" s="243"/>
      <c r="U4068" s="13"/>
      <c r="V4068" s="13"/>
      <c r="W4068" s="13"/>
      <c r="X4068" s="13"/>
      <c r="Y4068" s="13"/>
      <c r="Z4068" s="13"/>
      <c r="AA4068" s="13"/>
      <c r="AB4068" s="13"/>
      <c r="AC4068" s="13"/>
      <c r="AD4068" s="13"/>
      <c r="AE4068" s="13"/>
      <c r="AT4068" s="244" t="s">
        <v>206</v>
      </c>
      <c r="AU4068" s="244" t="s">
        <v>78</v>
      </c>
      <c r="AV4068" s="13" t="s">
        <v>76</v>
      </c>
      <c r="AW4068" s="13" t="s">
        <v>31</v>
      </c>
      <c r="AX4068" s="13" t="s">
        <v>69</v>
      </c>
      <c r="AY4068" s="244" t="s">
        <v>193</v>
      </c>
    </row>
    <row r="4069" s="14" customFormat="1">
      <c r="A4069" s="14"/>
      <c r="B4069" s="245"/>
      <c r="C4069" s="246"/>
      <c r="D4069" s="228" t="s">
        <v>206</v>
      </c>
      <c r="E4069" s="247" t="s">
        <v>19</v>
      </c>
      <c r="F4069" s="248" t="s">
        <v>329</v>
      </c>
      <c r="G4069" s="246"/>
      <c r="H4069" s="249">
        <v>17</v>
      </c>
      <c r="I4069" s="250"/>
      <c r="J4069" s="246"/>
      <c r="K4069" s="246"/>
      <c r="L4069" s="251"/>
      <c r="M4069" s="252"/>
      <c r="N4069" s="253"/>
      <c r="O4069" s="253"/>
      <c r="P4069" s="253"/>
      <c r="Q4069" s="253"/>
      <c r="R4069" s="253"/>
      <c r="S4069" s="253"/>
      <c r="T4069" s="254"/>
      <c r="U4069" s="14"/>
      <c r="V4069" s="14"/>
      <c r="W4069" s="14"/>
      <c r="X4069" s="14"/>
      <c r="Y4069" s="14"/>
      <c r="Z4069" s="14"/>
      <c r="AA4069" s="14"/>
      <c r="AB4069" s="14"/>
      <c r="AC4069" s="14"/>
      <c r="AD4069" s="14"/>
      <c r="AE4069" s="14"/>
      <c r="AT4069" s="255" t="s">
        <v>206</v>
      </c>
      <c r="AU4069" s="255" t="s">
        <v>78</v>
      </c>
      <c r="AV4069" s="14" t="s">
        <v>78</v>
      </c>
      <c r="AW4069" s="14" t="s">
        <v>31</v>
      </c>
      <c r="AX4069" s="14" t="s">
        <v>69</v>
      </c>
      <c r="AY4069" s="255" t="s">
        <v>193</v>
      </c>
    </row>
    <row r="4070" s="13" customFormat="1">
      <c r="A4070" s="13"/>
      <c r="B4070" s="235"/>
      <c r="C4070" s="236"/>
      <c r="D4070" s="228" t="s">
        <v>206</v>
      </c>
      <c r="E4070" s="237" t="s">
        <v>19</v>
      </c>
      <c r="F4070" s="238" t="s">
        <v>3745</v>
      </c>
      <c r="G4070" s="236"/>
      <c r="H4070" s="237" t="s">
        <v>19</v>
      </c>
      <c r="I4070" s="239"/>
      <c r="J4070" s="236"/>
      <c r="K4070" s="236"/>
      <c r="L4070" s="240"/>
      <c r="M4070" s="241"/>
      <c r="N4070" s="242"/>
      <c r="O4070" s="242"/>
      <c r="P4070" s="242"/>
      <c r="Q4070" s="242"/>
      <c r="R4070" s="242"/>
      <c r="S4070" s="242"/>
      <c r="T4070" s="243"/>
      <c r="U4070" s="13"/>
      <c r="V4070" s="13"/>
      <c r="W4070" s="13"/>
      <c r="X4070" s="13"/>
      <c r="Y4070" s="13"/>
      <c r="Z4070" s="13"/>
      <c r="AA4070" s="13"/>
      <c r="AB4070" s="13"/>
      <c r="AC4070" s="13"/>
      <c r="AD4070" s="13"/>
      <c r="AE4070" s="13"/>
      <c r="AT4070" s="244" t="s">
        <v>206</v>
      </c>
      <c r="AU4070" s="244" t="s">
        <v>78</v>
      </c>
      <c r="AV4070" s="13" t="s">
        <v>76</v>
      </c>
      <c r="AW4070" s="13" t="s">
        <v>31</v>
      </c>
      <c r="AX4070" s="13" t="s">
        <v>69</v>
      </c>
      <c r="AY4070" s="244" t="s">
        <v>193</v>
      </c>
    </row>
    <row r="4071" s="14" customFormat="1">
      <c r="A4071" s="14"/>
      <c r="B4071" s="245"/>
      <c r="C4071" s="246"/>
      <c r="D4071" s="228" t="s">
        <v>206</v>
      </c>
      <c r="E4071" s="247" t="s">
        <v>19</v>
      </c>
      <c r="F4071" s="248" t="s">
        <v>78</v>
      </c>
      <c r="G4071" s="246"/>
      <c r="H4071" s="249">
        <v>2</v>
      </c>
      <c r="I4071" s="250"/>
      <c r="J4071" s="246"/>
      <c r="K4071" s="246"/>
      <c r="L4071" s="251"/>
      <c r="M4071" s="252"/>
      <c r="N4071" s="253"/>
      <c r="O4071" s="253"/>
      <c r="P4071" s="253"/>
      <c r="Q4071" s="253"/>
      <c r="R4071" s="253"/>
      <c r="S4071" s="253"/>
      <c r="T4071" s="254"/>
      <c r="U4071" s="14"/>
      <c r="V4071" s="14"/>
      <c r="W4071" s="14"/>
      <c r="X4071" s="14"/>
      <c r="Y4071" s="14"/>
      <c r="Z4071" s="14"/>
      <c r="AA4071" s="14"/>
      <c r="AB4071" s="14"/>
      <c r="AC4071" s="14"/>
      <c r="AD4071" s="14"/>
      <c r="AE4071" s="14"/>
      <c r="AT4071" s="255" t="s">
        <v>206</v>
      </c>
      <c r="AU4071" s="255" t="s">
        <v>78</v>
      </c>
      <c r="AV4071" s="14" t="s">
        <v>78</v>
      </c>
      <c r="AW4071" s="14" t="s">
        <v>31</v>
      </c>
      <c r="AX4071" s="14" t="s">
        <v>69</v>
      </c>
      <c r="AY4071" s="255" t="s">
        <v>193</v>
      </c>
    </row>
    <row r="4072" s="13" customFormat="1">
      <c r="A4072" s="13"/>
      <c r="B4072" s="235"/>
      <c r="C4072" s="236"/>
      <c r="D4072" s="228" t="s">
        <v>206</v>
      </c>
      <c r="E4072" s="237" t="s">
        <v>19</v>
      </c>
      <c r="F4072" s="238" t="s">
        <v>1704</v>
      </c>
      <c r="G4072" s="236"/>
      <c r="H4072" s="237" t="s">
        <v>19</v>
      </c>
      <c r="I4072" s="239"/>
      <c r="J4072" s="236"/>
      <c r="K4072" s="236"/>
      <c r="L4072" s="240"/>
      <c r="M4072" s="241"/>
      <c r="N4072" s="242"/>
      <c r="O4072" s="242"/>
      <c r="P4072" s="242"/>
      <c r="Q4072" s="242"/>
      <c r="R4072" s="242"/>
      <c r="S4072" s="242"/>
      <c r="T4072" s="243"/>
      <c r="U4072" s="13"/>
      <c r="V4072" s="13"/>
      <c r="W4072" s="13"/>
      <c r="X4072" s="13"/>
      <c r="Y4072" s="13"/>
      <c r="Z4072" s="13"/>
      <c r="AA4072" s="13"/>
      <c r="AB4072" s="13"/>
      <c r="AC4072" s="13"/>
      <c r="AD4072" s="13"/>
      <c r="AE4072" s="13"/>
      <c r="AT4072" s="244" t="s">
        <v>206</v>
      </c>
      <c r="AU4072" s="244" t="s">
        <v>78</v>
      </c>
      <c r="AV4072" s="13" t="s">
        <v>76</v>
      </c>
      <c r="AW4072" s="13" t="s">
        <v>31</v>
      </c>
      <c r="AX4072" s="13" t="s">
        <v>69</v>
      </c>
      <c r="AY4072" s="244" t="s">
        <v>193</v>
      </c>
    </row>
    <row r="4073" s="13" customFormat="1">
      <c r="A4073" s="13"/>
      <c r="B4073" s="235"/>
      <c r="C4073" s="236"/>
      <c r="D4073" s="228" t="s">
        <v>206</v>
      </c>
      <c r="E4073" s="237" t="s">
        <v>19</v>
      </c>
      <c r="F4073" s="238" t="s">
        <v>3748</v>
      </c>
      <c r="G4073" s="236"/>
      <c r="H4073" s="237" t="s">
        <v>19</v>
      </c>
      <c r="I4073" s="239"/>
      <c r="J4073" s="236"/>
      <c r="K4073" s="236"/>
      <c r="L4073" s="240"/>
      <c r="M4073" s="241"/>
      <c r="N4073" s="242"/>
      <c r="O4073" s="242"/>
      <c r="P4073" s="242"/>
      <c r="Q4073" s="242"/>
      <c r="R4073" s="242"/>
      <c r="S4073" s="242"/>
      <c r="T4073" s="243"/>
      <c r="U4073" s="13"/>
      <c r="V4073" s="13"/>
      <c r="W4073" s="13"/>
      <c r="X4073" s="13"/>
      <c r="Y4073" s="13"/>
      <c r="Z4073" s="13"/>
      <c r="AA4073" s="13"/>
      <c r="AB4073" s="13"/>
      <c r="AC4073" s="13"/>
      <c r="AD4073" s="13"/>
      <c r="AE4073" s="13"/>
      <c r="AT4073" s="244" t="s">
        <v>206</v>
      </c>
      <c r="AU4073" s="244" t="s">
        <v>78</v>
      </c>
      <c r="AV4073" s="13" t="s">
        <v>76</v>
      </c>
      <c r="AW4073" s="13" t="s">
        <v>31</v>
      </c>
      <c r="AX4073" s="13" t="s">
        <v>69</v>
      </c>
      <c r="AY4073" s="244" t="s">
        <v>193</v>
      </c>
    </row>
    <row r="4074" s="14" customFormat="1">
      <c r="A4074" s="14"/>
      <c r="B4074" s="245"/>
      <c r="C4074" s="246"/>
      <c r="D4074" s="228" t="s">
        <v>206</v>
      </c>
      <c r="E4074" s="247" t="s">
        <v>19</v>
      </c>
      <c r="F4074" s="248" t="s">
        <v>329</v>
      </c>
      <c r="G4074" s="246"/>
      <c r="H4074" s="249">
        <v>17</v>
      </c>
      <c r="I4074" s="250"/>
      <c r="J4074" s="246"/>
      <c r="K4074" s="246"/>
      <c r="L4074" s="251"/>
      <c r="M4074" s="252"/>
      <c r="N4074" s="253"/>
      <c r="O4074" s="253"/>
      <c r="P4074" s="253"/>
      <c r="Q4074" s="253"/>
      <c r="R4074" s="253"/>
      <c r="S4074" s="253"/>
      <c r="T4074" s="254"/>
      <c r="U4074" s="14"/>
      <c r="V4074" s="14"/>
      <c r="W4074" s="14"/>
      <c r="X4074" s="14"/>
      <c r="Y4074" s="14"/>
      <c r="Z4074" s="14"/>
      <c r="AA4074" s="14"/>
      <c r="AB4074" s="14"/>
      <c r="AC4074" s="14"/>
      <c r="AD4074" s="14"/>
      <c r="AE4074" s="14"/>
      <c r="AT4074" s="255" t="s">
        <v>206</v>
      </c>
      <c r="AU4074" s="255" t="s">
        <v>78</v>
      </c>
      <c r="AV4074" s="14" t="s">
        <v>78</v>
      </c>
      <c r="AW4074" s="14" t="s">
        <v>31</v>
      </c>
      <c r="AX4074" s="14" t="s">
        <v>69</v>
      </c>
      <c r="AY4074" s="255" t="s">
        <v>193</v>
      </c>
    </row>
    <row r="4075" s="13" customFormat="1">
      <c r="A4075" s="13"/>
      <c r="B4075" s="235"/>
      <c r="C4075" s="236"/>
      <c r="D4075" s="228" t="s">
        <v>206</v>
      </c>
      <c r="E4075" s="237" t="s">
        <v>19</v>
      </c>
      <c r="F4075" s="238" t="s">
        <v>3749</v>
      </c>
      <c r="G4075" s="236"/>
      <c r="H4075" s="237" t="s">
        <v>19</v>
      </c>
      <c r="I4075" s="239"/>
      <c r="J4075" s="236"/>
      <c r="K4075" s="236"/>
      <c r="L4075" s="240"/>
      <c r="M4075" s="241"/>
      <c r="N4075" s="242"/>
      <c r="O4075" s="242"/>
      <c r="P4075" s="242"/>
      <c r="Q4075" s="242"/>
      <c r="R4075" s="242"/>
      <c r="S4075" s="242"/>
      <c r="T4075" s="243"/>
      <c r="U4075" s="13"/>
      <c r="V4075" s="13"/>
      <c r="W4075" s="13"/>
      <c r="X4075" s="13"/>
      <c r="Y4075" s="13"/>
      <c r="Z4075" s="13"/>
      <c r="AA4075" s="13"/>
      <c r="AB4075" s="13"/>
      <c r="AC4075" s="13"/>
      <c r="AD4075" s="13"/>
      <c r="AE4075" s="13"/>
      <c r="AT4075" s="244" t="s">
        <v>206</v>
      </c>
      <c r="AU4075" s="244" t="s">
        <v>78</v>
      </c>
      <c r="AV4075" s="13" t="s">
        <v>76</v>
      </c>
      <c r="AW4075" s="13" t="s">
        <v>31</v>
      </c>
      <c r="AX4075" s="13" t="s">
        <v>69</v>
      </c>
      <c r="AY4075" s="244" t="s">
        <v>193</v>
      </c>
    </row>
    <row r="4076" s="14" customFormat="1">
      <c r="A4076" s="14"/>
      <c r="B4076" s="245"/>
      <c r="C4076" s="246"/>
      <c r="D4076" s="228" t="s">
        <v>206</v>
      </c>
      <c r="E4076" s="247" t="s">
        <v>19</v>
      </c>
      <c r="F4076" s="248" t="s">
        <v>78</v>
      </c>
      <c r="G4076" s="246"/>
      <c r="H4076" s="249">
        <v>2</v>
      </c>
      <c r="I4076" s="250"/>
      <c r="J4076" s="246"/>
      <c r="K4076" s="246"/>
      <c r="L4076" s="251"/>
      <c r="M4076" s="252"/>
      <c r="N4076" s="253"/>
      <c r="O4076" s="253"/>
      <c r="P4076" s="253"/>
      <c r="Q4076" s="253"/>
      <c r="R4076" s="253"/>
      <c r="S4076" s="253"/>
      <c r="T4076" s="254"/>
      <c r="U4076" s="14"/>
      <c r="V4076" s="14"/>
      <c r="W4076" s="14"/>
      <c r="X4076" s="14"/>
      <c r="Y4076" s="14"/>
      <c r="Z4076" s="14"/>
      <c r="AA4076" s="14"/>
      <c r="AB4076" s="14"/>
      <c r="AC4076" s="14"/>
      <c r="AD4076" s="14"/>
      <c r="AE4076" s="14"/>
      <c r="AT4076" s="255" t="s">
        <v>206</v>
      </c>
      <c r="AU4076" s="255" t="s">
        <v>78</v>
      </c>
      <c r="AV4076" s="14" t="s">
        <v>78</v>
      </c>
      <c r="AW4076" s="14" t="s">
        <v>31</v>
      </c>
      <c r="AX4076" s="14" t="s">
        <v>69</v>
      </c>
      <c r="AY4076" s="255" t="s">
        <v>193</v>
      </c>
    </row>
    <row r="4077" s="13" customFormat="1">
      <c r="A4077" s="13"/>
      <c r="B4077" s="235"/>
      <c r="C4077" s="236"/>
      <c r="D4077" s="228" t="s">
        <v>206</v>
      </c>
      <c r="E4077" s="237" t="s">
        <v>19</v>
      </c>
      <c r="F4077" s="238" t="s">
        <v>3683</v>
      </c>
      <c r="G4077" s="236"/>
      <c r="H4077" s="237" t="s">
        <v>19</v>
      </c>
      <c r="I4077" s="239"/>
      <c r="J4077" s="236"/>
      <c r="K4077" s="236"/>
      <c r="L4077" s="240"/>
      <c r="M4077" s="241"/>
      <c r="N4077" s="242"/>
      <c r="O4077" s="242"/>
      <c r="P4077" s="242"/>
      <c r="Q4077" s="242"/>
      <c r="R4077" s="242"/>
      <c r="S4077" s="242"/>
      <c r="T4077" s="243"/>
      <c r="U4077" s="13"/>
      <c r="V4077" s="13"/>
      <c r="W4077" s="13"/>
      <c r="X4077" s="13"/>
      <c r="Y4077" s="13"/>
      <c r="Z4077" s="13"/>
      <c r="AA4077" s="13"/>
      <c r="AB4077" s="13"/>
      <c r="AC4077" s="13"/>
      <c r="AD4077" s="13"/>
      <c r="AE4077" s="13"/>
      <c r="AT4077" s="244" t="s">
        <v>206</v>
      </c>
      <c r="AU4077" s="244" t="s">
        <v>78</v>
      </c>
      <c r="AV4077" s="13" t="s">
        <v>76</v>
      </c>
      <c r="AW4077" s="13" t="s">
        <v>31</v>
      </c>
      <c r="AX4077" s="13" t="s">
        <v>69</v>
      </c>
      <c r="AY4077" s="244" t="s">
        <v>193</v>
      </c>
    </row>
    <row r="4078" s="14" customFormat="1">
      <c r="A4078" s="14"/>
      <c r="B4078" s="245"/>
      <c r="C4078" s="246"/>
      <c r="D4078" s="228" t="s">
        <v>206</v>
      </c>
      <c r="E4078" s="247" t="s">
        <v>19</v>
      </c>
      <c r="F4078" s="248" t="s">
        <v>78</v>
      </c>
      <c r="G4078" s="246"/>
      <c r="H4078" s="249">
        <v>2</v>
      </c>
      <c r="I4078" s="250"/>
      <c r="J4078" s="246"/>
      <c r="K4078" s="246"/>
      <c r="L4078" s="251"/>
      <c r="M4078" s="252"/>
      <c r="N4078" s="253"/>
      <c r="O4078" s="253"/>
      <c r="P4078" s="253"/>
      <c r="Q4078" s="253"/>
      <c r="R4078" s="253"/>
      <c r="S4078" s="253"/>
      <c r="T4078" s="254"/>
      <c r="U4078" s="14"/>
      <c r="V4078" s="14"/>
      <c r="W4078" s="14"/>
      <c r="X4078" s="14"/>
      <c r="Y4078" s="14"/>
      <c r="Z4078" s="14"/>
      <c r="AA4078" s="14"/>
      <c r="AB4078" s="14"/>
      <c r="AC4078" s="14"/>
      <c r="AD4078" s="14"/>
      <c r="AE4078" s="14"/>
      <c r="AT4078" s="255" t="s">
        <v>206</v>
      </c>
      <c r="AU4078" s="255" t="s">
        <v>78</v>
      </c>
      <c r="AV4078" s="14" t="s">
        <v>78</v>
      </c>
      <c r="AW4078" s="14" t="s">
        <v>31</v>
      </c>
      <c r="AX4078" s="14" t="s">
        <v>69</v>
      </c>
      <c r="AY4078" s="255" t="s">
        <v>193</v>
      </c>
    </row>
    <row r="4079" s="13" customFormat="1">
      <c r="A4079" s="13"/>
      <c r="B4079" s="235"/>
      <c r="C4079" s="236"/>
      <c r="D4079" s="228" t="s">
        <v>206</v>
      </c>
      <c r="E4079" s="237" t="s">
        <v>19</v>
      </c>
      <c r="F4079" s="238" t="s">
        <v>1724</v>
      </c>
      <c r="G4079" s="236"/>
      <c r="H4079" s="237" t="s">
        <v>19</v>
      </c>
      <c r="I4079" s="239"/>
      <c r="J4079" s="236"/>
      <c r="K4079" s="236"/>
      <c r="L4079" s="240"/>
      <c r="M4079" s="241"/>
      <c r="N4079" s="242"/>
      <c r="O4079" s="242"/>
      <c r="P4079" s="242"/>
      <c r="Q4079" s="242"/>
      <c r="R4079" s="242"/>
      <c r="S4079" s="242"/>
      <c r="T4079" s="243"/>
      <c r="U4079" s="13"/>
      <c r="V4079" s="13"/>
      <c r="W4079" s="13"/>
      <c r="X4079" s="13"/>
      <c r="Y4079" s="13"/>
      <c r="Z4079" s="13"/>
      <c r="AA4079" s="13"/>
      <c r="AB4079" s="13"/>
      <c r="AC4079" s="13"/>
      <c r="AD4079" s="13"/>
      <c r="AE4079" s="13"/>
      <c r="AT4079" s="244" t="s">
        <v>206</v>
      </c>
      <c r="AU4079" s="244" t="s">
        <v>78</v>
      </c>
      <c r="AV4079" s="13" t="s">
        <v>76</v>
      </c>
      <c r="AW4079" s="13" t="s">
        <v>31</v>
      </c>
      <c r="AX4079" s="13" t="s">
        <v>69</v>
      </c>
      <c r="AY4079" s="244" t="s">
        <v>193</v>
      </c>
    </row>
    <row r="4080" s="13" customFormat="1">
      <c r="A4080" s="13"/>
      <c r="B4080" s="235"/>
      <c r="C4080" s="236"/>
      <c r="D4080" s="228" t="s">
        <v>206</v>
      </c>
      <c r="E4080" s="237" t="s">
        <v>19</v>
      </c>
      <c r="F4080" s="238" t="s">
        <v>3751</v>
      </c>
      <c r="G4080" s="236"/>
      <c r="H4080" s="237" t="s">
        <v>19</v>
      </c>
      <c r="I4080" s="239"/>
      <c r="J4080" s="236"/>
      <c r="K4080" s="236"/>
      <c r="L4080" s="240"/>
      <c r="M4080" s="241"/>
      <c r="N4080" s="242"/>
      <c r="O4080" s="242"/>
      <c r="P4080" s="242"/>
      <c r="Q4080" s="242"/>
      <c r="R4080" s="242"/>
      <c r="S4080" s="242"/>
      <c r="T4080" s="243"/>
      <c r="U4080" s="13"/>
      <c r="V4080" s="13"/>
      <c r="W4080" s="13"/>
      <c r="X4080" s="13"/>
      <c r="Y4080" s="13"/>
      <c r="Z4080" s="13"/>
      <c r="AA4080" s="13"/>
      <c r="AB4080" s="13"/>
      <c r="AC4080" s="13"/>
      <c r="AD4080" s="13"/>
      <c r="AE4080" s="13"/>
      <c r="AT4080" s="244" t="s">
        <v>206</v>
      </c>
      <c r="AU4080" s="244" t="s">
        <v>78</v>
      </c>
      <c r="AV4080" s="13" t="s">
        <v>76</v>
      </c>
      <c r="AW4080" s="13" t="s">
        <v>31</v>
      </c>
      <c r="AX4080" s="13" t="s">
        <v>69</v>
      </c>
      <c r="AY4080" s="244" t="s">
        <v>193</v>
      </c>
    </row>
    <row r="4081" s="14" customFormat="1">
      <c r="A4081" s="14"/>
      <c r="B4081" s="245"/>
      <c r="C4081" s="246"/>
      <c r="D4081" s="228" t="s">
        <v>206</v>
      </c>
      <c r="E4081" s="247" t="s">
        <v>19</v>
      </c>
      <c r="F4081" s="248" t="s">
        <v>329</v>
      </c>
      <c r="G4081" s="246"/>
      <c r="H4081" s="249">
        <v>17</v>
      </c>
      <c r="I4081" s="250"/>
      <c r="J4081" s="246"/>
      <c r="K4081" s="246"/>
      <c r="L4081" s="251"/>
      <c r="M4081" s="252"/>
      <c r="N4081" s="253"/>
      <c r="O4081" s="253"/>
      <c r="P4081" s="253"/>
      <c r="Q4081" s="253"/>
      <c r="R4081" s="253"/>
      <c r="S4081" s="253"/>
      <c r="T4081" s="254"/>
      <c r="U4081" s="14"/>
      <c r="V4081" s="14"/>
      <c r="W4081" s="14"/>
      <c r="X4081" s="14"/>
      <c r="Y4081" s="14"/>
      <c r="Z4081" s="14"/>
      <c r="AA4081" s="14"/>
      <c r="AB4081" s="14"/>
      <c r="AC4081" s="14"/>
      <c r="AD4081" s="14"/>
      <c r="AE4081" s="14"/>
      <c r="AT4081" s="255" t="s">
        <v>206</v>
      </c>
      <c r="AU4081" s="255" t="s">
        <v>78</v>
      </c>
      <c r="AV4081" s="14" t="s">
        <v>78</v>
      </c>
      <c r="AW4081" s="14" t="s">
        <v>31</v>
      </c>
      <c r="AX4081" s="14" t="s">
        <v>69</v>
      </c>
      <c r="AY4081" s="255" t="s">
        <v>193</v>
      </c>
    </row>
    <row r="4082" s="13" customFormat="1">
      <c r="A4082" s="13"/>
      <c r="B4082" s="235"/>
      <c r="C4082" s="236"/>
      <c r="D4082" s="228" t="s">
        <v>206</v>
      </c>
      <c r="E4082" s="237" t="s">
        <v>19</v>
      </c>
      <c r="F4082" s="238" t="s">
        <v>3684</v>
      </c>
      <c r="G4082" s="236"/>
      <c r="H4082" s="237" t="s">
        <v>19</v>
      </c>
      <c r="I4082" s="239"/>
      <c r="J4082" s="236"/>
      <c r="K4082" s="236"/>
      <c r="L4082" s="240"/>
      <c r="M4082" s="241"/>
      <c r="N4082" s="242"/>
      <c r="O4082" s="242"/>
      <c r="P4082" s="242"/>
      <c r="Q4082" s="242"/>
      <c r="R4082" s="242"/>
      <c r="S4082" s="242"/>
      <c r="T4082" s="243"/>
      <c r="U4082" s="13"/>
      <c r="V4082" s="13"/>
      <c r="W4082" s="13"/>
      <c r="X4082" s="13"/>
      <c r="Y4082" s="13"/>
      <c r="Z4082" s="13"/>
      <c r="AA4082" s="13"/>
      <c r="AB4082" s="13"/>
      <c r="AC4082" s="13"/>
      <c r="AD4082" s="13"/>
      <c r="AE4082" s="13"/>
      <c r="AT4082" s="244" t="s">
        <v>206</v>
      </c>
      <c r="AU4082" s="244" t="s">
        <v>78</v>
      </c>
      <c r="AV4082" s="13" t="s">
        <v>76</v>
      </c>
      <c r="AW4082" s="13" t="s">
        <v>31</v>
      </c>
      <c r="AX4082" s="13" t="s">
        <v>69</v>
      </c>
      <c r="AY4082" s="244" t="s">
        <v>193</v>
      </c>
    </row>
    <row r="4083" s="14" customFormat="1">
      <c r="A4083" s="14"/>
      <c r="B4083" s="245"/>
      <c r="C4083" s="246"/>
      <c r="D4083" s="228" t="s">
        <v>206</v>
      </c>
      <c r="E4083" s="247" t="s">
        <v>19</v>
      </c>
      <c r="F4083" s="248" t="s">
        <v>78</v>
      </c>
      <c r="G4083" s="246"/>
      <c r="H4083" s="249">
        <v>2</v>
      </c>
      <c r="I4083" s="250"/>
      <c r="J4083" s="246"/>
      <c r="K4083" s="246"/>
      <c r="L4083" s="251"/>
      <c r="M4083" s="252"/>
      <c r="N4083" s="253"/>
      <c r="O4083" s="253"/>
      <c r="P4083" s="253"/>
      <c r="Q4083" s="253"/>
      <c r="R4083" s="253"/>
      <c r="S4083" s="253"/>
      <c r="T4083" s="254"/>
      <c r="U4083" s="14"/>
      <c r="V4083" s="14"/>
      <c r="W4083" s="14"/>
      <c r="X4083" s="14"/>
      <c r="Y4083" s="14"/>
      <c r="Z4083" s="14"/>
      <c r="AA4083" s="14"/>
      <c r="AB4083" s="14"/>
      <c r="AC4083" s="14"/>
      <c r="AD4083" s="14"/>
      <c r="AE4083" s="14"/>
      <c r="AT4083" s="255" t="s">
        <v>206</v>
      </c>
      <c r="AU4083" s="255" t="s">
        <v>78</v>
      </c>
      <c r="AV4083" s="14" t="s">
        <v>78</v>
      </c>
      <c r="AW4083" s="14" t="s">
        <v>31</v>
      </c>
      <c r="AX4083" s="14" t="s">
        <v>69</v>
      </c>
      <c r="AY4083" s="255" t="s">
        <v>193</v>
      </c>
    </row>
    <row r="4084" s="13" customFormat="1">
      <c r="A4084" s="13"/>
      <c r="B4084" s="235"/>
      <c r="C4084" s="236"/>
      <c r="D4084" s="228" t="s">
        <v>206</v>
      </c>
      <c r="E4084" s="237" t="s">
        <v>19</v>
      </c>
      <c r="F4084" s="238" t="s">
        <v>3752</v>
      </c>
      <c r="G4084" s="236"/>
      <c r="H4084" s="237" t="s">
        <v>19</v>
      </c>
      <c r="I4084" s="239"/>
      <c r="J4084" s="236"/>
      <c r="K4084" s="236"/>
      <c r="L4084" s="240"/>
      <c r="M4084" s="241"/>
      <c r="N4084" s="242"/>
      <c r="O4084" s="242"/>
      <c r="P4084" s="242"/>
      <c r="Q4084" s="242"/>
      <c r="R4084" s="242"/>
      <c r="S4084" s="242"/>
      <c r="T4084" s="243"/>
      <c r="U4084" s="13"/>
      <c r="V4084" s="13"/>
      <c r="W4084" s="13"/>
      <c r="X4084" s="13"/>
      <c r="Y4084" s="13"/>
      <c r="Z4084" s="13"/>
      <c r="AA4084" s="13"/>
      <c r="AB4084" s="13"/>
      <c r="AC4084" s="13"/>
      <c r="AD4084" s="13"/>
      <c r="AE4084" s="13"/>
      <c r="AT4084" s="244" t="s">
        <v>206</v>
      </c>
      <c r="AU4084" s="244" t="s">
        <v>78</v>
      </c>
      <c r="AV4084" s="13" t="s">
        <v>76</v>
      </c>
      <c r="AW4084" s="13" t="s">
        <v>31</v>
      </c>
      <c r="AX4084" s="13" t="s">
        <v>69</v>
      </c>
      <c r="AY4084" s="244" t="s">
        <v>193</v>
      </c>
    </row>
    <row r="4085" s="14" customFormat="1">
      <c r="A4085" s="14"/>
      <c r="B4085" s="245"/>
      <c r="C4085" s="246"/>
      <c r="D4085" s="228" t="s">
        <v>206</v>
      </c>
      <c r="E4085" s="247" t="s">
        <v>19</v>
      </c>
      <c r="F4085" s="248" t="s">
        <v>78</v>
      </c>
      <c r="G4085" s="246"/>
      <c r="H4085" s="249">
        <v>2</v>
      </c>
      <c r="I4085" s="250"/>
      <c r="J4085" s="246"/>
      <c r="K4085" s="246"/>
      <c r="L4085" s="251"/>
      <c r="M4085" s="252"/>
      <c r="N4085" s="253"/>
      <c r="O4085" s="253"/>
      <c r="P4085" s="253"/>
      <c r="Q4085" s="253"/>
      <c r="R4085" s="253"/>
      <c r="S4085" s="253"/>
      <c r="T4085" s="254"/>
      <c r="U4085" s="14"/>
      <c r="V4085" s="14"/>
      <c r="W4085" s="14"/>
      <c r="X4085" s="14"/>
      <c r="Y4085" s="14"/>
      <c r="Z4085" s="14"/>
      <c r="AA4085" s="14"/>
      <c r="AB4085" s="14"/>
      <c r="AC4085" s="14"/>
      <c r="AD4085" s="14"/>
      <c r="AE4085" s="14"/>
      <c r="AT4085" s="255" t="s">
        <v>206</v>
      </c>
      <c r="AU4085" s="255" t="s">
        <v>78</v>
      </c>
      <c r="AV4085" s="14" t="s">
        <v>78</v>
      </c>
      <c r="AW4085" s="14" t="s">
        <v>31</v>
      </c>
      <c r="AX4085" s="14" t="s">
        <v>69</v>
      </c>
      <c r="AY4085" s="255" t="s">
        <v>193</v>
      </c>
    </row>
    <row r="4086" s="13" customFormat="1">
      <c r="A4086" s="13"/>
      <c r="B4086" s="235"/>
      <c r="C4086" s="236"/>
      <c r="D4086" s="228" t="s">
        <v>206</v>
      </c>
      <c r="E4086" s="237" t="s">
        <v>19</v>
      </c>
      <c r="F4086" s="238" t="s">
        <v>3754</v>
      </c>
      <c r="G4086" s="236"/>
      <c r="H4086" s="237" t="s">
        <v>19</v>
      </c>
      <c r="I4086" s="239"/>
      <c r="J4086" s="236"/>
      <c r="K4086" s="236"/>
      <c r="L4086" s="240"/>
      <c r="M4086" s="241"/>
      <c r="N4086" s="242"/>
      <c r="O4086" s="242"/>
      <c r="P4086" s="242"/>
      <c r="Q4086" s="242"/>
      <c r="R4086" s="242"/>
      <c r="S4086" s="242"/>
      <c r="T4086" s="243"/>
      <c r="U4086" s="13"/>
      <c r="V4086" s="13"/>
      <c r="W4086" s="13"/>
      <c r="X4086" s="13"/>
      <c r="Y4086" s="13"/>
      <c r="Z4086" s="13"/>
      <c r="AA4086" s="13"/>
      <c r="AB4086" s="13"/>
      <c r="AC4086" s="13"/>
      <c r="AD4086" s="13"/>
      <c r="AE4086" s="13"/>
      <c r="AT4086" s="244" t="s">
        <v>206</v>
      </c>
      <c r="AU4086" s="244" t="s">
        <v>78</v>
      </c>
      <c r="AV4086" s="13" t="s">
        <v>76</v>
      </c>
      <c r="AW4086" s="13" t="s">
        <v>31</v>
      </c>
      <c r="AX4086" s="13" t="s">
        <v>69</v>
      </c>
      <c r="AY4086" s="244" t="s">
        <v>193</v>
      </c>
    </row>
    <row r="4087" s="14" customFormat="1">
      <c r="A4087" s="14"/>
      <c r="B4087" s="245"/>
      <c r="C4087" s="246"/>
      <c r="D4087" s="228" t="s">
        <v>206</v>
      </c>
      <c r="E4087" s="247" t="s">
        <v>19</v>
      </c>
      <c r="F4087" s="248" t="s">
        <v>78</v>
      </c>
      <c r="G4087" s="246"/>
      <c r="H4087" s="249">
        <v>2</v>
      </c>
      <c r="I4087" s="250"/>
      <c r="J4087" s="246"/>
      <c r="K4087" s="246"/>
      <c r="L4087" s="251"/>
      <c r="M4087" s="252"/>
      <c r="N4087" s="253"/>
      <c r="O4087" s="253"/>
      <c r="P4087" s="253"/>
      <c r="Q4087" s="253"/>
      <c r="R4087" s="253"/>
      <c r="S4087" s="253"/>
      <c r="T4087" s="254"/>
      <c r="U4087" s="14"/>
      <c r="V4087" s="14"/>
      <c r="W4087" s="14"/>
      <c r="X4087" s="14"/>
      <c r="Y4087" s="14"/>
      <c r="Z4087" s="14"/>
      <c r="AA4087" s="14"/>
      <c r="AB4087" s="14"/>
      <c r="AC4087" s="14"/>
      <c r="AD4087" s="14"/>
      <c r="AE4087" s="14"/>
      <c r="AT4087" s="255" t="s">
        <v>206</v>
      </c>
      <c r="AU4087" s="255" t="s">
        <v>78</v>
      </c>
      <c r="AV4087" s="14" t="s">
        <v>78</v>
      </c>
      <c r="AW4087" s="14" t="s">
        <v>31</v>
      </c>
      <c r="AX4087" s="14" t="s">
        <v>69</v>
      </c>
      <c r="AY4087" s="255" t="s">
        <v>193</v>
      </c>
    </row>
    <row r="4088" s="13" customFormat="1">
      <c r="A4088" s="13"/>
      <c r="B4088" s="235"/>
      <c r="C4088" s="236"/>
      <c r="D4088" s="228" t="s">
        <v>206</v>
      </c>
      <c r="E4088" s="237" t="s">
        <v>19</v>
      </c>
      <c r="F4088" s="238" t="s">
        <v>5178</v>
      </c>
      <c r="G4088" s="236"/>
      <c r="H4088" s="237" t="s">
        <v>19</v>
      </c>
      <c r="I4088" s="239"/>
      <c r="J4088" s="236"/>
      <c r="K4088" s="236"/>
      <c r="L4088" s="240"/>
      <c r="M4088" s="241"/>
      <c r="N4088" s="242"/>
      <c r="O4088" s="242"/>
      <c r="P4088" s="242"/>
      <c r="Q4088" s="242"/>
      <c r="R4088" s="242"/>
      <c r="S4088" s="242"/>
      <c r="T4088" s="243"/>
      <c r="U4088" s="13"/>
      <c r="V4088" s="13"/>
      <c r="W4088" s="13"/>
      <c r="X4088" s="13"/>
      <c r="Y4088" s="13"/>
      <c r="Z4088" s="13"/>
      <c r="AA4088" s="13"/>
      <c r="AB4088" s="13"/>
      <c r="AC4088" s="13"/>
      <c r="AD4088" s="13"/>
      <c r="AE4088" s="13"/>
      <c r="AT4088" s="244" t="s">
        <v>206</v>
      </c>
      <c r="AU4088" s="244" t="s">
        <v>78</v>
      </c>
      <c r="AV4088" s="13" t="s">
        <v>76</v>
      </c>
      <c r="AW4088" s="13" t="s">
        <v>31</v>
      </c>
      <c r="AX4088" s="13" t="s">
        <v>69</v>
      </c>
      <c r="AY4088" s="244" t="s">
        <v>193</v>
      </c>
    </row>
    <row r="4089" s="14" customFormat="1">
      <c r="A4089" s="14"/>
      <c r="B4089" s="245"/>
      <c r="C4089" s="246"/>
      <c r="D4089" s="228" t="s">
        <v>206</v>
      </c>
      <c r="E4089" s="247" t="s">
        <v>19</v>
      </c>
      <c r="F4089" s="248" t="s">
        <v>5185</v>
      </c>
      <c r="G4089" s="246"/>
      <c r="H4089" s="249">
        <v>24</v>
      </c>
      <c r="I4089" s="250"/>
      <c r="J4089" s="246"/>
      <c r="K4089" s="246"/>
      <c r="L4089" s="251"/>
      <c r="M4089" s="252"/>
      <c r="N4089" s="253"/>
      <c r="O4089" s="253"/>
      <c r="P4089" s="253"/>
      <c r="Q4089" s="253"/>
      <c r="R4089" s="253"/>
      <c r="S4089" s="253"/>
      <c r="T4089" s="254"/>
      <c r="U4089" s="14"/>
      <c r="V4089" s="14"/>
      <c r="W4089" s="14"/>
      <c r="X4089" s="14"/>
      <c r="Y4089" s="14"/>
      <c r="Z4089" s="14"/>
      <c r="AA4089" s="14"/>
      <c r="AB4089" s="14"/>
      <c r="AC4089" s="14"/>
      <c r="AD4089" s="14"/>
      <c r="AE4089" s="14"/>
      <c r="AT4089" s="255" t="s">
        <v>206</v>
      </c>
      <c r="AU4089" s="255" t="s">
        <v>78</v>
      </c>
      <c r="AV4089" s="14" t="s">
        <v>78</v>
      </c>
      <c r="AW4089" s="14" t="s">
        <v>31</v>
      </c>
      <c r="AX4089" s="14" t="s">
        <v>69</v>
      </c>
      <c r="AY4089" s="255" t="s">
        <v>193</v>
      </c>
    </row>
    <row r="4090" s="14" customFormat="1">
      <c r="A4090" s="14"/>
      <c r="B4090" s="245"/>
      <c r="C4090" s="246"/>
      <c r="D4090" s="228" t="s">
        <v>206</v>
      </c>
      <c r="E4090" s="247" t="s">
        <v>19</v>
      </c>
      <c r="F4090" s="248" t="s">
        <v>5186</v>
      </c>
      <c r="G4090" s="246"/>
      <c r="H4090" s="249">
        <v>26</v>
      </c>
      <c r="I4090" s="250"/>
      <c r="J4090" s="246"/>
      <c r="K4090" s="246"/>
      <c r="L4090" s="251"/>
      <c r="M4090" s="252"/>
      <c r="N4090" s="253"/>
      <c r="O4090" s="253"/>
      <c r="P4090" s="253"/>
      <c r="Q4090" s="253"/>
      <c r="R4090" s="253"/>
      <c r="S4090" s="253"/>
      <c r="T4090" s="254"/>
      <c r="U4090" s="14"/>
      <c r="V4090" s="14"/>
      <c r="W4090" s="14"/>
      <c r="X4090" s="14"/>
      <c r="Y4090" s="14"/>
      <c r="Z4090" s="14"/>
      <c r="AA4090" s="14"/>
      <c r="AB4090" s="14"/>
      <c r="AC4090" s="14"/>
      <c r="AD4090" s="14"/>
      <c r="AE4090" s="14"/>
      <c r="AT4090" s="255" t="s">
        <v>206</v>
      </c>
      <c r="AU4090" s="255" t="s">
        <v>78</v>
      </c>
      <c r="AV4090" s="14" t="s">
        <v>78</v>
      </c>
      <c r="AW4090" s="14" t="s">
        <v>31</v>
      </c>
      <c r="AX4090" s="14" t="s">
        <v>69</v>
      </c>
      <c r="AY4090" s="255" t="s">
        <v>193</v>
      </c>
    </row>
    <row r="4091" s="14" customFormat="1">
      <c r="A4091" s="14"/>
      <c r="B4091" s="245"/>
      <c r="C4091" s="246"/>
      <c r="D4091" s="228" t="s">
        <v>206</v>
      </c>
      <c r="E4091" s="247" t="s">
        <v>19</v>
      </c>
      <c r="F4091" s="248" t="s">
        <v>5187</v>
      </c>
      <c r="G4091" s="246"/>
      <c r="H4091" s="249">
        <v>30</v>
      </c>
      <c r="I4091" s="250"/>
      <c r="J4091" s="246"/>
      <c r="K4091" s="246"/>
      <c r="L4091" s="251"/>
      <c r="M4091" s="252"/>
      <c r="N4091" s="253"/>
      <c r="O4091" s="253"/>
      <c r="P4091" s="253"/>
      <c r="Q4091" s="253"/>
      <c r="R4091" s="253"/>
      <c r="S4091" s="253"/>
      <c r="T4091" s="254"/>
      <c r="U4091" s="14"/>
      <c r="V4091" s="14"/>
      <c r="W4091" s="14"/>
      <c r="X4091" s="14"/>
      <c r="Y4091" s="14"/>
      <c r="Z4091" s="14"/>
      <c r="AA4091" s="14"/>
      <c r="AB4091" s="14"/>
      <c r="AC4091" s="14"/>
      <c r="AD4091" s="14"/>
      <c r="AE4091" s="14"/>
      <c r="AT4091" s="255" t="s">
        <v>206</v>
      </c>
      <c r="AU4091" s="255" t="s">
        <v>78</v>
      </c>
      <c r="AV4091" s="14" t="s">
        <v>78</v>
      </c>
      <c r="AW4091" s="14" t="s">
        <v>31</v>
      </c>
      <c r="AX4091" s="14" t="s">
        <v>69</v>
      </c>
      <c r="AY4091" s="255" t="s">
        <v>193</v>
      </c>
    </row>
    <row r="4092" s="15" customFormat="1">
      <c r="A4092" s="15"/>
      <c r="B4092" s="256"/>
      <c r="C4092" s="257"/>
      <c r="D4092" s="228" t="s">
        <v>206</v>
      </c>
      <c r="E4092" s="258" t="s">
        <v>19</v>
      </c>
      <c r="F4092" s="259" t="s">
        <v>218</v>
      </c>
      <c r="G4092" s="257"/>
      <c r="H4092" s="260">
        <v>162</v>
      </c>
      <c r="I4092" s="261"/>
      <c r="J4092" s="257"/>
      <c r="K4092" s="257"/>
      <c r="L4092" s="262"/>
      <c r="M4092" s="263"/>
      <c r="N4092" s="264"/>
      <c r="O4092" s="264"/>
      <c r="P4092" s="264"/>
      <c r="Q4092" s="264"/>
      <c r="R4092" s="264"/>
      <c r="S4092" s="264"/>
      <c r="T4092" s="265"/>
      <c r="U4092" s="15"/>
      <c r="V4092" s="15"/>
      <c r="W4092" s="15"/>
      <c r="X4092" s="15"/>
      <c r="Y4092" s="15"/>
      <c r="Z4092" s="15"/>
      <c r="AA4092" s="15"/>
      <c r="AB4092" s="15"/>
      <c r="AC4092" s="15"/>
      <c r="AD4092" s="15"/>
      <c r="AE4092" s="15"/>
      <c r="AT4092" s="266" t="s">
        <v>206</v>
      </c>
      <c r="AU4092" s="266" t="s">
        <v>78</v>
      </c>
      <c r="AV4092" s="15" t="s">
        <v>200</v>
      </c>
      <c r="AW4092" s="15" t="s">
        <v>31</v>
      </c>
      <c r="AX4092" s="15" t="s">
        <v>76</v>
      </c>
      <c r="AY4092" s="266" t="s">
        <v>193</v>
      </c>
    </row>
    <row r="4093" s="2" customFormat="1" ht="16.5" customHeight="1">
      <c r="A4093" s="41"/>
      <c r="B4093" s="42"/>
      <c r="C4093" s="215" t="s">
        <v>5190</v>
      </c>
      <c r="D4093" s="215" t="s">
        <v>195</v>
      </c>
      <c r="E4093" s="216" t="s">
        <v>5191</v>
      </c>
      <c r="F4093" s="217" t="s">
        <v>5192</v>
      </c>
      <c r="G4093" s="218" t="s">
        <v>408</v>
      </c>
      <c r="H4093" s="219">
        <v>36</v>
      </c>
      <c r="I4093" s="220"/>
      <c r="J4093" s="221">
        <f>ROUND(I4093*H4093,2)</f>
        <v>0</v>
      </c>
      <c r="K4093" s="217" t="s">
        <v>19</v>
      </c>
      <c r="L4093" s="47"/>
      <c r="M4093" s="222" t="s">
        <v>19</v>
      </c>
      <c r="N4093" s="223" t="s">
        <v>40</v>
      </c>
      <c r="O4093" s="87"/>
      <c r="P4093" s="224">
        <f>O4093*H4093</f>
        <v>0</v>
      </c>
      <c r="Q4093" s="224">
        <v>0</v>
      </c>
      <c r="R4093" s="224">
        <f>Q4093*H4093</f>
        <v>0</v>
      </c>
      <c r="S4093" s="224">
        <v>0</v>
      </c>
      <c r="T4093" s="225">
        <f>S4093*H4093</f>
        <v>0</v>
      </c>
      <c r="U4093" s="41"/>
      <c r="V4093" s="41"/>
      <c r="W4093" s="41"/>
      <c r="X4093" s="41"/>
      <c r="Y4093" s="41"/>
      <c r="Z4093" s="41"/>
      <c r="AA4093" s="41"/>
      <c r="AB4093" s="41"/>
      <c r="AC4093" s="41"/>
      <c r="AD4093" s="41"/>
      <c r="AE4093" s="41"/>
      <c r="AR4093" s="226" t="s">
        <v>323</v>
      </c>
      <c r="AT4093" s="226" t="s">
        <v>195</v>
      </c>
      <c r="AU4093" s="226" t="s">
        <v>78</v>
      </c>
      <c r="AY4093" s="20" t="s">
        <v>193</v>
      </c>
      <c r="BE4093" s="227">
        <f>IF(N4093="základní",J4093,0)</f>
        <v>0</v>
      </c>
      <c r="BF4093" s="227">
        <f>IF(N4093="snížená",J4093,0)</f>
        <v>0</v>
      </c>
      <c r="BG4093" s="227">
        <f>IF(N4093="zákl. přenesená",J4093,0)</f>
        <v>0</v>
      </c>
      <c r="BH4093" s="227">
        <f>IF(N4093="sníž. přenesená",J4093,0)</f>
        <v>0</v>
      </c>
      <c r="BI4093" s="227">
        <f>IF(N4093="nulová",J4093,0)</f>
        <v>0</v>
      </c>
      <c r="BJ4093" s="20" t="s">
        <v>76</v>
      </c>
      <c r="BK4093" s="227">
        <f>ROUND(I4093*H4093,2)</f>
        <v>0</v>
      </c>
      <c r="BL4093" s="20" t="s">
        <v>323</v>
      </c>
      <c r="BM4093" s="226" t="s">
        <v>5193</v>
      </c>
    </row>
    <row r="4094" s="2" customFormat="1">
      <c r="A4094" s="41"/>
      <c r="B4094" s="42"/>
      <c r="C4094" s="43"/>
      <c r="D4094" s="228" t="s">
        <v>202</v>
      </c>
      <c r="E4094" s="43"/>
      <c r="F4094" s="229" t="s">
        <v>5192</v>
      </c>
      <c r="G4094" s="43"/>
      <c r="H4094" s="43"/>
      <c r="I4094" s="230"/>
      <c r="J4094" s="43"/>
      <c r="K4094" s="43"/>
      <c r="L4094" s="47"/>
      <c r="M4094" s="231"/>
      <c r="N4094" s="232"/>
      <c r="O4094" s="87"/>
      <c r="P4094" s="87"/>
      <c r="Q4094" s="87"/>
      <c r="R4094" s="87"/>
      <c r="S4094" s="87"/>
      <c r="T4094" s="88"/>
      <c r="U4094" s="41"/>
      <c r="V4094" s="41"/>
      <c r="W4094" s="41"/>
      <c r="X4094" s="41"/>
      <c r="Y4094" s="41"/>
      <c r="Z4094" s="41"/>
      <c r="AA4094" s="41"/>
      <c r="AB4094" s="41"/>
      <c r="AC4094" s="41"/>
      <c r="AD4094" s="41"/>
      <c r="AE4094" s="41"/>
      <c r="AT4094" s="20" t="s">
        <v>202</v>
      </c>
      <c r="AU4094" s="20" t="s">
        <v>78</v>
      </c>
    </row>
    <row r="4095" s="13" customFormat="1">
      <c r="A4095" s="13"/>
      <c r="B4095" s="235"/>
      <c r="C4095" s="236"/>
      <c r="D4095" s="228" t="s">
        <v>206</v>
      </c>
      <c r="E4095" s="237" t="s">
        <v>19</v>
      </c>
      <c r="F4095" s="238" t="s">
        <v>279</v>
      </c>
      <c r="G4095" s="236"/>
      <c r="H4095" s="237" t="s">
        <v>19</v>
      </c>
      <c r="I4095" s="239"/>
      <c r="J4095" s="236"/>
      <c r="K4095" s="236"/>
      <c r="L4095" s="240"/>
      <c r="M4095" s="241"/>
      <c r="N4095" s="242"/>
      <c r="O4095" s="242"/>
      <c r="P4095" s="242"/>
      <c r="Q4095" s="242"/>
      <c r="R4095" s="242"/>
      <c r="S4095" s="242"/>
      <c r="T4095" s="243"/>
      <c r="U4095" s="13"/>
      <c r="V4095" s="13"/>
      <c r="W4095" s="13"/>
      <c r="X4095" s="13"/>
      <c r="Y4095" s="13"/>
      <c r="Z4095" s="13"/>
      <c r="AA4095" s="13"/>
      <c r="AB4095" s="13"/>
      <c r="AC4095" s="13"/>
      <c r="AD4095" s="13"/>
      <c r="AE4095" s="13"/>
      <c r="AT4095" s="244" t="s">
        <v>206</v>
      </c>
      <c r="AU4095" s="244" t="s">
        <v>78</v>
      </c>
      <c r="AV4095" s="13" t="s">
        <v>76</v>
      </c>
      <c r="AW4095" s="13" t="s">
        <v>31</v>
      </c>
      <c r="AX4095" s="13" t="s">
        <v>69</v>
      </c>
      <c r="AY4095" s="244" t="s">
        <v>193</v>
      </c>
    </row>
    <row r="4096" s="14" customFormat="1">
      <c r="A4096" s="14"/>
      <c r="B4096" s="245"/>
      <c r="C4096" s="246"/>
      <c r="D4096" s="228" t="s">
        <v>206</v>
      </c>
      <c r="E4096" s="247" t="s">
        <v>19</v>
      </c>
      <c r="F4096" s="248" t="s">
        <v>5129</v>
      </c>
      <c r="G4096" s="246"/>
      <c r="H4096" s="249">
        <v>10</v>
      </c>
      <c r="I4096" s="250"/>
      <c r="J4096" s="246"/>
      <c r="K4096" s="246"/>
      <c r="L4096" s="251"/>
      <c r="M4096" s="252"/>
      <c r="N4096" s="253"/>
      <c r="O4096" s="253"/>
      <c r="P4096" s="253"/>
      <c r="Q4096" s="253"/>
      <c r="R4096" s="253"/>
      <c r="S4096" s="253"/>
      <c r="T4096" s="254"/>
      <c r="U4096" s="14"/>
      <c r="V4096" s="14"/>
      <c r="W4096" s="14"/>
      <c r="X4096" s="14"/>
      <c r="Y4096" s="14"/>
      <c r="Z4096" s="14"/>
      <c r="AA4096" s="14"/>
      <c r="AB4096" s="14"/>
      <c r="AC4096" s="14"/>
      <c r="AD4096" s="14"/>
      <c r="AE4096" s="14"/>
      <c r="AT4096" s="255" t="s">
        <v>206</v>
      </c>
      <c r="AU4096" s="255" t="s">
        <v>78</v>
      </c>
      <c r="AV4096" s="14" t="s">
        <v>78</v>
      </c>
      <c r="AW4096" s="14" t="s">
        <v>31</v>
      </c>
      <c r="AX4096" s="14" t="s">
        <v>69</v>
      </c>
      <c r="AY4096" s="255" t="s">
        <v>193</v>
      </c>
    </row>
    <row r="4097" s="14" customFormat="1">
      <c r="A4097" s="14"/>
      <c r="B4097" s="245"/>
      <c r="C4097" s="246"/>
      <c r="D4097" s="228" t="s">
        <v>206</v>
      </c>
      <c r="E4097" s="247" t="s">
        <v>19</v>
      </c>
      <c r="F4097" s="248" t="s">
        <v>1367</v>
      </c>
      <c r="G4097" s="246"/>
      <c r="H4097" s="249">
        <v>12</v>
      </c>
      <c r="I4097" s="250"/>
      <c r="J4097" s="246"/>
      <c r="K4097" s="246"/>
      <c r="L4097" s="251"/>
      <c r="M4097" s="252"/>
      <c r="N4097" s="253"/>
      <c r="O4097" s="253"/>
      <c r="P4097" s="253"/>
      <c r="Q4097" s="253"/>
      <c r="R4097" s="253"/>
      <c r="S4097" s="253"/>
      <c r="T4097" s="254"/>
      <c r="U4097" s="14"/>
      <c r="V4097" s="14"/>
      <c r="W4097" s="14"/>
      <c r="X4097" s="14"/>
      <c r="Y4097" s="14"/>
      <c r="Z4097" s="14"/>
      <c r="AA4097" s="14"/>
      <c r="AB4097" s="14"/>
      <c r="AC4097" s="14"/>
      <c r="AD4097" s="14"/>
      <c r="AE4097" s="14"/>
      <c r="AT4097" s="255" t="s">
        <v>206</v>
      </c>
      <c r="AU4097" s="255" t="s">
        <v>78</v>
      </c>
      <c r="AV4097" s="14" t="s">
        <v>78</v>
      </c>
      <c r="AW4097" s="14" t="s">
        <v>31</v>
      </c>
      <c r="AX4097" s="14" t="s">
        <v>69</v>
      </c>
      <c r="AY4097" s="255" t="s">
        <v>193</v>
      </c>
    </row>
    <row r="4098" s="14" customFormat="1">
      <c r="A4098" s="14"/>
      <c r="B4098" s="245"/>
      <c r="C4098" s="246"/>
      <c r="D4098" s="228" t="s">
        <v>206</v>
      </c>
      <c r="E4098" s="247" t="s">
        <v>19</v>
      </c>
      <c r="F4098" s="248" t="s">
        <v>5130</v>
      </c>
      <c r="G4098" s="246"/>
      <c r="H4098" s="249">
        <v>14</v>
      </c>
      <c r="I4098" s="250"/>
      <c r="J4098" s="246"/>
      <c r="K4098" s="246"/>
      <c r="L4098" s="251"/>
      <c r="M4098" s="252"/>
      <c r="N4098" s="253"/>
      <c r="O4098" s="253"/>
      <c r="P4098" s="253"/>
      <c r="Q4098" s="253"/>
      <c r="R4098" s="253"/>
      <c r="S4098" s="253"/>
      <c r="T4098" s="254"/>
      <c r="U4098" s="14"/>
      <c r="V4098" s="14"/>
      <c r="W4098" s="14"/>
      <c r="X4098" s="14"/>
      <c r="Y4098" s="14"/>
      <c r="Z4098" s="14"/>
      <c r="AA4098" s="14"/>
      <c r="AB4098" s="14"/>
      <c r="AC4098" s="14"/>
      <c r="AD4098" s="14"/>
      <c r="AE4098" s="14"/>
      <c r="AT4098" s="255" t="s">
        <v>206</v>
      </c>
      <c r="AU4098" s="255" t="s">
        <v>78</v>
      </c>
      <c r="AV4098" s="14" t="s">
        <v>78</v>
      </c>
      <c r="AW4098" s="14" t="s">
        <v>31</v>
      </c>
      <c r="AX4098" s="14" t="s">
        <v>69</v>
      </c>
      <c r="AY4098" s="255" t="s">
        <v>193</v>
      </c>
    </row>
    <row r="4099" s="15" customFormat="1">
      <c r="A4099" s="15"/>
      <c r="B4099" s="256"/>
      <c r="C4099" s="257"/>
      <c r="D4099" s="228" t="s">
        <v>206</v>
      </c>
      <c r="E4099" s="258" t="s">
        <v>19</v>
      </c>
      <c r="F4099" s="259" t="s">
        <v>218</v>
      </c>
      <c r="G4099" s="257"/>
      <c r="H4099" s="260">
        <v>36</v>
      </c>
      <c r="I4099" s="261"/>
      <c r="J4099" s="257"/>
      <c r="K4099" s="257"/>
      <c r="L4099" s="262"/>
      <c r="M4099" s="263"/>
      <c r="N4099" s="264"/>
      <c r="O4099" s="264"/>
      <c r="P4099" s="264"/>
      <c r="Q4099" s="264"/>
      <c r="R4099" s="264"/>
      <c r="S4099" s="264"/>
      <c r="T4099" s="265"/>
      <c r="U4099" s="15"/>
      <c r="V4099" s="15"/>
      <c r="W4099" s="15"/>
      <c r="X4099" s="15"/>
      <c r="Y4099" s="15"/>
      <c r="Z4099" s="15"/>
      <c r="AA4099" s="15"/>
      <c r="AB4099" s="15"/>
      <c r="AC4099" s="15"/>
      <c r="AD4099" s="15"/>
      <c r="AE4099" s="15"/>
      <c r="AT4099" s="266" t="s">
        <v>206</v>
      </c>
      <c r="AU4099" s="266" t="s">
        <v>78</v>
      </c>
      <c r="AV4099" s="15" t="s">
        <v>200</v>
      </c>
      <c r="AW4099" s="15" t="s">
        <v>31</v>
      </c>
      <c r="AX4099" s="15" t="s">
        <v>76</v>
      </c>
      <c r="AY4099" s="266" t="s">
        <v>193</v>
      </c>
    </row>
    <row r="4100" s="2" customFormat="1" ht="16.5" customHeight="1">
      <c r="A4100" s="41"/>
      <c r="B4100" s="42"/>
      <c r="C4100" s="215" t="s">
        <v>5194</v>
      </c>
      <c r="D4100" s="215" t="s">
        <v>195</v>
      </c>
      <c r="E4100" s="216" t="s">
        <v>2579</v>
      </c>
      <c r="F4100" s="217" t="s">
        <v>2580</v>
      </c>
      <c r="G4100" s="218" t="s">
        <v>408</v>
      </c>
      <c r="H4100" s="219">
        <v>116.8</v>
      </c>
      <c r="I4100" s="220"/>
      <c r="J4100" s="221">
        <f>ROUND(I4100*H4100,2)</f>
        <v>0</v>
      </c>
      <c r="K4100" s="217" t="s">
        <v>19</v>
      </c>
      <c r="L4100" s="47"/>
      <c r="M4100" s="222" t="s">
        <v>19</v>
      </c>
      <c r="N4100" s="223" t="s">
        <v>40</v>
      </c>
      <c r="O4100" s="87"/>
      <c r="P4100" s="224">
        <f>O4100*H4100</f>
        <v>0</v>
      </c>
      <c r="Q4100" s="224">
        <v>0</v>
      </c>
      <c r="R4100" s="224">
        <f>Q4100*H4100</f>
        <v>0</v>
      </c>
      <c r="S4100" s="224">
        <v>0</v>
      </c>
      <c r="T4100" s="225">
        <f>S4100*H4100</f>
        <v>0</v>
      </c>
      <c r="U4100" s="41"/>
      <c r="V4100" s="41"/>
      <c r="W4100" s="41"/>
      <c r="X4100" s="41"/>
      <c r="Y4100" s="41"/>
      <c r="Z4100" s="41"/>
      <c r="AA4100" s="41"/>
      <c r="AB4100" s="41"/>
      <c r="AC4100" s="41"/>
      <c r="AD4100" s="41"/>
      <c r="AE4100" s="41"/>
      <c r="AR4100" s="226" t="s">
        <v>323</v>
      </c>
      <c r="AT4100" s="226" t="s">
        <v>195</v>
      </c>
      <c r="AU4100" s="226" t="s">
        <v>78</v>
      </c>
      <c r="AY4100" s="20" t="s">
        <v>193</v>
      </c>
      <c r="BE4100" s="227">
        <f>IF(N4100="základní",J4100,0)</f>
        <v>0</v>
      </c>
      <c r="BF4100" s="227">
        <f>IF(N4100="snížená",J4100,0)</f>
        <v>0</v>
      </c>
      <c r="BG4100" s="227">
        <f>IF(N4100="zákl. přenesená",J4100,0)</f>
        <v>0</v>
      </c>
      <c r="BH4100" s="227">
        <f>IF(N4100="sníž. přenesená",J4100,0)</f>
        <v>0</v>
      </c>
      <c r="BI4100" s="227">
        <f>IF(N4100="nulová",J4100,0)</f>
        <v>0</v>
      </c>
      <c r="BJ4100" s="20" t="s">
        <v>76</v>
      </c>
      <c r="BK4100" s="227">
        <f>ROUND(I4100*H4100,2)</f>
        <v>0</v>
      </c>
      <c r="BL4100" s="20" t="s">
        <v>323</v>
      </c>
      <c r="BM4100" s="226" t="s">
        <v>5195</v>
      </c>
    </row>
    <row r="4101" s="2" customFormat="1">
      <c r="A4101" s="41"/>
      <c r="B4101" s="42"/>
      <c r="C4101" s="43"/>
      <c r="D4101" s="228" t="s">
        <v>202</v>
      </c>
      <c r="E4101" s="43"/>
      <c r="F4101" s="229" t="s">
        <v>2580</v>
      </c>
      <c r="G4101" s="43"/>
      <c r="H4101" s="43"/>
      <c r="I4101" s="230"/>
      <c r="J4101" s="43"/>
      <c r="K4101" s="43"/>
      <c r="L4101" s="47"/>
      <c r="M4101" s="231"/>
      <c r="N4101" s="232"/>
      <c r="O4101" s="87"/>
      <c r="P4101" s="87"/>
      <c r="Q4101" s="87"/>
      <c r="R4101" s="87"/>
      <c r="S4101" s="87"/>
      <c r="T4101" s="88"/>
      <c r="U4101" s="41"/>
      <c r="V4101" s="41"/>
      <c r="W4101" s="41"/>
      <c r="X4101" s="41"/>
      <c r="Y4101" s="41"/>
      <c r="Z4101" s="41"/>
      <c r="AA4101" s="41"/>
      <c r="AB4101" s="41"/>
      <c r="AC4101" s="41"/>
      <c r="AD4101" s="41"/>
      <c r="AE4101" s="41"/>
      <c r="AT4101" s="20" t="s">
        <v>202</v>
      </c>
      <c r="AU4101" s="20" t="s">
        <v>78</v>
      </c>
    </row>
    <row r="4102" s="13" customFormat="1">
      <c r="A4102" s="13"/>
      <c r="B4102" s="235"/>
      <c r="C4102" s="236"/>
      <c r="D4102" s="228" t="s">
        <v>206</v>
      </c>
      <c r="E4102" s="237" t="s">
        <v>19</v>
      </c>
      <c r="F4102" s="238" t="s">
        <v>279</v>
      </c>
      <c r="G4102" s="236"/>
      <c r="H4102" s="237" t="s">
        <v>19</v>
      </c>
      <c r="I4102" s="239"/>
      <c r="J4102" s="236"/>
      <c r="K4102" s="236"/>
      <c r="L4102" s="240"/>
      <c r="M4102" s="241"/>
      <c r="N4102" s="242"/>
      <c r="O4102" s="242"/>
      <c r="P4102" s="242"/>
      <c r="Q4102" s="242"/>
      <c r="R4102" s="242"/>
      <c r="S4102" s="242"/>
      <c r="T4102" s="243"/>
      <c r="U4102" s="13"/>
      <c r="V4102" s="13"/>
      <c r="W4102" s="13"/>
      <c r="X4102" s="13"/>
      <c r="Y4102" s="13"/>
      <c r="Z4102" s="13"/>
      <c r="AA4102" s="13"/>
      <c r="AB4102" s="13"/>
      <c r="AC4102" s="13"/>
      <c r="AD4102" s="13"/>
      <c r="AE4102" s="13"/>
      <c r="AT4102" s="244" t="s">
        <v>206</v>
      </c>
      <c r="AU4102" s="244" t="s">
        <v>78</v>
      </c>
      <c r="AV4102" s="13" t="s">
        <v>76</v>
      </c>
      <c r="AW4102" s="13" t="s">
        <v>31</v>
      </c>
      <c r="AX4102" s="13" t="s">
        <v>69</v>
      </c>
      <c r="AY4102" s="244" t="s">
        <v>193</v>
      </c>
    </row>
    <row r="4103" s="14" customFormat="1">
      <c r="A4103" s="14"/>
      <c r="B4103" s="245"/>
      <c r="C4103" s="246"/>
      <c r="D4103" s="228" t="s">
        <v>206</v>
      </c>
      <c r="E4103" s="247" t="s">
        <v>19</v>
      </c>
      <c r="F4103" s="248" t="s">
        <v>5099</v>
      </c>
      <c r="G4103" s="246"/>
      <c r="H4103" s="249">
        <v>107.8</v>
      </c>
      <c r="I4103" s="250"/>
      <c r="J4103" s="246"/>
      <c r="K4103" s="246"/>
      <c r="L4103" s="251"/>
      <c r="M4103" s="252"/>
      <c r="N4103" s="253"/>
      <c r="O4103" s="253"/>
      <c r="P4103" s="253"/>
      <c r="Q4103" s="253"/>
      <c r="R4103" s="253"/>
      <c r="S4103" s="253"/>
      <c r="T4103" s="254"/>
      <c r="U4103" s="14"/>
      <c r="V4103" s="14"/>
      <c r="W4103" s="14"/>
      <c r="X4103" s="14"/>
      <c r="Y4103" s="14"/>
      <c r="Z4103" s="14"/>
      <c r="AA4103" s="14"/>
      <c r="AB4103" s="14"/>
      <c r="AC4103" s="14"/>
      <c r="AD4103" s="14"/>
      <c r="AE4103" s="14"/>
      <c r="AT4103" s="255" t="s">
        <v>206</v>
      </c>
      <c r="AU4103" s="255" t="s">
        <v>78</v>
      </c>
      <c r="AV4103" s="14" t="s">
        <v>78</v>
      </c>
      <c r="AW4103" s="14" t="s">
        <v>31</v>
      </c>
      <c r="AX4103" s="14" t="s">
        <v>69</v>
      </c>
      <c r="AY4103" s="255" t="s">
        <v>193</v>
      </c>
    </row>
    <row r="4104" s="14" customFormat="1">
      <c r="A4104" s="14"/>
      <c r="B4104" s="245"/>
      <c r="C4104" s="246"/>
      <c r="D4104" s="228" t="s">
        <v>206</v>
      </c>
      <c r="E4104" s="247" t="s">
        <v>19</v>
      </c>
      <c r="F4104" s="248" t="s">
        <v>5100</v>
      </c>
      <c r="G4104" s="246"/>
      <c r="H4104" s="249">
        <v>9</v>
      </c>
      <c r="I4104" s="250"/>
      <c r="J4104" s="246"/>
      <c r="K4104" s="246"/>
      <c r="L4104" s="251"/>
      <c r="M4104" s="252"/>
      <c r="N4104" s="253"/>
      <c r="O4104" s="253"/>
      <c r="P4104" s="253"/>
      <c r="Q4104" s="253"/>
      <c r="R4104" s="253"/>
      <c r="S4104" s="253"/>
      <c r="T4104" s="254"/>
      <c r="U4104" s="14"/>
      <c r="V4104" s="14"/>
      <c r="W4104" s="14"/>
      <c r="X4104" s="14"/>
      <c r="Y4104" s="14"/>
      <c r="Z4104" s="14"/>
      <c r="AA4104" s="14"/>
      <c r="AB4104" s="14"/>
      <c r="AC4104" s="14"/>
      <c r="AD4104" s="14"/>
      <c r="AE4104" s="14"/>
      <c r="AT4104" s="255" t="s">
        <v>206</v>
      </c>
      <c r="AU4104" s="255" t="s">
        <v>78</v>
      </c>
      <c r="AV4104" s="14" t="s">
        <v>78</v>
      </c>
      <c r="AW4104" s="14" t="s">
        <v>31</v>
      </c>
      <c r="AX4104" s="14" t="s">
        <v>69</v>
      </c>
      <c r="AY4104" s="255" t="s">
        <v>193</v>
      </c>
    </row>
    <row r="4105" s="15" customFormat="1">
      <c r="A4105" s="15"/>
      <c r="B4105" s="256"/>
      <c r="C4105" s="257"/>
      <c r="D4105" s="228" t="s">
        <v>206</v>
      </c>
      <c r="E4105" s="258" t="s">
        <v>19</v>
      </c>
      <c r="F4105" s="259" t="s">
        <v>218</v>
      </c>
      <c r="G4105" s="257"/>
      <c r="H4105" s="260">
        <v>116.8</v>
      </c>
      <c r="I4105" s="261"/>
      <c r="J4105" s="257"/>
      <c r="K4105" s="257"/>
      <c r="L4105" s="262"/>
      <c r="M4105" s="263"/>
      <c r="N4105" s="264"/>
      <c r="O4105" s="264"/>
      <c r="P4105" s="264"/>
      <c r="Q4105" s="264"/>
      <c r="R4105" s="264"/>
      <c r="S4105" s="264"/>
      <c r="T4105" s="265"/>
      <c r="U4105" s="15"/>
      <c r="V4105" s="15"/>
      <c r="W4105" s="15"/>
      <c r="X4105" s="15"/>
      <c r="Y4105" s="15"/>
      <c r="Z4105" s="15"/>
      <c r="AA4105" s="15"/>
      <c r="AB4105" s="15"/>
      <c r="AC4105" s="15"/>
      <c r="AD4105" s="15"/>
      <c r="AE4105" s="15"/>
      <c r="AT4105" s="266" t="s">
        <v>206</v>
      </c>
      <c r="AU4105" s="266" t="s">
        <v>78</v>
      </c>
      <c r="AV4105" s="15" t="s">
        <v>200</v>
      </c>
      <c r="AW4105" s="15" t="s">
        <v>31</v>
      </c>
      <c r="AX4105" s="15" t="s">
        <v>76</v>
      </c>
      <c r="AY4105" s="266" t="s">
        <v>193</v>
      </c>
    </row>
    <row r="4106" s="2" customFormat="1" ht="16.5" customHeight="1">
      <c r="A4106" s="41"/>
      <c r="B4106" s="42"/>
      <c r="C4106" s="215" t="s">
        <v>5196</v>
      </c>
      <c r="D4106" s="215" t="s">
        <v>195</v>
      </c>
      <c r="E4106" s="216" t="s">
        <v>2583</v>
      </c>
      <c r="F4106" s="217" t="s">
        <v>2584</v>
      </c>
      <c r="G4106" s="218" t="s">
        <v>408</v>
      </c>
      <c r="H4106" s="219">
        <v>116.8</v>
      </c>
      <c r="I4106" s="220"/>
      <c r="J4106" s="221">
        <f>ROUND(I4106*H4106,2)</f>
        <v>0</v>
      </c>
      <c r="K4106" s="217" t="s">
        <v>19</v>
      </c>
      <c r="L4106" s="47"/>
      <c r="M4106" s="222" t="s">
        <v>19</v>
      </c>
      <c r="N4106" s="223" t="s">
        <v>40</v>
      </c>
      <c r="O4106" s="87"/>
      <c r="P4106" s="224">
        <f>O4106*H4106</f>
        <v>0</v>
      </c>
      <c r="Q4106" s="224">
        <v>0</v>
      </c>
      <c r="R4106" s="224">
        <f>Q4106*H4106</f>
        <v>0</v>
      </c>
      <c r="S4106" s="224">
        <v>0</v>
      </c>
      <c r="T4106" s="225">
        <f>S4106*H4106</f>
        <v>0</v>
      </c>
      <c r="U4106" s="41"/>
      <c r="V4106" s="41"/>
      <c r="W4106" s="41"/>
      <c r="X4106" s="41"/>
      <c r="Y4106" s="41"/>
      <c r="Z4106" s="41"/>
      <c r="AA4106" s="41"/>
      <c r="AB4106" s="41"/>
      <c r="AC4106" s="41"/>
      <c r="AD4106" s="41"/>
      <c r="AE4106" s="41"/>
      <c r="AR4106" s="226" t="s">
        <v>323</v>
      </c>
      <c r="AT4106" s="226" t="s">
        <v>195</v>
      </c>
      <c r="AU4106" s="226" t="s">
        <v>78</v>
      </c>
      <c r="AY4106" s="20" t="s">
        <v>193</v>
      </c>
      <c r="BE4106" s="227">
        <f>IF(N4106="základní",J4106,0)</f>
        <v>0</v>
      </c>
      <c r="BF4106" s="227">
        <f>IF(N4106="snížená",J4106,0)</f>
        <v>0</v>
      </c>
      <c r="BG4106" s="227">
        <f>IF(N4106="zákl. přenesená",J4106,0)</f>
        <v>0</v>
      </c>
      <c r="BH4106" s="227">
        <f>IF(N4106="sníž. přenesená",J4106,0)</f>
        <v>0</v>
      </c>
      <c r="BI4106" s="227">
        <f>IF(N4106="nulová",J4106,0)</f>
        <v>0</v>
      </c>
      <c r="BJ4106" s="20" t="s">
        <v>76</v>
      </c>
      <c r="BK4106" s="227">
        <f>ROUND(I4106*H4106,2)</f>
        <v>0</v>
      </c>
      <c r="BL4106" s="20" t="s">
        <v>323</v>
      </c>
      <c r="BM4106" s="226" t="s">
        <v>5197</v>
      </c>
    </row>
    <row r="4107" s="2" customFormat="1">
      <c r="A4107" s="41"/>
      <c r="B4107" s="42"/>
      <c r="C4107" s="43"/>
      <c r="D4107" s="228" t="s">
        <v>202</v>
      </c>
      <c r="E4107" s="43"/>
      <c r="F4107" s="229" t="s">
        <v>2584</v>
      </c>
      <c r="G4107" s="43"/>
      <c r="H4107" s="43"/>
      <c r="I4107" s="230"/>
      <c r="J4107" s="43"/>
      <c r="K4107" s="43"/>
      <c r="L4107" s="47"/>
      <c r="M4107" s="231"/>
      <c r="N4107" s="232"/>
      <c r="O4107" s="87"/>
      <c r="P4107" s="87"/>
      <c r="Q4107" s="87"/>
      <c r="R4107" s="87"/>
      <c r="S4107" s="87"/>
      <c r="T4107" s="88"/>
      <c r="U4107" s="41"/>
      <c r="V4107" s="41"/>
      <c r="W4107" s="41"/>
      <c r="X4107" s="41"/>
      <c r="Y4107" s="41"/>
      <c r="Z4107" s="41"/>
      <c r="AA4107" s="41"/>
      <c r="AB4107" s="41"/>
      <c r="AC4107" s="41"/>
      <c r="AD4107" s="41"/>
      <c r="AE4107" s="41"/>
      <c r="AT4107" s="20" t="s">
        <v>202</v>
      </c>
      <c r="AU4107" s="20" t="s">
        <v>78</v>
      </c>
    </row>
    <row r="4108" s="13" customFormat="1">
      <c r="A4108" s="13"/>
      <c r="B4108" s="235"/>
      <c r="C4108" s="236"/>
      <c r="D4108" s="228" t="s">
        <v>206</v>
      </c>
      <c r="E4108" s="237" t="s">
        <v>19</v>
      </c>
      <c r="F4108" s="238" t="s">
        <v>279</v>
      </c>
      <c r="G4108" s="236"/>
      <c r="H4108" s="237" t="s">
        <v>19</v>
      </c>
      <c r="I4108" s="239"/>
      <c r="J4108" s="236"/>
      <c r="K4108" s="236"/>
      <c r="L4108" s="240"/>
      <c r="M4108" s="241"/>
      <c r="N4108" s="242"/>
      <c r="O4108" s="242"/>
      <c r="P4108" s="242"/>
      <c r="Q4108" s="242"/>
      <c r="R4108" s="242"/>
      <c r="S4108" s="242"/>
      <c r="T4108" s="243"/>
      <c r="U4108" s="13"/>
      <c r="V4108" s="13"/>
      <c r="W4108" s="13"/>
      <c r="X4108" s="13"/>
      <c r="Y4108" s="13"/>
      <c r="Z4108" s="13"/>
      <c r="AA4108" s="13"/>
      <c r="AB4108" s="13"/>
      <c r="AC4108" s="13"/>
      <c r="AD4108" s="13"/>
      <c r="AE4108" s="13"/>
      <c r="AT4108" s="244" t="s">
        <v>206</v>
      </c>
      <c r="AU4108" s="244" t="s">
        <v>78</v>
      </c>
      <c r="AV4108" s="13" t="s">
        <v>76</v>
      </c>
      <c r="AW4108" s="13" t="s">
        <v>31</v>
      </c>
      <c r="AX4108" s="13" t="s">
        <v>69</v>
      </c>
      <c r="AY4108" s="244" t="s">
        <v>193</v>
      </c>
    </row>
    <row r="4109" s="14" customFormat="1">
      <c r="A4109" s="14"/>
      <c r="B4109" s="245"/>
      <c r="C4109" s="246"/>
      <c r="D4109" s="228" t="s">
        <v>206</v>
      </c>
      <c r="E4109" s="247" t="s">
        <v>19</v>
      </c>
      <c r="F4109" s="248" t="s">
        <v>5099</v>
      </c>
      <c r="G4109" s="246"/>
      <c r="H4109" s="249">
        <v>107.8</v>
      </c>
      <c r="I4109" s="250"/>
      <c r="J4109" s="246"/>
      <c r="K4109" s="246"/>
      <c r="L4109" s="251"/>
      <c r="M4109" s="252"/>
      <c r="N4109" s="253"/>
      <c r="O4109" s="253"/>
      <c r="P4109" s="253"/>
      <c r="Q4109" s="253"/>
      <c r="R4109" s="253"/>
      <c r="S4109" s="253"/>
      <c r="T4109" s="254"/>
      <c r="U4109" s="14"/>
      <c r="V4109" s="14"/>
      <c r="W4109" s="14"/>
      <c r="X4109" s="14"/>
      <c r="Y4109" s="14"/>
      <c r="Z4109" s="14"/>
      <c r="AA4109" s="14"/>
      <c r="AB4109" s="14"/>
      <c r="AC4109" s="14"/>
      <c r="AD4109" s="14"/>
      <c r="AE4109" s="14"/>
      <c r="AT4109" s="255" t="s">
        <v>206</v>
      </c>
      <c r="AU4109" s="255" t="s">
        <v>78</v>
      </c>
      <c r="AV4109" s="14" t="s">
        <v>78</v>
      </c>
      <c r="AW4109" s="14" t="s">
        <v>31</v>
      </c>
      <c r="AX4109" s="14" t="s">
        <v>69</v>
      </c>
      <c r="AY4109" s="255" t="s">
        <v>193</v>
      </c>
    </row>
    <row r="4110" s="14" customFormat="1">
      <c r="A4110" s="14"/>
      <c r="B4110" s="245"/>
      <c r="C4110" s="246"/>
      <c r="D4110" s="228" t="s">
        <v>206</v>
      </c>
      <c r="E4110" s="247" t="s">
        <v>19</v>
      </c>
      <c r="F4110" s="248" t="s">
        <v>5100</v>
      </c>
      <c r="G4110" s="246"/>
      <c r="H4110" s="249">
        <v>9</v>
      </c>
      <c r="I4110" s="250"/>
      <c r="J4110" s="246"/>
      <c r="K4110" s="246"/>
      <c r="L4110" s="251"/>
      <c r="M4110" s="252"/>
      <c r="N4110" s="253"/>
      <c r="O4110" s="253"/>
      <c r="P4110" s="253"/>
      <c r="Q4110" s="253"/>
      <c r="R4110" s="253"/>
      <c r="S4110" s="253"/>
      <c r="T4110" s="254"/>
      <c r="U4110" s="14"/>
      <c r="V4110" s="14"/>
      <c r="W4110" s="14"/>
      <c r="X4110" s="14"/>
      <c r="Y4110" s="14"/>
      <c r="Z4110" s="14"/>
      <c r="AA4110" s="14"/>
      <c r="AB4110" s="14"/>
      <c r="AC4110" s="14"/>
      <c r="AD4110" s="14"/>
      <c r="AE4110" s="14"/>
      <c r="AT4110" s="255" t="s">
        <v>206</v>
      </c>
      <c r="AU4110" s="255" t="s">
        <v>78</v>
      </c>
      <c r="AV4110" s="14" t="s">
        <v>78</v>
      </c>
      <c r="AW4110" s="14" t="s">
        <v>31</v>
      </c>
      <c r="AX4110" s="14" t="s">
        <v>69</v>
      </c>
      <c r="AY4110" s="255" t="s">
        <v>193</v>
      </c>
    </row>
    <row r="4111" s="15" customFormat="1">
      <c r="A4111" s="15"/>
      <c r="B4111" s="256"/>
      <c r="C4111" s="257"/>
      <c r="D4111" s="228" t="s">
        <v>206</v>
      </c>
      <c r="E4111" s="258" t="s">
        <v>19</v>
      </c>
      <c r="F4111" s="259" t="s">
        <v>218</v>
      </c>
      <c r="G4111" s="257"/>
      <c r="H4111" s="260">
        <v>116.8</v>
      </c>
      <c r="I4111" s="261"/>
      <c r="J4111" s="257"/>
      <c r="K4111" s="257"/>
      <c r="L4111" s="262"/>
      <c r="M4111" s="263"/>
      <c r="N4111" s="264"/>
      <c r="O4111" s="264"/>
      <c r="P4111" s="264"/>
      <c r="Q4111" s="264"/>
      <c r="R4111" s="264"/>
      <c r="S4111" s="264"/>
      <c r="T4111" s="265"/>
      <c r="U4111" s="15"/>
      <c r="V4111" s="15"/>
      <c r="W4111" s="15"/>
      <c r="X4111" s="15"/>
      <c r="Y4111" s="15"/>
      <c r="Z4111" s="15"/>
      <c r="AA4111" s="15"/>
      <c r="AB4111" s="15"/>
      <c r="AC4111" s="15"/>
      <c r="AD4111" s="15"/>
      <c r="AE4111" s="15"/>
      <c r="AT4111" s="266" t="s">
        <v>206</v>
      </c>
      <c r="AU4111" s="266" t="s">
        <v>78</v>
      </c>
      <c r="AV4111" s="15" t="s">
        <v>200</v>
      </c>
      <c r="AW4111" s="15" t="s">
        <v>31</v>
      </c>
      <c r="AX4111" s="15" t="s">
        <v>76</v>
      </c>
      <c r="AY4111" s="266" t="s">
        <v>193</v>
      </c>
    </row>
    <row r="4112" s="2" customFormat="1" ht="16.5" customHeight="1">
      <c r="A4112" s="41"/>
      <c r="B4112" s="42"/>
      <c r="C4112" s="215" t="s">
        <v>5198</v>
      </c>
      <c r="D4112" s="215" t="s">
        <v>195</v>
      </c>
      <c r="E4112" s="216" t="s">
        <v>2612</v>
      </c>
      <c r="F4112" s="217" t="s">
        <v>2613</v>
      </c>
      <c r="G4112" s="218" t="s">
        <v>248</v>
      </c>
      <c r="H4112" s="219">
        <v>23.776</v>
      </c>
      <c r="I4112" s="220"/>
      <c r="J4112" s="221">
        <f>ROUND(I4112*H4112,2)</f>
        <v>0</v>
      </c>
      <c r="K4112" s="217" t="s">
        <v>199</v>
      </c>
      <c r="L4112" s="47"/>
      <c r="M4112" s="222" t="s">
        <v>19</v>
      </c>
      <c r="N4112" s="223" t="s">
        <v>40</v>
      </c>
      <c r="O4112" s="87"/>
      <c r="P4112" s="224">
        <f>O4112*H4112</f>
        <v>0</v>
      </c>
      <c r="Q4112" s="224">
        <v>0</v>
      </c>
      <c r="R4112" s="224">
        <f>Q4112*H4112</f>
        <v>0</v>
      </c>
      <c r="S4112" s="224">
        <v>0</v>
      </c>
      <c r="T4112" s="225">
        <f>S4112*H4112</f>
        <v>0</v>
      </c>
      <c r="U4112" s="41"/>
      <c r="V4112" s="41"/>
      <c r="W4112" s="41"/>
      <c r="X4112" s="41"/>
      <c r="Y4112" s="41"/>
      <c r="Z4112" s="41"/>
      <c r="AA4112" s="41"/>
      <c r="AB4112" s="41"/>
      <c r="AC4112" s="41"/>
      <c r="AD4112" s="41"/>
      <c r="AE4112" s="41"/>
      <c r="AR4112" s="226" t="s">
        <v>323</v>
      </c>
      <c r="AT4112" s="226" t="s">
        <v>195</v>
      </c>
      <c r="AU4112" s="226" t="s">
        <v>78</v>
      </c>
      <c r="AY4112" s="20" t="s">
        <v>193</v>
      </c>
      <c r="BE4112" s="227">
        <f>IF(N4112="základní",J4112,0)</f>
        <v>0</v>
      </c>
      <c r="BF4112" s="227">
        <f>IF(N4112="snížená",J4112,0)</f>
        <v>0</v>
      </c>
      <c r="BG4112" s="227">
        <f>IF(N4112="zákl. přenesená",J4112,0)</f>
        <v>0</v>
      </c>
      <c r="BH4112" s="227">
        <f>IF(N4112="sníž. přenesená",J4112,0)</f>
        <v>0</v>
      </c>
      <c r="BI4112" s="227">
        <f>IF(N4112="nulová",J4112,0)</f>
        <v>0</v>
      </c>
      <c r="BJ4112" s="20" t="s">
        <v>76</v>
      </c>
      <c r="BK4112" s="227">
        <f>ROUND(I4112*H4112,2)</f>
        <v>0</v>
      </c>
      <c r="BL4112" s="20" t="s">
        <v>323</v>
      </c>
      <c r="BM4112" s="226" t="s">
        <v>5199</v>
      </c>
    </row>
    <row r="4113" s="2" customFormat="1">
      <c r="A4113" s="41"/>
      <c r="B4113" s="42"/>
      <c r="C4113" s="43"/>
      <c r="D4113" s="228" t="s">
        <v>202</v>
      </c>
      <c r="E4113" s="43"/>
      <c r="F4113" s="229" t="s">
        <v>2615</v>
      </c>
      <c r="G4113" s="43"/>
      <c r="H4113" s="43"/>
      <c r="I4113" s="230"/>
      <c r="J4113" s="43"/>
      <c r="K4113" s="43"/>
      <c r="L4113" s="47"/>
      <c r="M4113" s="231"/>
      <c r="N4113" s="232"/>
      <c r="O4113" s="87"/>
      <c r="P4113" s="87"/>
      <c r="Q4113" s="87"/>
      <c r="R4113" s="87"/>
      <c r="S4113" s="87"/>
      <c r="T4113" s="88"/>
      <c r="U4113" s="41"/>
      <c r="V4113" s="41"/>
      <c r="W4113" s="41"/>
      <c r="X4113" s="41"/>
      <c r="Y4113" s="41"/>
      <c r="Z4113" s="41"/>
      <c r="AA4113" s="41"/>
      <c r="AB4113" s="41"/>
      <c r="AC4113" s="41"/>
      <c r="AD4113" s="41"/>
      <c r="AE4113" s="41"/>
      <c r="AT4113" s="20" t="s">
        <v>202</v>
      </c>
      <c r="AU4113" s="20" t="s">
        <v>78</v>
      </c>
    </row>
    <row r="4114" s="2" customFormat="1">
      <c r="A4114" s="41"/>
      <c r="B4114" s="42"/>
      <c r="C4114" s="43"/>
      <c r="D4114" s="233" t="s">
        <v>204</v>
      </c>
      <c r="E4114" s="43"/>
      <c r="F4114" s="234" t="s">
        <v>2616</v>
      </c>
      <c r="G4114" s="43"/>
      <c r="H4114" s="43"/>
      <c r="I4114" s="230"/>
      <c r="J4114" s="43"/>
      <c r="K4114" s="43"/>
      <c r="L4114" s="47"/>
      <c r="M4114" s="231"/>
      <c r="N4114" s="232"/>
      <c r="O4114" s="87"/>
      <c r="P4114" s="87"/>
      <c r="Q4114" s="87"/>
      <c r="R4114" s="87"/>
      <c r="S4114" s="87"/>
      <c r="T4114" s="88"/>
      <c r="U4114" s="41"/>
      <c r="V4114" s="41"/>
      <c r="W4114" s="41"/>
      <c r="X4114" s="41"/>
      <c r="Y4114" s="41"/>
      <c r="Z4114" s="41"/>
      <c r="AA4114" s="41"/>
      <c r="AB4114" s="41"/>
      <c r="AC4114" s="41"/>
      <c r="AD4114" s="41"/>
      <c r="AE4114" s="41"/>
      <c r="AT4114" s="20" t="s">
        <v>204</v>
      </c>
      <c r="AU4114" s="20" t="s">
        <v>78</v>
      </c>
    </row>
    <row r="4115" s="12" customFormat="1" ht="22.8" customHeight="1">
      <c r="A4115" s="12"/>
      <c r="B4115" s="199"/>
      <c r="C4115" s="200"/>
      <c r="D4115" s="201" t="s">
        <v>68</v>
      </c>
      <c r="E4115" s="213" t="s">
        <v>886</v>
      </c>
      <c r="F4115" s="213" t="s">
        <v>887</v>
      </c>
      <c r="G4115" s="200"/>
      <c r="H4115" s="200"/>
      <c r="I4115" s="203"/>
      <c r="J4115" s="214">
        <f>BK4115</f>
        <v>0</v>
      </c>
      <c r="K4115" s="200"/>
      <c r="L4115" s="205"/>
      <c r="M4115" s="206"/>
      <c r="N4115" s="207"/>
      <c r="O4115" s="207"/>
      <c r="P4115" s="208">
        <f>SUM(P4116:P4217)</f>
        <v>0</v>
      </c>
      <c r="Q4115" s="207"/>
      <c r="R4115" s="208">
        <f>SUM(R4116:R4217)</f>
        <v>1.1850617064000002</v>
      </c>
      <c r="S4115" s="207"/>
      <c r="T4115" s="209">
        <f>SUM(T4116:T4217)</f>
        <v>0</v>
      </c>
      <c r="U4115" s="12"/>
      <c r="V4115" s="12"/>
      <c r="W4115" s="12"/>
      <c r="X4115" s="12"/>
      <c r="Y4115" s="12"/>
      <c r="Z4115" s="12"/>
      <c r="AA4115" s="12"/>
      <c r="AB4115" s="12"/>
      <c r="AC4115" s="12"/>
      <c r="AD4115" s="12"/>
      <c r="AE4115" s="12"/>
      <c r="AR4115" s="210" t="s">
        <v>78</v>
      </c>
      <c r="AT4115" s="211" t="s">
        <v>68</v>
      </c>
      <c r="AU4115" s="211" t="s">
        <v>76</v>
      </c>
      <c r="AY4115" s="210" t="s">
        <v>193</v>
      </c>
      <c r="BK4115" s="212">
        <f>SUM(BK4116:BK4217)</f>
        <v>0</v>
      </c>
    </row>
    <row r="4116" s="2" customFormat="1" ht="16.5" customHeight="1">
      <c r="A4116" s="41"/>
      <c r="B4116" s="42"/>
      <c r="C4116" s="215" t="s">
        <v>5200</v>
      </c>
      <c r="D4116" s="215" t="s">
        <v>195</v>
      </c>
      <c r="E4116" s="216" t="s">
        <v>2625</v>
      </c>
      <c r="F4116" s="217" t="s">
        <v>2626</v>
      </c>
      <c r="G4116" s="218" t="s">
        <v>258</v>
      </c>
      <c r="H4116" s="219">
        <v>157.30000000000001</v>
      </c>
      <c r="I4116" s="220"/>
      <c r="J4116" s="221">
        <f>ROUND(I4116*H4116,2)</f>
        <v>0</v>
      </c>
      <c r="K4116" s="217" t="s">
        <v>199</v>
      </c>
      <c r="L4116" s="47"/>
      <c r="M4116" s="222" t="s">
        <v>19</v>
      </c>
      <c r="N4116" s="223" t="s">
        <v>40</v>
      </c>
      <c r="O4116" s="87"/>
      <c r="P4116" s="224">
        <f>O4116*H4116</f>
        <v>0</v>
      </c>
      <c r="Q4116" s="224">
        <v>7.6799999999999999E-07</v>
      </c>
      <c r="R4116" s="224">
        <f>Q4116*H4116</f>
        <v>0.00012080640000000001</v>
      </c>
      <c r="S4116" s="224">
        <v>0</v>
      </c>
      <c r="T4116" s="225">
        <f>S4116*H4116</f>
        <v>0</v>
      </c>
      <c r="U4116" s="41"/>
      <c r="V4116" s="41"/>
      <c r="W4116" s="41"/>
      <c r="X4116" s="41"/>
      <c r="Y4116" s="41"/>
      <c r="Z4116" s="41"/>
      <c r="AA4116" s="41"/>
      <c r="AB4116" s="41"/>
      <c r="AC4116" s="41"/>
      <c r="AD4116" s="41"/>
      <c r="AE4116" s="41"/>
      <c r="AR4116" s="226" t="s">
        <v>323</v>
      </c>
      <c r="AT4116" s="226" t="s">
        <v>195</v>
      </c>
      <c r="AU4116" s="226" t="s">
        <v>78</v>
      </c>
      <c r="AY4116" s="20" t="s">
        <v>193</v>
      </c>
      <c r="BE4116" s="227">
        <f>IF(N4116="základní",J4116,0)</f>
        <v>0</v>
      </c>
      <c r="BF4116" s="227">
        <f>IF(N4116="snížená",J4116,0)</f>
        <v>0</v>
      </c>
      <c r="BG4116" s="227">
        <f>IF(N4116="zákl. přenesená",J4116,0)</f>
        <v>0</v>
      </c>
      <c r="BH4116" s="227">
        <f>IF(N4116="sníž. přenesená",J4116,0)</f>
        <v>0</v>
      </c>
      <c r="BI4116" s="227">
        <f>IF(N4116="nulová",J4116,0)</f>
        <v>0</v>
      </c>
      <c r="BJ4116" s="20" t="s">
        <v>76</v>
      </c>
      <c r="BK4116" s="227">
        <f>ROUND(I4116*H4116,2)</f>
        <v>0</v>
      </c>
      <c r="BL4116" s="20" t="s">
        <v>323</v>
      </c>
      <c r="BM4116" s="226" t="s">
        <v>5201</v>
      </c>
    </row>
    <row r="4117" s="2" customFormat="1">
      <c r="A4117" s="41"/>
      <c r="B4117" s="42"/>
      <c r="C4117" s="43"/>
      <c r="D4117" s="228" t="s">
        <v>202</v>
      </c>
      <c r="E4117" s="43"/>
      <c r="F4117" s="229" t="s">
        <v>2628</v>
      </c>
      <c r="G4117" s="43"/>
      <c r="H4117" s="43"/>
      <c r="I4117" s="230"/>
      <c r="J4117" s="43"/>
      <c r="K4117" s="43"/>
      <c r="L4117" s="47"/>
      <c r="M4117" s="231"/>
      <c r="N4117" s="232"/>
      <c r="O4117" s="87"/>
      <c r="P4117" s="87"/>
      <c r="Q4117" s="87"/>
      <c r="R4117" s="87"/>
      <c r="S4117" s="87"/>
      <c r="T4117" s="88"/>
      <c r="U4117" s="41"/>
      <c r="V4117" s="41"/>
      <c r="W4117" s="41"/>
      <c r="X4117" s="41"/>
      <c r="Y4117" s="41"/>
      <c r="Z4117" s="41"/>
      <c r="AA4117" s="41"/>
      <c r="AB4117" s="41"/>
      <c r="AC4117" s="41"/>
      <c r="AD4117" s="41"/>
      <c r="AE4117" s="41"/>
      <c r="AT4117" s="20" t="s">
        <v>202</v>
      </c>
      <c r="AU4117" s="20" t="s">
        <v>78</v>
      </c>
    </row>
    <row r="4118" s="2" customFormat="1">
      <c r="A4118" s="41"/>
      <c r="B4118" s="42"/>
      <c r="C4118" s="43"/>
      <c r="D4118" s="233" t="s">
        <v>204</v>
      </c>
      <c r="E4118" s="43"/>
      <c r="F4118" s="234" t="s">
        <v>2629</v>
      </c>
      <c r="G4118" s="43"/>
      <c r="H4118" s="43"/>
      <c r="I4118" s="230"/>
      <c r="J4118" s="43"/>
      <c r="K4118" s="43"/>
      <c r="L4118" s="47"/>
      <c r="M4118" s="231"/>
      <c r="N4118" s="232"/>
      <c r="O4118" s="87"/>
      <c r="P4118" s="87"/>
      <c r="Q4118" s="87"/>
      <c r="R4118" s="87"/>
      <c r="S4118" s="87"/>
      <c r="T4118" s="88"/>
      <c r="U4118" s="41"/>
      <c r="V4118" s="41"/>
      <c r="W4118" s="41"/>
      <c r="X4118" s="41"/>
      <c r="Y4118" s="41"/>
      <c r="Z4118" s="41"/>
      <c r="AA4118" s="41"/>
      <c r="AB4118" s="41"/>
      <c r="AC4118" s="41"/>
      <c r="AD4118" s="41"/>
      <c r="AE4118" s="41"/>
      <c r="AT4118" s="20" t="s">
        <v>204</v>
      </c>
      <c r="AU4118" s="20" t="s">
        <v>78</v>
      </c>
    </row>
    <row r="4119" s="2" customFormat="1" ht="16.5" customHeight="1">
      <c r="A4119" s="41"/>
      <c r="B4119" s="42"/>
      <c r="C4119" s="215" t="s">
        <v>5202</v>
      </c>
      <c r="D4119" s="215" t="s">
        <v>195</v>
      </c>
      <c r="E4119" s="216" t="s">
        <v>2631</v>
      </c>
      <c r="F4119" s="217" t="s">
        <v>2632</v>
      </c>
      <c r="G4119" s="218" t="s">
        <v>258</v>
      </c>
      <c r="H4119" s="219">
        <v>920.60000000000002</v>
      </c>
      <c r="I4119" s="220"/>
      <c r="J4119" s="221">
        <f>ROUND(I4119*H4119,2)</f>
        <v>0</v>
      </c>
      <c r="K4119" s="217" t="s">
        <v>199</v>
      </c>
      <c r="L4119" s="47"/>
      <c r="M4119" s="222" t="s">
        <v>19</v>
      </c>
      <c r="N4119" s="223" t="s">
        <v>40</v>
      </c>
      <c r="O4119" s="87"/>
      <c r="P4119" s="224">
        <f>O4119*H4119</f>
        <v>0</v>
      </c>
      <c r="Q4119" s="224">
        <v>0</v>
      </c>
      <c r="R4119" s="224">
        <f>Q4119*H4119</f>
        <v>0</v>
      </c>
      <c r="S4119" s="224">
        <v>0</v>
      </c>
      <c r="T4119" s="225">
        <f>S4119*H4119</f>
        <v>0</v>
      </c>
      <c r="U4119" s="41"/>
      <c r="V4119" s="41"/>
      <c r="W4119" s="41"/>
      <c r="X4119" s="41"/>
      <c r="Y4119" s="41"/>
      <c r="Z4119" s="41"/>
      <c r="AA4119" s="41"/>
      <c r="AB4119" s="41"/>
      <c r="AC4119" s="41"/>
      <c r="AD4119" s="41"/>
      <c r="AE4119" s="41"/>
      <c r="AR4119" s="226" t="s">
        <v>323</v>
      </c>
      <c r="AT4119" s="226" t="s">
        <v>195</v>
      </c>
      <c r="AU4119" s="226" t="s">
        <v>78</v>
      </c>
      <c r="AY4119" s="20" t="s">
        <v>193</v>
      </c>
      <c r="BE4119" s="227">
        <f>IF(N4119="základní",J4119,0)</f>
        <v>0</v>
      </c>
      <c r="BF4119" s="227">
        <f>IF(N4119="snížená",J4119,0)</f>
        <v>0</v>
      </c>
      <c r="BG4119" s="227">
        <f>IF(N4119="zákl. přenesená",J4119,0)</f>
        <v>0</v>
      </c>
      <c r="BH4119" s="227">
        <f>IF(N4119="sníž. přenesená",J4119,0)</f>
        <v>0</v>
      </c>
      <c r="BI4119" s="227">
        <f>IF(N4119="nulová",J4119,0)</f>
        <v>0</v>
      </c>
      <c r="BJ4119" s="20" t="s">
        <v>76</v>
      </c>
      <c r="BK4119" s="227">
        <f>ROUND(I4119*H4119,2)</f>
        <v>0</v>
      </c>
      <c r="BL4119" s="20" t="s">
        <v>323</v>
      </c>
      <c r="BM4119" s="226" t="s">
        <v>5203</v>
      </c>
    </row>
    <row r="4120" s="2" customFormat="1">
      <c r="A4120" s="41"/>
      <c r="B4120" s="42"/>
      <c r="C4120" s="43"/>
      <c r="D4120" s="228" t="s">
        <v>202</v>
      </c>
      <c r="E4120" s="43"/>
      <c r="F4120" s="229" t="s">
        <v>2634</v>
      </c>
      <c r="G4120" s="43"/>
      <c r="H4120" s="43"/>
      <c r="I4120" s="230"/>
      <c r="J4120" s="43"/>
      <c r="K4120" s="43"/>
      <c r="L4120" s="47"/>
      <c r="M4120" s="231"/>
      <c r="N4120" s="232"/>
      <c r="O4120" s="87"/>
      <c r="P4120" s="87"/>
      <c r="Q4120" s="87"/>
      <c r="R4120" s="87"/>
      <c r="S4120" s="87"/>
      <c r="T4120" s="88"/>
      <c r="U4120" s="41"/>
      <c r="V4120" s="41"/>
      <c r="W4120" s="41"/>
      <c r="X4120" s="41"/>
      <c r="Y4120" s="41"/>
      <c r="Z4120" s="41"/>
      <c r="AA4120" s="41"/>
      <c r="AB4120" s="41"/>
      <c r="AC4120" s="41"/>
      <c r="AD4120" s="41"/>
      <c r="AE4120" s="41"/>
      <c r="AT4120" s="20" t="s">
        <v>202</v>
      </c>
      <c r="AU4120" s="20" t="s">
        <v>78</v>
      </c>
    </row>
    <row r="4121" s="2" customFormat="1">
      <c r="A4121" s="41"/>
      <c r="B4121" s="42"/>
      <c r="C4121" s="43"/>
      <c r="D4121" s="233" t="s">
        <v>204</v>
      </c>
      <c r="E4121" s="43"/>
      <c r="F4121" s="234" t="s">
        <v>2635</v>
      </c>
      <c r="G4121" s="43"/>
      <c r="H4121" s="43"/>
      <c r="I4121" s="230"/>
      <c r="J4121" s="43"/>
      <c r="K4121" s="43"/>
      <c r="L4121" s="47"/>
      <c r="M4121" s="231"/>
      <c r="N4121" s="232"/>
      <c r="O4121" s="87"/>
      <c r="P4121" s="87"/>
      <c r="Q4121" s="87"/>
      <c r="R4121" s="87"/>
      <c r="S4121" s="87"/>
      <c r="T4121" s="88"/>
      <c r="U4121" s="41"/>
      <c r="V4121" s="41"/>
      <c r="W4121" s="41"/>
      <c r="X4121" s="41"/>
      <c r="Y4121" s="41"/>
      <c r="Z4121" s="41"/>
      <c r="AA4121" s="41"/>
      <c r="AB4121" s="41"/>
      <c r="AC4121" s="41"/>
      <c r="AD4121" s="41"/>
      <c r="AE4121" s="41"/>
      <c r="AT4121" s="20" t="s">
        <v>204</v>
      </c>
      <c r="AU4121" s="20" t="s">
        <v>78</v>
      </c>
    </row>
    <row r="4122" s="14" customFormat="1">
      <c r="A4122" s="14"/>
      <c r="B4122" s="245"/>
      <c r="C4122" s="246"/>
      <c r="D4122" s="228" t="s">
        <v>206</v>
      </c>
      <c r="E4122" s="247" t="s">
        <v>19</v>
      </c>
      <c r="F4122" s="248" t="s">
        <v>5204</v>
      </c>
      <c r="G4122" s="246"/>
      <c r="H4122" s="249">
        <v>139.90000000000001</v>
      </c>
      <c r="I4122" s="250"/>
      <c r="J4122" s="246"/>
      <c r="K4122" s="246"/>
      <c r="L4122" s="251"/>
      <c r="M4122" s="252"/>
      <c r="N4122" s="253"/>
      <c r="O4122" s="253"/>
      <c r="P4122" s="253"/>
      <c r="Q4122" s="253"/>
      <c r="R4122" s="253"/>
      <c r="S4122" s="253"/>
      <c r="T4122" s="254"/>
      <c r="U4122" s="14"/>
      <c r="V4122" s="14"/>
      <c r="W4122" s="14"/>
      <c r="X4122" s="14"/>
      <c r="Y4122" s="14"/>
      <c r="Z4122" s="14"/>
      <c r="AA4122" s="14"/>
      <c r="AB4122" s="14"/>
      <c r="AC4122" s="14"/>
      <c r="AD4122" s="14"/>
      <c r="AE4122" s="14"/>
      <c r="AT4122" s="255" t="s">
        <v>206</v>
      </c>
      <c r="AU4122" s="255" t="s">
        <v>78</v>
      </c>
      <c r="AV4122" s="14" t="s">
        <v>78</v>
      </c>
      <c r="AW4122" s="14" t="s">
        <v>31</v>
      </c>
      <c r="AX4122" s="14" t="s">
        <v>69</v>
      </c>
      <c r="AY4122" s="255" t="s">
        <v>193</v>
      </c>
    </row>
    <row r="4123" s="14" customFormat="1">
      <c r="A4123" s="14"/>
      <c r="B4123" s="245"/>
      <c r="C4123" s="246"/>
      <c r="D4123" s="228" t="s">
        <v>206</v>
      </c>
      <c r="E4123" s="247" t="s">
        <v>19</v>
      </c>
      <c r="F4123" s="248" t="s">
        <v>4208</v>
      </c>
      <c r="G4123" s="246"/>
      <c r="H4123" s="249">
        <v>17.399999999999999</v>
      </c>
      <c r="I4123" s="250"/>
      <c r="J4123" s="246"/>
      <c r="K4123" s="246"/>
      <c r="L4123" s="251"/>
      <c r="M4123" s="252"/>
      <c r="N4123" s="253"/>
      <c r="O4123" s="253"/>
      <c r="P4123" s="253"/>
      <c r="Q4123" s="253"/>
      <c r="R4123" s="253"/>
      <c r="S4123" s="253"/>
      <c r="T4123" s="254"/>
      <c r="U4123" s="14"/>
      <c r="V4123" s="14"/>
      <c r="W4123" s="14"/>
      <c r="X4123" s="14"/>
      <c r="Y4123" s="14"/>
      <c r="Z4123" s="14"/>
      <c r="AA4123" s="14"/>
      <c r="AB4123" s="14"/>
      <c r="AC4123" s="14"/>
      <c r="AD4123" s="14"/>
      <c r="AE4123" s="14"/>
      <c r="AT4123" s="255" t="s">
        <v>206</v>
      </c>
      <c r="AU4123" s="255" t="s">
        <v>78</v>
      </c>
      <c r="AV4123" s="14" t="s">
        <v>78</v>
      </c>
      <c r="AW4123" s="14" t="s">
        <v>31</v>
      </c>
      <c r="AX4123" s="14" t="s">
        <v>69</v>
      </c>
      <c r="AY4123" s="255" t="s">
        <v>193</v>
      </c>
    </row>
    <row r="4124" s="14" customFormat="1">
      <c r="A4124" s="14"/>
      <c r="B4124" s="245"/>
      <c r="C4124" s="246"/>
      <c r="D4124" s="228" t="s">
        <v>206</v>
      </c>
      <c r="E4124" s="247" t="s">
        <v>19</v>
      </c>
      <c r="F4124" s="248" t="s">
        <v>2737</v>
      </c>
      <c r="G4124" s="246"/>
      <c r="H4124" s="249">
        <v>570</v>
      </c>
      <c r="I4124" s="250"/>
      <c r="J4124" s="246"/>
      <c r="K4124" s="246"/>
      <c r="L4124" s="251"/>
      <c r="M4124" s="252"/>
      <c r="N4124" s="253"/>
      <c r="O4124" s="253"/>
      <c r="P4124" s="253"/>
      <c r="Q4124" s="253"/>
      <c r="R4124" s="253"/>
      <c r="S4124" s="253"/>
      <c r="T4124" s="254"/>
      <c r="U4124" s="14"/>
      <c r="V4124" s="14"/>
      <c r="W4124" s="14"/>
      <c r="X4124" s="14"/>
      <c r="Y4124" s="14"/>
      <c r="Z4124" s="14"/>
      <c r="AA4124" s="14"/>
      <c r="AB4124" s="14"/>
      <c r="AC4124" s="14"/>
      <c r="AD4124" s="14"/>
      <c r="AE4124" s="14"/>
      <c r="AT4124" s="255" t="s">
        <v>206</v>
      </c>
      <c r="AU4124" s="255" t="s">
        <v>78</v>
      </c>
      <c r="AV4124" s="14" t="s">
        <v>78</v>
      </c>
      <c r="AW4124" s="14" t="s">
        <v>31</v>
      </c>
      <c r="AX4124" s="14" t="s">
        <v>69</v>
      </c>
      <c r="AY4124" s="255" t="s">
        <v>193</v>
      </c>
    </row>
    <row r="4125" s="14" customFormat="1">
      <c r="A4125" s="14"/>
      <c r="B4125" s="245"/>
      <c r="C4125" s="246"/>
      <c r="D4125" s="228" t="s">
        <v>206</v>
      </c>
      <c r="E4125" s="247" t="s">
        <v>19</v>
      </c>
      <c r="F4125" s="248" t="s">
        <v>5205</v>
      </c>
      <c r="G4125" s="246"/>
      <c r="H4125" s="249">
        <v>193.30000000000001</v>
      </c>
      <c r="I4125" s="250"/>
      <c r="J4125" s="246"/>
      <c r="K4125" s="246"/>
      <c r="L4125" s="251"/>
      <c r="M4125" s="252"/>
      <c r="N4125" s="253"/>
      <c r="O4125" s="253"/>
      <c r="P4125" s="253"/>
      <c r="Q4125" s="253"/>
      <c r="R4125" s="253"/>
      <c r="S4125" s="253"/>
      <c r="T4125" s="254"/>
      <c r="U4125" s="14"/>
      <c r="V4125" s="14"/>
      <c r="W4125" s="14"/>
      <c r="X4125" s="14"/>
      <c r="Y4125" s="14"/>
      <c r="Z4125" s="14"/>
      <c r="AA4125" s="14"/>
      <c r="AB4125" s="14"/>
      <c r="AC4125" s="14"/>
      <c r="AD4125" s="14"/>
      <c r="AE4125" s="14"/>
      <c r="AT4125" s="255" t="s">
        <v>206</v>
      </c>
      <c r="AU4125" s="255" t="s">
        <v>78</v>
      </c>
      <c r="AV4125" s="14" t="s">
        <v>78</v>
      </c>
      <c r="AW4125" s="14" t="s">
        <v>31</v>
      </c>
      <c r="AX4125" s="14" t="s">
        <v>69</v>
      </c>
      <c r="AY4125" s="255" t="s">
        <v>193</v>
      </c>
    </row>
    <row r="4126" s="15" customFormat="1">
      <c r="A4126" s="15"/>
      <c r="B4126" s="256"/>
      <c r="C4126" s="257"/>
      <c r="D4126" s="228" t="s">
        <v>206</v>
      </c>
      <c r="E4126" s="258" t="s">
        <v>19</v>
      </c>
      <c r="F4126" s="259" t="s">
        <v>218</v>
      </c>
      <c r="G4126" s="257"/>
      <c r="H4126" s="260">
        <v>920.60000000000002</v>
      </c>
      <c r="I4126" s="261"/>
      <c r="J4126" s="257"/>
      <c r="K4126" s="257"/>
      <c r="L4126" s="262"/>
      <c r="M4126" s="263"/>
      <c r="N4126" s="264"/>
      <c r="O4126" s="264"/>
      <c r="P4126" s="264"/>
      <c r="Q4126" s="264"/>
      <c r="R4126" s="264"/>
      <c r="S4126" s="264"/>
      <c r="T4126" s="265"/>
      <c r="U4126" s="15"/>
      <c r="V4126" s="15"/>
      <c r="W4126" s="15"/>
      <c r="X4126" s="15"/>
      <c r="Y4126" s="15"/>
      <c r="Z4126" s="15"/>
      <c r="AA4126" s="15"/>
      <c r="AB4126" s="15"/>
      <c r="AC4126" s="15"/>
      <c r="AD4126" s="15"/>
      <c r="AE4126" s="15"/>
      <c r="AT4126" s="266" t="s">
        <v>206</v>
      </c>
      <c r="AU4126" s="266" t="s">
        <v>78</v>
      </c>
      <c r="AV4126" s="15" t="s">
        <v>200</v>
      </c>
      <c r="AW4126" s="15" t="s">
        <v>31</v>
      </c>
      <c r="AX4126" s="15" t="s">
        <v>76</v>
      </c>
      <c r="AY4126" s="266" t="s">
        <v>193</v>
      </c>
    </row>
    <row r="4127" s="2" customFormat="1" ht="16.5" customHeight="1">
      <c r="A4127" s="41"/>
      <c r="B4127" s="42"/>
      <c r="C4127" s="215" t="s">
        <v>5206</v>
      </c>
      <c r="D4127" s="215" t="s">
        <v>195</v>
      </c>
      <c r="E4127" s="216" t="s">
        <v>2637</v>
      </c>
      <c r="F4127" s="217" t="s">
        <v>2638</v>
      </c>
      <c r="G4127" s="218" t="s">
        <v>258</v>
      </c>
      <c r="H4127" s="219">
        <v>157.30000000000001</v>
      </c>
      <c r="I4127" s="220"/>
      <c r="J4127" s="221">
        <f>ROUND(I4127*H4127,2)</f>
        <v>0</v>
      </c>
      <c r="K4127" s="217" t="s">
        <v>199</v>
      </c>
      <c r="L4127" s="47"/>
      <c r="M4127" s="222" t="s">
        <v>19</v>
      </c>
      <c r="N4127" s="223" t="s">
        <v>40</v>
      </c>
      <c r="O4127" s="87"/>
      <c r="P4127" s="224">
        <f>O4127*H4127</f>
        <v>0</v>
      </c>
      <c r="Q4127" s="224">
        <v>3.3000000000000003E-05</v>
      </c>
      <c r="R4127" s="224">
        <f>Q4127*H4127</f>
        <v>0.0051909000000000009</v>
      </c>
      <c r="S4127" s="224">
        <v>0</v>
      </c>
      <c r="T4127" s="225">
        <f>S4127*H4127</f>
        <v>0</v>
      </c>
      <c r="U4127" s="41"/>
      <c r="V4127" s="41"/>
      <c r="W4127" s="41"/>
      <c r="X4127" s="41"/>
      <c r="Y4127" s="41"/>
      <c r="Z4127" s="41"/>
      <c r="AA4127" s="41"/>
      <c r="AB4127" s="41"/>
      <c r="AC4127" s="41"/>
      <c r="AD4127" s="41"/>
      <c r="AE4127" s="41"/>
      <c r="AR4127" s="226" t="s">
        <v>323</v>
      </c>
      <c r="AT4127" s="226" t="s">
        <v>195</v>
      </c>
      <c r="AU4127" s="226" t="s">
        <v>78</v>
      </c>
      <c r="AY4127" s="20" t="s">
        <v>193</v>
      </c>
      <c r="BE4127" s="227">
        <f>IF(N4127="základní",J4127,0)</f>
        <v>0</v>
      </c>
      <c r="BF4127" s="227">
        <f>IF(N4127="snížená",J4127,0)</f>
        <v>0</v>
      </c>
      <c r="BG4127" s="227">
        <f>IF(N4127="zákl. přenesená",J4127,0)</f>
        <v>0</v>
      </c>
      <c r="BH4127" s="227">
        <f>IF(N4127="sníž. přenesená",J4127,0)</f>
        <v>0</v>
      </c>
      <c r="BI4127" s="227">
        <f>IF(N4127="nulová",J4127,0)</f>
        <v>0</v>
      </c>
      <c r="BJ4127" s="20" t="s">
        <v>76</v>
      </c>
      <c r="BK4127" s="227">
        <f>ROUND(I4127*H4127,2)</f>
        <v>0</v>
      </c>
      <c r="BL4127" s="20" t="s">
        <v>323</v>
      </c>
      <c r="BM4127" s="226" t="s">
        <v>5207</v>
      </c>
    </row>
    <row r="4128" s="2" customFormat="1">
      <c r="A4128" s="41"/>
      <c r="B4128" s="42"/>
      <c r="C4128" s="43"/>
      <c r="D4128" s="228" t="s">
        <v>202</v>
      </c>
      <c r="E4128" s="43"/>
      <c r="F4128" s="229" t="s">
        <v>2640</v>
      </c>
      <c r="G4128" s="43"/>
      <c r="H4128" s="43"/>
      <c r="I4128" s="230"/>
      <c r="J4128" s="43"/>
      <c r="K4128" s="43"/>
      <c r="L4128" s="47"/>
      <c r="M4128" s="231"/>
      <c r="N4128" s="232"/>
      <c r="O4128" s="87"/>
      <c r="P4128" s="87"/>
      <c r="Q4128" s="87"/>
      <c r="R4128" s="87"/>
      <c r="S4128" s="87"/>
      <c r="T4128" s="88"/>
      <c r="U4128" s="41"/>
      <c r="V4128" s="41"/>
      <c r="W4128" s="41"/>
      <c r="X4128" s="41"/>
      <c r="Y4128" s="41"/>
      <c r="Z4128" s="41"/>
      <c r="AA4128" s="41"/>
      <c r="AB4128" s="41"/>
      <c r="AC4128" s="41"/>
      <c r="AD4128" s="41"/>
      <c r="AE4128" s="41"/>
      <c r="AT4128" s="20" t="s">
        <v>202</v>
      </c>
      <c r="AU4128" s="20" t="s">
        <v>78</v>
      </c>
    </row>
    <row r="4129" s="2" customFormat="1">
      <c r="A4129" s="41"/>
      <c r="B4129" s="42"/>
      <c r="C4129" s="43"/>
      <c r="D4129" s="233" t="s">
        <v>204</v>
      </c>
      <c r="E4129" s="43"/>
      <c r="F4129" s="234" t="s">
        <v>2641</v>
      </c>
      <c r="G4129" s="43"/>
      <c r="H4129" s="43"/>
      <c r="I4129" s="230"/>
      <c r="J4129" s="43"/>
      <c r="K4129" s="43"/>
      <c r="L4129" s="47"/>
      <c r="M4129" s="231"/>
      <c r="N4129" s="232"/>
      <c r="O4129" s="87"/>
      <c r="P4129" s="87"/>
      <c r="Q4129" s="87"/>
      <c r="R4129" s="87"/>
      <c r="S4129" s="87"/>
      <c r="T4129" s="88"/>
      <c r="U4129" s="41"/>
      <c r="V4129" s="41"/>
      <c r="W4129" s="41"/>
      <c r="X4129" s="41"/>
      <c r="Y4129" s="41"/>
      <c r="Z4129" s="41"/>
      <c r="AA4129" s="41"/>
      <c r="AB4129" s="41"/>
      <c r="AC4129" s="41"/>
      <c r="AD4129" s="41"/>
      <c r="AE4129" s="41"/>
      <c r="AT4129" s="20" t="s">
        <v>204</v>
      </c>
      <c r="AU4129" s="20" t="s">
        <v>78</v>
      </c>
    </row>
    <row r="4130" s="2" customFormat="1" ht="21.75" customHeight="1">
      <c r="A4130" s="41"/>
      <c r="B4130" s="42"/>
      <c r="C4130" s="215" t="s">
        <v>5208</v>
      </c>
      <c r="D4130" s="215" t="s">
        <v>195</v>
      </c>
      <c r="E4130" s="216" t="s">
        <v>2643</v>
      </c>
      <c r="F4130" s="217" t="s">
        <v>2644</v>
      </c>
      <c r="G4130" s="218" t="s">
        <v>258</v>
      </c>
      <c r="H4130" s="219">
        <v>157.30000000000001</v>
      </c>
      <c r="I4130" s="220"/>
      <c r="J4130" s="221">
        <f>ROUND(I4130*H4130,2)</f>
        <v>0</v>
      </c>
      <c r="K4130" s="217" t="s">
        <v>199</v>
      </c>
      <c r="L4130" s="47"/>
      <c r="M4130" s="222" t="s">
        <v>19</v>
      </c>
      <c r="N4130" s="223" t="s">
        <v>40</v>
      </c>
      <c r="O4130" s="87"/>
      <c r="P4130" s="224">
        <f>O4130*H4130</f>
        <v>0</v>
      </c>
      <c r="Q4130" s="224">
        <v>0.0074999999999999997</v>
      </c>
      <c r="R4130" s="224">
        <f>Q4130*H4130</f>
        <v>1.1797500000000001</v>
      </c>
      <c r="S4130" s="224">
        <v>0</v>
      </c>
      <c r="T4130" s="225">
        <f>S4130*H4130</f>
        <v>0</v>
      </c>
      <c r="U4130" s="41"/>
      <c r="V4130" s="41"/>
      <c r="W4130" s="41"/>
      <c r="X4130" s="41"/>
      <c r="Y4130" s="41"/>
      <c r="Z4130" s="41"/>
      <c r="AA4130" s="41"/>
      <c r="AB4130" s="41"/>
      <c r="AC4130" s="41"/>
      <c r="AD4130" s="41"/>
      <c r="AE4130" s="41"/>
      <c r="AR4130" s="226" t="s">
        <v>323</v>
      </c>
      <c r="AT4130" s="226" t="s">
        <v>195</v>
      </c>
      <c r="AU4130" s="226" t="s">
        <v>78</v>
      </c>
      <c r="AY4130" s="20" t="s">
        <v>193</v>
      </c>
      <c r="BE4130" s="227">
        <f>IF(N4130="základní",J4130,0)</f>
        <v>0</v>
      </c>
      <c r="BF4130" s="227">
        <f>IF(N4130="snížená",J4130,0)</f>
        <v>0</v>
      </c>
      <c r="BG4130" s="227">
        <f>IF(N4130="zákl. přenesená",J4130,0)</f>
        <v>0</v>
      </c>
      <c r="BH4130" s="227">
        <f>IF(N4130="sníž. přenesená",J4130,0)</f>
        <v>0</v>
      </c>
      <c r="BI4130" s="227">
        <f>IF(N4130="nulová",J4130,0)</f>
        <v>0</v>
      </c>
      <c r="BJ4130" s="20" t="s">
        <v>76</v>
      </c>
      <c r="BK4130" s="227">
        <f>ROUND(I4130*H4130,2)</f>
        <v>0</v>
      </c>
      <c r="BL4130" s="20" t="s">
        <v>323</v>
      </c>
      <c r="BM4130" s="226" t="s">
        <v>5209</v>
      </c>
    </row>
    <row r="4131" s="2" customFormat="1">
      <c r="A4131" s="41"/>
      <c r="B4131" s="42"/>
      <c r="C4131" s="43"/>
      <c r="D4131" s="228" t="s">
        <v>202</v>
      </c>
      <c r="E4131" s="43"/>
      <c r="F4131" s="229" t="s">
        <v>2646</v>
      </c>
      <c r="G4131" s="43"/>
      <c r="H4131" s="43"/>
      <c r="I4131" s="230"/>
      <c r="J4131" s="43"/>
      <c r="K4131" s="43"/>
      <c r="L4131" s="47"/>
      <c r="M4131" s="231"/>
      <c r="N4131" s="232"/>
      <c r="O4131" s="87"/>
      <c r="P4131" s="87"/>
      <c r="Q4131" s="87"/>
      <c r="R4131" s="87"/>
      <c r="S4131" s="87"/>
      <c r="T4131" s="88"/>
      <c r="U4131" s="41"/>
      <c r="V4131" s="41"/>
      <c r="W4131" s="41"/>
      <c r="X4131" s="41"/>
      <c r="Y4131" s="41"/>
      <c r="Z4131" s="41"/>
      <c r="AA4131" s="41"/>
      <c r="AB4131" s="41"/>
      <c r="AC4131" s="41"/>
      <c r="AD4131" s="41"/>
      <c r="AE4131" s="41"/>
      <c r="AT4131" s="20" t="s">
        <v>202</v>
      </c>
      <c r="AU4131" s="20" t="s">
        <v>78</v>
      </c>
    </row>
    <row r="4132" s="2" customFormat="1">
      <c r="A4132" s="41"/>
      <c r="B4132" s="42"/>
      <c r="C4132" s="43"/>
      <c r="D4132" s="233" t="s">
        <v>204</v>
      </c>
      <c r="E4132" s="43"/>
      <c r="F4132" s="234" t="s">
        <v>2647</v>
      </c>
      <c r="G4132" s="43"/>
      <c r="H4132" s="43"/>
      <c r="I4132" s="230"/>
      <c r="J4132" s="43"/>
      <c r="K4132" s="43"/>
      <c r="L4132" s="47"/>
      <c r="M4132" s="231"/>
      <c r="N4132" s="232"/>
      <c r="O4132" s="87"/>
      <c r="P4132" s="87"/>
      <c r="Q4132" s="87"/>
      <c r="R4132" s="87"/>
      <c r="S4132" s="87"/>
      <c r="T4132" s="88"/>
      <c r="U4132" s="41"/>
      <c r="V4132" s="41"/>
      <c r="W4132" s="41"/>
      <c r="X4132" s="41"/>
      <c r="Y4132" s="41"/>
      <c r="Z4132" s="41"/>
      <c r="AA4132" s="41"/>
      <c r="AB4132" s="41"/>
      <c r="AC4132" s="41"/>
      <c r="AD4132" s="41"/>
      <c r="AE4132" s="41"/>
      <c r="AT4132" s="20" t="s">
        <v>204</v>
      </c>
      <c r="AU4132" s="20" t="s">
        <v>78</v>
      </c>
    </row>
    <row r="4133" s="13" customFormat="1">
      <c r="A4133" s="13"/>
      <c r="B4133" s="235"/>
      <c r="C4133" s="236"/>
      <c r="D4133" s="228" t="s">
        <v>206</v>
      </c>
      <c r="E4133" s="237" t="s">
        <v>19</v>
      </c>
      <c r="F4133" s="238" t="s">
        <v>279</v>
      </c>
      <c r="G4133" s="236"/>
      <c r="H4133" s="237" t="s">
        <v>19</v>
      </c>
      <c r="I4133" s="239"/>
      <c r="J4133" s="236"/>
      <c r="K4133" s="236"/>
      <c r="L4133" s="240"/>
      <c r="M4133" s="241"/>
      <c r="N4133" s="242"/>
      <c r="O4133" s="242"/>
      <c r="P4133" s="242"/>
      <c r="Q4133" s="242"/>
      <c r="R4133" s="242"/>
      <c r="S4133" s="242"/>
      <c r="T4133" s="243"/>
      <c r="U4133" s="13"/>
      <c r="V4133" s="13"/>
      <c r="W4133" s="13"/>
      <c r="X4133" s="13"/>
      <c r="Y4133" s="13"/>
      <c r="Z4133" s="13"/>
      <c r="AA4133" s="13"/>
      <c r="AB4133" s="13"/>
      <c r="AC4133" s="13"/>
      <c r="AD4133" s="13"/>
      <c r="AE4133" s="13"/>
      <c r="AT4133" s="244" t="s">
        <v>206</v>
      </c>
      <c r="AU4133" s="244" t="s">
        <v>78</v>
      </c>
      <c r="AV4133" s="13" t="s">
        <v>76</v>
      </c>
      <c r="AW4133" s="13" t="s">
        <v>31</v>
      </c>
      <c r="AX4133" s="13" t="s">
        <v>69</v>
      </c>
      <c r="AY4133" s="244" t="s">
        <v>193</v>
      </c>
    </row>
    <row r="4134" s="13" customFormat="1">
      <c r="A4134" s="13"/>
      <c r="B4134" s="235"/>
      <c r="C4134" s="236"/>
      <c r="D4134" s="228" t="s">
        <v>206</v>
      </c>
      <c r="E4134" s="237" t="s">
        <v>19</v>
      </c>
      <c r="F4134" s="238" t="s">
        <v>4204</v>
      </c>
      <c r="G4134" s="236"/>
      <c r="H4134" s="237" t="s">
        <v>19</v>
      </c>
      <c r="I4134" s="239"/>
      <c r="J4134" s="236"/>
      <c r="K4134" s="236"/>
      <c r="L4134" s="240"/>
      <c r="M4134" s="241"/>
      <c r="N4134" s="242"/>
      <c r="O4134" s="242"/>
      <c r="P4134" s="242"/>
      <c r="Q4134" s="242"/>
      <c r="R4134" s="242"/>
      <c r="S4134" s="242"/>
      <c r="T4134" s="243"/>
      <c r="U4134" s="13"/>
      <c r="V4134" s="13"/>
      <c r="W4134" s="13"/>
      <c r="X4134" s="13"/>
      <c r="Y4134" s="13"/>
      <c r="Z4134" s="13"/>
      <c r="AA4134" s="13"/>
      <c r="AB4134" s="13"/>
      <c r="AC4134" s="13"/>
      <c r="AD4134" s="13"/>
      <c r="AE4134" s="13"/>
      <c r="AT4134" s="244" t="s">
        <v>206</v>
      </c>
      <c r="AU4134" s="244" t="s">
        <v>78</v>
      </c>
      <c r="AV4134" s="13" t="s">
        <v>76</v>
      </c>
      <c r="AW4134" s="13" t="s">
        <v>31</v>
      </c>
      <c r="AX4134" s="13" t="s">
        <v>69</v>
      </c>
      <c r="AY4134" s="244" t="s">
        <v>193</v>
      </c>
    </row>
    <row r="4135" s="13" customFormat="1">
      <c r="A4135" s="13"/>
      <c r="B4135" s="235"/>
      <c r="C4135" s="236"/>
      <c r="D4135" s="228" t="s">
        <v>206</v>
      </c>
      <c r="E4135" s="237" t="s">
        <v>19</v>
      </c>
      <c r="F4135" s="238" t="s">
        <v>3738</v>
      </c>
      <c r="G4135" s="236"/>
      <c r="H4135" s="237" t="s">
        <v>19</v>
      </c>
      <c r="I4135" s="239"/>
      <c r="J4135" s="236"/>
      <c r="K4135" s="236"/>
      <c r="L4135" s="240"/>
      <c r="M4135" s="241"/>
      <c r="N4135" s="242"/>
      <c r="O4135" s="242"/>
      <c r="P4135" s="242"/>
      <c r="Q4135" s="242"/>
      <c r="R4135" s="242"/>
      <c r="S4135" s="242"/>
      <c r="T4135" s="243"/>
      <c r="U4135" s="13"/>
      <c r="V4135" s="13"/>
      <c r="W4135" s="13"/>
      <c r="X4135" s="13"/>
      <c r="Y4135" s="13"/>
      <c r="Z4135" s="13"/>
      <c r="AA4135" s="13"/>
      <c r="AB4135" s="13"/>
      <c r="AC4135" s="13"/>
      <c r="AD4135" s="13"/>
      <c r="AE4135" s="13"/>
      <c r="AT4135" s="244" t="s">
        <v>206</v>
      </c>
      <c r="AU4135" s="244" t="s">
        <v>78</v>
      </c>
      <c r="AV4135" s="13" t="s">
        <v>76</v>
      </c>
      <c r="AW4135" s="13" t="s">
        <v>31</v>
      </c>
      <c r="AX4135" s="13" t="s">
        <v>69</v>
      </c>
      <c r="AY4135" s="244" t="s">
        <v>193</v>
      </c>
    </row>
    <row r="4136" s="14" customFormat="1">
      <c r="A4136" s="14"/>
      <c r="B4136" s="245"/>
      <c r="C4136" s="246"/>
      <c r="D4136" s="228" t="s">
        <v>206</v>
      </c>
      <c r="E4136" s="247" t="s">
        <v>19</v>
      </c>
      <c r="F4136" s="248" t="s">
        <v>4205</v>
      </c>
      <c r="G4136" s="246"/>
      <c r="H4136" s="249">
        <v>119.59999999999999</v>
      </c>
      <c r="I4136" s="250"/>
      <c r="J4136" s="246"/>
      <c r="K4136" s="246"/>
      <c r="L4136" s="251"/>
      <c r="M4136" s="252"/>
      <c r="N4136" s="253"/>
      <c r="O4136" s="253"/>
      <c r="P4136" s="253"/>
      <c r="Q4136" s="253"/>
      <c r="R4136" s="253"/>
      <c r="S4136" s="253"/>
      <c r="T4136" s="254"/>
      <c r="U4136" s="14"/>
      <c r="V4136" s="14"/>
      <c r="W4136" s="14"/>
      <c r="X4136" s="14"/>
      <c r="Y4136" s="14"/>
      <c r="Z4136" s="14"/>
      <c r="AA4136" s="14"/>
      <c r="AB4136" s="14"/>
      <c r="AC4136" s="14"/>
      <c r="AD4136" s="14"/>
      <c r="AE4136" s="14"/>
      <c r="AT4136" s="255" t="s">
        <v>206</v>
      </c>
      <c r="AU4136" s="255" t="s">
        <v>78</v>
      </c>
      <c r="AV4136" s="14" t="s">
        <v>78</v>
      </c>
      <c r="AW4136" s="14" t="s">
        <v>31</v>
      </c>
      <c r="AX4136" s="14" t="s">
        <v>69</v>
      </c>
      <c r="AY4136" s="255" t="s">
        <v>193</v>
      </c>
    </row>
    <row r="4137" s="13" customFormat="1">
      <c r="A4137" s="13"/>
      <c r="B4137" s="235"/>
      <c r="C4137" s="236"/>
      <c r="D4137" s="228" t="s">
        <v>206</v>
      </c>
      <c r="E4137" s="237" t="s">
        <v>19</v>
      </c>
      <c r="F4137" s="238" t="s">
        <v>3740</v>
      </c>
      <c r="G4137" s="236"/>
      <c r="H4137" s="237" t="s">
        <v>19</v>
      </c>
      <c r="I4137" s="239"/>
      <c r="J4137" s="236"/>
      <c r="K4137" s="236"/>
      <c r="L4137" s="240"/>
      <c r="M4137" s="241"/>
      <c r="N4137" s="242"/>
      <c r="O4137" s="242"/>
      <c r="P4137" s="242"/>
      <c r="Q4137" s="242"/>
      <c r="R4137" s="242"/>
      <c r="S4137" s="242"/>
      <c r="T4137" s="243"/>
      <c r="U4137" s="13"/>
      <c r="V4137" s="13"/>
      <c r="W4137" s="13"/>
      <c r="X4137" s="13"/>
      <c r="Y4137" s="13"/>
      <c r="Z4137" s="13"/>
      <c r="AA4137" s="13"/>
      <c r="AB4137" s="13"/>
      <c r="AC4137" s="13"/>
      <c r="AD4137" s="13"/>
      <c r="AE4137" s="13"/>
      <c r="AT4137" s="244" t="s">
        <v>206</v>
      </c>
      <c r="AU4137" s="244" t="s">
        <v>78</v>
      </c>
      <c r="AV4137" s="13" t="s">
        <v>76</v>
      </c>
      <c r="AW4137" s="13" t="s">
        <v>31</v>
      </c>
      <c r="AX4137" s="13" t="s">
        <v>69</v>
      </c>
      <c r="AY4137" s="244" t="s">
        <v>193</v>
      </c>
    </row>
    <row r="4138" s="14" customFormat="1">
      <c r="A4138" s="14"/>
      <c r="B4138" s="245"/>
      <c r="C4138" s="246"/>
      <c r="D4138" s="228" t="s">
        <v>206</v>
      </c>
      <c r="E4138" s="247" t="s">
        <v>19</v>
      </c>
      <c r="F4138" s="248" t="s">
        <v>3741</v>
      </c>
      <c r="G4138" s="246"/>
      <c r="H4138" s="249">
        <v>20.300000000000001</v>
      </c>
      <c r="I4138" s="250"/>
      <c r="J4138" s="246"/>
      <c r="K4138" s="246"/>
      <c r="L4138" s="251"/>
      <c r="M4138" s="252"/>
      <c r="N4138" s="253"/>
      <c r="O4138" s="253"/>
      <c r="P4138" s="253"/>
      <c r="Q4138" s="253"/>
      <c r="R4138" s="253"/>
      <c r="S4138" s="253"/>
      <c r="T4138" s="254"/>
      <c r="U4138" s="14"/>
      <c r="V4138" s="14"/>
      <c r="W4138" s="14"/>
      <c r="X4138" s="14"/>
      <c r="Y4138" s="14"/>
      <c r="Z4138" s="14"/>
      <c r="AA4138" s="14"/>
      <c r="AB4138" s="14"/>
      <c r="AC4138" s="14"/>
      <c r="AD4138" s="14"/>
      <c r="AE4138" s="14"/>
      <c r="AT4138" s="255" t="s">
        <v>206</v>
      </c>
      <c r="AU4138" s="255" t="s">
        <v>78</v>
      </c>
      <c r="AV4138" s="14" t="s">
        <v>78</v>
      </c>
      <c r="AW4138" s="14" t="s">
        <v>31</v>
      </c>
      <c r="AX4138" s="14" t="s">
        <v>69</v>
      </c>
      <c r="AY4138" s="255" t="s">
        <v>193</v>
      </c>
    </row>
    <row r="4139" s="13" customFormat="1">
      <c r="A4139" s="13"/>
      <c r="B4139" s="235"/>
      <c r="C4139" s="236"/>
      <c r="D4139" s="228" t="s">
        <v>206</v>
      </c>
      <c r="E4139" s="237" t="s">
        <v>19</v>
      </c>
      <c r="F4139" s="238" t="s">
        <v>4210</v>
      </c>
      <c r="G4139" s="236"/>
      <c r="H4139" s="237" t="s">
        <v>19</v>
      </c>
      <c r="I4139" s="239"/>
      <c r="J4139" s="236"/>
      <c r="K4139" s="236"/>
      <c r="L4139" s="240"/>
      <c r="M4139" s="241"/>
      <c r="N4139" s="242"/>
      <c r="O4139" s="242"/>
      <c r="P4139" s="242"/>
      <c r="Q4139" s="242"/>
      <c r="R4139" s="242"/>
      <c r="S4139" s="242"/>
      <c r="T4139" s="243"/>
      <c r="U4139" s="13"/>
      <c r="V4139" s="13"/>
      <c r="W4139" s="13"/>
      <c r="X4139" s="13"/>
      <c r="Y4139" s="13"/>
      <c r="Z4139" s="13"/>
      <c r="AA4139" s="13"/>
      <c r="AB4139" s="13"/>
      <c r="AC4139" s="13"/>
      <c r="AD4139" s="13"/>
      <c r="AE4139" s="13"/>
      <c r="AT4139" s="244" t="s">
        <v>206</v>
      </c>
      <c r="AU4139" s="244" t="s">
        <v>78</v>
      </c>
      <c r="AV4139" s="13" t="s">
        <v>76</v>
      </c>
      <c r="AW4139" s="13" t="s">
        <v>31</v>
      </c>
      <c r="AX4139" s="13" t="s">
        <v>69</v>
      </c>
      <c r="AY4139" s="244" t="s">
        <v>193</v>
      </c>
    </row>
    <row r="4140" s="13" customFormat="1">
      <c r="A4140" s="13"/>
      <c r="B4140" s="235"/>
      <c r="C4140" s="236"/>
      <c r="D4140" s="228" t="s">
        <v>206</v>
      </c>
      <c r="E4140" s="237" t="s">
        <v>19</v>
      </c>
      <c r="F4140" s="238" t="s">
        <v>3679</v>
      </c>
      <c r="G4140" s="236"/>
      <c r="H4140" s="237" t="s">
        <v>19</v>
      </c>
      <c r="I4140" s="239"/>
      <c r="J4140" s="236"/>
      <c r="K4140" s="236"/>
      <c r="L4140" s="240"/>
      <c r="M4140" s="241"/>
      <c r="N4140" s="242"/>
      <c r="O4140" s="242"/>
      <c r="P4140" s="242"/>
      <c r="Q4140" s="242"/>
      <c r="R4140" s="242"/>
      <c r="S4140" s="242"/>
      <c r="T4140" s="243"/>
      <c r="U4140" s="13"/>
      <c r="V4140" s="13"/>
      <c r="W4140" s="13"/>
      <c r="X4140" s="13"/>
      <c r="Y4140" s="13"/>
      <c r="Z4140" s="13"/>
      <c r="AA4140" s="13"/>
      <c r="AB4140" s="13"/>
      <c r="AC4140" s="13"/>
      <c r="AD4140" s="13"/>
      <c r="AE4140" s="13"/>
      <c r="AT4140" s="244" t="s">
        <v>206</v>
      </c>
      <c r="AU4140" s="244" t="s">
        <v>78</v>
      </c>
      <c r="AV4140" s="13" t="s">
        <v>76</v>
      </c>
      <c r="AW4140" s="13" t="s">
        <v>31</v>
      </c>
      <c r="AX4140" s="13" t="s">
        <v>69</v>
      </c>
      <c r="AY4140" s="244" t="s">
        <v>193</v>
      </c>
    </row>
    <row r="4141" s="14" customFormat="1">
      <c r="A4141" s="14"/>
      <c r="B4141" s="245"/>
      <c r="C4141" s="246"/>
      <c r="D4141" s="228" t="s">
        <v>206</v>
      </c>
      <c r="E4141" s="247" t="s">
        <v>19</v>
      </c>
      <c r="F4141" s="248" t="s">
        <v>4208</v>
      </c>
      <c r="G4141" s="246"/>
      <c r="H4141" s="249">
        <v>17.399999999999999</v>
      </c>
      <c r="I4141" s="250"/>
      <c r="J4141" s="246"/>
      <c r="K4141" s="246"/>
      <c r="L4141" s="251"/>
      <c r="M4141" s="252"/>
      <c r="N4141" s="253"/>
      <c r="O4141" s="253"/>
      <c r="P4141" s="253"/>
      <c r="Q4141" s="253"/>
      <c r="R4141" s="253"/>
      <c r="S4141" s="253"/>
      <c r="T4141" s="254"/>
      <c r="U4141" s="14"/>
      <c r="V4141" s="14"/>
      <c r="W4141" s="14"/>
      <c r="X4141" s="14"/>
      <c r="Y4141" s="14"/>
      <c r="Z4141" s="14"/>
      <c r="AA4141" s="14"/>
      <c r="AB4141" s="14"/>
      <c r="AC4141" s="14"/>
      <c r="AD4141" s="14"/>
      <c r="AE4141" s="14"/>
      <c r="AT4141" s="255" t="s">
        <v>206</v>
      </c>
      <c r="AU4141" s="255" t="s">
        <v>78</v>
      </c>
      <c r="AV4141" s="14" t="s">
        <v>78</v>
      </c>
      <c r="AW4141" s="14" t="s">
        <v>31</v>
      </c>
      <c r="AX4141" s="14" t="s">
        <v>69</v>
      </c>
      <c r="AY4141" s="255" t="s">
        <v>193</v>
      </c>
    </row>
    <row r="4142" s="15" customFormat="1">
      <c r="A4142" s="15"/>
      <c r="B4142" s="256"/>
      <c r="C4142" s="257"/>
      <c r="D4142" s="228" t="s">
        <v>206</v>
      </c>
      <c r="E4142" s="258" t="s">
        <v>19</v>
      </c>
      <c r="F4142" s="259" t="s">
        <v>218</v>
      </c>
      <c r="G4142" s="257"/>
      <c r="H4142" s="260">
        <v>157.30000000000001</v>
      </c>
      <c r="I4142" s="261"/>
      <c r="J4142" s="257"/>
      <c r="K4142" s="257"/>
      <c r="L4142" s="262"/>
      <c r="M4142" s="263"/>
      <c r="N4142" s="264"/>
      <c r="O4142" s="264"/>
      <c r="P4142" s="264"/>
      <c r="Q4142" s="264"/>
      <c r="R4142" s="264"/>
      <c r="S4142" s="264"/>
      <c r="T4142" s="265"/>
      <c r="U4142" s="15"/>
      <c r="V4142" s="15"/>
      <c r="W4142" s="15"/>
      <c r="X4142" s="15"/>
      <c r="Y4142" s="15"/>
      <c r="Z4142" s="15"/>
      <c r="AA4142" s="15"/>
      <c r="AB4142" s="15"/>
      <c r="AC4142" s="15"/>
      <c r="AD4142" s="15"/>
      <c r="AE4142" s="15"/>
      <c r="AT4142" s="266" t="s">
        <v>206</v>
      </c>
      <c r="AU4142" s="266" t="s">
        <v>78</v>
      </c>
      <c r="AV4142" s="15" t="s">
        <v>200</v>
      </c>
      <c r="AW4142" s="15" t="s">
        <v>31</v>
      </c>
      <c r="AX4142" s="15" t="s">
        <v>76</v>
      </c>
      <c r="AY4142" s="266" t="s">
        <v>193</v>
      </c>
    </row>
    <row r="4143" s="2" customFormat="1" ht="16.5" customHeight="1">
      <c r="A4143" s="41"/>
      <c r="B4143" s="42"/>
      <c r="C4143" s="215" t="s">
        <v>5210</v>
      </c>
      <c r="D4143" s="215" t="s">
        <v>195</v>
      </c>
      <c r="E4143" s="216" t="s">
        <v>2618</v>
      </c>
      <c r="F4143" s="217" t="s">
        <v>5211</v>
      </c>
      <c r="G4143" s="218" t="s">
        <v>258</v>
      </c>
      <c r="H4143" s="219">
        <v>139.90000000000001</v>
      </c>
      <c r="I4143" s="220"/>
      <c r="J4143" s="221">
        <f>ROUND(I4143*H4143,2)</f>
        <v>0</v>
      </c>
      <c r="K4143" s="217" t="s">
        <v>19</v>
      </c>
      <c r="L4143" s="47"/>
      <c r="M4143" s="222" t="s">
        <v>19</v>
      </c>
      <c r="N4143" s="223" t="s">
        <v>40</v>
      </c>
      <c r="O4143" s="87"/>
      <c r="P4143" s="224">
        <f>O4143*H4143</f>
        <v>0</v>
      </c>
      <c r="Q4143" s="224">
        <v>0</v>
      </c>
      <c r="R4143" s="224">
        <f>Q4143*H4143</f>
        <v>0</v>
      </c>
      <c r="S4143" s="224">
        <v>0</v>
      </c>
      <c r="T4143" s="225">
        <f>S4143*H4143</f>
        <v>0</v>
      </c>
      <c r="U4143" s="41"/>
      <c r="V4143" s="41"/>
      <c r="W4143" s="41"/>
      <c r="X4143" s="41"/>
      <c r="Y4143" s="41"/>
      <c r="Z4143" s="41"/>
      <c r="AA4143" s="41"/>
      <c r="AB4143" s="41"/>
      <c r="AC4143" s="41"/>
      <c r="AD4143" s="41"/>
      <c r="AE4143" s="41"/>
      <c r="AR4143" s="226" t="s">
        <v>323</v>
      </c>
      <c r="AT4143" s="226" t="s">
        <v>195</v>
      </c>
      <c r="AU4143" s="226" t="s">
        <v>78</v>
      </c>
      <c r="AY4143" s="20" t="s">
        <v>193</v>
      </c>
      <c r="BE4143" s="227">
        <f>IF(N4143="základní",J4143,0)</f>
        <v>0</v>
      </c>
      <c r="BF4143" s="227">
        <f>IF(N4143="snížená",J4143,0)</f>
        <v>0</v>
      </c>
      <c r="BG4143" s="227">
        <f>IF(N4143="zákl. přenesená",J4143,0)</f>
        <v>0</v>
      </c>
      <c r="BH4143" s="227">
        <f>IF(N4143="sníž. přenesená",J4143,0)</f>
        <v>0</v>
      </c>
      <c r="BI4143" s="227">
        <f>IF(N4143="nulová",J4143,0)</f>
        <v>0</v>
      </c>
      <c r="BJ4143" s="20" t="s">
        <v>76</v>
      </c>
      <c r="BK4143" s="227">
        <f>ROUND(I4143*H4143,2)</f>
        <v>0</v>
      </c>
      <c r="BL4143" s="20" t="s">
        <v>323</v>
      </c>
      <c r="BM4143" s="226" t="s">
        <v>5212</v>
      </c>
    </row>
    <row r="4144" s="2" customFormat="1">
      <c r="A4144" s="41"/>
      <c r="B4144" s="42"/>
      <c r="C4144" s="43"/>
      <c r="D4144" s="228" t="s">
        <v>202</v>
      </c>
      <c r="E4144" s="43"/>
      <c r="F4144" s="229" t="s">
        <v>5213</v>
      </c>
      <c r="G4144" s="43"/>
      <c r="H4144" s="43"/>
      <c r="I4144" s="230"/>
      <c r="J4144" s="43"/>
      <c r="K4144" s="43"/>
      <c r="L4144" s="47"/>
      <c r="M4144" s="231"/>
      <c r="N4144" s="232"/>
      <c r="O4144" s="87"/>
      <c r="P4144" s="87"/>
      <c r="Q4144" s="87"/>
      <c r="R4144" s="87"/>
      <c r="S4144" s="87"/>
      <c r="T4144" s="88"/>
      <c r="U4144" s="41"/>
      <c r="V4144" s="41"/>
      <c r="W4144" s="41"/>
      <c r="X4144" s="41"/>
      <c r="Y4144" s="41"/>
      <c r="Z4144" s="41"/>
      <c r="AA4144" s="41"/>
      <c r="AB4144" s="41"/>
      <c r="AC4144" s="41"/>
      <c r="AD4144" s="41"/>
      <c r="AE4144" s="41"/>
      <c r="AT4144" s="20" t="s">
        <v>202</v>
      </c>
      <c r="AU4144" s="20" t="s">
        <v>78</v>
      </c>
    </row>
    <row r="4145" s="13" customFormat="1">
      <c r="A4145" s="13"/>
      <c r="B4145" s="235"/>
      <c r="C4145" s="236"/>
      <c r="D4145" s="228" t="s">
        <v>206</v>
      </c>
      <c r="E4145" s="237" t="s">
        <v>19</v>
      </c>
      <c r="F4145" s="238" t="s">
        <v>279</v>
      </c>
      <c r="G4145" s="236"/>
      <c r="H4145" s="237" t="s">
        <v>19</v>
      </c>
      <c r="I4145" s="239"/>
      <c r="J4145" s="236"/>
      <c r="K4145" s="236"/>
      <c r="L4145" s="240"/>
      <c r="M4145" s="241"/>
      <c r="N4145" s="242"/>
      <c r="O4145" s="242"/>
      <c r="P4145" s="242"/>
      <c r="Q4145" s="242"/>
      <c r="R4145" s="242"/>
      <c r="S4145" s="242"/>
      <c r="T4145" s="243"/>
      <c r="U4145" s="13"/>
      <c r="V4145" s="13"/>
      <c r="W4145" s="13"/>
      <c r="X4145" s="13"/>
      <c r="Y4145" s="13"/>
      <c r="Z4145" s="13"/>
      <c r="AA4145" s="13"/>
      <c r="AB4145" s="13"/>
      <c r="AC4145" s="13"/>
      <c r="AD4145" s="13"/>
      <c r="AE4145" s="13"/>
      <c r="AT4145" s="244" t="s">
        <v>206</v>
      </c>
      <c r="AU4145" s="244" t="s">
        <v>78</v>
      </c>
      <c r="AV4145" s="13" t="s">
        <v>76</v>
      </c>
      <c r="AW4145" s="13" t="s">
        <v>31</v>
      </c>
      <c r="AX4145" s="13" t="s">
        <v>69</v>
      </c>
      <c r="AY4145" s="244" t="s">
        <v>193</v>
      </c>
    </row>
    <row r="4146" s="13" customFormat="1">
      <c r="A4146" s="13"/>
      <c r="B4146" s="235"/>
      <c r="C4146" s="236"/>
      <c r="D4146" s="228" t="s">
        <v>206</v>
      </c>
      <c r="E4146" s="237" t="s">
        <v>19</v>
      </c>
      <c r="F4146" s="238" t="s">
        <v>4204</v>
      </c>
      <c r="G4146" s="236"/>
      <c r="H4146" s="237" t="s">
        <v>19</v>
      </c>
      <c r="I4146" s="239"/>
      <c r="J4146" s="236"/>
      <c r="K4146" s="236"/>
      <c r="L4146" s="240"/>
      <c r="M4146" s="241"/>
      <c r="N4146" s="242"/>
      <c r="O4146" s="242"/>
      <c r="P4146" s="242"/>
      <c r="Q4146" s="242"/>
      <c r="R4146" s="242"/>
      <c r="S4146" s="242"/>
      <c r="T4146" s="243"/>
      <c r="U4146" s="13"/>
      <c r="V4146" s="13"/>
      <c r="W4146" s="13"/>
      <c r="X4146" s="13"/>
      <c r="Y4146" s="13"/>
      <c r="Z4146" s="13"/>
      <c r="AA4146" s="13"/>
      <c r="AB4146" s="13"/>
      <c r="AC4146" s="13"/>
      <c r="AD4146" s="13"/>
      <c r="AE4146" s="13"/>
      <c r="AT4146" s="244" t="s">
        <v>206</v>
      </c>
      <c r="AU4146" s="244" t="s">
        <v>78</v>
      </c>
      <c r="AV4146" s="13" t="s">
        <v>76</v>
      </c>
      <c r="AW4146" s="13" t="s">
        <v>31</v>
      </c>
      <c r="AX4146" s="13" t="s">
        <v>69</v>
      </c>
      <c r="AY4146" s="244" t="s">
        <v>193</v>
      </c>
    </row>
    <row r="4147" s="13" customFormat="1">
      <c r="A4147" s="13"/>
      <c r="B4147" s="235"/>
      <c r="C4147" s="236"/>
      <c r="D4147" s="228" t="s">
        <v>206</v>
      </c>
      <c r="E4147" s="237" t="s">
        <v>19</v>
      </c>
      <c r="F4147" s="238" t="s">
        <v>3738</v>
      </c>
      <c r="G4147" s="236"/>
      <c r="H4147" s="237" t="s">
        <v>19</v>
      </c>
      <c r="I4147" s="239"/>
      <c r="J4147" s="236"/>
      <c r="K4147" s="236"/>
      <c r="L4147" s="240"/>
      <c r="M4147" s="241"/>
      <c r="N4147" s="242"/>
      <c r="O4147" s="242"/>
      <c r="P4147" s="242"/>
      <c r="Q4147" s="242"/>
      <c r="R4147" s="242"/>
      <c r="S4147" s="242"/>
      <c r="T4147" s="243"/>
      <c r="U4147" s="13"/>
      <c r="V4147" s="13"/>
      <c r="W4147" s="13"/>
      <c r="X4147" s="13"/>
      <c r="Y4147" s="13"/>
      <c r="Z4147" s="13"/>
      <c r="AA4147" s="13"/>
      <c r="AB4147" s="13"/>
      <c r="AC4147" s="13"/>
      <c r="AD4147" s="13"/>
      <c r="AE4147" s="13"/>
      <c r="AT4147" s="244" t="s">
        <v>206</v>
      </c>
      <c r="AU4147" s="244" t="s">
        <v>78</v>
      </c>
      <c r="AV4147" s="13" t="s">
        <v>76</v>
      </c>
      <c r="AW4147" s="13" t="s">
        <v>31</v>
      </c>
      <c r="AX4147" s="13" t="s">
        <v>69</v>
      </c>
      <c r="AY4147" s="244" t="s">
        <v>193</v>
      </c>
    </row>
    <row r="4148" s="14" customFormat="1">
      <c r="A4148" s="14"/>
      <c r="B4148" s="245"/>
      <c r="C4148" s="246"/>
      <c r="D4148" s="228" t="s">
        <v>206</v>
      </c>
      <c r="E4148" s="247" t="s">
        <v>19</v>
      </c>
      <c r="F4148" s="248" t="s">
        <v>4205</v>
      </c>
      <c r="G4148" s="246"/>
      <c r="H4148" s="249">
        <v>119.59999999999999</v>
      </c>
      <c r="I4148" s="250"/>
      <c r="J4148" s="246"/>
      <c r="K4148" s="246"/>
      <c r="L4148" s="251"/>
      <c r="M4148" s="252"/>
      <c r="N4148" s="253"/>
      <c r="O4148" s="253"/>
      <c r="P4148" s="253"/>
      <c r="Q4148" s="253"/>
      <c r="R4148" s="253"/>
      <c r="S4148" s="253"/>
      <c r="T4148" s="254"/>
      <c r="U4148" s="14"/>
      <c r="V4148" s="14"/>
      <c r="W4148" s="14"/>
      <c r="X4148" s="14"/>
      <c r="Y4148" s="14"/>
      <c r="Z4148" s="14"/>
      <c r="AA4148" s="14"/>
      <c r="AB4148" s="14"/>
      <c r="AC4148" s="14"/>
      <c r="AD4148" s="14"/>
      <c r="AE4148" s="14"/>
      <c r="AT4148" s="255" t="s">
        <v>206</v>
      </c>
      <c r="AU4148" s="255" t="s">
        <v>78</v>
      </c>
      <c r="AV4148" s="14" t="s">
        <v>78</v>
      </c>
      <c r="AW4148" s="14" t="s">
        <v>31</v>
      </c>
      <c r="AX4148" s="14" t="s">
        <v>69</v>
      </c>
      <c r="AY4148" s="255" t="s">
        <v>193</v>
      </c>
    </row>
    <row r="4149" s="13" customFormat="1">
      <c r="A4149" s="13"/>
      <c r="B4149" s="235"/>
      <c r="C4149" s="236"/>
      <c r="D4149" s="228" t="s">
        <v>206</v>
      </c>
      <c r="E4149" s="237" t="s">
        <v>19</v>
      </c>
      <c r="F4149" s="238" t="s">
        <v>3740</v>
      </c>
      <c r="G4149" s="236"/>
      <c r="H4149" s="237" t="s">
        <v>19</v>
      </c>
      <c r="I4149" s="239"/>
      <c r="J4149" s="236"/>
      <c r="K4149" s="236"/>
      <c r="L4149" s="240"/>
      <c r="M4149" s="241"/>
      <c r="N4149" s="242"/>
      <c r="O4149" s="242"/>
      <c r="P4149" s="242"/>
      <c r="Q4149" s="242"/>
      <c r="R4149" s="242"/>
      <c r="S4149" s="242"/>
      <c r="T4149" s="243"/>
      <c r="U4149" s="13"/>
      <c r="V4149" s="13"/>
      <c r="W4149" s="13"/>
      <c r="X4149" s="13"/>
      <c r="Y4149" s="13"/>
      <c r="Z4149" s="13"/>
      <c r="AA4149" s="13"/>
      <c r="AB4149" s="13"/>
      <c r="AC4149" s="13"/>
      <c r="AD4149" s="13"/>
      <c r="AE4149" s="13"/>
      <c r="AT4149" s="244" t="s">
        <v>206</v>
      </c>
      <c r="AU4149" s="244" t="s">
        <v>78</v>
      </c>
      <c r="AV4149" s="13" t="s">
        <v>76</v>
      </c>
      <c r="AW4149" s="13" t="s">
        <v>31</v>
      </c>
      <c r="AX4149" s="13" t="s">
        <v>69</v>
      </c>
      <c r="AY4149" s="244" t="s">
        <v>193</v>
      </c>
    </row>
    <row r="4150" s="14" customFormat="1">
      <c r="A4150" s="14"/>
      <c r="B4150" s="245"/>
      <c r="C4150" s="246"/>
      <c r="D4150" s="228" t="s">
        <v>206</v>
      </c>
      <c r="E4150" s="247" t="s">
        <v>19</v>
      </c>
      <c r="F4150" s="248" t="s">
        <v>3741</v>
      </c>
      <c r="G4150" s="246"/>
      <c r="H4150" s="249">
        <v>20.300000000000001</v>
      </c>
      <c r="I4150" s="250"/>
      <c r="J4150" s="246"/>
      <c r="K4150" s="246"/>
      <c r="L4150" s="251"/>
      <c r="M4150" s="252"/>
      <c r="N4150" s="253"/>
      <c r="O4150" s="253"/>
      <c r="P4150" s="253"/>
      <c r="Q4150" s="253"/>
      <c r="R4150" s="253"/>
      <c r="S4150" s="253"/>
      <c r="T4150" s="254"/>
      <c r="U4150" s="14"/>
      <c r="V4150" s="14"/>
      <c r="W4150" s="14"/>
      <c r="X4150" s="14"/>
      <c r="Y4150" s="14"/>
      <c r="Z4150" s="14"/>
      <c r="AA4150" s="14"/>
      <c r="AB4150" s="14"/>
      <c r="AC4150" s="14"/>
      <c r="AD4150" s="14"/>
      <c r="AE4150" s="14"/>
      <c r="AT4150" s="255" t="s">
        <v>206</v>
      </c>
      <c r="AU4150" s="255" t="s">
        <v>78</v>
      </c>
      <c r="AV4150" s="14" t="s">
        <v>78</v>
      </c>
      <c r="AW4150" s="14" t="s">
        <v>31</v>
      </c>
      <c r="AX4150" s="14" t="s">
        <v>69</v>
      </c>
      <c r="AY4150" s="255" t="s">
        <v>193</v>
      </c>
    </row>
    <row r="4151" s="15" customFormat="1">
      <c r="A4151" s="15"/>
      <c r="B4151" s="256"/>
      <c r="C4151" s="257"/>
      <c r="D4151" s="228" t="s">
        <v>206</v>
      </c>
      <c r="E4151" s="258" t="s">
        <v>19</v>
      </c>
      <c r="F4151" s="259" t="s">
        <v>218</v>
      </c>
      <c r="G4151" s="257"/>
      <c r="H4151" s="260">
        <v>139.90000000000001</v>
      </c>
      <c r="I4151" s="261"/>
      <c r="J4151" s="257"/>
      <c r="K4151" s="257"/>
      <c r="L4151" s="262"/>
      <c r="M4151" s="263"/>
      <c r="N4151" s="264"/>
      <c r="O4151" s="264"/>
      <c r="P4151" s="264"/>
      <c r="Q4151" s="264"/>
      <c r="R4151" s="264"/>
      <c r="S4151" s="264"/>
      <c r="T4151" s="265"/>
      <c r="U4151" s="15"/>
      <c r="V4151" s="15"/>
      <c r="W4151" s="15"/>
      <c r="X4151" s="15"/>
      <c r="Y4151" s="15"/>
      <c r="Z4151" s="15"/>
      <c r="AA4151" s="15"/>
      <c r="AB4151" s="15"/>
      <c r="AC4151" s="15"/>
      <c r="AD4151" s="15"/>
      <c r="AE4151" s="15"/>
      <c r="AT4151" s="266" t="s">
        <v>206</v>
      </c>
      <c r="AU4151" s="266" t="s">
        <v>78</v>
      </c>
      <c r="AV4151" s="15" t="s">
        <v>200</v>
      </c>
      <c r="AW4151" s="15" t="s">
        <v>31</v>
      </c>
      <c r="AX4151" s="15" t="s">
        <v>76</v>
      </c>
      <c r="AY4151" s="266" t="s">
        <v>193</v>
      </c>
    </row>
    <row r="4152" s="2" customFormat="1" ht="16.5" customHeight="1">
      <c r="A4152" s="41"/>
      <c r="B4152" s="42"/>
      <c r="C4152" s="215" t="s">
        <v>5214</v>
      </c>
      <c r="D4152" s="215" t="s">
        <v>195</v>
      </c>
      <c r="E4152" s="216" t="s">
        <v>5215</v>
      </c>
      <c r="F4152" s="217" t="s">
        <v>5216</v>
      </c>
      <c r="G4152" s="218" t="s">
        <v>258</v>
      </c>
      <c r="H4152" s="219">
        <v>18.332999999999998</v>
      </c>
      <c r="I4152" s="220"/>
      <c r="J4152" s="221">
        <f>ROUND(I4152*H4152,2)</f>
        <v>0</v>
      </c>
      <c r="K4152" s="217" t="s">
        <v>19</v>
      </c>
      <c r="L4152" s="47"/>
      <c r="M4152" s="222" t="s">
        <v>19</v>
      </c>
      <c r="N4152" s="223" t="s">
        <v>40</v>
      </c>
      <c r="O4152" s="87"/>
      <c r="P4152" s="224">
        <f>O4152*H4152</f>
        <v>0</v>
      </c>
      <c r="Q4152" s="224">
        <v>0</v>
      </c>
      <c r="R4152" s="224">
        <f>Q4152*H4152</f>
        <v>0</v>
      </c>
      <c r="S4152" s="224">
        <v>0</v>
      </c>
      <c r="T4152" s="225">
        <f>S4152*H4152</f>
        <v>0</v>
      </c>
      <c r="U4152" s="41"/>
      <c r="V4152" s="41"/>
      <c r="W4152" s="41"/>
      <c r="X4152" s="41"/>
      <c r="Y4152" s="41"/>
      <c r="Z4152" s="41"/>
      <c r="AA4152" s="41"/>
      <c r="AB4152" s="41"/>
      <c r="AC4152" s="41"/>
      <c r="AD4152" s="41"/>
      <c r="AE4152" s="41"/>
      <c r="AR4152" s="226" t="s">
        <v>323</v>
      </c>
      <c r="AT4152" s="226" t="s">
        <v>195</v>
      </c>
      <c r="AU4152" s="226" t="s">
        <v>78</v>
      </c>
      <c r="AY4152" s="20" t="s">
        <v>193</v>
      </c>
      <c r="BE4152" s="227">
        <f>IF(N4152="základní",J4152,0)</f>
        <v>0</v>
      </c>
      <c r="BF4152" s="227">
        <f>IF(N4152="snížená",J4152,0)</f>
        <v>0</v>
      </c>
      <c r="BG4152" s="227">
        <f>IF(N4152="zákl. přenesená",J4152,0)</f>
        <v>0</v>
      </c>
      <c r="BH4152" s="227">
        <f>IF(N4152="sníž. přenesená",J4152,0)</f>
        <v>0</v>
      </c>
      <c r="BI4152" s="227">
        <f>IF(N4152="nulová",J4152,0)</f>
        <v>0</v>
      </c>
      <c r="BJ4152" s="20" t="s">
        <v>76</v>
      </c>
      <c r="BK4152" s="227">
        <f>ROUND(I4152*H4152,2)</f>
        <v>0</v>
      </c>
      <c r="BL4152" s="20" t="s">
        <v>323</v>
      </c>
      <c r="BM4152" s="226" t="s">
        <v>5217</v>
      </c>
    </row>
    <row r="4153" s="2" customFormat="1">
      <c r="A4153" s="41"/>
      <c r="B4153" s="42"/>
      <c r="C4153" s="43"/>
      <c r="D4153" s="228" t="s">
        <v>202</v>
      </c>
      <c r="E4153" s="43"/>
      <c r="F4153" s="229" t="s">
        <v>5218</v>
      </c>
      <c r="G4153" s="43"/>
      <c r="H4153" s="43"/>
      <c r="I4153" s="230"/>
      <c r="J4153" s="43"/>
      <c r="K4153" s="43"/>
      <c r="L4153" s="47"/>
      <c r="M4153" s="231"/>
      <c r="N4153" s="232"/>
      <c r="O4153" s="87"/>
      <c r="P4153" s="87"/>
      <c r="Q4153" s="87"/>
      <c r="R4153" s="87"/>
      <c r="S4153" s="87"/>
      <c r="T4153" s="88"/>
      <c r="U4153" s="41"/>
      <c r="V4153" s="41"/>
      <c r="W4153" s="41"/>
      <c r="X4153" s="41"/>
      <c r="Y4153" s="41"/>
      <c r="Z4153" s="41"/>
      <c r="AA4153" s="41"/>
      <c r="AB4153" s="41"/>
      <c r="AC4153" s="41"/>
      <c r="AD4153" s="41"/>
      <c r="AE4153" s="41"/>
      <c r="AT4153" s="20" t="s">
        <v>202</v>
      </c>
      <c r="AU4153" s="20" t="s">
        <v>78</v>
      </c>
    </row>
    <row r="4154" s="13" customFormat="1">
      <c r="A4154" s="13"/>
      <c r="B4154" s="235"/>
      <c r="C4154" s="236"/>
      <c r="D4154" s="228" t="s">
        <v>206</v>
      </c>
      <c r="E4154" s="237" t="s">
        <v>19</v>
      </c>
      <c r="F4154" s="238" t="s">
        <v>279</v>
      </c>
      <c r="G4154" s="236"/>
      <c r="H4154" s="237" t="s">
        <v>19</v>
      </c>
      <c r="I4154" s="239"/>
      <c r="J4154" s="236"/>
      <c r="K4154" s="236"/>
      <c r="L4154" s="240"/>
      <c r="M4154" s="241"/>
      <c r="N4154" s="242"/>
      <c r="O4154" s="242"/>
      <c r="P4154" s="242"/>
      <c r="Q4154" s="242"/>
      <c r="R4154" s="242"/>
      <c r="S4154" s="242"/>
      <c r="T4154" s="243"/>
      <c r="U4154" s="13"/>
      <c r="V4154" s="13"/>
      <c r="W4154" s="13"/>
      <c r="X4154" s="13"/>
      <c r="Y4154" s="13"/>
      <c r="Z4154" s="13"/>
      <c r="AA4154" s="13"/>
      <c r="AB4154" s="13"/>
      <c r="AC4154" s="13"/>
      <c r="AD4154" s="13"/>
      <c r="AE4154" s="13"/>
      <c r="AT4154" s="244" t="s">
        <v>206</v>
      </c>
      <c r="AU4154" s="244" t="s">
        <v>78</v>
      </c>
      <c r="AV4154" s="13" t="s">
        <v>76</v>
      </c>
      <c r="AW4154" s="13" t="s">
        <v>31</v>
      </c>
      <c r="AX4154" s="13" t="s">
        <v>69</v>
      </c>
      <c r="AY4154" s="244" t="s">
        <v>193</v>
      </c>
    </row>
    <row r="4155" s="13" customFormat="1">
      <c r="A4155" s="13"/>
      <c r="B4155" s="235"/>
      <c r="C4155" s="236"/>
      <c r="D4155" s="228" t="s">
        <v>206</v>
      </c>
      <c r="E4155" s="237" t="s">
        <v>19</v>
      </c>
      <c r="F4155" s="238" t="s">
        <v>4210</v>
      </c>
      <c r="G4155" s="236"/>
      <c r="H4155" s="237" t="s">
        <v>19</v>
      </c>
      <c r="I4155" s="239"/>
      <c r="J4155" s="236"/>
      <c r="K4155" s="236"/>
      <c r="L4155" s="240"/>
      <c r="M4155" s="241"/>
      <c r="N4155" s="242"/>
      <c r="O4155" s="242"/>
      <c r="P4155" s="242"/>
      <c r="Q4155" s="242"/>
      <c r="R4155" s="242"/>
      <c r="S4155" s="242"/>
      <c r="T4155" s="243"/>
      <c r="U4155" s="13"/>
      <c r="V4155" s="13"/>
      <c r="W4155" s="13"/>
      <c r="X4155" s="13"/>
      <c r="Y4155" s="13"/>
      <c r="Z4155" s="13"/>
      <c r="AA4155" s="13"/>
      <c r="AB4155" s="13"/>
      <c r="AC4155" s="13"/>
      <c r="AD4155" s="13"/>
      <c r="AE4155" s="13"/>
      <c r="AT4155" s="244" t="s">
        <v>206</v>
      </c>
      <c r="AU4155" s="244" t="s">
        <v>78</v>
      </c>
      <c r="AV4155" s="13" t="s">
        <v>76</v>
      </c>
      <c r="AW4155" s="13" t="s">
        <v>31</v>
      </c>
      <c r="AX4155" s="13" t="s">
        <v>69</v>
      </c>
      <c r="AY4155" s="244" t="s">
        <v>193</v>
      </c>
    </row>
    <row r="4156" s="13" customFormat="1">
      <c r="A4156" s="13"/>
      <c r="B4156" s="235"/>
      <c r="C4156" s="236"/>
      <c r="D4156" s="228" t="s">
        <v>206</v>
      </c>
      <c r="E4156" s="237" t="s">
        <v>19</v>
      </c>
      <c r="F4156" s="238" t="s">
        <v>3679</v>
      </c>
      <c r="G4156" s="236"/>
      <c r="H4156" s="237" t="s">
        <v>19</v>
      </c>
      <c r="I4156" s="239"/>
      <c r="J4156" s="236"/>
      <c r="K4156" s="236"/>
      <c r="L4156" s="240"/>
      <c r="M4156" s="241"/>
      <c r="N4156" s="242"/>
      <c r="O4156" s="242"/>
      <c r="P4156" s="242"/>
      <c r="Q4156" s="242"/>
      <c r="R4156" s="242"/>
      <c r="S4156" s="242"/>
      <c r="T4156" s="243"/>
      <c r="U4156" s="13"/>
      <c r="V4156" s="13"/>
      <c r="W4156" s="13"/>
      <c r="X4156" s="13"/>
      <c r="Y4156" s="13"/>
      <c r="Z4156" s="13"/>
      <c r="AA4156" s="13"/>
      <c r="AB4156" s="13"/>
      <c r="AC4156" s="13"/>
      <c r="AD4156" s="13"/>
      <c r="AE4156" s="13"/>
      <c r="AT4156" s="244" t="s">
        <v>206</v>
      </c>
      <c r="AU4156" s="244" t="s">
        <v>78</v>
      </c>
      <c r="AV4156" s="13" t="s">
        <v>76</v>
      </c>
      <c r="AW4156" s="13" t="s">
        <v>31</v>
      </c>
      <c r="AX4156" s="13" t="s">
        <v>69</v>
      </c>
      <c r="AY4156" s="244" t="s">
        <v>193</v>
      </c>
    </row>
    <row r="4157" s="14" customFormat="1">
      <c r="A4157" s="14"/>
      <c r="B4157" s="245"/>
      <c r="C4157" s="246"/>
      <c r="D4157" s="228" t="s">
        <v>206</v>
      </c>
      <c r="E4157" s="247" t="s">
        <v>19</v>
      </c>
      <c r="F4157" s="248" t="s">
        <v>4208</v>
      </c>
      <c r="G4157" s="246"/>
      <c r="H4157" s="249">
        <v>17.399999999999999</v>
      </c>
      <c r="I4157" s="250"/>
      <c r="J4157" s="246"/>
      <c r="K4157" s="246"/>
      <c r="L4157" s="251"/>
      <c r="M4157" s="252"/>
      <c r="N4157" s="253"/>
      <c r="O4157" s="253"/>
      <c r="P4157" s="253"/>
      <c r="Q4157" s="253"/>
      <c r="R4157" s="253"/>
      <c r="S4157" s="253"/>
      <c r="T4157" s="254"/>
      <c r="U4157" s="14"/>
      <c r="V4157" s="14"/>
      <c r="W4157" s="14"/>
      <c r="X4157" s="14"/>
      <c r="Y4157" s="14"/>
      <c r="Z4157" s="14"/>
      <c r="AA4157" s="14"/>
      <c r="AB4157" s="14"/>
      <c r="AC4157" s="14"/>
      <c r="AD4157" s="14"/>
      <c r="AE4157" s="14"/>
      <c r="AT4157" s="255" t="s">
        <v>206</v>
      </c>
      <c r="AU4157" s="255" t="s">
        <v>78</v>
      </c>
      <c r="AV4157" s="14" t="s">
        <v>78</v>
      </c>
      <c r="AW4157" s="14" t="s">
        <v>31</v>
      </c>
      <c r="AX4157" s="14" t="s">
        <v>69</v>
      </c>
      <c r="AY4157" s="255" t="s">
        <v>193</v>
      </c>
    </row>
    <row r="4158" s="13" customFormat="1">
      <c r="A4158" s="13"/>
      <c r="B4158" s="235"/>
      <c r="C4158" s="236"/>
      <c r="D4158" s="228" t="s">
        <v>206</v>
      </c>
      <c r="E4158" s="237" t="s">
        <v>19</v>
      </c>
      <c r="F4158" s="238" t="s">
        <v>5219</v>
      </c>
      <c r="G4158" s="236"/>
      <c r="H4158" s="237" t="s">
        <v>19</v>
      </c>
      <c r="I4158" s="239"/>
      <c r="J4158" s="236"/>
      <c r="K4158" s="236"/>
      <c r="L4158" s="240"/>
      <c r="M4158" s="241"/>
      <c r="N4158" s="242"/>
      <c r="O4158" s="242"/>
      <c r="P4158" s="242"/>
      <c r="Q4158" s="242"/>
      <c r="R4158" s="242"/>
      <c r="S4158" s="242"/>
      <c r="T4158" s="243"/>
      <c r="U4158" s="13"/>
      <c r="V4158" s="13"/>
      <c r="W4158" s="13"/>
      <c r="X4158" s="13"/>
      <c r="Y4158" s="13"/>
      <c r="Z4158" s="13"/>
      <c r="AA4158" s="13"/>
      <c r="AB4158" s="13"/>
      <c r="AC4158" s="13"/>
      <c r="AD4158" s="13"/>
      <c r="AE4158" s="13"/>
      <c r="AT4158" s="244" t="s">
        <v>206</v>
      </c>
      <c r="AU4158" s="244" t="s">
        <v>78</v>
      </c>
      <c r="AV4158" s="13" t="s">
        <v>76</v>
      </c>
      <c r="AW4158" s="13" t="s">
        <v>31</v>
      </c>
      <c r="AX4158" s="13" t="s">
        <v>69</v>
      </c>
      <c r="AY4158" s="244" t="s">
        <v>193</v>
      </c>
    </row>
    <row r="4159" s="13" customFormat="1">
      <c r="A4159" s="13"/>
      <c r="B4159" s="235"/>
      <c r="C4159" s="236"/>
      <c r="D4159" s="228" t="s">
        <v>206</v>
      </c>
      <c r="E4159" s="237" t="s">
        <v>19</v>
      </c>
      <c r="F4159" s="238" t="s">
        <v>4210</v>
      </c>
      <c r="G4159" s="236"/>
      <c r="H4159" s="237" t="s">
        <v>19</v>
      </c>
      <c r="I4159" s="239"/>
      <c r="J4159" s="236"/>
      <c r="K4159" s="236"/>
      <c r="L4159" s="240"/>
      <c r="M4159" s="241"/>
      <c r="N4159" s="242"/>
      <c r="O4159" s="242"/>
      <c r="P4159" s="242"/>
      <c r="Q4159" s="242"/>
      <c r="R4159" s="242"/>
      <c r="S4159" s="242"/>
      <c r="T4159" s="243"/>
      <c r="U4159" s="13"/>
      <c r="V4159" s="13"/>
      <c r="W4159" s="13"/>
      <c r="X4159" s="13"/>
      <c r="Y4159" s="13"/>
      <c r="Z4159" s="13"/>
      <c r="AA4159" s="13"/>
      <c r="AB4159" s="13"/>
      <c r="AC4159" s="13"/>
      <c r="AD4159" s="13"/>
      <c r="AE4159" s="13"/>
      <c r="AT4159" s="244" t="s">
        <v>206</v>
      </c>
      <c r="AU4159" s="244" t="s">
        <v>78</v>
      </c>
      <c r="AV4159" s="13" t="s">
        <v>76</v>
      </c>
      <c r="AW4159" s="13" t="s">
        <v>31</v>
      </c>
      <c r="AX4159" s="13" t="s">
        <v>69</v>
      </c>
      <c r="AY4159" s="244" t="s">
        <v>193</v>
      </c>
    </row>
    <row r="4160" s="13" customFormat="1">
      <c r="A4160" s="13"/>
      <c r="B4160" s="235"/>
      <c r="C4160" s="236"/>
      <c r="D4160" s="228" t="s">
        <v>206</v>
      </c>
      <c r="E4160" s="237" t="s">
        <v>19</v>
      </c>
      <c r="F4160" s="238" t="s">
        <v>3679</v>
      </c>
      <c r="G4160" s="236"/>
      <c r="H4160" s="237" t="s">
        <v>19</v>
      </c>
      <c r="I4160" s="239"/>
      <c r="J4160" s="236"/>
      <c r="K4160" s="236"/>
      <c r="L4160" s="240"/>
      <c r="M4160" s="241"/>
      <c r="N4160" s="242"/>
      <c r="O4160" s="242"/>
      <c r="P4160" s="242"/>
      <c r="Q4160" s="242"/>
      <c r="R4160" s="242"/>
      <c r="S4160" s="242"/>
      <c r="T4160" s="243"/>
      <c r="U4160" s="13"/>
      <c r="V4160" s="13"/>
      <c r="W4160" s="13"/>
      <c r="X4160" s="13"/>
      <c r="Y4160" s="13"/>
      <c r="Z4160" s="13"/>
      <c r="AA4160" s="13"/>
      <c r="AB4160" s="13"/>
      <c r="AC4160" s="13"/>
      <c r="AD4160" s="13"/>
      <c r="AE4160" s="13"/>
      <c r="AT4160" s="244" t="s">
        <v>206</v>
      </c>
      <c r="AU4160" s="244" t="s">
        <v>78</v>
      </c>
      <c r="AV4160" s="13" t="s">
        <v>76</v>
      </c>
      <c r="AW4160" s="13" t="s">
        <v>31</v>
      </c>
      <c r="AX4160" s="13" t="s">
        <v>69</v>
      </c>
      <c r="AY4160" s="244" t="s">
        <v>193</v>
      </c>
    </row>
    <row r="4161" s="14" customFormat="1">
      <c r="A4161" s="14"/>
      <c r="B4161" s="245"/>
      <c r="C4161" s="246"/>
      <c r="D4161" s="228" t="s">
        <v>206</v>
      </c>
      <c r="E4161" s="247" t="s">
        <v>19</v>
      </c>
      <c r="F4161" s="248" t="s">
        <v>5220</v>
      </c>
      <c r="G4161" s="246"/>
      <c r="H4161" s="249">
        <v>0.93300000000000005</v>
      </c>
      <c r="I4161" s="250"/>
      <c r="J4161" s="246"/>
      <c r="K4161" s="246"/>
      <c r="L4161" s="251"/>
      <c r="M4161" s="252"/>
      <c r="N4161" s="253"/>
      <c r="O4161" s="253"/>
      <c r="P4161" s="253"/>
      <c r="Q4161" s="253"/>
      <c r="R4161" s="253"/>
      <c r="S4161" s="253"/>
      <c r="T4161" s="254"/>
      <c r="U4161" s="14"/>
      <c r="V4161" s="14"/>
      <c r="W4161" s="14"/>
      <c r="X4161" s="14"/>
      <c r="Y4161" s="14"/>
      <c r="Z4161" s="14"/>
      <c r="AA4161" s="14"/>
      <c r="AB4161" s="14"/>
      <c r="AC4161" s="14"/>
      <c r="AD4161" s="14"/>
      <c r="AE4161" s="14"/>
      <c r="AT4161" s="255" t="s">
        <v>206</v>
      </c>
      <c r="AU4161" s="255" t="s">
        <v>78</v>
      </c>
      <c r="AV4161" s="14" t="s">
        <v>78</v>
      </c>
      <c r="AW4161" s="14" t="s">
        <v>31</v>
      </c>
      <c r="AX4161" s="14" t="s">
        <v>69</v>
      </c>
      <c r="AY4161" s="255" t="s">
        <v>193</v>
      </c>
    </row>
    <row r="4162" s="15" customFormat="1">
      <c r="A4162" s="15"/>
      <c r="B4162" s="256"/>
      <c r="C4162" s="257"/>
      <c r="D4162" s="228" t="s">
        <v>206</v>
      </c>
      <c r="E4162" s="258" t="s">
        <v>19</v>
      </c>
      <c r="F4162" s="259" t="s">
        <v>218</v>
      </c>
      <c r="G4162" s="257"/>
      <c r="H4162" s="260">
        <v>18.332999999999998</v>
      </c>
      <c r="I4162" s="261"/>
      <c r="J4162" s="257"/>
      <c r="K4162" s="257"/>
      <c r="L4162" s="262"/>
      <c r="M4162" s="263"/>
      <c r="N4162" s="264"/>
      <c r="O4162" s="264"/>
      <c r="P4162" s="264"/>
      <c r="Q4162" s="264"/>
      <c r="R4162" s="264"/>
      <c r="S4162" s="264"/>
      <c r="T4162" s="265"/>
      <c r="U4162" s="15"/>
      <c r="V4162" s="15"/>
      <c r="W4162" s="15"/>
      <c r="X4162" s="15"/>
      <c r="Y4162" s="15"/>
      <c r="Z4162" s="15"/>
      <c r="AA4162" s="15"/>
      <c r="AB4162" s="15"/>
      <c r="AC4162" s="15"/>
      <c r="AD4162" s="15"/>
      <c r="AE4162" s="15"/>
      <c r="AT4162" s="266" t="s">
        <v>206</v>
      </c>
      <c r="AU4162" s="266" t="s">
        <v>78</v>
      </c>
      <c r="AV4162" s="15" t="s">
        <v>200</v>
      </c>
      <c r="AW4162" s="15" t="s">
        <v>31</v>
      </c>
      <c r="AX4162" s="15" t="s">
        <v>76</v>
      </c>
      <c r="AY4162" s="266" t="s">
        <v>193</v>
      </c>
    </row>
    <row r="4163" s="2" customFormat="1" ht="16.5" customHeight="1">
      <c r="A4163" s="41"/>
      <c r="B4163" s="42"/>
      <c r="C4163" s="215" t="s">
        <v>5221</v>
      </c>
      <c r="D4163" s="215" t="s">
        <v>195</v>
      </c>
      <c r="E4163" s="216" t="s">
        <v>5222</v>
      </c>
      <c r="F4163" s="217" t="s">
        <v>5223</v>
      </c>
      <c r="G4163" s="218" t="s">
        <v>258</v>
      </c>
      <c r="H4163" s="219">
        <v>576.21600000000001</v>
      </c>
      <c r="I4163" s="220"/>
      <c r="J4163" s="221">
        <f>ROUND(I4163*H4163,2)</f>
        <v>0</v>
      </c>
      <c r="K4163" s="217" t="s">
        <v>19</v>
      </c>
      <c r="L4163" s="47"/>
      <c r="M4163" s="222" t="s">
        <v>19</v>
      </c>
      <c r="N4163" s="223" t="s">
        <v>40</v>
      </c>
      <c r="O4163" s="87"/>
      <c r="P4163" s="224">
        <f>O4163*H4163</f>
        <v>0</v>
      </c>
      <c r="Q4163" s="224">
        <v>0</v>
      </c>
      <c r="R4163" s="224">
        <f>Q4163*H4163</f>
        <v>0</v>
      </c>
      <c r="S4163" s="224">
        <v>0</v>
      </c>
      <c r="T4163" s="225">
        <f>S4163*H4163</f>
        <v>0</v>
      </c>
      <c r="U4163" s="41"/>
      <c r="V4163" s="41"/>
      <c r="W4163" s="41"/>
      <c r="X4163" s="41"/>
      <c r="Y4163" s="41"/>
      <c r="Z4163" s="41"/>
      <c r="AA4163" s="41"/>
      <c r="AB4163" s="41"/>
      <c r="AC4163" s="41"/>
      <c r="AD4163" s="41"/>
      <c r="AE4163" s="41"/>
      <c r="AR4163" s="226" t="s">
        <v>323</v>
      </c>
      <c r="AT4163" s="226" t="s">
        <v>195</v>
      </c>
      <c r="AU4163" s="226" t="s">
        <v>78</v>
      </c>
      <c r="AY4163" s="20" t="s">
        <v>193</v>
      </c>
      <c r="BE4163" s="227">
        <f>IF(N4163="základní",J4163,0)</f>
        <v>0</v>
      </c>
      <c r="BF4163" s="227">
        <f>IF(N4163="snížená",J4163,0)</f>
        <v>0</v>
      </c>
      <c r="BG4163" s="227">
        <f>IF(N4163="zákl. přenesená",J4163,0)</f>
        <v>0</v>
      </c>
      <c r="BH4163" s="227">
        <f>IF(N4163="sníž. přenesená",J4163,0)</f>
        <v>0</v>
      </c>
      <c r="BI4163" s="227">
        <f>IF(N4163="nulová",J4163,0)</f>
        <v>0</v>
      </c>
      <c r="BJ4163" s="20" t="s">
        <v>76</v>
      </c>
      <c r="BK4163" s="227">
        <f>ROUND(I4163*H4163,2)</f>
        <v>0</v>
      </c>
      <c r="BL4163" s="20" t="s">
        <v>323</v>
      </c>
      <c r="BM4163" s="226" t="s">
        <v>5224</v>
      </c>
    </row>
    <row r="4164" s="2" customFormat="1">
      <c r="A4164" s="41"/>
      <c r="B4164" s="42"/>
      <c r="C4164" s="43"/>
      <c r="D4164" s="228" t="s">
        <v>202</v>
      </c>
      <c r="E4164" s="43"/>
      <c r="F4164" s="229" t="s">
        <v>5225</v>
      </c>
      <c r="G4164" s="43"/>
      <c r="H4164" s="43"/>
      <c r="I4164" s="230"/>
      <c r="J4164" s="43"/>
      <c r="K4164" s="43"/>
      <c r="L4164" s="47"/>
      <c r="M4164" s="231"/>
      <c r="N4164" s="232"/>
      <c r="O4164" s="87"/>
      <c r="P4164" s="87"/>
      <c r="Q4164" s="87"/>
      <c r="R4164" s="87"/>
      <c r="S4164" s="87"/>
      <c r="T4164" s="88"/>
      <c r="U4164" s="41"/>
      <c r="V4164" s="41"/>
      <c r="W4164" s="41"/>
      <c r="X4164" s="41"/>
      <c r="Y4164" s="41"/>
      <c r="Z4164" s="41"/>
      <c r="AA4164" s="41"/>
      <c r="AB4164" s="41"/>
      <c r="AC4164" s="41"/>
      <c r="AD4164" s="41"/>
      <c r="AE4164" s="41"/>
      <c r="AT4164" s="20" t="s">
        <v>202</v>
      </c>
      <c r="AU4164" s="20" t="s">
        <v>78</v>
      </c>
    </row>
    <row r="4165" s="2" customFormat="1">
      <c r="A4165" s="41"/>
      <c r="B4165" s="42"/>
      <c r="C4165" s="43"/>
      <c r="D4165" s="228" t="s">
        <v>1221</v>
      </c>
      <c r="E4165" s="43"/>
      <c r="F4165" s="270" t="s">
        <v>5226</v>
      </c>
      <c r="G4165" s="43"/>
      <c r="H4165" s="43"/>
      <c r="I4165" s="230"/>
      <c r="J4165" s="43"/>
      <c r="K4165" s="43"/>
      <c r="L4165" s="47"/>
      <c r="M4165" s="231"/>
      <c r="N4165" s="232"/>
      <c r="O4165" s="87"/>
      <c r="P4165" s="87"/>
      <c r="Q4165" s="87"/>
      <c r="R4165" s="87"/>
      <c r="S4165" s="87"/>
      <c r="T4165" s="88"/>
      <c r="U4165" s="41"/>
      <c r="V4165" s="41"/>
      <c r="W4165" s="41"/>
      <c r="X4165" s="41"/>
      <c r="Y4165" s="41"/>
      <c r="Z4165" s="41"/>
      <c r="AA4165" s="41"/>
      <c r="AB4165" s="41"/>
      <c r="AC4165" s="41"/>
      <c r="AD4165" s="41"/>
      <c r="AE4165" s="41"/>
      <c r="AT4165" s="20" t="s">
        <v>1221</v>
      </c>
      <c r="AU4165" s="20" t="s">
        <v>78</v>
      </c>
    </row>
    <row r="4166" s="13" customFormat="1">
      <c r="A4166" s="13"/>
      <c r="B4166" s="235"/>
      <c r="C4166" s="236"/>
      <c r="D4166" s="228" t="s">
        <v>206</v>
      </c>
      <c r="E4166" s="237" t="s">
        <v>19</v>
      </c>
      <c r="F4166" s="238" t="s">
        <v>279</v>
      </c>
      <c r="G4166" s="236"/>
      <c r="H4166" s="237" t="s">
        <v>19</v>
      </c>
      <c r="I4166" s="239"/>
      <c r="J4166" s="236"/>
      <c r="K4166" s="236"/>
      <c r="L4166" s="240"/>
      <c r="M4166" s="241"/>
      <c r="N4166" s="242"/>
      <c r="O4166" s="242"/>
      <c r="P4166" s="242"/>
      <c r="Q4166" s="242"/>
      <c r="R4166" s="242"/>
      <c r="S4166" s="242"/>
      <c r="T4166" s="243"/>
      <c r="U4166" s="13"/>
      <c r="V4166" s="13"/>
      <c r="W4166" s="13"/>
      <c r="X4166" s="13"/>
      <c r="Y4166" s="13"/>
      <c r="Z4166" s="13"/>
      <c r="AA4166" s="13"/>
      <c r="AB4166" s="13"/>
      <c r="AC4166" s="13"/>
      <c r="AD4166" s="13"/>
      <c r="AE4166" s="13"/>
      <c r="AT4166" s="244" t="s">
        <v>206</v>
      </c>
      <c r="AU4166" s="244" t="s">
        <v>78</v>
      </c>
      <c r="AV4166" s="13" t="s">
        <v>76</v>
      </c>
      <c r="AW4166" s="13" t="s">
        <v>31</v>
      </c>
      <c r="AX4166" s="13" t="s">
        <v>69</v>
      </c>
      <c r="AY4166" s="244" t="s">
        <v>193</v>
      </c>
    </row>
    <row r="4167" s="13" customFormat="1">
      <c r="A4167" s="13"/>
      <c r="B4167" s="235"/>
      <c r="C4167" s="236"/>
      <c r="D4167" s="228" t="s">
        <v>206</v>
      </c>
      <c r="E4167" s="237" t="s">
        <v>19</v>
      </c>
      <c r="F4167" s="238" t="s">
        <v>5227</v>
      </c>
      <c r="G4167" s="236"/>
      <c r="H4167" s="237" t="s">
        <v>19</v>
      </c>
      <c r="I4167" s="239"/>
      <c r="J4167" s="236"/>
      <c r="K4167" s="236"/>
      <c r="L4167" s="240"/>
      <c r="M4167" s="241"/>
      <c r="N4167" s="242"/>
      <c r="O4167" s="242"/>
      <c r="P4167" s="242"/>
      <c r="Q4167" s="242"/>
      <c r="R4167" s="242"/>
      <c r="S4167" s="242"/>
      <c r="T4167" s="243"/>
      <c r="U4167" s="13"/>
      <c r="V4167" s="13"/>
      <c r="W4167" s="13"/>
      <c r="X4167" s="13"/>
      <c r="Y4167" s="13"/>
      <c r="Z4167" s="13"/>
      <c r="AA4167" s="13"/>
      <c r="AB4167" s="13"/>
      <c r="AC4167" s="13"/>
      <c r="AD4167" s="13"/>
      <c r="AE4167" s="13"/>
      <c r="AT4167" s="244" t="s">
        <v>206</v>
      </c>
      <c r="AU4167" s="244" t="s">
        <v>78</v>
      </c>
      <c r="AV4167" s="13" t="s">
        <v>76</v>
      </c>
      <c r="AW4167" s="13" t="s">
        <v>31</v>
      </c>
      <c r="AX4167" s="13" t="s">
        <v>69</v>
      </c>
      <c r="AY4167" s="244" t="s">
        <v>193</v>
      </c>
    </row>
    <row r="4168" s="13" customFormat="1">
      <c r="A4168" s="13"/>
      <c r="B4168" s="235"/>
      <c r="C4168" s="236"/>
      <c r="D4168" s="228" t="s">
        <v>206</v>
      </c>
      <c r="E4168" s="237" t="s">
        <v>19</v>
      </c>
      <c r="F4168" s="238" t="s">
        <v>3681</v>
      </c>
      <c r="G4168" s="236"/>
      <c r="H4168" s="237" t="s">
        <v>19</v>
      </c>
      <c r="I4168" s="239"/>
      <c r="J4168" s="236"/>
      <c r="K4168" s="236"/>
      <c r="L4168" s="240"/>
      <c r="M4168" s="241"/>
      <c r="N4168" s="242"/>
      <c r="O4168" s="242"/>
      <c r="P4168" s="242"/>
      <c r="Q4168" s="242"/>
      <c r="R4168" s="242"/>
      <c r="S4168" s="242"/>
      <c r="T4168" s="243"/>
      <c r="U4168" s="13"/>
      <c r="V4168" s="13"/>
      <c r="W4168" s="13"/>
      <c r="X4168" s="13"/>
      <c r="Y4168" s="13"/>
      <c r="Z4168" s="13"/>
      <c r="AA4168" s="13"/>
      <c r="AB4168" s="13"/>
      <c r="AC4168" s="13"/>
      <c r="AD4168" s="13"/>
      <c r="AE4168" s="13"/>
      <c r="AT4168" s="244" t="s">
        <v>206</v>
      </c>
      <c r="AU4168" s="244" t="s">
        <v>78</v>
      </c>
      <c r="AV4168" s="13" t="s">
        <v>76</v>
      </c>
      <c r="AW4168" s="13" t="s">
        <v>31</v>
      </c>
      <c r="AX4168" s="13" t="s">
        <v>69</v>
      </c>
      <c r="AY4168" s="244" t="s">
        <v>193</v>
      </c>
    </row>
    <row r="4169" s="14" customFormat="1">
      <c r="A4169" s="14"/>
      <c r="B4169" s="245"/>
      <c r="C4169" s="246"/>
      <c r="D4169" s="228" t="s">
        <v>206</v>
      </c>
      <c r="E4169" s="247" t="s">
        <v>19</v>
      </c>
      <c r="F4169" s="248" t="s">
        <v>5228</v>
      </c>
      <c r="G4169" s="246"/>
      <c r="H4169" s="249">
        <v>570</v>
      </c>
      <c r="I4169" s="250"/>
      <c r="J4169" s="246"/>
      <c r="K4169" s="246"/>
      <c r="L4169" s="251"/>
      <c r="M4169" s="252"/>
      <c r="N4169" s="253"/>
      <c r="O4169" s="253"/>
      <c r="P4169" s="253"/>
      <c r="Q4169" s="253"/>
      <c r="R4169" s="253"/>
      <c r="S4169" s="253"/>
      <c r="T4169" s="254"/>
      <c r="U4169" s="14"/>
      <c r="V4169" s="14"/>
      <c r="W4169" s="14"/>
      <c r="X4169" s="14"/>
      <c r="Y4169" s="14"/>
      <c r="Z4169" s="14"/>
      <c r="AA4169" s="14"/>
      <c r="AB4169" s="14"/>
      <c r="AC4169" s="14"/>
      <c r="AD4169" s="14"/>
      <c r="AE4169" s="14"/>
      <c r="AT4169" s="255" t="s">
        <v>206</v>
      </c>
      <c r="AU4169" s="255" t="s">
        <v>78</v>
      </c>
      <c r="AV4169" s="14" t="s">
        <v>78</v>
      </c>
      <c r="AW4169" s="14" t="s">
        <v>31</v>
      </c>
      <c r="AX4169" s="14" t="s">
        <v>69</v>
      </c>
      <c r="AY4169" s="255" t="s">
        <v>193</v>
      </c>
    </row>
    <row r="4170" s="13" customFormat="1">
      <c r="A4170" s="13"/>
      <c r="B4170" s="235"/>
      <c r="C4170" s="236"/>
      <c r="D4170" s="228" t="s">
        <v>206</v>
      </c>
      <c r="E4170" s="237" t="s">
        <v>19</v>
      </c>
      <c r="F4170" s="238" t="s">
        <v>5219</v>
      </c>
      <c r="G4170" s="236"/>
      <c r="H4170" s="237" t="s">
        <v>19</v>
      </c>
      <c r="I4170" s="239"/>
      <c r="J4170" s="236"/>
      <c r="K4170" s="236"/>
      <c r="L4170" s="240"/>
      <c r="M4170" s="241"/>
      <c r="N4170" s="242"/>
      <c r="O4170" s="242"/>
      <c r="P4170" s="242"/>
      <c r="Q4170" s="242"/>
      <c r="R4170" s="242"/>
      <c r="S4170" s="242"/>
      <c r="T4170" s="243"/>
      <c r="U4170" s="13"/>
      <c r="V4170" s="13"/>
      <c r="W4170" s="13"/>
      <c r="X4170" s="13"/>
      <c r="Y4170" s="13"/>
      <c r="Z4170" s="13"/>
      <c r="AA4170" s="13"/>
      <c r="AB4170" s="13"/>
      <c r="AC4170" s="13"/>
      <c r="AD4170" s="13"/>
      <c r="AE4170" s="13"/>
      <c r="AT4170" s="244" t="s">
        <v>206</v>
      </c>
      <c r="AU4170" s="244" t="s">
        <v>78</v>
      </c>
      <c r="AV4170" s="13" t="s">
        <v>76</v>
      </c>
      <c r="AW4170" s="13" t="s">
        <v>31</v>
      </c>
      <c r="AX4170" s="13" t="s">
        <v>69</v>
      </c>
      <c r="AY4170" s="244" t="s">
        <v>193</v>
      </c>
    </row>
    <row r="4171" s="13" customFormat="1">
      <c r="A4171" s="13"/>
      <c r="B4171" s="235"/>
      <c r="C4171" s="236"/>
      <c r="D4171" s="228" t="s">
        <v>206</v>
      </c>
      <c r="E4171" s="237" t="s">
        <v>19</v>
      </c>
      <c r="F4171" s="238" t="s">
        <v>5227</v>
      </c>
      <c r="G4171" s="236"/>
      <c r="H4171" s="237" t="s">
        <v>19</v>
      </c>
      <c r="I4171" s="239"/>
      <c r="J4171" s="236"/>
      <c r="K4171" s="236"/>
      <c r="L4171" s="240"/>
      <c r="M4171" s="241"/>
      <c r="N4171" s="242"/>
      <c r="O4171" s="242"/>
      <c r="P4171" s="242"/>
      <c r="Q4171" s="242"/>
      <c r="R4171" s="242"/>
      <c r="S4171" s="242"/>
      <c r="T4171" s="243"/>
      <c r="U4171" s="13"/>
      <c r="V4171" s="13"/>
      <c r="W4171" s="13"/>
      <c r="X4171" s="13"/>
      <c r="Y4171" s="13"/>
      <c r="Z4171" s="13"/>
      <c r="AA4171" s="13"/>
      <c r="AB4171" s="13"/>
      <c r="AC4171" s="13"/>
      <c r="AD4171" s="13"/>
      <c r="AE4171" s="13"/>
      <c r="AT4171" s="244" t="s">
        <v>206</v>
      </c>
      <c r="AU4171" s="244" t="s">
        <v>78</v>
      </c>
      <c r="AV4171" s="13" t="s">
        <v>76</v>
      </c>
      <c r="AW4171" s="13" t="s">
        <v>31</v>
      </c>
      <c r="AX4171" s="13" t="s">
        <v>69</v>
      </c>
      <c r="AY4171" s="244" t="s">
        <v>193</v>
      </c>
    </row>
    <row r="4172" s="13" customFormat="1">
      <c r="A4172" s="13"/>
      <c r="B4172" s="235"/>
      <c r="C4172" s="236"/>
      <c r="D4172" s="228" t="s">
        <v>206</v>
      </c>
      <c r="E4172" s="237" t="s">
        <v>19</v>
      </c>
      <c r="F4172" s="238" t="s">
        <v>3681</v>
      </c>
      <c r="G4172" s="236"/>
      <c r="H4172" s="237" t="s">
        <v>19</v>
      </c>
      <c r="I4172" s="239"/>
      <c r="J4172" s="236"/>
      <c r="K4172" s="236"/>
      <c r="L4172" s="240"/>
      <c r="M4172" s="241"/>
      <c r="N4172" s="242"/>
      <c r="O4172" s="242"/>
      <c r="P4172" s="242"/>
      <c r="Q4172" s="242"/>
      <c r="R4172" s="242"/>
      <c r="S4172" s="242"/>
      <c r="T4172" s="243"/>
      <c r="U4172" s="13"/>
      <c r="V4172" s="13"/>
      <c r="W4172" s="13"/>
      <c r="X4172" s="13"/>
      <c r="Y4172" s="13"/>
      <c r="Z4172" s="13"/>
      <c r="AA4172" s="13"/>
      <c r="AB4172" s="13"/>
      <c r="AC4172" s="13"/>
      <c r="AD4172" s="13"/>
      <c r="AE4172" s="13"/>
      <c r="AT4172" s="244" t="s">
        <v>206</v>
      </c>
      <c r="AU4172" s="244" t="s">
        <v>78</v>
      </c>
      <c r="AV4172" s="13" t="s">
        <v>76</v>
      </c>
      <c r="AW4172" s="13" t="s">
        <v>31</v>
      </c>
      <c r="AX4172" s="13" t="s">
        <v>69</v>
      </c>
      <c r="AY4172" s="244" t="s">
        <v>193</v>
      </c>
    </row>
    <row r="4173" s="14" customFormat="1">
      <c r="A4173" s="14"/>
      <c r="B4173" s="245"/>
      <c r="C4173" s="246"/>
      <c r="D4173" s="228" t="s">
        <v>206</v>
      </c>
      <c r="E4173" s="247" t="s">
        <v>19</v>
      </c>
      <c r="F4173" s="248" t="s">
        <v>5229</v>
      </c>
      <c r="G4173" s="246"/>
      <c r="H4173" s="249">
        <v>6.2160000000000002</v>
      </c>
      <c r="I4173" s="250"/>
      <c r="J4173" s="246"/>
      <c r="K4173" s="246"/>
      <c r="L4173" s="251"/>
      <c r="M4173" s="252"/>
      <c r="N4173" s="253"/>
      <c r="O4173" s="253"/>
      <c r="P4173" s="253"/>
      <c r="Q4173" s="253"/>
      <c r="R4173" s="253"/>
      <c r="S4173" s="253"/>
      <c r="T4173" s="254"/>
      <c r="U4173" s="14"/>
      <c r="V4173" s="14"/>
      <c r="W4173" s="14"/>
      <c r="X4173" s="14"/>
      <c r="Y4173" s="14"/>
      <c r="Z4173" s="14"/>
      <c r="AA4173" s="14"/>
      <c r="AB4173" s="14"/>
      <c r="AC4173" s="14"/>
      <c r="AD4173" s="14"/>
      <c r="AE4173" s="14"/>
      <c r="AT4173" s="255" t="s">
        <v>206</v>
      </c>
      <c r="AU4173" s="255" t="s">
        <v>78</v>
      </c>
      <c r="AV4173" s="14" t="s">
        <v>78</v>
      </c>
      <c r="AW4173" s="14" t="s">
        <v>31</v>
      </c>
      <c r="AX4173" s="14" t="s">
        <v>69</v>
      </c>
      <c r="AY4173" s="255" t="s">
        <v>193</v>
      </c>
    </row>
    <row r="4174" s="15" customFormat="1">
      <c r="A4174" s="15"/>
      <c r="B4174" s="256"/>
      <c r="C4174" s="257"/>
      <c r="D4174" s="228" t="s">
        <v>206</v>
      </c>
      <c r="E4174" s="258" t="s">
        <v>19</v>
      </c>
      <c r="F4174" s="259" t="s">
        <v>218</v>
      </c>
      <c r="G4174" s="257"/>
      <c r="H4174" s="260">
        <v>576.21600000000001</v>
      </c>
      <c r="I4174" s="261"/>
      <c r="J4174" s="257"/>
      <c r="K4174" s="257"/>
      <c r="L4174" s="262"/>
      <c r="M4174" s="263"/>
      <c r="N4174" s="264"/>
      <c r="O4174" s="264"/>
      <c r="P4174" s="264"/>
      <c r="Q4174" s="264"/>
      <c r="R4174" s="264"/>
      <c r="S4174" s="264"/>
      <c r="T4174" s="265"/>
      <c r="U4174" s="15"/>
      <c r="V4174" s="15"/>
      <c r="W4174" s="15"/>
      <c r="X4174" s="15"/>
      <c r="Y4174" s="15"/>
      <c r="Z4174" s="15"/>
      <c r="AA4174" s="15"/>
      <c r="AB4174" s="15"/>
      <c r="AC4174" s="15"/>
      <c r="AD4174" s="15"/>
      <c r="AE4174" s="15"/>
      <c r="AT4174" s="266" t="s">
        <v>206</v>
      </c>
      <c r="AU4174" s="266" t="s">
        <v>78</v>
      </c>
      <c r="AV4174" s="15" t="s">
        <v>200</v>
      </c>
      <c r="AW4174" s="15" t="s">
        <v>31</v>
      </c>
      <c r="AX4174" s="15" t="s">
        <v>76</v>
      </c>
      <c r="AY4174" s="266" t="s">
        <v>193</v>
      </c>
    </row>
    <row r="4175" s="2" customFormat="1" ht="16.5" customHeight="1">
      <c r="A4175" s="41"/>
      <c r="B4175" s="42"/>
      <c r="C4175" s="215" t="s">
        <v>5230</v>
      </c>
      <c r="D4175" s="215" t="s">
        <v>195</v>
      </c>
      <c r="E4175" s="216" t="s">
        <v>5231</v>
      </c>
      <c r="F4175" s="217" t="s">
        <v>5232</v>
      </c>
      <c r="G4175" s="218" t="s">
        <v>258</v>
      </c>
      <c r="H4175" s="219">
        <v>197.14599999999999</v>
      </c>
      <c r="I4175" s="220"/>
      <c r="J4175" s="221">
        <f>ROUND(I4175*H4175,2)</f>
        <v>0</v>
      </c>
      <c r="K4175" s="217" t="s">
        <v>19</v>
      </c>
      <c r="L4175" s="47"/>
      <c r="M4175" s="222" t="s">
        <v>19</v>
      </c>
      <c r="N4175" s="223" t="s">
        <v>40</v>
      </c>
      <c r="O4175" s="87"/>
      <c r="P4175" s="224">
        <f>O4175*H4175</f>
        <v>0</v>
      </c>
      <c r="Q4175" s="224">
        <v>0</v>
      </c>
      <c r="R4175" s="224">
        <f>Q4175*H4175</f>
        <v>0</v>
      </c>
      <c r="S4175" s="224">
        <v>0</v>
      </c>
      <c r="T4175" s="225">
        <f>S4175*H4175</f>
        <v>0</v>
      </c>
      <c r="U4175" s="41"/>
      <c r="V4175" s="41"/>
      <c r="W4175" s="41"/>
      <c r="X4175" s="41"/>
      <c r="Y4175" s="41"/>
      <c r="Z4175" s="41"/>
      <c r="AA4175" s="41"/>
      <c r="AB4175" s="41"/>
      <c r="AC4175" s="41"/>
      <c r="AD4175" s="41"/>
      <c r="AE4175" s="41"/>
      <c r="AR4175" s="226" t="s">
        <v>323</v>
      </c>
      <c r="AT4175" s="226" t="s">
        <v>195</v>
      </c>
      <c r="AU4175" s="226" t="s">
        <v>78</v>
      </c>
      <c r="AY4175" s="20" t="s">
        <v>193</v>
      </c>
      <c r="BE4175" s="227">
        <f>IF(N4175="základní",J4175,0)</f>
        <v>0</v>
      </c>
      <c r="BF4175" s="227">
        <f>IF(N4175="snížená",J4175,0)</f>
        <v>0</v>
      </c>
      <c r="BG4175" s="227">
        <f>IF(N4175="zákl. přenesená",J4175,0)</f>
        <v>0</v>
      </c>
      <c r="BH4175" s="227">
        <f>IF(N4175="sníž. přenesená",J4175,0)</f>
        <v>0</v>
      </c>
      <c r="BI4175" s="227">
        <f>IF(N4175="nulová",J4175,0)</f>
        <v>0</v>
      </c>
      <c r="BJ4175" s="20" t="s">
        <v>76</v>
      </c>
      <c r="BK4175" s="227">
        <f>ROUND(I4175*H4175,2)</f>
        <v>0</v>
      </c>
      <c r="BL4175" s="20" t="s">
        <v>323</v>
      </c>
      <c r="BM4175" s="226" t="s">
        <v>5233</v>
      </c>
    </row>
    <row r="4176" s="2" customFormat="1">
      <c r="A4176" s="41"/>
      <c r="B4176" s="42"/>
      <c r="C4176" s="43"/>
      <c r="D4176" s="228" t="s">
        <v>202</v>
      </c>
      <c r="E4176" s="43"/>
      <c r="F4176" s="229" t="s">
        <v>5234</v>
      </c>
      <c r="G4176" s="43"/>
      <c r="H4176" s="43"/>
      <c r="I4176" s="230"/>
      <c r="J4176" s="43"/>
      <c r="K4176" s="43"/>
      <c r="L4176" s="47"/>
      <c r="M4176" s="231"/>
      <c r="N4176" s="232"/>
      <c r="O4176" s="87"/>
      <c r="P4176" s="87"/>
      <c r="Q4176" s="87"/>
      <c r="R4176" s="87"/>
      <c r="S4176" s="87"/>
      <c r="T4176" s="88"/>
      <c r="U4176" s="41"/>
      <c r="V4176" s="41"/>
      <c r="W4176" s="41"/>
      <c r="X4176" s="41"/>
      <c r="Y4176" s="41"/>
      <c r="Z4176" s="41"/>
      <c r="AA4176" s="41"/>
      <c r="AB4176" s="41"/>
      <c r="AC4176" s="41"/>
      <c r="AD4176" s="41"/>
      <c r="AE4176" s="41"/>
      <c r="AT4176" s="20" t="s">
        <v>202</v>
      </c>
      <c r="AU4176" s="20" t="s">
        <v>78</v>
      </c>
    </row>
    <row r="4177" s="2" customFormat="1">
      <c r="A4177" s="41"/>
      <c r="B4177" s="42"/>
      <c r="C4177" s="43"/>
      <c r="D4177" s="228" t="s">
        <v>1221</v>
      </c>
      <c r="E4177" s="43"/>
      <c r="F4177" s="270" t="s">
        <v>5235</v>
      </c>
      <c r="G4177" s="43"/>
      <c r="H4177" s="43"/>
      <c r="I4177" s="230"/>
      <c r="J4177" s="43"/>
      <c r="K4177" s="43"/>
      <c r="L4177" s="47"/>
      <c r="M4177" s="231"/>
      <c r="N4177" s="232"/>
      <c r="O4177" s="87"/>
      <c r="P4177" s="87"/>
      <c r="Q4177" s="87"/>
      <c r="R4177" s="87"/>
      <c r="S4177" s="87"/>
      <c r="T4177" s="88"/>
      <c r="U4177" s="41"/>
      <c r="V4177" s="41"/>
      <c r="W4177" s="41"/>
      <c r="X4177" s="41"/>
      <c r="Y4177" s="41"/>
      <c r="Z4177" s="41"/>
      <c r="AA4177" s="41"/>
      <c r="AB4177" s="41"/>
      <c r="AC4177" s="41"/>
      <c r="AD4177" s="41"/>
      <c r="AE4177" s="41"/>
      <c r="AT4177" s="20" t="s">
        <v>1221</v>
      </c>
      <c r="AU4177" s="20" t="s">
        <v>78</v>
      </c>
    </row>
    <row r="4178" s="13" customFormat="1">
      <c r="A4178" s="13"/>
      <c r="B4178" s="235"/>
      <c r="C4178" s="236"/>
      <c r="D4178" s="228" t="s">
        <v>206</v>
      </c>
      <c r="E4178" s="237" t="s">
        <v>19</v>
      </c>
      <c r="F4178" s="238" t="s">
        <v>279</v>
      </c>
      <c r="G4178" s="236"/>
      <c r="H4178" s="237" t="s">
        <v>19</v>
      </c>
      <c r="I4178" s="239"/>
      <c r="J4178" s="236"/>
      <c r="K4178" s="236"/>
      <c r="L4178" s="240"/>
      <c r="M4178" s="241"/>
      <c r="N4178" s="242"/>
      <c r="O4178" s="242"/>
      <c r="P4178" s="242"/>
      <c r="Q4178" s="242"/>
      <c r="R4178" s="242"/>
      <c r="S4178" s="242"/>
      <c r="T4178" s="243"/>
      <c r="U4178" s="13"/>
      <c r="V4178" s="13"/>
      <c r="W4178" s="13"/>
      <c r="X4178" s="13"/>
      <c r="Y4178" s="13"/>
      <c r="Z4178" s="13"/>
      <c r="AA4178" s="13"/>
      <c r="AB4178" s="13"/>
      <c r="AC4178" s="13"/>
      <c r="AD4178" s="13"/>
      <c r="AE4178" s="13"/>
      <c r="AT4178" s="244" t="s">
        <v>206</v>
      </c>
      <c r="AU4178" s="244" t="s">
        <v>78</v>
      </c>
      <c r="AV4178" s="13" t="s">
        <v>76</v>
      </c>
      <c r="AW4178" s="13" t="s">
        <v>31</v>
      </c>
      <c r="AX4178" s="13" t="s">
        <v>69</v>
      </c>
      <c r="AY4178" s="244" t="s">
        <v>193</v>
      </c>
    </row>
    <row r="4179" s="13" customFormat="1">
      <c r="A4179" s="13"/>
      <c r="B4179" s="235"/>
      <c r="C4179" s="236"/>
      <c r="D4179" s="228" t="s">
        <v>206</v>
      </c>
      <c r="E4179" s="237" t="s">
        <v>19</v>
      </c>
      <c r="F4179" s="238" t="s">
        <v>5236</v>
      </c>
      <c r="G4179" s="236"/>
      <c r="H4179" s="237" t="s">
        <v>19</v>
      </c>
      <c r="I4179" s="239"/>
      <c r="J4179" s="236"/>
      <c r="K4179" s="236"/>
      <c r="L4179" s="240"/>
      <c r="M4179" s="241"/>
      <c r="N4179" s="242"/>
      <c r="O4179" s="242"/>
      <c r="P4179" s="242"/>
      <c r="Q4179" s="242"/>
      <c r="R4179" s="242"/>
      <c r="S4179" s="242"/>
      <c r="T4179" s="243"/>
      <c r="U4179" s="13"/>
      <c r="V4179" s="13"/>
      <c r="W4179" s="13"/>
      <c r="X4179" s="13"/>
      <c r="Y4179" s="13"/>
      <c r="Z4179" s="13"/>
      <c r="AA4179" s="13"/>
      <c r="AB4179" s="13"/>
      <c r="AC4179" s="13"/>
      <c r="AD4179" s="13"/>
      <c r="AE4179" s="13"/>
      <c r="AT4179" s="244" t="s">
        <v>206</v>
      </c>
      <c r="AU4179" s="244" t="s">
        <v>78</v>
      </c>
      <c r="AV4179" s="13" t="s">
        <v>76</v>
      </c>
      <c r="AW4179" s="13" t="s">
        <v>31</v>
      </c>
      <c r="AX4179" s="13" t="s">
        <v>69</v>
      </c>
      <c r="AY4179" s="244" t="s">
        <v>193</v>
      </c>
    </row>
    <row r="4180" s="13" customFormat="1">
      <c r="A4180" s="13"/>
      <c r="B4180" s="235"/>
      <c r="C4180" s="236"/>
      <c r="D4180" s="228" t="s">
        <v>206</v>
      </c>
      <c r="E4180" s="237" t="s">
        <v>19</v>
      </c>
      <c r="F4180" s="238" t="s">
        <v>3858</v>
      </c>
      <c r="G4180" s="236"/>
      <c r="H4180" s="237" t="s">
        <v>19</v>
      </c>
      <c r="I4180" s="239"/>
      <c r="J4180" s="236"/>
      <c r="K4180" s="236"/>
      <c r="L4180" s="240"/>
      <c r="M4180" s="241"/>
      <c r="N4180" s="242"/>
      <c r="O4180" s="242"/>
      <c r="P4180" s="242"/>
      <c r="Q4180" s="242"/>
      <c r="R4180" s="242"/>
      <c r="S4180" s="242"/>
      <c r="T4180" s="243"/>
      <c r="U4180" s="13"/>
      <c r="V4180" s="13"/>
      <c r="W4180" s="13"/>
      <c r="X4180" s="13"/>
      <c r="Y4180" s="13"/>
      <c r="Z4180" s="13"/>
      <c r="AA4180" s="13"/>
      <c r="AB4180" s="13"/>
      <c r="AC4180" s="13"/>
      <c r="AD4180" s="13"/>
      <c r="AE4180" s="13"/>
      <c r="AT4180" s="244" t="s">
        <v>206</v>
      </c>
      <c r="AU4180" s="244" t="s">
        <v>78</v>
      </c>
      <c r="AV4180" s="13" t="s">
        <v>76</v>
      </c>
      <c r="AW4180" s="13" t="s">
        <v>31</v>
      </c>
      <c r="AX4180" s="13" t="s">
        <v>69</v>
      </c>
      <c r="AY4180" s="244" t="s">
        <v>193</v>
      </c>
    </row>
    <row r="4181" s="14" customFormat="1">
      <c r="A4181" s="14"/>
      <c r="B4181" s="245"/>
      <c r="C4181" s="246"/>
      <c r="D4181" s="228" t="s">
        <v>206</v>
      </c>
      <c r="E4181" s="247" t="s">
        <v>19</v>
      </c>
      <c r="F4181" s="248" t="s">
        <v>5237</v>
      </c>
      <c r="G4181" s="246"/>
      <c r="H4181" s="249">
        <v>182.69999999999999</v>
      </c>
      <c r="I4181" s="250"/>
      <c r="J4181" s="246"/>
      <c r="K4181" s="246"/>
      <c r="L4181" s="251"/>
      <c r="M4181" s="252"/>
      <c r="N4181" s="253"/>
      <c r="O4181" s="253"/>
      <c r="P4181" s="253"/>
      <c r="Q4181" s="253"/>
      <c r="R4181" s="253"/>
      <c r="S4181" s="253"/>
      <c r="T4181" s="254"/>
      <c r="U4181" s="14"/>
      <c r="V4181" s="14"/>
      <c r="W4181" s="14"/>
      <c r="X4181" s="14"/>
      <c r="Y4181" s="14"/>
      <c r="Z4181" s="14"/>
      <c r="AA4181" s="14"/>
      <c r="AB4181" s="14"/>
      <c r="AC4181" s="14"/>
      <c r="AD4181" s="14"/>
      <c r="AE4181" s="14"/>
      <c r="AT4181" s="255" t="s">
        <v>206</v>
      </c>
      <c r="AU4181" s="255" t="s">
        <v>78</v>
      </c>
      <c r="AV4181" s="14" t="s">
        <v>78</v>
      </c>
      <c r="AW4181" s="14" t="s">
        <v>31</v>
      </c>
      <c r="AX4181" s="14" t="s">
        <v>69</v>
      </c>
      <c r="AY4181" s="255" t="s">
        <v>193</v>
      </c>
    </row>
    <row r="4182" s="13" customFormat="1">
      <c r="A4182" s="13"/>
      <c r="B4182" s="235"/>
      <c r="C4182" s="236"/>
      <c r="D4182" s="228" t="s">
        <v>206</v>
      </c>
      <c r="E4182" s="237" t="s">
        <v>19</v>
      </c>
      <c r="F4182" s="238" t="s">
        <v>3764</v>
      </c>
      <c r="G4182" s="236"/>
      <c r="H4182" s="237" t="s">
        <v>19</v>
      </c>
      <c r="I4182" s="239"/>
      <c r="J4182" s="236"/>
      <c r="K4182" s="236"/>
      <c r="L4182" s="240"/>
      <c r="M4182" s="241"/>
      <c r="N4182" s="242"/>
      <c r="O4182" s="242"/>
      <c r="P4182" s="242"/>
      <c r="Q4182" s="242"/>
      <c r="R4182" s="242"/>
      <c r="S4182" s="242"/>
      <c r="T4182" s="243"/>
      <c r="U4182" s="13"/>
      <c r="V4182" s="13"/>
      <c r="W4182" s="13"/>
      <c r="X4182" s="13"/>
      <c r="Y4182" s="13"/>
      <c r="Z4182" s="13"/>
      <c r="AA4182" s="13"/>
      <c r="AB4182" s="13"/>
      <c r="AC4182" s="13"/>
      <c r="AD4182" s="13"/>
      <c r="AE4182" s="13"/>
      <c r="AT4182" s="244" t="s">
        <v>206</v>
      </c>
      <c r="AU4182" s="244" t="s">
        <v>78</v>
      </c>
      <c r="AV4182" s="13" t="s">
        <v>76</v>
      </c>
      <c r="AW4182" s="13" t="s">
        <v>31</v>
      </c>
      <c r="AX4182" s="13" t="s">
        <v>69</v>
      </c>
      <c r="AY4182" s="244" t="s">
        <v>193</v>
      </c>
    </row>
    <row r="4183" s="14" customFormat="1">
      <c r="A4183" s="14"/>
      <c r="B4183" s="245"/>
      <c r="C4183" s="246"/>
      <c r="D4183" s="228" t="s">
        <v>206</v>
      </c>
      <c r="E4183" s="247" t="s">
        <v>19</v>
      </c>
      <c r="F4183" s="248" t="s">
        <v>5238</v>
      </c>
      <c r="G4183" s="246"/>
      <c r="H4183" s="249">
        <v>10.6</v>
      </c>
      <c r="I4183" s="250"/>
      <c r="J4183" s="246"/>
      <c r="K4183" s="246"/>
      <c r="L4183" s="251"/>
      <c r="M4183" s="252"/>
      <c r="N4183" s="253"/>
      <c r="O4183" s="253"/>
      <c r="P4183" s="253"/>
      <c r="Q4183" s="253"/>
      <c r="R4183" s="253"/>
      <c r="S4183" s="253"/>
      <c r="T4183" s="254"/>
      <c r="U4183" s="14"/>
      <c r="V4183" s="14"/>
      <c r="W4183" s="14"/>
      <c r="X4183" s="14"/>
      <c r="Y4183" s="14"/>
      <c r="Z4183" s="14"/>
      <c r="AA4183" s="14"/>
      <c r="AB4183" s="14"/>
      <c r="AC4183" s="14"/>
      <c r="AD4183" s="14"/>
      <c r="AE4183" s="14"/>
      <c r="AT4183" s="255" t="s">
        <v>206</v>
      </c>
      <c r="AU4183" s="255" t="s">
        <v>78</v>
      </c>
      <c r="AV4183" s="14" t="s">
        <v>78</v>
      </c>
      <c r="AW4183" s="14" t="s">
        <v>31</v>
      </c>
      <c r="AX4183" s="14" t="s">
        <v>69</v>
      </c>
      <c r="AY4183" s="255" t="s">
        <v>193</v>
      </c>
    </row>
    <row r="4184" s="13" customFormat="1">
      <c r="A4184" s="13"/>
      <c r="B4184" s="235"/>
      <c r="C4184" s="236"/>
      <c r="D4184" s="228" t="s">
        <v>206</v>
      </c>
      <c r="E4184" s="237" t="s">
        <v>19</v>
      </c>
      <c r="F4184" s="238" t="s">
        <v>5219</v>
      </c>
      <c r="G4184" s="236"/>
      <c r="H4184" s="237" t="s">
        <v>19</v>
      </c>
      <c r="I4184" s="239"/>
      <c r="J4184" s="236"/>
      <c r="K4184" s="236"/>
      <c r="L4184" s="240"/>
      <c r="M4184" s="241"/>
      <c r="N4184" s="242"/>
      <c r="O4184" s="242"/>
      <c r="P4184" s="242"/>
      <c r="Q4184" s="242"/>
      <c r="R4184" s="242"/>
      <c r="S4184" s="242"/>
      <c r="T4184" s="243"/>
      <c r="U4184" s="13"/>
      <c r="V4184" s="13"/>
      <c r="W4184" s="13"/>
      <c r="X4184" s="13"/>
      <c r="Y4184" s="13"/>
      <c r="Z4184" s="13"/>
      <c r="AA4184" s="13"/>
      <c r="AB4184" s="13"/>
      <c r="AC4184" s="13"/>
      <c r="AD4184" s="13"/>
      <c r="AE4184" s="13"/>
      <c r="AT4184" s="244" t="s">
        <v>206</v>
      </c>
      <c r="AU4184" s="244" t="s">
        <v>78</v>
      </c>
      <c r="AV4184" s="13" t="s">
        <v>76</v>
      </c>
      <c r="AW4184" s="13" t="s">
        <v>31</v>
      </c>
      <c r="AX4184" s="13" t="s">
        <v>69</v>
      </c>
      <c r="AY4184" s="244" t="s">
        <v>193</v>
      </c>
    </row>
    <row r="4185" s="13" customFormat="1">
      <c r="A4185" s="13"/>
      <c r="B4185" s="235"/>
      <c r="C4185" s="236"/>
      <c r="D4185" s="228" t="s">
        <v>206</v>
      </c>
      <c r="E4185" s="237" t="s">
        <v>19</v>
      </c>
      <c r="F4185" s="238" t="s">
        <v>5236</v>
      </c>
      <c r="G4185" s="236"/>
      <c r="H4185" s="237" t="s">
        <v>19</v>
      </c>
      <c r="I4185" s="239"/>
      <c r="J4185" s="236"/>
      <c r="K4185" s="236"/>
      <c r="L4185" s="240"/>
      <c r="M4185" s="241"/>
      <c r="N4185" s="242"/>
      <c r="O4185" s="242"/>
      <c r="P4185" s="242"/>
      <c r="Q4185" s="242"/>
      <c r="R4185" s="242"/>
      <c r="S4185" s="242"/>
      <c r="T4185" s="243"/>
      <c r="U4185" s="13"/>
      <c r="V4185" s="13"/>
      <c r="W4185" s="13"/>
      <c r="X4185" s="13"/>
      <c r="Y4185" s="13"/>
      <c r="Z4185" s="13"/>
      <c r="AA4185" s="13"/>
      <c r="AB4185" s="13"/>
      <c r="AC4185" s="13"/>
      <c r="AD4185" s="13"/>
      <c r="AE4185" s="13"/>
      <c r="AT4185" s="244" t="s">
        <v>206</v>
      </c>
      <c r="AU4185" s="244" t="s">
        <v>78</v>
      </c>
      <c r="AV4185" s="13" t="s">
        <v>76</v>
      </c>
      <c r="AW4185" s="13" t="s">
        <v>31</v>
      </c>
      <c r="AX4185" s="13" t="s">
        <v>69</v>
      </c>
      <c r="AY4185" s="244" t="s">
        <v>193</v>
      </c>
    </row>
    <row r="4186" s="13" customFormat="1">
      <c r="A4186" s="13"/>
      <c r="B4186" s="235"/>
      <c r="C4186" s="236"/>
      <c r="D4186" s="228" t="s">
        <v>206</v>
      </c>
      <c r="E4186" s="237" t="s">
        <v>19</v>
      </c>
      <c r="F4186" s="238" t="s">
        <v>3858</v>
      </c>
      <c r="G4186" s="236"/>
      <c r="H4186" s="237" t="s">
        <v>19</v>
      </c>
      <c r="I4186" s="239"/>
      <c r="J4186" s="236"/>
      <c r="K4186" s="236"/>
      <c r="L4186" s="240"/>
      <c r="M4186" s="241"/>
      <c r="N4186" s="242"/>
      <c r="O4186" s="242"/>
      <c r="P4186" s="242"/>
      <c r="Q4186" s="242"/>
      <c r="R4186" s="242"/>
      <c r="S4186" s="242"/>
      <c r="T4186" s="243"/>
      <c r="U4186" s="13"/>
      <c r="V4186" s="13"/>
      <c r="W4186" s="13"/>
      <c r="X4186" s="13"/>
      <c r="Y4186" s="13"/>
      <c r="Z4186" s="13"/>
      <c r="AA4186" s="13"/>
      <c r="AB4186" s="13"/>
      <c r="AC4186" s="13"/>
      <c r="AD4186" s="13"/>
      <c r="AE4186" s="13"/>
      <c r="AT4186" s="244" t="s">
        <v>206</v>
      </c>
      <c r="AU4186" s="244" t="s">
        <v>78</v>
      </c>
      <c r="AV4186" s="13" t="s">
        <v>76</v>
      </c>
      <c r="AW4186" s="13" t="s">
        <v>31</v>
      </c>
      <c r="AX4186" s="13" t="s">
        <v>69</v>
      </c>
      <c r="AY4186" s="244" t="s">
        <v>193</v>
      </c>
    </row>
    <row r="4187" s="14" customFormat="1">
      <c r="A4187" s="14"/>
      <c r="B4187" s="245"/>
      <c r="C4187" s="246"/>
      <c r="D4187" s="228" t="s">
        <v>206</v>
      </c>
      <c r="E4187" s="247" t="s">
        <v>19</v>
      </c>
      <c r="F4187" s="248" t="s">
        <v>5239</v>
      </c>
      <c r="G4187" s="246"/>
      <c r="H4187" s="249">
        <v>3.1019999999999999</v>
      </c>
      <c r="I4187" s="250"/>
      <c r="J4187" s="246"/>
      <c r="K4187" s="246"/>
      <c r="L4187" s="251"/>
      <c r="M4187" s="252"/>
      <c r="N4187" s="253"/>
      <c r="O4187" s="253"/>
      <c r="P4187" s="253"/>
      <c r="Q4187" s="253"/>
      <c r="R4187" s="253"/>
      <c r="S4187" s="253"/>
      <c r="T4187" s="254"/>
      <c r="U4187" s="14"/>
      <c r="V4187" s="14"/>
      <c r="W4187" s="14"/>
      <c r="X4187" s="14"/>
      <c r="Y4187" s="14"/>
      <c r="Z4187" s="14"/>
      <c r="AA4187" s="14"/>
      <c r="AB4187" s="14"/>
      <c r="AC4187" s="14"/>
      <c r="AD4187" s="14"/>
      <c r="AE4187" s="14"/>
      <c r="AT4187" s="255" t="s">
        <v>206</v>
      </c>
      <c r="AU4187" s="255" t="s">
        <v>78</v>
      </c>
      <c r="AV4187" s="14" t="s">
        <v>78</v>
      </c>
      <c r="AW4187" s="14" t="s">
        <v>31</v>
      </c>
      <c r="AX4187" s="14" t="s">
        <v>69</v>
      </c>
      <c r="AY4187" s="255" t="s">
        <v>193</v>
      </c>
    </row>
    <row r="4188" s="13" customFormat="1">
      <c r="A4188" s="13"/>
      <c r="B4188" s="235"/>
      <c r="C4188" s="236"/>
      <c r="D4188" s="228" t="s">
        <v>206</v>
      </c>
      <c r="E4188" s="237" t="s">
        <v>19</v>
      </c>
      <c r="F4188" s="238" t="s">
        <v>3764</v>
      </c>
      <c r="G4188" s="236"/>
      <c r="H4188" s="237" t="s">
        <v>19</v>
      </c>
      <c r="I4188" s="239"/>
      <c r="J4188" s="236"/>
      <c r="K4188" s="236"/>
      <c r="L4188" s="240"/>
      <c r="M4188" s="241"/>
      <c r="N4188" s="242"/>
      <c r="O4188" s="242"/>
      <c r="P4188" s="242"/>
      <c r="Q4188" s="242"/>
      <c r="R4188" s="242"/>
      <c r="S4188" s="242"/>
      <c r="T4188" s="243"/>
      <c r="U4188" s="13"/>
      <c r="V4188" s="13"/>
      <c r="W4188" s="13"/>
      <c r="X4188" s="13"/>
      <c r="Y4188" s="13"/>
      <c r="Z4188" s="13"/>
      <c r="AA4188" s="13"/>
      <c r="AB4188" s="13"/>
      <c r="AC4188" s="13"/>
      <c r="AD4188" s="13"/>
      <c r="AE4188" s="13"/>
      <c r="AT4188" s="244" t="s">
        <v>206</v>
      </c>
      <c r="AU4188" s="244" t="s">
        <v>78</v>
      </c>
      <c r="AV4188" s="13" t="s">
        <v>76</v>
      </c>
      <c r="AW4188" s="13" t="s">
        <v>31</v>
      </c>
      <c r="AX4188" s="13" t="s">
        <v>69</v>
      </c>
      <c r="AY4188" s="244" t="s">
        <v>193</v>
      </c>
    </row>
    <row r="4189" s="14" customFormat="1">
      <c r="A4189" s="14"/>
      <c r="B4189" s="245"/>
      <c r="C4189" s="246"/>
      <c r="D4189" s="228" t="s">
        <v>206</v>
      </c>
      <c r="E4189" s="247" t="s">
        <v>19</v>
      </c>
      <c r="F4189" s="248" t="s">
        <v>5240</v>
      </c>
      <c r="G4189" s="246"/>
      <c r="H4189" s="249">
        <v>0.74399999999999999</v>
      </c>
      <c r="I4189" s="250"/>
      <c r="J4189" s="246"/>
      <c r="K4189" s="246"/>
      <c r="L4189" s="251"/>
      <c r="M4189" s="252"/>
      <c r="N4189" s="253"/>
      <c r="O4189" s="253"/>
      <c r="P4189" s="253"/>
      <c r="Q4189" s="253"/>
      <c r="R4189" s="253"/>
      <c r="S4189" s="253"/>
      <c r="T4189" s="254"/>
      <c r="U4189" s="14"/>
      <c r="V4189" s="14"/>
      <c r="W4189" s="14"/>
      <c r="X4189" s="14"/>
      <c r="Y4189" s="14"/>
      <c r="Z4189" s="14"/>
      <c r="AA4189" s="14"/>
      <c r="AB4189" s="14"/>
      <c r="AC4189" s="14"/>
      <c r="AD4189" s="14"/>
      <c r="AE4189" s="14"/>
      <c r="AT4189" s="255" t="s">
        <v>206</v>
      </c>
      <c r="AU4189" s="255" t="s">
        <v>78</v>
      </c>
      <c r="AV4189" s="14" t="s">
        <v>78</v>
      </c>
      <c r="AW4189" s="14" t="s">
        <v>31</v>
      </c>
      <c r="AX4189" s="14" t="s">
        <v>69</v>
      </c>
      <c r="AY4189" s="255" t="s">
        <v>193</v>
      </c>
    </row>
    <row r="4190" s="15" customFormat="1">
      <c r="A4190" s="15"/>
      <c r="B4190" s="256"/>
      <c r="C4190" s="257"/>
      <c r="D4190" s="228" t="s">
        <v>206</v>
      </c>
      <c r="E4190" s="258" t="s">
        <v>19</v>
      </c>
      <c r="F4190" s="259" t="s">
        <v>218</v>
      </c>
      <c r="G4190" s="257"/>
      <c r="H4190" s="260">
        <v>197.14599999999999</v>
      </c>
      <c r="I4190" s="261"/>
      <c r="J4190" s="257"/>
      <c r="K4190" s="257"/>
      <c r="L4190" s="262"/>
      <c r="M4190" s="263"/>
      <c r="N4190" s="264"/>
      <c r="O4190" s="264"/>
      <c r="P4190" s="264"/>
      <c r="Q4190" s="264"/>
      <c r="R4190" s="264"/>
      <c r="S4190" s="264"/>
      <c r="T4190" s="265"/>
      <c r="U4190" s="15"/>
      <c r="V4190" s="15"/>
      <c r="W4190" s="15"/>
      <c r="X4190" s="15"/>
      <c r="Y4190" s="15"/>
      <c r="Z4190" s="15"/>
      <c r="AA4190" s="15"/>
      <c r="AB4190" s="15"/>
      <c r="AC4190" s="15"/>
      <c r="AD4190" s="15"/>
      <c r="AE4190" s="15"/>
      <c r="AT4190" s="266" t="s">
        <v>206</v>
      </c>
      <c r="AU4190" s="266" t="s">
        <v>78</v>
      </c>
      <c r="AV4190" s="15" t="s">
        <v>200</v>
      </c>
      <c r="AW4190" s="15" t="s">
        <v>31</v>
      </c>
      <c r="AX4190" s="15" t="s">
        <v>76</v>
      </c>
      <c r="AY4190" s="266" t="s">
        <v>193</v>
      </c>
    </row>
    <row r="4191" s="2" customFormat="1" ht="16.5" customHeight="1">
      <c r="A4191" s="41"/>
      <c r="B4191" s="42"/>
      <c r="C4191" s="215" t="s">
        <v>5241</v>
      </c>
      <c r="D4191" s="215" t="s">
        <v>195</v>
      </c>
      <c r="E4191" s="216" t="s">
        <v>5242</v>
      </c>
      <c r="F4191" s="217" t="s">
        <v>5243</v>
      </c>
      <c r="G4191" s="218" t="s">
        <v>408</v>
      </c>
      <c r="H4191" s="219">
        <v>183.25</v>
      </c>
      <c r="I4191" s="220"/>
      <c r="J4191" s="221">
        <f>ROUND(I4191*H4191,2)</f>
        <v>0</v>
      </c>
      <c r="K4191" s="217" t="s">
        <v>19</v>
      </c>
      <c r="L4191" s="47"/>
      <c r="M4191" s="222" t="s">
        <v>19</v>
      </c>
      <c r="N4191" s="223" t="s">
        <v>40</v>
      </c>
      <c r="O4191" s="87"/>
      <c r="P4191" s="224">
        <f>O4191*H4191</f>
        <v>0</v>
      </c>
      <c r="Q4191" s="224">
        <v>0</v>
      </c>
      <c r="R4191" s="224">
        <f>Q4191*H4191</f>
        <v>0</v>
      </c>
      <c r="S4191" s="224">
        <v>0</v>
      </c>
      <c r="T4191" s="225">
        <f>S4191*H4191</f>
        <v>0</v>
      </c>
      <c r="U4191" s="41"/>
      <c r="V4191" s="41"/>
      <c r="W4191" s="41"/>
      <c r="X4191" s="41"/>
      <c r="Y4191" s="41"/>
      <c r="Z4191" s="41"/>
      <c r="AA4191" s="41"/>
      <c r="AB4191" s="41"/>
      <c r="AC4191" s="41"/>
      <c r="AD4191" s="41"/>
      <c r="AE4191" s="41"/>
      <c r="AR4191" s="226" t="s">
        <v>323</v>
      </c>
      <c r="AT4191" s="226" t="s">
        <v>195</v>
      </c>
      <c r="AU4191" s="226" t="s">
        <v>78</v>
      </c>
      <c r="AY4191" s="20" t="s">
        <v>193</v>
      </c>
      <c r="BE4191" s="227">
        <f>IF(N4191="základní",J4191,0)</f>
        <v>0</v>
      </c>
      <c r="BF4191" s="227">
        <f>IF(N4191="snížená",J4191,0)</f>
        <v>0</v>
      </c>
      <c r="BG4191" s="227">
        <f>IF(N4191="zákl. přenesená",J4191,0)</f>
        <v>0</v>
      </c>
      <c r="BH4191" s="227">
        <f>IF(N4191="sníž. přenesená",J4191,0)</f>
        <v>0</v>
      </c>
      <c r="BI4191" s="227">
        <f>IF(N4191="nulová",J4191,0)</f>
        <v>0</v>
      </c>
      <c r="BJ4191" s="20" t="s">
        <v>76</v>
      </c>
      <c r="BK4191" s="227">
        <f>ROUND(I4191*H4191,2)</f>
        <v>0</v>
      </c>
      <c r="BL4191" s="20" t="s">
        <v>323</v>
      </c>
      <c r="BM4191" s="226" t="s">
        <v>5244</v>
      </c>
    </row>
    <row r="4192" s="2" customFormat="1">
      <c r="A4192" s="41"/>
      <c r="B4192" s="42"/>
      <c r="C4192" s="43"/>
      <c r="D4192" s="228" t="s">
        <v>202</v>
      </c>
      <c r="E4192" s="43"/>
      <c r="F4192" s="229" t="s">
        <v>5245</v>
      </c>
      <c r="G4192" s="43"/>
      <c r="H4192" s="43"/>
      <c r="I4192" s="230"/>
      <c r="J4192" s="43"/>
      <c r="K4192" s="43"/>
      <c r="L4192" s="47"/>
      <c r="M4192" s="231"/>
      <c r="N4192" s="232"/>
      <c r="O4192" s="87"/>
      <c r="P4192" s="87"/>
      <c r="Q4192" s="87"/>
      <c r="R4192" s="87"/>
      <c r="S4192" s="87"/>
      <c r="T4192" s="88"/>
      <c r="U4192" s="41"/>
      <c r="V4192" s="41"/>
      <c r="W4192" s="41"/>
      <c r="X4192" s="41"/>
      <c r="Y4192" s="41"/>
      <c r="Z4192" s="41"/>
      <c r="AA4192" s="41"/>
      <c r="AB4192" s="41"/>
      <c r="AC4192" s="41"/>
      <c r="AD4192" s="41"/>
      <c r="AE4192" s="41"/>
      <c r="AT4192" s="20" t="s">
        <v>202</v>
      </c>
      <c r="AU4192" s="20" t="s">
        <v>78</v>
      </c>
    </row>
    <row r="4193" s="13" customFormat="1">
      <c r="A4193" s="13"/>
      <c r="B4193" s="235"/>
      <c r="C4193" s="236"/>
      <c r="D4193" s="228" t="s">
        <v>206</v>
      </c>
      <c r="E4193" s="237" t="s">
        <v>19</v>
      </c>
      <c r="F4193" s="238" t="s">
        <v>279</v>
      </c>
      <c r="G4193" s="236"/>
      <c r="H4193" s="237" t="s">
        <v>19</v>
      </c>
      <c r="I4193" s="239"/>
      <c r="J4193" s="236"/>
      <c r="K4193" s="236"/>
      <c r="L4193" s="240"/>
      <c r="M4193" s="241"/>
      <c r="N4193" s="242"/>
      <c r="O4193" s="242"/>
      <c r="P4193" s="242"/>
      <c r="Q4193" s="242"/>
      <c r="R4193" s="242"/>
      <c r="S4193" s="242"/>
      <c r="T4193" s="243"/>
      <c r="U4193" s="13"/>
      <c r="V4193" s="13"/>
      <c r="W4193" s="13"/>
      <c r="X4193" s="13"/>
      <c r="Y4193" s="13"/>
      <c r="Z4193" s="13"/>
      <c r="AA4193" s="13"/>
      <c r="AB4193" s="13"/>
      <c r="AC4193" s="13"/>
      <c r="AD4193" s="13"/>
      <c r="AE4193" s="13"/>
      <c r="AT4193" s="244" t="s">
        <v>206</v>
      </c>
      <c r="AU4193" s="244" t="s">
        <v>78</v>
      </c>
      <c r="AV4193" s="13" t="s">
        <v>76</v>
      </c>
      <c r="AW4193" s="13" t="s">
        <v>31</v>
      </c>
      <c r="AX4193" s="13" t="s">
        <v>69</v>
      </c>
      <c r="AY4193" s="244" t="s">
        <v>193</v>
      </c>
    </row>
    <row r="4194" s="13" customFormat="1">
      <c r="A4194" s="13"/>
      <c r="B4194" s="235"/>
      <c r="C4194" s="236"/>
      <c r="D4194" s="228" t="s">
        <v>206</v>
      </c>
      <c r="E4194" s="237" t="s">
        <v>19</v>
      </c>
      <c r="F4194" s="238" t="s">
        <v>4210</v>
      </c>
      <c r="G4194" s="236"/>
      <c r="H4194" s="237" t="s">
        <v>19</v>
      </c>
      <c r="I4194" s="239"/>
      <c r="J4194" s="236"/>
      <c r="K4194" s="236"/>
      <c r="L4194" s="240"/>
      <c r="M4194" s="241"/>
      <c r="N4194" s="242"/>
      <c r="O4194" s="242"/>
      <c r="P4194" s="242"/>
      <c r="Q4194" s="242"/>
      <c r="R4194" s="242"/>
      <c r="S4194" s="242"/>
      <c r="T4194" s="243"/>
      <c r="U4194" s="13"/>
      <c r="V4194" s="13"/>
      <c r="W4194" s="13"/>
      <c r="X4194" s="13"/>
      <c r="Y4194" s="13"/>
      <c r="Z4194" s="13"/>
      <c r="AA4194" s="13"/>
      <c r="AB4194" s="13"/>
      <c r="AC4194" s="13"/>
      <c r="AD4194" s="13"/>
      <c r="AE4194" s="13"/>
      <c r="AT4194" s="244" t="s">
        <v>206</v>
      </c>
      <c r="AU4194" s="244" t="s">
        <v>78</v>
      </c>
      <c r="AV4194" s="13" t="s">
        <v>76</v>
      </c>
      <c r="AW4194" s="13" t="s">
        <v>31</v>
      </c>
      <c r="AX4194" s="13" t="s">
        <v>69</v>
      </c>
      <c r="AY4194" s="244" t="s">
        <v>193</v>
      </c>
    </row>
    <row r="4195" s="13" customFormat="1">
      <c r="A4195" s="13"/>
      <c r="B4195" s="235"/>
      <c r="C4195" s="236"/>
      <c r="D4195" s="228" t="s">
        <v>206</v>
      </c>
      <c r="E4195" s="237" t="s">
        <v>19</v>
      </c>
      <c r="F4195" s="238" t="s">
        <v>3679</v>
      </c>
      <c r="G4195" s="236"/>
      <c r="H4195" s="237" t="s">
        <v>19</v>
      </c>
      <c r="I4195" s="239"/>
      <c r="J4195" s="236"/>
      <c r="K4195" s="236"/>
      <c r="L4195" s="240"/>
      <c r="M4195" s="241"/>
      <c r="N4195" s="242"/>
      <c r="O4195" s="242"/>
      <c r="P4195" s="242"/>
      <c r="Q4195" s="242"/>
      <c r="R4195" s="242"/>
      <c r="S4195" s="242"/>
      <c r="T4195" s="243"/>
      <c r="U4195" s="13"/>
      <c r="V4195" s="13"/>
      <c r="W4195" s="13"/>
      <c r="X4195" s="13"/>
      <c r="Y4195" s="13"/>
      <c r="Z4195" s="13"/>
      <c r="AA4195" s="13"/>
      <c r="AB4195" s="13"/>
      <c r="AC4195" s="13"/>
      <c r="AD4195" s="13"/>
      <c r="AE4195" s="13"/>
      <c r="AT4195" s="244" t="s">
        <v>206</v>
      </c>
      <c r="AU4195" s="244" t="s">
        <v>78</v>
      </c>
      <c r="AV4195" s="13" t="s">
        <v>76</v>
      </c>
      <c r="AW4195" s="13" t="s">
        <v>31</v>
      </c>
      <c r="AX4195" s="13" t="s">
        <v>69</v>
      </c>
      <c r="AY4195" s="244" t="s">
        <v>193</v>
      </c>
    </row>
    <row r="4196" s="14" customFormat="1">
      <c r="A4196" s="14"/>
      <c r="B4196" s="245"/>
      <c r="C4196" s="246"/>
      <c r="D4196" s="228" t="s">
        <v>206</v>
      </c>
      <c r="E4196" s="247" t="s">
        <v>19</v>
      </c>
      <c r="F4196" s="248" t="s">
        <v>5246</v>
      </c>
      <c r="G4196" s="246"/>
      <c r="H4196" s="249">
        <v>15.550000000000001</v>
      </c>
      <c r="I4196" s="250"/>
      <c r="J4196" s="246"/>
      <c r="K4196" s="246"/>
      <c r="L4196" s="251"/>
      <c r="M4196" s="252"/>
      <c r="N4196" s="253"/>
      <c r="O4196" s="253"/>
      <c r="P4196" s="253"/>
      <c r="Q4196" s="253"/>
      <c r="R4196" s="253"/>
      <c r="S4196" s="253"/>
      <c r="T4196" s="254"/>
      <c r="U4196" s="14"/>
      <c r="V4196" s="14"/>
      <c r="W4196" s="14"/>
      <c r="X4196" s="14"/>
      <c r="Y4196" s="14"/>
      <c r="Z4196" s="14"/>
      <c r="AA4196" s="14"/>
      <c r="AB4196" s="14"/>
      <c r="AC4196" s="14"/>
      <c r="AD4196" s="14"/>
      <c r="AE4196" s="14"/>
      <c r="AT4196" s="255" t="s">
        <v>206</v>
      </c>
      <c r="AU4196" s="255" t="s">
        <v>78</v>
      </c>
      <c r="AV4196" s="14" t="s">
        <v>78</v>
      </c>
      <c r="AW4196" s="14" t="s">
        <v>31</v>
      </c>
      <c r="AX4196" s="14" t="s">
        <v>69</v>
      </c>
      <c r="AY4196" s="255" t="s">
        <v>193</v>
      </c>
    </row>
    <row r="4197" s="13" customFormat="1">
      <c r="A4197" s="13"/>
      <c r="B4197" s="235"/>
      <c r="C4197" s="236"/>
      <c r="D4197" s="228" t="s">
        <v>206</v>
      </c>
      <c r="E4197" s="237" t="s">
        <v>19</v>
      </c>
      <c r="F4197" s="238" t="s">
        <v>5227</v>
      </c>
      <c r="G4197" s="236"/>
      <c r="H4197" s="237" t="s">
        <v>19</v>
      </c>
      <c r="I4197" s="239"/>
      <c r="J4197" s="236"/>
      <c r="K4197" s="236"/>
      <c r="L4197" s="240"/>
      <c r="M4197" s="241"/>
      <c r="N4197" s="242"/>
      <c r="O4197" s="242"/>
      <c r="P4197" s="242"/>
      <c r="Q4197" s="242"/>
      <c r="R4197" s="242"/>
      <c r="S4197" s="242"/>
      <c r="T4197" s="243"/>
      <c r="U4197" s="13"/>
      <c r="V4197" s="13"/>
      <c r="W4197" s="13"/>
      <c r="X4197" s="13"/>
      <c r="Y4197" s="13"/>
      <c r="Z4197" s="13"/>
      <c r="AA4197" s="13"/>
      <c r="AB4197" s="13"/>
      <c r="AC4197" s="13"/>
      <c r="AD4197" s="13"/>
      <c r="AE4197" s="13"/>
      <c r="AT4197" s="244" t="s">
        <v>206</v>
      </c>
      <c r="AU4197" s="244" t="s">
        <v>78</v>
      </c>
      <c r="AV4197" s="13" t="s">
        <v>76</v>
      </c>
      <c r="AW4197" s="13" t="s">
        <v>31</v>
      </c>
      <c r="AX4197" s="13" t="s">
        <v>69</v>
      </c>
      <c r="AY4197" s="244" t="s">
        <v>193</v>
      </c>
    </row>
    <row r="4198" s="13" customFormat="1">
      <c r="A4198" s="13"/>
      <c r="B4198" s="235"/>
      <c r="C4198" s="236"/>
      <c r="D4198" s="228" t="s">
        <v>206</v>
      </c>
      <c r="E4198" s="237" t="s">
        <v>19</v>
      </c>
      <c r="F4198" s="238" t="s">
        <v>3681</v>
      </c>
      <c r="G4198" s="236"/>
      <c r="H4198" s="237" t="s">
        <v>19</v>
      </c>
      <c r="I4198" s="239"/>
      <c r="J4198" s="236"/>
      <c r="K4198" s="236"/>
      <c r="L4198" s="240"/>
      <c r="M4198" s="241"/>
      <c r="N4198" s="242"/>
      <c r="O4198" s="242"/>
      <c r="P4198" s="242"/>
      <c r="Q4198" s="242"/>
      <c r="R4198" s="242"/>
      <c r="S4198" s="242"/>
      <c r="T4198" s="243"/>
      <c r="U4198" s="13"/>
      <c r="V4198" s="13"/>
      <c r="W4198" s="13"/>
      <c r="X4198" s="13"/>
      <c r="Y4198" s="13"/>
      <c r="Z4198" s="13"/>
      <c r="AA4198" s="13"/>
      <c r="AB4198" s="13"/>
      <c r="AC4198" s="13"/>
      <c r="AD4198" s="13"/>
      <c r="AE4198" s="13"/>
      <c r="AT4198" s="244" t="s">
        <v>206</v>
      </c>
      <c r="AU4198" s="244" t="s">
        <v>78</v>
      </c>
      <c r="AV4198" s="13" t="s">
        <v>76</v>
      </c>
      <c r="AW4198" s="13" t="s">
        <v>31</v>
      </c>
      <c r="AX4198" s="13" t="s">
        <v>69</v>
      </c>
      <c r="AY4198" s="244" t="s">
        <v>193</v>
      </c>
    </row>
    <row r="4199" s="14" customFormat="1">
      <c r="A4199" s="14"/>
      <c r="B4199" s="245"/>
      <c r="C4199" s="246"/>
      <c r="D4199" s="228" t="s">
        <v>206</v>
      </c>
      <c r="E4199" s="247" t="s">
        <v>19</v>
      </c>
      <c r="F4199" s="248" t="s">
        <v>5247</v>
      </c>
      <c r="G4199" s="246"/>
      <c r="H4199" s="249">
        <v>103.59999999999999</v>
      </c>
      <c r="I4199" s="250"/>
      <c r="J4199" s="246"/>
      <c r="K4199" s="246"/>
      <c r="L4199" s="251"/>
      <c r="M4199" s="252"/>
      <c r="N4199" s="253"/>
      <c r="O4199" s="253"/>
      <c r="P4199" s="253"/>
      <c r="Q4199" s="253"/>
      <c r="R4199" s="253"/>
      <c r="S4199" s="253"/>
      <c r="T4199" s="254"/>
      <c r="U4199" s="14"/>
      <c r="V4199" s="14"/>
      <c r="W4199" s="14"/>
      <c r="X4199" s="14"/>
      <c r="Y4199" s="14"/>
      <c r="Z4199" s="14"/>
      <c r="AA4199" s="14"/>
      <c r="AB4199" s="14"/>
      <c r="AC4199" s="14"/>
      <c r="AD4199" s="14"/>
      <c r="AE4199" s="14"/>
      <c r="AT4199" s="255" t="s">
        <v>206</v>
      </c>
      <c r="AU4199" s="255" t="s">
        <v>78</v>
      </c>
      <c r="AV4199" s="14" t="s">
        <v>78</v>
      </c>
      <c r="AW4199" s="14" t="s">
        <v>31</v>
      </c>
      <c r="AX4199" s="14" t="s">
        <v>69</v>
      </c>
      <c r="AY4199" s="255" t="s">
        <v>193</v>
      </c>
    </row>
    <row r="4200" s="13" customFormat="1">
      <c r="A4200" s="13"/>
      <c r="B4200" s="235"/>
      <c r="C4200" s="236"/>
      <c r="D4200" s="228" t="s">
        <v>206</v>
      </c>
      <c r="E4200" s="237" t="s">
        <v>19</v>
      </c>
      <c r="F4200" s="238" t="s">
        <v>5236</v>
      </c>
      <c r="G4200" s="236"/>
      <c r="H4200" s="237" t="s">
        <v>19</v>
      </c>
      <c r="I4200" s="239"/>
      <c r="J4200" s="236"/>
      <c r="K4200" s="236"/>
      <c r="L4200" s="240"/>
      <c r="M4200" s="241"/>
      <c r="N4200" s="242"/>
      <c r="O4200" s="242"/>
      <c r="P4200" s="242"/>
      <c r="Q4200" s="242"/>
      <c r="R4200" s="242"/>
      <c r="S4200" s="242"/>
      <c r="T4200" s="243"/>
      <c r="U4200" s="13"/>
      <c r="V4200" s="13"/>
      <c r="W4200" s="13"/>
      <c r="X4200" s="13"/>
      <c r="Y4200" s="13"/>
      <c r="Z4200" s="13"/>
      <c r="AA4200" s="13"/>
      <c r="AB4200" s="13"/>
      <c r="AC4200" s="13"/>
      <c r="AD4200" s="13"/>
      <c r="AE4200" s="13"/>
      <c r="AT4200" s="244" t="s">
        <v>206</v>
      </c>
      <c r="AU4200" s="244" t="s">
        <v>78</v>
      </c>
      <c r="AV4200" s="13" t="s">
        <v>76</v>
      </c>
      <c r="AW4200" s="13" t="s">
        <v>31</v>
      </c>
      <c r="AX4200" s="13" t="s">
        <v>69</v>
      </c>
      <c r="AY4200" s="244" t="s">
        <v>193</v>
      </c>
    </row>
    <row r="4201" s="13" customFormat="1">
      <c r="A4201" s="13"/>
      <c r="B4201" s="235"/>
      <c r="C4201" s="236"/>
      <c r="D4201" s="228" t="s">
        <v>206</v>
      </c>
      <c r="E4201" s="237" t="s">
        <v>19</v>
      </c>
      <c r="F4201" s="238" t="s">
        <v>3858</v>
      </c>
      <c r="G4201" s="236"/>
      <c r="H4201" s="237" t="s">
        <v>19</v>
      </c>
      <c r="I4201" s="239"/>
      <c r="J4201" s="236"/>
      <c r="K4201" s="236"/>
      <c r="L4201" s="240"/>
      <c r="M4201" s="241"/>
      <c r="N4201" s="242"/>
      <c r="O4201" s="242"/>
      <c r="P4201" s="242"/>
      <c r="Q4201" s="242"/>
      <c r="R4201" s="242"/>
      <c r="S4201" s="242"/>
      <c r="T4201" s="243"/>
      <c r="U4201" s="13"/>
      <c r="V4201" s="13"/>
      <c r="W4201" s="13"/>
      <c r="X4201" s="13"/>
      <c r="Y4201" s="13"/>
      <c r="Z4201" s="13"/>
      <c r="AA4201" s="13"/>
      <c r="AB4201" s="13"/>
      <c r="AC4201" s="13"/>
      <c r="AD4201" s="13"/>
      <c r="AE4201" s="13"/>
      <c r="AT4201" s="244" t="s">
        <v>206</v>
      </c>
      <c r="AU4201" s="244" t="s">
        <v>78</v>
      </c>
      <c r="AV4201" s="13" t="s">
        <v>76</v>
      </c>
      <c r="AW4201" s="13" t="s">
        <v>31</v>
      </c>
      <c r="AX4201" s="13" t="s">
        <v>69</v>
      </c>
      <c r="AY4201" s="244" t="s">
        <v>193</v>
      </c>
    </row>
    <row r="4202" s="14" customFormat="1">
      <c r="A4202" s="14"/>
      <c r="B4202" s="245"/>
      <c r="C4202" s="246"/>
      <c r="D4202" s="228" t="s">
        <v>206</v>
      </c>
      <c r="E4202" s="247" t="s">
        <v>19</v>
      </c>
      <c r="F4202" s="248" t="s">
        <v>5248</v>
      </c>
      <c r="G4202" s="246"/>
      <c r="H4202" s="249">
        <v>51.700000000000003</v>
      </c>
      <c r="I4202" s="250"/>
      <c r="J4202" s="246"/>
      <c r="K4202" s="246"/>
      <c r="L4202" s="251"/>
      <c r="M4202" s="252"/>
      <c r="N4202" s="253"/>
      <c r="O4202" s="253"/>
      <c r="P4202" s="253"/>
      <c r="Q4202" s="253"/>
      <c r="R4202" s="253"/>
      <c r="S4202" s="253"/>
      <c r="T4202" s="254"/>
      <c r="U4202" s="14"/>
      <c r="V4202" s="14"/>
      <c r="W4202" s="14"/>
      <c r="X4202" s="14"/>
      <c r="Y4202" s="14"/>
      <c r="Z4202" s="14"/>
      <c r="AA4202" s="14"/>
      <c r="AB4202" s="14"/>
      <c r="AC4202" s="14"/>
      <c r="AD4202" s="14"/>
      <c r="AE4202" s="14"/>
      <c r="AT4202" s="255" t="s">
        <v>206</v>
      </c>
      <c r="AU4202" s="255" t="s">
        <v>78</v>
      </c>
      <c r="AV4202" s="14" t="s">
        <v>78</v>
      </c>
      <c r="AW4202" s="14" t="s">
        <v>31</v>
      </c>
      <c r="AX4202" s="14" t="s">
        <v>69</v>
      </c>
      <c r="AY4202" s="255" t="s">
        <v>193</v>
      </c>
    </row>
    <row r="4203" s="13" customFormat="1">
      <c r="A4203" s="13"/>
      <c r="B4203" s="235"/>
      <c r="C4203" s="236"/>
      <c r="D4203" s="228" t="s">
        <v>206</v>
      </c>
      <c r="E4203" s="237" t="s">
        <v>19</v>
      </c>
      <c r="F4203" s="238" t="s">
        <v>3764</v>
      </c>
      <c r="G4203" s="236"/>
      <c r="H4203" s="237" t="s">
        <v>19</v>
      </c>
      <c r="I4203" s="239"/>
      <c r="J4203" s="236"/>
      <c r="K4203" s="236"/>
      <c r="L4203" s="240"/>
      <c r="M4203" s="241"/>
      <c r="N4203" s="242"/>
      <c r="O4203" s="242"/>
      <c r="P4203" s="242"/>
      <c r="Q4203" s="242"/>
      <c r="R4203" s="242"/>
      <c r="S4203" s="242"/>
      <c r="T4203" s="243"/>
      <c r="U4203" s="13"/>
      <c r="V4203" s="13"/>
      <c r="W4203" s="13"/>
      <c r="X4203" s="13"/>
      <c r="Y4203" s="13"/>
      <c r="Z4203" s="13"/>
      <c r="AA4203" s="13"/>
      <c r="AB4203" s="13"/>
      <c r="AC4203" s="13"/>
      <c r="AD4203" s="13"/>
      <c r="AE4203" s="13"/>
      <c r="AT4203" s="244" t="s">
        <v>206</v>
      </c>
      <c r="AU4203" s="244" t="s">
        <v>78</v>
      </c>
      <c r="AV4203" s="13" t="s">
        <v>76</v>
      </c>
      <c r="AW4203" s="13" t="s">
        <v>31</v>
      </c>
      <c r="AX4203" s="13" t="s">
        <v>69</v>
      </c>
      <c r="AY4203" s="244" t="s">
        <v>193</v>
      </c>
    </row>
    <row r="4204" s="14" customFormat="1">
      <c r="A4204" s="14"/>
      <c r="B4204" s="245"/>
      <c r="C4204" s="246"/>
      <c r="D4204" s="228" t="s">
        <v>206</v>
      </c>
      <c r="E4204" s="247" t="s">
        <v>19</v>
      </c>
      <c r="F4204" s="248" t="s">
        <v>5249</v>
      </c>
      <c r="G4204" s="246"/>
      <c r="H4204" s="249">
        <v>12.4</v>
      </c>
      <c r="I4204" s="250"/>
      <c r="J4204" s="246"/>
      <c r="K4204" s="246"/>
      <c r="L4204" s="251"/>
      <c r="M4204" s="252"/>
      <c r="N4204" s="253"/>
      <c r="O4204" s="253"/>
      <c r="P4204" s="253"/>
      <c r="Q4204" s="253"/>
      <c r="R4204" s="253"/>
      <c r="S4204" s="253"/>
      <c r="T4204" s="254"/>
      <c r="U4204" s="14"/>
      <c r="V4204" s="14"/>
      <c r="W4204" s="14"/>
      <c r="X4204" s="14"/>
      <c r="Y4204" s="14"/>
      <c r="Z4204" s="14"/>
      <c r="AA4204" s="14"/>
      <c r="AB4204" s="14"/>
      <c r="AC4204" s="14"/>
      <c r="AD4204" s="14"/>
      <c r="AE4204" s="14"/>
      <c r="AT4204" s="255" t="s">
        <v>206</v>
      </c>
      <c r="AU4204" s="255" t="s">
        <v>78</v>
      </c>
      <c r="AV4204" s="14" t="s">
        <v>78</v>
      </c>
      <c r="AW4204" s="14" t="s">
        <v>31</v>
      </c>
      <c r="AX4204" s="14" t="s">
        <v>69</v>
      </c>
      <c r="AY4204" s="255" t="s">
        <v>193</v>
      </c>
    </row>
    <row r="4205" s="15" customFormat="1">
      <c r="A4205" s="15"/>
      <c r="B4205" s="256"/>
      <c r="C4205" s="257"/>
      <c r="D4205" s="228" t="s">
        <v>206</v>
      </c>
      <c r="E4205" s="258" t="s">
        <v>19</v>
      </c>
      <c r="F4205" s="259" t="s">
        <v>218</v>
      </c>
      <c r="G4205" s="257"/>
      <c r="H4205" s="260">
        <v>183.25</v>
      </c>
      <c r="I4205" s="261"/>
      <c r="J4205" s="257"/>
      <c r="K4205" s="257"/>
      <c r="L4205" s="262"/>
      <c r="M4205" s="263"/>
      <c r="N4205" s="264"/>
      <c r="O4205" s="264"/>
      <c r="P4205" s="264"/>
      <c r="Q4205" s="264"/>
      <c r="R4205" s="264"/>
      <c r="S4205" s="264"/>
      <c r="T4205" s="265"/>
      <c r="U4205" s="15"/>
      <c r="V4205" s="15"/>
      <c r="W4205" s="15"/>
      <c r="X4205" s="15"/>
      <c r="Y4205" s="15"/>
      <c r="Z4205" s="15"/>
      <c r="AA4205" s="15"/>
      <c r="AB4205" s="15"/>
      <c r="AC4205" s="15"/>
      <c r="AD4205" s="15"/>
      <c r="AE4205" s="15"/>
      <c r="AT4205" s="266" t="s">
        <v>206</v>
      </c>
      <c r="AU4205" s="266" t="s">
        <v>78</v>
      </c>
      <c r="AV4205" s="15" t="s">
        <v>200</v>
      </c>
      <c r="AW4205" s="15" t="s">
        <v>31</v>
      </c>
      <c r="AX4205" s="15" t="s">
        <v>76</v>
      </c>
      <c r="AY4205" s="266" t="s">
        <v>193</v>
      </c>
    </row>
    <row r="4206" s="2" customFormat="1" ht="16.5" customHeight="1">
      <c r="A4206" s="41"/>
      <c r="B4206" s="42"/>
      <c r="C4206" s="215" t="s">
        <v>5250</v>
      </c>
      <c r="D4206" s="215" t="s">
        <v>195</v>
      </c>
      <c r="E4206" s="216" t="s">
        <v>5251</v>
      </c>
      <c r="F4206" s="217" t="s">
        <v>5252</v>
      </c>
      <c r="G4206" s="218" t="s">
        <v>408</v>
      </c>
      <c r="H4206" s="219">
        <v>62.299999999999997</v>
      </c>
      <c r="I4206" s="220"/>
      <c r="J4206" s="221">
        <f>ROUND(I4206*H4206,2)</f>
        <v>0</v>
      </c>
      <c r="K4206" s="217" t="s">
        <v>19</v>
      </c>
      <c r="L4206" s="47"/>
      <c r="M4206" s="222" t="s">
        <v>19</v>
      </c>
      <c r="N4206" s="223" t="s">
        <v>40</v>
      </c>
      <c r="O4206" s="87"/>
      <c r="P4206" s="224">
        <f>O4206*H4206</f>
        <v>0</v>
      </c>
      <c r="Q4206" s="224">
        <v>0</v>
      </c>
      <c r="R4206" s="224">
        <f>Q4206*H4206</f>
        <v>0</v>
      </c>
      <c r="S4206" s="224">
        <v>0</v>
      </c>
      <c r="T4206" s="225">
        <f>S4206*H4206</f>
        <v>0</v>
      </c>
      <c r="U4206" s="41"/>
      <c r="V4206" s="41"/>
      <c r="W4206" s="41"/>
      <c r="X4206" s="41"/>
      <c r="Y4206" s="41"/>
      <c r="Z4206" s="41"/>
      <c r="AA4206" s="41"/>
      <c r="AB4206" s="41"/>
      <c r="AC4206" s="41"/>
      <c r="AD4206" s="41"/>
      <c r="AE4206" s="41"/>
      <c r="AR4206" s="226" t="s">
        <v>323</v>
      </c>
      <c r="AT4206" s="226" t="s">
        <v>195</v>
      </c>
      <c r="AU4206" s="226" t="s">
        <v>78</v>
      </c>
      <c r="AY4206" s="20" t="s">
        <v>193</v>
      </c>
      <c r="BE4206" s="227">
        <f>IF(N4206="základní",J4206,0)</f>
        <v>0</v>
      </c>
      <c r="BF4206" s="227">
        <f>IF(N4206="snížená",J4206,0)</f>
        <v>0</v>
      </c>
      <c r="BG4206" s="227">
        <f>IF(N4206="zákl. přenesená",J4206,0)</f>
        <v>0</v>
      </c>
      <c r="BH4206" s="227">
        <f>IF(N4206="sníž. přenesená",J4206,0)</f>
        <v>0</v>
      </c>
      <c r="BI4206" s="227">
        <f>IF(N4206="nulová",J4206,0)</f>
        <v>0</v>
      </c>
      <c r="BJ4206" s="20" t="s">
        <v>76</v>
      </c>
      <c r="BK4206" s="227">
        <f>ROUND(I4206*H4206,2)</f>
        <v>0</v>
      </c>
      <c r="BL4206" s="20" t="s">
        <v>323</v>
      </c>
      <c r="BM4206" s="226" t="s">
        <v>5253</v>
      </c>
    </row>
    <row r="4207" s="2" customFormat="1">
      <c r="A4207" s="41"/>
      <c r="B4207" s="42"/>
      <c r="C4207" s="43"/>
      <c r="D4207" s="228" t="s">
        <v>202</v>
      </c>
      <c r="E4207" s="43"/>
      <c r="F4207" s="229" t="s">
        <v>5254</v>
      </c>
      <c r="G4207" s="43"/>
      <c r="H4207" s="43"/>
      <c r="I4207" s="230"/>
      <c r="J4207" s="43"/>
      <c r="K4207" s="43"/>
      <c r="L4207" s="47"/>
      <c r="M4207" s="231"/>
      <c r="N4207" s="232"/>
      <c r="O4207" s="87"/>
      <c r="P4207" s="87"/>
      <c r="Q4207" s="87"/>
      <c r="R4207" s="87"/>
      <c r="S4207" s="87"/>
      <c r="T4207" s="88"/>
      <c r="U4207" s="41"/>
      <c r="V4207" s="41"/>
      <c r="W4207" s="41"/>
      <c r="X4207" s="41"/>
      <c r="Y4207" s="41"/>
      <c r="Z4207" s="41"/>
      <c r="AA4207" s="41"/>
      <c r="AB4207" s="41"/>
      <c r="AC4207" s="41"/>
      <c r="AD4207" s="41"/>
      <c r="AE4207" s="41"/>
      <c r="AT4207" s="20" t="s">
        <v>202</v>
      </c>
      <c r="AU4207" s="20" t="s">
        <v>78</v>
      </c>
    </row>
    <row r="4208" s="13" customFormat="1">
      <c r="A4208" s="13"/>
      <c r="B4208" s="235"/>
      <c r="C4208" s="236"/>
      <c r="D4208" s="228" t="s">
        <v>206</v>
      </c>
      <c r="E4208" s="237" t="s">
        <v>19</v>
      </c>
      <c r="F4208" s="238" t="s">
        <v>279</v>
      </c>
      <c r="G4208" s="236"/>
      <c r="H4208" s="237" t="s">
        <v>19</v>
      </c>
      <c r="I4208" s="239"/>
      <c r="J4208" s="236"/>
      <c r="K4208" s="236"/>
      <c r="L4208" s="240"/>
      <c r="M4208" s="241"/>
      <c r="N4208" s="242"/>
      <c r="O4208" s="242"/>
      <c r="P4208" s="242"/>
      <c r="Q4208" s="242"/>
      <c r="R4208" s="242"/>
      <c r="S4208" s="242"/>
      <c r="T4208" s="243"/>
      <c r="U4208" s="13"/>
      <c r="V4208" s="13"/>
      <c r="W4208" s="13"/>
      <c r="X4208" s="13"/>
      <c r="Y4208" s="13"/>
      <c r="Z4208" s="13"/>
      <c r="AA4208" s="13"/>
      <c r="AB4208" s="13"/>
      <c r="AC4208" s="13"/>
      <c r="AD4208" s="13"/>
      <c r="AE4208" s="13"/>
      <c r="AT4208" s="244" t="s">
        <v>206</v>
      </c>
      <c r="AU4208" s="244" t="s">
        <v>78</v>
      </c>
      <c r="AV4208" s="13" t="s">
        <v>76</v>
      </c>
      <c r="AW4208" s="13" t="s">
        <v>31</v>
      </c>
      <c r="AX4208" s="13" t="s">
        <v>69</v>
      </c>
      <c r="AY4208" s="244" t="s">
        <v>193</v>
      </c>
    </row>
    <row r="4209" s="13" customFormat="1">
      <c r="A4209" s="13"/>
      <c r="B4209" s="235"/>
      <c r="C4209" s="236"/>
      <c r="D4209" s="228" t="s">
        <v>206</v>
      </c>
      <c r="E4209" s="237" t="s">
        <v>19</v>
      </c>
      <c r="F4209" s="238" t="s">
        <v>4204</v>
      </c>
      <c r="G4209" s="236"/>
      <c r="H4209" s="237" t="s">
        <v>19</v>
      </c>
      <c r="I4209" s="239"/>
      <c r="J4209" s="236"/>
      <c r="K4209" s="236"/>
      <c r="L4209" s="240"/>
      <c r="M4209" s="241"/>
      <c r="N4209" s="242"/>
      <c r="O4209" s="242"/>
      <c r="P4209" s="242"/>
      <c r="Q4209" s="242"/>
      <c r="R4209" s="242"/>
      <c r="S4209" s="242"/>
      <c r="T4209" s="243"/>
      <c r="U4209" s="13"/>
      <c r="V4209" s="13"/>
      <c r="W4209" s="13"/>
      <c r="X4209" s="13"/>
      <c r="Y4209" s="13"/>
      <c r="Z4209" s="13"/>
      <c r="AA4209" s="13"/>
      <c r="AB4209" s="13"/>
      <c r="AC4209" s="13"/>
      <c r="AD4209" s="13"/>
      <c r="AE4209" s="13"/>
      <c r="AT4209" s="244" t="s">
        <v>206</v>
      </c>
      <c r="AU4209" s="244" t="s">
        <v>78</v>
      </c>
      <c r="AV4209" s="13" t="s">
        <v>76</v>
      </c>
      <c r="AW4209" s="13" t="s">
        <v>31</v>
      </c>
      <c r="AX4209" s="13" t="s">
        <v>69</v>
      </c>
      <c r="AY4209" s="244" t="s">
        <v>193</v>
      </c>
    </row>
    <row r="4210" s="13" customFormat="1">
      <c r="A4210" s="13"/>
      <c r="B4210" s="235"/>
      <c r="C4210" s="236"/>
      <c r="D4210" s="228" t="s">
        <v>206</v>
      </c>
      <c r="E4210" s="237" t="s">
        <v>19</v>
      </c>
      <c r="F4210" s="238" t="s">
        <v>3738</v>
      </c>
      <c r="G4210" s="236"/>
      <c r="H4210" s="237" t="s">
        <v>19</v>
      </c>
      <c r="I4210" s="239"/>
      <c r="J4210" s="236"/>
      <c r="K4210" s="236"/>
      <c r="L4210" s="240"/>
      <c r="M4210" s="241"/>
      <c r="N4210" s="242"/>
      <c r="O4210" s="242"/>
      <c r="P4210" s="242"/>
      <c r="Q4210" s="242"/>
      <c r="R4210" s="242"/>
      <c r="S4210" s="242"/>
      <c r="T4210" s="243"/>
      <c r="U4210" s="13"/>
      <c r="V4210" s="13"/>
      <c r="W4210" s="13"/>
      <c r="X4210" s="13"/>
      <c r="Y4210" s="13"/>
      <c r="Z4210" s="13"/>
      <c r="AA4210" s="13"/>
      <c r="AB4210" s="13"/>
      <c r="AC4210" s="13"/>
      <c r="AD4210" s="13"/>
      <c r="AE4210" s="13"/>
      <c r="AT4210" s="244" t="s">
        <v>206</v>
      </c>
      <c r="AU4210" s="244" t="s">
        <v>78</v>
      </c>
      <c r="AV4210" s="13" t="s">
        <v>76</v>
      </c>
      <c r="AW4210" s="13" t="s">
        <v>31</v>
      </c>
      <c r="AX4210" s="13" t="s">
        <v>69</v>
      </c>
      <c r="AY4210" s="244" t="s">
        <v>193</v>
      </c>
    </row>
    <row r="4211" s="14" customFormat="1">
      <c r="A4211" s="14"/>
      <c r="B4211" s="245"/>
      <c r="C4211" s="246"/>
      <c r="D4211" s="228" t="s">
        <v>206</v>
      </c>
      <c r="E4211" s="247" t="s">
        <v>19</v>
      </c>
      <c r="F4211" s="248" t="s">
        <v>5255</v>
      </c>
      <c r="G4211" s="246"/>
      <c r="H4211" s="249">
        <v>43.799999999999997</v>
      </c>
      <c r="I4211" s="250"/>
      <c r="J4211" s="246"/>
      <c r="K4211" s="246"/>
      <c r="L4211" s="251"/>
      <c r="M4211" s="252"/>
      <c r="N4211" s="253"/>
      <c r="O4211" s="253"/>
      <c r="P4211" s="253"/>
      <c r="Q4211" s="253"/>
      <c r="R4211" s="253"/>
      <c r="S4211" s="253"/>
      <c r="T4211" s="254"/>
      <c r="U4211" s="14"/>
      <c r="V4211" s="14"/>
      <c r="W4211" s="14"/>
      <c r="X4211" s="14"/>
      <c r="Y4211" s="14"/>
      <c r="Z4211" s="14"/>
      <c r="AA4211" s="14"/>
      <c r="AB4211" s="14"/>
      <c r="AC4211" s="14"/>
      <c r="AD4211" s="14"/>
      <c r="AE4211" s="14"/>
      <c r="AT4211" s="255" t="s">
        <v>206</v>
      </c>
      <c r="AU4211" s="255" t="s">
        <v>78</v>
      </c>
      <c r="AV4211" s="14" t="s">
        <v>78</v>
      </c>
      <c r="AW4211" s="14" t="s">
        <v>31</v>
      </c>
      <c r="AX4211" s="14" t="s">
        <v>69</v>
      </c>
      <c r="AY4211" s="255" t="s">
        <v>193</v>
      </c>
    </row>
    <row r="4212" s="13" customFormat="1">
      <c r="A4212" s="13"/>
      <c r="B4212" s="235"/>
      <c r="C4212" s="236"/>
      <c r="D4212" s="228" t="s">
        <v>206</v>
      </c>
      <c r="E4212" s="237" t="s">
        <v>19</v>
      </c>
      <c r="F4212" s="238" t="s">
        <v>3740</v>
      </c>
      <c r="G4212" s="236"/>
      <c r="H4212" s="237" t="s">
        <v>19</v>
      </c>
      <c r="I4212" s="239"/>
      <c r="J4212" s="236"/>
      <c r="K4212" s="236"/>
      <c r="L4212" s="240"/>
      <c r="M4212" s="241"/>
      <c r="N4212" s="242"/>
      <c r="O4212" s="242"/>
      <c r="P4212" s="242"/>
      <c r="Q4212" s="242"/>
      <c r="R4212" s="242"/>
      <c r="S4212" s="242"/>
      <c r="T4212" s="243"/>
      <c r="U4212" s="13"/>
      <c r="V4212" s="13"/>
      <c r="W4212" s="13"/>
      <c r="X4212" s="13"/>
      <c r="Y4212" s="13"/>
      <c r="Z4212" s="13"/>
      <c r="AA4212" s="13"/>
      <c r="AB4212" s="13"/>
      <c r="AC4212" s="13"/>
      <c r="AD4212" s="13"/>
      <c r="AE4212" s="13"/>
      <c r="AT4212" s="244" t="s">
        <v>206</v>
      </c>
      <c r="AU4212" s="244" t="s">
        <v>78</v>
      </c>
      <c r="AV4212" s="13" t="s">
        <v>76</v>
      </c>
      <c r="AW4212" s="13" t="s">
        <v>31</v>
      </c>
      <c r="AX4212" s="13" t="s">
        <v>69</v>
      </c>
      <c r="AY4212" s="244" t="s">
        <v>193</v>
      </c>
    </row>
    <row r="4213" s="14" customFormat="1">
      <c r="A4213" s="14"/>
      <c r="B4213" s="245"/>
      <c r="C4213" s="246"/>
      <c r="D4213" s="228" t="s">
        <v>206</v>
      </c>
      <c r="E4213" s="247" t="s">
        <v>19</v>
      </c>
      <c r="F4213" s="248" t="s">
        <v>5256</v>
      </c>
      <c r="G4213" s="246"/>
      <c r="H4213" s="249">
        <v>18.5</v>
      </c>
      <c r="I4213" s="250"/>
      <c r="J4213" s="246"/>
      <c r="K4213" s="246"/>
      <c r="L4213" s="251"/>
      <c r="M4213" s="252"/>
      <c r="N4213" s="253"/>
      <c r="O4213" s="253"/>
      <c r="P4213" s="253"/>
      <c r="Q4213" s="253"/>
      <c r="R4213" s="253"/>
      <c r="S4213" s="253"/>
      <c r="T4213" s="254"/>
      <c r="U4213" s="14"/>
      <c r="V4213" s="14"/>
      <c r="W4213" s="14"/>
      <c r="X4213" s="14"/>
      <c r="Y4213" s="14"/>
      <c r="Z4213" s="14"/>
      <c r="AA4213" s="14"/>
      <c r="AB4213" s="14"/>
      <c r="AC4213" s="14"/>
      <c r="AD4213" s="14"/>
      <c r="AE4213" s="14"/>
      <c r="AT4213" s="255" t="s">
        <v>206</v>
      </c>
      <c r="AU4213" s="255" t="s">
        <v>78</v>
      </c>
      <c r="AV4213" s="14" t="s">
        <v>78</v>
      </c>
      <c r="AW4213" s="14" t="s">
        <v>31</v>
      </c>
      <c r="AX4213" s="14" t="s">
        <v>69</v>
      </c>
      <c r="AY4213" s="255" t="s">
        <v>193</v>
      </c>
    </row>
    <row r="4214" s="15" customFormat="1">
      <c r="A4214" s="15"/>
      <c r="B4214" s="256"/>
      <c r="C4214" s="257"/>
      <c r="D4214" s="228" t="s">
        <v>206</v>
      </c>
      <c r="E4214" s="258" t="s">
        <v>19</v>
      </c>
      <c r="F4214" s="259" t="s">
        <v>218</v>
      </c>
      <c r="G4214" s="257"/>
      <c r="H4214" s="260">
        <v>62.299999999999997</v>
      </c>
      <c r="I4214" s="261"/>
      <c r="J4214" s="257"/>
      <c r="K4214" s="257"/>
      <c r="L4214" s="262"/>
      <c r="M4214" s="263"/>
      <c r="N4214" s="264"/>
      <c r="O4214" s="264"/>
      <c r="P4214" s="264"/>
      <c r="Q4214" s="264"/>
      <c r="R4214" s="264"/>
      <c r="S4214" s="264"/>
      <c r="T4214" s="265"/>
      <c r="U4214" s="15"/>
      <c r="V4214" s="15"/>
      <c r="W4214" s="15"/>
      <c r="X4214" s="15"/>
      <c r="Y4214" s="15"/>
      <c r="Z4214" s="15"/>
      <c r="AA4214" s="15"/>
      <c r="AB4214" s="15"/>
      <c r="AC4214" s="15"/>
      <c r="AD4214" s="15"/>
      <c r="AE4214" s="15"/>
      <c r="AT4214" s="266" t="s">
        <v>206</v>
      </c>
      <c r="AU4214" s="266" t="s">
        <v>78</v>
      </c>
      <c r="AV4214" s="15" t="s">
        <v>200</v>
      </c>
      <c r="AW4214" s="15" t="s">
        <v>31</v>
      </c>
      <c r="AX4214" s="15" t="s">
        <v>76</v>
      </c>
      <c r="AY4214" s="266" t="s">
        <v>193</v>
      </c>
    </row>
    <row r="4215" s="2" customFormat="1" ht="16.5" customHeight="1">
      <c r="A4215" s="41"/>
      <c r="B4215" s="42"/>
      <c r="C4215" s="215" t="s">
        <v>5257</v>
      </c>
      <c r="D4215" s="215" t="s">
        <v>195</v>
      </c>
      <c r="E4215" s="216" t="s">
        <v>5258</v>
      </c>
      <c r="F4215" s="217" t="s">
        <v>5259</v>
      </c>
      <c r="G4215" s="218" t="s">
        <v>248</v>
      </c>
      <c r="H4215" s="219">
        <v>1.1850000000000001</v>
      </c>
      <c r="I4215" s="220"/>
      <c r="J4215" s="221">
        <f>ROUND(I4215*H4215,2)</f>
        <v>0</v>
      </c>
      <c r="K4215" s="217" t="s">
        <v>199</v>
      </c>
      <c r="L4215" s="47"/>
      <c r="M4215" s="222" t="s">
        <v>19</v>
      </c>
      <c r="N4215" s="223" t="s">
        <v>40</v>
      </c>
      <c r="O4215" s="87"/>
      <c r="P4215" s="224">
        <f>O4215*H4215</f>
        <v>0</v>
      </c>
      <c r="Q4215" s="224">
        <v>0</v>
      </c>
      <c r="R4215" s="224">
        <f>Q4215*H4215</f>
        <v>0</v>
      </c>
      <c r="S4215" s="224">
        <v>0</v>
      </c>
      <c r="T4215" s="225">
        <f>S4215*H4215</f>
        <v>0</v>
      </c>
      <c r="U4215" s="41"/>
      <c r="V4215" s="41"/>
      <c r="W4215" s="41"/>
      <c r="X4215" s="41"/>
      <c r="Y4215" s="41"/>
      <c r="Z4215" s="41"/>
      <c r="AA4215" s="41"/>
      <c r="AB4215" s="41"/>
      <c r="AC4215" s="41"/>
      <c r="AD4215" s="41"/>
      <c r="AE4215" s="41"/>
      <c r="AR4215" s="226" t="s">
        <v>323</v>
      </c>
      <c r="AT4215" s="226" t="s">
        <v>195</v>
      </c>
      <c r="AU4215" s="226" t="s">
        <v>78</v>
      </c>
      <c r="AY4215" s="20" t="s">
        <v>193</v>
      </c>
      <c r="BE4215" s="227">
        <f>IF(N4215="základní",J4215,0)</f>
        <v>0</v>
      </c>
      <c r="BF4215" s="227">
        <f>IF(N4215="snížená",J4215,0)</f>
        <v>0</v>
      </c>
      <c r="BG4215" s="227">
        <f>IF(N4215="zákl. přenesená",J4215,0)</f>
        <v>0</v>
      </c>
      <c r="BH4215" s="227">
        <f>IF(N4215="sníž. přenesená",J4215,0)</f>
        <v>0</v>
      </c>
      <c r="BI4215" s="227">
        <f>IF(N4215="nulová",J4215,0)</f>
        <v>0</v>
      </c>
      <c r="BJ4215" s="20" t="s">
        <v>76</v>
      </c>
      <c r="BK4215" s="227">
        <f>ROUND(I4215*H4215,2)</f>
        <v>0</v>
      </c>
      <c r="BL4215" s="20" t="s">
        <v>323</v>
      </c>
      <c r="BM4215" s="226" t="s">
        <v>5260</v>
      </c>
    </row>
    <row r="4216" s="2" customFormat="1">
      <c r="A4216" s="41"/>
      <c r="B4216" s="42"/>
      <c r="C4216" s="43"/>
      <c r="D4216" s="228" t="s">
        <v>202</v>
      </c>
      <c r="E4216" s="43"/>
      <c r="F4216" s="229" t="s">
        <v>5261</v>
      </c>
      <c r="G4216" s="43"/>
      <c r="H4216" s="43"/>
      <c r="I4216" s="230"/>
      <c r="J4216" s="43"/>
      <c r="K4216" s="43"/>
      <c r="L4216" s="47"/>
      <c r="M4216" s="231"/>
      <c r="N4216" s="232"/>
      <c r="O4216" s="87"/>
      <c r="P4216" s="87"/>
      <c r="Q4216" s="87"/>
      <c r="R4216" s="87"/>
      <c r="S4216" s="87"/>
      <c r="T4216" s="88"/>
      <c r="U4216" s="41"/>
      <c r="V4216" s="41"/>
      <c r="W4216" s="41"/>
      <c r="X4216" s="41"/>
      <c r="Y4216" s="41"/>
      <c r="Z4216" s="41"/>
      <c r="AA4216" s="41"/>
      <c r="AB4216" s="41"/>
      <c r="AC4216" s="41"/>
      <c r="AD4216" s="41"/>
      <c r="AE4216" s="41"/>
      <c r="AT4216" s="20" t="s">
        <v>202</v>
      </c>
      <c r="AU4216" s="20" t="s">
        <v>78</v>
      </c>
    </row>
    <row r="4217" s="2" customFormat="1">
      <c r="A4217" s="41"/>
      <c r="B4217" s="42"/>
      <c r="C4217" s="43"/>
      <c r="D4217" s="233" t="s">
        <v>204</v>
      </c>
      <c r="E4217" s="43"/>
      <c r="F4217" s="234" t="s">
        <v>5262</v>
      </c>
      <c r="G4217" s="43"/>
      <c r="H4217" s="43"/>
      <c r="I4217" s="230"/>
      <c r="J4217" s="43"/>
      <c r="K4217" s="43"/>
      <c r="L4217" s="47"/>
      <c r="M4217" s="231"/>
      <c r="N4217" s="232"/>
      <c r="O4217" s="87"/>
      <c r="P4217" s="87"/>
      <c r="Q4217" s="87"/>
      <c r="R4217" s="87"/>
      <c r="S4217" s="87"/>
      <c r="T4217" s="88"/>
      <c r="U4217" s="41"/>
      <c r="V4217" s="41"/>
      <c r="W4217" s="41"/>
      <c r="X4217" s="41"/>
      <c r="Y4217" s="41"/>
      <c r="Z4217" s="41"/>
      <c r="AA4217" s="41"/>
      <c r="AB4217" s="41"/>
      <c r="AC4217" s="41"/>
      <c r="AD4217" s="41"/>
      <c r="AE4217" s="41"/>
      <c r="AT4217" s="20" t="s">
        <v>204</v>
      </c>
      <c r="AU4217" s="20" t="s">
        <v>78</v>
      </c>
    </row>
    <row r="4218" s="12" customFormat="1" ht="22.8" customHeight="1">
      <c r="A4218" s="12"/>
      <c r="B4218" s="199"/>
      <c r="C4218" s="200"/>
      <c r="D4218" s="201" t="s">
        <v>68</v>
      </c>
      <c r="E4218" s="213" t="s">
        <v>2622</v>
      </c>
      <c r="F4218" s="213" t="s">
        <v>2623</v>
      </c>
      <c r="G4218" s="200"/>
      <c r="H4218" s="200"/>
      <c r="I4218" s="203"/>
      <c r="J4218" s="214">
        <f>BK4218</f>
        <v>0</v>
      </c>
      <c r="K4218" s="200"/>
      <c r="L4218" s="205"/>
      <c r="M4218" s="206"/>
      <c r="N4218" s="207"/>
      <c r="O4218" s="207"/>
      <c r="P4218" s="208">
        <f>SUM(P4219:P4348)</f>
        <v>0</v>
      </c>
      <c r="Q4218" s="207"/>
      <c r="R4218" s="208">
        <f>SUM(R4219:R4348)</f>
        <v>1.8712833744000001</v>
      </c>
      <c r="S4218" s="207"/>
      <c r="T4218" s="209">
        <f>SUM(T4219:T4348)</f>
        <v>0</v>
      </c>
      <c r="U4218" s="12"/>
      <c r="V4218" s="12"/>
      <c r="W4218" s="12"/>
      <c r="X4218" s="12"/>
      <c r="Y4218" s="12"/>
      <c r="Z4218" s="12"/>
      <c r="AA4218" s="12"/>
      <c r="AB4218" s="12"/>
      <c r="AC4218" s="12"/>
      <c r="AD4218" s="12"/>
      <c r="AE4218" s="12"/>
      <c r="AR4218" s="210" t="s">
        <v>78</v>
      </c>
      <c r="AT4218" s="211" t="s">
        <v>68</v>
      </c>
      <c r="AU4218" s="211" t="s">
        <v>76</v>
      </c>
      <c r="AY4218" s="210" t="s">
        <v>193</v>
      </c>
      <c r="BK4218" s="212">
        <f>SUM(BK4219:BK4348)</f>
        <v>0</v>
      </c>
    </row>
    <row r="4219" s="2" customFormat="1" ht="16.5" customHeight="1">
      <c r="A4219" s="41"/>
      <c r="B4219" s="42"/>
      <c r="C4219" s="215" t="s">
        <v>5263</v>
      </c>
      <c r="D4219" s="215" t="s">
        <v>195</v>
      </c>
      <c r="E4219" s="216" t="s">
        <v>2625</v>
      </c>
      <c r="F4219" s="217" t="s">
        <v>2626</v>
      </c>
      <c r="G4219" s="218" t="s">
        <v>258</v>
      </c>
      <c r="H4219" s="219">
        <v>248.30000000000001</v>
      </c>
      <c r="I4219" s="220"/>
      <c r="J4219" s="221">
        <f>ROUND(I4219*H4219,2)</f>
        <v>0</v>
      </c>
      <c r="K4219" s="217" t="s">
        <v>199</v>
      </c>
      <c r="L4219" s="47"/>
      <c r="M4219" s="222" t="s">
        <v>19</v>
      </c>
      <c r="N4219" s="223" t="s">
        <v>40</v>
      </c>
      <c r="O4219" s="87"/>
      <c r="P4219" s="224">
        <f>O4219*H4219</f>
        <v>0</v>
      </c>
      <c r="Q4219" s="224">
        <v>7.6799999999999999E-07</v>
      </c>
      <c r="R4219" s="224">
        <f>Q4219*H4219</f>
        <v>0.00019069440000000002</v>
      </c>
      <c r="S4219" s="224">
        <v>0</v>
      </c>
      <c r="T4219" s="225">
        <f>S4219*H4219</f>
        <v>0</v>
      </c>
      <c r="U4219" s="41"/>
      <c r="V4219" s="41"/>
      <c r="W4219" s="41"/>
      <c r="X4219" s="41"/>
      <c r="Y4219" s="41"/>
      <c r="Z4219" s="41"/>
      <c r="AA4219" s="41"/>
      <c r="AB4219" s="41"/>
      <c r="AC4219" s="41"/>
      <c r="AD4219" s="41"/>
      <c r="AE4219" s="41"/>
      <c r="AR4219" s="226" t="s">
        <v>323</v>
      </c>
      <c r="AT4219" s="226" t="s">
        <v>195</v>
      </c>
      <c r="AU4219" s="226" t="s">
        <v>78</v>
      </c>
      <c r="AY4219" s="20" t="s">
        <v>193</v>
      </c>
      <c r="BE4219" s="227">
        <f>IF(N4219="základní",J4219,0)</f>
        <v>0</v>
      </c>
      <c r="BF4219" s="227">
        <f>IF(N4219="snížená",J4219,0)</f>
        <v>0</v>
      </c>
      <c r="BG4219" s="227">
        <f>IF(N4219="zákl. přenesená",J4219,0)</f>
        <v>0</v>
      </c>
      <c r="BH4219" s="227">
        <f>IF(N4219="sníž. přenesená",J4219,0)</f>
        <v>0</v>
      </c>
      <c r="BI4219" s="227">
        <f>IF(N4219="nulová",J4219,0)</f>
        <v>0</v>
      </c>
      <c r="BJ4219" s="20" t="s">
        <v>76</v>
      </c>
      <c r="BK4219" s="227">
        <f>ROUND(I4219*H4219,2)</f>
        <v>0</v>
      </c>
      <c r="BL4219" s="20" t="s">
        <v>323</v>
      </c>
      <c r="BM4219" s="226" t="s">
        <v>5264</v>
      </c>
    </row>
    <row r="4220" s="2" customFormat="1">
      <c r="A4220" s="41"/>
      <c r="B4220" s="42"/>
      <c r="C4220" s="43"/>
      <c r="D4220" s="228" t="s">
        <v>202</v>
      </c>
      <c r="E4220" s="43"/>
      <c r="F4220" s="229" t="s">
        <v>2628</v>
      </c>
      <c r="G4220" s="43"/>
      <c r="H4220" s="43"/>
      <c r="I4220" s="230"/>
      <c r="J4220" s="43"/>
      <c r="K4220" s="43"/>
      <c r="L4220" s="47"/>
      <c r="M4220" s="231"/>
      <c r="N4220" s="232"/>
      <c r="O4220" s="87"/>
      <c r="P4220" s="87"/>
      <c r="Q4220" s="87"/>
      <c r="R4220" s="87"/>
      <c r="S4220" s="87"/>
      <c r="T4220" s="88"/>
      <c r="U4220" s="41"/>
      <c r="V4220" s="41"/>
      <c r="W4220" s="41"/>
      <c r="X4220" s="41"/>
      <c r="Y4220" s="41"/>
      <c r="Z4220" s="41"/>
      <c r="AA4220" s="41"/>
      <c r="AB4220" s="41"/>
      <c r="AC4220" s="41"/>
      <c r="AD4220" s="41"/>
      <c r="AE4220" s="41"/>
      <c r="AT4220" s="20" t="s">
        <v>202</v>
      </c>
      <c r="AU4220" s="20" t="s">
        <v>78</v>
      </c>
    </row>
    <row r="4221" s="2" customFormat="1">
      <c r="A4221" s="41"/>
      <c r="B4221" s="42"/>
      <c r="C4221" s="43"/>
      <c r="D4221" s="233" t="s">
        <v>204</v>
      </c>
      <c r="E4221" s="43"/>
      <c r="F4221" s="234" t="s">
        <v>2629</v>
      </c>
      <c r="G4221" s="43"/>
      <c r="H4221" s="43"/>
      <c r="I4221" s="230"/>
      <c r="J4221" s="43"/>
      <c r="K4221" s="43"/>
      <c r="L4221" s="47"/>
      <c r="M4221" s="231"/>
      <c r="N4221" s="232"/>
      <c r="O4221" s="87"/>
      <c r="P4221" s="87"/>
      <c r="Q4221" s="87"/>
      <c r="R4221" s="87"/>
      <c r="S4221" s="87"/>
      <c r="T4221" s="88"/>
      <c r="U4221" s="41"/>
      <c r="V4221" s="41"/>
      <c r="W4221" s="41"/>
      <c r="X4221" s="41"/>
      <c r="Y4221" s="41"/>
      <c r="Z4221" s="41"/>
      <c r="AA4221" s="41"/>
      <c r="AB4221" s="41"/>
      <c r="AC4221" s="41"/>
      <c r="AD4221" s="41"/>
      <c r="AE4221" s="41"/>
      <c r="AT4221" s="20" t="s">
        <v>204</v>
      </c>
      <c r="AU4221" s="20" t="s">
        <v>78</v>
      </c>
    </row>
    <row r="4222" s="2" customFormat="1" ht="16.5" customHeight="1">
      <c r="A4222" s="41"/>
      <c r="B4222" s="42"/>
      <c r="C4222" s="215" t="s">
        <v>5265</v>
      </c>
      <c r="D4222" s="215" t="s">
        <v>195</v>
      </c>
      <c r="E4222" s="216" t="s">
        <v>2631</v>
      </c>
      <c r="F4222" s="217" t="s">
        <v>2632</v>
      </c>
      <c r="G4222" s="218" t="s">
        <v>258</v>
      </c>
      <c r="H4222" s="219">
        <v>248.30000000000001</v>
      </c>
      <c r="I4222" s="220"/>
      <c r="J4222" s="221">
        <f>ROUND(I4222*H4222,2)</f>
        <v>0</v>
      </c>
      <c r="K4222" s="217" t="s">
        <v>199</v>
      </c>
      <c r="L4222" s="47"/>
      <c r="M4222" s="222" t="s">
        <v>19</v>
      </c>
      <c r="N4222" s="223" t="s">
        <v>40</v>
      </c>
      <c r="O4222" s="87"/>
      <c r="P4222" s="224">
        <f>O4222*H4222</f>
        <v>0</v>
      </c>
      <c r="Q4222" s="224">
        <v>0</v>
      </c>
      <c r="R4222" s="224">
        <f>Q4222*H4222</f>
        <v>0</v>
      </c>
      <c r="S4222" s="224">
        <v>0</v>
      </c>
      <c r="T4222" s="225">
        <f>S4222*H4222</f>
        <v>0</v>
      </c>
      <c r="U4222" s="41"/>
      <c r="V4222" s="41"/>
      <c r="W4222" s="41"/>
      <c r="X4222" s="41"/>
      <c r="Y4222" s="41"/>
      <c r="Z4222" s="41"/>
      <c r="AA4222" s="41"/>
      <c r="AB4222" s="41"/>
      <c r="AC4222" s="41"/>
      <c r="AD4222" s="41"/>
      <c r="AE4222" s="41"/>
      <c r="AR4222" s="226" t="s">
        <v>323</v>
      </c>
      <c r="AT4222" s="226" t="s">
        <v>195</v>
      </c>
      <c r="AU4222" s="226" t="s">
        <v>78</v>
      </c>
      <c r="AY4222" s="20" t="s">
        <v>193</v>
      </c>
      <c r="BE4222" s="227">
        <f>IF(N4222="základní",J4222,0)</f>
        <v>0</v>
      </c>
      <c r="BF4222" s="227">
        <f>IF(N4222="snížená",J4222,0)</f>
        <v>0</v>
      </c>
      <c r="BG4222" s="227">
        <f>IF(N4222="zákl. přenesená",J4222,0)</f>
        <v>0</v>
      </c>
      <c r="BH4222" s="227">
        <f>IF(N4222="sníž. přenesená",J4222,0)</f>
        <v>0</v>
      </c>
      <c r="BI4222" s="227">
        <f>IF(N4222="nulová",J4222,0)</f>
        <v>0</v>
      </c>
      <c r="BJ4222" s="20" t="s">
        <v>76</v>
      </c>
      <c r="BK4222" s="227">
        <f>ROUND(I4222*H4222,2)</f>
        <v>0</v>
      </c>
      <c r="BL4222" s="20" t="s">
        <v>323</v>
      </c>
      <c r="BM4222" s="226" t="s">
        <v>5266</v>
      </c>
    </row>
    <row r="4223" s="2" customFormat="1">
      <c r="A4223" s="41"/>
      <c r="B4223" s="42"/>
      <c r="C4223" s="43"/>
      <c r="D4223" s="228" t="s">
        <v>202</v>
      </c>
      <c r="E4223" s="43"/>
      <c r="F4223" s="229" t="s">
        <v>2634</v>
      </c>
      <c r="G4223" s="43"/>
      <c r="H4223" s="43"/>
      <c r="I4223" s="230"/>
      <c r="J4223" s="43"/>
      <c r="K4223" s="43"/>
      <c r="L4223" s="47"/>
      <c r="M4223" s="231"/>
      <c r="N4223" s="232"/>
      <c r="O4223" s="87"/>
      <c r="P4223" s="87"/>
      <c r="Q4223" s="87"/>
      <c r="R4223" s="87"/>
      <c r="S4223" s="87"/>
      <c r="T4223" s="88"/>
      <c r="U4223" s="41"/>
      <c r="V4223" s="41"/>
      <c r="W4223" s="41"/>
      <c r="X4223" s="41"/>
      <c r="Y4223" s="41"/>
      <c r="Z4223" s="41"/>
      <c r="AA4223" s="41"/>
      <c r="AB4223" s="41"/>
      <c r="AC4223" s="41"/>
      <c r="AD4223" s="41"/>
      <c r="AE4223" s="41"/>
      <c r="AT4223" s="20" t="s">
        <v>202</v>
      </c>
      <c r="AU4223" s="20" t="s">
        <v>78</v>
      </c>
    </row>
    <row r="4224" s="2" customFormat="1">
      <c r="A4224" s="41"/>
      <c r="B4224" s="42"/>
      <c r="C4224" s="43"/>
      <c r="D4224" s="233" t="s">
        <v>204</v>
      </c>
      <c r="E4224" s="43"/>
      <c r="F4224" s="234" t="s">
        <v>2635</v>
      </c>
      <c r="G4224" s="43"/>
      <c r="H4224" s="43"/>
      <c r="I4224" s="230"/>
      <c r="J4224" s="43"/>
      <c r="K4224" s="43"/>
      <c r="L4224" s="47"/>
      <c r="M4224" s="231"/>
      <c r="N4224" s="232"/>
      <c r="O4224" s="87"/>
      <c r="P4224" s="87"/>
      <c r="Q4224" s="87"/>
      <c r="R4224" s="87"/>
      <c r="S4224" s="87"/>
      <c r="T4224" s="88"/>
      <c r="U4224" s="41"/>
      <c r="V4224" s="41"/>
      <c r="W4224" s="41"/>
      <c r="X4224" s="41"/>
      <c r="Y4224" s="41"/>
      <c r="Z4224" s="41"/>
      <c r="AA4224" s="41"/>
      <c r="AB4224" s="41"/>
      <c r="AC4224" s="41"/>
      <c r="AD4224" s="41"/>
      <c r="AE4224" s="41"/>
      <c r="AT4224" s="20" t="s">
        <v>204</v>
      </c>
      <c r="AU4224" s="20" t="s">
        <v>78</v>
      </c>
    </row>
    <row r="4225" s="2" customFormat="1" ht="16.5" customHeight="1">
      <c r="A4225" s="41"/>
      <c r="B4225" s="42"/>
      <c r="C4225" s="215" t="s">
        <v>5267</v>
      </c>
      <c r="D4225" s="215" t="s">
        <v>195</v>
      </c>
      <c r="E4225" s="216" t="s">
        <v>2637</v>
      </c>
      <c r="F4225" s="217" t="s">
        <v>2638</v>
      </c>
      <c r="G4225" s="218" t="s">
        <v>258</v>
      </c>
      <c r="H4225" s="219">
        <v>267.95999999999998</v>
      </c>
      <c r="I4225" s="220"/>
      <c r="J4225" s="221">
        <f>ROUND(I4225*H4225,2)</f>
        <v>0</v>
      </c>
      <c r="K4225" s="217" t="s">
        <v>199</v>
      </c>
      <c r="L4225" s="47"/>
      <c r="M4225" s="222" t="s">
        <v>19</v>
      </c>
      <c r="N4225" s="223" t="s">
        <v>40</v>
      </c>
      <c r="O4225" s="87"/>
      <c r="P4225" s="224">
        <f>O4225*H4225</f>
        <v>0</v>
      </c>
      <c r="Q4225" s="224">
        <v>3.3000000000000003E-05</v>
      </c>
      <c r="R4225" s="224">
        <f>Q4225*H4225</f>
        <v>0.0088426800000000003</v>
      </c>
      <c r="S4225" s="224">
        <v>0</v>
      </c>
      <c r="T4225" s="225">
        <f>S4225*H4225</f>
        <v>0</v>
      </c>
      <c r="U4225" s="41"/>
      <c r="V4225" s="41"/>
      <c r="W4225" s="41"/>
      <c r="X4225" s="41"/>
      <c r="Y4225" s="41"/>
      <c r="Z4225" s="41"/>
      <c r="AA4225" s="41"/>
      <c r="AB4225" s="41"/>
      <c r="AC4225" s="41"/>
      <c r="AD4225" s="41"/>
      <c r="AE4225" s="41"/>
      <c r="AR4225" s="226" t="s">
        <v>323</v>
      </c>
      <c r="AT4225" s="226" t="s">
        <v>195</v>
      </c>
      <c r="AU4225" s="226" t="s">
        <v>78</v>
      </c>
      <c r="AY4225" s="20" t="s">
        <v>193</v>
      </c>
      <c r="BE4225" s="227">
        <f>IF(N4225="základní",J4225,0)</f>
        <v>0</v>
      </c>
      <c r="BF4225" s="227">
        <f>IF(N4225="snížená",J4225,0)</f>
        <v>0</v>
      </c>
      <c r="BG4225" s="227">
        <f>IF(N4225="zákl. přenesená",J4225,0)</f>
        <v>0</v>
      </c>
      <c r="BH4225" s="227">
        <f>IF(N4225="sníž. přenesená",J4225,0)</f>
        <v>0</v>
      </c>
      <c r="BI4225" s="227">
        <f>IF(N4225="nulová",J4225,0)</f>
        <v>0</v>
      </c>
      <c r="BJ4225" s="20" t="s">
        <v>76</v>
      </c>
      <c r="BK4225" s="227">
        <f>ROUND(I4225*H4225,2)</f>
        <v>0</v>
      </c>
      <c r="BL4225" s="20" t="s">
        <v>323</v>
      </c>
      <c r="BM4225" s="226" t="s">
        <v>5268</v>
      </c>
    </row>
    <row r="4226" s="2" customFormat="1">
      <c r="A4226" s="41"/>
      <c r="B4226" s="42"/>
      <c r="C4226" s="43"/>
      <c r="D4226" s="228" t="s">
        <v>202</v>
      </c>
      <c r="E4226" s="43"/>
      <c r="F4226" s="229" t="s">
        <v>2640</v>
      </c>
      <c r="G4226" s="43"/>
      <c r="H4226" s="43"/>
      <c r="I4226" s="230"/>
      <c r="J4226" s="43"/>
      <c r="K4226" s="43"/>
      <c r="L4226" s="47"/>
      <c r="M4226" s="231"/>
      <c r="N4226" s="232"/>
      <c r="O4226" s="87"/>
      <c r="P4226" s="87"/>
      <c r="Q4226" s="87"/>
      <c r="R4226" s="87"/>
      <c r="S4226" s="87"/>
      <c r="T4226" s="88"/>
      <c r="U4226" s="41"/>
      <c r="V4226" s="41"/>
      <c r="W4226" s="41"/>
      <c r="X4226" s="41"/>
      <c r="Y4226" s="41"/>
      <c r="Z4226" s="41"/>
      <c r="AA4226" s="41"/>
      <c r="AB4226" s="41"/>
      <c r="AC4226" s="41"/>
      <c r="AD4226" s="41"/>
      <c r="AE4226" s="41"/>
      <c r="AT4226" s="20" t="s">
        <v>202</v>
      </c>
      <c r="AU4226" s="20" t="s">
        <v>78</v>
      </c>
    </row>
    <row r="4227" s="2" customFormat="1">
      <c r="A4227" s="41"/>
      <c r="B4227" s="42"/>
      <c r="C4227" s="43"/>
      <c r="D4227" s="233" t="s">
        <v>204</v>
      </c>
      <c r="E4227" s="43"/>
      <c r="F4227" s="234" t="s">
        <v>2641</v>
      </c>
      <c r="G4227" s="43"/>
      <c r="H4227" s="43"/>
      <c r="I4227" s="230"/>
      <c r="J4227" s="43"/>
      <c r="K4227" s="43"/>
      <c r="L4227" s="47"/>
      <c r="M4227" s="231"/>
      <c r="N4227" s="232"/>
      <c r="O4227" s="87"/>
      <c r="P4227" s="87"/>
      <c r="Q4227" s="87"/>
      <c r="R4227" s="87"/>
      <c r="S4227" s="87"/>
      <c r="T4227" s="88"/>
      <c r="U4227" s="41"/>
      <c r="V4227" s="41"/>
      <c r="W4227" s="41"/>
      <c r="X4227" s="41"/>
      <c r="Y4227" s="41"/>
      <c r="Z4227" s="41"/>
      <c r="AA4227" s="41"/>
      <c r="AB4227" s="41"/>
      <c r="AC4227" s="41"/>
      <c r="AD4227" s="41"/>
      <c r="AE4227" s="41"/>
      <c r="AT4227" s="20" t="s">
        <v>204</v>
      </c>
      <c r="AU4227" s="20" t="s">
        <v>78</v>
      </c>
    </row>
    <row r="4228" s="2" customFormat="1" ht="21.75" customHeight="1">
      <c r="A4228" s="41"/>
      <c r="B4228" s="42"/>
      <c r="C4228" s="215" t="s">
        <v>5269</v>
      </c>
      <c r="D4228" s="215" t="s">
        <v>195</v>
      </c>
      <c r="E4228" s="216" t="s">
        <v>2643</v>
      </c>
      <c r="F4228" s="217" t="s">
        <v>2644</v>
      </c>
      <c r="G4228" s="218" t="s">
        <v>258</v>
      </c>
      <c r="H4228" s="219">
        <v>248.30000000000001</v>
      </c>
      <c r="I4228" s="220"/>
      <c r="J4228" s="221">
        <f>ROUND(I4228*H4228,2)</f>
        <v>0</v>
      </c>
      <c r="K4228" s="217" t="s">
        <v>199</v>
      </c>
      <c r="L4228" s="47"/>
      <c r="M4228" s="222" t="s">
        <v>19</v>
      </c>
      <c r="N4228" s="223" t="s">
        <v>40</v>
      </c>
      <c r="O4228" s="87"/>
      <c r="P4228" s="224">
        <f>O4228*H4228</f>
        <v>0</v>
      </c>
      <c r="Q4228" s="224">
        <v>0.0074999999999999997</v>
      </c>
      <c r="R4228" s="224">
        <f>Q4228*H4228</f>
        <v>1.86225</v>
      </c>
      <c r="S4228" s="224">
        <v>0</v>
      </c>
      <c r="T4228" s="225">
        <f>S4228*H4228</f>
        <v>0</v>
      </c>
      <c r="U4228" s="41"/>
      <c r="V4228" s="41"/>
      <c r="W4228" s="41"/>
      <c r="X4228" s="41"/>
      <c r="Y4228" s="41"/>
      <c r="Z4228" s="41"/>
      <c r="AA4228" s="41"/>
      <c r="AB4228" s="41"/>
      <c r="AC4228" s="41"/>
      <c r="AD4228" s="41"/>
      <c r="AE4228" s="41"/>
      <c r="AR4228" s="226" t="s">
        <v>323</v>
      </c>
      <c r="AT4228" s="226" t="s">
        <v>195</v>
      </c>
      <c r="AU4228" s="226" t="s">
        <v>78</v>
      </c>
      <c r="AY4228" s="20" t="s">
        <v>193</v>
      </c>
      <c r="BE4228" s="227">
        <f>IF(N4228="základní",J4228,0)</f>
        <v>0</v>
      </c>
      <c r="BF4228" s="227">
        <f>IF(N4228="snížená",J4228,0)</f>
        <v>0</v>
      </c>
      <c r="BG4228" s="227">
        <f>IF(N4228="zákl. přenesená",J4228,0)</f>
        <v>0</v>
      </c>
      <c r="BH4228" s="227">
        <f>IF(N4228="sníž. přenesená",J4228,0)</f>
        <v>0</v>
      </c>
      <c r="BI4228" s="227">
        <f>IF(N4228="nulová",J4228,0)</f>
        <v>0</v>
      </c>
      <c r="BJ4228" s="20" t="s">
        <v>76</v>
      </c>
      <c r="BK4228" s="227">
        <f>ROUND(I4228*H4228,2)</f>
        <v>0</v>
      </c>
      <c r="BL4228" s="20" t="s">
        <v>323</v>
      </c>
      <c r="BM4228" s="226" t="s">
        <v>5270</v>
      </c>
    </row>
    <row r="4229" s="2" customFormat="1">
      <c r="A4229" s="41"/>
      <c r="B4229" s="42"/>
      <c r="C4229" s="43"/>
      <c r="D4229" s="228" t="s">
        <v>202</v>
      </c>
      <c r="E4229" s="43"/>
      <c r="F4229" s="229" t="s">
        <v>2646</v>
      </c>
      <c r="G4229" s="43"/>
      <c r="H4229" s="43"/>
      <c r="I4229" s="230"/>
      <c r="J4229" s="43"/>
      <c r="K4229" s="43"/>
      <c r="L4229" s="47"/>
      <c r="M4229" s="231"/>
      <c r="N4229" s="232"/>
      <c r="O4229" s="87"/>
      <c r="P4229" s="87"/>
      <c r="Q4229" s="87"/>
      <c r="R4229" s="87"/>
      <c r="S4229" s="87"/>
      <c r="T4229" s="88"/>
      <c r="U4229" s="41"/>
      <c r="V4229" s="41"/>
      <c r="W4229" s="41"/>
      <c r="X4229" s="41"/>
      <c r="Y4229" s="41"/>
      <c r="Z4229" s="41"/>
      <c r="AA4229" s="41"/>
      <c r="AB4229" s="41"/>
      <c r="AC4229" s="41"/>
      <c r="AD4229" s="41"/>
      <c r="AE4229" s="41"/>
      <c r="AT4229" s="20" t="s">
        <v>202</v>
      </c>
      <c r="AU4229" s="20" t="s">
        <v>78</v>
      </c>
    </row>
    <row r="4230" s="2" customFormat="1">
      <c r="A4230" s="41"/>
      <c r="B4230" s="42"/>
      <c r="C4230" s="43"/>
      <c r="D4230" s="233" t="s">
        <v>204</v>
      </c>
      <c r="E4230" s="43"/>
      <c r="F4230" s="234" t="s">
        <v>2647</v>
      </c>
      <c r="G4230" s="43"/>
      <c r="H4230" s="43"/>
      <c r="I4230" s="230"/>
      <c r="J4230" s="43"/>
      <c r="K4230" s="43"/>
      <c r="L4230" s="47"/>
      <c r="M4230" s="231"/>
      <c r="N4230" s="232"/>
      <c r="O4230" s="87"/>
      <c r="P4230" s="87"/>
      <c r="Q4230" s="87"/>
      <c r="R4230" s="87"/>
      <c r="S4230" s="87"/>
      <c r="T4230" s="88"/>
      <c r="U4230" s="41"/>
      <c r="V4230" s="41"/>
      <c r="W4230" s="41"/>
      <c r="X4230" s="41"/>
      <c r="Y4230" s="41"/>
      <c r="Z4230" s="41"/>
      <c r="AA4230" s="41"/>
      <c r="AB4230" s="41"/>
      <c r="AC4230" s="41"/>
      <c r="AD4230" s="41"/>
      <c r="AE4230" s="41"/>
      <c r="AT4230" s="20" t="s">
        <v>204</v>
      </c>
      <c r="AU4230" s="20" t="s">
        <v>78</v>
      </c>
    </row>
    <row r="4231" s="13" customFormat="1">
      <c r="A4231" s="13"/>
      <c r="B4231" s="235"/>
      <c r="C4231" s="236"/>
      <c r="D4231" s="228" t="s">
        <v>206</v>
      </c>
      <c r="E4231" s="237" t="s">
        <v>19</v>
      </c>
      <c r="F4231" s="238" t="s">
        <v>279</v>
      </c>
      <c r="G4231" s="236"/>
      <c r="H4231" s="237" t="s">
        <v>19</v>
      </c>
      <c r="I4231" s="239"/>
      <c r="J4231" s="236"/>
      <c r="K4231" s="236"/>
      <c r="L4231" s="240"/>
      <c r="M4231" s="241"/>
      <c r="N4231" s="242"/>
      <c r="O4231" s="242"/>
      <c r="P4231" s="242"/>
      <c r="Q4231" s="242"/>
      <c r="R4231" s="242"/>
      <c r="S4231" s="242"/>
      <c r="T4231" s="243"/>
      <c r="U4231" s="13"/>
      <c r="V4231" s="13"/>
      <c r="W4231" s="13"/>
      <c r="X4231" s="13"/>
      <c r="Y4231" s="13"/>
      <c r="Z4231" s="13"/>
      <c r="AA4231" s="13"/>
      <c r="AB4231" s="13"/>
      <c r="AC4231" s="13"/>
      <c r="AD4231" s="13"/>
      <c r="AE4231" s="13"/>
      <c r="AT4231" s="244" t="s">
        <v>206</v>
      </c>
      <c r="AU4231" s="244" t="s">
        <v>78</v>
      </c>
      <c r="AV4231" s="13" t="s">
        <v>76</v>
      </c>
      <c r="AW4231" s="13" t="s">
        <v>31</v>
      </c>
      <c r="AX4231" s="13" t="s">
        <v>69</v>
      </c>
      <c r="AY4231" s="244" t="s">
        <v>193</v>
      </c>
    </row>
    <row r="4232" s="13" customFormat="1">
      <c r="A4232" s="13"/>
      <c r="B4232" s="235"/>
      <c r="C4232" s="236"/>
      <c r="D4232" s="228" t="s">
        <v>206</v>
      </c>
      <c r="E4232" s="237" t="s">
        <v>19</v>
      </c>
      <c r="F4232" s="238" t="s">
        <v>2084</v>
      </c>
      <c r="G4232" s="236"/>
      <c r="H4232" s="237" t="s">
        <v>19</v>
      </c>
      <c r="I4232" s="239"/>
      <c r="J4232" s="236"/>
      <c r="K4232" s="236"/>
      <c r="L4232" s="240"/>
      <c r="M4232" s="241"/>
      <c r="N4232" s="242"/>
      <c r="O4232" s="242"/>
      <c r="P4232" s="242"/>
      <c r="Q4232" s="242"/>
      <c r="R4232" s="242"/>
      <c r="S4232" s="242"/>
      <c r="T4232" s="243"/>
      <c r="U4232" s="13"/>
      <c r="V4232" s="13"/>
      <c r="W4232" s="13"/>
      <c r="X4232" s="13"/>
      <c r="Y4232" s="13"/>
      <c r="Z4232" s="13"/>
      <c r="AA4232" s="13"/>
      <c r="AB4232" s="13"/>
      <c r="AC4232" s="13"/>
      <c r="AD4232" s="13"/>
      <c r="AE4232" s="13"/>
      <c r="AT4232" s="244" t="s">
        <v>206</v>
      </c>
      <c r="AU4232" s="244" t="s">
        <v>78</v>
      </c>
      <c r="AV4232" s="13" t="s">
        <v>76</v>
      </c>
      <c r="AW4232" s="13" t="s">
        <v>31</v>
      </c>
      <c r="AX4232" s="13" t="s">
        <v>69</v>
      </c>
      <c r="AY4232" s="244" t="s">
        <v>193</v>
      </c>
    </row>
    <row r="4233" s="13" customFormat="1">
      <c r="A4233" s="13"/>
      <c r="B4233" s="235"/>
      <c r="C4233" s="236"/>
      <c r="D4233" s="228" t="s">
        <v>206</v>
      </c>
      <c r="E4233" s="237" t="s">
        <v>19</v>
      </c>
      <c r="F4233" s="238" t="s">
        <v>3736</v>
      </c>
      <c r="G4233" s="236"/>
      <c r="H4233" s="237" t="s">
        <v>19</v>
      </c>
      <c r="I4233" s="239"/>
      <c r="J4233" s="236"/>
      <c r="K4233" s="236"/>
      <c r="L4233" s="240"/>
      <c r="M4233" s="241"/>
      <c r="N4233" s="242"/>
      <c r="O4233" s="242"/>
      <c r="P4233" s="242"/>
      <c r="Q4233" s="242"/>
      <c r="R4233" s="242"/>
      <c r="S4233" s="242"/>
      <c r="T4233" s="243"/>
      <c r="U4233" s="13"/>
      <c r="V4233" s="13"/>
      <c r="W4233" s="13"/>
      <c r="X4233" s="13"/>
      <c r="Y4233" s="13"/>
      <c r="Z4233" s="13"/>
      <c r="AA4233" s="13"/>
      <c r="AB4233" s="13"/>
      <c r="AC4233" s="13"/>
      <c r="AD4233" s="13"/>
      <c r="AE4233" s="13"/>
      <c r="AT4233" s="244" t="s">
        <v>206</v>
      </c>
      <c r="AU4233" s="244" t="s">
        <v>78</v>
      </c>
      <c r="AV4233" s="13" t="s">
        <v>76</v>
      </c>
      <c r="AW4233" s="13" t="s">
        <v>31</v>
      </c>
      <c r="AX4233" s="13" t="s">
        <v>69</v>
      </c>
      <c r="AY4233" s="244" t="s">
        <v>193</v>
      </c>
    </row>
    <row r="4234" s="14" customFormat="1">
      <c r="A4234" s="14"/>
      <c r="B4234" s="245"/>
      <c r="C4234" s="246"/>
      <c r="D4234" s="228" t="s">
        <v>206</v>
      </c>
      <c r="E4234" s="247" t="s">
        <v>19</v>
      </c>
      <c r="F4234" s="248" t="s">
        <v>4187</v>
      </c>
      <c r="G4234" s="246"/>
      <c r="H4234" s="249">
        <v>28.300000000000001</v>
      </c>
      <c r="I4234" s="250"/>
      <c r="J4234" s="246"/>
      <c r="K4234" s="246"/>
      <c r="L4234" s="251"/>
      <c r="M4234" s="252"/>
      <c r="N4234" s="253"/>
      <c r="O4234" s="253"/>
      <c r="P4234" s="253"/>
      <c r="Q4234" s="253"/>
      <c r="R4234" s="253"/>
      <c r="S4234" s="253"/>
      <c r="T4234" s="254"/>
      <c r="U4234" s="14"/>
      <c r="V4234" s="14"/>
      <c r="W4234" s="14"/>
      <c r="X4234" s="14"/>
      <c r="Y4234" s="14"/>
      <c r="Z4234" s="14"/>
      <c r="AA4234" s="14"/>
      <c r="AB4234" s="14"/>
      <c r="AC4234" s="14"/>
      <c r="AD4234" s="14"/>
      <c r="AE4234" s="14"/>
      <c r="AT4234" s="255" t="s">
        <v>206</v>
      </c>
      <c r="AU4234" s="255" t="s">
        <v>78</v>
      </c>
      <c r="AV4234" s="14" t="s">
        <v>78</v>
      </c>
      <c r="AW4234" s="14" t="s">
        <v>31</v>
      </c>
      <c r="AX4234" s="14" t="s">
        <v>69</v>
      </c>
      <c r="AY4234" s="255" t="s">
        <v>193</v>
      </c>
    </row>
    <row r="4235" s="13" customFormat="1">
      <c r="A4235" s="13"/>
      <c r="B4235" s="235"/>
      <c r="C4235" s="236"/>
      <c r="D4235" s="228" t="s">
        <v>206</v>
      </c>
      <c r="E4235" s="237" t="s">
        <v>19</v>
      </c>
      <c r="F4235" s="238" t="s">
        <v>3742</v>
      </c>
      <c r="G4235" s="236"/>
      <c r="H4235" s="237" t="s">
        <v>19</v>
      </c>
      <c r="I4235" s="239"/>
      <c r="J4235" s="236"/>
      <c r="K4235" s="236"/>
      <c r="L4235" s="240"/>
      <c r="M4235" s="241"/>
      <c r="N4235" s="242"/>
      <c r="O4235" s="242"/>
      <c r="P4235" s="242"/>
      <c r="Q4235" s="242"/>
      <c r="R4235" s="242"/>
      <c r="S4235" s="242"/>
      <c r="T4235" s="243"/>
      <c r="U4235" s="13"/>
      <c r="V4235" s="13"/>
      <c r="W4235" s="13"/>
      <c r="X4235" s="13"/>
      <c r="Y4235" s="13"/>
      <c r="Z4235" s="13"/>
      <c r="AA4235" s="13"/>
      <c r="AB4235" s="13"/>
      <c r="AC4235" s="13"/>
      <c r="AD4235" s="13"/>
      <c r="AE4235" s="13"/>
      <c r="AT4235" s="244" t="s">
        <v>206</v>
      </c>
      <c r="AU4235" s="244" t="s">
        <v>78</v>
      </c>
      <c r="AV4235" s="13" t="s">
        <v>76</v>
      </c>
      <c r="AW4235" s="13" t="s">
        <v>31</v>
      </c>
      <c r="AX4235" s="13" t="s">
        <v>69</v>
      </c>
      <c r="AY4235" s="244" t="s">
        <v>193</v>
      </c>
    </row>
    <row r="4236" s="14" customFormat="1">
      <c r="A4236" s="14"/>
      <c r="B4236" s="245"/>
      <c r="C4236" s="246"/>
      <c r="D4236" s="228" t="s">
        <v>206</v>
      </c>
      <c r="E4236" s="247" t="s">
        <v>19</v>
      </c>
      <c r="F4236" s="248" t="s">
        <v>4188</v>
      </c>
      <c r="G4236" s="246"/>
      <c r="H4236" s="249">
        <v>20.699999999999999</v>
      </c>
      <c r="I4236" s="250"/>
      <c r="J4236" s="246"/>
      <c r="K4236" s="246"/>
      <c r="L4236" s="251"/>
      <c r="M4236" s="252"/>
      <c r="N4236" s="253"/>
      <c r="O4236" s="253"/>
      <c r="P4236" s="253"/>
      <c r="Q4236" s="253"/>
      <c r="R4236" s="253"/>
      <c r="S4236" s="253"/>
      <c r="T4236" s="254"/>
      <c r="U4236" s="14"/>
      <c r="V4236" s="14"/>
      <c r="W4236" s="14"/>
      <c r="X4236" s="14"/>
      <c r="Y4236" s="14"/>
      <c r="Z4236" s="14"/>
      <c r="AA4236" s="14"/>
      <c r="AB4236" s="14"/>
      <c r="AC4236" s="14"/>
      <c r="AD4236" s="14"/>
      <c r="AE4236" s="14"/>
      <c r="AT4236" s="255" t="s">
        <v>206</v>
      </c>
      <c r="AU4236" s="255" t="s">
        <v>78</v>
      </c>
      <c r="AV4236" s="14" t="s">
        <v>78</v>
      </c>
      <c r="AW4236" s="14" t="s">
        <v>31</v>
      </c>
      <c r="AX4236" s="14" t="s">
        <v>69</v>
      </c>
      <c r="AY4236" s="255" t="s">
        <v>193</v>
      </c>
    </row>
    <row r="4237" s="13" customFormat="1">
      <c r="A4237" s="13"/>
      <c r="B4237" s="235"/>
      <c r="C4237" s="236"/>
      <c r="D4237" s="228" t="s">
        <v>206</v>
      </c>
      <c r="E4237" s="237" t="s">
        <v>19</v>
      </c>
      <c r="F4237" s="238" t="s">
        <v>4189</v>
      </c>
      <c r="G4237" s="236"/>
      <c r="H4237" s="237" t="s">
        <v>19</v>
      </c>
      <c r="I4237" s="239"/>
      <c r="J4237" s="236"/>
      <c r="K4237" s="236"/>
      <c r="L4237" s="240"/>
      <c r="M4237" s="241"/>
      <c r="N4237" s="242"/>
      <c r="O4237" s="242"/>
      <c r="P4237" s="242"/>
      <c r="Q4237" s="242"/>
      <c r="R4237" s="242"/>
      <c r="S4237" s="242"/>
      <c r="T4237" s="243"/>
      <c r="U4237" s="13"/>
      <c r="V4237" s="13"/>
      <c r="W4237" s="13"/>
      <c r="X4237" s="13"/>
      <c r="Y4237" s="13"/>
      <c r="Z4237" s="13"/>
      <c r="AA4237" s="13"/>
      <c r="AB4237" s="13"/>
      <c r="AC4237" s="13"/>
      <c r="AD4237" s="13"/>
      <c r="AE4237" s="13"/>
      <c r="AT4237" s="244" t="s">
        <v>206</v>
      </c>
      <c r="AU4237" s="244" t="s">
        <v>78</v>
      </c>
      <c r="AV4237" s="13" t="s">
        <v>76</v>
      </c>
      <c r="AW4237" s="13" t="s">
        <v>31</v>
      </c>
      <c r="AX4237" s="13" t="s">
        <v>69</v>
      </c>
      <c r="AY4237" s="244" t="s">
        <v>193</v>
      </c>
    </row>
    <row r="4238" s="13" customFormat="1">
      <c r="A4238" s="13"/>
      <c r="B4238" s="235"/>
      <c r="C4238" s="236"/>
      <c r="D4238" s="228" t="s">
        <v>206</v>
      </c>
      <c r="E4238" s="237" t="s">
        <v>19</v>
      </c>
      <c r="F4238" s="238" t="s">
        <v>3701</v>
      </c>
      <c r="G4238" s="236"/>
      <c r="H4238" s="237" t="s">
        <v>19</v>
      </c>
      <c r="I4238" s="239"/>
      <c r="J4238" s="236"/>
      <c r="K4238" s="236"/>
      <c r="L4238" s="240"/>
      <c r="M4238" s="241"/>
      <c r="N4238" s="242"/>
      <c r="O4238" s="242"/>
      <c r="P4238" s="242"/>
      <c r="Q4238" s="242"/>
      <c r="R4238" s="242"/>
      <c r="S4238" s="242"/>
      <c r="T4238" s="243"/>
      <c r="U4238" s="13"/>
      <c r="V4238" s="13"/>
      <c r="W4238" s="13"/>
      <c r="X4238" s="13"/>
      <c r="Y4238" s="13"/>
      <c r="Z4238" s="13"/>
      <c r="AA4238" s="13"/>
      <c r="AB4238" s="13"/>
      <c r="AC4238" s="13"/>
      <c r="AD4238" s="13"/>
      <c r="AE4238" s="13"/>
      <c r="AT4238" s="244" t="s">
        <v>206</v>
      </c>
      <c r="AU4238" s="244" t="s">
        <v>78</v>
      </c>
      <c r="AV4238" s="13" t="s">
        <v>76</v>
      </c>
      <c r="AW4238" s="13" t="s">
        <v>31</v>
      </c>
      <c r="AX4238" s="13" t="s">
        <v>69</v>
      </c>
      <c r="AY4238" s="244" t="s">
        <v>193</v>
      </c>
    </row>
    <row r="4239" s="14" customFormat="1">
      <c r="A4239" s="14"/>
      <c r="B4239" s="245"/>
      <c r="C4239" s="246"/>
      <c r="D4239" s="228" t="s">
        <v>206</v>
      </c>
      <c r="E4239" s="247" t="s">
        <v>19</v>
      </c>
      <c r="F4239" s="248" t="s">
        <v>4190</v>
      </c>
      <c r="G4239" s="246"/>
      <c r="H4239" s="249">
        <v>50.299999999999997</v>
      </c>
      <c r="I4239" s="250"/>
      <c r="J4239" s="246"/>
      <c r="K4239" s="246"/>
      <c r="L4239" s="251"/>
      <c r="M4239" s="252"/>
      <c r="N4239" s="253"/>
      <c r="O4239" s="253"/>
      <c r="P4239" s="253"/>
      <c r="Q4239" s="253"/>
      <c r="R4239" s="253"/>
      <c r="S4239" s="253"/>
      <c r="T4239" s="254"/>
      <c r="U4239" s="14"/>
      <c r="V4239" s="14"/>
      <c r="W4239" s="14"/>
      <c r="X4239" s="14"/>
      <c r="Y4239" s="14"/>
      <c r="Z4239" s="14"/>
      <c r="AA4239" s="14"/>
      <c r="AB4239" s="14"/>
      <c r="AC4239" s="14"/>
      <c r="AD4239" s="14"/>
      <c r="AE4239" s="14"/>
      <c r="AT4239" s="255" t="s">
        <v>206</v>
      </c>
      <c r="AU4239" s="255" t="s">
        <v>78</v>
      </c>
      <c r="AV4239" s="14" t="s">
        <v>78</v>
      </c>
      <c r="AW4239" s="14" t="s">
        <v>31</v>
      </c>
      <c r="AX4239" s="14" t="s">
        <v>69</v>
      </c>
      <c r="AY4239" s="255" t="s">
        <v>193</v>
      </c>
    </row>
    <row r="4240" s="13" customFormat="1">
      <c r="A4240" s="13"/>
      <c r="B4240" s="235"/>
      <c r="C4240" s="236"/>
      <c r="D4240" s="228" t="s">
        <v>206</v>
      </c>
      <c r="E4240" s="237" t="s">
        <v>19</v>
      </c>
      <c r="F4240" s="238" t="s">
        <v>3703</v>
      </c>
      <c r="G4240" s="236"/>
      <c r="H4240" s="237" t="s">
        <v>19</v>
      </c>
      <c r="I4240" s="239"/>
      <c r="J4240" s="236"/>
      <c r="K4240" s="236"/>
      <c r="L4240" s="240"/>
      <c r="M4240" s="241"/>
      <c r="N4240" s="242"/>
      <c r="O4240" s="242"/>
      <c r="P4240" s="242"/>
      <c r="Q4240" s="242"/>
      <c r="R4240" s="242"/>
      <c r="S4240" s="242"/>
      <c r="T4240" s="243"/>
      <c r="U4240" s="13"/>
      <c r="V4240" s="13"/>
      <c r="W4240" s="13"/>
      <c r="X4240" s="13"/>
      <c r="Y4240" s="13"/>
      <c r="Z4240" s="13"/>
      <c r="AA4240" s="13"/>
      <c r="AB4240" s="13"/>
      <c r="AC4240" s="13"/>
      <c r="AD4240" s="13"/>
      <c r="AE4240" s="13"/>
      <c r="AT4240" s="244" t="s">
        <v>206</v>
      </c>
      <c r="AU4240" s="244" t="s">
        <v>78</v>
      </c>
      <c r="AV4240" s="13" t="s">
        <v>76</v>
      </c>
      <c r="AW4240" s="13" t="s">
        <v>31</v>
      </c>
      <c r="AX4240" s="13" t="s">
        <v>69</v>
      </c>
      <c r="AY4240" s="244" t="s">
        <v>193</v>
      </c>
    </row>
    <row r="4241" s="14" customFormat="1">
      <c r="A4241" s="14"/>
      <c r="B4241" s="245"/>
      <c r="C4241" s="246"/>
      <c r="D4241" s="228" t="s">
        <v>206</v>
      </c>
      <c r="E4241" s="247" t="s">
        <v>19</v>
      </c>
      <c r="F4241" s="248" t="s">
        <v>4191</v>
      </c>
      <c r="G4241" s="246"/>
      <c r="H4241" s="249">
        <v>8.4000000000000004</v>
      </c>
      <c r="I4241" s="250"/>
      <c r="J4241" s="246"/>
      <c r="K4241" s="246"/>
      <c r="L4241" s="251"/>
      <c r="M4241" s="252"/>
      <c r="N4241" s="253"/>
      <c r="O4241" s="253"/>
      <c r="P4241" s="253"/>
      <c r="Q4241" s="253"/>
      <c r="R4241" s="253"/>
      <c r="S4241" s="253"/>
      <c r="T4241" s="254"/>
      <c r="U4241" s="14"/>
      <c r="V4241" s="14"/>
      <c r="W4241" s="14"/>
      <c r="X4241" s="14"/>
      <c r="Y4241" s="14"/>
      <c r="Z4241" s="14"/>
      <c r="AA4241" s="14"/>
      <c r="AB4241" s="14"/>
      <c r="AC4241" s="14"/>
      <c r="AD4241" s="14"/>
      <c r="AE4241" s="14"/>
      <c r="AT4241" s="255" t="s">
        <v>206</v>
      </c>
      <c r="AU4241" s="255" t="s">
        <v>78</v>
      </c>
      <c r="AV4241" s="14" t="s">
        <v>78</v>
      </c>
      <c r="AW4241" s="14" t="s">
        <v>31</v>
      </c>
      <c r="AX4241" s="14" t="s">
        <v>69</v>
      </c>
      <c r="AY4241" s="255" t="s">
        <v>193</v>
      </c>
    </row>
    <row r="4242" s="13" customFormat="1">
      <c r="A4242" s="13"/>
      <c r="B4242" s="235"/>
      <c r="C4242" s="236"/>
      <c r="D4242" s="228" t="s">
        <v>206</v>
      </c>
      <c r="E4242" s="237" t="s">
        <v>19</v>
      </c>
      <c r="F4242" s="238" t="s">
        <v>3710</v>
      </c>
      <c r="G4242" s="236"/>
      <c r="H4242" s="237" t="s">
        <v>19</v>
      </c>
      <c r="I4242" s="239"/>
      <c r="J4242" s="236"/>
      <c r="K4242" s="236"/>
      <c r="L4242" s="240"/>
      <c r="M4242" s="241"/>
      <c r="N4242" s="242"/>
      <c r="O4242" s="242"/>
      <c r="P4242" s="242"/>
      <c r="Q4242" s="242"/>
      <c r="R4242" s="242"/>
      <c r="S4242" s="242"/>
      <c r="T4242" s="243"/>
      <c r="U4242" s="13"/>
      <c r="V4242" s="13"/>
      <c r="W4242" s="13"/>
      <c r="X4242" s="13"/>
      <c r="Y4242" s="13"/>
      <c r="Z4242" s="13"/>
      <c r="AA4242" s="13"/>
      <c r="AB4242" s="13"/>
      <c r="AC4242" s="13"/>
      <c r="AD4242" s="13"/>
      <c r="AE4242" s="13"/>
      <c r="AT4242" s="244" t="s">
        <v>206</v>
      </c>
      <c r="AU4242" s="244" t="s">
        <v>78</v>
      </c>
      <c r="AV4242" s="13" t="s">
        <v>76</v>
      </c>
      <c r="AW4242" s="13" t="s">
        <v>31</v>
      </c>
      <c r="AX4242" s="13" t="s">
        <v>69</v>
      </c>
      <c r="AY4242" s="244" t="s">
        <v>193</v>
      </c>
    </row>
    <row r="4243" s="14" customFormat="1">
      <c r="A4243" s="14"/>
      <c r="B4243" s="245"/>
      <c r="C4243" s="246"/>
      <c r="D4243" s="228" t="s">
        <v>206</v>
      </c>
      <c r="E4243" s="247" t="s">
        <v>19</v>
      </c>
      <c r="F4243" s="248" t="s">
        <v>4192</v>
      </c>
      <c r="G4243" s="246"/>
      <c r="H4243" s="249">
        <v>28.100000000000001</v>
      </c>
      <c r="I4243" s="250"/>
      <c r="J4243" s="246"/>
      <c r="K4243" s="246"/>
      <c r="L4243" s="251"/>
      <c r="M4243" s="252"/>
      <c r="N4243" s="253"/>
      <c r="O4243" s="253"/>
      <c r="P4243" s="253"/>
      <c r="Q4243" s="253"/>
      <c r="R4243" s="253"/>
      <c r="S4243" s="253"/>
      <c r="T4243" s="254"/>
      <c r="U4243" s="14"/>
      <c r="V4243" s="14"/>
      <c r="W4243" s="14"/>
      <c r="X4243" s="14"/>
      <c r="Y4243" s="14"/>
      <c r="Z4243" s="14"/>
      <c r="AA4243" s="14"/>
      <c r="AB4243" s="14"/>
      <c r="AC4243" s="14"/>
      <c r="AD4243" s="14"/>
      <c r="AE4243" s="14"/>
      <c r="AT4243" s="255" t="s">
        <v>206</v>
      </c>
      <c r="AU4243" s="255" t="s">
        <v>78</v>
      </c>
      <c r="AV4243" s="14" t="s">
        <v>78</v>
      </c>
      <c r="AW4243" s="14" t="s">
        <v>31</v>
      </c>
      <c r="AX4243" s="14" t="s">
        <v>69</v>
      </c>
      <c r="AY4243" s="255" t="s">
        <v>193</v>
      </c>
    </row>
    <row r="4244" s="13" customFormat="1">
      <c r="A4244" s="13"/>
      <c r="B4244" s="235"/>
      <c r="C4244" s="236"/>
      <c r="D4244" s="228" t="s">
        <v>206</v>
      </c>
      <c r="E4244" s="237" t="s">
        <v>19</v>
      </c>
      <c r="F4244" s="238" t="s">
        <v>3712</v>
      </c>
      <c r="G4244" s="236"/>
      <c r="H4244" s="237" t="s">
        <v>19</v>
      </c>
      <c r="I4244" s="239"/>
      <c r="J4244" s="236"/>
      <c r="K4244" s="236"/>
      <c r="L4244" s="240"/>
      <c r="M4244" s="241"/>
      <c r="N4244" s="242"/>
      <c r="O4244" s="242"/>
      <c r="P4244" s="242"/>
      <c r="Q4244" s="242"/>
      <c r="R4244" s="242"/>
      <c r="S4244" s="242"/>
      <c r="T4244" s="243"/>
      <c r="U4244" s="13"/>
      <c r="V4244" s="13"/>
      <c r="W4244" s="13"/>
      <c r="X4244" s="13"/>
      <c r="Y4244" s="13"/>
      <c r="Z4244" s="13"/>
      <c r="AA4244" s="13"/>
      <c r="AB4244" s="13"/>
      <c r="AC4244" s="13"/>
      <c r="AD4244" s="13"/>
      <c r="AE4244" s="13"/>
      <c r="AT4244" s="244" t="s">
        <v>206</v>
      </c>
      <c r="AU4244" s="244" t="s">
        <v>78</v>
      </c>
      <c r="AV4244" s="13" t="s">
        <v>76</v>
      </c>
      <c r="AW4244" s="13" t="s">
        <v>31</v>
      </c>
      <c r="AX4244" s="13" t="s">
        <v>69</v>
      </c>
      <c r="AY4244" s="244" t="s">
        <v>193</v>
      </c>
    </row>
    <row r="4245" s="14" customFormat="1">
      <c r="A4245" s="14"/>
      <c r="B4245" s="245"/>
      <c r="C4245" s="246"/>
      <c r="D4245" s="228" t="s">
        <v>206</v>
      </c>
      <c r="E4245" s="247" t="s">
        <v>19</v>
      </c>
      <c r="F4245" s="248" t="s">
        <v>4193</v>
      </c>
      <c r="G4245" s="246"/>
      <c r="H4245" s="249">
        <v>5.5999999999999996</v>
      </c>
      <c r="I4245" s="250"/>
      <c r="J4245" s="246"/>
      <c r="K4245" s="246"/>
      <c r="L4245" s="251"/>
      <c r="M4245" s="252"/>
      <c r="N4245" s="253"/>
      <c r="O4245" s="253"/>
      <c r="P4245" s="253"/>
      <c r="Q4245" s="253"/>
      <c r="R4245" s="253"/>
      <c r="S4245" s="253"/>
      <c r="T4245" s="254"/>
      <c r="U4245" s="14"/>
      <c r="V4245" s="14"/>
      <c r="W4245" s="14"/>
      <c r="X4245" s="14"/>
      <c r="Y4245" s="14"/>
      <c r="Z4245" s="14"/>
      <c r="AA4245" s="14"/>
      <c r="AB4245" s="14"/>
      <c r="AC4245" s="14"/>
      <c r="AD4245" s="14"/>
      <c r="AE4245" s="14"/>
      <c r="AT4245" s="255" t="s">
        <v>206</v>
      </c>
      <c r="AU4245" s="255" t="s">
        <v>78</v>
      </c>
      <c r="AV4245" s="14" t="s">
        <v>78</v>
      </c>
      <c r="AW4245" s="14" t="s">
        <v>31</v>
      </c>
      <c r="AX4245" s="14" t="s">
        <v>69</v>
      </c>
      <c r="AY4245" s="255" t="s">
        <v>193</v>
      </c>
    </row>
    <row r="4246" s="13" customFormat="1">
      <c r="A4246" s="13"/>
      <c r="B4246" s="235"/>
      <c r="C4246" s="236"/>
      <c r="D4246" s="228" t="s">
        <v>206</v>
      </c>
      <c r="E4246" s="237" t="s">
        <v>19</v>
      </c>
      <c r="F4246" s="238" t="s">
        <v>3714</v>
      </c>
      <c r="G4246" s="236"/>
      <c r="H4246" s="237" t="s">
        <v>19</v>
      </c>
      <c r="I4246" s="239"/>
      <c r="J4246" s="236"/>
      <c r="K4246" s="236"/>
      <c r="L4246" s="240"/>
      <c r="M4246" s="241"/>
      <c r="N4246" s="242"/>
      <c r="O4246" s="242"/>
      <c r="P4246" s="242"/>
      <c r="Q4246" s="242"/>
      <c r="R4246" s="242"/>
      <c r="S4246" s="242"/>
      <c r="T4246" s="243"/>
      <c r="U4246" s="13"/>
      <c r="V4246" s="13"/>
      <c r="W4246" s="13"/>
      <c r="X4246" s="13"/>
      <c r="Y4246" s="13"/>
      <c r="Z4246" s="13"/>
      <c r="AA4246" s="13"/>
      <c r="AB4246" s="13"/>
      <c r="AC4246" s="13"/>
      <c r="AD4246" s="13"/>
      <c r="AE4246" s="13"/>
      <c r="AT4246" s="244" t="s">
        <v>206</v>
      </c>
      <c r="AU4246" s="244" t="s">
        <v>78</v>
      </c>
      <c r="AV4246" s="13" t="s">
        <v>76</v>
      </c>
      <c r="AW4246" s="13" t="s">
        <v>31</v>
      </c>
      <c r="AX4246" s="13" t="s">
        <v>69</v>
      </c>
      <c r="AY4246" s="244" t="s">
        <v>193</v>
      </c>
    </row>
    <row r="4247" s="14" customFormat="1">
      <c r="A4247" s="14"/>
      <c r="B4247" s="245"/>
      <c r="C4247" s="246"/>
      <c r="D4247" s="228" t="s">
        <v>206</v>
      </c>
      <c r="E4247" s="247" t="s">
        <v>19</v>
      </c>
      <c r="F4247" s="248" t="s">
        <v>4261</v>
      </c>
      <c r="G4247" s="246"/>
      <c r="H4247" s="249">
        <v>3.1000000000000001</v>
      </c>
      <c r="I4247" s="250"/>
      <c r="J4247" s="246"/>
      <c r="K4247" s="246"/>
      <c r="L4247" s="251"/>
      <c r="M4247" s="252"/>
      <c r="N4247" s="253"/>
      <c r="O4247" s="253"/>
      <c r="P4247" s="253"/>
      <c r="Q4247" s="253"/>
      <c r="R4247" s="253"/>
      <c r="S4247" s="253"/>
      <c r="T4247" s="254"/>
      <c r="U4247" s="14"/>
      <c r="V4247" s="14"/>
      <c r="W4247" s="14"/>
      <c r="X4247" s="14"/>
      <c r="Y4247" s="14"/>
      <c r="Z4247" s="14"/>
      <c r="AA4247" s="14"/>
      <c r="AB4247" s="14"/>
      <c r="AC4247" s="14"/>
      <c r="AD4247" s="14"/>
      <c r="AE4247" s="14"/>
      <c r="AT4247" s="255" t="s">
        <v>206</v>
      </c>
      <c r="AU4247" s="255" t="s">
        <v>78</v>
      </c>
      <c r="AV4247" s="14" t="s">
        <v>78</v>
      </c>
      <c r="AW4247" s="14" t="s">
        <v>31</v>
      </c>
      <c r="AX4247" s="14" t="s">
        <v>69</v>
      </c>
      <c r="AY4247" s="255" t="s">
        <v>193</v>
      </c>
    </row>
    <row r="4248" s="13" customFormat="1">
      <c r="A4248" s="13"/>
      <c r="B4248" s="235"/>
      <c r="C4248" s="236"/>
      <c r="D4248" s="228" t="s">
        <v>206</v>
      </c>
      <c r="E4248" s="237" t="s">
        <v>19</v>
      </c>
      <c r="F4248" s="238" t="s">
        <v>3716</v>
      </c>
      <c r="G4248" s="236"/>
      <c r="H4248" s="237" t="s">
        <v>19</v>
      </c>
      <c r="I4248" s="239"/>
      <c r="J4248" s="236"/>
      <c r="K4248" s="236"/>
      <c r="L4248" s="240"/>
      <c r="M4248" s="241"/>
      <c r="N4248" s="242"/>
      <c r="O4248" s="242"/>
      <c r="P4248" s="242"/>
      <c r="Q4248" s="242"/>
      <c r="R4248" s="242"/>
      <c r="S4248" s="242"/>
      <c r="T4248" s="243"/>
      <c r="U4248" s="13"/>
      <c r="V4248" s="13"/>
      <c r="W4248" s="13"/>
      <c r="X4248" s="13"/>
      <c r="Y4248" s="13"/>
      <c r="Z4248" s="13"/>
      <c r="AA4248" s="13"/>
      <c r="AB4248" s="13"/>
      <c r="AC4248" s="13"/>
      <c r="AD4248" s="13"/>
      <c r="AE4248" s="13"/>
      <c r="AT4248" s="244" t="s">
        <v>206</v>
      </c>
      <c r="AU4248" s="244" t="s">
        <v>78</v>
      </c>
      <c r="AV4248" s="13" t="s">
        <v>76</v>
      </c>
      <c r="AW4248" s="13" t="s">
        <v>31</v>
      </c>
      <c r="AX4248" s="13" t="s">
        <v>69</v>
      </c>
      <c r="AY4248" s="244" t="s">
        <v>193</v>
      </c>
    </row>
    <row r="4249" s="14" customFormat="1">
      <c r="A4249" s="14"/>
      <c r="B4249" s="245"/>
      <c r="C4249" s="246"/>
      <c r="D4249" s="228" t="s">
        <v>206</v>
      </c>
      <c r="E4249" s="247" t="s">
        <v>19</v>
      </c>
      <c r="F4249" s="248" t="s">
        <v>4262</v>
      </c>
      <c r="G4249" s="246"/>
      <c r="H4249" s="249">
        <v>40.200000000000003</v>
      </c>
      <c r="I4249" s="250"/>
      <c r="J4249" s="246"/>
      <c r="K4249" s="246"/>
      <c r="L4249" s="251"/>
      <c r="M4249" s="252"/>
      <c r="N4249" s="253"/>
      <c r="O4249" s="253"/>
      <c r="P4249" s="253"/>
      <c r="Q4249" s="253"/>
      <c r="R4249" s="253"/>
      <c r="S4249" s="253"/>
      <c r="T4249" s="254"/>
      <c r="U4249" s="14"/>
      <c r="V4249" s="14"/>
      <c r="W4249" s="14"/>
      <c r="X4249" s="14"/>
      <c r="Y4249" s="14"/>
      <c r="Z4249" s="14"/>
      <c r="AA4249" s="14"/>
      <c r="AB4249" s="14"/>
      <c r="AC4249" s="14"/>
      <c r="AD4249" s="14"/>
      <c r="AE4249" s="14"/>
      <c r="AT4249" s="255" t="s">
        <v>206</v>
      </c>
      <c r="AU4249" s="255" t="s">
        <v>78</v>
      </c>
      <c r="AV4249" s="14" t="s">
        <v>78</v>
      </c>
      <c r="AW4249" s="14" t="s">
        <v>31</v>
      </c>
      <c r="AX4249" s="14" t="s">
        <v>69</v>
      </c>
      <c r="AY4249" s="255" t="s">
        <v>193</v>
      </c>
    </row>
    <row r="4250" s="13" customFormat="1">
      <c r="A4250" s="13"/>
      <c r="B4250" s="235"/>
      <c r="C4250" s="236"/>
      <c r="D4250" s="228" t="s">
        <v>206</v>
      </c>
      <c r="E4250" s="237" t="s">
        <v>19</v>
      </c>
      <c r="F4250" s="238" t="s">
        <v>3726</v>
      </c>
      <c r="G4250" s="236"/>
      <c r="H4250" s="237" t="s">
        <v>19</v>
      </c>
      <c r="I4250" s="239"/>
      <c r="J4250" s="236"/>
      <c r="K4250" s="236"/>
      <c r="L4250" s="240"/>
      <c r="M4250" s="241"/>
      <c r="N4250" s="242"/>
      <c r="O4250" s="242"/>
      <c r="P4250" s="242"/>
      <c r="Q4250" s="242"/>
      <c r="R4250" s="242"/>
      <c r="S4250" s="242"/>
      <c r="T4250" s="243"/>
      <c r="U4250" s="13"/>
      <c r="V4250" s="13"/>
      <c r="W4250" s="13"/>
      <c r="X4250" s="13"/>
      <c r="Y4250" s="13"/>
      <c r="Z4250" s="13"/>
      <c r="AA4250" s="13"/>
      <c r="AB4250" s="13"/>
      <c r="AC4250" s="13"/>
      <c r="AD4250" s="13"/>
      <c r="AE4250" s="13"/>
      <c r="AT4250" s="244" t="s">
        <v>206</v>
      </c>
      <c r="AU4250" s="244" t="s">
        <v>78</v>
      </c>
      <c r="AV4250" s="13" t="s">
        <v>76</v>
      </c>
      <c r="AW4250" s="13" t="s">
        <v>31</v>
      </c>
      <c r="AX4250" s="13" t="s">
        <v>69</v>
      </c>
      <c r="AY4250" s="244" t="s">
        <v>193</v>
      </c>
    </row>
    <row r="4251" s="14" customFormat="1">
      <c r="A4251" s="14"/>
      <c r="B4251" s="245"/>
      <c r="C4251" s="246"/>
      <c r="D4251" s="228" t="s">
        <v>206</v>
      </c>
      <c r="E4251" s="247" t="s">
        <v>19</v>
      </c>
      <c r="F4251" s="248" t="s">
        <v>3746</v>
      </c>
      <c r="G4251" s="246"/>
      <c r="H4251" s="249">
        <v>15.9</v>
      </c>
      <c r="I4251" s="250"/>
      <c r="J4251" s="246"/>
      <c r="K4251" s="246"/>
      <c r="L4251" s="251"/>
      <c r="M4251" s="252"/>
      <c r="N4251" s="253"/>
      <c r="O4251" s="253"/>
      <c r="P4251" s="253"/>
      <c r="Q4251" s="253"/>
      <c r="R4251" s="253"/>
      <c r="S4251" s="253"/>
      <c r="T4251" s="254"/>
      <c r="U4251" s="14"/>
      <c r="V4251" s="14"/>
      <c r="W4251" s="14"/>
      <c r="X4251" s="14"/>
      <c r="Y4251" s="14"/>
      <c r="Z4251" s="14"/>
      <c r="AA4251" s="14"/>
      <c r="AB4251" s="14"/>
      <c r="AC4251" s="14"/>
      <c r="AD4251" s="14"/>
      <c r="AE4251" s="14"/>
      <c r="AT4251" s="255" t="s">
        <v>206</v>
      </c>
      <c r="AU4251" s="255" t="s">
        <v>78</v>
      </c>
      <c r="AV4251" s="14" t="s">
        <v>78</v>
      </c>
      <c r="AW4251" s="14" t="s">
        <v>31</v>
      </c>
      <c r="AX4251" s="14" t="s">
        <v>69</v>
      </c>
      <c r="AY4251" s="255" t="s">
        <v>193</v>
      </c>
    </row>
    <row r="4252" s="13" customFormat="1">
      <c r="A4252" s="13"/>
      <c r="B4252" s="235"/>
      <c r="C4252" s="236"/>
      <c r="D4252" s="228" t="s">
        <v>206</v>
      </c>
      <c r="E4252" s="237" t="s">
        <v>19</v>
      </c>
      <c r="F4252" s="238" t="s">
        <v>3729</v>
      </c>
      <c r="G4252" s="236"/>
      <c r="H4252" s="237" t="s">
        <v>19</v>
      </c>
      <c r="I4252" s="239"/>
      <c r="J4252" s="236"/>
      <c r="K4252" s="236"/>
      <c r="L4252" s="240"/>
      <c r="M4252" s="241"/>
      <c r="N4252" s="242"/>
      <c r="O4252" s="242"/>
      <c r="P4252" s="242"/>
      <c r="Q4252" s="242"/>
      <c r="R4252" s="242"/>
      <c r="S4252" s="242"/>
      <c r="T4252" s="243"/>
      <c r="U4252" s="13"/>
      <c r="V4252" s="13"/>
      <c r="W4252" s="13"/>
      <c r="X4252" s="13"/>
      <c r="Y4252" s="13"/>
      <c r="Z4252" s="13"/>
      <c r="AA4252" s="13"/>
      <c r="AB4252" s="13"/>
      <c r="AC4252" s="13"/>
      <c r="AD4252" s="13"/>
      <c r="AE4252" s="13"/>
      <c r="AT4252" s="244" t="s">
        <v>206</v>
      </c>
      <c r="AU4252" s="244" t="s">
        <v>78</v>
      </c>
      <c r="AV4252" s="13" t="s">
        <v>76</v>
      </c>
      <c r="AW4252" s="13" t="s">
        <v>31</v>
      </c>
      <c r="AX4252" s="13" t="s">
        <v>69</v>
      </c>
      <c r="AY4252" s="244" t="s">
        <v>193</v>
      </c>
    </row>
    <row r="4253" s="14" customFormat="1">
      <c r="A4253" s="14"/>
      <c r="B4253" s="245"/>
      <c r="C4253" s="246"/>
      <c r="D4253" s="228" t="s">
        <v>206</v>
      </c>
      <c r="E4253" s="247" t="s">
        <v>19</v>
      </c>
      <c r="F4253" s="248" t="s">
        <v>3746</v>
      </c>
      <c r="G4253" s="246"/>
      <c r="H4253" s="249">
        <v>15.9</v>
      </c>
      <c r="I4253" s="250"/>
      <c r="J4253" s="246"/>
      <c r="K4253" s="246"/>
      <c r="L4253" s="251"/>
      <c r="M4253" s="252"/>
      <c r="N4253" s="253"/>
      <c r="O4253" s="253"/>
      <c r="P4253" s="253"/>
      <c r="Q4253" s="253"/>
      <c r="R4253" s="253"/>
      <c r="S4253" s="253"/>
      <c r="T4253" s="254"/>
      <c r="U4253" s="14"/>
      <c r="V4253" s="14"/>
      <c r="W4253" s="14"/>
      <c r="X4253" s="14"/>
      <c r="Y4253" s="14"/>
      <c r="Z4253" s="14"/>
      <c r="AA4253" s="14"/>
      <c r="AB4253" s="14"/>
      <c r="AC4253" s="14"/>
      <c r="AD4253" s="14"/>
      <c r="AE4253" s="14"/>
      <c r="AT4253" s="255" t="s">
        <v>206</v>
      </c>
      <c r="AU4253" s="255" t="s">
        <v>78</v>
      </c>
      <c r="AV4253" s="14" t="s">
        <v>78</v>
      </c>
      <c r="AW4253" s="14" t="s">
        <v>31</v>
      </c>
      <c r="AX4253" s="14" t="s">
        <v>69</v>
      </c>
      <c r="AY4253" s="255" t="s">
        <v>193</v>
      </c>
    </row>
    <row r="4254" s="13" customFormat="1">
      <c r="A4254" s="13"/>
      <c r="B4254" s="235"/>
      <c r="C4254" s="236"/>
      <c r="D4254" s="228" t="s">
        <v>206</v>
      </c>
      <c r="E4254" s="237" t="s">
        <v>19</v>
      </c>
      <c r="F4254" s="238" t="s">
        <v>3732</v>
      </c>
      <c r="G4254" s="236"/>
      <c r="H4254" s="237" t="s">
        <v>19</v>
      </c>
      <c r="I4254" s="239"/>
      <c r="J4254" s="236"/>
      <c r="K4254" s="236"/>
      <c r="L4254" s="240"/>
      <c r="M4254" s="241"/>
      <c r="N4254" s="242"/>
      <c r="O4254" s="242"/>
      <c r="P4254" s="242"/>
      <c r="Q4254" s="242"/>
      <c r="R4254" s="242"/>
      <c r="S4254" s="242"/>
      <c r="T4254" s="243"/>
      <c r="U4254" s="13"/>
      <c r="V4254" s="13"/>
      <c r="W4254" s="13"/>
      <c r="X4254" s="13"/>
      <c r="Y4254" s="13"/>
      <c r="Z4254" s="13"/>
      <c r="AA4254" s="13"/>
      <c r="AB4254" s="13"/>
      <c r="AC4254" s="13"/>
      <c r="AD4254" s="13"/>
      <c r="AE4254" s="13"/>
      <c r="AT4254" s="244" t="s">
        <v>206</v>
      </c>
      <c r="AU4254" s="244" t="s">
        <v>78</v>
      </c>
      <c r="AV4254" s="13" t="s">
        <v>76</v>
      </c>
      <c r="AW4254" s="13" t="s">
        <v>31</v>
      </c>
      <c r="AX4254" s="13" t="s">
        <v>69</v>
      </c>
      <c r="AY4254" s="244" t="s">
        <v>193</v>
      </c>
    </row>
    <row r="4255" s="14" customFormat="1">
      <c r="A4255" s="14"/>
      <c r="B4255" s="245"/>
      <c r="C4255" s="246"/>
      <c r="D4255" s="228" t="s">
        <v>206</v>
      </c>
      <c r="E4255" s="247" t="s">
        <v>19</v>
      </c>
      <c r="F4255" s="248" t="s">
        <v>3746</v>
      </c>
      <c r="G4255" s="246"/>
      <c r="H4255" s="249">
        <v>15.9</v>
      </c>
      <c r="I4255" s="250"/>
      <c r="J4255" s="246"/>
      <c r="K4255" s="246"/>
      <c r="L4255" s="251"/>
      <c r="M4255" s="252"/>
      <c r="N4255" s="253"/>
      <c r="O4255" s="253"/>
      <c r="P4255" s="253"/>
      <c r="Q4255" s="253"/>
      <c r="R4255" s="253"/>
      <c r="S4255" s="253"/>
      <c r="T4255" s="254"/>
      <c r="U4255" s="14"/>
      <c r="V4255" s="14"/>
      <c r="W4255" s="14"/>
      <c r="X4255" s="14"/>
      <c r="Y4255" s="14"/>
      <c r="Z4255" s="14"/>
      <c r="AA4255" s="14"/>
      <c r="AB4255" s="14"/>
      <c r="AC4255" s="14"/>
      <c r="AD4255" s="14"/>
      <c r="AE4255" s="14"/>
      <c r="AT4255" s="255" t="s">
        <v>206</v>
      </c>
      <c r="AU4255" s="255" t="s">
        <v>78</v>
      </c>
      <c r="AV4255" s="14" t="s">
        <v>78</v>
      </c>
      <c r="AW4255" s="14" t="s">
        <v>31</v>
      </c>
      <c r="AX4255" s="14" t="s">
        <v>69</v>
      </c>
      <c r="AY4255" s="255" t="s">
        <v>193</v>
      </c>
    </row>
    <row r="4256" s="13" customFormat="1">
      <c r="A4256" s="13"/>
      <c r="B4256" s="235"/>
      <c r="C4256" s="236"/>
      <c r="D4256" s="228" t="s">
        <v>206</v>
      </c>
      <c r="E4256" s="237" t="s">
        <v>19</v>
      </c>
      <c r="F4256" s="238" t="s">
        <v>3734</v>
      </c>
      <c r="G4256" s="236"/>
      <c r="H4256" s="237" t="s">
        <v>19</v>
      </c>
      <c r="I4256" s="239"/>
      <c r="J4256" s="236"/>
      <c r="K4256" s="236"/>
      <c r="L4256" s="240"/>
      <c r="M4256" s="241"/>
      <c r="N4256" s="242"/>
      <c r="O4256" s="242"/>
      <c r="P4256" s="242"/>
      <c r="Q4256" s="242"/>
      <c r="R4256" s="242"/>
      <c r="S4256" s="242"/>
      <c r="T4256" s="243"/>
      <c r="U4256" s="13"/>
      <c r="V4256" s="13"/>
      <c r="W4256" s="13"/>
      <c r="X4256" s="13"/>
      <c r="Y4256" s="13"/>
      <c r="Z4256" s="13"/>
      <c r="AA4256" s="13"/>
      <c r="AB4256" s="13"/>
      <c r="AC4256" s="13"/>
      <c r="AD4256" s="13"/>
      <c r="AE4256" s="13"/>
      <c r="AT4256" s="244" t="s">
        <v>206</v>
      </c>
      <c r="AU4256" s="244" t="s">
        <v>78</v>
      </c>
      <c r="AV4256" s="13" t="s">
        <v>76</v>
      </c>
      <c r="AW4256" s="13" t="s">
        <v>31</v>
      </c>
      <c r="AX4256" s="13" t="s">
        <v>69</v>
      </c>
      <c r="AY4256" s="244" t="s">
        <v>193</v>
      </c>
    </row>
    <row r="4257" s="14" customFormat="1">
      <c r="A4257" s="14"/>
      <c r="B4257" s="245"/>
      <c r="C4257" s="246"/>
      <c r="D4257" s="228" t="s">
        <v>206</v>
      </c>
      <c r="E4257" s="247" t="s">
        <v>19</v>
      </c>
      <c r="F4257" s="248" t="s">
        <v>3746</v>
      </c>
      <c r="G4257" s="246"/>
      <c r="H4257" s="249">
        <v>15.9</v>
      </c>
      <c r="I4257" s="250"/>
      <c r="J4257" s="246"/>
      <c r="K4257" s="246"/>
      <c r="L4257" s="251"/>
      <c r="M4257" s="252"/>
      <c r="N4257" s="253"/>
      <c r="O4257" s="253"/>
      <c r="P4257" s="253"/>
      <c r="Q4257" s="253"/>
      <c r="R4257" s="253"/>
      <c r="S4257" s="253"/>
      <c r="T4257" s="254"/>
      <c r="U4257" s="14"/>
      <c r="V4257" s="14"/>
      <c r="W4257" s="14"/>
      <c r="X4257" s="14"/>
      <c r="Y4257" s="14"/>
      <c r="Z4257" s="14"/>
      <c r="AA4257" s="14"/>
      <c r="AB4257" s="14"/>
      <c r="AC4257" s="14"/>
      <c r="AD4257" s="14"/>
      <c r="AE4257" s="14"/>
      <c r="AT4257" s="255" t="s">
        <v>206</v>
      </c>
      <c r="AU4257" s="255" t="s">
        <v>78</v>
      </c>
      <c r="AV4257" s="14" t="s">
        <v>78</v>
      </c>
      <c r="AW4257" s="14" t="s">
        <v>31</v>
      </c>
      <c r="AX4257" s="14" t="s">
        <v>69</v>
      </c>
      <c r="AY4257" s="255" t="s">
        <v>193</v>
      </c>
    </row>
    <row r="4258" s="15" customFormat="1">
      <c r="A4258" s="15"/>
      <c r="B4258" s="256"/>
      <c r="C4258" s="257"/>
      <c r="D4258" s="228" t="s">
        <v>206</v>
      </c>
      <c r="E4258" s="258" t="s">
        <v>19</v>
      </c>
      <c r="F4258" s="259" t="s">
        <v>218</v>
      </c>
      <c r="G4258" s="257"/>
      <c r="H4258" s="260">
        <v>248.30000000000001</v>
      </c>
      <c r="I4258" s="261"/>
      <c r="J4258" s="257"/>
      <c r="K4258" s="257"/>
      <c r="L4258" s="262"/>
      <c r="M4258" s="263"/>
      <c r="N4258" s="264"/>
      <c r="O4258" s="264"/>
      <c r="P4258" s="264"/>
      <c r="Q4258" s="264"/>
      <c r="R4258" s="264"/>
      <c r="S4258" s="264"/>
      <c r="T4258" s="265"/>
      <c r="U4258" s="15"/>
      <c r="V4258" s="15"/>
      <c r="W4258" s="15"/>
      <c r="X4258" s="15"/>
      <c r="Y4258" s="15"/>
      <c r="Z4258" s="15"/>
      <c r="AA4258" s="15"/>
      <c r="AB4258" s="15"/>
      <c r="AC4258" s="15"/>
      <c r="AD4258" s="15"/>
      <c r="AE4258" s="15"/>
      <c r="AT4258" s="266" t="s">
        <v>206</v>
      </c>
      <c r="AU4258" s="266" t="s">
        <v>78</v>
      </c>
      <c r="AV4258" s="15" t="s">
        <v>200</v>
      </c>
      <c r="AW4258" s="15" t="s">
        <v>31</v>
      </c>
      <c r="AX4258" s="15" t="s">
        <v>76</v>
      </c>
      <c r="AY4258" s="266" t="s">
        <v>193</v>
      </c>
    </row>
    <row r="4259" s="2" customFormat="1" ht="16.5" customHeight="1">
      <c r="A4259" s="41"/>
      <c r="B4259" s="42"/>
      <c r="C4259" s="215" t="s">
        <v>5271</v>
      </c>
      <c r="D4259" s="215" t="s">
        <v>195</v>
      </c>
      <c r="E4259" s="216" t="s">
        <v>2649</v>
      </c>
      <c r="F4259" s="217" t="s">
        <v>2650</v>
      </c>
      <c r="G4259" s="218" t="s">
        <v>258</v>
      </c>
      <c r="H4259" s="219">
        <v>267.95999999999998</v>
      </c>
      <c r="I4259" s="220"/>
      <c r="J4259" s="221">
        <f>ROUND(I4259*H4259,2)</f>
        <v>0</v>
      </c>
      <c r="K4259" s="217" t="s">
        <v>19</v>
      </c>
      <c r="L4259" s="47"/>
      <c r="M4259" s="222" t="s">
        <v>19</v>
      </c>
      <c r="N4259" s="223" t="s">
        <v>40</v>
      </c>
      <c r="O4259" s="87"/>
      <c r="P4259" s="224">
        <f>O4259*H4259</f>
        <v>0</v>
      </c>
      <c r="Q4259" s="224">
        <v>0</v>
      </c>
      <c r="R4259" s="224">
        <f>Q4259*H4259</f>
        <v>0</v>
      </c>
      <c r="S4259" s="224">
        <v>0</v>
      </c>
      <c r="T4259" s="225">
        <f>S4259*H4259</f>
        <v>0</v>
      </c>
      <c r="U4259" s="41"/>
      <c r="V4259" s="41"/>
      <c r="W4259" s="41"/>
      <c r="X4259" s="41"/>
      <c r="Y4259" s="41"/>
      <c r="Z4259" s="41"/>
      <c r="AA4259" s="41"/>
      <c r="AB4259" s="41"/>
      <c r="AC4259" s="41"/>
      <c r="AD4259" s="41"/>
      <c r="AE4259" s="41"/>
      <c r="AR4259" s="226" t="s">
        <v>323</v>
      </c>
      <c r="AT4259" s="226" t="s">
        <v>195</v>
      </c>
      <c r="AU4259" s="226" t="s">
        <v>78</v>
      </c>
      <c r="AY4259" s="20" t="s">
        <v>193</v>
      </c>
      <c r="BE4259" s="227">
        <f>IF(N4259="základní",J4259,0)</f>
        <v>0</v>
      </c>
      <c r="BF4259" s="227">
        <f>IF(N4259="snížená",J4259,0)</f>
        <v>0</v>
      </c>
      <c r="BG4259" s="227">
        <f>IF(N4259="zákl. přenesená",J4259,0)</f>
        <v>0</v>
      </c>
      <c r="BH4259" s="227">
        <f>IF(N4259="sníž. přenesená",J4259,0)</f>
        <v>0</v>
      </c>
      <c r="BI4259" s="227">
        <f>IF(N4259="nulová",J4259,0)</f>
        <v>0</v>
      </c>
      <c r="BJ4259" s="20" t="s">
        <v>76</v>
      </c>
      <c r="BK4259" s="227">
        <f>ROUND(I4259*H4259,2)</f>
        <v>0</v>
      </c>
      <c r="BL4259" s="20" t="s">
        <v>323</v>
      </c>
      <c r="BM4259" s="226" t="s">
        <v>5272</v>
      </c>
    </row>
    <row r="4260" s="2" customFormat="1">
      <c r="A4260" s="41"/>
      <c r="B4260" s="42"/>
      <c r="C4260" s="43"/>
      <c r="D4260" s="228" t="s">
        <v>202</v>
      </c>
      <c r="E4260" s="43"/>
      <c r="F4260" s="229" t="s">
        <v>2652</v>
      </c>
      <c r="G4260" s="43"/>
      <c r="H4260" s="43"/>
      <c r="I4260" s="230"/>
      <c r="J4260" s="43"/>
      <c r="K4260" s="43"/>
      <c r="L4260" s="47"/>
      <c r="M4260" s="231"/>
      <c r="N4260" s="232"/>
      <c r="O4260" s="87"/>
      <c r="P4260" s="87"/>
      <c r="Q4260" s="87"/>
      <c r="R4260" s="87"/>
      <c r="S4260" s="87"/>
      <c r="T4260" s="88"/>
      <c r="U4260" s="41"/>
      <c r="V4260" s="41"/>
      <c r="W4260" s="41"/>
      <c r="X4260" s="41"/>
      <c r="Y4260" s="41"/>
      <c r="Z4260" s="41"/>
      <c r="AA4260" s="41"/>
      <c r="AB4260" s="41"/>
      <c r="AC4260" s="41"/>
      <c r="AD4260" s="41"/>
      <c r="AE4260" s="41"/>
      <c r="AT4260" s="20" t="s">
        <v>202</v>
      </c>
      <c r="AU4260" s="20" t="s">
        <v>78</v>
      </c>
    </row>
    <row r="4261" s="13" customFormat="1">
      <c r="A4261" s="13"/>
      <c r="B4261" s="235"/>
      <c r="C4261" s="236"/>
      <c r="D4261" s="228" t="s">
        <v>206</v>
      </c>
      <c r="E4261" s="237" t="s">
        <v>19</v>
      </c>
      <c r="F4261" s="238" t="s">
        <v>279</v>
      </c>
      <c r="G4261" s="236"/>
      <c r="H4261" s="237" t="s">
        <v>19</v>
      </c>
      <c r="I4261" s="239"/>
      <c r="J4261" s="236"/>
      <c r="K4261" s="236"/>
      <c r="L4261" s="240"/>
      <c r="M4261" s="241"/>
      <c r="N4261" s="242"/>
      <c r="O4261" s="242"/>
      <c r="P4261" s="242"/>
      <c r="Q4261" s="242"/>
      <c r="R4261" s="242"/>
      <c r="S4261" s="242"/>
      <c r="T4261" s="243"/>
      <c r="U4261" s="13"/>
      <c r="V4261" s="13"/>
      <c r="W4261" s="13"/>
      <c r="X4261" s="13"/>
      <c r="Y4261" s="13"/>
      <c r="Z4261" s="13"/>
      <c r="AA4261" s="13"/>
      <c r="AB4261" s="13"/>
      <c r="AC4261" s="13"/>
      <c r="AD4261" s="13"/>
      <c r="AE4261" s="13"/>
      <c r="AT4261" s="244" t="s">
        <v>206</v>
      </c>
      <c r="AU4261" s="244" t="s">
        <v>78</v>
      </c>
      <c r="AV4261" s="13" t="s">
        <v>76</v>
      </c>
      <c r="AW4261" s="13" t="s">
        <v>31</v>
      </c>
      <c r="AX4261" s="13" t="s">
        <v>69</v>
      </c>
      <c r="AY4261" s="244" t="s">
        <v>193</v>
      </c>
    </row>
    <row r="4262" s="13" customFormat="1">
      <c r="A4262" s="13"/>
      <c r="B4262" s="235"/>
      <c r="C4262" s="236"/>
      <c r="D4262" s="228" t="s">
        <v>206</v>
      </c>
      <c r="E4262" s="237" t="s">
        <v>19</v>
      </c>
      <c r="F4262" s="238" t="s">
        <v>2084</v>
      </c>
      <c r="G4262" s="236"/>
      <c r="H4262" s="237" t="s">
        <v>19</v>
      </c>
      <c r="I4262" s="239"/>
      <c r="J4262" s="236"/>
      <c r="K4262" s="236"/>
      <c r="L4262" s="240"/>
      <c r="M4262" s="241"/>
      <c r="N4262" s="242"/>
      <c r="O4262" s="242"/>
      <c r="P4262" s="242"/>
      <c r="Q4262" s="242"/>
      <c r="R4262" s="242"/>
      <c r="S4262" s="242"/>
      <c r="T4262" s="243"/>
      <c r="U4262" s="13"/>
      <c r="V4262" s="13"/>
      <c r="W4262" s="13"/>
      <c r="X4262" s="13"/>
      <c r="Y4262" s="13"/>
      <c r="Z4262" s="13"/>
      <c r="AA4262" s="13"/>
      <c r="AB4262" s="13"/>
      <c r="AC4262" s="13"/>
      <c r="AD4262" s="13"/>
      <c r="AE4262" s="13"/>
      <c r="AT4262" s="244" t="s">
        <v>206</v>
      </c>
      <c r="AU4262" s="244" t="s">
        <v>78</v>
      </c>
      <c r="AV4262" s="13" t="s">
        <v>76</v>
      </c>
      <c r="AW4262" s="13" t="s">
        <v>31</v>
      </c>
      <c r="AX4262" s="13" t="s">
        <v>69</v>
      </c>
      <c r="AY4262" s="244" t="s">
        <v>193</v>
      </c>
    </row>
    <row r="4263" s="13" customFormat="1">
      <c r="A4263" s="13"/>
      <c r="B4263" s="235"/>
      <c r="C4263" s="236"/>
      <c r="D4263" s="228" t="s">
        <v>206</v>
      </c>
      <c r="E4263" s="237" t="s">
        <v>19</v>
      </c>
      <c r="F4263" s="238" t="s">
        <v>3736</v>
      </c>
      <c r="G4263" s="236"/>
      <c r="H4263" s="237" t="s">
        <v>19</v>
      </c>
      <c r="I4263" s="239"/>
      <c r="J4263" s="236"/>
      <c r="K4263" s="236"/>
      <c r="L4263" s="240"/>
      <c r="M4263" s="241"/>
      <c r="N4263" s="242"/>
      <c r="O4263" s="242"/>
      <c r="P4263" s="242"/>
      <c r="Q4263" s="242"/>
      <c r="R4263" s="242"/>
      <c r="S4263" s="242"/>
      <c r="T4263" s="243"/>
      <c r="U4263" s="13"/>
      <c r="V4263" s="13"/>
      <c r="W4263" s="13"/>
      <c r="X4263" s="13"/>
      <c r="Y4263" s="13"/>
      <c r="Z4263" s="13"/>
      <c r="AA4263" s="13"/>
      <c r="AB4263" s="13"/>
      <c r="AC4263" s="13"/>
      <c r="AD4263" s="13"/>
      <c r="AE4263" s="13"/>
      <c r="AT4263" s="244" t="s">
        <v>206</v>
      </c>
      <c r="AU4263" s="244" t="s">
        <v>78</v>
      </c>
      <c r="AV4263" s="13" t="s">
        <v>76</v>
      </c>
      <c r="AW4263" s="13" t="s">
        <v>31</v>
      </c>
      <c r="AX4263" s="13" t="s">
        <v>69</v>
      </c>
      <c r="AY4263" s="244" t="s">
        <v>193</v>
      </c>
    </row>
    <row r="4264" s="14" customFormat="1">
      <c r="A4264" s="14"/>
      <c r="B4264" s="245"/>
      <c r="C4264" s="246"/>
      <c r="D4264" s="228" t="s">
        <v>206</v>
      </c>
      <c r="E4264" s="247" t="s">
        <v>19</v>
      </c>
      <c r="F4264" s="248" t="s">
        <v>4187</v>
      </c>
      <c r="G4264" s="246"/>
      <c r="H4264" s="249">
        <v>28.300000000000001</v>
      </c>
      <c r="I4264" s="250"/>
      <c r="J4264" s="246"/>
      <c r="K4264" s="246"/>
      <c r="L4264" s="251"/>
      <c r="M4264" s="252"/>
      <c r="N4264" s="253"/>
      <c r="O4264" s="253"/>
      <c r="P4264" s="253"/>
      <c r="Q4264" s="253"/>
      <c r="R4264" s="253"/>
      <c r="S4264" s="253"/>
      <c r="T4264" s="254"/>
      <c r="U4264" s="14"/>
      <c r="V4264" s="14"/>
      <c r="W4264" s="14"/>
      <c r="X4264" s="14"/>
      <c r="Y4264" s="14"/>
      <c r="Z4264" s="14"/>
      <c r="AA4264" s="14"/>
      <c r="AB4264" s="14"/>
      <c r="AC4264" s="14"/>
      <c r="AD4264" s="14"/>
      <c r="AE4264" s="14"/>
      <c r="AT4264" s="255" t="s">
        <v>206</v>
      </c>
      <c r="AU4264" s="255" t="s">
        <v>78</v>
      </c>
      <c r="AV4264" s="14" t="s">
        <v>78</v>
      </c>
      <c r="AW4264" s="14" t="s">
        <v>31</v>
      </c>
      <c r="AX4264" s="14" t="s">
        <v>69</v>
      </c>
      <c r="AY4264" s="255" t="s">
        <v>193</v>
      </c>
    </row>
    <row r="4265" s="13" customFormat="1">
      <c r="A4265" s="13"/>
      <c r="B4265" s="235"/>
      <c r="C4265" s="236"/>
      <c r="D4265" s="228" t="s">
        <v>206</v>
      </c>
      <c r="E4265" s="237" t="s">
        <v>19</v>
      </c>
      <c r="F4265" s="238" t="s">
        <v>3742</v>
      </c>
      <c r="G4265" s="236"/>
      <c r="H4265" s="237" t="s">
        <v>19</v>
      </c>
      <c r="I4265" s="239"/>
      <c r="J4265" s="236"/>
      <c r="K4265" s="236"/>
      <c r="L4265" s="240"/>
      <c r="M4265" s="241"/>
      <c r="N4265" s="242"/>
      <c r="O4265" s="242"/>
      <c r="P4265" s="242"/>
      <c r="Q4265" s="242"/>
      <c r="R4265" s="242"/>
      <c r="S4265" s="242"/>
      <c r="T4265" s="243"/>
      <c r="U4265" s="13"/>
      <c r="V4265" s="13"/>
      <c r="W4265" s="13"/>
      <c r="X4265" s="13"/>
      <c r="Y4265" s="13"/>
      <c r="Z4265" s="13"/>
      <c r="AA4265" s="13"/>
      <c r="AB4265" s="13"/>
      <c r="AC4265" s="13"/>
      <c r="AD4265" s="13"/>
      <c r="AE4265" s="13"/>
      <c r="AT4265" s="244" t="s">
        <v>206</v>
      </c>
      <c r="AU4265" s="244" t="s">
        <v>78</v>
      </c>
      <c r="AV4265" s="13" t="s">
        <v>76</v>
      </c>
      <c r="AW4265" s="13" t="s">
        <v>31</v>
      </c>
      <c r="AX4265" s="13" t="s">
        <v>69</v>
      </c>
      <c r="AY4265" s="244" t="s">
        <v>193</v>
      </c>
    </row>
    <row r="4266" s="14" customFormat="1">
      <c r="A4266" s="14"/>
      <c r="B4266" s="245"/>
      <c r="C4266" s="246"/>
      <c r="D4266" s="228" t="s">
        <v>206</v>
      </c>
      <c r="E4266" s="247" t="s">
        <v>19</v>
      </c>
      <c r="F4266" s="248" t="s">
        <v>4188</v>
      </c>
      <c r="G4266" s="246"/>
      <c r="H4266" s="249">
        <v>20.699999999999999</v>
      </c>
      <c r="I4266" s="250"/>
      <c r="J4266" s="246"/>
      <c r="K4266" s="246"/>
      <c r="L4266" s="251"/>
      <c r="M4266" s="252"/>
      <c r="N4266" s="253"/>
      <c r="O4266" s="253"/>
      <c r="P4266" s="253"/>
      <c r="Q4266" s="253"/>
      <c r="R4266" s="253"/>
      <c r="S4266" s="253"/>
      <c r="T4266" s="254"/>
      <c r="U4266" s="14"/>
      <c r="V4266" s="14"/>
      <c r="W4266" s="14"/>
      <c r="X4266" s="14"/>
      <c r="Y4266" s="14"/>
      <c r="Z4266" s="14"/>
      <c r="AA4266" s="14"/>
      <c r="AB4266" s="14"/>
      <c r="AC4266" s="14"/>
      <c r="AD4266" s="14"/>
      <c r="AE4266" s="14"/>
      <c r="AT4266" s="255" t="s">
        <v>206</v>
      </c>
      <c r="AU4266" s="255" t="s">
        <v>78</v>
      </c>
      <c r="AV4266" s="14" t="s">
        <v>78</v>
      </c>
      <c r="AW4266" s="14" t="s">
        <v>31</v>
      </c>
      <c r="AX4266" s="14" t="s">
        <v>69</v>
      </c>
      <c r="AY4266" s="255" t="s">
        <v>193</v>
      </c>
    </row>
    <row r="4267" s="13" customFormat="1">
      <c r="A4267" s="13"/>
      <c r="B4267" s="235"/>
      <c r="C4267" s="236"/>
      <c r="D4267" s="228" t="s">
        <v>206</v>
      </c>
      <c r="E4267" s="237" t="s">
        <v>19</v>
      </c>
      <c r="F4267" s="238" t="s">
        <v>4189</v>
      </c>
      <c r="G4267" s="236"/>
      <c r="H4267" s="237" t="s">
        <v>19</v>
      </c>
      <c r="I4267" s="239"/>
      <c r="J4267" s="236"/>
      <c r="K4267" s="236"/>
      <c r="L4267" s="240"/>
      <c r="M4267" s="241"/>
      <c r="N4267" s="242"/>
      <c r="O4267" s="242"/>
      <c r="P4267" s="242"/>
      <c r="Q4267" s="242"/>
      <c r="R4267" s="242"/>
      <c r="S4267" s="242"/>
      <c r="T4267" s="243"/>
      <c r="U4267" s="13"/>
      <c r="V4267" s="13"/>
      <c r="W4267" s="13"/>
      <c r="X4267" s="13"/>
      <c r="Y4267" s="13"/>
      <c r="Z4267" s="13"/>
      <c r="AA4267" s="13"/>
      <c r="AB4267" s="13"/>
      <c r="AC4267" s="13"/>
      <c r="AD4267" s="13"/>
      <c r="AE4267" s="13"/>
      <c r="AT4267" s="244" t="s">
        <v>206</v>
      </c>
      <c r="AU4267" s="244" t="s">
        <v>78</v>
      </c>
      <c r="AV4267" s="13" t="s">
        <v>76</v>
      </c>
      <c r="AW4267" s="13" t="s">
        <v>31</v>
      </c>
      <c r="AX4267" s="13" t="s">
        <v>69</v>
      </c>
      <c r="AY4267" s="244" t="s">
        <v>193</v>
      </c>
    </row>
    <row r="4268" s="13" customFormat="1">
      <c r="A4268" s="13"/>
      <c r="B4268" s="235"/>
      <c r="C4268" s="236"/>
      <c r="D4268" s="228" t="s">
        <v>206</v>
      </c>
      <c r="E4268" s="237" t="s">
        <v>19</v>
      </c>
      <c r="F4268" s="238" t="s">
        <v>3701</v>
      </c>
      <c r="G4268" s="236"/>
      <c r="H4268" s="237" t="s">
        <v>19</v>
      </c>
      <c r="I4268" s="239"/>
      <c r="J4268" s="236"/>
      <c r="K4268" s="236"/>
      <c r="L4268" s="240"/>
      <c r="M4268" s="241"/>
      <c r="N4268" s="242"/>
      <c r="O4268" s="242"/>
      <c r="P4268" s="242"/>
      <c r="Q4268" s="242"/>
      <c r="R4268" s="242"/>
      <c r="S4268" s="242"/>
      <c r="T4268" s="243"/>
      <c r="U4268" s="13"/>
      <c r="V4268" s="13"/>
      <c r="W4268" s="13"/>
      <c r="X4268" s="13"/>
      <c r="Y4268" s="13"/>
      <c r="Z4268" s="13"/>
      <c r="AA4268" s="13"/>
      <c r="AB4268" s="13"/>
      <c r="AC4268" s="13"/>
      <c r="AD4268" s="13"/>
      <c r="AE4268" s="13"/>
      <c r="AT4268" s="244" t="s">
        <v>206</v>
      </c>
      <c r="AU4268" s="244" t="s">
        <v>78</v>
      </c>
      <c r="AV4268" s="13" t="s">
        <v>76</v>
      </c>
      <c r="AW4268" s="13" t="s">
        <v>31</v>
      </c>
      <c r="AX4268" s="13" t="s">
        <v>69</v>
      </c>
      <c r="AY4268" s="244" t="s">
        <v>193</v>
      </c>
    </row>
    <row r="4269" s="14" customFormat="1">
      <c r="A4269" s="14"/>
      <c r="B4269" s="245"/>
      <c r="C4269" s="246"/>
      <c r="D4269" s="228" t="s">
        <v>206</v>
      </c>
      <c r="E4269" s="247" t="s">
        <v>19</v>
      </c>
      <c r="F4269" s="248" t="s">
        <v>4190</v>
      </c>
      <c r="G4269" s="246"/>
      <c r="H4269" s="249">
        <v>50.299999999999997</v>
      </c>
      <c r="I4269" s="250"/>
      <c r="J4269" s="246"/>
      <c r="K4269" s="246"/>
      <c r="L4269" s="251"/>
      <c r="M4269" s="252"/>
      <c r="N4269" s="253"/>
      <c r="O4269" s="253"/>
      <c r="P4269" s="253"/>
      <c r="Q4269" s="253"/>
      <c r="R4269" s="253"/>
      <c r="S4269" s="253"/>
      <c r="T4269" s="254"/>
      <c r="U4269" s="14"/>
      <c r="V4269" s="14"/>
      <c r="W4269" s="14"/>
      <c r="X4269" s="14"/>
      <c r="Y4269" s="14"/>
      <c r="Z4269" s="14"/>
      <c r="AA4269" s="14"/>
      <c r="AB4269" s="14"/>
      <c r="AC4269" s="14"/>
      <c r="AD4269" s="14"/>
      <c r="AE4269" s="14"/>
      <c r="AT4269" s="255" t="s">
        <v>206</v>
      </c>
      <c r="AU4269" s="255" t="s">
        <v>78</v>
      </c>
      <c r="AV4269" s="14" t="s">
        <v>78</v>
      </c>
      <c r="AW4269" s="14" t="s">
        <v>31</v>
      </c>
      <c r="AX4269" s="14" t="s">
        <v>69</v>
      </c>
      <c r="AY4269" s="255" t="s">
        <v>193</v>
      </c>
    </row>
    <row r="4270" s="13" customFormat="1">
      <c r="A4270" s="13"/>
      <c r="B4270" s="235"/>
      <c r="C4270" s="236"/>
      <c r="D4270" s="228" t="s">
        <v>206</v>
      </c>
      <c r="E4270" s="237" t="s">
        <v>19</v>
      </c>
      <c r="F4270" s="238" t="s">
        <v>3703</v>
      </c>
      <c r="G4270" s="236"/>
      <c r="H4270" s="237" t="s">
        <v>19</v>
      </c>
      <c r="I4270" s="239"/>
      <c r="J4270" s="236"/>
      <c r="K4270" s="236"/>
      <c r="L4270" s="240"/>
      <c r="M4270" s="241"/>
      <c r="N4270" s="242"/>
      <c r="O4270" s="242"/>
      <c r="P4270" s="242"/>
      <c r="Q4270" s="242"/>
      <c r="R4270" s="242"/>
      <c r="S4270" s="242"/>
      <c r="T4270" s="243"/>
      <c r="U4270" s="13"/>
      <c r="V4270" s="13"/>
      <c r="W4270" s="13"/>
      <c r="X4270" s="13"/>
      <c r="Y4270" s="13"/>
      <c r="Z4270" s="13"/>
      <c r="AA4270" s="13"/>
      <c r="AB4270" s="13"/>
      <c r="AC4270" s="13"/>
      <c r="AD4270" s="13"/>
      <c r="AE4270" s="13"/>
      <c r="AT4270" s="244" t="s">
        <v>206</v>
      </c>
      <c r="AU4270" s="244" t="s">
        <v>78</v>
      </c>
      <c r="AV4270" s="13" t="s">
        <v>76</v>
      </c>
      <c r="AW4270" s="13" t="s">
        <v>31</v>
      </c>
      <c r="AX4270" s="13" t="s">
        <v>69</v>
      </c>
      <c r="AY4270" s="244" t="s">
        <v>193</v>
      </c>
    </row>
    <row r="4271" s="14" customFormat="1">
      <c r="A4271" s="14"/>
      <c r="B4271" s="245"/>
      <c r="C4271" s="246"/>
      <c r="D4271" s="228" t="s">
        <v>206</v>
      </c>
      <c r="E4271" s="247" t="s">
        <v>19</v>
      </c>
      <c r="F4271" s="248" t="s">
        <v>4191</v>
      </c>
      <c r="G4271" s="246"/>
      <c r="H4271" s="249">
        <v>8.4000000000000004</v>
      </c>
      <c r="I4271" s="250"/>
      <c r="J4271" s="246"/>
      <c r="K4271" s="246"/>
      <c r="L4271" s="251"/>
      <c r="M4271" s="252"/>
      <c r="N4271" s="253"/>
      <c r="O4271" s="253"/>
      <c r="P4271" s="253"/>
      <c r="Q4271" s="253"/>
      <c r="R4271" s="253"/>
      <c r="S4271" s="253"/>
      <c r="T4271" s="254"/>
      <c r="U4271" s="14"/>
      <c r="V4271" s="14"/>
      <c r="W4271" s="14"/>
      <c r="X4271" s="14"/>
      <c r="Y4271" s="14"/>
      <c r="Z4271" s="14"/>
      <c r="AA4271" s="14"/>
      <c r="AB4271" s="14"/>
      <c r="AC4271" s="14"/>
      <c r="AD4271" s="14"/>
      <c r="AE4271" s="14"/>
      <c r="AT4271" s="255" t="s">
        <v>206</v>
      </c>
      <c r="AU4271" s="255" t="s">
        <v>78</v>
      </c>
      <c r="AV4271" s="14" t="s">
        <v>78</v>
      </c>
      <c r="AW4271" s="14" t="s">
        <v>31</v>
      </c>
      <c r="AX4271" s="14" t="s">
        <v>69</v>
      </c>
      <c r="AY4271" s="255" t="s">
        <v>193</v>
      </c>
    </row>
    <row r="4272" s="13" customFormat="1">
      <c r="A4272" s="13"/>
      <c r="B4272" s="235"/>
      <c r="C4272" s="236"/>
      <c r="D4272" s="228" t="s">
        <v>206</v>
      </c>
      <c r="E4272" s="237" t="s">
        <v>19</v>
      </c>
      <c r="F4272" s="238" t="s">
        <v>3710</v>
      </c>
      <c r="G4272" s="236"/>
      <c r="H4272" s="237" t="s">
        <v>19</v>
      </c>
      <c r="I4272" s="239"/>
      <c r="J4272" s="236"/>
      <c r="K4272" s="236"/>
      <c r="L4272" s="240"/>
      <c r="M4272" s="241"/>
      <c r="N4272" s="242"/>
      <c r="O4272" s="242"/>
      <c r="P4272" s="242"/>
      <c r="Q4272" s="242"/>
      <c r="R4272" s="242"/>
      <c r="S4272" s="242"/>
      <c r="T4272" s="243"/>
      <c r="U4272" s="13"/>
      <c r="V4272" s="13"/>
      <c r="W4272" s="13"/>
      <c r="X4272" s="13"/>
      <c r="Y4272" s="13"/>
      <c r="Z4272" s="13"/>
      <c r="AA4272" s="13"/>
      <c r="AB4272" s="13"/>
      <c r="AC4272" s="13"/>
      <c r="AD4272" s="13"/>
      <c r="AE4272" s="13"/>
      <c r="AT4272" s="244" t="s">
        <v>206</v>
      </c>
      <c r="AU4272" s="244" t="s">
        <v>78</v>
      </c>
      <c r="AV4272" s="13" t="s">
        <v>76</v>
      </c>
      <c r="AW4272" s="13" t="s">
        <v>31</v>
      </c>
      <c r="AX4272" s="13" t="s">
        <v>69</v>
      </c>
      <c r="AY4272" s="244" t="s">
        <v>193</v>
      </c>
    </row>
    <row r="4273" s="14" customFormat="1">
      <c r="A4273" s="14"/>
      <c r="B4273" s="245"/>
      <c r="C4273" s="246"/>
      <c r="D4273" s="228" t="s">
        <v>206</v>
      </c>
      <c r="E4273" s="247" t="s">
        <v>19</v>
      </c>
      <c r="F4273" s="248" t="s">
        <v>4192</v>
      </c>
      <c r="G4273" s="246"/>
      <c r="H4273" s="249">
        <v>28.100000000000001</v>
      </c>
      <c r="I4273" s="250"/>
      <c r="J4273" s="246"/>
      <c r="K4273" s="246"/>
      <c r="L4273" s="251"/>
      <c r="M4273" s="252"/>
      <c r="N4273" s="253"/>
      <c r="O4273" s="253"/>
      <c r="P4273" s="253"/>
      <c r="Q4273" s="253"/>
      <c r="R4273" s="253"/>
      <c r="S4273" s="253"/>
      <c r="T4273" s="254"/>
      <c r="U4273" s="14"/>
      <c r="V4273" s="14"/>
      <c r="W4273" s="14"/>
      <c r="X4273" s="14"/>
      <c r="Y4273" s="14"/>
      <c r="Z4273" s="14"/>
      <c r="AA4273" s="14"/>
      <c r="AB4273" s="14"/>
      <c r="AC4273" s="14"/>
      <c r="AD4273" s="14"/>
      <c r="AE4273" s="14"/>
      <c r="AT4273" s="255" t="s">
        <v>206</v>
      </c>
      <c r="AU4273" s="255" t="s">
        <v>78</v>
      </c>
      <c r="AV4273" s="14" t="s">
        <v>78</v>
      </c>
      <c r="AW4273" s="14" t="s">
        <v>31</v>
      </c>
      <c r="AX4273" s="14" t="s">
        <v>69</v>
      </c>
      <c r="AY4273" s="255" t="s">
        <v>193</v>
      </c>
    </row>
    <row r="4274" s="13" customFormat="1">
      <c r="A4274" s="13"/>
      <c r="B4274" s="235"/>
      <c r="C4274" s="236"/>
      <c r="D4274" s="228" t="s">
        <v>206</v>
      </c>
      <c r="E4274" s="237" t="s">
        <v>19</v>
      </c>
      <c r="F4274" s="238" t="s">
        <v>3712</v>
      </c>
      <c r="G4274" s="236"/>
      <c r="H4274" s="237" t="s">
        <v>19</v>
      </c>
      <c r="I4274" s="239"/>
      <c r="J4274" s="236"/>
      <c r="K4274" s="236"/>
      <c r="L4274" s="240"/>
      <c r="M4274" s="241"/>
      <c r="N4274" s="242"/>
      <c r="O4274" s="242"/>
      <c r="P4274" s="242"/>
      <c r="Q4274" s="242"/>
      <c r="R4274" s="242"/>
      <c r="S4274" s="242"/>
      <c r="T4274" s="243"/>
      <c r="U4274" s="13"/>
      <c r="V4274" s="13"/>
      <c r="W4274" s="13"/>
      <c r="X4274" s="13"/>
      <c r="Y4274" s="13"/>
      <c r="Z4274" s="13"/>
      <c r="AA4274" s="13"/>
      <c r="AB4274" s="13"/>
      <c r="AC4274" s="13"/>
      <c r="AD4274" s="13"/>
      <c r="AE4274" s="13"/>
      <c r="AT4274" s="244" t="s">
        <v>206</v>
      </c>
      <c r="AU4274" s="244" t="s">
        <v>78</v>
      </c>
      <c r="AV4274" s="13" t="s">
        <v>76</v>
      </c>
      <c r="AW4274" s="13" t="s">
        <v>31</v>
      </c>
      <c r="AX4274" s="13" t="s">
        <v>69</v>
      </c>
      <c r="AY4274" s="244" t="s">
        <v>193</v>
      </c>
    </row>
    <row r="4275" s="14" customFormat="1">
      <c r="A4275" s="14"/>
      <c r="B4275" s="245"/>
      <c r="C4275" s="246"/>
      <c r="D4275" s="228" t="s">
        <v>206</v>
      </c>
      <c r="E4275" s="247" t="s">
        <v>19</v>
      </c>
      <c r="F4275" s="248" t="s">
        <v>4193</v>
      </c>
      <c r="G4275" s="246"/>
      <c r="H4275" s="249">
        <v>5.5999999999999996</v>
      </c>
      <c r="I4275" s="250"/>
      <c r="J4275" s="246"/>
      <c r="K4275" s="246"/>
      <c r="L4275" s="251"/>
      <c r="M4275" s="252"/>
      <c r="N4275" s="253"/>
      <c r="O4275" s="253"/>
      <c r="P4275" s="253"/>
      <c r="Q4275" s="253"/>
      <c r="R4275" s="253"/>
      <c r="S4275" s="253"/>
      <c r="T4275" s="254"/>
      <c r="U4275" s="14"/>
      <c r="V4275" s="14"/>
      <c r="W4275" s="14"/>
      <c r="X4275" s="14"/>
      <c r="Y4275" s="14"/>
      <c r="Z4275" s="14"/>
      <c r="AA4275" s="14"/>
      <c r="AB4275" s="14"/>
      <c r="AC4275" s="14"/>
      <c r="AD4275" s="14"/>
      <c r="AE4275" s="14"/>
      <c r="AT4275" s="255" t="s">
        <v>206</v>
      </c>
      <c r="AU4275" s="255" t="s">
        <v>78</v>
      </c>
      <c r="AV4275" s="14" t="s">
        <v>78</v>
      </c>
      <c r="AW4275" s="14" t="s">
        <v>31</v>
      </c>
      <c r="AX4275" s="14" t="s">
        <v>69</v>
      </c>
      <c r="AY4275" s="255" t="s">
        <v>193</v>
      </c>
    </row>
    <row r="4276" s="13" customFormat="1">
      <c r="A4276" s="13"/>
      <c r="B4276" s="235"/>
      <c r="C4276" s="236"/>
      <c r="D4276" s="228" t="s">
        <v>206</v>
      </c>
      <c r="E4276" s="237" t="s">
        <v>19</v>
      </c>
      <c r="F4276" s="238" t="s">
        <v>3714</v>
      </c>
      <c r="G4276" s="236"/>
      <c r="H4276" s="237" t="s">
        <v>19</v>
      </c>
      <c r="I4276" s="239"/>
      <c r="J4276" s="236"/>
      <c r="K4276" s="236"/>
      <c r="L4276" s="240"/>
      <c r="M4276" s="241"/>
      <c r="N4276" s="242"/>
      <c r="O4276" s="242"/>
      <c r="P4276" s="242"/>
      <c r="Q4276" s="242"/>
      <c r="R4276" s="242"/>
      <c r="S4276" s="242"/>
      <c r="T4276" s="243"/>
      <c r="U4276" s="13"/>
      <c r="V4276" s="13"/>
      <c r="W4276" s="13"/>
      <c r="X4276" s="13"/>
      <c r="Y4276" s="13"/>
      <c r="Z4276" s="13"/>
      <c r="AA4276" s="13"/>
      <c r="AB4276" s="13"/>
      <c r="AC4276" s="13"/>
      <c r="AD4276" s="13"/>
      <c r="AE4276" s="13"/>
      <c r="AT4276" s="244" t="s">
        <v>206</v>
      </c>
      <c r="AU4276" s="244" t="s">
        <v>78</v>
      </c>
      <c r="AV4276" s="13" t="s">
        <v>76</v>
      </c>
      <c r="AW4276" s="13" t="s">
        <v>31</v>
      </c>
      <c r="AX4276" s="13" t="s">
        <v>69</v>
      </c>
      <c r="AY4276" s="244" t="s">
        <v>193</v>
      </c>
    </row>
    <row r="4277" s="14" customFormat="1">
      <c r="A4277" s="14"/>
      <c r="B4277" s="245"/>
      <c r="C4277" s="246"/>
      <c r="D4277" s="228" t="s">
        <v>206</v>
      </c>
      <c r="E4277" s="247" t="s">
        <v>19</v>
      </c>
      <c r="F4277" s="248" t="s">
        <v>4261</v>
      </c>
      <c r="G4277" s="246"/>
      <c r="H4277" s="249">
        <v>3.1000000000000001</v>
      </c>
      <c r="I4277" s="250"/>
      <c r="J4277" s="246"/>
      <c r="K4277" s="246"/>
      <c r="L4277" s="251"/>
      <c r="M4277" s="252"/>
      <c r="N4277" s="253"/>
      <c r="O4277" s="253"/>
      <c r="P4277" s="253"/>
      <c r="Q4277" s="253"/>
      <c r="R4277" s="253"/>
      <c r="S4277" s="253"/>
      <c r="T4277" s="254"/>
      <c r="U4277" s="14"/>
      <c r="V4277" s="14"/>
      <c r="W4277" s="14"/>
      <c r="X4277" s="14"/>
      <c r="Y4277" s="14"/>
      <c r="Z4277" s="14"/>
      <c r="AA4277" s="14"/>
      <c r="AB4277" s="14"/>
      <c r="AC4277" s="14"/>
      <c r="AD4277" s="14"/>
      <c r="AE4277" s="14"/>
      <c r="AT4277" s="255" t="s">
        <v>206</v>
      </c>
      <c r="AU4277" s="255" t="s">
        <v>78</v>
      </c>
      <c r="AV4277" s="14" t="s">
        <v>78</v>
      </c>
      <c r="AW4277" s="14" t="s">
        <v>31</v>
      </c>
      <c r="AX4277" s="14" t="s">
        <v>69</v>
      </c>
      <c r="AY4277" s="255" t="s">
        <v>193</v>
      </c>
    </row>
    <row r="4278" s="13" customFormat="1">
      <c r="A4278" s="13"/>
      <c r="B4278" s="235"/>
      <c r="C4278" s="236"/>
      <c r="D4278" s="228" t="s">
        <v>206</v>
      </c>
      <c r="E4278" s="237" t="s">
        <v>19</v>
      </c>
      <c r="F4278" s="238" t="s">
        <v>3716</v>
      </c>
      <c r="G4278" s="236"/>
      <c r="H4278" s="237" t="s">
        <v>19</v>
      </c>
      <c r="I4278" s="239"/>
      <c r="J4278" s="236"/>
      <c r="K4278" s="236"/>
      <c r="L4278" s="240"/>
      <c r="M4278" s="241"/>
      <c r="N4278" s="242"/>
      <c r="O4278" s="242"/>
      <c r="P4278" s="242"/>
      <c r="Q4278" s="242"/>
      <c r="R4278" s="242"/>
      <c r="S4278" s="242"/>
      <c r="T4278" s="243"/>
      <c r="U4278" s="13"/>
      <c r="V4278" s="13"/>
      <c r="W4278" s="13"/>
      <c r="X4278" s="13"/>
      <c r="Y4278" s="13"/>
      <c r="Z4278" s="13"/>
      <c r="AA4278" s="13"/>
      <c r="AB4278" s="13"/>
      <c r="AC4278" s="13"/>
      <c r="AD4278" s="13"/>
      <c r="AE4278" s="13"/>
      <c r="AT4278" s="244" t="s">
        <v>206</v>
      </c>
      <c r="AU4278" s="244" t="s">
        <v>78</v>
      </c>
      <c r="AV4278" s="13" t="s">
        <v>76</v>
      </c>
      <c r="AW4278" s="13" t="s">
        <v>31</v>
      </c>
      <c r="AX4278" s="13" t="s">
        <v>69</v>
      </c>
      <c r="AY4278" s="244" t="s">
        <v>193</v>
      </c>
    </row>
    <row r="4279" s="14" customFormat="1">
      <c r="A4279" s="14"/>
      <c r="B4279" s="245"/>
      <c r="C4279" s="246"/>
      <c r="D4279" s="228" t="s">
        <v>206</v>
      </c>
      <c r="E4279" s="247" t="s">
        <v>19</v>
      </c>
      <c r="F4279" s="248" t="s">
        <v>4262</v>
      </c>
      <c r="G4279" s="246"/>
      <c r="H4279" s="249">
        <v>40.200000000000003</v>
      </c>
      <c r="I4279" s="250"/>
      <c r="J4279" s="246"/>
      <c r="K4279" s="246"/>
      <c r="L4279" s="251"/>
      <c r="M4279" s="252"/>
      <c r="N4279" s="253"/>
      <c r="O4279" s="253"/>
      <c r="P4279" s="253"/>
      <c r="Q4279" s="253"/>
      <c r="R4279" s="253"/>
      <c r="S4279" s="253"/>
      <c r="T4279" s="254"/>
      <c r="U4279" s="14"/>
      <c r="V4279" s="14"/>
      <c r="W4279" s="14"/>
      <c r="X4279" s="14"/>
      <c r="Y4279" s="14"/>
      <c r="Z4279" s="14"/>
      <c r="AA4279" s="14"/>
      <c r="AB4279" s="14"/>
      <c r="AC4279" s="14"/>
      <c r="AD4279" s="14"/>
      <c r="AE4279" s="14"/>
      <c r="AT4279" s="255" t="s">
        <v>206</v>
      </c>
      <c r="AU4279" s="255" t="s">
        <v>78</v>
      </c>
      <c r="AV4279" s="14" t="s">
        <v>78</v>
      </c>
      <c r="AW4279" s="14" t="s">
        <v>31</v>
      </c>
      <c r="AX4279" s="14" t="s">
        <v>69</v>
      </c>
      <c r="AY4279" s="255" t="s">
        <v>193</v>
      </c>
    </row>
    <row r="4280" s="13" customFormat="1">
      <c r="A4280" s="13"/>
      <c r="B4280" s="235"/>
      <c r="C4280" s="236"/>
      <c r="D4280" s="228" t="s">
        <v>206</v>
      </c>
      <c r="E4280" s="237" t="s">
        <v>19</v>
      </c>
      <c r="F4280" s="238" t="s">
        <v>3726</v>
      </c>
      <c r="G4280" s="236"/>
      <c r="H4280" s="237" t="s">
        <v>19</v>
      </c>
      <c r="I4280" s="239"/>
      <c r="J4280" s="236"/>
      <c r="K4280" s="236"/>
      <c r="L4280" s="240"/>
      <c r="M4280" s="241"/>
      <c r="N4280" s="242"/>
      <c r="O4280" s="242"/>
      <c r="P4280" s="242"/>
      <c r="Q4280" s="242"/>
      <c r="R4280" s="242"/>
      <c r="S4280" s="242"/>
      <c r="T4280" s="243"/>
      <c r="U4280" s="13"/>
      <c r="V4280" s="13"/>
      <c r="W4280" s="13"/>
      <c r="X4280" s="13"/>
      <c r="Y4280" s="13"/>
      <c r="Z4280" s="13"/>
      <c r="AA4280" s="13"/>
      <c r="AB4280" s="13"/>
      <c r="AC4280" s="13"/>
      <c r="AD4280" s="13"/>
      <c r="AE4280" s="13"/>
      <c r="AT4280" s="244" t="s">
        <v>206</v>
      </c>
      <c r="AU4280" s="244" t="s">
        <v>78</v>
      </c>
      <c r="AV4280" s="13" t="s">
        <v>76</v>
      </c>
      <c r="AW4280" s="13" t="s">
        <v>31</v>
      </c>
      <c r="AX4280" s="13" t="s">
        <v>69</v>
      </c>
      <c r="AY4280" s="244" t="s">
        <v>193</v>
      </c>
    </row>
    <row r="4281" s="14" customFormat="1">
      <c r="A4281" s="14"/>
      <c r="B4281" s="245"/>
      <c r="C4281" s="246"/>
      <c r="D4281" s="228" t="s">
        <v>206</v>
      </c>
      <c r="E4281" s="247" t="s">
        <v>19</v>
      </c>
      <c r="F4281" s="248" t="s">
        <v>3746</v>
      </c>
      <c r="G4281" s="246"/>
      <c r="H4281" s="249">
        <v>15.9</v>
      </c>
      <c r="I4281" s="250"/>
      <c r="J4281" s="246"/>
      <c r="K4281" s="246"/>
      <c r="L4281" s="251"/>
      <c r="M4281" s="252"/>
      <c r="N4281" s="253"/>
      <c r="O4281" s="253"/>
      <c r="P4281" s="253"/>
      <c r="Q4281" s="253"/>
      <c r="R4281" s="253"/>
      <c r="S4281" s="253"/>
      <c r="T4281" s="254"/>
      <c r="U4281" s="14"/>
      <c r="V4281" s="14"/>
      <c r="W4281" s="14"/>
      <c r="X4281" s="14"/>
      <c r="Y4281" s="14"/>
      <c r="Z4281" s="14"/>
      <c r="AA4281" s="14"/>
      <c r="AB4281" s="14"/>
      <c r="AC4281" s="14"/>
      <c r="AD4281" s="14"/>
      <c r="AE4281" s="14"/>
      <c r="AT4281" s="255" t="s">
        <v>206</v>
      </c>
      <c r="AU4281" s="255" t="s">
        <v>78</v>
      </c>
      <c r="AV4281" s="14" t="s">
        <v>78</v>
      </c>
      <c r="AW4281" s="14" t="s">
        <v>31</v>
      </c>
      <c r="AX4281" s="14" t="s">
        <v>69</v>
      </c>
      <c r="AY4281" s="255" t="s">
        <v>193</v>
      </c>
    </row>
    <row r="4282" s="13" customFormat="1">
      <c r="A4282" s="13"/>
      <c r="B4282" s="235"/>
      <c r="C4282" s="236"/>
      <c r="D4282" s="228" t="s">
        <v>206</v>
      </c>
      <c r="E4282" s="237" t="s">
        <v>19</v>
      </c>
      <c r="F4282" s="238" t="s">
        <v>3729</v>
      </c>
      <c r="G4282" s="236"/>
      <c r="H4282" s="237" t="s">
        <v>19</v>
      </c>
      <c r="I4282" s="239"/>
      <c r="J4282" s="236"/>
      <c r="K4282" s="236"/>
      <c r="L4282" s="240"/>
      <c r="M4282" s="241"/>
      <c r="N4282" s="242"/>
      <c r="O4282" s="242"/>
      <c r="P4282" s="242"/>
      <c r="Q4282" s="242"/>
      <c r="R4282" s="242"/>
      <c r="S4282" s="242"/>
      <c r="T4282" s="243"/>
      <c r="U4282" s="13"/>
      <c r="V4282" s="13"/>
      <c r="W4282" s="13"/>
      <c r="X4282" s="13"/>
      <c r="Y4282" s="13"/>
      <c r="Z4282" s="13"/>
      <c r="AA4282" s="13"/>
      <c r="AB4282" s="13"/>
      <c r="AC4282" s="13"/>
      <c r="AD4282" s="13"/>
      <c r="AE4282" s="13"/>
      <c r="AT4282" s="244" t="s">
        <v>206</v>
      </c>
      <c r="AU4282" s="244" t="s">
        <v>78</v>
      </c>
      <c r="AV4282" s="13" t="s">
        <v>76</v>
      </c>
      <c r="AW4282" s="13" t="s">
        <v>31</v>
      </c>
      <c r="AX4282" s="13" t="s">
        <v>69</v>
      </c>
      <c r="AY4282" s="244" t="s">
        <v>193</v>
      </c>
    </row>
    <row r="4283" s="14" customFormat="1">
      <c r="A4283" s="14"/>
      <c r="B4283" s="245"/>
      <c r="C4283" s="246"/>
      <c r="D4283" s="228" t="s">
        <v>206</v>
      </c>
      <c r="E4283" s="247" t="s">
        <v>19</v>
      </c>
      <c r="F4283" s="248" t="s">
        <v>3746</v>
      </c>
      <c r="G4283" s="246"/>
      <c r="H4283" s="249">
        <v>15.9</v>
      </c>
      <c r="I4283" s="250"/>
      <c r="J4283" s="246"/>
      <c r="K4283" s="246"/>
      <c r="L4283" s="251"/>
      <c r="M4283" s="252"/>
      <c r="N4283" s="253"/>
      <c r="O4283" s="253"/>
      <c r="P4283" s="253"/>
      <c r="Q4283" s="253"/>
      <c r="R4283" s="253"/>
      <c r="S4283" s="253"/>
      <c r="T4283" s="254"/>
      <c r="U4283" s="14"/>
      <c r="V4283" s="14"/>
      <c r="W4283" s="14"/>
      <c r="X4283" s="14"/>
      <c r="Y4283" s="14"/>
      <c r="Z4283" s="14"/>
      <c r="AA4283" s="14"/>
      <c r="AB4283" s="14"/>
      <c r="AC4283" s="14"/>
      <c r="AD4283" s="14"/>
      <c r="AE4283" s="14"/>
      <c r="AT4283" s="255" t="s">
        <v>206</v>
      </c>
      <c r="AU4283" s="255" t="s">
        <v>78</v>
      </c>
      <c r="AV4283" s="14" t="s">
        <v>78</v>
      </c>
      <c r="AW4283" s="14" t="s">
        <v>31</v>
      </c>
      <c r="AX4283" s="14" t="s">
        <v>69</v>
      </c>
      <c r="AY4283" s="255" t="s">
        <v>193</v>
      </c>
    </row>
    <row r="4284" s="13" customFormat="1">
      <c r="A4284" s="13"/>
      <c r="B4284" s="235"/>
      <c r="C4284" s="236"/>
      <c r="D4284" s="228" t="s">
        <v>206</v>
      </c>
      <c r="E4284" s="237" t="s">
        <v>19</v>
      </c>
      <c r="F4284" s="238" t="s">
        <v>3732</v>
      </c>
      <c r="G4284" s="236"/>
      <c r="H4284" s="237" t="s">
        <v>19</v>
      </c>
      <c r="I4284" s="239"/>
      <c r="J4284" s="236"/>
      <c r="K4284" s="236"/>
      <c r="L4284" s="240"/>
      <c r="M4284" s="241"/>
      <c r="N4284" s="242"/>
      <c r="O4284" s="242"/>
      <c r="P4284" s="242"/>
      <c r="Q4284" s="242"/>
      <c r="R4284" s="242"/>
      <c r="S4284" s="242"/>
      <c r="T4284" s="243"/>
      <c r="U4284" s="13"/>
      <c r="V4284" s="13"/>
      <c r="W4284" s="13"/>
      <c r="X4284" s="13"/>
      <c r="Y4284" s="13"/>
      <c r="Z4284" s="13"/>
      <c r="AA4284" s="13"/>
      <c r="AB4284" s="13"/>
      <c r="AC4284" s="13"/>
      <c r="AD4284" s="13"/>
      <c r="AE4284" s="13"/>
      <c r="AT4284" s="244" t="s">
        <v>206</v>
      </c>
      <c r="AU4284" s="244" t="s">
        <v>78</v>
      </c>
      <c r="AV4284" s="13" t="s">
        <v>76</v>
      </c>
      <c r="AW4284" s="13" t="s">
        <v>31</v>
      </c>
      <c r="AX4284" s="13" t="s">
        <v>69</v>
      </c>
      <c r="AY4284" s="244" t="s">
        <v>193</v>
      </c>
    </row>
    <row r="4285" s="14" customFormat="1">
      <c r="A4285" s="14"/>
      <c r="B4285" s="245"/>
      <c r="C4285" s="246"/>
      <c r="D4285" s="228" t="s">
        <v>206</v>
      </c>
      <c r="E4285" s="247" t="s">
        <v>19</v>
      </c>
      <c r="F4285" s="248" t="s">
        <v>3746</v>
      </c>
      <c r="G4285" s="246"/>
      <c r="H4285" s="249">
        <v>15.9</v>
      </c>
      <c r="I4285" s="250"/>
      <c r="J4285" s="246"/>
      <c r="K4285" s="246"/>
      <c r="L4285" s="251"/>
      <c r="M4285" s="252"/>
      <c r="N4285" s="253"/>
      <c r="O4285" s="253"/>
      <c r="P4285" s="253"/>
      <c r="Q4285" s="253"/>
      <c r="R4285" s="253"/>
      <c r="S4285" s="253"/>
      <c r="T4285" s="254"/>
      <c r="U4285" s="14"/>
      <c r="V4285" s="14"/>
      <c r="W4285" s="14"/>
      <c r="X4285" s="14"/>
      <c r="Y4285" s="14"/>
      <c r="Z4285" s="14"/>
      <c r="AA4285" s="14"/>
      <c r="AB4285" s="14"/>
      <c r="AC4285" s="14"/>
      <c r="AD4285" s="14"/>
      <c r="AE4285" s="14"/>
      <c r="AT4285" s="255" t="s">
        <v>206</v>
      </c>
      <c r="AU4285" s="255" t="s">
        <v>78</v>
      </c>
      <c r="AV4285" s="14" t="s">
        <v>78</v>
      </c>
      <c r="AW4285" s="14" t="s">
        <v>31</v>
      </c>
      <c r="AX4285" s="14" t="s">
        <v>69</v>
      </c>
      <c r="AY4285" s="255" t="s">
        <v>193</v>
      </c>
    </row>
    <row r="4286" s="13" customFormat="1">
      <c r="A4286" s="13"/>
      <c r="B4286" s="235"/>
      <c r="C4286" s="236"/>
      <c r="D4286" s="228" t="s">
        <v>206</v>
      </c>
      <c r="E4286" s="237" t="s">
        <v>19</v>
      </c>
      <c r="F4286" s="238" t="s">
        <v>3734</v>
      </c>
      <c r="G4286" s="236"/>
      <c r="H4286" s="237" t="s">
        <v>19</v>
      </c>
      <c r="I4286" s="239"/>
      <c r="J4286" s="236"/>
      <c r="K4286" s="236"/>
      <c r="L4286" s="240"/>
      <c r="M4286" s="241"/>
      <c r="N4286" s="242"/>
      <c r="O4286" s="242"/>
      <c r="P4286" s="242"/>
      <c r="Q4286" s="242"/>
      <c r="R4286" s="242"/>
      <c r="S4286" s="242"/>
      <c r="T4286" s="243"/>
      <c r="U4286" s="13"/>
      <c r="V4286" s="13"/>
      <c r="W4286" s="13"/>
      <c r="X4286" s="13"/>
      <c r="Y4286" s="13"/>
      <c r="Z4286" s="13"/>
      <c r="AA4286" s="13"/>
      <c r="AB4286" s="13"/>
      <c r="AC4286" s="13"/>
      <c r="AD4286" s="13"/>
      <c r="AE4286" s="13"/>
      <c r="AT4286" s="244" t="s">
        <v>206</v>
      </c>
      <c r="AU4286" s="244" t="s">
        <v>78</v>
      </c>
      <c r="AV4286" s="13" t="s">
        <v>76</v>
      </c>
      <c r="AW4286" s="13" t="s">
        <v>31</v>
      </c>
      <c r="AX4286" s="13" t="s">
        <v>69</v>
      </c>
      <c r="AY4286" s="244" t="s">
        <v>193</v>
      </c>
    </row>
    <row r="4287" s="14" customFormat="1">
      <c r="A4287" s="14"/>
      <c r="B4287" s="245"/>
      <c r="C4287" s="246"/>
      <c r="D4287" s="228" t="s">
        <v>206</v>
      </c>
      <c r="E4287" s="247" t="s">
        <v>19</v>
      </c>
      <c r="F4287" s="248" t="s">
        <v>3746</v>
      </c>
      <c r="G4287" s="246"/>
      <c r="H4287" s="249">
        <v>15.9</v>
      </c>
      <c r="I4287" s="250"/>
      <c r="J4287" s="246"/>
      <c r="K4287" s="246"/>
      <c r="L4287" s="251"/>
      <c r="M4287" s="252"/>
      <c r="N4287" s="253"/>
      <c r="O4287" s="253"/>
      <c r="P4287" s="253"/>
      <c r="Q4287" s="253"/>
      <c r="R4287" s="253"/>
      <c r="S4287" s="253"/>
      <c r="T4287" s="254"/>
      <c r="U4287" s="14"/>
      <c r="V4287" s="14"/>
      <c r="W4287" s="14"/>
      <c r="X4287" s="14"/>
      <c r="Y4287" s="14"/>
      <c r="Z4287" s="14"/>
      <c r="AA4287" s="14"/>
      <c r="AB4287" s="14"/>
      <c r="AC4287" s="14"/>
      <c r="AD4287" s="14"/>
      <c r="AE4287" s="14"/>
      <c r="AT4287" s="255" t="s">
        <v>206</v>
      </c>
      <c r="AU4287" s="255" t="s">
        <v>78</v>
      </c>
      <c r="AV4287" s="14" t="s">
        <v>78</v>
      </c>
      <c r="AW4287" s="14" t="s">
        <v>31</v>
      </c>
      <c r="AX4287" s="14" t="s">
        <v>69</v>
      </c>
      <c r="AY4287" s="255" t="s">
        <v>193</v>
      </c>
    </row>
    <row r="4288" s="13" customFormat="1">
      <c r="A4288" s="13"/>
      <c r="B4288" s="235"/>
      <c r="C4288" s="236"/>
      <c r="D4288" s="228" t="s">
        <v>206</v>
      </c>
      <c r="E4288" s="237" t="s">
        <v>19</v>
      </c>
      <c r="F4288" s="238" t="s">
        <v>2653</v>
      </c>
      <c r="G4288" s="236"/>
      <c r="H4288" s="237" t="s">
        <v>19</v>
      </c>
      <c r="I4288" s="239"/>
      <c r="J4288" s="236"/>
      <c r="K4288" s="236"/>
      <c r="L4288" s="240"/>
      <c r="M4288" s="241"/>
      <c r="N4288" s="242"/>
      <c r="O4288" s="242"/>
      <c r="P4288" s="242"/>
      <c r="Q4288" s="242"/>
      <c r="R4288" s="242"/>
      <c r="S4288" s="242"/>
      <c r="T4288" s="243"/>
      <c r="U4288" s="13"/>
      <c r="V4288" s="13"/>
      <c r="W4288" s="13"/>
      <c r="X4288" s="13"/>
      <c r="Y4288" s="13"/>
      <c r="Z4288" s="13"/>
      <c r="AA4288" s="13"/>
      <c r="AB4288" s="13"/>
      <c r="AC4288" s="13"/>
      <c r="AD4288" s="13"/>
      <c r="AE4288" s="13"/>
      <c r="AT4288" s="244" t="s">
        <v>206</v>
      </c>
      <c r="AU4288" s="244" t="s">
        <v>78</v>
      </c>
      <c r="AV4288" s="13" t="s">
        <v>76</v>
      </c>
      <c r="AW4288" s="13" t="s">
        <v>31</v>
      </c>
      <c r="AX4288" s="13" t="s">
        <v>69</v>
      </c>
      <c r="AY4288" s="244" t="s">
        <v>193</v>
      </c>
    </row>
    <row r="4289" s="13" customFormat="1">
      <c r="A4289" s="13"/>
      <c r="B4289" s="235"/>
      <c r="C4289" s="236"/>
      <c r="D4289" s="228" t="s">
        <v>206</v>
      </c>
      <c r="E4289" s="237" t="s">
        <v>19</v>
      </c>
      <c r="F4289" s="238" t="s">
        <v>2084</v>
      </c>
      <c r="G4289" s="236"/>
      <c r="H4289" s="237" t="s">
        <v>19</v>
      </c>
      <c r="I4289" s="239"/>
      <c r="J4289" s="236"/>
      <c r="K4289" s="236"/>
      <c r="L4289" s="240"/>
      <c r="M4289" s="241"/>
      <c r="N4289" s="242"/>
      <c r="O4289" s="242"/>
      <c r="P4289" s="242"/>
      <c r="Q4289" s="242"/>
      <c r="R4289" s="242"/>
      <c r="S4289" s="242"/>
      <c r="T4289" s="243"/>
      <c r="U4289" s="13"/>
      <c r="V4289" s="13"/>
      <c r="W4289" s="13"/>
      <c r="X4289" s="13"/>
      <c r="Y4289" s="13"/>
      <c r="Z4289" s="13"/>
      <c r="AA4289" s="13"/>
      <c r="AB4289" s="13"/>
      <c r="AC4289" s="13"/>
      <c r="AD4289" s="13"/>
      <c r="AE4289" s="13"/>
      <c r="AT4289" s="244" t="s">
        <v>206</v>
      </c>
      <c r="AU4289" s="244" t="s">
        <v>78</v>
      </c>
      <c r="AV4289" s="13" t="s">
        <v>76</v>
      </c>
      <c r="AW4289" s="13" t="s">
        <v>31</v>
      </c>
      <c r="AX4289" s="13" t="s">
        <v>69</v>
      </c>
      <c r="AY4289" s="244" t="s">
        <v>193</v>
      </c>
    </row>
    <row r="4290" s="13" customFormat="1">
      <c r="A4290" s="13"/>
      <c r="B4290" s="235"/>
      <c r="C4290" s="236"/>
      <c r="D4290" s="228" t="s">
        <v>206</v>
      </c>
      <c r="E4290" s="237" t="s">
        <v>19</v>
      </c>
      <c r="F4290" s="238" t="s">
        <v>3736</v>
      </c>
      <c r="G4290" s="236"/>
      <c r="H4290" s="237" t="s">
        <v>19</v>
      </c>
      <c r="I4290" s="239"/>
      <c r="J4290" s="236"/>
      <c r="K4290" s="236"/>
      <c r="L4290" s="240"/>
      <c r="M4290" s="241"/>
      <c r="N4290" s="242"/>
      <c r="O4290" s="242"/>
      <c r="P4290" s="242"/>
      <c r="Q4290" s="242"/>
      <c r="R4290" s="242"/>
      <c r="S4290" s="242"/>
      <c r="T4290" s="243"/>
      <c r="U4290" s="13"/>
      <c r="V4290" s="13"/>
      <c r="W4290" s="13"/>
      <c r="X4290" s="13"/>
      <c r="Y4290" s="13"/>
      <c r="Z4290" s="13"/>
      <c r="AA4290" s="13"/>
      <c r="AB4290" s="13"/>
      <c r="AC4290" s="13"/>
      <c r="AD4290" s="13"/>
      <c r="AE4290" s="13"/>
      <c r="AT4290" s="244" t="s">
        <v>206</v>
      </c>
      <c r="AU4290" s="244" t="s">
        <v>78</v>
      </c>
      <c r="AV4290" s="13" t="s">
        <v>76</v>
      </c>
      <c r="AW4290" s="13" t="s">
        <v>31</v>
      </c>
      <c r="AX4290" s="13" t="s">
        <v>69</v>
      </c>
      <c r="AY4290" s="244" t="s">
        <v>193</v>
      </c>
    </row>
    <row r="4291" s="14" customFormat="1">
      <c r="A4291" s="14"/>
      <c r="B4291" s="245"/>
      <c r="C4291" s="246"/>
      <c r="D4291" s="228" t="s">
        <v>206</v>
      </c>
      <c r="E4291" s="247" t="s">
        <v>19</v>
      </c>
      <c r="F4291" s="248" t="s">
        <v>5273</v>
      </c>
      <c r="G4291" s="246"/>
      <c r="H4291" s="249">
        <v>1.8200000000000001</v>
      </c>
      <c r="I4291" s="250"/>
      <c r="J4291" s="246"/>
      <c r="K4291" s="246"/>
      <c r="L4291" s="251"/>
      <c r="M4291" s="252"/>
      <c r="N4291" s="253"/>
      <c r="O4291" s="253"/>
      <c r="P4291" s="253"/>
      <c r="Q4291" s="253"/>
      <c r="R4291" s="253"/>
      <c r="S4291" s="253"/>
      <c r="T4291" s="254"/>
      <c r="U4291" s="14"/>
      <c r="V4291" s="14"/>
      <c r="W4291" s="14"/>
      <c r="X4291" s="14"/>
      <c r="Y4291" s="14"/>
      <c r="Z4291" s="14"/>
      <c r="AA4291" s="14"/>
      <c r="AB4291" s="14"/>
      <c r="AC4291" s="14"/>
      <c r="AD4291" s="14"/>
      <c r="AE4291" s="14"/>
      <c r="AT4291" s="255" t="s">
        <v>206</v>
      </c>
      <c r="AU4291" s="255" t="s">
        <v>78</v>
      </c>
      <c r="AV4291" s="14" t="s">
        <v>78</v>
      </c>
      <c r="AW4291" s="14" t="s">
        <v>31</v>
      </c>
      <c r="AX4291" s="14" t="s">
        <v>69</v>
      </c>
      <c r="AY4291" s="255" t="s">
        <v>193</v>
      </c>
    </row>
    <row r="4292" s="13" customFormat="1">
      <c r="A4292" s="13"/>
      <c r="B4292" s="235"/>
      <c r="C4292" s="236"/>
      <c r="D4292" s="228" t="s">
        <v>206</v>
      </c>
      <c r="E4292" s="237" t="s">
        <v>19</v>
      </c>
      <c r="F4292" s="238" t="s">
        <v>3742</v>
      </c>
      <c r="G4292" s="236"/>
      <c r="H4292" s="237" t="s">
        <v>19</v>
      </c>
      <c r="I4292" s="239"/>
      <c r="J4292" s="236"/>
      <c r="K4292" s="236"/>
      <c r="L4292" s="240"/>
      <c r="M4292" s="241"/>
      <c r="N4292" s="242"/>
      <c r="O4292" s="242"/>
      <c r="P4292" s="242"/>
      <c r="Q4292" s="242"/>
      <c r="R4292" s="242"/>
      <c r="S4292" s="242"/>
      <c r="T4292" s="243"/>
      <c r="U4292" s="13"/>
      <c r="V4292" s="13"/>
      <c r="W4292" s="13"/>
      <c r="X4292" s="13"/>
      <c r="Y4292" s="13"/>
      <c r="Z4292" s="13"/>
      <c r="AA4292" s="13"/>
      <c r="AB4292" s="13"/>
      <c r="AC4292" s="13"/>
      <c r="AD4292" s="13"/>
      <c r="AE4292" s="13"/>
      <c r="AT4292" s="244" t="s">
        <v>206</v>
      </c>
      <c r="AU4292" s="244" t="s">
        <v>78</v>
      </c>
      <c r="AV4292" s="13" t="s">
        <v>76</v>
      </c>
      <c r="AW4292" s="13" t="s">
        <v>31</v>
      </c>
      <c r="AX4292" s="13" t="s">
        <v>69</v>
      </c>
      <c r="AY4292" s="244" t="s">
        <v>193</v>
      </c>
    </row>
    <row r="4293" s="14" customFormat="1">
      <c r="A4293" s="14"/>
      <c r="B4293" s="245"/>
      <c r="C4293" s="246"/>
      <c r="D4293" s="228" t="s">
        <v>206</v>
      </c>
      <c r="E4293" s="247" t="s">
        <v>19</v>
      </c>
      <c r="F4293" s="248" t="s">
        <v>5274</v>
      </c>
      <c r="G4293" s="246"/>
      <c r="H4293" s="249">
        <v>1.77</v>
      </c>
      <c r="I4293" s="250"/>
      <c r="J4293" s="246"/>
      <c r="K4293" s="246"/>
      <c r="L4293" s="251"/>
      <c r="M4293" s="252"/>
      <c r="N4293" s="253"/>
      <c r="O4293" s="253"/>
      <c r="P4293" s="253"/>
      <c r="Q4293" s="253"/>
      <c r="R4293" s="253"/>
      <c r="S4293" s="253"/>
      <c r="T4293" s="254"/>
      <c r="U4293" s="14"/>
      <c r="V4293" s="14"/>
      <c r="W4293" s="14"/>
      <c r="X4293" s="14"/>
      <c r="Y4293" s="14"/>
      <c r="Z4293" s="14"/>
      <c r="AA4293" s="14"/>
      <c r="AB4293" s="14"/>
      <c r="AC4293" s="14"/>
      <c r="AD4293" s="14"/>
      <c r="AE4293" s="14"/>
      <c r="AT4293" s="255" t="s">
        <v>206</v>
      </c>
      <c r="AU4293" s="255" t="s">
        <v>78</v>
      </c>
      <c r="AV4293" s="14" t="s">
        <v>78</v>
      </c>
      <c r="AW4293" s="14" t="s">
        <v>31</v>
      </c>
      <c r="AX4293" s="14" t="s">
        <v>69</v>
      </c>
      <c r="AY4293" s="255" t="s">
        <v>193</v>
      </c>
    </row>
    <row r="4294" s="13" customFormat="1">
      <c r="A4294" s="13"/>
      <c r="B4294" s="235"/>
      <c r="C4294" s="236"/>
      <c r="D4294" s="228" t="s">
        <v>206</v>
      </c>
      <c r="E4294" s="237" t="s">
        <v>19</v>
      </c>
      <c r="F4294" s="238" t="s">
        <v>4189</v>
      </c>
      <c r="G4294" s="236"/>
      <c r="H4294" s="237" t="s">
        <v>19</v>
      </c>
      <c r="I4294" s="239"/>
      <c r="J4294" s="236"/>
      <c r="K4294" s="236"/>
      <c r="L4294" s="240"/>
      <c r="M4294" s="241"/>
      <c r="N4294" s="242"/>
      <c r="O4294" s="242"/>
      <c r="P4294" s="242"/>
      <c r="Q4294" s="242"/>
      <c r="R4294" s="242"/>
      <c r="S4294" s="242"/>
      <c r="T4294" s="243"/>
      <c r="U4294" s="13"/>
      <c r="V4294" s="13"/>
      <c r="W4294" s="13"/>
      <c r="X4294" s="13"/>
      <c r="Y4294" s="13"/>
      <c r="Z4294" s="13"/>
      <c r="AA4294" s="13"/>
      <c r="AB4294" s="13"/>
      <c r="AC4294" s="13"/>
      <c r="AD4294" s="13"/>
      <c r="AE4294" s="13"/>
      <c r="AT4294" s="244" t="s">
        <v>206</v>
      </c>
      <c r="AU4294" s="244" t="s">
        <v>78</v>
      </c>
      <c r="AV4294" s="13" t="s">
        <v>76</v>
      </c>
      <c r="AW4294" s="13" t="s">
        <v>31</v>
      </c>
      <c r="AX4294" s="13" t="s">
        <v>69</v>
      </c>
      <c r="AY4294" s="244" t="s">
        <v>193</v>
      </c>
    </row>
    <row r="4295" s="13" customFormat="1">
      <c r="A4295" s="13"/>
      <c r="B4295" s="235"/>
      <c r="C4295" s="236"/>
      <c r="D4295" s="228" t="s">
        <v>206</v>
      </c>
      <c r="E4295" s="237" t="s">
        <v>19</v>
      </c>
      <c r="F4295" s="238" t="s">
        <v>3701</v>
      </c>
      <c r="G4295" s="236"/>
      <c r="H4295" s="237" t="s">
        <v>19</v>
      </c>
      <c r="I4295" s="239"/>
      <c r="J4295" s="236"/>
      <c r="K4295" s="236"/>
      <c r="L4295" s="240"/>
      <c r="M4295" s="241"/>
      <c r="N4295" s="242"/>
      <c r="O4295" s="242"/>
      <c r="P4295" s="242"/>
      <c r="Q4295" s="242"/>
      <c r="R4295" s="242"/>
      <c r="S4295" s="242"/>
      <c r="T4295" s="243"/>
      <c r="U4295" s="13"/>
      <c r="V4295" s="13"/>
      <c r="W4295" s="13"/>
      <c r="X4295" s="13"/>
      <c r="Y4295" s="13"/>
      <c r="Z4295" s="13"/>
      <c r="AA4295" s="13"/>
      <c r="AB4295" s="13"/>
      <c r="AC4295" s="13"/>
      <c r="AD4295" s="13"/>
      <c r="AE4295" s="13"/>
      <c r="AT4295" s="244" t="s">
        <v>206</v>
      </c>
      <c r="AU4295" s="244" t="s">
        <v>78</v>
      </c>
      <c r="AV4295" s="13" t="s">
        <v>76</v>
      </c>
      <c r="AW4295" s="13" t="s">
        <v>31</v>
      </c>
      <c r="AX4295" s="13" t="s">
        <v>69</v>
      </c>
      <c r="AY4295" s="244" t="s">
        <v>193</v>
      </c>
    </row>
    <row r="4296" s="14" customFormat="1">
      <c r="A4296" s="14"/>
      <c r="B4296" s="245"/>
      <c r="C4296" s="246"/>
      <c r="D4296" s="228" t="s">
        <v>206</v>
      </c>
      <c r="E4296" s="247" t="s">
        <v>19</v>
      </c>
      <c r="F4296" s="248" t="s">
        <v>5275</v>
      </c>
      <c r="G4296" s="246"/>
      <c r="H4296" s="249">
        <v>2.7999999999999998</v>
      </c>
      <c r="I4296" s="250"/>
      <c r="J4296" s="246"/>
      <c r="K4296" s="246"/>
      <c r="L4296" s="251"/>
      <c r="M4296" s="252"/>
      <c r="N4296" s="253"/>
      <c r="O4296" s="253"/>
      <c r="P4296" s="253"/>
      <c r="Q4296" s="253"/>
      <c r="R4296" s="253"/>
      <c r="S4296" s="253"/>
      <c r="T4296" s="254"/>
      <c r="U4296" s="14"/>
      <c r="V4296" s="14"/>
      <c r="W4296" s="14"/>
      <c r="X4296" s="14"/>
      <c r="Y4296" s="14"/>
      <c r="Z4296" s="14"/>
      <c r="AA4296" s="14"/>
      <c r="AB4296" s="14"/>
      <c r="AC4296" s="14"/>
      <c r="AD4296" s="14"/>
      <c r="AE4296" s="14"/>
      <c r="AT4296" s="255" t="s">
        <v>206</v>
      </c>
      <c r="AU4296" s="255" t="s">
        <v>78</v>
      </c>
      <c r="AV4296" s="14" t="s">
        <v>78</v>
      </c>
      <c r="AW4296" s="14" t="s">
        <v>31</v>
      </c>
      <c r="AX4296" s="14" t="s">
        <v>69</v>
      </c>
      <c r="AY4296" s="255" t="s">
        <v>193</v>
      </c>
    </row>
    <row r="4297" s="13" customFormat="1">
      <c r="A4297" s="13"/>
      <c r="B4297" s="235"/>
      <c r="C4297" s="236"/>
      <c r="D4297" s="228" t="s">
        <v>206</v>
      </c>
      <c r="E4297" s="237" t="s">
        <v>19</v>
      </c>
      <c r="F4297" s="238" t="s">
        <v>3703</v>
      </c>
      <c r="G4297" s="236"/>
      <c r="H4297" s="237" t="s">
        <v>19</v>
      </c>
      <c r="I4297" s="239"/>
      <c r="J4297" s="236"/>
      <c r="K4297" s="236"/>
      <c r="L4297" s="240"/>
      <c r="M4297" s="241"/>
      <c r="N4297" s="242"/>
      <c r="O4297" s="242"/>
      <c r="P4297" s="242"/>
      <c r="Q4297" s="242"/>
      <c r="R4297" s="242"/>
      <c r="S4297" s="242"/>
      <c r="T4297" s="243"/>
      <c r="U4297" s="13"/>
      <c r="V4297" s="13"/>
      <c r="W4297" s="13"/>
      <c r="X4297" s="13"/>
      <c r="Y4297" s="13"/>
      <c r="Z4297" s="13"/>
      <c r="AA4297" s="13"/>
      <c r="AB4297" s="13"/>
      <c r="AC4297" s="13"/>
      <c r="AD4297" s="13"/>
      <c r="AE4297" s="13"/>
      <c r="AT4297" s="244" t="s">
        <v>206</v>
      </c>
      <c r="AU4297" s="244" t="s">
        <v>78</v>
      </c>
      <c r="AV4297" s="13" t="s">
        <v>76</v>
      </c>
      <c r="AW4297" s="13" t="s">
        <v>31</v>
      </c>
      <c r="AX4297" s="13" t="s">
        <v>69</v>
      </c>
      <c r="AY4297" s="244" t="s">
        <v>193</v>
      </c>
    </row>
    <row r="4298" s="14" customFormat="1">
      <c r="A4298" s="14"/>
      <c r="B4298" s="245"/>
      <c r="C4298" s="246"/>
      <c r="D4298" s="228" t="s">
        <v>206</v>
      </c>
      <c r="E4298" s="247" t="s">
        <v>19</v>
      </c>
      <c r="F4298" s="248" t="s">
        <v>5276</v>
      </c>
      <c r="G4298" s="246"/>
      <c r="H4298" s="249">
        <v>1.3100000000000001</v>
      </c>
      <c r="I4298" s="250"/>
      <c r="J4298" s="246"/>
      <c r="K4298" s="246"/>
      <c r="L4298" s="251"/>
      <c r="M4298" s="252"/>
      <c r="N4298" s="253"/>
      <c r="O4298" s="253"/>
      <c r="P4298" s="253"/>
      <c r="Q4298" s="253"/>
      <c r="R4298" s="253"/>
      <c r="S4298" s="253"/>
      <c r="T4298" s="254"/>
      <c r="U4298" s="14"/>
      <c r="V4298" s="14"/>
      <c r="W4298" s="14"/>
      <c r="X4298" s="14"/>
      <c r="Y4298" s="14"/>
      <c r="Z4298" s="14"/>
      <c r="AA4298" s="14"/>
      <c r="AB4298" s="14"/>
      <c r="AC4298" s="14"/>
      <c r="AD4298" s="14"/>
      <c r="AE4298" s="14"/>
      <c r="AT4298" s="255" t="s">
        <v>206</v>
      </c>
      <c r="AU4298" s="255" t="s">
        <v>78</v>
      </c>
      <c r="AV4298" s="14" t="s">
        <v>78</v>
      </c>
      <c r="AW4298" s="14" t="s">
        <v>31</v>
      </c>
      <c r="AX4298" s="14" t="s">
        <v>69</v>
      </c>
      <c r="AY4298" s="255" t="s">
        <v>193</v>
      </c>
    </row>
    <row r="4299" s="13" customFormat="1">
      <c r="A4299" s="13"/>
      <c r="B4299" s="235"/>
      <c r="C4299" s="236"/>
      <c r="D4299" s="228" t="s">
        <v>206</v>
      </c>
      <c r="E4299" s="237" t="s">
        <v>19</v>
      </c>
      <c r="F4299" s="238" t="s">
        <v>3710</v>
      </c>
      <c r="G4299" s="236"/>
      <c r="H4299" s="237" t="s">
        <v>19</v>
      </c>
      <c r="I4299" s="239"/>
      <c r="J4299" s="236"/>
      <c r="K4299" s="236"/>
      <c r="L4299" s="240"/>
      <c r="M4299" s="241"/>
      <c r="N4299" s="242"/>
      <c r="O4299" s="242"/>
      <c r="P4299" s="242"/>
      <c r="Q4299" s="242"/>
      <c r="R4299" s="242"/>
      <c r="S4299" s="242"/>
      <c r="T4299" s="243"/>
      <c r="U4299" s="13"/>
      <c r="V4299" s="13"/>
      <c r="W4299" s="13"/>
      <c r="X4299" s="13"/>
      <c r="Y4299" s="13"/>
      <c r="Z4299" s="13"/>
      <c r="AA4299" s="13"/>
      <c r="AB4299" s="13"/>
      <c r="AC4299" s="13"/>
      <c r="AD4299" s="13"/>
      <c r="AE4299" s="13"/>
      <c r="AT4299" s="244" t="s">
        <v>206</v>
      </c>
      <c r="AU4299" s="244" t="s">
        <v>78</v>
      </c>
      <c r="AV4299" s="13" t="s">
        <v>76</v>
      </c>
      <c r="AW4299" s="13" t="s">
        <v>31</v>
      </c>
      <c r="AX4299" s="13" t="s">
        <v>69</v>
      </c>
      <c r="AY4299" s="244" t="s">
        <v>193</v>
      </c>
    </row>
    <row r="4300" s="14" customFormat="1">
      <c r="A4300" s="14"/>
      <c r="B4300" s="245"/>
      <c r="C4300" s="246"/>
      <c r="D4300" s="228" t="s">
        <v>206</v>
      </c>
      <c r="E4300" s="247" t="s">
        <v>19</v>
      </c>
      <c r="F4300" s="248" t="s">
        <v>5277</v>
      </c>
      <c r="G4300" s="246"/>
      <c r="H4300" s="249">
        <v>2.1299999999999999</v>
      </c>
      <c r="I4300" s="250"/>
      <c r="J4300" s="246"/>
      <c r="K4300" s="246"/>
      <c r="L4300" s="251"/>
      <c r="M4300" s="252"/>
      <c r="N4300" s="253"/>
      <c r="O4300" s="253"/>
      <c r="P4300" s="253"/>
      <c r="Q4300" s="253"/>
      <c r="R4300" s="253"/>
      <c r="S4300" s="253"/>
      <c r="T4300" s="254"/>
      <c r="U4300" s="14"/>
      <c r="V4300" s="14"/>
      <c r="W4300" s="14"/>
      <c r="X4300" s="14"/>
      <c r="Y4300" s="14"/>
      <c r="Z4300" s="14"/>
      <c r="AA4300" s="14"/>
      <c r="AB4300" s="14"/>
      <c r="AC4300" s="14"/>
      <c r="AD4300" s="14"/>
      <c r="AE4300" s="14"/>
      <c r="AT4300" s="255" t="s">
        <v>206</v>
      </c>
      <c r="AU4300" s="255" t="s">
        <v>78</v>
      </c>
      <c r="AV4300" s="14" t="s">
        <v>78</v>
      </c>
      <c r="AW4300" s="14" t="s">
        <v>31</v>
      </c>
      <c r="AX4300" s="14" t="s">
        <v>69</v>
      </c>
      <c r="AY4300" s="255" t="s">
        <v>193</v>
      </c>
    </row>
    <row r="4301" s="13" customFormat="1">
      <c r="A4301" s="13"/>
      <c r="B4301" s="235"/>
      <c r="C4301" s="236"/>
      <c r="D4301" s="228" t="s">
        <v>206</v>
      </c>
      <c r="E4301" s="237" t="s">
        <v>19</v>
      </c>
      <c r="F4301" s="238" t="s">
        <v>3712</v>
      </c>
      <c r="G4301" s="236"/>
      <c r="H4301" s="237" t="s">
        <v>19</v>
      </c>
      <c r="I4301" s="239"/>
      <c r="J4301" s="236"/>
      <c r="K4301" s="236"/>
      <c r="L4301" s="240"/>
      <c r="M4301" s="241"/>
      <c r="N4301" s="242"/>
      <c r="O4301" s="242"/>
      <c r="P4301" s="242"/>
      <c r="Q4301" s="242"/>
      <c r="R4301" s="242"/>
      <c r="S4301" s="242"/>
      <c r="T4301" s="243"/>
      <c r="U4301" s="13"/>
      <c r="V4301" s="13"/>
      <c r="W4301" s="13"/>
      <c r="X4301" s="13"/>
      <c r="Y4301" s="13"/>
      <c r="Z4301" s="13"/>
      <c r="AA4301" s="13"/>
      <c r="AB4301" s="13"/>
      <c r="AC4301" s="13"/>
      <c r="AD4301" s="13"/>
      <c r="AE4301" s="13"/>
      <c r="AT4301" s="244" t="s">
        <v>206</v>
      </c>
      <c r="AU4301" s="244" t="s">
        <v>78</v>
      </c>
      <c r="AV4301" s="13" t="s">
        <v>76</v>
      </c>
      <c r="AW4301" s="13" t="s">
        <v>31</v>
      </c>
      <c r="AX4301" s="13" t="s">
        <v>69</v>
      </c>
      <c r="AY4301" s="244" t="s">
        <v>193</v>
      </c>
    </row>
    <row r="4302" s="14" customFormat="1">
      <c r="A4302" s="14"/>
      <c r="B4302" s="245"/>
      <c r="C4302" s="246"/>
      <c r="D4302" s="228" t="s">
        <v>206</v>
      </c>
      <c r="E4302" s="247" t="s">
        <v>19</v>
      </c>
      <c r="F4302" s="248" t="s">
        <v>5278</v>
      </c>
      <c r="G4302" s="246"/>
      <c r="H4302" s="249">
        <v>0.88</v>
      </c>
      <c r="I4302" s="250"/>
      <c r="J4302" s="246"/>
      <c r="K4302" s="246"/>
      <c r="L4302" s="251"/>
      <c r="M4302" s="252"/>
      <c r="N4302" s="253"/>
      <c r="O4302" s="253"/>
      <c r="P4302" s="253"/>
      <c r="Q4302" s="253"/>
      <c r="R4302" s="253"/>
      <c r="S4302" s="253"/>
      <c r="T4302" s="254"/>
      <c r="U4302" s="14"/>
      <c r="V4302" s="14"/>
      <c r="W4302" s="14"/>
      <c r="X4302" s="14"/>
      <c r="Y4302" s="14"/>
      <c r="Z4302" s="14"/>
      <c r="AA4302" s="14"/>
      <c r="AB4302" s="14"/>
      <c r="AC4302" s="14"/>
      <c r="AD4302" s="14"/>
      <c r="AE4302" s="14"/>
      <c r="AT4302" s="255" t="s">
        <v>206</v>
      </c>
      <c r="AU4302" s="255" t="s">
        <v>78</v>
      </c>
      <c r="AV4302" s="14" t="s">
        <v>78</v>
      </c>
      <c r="AW4302" s="14" t="s">
        <v>31</v>
      </c>
      <c r="AX4302" s="14" t="s">
        <v>69</v>
      </c>
      <c r="AY4302" s="255" t="s">
        <v>193</v>
      </c>
    </row>
    <row r="4303" s="13" customFormat="1">
      <c r="A4303" s="13"/>
      <c r="B4303" s="235"/>
      <c r="C4303" s="236"/>
      <c r="D4303" s="228" t="s">
        <v>206</v>
      </c>
      <c r="E4303" s="237" t="s">
        <v>19</v>
      </c>
      <c r="F4303" s="238" t="s">
        <v>3714</v>
      </c>
      <c r="G4303" s="236"/>
      <c r="H4303" s="237" t="s">
        <v>19</v>
      </c>
      <c r="I4303" s="239"/>
      <c r="J4303" s="236"/>
      <c r="K4303" s="236"/>
      <c r="L4303" s="240"/>
      <c r="M4303" s="241"/>
      <c r="N4303" s="242"/>
      <c r="O4303" s="242"/>
      <c r="P4303" s="242"/>
      <c r="Q4303" s="242"/>
      <c r="R4303" s="242"/>
      <c r="S4303" s="242"/>
      <c r="T4303" s="243"/>
      <c r="U4303" s="13"/>
      <c r="V4303" s="13"/>
      <c r="W4303" s="13"/>
      <c r="X4303" s="13"/>
      <c r="Y4303" s="13"/>
      <c r="Z4303" s="13"/>
      <c r="AA4303" s="13"/>
      <c r="AB4303" s="13"/>
      <c r="AC4303" s="13"/>
      <c r="AD4303" s="13"/>
      <c r="AE4303" s="13"/>
      <c r="AT4303" s="244" t="s">
        <v>206</v>
      </c>
      <c r="AU4303" s="244" t="s">
        <v>78</v>
      </c>
      <c r="AV4303" s="13" t="s">
        <v>76</v>
      </c>
      <c r="AW4303" s="13" t="s">
        <v>31</v>
      </c>
      <c r="AX4303" s="13" t="s">
        <v>69</v>
      </c>
      <c r="AY4303" s="244" t="s">
        <v>193</v>
      </c>
    </row>
    <row r="4304" s="14" customFormat="1">
      <c r="A4304" s="14"/>
      <c r="B4304" s="245"/>
      <c r="C4304" s="246"/>
      <c r="D4304" s="228" t="s">
        <v>206</v>
      </c>
      <c r="E4304" s="247" t="s">
        <v>19</v>
      </c>
      <c r="F4304" s="248" t="s">
        <v>2654</v>
      </c>
      <c r="G4304" s="246"/>
      <c r="H4304" s="249">
        <v>0.64000000000000001</v>
      </c>
      <c r="I4304" s="250"/>
      <c r="J4304" s="246"/>
      <c r="K4304" s="246"/>
      <c r="L4304" s="251"/>
      <c r="M4304" s="252"/>
      <c r="N4304" s="253"/>
      <c r="O4304" s="253"/>
      <c r="P4304" s="253"/>
      <c r="Q4304" s="253"/>
      <c r="R4304" s="253"/>
      <c r="S4304" s="253"/>
      <c r="T4304" s="254"/>
      <c r="U4304" s="14"/>
      <c r="V4304" s="14"/>
      <c r="W4304" s="14"/>
      <c r="X4304" s="14"/>
      <c r="Y4304" s="14"/>
      <c r="Z4304" s="14"/>
      <c r="AA4304" s="14"/>
      <c r="AB4304" s="14"/>
      <c r="AC4304" s="14"/>
      <c r="AD4304" s="14"/>
      <c r="AE4304" s="14"/>
      <c r="AT4304" s="255" t="s">
        <v>206</v>
      </c>
      <c r="AU4304" s="255" t="s">
        <v>78</v>
      </c>
      <c r="AV4304" s="14" t="s">
        <v>78</v>
      </c>
      <c r="AW4304" s="14" t="s">
        <v>31</v>
      </c>
      <c r="AX4304" s="14" t="s">
        <v>69</v>
      </c>
      <c r="AY4304" s="255" t="s">
        <v>193</v>
      </c>
    </row>
    <row r="4305" s="13" customFormat="1">
      <c r="A4305" s="13"/>
      <c r="B4305" s="235"/>
      <c r="C4305" s="236"/>
      <c r="D4305" s="228" t="s">
        <v>206</v>
      </c>
      <c r="E4305" s="237" t="s">
        <v>19</v>
      </c>
      <c r="F4305" s="238" t="s">
        <v>3716</v>
      </c>
      <c r="G4305" s="236"/>
      <c r="H4305" s="237" t="s">
        <v>19</v>
      </c>
      <c r="I4305" s="239"/>
      <c r="J4305" s="236"/>
      <c r="K4305" s="236"/>
      <c r="L4305" s="240"/>
      <c r="M4305" s="241"/>
      <c r="N4305" s="242"/>
      <c r="O4305" s="242"/>
      <c r="P4305" s="242"/>
      <c r="Q4305" s="242"/>
      <c r="R4305" s="242"/>
      <c r="S4305" s="242"/>
      <c r="T4305" s="243"/>
      <c r="U4305" s="13"/>
      <c r="V4305" s="13"/>
      <c r="W4305" s="13"/>
      <c r="X4305" s="13"/>
      <c r="Y4305" s="13"/>
      <c r="Z4305" s="13"/>
      <c r="AA4305" s="13"/>
      <c r="AB4305" s="13"/>
      <c r="AC4305" s="13"/>
      <c r="AD4305" s="13"/>
      <c r="AE4305" s="13"/>
      <c r="AT4305" s="244" t="s">
        <v>206</v>
      </c>
      <c r="AU4305" s="244" t="s">
        <v>78</v>
      </c>
      <c r="AV4305" s="13" t="s">
        <v>76</v>
      </c>
      <c r="AW4305" s="13" t="s">
        <v>31</v>
      </c>
      <c r="AX4305" s="13" t="s">
        <v>69</v>
      </c>
      <c r="AY4305" s="244" t="s">
        <v>193</v>
      </c>
    </row>
    <row r="4306" s="14" customFormat="1">
      <c r="A4306" s="14"/>
      <c r="B4306" s="245"/>
      <c r="C4306" s="246"/>
      <c r="D4306" s="228" t="s">
        <v>206</v>
      </c>
      <c r="E4306" s="247" t="s">
        <v>19</v>
      </c>
      <c r="F4306" s="248" t="s">
        <v>5279</v>
      </c>
      <c r="G4306" s="246"/>
      <c r="H4306" s="249">
        <v>2.4300000000000002</v>
      </c>
      <c r="I4306" s="250"/>
      <c r="J4306" s="246"/>
      <c r="K4306" s="246"/>
      <c r="L4306" s="251"/>
      <c r="M4306" s="252"/>
      <c r="N4306" s="253"/>
      <c r="O4306" s="253"/>
      <c r="P4306" s="253"/>
      <c r="Q4306" s="253"/>
      <c r="R4306" s="253"/>
      <c r="S4306" s="253"/>
      <c r="T4306" s="254"/>
      <c r="U4306" s="14"/>
      <c r="V4306" s="14"/>
      <c r="W4306" s="14"/>
      <c r="X4306" s="14"/>
      <c r="Y4306" s="14"/>
      <c r="Z4306" s="14"/>
      <c r="AA4306" s="14"/>
      <c r="AB4306" s="14"/>
      <c r="AC4306" s="14"/>
      <c r="AD4306" s="14"/>
      <c r="AE4306" s="14"/>
      <c r="AT4306" s="255" t="s">
        <v>206</v>
      </c>
      <c r="AU4306" s="255" t="s">
        <v>78</v>
      </c>
      <c r="AV4306" s="14" t="s">
        <v>78</v>
      </c>
      <c r="AW4306" s="14" t="s">
        <v>31</v>
      </c>
      <c r="AX4306" s="14" t="s">
        <v>69</v>
      </c>
      <c r="AY4306" s="255" t="s">
        <v>193</v>
      </c>
    </row>
    <row r="4307" s="13" customFormat="1">
      <c r="A4307" s="13"/>
      <c r="B4307" s="235"/>
      <c r="C4307" s="236"/>
      <c r="D4307" s="228" t="s">
        <v>206</v>
      </c>
      <c r="E4307" s="237" t="s">
        <v>19</v>
      </c>
      <c r="F4307" s="238" t="s">
        <v>3726</v>
      </c>
      <c r="G4307" s="236"/>
      <c r="H4307" s="237" t="s">
        <v>19</v>
      </c>
      <c r="I4307" s="239"/>
      <c r="J4307" s="236"/>
      <c r="K4307" s="236"/>
      <c r="L4307" s="240"/>
      <c r="M4307" s="241"/>
      <c r="N4307" s="242"/>
      <c r="O4307" s="242"/>
      <c r="P4307" s="242"/>
      <c r="Q4307" s="242"/>
      <c r="R4307" s="242"/>
      <c r="S4307" s="242"/>
      <c r="T4307" s="243"/>
      <c r="U4307" s="13"/>
      <c r="V4307" s="13"/>
      <c r="W4307" s="13"/>
      <c r="X4307" s="13"/>
      <c r="Y4307" s="13"/>
      <c r="Z4307" s="13"/>
      <c r="AA4307" s="13"/>
      <c r="AB4307" s="13"/>
      <c r="AC4307" s="13"/>
      <c r="AD4307" s="13"/>
      <c r="AE4307" s="13"/>
      <c r="AT4307" s="244" t="s">
        <v>206</v>
      </c>
      <c r="AU4307" s="244" t="s">
        <v>78</v>
      </c>
      <c r="AV4307" s="13" t="s">
        <v>76</v>
      </c>
      <c r="AW4307" s="13" t="s">
        <v>31</v>
      </c>
      <c r="AX4307" s="13" t="s">
        <v>69</v>
      </c>
      <c r="AY4307" s="244" t="s">
        <v>193</v>
      </c>
    </row>
    <row r="4308" s="14" customFormat="1">
      <c r="A4308" s="14"/>
      <c r="B4308" s="245"/>
      <c r="C4308" s="246"/>
      <c r="D4308" s="228" t="s">
        <v>206</v>
      </c>
      <c r="E4308" s="247" t="s">
        <v>19</v>
      </c>
      <c r="F4308" s="248" t="s">
        <v>5280</v>
      </c>
      <c r="G4308" s="246"/>
      <c r="H4308" s="249">
        <v>1.47</v>
      </c>
      <c r="I4308" s="250"/>
      <c r="J4308" s="246"/>
      <c r="K4308" s="246"/>
      <c r="L4308" s="251"/>
      <c r="M4308" s="252"/>
      <c r="N4308" s="253"/>
      <c r="O4308" s="253"/>
      <c r="P4308" s="253"/>
      <c r="Q4308" s="253"/>
      <c r="R4308" s="253"/>
      <c r="S4308" s="253"/>
      <c r="T4308" s="254"/>
      <c r="U4308" s="14"/>
      <c r="V4308" s="14"/>
      <c r="W4308" s="14"/>
      <c r="X4308" s="14"/>
      <c r="Y4308" s="14"/>
      <c r="Z4308" s="14"/>
      <c r="AA4308" s="14"/>
      <c r="AB4308" s="14"/>
      <c r="AC4308" s="14"/>
      <c r="AD4308" s="14"/>
      <c r="AE4308" s="14"/>
      <c r="AT4308" s="255" t="s">
        <v>206</v>
      </c>
      <c r="AU4308" s="255" t="s">
        <v>78</v>
      </c>
      <c r="AV4308" s="14" t="s">
        <v>78</v>
      </c>
      <c r="AW4308" s="14" t="s">
        <v>31</v>
      </c>
      <c r="AX4308" s="14" t="s">
        <v>69</v>
      </c>
      <c r="AY4308" s="255" t="s">
        <v>193</v>
      </c>
    </row>
    <row r="4309" s="13" customFormat="1">
      <c r="A4309" s="13"/>
      <c r="B4309" s="235"/>
      <c r="C4309" s="236"/>
      <c r="D4309" s="228" t="s">
        <v>206</v>
      </c>
      <c r="E4309" s="237" t="s">
        <v>19</v>
      </c>
      <c r="F4309" s="238" t="s">
        <v>3729</v>
      </c>
      <c r="G4309" s="236"/>
      <c r="H4309" s="237" t="s">
        <v>19</v>
      </c>
      <c r="I4309" s="239"/>
      <c r="J4309" s="236"/>
      <c r="K4309" s="236"/>
      <c r="L4309" s="240"/>
      <c r="M4309" s="241"/>
      <c r="N4309" s="242"/>
      <c r="O4309" s="242"/>
      <c r="P4309" s="242"/>
      <c r="Q4309" s="242"/>
      <c r="R4309" s="242"/>
      <c r="S4309" s="242"/>
      <c r="T4309" s="243"/>
      <c r="U4309" s="13"/>
      <c r="V4309" s="13"/>
      <c r="W4309" s="13"/>
      <c r="X4309" s="13"/>
      <c r="Y4309" s="13"/>
      <c r="Z4309" s="13"/>
      <c r="AA4309" s="13"/>
      <c r="AB4309" s="13"/>
      <c r="AC4309" s="13"/>
      <c r="AD4309" s="13"/>
      <c r="AE4309" s="13"/>
      <c r="AT4309" s="244" t="s">
        <v>206</v>
      </c>
      <c r="AU4309" s="244" t="s">
        <v>78</v>
      </c>
      <c r="AV4309" s="13" t="s">
        <v>76</v>
      </c>
      <c r="AW4309" s="13" t="s">
        <v>31</v>
      </c>
      <c r="AX4309" s="13" t="s">
        <v>69</v>
      </c>
      <c r="AY4309" s="244" t="s">
        <v>193</v>
      </c>
    </row>
    <row r="4310" s="14" customFormat="1">
      <c r="A4310" s="14"/>
      <c r="B4310" s="245"/>
      <c r="C4310" s="246"/>
      <c r="D4310" s="228" t="s">
        <v>206</v>
      </c>
      <c r="E4310" s="247" t="s">
        <v>19</v>
      </c>
      <c r="F4310" s="248" t="s">
        <v>5280</v>
      </c>
      <c r="G4310" s="246"/>
      <c r="H4310" s="249">
        <v>1.47</v>
      </c>
      <c r="I4310" s="250"/>
      <c r="J4310" s="246"/>
      <c r="K4310" s="246"/>
      <c r="L4310" s="251"/>
      <c r="M4310" s="252"/>
      <c r="N4310" s="253"/>
      <c r="O4310" s="253"/>
      <c r="P4310" s="253"/>
      <c r="Q4310" s="253"/>
      <c r="R4310" s="253"/>
      <c r="S4310" s="253"/>
      <c r="T4310" s="254"/>
      <c r="U4310" s="14"/>
      <c r="V4310" s="14"/>
      <c r="W4310" s="14"/>
      <c r="X4310" s="14"/>
      <c r="Y4310" s="14"/>
      <c r="Z4310" s="14"/>
      <c r="AA4310" s="14"/>
      <c r="AB4310" s="14"/>
      <c r="AC4310" s="14"/>
      <c r="AD4310" s="14"/>
      <c r="AE4310" s="14"/>
      <c r="AT4310" s="255" t="s">
        <v>206</v>
      </c>
      <c r="AU4310" s="255" t="s">
        <v>78</v>
      </c>
      <c r="AV4310" s="14" t="s">
        <v>78</v>
      </c>
      <c r="AW4310" s="14" t="s">
        <v>31</v>
      </c>
      <c r="AX4310" s="14" t="s">
        <v>69</v>
      </c>
      <c r="AY4310" s="255" t="s">
        <v>193</v>
      </c>
    </row>
    <row r="4311" s="13" customFormat="1">
      <c r="A4311" s="13"/>
      <c r="B4311" s="235"/>
      <c r="C4311" s="236"/>
      <c r="D4311" s="228" t="s">
        <v>206</v>
      </c>
      <c r="E4311" s="237" t="s">
        <v>19</v>
      </c>
      <c r="F4311" s="238" t="s">
        <v>3732</v>
      </c>
      <c r="G4311" s="236"/>
      <c r="H4311" s="237" t="s">
        <v>19</v>
      </c>
      <c r="I4311" s="239"/>
      <c r="J4311" s="236"/>
      <c r="K4311" s="236"/>
      <c r="L4311" s="240"/>
      <c r="M4311" s="241"/>
      <c r="N4311" s="242"/>
      <c r="O4311" s="242"/>
      <c r="P4311" s="242"/>
      <c r="Q4311" s="242"/>
      <c r="R4311" s="242"/>
      <c r="S4311" s="242"/>
      <c r="T4311" s="243"/>
      <c r="U4311" s="13"/>
      <c r="V4311" s="13"/>
      <c r="W4311" s="13"/>
      <c r="X4311" s="13"/>
      <c r="Y4311" s="13"/>
      <c r="Z4311" s="13"/>
      <c r="AA4311" s="13"/>
      <c r="AB4311" s="13"/>
      <c r="AC4311" s="13"/>
      <c r="AD4311" s="13"/>
      <c r="AE4311" s="13"/>
      <c r="AT4311" s="244" t="s">
        <v>206</v>
      </c>
      <c r="AU4311" s="244" t="s">
        <v>78</v>
      </c>
      <c r="AV4311" s="13" t="s">
        <v>76</v>
      </c>
      <c r="AW4311" s="13" t="s">
        <v>31</v>
      </c>
      <c r="AX4311" s="13" t="s">
        <v>69</v>
      </c>
      <c r="AY4311" s="244" t="s">
        <v>193</v>
      </c>
    </row>
    <row r="4312" s="14" customFormat="1">
      <c r="A4312" s="14"/>
      <c r="B4312" s="245"/>
      <c r="C4312" s="246"/>
      <c r="D4312" s="228" t="s">
        <v>206</v>
      </c>
      <c r="E4312" s="247" t="s">
        <v>19</v>
      </c>
      <c r="F4312" s="248" t="s">
        <v>5280</v>
      </c>
      <c r="G4312" s="246"/>
      <c r="H4312" s="249">
        <v>1.47</v>
      </c>
      <c r="I4312" s="250"/>
      <c r="J4312" s="246"/>
      <c r="K4312" s="246"/>
      <c r="L4312" s="251"/>
      <c r="M4312" s="252"/>
      <c r="N4312" s="253"/>
      <c r="O4312" s="253"/>
      <c r="P4312" s="253"/>
      <c r="Q4312" s="253"/>
      <c r="R4312" s="253"/>
      <c r="S4312" s="253"/>
      <c r="T4312" s="254"/>
      <c r="U4312" s="14"/>
      <c r="V4312" s="14"/>
      <c r="W4312" s="14"/>
      <c r="X4312" s="14"/>
      <c r="Y4312" s="14"/>
      <c r="Z4312" s="14"/>
      <c r="AA4312" s="14"/>
      <c r="AB4312" s="14"/>
      <c r="AC4312" s="14"/>
      <c r="AD4312" s="14"/>
      <c r="AE4312" s="14"/>
      <c r="AT4312" s="255" t="s">
        <v>206</v>
      </c>
      <c r="AU4312" s="255" t="s">
        <v>78</v>
      </c>
      <c r="AV4312" s="14" t="s">
        <v>78</v>
      </c>
      <c r="AW4312" s="14" t="s">
        <v>31</v>
      </c>
      <c r="AX4312" s="14" t="s">
        <v>69</v>
      </c>
      <c r="AY4312" s="255" t="s">
        <v>193</v>
      </c>
    </row>
    <row r="4313" s="13" customFormat="1">
      <c r="A4313" s="13"/>
      <c r="B4313" s="235"/>
      <c r="C4313" s="236"/>
      <c r="D4313" s="228" t="s">
        <v>206</v>
      </c>
      <c r="E4313" s="237" t="s">
        <v>19</v>
      </c>
      <c r="F4313" s="238" t="s">
        <v>3734</v>
      </c>
      <c r="G4313" s="236"/>
      <c r="H4313" s="237" t="s">
        <v>19</v>
      </c>
      <c r="I4313" s="239"/>
      <c r="J4313" s="236"/>
      <c r="K4313" s="236"/>
      <c r="L4313" s="240"/>
      <c r="M4313" s="241"/>
      <c r="N4313" s="242"/>
      <c r="O4313" s="242"/>
      <c r="P4313" s="242"/>
      <c r="Q4313" s="242"/>
      <c r="R4313" s="242"/>
      <c r="S4313" s="242"/>
      <c r="T4313" s="243"/>
      <c r="U4313" s="13"/>
      <c r="V4313" s="13"/>
      <c r="W4313" s="13"/>
      <c r="X4313" s="13"/>
      <c r="Y4313" s="13"/>
      <c r="Z4313" s="13"/>
      <c r="AA4313" s="13"/>
      <c r="AB4313" s="13"/>
      <c r="AC4313" s="13"/>
      <c r="AD4313" s="13"/>
      <c r="AE4313" s="13"/>
      <c r="AT4313" s="244" t="s">
        <v>206</v>
      </c>
      <c r="AU4313" s="244" t="s">
        <v>78</v>
      </c>
      <c r="AV4313" s="13" t="s">
        <v>76</v>
      </c>
      <c r="AW4313" s="13" t="s">
        <v>31</v>
      </c>
      <c r="AX4313" s="13" t="s">
        <v>69</v>
      </c>
      <c r="AY4313" s="244" t="s">
        <v>193</v>
      </c>
    </row>
    <row r="4314" s="14" customFormat="1">
      <c r="A4314" s="14"/>
      <c r="B4314" s="245"/>
      <c r="C4314" s="246"/>
      <c r="D4314" s="228" t="s">
        <v>206</v>
      </c>
      <c r="E4314" s="247" t="s">
        <v>19</v>
      </c>
      <c r="F4314" s="248" t="s">
        <v>5280</v>
      </c>
      <c r="G4314" s="246"/>
      <c r="H4314" s="249">
        <v>1.47</v>
      </c>
      <c r="I4314" s="250"/>
      <c r="J4314" s="246"/>
      <c r="K4314" s="246"/>
      <c r="L4314" s="251"/>
      <c r="M4314" s="252"/>
      <c r="N4314" s="253"/>
      <c r="O4314" s="253"/>
      <c r="P4314" s="253"/>
      <c r="Q4314" s="253"/>
      <c r="R4314" s="253"/>
      <c r="S4314" s="253"/>
      <c r="T4314" s="254"/>
      <c r="U4314" s="14"/>
      <c r="V4314" s="14"/>
      <c r="W4314" s="14"/>
      <c r="X4314" s="14"/>
      <c r="Y4314" s="14"/>
      <c r="Z4314" s="14"/>
      <c r="AA4314" s="14"/>
      <c r="AB4314" s="14"/>
      <c r="AC4314" s="14"/>
      <c r="AD4314" s="14"/>
      <c r="AE4314" s="14"/>
      <c r="AT4314" s="255" t="s">
        <v>206</v>
      </c>
      <c r="AU4314" s="255" t="s">
        <v>78</v>
      </c>
      <c r="AV4314" s="14" t="s">
        <v>78</v>
      </c>
      <c r="AW4314" s="14" t="s">
        <v>31</v>
      </c>
      <c r="AX4314" s="14" t="s">
        <v>69</v>
      </c>
      <c r="AY4314" s="255" t="s">
        <v>193</v>
      </c>
    </row>
    <row r="4315" s="15" customFormat="1">
      <c r="A4315" s="15"/>
      <c r="B4315" s="256"/>
      <c r="C4315" s="257"/>
      <c r="D4315" s="228" t="s">
        <v>206</v>
      </c>
      <c r="E4315" s="258" t="s">
        <v>19</v>
      </c>
      <c r="F4315" s="259" t="s">
        <v>218</v>
      </c>
      <c r="G4315" s="257"/>
      <c r="H4315" s="260">
        <v>267.95999999999998</v>
      </c>
      <c r="I4315" s="261"/>
      <c r="J4315" s="257"/>
      <c r="K4315" s="257"/>
      <c r="L4315" s="262"/>
      <c r="M4315" s="263"/>
      <c r="N4315" s="264"/>
      <c r="O4315" s="264"/>
      <c r="P4315" s="264"/>
      <c r="Q4315" s="264"/>
      <c r="R4315" s="264"/>
      <c r="S4315" s="264"/>
      <c r="T4315" s="265"/>
      <c r="U4315" s="15"/>
      <c r="V4315" s="15"/>
      <c r="W4315" s="15"/>
      <c r="X4315" s="15"/>
      <c r="Y4315" s="15"/>
      <c r="Z4315" s="15"/>
      <c r="AA4315" s="15"/>
      <c r="AB4315" s="15"/>
      <c r="AC4315" s="15"/>
      <c r="AD4315" s="15"/>
      <c r="AE4315" s="15"/>
      <c r="AT4315" s="266" t="s">
        <v>206</v>
      </c>
      <c r="AU4315" s="266" t="s">
        <v>78</v>
      </c>
      <c r="AV4315" s="15" t="s">
        <v>200</v>
      </c>
      <c r="AW4315" s="15" t="s">
        <v>31</v>
      </c>
      <c r="AX4315" s="15" t="s">
        <v>76</v>
      </c>
      <c r="AY4315" s="266" t="s">
        <v>193</v>
      </c>
    </row>
    <row r="4316" s="2" customFormat="1" ht="16.5" customHeight="1">
      <c r="A4316" s="41"/>
      <c r="B4316" s="42"/>
      <c r="C4316" s="215" t="s">
        <v>5281</v>
      </c>
      <c r="D4316" s="215" t="s">
        <v>195</v>
      </c>
      <c r="E4316" s="216" t="s">
        <v>2656</v>
      </c>
      <c r="F4316" s="217" t="s">
        <v>2657</v>
      </c>
      <c r="G4316" s="218" t="s">
        <v>408</v>
      </c>
      <c r="H4316" s="219">
        <v>196.59999999999999</v>
      </c>
      <c r="I4316" s="220"/>
      <c r="J4316" s="221">
        <f>ROUND(I4316*H4316,2)</f>
        <v>0</v>
      </c>
      <c r="K4316" s="217" t="s">
        <v>19</v>
      </c>
      <c r="L4316" s="47"/>
      <c r="M4316" s="222" t="s">
        <v>19</v>
      </c>
      <c r="N4316" s="223" t="s">
        <v>40</v>
      </c>
      <c r="O4316" s="87"/>
      <c r="P4316" s="224">
        <f>O4316*H4316</f>
        <v>0</v>
      </c>
      <c r="Q4316" s="224">
        <v>0</v>
      </c>
      <c r="R4316" s="224">
        <f>Q4316*H4316</f>
        <v>0</v>
      </c>
      <c r="S4316" s="224">
        <v>0</v>
      </c>
      <c r="T4316" s="225">
        <f>S4316*H4316</f>
        <v>0</v>
      </c>
      <c r="U4316" s="41"/>
      <c r="V4316" s="41"/>
      <c r="W4316" s="41"/>
      <c r="X4316" s="41"/>
      <c r="Y4316" s="41"/>
      <c r="Z4316" s="41"/>
      <c r="AA4316" s="41"/>
      <c r="AB4316" s="41"/>
      <c r="AC4316" s="41"/>
      <c r="AD4316" s="41"/>
      <c r="AE4316" s="41"/>
      <c r="AR4316" s="226" t="s">
        <v>323</v>
      </c>
      <c r="AT4316" s="226" t="s">
        <v>195</v>
      </c>
      <c r="AU4316" s="226" t="s">
        <v>78</v>
      </c>
      <c r="AY4316" s="20" t="s">
        <v>193</v>
      </c>
      <c r="BE4316" s="227">
        <f>IF(N4316="základní",J4316,0)</f>
        <v>0</v>
      </c>
      <c r="BF4316" s="227">
        <f>IF(N4316="snížená",J4316,0)</f>
        <v>0</v>
      </c>
      <c r="BG4316" s="227">
        <f>IF(N4316="zákl. přenesená",J4316,0)</f>
        <v>0</v>
      </c>
      <c r="BH4316" s="227">
        <f>IF(N4316="sníž. přenesená",J4316,0)</f>
        <v>0</v>
      </c>
      <c r="BI4316" s="227">
        <f>IF(N4316="nulová",J4316,0)</f>
        <v>0</v>
      </c>
      <c r="BJ4316" s="20" t="s">
        <v>76</v>
      </c>
      <c r="BK4316" s="227">
        <f>ROUND(I4316*H4316,2)</f>
        <v>0</v>
      </c>
      <c r="BL4316" s="20" t="s">
        <v>323</v>
      </c>
      <c r="BM4316" s="226" t="s">
        <v>5282</v>
      </c>
    </row>
    <row r="4317" s="2" customFormat="1">
      <c r="A4317" s="41"/>
      <c r="B4317" s="42"/>
      <c r="C4317" s="43"/>
      <c r="D4317" s="228" t="s">
        <v>202</v>
      </c>
      <c r="E4317" s="43"/>
      <c r="F4317" s="229" t="s">
        <v>2657</v>
      </c>
      <c r="G4317" s="43"/>
      <c r="H4317" s="43"/>
      <c r="I4317" s="230"/>
      <c r="J4317" s="43"/>
      <c r="K4317" s="43"/>
      <c r="L4317" s="47"/>
      <c r="M4317" s="231"/>
      <c r="N4317" s="232"/>
      <c r="O4317" s="87"/>
      <c r="P4317" s="87"/>
      <c r="Q4317" s="87"/>
      <c r="R4317" s="87"/>
      <c r="S4317" s="87"/>
      <c r="T4317" s="88"/>
      <c r="U4317" s="41"/>
      <c r="V4317" s="41"/>
      <c r="W4317" s="41"/>
      <c r="X4317" s="41"/>
      <c r="Y4317" s="41"/>
      <c r="Z4317" s="41"/>
      <c r="AA4317" s="41"/>
      <c r="AB4317" s="41"/>
      <c r="AC4317" s="41"/>
      <c r="AD4317" s="41"/>
      <c r="AE4317" s="41"/>
      <c r="AT4317" s="20" t="s">
        <v>202</v>
      </c>
      <c r="AU4317" s="20" t="s">
        <v>78</v>
      </c>
    </row>
    <row r="4318" s="13" customFormat="1">
      <c r="A4318" s="13"/>
      <c r="B4318" s="235"/>
      <c r="C4318" s="236"/>
      <c r="D4318" s="228" t="s">
        <v>206</v>
      </c>
      <c r="E4318" s="237" t="s">
        <v>19</v>
      </c>
      <c r="F4318" s="238" t="s">
        <v>279</v>
      </c>
      <c r="G4318" s="236"/>
      <c r="H4318" s="237" t="s">
        <v>19</v>
      </c>
      <c r="I4318" s="239"/>
      <c r="J4318" s="236"/>
      <c r="K4318" s="236"/>
      <c r="L4318" s="240"/>
      <c r="M4318" s="241"/>
      <c r="N4318" s="242"/>
      <c r="O4318" s="242"/>
      <c r="P4318" s="242"/>
      <c r="Q4318" s="242"/>
      <c r="R4318" s="242"/>
      <c r="S4318" s="242"/>
      <c r="T4318" s="243"/>
      <c r="U4318" s="13"/>
      <c r="V4318" s="13"/>
      <c r="W4318" s="13"/>
      <c r="X4318" s="13"/>
      <c r="Y4318" s="13"/>
      <c r="Z4318" s="13"/>
      <c r="AA4318" s="13"/>
      <c r="AB4318" s="13"/>
      <c r="AC4318" s="13"/>
      <c r="AD4318" s="13"/>
      <c r="AE4318" s="13"/>
      <c r="AT4318" s="244" t="s">
        <v>206</v>
      </c>
      <c r="AU4318" s="244" t="s">
        <v>78</v>
      </c>
      <c r="AV4318" s="13" t="s">
        <v>76</v>
      </c>
      <c r="AW4318" s="13" t="s">
        <v>31</v>
      </c>
      <c r="AX4318" s="13" t="s">
        <v>69</v>
      </c>
      <c r="AY4318" s="244" t="s">
        <v>193</v>
      </c>
    </row>
    <row r="4319" s="13" customFormat="1">
      <c r="A4319" s="13"/>
      <c r="B4319" s="235"/>
      <c r="C4319" s="236"/>
      <c r="D4319" s="228" t="s">
        <v>206</v>
      </c>
      <c r="E4319" s="237" t="s">
        <v>19</v>
      </c>
      <c r="F4319" s="238" t="s">
        <v>2084</v>
      </c>
      <c r="G4319" s="236"/>
      <c r="H4319" s="237" t="s">
        <v>19</v>
      </c>
      <c r="I4319" s="239"/>
      <c r="J4319" s="236"/>
      <c r="K4319" s="236"/>
      <c r="L4319" s="240"/>
      <c r="M4319" s="241"/>
      <c r="N4319" s="242"/>
      <c r="O4319" s="242"/>
      <c r="P4319" s="242"/>
      <c r="Q4319" s="242"/>
      <c r="R4319" s="242"/>
      <c r="S4319" s="242"/>
      <c r="T4319" s="243"/>
      <c r="U4319" s="13"/>
      <c r="V4319" s="13"/>
      <c r="W4319" s="13"/>
      <c r="X4319" s="13"/>
      <c r="Y4319" s="13"/>
      <c r="Z4319" s="13"/>
      <c r="AA4319" s="13"/>
      <c r="AB4319" s="13"/>
      <c r="AC4319" s="13"/>
      <c r="AD4319" s="13"/>
      <c r="AE4319" s="13"/>
      <c r="AT4319" s="244" t="s">
        <v>206</v>
      </c>
      <c r="AU4319" s="244" t="s">
        <v>78</v>
      </c>
      <c r="AV4319" s="13" t="s">
        <v>76</v>
      </c>
      <c r="AW4319" s="13" t="s">
        <v>31</v>
      </c>
      <c r="AX4319" s="13" t="s">
        <v>69</v>
      </c>
      <c r="AY4319" s="244" t="s">
        <v>193</v>
      </c>
    </row>
    <row r="4320" s="13" customFormat="1">
      <c r="A4320" s="13"/>
      <c r="B4320" s="235"/>
      <c r="C4320" s="236"/>
      <c r="D4320" s="228" t="s">
        <v>206</v>
      </c>
      <c r="E4320" s="237" t="s">
        <v>19</v>
      </c>
      <c r="F4320" s="238" t="s">
        <v>3736</v>
      </c>
      <c r="G4320" s="236"/>
      <c r="H4320" s="237" t="s">
        <v>19</v>
      </c>
      <c r="I4320" s="239"/>
      <c r="J4320" s="236"/>
      <c r="K4320" s="236"/>
      <c r="L4320" s="240"/>
      <c r="M4320" s="241"/>
      <c r="N4320" s="242"/>
      <c r="O4320" s="242"/>
      <c r="P4320" s="242"/>
      <c r="Q4320" s="242"/>
      <c r="R4320" s="242"/>
      <c r="S4320" s="242"/>
      <c r="T4320" s="243"/>
      <c r="U4320" s="13"/>
      <c r="V4320" s="13"/>
      <c r="W4320" s="13"/>
      <c r="X4320" s="13"/>
      <c r="Y4320" s="13"/>
      <c r="Z4320" s="13"/>
      <c r="AA4320" s="13"/>
      <c r="AB4320" s="13"/>
      <c r="AC4320" s="13"/>
      <c r="AD4320" s="13"/>
      <c r="AE4320" s="13"/>
      <c r="AT4320" s="244" t="s">
        <v>206</v>
      </c>
      <c r="AU4320" s="244" t="s">
        <v>78</v>
      </c>
      <c r="AV4320" s="13" t="s">
        <v>76</v>
      </c>
      <c r="AW4320" s="13" t="s">
        <v>31</v>
      </c>
      <c r="AX4320" s="13" t="s">
        <v>69</v>
      </c>
      <c r="AY4320" s="244" t="s">
        <v>193</v>
      </c>
    </row>
    <row r="4321" s="14" customFormat="1">
      <c r="A4321" s="14"/>
      <c r="B4321" s="245"/>
      <c r="C4321" s="246"/>
      <c r="D4321" s="228" t="s">
        <v>206</v>
      </c>
      <c r="E4321" s="247" t="s">
        <v>19</v>
      </c>
      <c r="F4321" s="248" t="s">
        <v>5283</v>
      </c>
      <c r="G4321" s="246"/>
      <c r="H4321" s="249">
        <v>18.199999999999999</v>
      </c>
      <c r="I4321" s="250"/>
      <c r="J4321" s="246"/>
      <c r="K4321" s="246"/>
      <c r="L4321" s="251"/>
      <c r="M4321" s="252"/>
      <c r="N4321" s="253"/>
      <c r="O4321" s="253"/>
      <c r="P4321" s="253"/>
      <c r="Q4321" s="253"/>
      <c r="R4321" s="253"/>
      <c r="S4321" s="253"/>
      <c r="T4321" s="254"/>
      <c r="U4321" s="14"/>
      <c r="V4321" s="14"/>
      <c r="W4321" s="14"/>
      <c r="X4321" s="14"/>
      <c r="Y4321" s="14"/>
      <c r="Z4321" s="14"/>
      <c r="AA4321" s="14"/>
      <c r="AB4321" s="14"/>
      <c r="AC4321" s="14"/>
      <c r="AD4321" s="14"/>
      <c r="AE4321" s="14"/>
      <c r="AT4321" s="255" t="s">
        <v>206</v>
      </c>
      <c r="AU4321" s="255" t="s">
        <v>78</v>
      </c>
      <c r="AV4321" s="14" t="s">
        <v>78</v>
      </c>
      <c r="AW4321" s="14" t="s">
        <v>31</v>
      </c>
      <c r="AX4321" s="14" t="s">
        <v>69</v>
      </c>
      <c r="AY4321" s="255" t="s">
        <v>193</v>
      </c>
    </row>
    <row r="4322" s="13" customFormat="1">
      <c r="A4322" s="13"/>
      <c r="B4322" s="235"/>
      <c r="C4322" s="236"/>
      <c r="D4322" s="228" t="s">
        <v>206</v>
      </c>
      <c r="E4322" s="237" t="s">
        <v>19</v>
      </c>
      <c r="F4322" s="238" t="s">
        <v>3742</v>
      </c>
      <c r="G4322" s="236"/>
      <c r="H4322" s="237" t="s">
        <v>19</v>
      </c>
      <c r="I4322" s="239"/>
      <c r="J4322" s="236"/>
      <c r="K4322" s="236"/>
      <c r="L4322" s="240"/>
      <c r="M4322" s="241"/>
      <c r="N4322" s="242"/>
      <c r="O4322" s="242"/>
      <c r="P4322" s="242"/>
      <c r="Q4322" s="242"/>
      <c r="R4322" s="242"/>
      <c r="S4322" s="242"/>
      <c r="T4322" s="243"/>
      <c r="U4322" s="13"/>
      <c r="V4322" s="13"/>
      <c r="W4322" s="13"/>
      <c r="X4322" s="13"/>
      <c r="Y4322" s="13"/>
      <c r="Z4322" s="13"/>
      <c r="AA4322" s="13"/>
      <c r="AB4322" s="13"/>
      <c r="AC4322" s="13"/>
      <c r="AD4322" s="13"/>
      <c r="AE4322" s="13"/>
      <c r="AT4322" s="244" t="s">
        <v>206</v>
      </c>
      <c r="AU4322" s="244" t="s">
        <v>78</v>
      </c>
      <c r="AV4322" s="13" t="s">
        <v>76</v>
      </c>
      <c r="AW4322" s="13" t="s">
        <v>31</v>
      </c>
      <c r="AX4322" s="13" t="s">
        <v>69</v>
      </c>
      <c r="AY4322" s="244" t="s">
        <v>193</v>
      </c>
    </row>
    <row r="4323" s="14" customFormat="1">
      <c r="A4323" s="14"/>
      <c r="B4323" s="245"/>
      <c r="C4323" s="246"/>
      <c r="D4323" s="228" t="s">
        <v>206</v>
      </c>
      <c r="E4323" s="247" t="s">
        <v>19</v>
      </c>
      <c r="F4323" s="248" t="s">
        <v>5284</v>
      </c>
      <c r="G4323" s="246"/>
      <c r="H4323" s="249">
        <v>17.699999999999999</v>
      </c>
      <c r="I4323" s="250"/>
      <c r="J4323" s="246"/>
      <c r="K4323" s="246"/>
      <c r="L4323" s="251"/>
      <c r="M4323" s="252"/>
      <c r="N4323" s="253"/>
      <c r="O4323" s="253"/>
      <c r="P4323" s="253"/>
      <c r="Q4323" s="253"/>
      <c r="R4323" s="253"/>
      <c r="S4323" s="253"/>
      <c r="T4323" s="254"/>
      <c r="U4323" s="14"/>
      <c r="V4323" s="14"/>
      <c r="W4323" s="14"/>
      <c r="X4323" s="14"/>
      <c r="Y4323" s="14"/>
      <c r="Z4323" s="14"/>
      <c r="AA4323" s="14"/>
      <c r="AB4323" s="14"/>
      <c r="AC4323" s="14"/>
      <c r="AD4323" s="14"/>
      <c r="AE4323" s="14"/>
      <c r="AT4323" s="255" t="s">
        <v>206</v>
      </c>
      <c r="AU4323" s="255" t="s">
        <v>78</v>
      </c>
      <c r="AV4323" s="14" t="s">
        <v>78</v>
      </c>
      <c r="AW4323" s="14" t="s">
        <v>31</v>
      </c>
      <c r="AX4323" s="14" t="s">
        <v>69</v>
      </c>
      <c r="AY4323" s="255" t="s">
        <v>193</v>
      </c>
    </row>
    <row r="4324" s="13" customFormat="1">
      <c r="A4324" s="13"/>
      <c r="B4324" s="235"/>
      <c r="C4324" s="236"/>
      <c r="D4324" s="228" t="s">
        <v>206</v>
      </c>
      <c r="E4324" s="237" t="s">
        <v>19</v>
      </c>
      <c r="F4324" s="238" t="s">
        <v>4189</v>
      </c>
      <c r="G4324" s="236"/>
      <c r="H4324" s="237" t="s">
        <v>19</v>
      </c>
      <c r="I4324" s="239"/>
      <c r="J4324" s="236"/>
      <c r="K4324" s="236"/>
      <c r="L4324" s="240"/>
      <c r="M4324" s="241"/>
      <c r="N4324" s="242"/>
      <c r="O4324" s="242"/>
      <c r="P4324" s="242"/>
      <c r="Q4324" s="242"/>
      <c r="R4324" s="242"/>
      <c r="S4324" s="242"/>
      <c r="T4324" s="243"/>
      <c r="U4324" s="13"/>
      <c r="V4324" s="13"/>
      <c r="W4324" s="13"/>
      <c r="X4324" s="13"/>
      <c r="Y4324" s="13"/>
      <c r="Z4324" s="13"/>
      <c r="AA4324" s="13"/>
      <c r="AB4324" s="13"/>
      <c r="AC4324" s="13"/>
      <c r="AD4324" s="13"/>
      <c r="AE4324" s="13"/>
      <c r="AT4324" s="244" t="s">
        <v>206</v>
      </c>
      <c r="AU4324" s="244" t="s">
        <v>78</v>
      </c>
      <c r="AV4324" s="13" t="s">
        <v>76</v>
      </c>
      <c r="AW4324" s="13" t="s">
        <v>31</v>
      </c>
      <c r="AX4324" s="13" t="s">
        <v>69</v>
      </c>
      <c r="AY4324" s="244" t="s">
        <v>193</v>
      </c>
    </row>
    <row r="4325" s="13" customFormat="1">
      <c r="A4325" s="13"/>
      <c r="B4325" s="235"/>
      <c r="C4325" s="236"/>
      <c r="D4325" s="228" t="s">
        <v>206</v>
      </c>
      <c r="E4325" s="237" t="s">
        <v>19</v>
      </c>
      <c r="F4325" s="238" t="s">
        <v>3701</v>
      </c>
      <c r="G4325" s="236"/>
      <c r="H4325" s="237" t="s">
        <v>19</v>
      </c>
      <c r="I4325" s="239"/>
      <c r="J4325" s="236"/>
      <c r="K4325" s="236"/>
      <c r="L4325" s="240"/>
      <c r="M4325" s="241"/>
      <c r="N4325" s="242"/>
      <c r="O4325" s="242"/>
      <c r="P4325" s="242"/>
      <c r="Q4325" s="242"/>
      <c r="R4325" s="242"/>
      <c r="S4325" s="242"/>
      <c r="T4325" s="243"/>
      <c r="U4325" s="13"/>
      <c r="V4325" s="13"/>
      <c r="W4325" s="13"/>
      <c r="X4325" s="13"/>
      <c r="Y4325" s="13"/>
      <c r="Z4325" s="13"/>
      <c r="AA4325" s="13"/>
      <c r="AB4325" s="13"/>
      <c r="AC4325" s="13"/>
      <c r="AD4325" s="13"/>
      <c r="AE4325" s="13"/>
      <c r="AT4325" s="244" t="s">
        <v>206</v>
      </c>
      <c r="AU4325" s="244" t="s">
        <v>78</v>
      </c>
      <c r="AV4325" s="13" t="s">
        <v>76</v>
      </c>
      <c r="AW4325" s="13" t="s">
        <v>31</v>
      </c>
      <c r="AX4325" s="13" t="s">
        <v>69</v>
      </c>
      <c r="AY4325" s="244" t="s">
        <v>193</v>
      </c>
    </row>
    <row r="4326" s="14" customFormat="1">
      <c r="A4326" s="14"/>
      <c r="B4326" s="245"/>
      <c r="C4326" s="246"/>
      <c r="D4326" s="228" t="s">
        <v>206</v>
      </c>
      <c r="E4326" s="247" t="s">
        <v>19</v>
      </c>
      <c r="F4326" s="248" t="s">
        <v>5285</v>
      </c>
      <c r="G4326" s="246"/>
      <c r="H4326" s="249">
        <v>28</v>
      </c>
      <c r="I4326" s="250"/>
      <c r="J4326" s="246"/>
      <c r="K4326" s="246"/>
      <c r="L4326" s="251"/>
      <c r="M4326" s="252"/>
      <c r="N4326" s="253"/>
      <c r="O4326" s="253"/>
      <c r="P4326" s="253"/>
      <c r="Q4326" s="253"/>
      <c r="R4326" s="253"/>
      <c r="S4326" s="253"/>
      <c r="T4326" s="254"/>
      <c r="U4326" s="14"/>
      <c r="V4326" s="14"/>
      <c r="W4326" s="14"/>
      <c r="X4326" s="14"/>
      <c r="Y4326" s="14"/>
      <c r="Z4326" s="14"/>
      <c r="AA4326" s="14"/>
      <c r="AB4326" s="14"/>
      <c r="AC4326" s="14"/>
      <c r="AD4326" s="14"/>
      <c r="AE4326" s="14"/>
      <c r="AT4326" s="255" t="s">
        <v>206</v>
      </c>
      <c r="AU4326" s="255" t="s">
        <v>78</v>
      </c>
      <c r="AV4326" s="14" t="s">
        <v>78</v>
      </c>
      <c r="AW4326" s="14" t="s">
        <v>31</v>
      </c>
      <c r="AX4326" s="14" t="s">
        <v>69</v>
      </c>
      <c r="AY4326" s="255" t="s">
        <v>193</v>
      </c>
    </row>
    <row r="4327" s="13" customFormat="1">
      <c r="A4327" s="13"/>
      <c r="B4327" s="235"/>
      <c r="C4327" s="236"/>
      <c r="D4327" s="228" t="s">
        <v>206</v>
      </c>
      <c r="E4327" s="237" t="s">
        <v>19</v>
      </c>
      <c r="F4327" s="238" t="s">
        <v>3703</v>
      </c>
      <c r="G4327" s="236"/>
      <c r="H4327" s="237" t="s">
        <v>19</v>
      </c>
      <c r="I4327" s="239"/>
      <c r="J4327" s="236"/>
      <c r="K4327" s="236"/>
      <c r="L4327" s="240"/>
      <c r="M4327" s="241"/>
      <c r="N4327" s="242"/>
      <c r="O4327" s="242"/>
      <c r="P4327" s="242"/>
      <c r="Q4327" s="242"/>
      <c r="R4327" s="242"/>
      <c r="S4327" s="242"/>
      <c r="T4327" s="243"/>
      <c r="U4327" s="13"/>
      <c r="V4327" s="13"/>
      <c r="W4327" s="13"/>
      <c r="X4327" s="13"/>
      <c r="Y4327" s="13"/>
      <c r="Z4327" s="13"/>
      <c r="AA4327" s="13"/>
      <c r="AB4327" s="13"/>
      <c r="AC4327" s="13"/>
      <c r="AD4327" s="13"/>
      <c r="AE4327" s="13"/>
      <c r="AT4327" s="244" t="s">
        <v>206</v>
      </c>
      <c r="AU4327" s="244" t="s">
        <v>78</v>
      </c>
      <c r="AV4327" s="13" t="s">
        <v>76</v>
      </c>
      <c r="AW4327" s="13" t="s">
        <v>31</v>
      </c>
      <c r="AX4327" s="13" t="s">
        <v>69</v>
      </c>
      <c r="AY4327" s="244" t="s">
        <v>193</v>
      </c>
    </row>
    <row r="4328" s="14" customFormat="1">
      <c r="A4328" s="14"/>
      <c r="B4328" s="245"/>
      <c r="C4328" s="246"/>
      <c r="D4328" s="228" t="s">
        <v>206</v>
      </c>
      <c r="E4328" s="247" t="s">
        <v>19</v>
      </c>
      <c r="F4328" s="248" t="s">
        <v>5286</v>
      </c>
      <c r="G4328" s="246"/>
      <c r="H4328" s="249">
        <v>13.1</v>
      </c>
      <c r="I4328" s="250"/>
      <c r="J4328" s="246"/>
      <c r="K4328" s="246"/>
      <c r="L4328" s="251"/>
      <c r="M4328" s="252"/>
      <c r="N4328" s="253"/>
      <c r="O4328" s="253"/>
      <c r="P4328" s="253"/>
      <c r="Q4328" s="253"/>
      <c r="R4328" s="253"/>
      <c r="S4328" s="253"/>
      <c r="T4328" s="254"/>
      <c r="U4328" s="14"/>
      <c r="V4328" s="14"/>
      <c r="W4328" s="14"/>
      <c r="X4328" s="14"/>
      <c r="Y4328" s="14"/>
      <c r="Z4328" s="14"/>
      <c r="AA4328" s="14"/>
      <c r="AB4328" s="14"/>
      <c r="AC4328" s="14"/>
      <c r="AD4328" s="14"/>
      <c r="AE4328" s="14"/>
      <c r="AT4328" s="255" t="s">
        <v>206</v>
      </c>
      <c r="AU4328" s="255" t="s">
        <v>78</v>
      </c>
      <c r="AV4328" s="14" t="s">
        <v>78</v>
      </c>
      <c r="AW4328" s="14" t="s">
        <v>31</v>
      </c>
      <c r="AX4328" s="14" t="s">
        <v>69</v>
      </c>
      <c r="AY4328" s="255" t="s">
        <v>193</v>
      </c>
    </row>
    <row r="4329" s="13" customFormat="1">
      <c r="A4329" s="13"/>
      <c r="B4329" s="235"/>
      <c r="C4329" s="236"/>
      <c r="D4329" s="228" t="s">
        <v>206</v>
      </c>
      <c r="E4329" s="237" t="s">
        <v>19</v>
      </c>
      <c r="F4329" s="238" t="s">
        <v>3710</v>
      </c>
      <c r="G4329" s="236"/>
      <c r="H4329" s="237" t="s">
        <v>19</v>
      </c>
      <c r="I4329" s="239"/>
      <c r="J4329" s="236"/>
      <c r="K4329" s="236"/>
      <c r="L4329" s="240"/>
      <c r="M4329" s="241"/>
      <c r="N4329" s="242"/>
      <c r="O4329" s="242"/>
      <c r="P4329" s="242"/>
      <c r="Q4329" s="242"/>
      <c r="R4329" s="242"/>
      <c r="S4329" s="242"/>
      <c r="T4329" s="243"/>
      <c r="U4329" s="13"/>
      <c r="V4329" s="13"/>
      <c r="W4329" s="13"/>
      <c r="X4329" s="13"/>
      <c r="Y4329" s="13"/>
      <c r="Z4329" s="13"/>
      <c r="AA4329" s="13"/>
      <c r="AB4329" s="13"/>
      <c r="AC4329" s="13"/>
      <c r="AD4329" s="13"/>
      <c r="AE4329" s="13"/>
      <c r="AT4329" s="244" t="s">
        <v>206</v>
      </c>
      <c r="AU4329" s="244" t="s">
        <v>78</v>
      </c>
      <c r="AV4329" s="13" t="s">
        <v>76</v>
      </c>
      <c r="AW4329" s="13" t="s">
        <v>31</v>
      </c>
      <c r="AX4329" s="13" t="s">
        <v>69</v>
      </c>
      <c r="AY4329" s="244" t="s">
        <v>193</v>
      </c>
    </row>
    <row r="4330" s="14" customFormat="1">
      <c r="A4330" s="14"/>
      <c r="B4330" s="245"/>
      <c r="C4330" s="246"/>
      <c r="D4330" s="228" t="s">
        <v>206</v>
      </c>
      <c r="E4330" s="247" t="s">
        <v>19</v>
      </c>
      <c r="F4330" s="248" t="s">
        <v>5287</v>
      </c>
      <c r="G4330" s="246"/>
      <c r="H4330" s="249">
        <v>21.300000000000001</v>
      </c>
      <c r="I4330" s="250"/>
      <c r="J4330" s="246"/>
      <c r="K4330" s="246"/>
      <c r="L4330" s="251"/>
      <c r="M4330" s="252"/>
      <c r="N4330" s="253"/>
      <c r="O4330" s="253"/>
      <c r="P4330" s="253"/>
      <c r="Q4330" s="253"/>
      <c r="R4330" s="253"/>
      <c r="S4330" s="253"/>
      <c r="T4330" s="254"/>
      <c r="U4330" s="14"/>
      <c r="V4330" s="14"/>
      <c r="W4330" s="14"/>
      <c r="X4330" s="14"/>
      <c r="Y4330" s="14"/>
      <c r="Z4330" s="14"/>
      <c r="AA4330" s="14"/>
      <c r="AB4330" s="14"/>
      <c r="AC4330" s="14"/>
      <c r="AD4330" s="14"/>
      <c r="AE4330" s="14"/>
      <c r="AT4330" s="255" t="s">
        <v>206</v>
      </c>
      <c r="AU4330" s="255" t="s">
        <v>78</v>
      </c>
      <c r="AV4330" s="14" t="s">
        <v>78</v>
      </c>
      <c r="AW4330" s="14" t="s">
        <v>31</v>
      </c>
      <c r="AX4330" s="14" t="s">
        <v>69</v>
      </c>
      <c r="AY4330" s="255" t="s">
        <v>193</v>
      </c>
    </row>
    <row r="4331" s="13" customFormat="1">
      <c r="A4331" s="13"/>
      <c r="B4331" s="235"/>
      <c r="C4331" s="236"/>
      <c r="D4331" s="228" t="s">
        <v>206</v>
      </c>
      <c r="E4331" s="237" t="s">
        <v>19</v>
      </c>
      <c r="F4331" s="238" t="s">
        <v>3712</v>
      </c>
      <c r="G4331" s="236"/>
      <c r="H4331" s="237" t="s">
        <v>19</v>
      </c>
      <c r="I4331" s="239"/>
      <c r="J4331" s="236"/>
      <c r="K4331" s="236"/>
      <c r="L4331" s="240"/>
      <c r="M4331" s="241"/>
      <c r="N4331" s="242"/>
      <c r="O4331" s="242"/>
      <c r="P4331" s="242"/>
      <c r="Q4331" s="242"/>
      <c r="R4331" s="242"/>
      <c r="S4331" s="242"/>
      <c r="T4331" s="243"/>
      <c r="U4331" s="13"/>
      <c r="V4331" s="13"/>
      <c r="W4331" s="13"/>
      <c r="X4331" s="13"/>
      <c r="Y4331" s="13"/>
      <c r="Z4331" s="13"/>
      <c r="AA4331" s="13"/>
      <c r="AB4331" s="13"/>
      <c r="AC4331" s="13"/>
      <c r="AD4331" s="13"/>
      <c r="AE4331" s="13"/>
      <c r="AT4331" s="244" t="s">
        <v>206</v>
      </c>
      <c r="AU4331" s="244" t="s">
        <v>78</v>
      </c>
      <c r="AV4331" s="13" t="s">
        <v>76</v>
      </c>
      <c r="AW4331" s="13" t="s">
        <v>31</v>
      </c>
      <c r="AX4331" s="13" t="s">
        <v>69</v>
      </c>
      <c r="AY4331" s="244" t="s">
        <v>193</v>
      </c>
    </row>
    <row r="4332" s="14" customFormat="1">
      <c r="A4332" s="14"/>
      <c r="B4332" s="245"/>
      <c r="C4332" s="246"/>
      <c r="D4332" s="228" t="s">
        <v>206</v>
      </c>
      <c r="E4332" s="247" t="s">
        <v>19</v>
      </c>
      <c r="F4332" s="248" t="s">
        <v>5288</v>
      </c>
      <c r="G4332" s="246"/>
      <c r="H4332" s="249">
        <v>8.8000000000000007</v>
      </c>
      <c r="I4332" s="250"/>
      <c r="J4332" s="246"/>
      <c r="K4332" s="246"/>
      <c r="L4332" s="251"/>
      <c r="M4332" s="252"/>
      <c r="N4332" s="253"/>
      <c r="O4332" s="253"/>
      <c r="P4332" s="253"/>
      <c r="Q4332" s="253"/>
      <c r="R4332" s="253"/>
      <c r="S4332" s="253"/>
      <c r="T4332" s="254"/>
      <c r="U4332" s="14"/>
      <c r="V4332" s="14"/>
      <c r="W4332" s="14"/>
      <c r="X4332" s="14"/>
      <c r="Y4332" s="14"/>
      <c r="Z4332" s="14"/>
      <c r="AA4332" s="14"/>
      <c r="AB4332" s="14"/>
      <c r="AC4332" s="14"/>
      <c r="AD4332" s="14"/>
      <c r="AE4332" s="14"/>
      <c r="AT4332" s="255" t="s">
        <v>206</v>
      </c>
      <c r="AU4332" s="255" t="s">
        <v>78</v>
      </c>
      <c r="AV4332" s="14" t="s">
        <v>78</v>
      </c>
      <c r="AW4332" s="14" t="s">
        <v>31</v>
      </c>
      <c r="AX4332" s="14" t="s">
        <v>69</v>
      </c>
      <c r="AY4332" s="255" t="s">
        <v>193</v>
      </c>
    </row>
    <row r="4333" s="13" customFormat="1">
      <c r="A4333" s="13"/>
      <c r="B4333" s="235"/>
      <c r="C4333" s="236"/>
      <c r="D4333" s="228" t="s">
        <v>206</v>
      </c>
      <c r="E4333" s="237" t="s">
        <v>19</v>
      </c>
      <c r="F4333" s="238" t="s">
        <v>3714</v>
      </c>
      <c r="G4333" s="236"/>
      <c r="H4333" s="237" t="s">
        <v>19</v>
      </c>
      <c r="I4333" s="239"/>
      <c r="J4333" s="236"/>
      <c r="K4333" s="236"/>
      <c r="L4333" s="240"/>
      <c r="M4333" s="241"/>
      <c r="N4333" s="242"/>
      <c r="O4333" s="242"/>
      <c r="P4333" s="242"/>
      <c r="Q4333" s="242"/>
      <c r="R4333" s="242"/>
      <c r="S4333" s="242"/>
      <c r="T4333" s="243"/>
      <c r="U4333" s="13"/>
      <c r="V4333" s="13"/>
      <c r="W4333" s="13"/>
      <c r="X4333" s="13"/>
      <c r="Y4333" s="13"/>
      <c r="Z4333" s="13"/>
      <c r="AA4333" s="13"/>
      <c r="AB4333" s="13"/>
      <c r="AC4333" s="13"/>
      <c r="AD4333" s="13"/>
      <c r="AE4333" s="13"/>
      <c r="AT4333" s="244" t="s">
        <v>206</v>
      </c>
      <c r="AU4333" s="244" t="s">
        <v>78</v>
      </c>
      <c r="AV4333" s="13" t="s">
        <v>76</v>
      </c>
      <c r="AW4333" s="13" t="s">
        <v>31</v>
      </c>
      <c r="AX4333" s="13" t="s">
        <v>69</v>
      </c>
      <c r="AY4333" s="244" t="s">
        <v>193</v>
      </c>
    </row>
    <row r="4334" s="14" customFormat="1">
      <c r="A4334" s="14"/>
      <c r="B4334" s="245"/>
      <c r="C4334" s="246"/>
      <c r="D4334" s="228" t="s">
        <v>206</v>
      </c>
      <c r="E4334" s="247" t="s">
        <v>19</v>
      </c>
      <c r="F4334" s="248" t="s">
        <v>5289</v>
      </c>
      <c r="G4334" s="246"/>
      <c r="H4334" s="249">
        <v>6.4000000000000004</v>
      </c>
      <c r="I4334" s="250"/>
      <c r="J4334" s="246"/>
      <c r="K4334" s="246"/>
      <c r="L4334" s="251"/>
      <c r="M4334" s="252"/>
      <c r="N4334" s="253"/>
      <c r="O4334" s="253"/>
      <c r="P4334" s="253"/>
      <c r="Q4334" s="253"/>
      <c r="R4334" s="253"/>
      <c r="S4334" s="253"/>
      <c r="T4334" s="254"/>
      <c r="U4334" s="14"/>
      <c r="V4334" s="14"/>
      <c r="W4334" s="14"/>
      <c r="X4334" s="14"/>
      <c r="Y4334" s="14"/>
      <c r="Z4334" s="14"/>
      <c r="AA4334" s="14"/>
      <c r="AB4334" s="14"/>
      <c r="AC4334" s="14"/>
      <c r="AD4334" s="14"/>
      <c r="AE4334" s="14"/>
      <c r="AT4334" s="255" t="s">
        <v>206</v>
      </c>
      <c r="AU4334" s="255" t="s">
        <v>78</v>
      </c>
      <c r="AV4334" s="14" t="s">
        <v>78</v>
      </c>
      <c r="AW4334" s="14" t="s">
        <v>31</v>
      </c>
      <c r="AX4334" s="14" t="s">
        <v>69</v>
      </c>
      <c r="AY4334" s="255" t="s">
        <v>193</v>
      </c>
    </row>
    <row r="4335" s="13" customFormat="1">
      <c r="A4335" s="13"/>
      <c r="B4335" s="235"/>
      <c r="C4335" s="236"/>
      <c r="D4335" s="228" t="s">
        <v>206</v>
      </c>
      <c r="E4335" s="237" t="s">
        <v>19</v>
      </c>
      <c r="F4335" s="238" t="s">
        <v>3716</v>
      </c>
      <c r="G4335" s="236"/>
      <c r="H4335" s="237" t="s">
        <v>19</v>
      </c>
      <c r="I4335" s="239"/>
      <c r="J4335" s="236"/>
      <c r="K4335" s="236"/>
      <c r="L4335" s="240"/>
      <c r="M4335" s="241"/>
      <c r="N4335" s="242"/>
      <c r="O4335" s="242"/>
      <c r="P4335" s="242"/>
      <c r="Q4335" s="242"/>
      <c r="R4335" s="242"/>
      <c r="S4335" s="242"/>
      <c r="T4335" s="243"/>
      <c r="U4335" s="13"/>
      <c r="V4335" s="13"/>
      <c r="W4335" s="13"/>
      <c r="X4335" s="13"/>
      <c r="Y4335" s="13"/>
      <c r="Z4335" s="13"/>
      <c r="AA4335" s="13"/>
      <c r="AB4335" s="13"/>
      <c r="AC4335" s="13"/>
      <c r="AD4335" s="13"/>
      <c r="AE4335" s="13"/>
      <c r="AT4335" s="244" t="s">
        <v>206</v>
      </c>
      <c r="AU4335" s="244" t="s">
        <v>78</v>
      </c>
      <c r="AV4335" s="13" t="s">
        <v>76</v>
      </c>
      <c r="AW4335" s="13" t="s">
        <v>31</v>
      </c>
      <c r="AX4335" s="13" t="s">
        <v>69</v>
      </c>
      <c r="AY4335" s="244" t="s">
        <v>193</v>
      </c>
    </row>
    <row r="4336" s="14" customFormat="1">
      <c r="A4336" s="14"/>
      <c r="B4336" s="245"/>
      <c r="C4336" s="246"/>
      <c r="D4336" s="228" t="s">
        <v>206</v>
      </c>
      <c r="E4336" s="247" t="s">
        <v>19</v>
      </c>
      <c r="F4336" s="248" t="s">
        <v>5290</v>
      </c>
      <c r="G4336" s="246"/>
      <c r="H4336" s="249">
        <v>24.300000000000001</v>
      </c>
      <c r="I4336" s="250"/>
      <c r="J4336" s="246"/>
      <c r="K4336" s="246"/>
      <c r="L4336" s="251"/>
      <c r="M4336" s="252"/>
      <c r="N4336" s="253"/>
      <c r="O4336" s="253"/>
      <c r="P4336" s="253"/>
      <c r="Q4336" s="253"/>
      <c r="R4336" s="253"/>
      <c r="S4336" s="253"/>
      <c r="T4336" s="254"/>
      <c r="U4336" s="14"/>
      <c r="V4336" s="14"/>
      <c r="W4336" s="14"/>
      <c r="X4336" s="14"/>
      <c r="Y4336" s="14"/>
      <c r="Z4336" s="14"/>
      <c r="AA4336" s="14"/>
      <c r="AB4336" s="14"/>
      <c r="AC4336" s="14"/>
      <c r="AD4336" s="14"/>
      <c r="AE4336" s="14"/>
      <c r="AT4336" s="255" t="s">
        <v>206</v>
      </c>
      <c r="AU4336" s="255" t="s">
        <v>78</v>
      </c>
      <c r="AV4336" s="14" t="s">
        <v>78</v>
      </c>
      <c r="AW4336" s="14" t="s">
        <v>31</v>
      </c>
      <c r="AX4336" s="14" t="s">
        <v>69</v>
      </c>
      <c r="AY4336" s="255" t="s">
        <v>193</v>
      </c>
    </row>
    <row r="4337" s="13" customFormat="1">
      <c r="A4337" s="13"/>
      <c r="B4337" s="235"/>
      <c r="C4337" s="236"/>
      <c r="D4337" s="228" t="s">
        <v>206</v>
      </c>
      <c r="E4337" s="237" t="s">
        <v>19</v>
      </c>
      <c r="F4337" s="238" t="s">
        <v>3726</v>
      </c>
      <c r="G4337" s="236"/>
      <c r="H4337" s="237" t="s">
        <v>19</v>
      </c>
      <c r="I4337" s="239"/>
      <c r="J4337" s="236"/>
      <c r="K4337" s="236"/>
      <c r="L4337" s="240"/>
      <c r="M4337" s="241"/>
      <c r="N4337" s="242"/>
      <c r="O4337" s="242"/>
      <c r="P4337" s="242"/>
      <c r="Q4337" s="242"/>
      <c r="R4337" s="242"/>
      <c r="S4337" s="242"/>
      <c r="T4337" s="243"/>
      <c r="U4337" s="13"/>
      <c r="V4337" s="13"/>
      <c r="W4337" s="13"/>
      <c r="X4337" s="13"/>
      <c r="Y4337" s="13"/>
      <c r="Z4337" s="13"/>
      <c r="AA4337" s="13"/>
      <c r="AB4337" s="13"/>
      <c r="AC4337" s="13"/>
      <c r="AD4337" s="13"/>
      <c r="AE4337" s="13"/>
      <c r="AT4337" s="244" t="s">
        <v>206</v>
      </c>
      <c r="AU4337" s="244" t="s">
        <v>78</v>
      </c>
      <c r="AV4337" s="13" t="s">
        <v>76</v>
      </c>
      <c r="AW4337" s="13" t="s">
        <v>31</v>
      </c>
      <c r="AX4337" s="13" t="s">
        <v>69</v>
      </c>
      <c r="AY4337" s="244" t="s">
        <v>193</v>
      </c>
    </row>
    <row r="4338" s="14" customFormat="1">
      <c r="A4338" s="14"/>
      <c r="B4338" s="245"/>
      <c r="C4338" s="246"/>
      <c r="D4338" s="228" t="s">
        <v>206</v>
      </c>
      <c r="E4338" s="247" t="s">
        <v>19</v>
      </c>
      <c r="F4338" s="248" t="s">
        <v>5291</v>
      </c>
      <c r="G4338" s="246"/>
      <c r="H4338" s="249">
        <v>14.699999999999999</v>
      </c>
      <c r="I4338" s="250"/>
      <c r="J4338" s="246"/>
      <c r="K4338" s="246"/>
      <c r="L4338" s="251"/>
      <c r="M4338" s="252"/>
      <c r="N4338" s="253"/>
      <c r="O4338" s="253"/>
      <c r="P4338" s="253"/>
      <c r="Q4338" s="253"/>
      <c r="R4338" s="253"/>
      <c r="S4338" s="253"/>
      <c r="T4338" s="254"/>
      <c r="U4338" s="14"/>
      <c r="V4338" s="14"/>
      <c r="W4338" s="14"/>
      <c r="X4338" s="14"/>
      <c r="Y4338" s="14"/>
      <c r="Z4338" s="14"/>
      <c r="AA4338" s="14"/>
      <c r="AB4338" s="14"/>
      <c r="AC4338" s="14"/>
      <c r="AD4338" s="14"/>
      <c r="AE4338" s="14"/>
      <c r="AT4338" s="255" t="s">
        <v>206</v>
      </c>
      <c r="AU4338" s="255" t="s">
        <v>78</v>
      </c>
      <c r="AV4338" s="14" t="s">
        <v>78</v>
      </c>
      <c r="AW4338" s="14" t="s">
        <v>31</v>
      </c>
      <c r="AX4338" s="14" t="s">
        <v>69</v>
      </c>
      <c r="AY4338" s="255" t="s">
        <v>193</v>
      </c>
    </row>
    <row r="4339" s="13" customFormat="1">
      <c r="A4339" s="13"/>
      <c r="B4339" s="235"/>
      <c r="C4339" s="236"/>
      <c r="D4339" s="228" t="s">
        <v>206</v>
      </c>
      <c r="E4339" s="237" t="s">
        <v>19</v>
      </c>
      <c r="F4339" s="238" t="s">
        <v>3729</v>
      </c>
      <c r="G4339" s="236"/>
      <c r="H4339" s="237" t="s">
        <v>19</v>
      </c>
      <c r="I4339" s="239"/>
      <c r="J4339" s="236"/>
      <c r="K4339" s="236"/>
      <c r="L4339" s="240"/>
      <c r="M4339" s="241"/>
      <c r="N4339" s="242"/>
      <c r="O4339" s="242"/>
      <c r="P4339" s="242"/>
      <c r="Q4339" s="242"/>
      <c r="R4339" s="242"/>
      <c r="S4339" s="242"/>
      <c r="T4339" s="243"/>
      <c r="U4339" s="13"/>
      <c r="V4339" s="13"/>
      <c r="W4339" s="13"/>
      <c r="X4339" s="13"/>
      <c r="Y4339" s="13"/>
      <c r="Z4339" s="13"/>
      <c r="AA4339" s="13"/>
      <c r="AB4339" s="13"/>
      <c r="AC4339" s="13"/>
      <c r="AD4339" s="13"/>
      <c r="AE4339" s="13"/>
      <c r="AT4339" s="244" t="s">
        <v>206</v>
      </c>
      <c r="AU4339" s="244" t="s">
        <v>78</v>
      </c>
      <c r="AV4339" s="13" t="s">
        <v>76</v>
      </c>
      <c r="AW4339" s="13" t="s">
        <v>31</v>
      </c>
      <c r="AX4339" s="13" t="s">
        <v>69</v>
      </c>
      <c r="AY4339" s="244" t="s">
        <v>193</v>
      </c>
    </row>
    <row r="4340" s="14" customFormat="1">
      <c r="A4340" s="14"/>
      <c r="B4340" s="245"/>
      <c r="C4340" s="246"/>
      <c r="D4340" s="228" t="s">
        <v>206</v>
      </c>
      <c r="E4340" s="247" t="s">
        <v>19</v>
      </c>
      <c r="F4340" s="248" t="s">
        <v>5291</v>
      </c>
      <c r="G4340" s="246"/>
      <c r="H4340" s="249">
        <v>14.699999999999999</v>
      </c>
      <c r="I4340" s="250"/>
      <c r="J4340" s="246"/>
      <c r="K4340" s="246"/>
      <c r="L4340" s="251"/>
      <c r="M4340" s="252"/>
      <c r="N4340" s="253"/>
      <c r="O4340" s="253"/>
      <c r="P4340" s="253"/>
      <c r="Q4340" s="253"/>
      <c r="R4340" s="253"/>
      <c r="S4340" s="253"/>
      <c r="T4340" s="254"/>
      <c r="U4340" s="14"/>
      <c r="V4340" s="14"/>
      <c r="W4340" s="14"/>
      <c r="X4340" s="14"/>
      <c r="Y4340" s="14"/>
      <c r="Z4340" s="14"/>
      <c r="AA4340" s="14"/>
      <c r="AB4340" s="14"/>
      <c r="AC4340" s="14"/>
      <c r="AD4340" s="14"/>
      <c r="AE4340" s="14"/>
      <c r="AT4340" s="255" t="s">
        <v>206</v>
      </c>
      <c r="AU4340" s="255" t="s">
        <v>78</v>
      </c>
      <c r="AV4340" s="14" t="s">
        <v>78</v>
      </c>
      <c r="AW4340" s="14" t="s">
        <v>31</v>
      </c>
      <c r="AX4340" s="14" t="s">
        <v>69</v>
      </c>
      <c r="AY4340" s="255" t="s">
        <v>193</v>
      </c>
    </row>
    <row r="4341" s="13" customFormat="1">
      <c r="A4341" s="13"/>
      <c r="B4341" s="235"/>
      <c r="C4341" s="236"/>
      <c r="D4341" s="228" t="s">
        <v>206</v>
      </c>
      <c r="E4341" s="237" t="s">
        <v>19</v>
      </c>
      <c r="F4341" s="238" t="s">
        <v>3732</v>
      </c>
      <c r="G4341" s="236"/>
      <c r="H4341" s="237" t="s">
        <v>19</v>
      </c>
      <c r="I4341" s="239"/>
      <c r="J4341" s="236"/>
      <c r="K4341" s="236"/>
      <c r="L4341" s="240"/>
      <c r="M4341" s="241"/>
      <c r="N4341" s="242"/>
      <c r="O4341" s="242"/>
      <c r="P4341" s="242"/>
      <c r="Q4341" s="242"/>
      <c r="R4341" s="242"/>
      <c r="S4341" s="242"/>
      <c r="T4341" s="243"/>
      <c r="U4341" s="13"/>
      <c r="V4341" s="13"/>
      <c r="W4341" s="13"/>
      <c r="X4341" s="13"/>
      <c r="Y4341" s="13"/>
      <c r="Z4341" s="13"/>
      <c r="AA4341" s="13"/>
      <c r="AB4341" s="13"/>
      <c r="AC4341" s="13"/>
      <c r="AD4341" s="13"/>
      <c r="AE4341" s="13"/>
      <c r="AT4341" s="244" t="s">
        <v>206</v>
      </c>
      <c r="AU4341" s="244" t="s">
        <v>78</v>
      </c>
      <c r="AV4341" s="13" t="s">
        <v>76</v>
      </c>
      <c r="AW4341" s="13" t="s">
        <v>31</v>
      </c>
      <c r="AX4341" s="13" t="s">
        <v>69</v>
      </c>
      <c r="AY4341" s="244" t="s">
        <v>193</v>
      </c>
    </row>
    <row r="4342" s="14" customFormat="1">
      <c r="A4342" s="14"/>
      <c r="B4342" s="245"/>
      <c r="C4342" s="246"/>
      <c r="D4342" s="228" t="s">
        <v>206</v>
      </c>
      <c r="E4342" s="247" t="s">
        <v>19</v>
      </c>
      <c r="F4342" s="248" t="s">
        <v>5291</v>
      </c>
      <c r="G4342" s="246"/>
      <c r="H4342" s="249">
        <v>14.699999999999999</v>
      </c>
      <c r="I4342" s="250"/>
      <c r="J4342" s="246"/>
      <c r="K4342" s="246"/>
      <c r="L4342" s="251"/>
      <c r="M4342" s="252"/>
      <c r="N4342" s="253"/>
      <c r="O4342" s="253"/>
      <c r="P4342" s="253"/>
      <c r="Q4342" s="253"/>
      <c r="R4342" s="253"/>
      <c r="S4342" s="253"/>
      <c r="T4342" s="254"/>
      <c r="U4342" s="14"/>
      <c r="V4342" s="14"/>
      <c r="W4342" s="14"/>
      <c r="X4342" s="14"/>
      <c r="Y4342" s="14"/>
      <c r="Z4342" s="14"/>
      <c r="AA4342" s="14"/>
      <c r="AB4342" s="14"/>
      <c r="AC4342" s="14"/>
      <c r="AD4342" s="14"/>
      <c r="AE4342" s="14"/>
      <c r="AT4342" s="255" t="s">
        <v>206</v>
      </c>
      <c r="AU4342" s="255" t="s">
        <v>78</v>
      </c>
      <c r="AV4342" s="14" t="s">
        <v>78</v>
      </c>
      <c r="AW4342" s="14" t="s">
        <v>31</v>
      </c>
      <c r="AX4342" s="14" t="s">
        <v>69</v>
      </c>
      <c r="AY4342" s="255" t="s">
        <v>193</v>
      </c>
    </row>
    <row r="4343" s="13" customFormat="1">
      <c r="A4343" s="13"/>
      <c r="B4343" s="235"/>
      <c r="C4343" s="236"/>
      <c r="D4343" s="228" t="s">
        <v>206</v>
      </c>
      <c r="E4343" s="237" t="s">
        <v>19</v>
      </c>
      <c r="F4343" s="238" t="s">
        <v>3734</v>
      </c>
      <c r="G4343" s="236"/>
      <c r="H4343" s="237" t="s">
        <v>19</v>
      </c>
      <c r="I4343" s="239"/>
      <c r="J4343" s="236"/>
      <c r="K4343" s="236"/>
      <c r="L4343" s="240"/>
      <c r="M4343" s="241"/>
      <c r="N4343" s="242"/>
      <c r="O4343" s="242"/>
      <c r="P4343" s="242"/>
      <c r="Q4343" s="242"/>
      <c r="R4343" s="242"/>
      <c r="S4343" s="242"/>
      <c r="T4343" s="243"/>
      <c r="U4343" s="13"/>
      <c r="V4343" s="13"/>
      <c r="W4343" s="13"/>
      <c r="X4343" s="13"/>
      <c r="Y4343" s="13"/>
      <c r="Z4343" s="13"/>
      <c r="AA4343" s="13"/>
      <c r="AB4343" s="13"/>
      <c r="AC4343" s="13"/>
      <c r="AD4343" s="13"/>
      <c r="AE4343" s="13"/>
      <c r="AT4343" s="244" t="s">
        <v>206</v>
      </c>
      <c r="AU4343" s="244" t="s">
        <v>78</v>
      </c>
      <c r="AV4343" s="13" t="s">
        <v>76</v>
      </c>
      <c r="AW4343" s="13" t="s">
        <v>31</v>
      </c>
      <c r="AX4343" s="13" t="s">
        <v>69</v>
      </c>
      <c r="AY4343" s="244" t="s">
        <v>193</v>
      </c>
    </row>
    <row r="4344" s="14" customFormat="1">
      <c r="A4344" s="14"/>
      <c r="B4344" s="245"/>
      <c r="C4344" s="246"/>
      <c r="D4344" s="228" t="s">
        <v>206</v>
      </c>
      <c r="E4344" s="247" t="s">
        <v>19</v>
      </c>
      <c r="F4344" s="248" t="s">
        <v>5291</v>
      </c>
      <c r="G4344" s="246"/>
      <c r="H4344" s="249">
        <v>14.699999999999999</v>
      </c>
      <c r="I4344" s="250"/>
      <c r="J4344" s="246"/>
      <c r="K4344" s="246"/>
      <c r="L4344" s="251"/>
      <c r="M4344" s="252"/>
      <c r="N4344" s="253"/>
      <c r="O4344" s="253"/>
      <c r="P4344" s="253"/>
      <c r="Q4344" s="253"/>
      <c r="R4344" s="253"/>
      <c r="S4344" s="253"/>
      <c r="T4344" s="254"/>
      <c r="U4344" s="14"/>
      <c r="V4344" s="14"/>
      <c r="W4344" s="14"/>
      <c r="X4344" s="14"/>
      <c r="Y4344" s="14"/>
      <c r="Z4344" s="14"/>
      <c r="AA4344" s="14"/>
      <c r="AB4344" s="14"/>
      <c r="AC4344" s="14"/>
      <c r="AD4344" s="14"/>
      <c r="AE4344" s="14"/>
      <c r="AT4344" s="255" t="s">
        <v>206</v>
      </c>
      <c r="AU4344" s="255" t="s">
        <v>78</v>
      </c>
      <c r="AV4344" s="14" t="s">
        <v>78</v>
      </c>
      <c r="AW4344" s="14" t="s">
        <v>31</v>
      </c>
      <c r="AX4344" s="14" t="s">
        <v>69</v>
      </c>
      <c r="AY4344" s="255" t="s">
        <v>193</v>
      </c>
    </row>
    <row r="4345" s="15" customFormat="1">
      <c r="A4345" s="15"/>
      <c r="B4345" s="256"/>
      <c r="C4345" s="257"/>
      <c r="D4345" s="228" t="s">
        <v>206</v>
      </c>
      <c r="E4345" s="258" t="s">
        <v>19</v>
      </c>
      <c r="F4345" s="259" t="s">
        <v>218</v>
      </c>
      <c r="G4345" s="257"/>
      <c r="H4345" s="260">
        <v>196.59999999999999</v>
      </c>
      <c r="I4345" s="261"/>
      <c r="J4345" s="257"/>
      <c r="K4345" s="257"/>
      <c r="L4345" s="262"/>
      <c r="M4345" s="263"/>
      <c r="N4345" s="264"/>
      <c r="O4345" s="264"/>
      <c r="P4345" s="264"/>
      <c r="Q4345" s="264"/>
      <c r="R4345" s="264"/>
      <c r="S4345" s="264"/>
      <c r="T4345" s="265"/>
      <c r="U4345" s="15"/>
      <c r="V4345" s="15"/>
      <c r="W4345" s="15"/>
      <c r="X4345" s="15"/>
      <c r="Y4345" s="15"/>
      <c r="Z4345" s="15"/>
      <c r="AA4345" s="15"/>
      <c r="AB4345" s="15"/>
      <c r="AC4345" s="15"/>
      <c r="AD4345" s="15"/>
      <c r="AE4345" s="15"/>
      <c r="AT4345" s="266" t="s">
        <v>206</v>
      </c>
      <c r="AU4345" s="266" t="s">
        <v>78</v>
      </c>
      <c r="AV4345" s="15" t="s">
        <v>200</v>
      </c>
      <c r="AW4345" s="15" t="s">
        <v>31</v>
      </c>
      <c r="AX4345" s="15" t="s">
        <v>76</v>
      </c>
      <c r="AY4345" s="266" t="s">
        <v>193</v>
      </c>
    </row>
    <row r="4346" s="2" customFormat="1" ht="16.5" customHeight="1">
      <c r="A4346" s="41"/>
      <c r="B4346" s="42"/>
      <c r="C4346" s="215" t="s">
        <v>5292</v>
      </c>
      <c r="D4346" s="215" t="s">
        <v>195</v>
      </c>
      <c r="E4346" s="216" t="s">
        <v>2661</v>
      </c>
      <c r="F4346" s="217" t="s">
        <v>2662</v>
      </c>
      <c r="G4346" s="218" t="s">
        <v>248</v>
      </c>
      <c r="H4346" s="219">
        <v>1.871</v>
      </c>
      <c r="I4346" s="220"/>
      <c r="J4346" s="221">
        <f>ROUND(I4346*H4346,2)</f>
        <v>0</v>
      </c>
      <c r="K4346" s="217" t="s">
        <v>199</v>
      </c>
      <c r="L4346" s="47"/>
      <c r="M4346" s="222" t="s">
        <v>19</v>
      </c>
      <c r="N4346" s="223" t="s">
        <v>40</v>
      </c>
      <c r="O4346" s="87"/>
      <c r="P4346" s="224">
        <f>O4346*H4346</f>
        <v>0</v>
      </c>
      <c r="Q4346" s="224">
        <v>0</v>
      </c>
      <c r="R4346" s="224">
        <f>Q4346*H4346</f>
        <v>0</v>
      </c>
      <c r="S4346" s="224">
        <v>0</v>
      </c>
      <c r="T4346" s="225">
        <f>S4346*H4346</f>
        <v>0</v>
      </c>
      <c r="U4346" s="41"/>
      <c r="V4346" s="41"/>
      <c r="W4346" s="41"/>
      <c r="X4346" s="41"/>
      <c r="Y4346" s="41"/>
      <c r="Z4346" s="41"/>
      <c r="AA4346" s="41"/>
      <c r="AB4346" s="41"/>
      <c r="AC4346" s="41"/>
      <c r="AD4346" s="41"/>
      <c r="AE4346" s="41"/>
      <c r="AR4346" s="226" t="s">
        <v>323</v>
      </c>
      <c r="AT4346" s="226" t="s">
        <v>195</v>
      </c>
      <c r="AU4346" s="226" t="s">
        <v>78</v>
      </c>
      <c r="AY4346" s="20" t="s">
        <v>193</v>
      </c>
      <c r="BE4346" s="227">
        <f>IF(N4346="základní",J4346,0)</f>
        <v>0</v>
      </c>
      <c r="BF4346" s="227">
        <f>IF(N4346="snížená",J4346,0)</f>
        <v>0</v>
      </c>
      <c r="BG4346" s="227">
        <f>IF(N4346="zákl. přenesená",J4346,0)</f>
        <v>0</v>
      </c>
      <c r="BH4346" s="227">
        <f>IF(N4346="sníž. přenesená",J4346,0)</f>
        <v>0</v>
      </c>
      <c r="BI4346" s="227">
        <f>IF(N4346="nulová",J4346,0)</f>
        <v>0</v>
      </c>
      <c r="BJ4346" s="20" t="s">
        <v>76</v>
      </c>
      <c r="BK4346" s="227">
        <f>ROUND(I4346*H4346,2)</f>
        <v>0</v>
      </c>
      <c r="BL4346" s="20" t="s">
        <v>323</v>
      </c>
      <c r="BM4346" s="226" t="s">
        <v>5293</v>
      </c>
    </row>
    <row r="4347" s="2" customFormat="1">
      <c r="A4347" s="41"/>
      <c r="B4347" s="42"/>
      <c r="C4347" s="43"/>
      <c r="D4347" s="228" t="s">
        <v>202</v>
      </c>
      <c r="E4347" s="43"/>
      <c r="F4347" s="229" t="s">
        <v>2664</v>
      </c>
      <c r="G4347" s="43"/>
      <c r="H4347" s="43"/>
      <c r="I4347" s="230"/>
      <c r="J4347" s="43"/>
      <c r="K4347" s="43"/>
      <c r="L4347" s="47"/>
      <c r="M4347" s="231"/>
      <c r="N4347" s="232"/>
      <c r="O4347" s="87"/>
      <c r="P4347" s="87"/>
      <c r="Q4347" s="87"/>
      <c r="R4347" s="87"/>
      <c r="S4347" s="87"/>
      <c r="T4347" s="88"/>
      <c r="U4347" s="41"/>
      <c r="V4347" s="41"/>
      <c r="W4347" s="41"/>
      <c r="X4347" s="41"/>
      <c r="Y4347" s="41"/>
      <c r="Z4347" s="41"/>
      <c r="AA4347" s="41"/>
      <c r="AB4347" s="41"/>
      <c r="AC4347" s="41"/>
      <c r="AD4347" s="41"/>
      <c r="AE4347" s="41"/>
      <c r="AT4347" s="20" t="s">
        <v>202</v>
      </c>
      <c r="AU4347" s="20" t="s">
        <v>78</v>
      </c>
    </row>
    <row r="4348" s="2" customFormat="1">
      <c r="A4348" s="41"/>
      <c r="B4348" s="42"/>
      <c r="C4348" s="43"/>
      <c r="D4348" s="233" t="s">
        <v>204</v>
      </c>
      <c r="E4348" s="43"/>
      <c r="F4348" s="234" t="s">
        <v>2665</v>
      </c>
      <c r="G4348" s="43"/>
      <c r="H4348" s="43"/>
      <c r="I4348" s="230"/>
      <c r="J4348" s="43"/>
      <c r="K4348" s="43"/>
      <c r="L4348" s="47"/>
      <c r="M4348" s="231"/>
      <c r="N4348" s="232"/>
      <c r="O4348" s="87"/>
      <c r="P4348" s="87"/>
      <c r="Q4348" s="87"/>
      <c r="R4348" s="87"/>
      <c r="S4348" s="87"/>
      <c r="T4348" s="88"/>
      <c r="U4348" s="41"/>
      <c r="V4348" s="41"/>
      <c r="W4348" s="41"/>
      <c r="X4348" s="41"/>
      <c r="Y4348" s="41"/>
      <c r="Z4348" s="41"/>
      <c r="AA4348" s="41"/>
      <c r="AB4348" s="41"/>
      <c r="AC4348" s="41"/>
      <c r="AD4348" s="41"/>
      <c r="AE4348" s="41"/>
      <c r="AT4348" s="20" t="s">
        <v>204</v>
      </c>
      <c r="AU4348" s="20" t="s">
        <v>78</v>
      </c>
    </row>
    <row r="4349" s="12" customFormat="1" ht="22.8" customHeight="1">
      <c r="A4349" s="12"/>
      <c r="B4349" s="199"/>
      <c r="C4349" s="200"/>
      <c r="D4349" s="201" t="s">
        <v>68</v>
      </c>
      <c r="E4349" s="213" t="s">
        <v>5294</v>
      </c>
      <c r="F4349" s="213" t="s">
        <v>5295</v>
      </c>
      <c r="G4349" s="200"/>
      <c r="H4349" s="200"/>
      <c r="I4349" s="203"/>
      <c r="J4349" s="214">
        <f>BK4349</f>
        <v>0</v>
      </c>
      <c r="K4349" s="200"/>
      <c r="L4349" s="205"/>
      <c r="M4349" s="206"/>
      <c r="N4349" s="207"/>
      <c r="O4349" s="207"/>
      <c r="P4349" s="208">
        <f>SUM(P4350:P4538)</f>
        <v>0</v>
      </c>
      <c r="Q4349" s="207"/>
      <c r="R4349" s="208">
        <f>SUM(R4350:R4538)</f>
        <v>12.736405218000002</v>
      </c>
      <c r="S4349" s="207"/>
      <c r="T4349" s="209">
        <f>SUM(T4350:T4538)</f>
        <v>0</v>
      </c>
      <c r="U4349" s="12"/>
      <c r="V4349" s="12"/>
      <c r="W4349" s="12"/>
      <c r="X4349" s="12"/>
      <c r="Y4349" s="12"/>
      <c r="Z4349" s="12"/>
      <c r="AA4349" s="12"/>
      <c r="AB4349" s="12"/>
      <c r="AC4349" s="12"/>
      <c r="AD4349" s="12"/>
      <c r="AE4349" s="12"/>
      <c r="AR4349" s="210" t="s">
        <v>78</v>
      </c>
      <c r="AT4349" s="211" t="s">
        <v>68</v>
      </c>
      <c r="AU4349" s="211" t="s">
        <v>76</v>
      </c>
      <c r="AY4349" s="210" t="s">
        <v>193</v>
      </c>
      <c r="BK4349" s="212">
        <f>SUM(BK4350:BK4538)</f>
        <v>0</v>
      </c>
    </row>
    <row r="4350" s="2" customFormat="1" ht="16.5" customHeight="1">
      <c r="A4350" s="41"/>
      <c r="B4350" s="42"/>
      <c r="C4350" s="215" t="s">
        <v>5296</v>
      </c>
      <c r="D4350" s="215" t="s">
        <v>195</v>
      </c>
      <c r="E4350" s="216" t="s">
        <v>5297</v>
      </c>
      <c r="F4350" s="217" t="s">
        <v>5298</v>
      </c>
      <c r="G4350" s="218" t="s">
        <v>258</v>
      </c>
      <c r="H4350" s="219">
        <v>399.35599999999999</v>
      </c>
      <c r="I4350" s="220"/>
      <c r="J4350" s="221">
        <f>ROUND(I4350*H4350,2)</f>
        <v>0</v>
      </c>
      <c r="K4350" s="217" t="s">
        <v>199</v>
      </c>
      <c r="L4350" s="47"/>
      <c r="M4350" s="222" t="s">
        <v>19</v>
      </c>
      <c r="N4350" s="223" t="s">
        <v>40</v>
      </c>
      <c r="O4350" s="87"/>
      <c r="P4350" s="224">
        <f>O4350*H4350</f>
        <v>0</v>
      </c>
      <c r="Q4350" s="224">
        <v>0</v>
      </c>
      <c r="R4350" s="224">
        <f>Q4350*H4350</f>
        <v>0</v>
      </c>
      <c r="S4350" s="224">
        <v>0</v>
      </c>
      <c r="T4350" s="225">
        <f>S4350*H4350</f>
        <v>0</v>
      </c>
      <c r="U4350" s="41"/>
      <c r="V4350" s="41"/>
      <c r="W4350" s="41"/>
      <c r="X4350" s="41"/>
      <c r="Y4350" s="41"/>
      <c r="Z4350" s="41"/>
      <c r="AA4350" s="41"/>
      <c r="AB4350" s="41"/>
      <c r="AC4350" s="41"/>
      <c r="AD4350" s="41"/>
      <c r="AE4350" s="41"/>
      <c r="AR4350" s="226" t="s">
        <v>323</v>
      </c>
      <c r="AT4350" s="226" t="s">
        <v>195</v>
      </c>
      <c r="AU4350" s="226" t="s">
        <v>78</v>
      </c>
      <c r="AY4350" s="20" t="s">
        <v>193</v>
      </c>
      <c r="BE4350" s="227">
        <f>IF(N4350="základní",J4350,0)</f>
        <v>0</v>
      </c>
      <c r="BF4350" s="227">
        <f>IF(N4350="snížená",J4350,0)</f>
        <v>0</v>
      </c>
      <c r="BG4350" s="227">
        <f>IF(N4350="zákl. přenesená",J4350,0)</f>
        <v>0</v>
      </c>
      <c r="BH4350" s="227">
        <f>IF(N4350="sníž. přenesená",J4350,0)</f>
        <v>0</v>
      </c>
      <c r="BI4350" s="227">
        <f>IF(N4350="nulová",J4350,0)</f>
        <v>0</v>
      </c>
      <c r="BJ4350" s="20" t="s">
        <v>76</v>
      </c>
      <c r="BK4350" s="227">
        <f>ROUND(I4350*H4350,2)</f>
        <v>0</v>
      </c>
      <c r="BL4350" s="20" t="s">
        <v>323</v>
      </c>
      <c r="BM4350" s="226" t="s">
        <v>5299</v>
      </c>
    </row>
    <row r="4351" s="2" customFormat="1">
      <c r="A4351" s="41"/>
      <c r="B4351" s="42"/>
      <c r="C4351" s="43"/>
      <c r="D4351" s="228" t="s">
        <v>202</v>
      </c>
      <c r="E4351" s="43"/>
      <c r="F4351" s="229" t="s">
        <v>5300</v>
      </c>
      <c r="G4351" s="43"/>
      <c r="H4351" s="43"/>
      <c r="I4351" s="230"/>
      <c r="J4351" s="43"/>
      <c r="K4351" s="43"/>
      <c r="L4351" s="47"/>
      <c r="M4351" s="231"/>
      <c r="N4351" s="232"/>
      <c r="O4351" s="87"/>
      <c r="P4351" s="87"/>
      <c r="Q4351" s="87"/>
      <c r="R4351" s="87"/>
      <c r="S4351" s="87"/>
      <c r="T4351" s="88"/>
      <c r="U4351" s="41"/>
      <c r="V4351" s="41"/>
      <c r="W4351" s="41"/>
      <c r="X4351" s="41"/>
      <c r="Y4351" s="41"/>
      <c r="Z4351" s="41"/>
      <c r="AA4351" s="41"/>
      <c r="AB4351" s="41"/>
      <c r="AC4351" s="41"/>
      <c r="AD4351" s="41"/>
      <c r="AE4351" s="41"/>
      <c r="AT4351" s="20" t="s">
        <v>202</v>
      </c>
      <c r="AU4351" s="20" t="s">
        <v>78</v>
      </c>
    </row>
    <row r="4352" s="2" customFormat="1">
      <c r="A4352" s="41"/>
      <c r="B4352" s="42"/>
      <c r="C4352" s="43"/>
      <c r="D4352" s="233" t="s">
        <v>204</v>
      </c>
      <c r="E4352" s="43"/>
      <c r="F4352" s="234" t="s">
        <v>5301</v>
      </c>
      <c r="G4352" s="43"/>
      <c r="H4352" s="43"/>
      <c r="I4352" s="230"/>
      <c r="J4352" s="43"/>
      <c r="K4352" s="43"/>
      <c r="L4352" s="47"/>
      <c r="M4352" s="231"/>
      <c r="N4352" s="232"/>
      <c r="O4352" s="87"/>
      <c r="P4352" s="87"/>
      <c r="Q4352" s="87"/>
      <c r="R4352" s="87"/>
      <c r="S4352" s="87"/>
      <c r="T4352" s="88"/>
      <c r="U4352" s="41"/>
      <c r="V4352" s="41"/>
      <c r="W4352" s="41"/>
      <c r="X4352" s="41"/>
      <c r="Y4352" s="41"/>
      <c r="Z4352" s="41"/>
      <c r="AA4352" s="41"/>
      <c r="AB4352" s="41"/>
      <c r="AC4352" s="41"/>
      <c r="AD4352" s="41"/>
      <c r="AE4352" s="41"/>
      <c r="AT4352" s="20" t="s">
        <v>204</v>
      </c>
      <c r="AU4352" s="20" t="s">
        <v>78</v>
      </c>
    </row>
    <row r="4353" s="14" customFormat="1">
      <c r="A4353" s="14"/>
      <c r="B4353" s="245"/>
      <c r="C4353" s="246"/>
      <c r="D4353" s="228" t="s">
        <v>206</v>
      </c>
      <c r="E4353" s="247" t="s">
        <v>19</v>
      </c>
      <c r="F4353" s="248" t="s">
        <v>5302</v>
      </c>
      <c r="G4353" s="246"/>
      <c r="H4353" s="249">
        <v>399.35599999999999</v>
      </c>
      <c r="I4353" s="250"/>
      <c r="J4353" s="246"/>
      <c r="K4353" s="246"/>
      <c r="L4353" s="251"/>
      <c r="M4353" s="252"/>
      <c r="N4353" s="253"/>
      <c r="O4353" s="253"/>
      <c r="P4353" s="253"/>
      <c r="Q4353" s="253"/>
      <c r="R4353" s="253"/>
      <c r="S4353" s="253"/>
      <c r="T4353" s="254"/>
      <c r="U4353" s="14"/>
      <c r="V4353" s="14"/>
      <c r="W4353" s="14"/>
      <c r="X4353" s="14"/>
      <c r="Y4353" s="14"/>
      <c r="Z4353" s="14"/>
      <c r="AA4353" s="14"/>
      <c r="AB4353" s="14"/>
      <c r="AC4353" s="14"/>
      <c r="AD4353" s="14"/>
      <c r="AE4353" s="14"/>
      <c r="AT4353" s="255" t="s">
        <v>206</v>
      </c>
      <c r="AU4353" s="255" t="s">
        <v>78</v>
      </c>
      <c r="AV4353" s="14" t="s">
        <v>78</v>
      </c>
      <c r="AW4353" s="14" t="s">
        <v>31</v>
      </c>
      <c r="AX4353" s="14" t="s">
        <v>76</v>
      </c>
      <c r="AY4353" s="255" t="s">
        <v>193</v>
      </c>
    </row>
    <row r="4354" s="2" customFormat="1" ht="16.5" customHeight="1">
      <c r="A4354" s="41"/>
      <c r="B4354" s="42"/>
      <c r="C4354" s="215" t="s">
        <v>5303</v>
      </c>
      <c r="D4354" s="215" t="s">
        <v>195</v>
      </c>
      <c r="E4354" s="216" t="s">
        <v>5304</v>
      </c>
      <c r="F4354" s="217" t="s">
        <v>5305</v>
      </c>
      <c r="G4354" s="218" t="s">
        <v>258</v>
      </c>
      <c r="H4354" s="219">
        <v>399.35599999999999</v>
      </c>
      <c r="I4354" s="220"/>
      <c r="J4354" s="221">
        <f>ROUND(I4354*H4354,2)</f>
        <v>0</v>
      </c>
      <c r="K4354" s="217" t="s">
        <v>199</v>
      </c>
      <c r="L4354" s="47"/>
      <c r="M4354" s="222" t="s">
        <v>19</v>
      </c>
      <c r="N4354" s="223" t="s">
        <v>40</v>
      </c>
      <c r="O4354" s="87"/>
      <c r="P4354" s="224">
        <f>O4354*H4354</f>
        <v>0</v>
      </c>
      <c r="Q4354" s="224">
        <v>0.00029999999999999997</v>
      </c>
      <c r="R4354" s="224">
        <f>Q4354*H4354</f>
        <v>0.11980679999999999</v>
      </c>
      <c r="S4354" s="224">
        <v>0</v>
      </c>
      <c r="T4354" s="225">
        <f>S4354*H4354</f>
        <v>0</v>
      </c>
      <c r="U4354" s="41"/>
      <c r="V4354" s="41"/>
      <c r="W4354" s="41"/>
      <c r="X4354" s="41"/>
      <c r="Y4354" s="41"/>
      <c r="Z4354" s="41"/>
      <c r="AA4354" s="41"/>
      <c r="AB4354" s="41"/>
      <c r="AC4354" s="41"/>
      <c r="AD4354" s="41"/>
      <c r="AE4354" s="41"/>
      <c r="AR4354" s="226" t="s">
        <v>323</v>
      </c>
      <c r="AT4354" s="226" t="s">
        <v>195</v>
      </c>
      <c r="AU4354" s="226" t="s">
        <v>78</v>
      </c>
      <c r="AY4354" s="20" t="s">
        <v>193</v>
      </c>
      <c r="BE4354" s="227">
        <f>IF(N4354="základní",J4354,0)</f>
        <v>0</v>
      </c>
      <c r="BF4354" s="227">
        <f>IF(N4354="snížená",J4354,0)</f>
        <v>0</v>
      </c>
      <c r="BG4354" s="227">
        <f>IF(N4354="zákl. přenesená",J4354,0)</f>
        <v>0</v>
      </c>
      <c r="BH4354" s="227">
        <f>IF(N4354="sníž. přenesená",J4354,0)</f>
        <v>0</v>
      </c>
      <c r="BI4354" s="227">
        <f>IF(N4354="nulová",J4354,0)</f>
        <v>0</v>
      </c>
      <c r="BJ4354" s="20" t="s">
        <v>76</v>
      </c>
      <c r="BK4354" s="227">
        <f>ROUND(I4354*H4354,2)</f>
        <v>0</v>
      </c>
      <c r="BL4354" s="20" t="s">
        <v>323</v>
      </c>
      <c r="BM4354" s="226" t="s">
        <v>5306</v>
      </c>
    </row>
    <row r="4355" s="2" customFormat="1">
      <c r="A4355" s="41"/>
      <c r="B4355" s="42"/>
      <c r="C4355" s="43"/>
      <c r="D4355" s="228" t="s">
        <v>202</v>
      </c>
      <c r="E4355" s="43"/>
      <c r="F4355" s="229" t="s">
        <v>5307</v>
      </c>
      <c r="G4355" s="43"/>
      <c r="H4355" s="43"/>
      <c r="I4355" s="230"/>
      <c r="J4355" s="43"/>
      <c r="K4355" s="43"/>
      <c r="L4355" s="47"/>
      <c r="M4355" s="231"/>
      <c r="N4355" s="232"/>
      <c r="O4355" s="87"/>
      <c r="P4355" s="87"/>
      <c r="Q4355" s="87"/>
      <c r="R4355" s="87"/>
      <c r="S4355" s="87"/>
      <c r="T4355" s="88"/>
      <c r="U4355" s="41"/>
      <c r="V4355" s="41"/>
      <c r="W4355" s="41"/>
      <c r="X4355" s="41"/>
      <c r="Y4355" s="41"/>
      <c r="Z4355" s="41"/>
      <c r="AA4355" s="41"/>
      <c r="AB4355" s="41"/>
      <c r="AC4355" s="41"/>
      <c r="AD4355" s="41"/>
      <c r="AE4355" s="41"/>
      <c r="AT4355" s="20" t="s">
        <v>202</v>
      </c>
      <c r="AU4355" s="20" t="s">
        <v>78</v>
      </c>
    </row>
    <row r="4356" s="2" customFormat="1">
      <c r="A4356" s="41"/>
      <c r="B4356" s="42"/>
      <c r="C4356" s="43"/>
      <c r="D4356" s="233" t="s">
        <v>204</v>
      </c>
      <c r="E4356" s="43"/>
      <c r="F4356" s="234" t="s">
        <v>5308</v>
      </c>
      <c r="G4356" s="43"/>
      <c r="H4356" s="43"/>
      <c r="I4356" s="230"/>
      <c r="J4356" s="43"/>
      <c r="K4356" s="43"/>
      <c r="L4356" s="47"/>
      <c r="M4356" s="231"/>
      <c r="N4356" s="232"/>
      <c r="O4356" s="87"/>
      <c r="P4356" s="87"/>
      <c r="Q4356" s="87"/>
      <c r="R4356" s="87"/>
      <c r="S4356" s="87"/>
      <c r="T4356" s="88"/>
      <c r="U4356" s="41"/>
      <c r="V4356" s="41"/>
      <c r="W4356" s="41"/>
      <c r="X4356" s="41"/>
      <c r="Y4356" s="41"/>
      <c r="Z4356" s="41"/>
      <c r="AA4356" s="41"/>
      <c r="AB4356" s="41"/>
      <c r="AC4356" s="41"/>
      <c r="AD4356" s="41"/>
      <c r="AE4356" s="41"/>
      <c r="AT4356" s="20" t="s">
        <v>204</v>
      </c>
      <c r="AU4356" s="20" t="s">
        <v>78</v>
      </c>
    </row>
    <row r="4357" s="14" customFormat="1">
      <c r="A4357" s="14"/>
      <c r="B4357" s="245"/>
      <c r="C4357" s="246"/>
      <c r="D4357" s="228" t="s">
        <v>206</v>
      </c>
      <c r="E4357" s="247" t="s">
        <v>19</v>
      </c>
      <c r="F4357" s="248" t="s">
        <v>5302</v>
      </c>
      <c r="G4357" s="246"/>
      <c r="H4357" s="249">
        <v>399.35599999999999</v>
      </c>
      <c r="I4357" s="250"/>
      <c r="J4357" s="246"/>
      <c r="K4357" s="246"/>
      <c r="L4357" s="251"/>
      <c r="M4357" s="252"/>
      <c r="N4357" s="253"/>
      <c r="O4357" s="253"/>
      <c r="P4357" s="253"/>
      <c r="Q4357" s="253"/>
      <c r="R4357" s="253"/>
      <c r="S4357" s="253"/>
      <c r="T4357" s="254"/>
      <c r="U4357" s="14"/>
      <c r="V4357" s="14"/>
      <c r="W4357" s="14"/>
      <c r="X4357" s="14"/>
      <c r="Y4357" s="14"/>
      <c r="Z4357" s="14"/>
      <c r="AA4357" s="14"/>
      <c r="AB4357" s="14"/>
      <c r="AC4357" s="14"/>
      <c r="AD4357" s="14"/>
      <c r="AE4357" s="14"/>
      <c r="AT4357" s="255" t="s">
        <v>206</v>
      </c>
      <c r="AU4357" s="255" t="s">
        <v>78</v>
      </c>
      <c r="AV4357" s="14" t="s">
        <v>78</v>
      </c>
      <c r="AW4357" s="14" t="s">
        <v>31</v>
      </c>
      <c r="AX4357" s="14" t="s">
        <v>76</v>
      </c>
      <c r="AY4357" s="255" t="s">
        <v>193</v>
      </c>
    </row>
    <row r="4358" s="2" customFormat="1" ht="16.5" customHeight="1">
      <c r="A4358" s="41"/>
      <c r="B4358" s="42"/>
      <c r="C4358" s="215" t="s">
        <v>5309</v>
      </c>
      <c r="D4358" s="215" t="s">
        <v>195</v>
      </c>
      <c r="E4358" s="216" t="s">
        <v>5310</v>
      </c>
      <c r="F4358" s="217" t="s">
        <v>5311</v>
      </c>
      <c r="G4358" s="218" t="s">
        <v>258</v>
      </c>
      <c r="H4358" s="219">
        <v>399.35599999999999</v>
      </c>
      <c r="I4358" s="220"/>
      <c r="J4358" s="221">
        <f>ROUND(I4358*H4358,2)</f>
        <v>0</v>
      </c>
      <c r="K4358" s="217" t="s">
        <v>199</v>
      </c>
      <c r="L4358" s="47"/>
      <c r="M4358" s="222" t="s">
        <v>19</v>
      </c>
      <c r="N4358" s="223" t="s">
        <v>40</v>
      </c>
      <c r="O4358" s="87"/>
      <c r="P4358" s="224">
        <f>O4358*H4358</f>
        <v>0</v>
      </c>
      <c r="Q4358" s="224">
        <v>0.0015</v>
      </c>
      <c r="R4358" s="224">
        <f>Q4358*H4358</f>
        <v>0.59903399999999996</v>
      </c>
      <c r="S4358" s="224">
        <v>0</v>
      </c>
      <c r="T4358" s="225">
        <f>S4358*H4358</f>
        <v>0</v>
      </c>
      <c r="U4358" s="41"/>
      <c r="V4358" s="41"/>
      <c r="W4358" s="41"/>
      <c r="X4358" s="41"/>
      <c r="Y4358" s="41"/>
      <c r="Z4358" s="41"/>
      <c r="AA4358" s="41"/>
      <c r="AB4358" s="41"/>
      <c r="AC4358" s="41"/>
      <c r="AD4358" s="41"/>
      <c r="AE4358" s="41"/>
      <c r="AR4358" s="226" t="s">
        <v>323</v>
      </c>
      <c r="AT4358" s="226" t="s">
        <v>195</v>
      </c>
      <c r="AU4358" s="226" t="s">
        <v>78</v>
      </c>
      <c r="AY4358" s="20" t="s">
        <v>193</v>
      </c>
      <c r="BE4358" s="227">
        <f>IF(N4358="základní",J4358,0)</f>
        <v>0</v>
      </c>
      <c r="BF4358" s="227">
        <f>IF(N4358="snížená",J4358,0)</f>
        <v>0</v>
      </c>
      <c r="BG4358" s="227">
        <f>IF(N4358="zákl. přenesená",J4358,0)</f>
        <v>0</v>
      </c>
      <c r="BH4358" s="227">
        <f>IF(N4358="sníž. přenesená",J4358,0)</f>
        <v>0</v>
      </c>
      <c r="BI4358" s="227">
        <f>IF(N4358="nulová",J4358,0)</f>
        <v>0</v>
      </c>
      <c r="BJ4358" s="20" t="s">
        <v>76</v>
      </c>
      <c r="BK4358" s="227">
        <f>ROUND(I4358*H4358,2)</f>
        <v>0</v>
      </c>
      <c r="BL4358" s="20" t="s">
        <v>323</v>
      </c>
      <c r="BM4358" s="226" t="s">
        <v>5312</v>
      </c>
    </row>
    <row r="4359" s="2" customFormat="1">
      <c r="A4359" s="41"/>
      <c r="B4359" s="42"/>
      <c r="C4359" s="43"/>
      <c r="D4359" s="228" t="s">
        <v>202</v>
      </c>
      <c r="E4359" s="43"/>
      <c r="F4359" s="229" t="s">
        <v>5313</v>
      </c>
      <c r="G4359" s="43"/>
      <c r="H4359" s="43"/>
      <c r="I4359" s="230"/>
      <c r="J4359" s="43"/>
      <c r="K4359" s="43"/>
      <c r="L4359" s="47"/>
      <c r="M4359" s="231"/>
      <c r="N4359" s="232"/>
      <c r="O4359" s="87"/>
      <c r="P4359" s="87"/>
      <c r="Q4359" s="87"/>
      <c r="R4359" s="87"/>
      <c r="S4359" s="87"/>
      <c r="T4359" s="88"/>
      <c r="U4359" s="41"/>
      <c r="V4359" s="41"/>
      <c r="W4359" s="41"/>
      <c r="X4359" s="41"/>
      <c r="Y4359" s="41"/>
      <c r="Z4359" s="41"/>
      <c r="AA4359" s="41"/>
      <c r="AB4359" s="41"/>
      <c r="AC4359" s="41"/>
      <c r="AD4359" s="41"/>
      <c r="AE4359" s="41"/>
      <c r="AT4359" s="20" t="s">
        <v>202</v>
      </c>
      <c r="AU4359" s="20" t="s">
        <v>78</v>
      </c>
    </row>
    <row r="4360" s="2" customFormat="1">
      <c r="A4360" s="41"/>
      <c r="B4360" s="42"/>
      <c r="C4360" s="43"/>
      <c r="D4360" s="233" t="s">
        <v>204</v>
      </c>
      <c r="E4360" s="43"/>
      <c r="F4360" s="234" t="s">
        <v>5314</v>
      </c>
      <c r="G4360" s="43"/>
      <c r="H4360" s="43"/>
      <c r="I4360" s="230"/>
      <c r="J4360" s="43"/>
      <c r="K4360" s="43"/>
      <c r="L4360" s="47"/>
      <c r="M4360" s="231"/>
      <c r="N4360" s="232"/>
      <c r="O4360" s="87"/>
      <c r="P4360" s="87"/>
      <c r="Q4360" s="87"/>
      <c r="R4360" s="87"/>
      <c r="S4360" s="87"/>
      <c r="T4360" s="88"/>
      <c r="U4360" s="41"/>
      <c r="V4360" s="41"/>
      <c r="W4360" s="41"/>
      <c r="X4360" s="41"/>
      <c r="Y4360" s="41"/>
      <c r="Z4360" s="41"/>
      <c r="AA4360" s="41"/>
      <c r="AB4360" s="41"/>
      <c r="AC4360" s="41"/>
      <c r="AD4360" s="41"/>
      <c r="AE4360" s="41"/>
      <c r="AT4360" s="20" t="s">
        <v>204</v>
      </c>
      <c r="AU4360" s="20" t="s">
        <v>78</v>
      </c>
    </row>
    <row r="4361" s="14" customFormat="1">
      <c r="A4361" s="14"/>
      <c r="B4361" s="245"/>
      <c r="C4361" s="246"/>
      <c r="D4361" s="228" t="s">
        <v>206</v>
      </c>
      <c r="E4361" s="247" t="s">
        <v>19</v>
      </c>
      <c r="F4361" s="248" t="s">
        <v>5302</v>
      </c>
      <c r="G4361" s="246"/>
      <c r="H4361" s="249">
        <v>399.35599999999999</v>
      </c>
      <c r="I4361" s="250"/>
      <c r="J4361" s="246"/>
      <c r="K4361" s="246"/>
      <c r="L4361" s="251"/>
      <c r="M4361" s="252"/>
      <c r="N4361" s="253"/>
      <c r="O4361" s="253"/>
      <c r="P4361" s="253"/>
      <c r="Q4361" s="253"/>
      <c r="R4361" s="253"/>
      <c r="S4361" s="253"/>
      <c r="T4361" s="254"/>
      <c r="U4361" s="14"/>
      <c r="V4361" s="14"/>
      <c r="W4361" s="14"/>
      <c r="X4361" s="14"/>
      <c r="Y4361" s="14"/>
      <c r="Z4361" s="14"/>
      <c r="AA4361" s="14"/>
      <c r="AB4361" s="14"/>
      <c r="AC4361" s="14"/>
      <c r="AD4361" s="14"/>
      <c r="AE4361" s="14"/>
      <c r="AT4361" s="255" t="s">
        <v>206</v>
      </c>
      <c r="AU4361" s="255" t="s">
        <v>78</v>
      </c>
      <c r="AV4361" s="14" t="s">
        <v>78</v>
      </c>
      <c r="AW4361" s="14" t="s">
        <v>31</v>
      </c>
      <c r="AX4361" s="14" t="s">
        <v>76</v>
      </c>
      <c r="AY4361" s="255" t="s">
        <v>193</v>
      </c>
    </row>
    <row r="4362" s="2" customFormat="1" ht="16.5" customHeight="1">
      <c r="A4362" s="41"/>
      <c r="B4362" s="42"/>
      <c r="C4362" s="215" t="s">
        <v>5315</v>
      </c>
      <c r="D4362" s="215" t="s">
        <v>195</v>
      </c>
      <c r="E4362" s="216" t="s">
        <v>5316</v>
      </c>
      <c r="F4362" s="217" t="s">
        <v>5317</v>
      </c>
      <c r="G4362" s="218" t="s">
        <v>408</v>
      </c>
      <c r="H4362" s="219">
        <v>327.80000000000001</v>
      </c>
      <c r="I4362" s="220"/>
      <c r="J4362" s="221">
        <f>ROUND(I4362*H4362,2)</f>
        <v>0</v>
      </c>
      <c r="K4362" s="217" t="s">
        <v>199</v>
      </c>
      <c r="L4362" s="47"/>
      <c r="M4362" s="222" t="s">
        <v>19</v>
      </c>
      <c r="N4362" s="223" t="s">
        <v>40</v>
      </c>
      <c r="O4362" s="87"/>
      <c r="P4362" s="224">
        <f>O4362*H4362</f>
        <v>0</v>
      </c>
      <c r="Q4362" s="224">
        <v>0.00017000000000000001</v>
      </c>
      <c r="R4362" s="224">
        <f>Q4362*H4362</f>
        <v>0.055726000000000005</v>
      </c>
      <c r="S4362" s="224">
        <v>0</v>
      </c>
      <c r="T4362" s="225">
        <f>S4362*H4362</f>
        <v>0</v>
      </c>
      <c r="U4362" s="41"/>
      <c r="V4362" s="41"/>
      <c r="W4362" s="41"/>
      <c r="X4362" s="41"/>
      <c r="Y4362" s="41"/>
      <c r="Z4362" s="41"/>
      <c r="AA4362" s="41"/>
      <c r="AB4362" s="41"/>
      <c r="AC4362" s="41"/>
      <c r="AD4362" s="41"/>
      <c r="AE4362" s="41"/>
      <c r="AR4362" s="226" t="s">
        <v>323</v>
      </c>
      <c r="AT4362" s="226" t="s">
        <v>195</v>
      </c>
      <c r="AU4362" s="226" t="s">
        <v>78</v>
      </c>
      <c r="AY4362" s="20" t="s">
        <v>193</v>
      </c>
      <c r="BE4362" s="227">
        <f>IF(N4362="základní",J4362,0)</f>
        <v>0</v>
      </c>
      <c r="BF4362" s="227">
        <f>IF(N4362="snížená",J4362,0)</f>
        <v>0</v>
      </c>
      <c r="BG4362" s="227">
        <f>IF(N4362="zákl. přenesená",J4362,0)</f>
        <v>0</v>
      </c>
      <c r="BH4362" s="227">
        <f>IF(N4362="sníž. přenesená",J4362,0)</f>
        <v>0</v>
      </c>
      <c r="BI4362" s="227">
        <f>IF(N4362="nulová",J4362,0)</f>
        <v>0</v>
      </c>
      <c r="BJ4362" s="20" t="s">
        <v>76</v>
      </c>
      <c r="BK4362" s="227">
        <f>ROUND(I4362*H4362,2)</f>
        <v>0</v>
      </c>
      <c r="BL4362" s="20" t="s">
        <v>323</v>
      </c>
      <c r="BM4362" s="226" t="s">
        <v>5318</v>
      </c>
    </row>
    <row r="4363" s="2" customFormat="1">
      <c r="A4363" s="41"/>
      <c r="B4363" s="42"/>
      <c r="C4363" s="43"/>
      <c r="D4363" s="228" t="s">
        <v>202</v>
      </c>
      <c r="E4363" s="43"/>
      <c r="F4363" s="229" t="s">
        <v>5319</v>
      </c>
      <c r="G4363" s="43"/>
      <c r="H4363" s="43"/>
      <c r="I4363" s="230"/>
      <c r="J4363" s="43"/>
      <c r="K4363" s="43"/>
      <c r="L4363" s="47"/>
      <c r="M4363" s="231"/>
      <c r="N4363" s="232"/>
      <c r="O4363" s="87"/>
      <c r="P4363" s="87"/>
      <c r="Q4363" s="87"/>
      <c r="R4363" s="87"/>
      <c r="S4363" s="87"/>
      <c r="T4363" s="88"/>
      <c r="U4363" s="41"/>
      <c r="V4363" s="41"/>
      <c r="W4363" s="41"/>
      <c r="X4363" s="41"/>
      <c r="Y4363" s="41"/>
      <c r="Z4363" s="41"/>
      <c r="AA4363" s="41"/>
      <c r="AB4363" s="41"/>
      <c r="AC4363" s="41"/>
      <c r="AD4363" s="41"/>
      <c r="AE4363" s="41"/>
      <c r="AT4363" s="20" t="s">
        <v>202</v>
      </c>
      <c r="AU4363" s="20" t="s">
        <v>78</v>
      </c>
    </row>
    <row r="4364" s="2" customFormat="1">
      <c r="A4364" s="41"/>
      <c r="B4364" s="42"/>
      <c r="C4364" s="43"/>
      <c r="D4364" s="233" t="s">
        <v>204</v>
      </c>
      <c r="E4364" s="43"/>
      <c r="F4364" s="234" t="s">
        <v>5320</v>
      </c>
      <c r="G4364" s="43"/>
      <c r="H4364" s="43"/>
      <c r="I4364" s="230"/>
      <c r="J4364" s="43"/>
      <c r="K4364" s="43"/>
      <c r="L4364" s="47"/>
      <c r="M4364" s="231"/>
      <c r="N4364" s="232"/>
      <c r="O4364" s="87"/>
      <c r="P4364" s="87"/>
      <c r="Q4364" s="87"/>
      <c r="R4364" s="87"/>
      <c r="S4364" s="87"/>
      <c r="T4364" s="88"/>
      <c r="U4364" s="41"/>
      <c r="V4364" s="41"/>
      <c r="W4364" s="41"/>
      <c r="X4364" s="41"/>
      <c r="Y4364" s="41"/>
      <c r="Z4364" s="41"/>
      <c r="AA4364" s="41"/>
      <c r="AB4364" s="41"/>
      <c r="AC4364" s="41"/>
      <c r="AD4364" s="41"/>
      <c r="AE4364" s="41"/>
      <c r="AT4364" s="20" t="s">
        <v>204</v>
      </c>
      <c r="AU4364" s="20" t="s">
        <v>78</v>
      </c>
    </row>
    <row r="4365" s="13" customFormat="1">
      <c r="A4365" s="13"/>
      <c r="B4365" s="235"/>
      <c r="C4365" s="236"/>
      <c r="D4365" s="228" t="s">
        <v>206</v>
      </c>
      <c r="E4365" s="237" t="s">
        <v>19</v>
      </c>
      <c r="F4365" s="238" t="s">
        <v>279</v>
      </c>
      <c r="G4365" s="236"/>
      <c r="H4365" s="237" t="s">
        <v>19</v>
      </c>
      <c r="I4365" s="239"/>
      <c r="J4365" s="236"/>
      <c r="K4365" s="236"/>
      <c r="L4365" s="240"/>
      <c r="M4365" s="241"/>
      <c r="N4365" s="242"/>
      <c r="O4365" s="242"/>
      <c r="P4365" s="242"/>
      <c r="Q4365" s="242"/>
      <c r="R4365" s="242"/>
      <c r="S4365" s="242"/>
      <c r="T4365" s="243"/>
      <c r="U4365" s="13"/>
      <c r="V4365" s="13"/>
      <c r="W4365" s="13"/>
      <c r="X4365" s="13"/>
      <c r="Y4365" s="13"/>
      <c r="Z4365" s="13"/>
      <c r="AA4365" s="13"/>
      <c r="AB4365" s="13"/>
      <c r="AC4365" s="13"/>
      <c r="AD4365" s="13"/>
      <c r="AE4365" s="13"/>
      <c r="AT4365" s="244" t="s">
        <v>206</v>
      </c>
      <c r="AU4365" s="244" t="s">
        <v>78</v>
      </c>
      <c r="AV4365" s="13" t="s">
        <v>76</v>
      </c>
      <c r="AW4365" s="13" t="s">
        <v>31</v>
      </c>
      <c r="AX4365" s="13" t="s">
        <v>69</v>
      </c>
      <c r="AY4365" s="244" t="s">
        <v>193</v>
      </c>
    </row>
    <row r="4366" s="13" customFormat="1">
      <c r="A4366" s="13"/>
      <c r="B4366" s="235"/>
      <c r="C4366" s="236"/>
      <c r="D4366" s="228" t="s">
        <v>206</v>
      </c>
      <c r="E4366" s="237" t="s">
        <v>19</v>
      </c>
      <c r="F4366" s="238" t="s">
        <v>1713</v>
      </c>
      <c r="G4366" s="236"/>
      <c r="H4366" s="237" t="s">
        <v>19</v>
      </c>
      <c r="I4366" s="239"/>
      <c r="J4366" s="236"/>
      <c r="K4366" s="236"/>
      <c r="L4366" s="240"/>
      <c r="M4366" s="241"/>
      <c r="N4366" s="242"/>
      <c r="O4366" s="242"/>
      <c r="P4366" s="242"/>
      <c r="Q4366" s="242"/>
      <c r="R4366" s="242"/>
      <c r="S4366" s="242"/>
      <c r="T4366" s="243"/>
      <c r="U4366" s="13"/>
      <c r="V4366" s="13"/>
      <c r="W4366" s="13"/>
      <c r="X4366" s="13"/>
      <c r="Y4366" s="13"/>
      <c r="Z4366" s="13"/>
      <c r="AA4366" s="13"/>
      <c r="AB4366" s="13"/>
      <c r="AC4366" s="13"/>
      <c r="AD4366" s="13"/>
      <c r="AE4366" s="13"/>
      <c r="AT4366" s="244" t="s">
        <v>206</v>
      </c>
      <c r="AU4366" s="244" t="s">
        <v>78</v>
      </c>
      <c r="AV4366" s="13" t="s">
        <v>76</v>
      </c>
      <c r="AW4366" s="13" t="s">
        <v>31</v>
      </c>
      <c r="AX4366" s="13" t="s">
        <v>69</v>
      </c>
      <c r="AY4366" s="244" t="s">
        <v>193</v>
      </c>
    </row>
    <row r="4367" s="13" customFormat="1">
      <c r="A4367" s="13"/>
      <c r="B4367" s="235"/>
      <c r="C4367" s="236"/>
      <c r="D4367" s="228" t="s">
        <v>206</v>
      </c>
      <c r="E4367" s="237" t="s">
        <v>19</v>
      </c>
      <c r="F4367" s="238" t="s">
        <v>3705</v>
      </c>
      <c r="G4367" s="236"/>
      <c r="H4367" s="237" t="s">
        <v>19</v>
      </c>
      <c r="I4367" s="239"/>
      <c r="J4367" s="236"/>
      <c r="K4367" s="236"/>
      <c r="L4367" s="240"/>
      <c r="M4367" s="241"/>
      <c r="N4367" s="242"/>
      <c r="O4367" s="242"/>
      <c r="P4367" s="242"/>
      <c r="Q4367" s="242"/>
      <c r="R4367" s="242"/>
      <c r="S4367" s="242"/>
      <c r="T4367" s="243"/>
      <c r="U4367" s="13"/>
      <c r="V4367" s="13"/>
      <c r="W4367" s="13"/>
      <c r="X4367" s="13"/>
      <c r="Y4367" s="13"/>
      <c r="Z4367" s="13"/>
      <c r="AA4367" s="13"/>
      <c r="AB4367" s="13"/>
      <c r="AC4367" s="13"/>
      <c r="AD4367" s="13"/>
      <c r="AE4367" s="13"/>
      <c r="AT4367" s="244" t="s">
        <v>206</v>
      </c>
      <c r="AU4367" s="244" t="s">
        <v>78</v>
      </c>
      <c r="AV4367" s="13" t="s">
        <v>76</v>
      </c>
      <c r="AW4367" s="13" t="s">
        <v>31</v>
      </c>
      <c r="AX4367" s="13" t="s">
        <v>69</v>
      </c>
      <c r="AY4367" s="244" t="s">
        <v>193</v>
      </c>
    </row>
    <row r="4368" s="14" customFormat="1">
      <c r="A4368" s="14"/>
      <c r="B4368" s="245"/>
      <c r="C4368" s="246"/>
      <c r="D4368" s="228" t="s">
        <v>206</v>
      </c>
      <c r="E4368" s="247" t="s">
        <v>19</v>
      </c>
      <c r="F4368" s="248" t="s">
        <v>1630</v>
      </c>
      <c r="G4368" s="246"/>
      <c r="H4368" s="249">
        <v>1.2</v>
      </c>
      <c r="I4368" s="250"/>
      <c r="J4368" s="246"/>
      <c r="K4368" s="246"/>
      <c r="L4368" s="251"/>
      <c r="M4368" s="252"/>
      <c r="N4368" s="253"/>
      <c r="O4368" s="253"/>
      <c r="P4368" s="253"/>
      <c r="Q4368" s="253"/>
      <c r="R4368" s="253"/>
      <c r="S4368" s="253"/>
      <c r="T4368" s="254"/>
      <c r="U4368" s="14"/>
      <c r="V4368" s="14"/>
      <c r="W4368" s="14"/>
      <c r="X4368" s="14"/>
      <c r="Y4368" s="14"/>
      <c r="Z4368" s="14"/>
      <c r="AA4368" s="14"/>
      <c r="AB4368" s="14"/>
      <c r="AC4368" s="14"/>
      <c r="AD4368" s="14"/>
      <c r="AE4368" s="14"/>
      <c r="AT4368" s="255" t="s">
        <v>206</v>
      </c>
      <c r="AU4368" s="255" t="s">
        <v>78</v>
      </c>
      <c r="AV4368" s="14" t="s">
        <v>78</v>
      </c>
      <c r="AW4368" s="14" t="s">
        <v>31</v>
      </c>
      <c r="AX4368" s="14" t="s">
        <v>69</v>
      </c>
      <c r="AY4368" s="255" t="s">
        <v>193</v>
      </c>
    </row>
    <row r="4369" s="13" customFormat="1">
      <c r="A4369" s="13"/>
      <c r="B4369" s="235"/>
      <c r="C4369" s="236"/>
      <c r="D4369" s="228" t="s">
        <v>206</v>
      </c>
      <c r="E4369" s="237" t="s">
        <v>19</v>
      </c>
      <c r="F4369" s="238" t="s">
        <v>3707</v>
      </c>
      <c r="G4369" s="236"/>
      <c r="H4369" s="237" t="s">
        <v>19</v>
      </c>
      <c r="I4369" s="239"/>
      <c r="J4369" s="236"/>
      <c r="K4369" s="236"/>
      <c r="L4369" s="240"/>
      <c r="M4369" s="241"/>
      <c r="N4369" s="242"/>
      <c r="O4369" s="242"/>
      <c r="P4369" s="242"/>
      <c r="Q4369" s="242"/>
      <c r="R4369" s="242"/>
      <c r="S4369" s="242"/>
      <c r="T4369" s="243"/>
      <c r="U4369" s="13"/>
      <c r="V4369" s="13"/>
      <c r="W4369" s="13"/>
      <c r="X4369" s="13"/>
      <c r="Y4369" s="13"/>
      <c r="Z4369" s="13"/>
      <c r="AA4369" s="13"/>
      <c r="AB4369" s="13"/>
      <c r="AC4369" s="13"/>
      <c r="AD4369" s="13"/>
      <c r="AE4369" s="13"/>
      <c r="AT4369" s="244" t="s">
        <v>206</v>
      </c>
      <c r="AU4369" s="244" t="s">
        <v>78</v>
      </c>
      <c r="AV4369" s="13" t="s">
        <v>76</v>
      </c>
      <c r="AW4369" s="13" t="s">
        <v>31</v>
      </c>
      <c r="AX4369" s="13" t="s">
        <v>69</v>
      </c>
      <c r="AY4369" s="244" t="s">
        <v>193</v>
      </c>
    </row>
    <row r="4370" s="14" customFormat="1">
      <c r="A4370" s="14"/>
      <c r="B4370" s="245"/>
      <c r="C4370" s="246"/>
      <c r="D4370" s="228" t="s">
        <v>206</v>
      </c>
      <c r="E4370" s="247" t="s">
        <v>19</v>
      </c>
      <c r="F4370" s="248" t="s">
        <v>5321</v>
      </c>
      <c r="G4370" s="246"/>
      <c r="H4370" s="249">
        <v>16.5</v>
      </c>
      <c r="I4370" s="250"/>
      <c r="J4370" s="246"/>
      <c r="K4370" s="246"/>
      <c r="L4370" s="251"/>
      <c r="M4370" s="252"/>
      <c r="N4370" s="253"/>
      <c r="O4370" s="253"/>
      <c r="P4370" s="253"/>
      <c r="Q4370" s="253"/>
      <c r="R4370" s="253"/>
      <c r="S4370" s="253"/>
      <c r="T4370" s="254"/>
      <c r="U4370" s="14"/>
      <c r="V4370" s="14"/>
      <c r="W4370" s="14"/>
      <c r="X4370" s="14"/>
      <c r="Y4370" s="14"/>
      <c r="Z4370" s="14"/>
      <c r="AA4370" s="14"/>
      <c r="AB4370" s="14"/>
      <c r="AC4370" s="14"/>
      <c r="AD4370" s="14"/>
      <c r="AE4370" s="14"/>
      <c r="AT4370" s="255" t="s">
        <v>206</v>
      </c>
      <c r="AU4370" s="255" t="s">
        <v>78</v>
      </c>
      <c r="AV4370" s="14" t="s">
        <v>78</v>
      </c>
      <c r="AW4370" s="14" t="s">
        <v>31</v>
      </c>
      <c r="AX4370" s="14" t="s">
        <v>69</v>
      </c>
      <c r="AY4370" s="255" t="s">
        <v>193</v>
      </c>
    </row>
    <row r="4371" s="13" customFormat="1">
      <c r="A4371" s="13"/>
      <c r="B4371" s="235"/>
      <c r="C4371" s="236"/>
      <c r="D4371" s="228" t="s">
        <v>206</v>
      </c>
      <c r="E4371" s="237" t="s">
        <v>19</v>
      </c>
      <c r="F4371" s="238" t="s">
        <v>3708</v>
      </c>
      <c r="G4371" s="236"/>
      <c r="H4371" s="237" t="s">
        <v>19</v>
      </c>
      <c r="I4371" s="239"/>
      <c r="J4371" s="236"/>
      <c r="K4371" s="236"/>
      <c r="L4371" s="240"/>
      <c r="M4371" s="241"/>
      <c r="N4371" s="242"/>
      <c r="O4371" s="242"/>
      <c r="P4371" s="242"/>
      <c r="Q4371" s="242"/>
      <c r="R4371" s="242"/>
      <c r="S4371" s="242"/>
      <c r="T4371" s="243"/>
      <c r="U4371" s="13"/>
      <c r="V4371" s="13"/>
      <c r="W4371" s="13"/>
      <c r="X4371" s="13"/>
      <c r="Y4371" s="13"/>
      <c r="Z4371" s="13"/>
      <c r="AA4371" s="13"/>
      <c r="AB4371" s="13"/>
      <c r="AC4371" s="13"/>
      <c r="AD4371" s="13"/>
      <c r="AE4371" s="13"/>
      <c r="AT4371" s="244" t="s">
        <v>206</v>
      </c>
      <c r="AU4371" s="244" t="s">
        <v>78</v>
      </c>
      <c r="AV4371" s="13" t="s">
        <v>76</v>
      </c>
      <c r="AW4371" s="13" t="s">
        <v>31</v>
      </c>
      <c r="AX4371" s="13" t="s">
        <v>69</v>
      </c>
      <c r="AY4371" s="244" t="s">
        <v>193</v>
      </c>
    </row>
    <row r="4372" s="14" customFormat="1">
      <c r="A4372" s="14"/>
      <c r="B4372" s="245"/>
      <c r="C4372" s="246"/>
      <c r="D4372" s="228" t="s">
        <v>206</v>
      </c>
      <c r="E4372" s="247" t="s">
        <v>19</v>
      </c>
      <c r="F4372" s="248" t="s">
        <v>5322</v>
      </c>
      <c r="G4372" s="246"/>
      <c r="H4372" s="249">
        <v>16.800000000000001</v>
      </c>
      <c r="I4372" s="250"/>
      <c r="J4372" s="246"/>
      <c r="K4372" s="246"/>
      <c r="L4372" s="251"/>
      <c r="M4372" s="252"/>
      <c r="N4372" s="253"/>
      <c r="O4372" s="253"/>
      <c r="P4372" s="253"/>
      <c r="Q4372" s="253"/>
      <c r="R4372" s="253"/>
      <c r="S4372" s="253"/>
      <c r="T4372" s="254"/>
      <c r="U4372" s="14"/>
      <c r="V4372" s="14"/>
      <c r="W4372" s="14"/>
      <c r="X4372" s="14"/>
      <c r="Y4372" s="14"/>
      <c r="Z4372" s="14"/>
      <c r="AA4372" s="14"/>
      <c r="AB4372" s="14"/>
      <c r="AC4372" s="14"/>
      <c r="AD4372" s="14"/>
      <c r="AE4372" s="14"/>
      <c r="AT4372" s="255" t="s">
        <v>206</v>
      </c>
      <c r="AU4372" s="255" t="s">
        <v>78</v>
      </c>
      <c r="AV4372" s="14" t="s">
        <v>78</v>
      </c>
      <c r="AW4372" s="14" t="s">
        <v>31</v>
      </c>
      <c r="AX4372" s="14" t="s">
        <v>69</v>
      </c>
      <c r="AY4372" s="255" t="s">
        <v>193</v>
      </c>
    </row>
    <row r="4373" s="13" customFormat="1">
      <c r="A4373" s="13"/>
      <c r="B4373" s="235"/>
      <c r="C4373" s="236"/>
      <c r="D4373" s="228" t="s">
        <v>206</v>
      </c>
      <c r="E4373" s="237" t="s">
        <v>19</v>
      </c>
      <c r="F4373" s="238" t="s">
        <v>3710</v>
      </c>
      <c r="G4373" s="236"/>
      <c r="H4373" s="237" t="s">
        <v>19</v>
      </c>
      <c r="I4373" s="239"/>
      <c r="J4373" s="236"/>
      <c r="K4373" s="236"/>
      <c r="L4373" s="240"/>
      <c r="M4373" s="241"/>
      <c r="N4373" s="242"/>
      <c r="O4373" s="242"/>
      <c r="P4373" s="242"/>
      <c r="Q4373" s="242"/>
      <c r="R4373" s="242"/>
      <c r="S4373" s="242"/>
      <c r="T4373" s="243"/>
      <c r="U4373" s="13"/>
      <c r="V4373" s="13"/>
      <c r="W4373" s="13"/>
      <c r="X4373" s="13"/>
      <c r="Y4373" s="13"/>
      <c r="Z4373" s="13"/>
      <c r="AA4373" s="13"/>
      <c r="AB4373" s="13"/>
      <c r="AC4373" s="13"/>
      <c r="AD4373" s="13"/>
      <c r="AE4373" s="13"/>
      <c r="AT4373" s="244" t="s">
        <v>206</v>
      </c>
      <c r="AU4373" s="244" t="s">
        <v>78</v>
      </c>
      <c r="AV4373" s="13" t="s">
        <v>76</v>
      </c>
      <c r="AW4373" s="13" t="s">
        <v>31</v>
      </c>
      <c r="AX4373" s="13" t="s">
        <v>69</v>
      </c>
      <c r="AY4373" s="244" t="s">
        <v>193</v>
      </c>
    </row>
    <row r="4374" s="14" customFormat="1">
      <c r="A4374" s="14"/>
      <c r="B4374" s="245"/>
      <c r="C4374" s="246"/>
      <c r="D4374" s="228" t="s">
        <v>206</v>
      </c>
      <c r="E4374" s="247" t="s">
        <v>19</v>
      </c>
      <c r="F4374" s="248" t="s">
        <v>1630</v>
      </c>
      <c r="G4374" s="246"/>
      <c r="H4374" s="249">
        <v>1.2</v>
      </c>
      <c r="I4374" s="250"/>
      <c r="J4374" s="246"/>
      <c r="K4374" s="246"/>
      <c r="L4374" s="251"/>
      <c r="M4374" s="252"/>
      <c r="N4374" s="253"/>
      <c r="O4374" s="253"/>
      <c r="P4374" s="253"/>
      <c r="Q4374" s="253"/>
      <c r="R4374" s="253"/>
      <c r="S4374" s="253"/>
      <c r="T4374" s="254"/>
      <c r="U4374" s="14"/>
      <c r="V4374" s="14"/>
      <c r="W4374" s="14"/>
      <c r="X4374" s="14"/>
      <c r="Y4374" s="14"/>
      <c r="Z4374" s="14"/>
      <c r="AA4374" s="14"/>
      <c r="AB4374" s="14"/>
      <c r="AC4374" s="14"/>
      <c r="AD4374" s="14"/>
      <c r="AE4374" s="14"/>
      <c r="AT4374" s="255" t="s">
        <v>206</v>
      </c>
      <c r="AU4374" s="255" t="s">
        <v>78</v>
      </c>
      <c r="AV4374" s="14" t="s">
        <v>78</v>
      </c>
      <c r="AW4374" s="14" t="s">
        <v>31</v>
      </c>
      <c r="AX4374" s="14" t="s">
        <v>69</v>
      </c>
      <c r="AY4374" s="255" t="s">
        <v>193</v>
      </c>
    </row>
    <row r="4375" s="13" customFormat="1">
      <c r="A4375" s="13"/>
      <c r="B4375" s="235"/>
      <c r="C4375" s="236"/>
      <c r="D4375" s="228" t="s">
        <v>206</v>
      </c>
      <c r="E4375" s="237" t="s">
        <v>19</v>
      </c>
      <c r="F4375" s="238" t="s">
        <v>3714</v>
      </c>
      <c r="G4375" s="236"/>
      <c r="H4375" s="237" t="s">
        <v>19</v>
      </c>
      <c r="I4375" s="239"/>
      <c r="J4375" s="236"/>
      <c r="K4375" s="236"/>
      <c r="L4375" s="240"/>
      <c r="M4375" s="241"/>
      <c r="N4375" s="242"/>
      <c r="O4375" s="242"/>
      <c r="P4375" s="242"/>
      <c r="Q4375" s="242"/>
      <c r="R4375" s="242"/>
      <c r="S4375" s="242"/>
      <c r="T4375" s="243"/>
      <c r="U4375" s="13"/>
      <c r="V4375" s="13"/>
      <c r="W4375" s="13"/>
      <c r="X4375" s="13"/>
      <c r="Y4375" s="13"/>
      <c r="Z4375" s="13"/>
      <c r="AA4375" s="13"/>
      <c r="AB4375" s="13"/>
      <c r="AC4375" s="13"/>
      <c r="AD4375" s="13"/>
      <c r="AE4375" s="13"/>
      <c r="AT4375" s="244" t="s">
        <v>206</v>
      </c>
      <c r="AU4375" s="244" t="s">
        <v>78</v>
      </c>
      <c r="AV4375" s="13" t="s">
        <v>76</v>
      </c>
      <c r="AW4375" s="13" t="s">
        <v>31</v>
      </c>
      <c r="AX4375" s="13" t="s">
        <v>69</v>
      </c>
      <c r="AY4375" s="244" t="s">
        <v>193</v>
      </c>
    </row>
    <row r="4376" s="14" customFormat="1">
      <c r="A4376" s="14"/>
      <c r="B4376" s="245"/>
      <c r="C4376" s="246"/>
      <c r="D4376" s="228" t="s">
        <v>206</v>
      </c>
      <c r="E4376" s="247" t="s">
        <v>19</v>
      </c>
      <c r="F4376" s="248" t="s">
        <v>5323</v>
      </c>
      <c r="G4376" s="246"/>
      <c r="H4376" s="249">
        <v>16.300000000000001</v>
      </c>
      <c r="I4376" s="250"/>
      <c r="J4376" s="246"/>
      <c r="K4376" s="246"/>
      <c r="L4376" s="251"/>
      <c r="M4376" s="252"/>
      <c r="N4376" s="253"/>
      <c r="O4376" s="253"/>
      <c r="P4376" s="253"/>
      <c r="Q4376" s="253"/>
      <c r="R4376" s="253"/>
      <c r="S4376" s="253"/>
      <c r="T4376" s="254"/>
      <c r="U4376" s="14"/>
      <c r="V4376" s="14"/>
      <c r="W4376" s="14"/>
      <c r="X4376" s="14"/>
      <c r="Y4376" s="14"/>
      <c r="Z4376" s="14"/>
      <c r="AA4376" s="14"/>
      <c r="AB4376" s="14"/>
      <c r="AC4376" s="14"/>
      <c r="AD4376" s="14"/>
      <c r="AE4376" s="14"/>
      <c r="AT4376" s="255" t="s">
        <v>206</v>
      </c>
      <c r="AU4376" s="255" t="s">
        <v>78</v>
      </c>
      <c r="AV4376" s="14" t="s">
        <v>78</v>
      </c>
      <c r="AW4376" s="14" t="s">
        <v>31</v>
      </c>
      <c r="AX4376" s="14" t="s">
        <v>69</v>
      </c>
      <c r="AY4376" s="255" t="s">
        <v>193</v>
      </c>
    </row>
    <row r="4377" s="13" customFormat="1">
      <c r="A4377" s="13"/>
      <c r="B4377" s="235"/>
      <c r="C4377" s="236"/>
      <c r="D4377" s="228" t="s">
        <v>206</v>
      </c>
      <c r="E4377" s="237" t="s">
        <v>19</v>
      </c>
      <c r="F4377" s="238" t="s">
        <v>3718</v>
      </c>
      <c r="G4377" s="236"/>
      <c r="H4377" s="237" t="s">
        <v>19</v>
      </c>
      <c r="I4377" s="239"/>
      <c r="J4377" s="236"/>
      <c r="K4377" s="236"/>
      <c r="L4377" s="240"/>
      <c r="M4377" s="241"/>
      <c r="N4377" s="242"/>
      <c r="O4377" s="242"/>
      <c r="P4377" s="242"/>
      <c r="Q4377" s="242"/>
      <c r="R4377" s="242"/>
      <c r="S4377" s="242"/>
      <c r="T4377" s="243"/>
      <c r="U4377" s="13"/>
      <c r="V4377" s="13"/>
      <c r="W4377" s="13"/>
      <c r="X4377" s="13"/>
      <c r="Y4377" s="13"/>
      <c r="Z4377" s="13"/>
      <c r="AA4377" s="13"/>
      <c r="AB4377" s="13"/>
      <c r="AC4377" s="13"/>
      <c r="AD4377" s="13"/>
      <c r="AE4377" s="13"/>
      <c r="AT4377" s="244" t="s">
        <v>206</v>
      </c>
      <c r="AU4377" s="244" t="s">
        <v>78</v>
      </c>
      <c r="AV4377" s="13" t="s">
        <v>76</v>
      </c>
      <c r="AW4377" s="13" t="s">
        <v>31</v>
      </c>
      <c r="AX4377" s="13" t="s">
        <v>69</v>
      </c>
      <c r="AY4377" s="244" t="s">
        <v>193</v>
      </c>
    </row>
    <row r="4378" s="14" customFormat="1">
      <c r="A4378" s="14"/>
      <c r="B4378" s="245"/>
      <c r="C4378" s="246"/>
      <c r="D4378" s="228" t="s">
        <v>206</v>
      </c>
      <c r="E4378" s="247" t="s">
        <v>19</v>
      </c>
      <c r="F4378" s="248" t="s">
        <v>5324</v>
      </c>
      <c r="G4378" s="246"/>
      <c r="H4378" s="249">
        <v>17.899999999999999</v>
      </c>
      <c r="I4378" s="250"/>
      <c r="J4378" s="246"/>
      <c r="K4378" s="246"/>
      <c r="L4378" s="251"/>
      <c r="M4378" s="252"/>
      <c r="N4378" s="253"/>
      <c r="O4378" s="253"/>
      <c r="P4378" s="253"/>
      <c r="Q4378" s="253"/>
      <c r="R4378" s="253"/>
      <c r="S4378" s="253"/>
      <c r="T4378" s="254"/>
      <c r="U4378" s="14"/>
      <c r="V4378" s="14"/>
      <c r="W4378" s="14"/>
      <c r="X4378" s="14"/>
      <c r="Y4378" s="14"/>
      <c r="Z4378" s="14"/>
      <c r="AA4378" s="14"/>
      <c r="AB4378" s="14"/>
      <c r="AC4378" s="14"/>
      <c r="AD4378" s="14"/>
      <c r="AE4378" s="14"/>
      <c r="AT4378" s="255" t="s">
        <v>206</v>
      </c>
      <c r="AU4378" s="255" t="s">
        <v>78</v>
      </c>
      <c r="AV4378" s="14" t="s">
        <v>78</v>
      </c>
      <c r="AW4378" s="14" t="s">
        <v>31</v>
      </c>
      <c r="AX4378" s="14" t="s">
        <v>69</v>
      </c>
      <c r="AY4378" s="255" t="s">
        <v>193</v>
      </c>
    </row>
    <row r="4379" s="13" customFormat="1">
      <c r="A4379" s="13"/>
      <c r="B4379" s="235"/>
      <c r="C4379" s="236"/>
      <c r="D4379" s="228" t="s">
        <v>206</v>
      </c>
      <c r="E4379" s="237" t="s">
        <v>19</v>
      </c>
      <c r="F4379" s="238" t="s">
        <v>3720</v>
      </c>
      <c r="G4379" s="236"/>
      <c r="H4379" s="237" t="s">
        <v>19</v>
      </c>
      <c r="I4379" s="239"/>
      <c r="J4379" s="236"/>
      <c r="K4379" s="236"/>
      <c r="L4379" s="240"/>
      <c r="M4379" s="241"/>
      <c r="N4379" s="242"/>
      <c r="O4379" s="242"/>
      <c r="P4379" s="242"/>
      <c r="Q4379" s="242"/>
      <c r="R4379" s="242"/>
      <c r="S4379" s="242"/>
      <c r="T4379" s="243"/>
      <c r="U4379" s="13"/>
      <c r="V4379" s="13"/>
      <c r="W4379" s="13"/>
      <c r="X4379" s="13"/>
      <c r="Y4379" s="13"/>
      <c r="Z4379" s="13"/>
      <c r="AA4379" s="13"/>
      <c r="AB4379" s="13"/>
      <c r="AC4379" s="13"/>
      <c r="AD4379" s="13"/>
      <c r="AE4379" s="13"/>
      <c r="AT4379" s="244" t="s">
        <v>206</v>
      </c>
      <c r="AU4379" s="244" t="s">
        <v>78</v>
      </c>
      <c r="AV4379" s="13" t="s">
        <v>76</v>
      </c>
      <c r="AW4379" s="13" t="s">
        <v>31</v>
      </c>
      <c r="AX4379" s="13" t="s">
        <v>69</v>
      </c>
      <c r="AY4379" s="244" t="s">
        <v>193</v>
      </c>
    </row>
    <row r="4380" s="14" customFormat="1">
      <c r="A4380" s="14"/>
      <c r="B4380" s="245"/>
      <c r="C4380" s="246"/>
      <c r="D4380" s="228" t="s">
        <v>206</v>
      </c>
      <c r="E4380" s="247" t="s">
        <v>19</v>
      </c>
      <c r="F4380" s="248" t="s">
        <v>5325</v>
      </c>
      <c r="G4380" s="246"/>
      <c r="H4380" s="249">
        <v>23.5</v>
      </c>
      <c r="I4380" s="250"/>
      <c r="J4380" s="246"/>
      <c r="K4380" s="246"/>
      <c r="L4380" s="251"/>
      <c r="M4380" s="252"/>
      <c r="N4380" s="253"/>
      <c r="O4380" s="253"/>
      <c r="P4380" s="253"/>
      <c r="Q4380" s="253"/>
      <c r="R4380" s="253"/>
      <c r="S4380" s="253"/>
      <c r="T4380" s="254"/>
      <c r="U4380" s="14"/>
      <c r="V4380" s="14"/>
      <c r="W4380" s="14"/>
      <c r="X4380" s="14"/>
      <c r="Y4380" s="14"/>
      <c r="Z4380" s="14"/>
      <c r="AA4380" s="14"/>
      <c r="AB4380" s="14"/>
      <c r="AC4380" s="14"/>
      <c r="AD4380" s="14"/>
      <c r="AE4380" s="14"/>
      <c r="AT4380" s="255" t="s">
        <v>206</v>
      </c>
      <c r="AU4380" s="255" t="s">
        <v>78</v>
      </c>
      <c r="AV4380" s="14" t="s">
        <v>78</v>
      </c>
      <c r="AW4380" s="14" t="s">
        <v>31</v>
      </c>
      <c r="AX4380" s="14" t="s">
        <v>69</v>
      </c>
      <c r="AY4380" s="255" t="s">
        <v>193</v>
      </c>
    </row>
    <row r="4381" s="13" customFormat="1">
      <c r="A4381" s="13"/>
      <c r="B4381" s="235"/>
      <c r="C4381" s="236"/>
      <c r="D4381" s="228" t="s">
        <v>206</v>
      </c>
      <c r="E4381" s="237" t="s">
        <v>19</v>
      </c>
      <c r="F4381" s="238" t="s">
        <v>3722</v>
      </c>
      <c r="G4381" s="236"/>
      <c r="H4381" s="237" t="s">
        <v>19</v>
      </c>
      <c r="I4381" s="239"/>
      <c r="J4381" s="236"/>
      <c r="K4381" s="236"/>
      <c r="L4381" s="240"/>
      <c r="M4381" s="241"/>
      <c r="N4381" s="242"/>
      <c r="O4381" s="242"/>
      <c r="P4381" s="242"/>
      <c r="Q4381" s="242"/>
      <c r="R4381" s="242"/>
      <c r="S4381" s="242"/>
      <c r="T4381" s="243"/>
      <c r="U4381" s="13"/>
      <c r="V4381" s="13"/>
      <c r="W4381" s="13"/>
      <c r="X4381" s="13"/>
      <c r="Y4381" s="13"/>
      <c r="Z4381" s="13"/>
      <c r="AA4381" s="13"/>
      <c r="AB4381" s="13"/>
      <c r="AC4381" s="13"/>
      <c r="AD4381" s="13"/>
      <c r="AE4381" s="13"/>
      <c r="AT4381" s="244" t="s">
        <v>206</v>
      </c>
      <c r="AU4381" s="244" t="s">
        <v>78</v>
      </c>
      <c r="AV4381" s="13" t="s">
        <v>76</v>
      </c>
      <c r="AW4381" s="13" t="s">
        <v>31</v>
      </c>
      <c r="AX4381" s="13" t="s">
        <v>69</v>
      </c>
      <c r="AY4381" s="244" t="s">
        <v>193</v>
      </c>
    </row>
    <row r="4382" s="14" customFormat="1">
      <c r="A4382" s="14"/>
      <c r="B4382" s="245"/>
      <c r="C4382" s="246"/>
      <c r="D4382" s="228" t="s">
        <v>206</v>
      </c>
      <c r="E4382" s="247" t="s">
        <v>19</v>
      </c>
      <c r="F4382" s="248" t="s">
        <v>5326</v>
      </c>
      <c r="G4382" s="246"/>
      <c r="H4382" s="249">
        <v>20.399999999999999</v>
      </c>
      <c r="I4382" s="250"/>
      <c r="J4382" s="246"/>
      <c r="K4382" s="246"/>
      <c r="L4382" s="251"/>
      <c r="M4382" s="252"/>
      <c r="N4382" s="253"/>
      <c r="O4382" s="253"/>
      <c r="P4382" s="253"/>
      <c r="Q4382" s="253"/>
      <c r="R4382" s="253"/>
      <c r="S4382" s="253"/>
      <c r="T4382" s="254"/>
      <c r="U4382" s="14"/>
      <c r="V4382" s="14"/>
      <c r="W4382" s="14"/>
      <c r="X4382" s="14"/>
      <c r="Y4382" s="14"/>
      <c r="Z4382" s="14"/>
      <c r="AA4382" s="14"/>
      <c r="AB4382" s="14"/>
      <c r="AC4382" s="14"/>
      <c r="AD4382" s="14"/>
      <c r="AE4382" s="14"/>
      <c r="AT4382" s="255" t="s">
        <v>206</v>
      </c>
      <c r="AU4382" s="255" t="s">
        <v>78</v>
      </c>
      <c r="AV4382" s="14" t="s">
        <v>78</v>
      </c>
      <c r="AW4382" s="14" t="s">
        <v>31</v>
      </c>
      <c r="AX4382" s="14" t="s">
        <v>69</v>
      </c>
      <c r="AY4382" s="255" t="s">
        <v>193</v>
      </c>
    </row>
    <row r="4383" s="13" customFormat="1">
      <c r="A4383" s="13"/>
      <c r="B4383" s="235"/>
      <c r="C4383" s="236"/>
      <c r="D4383" s="228" t="s">
        <v>206</v>
      </c>
      <c r="E4383" s="237" t="s">
        <v>19</v>
      </c>
      <c r="F4383" s="238" t="s">
        <v>3724</v>
      </c>
      <c r="G4383" s="236"/>
      <c r="H4383" s="237" t="s">
        <v>19</v>
      </c>
      <c r="I4383" s="239"/>
      <c r="J4383" s="236"/>
      <c r="K4383" s="236"/>
      <c r="L4383" s="240"/>
      <c r="M4383" s="241"/>
      <c r="N4383" s="242"/>
      <c r="O4383" s="242"/>
      <c r="P4383" s="242"/>
      <c r="Q4383" s="242"/>
      <c r="R4383" s="242"/>
      <c r="S4383" s="242"/>
      <c r="T4383" s="243"/>
      <c r="U4383" s="13"/>
      <c r="V4383" s="13"/>
      <c r="W4383" s="13"/>
      <c r="X4383" s="13"/>
      <c r="Y4383" s="13"/>
      <c r="Z4383" s="13"/>
      <c r="AA4383" s="13"/>
      <c r="AB4383" s="13"/>
      <c r="AC4383" s="13"/>
      <c r="AD4383" s="13"/>
      <c r="AE4383" s="13"/>
      <c r="AT4383" s="244" t="s">
        <v>206</v>
      </c>
      <c r="AU4383" s="244" t="s">
        <v>78</v>
      </c>
      <c r="AV4383" s="13" t="s">
        <v>76</v>
      </c>
      <c r="AW4383" s="13" t="s">
        <v>31</v>
      </c>
      <c r="AX4383" s="13" t="s">
        <v>69</v>
      </c>
      <c r="AY4383" s="244" t="s">
        <v>193</v>
      </c>
    </row>
    <row r="4384" s="14" customFormat="1">
      <c r="A4384" s="14"/>
      <c r="B4384" s="245"/>
      <c r="C4384" s="246"/>
      <c r="D4384" s="228" t="s">
        <v>206</v>
      </c>
      <c r="E4384" s="247" t="s">
        <v>19</v>
      </c>
      <c r="F4384" s="248" t="s">
        <v>5326</v>
      </c>
      <c r="G4384" s="246"/>
      <c r="H4384" s="249">
        <v>20.399999999999999</v>
      </c>
      <c r="I4384" s="250"/>
      <c r="J4384" s="246"/>
      <c r="K4384" s="246"/>
      <c r="L4384" s="251"/>
      <c r="M4384" s="252"/>
      <c r="N4384" s="253"/>
      <c r="O4384" s="253"/>
      <c r="P4384" s="253"/>
      <c r="Q4384" s="253"/>
      <c r="R4384" s="253"/>
      <c r="S4384" s="253"/>
      <c r="T4384" s="254"/>
      <c r="U4384" s="14"/>
      <c r="V4384" s="14"/>
      <c r="W4384" s="14"/>
      <c r="X4384" s="14"/>
      <c r="Y4384" s="14"/>
      <c r="Z4384" s="14"/>
      <c r="AA4384" s="14"/>
      <c r="AB4384" s="14"/>
      <c r="AC4384" s="14"/>
      <c r="AD4384" s="14"/>
      <c r="AE4384" s="14"/>
      <c r="AT4384" s="255" t="s">
        <v>206</v>
      </c>
      <c r="AU4384" s="255" t="s">
        <v>78</v>
      </c>
      <c r="AV4384" s="14" t="s">
        <v>78</v>
      </c>
      <c r="AW4384" s="14" t="s">
        <v>31</v>
      </c>
      <c r="AX4384" s="14" t="s">
        <v>69</v>
      </c>
      <c r="AY4384" s="255" t="s">
        <v>193</v>
      </c>
    </row>
    <row r="4385" s="13" customFormat="1">
      <c r="A4385" s="13"/>
      <c r="B4385" s="235"/>
      <c r="C4385" s="236"/>
      <c r="D4385" s="228" t="s">
        <v>206</v>
      </c>
      <c r="E4385" s="237" t="s">
        <v>19</v>
      </c>
      <c r="F4385" s="238" t="s">
        <v>3331</v>
      </c>
      <c r="G4385" s="236"/>
      <c r="H4385" s="237" t="s">
        <v>19</v>
      </c>
      <c r="I4385" s="239"/>
      <c r="J4385" s="236"/>
      <c r="K4385" s="236"/>
      <c r="L4385" s="240"/>
      <c r="M4385" s="241"/>
      <c r="N4385" s="242"/>
      <c r="O4385" s="242"/>
      <c r="P4385" s="242"/>
      <c r="Q4385" s="242"/>
      <c r="R4385" s="242"/>
      <c r="S4385" s="242"/>
      <c r="T4385" s="243"/>
      <c r="U4385" s="13"/>
      <c r="V4385" s="13"/>
      <c r="W4385" s="13"/>
      <c r="X4385" s="13"/>
      <c r="Y4385" s="13"/>
      <c r="Z4385" s="13"/>
      <c r="AA4385" s="13"/>
      <c r="AB4385" s="13"/>
      <c r="AC4385" s="13"/>
      <c r="AD4385" s="13"/>
      <c r="AE4385" s="13"/>
      <c r="AT4385" s="244" t="s">
        <v>206</v>
      </c>
      <c r="AU4385" s="244" t="s">
        <v>78</v>
      </c>
      <c r="AV4385" s="13" t="s">
        <v>76</v>
      </c>
      <c r="AW4385" s="13" t="s">
        <v>31</v>
      </c>
      <c r="AX4385" s="13" t="s">
        <v>69</v>
      </c>
      <c r="AY4385" s="244" t="s">
        <v>193</v>
      </c>
    </row>
    <row r="4386" s="14" customFormat="1">
      <c r="A4386" s="14"/>
      <c r="B4386" s="245"/>
      <c r="C4386" s="246"/>
      <c r="D4386" s="228" t="s">
        <v>206</v>
      </c>
      <c r="E4386" s="247" t="s">
        <v>19</v>
      </c>
      <c r="F4386" s="248" t="s">
        <v>5327</v>
      </c>
      <c r="G4386" s="246"/>
      <c r="H4386" s="249">
        <v>36.799999999999997</v>
      </c>
      <c r="I4386" s="250"/>
      <c r="J4386" s="246"/>
      <c r="K4386" s="246"/>
      <c r="L4386" s="251"/>
      <c r="M4386" s="252"/>
      <c r="N4386" s="253"/>
      <c r="O4386" s="253"/>
      <c r="P4386" s="253"/>
      <c r="Q4386" s="253"/>
      <c r="R4386" s="253"/>
      <c r="S4386" s="253"/>
      <c r="T4386" s="254"/>
      <c r="U4386" s="14"/>
      <c r="V4386" s="14"/>
      <c r="W4386" s="14"/>
      <c r="X4386" s="14"/>
      <c r="Y4386" s="14"/>
      <c r="Z4386" s="14"/>
      <c r="AA4386" s="14"/>
      <c r="AB4386" s="14"/>
      <c r="AC4386" s="14"/>
      <c r="AD4386" s="14"/>
      <c r="AE4386" s="14"/>
      <c r="AT4386" s="255" t="s">
        <v>206</v>
      </c>
      <c r="AU4386" s="255" t="s">
        <v>78</v>
      </c>
      <c r="AV4386" s="14" t="s">
        <v>78</v>
      </c>
      <c r="AW4386" s="14" t="s">
        <v>31</v>
      </c>
      <c r="AX4386" s="14" t="s">
        <v>69</v>
      </c>
      <c r="AY4386" s="255" t="s">
        <v>193</v>
      </c>
    </row>
    <row r="4387" s="13" customFormat="1">
      <c r="A4387" s="13"/>
      <c r="B4387" s="235"/>
      <c r="C4387" s="236"/>
      <c r="D4387" s="228" t="s">
        <v>206</v>
      </c>
      <c r="E4387" s="237" t="s">
        <v>19</v>
      </c>
      <c r="F4387" s="238" t="s">
        <v>3727</v>
      </c>
      <c r="G4387" s="236"/>
      <c r="H4387" s="237" t="s">
        <v>19</v>
      </c>
      <c r="I4387" s="239"/>
      <c r="J4387" s="236"/>
      <c r="K4387" s="236"/>
      <c r="L4387" s="240"/>
      <c r="M4387" s="241"/>
      <c r="N4387" s="242"/>
      <c r="O4387" s="242"/>
      <c r="P4387" s="242"/>
      <c r="Q4387" s="242"/>
      <c r="R4387" s="242"/>
      <c r="S4387" s="242"/>
      <c r="T4387" s="243"/>
      <c r="U4387" s="13"/>
      <c r="V4387" s="13"/>
      <c r="W4387" s="13"/>
      <c r="X4387" s="13"/>
      <c r="Y4387" s="13"/>
      <c r="Z4387" s="13"/>
      <c r="AA4387" s="13"/>
      <c r="AB4387" s="13"/>
      <c r="AC4387" s="13"/>
      <c r="AD4387" s="13"/>
      <c r="AE4387" s="13"/>
      <c r="AT4387" s="244" t="s">
        <v>206</v>
      </c>
      <c r="AU4387" s="244" t="s">
        <v>78</v>
      </c>
      <c r="AV4387" s="13" t="s">
        <v>76</v>
      </c>
      <c r="AW4387" s="13" t="s">
        <v>31</v>
      </c>
      <c r="AX4387" s="13" t="s">
        <v>69</v>
      </c>
      <c r="AY4387" s="244" t="s">
        <v>193</v>
      </c>
    </row>
    <row r="4388" s="14" customFormat="1">
      <c r="A4388" s="14"/>
      <c r="B4388" s="245"/>
      <c r="C4388" s="246"/>
      <c r="D4388" s="228" t="s">
        <v>206</v>
      </c>
      <c r="E4388" s="247" t="s">
        <v>19</v>
      </c>
      <c r="F4388" s="248" t="s">
        <v>5328</v>
      </c>
      <c r="G4388" s="246"/>
      <c r="H4388" s="249">
        <v>21.199999999999999</v>
      </c>
      <c r="I4388" s="250"/>
      <c r="J4388" s="246"/>
      <c r="K4388" s="246"/>
      <c r="L4388" s="251"/>
      <c r="M4388" s="252"/>
      <c r="N4388" s="253"/>
      <c r="O4388" s="253"/>
      <c r="P4388" s="253"/>
      <c r="Q4388" s="253"/>
      <c r="R4388" s="253"/>
      <c r="S4388" s="253"/>
      <c r="T4388" s="254"/>
      <c r="U4388" s="14"/>
      <c r="V4388" s="14"/>
      <c r="W4388" s="14"/>
      <c r="X4388" s="14"/>
      <c r="Y4388" s="14"/>
      <c r="Z4388" s="14"/>
      <c r="AA4388" s="14"/>
      <c r="AB4388" s="14"/>
      <c r="AC4388" s="14"/>
      <c r="AD4388" s="14"/>
      <c r="AE4388" s="14"/>
      <c r="AT4388" s="255" t="s">
        <v>206</v>
      </c>
      <c r="AU4388" s="255" t="s">
        <v>78</v>
      </c>
      <c r="AV4388" s="14" t="s">
        <v>78</v>
      </c>
      <c r="AW4388" s="14" t="s">
        <v>31</v>
      </c>
      <c r="AX4388" s="14" t="s">
        <v>69</v>
      </c>
      <c r="AY4388" s="255" t="s">
        <v>193</v>
      </c>
    </row>
    <row r="4389" s="13" customFormat="1">
      <c r="A4389" s="13"/>
      <c r="B4389" s="235"/>
      <c r="C4389" s="236"/>
      <c r="D4389" s="228" t="s">
        <v>206</v>
      </c>
      <c r="E4389" s="237" t="s">
        <v>19</v>
      </c>
      <c r="F4389" s="238" t="s">
        <v>3730</v>
      </c>
      <c r="G4389" s="236"/>
      <c r="H4389" s="237" t="s">
        <v>19</v>
      </c>
      <c r="I4389" s="239"/>
      <c r="J4389" s="236"/>
      <c r="K4389" s="236"/>
      <c r="L4389" s="240"/>
      <c r="M4389" s="241"/>
      <c r="N4389" s="242"/>
      <c r="O4389" s="242"/>
      <c r="P4389" s="242"/>
      <c r="Q4389" s="242"/>
      <c r="R4389" s="242"/>
      <c r="S4389" s="242"/>
      <c r="T4389" s="243"/>
      <c r="U4389" s="13"/>
      <c r="V4389" s="13"/>
      <c r="W4389" s="13"/>
      <c r="X4389" s="13"/>
      <c r="Y4389" s="13"/>
      <c r="Z4389" s="13"/>
      <c r="AA4389" s="13"/>
      <c r="AB4389" s="13"/>
      <c r="AC4389" s="13"/>
      <c r="AD4389" s="13"/>
      <c r="AE4389" s="13"/>
      <c r="AT4389" s="244" t="s">
        <v>206</v>
      </c>
      <c r="AU4389" s="244" t="s">
        <v>78</v>
      </c>
      <c r="AV4389" s="13" t="s">
        <v>76</v>
      </c>
      <c r="AW4389" s="13" t="s">
        <v>31</v>
      </c>
      <c r="AX4389" s="13" t="s">
        <v>69</v>
      </c>
      <c r="AY4389" s="244" t="s">
        <v>193</v>
      </c>
    </row>
    <row r="4390" s="14" customFormat="1">
      <c r="A4390" s="14"/>
      <c r="B4390" s="245"/>
      <c r="C4390" s="246"/>
      <c r="D4390" s="228" t="s">
        <v>206</v>
      </c>
      <c r="E4390" s="247" t="s">
        <v>19</v>
      </c>
      <c r="F4390" s="248" t="s">
        <v>5329</v>
      </c>
      <c r="G4390" s="246"/>
      <c r="H4390" s="249">
        <v>20.899999999999999</v>
      </c>
      <c r="I4390" s="250"/>
      <c r="J4390" s="246"/>
      <c r="K4390" s="246"/>
      <c r="L4390" s="251"/>
      <c r="M4390" s="252"/>
      <c r="N4390" s="253"/>
      <c r="O4390" s="253"/>
      <c r="P4390" s="253"/>
      <c r="Q4390" s="253"/>
      <c r="R4390" s="253"/>
      <c r="S4390" s="253"/>
      <c r="T4390" s="254"/>
      <c r="U4390" s="14"/>
      <c r="V4390" s="14"/>
      <c r="W4390" s="14"/>
      <c r="X4390" s="14"/>
      <c r="Y4390" s="14"/>
      <c r="Z4390" s="14"/>
      <c r="AA4390" s="14"/>
      <c r="AB4390" s="14"/>
      <c r="AC4390" s="14"/>
      <c r="AD4390" s="14"/>
      <c r="AE4390" s="14"/>
      <c r="AT4390" s="255" t="s">
        <v>206</v>
      </c>
      <c r="AU4390" s="255" t="s">
        <v>78</v>
      </c>
      <c r="AV4390" s="14" t="s">
        <v>78</v>
      </c>
      <c r="AW4390" s="14" t="s">
        <v>31</v>
      </c>
      <c r="AX4390" s="14" t="s">
        <v>69</v>
      </c>
      <c r="AY4390" s="255" t="s">
        <v>193</v>
      </c>
    </row>
    <row r="4391" s="13" customFormat="1">
      <c r="A4391" s="13"/>
      <c r="B4391" s="235"/>
      <c r="C4391" s="236"/>
      <c r="D4391" s="228" t="s">
        <v>206</v>
      </c>
      <c r="E4391" s="237" t="s">
        <v>19</v>
      </c>
      <c r="F4391" s="238" t="s">
        <v>3733</v>
      </c>
      <c r="G4391" s="236"/>
      <c r="H4391" s="237" t="s">
        <v>19</v>
      </c>
      <c r="I4391" s="239"/>
      <c r="J4391" s="236"/>
      <c r="K4391" s="236"/>
      <c r="L4391" s="240"/>
      <c r="M4391" s="241"/>
      <c r="N4391" s="242"/>
      <c r="O4391" s="242"/>
      <c r="P4391" s="242"/>
      <c r="Q4391" s="242"/>
      <c r="R4391" s="242"/>
      <c r="S4391" s="242"/>
      <c r="T4391" s="243"/>
      <c r="U4391" s="13"/>
      <c r="V4391" s="13"/>
      <c r="W4391" s="13"/>
      <c r="X4391" s="13"/>
      <c r="Y4391" s="13"/>
      <c r="Z4391" s="13"/>
      <c r="AA4391" s="13"/>
      <c r="AB4391" s="13"/>
      <c r="AC4391" s="13"/>
      <c r="AD4391" s="13"/>
      <c r="AE4391" s="13"/>
      <c r="AT4391" s="244" t="s">
        <v>206</v>
      </c>
      <c r="AU4391" s="244" t="s">
        <v>78</v>
      </c>
      <c r="AV4391" s="13" t="s">
        <v>76</v>
      </c>
      <c r="AW4391" s="13" t="s">
        <v>31</v>
      </c>
      <c r="AX4391" s="13" t="s">
        <v>69</v>
      </c>
      <c r="AY4391" s="244" t="s">
        <v>193</v>
      </c>
    </row>
    <row r="4392" s="14" customFormat="1">
      <c r="A4392" s="14"/>
      <c r="B4392" s="245"/>
      <c r="C4392" s="246"/>
      <c r="D4392" s="228" t="s">
        <v>206</v>
      </c>
      <c r="E4392" s="247" t="s">
        <v>19</v>
      </c>
      <c r="F4392" s="248" t="s">
        <v>5329</v>
      </c>
      <c r="G4392" s="246"/>
      <c r="H4392" s="249">
        <v>20.899999999999999</v>
      </c>
      <c r="I4392" s="250"/>
      <c r="J4392" s="246"/>
      <c r="K4392" s="246"/>
      <c r="L4392" s="251"/>
      <c r="M4392" s="252"/>
      <c r="N4392" s="253"/>
      <c r="O4392" s="253"/>
      <c r="P4392" s="253"/>
      <c r="Q4392" s="253"/>
      <c r="R4392" s="253"/>
      <c r="S4392" s="253"/>
      <c r="T4392" s="254"/>
      <c r="U4392" s="14"/>
      <c r="V4392" s="14"/>
      <c r="W4392" s="14"/>
      <c r="X4392" s="14"/>
      <c r="Y4392" s="14"/>
      <c r="Z4392" s="14"/>
      <c r="AA4392" s="14"/>
      <c r="AB4392" s="14"/>
      <c r="AC4392" s="14"/>
      <c r="AD4392" s="14"/>
      <c r="AE4392" s="14"/>
      <c r="AT4392" s="255" t="s">
        <v>206</v>
      </c>
      <c r="AU4392" s="255" t="s">
        <v>78</v>
      </c>
      <c r="AV4392" s="14" t="s">
        <v>78</v>
      </c>
      <c r="AW4392" s="14" t="s">
        <v>31</v>
      </c>
      <c r="AX4392" s="14" t="s">
        <v>69</v>
      </c>
      <c r="AY4392" s="255" t="s">
        <v>193</v>
      </c>
    </row>
    <row r="4393" s="13" customFormat="1">
      <c r="A4393" s="13"/>
      <c r="B4393" s="235"/>
      <c r="C4393" s="236"/>
      <c r="D4393" s="228" t="s">
        <v>206</v>
      </c>
      <c r="E4393" s="237" t="s">
        <v>19</v>
      </c>
      <c r="F4393" s="238" t="s">
        <v>3735</v>
      </c>
      <c r="G4393" s="236"/>
      <c r="H4393" s="237" t="s">
        <v>19</v>
      </c>
      <c r="I4393" s="239"/>
      <c r="J4393" s="236"/>
      <c r="K4393" s="236"/>
      <c r="L4393" s="240"/>
      <c r="M4393" s="241"/>
      <c r="N4393" s="242"/>
      <c r="O4393" s="242"/>
      <c r="P4393" s="242"/>
      <c r="Q4393" s="242"/>
      <c r="R4393" s="242"/>
      <c r="S4393" s="242"/>
      <c r="T4393" s="243"/>
      <c r="U4393" s="13"/>
      <c r="V4393" s="13"/>
      <c r="W4393" s="13"/>
      <c r="X4393" s="13"/>
      <c r="Y4393" s="13"/>
      <c r="Z4393" s="13"/>
      <c r="AA4393" s="13"/>
      <c r="AB4393" s="13"/>
      <c r="AC4393" s="13"/>
      <c r="AD4393" s="13"/>
      <c r="AE4393" s="13"/>
      <c r="AT4393" s="244" t="s">
        <v>206</v>
      </c>
      <c r="AU4393" s="244" t="s">
        <v>78</v>
      </c>
      <c r="AV4393" s="13" t="s">
        <v>76</v>
      </c>
      <c r="AW4393" s="13" t="s">
        <v>31</v>
      </c>
      <c r="AX4393" s="13" t="s">
        <v>69</v>
      </c>
      <c r="AY4393" s="244" t="s">
        <v>193</v>
      </c>
    </row>
    <row r="4394" s="14" customFormat="1">
      <c r="A4394" s="14"/>
      <c r="B4394" s="245"/>
      <c r="C4394" s="246"/>
      <c r="D4394" s="228" t="s">
        <v>206</v>
      </c>
      <c r="E4394" s="247" t="s">
        <v>19</v>
      </c>
      <c r="F4394" s="248" t="s">
        <v>5328</v>
      </c>
      <c r="G4394" s="246"/>
      <c r="H4394" s="249">
        <v>21.199999999999999</v>
      </c>
      <c r="I4394" s="250"/>
      <c r="J4394" s="246"/>
      <c r="K4394" s="246"/>
      <c r="L4394" s="251"/>
      <c r="M4394" s="252"/>
      <c r="N4394" s="253"/>
      <c r="O4394" s="253"/>
      <c r="P4394" s="253"/>
      <c r="Q4394" s="253"/>
      <c r="R4394" s="253"/>
      <c r="S4394" s="253"/>
      <c r="T4394" s="254"/>
      <c r="U4394" s="14"/>
      <c r="V4394" s="14"/>
      <c r="W4394" s="14"/>
      <c r="X4394" s="14"/>
      <c r="Y4394" s="14"/>
      <c r="Z4394" s="14"/>
      <c r="AA4394" s="14"/>
      <c r="AB4394" s="14"/>
      <c r="AC4394" s="14"/>
      <c r="AD4394" s="14"/>
      <c r="AE4394" s="14"/>
      <c r="AT4394" s="255" t="s">
        <v>206</v>
      </c>
      <c r="AU4394" s="255" t="s">
        <v>78</v>
      </c>
      <c r="AV4394" s="14" t="s">
        <v>78</v>
      </c>
      <c r="AW4394" s="14" t="s">
        <v>31</v>
      </c>
      <c r="AX4394" s="14" t="s">
        <v>69</v>
      </c>
      <c r="AY4394" s="255" t="s">
        <v>193</v>
      </c>
    </row>
    <row r="4395" s="13" customFormat="1">
      <c r="A4395" s="13"/>
      <c r="B4395" s="235"/>
      <c r="C4395" s="236"/>
      <c r="D4395" s="228" t="s">
        <v>206</v>
      </c>
      <c r="E4395" s="237" t="s">
        <v>19</v>
      </c>
      <c r="F4395" s="238" t="s">
        <v>1724</v>
      </c>
      <c r="G4395" s="236"/>
      <c r="H4395" s="237" t="s">
        <v>19</v>
      </c>
      <c r="I4395" s="239"/>
      <c r="J4395" s="236"/>
      <c r="K4395" s="236"/>
      <c r="L4395" s="240"/>
      <c r="M4395" s="241"/>
      <c r="N4395" s="242"/>
      <c r="O4395" s="242"/>
      <c r="P4395" s="242"/>
      <c r="Q4395" s="242"/>
      <c r="R4395" s="242"/>
      <c r="S4395" s="242"/>
      <c r="T4395" s="243"/>
      <c r="U4395" s="13"/>
      <c r="V4395" s="13"/>
      <c r="W4395" s="13"/>
      <c r="X4395" s="13"/>
      <c r="Y4395" s="13"/>
      <c r="Z4395" s="13"/>
      <c r="AA4395" s="13"/>
      <c r="AB4395" s="13"/>
      <c r="AC4395" s="13"/>
      <c r="AD4395" s="13"/>
      <c r="AE4395" s="13"/>
      <c r="AT4395" s="244" t="s">
        <v>206</v>
      </c>
      <c r="AU4395" s="244" t="s">
        <v>78</v>
      </c>
      <c r="AV4395" s="13" t="s">
        <v>76</v>
      </c>
      <c r="AW4395" s="13" t="s">
        <v>31</v>
      </c>
      <c r="AX4395" s="13" t="s">
        <v>69</v>
      </c>
      <c r="AY4395" s="244" t="s">
        <v>193</v>
      </c>
    </row>
    <row r="4396" s="13" customFormat="1">
      <c r="A4396" s="13"/>
      <c r="B4396" s="235"/>
      <c r="C4396" s="236"/>
      <c r="D4396" s="228" t="s">
        <v>206</v>
      </c>
      <c r="E4396" s="237" t="s">
        <v>19</v>
      </c>
      <c r="F4396" s="238" t="s">
        <v>3756</v>
      </c>
      <c r="G4396" s="236"/>
      <c r="H4396" s="237" t="s">
        <v>19</v>
      </c>
      <c r="I4396" s="239"/>
      <c r="J4396" s="236"/>
      <c r="K4396" s="236"/>
      <c r="L4396" s="240"/>
      <c r="M4396" s="241"/>
      <c r="N4396" s="242"/>
      <c r="O4396" s="242"/>
      <c r="P4396" s="242"/>
      <c r="Q4396" s="242"/>
      <c r="R4396" s="242"/>
      <c r="S4396" s="242"/>
      <c r="T4396" s="243"/>
      <c r="U4396" s="13"/>
      <c r="V4396" s="13"/>
      <c r="W4396" s="13"/>
      <c r="X4396" s="13"/>
      <c r="Y4396" s="13"/>
      <c r="Z4396" s="13"/>
      <c r="AA4396" s="13"/>
      <c r="AB4396" s="13"/>
      <c r="AC4396" s="13"/>
      <c r="AD4396" s="13"/>
      <c r="AE4396" s="13"/>
      <c r="AT4396" s="244" t="s">
        <v>206</v>
      </c>
      <c r="AU4396" s="244" t="s">
        <v>78</v>
      </c>
      <c r="AV4396" s="13" t="s">
        <v>76</v>
      </c>
      <c r="AW4396" s="13" t="s">
        <v>31</v>
      </c>
      <c r="AX4396" s="13" t="s">
        <v>69</v>
      </c>
      <c r="AY4396" s="244" t="s">
        <v>193</v>
      </c>
    </row>
    <row r="4397" s="14" customFormat="1">
      <c r="A4397" s="14"/>
      <c r="B4397" s="245"/>
      <c r="C4397" s="246"/>
      <c r="D4397" s="228" t="s">
        <v>206</v>
      </c>
      <c r="E4397" s="247" t="s">
        <v>19</v>
      </c>
      <c r="F4397" s="248" t="s">
        <v>5330</v>
      </c>
      <c r="G4397" s="246"/>
      <c r="H4397" s="249">
        <v>17.699999999999999</v>
      </c>
      <c r="I4397" s="250"/>
      <c r="J4397" s="246"/>
      <c r="K4397" s="246"/>
      <c r="L4397" s="251"/>
      <c r="M4397" s="252"/>
      <c r="N4397" s="253"/>
      <c r="O4397" s="253"/>
      <c r="P4397" s="253"/>
      <c r="Q4397" s="253"/>
      <c r="R4397" s="253"/>
      <c r="S4397" s="253"/>
      <c r="T4397" s="254"/>
      <c r="U4397" s="14"/>
      <c r="V4397" s="14"/>
      <c r="W4397" s="14"/>
      <c r="X4397" s="14"/>
      <c r="Y4397" s="14"/>
      <c r="Z4397" s="14"/>
      <c r="AA4397" s="14"/>
      <c r="AB4397" s="14"/>
      <c r="AC4397" s="14"/>
      <c r="AD4397" s="14"/>
      <c r="AE4397" s="14"/>
      <c r="AT4397" s="255" t="s">
        <v>206</v>
      </c>
      <c r="AU4397" s="255" t="s">
        <v>78</v>
      </c>
      <c r="AV4397" s="14" t="s">
        <v>78</v>
      </c>
      <c r="AW4397" s="14" t="s">
        <v>31</v>
      </c>
      <c r="AX4397" s="14" t="s">
        <v>69</v>
      </c>
      <c r="AY4397" s="255" t="s">
        <v>193</v>
      </c>
    </row>
    <row r="4398" s="13" customFormat="1">
      <c r="A4398" s="13"/>
      <c r="B4398" s="235"/>
      <c r="C4398" s="236"/>
      <c r="D4398" s="228" t="s">
        <v>206</v>
      </c>
      <c r="E4398" s="237" t="s">
        <v>19</v>
      </c>
      <c r="F4398" s="238" t="s">
        <v>3760</v>
      </c>
      <c r="G4398" s="236"/>
      <c r="H4398" s="237" t="s">
        <v>19</v>
      </c>
      <c r="I4398" s="239"/>
      <c r="J4398" s="236"/>
      <c r="K4398" s="236"/>
      <c r="L4398" s="240"/>
      <c r="M4398" s="241"/>
      <c r="N4398" s="242"/>
      <c r="O4398" s="242"/>
      <c r="P4398" s="242"/>
      <c r="Q4398" s="242"/>
      <c r="R4398" s="242"/>
      <c r="S4398" s="242"/>
      <c r="T4398" s="243"/>
      <c r="U4398" s="13"/>
      <c r="V4398" s="13"/>
      <c r="W4398" s="13"/>
      <c r="X4398" s="13"/>
      <c r="Y4398" s="13"/>
      <c r="Z4398" s="13"/>
      <c r="AA4398" s="13"/>
      <c r="AB4398" s="13"/>
      <c r="AC4398" s="13"/>
      <c r="AD4398" s="13"/>
      <c r="AE4398" s="13"/>
      <c r="AT4398" s="244" t="s">
        <v>206</v>
      </c>
      <c r="AU4398" s="244" t="s">
        <v>78</v>
      </c>
      <c r="AV4398" s="13" t="s">
        <v>76</v>
      </c>
      <c r="AW4398" s="13" t="s">
        <v>31</v>
      </c>
      <c r="AX4398" s="13" t="s">
        <v>69</v>
      </c>
      <c r="AY4398" s="244" t="s">
        <v>193</v>
      </c>
    </row>
    <row r="4399" s="14" customFormat="1">
      <c r="A4399" s="14"/>
      <c r="B4399" s="245"/>
      <c r="C4399" s="246"/>
      <c r="D4399" s="228" t="s">
        <v>206</v>
      </c>
      <c r="E4399" s="247" t="s">
        <v>19</v>
      </c>
      <c r="F4399" s="248" t="s">
        <v>5331</v>
      </c>
      <c r="G4399" s="246"/>
      <c r="H4399" s="249">
        <v>20.100000000000001</v>
      </c>
      <c r="I4399" s="250"/>
      <c r="J4399" s="246"/>
      <c r="K4399" s="246"/>
      <c r="L4399" s="251"/>
      <c r="M4399" s="252"/>
      <c r="N4399" s="253"/>
      <c r="O4399" s="253"/>
      <c r="P4399" s="253"/>
      <c r="Q4399" s="253"/>
      <c r="R4399" s="253"/>
      <c r="S4399" s="253"/>
      <c r="T4399" s="254"/>
      <c r="U4399" s="14"/>
      <c r="V4399" s="14"/>
      <c r="W4399" s="14"/>
      <c r="X4399" s="14"/>
      <c r="Y4399" s="14"/>
      <c r="Z4399" s="14"/>
      <c r="AA4399" s="14"/>
      <c r="AB4399" s="14"/>
      <c r="AC4399" s="14"/>
      <c r="AD4399" s="14"/>
      <c r="AE4399" s="14"/>
      <c r="AT4399" s="255" t="s">
        <v>206</v>
      </c>
      <c r="AU4399" s="255" t="s">
        <v>78</v>
      </c>
      <c r="AV4399" s="14" t="s">
        <v>78</v>
      </c>
      <c r="AW4399" s="14" t="s">
        <v>31</v>
      </c>
      <c r="AX4399" s="14" t="s">
        <v>69</v>
      </c>
      <c r="AY4399" s="255" t="s">
        <v>193</v>
      </c>
    </row>
    <row r="4400" s="13" customFormat="1">
      <c r="A4400" s="13"/>
      <c r="B4400" s="235"/>
      <c r="C4400" s="236"/>
      <c r="D4400" s="228" t="s">
        <v>206</v>
      </c>
      <c r="E4400" s="237" t="s">
        <v>19</v>
      </c>
      <c r="F4400" s="238" t="s">
        <v>3762</v>
      </c>
      <c r="G4400" s="236"/>
      <c r="H4400" s="237" t="s">
        <v>19</v>
      </c>
      <c r="I4400" s="239"/>
      <c r="J4400" s="236"/>
      <c r="K4400" s="236"/>
      <c r="L4400" s="240"/>
      <c r="M4400" s="241"/>
      <c r="N4400" s="242"/>
      <c r="O4400" s="242"/>
      <c r="P4400" s="242"/>
      <c r="Q4400" s="242"/>
      <c r="R4400" s="242"/>
      <c r="S4400" s="242"/>
      <c r="T4400" s="243"/>
      <c r="U4400" s="13"/>
      <c r="V4400" s="13"/>
      <c r="W4400" s="13"/>
      <c r="X4400" s="13"/>
      <c r="Y4400" s="13"/>
      <c r="Z4400" s="13"/>
      <c r="AA4400" s="13"/>
      <c r="AB4400" s="13"/>
      <c r="AC4400" s="13"/>
      <c r="AD4400" s="13"/>
      <c r="AE4400" s="13"/>
      <c r="AT4400" s="244" t="s">
        <v>206</v>
      </c>
      <c r="AU4400" s="244" t="s">
        <v>78</v>
      </c>
      <c r="AV4400" s="13" t="s">
        <v>76</v>
      </c>
      <c r="AW4400" s="13" t="s">
        <v>31</v>
      </c>
      <c r="AX4400" s="13" t="s">
        <v>69</v>
      </c>
      <c r="AY4400" s="244" t="s">
        <v>193</v>
      </c>
    </row>
    <row r="4401" s="14" customFormat="1">
      <c r="A4401" s="14"/>
      <c r="B4401" s="245"/>
      <c r="C4401" s="246"/>
      <c r="D4401" s="228" t="s">
        <v>206</v>
      </c>
      <c r="E4401" s="247" t="s">
        <v>19</v>
      </c>
      <c r="F4401" s="248" t="s">
        <v>5331</v>
      </c>
      <c r="G4401" s="246"/>
      <c r="H4401" s="249">
        <v>20.100000000000001</v>
      </c>
      <c r="I4401" s="250"/>
      <c r="J4401" s="246"/>
      <c r="K4401" s="246"/>
      <c r="L4401" s="251"/>
      <c r="M4401" s="252"/>
      <c r="N4401" s="253"/>
      <c r="O4401" s="253"/>
      <c r="P4401" s="253"/>
      <c r="Q4401" s="253"/>
      <c r="R4401" s="253"/>
      <c r="S4401" s="253"/>
      <c r="T4401" s="254"/>
      <c r="U4401" s="14"/>
      <c r="V4401" s="14"/>
      <c r="W4401" s="14"/>
      <c r="X4401" s="14"/>
      <c r="Y4401" s="14"/>
      <c r="Z4401" s="14"/>
      <c r="AA4401" s="14"/>
      <c r="AB4401" s="14"/>
      <c r="AC4401" s="14"/>
      <c r="AD4401" s="14"/>
      <c r="AE4401" s="14"/>
      <c r="AT4401" s="255" t="s">
        <v>206</v>
      </c>
      <c r="AU4401" s="255" t="s">
        <v>78</v>
      </c>
      <c r="AV4401" s="14" t="s">
        <v>78</v>
      </c>
      <c r="AW4401" s="14" t="s">
        <v>31</v>
      </c>
      <c r="AX4401" s="14" t="s">
        <v>69</v>
      </c>
      <c r="AY4401" s="255" t="s">
        <v>193</v>
      </c>
    </row>
    <row r="4402" s="13" customFormat="1">
      <c r="A4402" s="13"/>
      <c r="B4402" s="235"/>
      <c r="C4402" s="236"/>
      <c r="D4402" s="228" t="s">
        <v>206</v>
      </c>
      <c r="E4402" s="237" t="s">
        <v>19</v>
      </c>
      <c r="F4402" s="238" t="s">
        <v>3763</v>
      </c>
      <c r="G4402" s="236"/>
      <c r="H4402" s="237" t="s">
        <v>19</v>
      </c>
      <c r="I4402" s="239"/>
      <c r="J4402" s="236"/>
      <c r="K4402" s="236"/>
      <c r="L4402" s="240"/>
      <c r="M4402" s="241"/>
      <c r="N4402" s="242"/>
      <c r="O4402" s="242"/>
      <c r="P4402" s="242"/>
      <c r="Q4402" s="242"/>
      <c r="R4402" s="242"/>
      <c r="S4402" s="242"/>
      <c r="T4402" s="243"/>
      <c r="U4402" s="13"/>
      <c r="V4402" s="13"/>
      <c r="W4402" s="13"/>
      <c r="X4402" s="13"/>
      <c r="Y4402" s="13"/>
      <c r="Z4402" s="13"/>
      <c r="AA4402" s="13"/>
      <c r="AB4402" s="13"/>
      <c r="AC4402" s="13"/>
      <c r="AD4402" s="13"/>
      <c r="AE4402" s="13"/>
      <c r="AT4402" s="244" t="s">
        <v>206</v>
      </c>
      <c r="AU4402" s="244" t="s">
        <v>78</v>
      </c>
      <c r="AV4402" s="13" t="s">
        <v>76</v>
      </c>
      <c r="AW4402" s="13" t="s">
        <v>31</v>
      </c>
      <c r="AX4402" s="13" t="s">
        <v>69</v>
      </c>
      <c r="AY4402" s="244" t="s">
        <v>193</v>
      </c>
    </row>
    <row r="4403" s="14" customFormat="1">
      <c r="A4403" s="14"/>
      <c r="B4403" s="245"/>
      <c r="C4403" s="246"/>
      <c r="D4403" s="228" t="s">
        <v>206</v>
      </c>
      <c r="E4403" s="247" t="s">
        <v>19</v>
      </c>
      <c r="F4403" s="248" t="s">
        <v>5332</v>
      </c>
      <c r="G4403" s="246"/>
      <c r="H4403" s="249">
        <v>14.699999999999999</v>
      </c>
      <c r="I4403" s="250"/>
      <c r="J4403" s="246"/>
      <c r="K4403" s="246"/>
      <c r="L4403" s="251"/>
      <c r="M4403" s="252"/>
      <c r="N4403" s="253"/>
      <c r="O4403" s="253"/>
      <c r="P4403" s="253"/>
      <c r="Q4403" s="253"/>
      <c r="R4403" s="253"/>
      <c r="S4403" s="253"/>
      <c r="T4403" s="254"/>
      <c r="U4403" s="14"/>
      <c r="V4403" s="14"/>
      <c r="W4403" s="14"/>
      <c r="X4403" s="14"/>
      <c r="Y4403" s="14"/>
      <c r="Z4403" s="14"/>
      <c r="AA4403" s="14"/>
      <c r="AB4403" s="14"/>
      <c r="AC4403" s="14"/>
      <c r="AD4403" s="14"/>
      <c r="AE4403" s="14"/>
      <c r="AT4403" s="255" t="s">
        <v>206</v>
      </c>
      <c r="AU4403" s="255" t="s">
        <v>78</v>
      </c>
      <c r="AV4403" s="14" t="s">
        <v>78</v>
      </c>
      <c r="AW4403" s="14" t="s">
        <v>31</v>
      </c>
      <c r="AX4403" s="14" t="s">
        <v>69</v>
      </c>
      <c r="AY4403" s="255" t="s">
        <v>193</v>
      </c>
    </row>
    <row r="4404" s="15" customFormat="1">
      <c r="A4404" s="15"/>
      <c r="B4404" s="256"/>
      <c r="C4404" s="257"/>
      <c r="D4404" s="228" t="s">
        <v>206</v>
      </c>
      <c r="E4404" s="258" t="s">
        <v>19</v>
      </c>
      <c r="F4404" s="259" t="s">
        <v>218</v>
      </c>
      <c r="G4404" s="257"/>
      <c r="H4404" s="260">
        <v>327.80000000000001</v>
      </c>
      <c r="I4404" s="261"/>
      <c r="J4404" s="257"/>
      <c r="K4404" s="257"/>
      <c r="L4404" s="262"/>
      <c r="M4404" s="263"/>
      <c r="N4404" s="264"/>
      <c r="O4404" s="264"/>
      <c r="P4404" s="264"/>
      <c r="Q4404" s="264"/>
      <c r="R4404" s="264"/>
      <c r="S4404" s="264"/>
      <c r="T4404" s="265"/>
      <c r="U4404" s="15"/>
      <c r="V4404" s="15"/>
      <c r="W4404" s="15"/>
      <c r="X4404" s="15"/>
      <c r="Y4404" s="15"/>
      <c r="Z4404" s="15"/>
      <c r="AA4404" s="15"/>
      <c r="AB4404" s="15"/>
      <c r="AC4404" s="15"/>
      <c r="AD4404" s="15"/>
      <c r="AE4404" s="15"/>
      <c r="AT4404" s="266" t="s">
        <v>206</v>
      </c>
      <c r="AU4404" s="266" t="s">
        <v>78</v>
      </c>
      <c r="AV4404" s="15" t="s">
        <v>200</v>
      </c>
      <c r="AW4404" s="15" t="s">
        <v>31</v>
      </c>
      <c r="AX4404" s="15" t="s">
        <v>76</v>
      </c>
      <c r="AY4404" s="266" t="s">
        <v>193</v>
      </c>
    </row>
    <row r="4405" s="2" customFormat="1" ht="16.5" customHeight="1">
      <c r="A4405" s="41"/>
      <c r="B4405" s="42"/>
      <c r="C4405" s="274" t="s">
        <v>5333</v>
      </c>
      <c r="D4405" s="274" t="s">
        <v>1765</v>
      </c>
      <c r="E4405" s="275" t="s">
        <v>2561</v>
      </c>
      <c r="F4405" s="276" t="s">
        <v>2562</v>
      </c>
      <c r="G4405" s="277" t="s">
        <v>408</v>
      </c>
      <c r="H4405" s="278">
        <v>360.57999999999998</v>
      </c>
      <c r="I4405" s="279"/>
      <c r="J4405" s="280">
        <f>ROUND(I4405*H4405,2)</f>
        <v>0</v>
      </c>
      <c r="K4405" s="276" t="s">
        <v>199</v>
      </c>
      <c r="L4405" s="281"/>
      <c r="M4405" s="282" t="s">
        <v>19</v>
      </c>
      <c r="N4405" s="283" t="s">
        <v>40</v>
      </c>
      <c r="O4405" s="87"/>
      <c r="P4405" s="224">
        <f>O4405*H4405</f>
        <v>0</v>
      </c>
      <c r="Q4405" s="224">
        <v>0.00051000000000000004</v>
      </c>
      <c r="R4405" s="224">
        <f>Q4405*H4405</f>
        <v>0.1838958</v>
      </c>
      <c r="S4405" s="224">
        <v>0</v>
      </c>
      <c r="T4405" s="225">
        <f>S4405*H4405</f>
        <v>0</v>
      </c>
      <c r="U4405" s="41"/>
      <c r="V4405" s="41"/>
      <c r="W4405" s="41"/>
      <c r="X4405" s="41"/>
      <c r="Y4405" s="41"/>
      <c r="Z4405" s="41"/>
      <c r="AA4405" s="41"/>
      <c r="AB4405" s="41"/>
      <c r="AC4405" s="41"/>
      <c r="AD4405" s="41"/>
      <c r="AE4405" s="41"/>
      <c r="AR4405" s="226" t="s">
        <v>449</v>
      </c>
      <c r="AT4405" s="226" t="s">
        <v>1765</v>
      </c>
      <c r="AU4405" s="226" t="s">
        <v>78</v>
      </c>
      <c r="AY4405" s="20" t="s">
        <v>193</v>
      </c>
      <c r="BE4405" s="227">
        <f>IF(N4405="základní",J4405,0)</f>
        <v>0</v>
      </c>
      <c r="BF4405" s="227">
        <f>IF(N4405="snížená",J4405,0)</f>
        <v>0</v>
      </c>
      <c r="BG4405" s="227">
        <f>IF(N4405="zákl. přenesená",J4405,0)</f>
        <v>0</v>
      </c>
      <c r="BH4405" s="227">
        <f>IF(N4405="sníž. přenesená",J4405,0)</f>
        <v>0</v>
      </c>
      <c r="BI4405" s="227">
        <f>IF(N4405="nulová",J4405,0)</f>
        <v>0</v>
      </c>
      <c r="BJ4405" s="20" t="s">
        <v>76</v>
      </c>
      <c r="BK4405" s="227">
        <f>ROUND(I4405*H4405,2)</f>
        <v>0</v>
      </c>
      <c r="BL4405" s="20" t="s">
        <v>323</v>
      </c>
      <c r="BM4405" s="226" t="s">
        <v>5334</v>
      </c>
    </row>
    <row r="4406" s="2" customFormat="1">
      <c r="A4406" s="41"/>
      <c r="B4406" s="42"/>
      <c r="C4406" s="43"/>
      <c r="D4406" s="228" t="s">
        <v>202</v>
      </c>
      <c r="E4406" s="43"/>
      <c r="F4406" s="229" t="s">
        <v>2562</v>
      </c>
      <c r="G4406" s="43"/>
      <c r="H4406" s="43"/>
      <c r="I4406" s="230"/>
      <c r="J4406" s="43"/>
      <c r="K4406" s="43"/>
      <c r="L4406" s="47"/>
      <c r="M4406" s="231"/>
      <c r="N4406" s="232"/>
      <c r="O4406" s="87"/>
      <c r="P4406" s="87"/>
      <c r="Q4406" s="87"/>
      <c r="R4406" s="87"/>
      <c r="S4406" s="87"/>
      <c r="T4406" s="88"/>
      <c r="U4406" s="41"/>
      <c r="V4406" s="41"/>
      <c r="W4406" s="41"/>
      <c r="X4406" s="41"/>
      <c r="Y4406" s="41"/>
      <c r="Z4406" s="41"/>
      <c r="AA4406" s="41"/>
      <c r="AB4406" s="41"/>
      <c r="AC4406" s="41"/>
      <c r="AD4406" s="41"/>
      <c r="AE4406" s="41"/>
      <c r="AT4406" s="20" t="s">
        <v>202</v>
      </c>
      <c r="AU4406" s="20" t="s">
        <v>78</v>
      </c>
    </row>
    <row r="4407" s="14" customFormat="1">
      <c r="A4407" s="14"/>
      <c r="B4407" s="245"/>
      <c r="C4407" s="246"/>
      <c r="D4407" s="228" t="s">
        <v>206</v>
      </c>
      <c r="E4407" s="247" t="s">
        <v>19</v>
      </c>
      <c r="F4407" s="248" t="s">
        <v>5335</v>
      </c>
      <c r="G4407" s="246"/>
      <c r="H4407" s="249">
        <v>327.80000000000001</v>
      </c>
      <c r="I4407" s="250"/>
      <c r="J4407" s="246"/>
      <c r="K4407" s="246"/>
      <c r="L4407" s="251"/>
      <c r="M4407" s="252"/>
      <c r="N4407" s="253"/>
      <c r="O4407" s="253"/>
      <c r="P4407" s="253"/>
      <c r="Q4407" s="253"/>
      <c r="R4407" s="253"/>
      <c r="S4407" s="253"/>
      <c r="T4407" s="254"/>
      <c r="U4407" s="14"/>
      <c r="V4407" s="14"/>
      <c r="W4407" s="14"/>
      <c r="X4407" s="14"/>
      <c r="Y4407" s="14"/>
      <c r="Z4407" s="14"/>
      <c r="AA4407" s="14"/>
      <c r="AB4407" s="14"/>
      <c r="AC4407" s="14"/>
      <c r="AD4407" s="14"/>
      <c r="AE4407" s="14"/>
      <c r="AT4407" s="255" t="s">
        <v>206</v>
      </c>
      <c r="AU4407" s="255" t="s">
        <v>78</v>
      </c>
      <c r="AV4407" s="14" t="s">
        <v>78</v>
      </c>
      <c r="AW4407" s="14" t="s">
        <v>31</v>
      </c>
      <c r="AX4407" s="14" t="s">
        <v>76</v>
      </c>
      <c r="AY4407" s="255" t="s">
        <v>193</v>
      </c>
    </row>
    <row r="4408" s="14" customFormat="1">
      <c r="A4408" s="14"/>
      <c r="B4408" s="245"/>
      <c r="C4408" s="246"/>
      <c r="D4408" s="228" t="s">
        <v>206</v>
      </c>
      <c r="E4408" s="246"/>
      <c r="F4408" s="248" t="s">
        <v>5336</v>
      </c>
      <c r="G4408" s="246"/>
      <c r="H4408" s="249">
        <v>360.57999999999998</v>
      </c>
      <c r="I4408" s="250"/>
      <c r="J4408" s="246"/>
      <c r="K4408" s="246"/>
      <c r="L4408" s="251"/>
      <c r="M4408" s="252"/>
      <c r="N4408" s="253"/>
      <c r="O4408" s="253"/>
      <c r="P4408" s="253"/>
      <c r="Q4408" s="253"/>
      <c r="R4408" s="253"/>
      <c r="S4408" s="253"/>
      <c r="T4408" s="254"/>
      <c r="U4408" s="14"/>
      <c r="V4408" s="14"/>
      <c r="W4408" s="14"/>
      <c r="X4408" s="14"/>
      <c r="Y4408" s="14"/>
      <c r="Z4408" s="14"/>
      <c r="AA4408" s="14"/>
      <c r="AB4408" s="14"/>
      <c r="AC4408" s="14"/>
      <c r="AD4408" s="14"/>
      <c r="AE4408" s="14"/>
      <c r="AT4408" s="255" t="s">
        <v>206</v>
      </c>
      <c r="AU4408" s="255" t="s">
        <v>78</v>
      </c>
      <c r="AV4408" s="14" t="s">
        <v>78</v>
      </c>
      <c r="AW4408" s="14" t="s">
        <v>4</v>
      </c>
      <c r="AX4408" s="14" t="s">
        <v>76</v>
      </c>
      <c r="AY4408" s="255" t="s">
        <v>193</v>
      </c>
    </row>
    <row r="4409" s="2" customFormat="1" ht="16.5" customHeight="1">
      <c r="A4409" s="41"/>
      <c r="B4409" s="42"/>
      <c r="C4409" s="215" t="s">
        <v>5337</v>
      </c>
      <c r="D4409" s="215" t="s">
        <v>195</v>
      </c>
      <c r="E4409" s="216" t="s">
        <v>5338</v>
      </c>
      <c r="F4409" s="217" t="s">
        <v>5339</v>
      </c>
      <c r="G4409" s="218" t="s">
        <v>343</v>
      </c>
      <c r="H4409" s="219">
        <v>64</v>
      </c>
      <c r="I4409" s="220"/>
      <c r="J4409" s="221">
        <f>ROUND(I4409*H4409,2)</f>
        <v>0</v>
      </c>
      <c r="K4409" s="217" t="s">
        <v>199</v>
      </c>
      <c r="L4409" s="47"/>
      <c r="M4409" s="222" t="s">
        <v>19</v>
      </c>
      <c r="N4409" s="223" t="s">
        <v>40</v>
      </c>
      <c r="O4409" s="87"/>
      <c r="P4409" s="224">
        <f>O4409*H4409</f>
        <v>0</v>
      </c>
      <c r="Q4409" s="224">
        <v>0.00017000000000000001</v>
      </c>
      <c r="R4409" s="224">
        <f>Q4409*H4409</f>
        <v>0.010880000000000001</v>
      </c>
      <c r="S4409" s="224">
        <v>0</v>
      </c>
      <c r="T4409" s="225">
        <f>S4409*H4409</f>
        <v>0</v>
      </c>
      <c r="U4409" s="41"/>
      <c r="V4409" s="41"/>
      <c r="W4409" s="41"/>
      <c r="X4409" s="41"/>
      <c r="Y4409" s="41"/>
      <c r="Z4409" s="41"/>
      <c r="AA4409" s="41"/>
      <c r="AB4409" s="41"/>
      <c r="AC4409" s="41"/>
      <c r="AD4409" s="41"/>
      <c r="AE4409" s="41"/>
      <c r="AR4409" s="226" t="s">
        <v>323</v>
      </c>
      <c r="AT4409" s="226" t="s">
        <v>195</v>
      </c>
      <c r="AU4409" s="226" t="s">
        <v>78</v>
      </c>
      <c r="AY4409" s="20" t="s">
        <v>193</v>
      </c>
      <c r="BE4409" s="227">
        <f>IF(N4409="základní",J4409,0)</f>
        <v>0</v>
      </c>
      <c r="BF4409" s="227">
        <f>IF(N4409="snížená",J4409,0)</f>
        <v>0</v>
      </c>
      <c r="BG4409" s="227">
        <f>IF(N4409="zákl. přenesená",J4409,0)</f>
        <v>0</v>
      </c>
      <c r="BH4409" s="227">
        <f>IF(N4409="sníž. přenesená",J4409,0)</f>
        <v>0</v>
      </c>
      <c r="BI4409" s="227">
        <f>IF(N4409="nulová",J4409,0)</f>
        <v>0</v>
      </c>
      <c r="BJ4409" s="20" t="s">
        <v>76</v>
      </c>
      <c r="BK4409" s="227">
        <f>ROUND(I4409*H4409,2)</f>
        <v>0</v>
      </c>
      <c r="BL4409" s="20" t="s">
        <v>323</v>
      </c>
      <c r="BM4409" s="226" t="s">
        <v>5340</v>
      </c>
    </row>
    <row r="4410" s="2" customFormat="1">
      <c r="A4410" s="41"/>
      <c r="B4410" s="42"/>
      <c r="C4410" s="43"/>
      <c r="D4410" s="228" t="s">
        <v>202</v>
      </c>
      <c r="E4410" s="43"/>
      <c r="F4410" s="229" t="s">
        <v>5341</v>
      </c>
      <c r="G4410" s="43"/>
      <c r="H4410" s="43"/>
      <c r="I4410" s="230"/>
      <c r="J4410" s="43"/>
      <c r="K4410" s="43"/>
      <c r="L4410" s="47"/>
      <c r="M4410" s="231"/>
      <c r="N4410" s="232"/>
      <c r="O4410" s="87"/>
      <c r="P4410" s="87"/>
      <c r="Q4410" s="87"/>
      <c r="R4410" s="87"/>
      <c r="S4410" s="87"/>
      <c r="T4410" s="88"/>
      <c r="U4410" s="41"/>
      <c r="V4410" s="41"/>
      <c r="W4410" s="41"/>
      <c r="X4410" s="41"/>
      <c r="Y4410" s="41"/>
      <c r="Z4410" s="41"/>
      <c r="AA4410" s="41"/>
      <c r="AB4410" s="41"/>
      <c r="AC4410" s="41"/>
      <c r="AD4410" s="41"/>
      <c r="AE4410" s="41"/>
      <c r="AT4410" s="20" t="s">
        <v>202</v>
      </c>
      <c r="AU4410" s="20" t="s">
        <v>78</v>
      </c>
    </row>
    <row r="4411" s="2" customFormat="1">
      <c r="A4411" s="41"/>
      <c r="B4411" s="42"/>
      <c r="C4411" s="43"/>
      <c r="D4411" s="233" t="s">
        <v>204</v>
      </c>
      <c r="E4411" s="43"/>
      <c r="F4411" s="234" t="s">
        <v>5342</v>
      </c>
      <c r="G4411" s="43"/>
      <c r="H4411" s="43"/>
      <c r="I4411" s="230"/>
      <c r="J4411" s="43"/>
      <c r="K4411" s="43"/>
      <c r="L4411" s="47"/>
      <c r="M4411" s="231"/>
      <c r="N4411" s="232"/>
      <c r="O4411" s="87"/>
      <c r="P4411" s="87"/>
      <c r="Q4411" s="87"/>
      <c r="R4411" s="87"/>
      <c r="S4411" s="87"/>
      <c r="T4411" s="88"/>
      <c r="U4411" s="41"/>
      <c r="V4411" s="41"/>
      <c r="W4411" s="41"/>
      <c r="X4411" s="41"/>
      <c r="Y4411" s="41"/>
      <c r="Z4411" s="41"/>
      <c r="AA4411" s="41"/>
      <c r="AB4411" s="41"/>
      <c r="AC4411" s="41"/>
      <c r="AD4411" s="41"/>
      <c r="AE4411" s="41"/>
      <c r="AT4411" s="20" t="s">
        <v>204</v>
      </c>
      <c r="AU4411" s="20" t="s">
        <v>78</v>
      </c>
    </row>
    <row r="4412" s="13" customFormat="1">
      <c r="A4412" s="13"/>
      <c r="B4412" s="235"/>
      <c r="C4412" s="236"/>
      <c r="D4412" s="228" t="s">
        <v>206</v>
      </c>
      <c r="E4412" s="237" t="s">
        <v>19</v>
      </c>
      <c r="F4412" s="238" t="s">
        <v>279</v>
      </c>
      <c r="G4412" s="236"/>
      <c r="H4412" s="237" t="s">
        <v>19</v>
      </c>
      <c r="I4412" s="239"/>
      <c r="J4412" s="236"/>
      <c r="K4412" s="236"/>
      <c r="L4412" s="240"/>
      <c r="M4412" s="241"/>
      <c r="N4412" s="242"/>
      <c r="O4412" s="242"/>
      <c r="P4412" s="242"/>
      <c r="Q4412" s="242"/>
      <c r="R4412" s="242"/>
      <c r="S4412" s="242"/>
      <c r="T4412" s="243"/>
      <c r="U4412" s="13"/>
      <c r="V4412" s="13"/>
      <c r="W4412" s="13"/>
      <c r="X4412" s="13"/>
      <c r="Y4412" s="13"/>
      <c r="Z4412" s="13"/>
      <c r="AA4412" s="13"/>
      <c r="AB4412" s="13"/>
      <c r="AC4412" s="13"/>
      <c r="AD4412" s="13"/>
      <c r="AE4412" s="13"/>
      <c r="AT4412" s="244" t="s">
        <v>206</v>
      </c>
      <c r="AU4412" s="244" t="s">
        <v>78</v>
      </c>
      <c r="AV4412" s="13" t="s">
        <v>76</v>
      </c>
      <c r="AW4412" s="13" t="s">
        <v>31</v>
      </c>
      <c r="AX4412" s="13" t="s">
        <v>69</v>
      </c>
      <c r="AY4412" s="244" t="s">
        <v>193</v>
      </c>
    </row>
    <row r="4413" s="13" customFormat="1">
      <c r="A4413" s="13"/>
      <c r="B4413" s="235"/>
      <c r="C4413" s="236"/>
      <c r="D4413" s="228" t="s">
        <v>206</v>
      </c>
      <c r="E4413" s="237" t="s">
        <v>19</v>
      </c>
      <c r="F4413" s="238" t="s">
        <v>1713</v>
      </c>
      <c r="G4413" s="236"/>
      <c r="H4413" s="237" t="s">
        <v>19</v>
      </c>
      <c r="I4413" s="239"/>
      <c r="J4413" s="236"/>
      <c r="K4413" s="236"/>
      <c r="L4413" s="240"/>
      <c r="M4413" s="241"/>
      <c r="N4413" s="242"/>
      <c r="O4413" s="242"/>
      <c r="P4413" s="242"/>
      <c r="Q4413" s="242"/>
      <c r="R4413" s="242"/>
      <c r="S4413" s="242"/>
      <c r="T4413" s="243"/>
      <c r="U4413" s="13"/>
      <c r="V4413" s="13"/>
      <c r="W4413" s="13"/>
      <c r="X4413" s="13"/>
      <c r="Y4413" s="13"/>
      <c r="Z4413" s="13"/>
      <c r="AA4413" s="13"/>
      <c r="AB4413" s="13"/>
      <c r="AC4413" s="13"/>
      <c r="AD4413" s="13"/>
      <c r="AE4413" s="13"/>
      <c r="AT4413" s="244" t="s">
        <v>206</v>
      </c>
      <c r="AU4413" s="244" t="s">
        <v>78</v>
      </c>
      <c r="AV4413" s="13" t="s">
        <v>76</v>
      </c>
      <c r="AW4413" s="13" t="s">
        <v>31</v>
      </c>
      <c r="AX4413" s="13" t="s">
        <v>69</v>
      </c>
      <c r="AY4413" s="244" t="s">
        <v>193</v>
      </c>
    </row>
    <row r="4414" s="13" customFormat="1">
      <c r="A4414" s="13"/>
      <c r="B4414" s="235"/>
      <c r="C4414" s="236"/>
      <c r="D4414" s="228" t="s">
        <v>206</v>
      </c>
      <c r="E4414" s="237" t="s">
        <v>19</v>
      </c>
      <c r="F4414" s="238" t="s">
        <v>3707</v>
      </c>
      <c r="G4414" s="236"/>
      <c r="H4414" s="237" t="s">
        <v>19</v>
      </c>
      <c r="I4414" s="239"/>
      <c r="J4414" s="236"/>
      <c r="K4414" s="236"/>
      <c r="L4414" s="240"/>
      <c r="M4414" s="241"/>
      <c r="N4414" s="242"/>
      <c r="O4414" s="242"/>
      <c r="P4414" s="242"/>
      <c r="Q4414" s="242"/>
      <c r="R4414" s="242"/>
      <c r="S4414" s="242"/>
      <c r="T4414" s="243"/>
      <c r="U4414" s="13"/>
      <c r="V4414" s="13"/>
      <c r="W4414" s="13"/>
      <c r="X4414" s="13"/>
      <c r="Y4414" s="13"/>
      <c r="Z4414" s="13"/>
      <c r="AA4414" s="13"/>
      <c r="AB4414" s="13"/>
      <c r="AC4414" s="13"/>
      <c r="AD4414" s="13"/>
      <c r="AE4414" s="13"/>
      <c r="AT4414" s="244" t="s">
        <v>206</v>
      </c>
      <c r="AU4414" s="244" t="s">
        <v>78</v>
      </c>
      <c r="AV4414" s="13" t="s">
        <v>76</v>
      </c>
      <c r="AW4414" s="13" t="s">
        <v>31</v>
      </c>
      <c r="AX4414" s="13" t="s">
        <v>69</v>
      </c>
      <c r="AY4414" s="244" t="s">
        <v>193</v>
      </c>
    </row>
    <row r="4415" s="14" customFormat="1">
      <c r="A4415" s="14"/>
      <c r="B4415" s="245"/>
      <c r="C4415" s="246"/>
      <c r="D4415" s="228" t="s">
        <v>206</v>
      </c>
      <c r="E4415" s="247" t="s">
        <v>19</v>
      </c>
      <c r="F4415" s="248" t="s">
        <v>200</v>
      </c>
      <c r="G4415" s="246"/>
      <c r="H4415" s="249">
        <v>4</v>
      </c>
      <c r="I4415" s="250"/>
      <c r="J4415" s="246"/>
      <c r="K4415" s="246"/>
      <c r="L4415" s="251"/>
      <c r="M4415" s="252"/>
      <c r="N4415" s="253"/>
      <c r="O4415" s="253"/>
      <c r="P4415" s="253"/>
      <c r="Q4415" s="253"/>
      <c r="R4415" s="253"/>
      <c r="S4415" s="253"/>
      <c r="T4415" s="254"/>
      <c r="U4415" s="14"/>
      <c r="V4415" s="14"/>
      <c r="W4415" s="14"/>
      <c r="X4415" s="14"/>
      <c r="Y4415" s="14"/>
      <c r="Z4415" s="14"/>
      <c r="AA4415" s="14"/>
      <c r="AB4415" s="14"/>
      <c r="AC4415" s="14"/>
      <c r="AD4415" s="14"/>
      <c r="AE4415" s="14"/>
      <c r="AT4415" s="255" t="s">
        <v>206</v>
      </c>
      <c r="AU4415" s="255" t="s">
        <v>78</v>
      </c>
      <c r="AV4415" s="14" t="s">
        <v>78</v>
      </c>
      <c r="AW4415" s="14" t="s">
        <v>31</v>
      </c>
      <c r="AX4415" s="14" t="s">
        <v>69</v>
      </c>
      <c r="AY4415" s="255" t="s">
        <v>193</v>
      </c>
    </row>
    <row r="4416" s="13" customFormat="1">
      <c r="A4416" s="13"/>
      <c r="B4416" s="235"/>
      <c r="C4416" s="236"/>
      <c r="D4416" s="228" t="s">
        <v>206</v>
      </c>
      <c r="E4416" s="237" t="s">
        <v>19</v>
      </c>
      <c r="F4416" s="238" t="s">
        <v>3708</v>
      </c>
      <c r="G4416" s="236"/>
      <c r="H4416" s="237" t="s">
        <v>19</v>
      </c>
      <c r="I4416" s="239"/>
      <c r="J4416" s="236"/>
      <c r="K4416" s="236"/>
      <c r="L4416" s="240"/>
      <c r="M4416" s="241"/>
      <c r="N4416" s="242"/>
      <c r="O4416" s="242"/>
      <c r="P4416" s="242"/>
      <c r="Q4416" s="242"/>
      <c r="R4416" s="242"/>
      <c r="S4416" s="242"/>
      <c r="T4416" s="243"/>
      <c r="U4416" s="13"/>
      <c r="V4416" s="13"/>
      <c r="W4416" s="13"/>
      <c r="X4416" s="13"/>
      <c r="Y4416" s="13"/>
      <c r="Z4416" s="13"/>
      <c r="AA4416" s="13"/>
      <c r="AB4416" s="13"/>
      <c r="AC4416" s="13"/>
      <c r="AD4416" s="13"/>
      <c r="AE4416" s="13"/>
      <c r="AT4416" s="244" t="s">
        <v>206</v>
      </c>
      <c r="AU4416" s="244" t="s">
        <v>78</v>
      </c>
      <c r="AV4416" s="13" t="s">
        <v>76</v>
      </c>
      <c r="AW4416" s="13" t="s">
        <v>31</v>
      </c>
      <c r="AX4416" s="13" t="s">
        <v>69</v>
      </c>
      <c r="AY4416" s="244" t="s">
        <v>193</v>
      </c>
    </row>
    <row r="4417" s="14" customFormat="1">
      <c r="A4417" s="14"/>
      <c r="B4417" s="245"/>
      <c r="C4417" s="246"/>
      <c r="D4417" s="228" t="s">
        <v>206</v>
      </c>
      <c r="E4417" s="247" t="s">
        <v>19</v>
      </c>
      <c r="F4417" s="248" t="s">
        <v>200</v>
      </c>
      <c r="G4417" s="246"/>
      <c r="H4417" s="249">
        <v>4</v>
      </c>
      <c r="I4417" s="250"/>
      <c r="J4417" s="246"/>
      <c r="K4417" s="246"/>
      <c r="L4417" s="251"/>
      <c r="M4417" s="252"/>
      <c r="N4417" s="253"/>
      <c r="O4417" s="253"/>
      <c r="P4417" s="253"/>
      <c r="Q4417" s="253"/>
      <c r="R4417" s="253"/>
      <c r="S4417" s="253"/>
      <c r="T4417" s="254"/>
      <c r="U4417" s="14"/>
      <c r="V4417" s="14"/>
      <c r="W4417" s="14"/>
      <c r="X4417" s="14"/>
      <c r="Y4417" s="14"/>
      <c r="Z4417" s="14"/>
      <c r="AA4417" s="14"/>
      <c r="AB4417" s="14"/>
      <c r="AC4417" s="14"/>
      <c r="AD4417" s="14"/>
      <c r="AE4417" s="14"/>
      <c r="AT4417" s="255" t="s">
        <v>206</v>
      </c>
      <c r="AU4417" s="255" t="s">
        <v>78</v>
      </c>
      <c r="AV4417" s="14" t="s">
        <v>78</v>
      </c>
      <c r="AW4417" s="14" t="s">
        <v>31</v>
      </c>
      <c r="AX4417" s="14" t="s">
        <v>69</v>
      </c>
      <c r="AY4417" s="255" t="s">
        <v>193</v>
      </c>
    </row>
    <row r="4418" s="13" customFormat="1">
      <c r="A4418" s="13"/>
      <c r="B4418" s="235"/>
      <c r="C4418" s="236"/>
      <c r="D4418" s="228" t="s">
        <v>206</v>
      </c>
      <c r="E4418" s="237" t="s">
        <v>19</v>
      </c>
      <c r="F4418" s="238" t="s">
        <v>3714</v>
      </c>
      <c r="G4418" s="236"/>
      <c r="H4418" s="237" t="s">
        <v>19</v>
      </c>
      <c r="I4418" s="239"/>
      <c r="J4418" s="236"/>
      <c r="K4418" s="236"/>
      <c r="L4418" s="240"/>
      <c r="M4418" s="241"/>
      <c r="N4418" s="242"/>
      <c r="O4418" s="242"/>
      <c r="P4418" s="242"/>
      <c r="Q4418" s="242"/>
      <c r="R4418" s="242"/>
      <c r="S4418" s="242"/>
      <c r="T4418" s="243"/>
      <c r="U4418" s="13"/>
      <c r="V4418" s="13"/>
      <c r="W4418" s="13"/>
      <c r="X4418" s="13"/>
      <c r="Y4418" s="13"/>
      <c r="Z4418" s="13"/>
      <c r="AA4418" s="13"/>
      <c r="AB4418" s="13"/>
      <c r="AC4418" s="13"/>
      <c r="AD4418" s="13"/>
      <c r="AE4418" s="13"/>
      <c r="AT4418" s="244" t="s">
        <v>206</v>
      </c>
      <c r="AU4418" s="244" t="s">
        <v>78</v>
      </c>
      <c r="AV4418" s="13" t="s">
        <v>76</v>
      </c>
      <c r="AW4418" s="13" t="s">
        <v>31</v>
      </c>
      <c r="AX4418" s="13" t="s">
        <v>69</v>
      </c>
      <c r="AY4418" s="244" t="s">
        <v>193</v>
      </c>
    </row>
    <row r="4419" s="14" customFormat="1">
      <c r="A4419" s="14"/>
      <c r="B4419" s="245"/>
      <c r="C4419" s="246"/>
      <c r="D4419" s="228" t="s">
        <v>206</v>
      </c>
      <c r="E4419" s="247" t="s">
        <v>19</v>
      </c>
      <c r="F4419" s="248" t="s">
        <v>200</v>
      </c>
      <c r="G4419" s="246"/>
      <c r="H4419" s="249">
        <v>4</v>
      </c>
      <c r="I4419" s="250"/>
      <c r="J4419" s="246"/>
      <c r="K4419" s="246"/>
      <c r="L4419" s="251"/>
      <c r="M4419" s="252"/>
      <c r="N4419" s="253"/>
      <c r="O4419" s="253"/>
      <c r="P4419" s="253"/>
      <c r="Q4419" s="253"/>
      <c r="R4419" s="253"/>
      <c r="S4419" s="253"/>
      <c r="T4419" s="254"/>
      <c r="U4419" s="14"/>
      <c r="V4419" s="14"/>
      <c r="W4419" s="14"/>
      <c r="X4419" s="14"/>
      <c r="Y4419" s="14"/>
      <c r="Z4419" s="14"/>
      <c r="AA4419" s="14"/>
      <c r="AB4419" s="14"/>
      <c r="AC4419" s="14"/>
      <c r="AD4419" s="14"/>
      <c r="AE4419" s="14"/>
      <c r="AT4419" s="255" t="s">
        <v>206</v>
      </c>
      <c r="AU4419" s="255" t="s">
        <v>78</v>
      </c>
      <c r="AV4419" s="14" t="s">
        <v>78</v>
      </c>
      <c r="AW4419" s="14" t="s">
        <v>31</v>
      </c>
      <c r="AX4419" s="14" t="s">
        <v>69</v>
      </c>
      <c r="AY4419" s="255" t="s">
        <v>193</v>
      </c>
    </row>
    <row r="4420" s="13" customFormat="1">
      <c r="A4420" s="13"/>
      <c r="B4420" s="235"/>
      <c r="C4420" s="236"/>
      <c r="D4420" s="228" t="s">
        <v>206</v>
      </c>
      <c r="E4420" s="237" t="s">
        <v>19</v>
      </c>
      <c r="F4420" s="238" t="s">
        <v>3718</v>
      </c>
      <c r="G4420" s="236"/>
      <c r="H4420" s="237" t="s">
        <v>19</v>
      </c>
      <c r="I4420" s="239"/>
      <c r="J4420" s="236"/>
      <c r="K4420" s="236"/>
      <c r="L4420" s="240"/>
      <c r="M4420" s="241"/>
      <c r="N4420" s="242"/>
      <c r="O4420" s="242"/>
      <c r="P4420" s="242"/>
      <c r="Q4420" s="242"/>
      <c r="R4420" s="242"/>
      <c r="S4420" s="242"/>
      <c r="T4420" s="243"/>
      <c r="U4420" s="13"/>
      <c r="V4420" s="13"/>
      <c r="W4420" s="13"/>
      <c r="X4420" s="13"/>
      <c r="Y4420" s="13"/>
      <c r="Z4420" s="13"/>
      <c r="AA4420" s="13"/>
      <c r="AB4420" s="13"/>
      <c r="AC4420" s="13"/>
      <c r="AD4420" s="13"/>
      <c r="AE4420" s="13"/>
      <c r="AT4420" s="244" t="s">
        <v>206</v>
      </c>
      <c r="AU4420" s="244" t="s">
        <v>78</v>
      </c>
      <c r="AV4420" s="13" t="s">
        <v>76</v>
      </c>
      <c r="AW4420" s="13" t="s">
        <v>31</v>
      </c>
      <c r="AX4420" s="13" t="s">
        <v>69</v>
      </c>
      <c r="AY4420" s="244" t="s">
        <v>193</v>
      </c>
    </row>
    <row r="4421" s="14" customFormat="1">
      <c r="A4421" s="14"/>
      <c r="B4421" s="245"/>
      <c r="C4421" s="246"/>
      <c r="D4421" s="228" t="s">
        <v>206</v>
      </c>
      <c r="E4421" s="247" t="s">
        <v>19</v>
      </c>
      <c r="F4421" s="248" t="s">
        <v>200</v>
      </c>
      <c r="G4421" s="246"/>
      <c r="H4421" s="249">
        <v>4</v>
      </c>
      <c r="I4421" s="250"/>
      <c r="J4421" s="246"/>
      <c r="K4421" s="246"/>
      <c r="L4421" s="251"/>
      <c r="M4421" s="252"/>
      <c r="N4421" s="253"/>
      <c r="O4421" s="253"/>
      <c r="P4421" s="253"/>
      <c r="Q4421" s="253"/>
      <c r="R4421" s="253"/>
      <c r="S4421" s="253"/>
      <c r="T4421" s="254"/>
      <c r="U4421" s="14"/>
      <c r="V4421" s="14"/>
      <c r="W4421" s="14"/>
      <c r="X4421" s="14"/>
      <c r="Y4421" s="14"/>
      <c r="Z4421" s="14"/>
      <c r="AA4421" s="14"/>
      <c r="AB4421" s="14"/>
      <c r="AC4421" s="14"/>
      <c r="AD4421" s="14"/>
      <c r="AE4421" s="14"/>
      <c r="AT4421" s="255" t="s">
        <v>206</v>
      </c>
      <c r="AU4421" s="255" t="s">
        <v>78</v>
      </c>
      <c r="AV4421" s="14" t="s">
        <v>78</v>
      </c>
      <c r="AW4421" s="14" t="s">
        <v>31</v>
      </c>
      <c r="AX4421" s="14" t="s">
        <v>69</v>
      </c>
      <c r="AY4421" s="255" t="s">
        <v>193</v>
      </c>
    </row>
    <row r="4422" s="13" customFormat="1">
      <c r="A4422" s="13"/>
      <c r="B4422" s="235"/>
      <c r="C4422" s="236"/>
      <c r="D4422" s="228" t="s">
        <v>206</v>
      </c>
      <c r="E4422" s="237" t="s">
        <v>19</v>
      </c>
      <c r="F4422" s="238" t="s">
        <v>3720</v>
      </c>
      <c r="G4422" s="236"/>
      <c r="H4422" s="237" t="s">
        <v>19</v>
      </c>
      <c r="I4422" s="239"/>
      <c r="J4422" s="236"/>
      <c r="K4422" s="236"/>
      <c r="L4422" s="240"/>
      <c r="M4422" s="241"/>
      <c r="N4422" s="242"/>
      <c r="O4422" s="242"/>
      <c r="P4422" s="242"/>
      <c r="Q4422" s="242"/>
      <c r="R4422" s="242"/>
      <c r="S4422" s="242"/>
      <c r="T4422" s="243"/>
      <c r="U4422" s="13"/>
      <c r="V4422" s="13"/>
      <c r="W4422" s="13"/>
      <c r="X4422" s="13"/>
      <c r="Y4422" s="13"/>
      <c r="Z4422" s="13"/>
      <c r="AA4422" s="13"/>
      <c r="AB4422" s="13"/>
      <c r="AC4422" s="13"/>
      <c r="AD4422" s="13"/>
      <c r="AE4422" s="13"/>
      <c r="AT4422" s="244" t="s">
        <v>206</v>
      </c>
      <c r="AU4422" s="244" t="s">
        <v>78</v>
      </c>
      <c r="AV4422" s="13" t="s">
        <v>76</v>
      </c>
      <c r="AW4422" s="13" t="s">
        <v>31</v>
      </c>
      <c r="AX4422" s="13" t="s">
        <v>69</v>
      </c>
      <c r="AY4422" s="244" t="s">
        <v>193</v>
      </c>
    </row>
    <row r="4423" s="14" customFormat="1">
      <c r="A4423" s="14"/>
      <c r="B4423" s="245"/>
      <c r="C4423" s="246"/>
      <c r="D4423" s="228" t="s">
        <v>206</v>
      </c>
      <c r="E4423" s="247" t="s">
        <v>19</v>
      </c>
      <c r="F4423" s="248" t="s">
        <v>200</v>
      </c>
      <c r="G4423" s="246"/>
      <c r="H4423" s="249">
        <v>4</v>
      </c>
      <c r="I4423" s="250"/>
      <c r="J4423" s="246"/>
      <c r="K4423" s="246"/>
      <c r="L4423" s="251"/>
      <c r="M4423" s="252"/>
      <c r="N4423" s="253"/>
      <c r="O4423" s="253"/>
      <c r="P4423" s="253"/>
      <c r="Q4423" s="253"/>
      <c r="R4423" s="253"/>
      <c r="S4423" s="253"/>
      <c r="T4423" s="254"/>
      <c r="U4423" s="14"/>
      <c r="V4423" s="14"/>
      <c r="W4423" s="14"/>
      <c r="X4423" s="14"/>
      <c r="Y4423" s="14"/>
      <c r="Z4423" s="14"/>
      <c r="AA4423" s="14"/>
      <c r="AB4423" s="14"/>
      <c r="AC4423" s="14"/>
      <c r="AD4423" s="14"/>
      <c r="AE4423" s="14"/>
      <c r="AT4423" s="255" t="s">
        <v>206</v>
      </c>
      <c r="AU4423" s="255" t="s">
        <v>78</v>
      </c>
      <c r="AV4423" s="14" t="s">
        <v>78</v>
      </c>
      <c r="AW4423" s="14" t="s">
        <v>31</v>
      </c>
      <c r="AX4423" s="14" t="s">
        <v>69</v>
      </c>
      <c r="AY4423" s="255" t="s">
        <v>193</v>
      </c>
    </row>
    <row r="4424" s="13" customFormat="1">
      <c r="A4424" s="13"/>
      <c r="B4424" s="235"/>
      <c r="C4424" s="236"/>
      <c r="D4424" s="228" t="s">
        <v>206</v>
      </c>
      <c r="E4424" s="237" t="s">
        <v>19</v>
      </c>
      <c r="F4424" s="238" t="s">
        <v>3722</v>
      </c>
      <c r="G4424" s="236"/>
      <c r="H4424" s="237" t="s">
        <v>19</v>
      </c>
      <c r="I4424" s="239"/>
      <c r="J4424" s="236"/>
      <c r="K4424" s="236"/>
      <c r="L4424" s="240"/>
      <c r="M4424" s="241"/>
      <c r="N4424" s="242"/>
      <c r="O4424" s="242"/>
      <c r="P4424" s="242"/>
      <c r="Q4424" s="242"/>
      <c r="R4424" s="242"/>
      <c r="S4424" s="242"/>
      <c r="T4424" s="243"/>
      <c r="U4424" s="13"/>
      <c r="V4424" s="13"/>
      <c r="W4424" s="13"/>
      <c r="X4424" s="13"/>
      <c r="Y4424" s="13"/>
      <c r="Z4424" s="13"/>
      <c r="AA4424" s="13"/>
      <c r="AB4424" s="13"/>
      <c r="AC4424" s="13"/>
      <c r="AD4424" s="13"/>
      <c r="AE4424" s="13"/>
      <c r="AT4424" s="244" t="s">
        <v>206</v>
      </c>
      <c r="AU4424" s="244" t="s">
        <v>78</v>
      </c>
      <c r="AV4424" s="13" t="s">
        <v>76</v>
      </c>
      <c r="AW4424" s="13" t="s">
        <v>31</v>
      </c>
      <c r="AX4424" s="13" t="s">
        <v>69</v>
      </c>
      <c r="AY4424" s="244" t="s">
        <v>193</v>
      </c>
    </row>
    <row r="4425" s="14" customFormat="1">
      <c r="A4425" s="14"/>
      <c r="B4425" s="245"/>
      <c r="C4425" s="246"/>
      <c r="D4425" s="228" t="s">
        <v>206</v>
      </c>
      <c r="E4425" s="247" t="s">
        <v>19</v>
      </c>
      <c r="F4425" s="248" t="s">
        <v>200</v>
      </c>
      <c r="G4425" s="246"/>
      <c r="H4425" s="249">
        <v>4</v>
      </c>
      <c r="I4425" s="250"/>
      <c r="J4425" s="246"/>
      <c r="K4425" s="246"/>
      <c r="L4425" s="251"/>
      <c r="M4425" s="252"/>
      <c r="N4425" s="253"/>
      <c r="O4425" s="253"/>
      <c r="P4425" s="253"/>
      <c r="Q4425" s="253"/>
      <c r="R4425" s="253"/>
      <c r="S4425" s="253"/>
      <c r="T4425" s="254"/>
      <c r="U4425" s="14"/>
      <c r="V4425" s="14"/>
      <c r="W4425" s="14"/>
      <c r="X4425" s="14"/>
      <c r="Y4425" s="14"/>
      <c r="Z4425" s="14"/>
      <c r="AA4425" s="14"/>
      <c r="AB4425" s="14"/>
      <c r="AC4425" s="14"/>
      <c r="AD4425" s="14"/>
      <c r="AE4425" s="14"/>
      <c r="AT4425" s="255" t="s">
        <v>206</v>
      </c>
      <c r="AU4425" s="255" t="s">
        <v>78</v>
      </c>
      <c r="AV4425" s="14" t="s">
        <v>78</v>
      </c>
      <c r="AW4425" s="14" t="s">
        <v>31</v>
      </c>
      <c r="AX4425" s="14" t="s">
        <v>69</v>
      </c>
      <c r="AY4425" s="255" t="s">
        <v>193</v>
      </c>
    </row>
    <row r="4426" s="13" customFormat="1">
      <c r="A4426" s="13"/>
      <c r="B4426" s="235"/>
      <c r="C4426" s="236"/>
      <c r="D4426" s="228" t="s">
        <v>206</v>
      </c>
      <c r="E4426" s="237" t="s">
        <v>19</v>
      </c>
      <c r="F4426" s="238" t="s">
        <v>3724</v>
      </c>
      <c r="G4426" s="236"/>
      <c r="H4426" s="237" t="s">
        <v>19</v>
      </c>
      <c r="I4426" s="239"/>
      <c r="J4426" s="236"/>
      <c r="K4426" s="236"/>
      <c r="L4426" s="240"/>
      <c r="M4426" s="241"/>
      <c r="N4426" s="242"/>
      <c r="O4426" s="242"/>
      <c r="P4426" s="242"/>
      <c r="Q4426" s="242"/>
      <c r="R4426" s="242"/>
      <c r="S4426" s="242"/>
      <c r="T4426" s="243"/>
      <c r="U4426" s="13"/>
      <c r="V4426" s="13"/>
      <c r="W4426" s="13"/>
      <c r="X4426" s="13"/>
      <c r="Y4426" s="13"/>
      <c r="Z4426" s="13"/>
      <c r="AA4426" s="13"/>
      <c r="AB4426" s="13"/>
      <c r="AC4426" s="13"/>
      <c r="AD4426" s="13"/>
      <c r="AE4426" s="13"/>
      <c r="AT4426" s="244" t="s">
        <v>206</v>
      </c>
      <c r="AU4426" s="244" t="s">
        <v>78</v>
      </c>
      <c r="AV4426" s="13" t="s">
        <v>76</v>
      </c>
      <c r="AW4426" s="13" t="s">
        <v>31</v>
      </c>
      <c r="AX4426" s="13" t="s">
        <v>69</v>
      </c>
      <c r="AY4426" s="244" t="s">
        <v>193</v>
      </c>
    </row>
    <row r="4427" s="14" customFormat="1">
      <c r="A4427" s="14"/>
      <c r="B4427" s="245"/>
      <c r="C4427" s="246"/>
      <c r="D4427" s="228" t="s">
        <v>206</v>
      </c>
      <c r="E4427" s="247" t="s">
        <v>19</v>
      </c>
      <c r="F4427" s="248" t="s">
        <v>200</v>
      </c>
      <c r="G4427" s="246"/>
      <c r="H4427" s="249">
        <v>4</v>
      </c>
      <c r="I4427" s="250"/>
      <c r="J4427" s="246"/>
      <c r="K4427" s="246"/>
      <c r="L4427" s="251"/>
      <c r="M4427" s="252"/>
      <c r="N4427" s="253"/>
      <c r="O4427" s="253"/>
      <c r="P4427" s="253"/>
      <c r="Q4427" s="253"/>
      <c r="R4427" s="253"/>
      <c r="S4427" s="253"/>
      <c r="T4427" s="254"/>
      <c r="U4427" s="14"/>
      <c r="V4427" s="14"/>
      <c r="W4427" s="14"/>
      <c r="X4427" s="14"/>
      <c r="Y4427" s="14"/>
      <c r="Z4427" s="14"/>
      <c r="AA4427" s="14"/>
      <c r="AB4427" s="14"/>
      <c r="AC4427" s="14"/>
      <c r="AD4427" s="14"/>
      <c r="AE4427" s="14"/>
      <c r="AT4427" s="255" t="s">
        <v>206</v>
      </c>
      <c r="AU4427" s="255" t="s">
        <v>78</v>
      </c>
      <c r="AV4427" s="14" t="s">
        <v>78</v>
      </c>
      <c r="AW4427" s="14" t="s">
        <v>31</v>
      </c>
      <c r="AX4427" s="14" t="s">
        <v>69</v>
      </c>
      <c r="AY4427" s="255" t="s">
        <v>193</v>
      </c>
    </row>
    <row r="4428" s="13" customFormat="1">
      <c r="A4428" s="13"/>
      <c r="B4428" s="235"/>
      <c r="C4428" s="236"/>
      <c r="D4428" s="228" t="s">
        <v>206</v>
      </c>
      <c r="E4428" s="237" t="s">
        <v>19</v>
      </c>
      <c r="F4428" s="238" t="s">
        <v>3331</v>
      </c>
      <c r="G4428" s="236"/>
      <c r="H4428" s="237" t="s">
        <v>19</v>
      </c>
      <c r="I4428" s="239"/>
      <c r="J4428" s="236"/>
      <c r="K4428" s="236"/>
      <c r="L4428" s="240"/>
      <c r="M4428" s="241"/>
      <c r="N4428" s="242"/>
      <c r="O4428" s="242"/>
      <c r="P4428" s="242"/>
      <c r="Q4428" s="242"/>
      <c r="R4428" s="242"/>
      <c r="S4428" s="242"/>
      <c r="T4428" s="243"/>
      <c r="U4428" s="13"/>
      <c r="V4428" s="13"/>
      <c r="W4428" s="13"/>
      <c r="X4428" s="13"/>
      <c r="Y4428" s="13"/>
      <c r="Z4428" s="13"/>
      <c r="AA4428" s="13"/>
      <c r="AB4428" s="13"/>
      <c r="AC4428" s="13"/>
      <c r="AD4428" s="13"/>
      <c r="AE4428" s="13"/>
      <c r="AT4428" s="244" t="s">
        <v>206</v>
      </c>
      <c r="AU4428" s="244" t="s">
        <v>78</v>
      </c>
      <c r="AV4428" s="13" t="s">
        <v>76</v>
      </c>
      <c r="AW4428" s="13" t="s">
        <v>31</v>
      </c>
      <c r="AX4428" s="13" t="s">
        <v>69</v>
      </c>
      <c r="AY4428" s="244" t="s">
        <v>193</v>
      </c>
    </row>
    <row r="4429" s="14" customFormat="1">
      <c r="A4429" s="14"/>
      <c r="B4429" s="245"/>
      <c r="C4429" s="246"/>
      <c r="D4429" s="228" t="s">
        <v>206</v>
      </c>
      <c r="E4429" s="247" t="s">
        <v>19</v>
      </c>
      <c r="F4429" s="248" t="s">
        <v>200</v>
      </c>
      <c r="G4429" s="246"/>
      <c r="H4429" s="249">
        <v>4</v>
      </c>
      <c r="I4429" s="250"/>
      <c r="J4429" s="246"/>
      <c r="K4429" s="246"/>
      <c r="L4429" s="251"/>
      <c r="M4429" s="252"/>
      <c r="N4429" s="253"/>
      <c r="O4429" s="253"/>
      <c r="P4429" s="253"/>
      <c r="Q4429" s="253"/>
      <c r="R4429" s="253"/>
      <c r="S4429" s="253"/>
      <c r="T4429" s="254"/>
      <c r="U4429" s="14"/>
      <c r="V4429" s="14"/>
      <c r="W4429" s="14"/>
      <c r="X4429" s="14"/>
      <c r="Y4429" s="14"/>
      <c r="Z4429" s="14"/>
      <c r="AA4429" s="14"/>
      <c r="AB4429" s="14"/>
      <c r="AC4429" s="14"/>
      <c r="AD4429" s="14"/>
      <c r="AE4429" s="14"/>
      <c r="AT4429" s="255" t="s">
        <v>206</v>
      </c>
      <c r="AU4429" s="255" t="s">
        <v>78</v>
      </c>
      <c r="AV4429" s="14" t="s">
        <v>78</v>
      </c>
      <c r="AW4429" s="14" t="s">
        <v>31</v>
      </c>
      <c r="AX4429" s="14" t="s">
        <v>69</v>
      </c>
      <c r="AY4429" s="255" t="s">
        <v>193</v>
      </c>
    </row>
    <row r="4430" s="13" customFormat="1">
      <c r="A4430" s="13"/>
      <c r="B4430" s="235"/>
      <c r="C4430" s="236"/>
      <c r="D4430" s="228" t="s">
        <v>206</v>
      </c>
      <c r="E4430" s="237" t="s">
        <v>19</v>
      </c>
      <c r="F4430" s="238" t="s">
        <v>3727</v>
      </c>
      <c r="G4430" s="236"/>
      <c r="H4430" s="237" t="s">
        <v>19</v>
      </c>
      <c r="I4430" s="239"/>
      <c r="J4430" s="236"/>
      <c r="K4430" s="236"/>
      <c r="L4430" s="240"/>
      <c r="M4430" s="241"/>
      <c r="N4430" s="242"/>
      <c r="O4430" s="242"/>
      <c r="P4430" s="242"/>
      <c r="Q4430" s="242"/>
      <c r="R4430" s="242"/>
      <c r="S4430" s="242"/>
      <c r="T4430" s="243"/>
      <c r="U4430" s="13"/>
      <c r="V4430" s="13"/>
      <c r="W4430" s="13"/>
      <c r="X4430" s="13"/>
      <c r="Y4430" s="13"/>
      <c r="Z4430" s="13"/>
      <c r="AA4430" s="13"/>
      <c r="AB4430" s="13"/>
      <c r="AC4430" s="13"/>
      <c r="AD4430" s="13"/>
      <c r="AE4430" s="13"/>
      <c r="AT4430" s="244" t="s">
        <v>206</v>
      </c>
      <c r="AU4430" s="244" t="s">
        <v>78</v>
      </c>
      <c r="AV4430" s="13" t="s">
        <v>76</v>
      </c>
      <c r="AW4430" s="13" t="s">
        <v>31</v>
      </c>
      <c r="AX4430" s="13" t="s">
        <v>69</v>
      </c>
      <c r="AY4430" s="244" t="s">
        <v>193</v>
      </c>
    </row>
    <row r="4431" s="14" customFormat="1">
      <c r="A4431" s="14"/>
      <c r="B4431" s="245"/>
      <c r="C4431" s="246"/>
      <c r="D4431" s="228" t="s">
        <v>206</v>
      </c>
      <c r="E4431" s="247" t="s">
        <v>19</v>
      </c>
      <c r="F4431" s="248" t="s">
        <v>200</v>
      </c>
      <c r="G4431" s="246"/>
      <c r="H4431" s="249">
        <v>4</v>
      </c>
      <c r="I4431" s="250"/>
      <c r="J4431" s="246"/>
      <c r="K4431" s="246"/>
      <c r="L4431" s="251"/>
      <c r="M4431" s="252"/>
      <c r="N4431" s="253"/>
      <c r="O4431" s="253"/>
      <c r="P4431" s="253"/>
      <c r="Q4431" s="253"/>
      <c r="R4431" s="253"/>
      <c r="S4431" s="253"/>
      <c r="T4431" s="254"/>
      <c r="U4431" s="14"/>
      <c r="V4431" s="14"/>
      <c r="W4431" s="14"/>
      <c r="X4431" s="14"/>
      <c r="Y4431" s="14"/>
      <c r="Z4431" s="14"/>
      <c r="AA4431" s="14"/>
      <c r="AB4431" s="14"/>
      <c r="AC4431" s="14"/>
      <c r="AD4431" s="14"/>
      <c r="AE4431" s="14"/>
      <c r="AT4431" s="255" t="s">
        <v>206</v>
      </c>
      <c r="AU4431" s="255" t="s">
        <v>78</v>
      </c>
      <c r="AV4431" s="14" t="s">
        <v>78</v>
      </c>
      <c r="AW4431" s="14" t="s">
        <v>31</v>
      </c>
      <c r="AX4431" s="14" t="s">
        <v>69</v>
      </c>
      <c r="AY4431" s="255" t="s">
        <v>193</v>
      </c>
    </row>
    <row r="4432" s="13" customFormat="1">
      <c r="A4432" s="13"/>
      <c r="B4432" s="235"/>
      <c r="C4432" s="236"/>
      <c r="D4432" s="228" t="s">
        <v>206</v>
      </c>
      <c r="E4432" s="237" t="s">
        <v>19</v>
      </c>
      <c r="F4432" s="238" t="s">
        <v>3730</v>
      </c>
      <c r="G4432" s="236"/>
      <c r="H4432" s="237" t="s">
        <v>19</v>
      </c>
      <c r="I4432" s="239"/>
      <c r="J4432" s="236"/>
      <c r="K4432" s="236"/>
      <c r="L4432" s="240"/>
      <c r="M4432" s="241"/>
      <c r="N4432" s="242"/>
      <c r="O4432" s="242"/>
      <c r="P4432" s="242"/>
      <c r="Q4432" s="242"/>
      <c r="R4432" s="242"/>
      <c r="S4432" s="242"/>
      <c r="T4432" s="243"/>
      <c r="U4432" s="13"/>
      <c r="V4432" s="13"/>
      <c r="W4432" s="13"/>
      <c r="X4432" s="13"/>
      <c r="Y4432" s="13"/>
      <c r="Z4432" s="13"/>
      <c r="AA4432" s="13"/>
      <c r="AB4432" s="13"/>
      <c r="AC4432" s="13"/>
      <c r="AD4432" s="13"/>
      <c r="AE4432" s="13"/>
      <c r="AT4432" s="244" t="s">
        <v>206</v>
      </c>
      <c r="AU4432" s="244" t="s">
        <v>78</v>
      </c>
      <c r="AV4432" s="13" t="s">
        <v>76</v>
      </c>
      <c r="AW4432" s="13" t="s">
        <v>31</v>
      </c>
      <c r="AX4432" s="13" t="s">
        <v>69</v>
      </c>
      <c r="AY4432" s="244" t="s">
        <v>193</v>
      </c>
    </row>
    <row r="4433" s="14" customFormat="1">
      <c r="A4433" s="14"/>
      <c r="B4433" s="245"/>
      <c r="C4433" s="246"/>
      <c r="D4433" s="228" t="s">
        <v>206</v>
      </c>
      <c r="E4433" s="247" t="s">
        <v>19</v>
      </c>
      <c r="F4433" s="248" t="s">
        <v>200</v>
      </c>
      <c r="G4433" s="246"/>
      <c r="H4433" s="249">
        <v>4</v>
      </c>
      <c r="I4433" s="250"/>
      <c r="J4433" s="246"/>
      <c r="K4433" s="246"/>
      <c r="L4433" s="251"/>
      <c r="M4433" s="252"/>
      <c r="N4433" s="253"/>
      <c r="O4433" s="253"/>
      <c r="P4433" s="253"/>
      <c r="Q4433" s="253"/>
      <c r="R4433" s="253"/>
      <c r="S4433" s="253"/>
      <c r="T4433" s="254"/>
      <c r="U4433" s="14"/>
      <c r="V4433" s="14"/>
      <c r="W4433" s="14"/>
      <c r="X4433" s="14"/>
      <c r="Y4433" s="14"/>
      <c r="Z4433" s="14"/>
      <c r="AA4433" s="14"/>
      <c r="AB4433" s="14"/>
      <c r="AC4433" s="14"/>
      <c r="AD4433" s="14"/>
      <c r="AE4433" s="14"/>
      <c r="AT4433" s="255" t="s">
        <v>206</v>
      </c>
      <c r="AU4433" s="255" t="s">
        <v>78</v>
      </c>
      <c r="AV4433" s="14" t="s">
        <v>78</v>
      </c>
      <c r="AW4433" s="14" t="s">
        <v>31</v>
      </c>
      <c r="AX4433" s="14" t="s">
        <v>69</v>
      </c>
      <c r="AY4433" s="255" t="s">
        <v>193</v>
      </c>
    </row>
    <row r="4434" s="13" customFormat="1">
      <c r="A4434" s="13"/>
      <c r="B4434" s="235"/>
      <c r="C4434" s="236"/>
      <c r="D4434" s="228" t="s">
        <v>206</v>
      </c>
      <c r="E4434" s="237" t="s">
        <v>19</v>
      </c>
      <c r="F4434" s="238" t="s">
        <v>3733</v>
      </c>
      <c r="G4434" s="236"/>
      <c r="H4434" s="237" t="s">
        <v>19</v>
      </c>
      <c r="I4434" s="239"/>
      <c r="J4434" s="236"/>
      <c r="K4434" s="236"/>
      <c r="L4434" s="240"/>
      <c r="M4434" s="241"/>
      <c r="N4434" s="242"/>
      <c r="O4434" s="242"/>
      <c r="P4434" s="242"/>
      <c r="Q4434" s="242"/>
      <c r="R4434" s="242"/>
      <c r="S4434" s="242"/>
      <c r="T4434" s="243"/>
      <c r="U4434" s="13"/>
      <c r="V4434" s="13"/>
      <c r="W4434" s="13"/>
      <c r="X4434" s="13"/>
      <c r="Y4434" s="13"/>
      <c r="Z4434" s="13"/>
      <c r="AA4434" s="13"/>
      <c r="AB4434" s="13"/>
      <c r="AC4434" s="13"/>
      <c r="AD4434" s="13"/>
      <c r="AE4434" s="13"/>
      <c r="AT4434" s="244" t="s">
        <v>206</v>
      </c>
      <c r="AU4434" s="244" t="s">
        <v>78</v>
      </c>
      <c r="AV4434" s="13" t="s">
        <v>76</v>
      </c>
      <c r="AW4434" s="13" t="s">
        <v>31</v>
      </c>
      <c r="AX4434" s="13" t="s">
        <v>69</v>
      </c>
      <c r="AY4434" s="244" t="s">
        <v>193</v>
      </c>
    </row>
    <row r="4435" s="14" customFormat="1">
      <c r="A4435" s="14"/>
      <c r="B4435" s="245"/>
      <c r="C4435" s="246"/>
      <c r="D4435" s="228" t="s">
        <v>206</v>
      </c>
      <c r="E4435" s="247" t="s">
        <v>19</v>
      </c>
      <c r="F4435" s="248" t="s">
        <v>200</v>
      </c>
      <c r="G4435" s="246"/>
      <c r="H4435" s="249">
        <v>4</v>
      </c>
      <c r="I4435" s="250"/>
      <c r="J4435" s="246"/>
      <c r="K4435" s="246"/>
      <c r="L4435" s="251"/>
      <c r="M4435" s="252"/>
      <c r="N4435" s="253"/>
      <c r="O4435" s="253"/>
      <c r="P4435" s="253"/>
      <c r="Q4435" s="253"/>
      <c r="R4435" s="253"/>
      <c r="S4435" s="253"/>
      <c r="T4435" s="254"/>
      <c r="U4435" s="14"/>
      <c r="V4435" s="14"/>
      <c r="W4435" s="14"/>
      <c r="X4435" s="14"/>
      <c r="Y4435" s="14"/>
      <c r="Z4435" s="14"/>
      <c r="AA4435" s="14"/>
      <c r="AB4435" s="14"/>
      <c r="AC4435" s="14"/>
      <c r="AD4435" s="14"/>
      <c r="AE4435" s="14"/>
      <c r="AT4435" s="255" t="s">
        <v>206</v>
      </c>
      <c r="AU4435" s="255" t="s">
        <v>78</v>
      </c>
      <c r="AV4435" s="14" t="s">
        <v>78</v>
      </c>
      <c r="AW4435" s="14" t="s">
        <v>31</v>
      </c>
      <c r="AX4435" s="14" t="s">
        <v>69</v>
      </c>
      <c r="AY4435" s="255" t="s">
        <v>193</v>
      </c>
    </row>
    <row r="4436" s="13" customFormat="1">
      <c r="A4436" s="13"/>
      <c r="B4436" s="235"/>
      <c r="C4436" s="236"/>
      <c r="D4436" s="228" t="s">
        <v>206</v>
      </c>
      <c r="E4436" s="237" t="s">
        <v>19</v>
      </c>
      <c r="F4436" s="238" t="s">
        <v>3735</v>
      </c>
      <c r="G4436" s="236"/>
      <c r="H4436" s="237" t="s">
        <v>19</v>
      </c>
      <c r="I4436" s="239"/>
      <c r="J4436" s="236"/>
      <c r="K4436" s="236"/>
      <c r="L4436" s="240"/>
      <c r="M4436" s="241"/>
      <c r="N4436" s="242"/>
      <c r="O4436" s="242"/>
      <c r="P4436" s="242"/>
      <c r="Q4436" s="242"/>
      <c r="R4436" s="242"/>
      <c r="S4436" s="242"/>
      <c r="T4436" s="243"/>
      <c r="U4436" s="13"/>
      <c r="V4436" s="13"/>
      <c r="W4436" s="13"/>
      <c r="X4436" s="13"/>
      <c r="Y4436" s="13"/>
      <c r="Z4436" s="13"/>
      <c r="AA4436" s="13"/>
      <c r="AB4436" s="13"/>
      <c r="AC4436" s="13"/>
      <c r="AD4436" s="13"/>
      <c r="AE4436" s="13"/>
      <c r="AT4436" s="244" t="s">
        <v>206</v>
      </c>
      <c r="AU4436" s="244" t="s">
        <v>78</v>
      </c>
      <c r="AV4436" s="13" t="s">
        <v>76</v>
      </c>
      <c r="AW4436" s="13" t="s">
        <v>31</v>
      </c>
      <c r="AX4436" s="13" t="s">
        <v>69</v>
      </c>
      <c r="AY4436" s="244" t="s">
        <v>193</v>
      </c>
    </row>
    <row r="4437" s="14" customFormat="1">
      <c r="A4437" s="14"/>
      <c r="B4437" s="245"/>
      <c r="C4437" s="246"/>
      <c r="D4437" s="228" t="s">
        <v>206</v>
      </c>
      <c r="E4437" s="247" t="s">
        <v>19</v>
      </c>
      <c r="F4437" s="248" t="s">
        <v>200</v>
      </c>
      <c r="G4437" s="246"/>
      <c r="H4437" s="249">
        <v>4</v>
      </c>
      <c r="I4437" s="250"/>
      <c r="J4437" s="246"/>
      <c r="K4437" s="246"/>
      <c r="L4437" s="251"/>
      <c r="M4437" s="252"/>
      <c r="N4437" s="253"/>
      <c r="O4437" s="253"/>
      <c r="P4437" s="253"/>
      <c r="Q4437" s="253"/>
      <c r="R4437" s="253"/>
      <c r="S4437" s="253"/>
      <c r="T4437" s="254"/>
      <c r="U4437" s="14"/>
      <c r="V4437" s="14"/>
      <c r="W4437" s="14"/>
      <c r="X4437" s="14"/>
      <c r="Y4437" s="14"/>
      <c r="Z4437" s="14"/>
      <c r="AA4437" s="14"/>
      <c r="AB4437" s="14"/>
      <c r="AC4437" s="14"/>
      <c r="AD4437" s="14"/>
      <c r="AE4437" s="14"/>
      <c r="AT4437" s="255" t="s">
        <v>206</v>
      </c>
      <c r="AU4437" s="255" t="s">
        <v>78</v>
      </c>
      <c r="AV4437" s="14" t="s">
        <v>78</v>
      </c>
      <c r="AW4437" s="14" t="s">
        <v>31</v>
      </c>
      <c r="AX4437" s="14" t="s">
        <v>69</v>
      </c>
      <c r="AY4437" s="255" t="s">
        <v>193</v>
      </c>
    </row>
    <row r="4438" s="13" customFormat="1">
      <c r="A4438" s="13"/>
      <c r="B4438" s="235"/>
      <c r="C4438" s="236"/>
      <c r="D4438" s="228" t="s">
        <v>206</v>
      </c>
      <c r="E4438" s="237" t="s">
        <v>19</v>
      </c>
      <c r="F4438" s="238" t="s">
        <v>1724</v>
      </c>
      <c r="G4438" s="236"/>
      <c r="H4438" s="237" t="s">
        <v>19</v>
      </c>
      <c r="I4438" s="239"/>
      <c r="J4438" s="236"/>
      <c r="K4438" s="236"/>
      <c r="L4438" s="240"/>
      <c r="M4438" s="241"/>
      <c r="N4438" s="242"/>
      <c r="O4438" s="242"/>
      <c r="P4438" s="242"/>
      <c r="Q4438" s="242"/>
      <c r="R4438" s="242"/>
      <c r="S4438" s="242"/>
      <c r="T4438" s="243"/>
      <c r="U4438" s="13"/>
      <c r="V4438" s="13"/>
      <c r="W4438" s="13"/>
      <c r="X4438" s="13"/>
      <c r="Y4438" s="13"/>
      <c r="Z4438" s="13"/>
      <c r="AA4438" s="13"/>
      <c r="AB4438" s="13"/>
      <c r="AC4438" s="13"/>
      <c r="AD4438" s="13"/>
      <c r="AE4438" s="13"/>
      <c r="AT4438" s="244" t="s">
        <v>206</v>
      </c>
      <c r="AU4438" s="244" t="s">
        <v>78</v>
      </c>
      <c r="AV4438" s="13" t="s">
        <v>76</v>
      </c>
      <c r="AW4438" s="13" t="s">
        <v>31</v>
      </c>
      <c r="AX4438" s="13" t="s">
        <v>69</v>
      </c>
      <c r="AY4438" s="244" t="s">
        <v>193</v>
      </c>
    </row>
    <row r="4439" s="13" customFormat="1">
      <c r="A4439" s="13"/>
      <c r="B4439" s="235"/>
      <c r="C4439" s="236"/>
      <c r="D4439" s="228" t="s">
        <v>206</v>
      </c>
      <c r="E4439" s="237" t="s">
        <v>19</v>
      </c>
      <c r="F4439" s="238" t="s">
        <v>3756</v>
      </c>
      <c r="G4439" s="236"/>
      <c r="H4439" s="237" t="s">
        <v>19</v>
      </c>
      <c r="I4439" s="239"/>
      <c r="J4439" s="236"/>
      <c r="K4439" s="236"/>
      <c r="L4439" s="240"/>
      <c r="M4439" s="241"/>
      <c r="N4439" s="242"/>
      <c r="O4439" s="242"/>
      <c r="P4439" s="242"/>
      <c r="Q4439" s="242"/>
      <c r="R4439" s="242"/>
      <c r="S4439" s="242"/>
      <c r="T4439" s="243"/>
      <c r="U4439" s="13"/>
      <c r="V4439" s="13"/>
      <c r="W4439" s="13"/>
      <c r="X4439" s="13"/>
      <c r="Y4439" s="13"/>
      <c r="Z4439" s="13"/>
      <c r="AA4439" s="13"/>
      <c r="AB4439" s="13"/>
      <c r="AC4439" s="13"/>
      <c r="AD4439" s="13"/>
      <c r="AE4439" s="13"/>
      <c r="AT4439" s="244" t="s">
        <v>206</v>
      </c>
      <c r="AU4439" s="244" t="s">
        <v>78</v>
      </c>
      <c r="AV4439" s="13" t="s">
        <v>76</v>
      </c>
      <c r="AW4439" s="13" t="s">
        <v>31</v>
      </c>
      <c r="AX4439" s="13" t="s">
        <v>69</v>
      </c>
      <c r="AY4439" s="244" t="s">
        <v>193</v>
      </c>
    </row>
    <row r="4440" s="14" customFormat="1">
      <c r="A4440" s="14"/>
      <c r="B4440" s="245"/>
      <c r="C4440" s="246"/>
      <c r="D4440" s="228" t="s">
        <v>206</v>
      </c>
      <c r="E4440" s="247" t="s">
        <v>19</v>
      </c>
      <c r="F4440" s="248" t="s">
        <v>200</v>
      </c>
      <c r="G4440" s="246"/>
      <c r="H4440" s="249">
        <v>4</v>
      </c>
      <c r="I4440" s="250"/>
      <c r="J4440" s="246"/>
      <c r="K4440" s="246"/>
      <c r="L4440" s="251"/>
      <c r="M4440" s="252"/>
      <c r="N4440" s="253"/>
      <c r="O4440" s="253"/>
      <c r="P4440" s="253"/>
      <c r="Q4440" s="253"/>
      <c r="R4440" s="253"/>
      <c r="S4440" s="253"/>
      <c r="T4440" s="254"/>
      <c r="U4440" s="14"/>
      <c r="V4440" s="14"/>
      <c r="W4440" s="14"/>
      <c r="X4440" s="14"/>
      <c r="Y4440" s="14"/>
      <c r="Z4440" s="14"/>
      <c r="AA4440" s="14"/>
      <c r="AB4440" s="14"/>
      <c r="AC4440" s="14"/>
      <c r="AD4440" s="14"/>
      <c r="AE4440" s="14"/>
      <c r="AT4440" s="255" t="s">
        <v>206</v>
      </c>
      <c r="AU4440" s="255" t="s">
        <v>78</v>
      </c>
      <c r="AV4440" s="14" t="s">
        <v>78</v>
      </c>
      <c r="AW4440" s="14" t="s">
        <v>31</v>
      </c>
      <c r="AX4440" s="14" t="s">
        <v>69</v>
      </c>
      <c r="AY4440" s="255" t="s">
        <v>193</v>
      </c>
    </row>
    <row r="4441" s="13" customFormat="1">
      <c r="A4441" s="13"/>
      <c r="B4441" s="235"/>
      <c r="C4441" s="236"/>
      <c r="D4441" s="228" t="s">
        <v>206</v>
      </c>
      <c r="E4441" s="237" t="s">
        <v>19</v>
      </c>
      <c r="F4441" s="238" t="s">
        <v>3760</v>
      </c>
      <c r="G4441" s="236"/>
      <c r="H4441" s="237" t="s">
        <v>19</v>
      </c>
      <c r="I4441" s="239"/>
      <c r="J4441" s="236"/>
      <c r="K4441" s="236"/>
      <c r="L4441" s="240"/>
      <c r="M4441" s="241"/>
      <c r="N4441" s="242"/>
      <c r="O4441" s="242"/>
      <c r="P4441" s="242"/>
      <c r="Q4441" s="242"/>
      <c r="R4441" s="242"/>
      <c r="S4441" s="242"/>
      <c r="T4441" s="243"/>
      <c r="U4441" s="13"/>
      <c r="V4441" s="13"/>
      <c r="W4441" s="13"/>
      <c r="X4441" s="13"/>
      <c r="Y4441" s="13"/>
      <c r="Z4441" s="13"/>
      <c r="AA4441" s="13"/>
      <c r="AB4441" s="13"/>
      <c r="AC4441" s="13"/>
      <c r="AD4441" s="13"/>
      <c r="AE4441" s="13"/>
      <c r="AT4441" s="244" t="s">
        <v>206</v>
      </c>
      <c r="AU4441" s="244" t="s">
        <v>78</v>
      </c>
      <c r="AV4441" s="13" t="s">
        <v>76</v>
      </c>
      <c r="AW4441" s="13" t="s">
        <v>31</v>
      </c>
      <c r="AX4441" s="13" t="s">
        <v>69</v>
      </c>
      <c r="AY4441" s="244" t="s">
        <v>193</v>
      </c>
    </row>
    <row r="4442" s="14" customFormat="1">
      <c r="A4442" s="14"/>
      <c r="B4442" s="245"/>
      <c r="C4442" s="246"/>
      <c r="D4442" s="228" t="s">
        <v>206</v>
      </c>
      <c r="E4442" s="247" t="s">
        <v>19</v>
      </c>
      <c r="F4442" s="248" t="s">
        <v>200</v>
      </c>
      <c r="G4442" s="246"/>
      <c r="H4442" s="249">
        <v>4</v>
      </c>
      <c r="I4442" s="250"/>
      <c r="J4442" s="246"/>
      <c r="K4442" s="246"/>
      <c r="L4442" s="251"/>
      <c r="M4442" s="252"/>
      <c r="N4442" s="253"/>
      <c r="O4442" s="253"/>
      <c r="P4442" s="253"/>
      <c r="Q4442" s="253"/>
      <c r="R4442" s="253"/>
      <c r="S4442" s="253"/>
      <c r="T4442" s="254"/>
      <c r="U4442" s="14"/>
      <c r="V4442" s="14"/>
      <c r="W4442" s="14"/>
      <c r="X4442" s="14"/>
      <c r="Y4442" s="14"/>
      <c r="Z4442" s="14"/>
      <c r="AA4442" s="14"/>
      <c r="AB4442" s="14"/>
      <c r="AC4442" s="14"/>
      <c r="AD4442" s="14"/>
      <c r="AE4442" s="14"/>
      <c r="AT4442" s="255" t="s">
        <v>206</v>
      </c>
      <c r="AU4442" s="255" t="s">
        <v>78</v>
      </c>
      <c r="AV4442" s="14" t="s">
        <v>78</v>
      </c>
      <c r="AW4442" s="14" t="s">
        <v>31</v>
      </c>
      <c r="AX4442" s="14" t="s">
        <v>69</v>
      </c>
      <c r="AY4442" s="255" t="s">
        <v>193</v>
      </c>
    </row>
    <row r="4443" s="13" customFormat="1">
      <c r="A4443" s="13"/>
      <c r="B4443" s="235"/>
      <c r="C4443" s="236"/>
      <c r="D4443" s="228" t="s">
        <v>206</v>
      </c>
      <c r="E4443" s="237" t="s">
        <v>19</v>
      </c>
      <c r="F4443" s="238" t="s">
        <v>3762</v>
      </c>
      <c r="G4443" s="236"/>
      <c r="H4443" s="237" t="s">
        <v>19</v>
      </c>
      <c r="I4443" s="239"/>
      <c r="J4443" s="236"/>
      <c r="K4443" s="236"/>
      <c r="L4443" s="240"/>
      <c r="M4443" s="241"/>
      <c r="N4443" s="242"/>
      <c r="O4443" s="242"/>
      <c r="P4443" s="242"/>
      <c r="Q4443" s="242"/>
      <c r="R4443" s="242"/>
      <c r="S4443" s="242"/>
      <c r="T4443" s="243"/>
      <c r="U4443" s="13"/>
      <c r="V4443" s="13"/>
      <c r="W4443" s="13"/>
      <c r="X4443" s="13"/>
      <c r="Y4443" s="13"/>
      <c r="Z4443" s="13"/>
      <c r="AA4443" s="13"/>
      <c r="AB4443" s="13"/>
      <c r="AC4443" s="13"/>
      <c r="AD4443" s="13"/>
      <c r="AE4443" s="13"/>
      <c r="AT4443" s="244" t="s">
        <v>206</v>
      </c>
      <c r="AU4443" s="244" t="s">
        <v>78</v>
      </c>
      <c r="AV4443" s="13" t="s">
        <v>76</v>
      </c>
      <c r="AW4443" s="13" t="s">
        <v>31</v>
      </c>
      <c r="AX4443" s="13" t="s">
        <v>69</v>
      </c>
      <c r="AY4443" s="244" t="s">
        <v>193</v>
      </c>
    </row>
    <row r="4444" s="14" customFormat="1">
      <c r="A4444" s="14"/>
      <c r="B4444" s="245"/>
      <c r="C4444" s="246"/>
      <c r="D4444" s="228" t="s">
        <v>206</v>
      </c>
      <c r="E4444" s="247" t="s">
        <v>19</v>
      </c>
      <c r="F4444" s="248" t="s">
        <v>200</v>
      </c>
      <c r="G4444" s="246"/>
      <c r="H4444" s="249">
        <v>4</v>
      </c>
      <c r="I4444" s="250"/>
      <c r="J4444" s="246"/>
      <c r="K4444" s="246"/>
      <c r="L4444" s="251"/>
      <c r="M4444" s="252"/>
      <c r="N4444" s="253"/>
      <c r="O4444" s="253"/>
      <c r="P4444" s="253"/>
      <c r="Q4444" s="253"/>
      <c r="R4444" s="253"/>
      <c r="S4444" s="253"/>
      <c r="T4444" s="254"/>
      <c r="U4444" s="14"/>
      <c r="V4444" s="14"/>
      <c r="W4444" s="14"/>
      <c r="X4444" s="14"/>
      <c r="Y4444" s="14"/>
      <c r="Z4444" s="14"/>
      <c r="AA4444" s="14"/>
      <c r="AB4444" s="14"/>
      <c r="AC4444" s="14"/>
      <c r="AD4444" s="14"/>
      <c r="AE4444" s="14"/>
      <c r="AT4444" s="255" t="s">
        <v>206</v>
      </c>
      <c r="AU4444" s="255" t="s">
        <v>78</v>
      </c>
      <c r="AV4444" s="14" t="s">
        <v>78</v>
      </c>
      <c r="AW4444" s="14" t="s">
        <v>31</v>
      </c>
      <c r="AX4444" s="14" t="s">
        <v>69</v>
      </c>
      <c r="AY4444" s="255" t="s">
        <v>193</v>
      </c>
    </row>
    <row r="4445" s="13" customFormat="1">
      <c r="A4445" s="13"/>
      <c r="B4445" s="235"/>
      <c r="C4445" s="236"/>
      <c r="D4445" s="228" t="s">
        <v>206</v>
      </c>
      <c r="E4445" s="237" t="s">
        <v>19</v>
      </c>
      <c r="F4445" s="238" t="s">
        <v>3763</v>
      </c>
      <c r="G4445" s="236"/>
      <c r="H4445" s="237" t="s">
        <v>19</v>
      </c>
      <c r="I4445" s="239"/>
      <c r="J4445" s="236"/>
      <c r="K4445" s="236"/>
      <c r="L4445" s="240"/>
      <c r="M4445" s="241"/>
      <c r="N4445" s="242"/>
      <c r="O4445" s="242"/>
      <c r="P4445" s="242"/>
      <c r="Q4445" s="242"/>
      <c r="R4445" s="242"/>
      <c r="S4445" s="242"/>
      <c r="T4445" s="243"/>
      <c r="U4445" s="13"/>
      <c r="V4445" s="13"/>
      <c r="W4445" s="13"/>
      <c r="X4445" s="13"/>
      <c r="Y4445" s="13"/>
      <c r="Z4445" s="13"/>
      <c r="AA4445" s="13"/>
      <c r="AB4445" s="13"/>
      <c r="AC4445" s="13"/>
      <c r="AD4445" s="13"/>
      <c r="AE4445" s="13"/>
      <c r="AT4445" s="244" t="s">
        <v>206</v>
      </c>
      <c r="AU4445" s="244" t="s">
        <v>78</v>
      </c>
      <c r="AV4445" s="13" t="s">
        <v>76</v>
      </c>
      <c r="AW4445" s="13" t="s">
        <v>31</v>
      </c>
      <c r="AX4445" s="13" t="s">
        <v>69</v>
      </c>
      <c r="AY4445" s="244" t="s">
        <v>193</v>
      </c>
    </row>
    <row r="4446" s="14" customFormat="1">
      <c r="A4446" s="14"/>
      <c r="B4446" s="245"/>
      <c r="C4446" s="246"/>
      <c r="D4446" s="228" t="s">
        <v>206</v>
      </c>
      <c r="E4446" s="247" t="s">
        <v>19</v>
      </c>
      <c r="F4446" s="248" t="s">
        <v>200</v>
      </c>
      <c r="G4446" s="246"/>
      <c r="H4446" s="249">
        <v>4</v>
      </c>
      <c r="I4446" s="250"/>
      <c r="J4446" s="246"/>
      <c r="K4446" s="246"/>
      <c r="L4446" s="251"/>
      <c r="M4446" s="252"/>
      <c r="N4446" s="253"/>
      <c r="O4446" s="253"/>
      <c r="P4446" s="253"/>
      <c r="Q4446" s="253"/>
      <c r="R4446" s="253"/>
      <c r="S4446" s="253"/>
      <c r="T4446" s="254"/>
      <c r="U4446" s="14"/>
      <c r="V4446" s="14"/>
      <c r="W4446" s="14"/>
      <c r="X4446" s="14"/>
      <c r="Y4446" s="14"/>
      <c r="Z4446" s="14"/>
      <c r="AA4446" s="14"/>
      <c r="AB4446" s="14"/>
      <c r="AC4446" s="14"/>
      <c r="AD4446" s="14"/>
      <c r="AE4446" s="14"/>
      <c r="AT4446" s="255" t="s">
        <v>206</v>
      </c>
      <c r="AU4446" s="255" t="s">
        <v>78</v>
      </c>
      <c r="AV4446" s="14" t="s">
        <v>78</v>
      </c>
      <c r="AW4446" s="14" t="s">
        <v>31</v>
      </c>
      <c r="AX4446" s="14" t="s">
        <v>69</v>
      </c>
      <c r="AY4446" s="255" t="s">
        <v>193</v>
      </c>
    </row>
    <row r="4447" s="15" customFormat="1">
      <c r="A4447" s="15"/>
      <c r="B4447" s="256"/>
      <c r="C4447" s="257"/>
      <c r="D4447" s="228" t="s">
        <v>206</v>
      </c>
      <c r="E4447" s="258" t="s">
        <v>19</v>
      </c>
      <c r="F4447" s="259" t="s">
        <v>218</v>
      </c>
      <c r="G4447" s="257"/>
      <c r="H4447" s="260">
        <v>64</v>
      </c>
      <c r="I4447" s="261"/>
      <c r="J4447" s="257"/>
      <c r="K4447" s="257"/>
      <c r="L4447" s="262"/>
      <c r="M4447" s="263"/>
      <c r="N4447" s="264"/>
      <c r="O4447" s="264"/>
      <c r="P4447" s="264"/>
      <c r="Q4447" s="264"/>
      <c r="R4447" s="264"/>
      <c r="S4447" s="264"/>
      <c r="T4447" s="265"/>
      <c r="U4447" s="15"/>
      <c r="V4447" s="15"/>
      <c r="W4447" s="15"/>
      <c r="X4447" s="15"/>
      <c r="Y4447" s="15"/>
      <c r="Z4447" s="15"/>
      <c r="AA4447" s="15"/>
      <c r="AB4447" s="15"/>
      <c r="AC4447" s="15"/>
      <c r="AD4447" s="15"/>
      <c r="AE4447" s="15"/>
      <c r="AT4447" s="266" t="s">
        <v>206</v>
      </c>
      <c r="AU4447" s="266" t="s">
        <v>78</v>
      </c>
      <c r="AV4447" s="15" t="s">
        <v>200</v>
      </c>
      <c r="AW4447" s="15" t="s">
        <v>31</v>
      </c>
      <c r="AX4447" s="15" t="s">
        <v>76</v>
      </c>
      <c r="AY4447" s="266" t="s">
        <v>193</v>
      </c>
    </row>
    <row r="4448" s="2" customFormat="1" ht="16.5" customHeight="1">
      <c r="A4448" s="41"/>
      <c r="B4448" s="42"/>
      <c r="C4448" s="274" t="s">
        <v>5343</v>
      </c>
      <c r="D4448" s="274" t="s">
        <v>1765</v>
      </c>
      <c r="E4448" s="275" t="s">
        <v>2571</v>
      </c>
      <c r="F4448" s="276" t="s">
        <v>2572</v>
      </c>
      <c r="G4448" s="277" t="s">
        <v>343</v>
      </c>
      <c r="H4448" s="278">
        <v>64</v>
      </c>
      <c r="I4448" s="279"/>
      <c r="J4448" s="280">
        <f>ROUND(I4448*H4448,2)</f>
        <v>0</v>
      </c>
      <c r="K4448" s="276" t="s">
        <v>199</v>
      </c>
      <c r="L4448" s="281"/>
      <c r="M4448" s="282" t="s">
        <v>19</v>
      </c>
      <c r="N4448" s="283" t="s">
        <v>40</v>
      </c>
      <c r="O4448" s="87"/>
      <c r="P4448" s="224">
        <f>O4448*H4448</f>
        <v>0</v>
      </c>
      <c r="Q4448" s="224">
        <v>4.0000000000000003E-05</v>
      </c>
      <c r="R4448" s="224">
        <f>Q4448*H4448</f>
        <v>0.0025600000000000002</v>
      </c>
      <c r="S4448" s="224">
        <v>0</v>
      </c>
      <c r="T4448" s="225">
        <f>S4448*H4448</f>
        <v>0</v>
      </c>
      <c r="U4448" s="41"/>
      <c r="V4448" s="41"/>
      <c r="W4448" s="41"/>
      <c r="X4448" s="41"/>
      <c r="Y4448" s="41"/>
      <c r="Z4448" s="41"/>
      <c r="AA4448" s="41"/>
      <c r="AB4448" s="41"/>
      <c r="AC4448" s="41"/>
      <c r="AD4448" s="41"/>
      <c r="AE4448" s="41"/>
      <c r="AR4448" s="226" t="s">
        <v>449</v>
      </c>
      <c r="AT4448" s="226" t="s">
        <v>1765</v>
      </c>
      <c r="AU4448" s="226" t="s">
        <v>78</v>
      </c>
      <c r="AY4448" s="20" t="s">
        <v>193</v>
      </c>
      <c r="BE4448" s="227">
        <f>IF(N4448="základní",J4448,0)</f>
        <v>0</v>
      </c>
      <c r="BF4448" s="227">
        <f>IF(N4448="snížená",J4448,0)</f>
        <v>0</v>
      </c>
      <c r="BG4448" s="227">
        <f>IF(N4448="zákl. přenesená",J4448,0)</f>
        <v>0</v>
      </c>
      <c r="BH4448" s="227">
        <f>IF(N4448="sníž. přenesená",J4448,0)</f>
        <v>0</v>
      </c>
      <c r="BI4448" s="227">
        <f>IF(N4448="nulová",J4448,0)</f>
        <v>0</v>
      </c>
      <c r="BJ4448" s="20" t="s">
        <v>76</v>
      </c>
      <c r="BK4448" s="227">
        <f>ROUND(I4448*H4448,2)</f>
        <v>0</v>
      </c>
      <c r="BL4448" s="20" t="s">
        <v>323</v>
      </c>
      <c r="BM4448" s="226" t="s">
        <v>5344</v>
      </c>
    </row>
    <row r="4449" s="2" customFormat="1">
      <c r="A4449" s="41"/>
      <c r="B4449" s="42"/>
      <c r="C4449" s="43"/>
      <c r="D4449" s="228" t="s">
        <v>202</v>
      </c>
      <c r="E4449" s="43"/>
      <c r="F4449" s="229" t="s">
        <v>2572</v>
      </c>
      <c r="G4449" s="43"/>
      <c r="H4449" s="43"/>
      <c r="I4449" s="230"/>
      <c r="J4449" s="43"/>
      <c r="K4449" s="43"/>
      <c r="L4449" s="47"/>
      <c r="M4449" s="231"/>
      <c r="N4449" s="232"/>
      <c r="O4449" s="87"/>
      <c r="P4449" s="87"/>
      <c r="Q4449" s="87"/>
      <c r="R4449" s="87"/>
      <c r="S4449" s="87"/>
      <c r="T4449" s="88"/>
      <c r="U4449" s="41"/>
      <c r="V4449" s="41"/>
      <c r="W4449" s="41"/>
      <c r="X4449" s="41"/>
      <c r="Y4449" s="41"/>
      <c r="Z4449" s="41"/>
      <c r="AA4449" s="41"/>
      <c r="AB4449" s="41"/>
      <c r="AC4449" s="41"/>
      <c r="AD4449" s="41"/>
      <c r="AE4449" s="41"/>
      <c r="AT4449" s="20" t="s">
        <v>202</v>
      </c>
      <c r="AU4449" s="20" t="s">
        <v>78</v>
      </c>
    </row>
    <row r="4450" s="14" customFormat="1">
      <c r="A4450" s="14"/>
      <c r="B4450" s="245"/>
      <c r="C4450" s="246"/>
      <c r="D4450" s="228" t="s">
        <v>206</v>
      </c>
      <c r="E4450" s="247" t="s">
        <v>19</v>
      </c>
      <c r="F4450" s="248" t="s">
        <v>673</v>
      </c>
      <c r="G4450" s="246"/>
      <c r="H4450" s="249">
        <v>64</v>
      </c>
      <c r="I4450" s="250"/>
      <c r="J4450" s="246"/>
      <c r="K4450" s="246"/>
      <c r="L4450" s="251"/>
      <c r="M4450" s="252"/>
      <c r="N4450" s="253"/>
      <c r="O4450" s="253"/>
      <c r="P4450" s="253"/>
      <c r="Q4450" s="253"/>
      <c r="R4450" s="253"/>
      <c r="S4450" s="253"/>
      <c r="T4450" s="254"/>
      <c r="U4450" s="14"/>
      <c r="V4450" s="14"/>
      <c r="W4450" s="14"/>
      <c r="X4450" s="14"/>
      <c r="Y4450" s="14"/>
      <c r="Z4450" s="14"/>
      <c r="AA4450" s="14"/>
      <c r="AB4450" s="14"/>
      <c r="AC4450" s="14"/>
      <c r="AD4450" s="14"/>
      <c r="AE4450" s="14"/>
      <c r="AT4450" s="255" t="s">
        <v>206</v>
      </c>
      <c r="AU4450" s="255" t="s">
        <v>78</v>
      </c>
      <c r="AV4450" s="14" t="s">
        <v>78</v>
      </c>
      <c r="AW4450" s="14" t="s">
        <v>31</v>
      </c>
      <c r="AX4450" s="14" t="s">
        <v>76</v>
      </c>
      <c r="AY4450" s="255" t="s">
        <v>193</v>
      </c>
    </row>
    <row r="4451" s="2" customFormat="1" ht="21.75" customHeight="1">
      <c r="A4451" s="41"/>
      <c r="B4451" s="42"/>
      <c r="C4451" s="215" t="s">
        <v>5345</v>
      </c>
      <c r="D4451" s="215" t="s">
        <v>195</v>
      </c>
      <c r="E4451" s="216" t="s">
        <v>5346</v>
      </c>
      <c r="F4451" s="217" t="s">
        <v>5347</v>
      </c>
      <c r="G4451" s="218" t="s">
        <v>258</v>
      </c>
      <c r="H4451" s="219">
        <v>399.35599999999999</v>
      </c>
      <c r="I4451" s="220"/>
      <c r="J4451" s="221">
        <f>ROUND(I4451*H4451,2)</f>
        <v>0</v>
      </c>
      <c r="K4451" s="217" t="s">
        <v>199</v>
      </c>
      <c r="L4451" s="47"/>
      <c r="M4451" s="222" t="s">
        <v>19</v>
      </c>
      <c r="N4451" s="223" t="s">
        <v>40</v>
      </c>
      <c r="O4451" s="87"/>
      <c r="P4451" s="224">
        <f>O4451*H4451</f>
        <v>0</v>
      </c>
      <c r="Q4451" s="224">
        <v>0.0090880000000000006</v>
      </c>
      <c r="R4451" s="224">
        <f>Q4451*H4451</f>
        <v>3.6293473280000002</v>
      </c>
      <c r="S4451" s="224">
        <v>0</v>
      </c>
      <c r="T4451" s="225">
        <f>S4451*H4451</f>
        <v>0</v>
      </c>
      <c r="U4451" s="41"/>
      <c r="V4451" s="41"/>
      <c r="W4451" s="41"/>
      <c r="X4451" s="41"/>
      <c r="Y4451" s="41"/>
      <c r="Z4451" s="41"/>
      <c r="AA4451" s="41"/>
      <c r="AB4451" s="41"/>
      <c r="AC4451" s="41"/>
      <c r="AD4451" s="41"/>
      <c r="AE4451" s="41"/>
      <c r="AR4451" s="226" t="s">
        <v>323</v>
      </c>
      <c r="AT4451" s="226" t="s">
        <v>195</v>
      </c>
      <c r="AU4451" s="226" t="s">
        <v>78</v>
      </c>
      <c r="AY4451" s="20" t="s">
        <v>193</v>
      </c>
      <c r="BE4451" s="227">
        <f>IF(N4451="základní",J4451,0)</f>
        <v>0</v>
      </c>
      <c r="BF4451" s="227">
        <f>IF(N4451="snížená",J4451,0)</f>
        <v>0</v>
      </c>
      <c r="BG4451" s="227">
        <f>IF(N4451="zákl. přenesená",J4451,0)</f>
        <v>0</v>
      </c>
      <c r="BH4451" s="227">
        <f>IF(N4451="sníž. přenesená",J4451,0)</f>
        <v>0</v>
      </c>
      <c r="BI4451" s="227">
        <f>IF(N4451="nulová",J4451,0)</f>
        <v>0</v>
      </c>
      <c r="BJ4451" s="20" t="s">
        <v>76</v>
      </c>
      <c r="BK4451" s="227">
        <f>ROUND(I4451*H4451,2)</f>
        <v>0</v>
      </c>
      <c r="BL4451" s="20" t="s">
        <v>323</v>
      </c>
      <c r="BM4451" s="226" t="s">
        <v>5348</v>
      </c>
    </row>
    <row r="4452" s="2" customFormat="1">
      <c r="A4452" s="41"/>
      <c r="B4452" s="42"/>
      <c r="C4452" s="43"/>
      <c r="D4452" s="228" t="s">
        <v>202</v>
      </c>
      <c r="E4452" s="43"/>
      <c r="F4452" s="229" t="s">
        <v>5349</v>
      </c>
      <c r="G4452" s="43"/>
      <c r="H4452" s="43"/>
      <c r="I4452" s="230"/>
      <c r="J4452" s="43"/>
      <c r="K4452" s="43"/>
      <c r="L4452" s="47"/>
      <c r="M4452" s="231"/>
      <c r="N4452" s="232"/>
      <c r="O4452" s="87"/>
      <c r="P4452" s="87"/>
      <c r="Q4452" s="87"/>
      <c r="R4452" s="87"/>
      <c r="S4452" s="87"/>
      <c r="T4452" s="88"/>
      <c r="U4452" s="41"/>
      <c r="V4452" s="41"/>
      <c r="W4452" s="41"/>
      <c r="X4452" s="41"/>
      <c r="Y4452" s="41"/>
      <c r="Z4452" s="41"/>
      <c r="AA4452" s="41"/>
      <c r="AB4452" s="41"/>
      <c r="AC4452" s="41"/>
      <c r="AD4452" s="41"/>
      <c r="AE4452" s="41"/>
      <c r="AT4452" s="20" t="s">
        <v>202</v>
      </c>
      <c r="AU4452" s="20" t="s">
        <v>78</v>
      </c>
    </row>
    <row r="4453" s="2" customFormat="1">
      <c r="A4453" s="41"/>
      <c r="B4453" s="42"/>
      <c r="C4453" s="43"/>
      <c r="D4453" s="233" t="s">
        <v>204</v>
      </c>
      <c r="E4453" s="43"/>
      <c r="F4453" s="234" t="s">
        <v>5350</v>
      </c>
      <c r="G4453" s="43"/>
      <c r="H4453" s="43"/>
      <c r="I4453" s="230"/>
      <c r="J4453" s="43"/>
      <c r="K4453" s="43"/>
      <c r="L4453" s="47"/>
      <c r="M4453" s="231"/>
      <c r="N4453" s="232"/>
      <c r="O4453" s="87"/>
      <c r="P4453" s="87"/>
      <c r="Q4453" s="87"/>
      <c r="R4453" s="87"/>
      <c r="S4453" s="87"/>
      <c r="T4453" s="88"/>
      <c r="U4453" s="41"/>
      <c r="V4453" s="41"/>
      <c r="W4453" s="41"/>
      <c r="X4453" s="41"/>
      <c r="Y4453" s="41"/>
      <c r="Z4453" s="41"/>
      <c r="AA4453" s="41"/>
      <c r="AB4453" s="41"/>
      <c r="AC4453" s="41"/>
      <c r="AD4453" s="41"/>
      <c r="AE4453" s="41"/>
      <c r="AT4453" s="20" t="s">
        <v>204</v>
      </c>
      <c r="AU4453" s="20" t="s">
        <v>78</v>
      </c>
    </row>
    <row r="4454" s="13" customFormat="1">
      <c r="A4454" s="13"/>
      <c r="B4454" s="235"/>
      <c r="C4454" s="236"/>
      <c r="D4454" s="228" t="s">
        <v>206</v>
      </c>
      <c r="E4454" s="237" t="s">
        <v>19</v>
      </c>
      <c r="F4454" s="238" t="s">
        <v>279</v>
      </c>
      <c r="G4454" s="236"/>
      <c r="H4454" s="237" t="s">
        <v>19</v>
      </c>
      <c r="I4454" s="239"/>
      <c r="J4454" s="236"/>
      <c r="K4454" s="236"/>
      <c r="L4454" s="240"/>
      <c r="M4454" s="241"/>
      <c r="N4454" s="242"/>
      <c r="O4454" s="242"/>
      <c r="P4454" s="242"/>
      <c r="Q4454" s="242"/>
      <c r="R4454" s="242"/>
      <c r="S4454" s="242"/>
      <c r="T4454" s="243"/>
      <c r="U4454" s="13"/>
      <c r="V4454" s="13"/>
      <c r="W4454" s="13"/>
      <c r="X4454" s="13"/>
      <c r="Y4454" s="13"/>
      <c r="Z4454" s="13"/>
      <c r="AA4454" s="13"/>
      <c r="AB4454" s="13"/>
      <c r="AC4454" s="13"/>
      <c r="AD4454" s="13"/>
      <c r="AE4454" s="13"/>
      <c r="AT4454" s="244" t="s">
        <v>206</v>
      </c>
      <c r="AU4454" s="244" t="s">
        <v>78</v>
      </c>
      <c r="AV4454" s="13" t="s">
        <v>76</v>
      </c>
      <c r="AW4454" s="13" t="s">
        <v>31</v>
      </c>
      <c r="AX4454" s="13" t="s">
        <v>69</v>
      </c>
      <c r="AY4454" s="244" t="s">
        <v>193</v>
      </c>
    </row>
    <row r="4455" s="13" customFormat="1">
      <c r="A4455" s="13"/>
      <c r="B4455" s="235"/>
      <c r="C4455" s="236"/>
      <c r="D4455" s="228" t="s">
        <v>206</v>
      </c>
      <c r="E4455" s="237" t="s">
        <v>19</v>
      </c>
      <c r="F4455" s="238" t="s">
        <v>1713</v>
      </c>
      <c r="G4455" s="236"/>
      <c r="H4455" s="237" t="s">
        <v>19</v>
      </c>
      <c r="I4455" s="239"/>
      <c r="J4455" s="236"/>
      <c r="K4455" s="236"/>
      <c r="L4455" s="240"/>
      <c r="M4455" s="241"/>
      <c r="N4455" s="242"/>
      <c r="O4455" s="242"/>
      <c r="P4455" s="242"/>
      <c r="Q4455" s="242"/>
      <c r="R4455" s="242"/>
      <c r="S4455" s="242"/>
      <c r="T4455" s="243"/>
      <c r="U4455" s="13"/>
      <c r="V4455" s="13"/>
      <c r="W4455" s="13"/>
      <c r="X4455" s="13"/>
      <c r="Y4455" s="13"/>
      <c r="Z4455" s="13"/>
      <c r="AA4455" s="13"/>
      <c r="AB4455" s="13"/>
      <c r="AC4455" s="13"/>
      <c r="AD4455" s="13"/>
      <c r="AE4455" s="13"/>
      <c r="AT4455" s="244" t="s">
        <v>206</v>
      </c>
      <c r="AU4455" s="244" t="s">
        <v>78</v>
      </c>
      <c r="AV4455" s="13" t="s">
        <v>76</v>
      </c>
      <c r="AW4455" s="13" t="s">
        <v>31</v>
      </c>
      <c r="AX4455" s="13" t="s">
        <v>69</v>
      </c>
      <c r="AY4455" s="244" t="s">
        <v>193</v>
      </c>
    </row>
    <row r="4456" s="13" customFormat="1">
      <c r="A4456" s="13"/>
      <c r="B4456" s="235"/>
      <c r="C4456" s="236"/>
      <c r="D4456" s="228" t="s">
        <v>206</v>
      </c>
      <c r="E4456" s="237" t="s">
        <v>19</v>
      </c>
      <c r="F4456" s="238" t="s">
        <v>3705</v>
      </c>
      <c r="G4456" s="236"/>
      <c r="H4456" s="237" t="s">
        <v>19</v>
      </c>
      <c r="I4456" s="239"/>
      <c r="J4456" s="236"/>
      <c r="K4456" s="236"/>
      <c r="L4456" s="240"/>
      <c r="M4456" s="241"/>
      <c r="N4456" s="242"/>
      <c r="O4456" s="242"/>
      <c r="P4456" s="242"/>
      <c r="Q4456" s="242"/>
      <c r="R4456" s="242"/>
      <c r="S4456" s="242"/>
      <c r="T4456" s="243"/>
      <c r="U4456" s="13"/>
      <c r="V4456" s="13"/>
      <c r="W4456" s="13"/>
      <c r="X4456" s="13"/>
      <c r="Y4456" s="13"/>
      <c r="Z4456" s="13"/>
      <c r="AA4456" s="13"/>
      <c r="AB4456" s="13"/>
      <c r="AC4456" s="13"/>
      <c r="AD4456" s="13"/>
      <c r="AE4456" s="13"/>
      <c r="AT4456" s="244" t="s">
        <v>206</v>
      </c>
      <c r="AU4456" s="244" t="s">
        <v>78</v>
      </c>
      <c r="AV4456" s="13" t="s">
        <v>76</v>
      </c>
      <c r="AW4456" s="13" t="s">
        <v>31</v>
      </c>
      <c r="AX4456" s="13" t="s">
        <v>69</v>
      </c>
      <c r="AY4456" s="244" t="s">
        <v>193</v>
      </c>
    </row>
    <row r="4457" s="14" customFormat="1">
      <c r="A4457" s="14"/>
      <c r="B4457" s="245"/>
      <c r="C4457" s="246"/>
      <c r="D4457" s="228" t="s">
        <v>206</v>
      </c>
      <c r="E4457" s="247" t="s">
        <v>19</v>
      </c>
      <c r="F4457" s="248" t="s">
        <v>1558</v>
      </c>
      <c r="G4457" s="246"/>
      <c r="H4457" s="249">
        <v>1.8</v>
      </c>
      <c r="I4457" s="250"/>
      <c r="J4457" s="246"/>
      <c r="K4457" s="246"/>
      <c r="L4457" s="251"/>
      <c r="M4457" s="252"/>
      <c r="N4457" s="253"/>
      <c r="O4457" s="253"/>
      <c r="P4457" s="253"/>
      <c r="Q4457" s="253"/>
      <c r="R4457" s="253"/>
      <c r="S4457" s="253"/>
      <c r="T4457" s="254"/>
      <c r="U4457" s="14"/>
      <c r="V4457" s="14"/>
      <c r="W4457" s="14"/>
      <c r="X4457" s="14"/>
      <c r="Y4457" s="14"/>
      <c r="Z4457" s="14"/>
      <c r="AA4457" s="14"/>
      <c r="AB4457" s="14"/>
      <c r="AC4457" s="14"/>
      <c r="AD4457" s="14"/>
      <c r="AE4457" s="14"/>
      <c r="AT4457" s="255" t="s">
        <v>206</v>
      </c>
      <c r="AU4457" s="255" t="s">
        <v>78</v>
      </c>
      <c r="AV4457" s="14" t="s">
        <v>78</v>
      </c>
      <c r="AW4457" s="14" t="s">
        <v>31</v>
      </c>
      <c r="AX4457" s="14" t="s">
        <v>69</v>
      </c>
      <c r="AY4457" s="255" t="s">
        <v>193</v>
      </c>
    </row>
    <row r="4458" s="13" customFormat="1">
      <c r="A4458" s="13"/>
      <c r="B4458" s="235"/>
      <c r="C4458" s="236"/>
      <c r="D4458" s="228" t="s">
        <v>206</v>
      </c>
      <c r="E4458" s="237" t="s">
        <v>19</v>
      </c>
      <c r="F4458" s="238" t="s">
        <v>3707</v>
      </c>
      <c r="G4458" s="236"/>
      <c r="H4458" s="237" t="s">
        <v>19</v>
      </c>
      <c r="I4458" s="239"/>
      <c r="J4458" s="236"/>
      <c r="K4458" s="236"/>
      <c r="L4458" s="240"/>
      <c r="M4458" s="241"/>
      <c r="N4458" s="242"/>
      <c r="O4458" s="242"/>
      <c r="P4458" s="242"/>
      <c r="Q4458" s="242"/>
      <c r="R4458" s="242"/>
      <c r="S4458" s="242"/>
      <c r="T4458" s="243"/>
      <c r="U4458" s="13"/>
      <c r="V4458" s="13"/>
      <c r="W4458" s="13"/>
      <c r="X4458" s="13"/>
      <c r="Y4458" s="13"/>
      <c r="Z4458" s="13"/>
      <c r="AA4458" s="13"/>
      <c r="AB4458" s="13"/>
      <c r="AC4458" s="13"/>
      <c r="AD4458" s="13"/>
      <c r="AE4458" s="13"/>
      <c r="AT4458" s="244" t="s">
        <v>206</v>
      </c>
      <c r="AU4458" s="244" t="s">
        <v>78</v>
      </c>
      <c r="AV4458" s="13" t="s">
        <v>76</v>
      </c>
      <c r="AW4458" s="13" t="s">
        <v>31</v>
      </c>
      <c r="AX4458" s="13" t="s">
        <v>69</v>
      </c>
      <c r="AY4458" s="244" t="s">
        <v>193</v>
      </c>
    </row>
    <row r="4459" s="14" customFormat="1">
      <c r="A4459" s="14"/>
      <c r="B4459" s="245"/>
      <c r="C4459" s="246"/>
      <c r="D4459" s="228" t="s">
        <v>206</v>
      </c>
      <c r="E4459" s="247" t="s">
        <v>19</v>
      </c>
      <c r="F4459" s="248" t="s">
        <v>5351</v>
      </c>
      <c r="G4459" s="246"/>
      <c r="H4459" s="249">
        <v>16.324000000000002</v>
      </c>
      <c r="I4459" s="250"/>
      <c r="J4459" s="246"/>
      <c r="K4459" s="246"/>
      <c r="L4459" s="251"/>
      <c r="M4459" s="252"/>
      <c r="N4459" s="253"/>
      <c r="O4459" s="253"/>
      <c r="P4459" s="253"/>
      <c r="Q4459" s="253"/>
      <c r="R4459" s="253"/>
      <c r="S4459" s="253"/>
      <c r="T4459" s="254"/>
      <c r="U4459" s="14"/>
      <c r="V4459" s="14"/>
      <c r="W4459" s="14"/>
      <c r="X4459" s="14"/>
      <c r="Y4459" s="14"/>
      <c r="Z4459" s="14"/>
      <c r="AA4459" s="14"/>
      <c r="AB4459" s="14"/>
      <c r="AC4459" s="14"/>
      <c r="AD4459" s="14"/>
      <c r="AE4459" s="14"/>
      <c r="AT4459" s="255" t="s">
        <v>206</v>
      </c>
      <c r="AU4459" s="255" t="s">
        <v>78</v>
      </c>
      <c r="AV4459" s="14" t="s">
        <v>78</v>
      </c>
      <c r="AW4459" s="14" t="s">
        <v>31</v>
      </c>
      <c r="AX4459" s="14" t="s">
        <v>69</v>
      </c>
      <c r="AY4459" s="255" t="s">
        <v>193</v>
      </c>
    </row>
    <row r="4460" s="13" customFormat="1">
      <c r="A4460" s="13"/>
      <c r="B4460" s="235"/>
      <c r="C4460" s="236"/>
      <c r="D4460" s="228" t="s">
        <v>206</v>
      </c>
      <c r="E4460" s="237" t="s">
        <v>19</v>
      </c>
      <c r="F4460" s="238" t="s">
        <v>3708</v>
      </c>
      <c r="G4460" s="236"/>
      <c r="H4460" s="237" t="s">
        <v>19</v>
      </c>
      <c r="I4460" s="239"/>
      <c r="J4460" s="236"/>
      <c r="K4460" s="236"/>
      <c r="L4460" s="240"/>
      <c r="M4460" s="241"/>
      <c r="N4460" s="242"/>
      <c r="O4460" s="242"/>
      <c r="P4460" s="242"/>
      <c r="Q4460" s="242"/>
      <c r="R4460" s="242"/>
      <c r="S4460" s="242"/>
      <c r="T4460" s="243"/>
      <c r="U4460" s="13"/>
      <c r="V4460" s="13"/>
      <c r="W4460" s="13"/>
      <c r="X4460" s="13"/>
      <c r="Y4460" s="13"/>
      <c r="Z4460" s="13"/>
      <c r="AA4460" s="13"/>
      <c r="AB4460" s="13"/>
      <c r="AC4460" s="13"/>
      <c r="AD4460" s="13"/>
      <c r="AE4460" s="13"/>
      <c r="AT4460" s="244" t="s">
        <v>206</v>
      </c>
      <c r="AU4460" s="244" t="s">
        <v>78</v>
      </c>
      <c r="AV4460" s="13" t="s">
        <v>76</v>
      </c>
      <c r="AW4460" s="13" t="s">
        <v>31</v>
      </c>
      <c r="AX4460" s="13" t="s">
        <v>69</v>
      </c>
      <c r="AY4460" s="244" t="s">
        <v>193</v>
      </c>
    </row>
    <row r="4461" s="14" customFormat="1">
      <c r="A4461" s="14"/>
      <c r="B4461" s="245"/>
      <c r="C4461" s="246"/>
      <c r="D4461" s="228" t="s">
        <v>206</v>
      </c>
      <c r="E4461" s="247" t="s">
        <v>19</v>
      </c>
      <c r="F4461" s="248" t="s">
        <v>5352</v>
      </c>
      <c r="G4461" s="246"/>
      <c r="H4461" s="249">
        <v>17.103999999999999</v>
      </c>
      <c r="I4461" s="250"/>
      <c r="J4461" s="246"/>
      <c r="K4461" s="246"/>
      <c r="L4461" s="251"/>
      <c r="M4461" s="252"/>
      <c r="N4461" s="253"/>
      <c r="O4461" s="253"/>
      <c r="P4461" s="253"/>
      <c r="Q4461" s="253"/>
      <c r="R4461" s="253"/>
      <c r="S4461" s="253"/>
      <c r="T4461" s="254"/>
      <c r="U4461" s="14"/>
      <c r="V4461" s="14"/>
      <c r="W4461" s="14"/>
      <c r="X4461" s="14"/>
      <c r="Y4461" s="14"/>
      <c r="Z4461" s="14"/>
      <c r="AA4461" s="14"/>
      <c r="AB4461" s="14"/>
      <c r="AC4461" s="14"/>
      <c r="AD4461" s="14"/>
      <c r="AE4461" s="14"/>
      <c r="AT4461" s="255" t="s">
        <v>206</v>
      </c>
      <c r="AU4461" s="255" t="s">
        <v>78</v>
      </c>
      <c r="AV4461" s="14" t="s">
        <v>78</v>
      </c>
      <c r="AW4461" s="14" t="s">
        <v>31</v>
      </c>
      <c r="AX4461" s="14" t="s">
        <v>69</v>
      </c>
      <c r="AY4461" s="255" t="s">
        <v>193</v>
      </c>
    </row>
    <row r="4462" s="13" customFormat="1">
      <c r="A4462" s="13"/>
      <c r="B4462" s="235"/>
      <c r="C4462" s="236"/>
      <c r="D4462" s="228" t="s">
        <v>206</v>
      </c>
      <c r="E4462" s="237" t="s">
        <v>19</v>
      </c>
      <c r="F4462" s="238" t="s">
        <v>3710</v>
      </c>
      <c r="G4462" s="236"/>
      <c r="H4462" s="237" t="s">
        <v>19</v>
      </c>
      <c r="I4462" s="239"/>
      <c r="J4462" s="236"/>
      <c r="K4462" s="236"/>
      <c r="L4462" s="240"/>
      <c r="M4462" s="241"/>
      <c r="N4462" s="242"/>
      <c r="O4462" s="242"/>
      <c r="P4462" s="242"/>
      <c r="Q4462" s="242"/>
      <c r="R4462" s="242"/>
      <c r="S4462" s="242"/>
      <c r="T4462" s="243"/>
      <c r="U4462" s="13"/>
      <c r="V4462" s="13"/>
      <c r="W4462" s="13"/>
      <c r="X4462" s="13"/>
      <c r="Y4462" s="13"/>
      <c r="Z4462" s="13"/>
      <c r="AA4462" s="13"/>
      <c r="AB4462" s="13"/>
      <c r="AC4462" s="13"/>
      <c r="AD4462" s="13"/>
      <c r="AE4462" s="13"/>
      <c r="AT4462" s="244" t="s">
        <v>206</v>
      </c>
      <c r="AU4462" s="244" t="s">
        <v>78</v>
      </c>
      <c r="AV4462" s="13" t="s">
        <v>76</v>
      </c>
      <c r="AW4462" s="13" t="s">
        <v>31</v>
      </c>
      <c r="AX4462" s="13" t="s">
        <v>69</v>
      </c>
      <c r="AY4462" s="244" t="s">
        <v>193</v>
      </c>
    </row>
    <row r="4463" s="14" customFormat="1">
      <c r="A4463" s="14"/>
      <c r="B4463" s="245"/>
      <c r="C4463" s="246"/>
      <c r="D4463" s="228" t="s">
        <v>206</v>
      </c>
      <c r="E4463" s="247" t="s">
        <v>19</v>
      </c>
      <c r="F4463" s="248" t="s">
        <v>1558</v>
      </c>
      <c r="G4463" s="246"/>
      <c r="H4463" s="249">
        <v>1.8</v>
      </c>
      <c r="I4463" s="250"/>
      <c r="J4463" s="246"/>
      <c r="K4463" s="246"/>
      <c r="L4463" s="251"/>
      <c r="M4463" s="252"/>
      <c r="N4463" s="253"/>
      <c r="O4463" s="253"/>
      <c r="P4463" s="253"/>
      <c r="Q4463" s="253"/>
      <c r="R4463" s="253"/>
      <c r="S4463" s="253"/>
      <c r="T4463" s="254"/>
      <c r="U4463" s="14"/>
      <c r="V4463" s="14"/>
      <c r="W4463" s="14"/>
      <c r="X4463" s="14"/>
      <c r="Y4463" s="14"/>
      <c r="Z4463" s="14"/>
      <c r="AA4463" s="14"/>
      <c r="AB4463" s="14"/>
      <c r="AC4463" s="14"/>
      <c r="AD4463" s="14"/>
      <c r="AE4463" s="14"/>
      <c r="AT4463" s="255" t="s">
        <v>206</v>
      </c>
      <c r="AU4463" s="255" t="s">
        <v>78</v>
      </c>
      <c r="AV4463" s="14" t="s">
        <v>78</v>
      </c>
      <c r="AW4463" s="14" t="s">
        <v>31</v>
      </c>
      <c r="AX4463" s="14" t="s">
        <v>69</v>
      </c>
      <c r="AY4463" s="255" t="s">
        <v>193</v>
      </c>
    </row>
    <row r="4464" s="13" customFormat="1">
      <c r="A4464" s="13"/>
      <c r="B4464" s="235"/>
      <c r="C4464" s="236"/>
      <c r="D4464" s="228" t="s">
        <v>206</v>
      </c>
      <c r="E4464" s="237" t="s">
        <v>19</v>
      </c>
      <c r="F4464" s="238" t="s">
        <v>3714</v>
      </c>
      <c r="G4464" s="236"/>
      <c r="H4464" s="237" t="s">
        <v>19</v>
      </c>
      <c r="I4464" s="239"/>
      <c r="J4464" s="236"/>
      <c r="K4464" s="236"/>
      <c r="L4464" s="240"/>
      <c r="M4464" s="241"/>
      <c r="N4464" s="242"/>
      <c r="O4464" s="242"/>
      <c r="P4464" s="242"/>
      <c r="Q4464" s="242"/>
      <c r="R4464" s="242"/>
      <c r="S4464" s="242"/>
      <c r="T4464" s="243"/>
      <c r="U4464" s="13"/>
      <c r="V4464" s="13"/>
      <c r="W4464" s="13"/>
      <c r="X4464" s="13"/>
      <c r="Y4464" s="13"/>
      <c r="Z4464" s="13"/>
      <c r="AA4464" s="13"/>
      <c r="AB4464" s="13"/>
      <c r="AC4464" s="13"/>
      <c r="AD4464" s="13"/>
      <c r="AE4464" s="13"/>
      <c r="AT4464" s="244" t="s">
        <v>206</v>
      </c>
      <c r="AU4464" s="244" t="s">
        <v>78</v>
      </c>
      <c r="AV4464" s="13" t="s">
        <v>76</v>
      </c>
      <c r="AW4464" s="13" t="s">
        <v>31</v>
      </c>
      <c r="AX4464" s="13" t="s">
        <v>69</v>
      </c>
      <c r="AY4464" s="244" t="s">
        <v>193</v>
      </c>
    </row>
    <row r="4465" s="14" customFormat="1">
      <c r="A4465" s="14"/>
      <c r="B4465" s="245"/>
      <c r="C4465" s="246"/>
      <c r="D4465" s="228" t="s">
        <v>206</v>
      </c>
      <c r="E4465" s="247" t="s">
        <v>19</v>
      </c>
      <c r="F4465" s="248" t="s">
        <v>5353</v>
      </c>
      <c r="G4465" s="246"/>
      <c r="H4465" s="249">
        <v>15.862</v>
      </c>
      <c r="I4465" s="250"/>
      <c r="J4465" s="246"/>
      <c r="K4465" s="246"/>
      <c r="L4465" s="251"/>
      <c r="M4465" s="252"/>
      <c r="N4465" s="253"/>
      <c r="O4465" s="253"/>
      <c r="P4465" s="253"/>
      <c r="Q4465" s="253"/>
      <c r="R4465" s="253"/>
      <c r="S4465" s="253"/>
      <c r="T4465" s="254"/>
      <c r="U4465" s="14"/>
      <c r="V4465" s="14"/>
      <c r="W4465" s="14"/>
      <c r="X4465" s="14"/>
      <c r="Y4465" s="14"/>
      <c r="Z4465" s="14"/>
      <c r="AA4465" s="14"/>
      <c r="AB4465" s="14"/>
      <c r="AC4465" s="14"/>
      <c r="AD4465" s="14"/>
      <c r="AE4465" s="14"/>
      <c r="AT4465" s="255" t="s">
        <v>206</v>
      </c>
      <c r="AU4465" s="255" t="s">
        <v>78</v>
      </c>
      <c r="AV4465" s="14" t="s">
        <v>78</v>
      </c>
      <c r="AW4465" s="14" t="s">
        <v>31</v>
      </c>
      <c r="AX4465" s="14" t="s">
        <v>69</v>
      </c>
      <c r="AY4465" s="255" t="s">
        <v>193</v>
      </c>
    </row>
    <row r="4466" s="13" customFormat="1">
      <c r="A4466" s="13"/>
      <c r="B4466" s="235"/>
      <c r="C4466" s="236"/>
      <c r="D4466" s="228" t="s">
        <v>206</v>
      </c>
      <c r="E4466" s="237" t="s">
        <v>19</v>
      </c>
      <c r="F4466" s="238" t="s">
        <v>3718</v>
      </c>
      <c r="G4466" s="236"/>
      <c r="H4466" s="237" t="s">
        <v>19</v>
      </c>
      <c r="I4466" s="239"/>
      <c r="J4466" s="236"/>
      <c r="K4466" s="236"/>
      <c r="L4466" s="240"/>
      <c r="M4466" s="241"/>
      <c r="N4466" s="242"/>
      <c r="O4466" s="242"/>
      <c r="P4466" s="242"/>
      <c r="Q4466" s="242"/>
      <c r="R4466" s="242"/>
      <c r="S4466" s="242"/>
      <c r="T4466" s="243"/>
      <c r="U4466" s="13"/>
      <c r="V4466" s="13"/>
      <c r="W4466" s="13"/>
      <c r="X4466" s="13"/>
      <c r="Y4466" s="13"/>
      <c r="Z4466" s="13"/>
      <c r="AA4466" s="13"/>
      <c r="AB4466" s="13"/>
      <c r="AC4466" s="13"/>
      <c r="AD4466" s="13"/>
      <c r="AE4466" s="13"/>
      <c r="AT4466" s="244" t="s">
        <v>206</v>
      </c>
      <c r="AU4466" s="244" t="s">
        <v>78</v>
      </c>
      <c r="AV4466" s="13" t="s">
        <v>76</v>
      </c>
      <c r="AW4466" s="13" t="s">
        <v>31</v>
      </c>
      <c r="AX4466" s="13" t="s">
        <v>69</v>
      </c>
      <c r="AY4466" s="244" t="s">
        <v>193</v>
      </c>
    </row>
    <row r="4467" s="14" customFormat="1">
      <c r="A4467" s="14"/>
      <c r="B4467" s="245"/>
      <c r="C4467" s="246"/>
      <c r="D4467" s="228" t="s">
        <v>206</v>
      </c>
      <c r="E4467" s="247" t="s">
        <v>19</v>
      </c>
      <c r="F4467" s="248" t="s">
        <v>5354</v>
      </c>
      <c r="G4467" s="246"/>
      <c r="H4467" s="249">
        <v>20.079999999999998</v>
      </c>
      <c r="I4467" s="250"/>
      <c r="J4467" s="246"/>
      <c r="K4467" s="246"/>
      <c r="L4467" s="251"/>
      <c r="M4467" s="252"/>
      <c r="N4467" s="253"/>
      <c r="O4467" s="253"/>
      <c r="P4467" s="253"/>
      <c r="Q4467" s="253"/>
      <c r="R4467" s="253"/>
      <c r="S4467" s="253"/>
      <c r="T4467" s="254"/>
      <c r="U4467" s="14"/>
      <c r="V4467" s="14"/>
      <c r="W4467" s="14"/>
      <c r="X4467" s="14"/>
      <c r="Y4467" s="14"/>
      <c r="Z4467" s="14"/>
      <c r="AA4467" s="14"/>
      <c r="AB4467" s="14"/>
      <c r="AC4467" s="14"/>
      <c r="AD4467" s="14"/>
      <c r="AE4467" s="14"/>
      <c r="AT4467" s="255" t="s">
        <v>206</v>
      </c>
      <c r="AU4467" s="255" t="s">
        <v>78</v>
      </c>
      <c r="AV4467" s="14" t="s">
        <v>78</v>
      </c>
      <c r="AW4467" s="14" t="s">
        <v>31</v>
      </c>
      <c r="AX4467" s="14" t="s">
        <v>69</v>
      </c>
      <c r="AY4467" s="255" t="s">
        <v>193</v>
      </c>
    </row>
    <row r="4468" s="13" customFormat="1">
      <c r="A4468" s="13"/>
      <c r="B4468" s="235"/>
      <c r="C4468" s="236"/>
      <c r="D4468" s="228" t="s">
        <v>206</v>
      </c>
      <c r="E4468" s="237" t="s">
        <v>19</v>
      </c>
      <c r="F4468" s="238" t="s">
        <v>3720</v>
      </c>
      <c r="G4468" s="236"/>
      <c r="H4468" s="237" t="s">
        <v>19</v>
      </c>
      <c r="I4468" s="239"/>
      <c r="J4468" s="236"/>
      <c r="K4468" s="236"/>
      <c r="L4468" s="240"/>
      <c r="M4468" s="241"/>
      <c r="N4468" s="242"/>
      <c r="O4468" s="242"/>
      <c r="P4468" s="242"/>
      <c r="Q4468" s="242"/>
      <c r="R4468" s="242"/>
      <c r="S4468" s="242"/>
      <c r="T4468" s="243"/>
      <c r="U4468" s="13"/>
      <c r="V4468" s="13"/>
      <c r="W4468" s="13"/>
      <c r="X4468" s="13"/>
      <c r="Y4468" s="13"/>
      <c r="Z4468" s="13"/>
      <c r="AA4468" s="13"/>
      <c r="AB4468" s="13"/>
      <c r="AC4468" s="13"/>
      <c r="AD4468" s="13"/>
      <c r="AE4468" s="13"/>
      <c r="AT4468" s="244" t="s">
        <v>206</v>
      </c>
      <c r="AU4468" s="244" t="s">
        <v>78</v>
      </c>
      <c r="AV4468" s="13" t="s">
        <v>76</v>
      </c>
      <c r="AW4468" s="13" t="s">
        <v>31</v>
      </c>
      <c r="AX4468" s="13" t="s">
        <v>69</v>
      </c>
      <c r="AY4468" s="244" t="s">
        <v>193</v>
      </c>
    </row>
    <row r="4469" s="14" customFormat="1">
      <c r="A4469" s="14"/>
      <c r="B4469" s="245"/>
      <c r="C4469" s="246"/>
      <c r="D4469" s="228" t="s">
        <v>206</v>
      </c>
      <c r="E4469" s="247" t="s">
        <v>19</v>
      </c>
      <c r="F4469" s="248" t="s">
        <v>5355</v>
      </c>
      <c r="G4469" s="246"/>
      <c r="H4469" s="249">
        <v>34.582000000000001</v>
      </c>
      <c r="I4469" s="250"/>
      <c r="J4469" s="246"/>
      <c r="K4469" s="246"/>
      <c r="L4469" s="251"/>
      <c r="M4469" s="252"/>
      <c r="N4469" s="253"/>
      <c r="O4469" s="253"/>
      <c r="P4469" s="253"/>
      <c r="Q4469" s="253"/>
      <c r="R4469" s="253"/>
      <c r="S4469" s="253"/>
      <c r="T4469" s="254"/>
      <c r="U4469" s="14"/>
      <c r="V4469" s="14"/>
      <c r="W4469" s="14"/>
      <c r="X4469" s="14"/>
      <c r="Y4469" s="14"/>
      <c r="Z4469" s="14"/>
      <c r="AA4469" s="14"/>
      <c r="AB4469" s="14"/>
      <c r="AC4469" s="14"/>
      <c r="AD4469" s="14"/>
      <c r="AE4469" s="14"/>
      <c r="AT4469" s="255" t="s">
        <v>206</v>
      </c>
      <c r="AU4469" s="255" t="s">
        <v>78</v>
      </c>
      <c r="AV4469" s="14" t="s">
        <v>78</v>
      </c>
      <c r="AW4469" s="14" t="s">
        <v>31</v>
      </c>
      <c r="AX4469" s="14" t="s">
        <v>69</v>
      </c>
      <c r="AY4469" s="255" t="s">
        <v>193</v>
      </c>
    </row>
    <row r="4470" s="13" customFormat="1">
      <c r="A4470" s="13"/>
      <c r="B4470" s="235"/>
      <c r="C4470" s="236"/>
      <c r="D4470" s="228" t="s">
        <v>206</v>
      </c>
      <c r="E4470" s="237" t="s">
        <v>19</v>
      </c>
      <c r="F4470" s="238" t="s">
        <v>3722</v>
      </c>
      <c r="G4470" s="236"/>
      <c r="H4470" s="237" t="s">
        <v>19</v>
      </c>
      <c r="I4470" s="239"/>
      <c r="J4470" s="236"/>
      <c r="K4470" s="236"/>
      <c r="L4470" s="240"/>
      <c r="M4470" s="241"/>
      <c r="N4470" s="242"/>
      <c r="O4470" s="242"/>
      <c r="P4470" s="242"/>
      <c r="Q4470" s="242"/>
      <c r="R4470" s="242"/>
      <c r="S4470" s="242"/>
      <c r="T4470" s="243"/>
      <c r="U4470" s="13"/>
      <c r="V4470" s="13"/>
      <c r="W4470" s="13"/>
      <c r="X4470" s="13"/>
      <c r="Y4470" s="13"/>
      <c r="Z4470" s="13"/>
      <c r="AA4470" s="13"/>
      <c r="AB4470" s="13"/>
      <c r="AC4470" s="13"/>
      <c r="AD4470" s="13"/>
      <c r="AE4470" s="13"/>
      <c r="AT4470" s="244" t="s">
        <v>206</v>
      </c>
      <c r="AU4470" s="244" t="s">
        <v>78</v>
      </c>
      <c r="AV4470" s="13" t="s">
        <v>76</v>
      </c>
      <c r="AW4470" s="13" t="s">
        <v>31</v>
      </c>
      <c r="AX4470" s="13" t="s">
        <v>69</v>
      </c>
      <c r="AY4470" s="244" t="s">
        <v>193</v>
      </c>
    </row>
    <row r="4471" s="14" customFormat="1">
      <c r="A4471" s="14"/>
      <c r="B4471" s="245"/>
      <c r="C4471" s="246"/>
      <c r="D4471" s="228" t="s">
        <v>206</v>
      </c>
      <c r="E4471" s="247" t="s">
        <v>19</v>
      </c>
      <c r="F4471" s="248" t="s">
        <v>5356</v>
      </c>
      <c r="G4471" s="246"/>
      <c r="H4471" s="249">
        <v>27.044</v>
      </c>
      <c r="I4471" s="250"/>
      <c r="J4471" s="246"/>
      <c r="K4471" s="246"/>
      <c r="L4471" s="251"/>
      <c r="M4471" s="252"/>
      <c r="N4471" s="253"/>
      <c r="O4471" s="253"/>
      <c r="P4471" s="253"/>
      <c r="Q4471" s="253"/>
      <c r="R4471" s="253"/>
      <c r="S4471" s="253"/>
      <c r="T4471" s="254"/>
      <c r="U4471" s="14"/>
      <c r="V4471" s="14"/>
      <c r="W4471" s="14"/>
      <c r="X4471" s="14"/>
      <c r="Y4471" s="14"/>
      <c r="Z4471" s="14"/>
      <c r="AA4471" s="14"/>
      <c r="AB4471" s="14"/>
      <c r="AC4471" s="14"/>
      <c r="AD4471" s="14"/>
      <c r="AE4471" s="14"/>
      <c r="AT4471" s="255" t="s">
        <v>206</v>
      </c>
      <c r="AU4471" s="255" t="s">
        <v>78</v>
      </c>
      <c r="AV4471" s="14" t="s">
        <v>78</v>
      </c>
      <c r="AW4471" s="14" t="s">
        <v>31</v>
      </c>
      <c r="AX4471" s="14" t="s">
        <v>69</v>
      </c>
      <c r="AY4471" s="255" t="s">
        <v>193</v>
      </c>
    </row>
    <row r="4472" s="13" customFormat="1">
      <c r="A4472" s="13"/>
      <c r="B4472" s="235"/>
      <c r="C4472" s="236"/>
      <c r="D4472" s="228" t="s">
        <v>206</v>
      </c>
      <c r="E4472" s="237" t="s">
        <v>19</v>
      </c>
      <c r="F4472" s="238" t="s">
        <v>3724</v>
      </c>
      <c r="G4472" s="236"/>
      <c r="H4472" s="237" t="s">
        <v>19</v>
      </c>
      <c r="I4472" s="239"/>
      <c r="J4472" s="236"/>
      <c r="K4472" s="236"/>
      <c r="L4472" s="240"/>
      <c r="M4472" s="241"/>
      <c r="N4472" s="242"/>
      <c r="O4472" s="242"/>
      <c r="P4472" s="242"/>
      <c r="Q4472" s="242"/>
      <c r="R4472" s="242"/>
      <c r="S4472" s="242"/>
      <c r="T4472" s="243"/>
      <c r="U4472" s="13"/>
      <c r="V4472" s="13"/>
      <c r="W4472" s="13"/>
      <c r="X4472" s="13"/>
      <c r="Y4472" s="13"/>
      <c r="Z4472" s="13"/>
      <c r="AA4472" s="13"/>
      <c r="AB4472" s="13"/>
      <c r="AC4472" s="13"/>
      <c r="AD4472" s="13"/>
      <c r="AE4472" s="13"/>
      <c r="AT4472" s="244" t="s">
        <v>206</v>
      </c>
      <c r="AU4472" s="244" t="s">
        <v>78</v>
      </c>
      <c r="AV4472" s="13" t="s">
        <v>76</v>
      </c>
      <c r="AW4472" s="13" t="s">
        <v>31</v>
      </c>
      <c r="AX4472" s="13" t="s">
        <v>69</v>
      </c>
      <c r="AY4472" s="244" t="s">
        <v>193</v>
      </c>
    </row>
    <row r="4473" s="14" customFormat="1">
      <c r="A4473" s="14"/>
      <c r="B4473" s="245"/>
      <c r="C4473" s="246"/>
      <c r="D4473" s="228" t="s">
        <v>206</v>
      </c>
      <c r="E4473" s="247" t="s">
        <v>19</v>
      </c>
      <c r="F4473" s="248" t="s">
        <v>5356</v>
      </c>
      <c r="G4473" s="246"/>
      <c r="H4473" s="249">
        <v>27.044</v>
      </c>
      <c r="I4473" s="250"/>
      <c r="J4473" s="246"/>
      <c r="K4473" s="246"/>
      <c r="L4473" s="251"/>
      <c r="M4473" s="252"/>
      <c r="N4473" s="253"/>
      <c r="O4473" s="253"/>
      <c r="P4473" s="253"/>
      <c r="Q4473" s="253"/>
      <c r="R4473" s="253"/>
      <c r="S4473" s="253"/>
      <c r="T4473" s="254"/>
      <c r="U4473" s="14"/>
      <c r="V4473" s="14"/>
      <c r="W4473" s="14"/>
      <c r="X4473" s="14"/>
      <c r="Y4473" s="14"/>
      <c r="Z4473" s="14"/>
      <c r="AA4473" s="14"/>
      <c r="AB4473" s="14"/>
      <c r="AC4473" s="14"/>
      <c r="AD4473" s="14"/>
      <c r="AE4473" s="14"/>
      <c r="AT4473" s="255" t="s">
        <v>206</v>
      </c>
      <c r="AU4473" s="255" t="s">
        <v>78</v>
      </c>
      <c r="AV4473" s="14" t="s">
        <v>78</v>
      </c>
      <c r="AW4473" s="14" t="s">
        <v>31</v>
      </c>
      <c r="AX4473" s="14" t="s">
        <v>69</v>
      </c>
      <c r="AY4473" s="255" t="s">
        <v>193</v>
      </c>
    </row>
    <row r="4474" s="13" customFormat="1">
      <c r="A4474" s="13"/>
      <c r="B4474" s="235"/>
      <c r="C4474" s="236"/>
      <c r="D4474" s="228" t="s">
        <v>206</v>
      </c>
      <c r="E4474" s="237" t="s">
        <v>19</v>
      </c>
      <c r="F4474" s="238" t="s">
        <v>3331</v>
      </c>
      <c r="G4474" s="236"/>
      <c r="H4474" s="237" t="s">
        <v>19</v>
      </c>
      <c r="I4474" s="239"/>
      <c r="J4474" s="236"/>
      <c r="K4474" s="236"/>
      <c r="L4474" s="240"/>
      <c r="M4474" s="241"/>
      <c r="N4474" s="242"/>
      <c r="O4474" s="242"/>
      <c r="P4474" s="242"/>
      <c r="Q4474" s="242"/>
      <c r="R4474" s="242"/>
      <c r="S4474" s="242"/>
      <c r="T4474" s="243"/>
      <c r="U4474" s="13"/>
      <c r="V4474" s="13"/>
      <c r="W4474" s="13"/>
      <c r="X4474" s="13"/>
      <c r="Y4474" s="13"/>
      <c r="Z4474" s="13"/>
      <c r="AA4474" s="13"/>
      <c r="AB4474" s="13"/>
      <c r="AC4474" s="13"/>
      <c r="AD4474" s="13"/>
      <c r="AE4474" s="13"/>
      <c r="AT4474" s="244" t="s">
        <v>206</v>
      </c>
      <c r="AU4474" s="244" t="s">
        <v>78</v>
      </c>
      <c r="AV4474" s="13" t="s">
        <v>76</v>
      </c>
      <c r="AW4474" s="13" t="s">
        <v>31</v>
      </c>
      <c r="AX4474" s="13" t="s">
        <v>69</v>
      </c>
      <c r="AY4474" s="244" t="s">
        <v>193</v>
      </c>
    </row>
    <row r="4475" s="14" customFormat="1">
      <c r="A4475" s="14"/>
      <c r="B4475" s="245"/>
      <c r="C4475" s="246"/>
      <c r="D4475" s="228" t="s">
        <v>206</v>
      </c>
      <c r="E4475" s="247" t="s">
        <v>19</v>
      </c>
      <c r="F4475" s="248" t="s">
        <v>5357</v>
      </c>
      <c r="G4475" s="246"/>
      <c r="H4475" s="249">
        <v>42.122</v>
      </c>
      <c r="I4475" s="250"/>
      <c r="J4475" s="246"/>
      <c r="K4475" s="246"/>
      <c r="L4475" s="251"/>
      <c r="M4475" s="252"/>
      <c r="N4475" s="253"/>
      <c r="O4475" s="253"/>
      <c r="P4475" s="253"/>
      <c r="Q4475" s="253"/>
      <c r="R4475" s="253"/>
      <c r="S4475" s="253"/>
      <c r="T4475" s="254"/>
      <c r="U4475" s="14"/>
      <c r="V4475" s="14"/>
      <c r="W4475" s="14"/>
      <c r="X4475" s="14"/>
      <c r="Y4475" s="14"/>
      <c r="Z4475" s="14"/>
      <c r="AA4475" s="14"/>
      <c r="AB4475" s="14"/>
      <c r="AC4475" s="14"/>
      <c r="AD4475" s="14"/>
      <c r="AE4475" s="14"/>
      <c r="AT4475" s="255" t="s">
        <v>206</v>
      </c>
      <c r="AU4475" s="255" t="s">
        <v>78</v>
      </c>
      <c r="AV4475" s="14" t="s">
        <v>78</v>
      </c>
      <c r="AW4475" s="14" t="s">
        <v>31</v>
      </c>
      <c r="AX4475" s="14" t="s">
        <v>69</v>
      </c>
      <c r="AY4475" s="255" t="s">
        <v>193</v>
      </c>
    </row>
    <row r="4476" s="13" customFormat="1">
      <c r="A4476" s="13"/>
      <c r="B4476" s="235"/>
      <c r="C4476" s="236"/>
      <c r="D4476" s="228" t="s">
        <v>206</v>
      </c>
      <c r="E4476" s="237" t="s">
        <v>19</v>
      </c>
      <c r="F4476" s="238" t="s">
        <v>3727</v>
      </c>
      <c r="G4476" s="236"/>
      <c r="H4476" s="237" t="s">
        <v>19</v>
      </c>
      <c r="I4476" s="239"/>
      <c r="J4476" s="236"/>
      <c r="K4476" s="236"/>
      <c r="L4476" s="240"/>
      <c r="M4476" s="241"/>
      <c r="N4476" s="242"/>
      <c r="O4476" s="242"/>
      <c r="P4476" s="242"/>
      <c r="Q4476" s="242"/>
      <c r="R4476" s="242"/>
      <c r="S4476" s="242"/>
      <c r="T4476" s="243"/>
      <c r="U4476" s="13"/>
      <c r="V4476" s="13"/>
      <c r="W4476" s="13"/>
      <c r="X4476" s="13"/>
      <c r="Y4476" s="13"/>
      <c r="Z4476" s="13"/>
      <c r="AA4476" s="13"/>
      <c r="AB4476" s="13"/>
      <c r="AC4476" s="13"/>
      <c r="AD4476" s="13"/>
      <c r="AE4476" s="13"/>
      <c r="AT4476" s="244" t="s">
        <v>206</v>
      </c>
      <c r="AU4476" s="244" t="s">
        <v>78</v>
      </c>
      <c r="AV4476" s="13" t="s">
        <v>76</v>
      </c>
      <c r="AW4476" s="13" t="s">
        <v>31</v>
      </c>
      <c r="AX4476" s="13" t="s">
        <v>69</v>
      </c>
      <c r="AY4476" s="244" t="s">
        <v>193</v>
      </c>
    </row>
    <row r="4477" s="14" customFormat="1">
      <c r="A4477" s="14"/>
      <c r="B4477" s="245"/>
      <c r="C4477" s="246"/>
      <c r="D4477" s="228" t="s">
        <v>206</v>
      </c>
      <c r="E4477" s="247" t="s">
        <v>19</v>
      </c>
      <c r="F4477" s="248" t="s">
        <v>5358</v>
      </c>
      <c r="G4477" s="246"/>
      <c r="H4477" s="249">
        <v>28.602</v>
      </c>
      <c r="I4477" s="250"/>
      <c r="J4477" s="246"/>
      <c r="K4477" s="246"/>
      <c r="L4477" s="251"/>
      <c r="M4477" s="252"/>
      <c r="N4477" s="253"/>
      <c r="O4477" s="253"/>
      <c r="P4477" s="253"/>
      <c r="Q4477" s="253"/>
      <c r="R4477" s="253"/>
      <c r="S4477" s="253"/>
      <c r="T4477" s="254"/>
      <c r="U4477" s="14"/>
      <c r="V4477" s="14"/>
      <c r="W4477" s="14"/>
      <c r="X4477" s="14"/>
      <c r="Y4477" s="14"/>
      <c r="Z4477" s="14"/>
      <c r="AA4477" s="14"/>
      <c r="AB4477" s="14"/>
      <c r="AC4477" s="14"/>
      <c r="AD4477" s="14"/>
      <c r="AE4477" s="14"/>
      <c r="AT4477" s="255" t="s">
        <v>206</v>
      </c>
      <c r="AU4477" s="255" t="s">
        <v>78</v>
      </c>
      <c r="AV4477" s="14" t="s">
        <v>78</v>
      </c>
      <c r="AW4477" s="14" t="s">
        <v>31</v>
      </c>
      <c r="AX4477" s="14" t="s">
        <v>69</v>
      </c>
      <c r="AY4477" s="255" t="s">
        <v>193</v>
      </c>
    </row>
    <row r="4478" s="13" customFormat="1">
      <c r="A4478" s="13"/>
      <c r="B4478" s="235"/>
      <c r="C4478" s="236"/>
      <c r="D4478" s="228" t="s">
        <v>206</v>
      </c>
      <c r="E4478" s="237" t="s">
        <v>19</v>
      </c>
      <c r="F4478" s="238" t="s">
        <v>3730</v>
      </c>
      <c r="G4478" s="236"/>
      <c r="H4478" s="237" t="s">
        <v>19</v>
      </c>
      <c r="I4478" s="239"/>
      <c r="J4478" s="236"/>
      <c r="K4478" s="236"/>
      <c r="L4478" s="240"/>
      <c r="M4478" s="241"/>
      <c r="N4478" s="242"/>
      <c r="O4478" s="242"/>
      <c r="P4478" s="242"/>
      <c r="Q4478" s="242"/>
      <c r="R4478" s="242"/>
      <c r="S4478" s="242"/>
      <c r="T4478" s="243"/>
      <c r="U4478" s="13"/>
      <c r="V4478" s="13"/>
      <c r="W4478" s="13"/>
      <c r="X4478" s="13"/>
      <c r="Y4478" s="13"/>
      <c r="Z4478" s="13"/>
      <c r="AA4478" s="13"/>
      <c r="AB4478" s="13"/>
      <c r="AC4478" s="13"/>
      <c r="AD4478" s="13"/>
      <c r="AE4478" s="13"/>
      <c r="AT4478" s="244" t="s">
        <v>206</v>
      </c>
      <c r="AU4478" s="244" t="s">
        <v>78</v>
      </c>
      <c r="AV4478" s="13" t="s">
        <v>76</v>
      </c>
      <c r="AW4478" s="13" t="s">
        <v>31</v>
      </c>
      <c r="AX4478" s="13" t="s">
        <v>69</v>
      </c>
      <c r="AY4478" s="244" t="s">
        <v>193</v>
      </c>
    </row>
    <row r="4479" s="14" customFormat="1">
      <c r="A4479" s="14"/>
      <c r="B4479" s="245"/>
      <c r="C4479" s="246"/>
      <c r="D4479" s="228" t="s">
        <v>206</v>
      </c>
      <c r="E4479" s="247" t="s">
        <v>19</v>
      </c>
      <c r="F4479" s="248" t="s">
        <v>5359</v>
      </c>
      <c r="G4479" s="246"/>
      <c r="H4479" s="249">
        <v>27.821999999999999</v>
      </c>
      <c r="I4479" s="250"/>
      <c r="J4479" s="246"/>
      <c r="K4479" s="246"/>
      <c r="L4479" s="251"/>
      <c r="M4479" s="252"/>
      <c r="N4479" s="253"/>
      <c r="O4479" s="253"/>
      <c r="P4479" s="253"/>
      <c r="Q4479" s="253"/>
      <c r="R4479" s="253"/>
      <c r="S4479" s="253"/>
      <c r="T4479" s="254"/>
      <c r="U4479" s="14"/>
      <c r="V4479" s="14"/>
      <c r="W4479" s="14"/>
      <c r="X4479" s="14"/>
      <c r="Y4479" s="14"/>
      <c r="Z4479" s="14"/>
      <c r="AA4479" s="14"/>
      <c r="AB4479" s="14"/>
      <c r="AC4479" s="14"/>
      <c r="AD4479" s="14"/>
      <c r="AE4479" s="14"/>
      <c r="AT4479" s="255" t="s">
        <v>206</v>
      </c>
      <c r="AU4479" s="255" t="s">
        <v>78</v>
      </c>
      <c r="AV4479" s="14" t="s">
        <v>78</v>
      </c>
      <c r="AW4479" s="14" t="s">
        <v>31</v>
      </c>
      <c r="AX4479" s="14" t="s">
        <v>69</v>
      </c>
      <c r="AY4479" s="255" t="s">
        <v>193</v>
      </c>
    </row>
    <row r="4480" s="13" customFormat="1">
      <c r="A4480" s="13"/>
      <c r="B4480" s="235"/>
      <c r="C4480" s="236"/>
      <c r="D4480" s="228" t="s">
        <v>206</v>
      </c>
      <c r="E4480" s="237" t="s">
        <v>19</v>
      </c>
      <c r="F4480" s="238" t="s">
        <v>3733</v>
      </c>
      <c r="G4480" s="236"/>
      <c r="H4480" s="237" t="s">
        <v>19</v>
      </c>
      <c r="I4480" s="239"/>
      <c r="J4480" s="236"/>
      <c r="K4480" s="236"/>
      <c r="L4480" s="240"/>
      <c r="M4480" s="241"/>
      <c r="N4480" s="242"/>
      <c r="O4480" s="242"/>
      <c r="P4480" s="242"/>
      <c r="Q4480" s="242"/>
      <c r="R4480" s="242"/>
      <c r="S4480" s="242"/>
      <c r="T4480" s="243"/>
      <c r="U4480" s="13"/>
      <c r="V4480" s="13"/>
      <c r="W4480" s="13"/>
      <c r="X4480" s="13"/>
      <c r="Y4480" s="13"/>
      <c r="Z4480" s="13"/>
      <c r="AA4480" s="13"/>
      <c r="AB4480" s="13"/>
      <c r="AC4480" s="13"/>
      <c r="AD4480" s="13"/>
      <c r="AE4480" s="13"/>
      <c r="AT4480" s="244" t="s">
        <v>206</v>
      </c>
      <c r="AU4480" s="244" t="s">
        <v>78</v>
      </c>
      <c r="AV4480" s="13" t="s">
        <v>76</v>
      </c>
      <c r="AW4480" s="13" t="s">
        <v>31</v>
      </c>
      <c r="AX4480" s="13" t="s">
        <v>69</v>
      </c>
      <c r="AY4480" s="244" t="s">
        <v>193</v>
      </c>
    </row>
    <row r="4481" s="14" customFormat="1">
      <c r="A4481" s="14"/>
      <c r="B4481" s="245"/>
      <c r="C4481" s="246"/>
      <c r="D4481" s="228" t="s">
        <v>206</v>
      </c>
      <c r="E4481" s="247" t="s">
        <v>19</v>
      </c>
      <c r="F4481" s="248" t="s">
        <v>5359</v>
      </c>
      <c r="G4481" s="246"/>
      <c r="H4481" s="249">
        <v>27.821999999999999</v>
      </c>
      <c r="I4481" s="250"/>
      <c r="J4481" s="246"/>
      <c r="K4481" s="246"/>
      <c r="L4481" s="251"/>
      <c r="M4481" s="252"/>
      <c r="N4481" s="253"/>
      <c r="O4481" s="253"/>
      <c r="P4481" s="253"/>
      <c r="Q4481" s="253"/>
      <c r="R4481" s="253"/>
      <c r="S4481" s="253"/>
      <c r="T4481" s="254"/>
      <c r="U4481" s="14"/>
      <c r="V4481" s="14"/>
      <c r="W4481" s="14"/>
      <c r="X4481" s="14"/>
      <c r="Y4481" s="14"/>
      <c r="Z4481" s="14"/>
      <c r="AA4481" s="14"/>
      <c r="AB4481" s="14"/>
      <c r="AC4481" s="14"/>
      <c r="AD4481" s="14"/>
      <c r="AE4481" s="14"/>
      <c r="AT4481" s="255" t="s">
        <v>206</v>
      </c>
      <c r="AU4481" s="255" t="s">
        <v>78</v>
      </c>
      <c r="AV4481" s="14" t="s">
        <v>78</v>
      </c>
      <c r="AW4481" s="14" t="s">
        <v>31</v>
      </c>
      <c r="AX4481" s="14" t="s">
        <v>69</v>
      </c>
      <c r="AY4481" s="255" t="s">
        <v>193</v>
      </c>
    </row>
    <row r="4482" s="13" customFormat="1">
      <c r="A4482" s="13"/>
      <c r="B4482" s="235"/>
      <c r="C4482" s="236"/>
      <c r="D4482" s="228" t="s">
        <v>206</v>
      </c>
      <c r="E4482" s="237" t="s">
        <v>19</v>
      </c>
      <c r="F4482" s="238" t="s">
        <v>3735</v>
      </c>
      <c r="G4482" s="236"/>
      <c r="H4482" s="237" t="s">
        <v>19</v>
      </c>
      <c r="I4482" s="239"/>
      <c r="J4482" s="236"/>
      <c r="K4482" s="236"/>
      <c r="L4482" s="240"/>
      <c r="M4482" s="241"/>
      <c r="N4482" s="242"/>
      <c r="O4482" s="242"/>
      <c r="P4482" s="242"/>
      <c r="Q4482" s="242"/>
      <c r="R4482" s="242"/>
      <c r="S4482" s="242"/>
      <c r="T4482" s="243"/>
      <c r="U4482" s="13"/>
      <c r="V4482" s="13"/>
      <c r="W4482" s="13"/>
      <c r="X4482" s="13"/>
      <c r="Y4482" s="13"/>
      <c r="Z4482" s="13"/>
      <c r="AA4482" s="13"/>
      <c r="AB4482" s="13"/>
      <c r="AC4482" s="13"/>
      <c r="AD4482" s="13"/>
      <c r="AE4482" s="13"/>
      <c r="AT4482" s="244" t="s">
        <v>206</v>
      </c>
      <c r="AU4482" s="244" t="s">
        <v>78</v>
      </c>
      <c r="AV4482" s="13" t="s">
        <v>76</v>
      </c>
      <c r="AW4482" s="13" t="s">
        <v>31</v>
      </c>
      <c r="AX4482" s="13" t="s">
        <v>69</v>
      </c>
      <c r="AY4482" s="244" t="s">
        <v>193</v>
      </c>
    </row>
    <row r="4483" s="14" customFormat="1">
      <c r="A4483" s="14"/>
      <c r="B4483" s="245"/>
      <c r="C4483" s="246"/>
      <c r="D4483" s="228" t="s">
        <v>206</v>
      </c>
      <c r="E4483" s="247" t="s">
        <v>19</v>
      </c>
      <c r="F4483" s="248" t="s">
        <v>5358</v>
      </c>
      <c r="G4483" s="246"/>
      <c r="H4483" s="249">
        <v>28.602</v>
      </c>
      <c r="I4483" s="250"/>
      <c r="J4483" s="246"/>
      <c r="K4483" s="246"/>
      <c r="L4483" s="251"/>
      <c r="M4483" s="252"/>
      <c r="N4483" s="253"/>
      <c r="O4483" s="253"/>
      <c r="P4483" s="253"/>
      <c r="Q4483" s="253"/>
      <c r="R4483" s="253"/>
      <c r="S4483" s="253"/>
      <c r="T4483" s="254"/>
      <c r="U4483" s="14"/>
      <c r="V4483" s="14"/>
      <c r="W4483" s="14"/>
      <c r="X4483" s="14"/>
      <c r="Y4483" s="14"/>
      <c r="Z4483" s="14"/>
      <c r="AA4483" s="14"/>
      <c r="AB4483" s="14"/>
      <c r="AC4483" s="14"/>
      <c r="AD4483" s="14"/>
      <c r="AE4483" s="14"/>
      <c r="AT4483" s="255" t="s">
        <v>206</v>
      </c>
      <c r="AU4483" s="255" t="s">
        <v>78</v>
      </c>
      <c r="AV4483" s="14" t="s">
        <v>78</v>
      </c>
      <c r="AW4483" s="14" t="s">
        <v>31</v>
      </c>
      <c r="AX4483" s="14" t="s">
        <v>69</v>
      </c>
      <c r="AY4483" s="255" t="s">
        <v>193</v>
      </c>
    </row>
    <row r="4484" s="13" customFormat="1">
      <c r="A4484" s="13"/>
      <c r="B4484" s="235"/>
      <c r="C4484" s="236"/>
      <c r="D4484" s="228" t="s">
        <v>206</v>
      </c>
      <c r="E4484" s="237" t="s">
        <v>19</v>
      </c>
      <c r="F4484" s="238" t="s">
        <v>1724</v>
      </c>
      <c r="G4484" s="236"/>
      <c r="H4484" s="237" t="s">
        <v>19</v>
      </c>
      <c r="I4484" s="239"/>
      <c r="J4484" s="236"/>
      <c r="K4484" s="236"/>
      <c r="L4484" s="240"/>
      <c r="M4484" s="241"/>
      <c r="N4484" s="242"/>
      <c r="O4484" s="242"/>
      <c r="P4484" s="242"/>
      <c r="Q4484" s="242"/>
      <c r="R4484" s="242"/>
      <c r="S4484" s="242"/>
      <c r="T4484" s="243"/>
      <c r="U4484" s="13"/>
      <c r="V4484" s="13"/>
      <c r="W4484" s="13"/>
      <c r="X4484" s="13"/>
      <c r="Y4484" s="13"/>
      <c r="Z4484" s="13"/>
      <c r="AA4484" s="13"/>
      <c r="AB4484" s="13"/>
      <c r="AC4484" s="13"/>
      <c r="AD4484" s="13"/>
      <c r="AE4484" s="13"/>
      <c r="AT4484" s="244" t="s">
        <v>206</v>
      </c>
      <c r="AU4484" s="244" t="s">
        <v>78</v>
      </c>
      <c r="AV4484" s="13" t="s">
        <v>76</v>
      </c>
      <c r="AW4484" s="13" t="s">
        <v>31</v>
      </c>
      <c r="AX4484" s="13" t="s">
        <v>69</v>
      </c>
      <c r="AY4484" s="244" t="s">
        <v>193</v>
      </c>
    </row>
    <row r="4485" s="13" customFormat="1">
      <c r="A4485" s="13"/>
      <c r="B4485" s="235"/>
      <c r="C4485" s="236"/>
      <c r="D4485" s="228" t="s">
        <v>206</v>
      </c>
      <c r="E4485" s="237" t="s">
        <v>19</v>
      </c>
      <c r="F4485" s="238" t="s">
        <v>3756</v>
      </c>
      <c r="G4485" s="236"/>
      <c r="H4485" s="237" t="s">
        <v>19</v>
      </c>
      <c r="I4485" s="239"/>
      <c r="J4485" s="236"/>
      <c r="K4485" s="236"/>
      <c r="L4485" s="240"/>
      <c r="M4485" s="241"/>
      <c r="N4485" s="242"/>
      <c r="O4485" s="242"/>
      <c r="P4485" s="242"/>
      <c r="Q4485" s="242"/>
      <c r="R4485" s="242"/>
      <c r="S4485" s="242"/>
      <c r="T4485" s="243"/>
      <c r="U4485" s="13"/>
      <c r="V4485" s="13"/>
      <c r="W4485" s="13"/>
      <c r="X4485" s="13"/>
      <c r="Y4485" s="13"/>
      <c r="Z4485" s="13"/>
      <c r="AA4485" s="13"/>
      <c r="AB4485" s="13"/>
      <c r="AC4485" s="13"/>
      <c r="AD4485" s="13"/>
      <c r="AE4485" s="13"/>
      <c r="AT4485" s="244" t="s">
        <v>206</v>
      </c>
      <c r="AU4485" s="244" t="s">
        <v>78</v>
      </c>
      <c r="AV4485" s="13" t="s">
        <v>76</v>
      </c>
      <c r="AW4485" s="13" t="s">
        <v>31</v>
      </c>
      <c r="AX4485" s="13" t="s">
        <v>69</v>
      </c>
      <c r="AY4485" s="244" t="s">
        <v>193</v>
      </c>
    </row>
    <row r="4486" s="14" customFormat="1">
      <c r="A4486" s="14"/>
      <c r="B4486" s="245"/>
      <c r="C4486" s="246"/>
      <c r="D4486" s="228" t="s">
        <v>206</v>
      </c>
      <c r="E4486" s="247" t="s">
        <v>19</v>
      </c>
      <c r="F4486" s="248" t="s">
        <v>5360</v>
      </c>
      <c r="G4486" s="246"/>
      <c r="H4486" s="249">
        <v>19.559999999999999</v>
      </c>
      <c r="I4486" s="250"/>
      <c r="J4486" s="246"/>
      <c r="K4486" s="246"/>
      <c r="L4486" s="251"/>
      <c r="M4486" s="252"/>
      <c r="N4486" s="253"/>
      <c r="O4486" s="253"/>
      <c r="P4486" s="253"/>
      <c r="Q4486" s="253"/>
      <c r="R4486" s="253"/>
      <c r="S4486" s="253"/>
      <c r="T4486" s="254"/>
      <c r="U4486" s="14"/>
      <c r="V4486" s="14"/>
      <c r="W4486" s="14"/>
      <c r="X4486" s="14"/>
      <c r="Y4486" s="14"/>
      <c r="Z4486" s="14"/>
      <c r="AA4486" s="14"/>
      <c r="AB4486" s="14"/>
      <c r="AC4486" s="14"/>
      <c r="AD4486" s="14"/>
      <c r="AE4486" s="14"/>
      <c r="AT4486" s="255" t="s">
        <v>206</v>
      </c>
      <c r="AU4486" s="255" t="s">
        <v>78</v>
      </c>
      <c r="AV4486" s="14" t="s">
        <v>78</v>
      </c>
      <c r="AW4486" s="14" t="s">
        <v>31</v>
      </c>
      <c r="AX4486" s="14" t="s">
        <v>69</v>
      </c>
      <c r="AY4486" s="255" t="s">
        <v>193</v>
      </c>
    </row>
    <row r="4487" s="13" customFormat="1">
      <c r="A4487" s="13"/>
      <c r="B4487" s="235"/>
      <c r="C4487" s="236"/>
      <c r="D4487" s="228" t="s">
        <v>206</v>
      </c>
      <c r="E4487" s="237" t="s">
        <v>19</v>
      </c>
      <c r="F4487" s="238" t="s">
        <v>3760</v>
      </c>
      <c r="G4487" s="236"/>
      <c r="H4487" s="237" t="s">
        <v>19</v>
      </c>
      <c r="I4487" s="239"/>
      <c r="J4487" s="236"/>
      <c r="K4487" s="236"/>
      <c r="L4487" s="240"/>
      <c r="M4487" s="241"/>
      <c r="N4487" s="242"/>
      <c r="O4487" s="242"/>
      <c r="P4487" s="242"/>
      <c r="Q4487" s="242"/>
      <c r="R4487" s="242"/>
      <c r="S4487" s="242"/>
      <c r="T4487" s="243"/>
      <c r="U4487" s="13"/>
      <c r="V4487" s="13"/>
      <c r="W4487" s="13"/>
      <c r="X4487" s="13"/>
      <c r="Y4487" s="13"/>
      <c r="Z4487" s="13"/>
      <c r="AA4487" s="13"/>
      <c r="AB4487" s="13"/>
      <c r="AC4487" s="13"/>
      <c r="AD4487" s="13"/>
      <c r="AE4487" s="13"/>
      <c r="AT4487" s="244" t="s">
        <v>206</v>
      </c>
      <c r="AU4487" s="244" t="s">
        <v>78</v>
      </c>
      <c r="AV4487" s="13" t="s">
        <v>76</v>
      </c>
      <c r="AW4487" s="13" t="s">
        <v>31</v>
      </c>
      <c r="AX4487" s="13" t="s">
        <v>69</v>
      </c>
      <c r="AY4487" s="244" t="s">
        <v>193</v>
      </c>
    </row>
    <row r="4488" s="14" customFormat="1">
      <c r="A4488" s="14"/>
      <c r="B4488" s="245"/>
      <c r="C4488" s="246"/>
      <c r="D4488" s="228" t="s">
        <v>206</v>
      </c>
      <c r="E4488" s="247" t="s">
        <v>19</v>
      </c>
      <c r="F4488" s="248" t="s">
        <v>5361</v>
      </c>
      <c r="G4488" s="246"/>
      <c r="H4488" s="249">
        <v>25.742000000000001</v>
      </c>
      <c r="I4488" s="250"/>
      <c r="J4488" s="246"/>
      <c r="K4488" s="246"/>
      <c r="L4488" s="251"/>
      <c r="M4488" s="252"/>
      <c r="N4488" s="253"/>
      <c r="O4488" s="253"/>
      <c r="P4488" s="253"/>
      <c r="Q4488" s="253"/>
      <c r="R4488" s="253"/>
      <c r="S4488" s="253"/>
      <c r="T4488" s="254"/>
      <c r="U4488" s="14"/>
      <c r="V4488" s="14"/>
      <c r="W4488" s="14"/>
      <c r="X4488" s="14"/>
      <c r="Y4488" s="14"/>
      <c r="Z4488" s="14"/>
      <c r="AA4488" s="14"/>
      <c r="AB4488" s="14"/>
      <c r="AC4488" s="14"/>
      <c r="AD4488" s="14"/>
      <c r="AE4488" s="14"/>
      <c r="AT4488" s="255" t="s">
        <v>206</v>
      </c>
      <c r="AU4488" s="255" t="s">
        <v>78</v>
      </c>
      <c r="AV4488" s="14" t="s">
        <v>78</v>
      </c>
      <c r="AW4488" s="14" t="s">
        <v>31</v>
      </c>
      <c r="AX4488" s="14" t="s">
        <v>69</v>
      </c>
      <c r="AY4488" s="255" t="s">
        <v>193</v>
      </c>
    </row>
    <row r="4489" s="13" customFormat="1">
      <c r="A4489" s="13"/>
      <c r="B4489" s="235"/>
      <c r="C4489" s="236"/>
      <c r="D4489" s="228" t="s">
        <v>206</v>
      </c>
      <c r="E4489" s="237" t="s">
        <v>19</v>
      </c>
      <c r="F4489" s="238" t="s">
        <v>3762</v>
      </c>
      <c r="G4489" s="236"/>
      <c r="H4489" s="237" t="s">
        <v>19</v>
      </c>
      <c r="I4489" s="239"/>
      <c r="J4489" s="236"/>
      <c r="K4489" s="236"/>
      <c r="L4489" s="240"/>
      <c r="M4489" s="241"/>
      <c r="N4489" s="242"/>
      <c r="O4489" s="242"/>
      <c r="P4489" s="242"/>
      <c r="Q4489" s="242"/>
      <c r="R4489" s="242"/>
      <c r="S4489" s="242"/>
      <c r="T4489" s="243"/>
      <c r="U4489" s="13"/>
      <c r="V4489" s="13"/>
      <c r="W4489" s="13"/>
      <c r="X4489" s="13"/>
      <c r="Y4489" s="13"/>
      <c r="Z4489" s="13"/>
      <c r="AA4489" s="13"/>
      <c r="AB4489" s="13"/>
      <c r="AC4489" s="13"/>
      <c r="AD4489" s="13"/>
      <c r="AE4489" s="13"/>
      <c r="AT4489" s="244" t="s">
        <v>206</v>
      </c>
      <c r="AU4489" s="244" t="s">
        <v>78</v>
      </c>
      <c r="AV4489" s="13" t="s">
        <v>76</v>
      </c>
      <c r="AW4489" s="13" t="s">
        <v>31</v>
      </c>
      <c r="AX4489" s="13" t="s">
        <v>69</v>
      </c>
      <c r="AY4489" s="244" t="s">
        <v>193</v>
      </c>
    </row>
    <row r="4490" s="14" customFormat="1">
      <c r="A4490" s="14"/>
      <c r="B4490" s="245"/>
      <c r="C4490" s="246"/>
      <c r="D4490" s="228" t="s">
        <v>206</v>
      </c>
      <c r="E4490" s="247" t="s">
        <v>19</v>
      </c>
      <c r="F4490" s="248" t="s">
        <v>5361</v>
      </c>
      <c r="G4490" s="246"/>
      <c r="H4490" s="249">
        <v>25.742000000000001</v>
      </c>
      <c r="I4490" s="250"/>
      <c r="J4490" s="246"/>
      <c r="K4490" s="246"/>
      <c r="L4490" s="251"/>
      <c r="M4490" s="252"/>
      <c r="N4490" s="253"/>
      <c r="O4490" s="253"/>
      <c r="P4490" s="253"/>
      <c r="Q4490" s="253"/>
      <c r="R4490" s="253"/>
      <c r="S4490" s="253"/>
      <c r="T4490" s="254"/>
      <c r="U4490" s="14"/>
      <c r="V4490" s="14"/>
      <c r="W4490" s="14"/>
      <c r="X4490" s="14"/>
      <c r="Y4490" s="14"/>
      <c r="Z4490" s="14"/>
      <c r="AA4490" s="14"/>
      <c r="AB4490" s="14"/>
      <c r="AC4490" s="14"/>
      <c r="AD4490" s="14"/>
      <c r="AE4490" s="14"/>
      <c r="AT4490" s="255" t="s">
        <v>206</v>
      </c>
      <c r="AU4490" s="255" t="s">
        <v>78</v>
      </c>
      <c r="AV4490" s="14" t="s">
        <v>78</v>
      </c>
      <c r="AW4490" s="14" t="s">
        <v>31</v>
      </c>
      <c r="AX4490" s="14" t="s">
        <v>69</v>
      </c>
      <c r="AY4490" s="255" t="s">
        <v>193</v>
      </c>
    </row>
    <row r="4491" s="13" customFormat="1">
      <c r="A4491" s="13"/>
      <c r="B4491" s="235"/>
      <c r="C4491" s="236"/>
      <c r="D4491" s="228" t="s">
        <v>206</v>
      </c>
      <c r="E4491" s="237" t="s">
        <v>19</v>
      </c>
      <c r="F4491" s="238" t="s">
        <v>3763</v>
      </c>
      <c r="G4491" s="236"/>
      <c r="H4491" s="237" t="s">
        <v>19</v>
      </c>
      <c r="I4491" s="239"/>
      <c r="J4491" s="236"/>
      <c r="K4491" s="236"/>
      <c r="L4491" s="240"/>
      <c r="M4491" s="241"/>
      <c r="N4491" s="242"/>
      <c r="O4491" s="242"/>
      <c r="P4491" s="242"/>
      <c r="Q4491" s="242"/>
      <c r="R4491" s="242"/>
      <c r="S4491" s="242"/>
      <c r="T4491" s="243"/>
      <c r="U4491" s="13"/>
      <c r="V4491" s="13"/>
      <c r="W4491" s="13"/>
      <c r="X4491" s="13"/>
      <c r="Y4491" s="13"/>
      <c r="Z4491" s="13"/>
      <c r="AA4491" s="13"/>
      <c r="AB4491" s="13"/>
      <c r="AC4491" s="13"/>
      <c r="AD4491" s="13"/>
      <c r="AE4491" s="13"/>
      <c r="AT4491" s="244" t="s">
        <v>206</v>
      </c>
      <c r="AU4491" s="244" t="s">
        <v>78</v>
      </c>
      <c r="AV4491" s="13" t="s">
        <v>76</v>
      </c>
      <c r="AW4491" s="13" t="s">
        <v>31</v>
      </c>
      <c r="AX4491" s="13" t="s">
        <v>69</v>
      </c>
      <c r="AY4491" s="244" t="s">
        <v>193</v>
      </c>
    </row>
    <row r="4492" s="14" customFormat="1">
      <c r="A4492" s="14"/>
      <c r="B4492" s="245"/>
      <c r="C4492" s="246"/>
      <c r="D4492" s="228" t="s">
        <v>206</v>
      </c>
      <c r="E4492" s="247" t="s">
        <v>19</v>
      </c>
      <c r="F4492" s="248" t="s">
        <v>5362</v>
      </c>
      <c r="G4492" s="246"/>
      <c r="H4492" s="249">
        <v>11.702</v>
      </c>
      <c r="I4492" s="250"/>
      <c r="J4492" s="246"/>
      <c r="K4492" s="246"/>
      <c r="L4492" s="251"/>
      <c r="M4492" s="252"/>
      <c r="N4492" s="253"/>
      <c r="O4492" s="253"/>
      <c r="P4492" s="253"/>
      <c r="Q4492" s="253"/>
      <c r="R4492" s="253"/>
      <c r="S4492" s="253"/>
      <c r="T4492" s="254"/>
      <c r="U4492" s="14"/>
      <c r="V4492" s="14"/>
      <c r="W4492" s="14"/>
      <c r="X4492" s="14"/>
      <c r="Y4492" s="14"/>
      <c r="Z4492" s="14"/>
      <c r="AA4492" s="14"/>
      <c r="AB4492" s="14"/>
      <c r="AC4492" s="14"/>
      <c r="AD4492" s="14"/>
      <c r="AE4492" s="14"/>
      <c r="AT4492" s="255" t="s">
        <v>206</v>
      </c>
      <c r="AU4492" s="255" t="s">
        <v>78</v>
      </c>
      <c r="AV4492" s="14" t="s">
        <v>78</v>
      </c>
      <c r="AW4492" s="14" t="s">
        <v>31</v>
      </c>
      <c r="AX4492" s="14" t="s">
        <v>69</v>
      </c>
      <c r="AY4492" s="255" t="s">
        <v>193</v>
      </c>
    </row>
    <row r="4493" s="15" customFormat="1">
      <c r="A4493" s="15"/>
      <c r="B4493" s="256"/>
      <c r="C4493" s="257"/>
      <c r="D4493" s="228" t="s">
        <v>206</v>
      </c>
      <c r="E4493" s="258" t="s">
        <v>19</v>
      </c>
      <c r="F4493" s="259" t="s">
        <v>218</v>
      </c>
      <c r="G4493" s="257"/>
      <c r="H4493" s="260">
        <v>399.35599999999999</v>
      </c>
      <c r="I4493" s="261"/>
      <c r="J4493" s="257"/>
      <c r="K4493" s="257"/>
      <c r="L4493" s="262"/>
      <c r="M4493" s="263"/>
      <c r="N4493" s="264"/>
      <c r="O4493" s="264"/>
      <c r="P4493" s="264"/>
      <c r="Q4493" s="264"/>
      <c r="R4493" s="264"/>
      <c r="S4493" s="264"/>
      <c r="T4493" s="265"/>
      <c r="U4493" s="15"/>
      <c r="V4493" s="15"/>
      <c r="W4493" s="15"/>
      <c r="X4493" s="15"/>
      <c r="Y4493" s="15"/>
      <c r="Z4493" s="15"/>
      <c r="AA4493" s="15"/>
      <c r="AB4493" s="15"/>
      <c r="AC4493" s="15"/>
      <c r="AD4493" s="15"/>
      <c r="AE4493" s="15"/>
      <c r="AT4493" s="266" t="s">
        <v>206</v>
      </c>
      <c r="AU4493" s="266" t="s">
        <v>78</v>
      </c>
      <c r="AV4493" s="15" t="s">
        <v>200</v>
      </c>
      <c r="AW4493" s="15" t="s">
        <v>31</v>
      </c>
      <c r="AX4493" s="15" t="s">
        <v>76</v>
      </c>
      <c r="AY4493" s="266" t="s">
        <v>193</v>
      </c>
    </row>
    <row r="4494" s="2" customFormat="1" ht="16.5" customHeight="1">
      <c r="A4494" s="41"/>
      <c r="B4494" s="42"/>
      <c r="C4494" s="274" t="s">
        <v>5363</v>
      </c>
      <c r="D4494" s="274" t="s">
        <v>1765</v>
      </c>
      <c r="E4494" s="275" t="s">
        <v>5364</v>
      </c>
      <c r="F4494" s="276" t="s">
        <v>5365</v>
      </c>
      <c r="G4494" s="277" t="s">
        <v>258</v>
      </c>
      <c r="H4494" s="278">
        <v>459.25900000000001</v>
      </c>
      <c r="I4494" s="279"/>
      <c r="J4494" s="280">
        <f>ROUND(I4494*H4494,2)</f>
        <v>0</v>
      </c>
      <c r="K4494" s="276" t="s">
        <v>19</v>
      </c>
      <c r="L4494" s="281"/>
      <c r="M4494" s="282" t="s">
        <v>19</v>
      </c>
      <c r="N4494" s="283" t="s">
        <v>40</v>
      </c>
      <c r="O4494" s="87"/>
      <c r="P4494" s="224">
        <f>O4494*H4494</f>
        <v>0</v>
      </c>
      <c r="Q4494" s="224">
        <v>0.01771</v>
      </c>
      <c r="R4494" s="224">
        <f>Q4494*H4494</f>
        <v>8.1334768900000007</v>
      </c>
      <c r="S4494" s="224">
        <v>0</v>
      </c>
      <c r="T4494" s="225">
        <f>S4494*H4494</f>
        <v>0</v>
      </c>
      <c r="U4494" s="41"/>
      <c r="V4494" s="41"/>
      <c r="W4494" s="41"/>
      <c r="X4494" s="41"/>
      <c r="Y4494" s="41"/>
      <c r="Z4494" s="41"/>
      <c r="AA4494" s="41"/>
      <c r="AB4494" s="41"/>
      <c r="AC4494" s="41"/>
      <c r="AD4494" s="41"/>
      <c r="AE4494" s="41"/>
      <c r="AR4494" s="226" t="s">
        <v>449</v>
      </c>
      <c r="AT4494" s="226" t="s">
        <v>1765</v>
      </c>
      <c r="AU4494" s="226" t="s">
        <v>78</v>
      </c>
      <c r="AY4494" s="20" t="s">
        <v>193</v>
      </c>
      <c r="BE4494" s="227">
        <f>IF(N4494="základní",J4494,0)</f>
        <v>0</v>
      </c>
      <c r="BF4494" s="227">
        <f>IF(N4494="snížená",J4494,0)</f>
        <v>0</v>
      </c>
      <c r="BG4494" s="227">
        <f>IF(N4494="zákl. přenesená",J4494,0)</f>
        <v>0</v>
      </c>
      <c r="BH4494" s="227">
        <f>IF(N4494="sníž. přenesená",J4494,0)</f>
        <v>0</v>
      </c>
      <c r="BI4494" s="227">
        <f>IF(N4494="nulová",J4494,0)</f>
        <v>0</v>
      </c>
      <c r="BJ4494" s="20" t="s">
        <v>76</v>
      </c>
      <c r="BK4494" s="227">
        <f>ROUND(I4494*H4494,2)</f>
        <v>0</v>
      </c>
      <c r="BL4494" s="20" t="s">
        <v>323</v>
      </c>
      <c r="BM4494" s="226" t="s">
        <v>5366</v>
      </c>
    </row>
    <row r="4495" s="2" customFormat="1">
      <c r="A4495" s="41"/>
      <c r="B4495" s="42"/>
      <c r="C4495" s="43"/>
      <c r="D4495" s="228" t="s">
        <v>202</v>
      </c>
      <c r="E4495" s="43"/>
      <c r="F4495" s="229" t="s">
        <v>5367</v>
      </c>
      <c r="G4495" s="43"/>
      <c r="H4495" s="43"/>
      <c r="I4495" s="230"/>
      <c r="J4495" s="43"/>
      <c r="K4495" s="43"/>
      <c r="L4495" s="47"/>
      <c r="M4495" s="231"/>
      <c r="N4495" s="232"/>
      <c r="O4495" s="87"/>
      <c r="P4495" s="87"/>
      <c r="Q4495" s="87"/>
      <c r="R4495" s="87"/>
      <c r="S4495" s="87"/>
      <c r="T4495" s="88"/>
      <c r="U4495" s="41"/>
      <c r="V4495" s="41"/>
      <c r="W4495" s="41"/>
      <c r="X4495" s="41"/>
      <c r="Y4495" s="41"/>
      <c r="Z4495" s="41"/>
      <c r="AA4495" s="41"/>
      <c r="AB4495" s="41"/>
      <c r="AC4495" s="41"/>
      <c r="AD4495" s="41"/>
      <c r="AE4495" s="41"/>
      <c r="AT4495" s="20" t="s">
        <v>202</v>
      </c>
      <c r="AU4495" s="20" t="s">
        <v>78</v>
      </c>
    </row>
    <row r="4496" s="14" customFormat="1">
      <c r="A4496" s="14"/>
      <c r="B4496" s="245"/>
      <c r="C4496" s="246"/>
      <c r="D4496" s="228" t="s">
        <v>206</v>
      </c>
      <c r="E4496" s="246"/>
      <c r="F4496" s="248" t="s">
        <v>5368</v>
      </c>
      <c r="G4496" s="246"/>
      <c r="H4496" s="249">
        <v>459.25900000000001</v>
      </c>
      <c r="I4496" s="250"/>
      <c r="J4496" s="246"/>
      <c r="K4496" s="246"/>
      <c r="L4496" s="251"/>
      <c r="M4496" s="252"/>
      <c r="N4496" s="253"/>
      <c r="O4496" s="253"/>
      <c r="P4496" s="253"/>
      <c r="Q4496" s="253"/>
      <c r="R4496" s="253"/>
      <c r="S4496" s="253"/>
      <c r="T4496" s="254"/>
      <c r="U4496" s="14"/>
      <c r="V4496" s="14"/>
      <c r="W4496" s="14"/>
      <c r="X4496" s="14"/>
      <c r="Y4496" s="14"/>
      <c r="Z4496" s="14"/>
      <c r="AA4496" s="14"/>
      <c r="AB4496" s="14"/>
      <c r="AC4496" s="14"/>
      <c r="AD4496" s="14"/>
      <c r="AE4496" s="14"/>
      <c r="AT4496" s="255" t="s">
        <v>206</v>
      </c>
      <c r="AU4496" s="255" t="s">
        <v>78</v>
      </c>
      <c r="AV4496" s="14" t="s">
        <v>78</v>
      </c>
      <c r="AW4496" s="14" t="s">
        <v>4</v>
      </c>
      <c r="AX4496" s="14" t="s">
        <v>76</v>
      </c>
      <c r="AY4496" s="255" t="s">
        <v>193</v>
      </c>
    </row>
    <row r="4497" s="2" customFormat="1" ht="16.5" customHeight="1">
      <c r="A4497" s="41"/>
      <c r="B4497" s="42"/>
      <c r="C4497" s="215" t="s">
        <v>5369</v>
      </c>
      <c r="D4497" s="215" t="s">
        <v>195</v>
      </c>
      <c r="E4497" s="216" t="s">
        <v>5370</v>
      </c>
      <c r="F4497" s="217" t="s">
        <v>5371</v>
      </c>
      <c r="G4497" s="218" t="s">
        <v>408</v>
      </c>
      <c r="H4497" s="219">
        <v>5.2000000000000002</v>
      </c>
      <c r="I4497" s="220"/>
      <c r="J4497" s="221">
        <f>ROUND(I4497*H4497,2)</f>
        <v>0</v>
      </c>
      <c r="K4497" s="217" t="s">
        <v>199</v>
      </c>
      <c r="L4497" s="47"/>
      <c r="M4497" s="222" t="s">
        <v>19</v>
      </c>
      <c r="N4497" s="223" t="s">
        <v>40</v>
      </c>
      <c r="O4497" s="87"/>
      <c r="P4497" s="224">
        <f>O4497*H4497</f>
        <v>0</v>
      </c>
      <c r="Q4497" s="224">
        <v>0.00020000000000000001</v>
      </c>
      <c r="R4497" s="224">
        <f>Q4497*H4497</f>
        <v>0.0010400000000000001</v>
      </c>
      <c r="S4497" s="224">
        <v>0</v>
      </c>
      <c r="T4497" s="225">
        <f>S4497*H4497</f>
        <v>0</v>
      </c>
      <c r="U4497" s="41"/>
      <c r="V4497" s="41"/>
      <c r="W4497" s="41"/>
      <c r="X4497" s="41"/>
      <c r="Y4497" s="41"/>
      <c r="Z4497" s="41"/>
      <c r="AA4497" s="41"/>
      <c r="AB4497" s="41"/>
      <c r="AC4497" s="41"/>
      <c r="AD4497" s="41"/>
      <c r="AE4497" s="41"/>
      <c r="AR4497" s="226" t="s">
        <v>323</v>
      </c>
      <c r="AT4497" s="226" t="s">
        <v>195</v>
      </c>
      <c r="AU4497" s="226" t="s">
        <v>78</v>
      </c>
      <c r="AY4497" s="20" t="s">
        <v>193</v>
      </c>
      <c r="BE4497" s="227">
        <f>IF(N4497="základní",J4497,0)</f>
        <v>0</v>
      </c>
      <c r="BF4497" s="227">
        <f>IF(N4497="snížená",J4497,0)</f>
        <v>0</v>
      </c>
      <c r="BG4497" s="227">
        <f>IF(N4497="zákl. přenesená",J4497,0)</f>
        <v>0</v>
      </c>
      <c r="BH4497" s="227">
        <f>IF(N4497="sníž. přenesená",J4497,0)</f>
        <v>0</v>
      </c>
      <c r="BI4497" s="227">
        <f>IF(N4497="nulová",J4497,0)</f>
        <v>0</v>
      </c>
      <c r="BJ4497" s="20" t="s">
        <v>76</v>
      </c>
      <c r="BK4497" s="227">
        <f>ROUND(I4497*H4497,2)</f>
        <v>0</v>
      </c>
      <c r="BL4497" s="20" t="s">
        <v>323</v>
      </c>
      <c r="BM4497" s="226" t="s">
        <v>5372</v>
      </c>
    </row>
    <row r="4498" s="2" customFormat="1">
      <c r="A4498" s="41"/>
      <c r="B4498" s="42"/>
      <c r="C4498" s="43"/>
      <c r="D4498" s="228" t="s">
        <v>202</v>
      </c>
      <c r="E4498" s="43"/>
      <c r="F4498" s="229" t="s">
        <v>5373</v>
      </c>
      <c r="G4498" s="43"/>
      <c r="H4498" s="43"/>
      <c r="I4498" s="230"/>
      <c r="J4498" s="43"/>
      <c r="K4498" s="43"/>
      <c r="L4498" s="47"/>
      <c r="M4498" s="231"/>
      <c r="N4498" s="232"/>
      <c r="O4498" s="87"/>
      <c r="P4498" s="87"/>
      <c r="Q4498" s="87"/>
      <c r="R4498" s="87"/>
      <c r="S4498" s="87"/>
      <c r="T4498" s="88"/>
      <c r="U4498" s="41"/>
      <c r="V4498" s="41"/>
      <c r="W4498" s="41"/>
      <c r="X4498" s="41"/>
      <c r="Y4498" s="41"/>
      <c r="Z4498" s="41"/>
      <c r="AA4498" s="41"/>
      <c r="AB4498" s="41"/>
      <c r="AC4498" s="41"/>
      <c r="AD4498" s="41"/>
      <c r="AE4498" s="41"/>
      <c r="AT4498" s="20" t="s">
        <v>202</v>
      </c>
      <c r="AU4498" s="20" t="s">
        <v>78</v>
      </c>
    </row>
    <row r="4499" s="2" customFormat="1">
      <c r="A4499" s="41"/>
      <c r="B4499" s="42"/>
      <c r="C4499" s="43"/>
      <c r="D4499" s="233" t="s">
        <v>204</v>
      </c>
      <c r="E4499" s="43"/>
      <c r="F4499" s="234" t="s">
        <v>5374</v>
      </c>
      <c r="G4499" s="43"/>
      <c r="H4499" s="43"/>
      <c r="I4499" s="230"/>
      <c r="J4499" s="43"/>
      <c r="K4499" s="43"/>
      <c r="L4499" s="47"/>
      <c r="M4499" s="231"/>
      <c r="N4499" s="232"/>
      <c r="O4499" s="87"/>
      <c r="P4499" s="87"/>
      <c r="Q4499" s="87"/>
      <c r="R4499" s="87"/>
      <c r="S4499" s="87"/>
      <c r="T4499" s="88"/>
      <c r="U4499" s="41"/>
      <c r="V4499" s="41"/>
      <c r="W4499" s="41"/>
      <c r="X4499" s="41"/>
      <c r="Y4499" s="41"/>
      <c r="Z4499" s="41"/>
      <c r="AA4499" s="41"/>
      <c r="AB4499" s="41"/>
      <c r="AC4499" s="41"/>
      <c r="AD4499" s="41"/>
      <c r="AE4499" s="41"/>
      <c r="AT4499" s="20" t="s">
        <v>204</v>
      </c>
      <c r="AU4499" s="20" t="s">
        <v>78</v>
      </c>
    </row>
    <row r="4500" s="13" customFormat="1">
      <c r="A4500" s="13"/>
      <c r="B4500" s="235"/>
      <c r="C4500" s="236"/>
      <c r="D4500" s="228" t="s">
        <v>206</v>
      </c>
      <c r="E4500" s="237" t="s">
        <v>19</v>
      </c>
      <c r="F4500" s="238" t="s">
        <v>279</v>
      </c>
      <c r="G4500" s="236"/>
      <c r="H4500" s="237" t="s">
        <v>19</v>
      </c>
      <c r="I4500" s="239"/>
      <c r="J4500" s="236"/>
      <c r="K4500" s="236"/>
      <c r="L4500" s="240"/>
      <c r="M4500" s="241"/>
      <c r="N4500" s="242"/>
      <c r="O4500" s="242"/>
      <c r="P4500" s="242"/>
      <c r="Q4500" s="242"/>
      <c r="R4500" s="242"/>
      <c r="S4500" s="242"/>
      <c r="T4500" s="243"/>
      <c r="U4500" s="13"/>
      <c r="V4500" s="13"/>
      <c r="W4500" s="13"/>
      <c r="X4500" s="13"/>
      <c r="Y4500" s="13"/>
      <c r="Z4500" s="13"/>
      <c r="AA4500" s="13"/>
      <c r="AB4500" s="13"/>
      <c r="AC4500" s="13"/>
      <c r="AD4500" s="13"/>
      <c r="AE4500" s="13"/>
      <c r="AT4500" s="244" t="s">
        <v>206</v>
      </c>
      <c r="AU4500" s="244" t="s">
        <v>78</v>
      </c>
      <c r="AV4500" s="13" t="s">
        <v>76</v>
      </c>
      <c r="AW4500" s="13" t="s">
        <v>31</v>
      </c>
      <c r="AX4500" s="13" t="s">
        <v>69</v>
      </c>
      <c r="AY4500" s="244" t="s">
        <v>193</v>
      </c>
    </row>
    <row r="4501" s="13" customFormat="1">
      <c r="A4501" s="13"/>
      <c r="B4501" s="235"/>
      <c r="C4501" s="236"/>
      <c r="D4501" s="228" t="s">
        <v>206</v>
      </c>
      <c r="E4501" s="237" t="s">
        <v>19</v>
      </c>
      <c r="F4501" s="238" t="s">
        <v>1713</v>
      </c>
      <c r="G4501" s="236"/>
      <c r="H4501" s="237" t="s">
        <v>19</v>
      </c>
      <c r="I4501" s="239"/>
      <c r="J4501" s="236"/>
      <c r="K4501" s="236"/>
      <c r="L4501" s="240"/>
      <c r="M4501" s="241"/>
      <c r="N4501" s="242"/>
      <c r="O4501" s="242"/>
      <c r="P4501" s="242"/>
      <c r="Q4501" s="242"/>
      <c r="R4501" s="242"/>
      <c r="S4501" s="242"/>
      <c r="T4501" s="243"/>
      <c r="U4501" s="13"/>
      <c r="V4501" s="13"/>
      <c r="W4501" s="13"/>
      <c r="X4501" s="13"/>
      <c r="Y4501" s="13"/>
      <c r="Z4501" s="13"/>
      <c r="AA4501" s="13"/>
      <c r="AB4501" s="13"/>
      <c r="AC4501" s="13"/>
      <c r="AD4501" s="13"/>
      <c r="AE4501" s="13"/>
      <c r="AT4501" s="244" t="s">
        <v>206</v>
      </c>
      <c r="AU4501" s="244" t="s">
        <v>78</v>
      </c>
      <c r="AV4501" s="13" t="s">
        <v>76</v>
      </c>
      <c r="AW4501" s="13" t="s">
        <v>31</v>
      </c>
      <c r="AX4501" s="13" t="s">
        <v>69</v>
      </c>
      <c r="AY4501" s="244" t="s">
        <v>193</v>
      </c>
    </row>
    <row r="4502" s="13" customFormat="1">
      <c r="A4502" s="13"/>
      <c r="B4502" s="235"/>
      <c r="C4502" s="236"/>
      <c r="D4502" s="228" t="s">
        <v>206</v>
      </c>
      <c r="E4502" s="237" t="s">
        <v>19</v>
      </c>
      <c r="F4502" s="238" t="s">
        <v>3331</v>
      </c>
      <c r="G4502" s="236"/>
      <c r="H4502" s="237" t="s">
        <v>19</v>
      </c>
      <c r="I4502" s="239"/>
      <c r="J4502" s="236"/>
      <c r="K4502" s="236"/>
      <c r="L4502" s="240"/>
      <c r="M4502" s="241"/>
      <c r="N4502" s="242"/>
      <c r="O4502" s="242"/>
      <c r="P4502" s="242"/>
      <c r="Q4502" s="242"/>
      <c r="R4502" s="242"/>
      <c r="S4502" s="242"/>
      <c r="T4502" s="243"/>
      <c r="U4502" s="13"/>
      <c r="V4502" s="13"/>
      <c r="W4502" s="13"/>
      <c r="X4502" s="13"/>
      <c r="Y4502" s="13"/>
      <c r="Z4502" s="13"/>
      <c r="AA4502" s="13"/>
      <c r="AB4502" s="13"/>
      <c r="AC4502" s="13"/>
      <c r="AD4502" s="13"/>
      <c r="AE4502" s="13"/>
      <c r="AT4502" s="244" t="s">
        <v>206</v>
      </c>
      <c r="AU4502" s="244" t="s">
        <v>78</v>
      </c>
      <c r="AV4502" s="13" t="s">
        <v>76</v>
      </c>
      <c r="AW4502" s="13" t="s">
        <v>31</v>
      </c>
      <c r="AX4502" s="13" t="s">
        <v>69</v>
      </c>
      <c r="AY4502" s="244" t="s">
        <v>193</v>
      </c>
    </row>
    <row r="4503" s="14" customFormat="1">
      <c r="A4503" s="14"/>
      <c r="B4503" s="245"/>
      <c r="C4503" s="246"/>
      <c r="D4503" s="228" t="s">
        <v>206</v>
      </c>
      <c r="E4503" s="247" t="s">
        <v>19</v>
      </c>
      <c r="F4503" s="248" t="s">
        <v>5375</v>
      </c>
      <c r="G4503" s="246"/>
      <c r="H4503" s="249">
        <v>5.2000000000000002</v>
      </c>
      <c r="I4503" s="250"/>
      <c r="J4503" s="246"/>
      <c r="K4503" s="246"/>
      <c r="L4503" s="251"/>
      <c r="M4503" s="252"/>
      <c r="N4503" s="253"/>
      <c r="O4503" s="253"/>
      <c r="P4503" s="253"/>
      <c r="Q4503" s="253"/>
      <c r="R4503" s="253"/>
      <c r="S4503" s="253"/>
      <c r="T4503" s="254"/>
      <c r="U4503" s="14"/>
      <c r="V4503" s="14"/>
      <c r="W4503" s="14"/>
      <c r="X4503" s="14"/>
      <c r="Y4503" s="14"/>
      <c r="Z4503" s="14"/>
      <c r="AA4503" s="14"/>
      <c r="AB4503" s="14"/>
      <c r="AC4503" s="14"/>
      <c r="AD4503" s="14"/>
      <c r="AE4503" s="14"/>
      <c r="AT4503" s="255" t="s">
        <v>206</v>
      </c>
      <c r="AU4503" s="255" t="s">
        <v>78</v>
      </c>
      <c r="AV4503" s="14" t="s">
        <v>78</v>
      </c>
      <c r="AW4503" s="14" t="s">
        <v>31</v>
      </c>
      <c r="AX4503" s="14" t="s">
        <v>76</v>
      </c>
      <c r="AY4503" s="255" t="s">
        <v>193</v>
      </c>
    </row>
    <row r="4504" s="2" customFormat="1" ht="16.5" customHeight="1">
      <c r="A4504" s="41"/>
      <c r="B4504" s="42"/>
      <c r="C4504" s="274" t="s">
        <v>5376</v>
      </c>
      <c r="D4504" s="274" t="s">
        <v>1765</v>
      </c>
      <c r="E4504" s="275" t="s">
        <v>5377</v>
      </c>
      <c r="F4504" s="276" t="s">
        <v>5378</v>
      </c>
      <c r="G4504" s="277" t="s">
        <v>408</v>
      </c>
      <c r="H4504" s="278">
        <v>5.7199999999999998</v>
      </c>
      <c r="I4504" s="279"/>
      <c r="J4504" s="280">
        <f>ROUND(I4504*H4504,2)</f>
        <v>0</v>
      </c>
      <c r="K4504" s="276" t="s">
        <v>19</v>
      </c>
      <c r="L4504" s="281"/>
      <c r="M4504" s="282" t="s">
        <v>19</v>
      </c>
      <c r="N4504" s="283" t="s">
        <v>40</v>
      </c>
      <c r="O4504" s="87"/>
      <c r="P4504" s="224">
        <f>O4504*H4504</f>
        <v>0</v>
      </c>
      <c r="Q4504" s="224">
        <v>0</v>
      </c>
      <c r="R4504" s="224">
        <f>Q4504*H4504</f>
        <v>0</v>
      </c>
      <c r="S4504" s="224">
        <v>0</v>
      </c>
      <c r="T4504" s="225">
        <f>S4504*H4504</f>
        <v>0</v>
      </c>
      <c r="U4504" s="41"/>
      <c r="V4504" s="41"/>
      <c r="W4504" s="41"/>
      <c r="X4504" s="41"/>
      <c r="Y4504" s="41"/>
      <c r="Z4504" s="41"/>
      <c r="AA4504" s="41"/>
      <c r="AB4504" s="41"/>
      <c r="AC4504" s="41"/>
      <c r="AD4504" s="41"/>
      <c r="AE4504" s="41"/>
      <c r="AR4504" s="226" t="s">
        <v>449</v>
      </c>
      <c r="AT4504" s="226" t="s">
        <v>1765</v>
      </c>
      <c r="AU4504" s="226" t="s">
        <v>78</v>
      </c>
      <c r="AY4504" s="20" t="s">
        <v>193</v>
      </c>
      <c r="BE4504" s="227">
        <f>IF(N4504="základní",J4504,0)</f>
        <v>0</v>
      </c>
      <c r="BF4504" s="227">
        <f>IF(N4504="snížená",J4504,0)</f>
        <v>0</v>
      </c>
      <c r="BG4504" s="227">
        <f>IF(N4504="zákl. přenesená",J4504,0)</f>
        <v>0</v>
      </c>
      <c r="BH4504" s="227">
        <f>IF(N4504="sníž. přenesená",J4504,0)</f>
        <v>0</v>
      </c>
      <c r="BI4504" s="227">
        <f>IF(N4504="nulová",J4504,0)</f>
        <v>0</v>
      </c>
      <c r="BJ4504" s="20" t="s">
        <v>76</v>
      </c>
      <c r="BK4504" s="227">
        <f>ROUND(I4504*H4504,2)</f>
        <v>0</v>
      </c>
      <c r="BL4504" s="20" t="s">
        <v>323</v>
      </c>
      <c r="BM4504" s="226" t="s">
        <v>5379</v>
      </c>
    </row>
    <row r="4505" s="2" customFormat="1">
      <c r="A4505" s="41"/>
      <c r="B4505" s="42"/>
      <c r="C4505" s="43"/>
      <c r="D4505" s="228" t="s">
        <v>202</v>
      </c>
      <c r="E4505" s="43"/>
      <c r="F4505" s="229" t="s">
        <v>5378</v>
      </c>
      <c r="G4505" s="43"/>
      <c r="H4505" s="43"/>
      <c r="I4505" s="230"/>
      <c r="J4505" s="43"/>
      <c r="K4505" s="43"/>
      <c r="L4505" s="47"/>
      <c r="M4505" s="231"/>
      <c r="N4505" s="232"/>
      <c r="O4505" s="87"/>
      <c r="P4505" s="87"/>
      <c r="Q4505" s="87"/>
      <c r="R4505" s="87"/>
      <c r="S4505" s="87"/>
      <c r="T4505" s="88"/>
      <c r="U4505" s="41"/>
      <c r="V4505" s="41"/>
      <c r="W4505" s="41"/>
      <c r="X4505" s="41"/>
      <c r="Y4505" s="41"/>
      <c r="Z4505" s="41"/>
      <c r="AA4505" s="41"/>
      <c r="AB4505" s="41"/>
      <c r="AC4505" s="41"/>
      <c r="AD4505" s="41"/>
      <c r="AE4505" s="41"/>
      <c r="AT4505" s="20" t="s">
        <v>202</v>
      </c>
      <c r="AU4505" s="20" t="s">
        <v>78</v>
      </c>
    </row>
    <row r="4506" s="13" customFormat="1">
      <c r="A4506" s="13"/>
      <c r="B4506" s="235"/>
      <c r="C4506" s="236"/>
      <c r="D4506" s="228" t="s">
        <v>206</v>
      </c>
      <c r="E4506" s="237" t="s">
        <v>19</v>
      </c>
      <c r="F4506" s="238" t="s">
        <v>279</v>
      </c>
      <c r="G4506" s="236"/>
      <c r="H4506" s="237" t="s">
        <v>19</v>
      </c>
      <c r="I4506" s="239"/>
      <c r="J4506" s="236"/>
      <c r="K4506" s="236"/>
      <c r="L4506" s="240"/>
      <c r="M4506" s="241"/>
      <c r="N4506" s="242"/>
      <c r="O4506" s="242"/>
      <c r="P4506" s="242"/>
      <c r="Q4506" s="242"/>
      <c r="R4506" s="242"/>
      <c r="S4506" s="242"/>
      <c r="T4506" s="243"/>
      <c r="U4506" s="13"/>
      <c r="V4506" s="13"/>
      <c r="W4506" s="13"/>
      <c r="X4506" s="13"/>
      <c r="Y4506" s="13"/>
      <c r="Z4506" s="13"/>
      <c r="AA4506" s="13"/>
      <c r="AB4506" s="13"/>
      <c r="AC4506" s="13"/>
      <c r="AD4506" s="13"/>
      <c r="AE4506" s="13"/>
      <c r="AT4506" s="244" t="s">
        <v>206</v>
      </c>
      <c r="AU4506" s="244" t="s">
        <v>78</v>
      </c>
      <c r="AV4506" s="13" t="s">
        <v>76</v>
      </c>
      <c r="AW4506" s="13" t="s">
        <v>31</v>
      </c>
      <c r="AX4506" s="13" t="s">
        <v>69</v>
      </c>
      <c r="AY4506" s="244" t="s">
        <v>193</v>
      </c>
    </row>
    <row r="4507" s="13" customFormat="1">
      <c r="A4507" s="13"/>
      <c r="B4507" s="235"/>
      <c r="C4507" s="236"/>
      <c r="D4507" s="228" t="s">
        <v>206</v>
      </c>
      <c r="E4507" s="237" t="s">
        <v>19</v>
      </c>
      <c r="F4507" s="238" t="s">
        <v>1713</v>
      </c>
      <c r="G4507" s="236"/>
      <c r="H4507" s="237" t="s">
        <v>19</v>
      </c>
      <c r="I4507" s="239"/>
      <c r="J4507" s="236"/>
      <c r="K4507" s="236"/>
      <c r="L4507" s="240"/>
      <c r="M4507" s="241"/>
      <c r="N4507" s="242"/>
      <c r="O4507" s="242"/>
      <c r="P4507" s="242"/>
      <c r="Q4507" s="242"/>
      <c r="R4507" s="242"/>
      <c r="S4507" s="242"/>
      <c r="T4507" s="243"/>
      <c r="U4507" s="13"/>
      <c r="V4507" s="13"/>
      <c r="W4507" s="13"/>
      <c r="X4507" s="13"/>
      <c r="Y4507" s="13"/>
      <c r="Z4507" s="13"/>
      <c r="AA4507" s="13"/>
      <c r="AB4507" s="13"/>
      <c r="AC4507" s="13"/>
      <c r="AD4507" s="13"/>
      <c r="AE4507" s="13"/>
      <c r="AT4507" s="244" t="s">
        <v>206</v>
      </c>
      <c r="AU4507" s="244" t="s">
        <v>78</v>
      </c>
      <c r="AV4507" s="13" t="s">
        <v>76</v>
      </c>
      <c r="AW4507" s="13" t="s">
        <v>31</v>
      </c>
      <c r="AX4507" s="13" t="s">
        <v>69</v>
      </c>
      <c r="AY4507" s="244" t="s">
        <v>193</v>
      </c>
    </row>
    <row r="4508" s="13" customFormat="1">
      <c r="A4508" s="13"/>
      <c r="B4508" s="235"/>
      <c r="C4508" s="236"/>
      <c r="D4508" s="228" t="s">
        <v>206</v>
      </c>
      <c r="E4508" s="237" t="s">
        <v>19</v>
      </c>
      <c r="F4508" s="238" t="s">
        <v>3331</v>
      </c>
      <c r="G4508" s="236"/>
      <c r="H4508" s="237" t="s">
        <v>19</v>
      </c>
      <c r="I4508" s="239"/>
      <c r="J4508" s="236"/>
      <c r="K4508" s="236"/>
      <c r="L4508" s="240"/>
      <c r="M4508" s="241"/>
      <c r="N4508" s="242"/>
      <c r="O4508" s="242"/>
      <c r="P4508" s="242"/>
      <c r="Q4508" s="242"/>
      <c r="R4508" s="242"/>
      <c r="S4508" s="242"/>
      <c r="T4508" s="243"/>
      <c r="U4508" s="13"/>
      <c r="V4508" s="13"/>
      <c r="W4508" s="13"/>
      <c r="X4508" s="13"/>
      <c r="Y4508" s="13"/>
      <c r="Z4508" s="13"/>
      <c r="AA4508" s="13"/>
      <c r="AB4508" s="13"/>
      <c r="AC4508" s="13"/>
      <c r="AD4508" s="13"/>
      <c r="AE4508" s="13"/>
      <c r="AT4508" s="244" t="s">
        <v>206</v>
      </c>
      <c r="AU4508" s="244" t="s">
        <v>78</v>
      </c>
      <c r="AV4508" s="13" t="s">
        <v>76</v>
      </c>
      <c r="AW4508" s="13" t="s">
        <v>31</v>
      </c>
      <c r="AX4508" s="13" t="s">
        <v>69</v>
      </c>
      <c r="AY4508" s="244" t="s">
        <v>193</v>
      </c>
    </row>
    <row r="4509" s="14" customFormat="1">
      <c r="A4509" s="14"/>
      <c r="B4509" s="245"/>
      <c r="C4509" s="246"/>
      <c r="D4509" s="228" t="s">
        <v>206</v>
      </c>
      <c r="E4509" s="247" t="s">
        <v>19</v>
      </c>
      <c r="F4509" s="248" t="s">
        <v>5375</v>
      </c>
      <c r="G4509" s="246"/>
      <c r="H4509" s="249">
        <v>5.2000000000000002</v>
      </c>
      <c r="I4509" s="250"/>
      <c r="J4509" s="246"/>
      <c r="K4509" s="246"/>
      <c r="L4509" s="251"/>
      <c r="M4509" s="252"/>
      <c r="N4509" s="253"/>
      <c r="O4509" s="253"/>
      <c r="P4509" s="253"/>
      <c r="Q4509" s="253"/>
      <c r="R4509" s="253"/>
      <c r="S4509" s="253"/>
      <c r="T4509" s="254"/>
      <c r="U4509" s="14"/>
      <c r="V4509" s="14"/>
      <c r="W4509" s="14"/>
      <c r="X4509" s="14"/>
      <c r="Y4509" s="14"/>
      <c r="Z4509" s="14"/>
      <c r="AA4509" s="14"/>
      <c r="AB4509" s="14"/>
      <c r="AC4509" s="14"/>
      <c r="AD4509" s="14"/>
      <c r="AE4509" s="14"/>
      <c r="AT4509" s="255" t="s">
        <v>206</v>
      </c>
      <c r="AU4509" s="255" t="s">
        <v>78</v>
      </c>
      <c r="AV4509" s="14" t="s">
        <v>78</v>
      </c>
      <c r="AW4509" s="14" t="s">
        <v>31</v>
      </c>
      <c r="AX4509" s="14" t="s">
        <v>76</v>
      </c>
      <c r="AY4509" s="255" t="s">
        <v>193</v>
      </c>
    </row>
    <row r="4510" s="14" customFormat="1">
      <c r="A4510" s="14"/>
      <c r="B4510" s="245"/>
      <c r="C4510" s="246"/>
      <c r="D4510" s="228" t="s">
        <v>206</v>
      </c>
      <c r="E4510" s="246"/>
      <c r="F4510" s="248" t="s">
        <v>5380</v>
      </c>
      <c r="G4510" s="246"/>
      <c r="H4510" s="249">
        <v>5.7199999999999998</v>
      </c>
      <c r="I4510" s="250"/>
      <c r="J4510" s="246"/>
      <c r="K4510" s="246"/>
      <c r="L4510" s="251"/>
      <c r="M4510" s="252"/>
      <c r="N4510" s="253"/>
      <c r="O4510" s="253"/>
      <c r="P4510" s="253"/>
      <c r="Q4510" s="253"/>
      <c r="R4510" s="253"/>
      <c r="S4510" s="253"/>
      <c r="T4510" s="254"/>
      <c r="U4510" s="14"/>
      <c r="V4510" s="14"/>
      <c r="W4510" s="14"/>
      <c r="X4510" s="14"/>
      <c r="Y4510" s="14"/>
      <c r="Z4510" s="14"/>
      <c r="AA4510" s="14"/>
      <c r="AB4510" s="14"/>
      <c r="AC4510" s="14"/>
      <c r="AD4510" s="14"/>
      <c r="AE4510" s="14"/>
      <c r="AT4510" s="255" t="s">
        <v>206</v>
      </c>
      <c r="AU4510" s="255" t="s">
        <v>78</v>
      </c>
      <c r="AV4510" s="14" t="s">
        <v>78</v>
      </c>
      <c r="AW4510" s="14" t="s">
        <v>4</v>
      </c>
      <c r="AX4510" s="14" t="s">
        <v>76</v>
      </c>
      <c r="AY4510" s="255" t="s">
        <v>193</v>
      </c>
    </row>
    <row r="4511" s="2" customFormat="1" ht="16.5" customHeight="1">
      <c r="A4511" s="41"/>
      <c r="B4511" s="42"/>
      <c r="C4511" s="215" t="s">
        <v>5381</v>
      </c>
      <c r="D4511" s="215" t="s">
        <v>195</v>
      </c>
      <c r="E4511" s="216" t="s">
        <v>5382</v>
      </c>
      <c r="F4511" s="217" t="s">
        <v>5383</v>
      </c>
      <c r="G4511" s="218" t="s">
        <v>408</v>
      </c>
      <c r="H4511" s="219">
        <v>1.2</v>
      </c>
      <c r="I4511" s="220"/>
      <c r="J4511" s="221">
        <f>ROUND(I4511*H4511,2)</f>
        <v>0</v>
      </c>
      <c r="K4511" s="217" t="s">
        <v>199</v>
      </c>
      <c r="L4511" s="47"/>
      <c r="M4511" s="222" t="s">
        <v>19</v>
      </c>
      <c r="N4511" s="223" t="s">
        <v>40</v>
      </c>
      <c r="O4511" s="87"/>
      <c r="P4511" s="224">
        <f>O4511*H4511</f>
        <v>0</v>
      </c>
      <c r="Q4511" s="224">
        <v>0.00018000000000000001</v>
      </c>
      <c r="R4511" s="224">
        <f>Q4511*H4511</f>
        <v>0.00021600000000000002</v>
      </c>
      <c r="S4511" s="224">
        <v>0</v>
      </c>
      <c r="T4511" s="225">
        <f>S4511*H4511</f>
        <v>0</v>
      </c>
      <c r="U4511" s="41"/>
      <c r="V4511" s="41"/>
      <c r="W4511" s="41"/>
      <c r="X4511" s="41"/>
      <c r="Y4511" s="41"/>
      <c r="Z4511" s="41"/>
      <c r="AA4511" s="41"/>
      <c r="AB4511" s="41"/>
      <c r="AC4511" s="41"/>
      <c r="AD4511" s="41"/>
      <c r="AE4511" s="41"/>
      <c r="AR4511" s="226" t="s">
        <v>323</v>
      </c>
      <c r="AT4511" s="226" t="s">
        <v>195</v>
      </c>
      <c r="AU4511" s="226" t="s">
        <v>78</v>
      </c>
      <c r="AY4511" s="20" t="s">
        <v>193</v>
      </c>
      <c r="BE4511" s="227">
        <f>IF(N4511="základní",J4511,0)</f>
        <v>0</v>
      </c>
      <c r="BF4511" s="227">
        <f>IF(N4511="snížená",J4511,0)</f>
        <v>0</v>
      </c>
      <c r="BG4511" s="227">
        <f>IF(N4511="zákl. přenesená",J4511,0)</f>
        <v>0</v>
      </c>
      <c r="BH4511" s="227">
        <f>IF(N4511="sníž. přenesená",J4511,0)</f>
        <v>0</v>
      </c>
      <c r="BI4511" s="227">
        <f>IF(N4511="nulová",J4511,0)</f>
        <v>0</v>
      </c>
      <c r="BJ4511" s="20" t="s">
        <v>76</v>
      </c>
      <c r="BK4511" s="227">
        <f>ROUND(I4511*H4511,2)</f>
        <v>0</v>
      </c>
      <c r="BL4511" s="20" t="s">
        <v>323</v>
      </c>
      <c r="BM4511" s="226" t="s">
        <v>5384</v>
      </c>
    </row>
    <row r="4512" s="2" customFormat="1">
      <c r="A4512" s="41"/>
      <c r="B4512" s="42"/>
      <c r="C4512" s="43"/>
      <c r="D4512" s="228" t="s">
        <v>202</v>
      </c>
      <c r="E4512" s="43"/>
      <c r="F4512" s="229" t="s">
        <v>5385</v>
      </c>
      <c r="G4512" s="43"/>
      <c r="H4512" s="43"/>
      <c r="I4512" s="230"/>
      <c r="J4512" s="43"/>
      <c r="K4512" s="43"/>
      <c r="L4512" s="47"/>
      <c r="M4512" s="231"/>
      <c r="N4512" s="232"/>
      <c r="O4512" s="87"/>
      <c r="P4512" s="87"/>
      <c r="Q4512" s="87"/>
      <c r="R4512" s="87"/>
      <c r="S4512" s="87"/>
      <c r="T4512" s="88"/>
      <c r="U4512" s="41"/>
      <c r="V4512" s="41"/>
      <c r="W4512" s="41"/>
      <c r="X4512" s="41"/>
      <c r="Y4512" s="41"/>
      <c r="Z4512" s="41"/>
      <c r="AA4512" s="41"/>
      <c r="AB4512" s="41"/>
      <c r="AC4512" s="41"/>
      <c r="AD4512" s="41"/>
      <c r="AE4512" s="41"/>
      <c r="AT4512" s="20" t="s">
        <v>202</v>
      </c>
      <c r="AU4512" s="20" t="s">
        <v>78</v>
      </c>
    </row>
    <row r="4513" s="2" customFormat="1">
      <c r="A4513" s="41"/>
      <c r="B4513" s="42"/>
      <c r="C4513" s="43"/>
      <c r="D4513" s="233" t="s">
        <v>204</v>
      </c>
      <c r="E4513" s="43"/>
      <c r="F4513" s="234" t="s">
        <v>5386</v>
      </c>
      <c r="G4513" s="43"/>
      <c r="H4513" s="43"/>
      <c r="I4513" s="230"/>
      <c r="J4513" s="43"/>
      <c r="K4513" s="43"/>
      <c r="L4513" s="47"/>
      <c r="M4513" s="231"/>
      <c r="N4513" s="232"/>
      <c r="O4513" s="87"/>
      <c r="P4513" s="87"/>
      <c r="Q4513" s="87"/>
      <c r="R4513" s="87"/>
      <c r="S4513" s="87"/>
      <c r="T4513" s="88"/>
      <c r="U4513" s="41"/>
      <c r="V4513" s="41"/>
      <c r="W4513" s="41"/>
      <c r="X4513" s="41"/>
      <c r="Y4513" s="41"/>
      <c r="Z4513" s="41"/>
      <c r="AA4513" s="41"/>
      <c r="AB4513" s="41"/>
      <c r="AC4513" s="41"/>
      <c r="AD4513" s="41"/>
      <c r="AE4513" s="41"/>
      <c r="AT4513" s="20" t="s">
        <v>204</v>
      </c>
      <c r="AU4513" s="20" t="s">
        <v>78</v>
      </c>
    </row>
    <row r="4514" s="13" customFormat="1">
      <c r="A4514" s="13"/>
      <c r="B4514" s="235"/>
      <c r="C4514" s="236"/>
      <c r="D4514" s="228" t="s">
        <v>206</v>
      </c>
      <c r="E4514" s="237" t="s">
        <v>19</v>
      </c>
      <c r="F4514" s="238" t="s">
        <v>279</v>
      </c>
      <c r="G4514" s="236"/>
      <c r="H4514" s="237" t="s">
        <v>19</v>
      </c>
      <c r="I4514" s="239"/>
      <c r="J4514" s="236"/>
      <c r="K4514" s="236"/>
      <c r="L4514" s="240"/>
      <c r="M4514" s="241"/>
      <c r="N4514" s="242"/>
      <c r="O4514" s="242"/>
      <c r="P4514" s="242"/>
      <c r="Q4514" s="242"/>
      <c r="R4514" s="242"/>
      <c r="S4514" s="242"/>
      <c r="T4514" s="243"/>
      <c r="U4514" s="13"/>
      <c r="V4514" s="13"/>
      <c r="W4514" s="13"/>
      <c r="X4514" s="13"/>
      <c r="Y4514" s="13"/>
      <c r="Z4514" s="13"/>
      <c r="AA4514" s="13"/>
      <c r="AB4514" s="13"/>
      <c r="AC4514" s="13"/>
      <c r="AD4514" s="13"/>
      <c r="AE4514" s="13"/>
      <c r="AT4514" s="244" t="s">
        <v>206</v>
      </c>
      <c r="AU4514" s="244" t="s">
        <v>78</v>
      </c>
      <c r="AV4514" s="13" t="s">
        <v>76</v>
      </c>
      <c r="AW4514" s="13" t="s">
        <v>31</v>
      </c>
      <c r="AX4514" s="13" t="s">
        <v>69</v>
      </c>
      <c r="AY4514" s="244" t="s">
        <v>193</v>
      </c>
    </row>
    <row r="4515" s="13" customFormat="1">
      <c r="A4515" s="13"/>
      <c r="B4515" s="235"/>
      <c r="C4515" s="236"/>
      <c r="D4515" s="228" t="s">
        <v>206</v>
      </c>
      <c r="E4515" s="237" t="s">
        <v>19</v>
      </c>
      <c r="F4515" s="238" t="s">
        <v>1713</v>
      </c>
      <c r="G4515" s="236"/>
      <c r="H4515" s="237" t="s">
        <v>19</v>
      </c>
      <c r="I4515" s="239"/>
      <c r="J4515" s="236"/>
      <c r="K4515" s="236"/>
      <c r="L4515" s="240"/>
      <c r="M4515" s="241"/>
      <c r="N4515" s="242"/>
      <c r="O4515" s="242"/>
      <c r="P4515" s="242"/>
      <c r="Q4515" s="242"/>
      <c r="R4515" s="242"/>
      <c r="S4515" s="242"/>
      <c r="T4515" s="243"/>
      <c r="U4515" s="13"/>
      <c r="V4515" s="13"/>
      <c r="W4515" s="13"/>
      <c r="X4515" s="13"/>
      <c r="Y4515" s="13"/>
      <c r="Z4515" s="13"/>
      <c r="AA4515" s="13"/>
      <c r="AB4515" s="13"/>
      <c r="AC4515" s="13"/>
      <c r="AD4515" s="13"/>
      <c r="AE4515" s="13"/>
      <c r="AT4515" s="244" t="s">
        <v>206</v>
      </c>
      <c r="AU4515" s="244" t="s">
        <v>78</v>
      </c>
      <c r="AV4515" s="13" t="s">
        <v>76</v>
      </c>
      <c r="AW4515" s="13" t="s">
        <v>31</v>
      </c>
      <c r="AX4515" s="13" t="s">
        <v>69</v>
      </c>
      <c r="AY4515" s="244" t="s">
        <v>193</v>
      </c>
    </row>
    <row r="4516" s="13" customFormat="1">
      <c r="A4516" s="13"/>
      <c r="B4516" s="235"/>
      <c r="C4516" s="236"/>
      <c r="D4516" s="228" t="s">
        <v>206</v>
      </c>
      <c r="E4516" s="237" t="s">
        <v>19</v>
      </c>
      <c r="F4516" s="238" t="s">
        <v>3710</v>
      </c>
      <c r="G4516" s="236"/>
      <c r="H4516" s="237" t="s">
        <v>19</v>
      </c>
      <c r="I4516" s="239"/>
      <c r="J4516" s="236"/>
      <c r="K4516" s="236"/>
      <c r="L4516" s="240"/>
      <c r="M4516" s="241"/>
      <c r="N4516" s="242"/>
      <c r="O4516" s="242"/>
      <c r="P4516" s="242"/>
      <c r="Q4516" s="242"/>
      <c r="R4516" s="242"/>
      <c r="S4516" s="242"/>
      <c r="T4516" s="243"/>
      <c r="U4516" s="13"/>
      <c r="V4516" s="13"/>
      <c r="W4516" s="13"/>
      <c r="X4516" s="13"/>
      <c r="Y4516" s="13"/>
      <c r="Z4516" s="13"/>
      <c r="AA4516" s="13"/>
      <c r="AB4516" s="13"/>
      <c r="AC4516" s="13"/>
      <c r="AD4516" s="13"/>
      <c r="AE4516" s="13"/>
      <c r="AT4516" s="244" t="s">
        <v>206</v>
      </c>
      <c r="AU4516" s="244" t="s">
        <v>78</v>
      </c>
      <c r="AV4516" s="13" t="s">
        <v>76</v>
      </c>
      <c r="AW4516" s="13" t="s">
        <v>31</v>
      </c>
      <c r="AX4516" s="13" t="s">
        <v>69</v>
      </c>
      <c r="AY4516" s="244" t="s">
        <v>193</v>
      </c>
    </row>
    <row r="4517" s="14" customFormat="1">
      <c r="A4517" s="14"/>
      <c r="B4517" s="245"/>
      <c r="C4517" s="246"/>
      <c r="D4517" s="228" t="s">
        <v>206</v>
      </c>
      <c r="E4517" s="247" t="s">
        <v>19</v>
      </c>
      <c r="F4517" s="248" t="s">
        <v>1630</v>
      </c>
      <c r="G4517" s="246"/>
      <c r="H4517" s="249">
        <v>1.2</v>
      </c>
      <c r="I4517" s="250"/>
      <c r="J4517" s="246"/>
      <c r="K4517" s="246"/>
      <c r="L4517" s="251"/>
      <c r="M4517" s="252"/>
      <c r="N4517" s="253"/>
      <c r="O4517" s="253"/>
      <c r="P4517" s="253"/>
      <c r="Q4517" s="253"/>
      <c r="R4517" s="253"/>
      <c r="S4517" s="253"/>
      <c r="T4517" s="254"/>
      <c r="U4517" s="14"/>
      <c r="V4517" s="14"/>
      <c r="W4517" s="14"/>
      <c r="X4517" s="14"/>
      <c r="Y4517" s="14"/>
      <c r="Z4517" s="14"/>
      <c r="AA4517" s="14"/>
      <c r="AB4517" s="14"/>
      <c r="AC4517" s="14"/>
      <c r="AD4517" s="14"/>
      <c r="AE4517" s="14"/>
      <c r="AT4517" s="255" t="s">
        <v>206</v>
      </c>
      <c r="AU4517" s="255" t="s">
        <v>78</v>
      </c>
      <c r="AV4517" s="14" t="s">
        <v>78</v>
      </c>
      <c r="AW4517" s="14" t="s">
        <v>31</v>
      </c>
      <c r="AX4517" s="14" t="s">
        <v>76</v>
      </c>
      <c r="AY4517" s="255" t="s">
        <v>193</v>
      </c>
    </row>
    <row r="4518" s="2" customFormat="1" ht="16.5" customHeight="1">
      <c r="A4518" s="41"/>
      <c r="B4518" s="42"/>
      <c r="C4518" s="274" t="s">
        <v>5387</v>
      </c>
      <c r="D4518" s="274" t="s">
        <v>1765</v>
      </c>
      <c r="E4518" s="275" t="s">
        <v>5388</v>
      </c>
      <c r="F4518" s="276" t="s">
        <v>5389</v>
      </c>
      <c r="G4518" s="277" t="s">
        <v>408</v>
      </c>
      <c r="H4518" s="278">
        <v>1.3200000000000001</v>
      </c>
      <c r="I4518" s="279"/>
      <c r="J4518" s="280">
        <f>ROUND(I4518*H4518,2)</f>
        <v>0</v>
      </c>
      <c r="K4518" s="276" t="s">
        <v>199</v>
      </c>
      <c r="L4518" s="281"/>
      <c r="M4518" s="282" t="s">
        <v>19</v>
      </c>
      <c r="N4518" s="283" t="s">
        <v>40</v>
      </c>
      <c r="O4518" s="87"/>
      <c r="P4518" s="224">
        <f>O4518*H4518</f>
        <v>0</v>
      </c>
      <c r="Q4518" s="224">
        <v>0.00032000000000000003</v>
      </c>
      <c r="R4518" s="224">
        <f>Q4518*H4518</f>
        <v>0.00042240000000000008</v>
      </c>
      <c r="S4518" s="224">
        <v>0</v>
      </c>
      <c r="T4518" s="225">
        <f>S4518*H4518</f>
        <v>0</v>
      </c>
      <c r="U4518" s="41"/>
      <c r="V4518" s="41"/>
      <c r="W4518" s="41"/>
      <c r="X4518" s="41"/>
      <c r="Y4518" s="41"/>
      <c r="Z4518" s="41"/>
      <c r="AA4518" s="41"/>
      <c r="AB4518" s="41"/>
      <c r="AC4518" s="41"/>
      <c r="AD4518" s="41"/>
      <c r="AE4518" s="41"/>
      <c r="AR4518" s="226" t="s">
        <v>449</v>
      </c>
      <c r="AT4518" s="226" t="s">
        <v>1765</v>
      </c>
      <c r="AU4518" s="226" t="s">
        <v>78</v>
      </c>
      <c r="AY4518" s="20" t="s">
        <v>193</v>
      </c>
      <c r="BE4518" s="227">
        <f>IF(N4518="základní",J4518,0)</f>
        <v>0</v>
      </c>
      <c r="BF4518" s="227">
        <f>IF(N4518="snížená",J4518,0)</f>
        <v>0</v>
      </c>
      <c r="BG4518" s="227">
        <f>IF(N4518="zákl. přenesená",J4518,0)</f>
        <v>0</v>
      </c>
      <c r="BH4518" s="227">
        <f>IF(N4518="sníž. přenesená",J4518,0)</f>
        <v>0</v>
      </c>
      <c r="BI4518" s="227">
        <f>IF(N4518="nulová",J4518,0)</f>
        <v>0</v>
      </c>
      <c r="BJ4518" s="20" t="s">
        <v>76</v>
      </c>
      <c r="BK4518" s="227">
        <f>ROUND(I4518*H4518,2)</f>
        <v>0</v>
      </c>
      <c r="BL4518" s="20" t="s">
        <v>323</v>
      </c>
      <c r="BM4518" s="226" t="s">
        <v>5390</v>
      </c>
    </row>
    <row r="4519" s="2" customFormat="1">
      <c r="A4519" s="41"/>
      <c r="B4519" s="42"/>
      <c r="C4519" s="43"/>
      <c r="D4519" s="228" t="s">
        <v>202</v>
      </c>
      <c r="E4519" s="43"/>
      <c r="F4519" s="229" t="s">
        <v>5389</v>
      </c>
      <c r="G4519" s="43"/>
      <c r="H4519" s="43"/>
      <c r="I4519" s="230"/>
      <c r="J4519" s="43"/>
      <c r="K4519" s="43"/>
      <c r="L4519" s="47"/>
      <c r="M4519" s="231"/>
      <c r="N4519" s="232"/>
      <c r="O4519" s="87"/>
      <c r="P4519" s="87"/>
      <c r="Q4519" s="87"/>
      <c r="R4519" s="87"/>
      <c r="S4519" s="87"/>
      <c r="T4519" s="88"/>
      <c r="U4519" s="41"/>
      <c r="V4519" s="41"/>
      <c r="W4519" s="41"/>
      <c r="X4519" s="41"/>
      <c r="Y4519" s="41"/>
      <c r="Z4519" s="41"/>
      <c r="AA4519" s="41"/>
      <c r="AB4519" s="41"/>
      <c r="AC4519" s="41"/>
      <c r="AD4519" s="41"/>
      <c r="AE4519" s="41"/>
      <c r="AT4519" s="20" t="s">
        <v>202</v>
      </c>
      <c r="AU4519" s="20" t="s">
        <v>78</v>
      </c>
    </row>
    <row r="4520" s="13" customFormat="1">
      <c r="A4520" s="13"/>
      <c r="B4520" s="235"/>
      <c r="C4520" s="236"/>
      <c r="D4520" s="228" t="s">
        <v>206</v>
      </c>
      <c r="E4520" s="237" t="s">
        <v>19</v>
      </c>
      <c r="F4520" s="238" t="s">
        <v>279</v>
      </c>
      <c r="G4520" s="236"/>
      <c r="H4520" s="237" t="s">
        <v>19</v>
      </c>
      <c r="I4520" s="239"/>
      <c r="J4520" s="236"/>
      <c r="K4520" s="236"/>
      <c r="L4520" s="240"/>
      <c r="M4520" s="241"/>
      <c r="N4520" s="242"/>
      <c r="O4520" s="242"/>
      <c r="P4520" s="242"/>
      <c r="Q4520" s="242"/>
      <c r="R4520" s="242"/>
      <c r="S4520" s="242"/>
      <c r="T4520" s="243"/>
      <c r="U4520" s="13"/>
      <c r="V4520" s="13"/>
      <c r="W4520" s="13"/>
      <c r="X4520" s="13"/>
      <c r="Y4520" s="13"/>
      <c r="Z4520" s="13"/>
      <c r="AA4520" s="13"/>
      <c r="AB4520" s="13"/>
      <c r="AC4520" s="13"/>
      <c r="AD4520" s="13"/>
      <c r="AE4520" s="13"/>
      <c r="AT4520" s="244" t="s">
        <v>206</v>
      </c>
      <c r="AU4520" s="244" t="s">
        <v>78</v>
      </c>
      <c r="AV4520" s="13" t="s">
        <v>76</v>
      </c>
      <c r="AW4520" s="13" t="s">
        <v>31</v>
      </c>
      <c r="AX4520" s="13" t="s">
        <v>69</v>
      </c>
      <c r="AY4520" s="244" t="s">
        <v>193</v>
      </c>
    </row>
    <row r="4521" s="13" customFormat="1">
      <c r="A4521" s="13"/>
      <c r="B4521" s="235"/>
      <c r="C4521" s="236"/>
      <c r="D4521" s="228" t="s">
        <v>206</v>
      </c>
      <c r="E4521" s="237" t="s">
        <v>19</v>
      </c>
      <c r="F4521" s="238" t="s">
        <v>1713</v>
      </c>
      <c r="G4521" s="236"/>
      <c r="H4521" s="237" t="s">
        <v>19</v>
      </c>
      <c r="I4521" s="239"/>
      <c r="J4521" s="236"/>
      <c r="K4521" s="236"/>
      <c r="L4521" s="240"/>
      <c r="M4521" s="241"/>
      <c r="N4521" s="242"/>
      <c r="O4521" s="242"/>
      <c r="P4521" s="242"/>
      <c r="Q4521" s="242"/>
      <c r="R4521" s="242"/>
      <c r="S4521" s="242"/>
      <c r="T4521" s="243"/>
      <c r="U4521" s="13"/>
      <c r="V4521" s="13"/>
      <c r="W4521" s="13"/>
      <c r="X4521" s="13"/>
      <c r="Y4521" s="13"/>
      <c r="Z4521" s="13"/>
      <c r="AA4521" s="13"/>
      <c r="AB4521" s="13"/>
      <c r="AC4521" s="13"/>
      <c r="AD4521" s="13"/>
      <c r="AE4521" s="13"/>
      <c r="AT4521" s="244" t="s">
        <v>206</v>
      </c>
      <c r="AU4521" s="244" t="s">
        <v>78</v>
      </c>
      <c r="AV4521" s="13" t="s">
        <v>76</v>
      </c>
      <c r="AW4521" s="13" t="s">
        <v>31</v>
      </c>
      <c r="AX4521" s="13" t="s">
        <v>69</v>
      </c>
      <c r="AY4521" s="244" t="s">
        <v>193</v>
      </c>
    </row>
    <row r="4522" s="13" customFormat="1">
      <c r="A4522" s="13"/>
      <c r="B4522" s="235"/>
      <c r="C4522" s="236"/>
      <c r="D4522" s="228" t="s">
        <v>206</v>
      </c>
      <c r="E4522" s="237" t="s">
        <v>19</v>
      </c>
      <c r="F4522" s="238" t="s">
        <v>3710</v>
      </c>
      <c r="G4522" s="236"/>
      <c r="H4522" s="237" t="s">
        <v>19</v>
      </c>
      <c r="I4522" s="239"/>
      <c r="J4522" s="236"/>
      <c r="K4522" s="236"/>
      <c r="L4522" s="240"/>
      <c r="M4522" s="241"/>
      <c r="N4522" s="242"/>
      <c r="O4522" s="242"/>
      <c r="P4522" s="242"/>
      <c r="Q4522" s="242"/>
      <c r="R4522" s="242"/>
      <c r="S4522" s="242"/>
      <c r="T4522" s="243"/>
      <c r="U4522" s="13"/>
      <c r="V4522" s="13"/>
      <c r="W4522" s="13"/>
      <c r="X4522" s="13"/>
      <c r="Y4522" s="13"/>
      <c r="Z4522" s="13"/>
      <c r="AA4522" s="13"/>
      <c r="AB4522" s="13"/>
      <c r="AC4522" s="13"/>
      <c r="AD4522" s="13"/>
      <c r="AE4522" s="13"/>
      <c r="AT4522" s="244" t="s">
        <v>206</v>
      </c>
      <c r="AU4522" s="244" t="s">
        <v>78</v>
      </c>
      <c r="AV4522" s="13" t="s">
        <v>76</v>
      </c>
      <c r="AW4522" s="13" t="s">
        <v>31</v>
      </c>
      <c r="AX4522" s="13" t="s">
        <v>69</v>
      </c>
      <c r="AY4522" s="244" t="s">
        <v>193</v>
      </c>
    </row>
    <row r="4523" s="14" customFormat="1">
      <c r="A4523" s="14"/>
      <c r="B4523" s="245"/>
      <c r="C4523" s="246"/>
      <c r="D4523" s="228" t="s">
        <v>206</v>
      </c>
      <c r="E4523" s="247" t="s">
        <v>19</v>
      </c>
      <c r="F4523" s="248" t="s">
        <v>1630</v>
      </c>
      <c r="G4523" s="246"/>
      <c r="H4523" s="249">
        <v>1.2</v>
      </c>
      <c r="I4523" s="250"/>
      <c r="J4523" s="246"/>
      <c r="K4523" s="246"/>
      <c r="L4523" s="251"/>
      <c r="M4523" s="252"/>
      <c r="N4523" s="253"/>
      <c r="O4523" s="253"/>
      <c r="P4523" s="253"/>
      <c r="Q4523" s="253"/>
      <c r="R4523" s="253"/>
      <c r="S4523" s="253"/>
      <c r="T4523" s="254"/>
      <c r="U4523" s="14"/>
      <c r="V4523" s="14"/>
      <c r="W4523" s="14"/>
      <c r="X4523" s="14"/>
      <c r="Y4523" s="14"/>
      <c r="Z4523" s="14"/>
      <c r="AA4523" s="14"/>
      <c r="AB4523" s="14"/>
      <c r="AC4523" s="14"/>
      <c r="AD4523" s="14"/>
      <c r="AE4523" s="14"/>
      <c r="AT4523" s="255" t="s">
        <v>206</v>
      </c>
      <c r="AU4523" s="255" t="s">
        <v>78</v>
      </c>
      <c r="AV4523" s="14" t="s">
        <v>78</v>
      </c>
      <c r="AW4523" s="14" t="s">
        <v>31</v>
      </c>
      <c r="AX4523" s="14" t="s">
        <v>76</v>
      </c>
      <c r="AY4523" s="255" t="s">
        <v>193</v>
      </c>
    </row>
    <row r="4524" s="14" customFormat="1">
      <c r="A4524" s="14"/>
      <c r="B4524" s="245"/>
      <c r="C4524" s="246"/>
      <c r="D4524" s="228" t="s">
        <v>206</v>
      </c>
      <c r="E4524" s="246"/>
      <c r="F4524" s="248" t="s">
        <v>5391</v>
      </c>
      <c r="G4524" s="246"/>
      <c r="H4524" s="249">
        <v>1.3200000000000001</v>
      </c>
      <c r="I4524" s="250"/>
      <c r="J4524" s="246"/>
      <c r="K4524" s="246"/>
      <c r="L4524" s="251"/>
      <c r="M4524" s="252"/>
      <c r="N4524" s="253"/>
      <c r="O4524" s="253"/>
      <c r="P4524" s="253"/>
      <c r="Q4524" s="253"/>
      <c r="R4524" s="253"/>
      <c r="S4524" s="253"/>
      <c r="T4524" s="254"/>
      <c r="U4524" s="14"/>
      <c r="V4524" s="14"/>
      <c r="W4524" s="14"/>
      <c r="X4524" s="14"/>
      <c r="Y4524" s="14"/>
      <c r="Z4524" s="14"/>
      <c r="AA4524" s="14"/>
      <c r="AB4524" s="14"/>
      <c r="AC4524" s="14"/>
      <c r="AD4524" s="14"/>
      <c r="AE4524" s="14"/>
      <c r="AT4524" s="255" t="s">
        <v>206</v>
      </c>
      <c r="AU4524" s="255" t="s">
        <v>78</v>
      </c>
      <c r="AV4524" s="14" t="s">
        <v>78</v>
      </c>
      <c r="AW4524" s="14" t="s">
        <v>4</v>
      </c>
      <c r="AX4524" s="14" t="s">
        <v>76</v>
      </c>
      <c r="AY4524" s="255" t="s">
        <v>193</v>
      </c>
    </row>
    <row r="4525" s="2" customFormat="1" ht="16.5" customHeight="1">
      <c r="A4525" s="41"/>
      <c r="B4525" s="42"/>
      <c r="C4525" s="215" t="s">
        <v>5392</v>
      </c>
      <c r="D4525" s="215" t="s">
        <v>195</v>
      </c>
      <c r="E4525" s="216" t="s">
        <v>5393</v>
      </c>
      <c r="F4525" s="217" t="s">
        <v>5394</v>
      </c>
      <c r="G4525" s="218" t="s">
        <v>408</v>
      </c>
      <c r="H4525" s="219">
        <v>800</v>
      </c>
      <c r="I4525" s="220"/>
      <c r="J4525" s="221">
        <f>ROUND(I4525*H4525,2)</f>
        <v>0</v>
      </c>
      <c r="K4525" s="217" t="s">
        <v>199</v>
      </c>
      <c r="L4525" s="47"/>
      <c r="M4525" s="222" t="s">
        <v>19</v>
      </c>
      <c r="N4525" s="223" t="s">
        <v>40</v>
      </c>
      <c r="O4525" s="87"/>
      <c r="P4525" s="224">
        <f>O4525*H4525</f>
        <v>0</v>
      </c>
      <c r="Q4525" s="224">
        <v>0</v>
      </c>
      <c r="R4525" s="224">
        <f>Q4525*H4525</f>
        <v>0</v>
      </c>
      <c r="S4525" s="224">
        <v>0</v>
      </c>
      <c r="T4525" s="225">
        <f>S4525*H4525</f>
        <v>0</v>
      </c>
      <c r="U4525" s="41"/>
      <c r="V4525" s="41"/>
      <c r="W4525" s="41"/>
      <c r="X4525" s="41"/>
      <c r="Y4525" s="41"/>
      <c r="Z4525" s="41"/>
      <c r="AA4525" s="41"/>
      <c r="AB4525" s="41"/>
      <c r="AC4525" s="41"/>
      <c r="AD4525" s="41"/>
      <c r="AE4525" s="41"/>
      <c r="AR4525" s="226" t="s">
        <v>323</v>
      </c>
      <c r="AT4525" s="226" t="s">
        <v>195</v>
      </c>
      <c r="AU4525" s="226" t="s">
        <v>78</v>
      </c>
      <c r="AY4525" s="20" t="s">
        <v>193</v>
      </c>
      <c r="BE4525" s="227">
        <f>IF(N4525="základní",J4525,0)</f>
        <v>0</v>
      </c>
      <c r="BF4525" s="227">
        <f>IF(N4525="snížená",J4525,0)</f>
        <v>0</v>
      </c>
      <c r="BG4525" s="227">
        <f>IF(N4525="zákl. přenesená",J4525,0)</f>
        <v>0</v>
      </c>
      <c r="BH4525" s="227">
        <f>IF(N4525="sníž. přenesená",J4525,0)</f>
        <v>0</v>
      </c>
      <c r="BI4525" s="227">
        <f>IF(N4525="nulová",J4525,0)</f>
        <v>0</v>
      </c>
      <c r="BJ4525" s="20" t="s">
        <v>76</v>
      </c>
      <c r="BK4525" s="227">
        <f>ROUND(I4525*H4525,2)</f>
        <v>0</v>
      </c>
      <c r="BL4525" s="20" t="s">
        <v>323</v>
      </c>
      <c r="BM4525" s="226" t="s">
        <v>5395</v>
      </c>
    </row>
    <row r="4526" s="2" customFormat="1">
      <c r="A4526" s="41"/>
      <c r="B4526" s="42"/>
      <c r="C4526" s="43"/>
      <c r="D4526" s="228" t="s">
        <v>202</v>
      </c>
      <c r="E4526" s="43"/>
      <c r="F4526" s="229" t="s">
        <v>5396</v>
      </c>
      <c r="G4526" s="43"/>
      <c r="H4526" s="43"/>
      <c r="I4526" s="230"/>
      <c r="J4526" s="43"/>
      <c r="K4526" s="43"/>
      <c r="L4526" s="47"/>
      <c r="M4526" s="231"/>
      <c r="N4526" s="232"/>
      <c r="O4526" s="87"/>
      <c r="P4526" s="87"/>
      <c r="Q4526" s="87"/>
      <c r="R4526" s="87"/>
      <c r="S4526" s="87"/>
      <c r="T4526" s="88"/>
      <c r="U4526" s="41"/>
      <c r="V4526" s="41"/>
      <c r="W4526" s="41"/>
      <c r="X4526" s="41"/>
      <c r="Y4526" s="41"/>
      <c r="Z4526" s="41"/>
      <c r="AA4526" s="41"/>
      <c r="AB4526" s="41"/>
      <c r="AC4526" s="41"/>
      <c r="AD4526" s="41"/>
      <c r="AE4526" s="41"/>
      <c r="AT4526" s="20" t="s">
        <v>202</v>
      </c>
      <c r="AU4526" s="20" t="s">
        <v>78</v>
      </c>
    </row>
    <row r="4527" s="2" customFormat="1">
      <c r="A4527" s="41"/>
      <c r="B4527" s="42"/>
      <c r="C4527" s="43"/>
      <c r="D4527" s="233" t="s">
        <v>204</v>
      </c>
      <c r="E4527" s="43"/>
      <c r="F4527" s="234" t="s">
        <v>5397</v>
      </c>
      <c r="G4527" s="43"/>
      <c r="H4527" s="43"/>
      <c r="I4527" s="230"/>
      <c r="J4527" s="43"/>
      <c r="K4527" s="43"/>
      <c r="L4527" s="47"/>
      <c r="M4527" s="231"/>
      <c r="N4527" s="232"/>
      <c r="O4527" s="87"/>
      <c r="P4527" s="87"/>
      <c r="Q4527" s="87"/>
      <c r="R4527" s="87"/>
      <c r="S4527" s="87"/>
      <c r="T4527" s="88"/>
      <c r="U4527" s="41"/>
      <c r="V4527" s="41"/>
      <c r="W4527" s="41"/>
      <c r="X4527" s="41"/>
      <c r="Y4527" s="41"/>
      <c r="Z4527" s="41"/>
      <c r="AA4527" s="41"/>
      <c r="AB4527" s="41"/>
      <c r="AC4527" s="41"/>
      <c r="AD4527" s="41"/>
      <c r="AE4527" s="41"/>
      <c r="AT4527" s="20" t="s">
        <v>204</v>
      </c>
      <c r="AU4527" s="20" t="s">
        <v>78</v>
      </c>
    </row>
    <row r="4528" s="13" customFormat="1">
      <c r="A4528" s="13"/>
      <c r="B4528" s="235"/>
      <c r="C4528" s="236"/>
      <c r="D4528" s="228" t="s">
        <v>206</v>
      </c>
      <c r="E4528" s="237" t="s">
        <v>19</v>
      </c>
      <c r="F4528" s="238" t="s">
        <v>5169</v>
      </c>
      <c r="G4528" s="236"/>
      <c r="H4528" s="237" t="s">
        <v>19</v>
      </c>
      <c r="I4528" s="239"/>
      <c r="J4528" s="236"/>
      <c r="K4528" s="236"/>
      <c r="L4528" s="240"/>
      <c r="M4528" s="241"/>
      <c r="N4528" s="242"/>
      <c r="O4528" s="242"/>
      <c r="P4528" s="242"/>
      <c r="Q4528" s="242"/>
      <c r="R4528" s="242"/>
      <c r="S4528" s="242"/>
      <c r="T4528" s="243"/>
      <c r="U4528" s="13"/>
      <c r="V4528" s="13"/>
      <c r="W4528" s="13"/>
      <c r="X4528" s="13"/>
      <c r="Y4528" s="13"/>
      <c r="Z4528" s="13"/>
      <c r="AA4528" s="13"/>
      <c r="AB4528" s="13"/>
      <c r="AC4528" s="13"/>
      <c r="AD4528" s="13"/>
      <c r="AE4528" s="13"/>
      <c r="AT4528" s="244" t="s">
        <v>206</v>
      </c>
      <c r="AU4528" s="244" t="s">
        <v>78</v>
      </c>
      <c r="AV4528" s="13" t="s">
        <v>76</v>
      </c>
      <c r="AW4528" s="13" t="s">
        <v>31</v>
      </c>
      <c r="AX4528" s="13" t="s">
        <v>69</v>
      </c>
      <c r="AY4528" s="244" t="s">
        <v>193</v>
      </c>
    </row>
    <row r="4529" s="14" customFormat="1">
      <c r="A4529" s="14"/>
      <c r="B4529" s="245"/>
      <c r="C4529" s="246"/>
      <c r="D4529" s="228" t="s">
        <v>206</v>
      </c>
      <c r="E4529" s="247" t="s">
        <v>19</v>
      </c>
      <c r="F4529" s="248" t="s">
        <v>5398</v>
      </c>
      <c r="G4529" s="246"/>
      <c r="H4529" s="249">
        <v>800</v>
      </c>
      <c r="I4529" s="250"/>
      <c r="J4529" s="246"/>
      <c r="K4529" s="246"/>
      <c r="L4529" s="251"/>
      <c r="M4529" s="252"/>
      <c r="N4529" s="253"/>
      <c r="O4529" s="253"/>
      <c r="P4529" s="253"/>
      <c r="Q4529" s="253"/>
      <c r="R4529" s="253"/>
      <c r="S4529" s="253"/>
      <c r="T4529" s="254"/>
      <c r="U4529" s="14"/>
      <c r="V4529" s="14"/>
      <c r="W4529" s="14"/>
      <c r="X4529" s="14"/>
      <c r="Y4529" s="14"/>
      <c r="Z4529" s="14"/>
      <c r="AA4529" s="14"/>
      <c r="AB4529" s="14"/>
      <c r="AC4529" s="14"/>
      <c r="AD4529" s="14"/>
      <c r="AE4529" s="14"/>
      <c r="AT4529" s="255" t="s">
        <v>206</v>
      </c>
      <c r="AU4529" s="255" t="s">
        <v>78</v>
      </c>
      <c r="AV4529" s="14" t="s">
        <v>78</v>
      </c>
      <c r="AW4529" s="14" t="s">
        <v>31</v>
      </c>
      <c r="AX4529" s="14" t="s">
        <v>76</v>
      </c>
      <c r="AY4529" s="255" t="s">
        <v>193</v>
      </c>
    </row>
    <row r="4530" s="2" customFormat="1" ht="16.5" customHeight="1">
      <c r="A4530" s="41"/>
      <c r="B4530" s="42"/>
      <c r="C4530" s="215" t="s">
        <v>5399</v>
      </c>
      <c r="D4530" s="215" t="s">
        <v>195</v>
      </c>
      <c r="E4530" s="216" t="s">
        <v>5400</v>
      </c>
      <c r="F4530" s="217" t="s">
        <v>5401</v>
      </c>
      <c r="G4530" s="218" t="s">
        <v>408</v>
      </c>
      <c r="H4530" s="219">
        <v>1.2</v>
      </c>
      <c r="I4530" s="220"/>
      <c r="J4530" s="221">
        <f>ROUND(I4530*H4530,2)</f>
        <v>0</v>
      </c>
      <c r="K4530" s="217" t="s">
        <v>19</v>
      </c>
      <c r="L4530" s="47"/>
      <c r="M4530" s="222" t="s">
        <v>19</v>
      </c>
      <c r="N4530" s="223" t="s">
        <v>40</v>
      </c>
      <c r="O4530" s="87"/>
      <c r="P4530" s="224">
        <f>O4530*H4530</f>
        <v>0</v>
      </c>
      <c r="Q4530" s="224">
        <v>0</v>
      </c>
      <c r="R4530" s="224">
        <f>Q4530*H4530</f>
        <v>0</v>
      </c>
      <c r="S4530" s="224">
        <v>0</v>
      </c>
      <c r="T4530" s="225">
        <f>S4530*H4530</f>
        <v>0</v>
      </c>
      <c r="U4530" s="41"/>
      <c r="V4530" s="41"/>
      <c r="W4530" s="41"/>
      <c r="X4530" s="41"/>
      <c r="Y4530" s="41"/>
      <c r="Z4530" s="41"/>
      <c r="AA4530" s="41"/>
      <c r="AB4530" s="41"/>
      <c r="AC4530" s="41"/>
      <c r="AD4530" s="41"/>
      <c r="AE4530" s="41"/>
      <c r="AR4530" s="226" t="s">
        <v>323</v>
      </c>
      <c r="AT4530" s="226" t="s">
        <v>195</v>
      </c>
      <c r="AU4530" s="226" t="s">
        <v>78</v>
      </c>
      <c r="AY4530" s="20" t="s">
        <v>193</v>
      </c>
      <c r="BE4530" s="227">
        <f>IF(N4530="základní",J4530,0)</f>
        <v>0</v>
      </c>
      <c r="BF4530" s="227">
        <f>IF(N4530="snížená",J4530,0)</f>
        <v>0</v>
      </c>
      <c r="BG4530" s="227">
        <f>IF(N4530="zákl. přenesená",J4530,0)</f>
        <v>0</v>
      </c>
      <c r="BH4530" s="227">
        <f>IF(N4530="sníž. přenesená",J4530,0)</f>
        <v>0</v>
      </c>
      <c r="BI4530" s="227">
        <f>IF(N4530="nulová",J4530,0)</f>
        <v>0</v>
      </c>
      <c r="BJ4530" s="20" t="s">
        <v>76</v>
      </c>
      <c r="BK4530" s="227">
        <f>ROUND(I4530*H4530,2)</f>
        <v>0</v>
      </c>
      <c r="BL4530" s="20" t="s">
        <v>323</v>
      </c>
      <c r="BM4530" s="226" t="s">
        <v>5402</v>
      </c>
    </row>
    <row r="4531" s="2" customFormat="1">
      <c r="A4531" s="41"/>
      <c r="B4531" s="42"/>
      <c r="C4531" s="43"/>
      <c r="D4531" s="228" t="s">
        <v>202</v>
      </c>
      <c r="E4531" s="43"/>
      <c r="F4531" s="229" t="s">
        <v>5401</v>
      </c>
      <c r="G4531" s="43"/>
      <c r="H4531" s="43"/>
      <c r="I4531" s="230"/>
      <c r="J4531" s="43"/>
      <c r="K4531" s="43"/>
      <c r="L4531" s="47"/>
      <c r="M4531" s="231"/>
      <c r="N4531" s="232"/>
      <c r="O4531" s="87"/>
      <c r="P4531" s="87"/>
      <c r="Q4531" s="87"/>
      <c r="R4531" s="87"/>
      <c r="S4531" s="87"/>
      <c r="T4531" s="88"/>
      <c r="U4531" s="41"/>
      <c r="V4531" s="41"/>
      <c r="W4531" s="41"/>
      <c r="X4531" s="41"/>
      <c r="Y4531" s="41"/>
      <c r="Z4531" s="41"/>
      <c r="AA4531" s="41"/>
      <c r="AB4531" s="41"/>
      <c r="AC4531" s="41"/>
      <c r="AD4531" s="41"/>
      <c r="AE4531" s="41"/>
      <c r="AT4531" s="20" t="s">
        <v>202</v>
      </c>
      <c r="AU4531" s="20" t="s">
        <v>78</v>
      </c>
    </row>
    <row r="4532" s="13" customFormat="1">
      <c r="A4532" s="13"/>
      <c r="B4532" s="235"/>
      <c r="C4532" s="236"/>
      <c r="D4532" s="228" t="s">
        <v>206</v>
      </c>
      <c r="E4532" s="237" t="s">
        <v>19</v>
      </c>
      <c r="F4532" s="238" t="s">
        <v>279</v>
      </c>
      <c r="G4532" s="236"/>
      <c r="H4532" s="237" t="s">
        <v>19</v>
      </c>
      <c r="I4532" s="239"/>
      <c r="J4532" s="236"/>
      <c r="K4532" s="236"/>
      <c r="L4532" s="240"/>
      <c r="M4532" s="241"/>
      <c r="N4532" s="242"/>
      <c r="O4532" s="242"/>
      <c r="P4532" s="242"/>
      <c r="Q4532" s="242"/>
      <c r="R4532" s="242"/>
      <c r="S4532" s="242"/>
      <c r="T4532" s="243"/>
      <c r="U4532" s="13"/>
      <c r="V4532" s="13"/>
      <c r="W4532" s="13"/>
      <c r="X4532" s="13"/>
      <c r="Y4532" s="13"/>
      <c r="Z4532" s="13"/>
      <c r="AA4532" s="13"/>
      <c r="AB4532" s="13"/>
      <c r="AC4532" s="13"/>
      <c r="AD4532" s="13"/>
      <c r="AE4532" s="13"/>
      <c r="AT4532" s="244" t="s">
        <v>206</v>
      </c>
      <c r="AU4532" s="244" t="s">
        <v>78</v>
      </c>
      <c r="AV4532" s="13" t="s">
        <v>76</v>
      </c>
      <c r="AW4532" s="13" t="s">
        <v>31</v>
      </c>
      <c r="AX4532" s="13" t="s">
        <v>69</v>
      </c>
      <c r="AY4532" s="244" t="s">
        <v>193</v>
      </c>
    </row>
    <row r="4533" s="13" customFormat="1">
      <c r="A4533" s="13"/>
      <c r="B4533" s="235"/>
      <c r="C4533" s="236"/>
      <c r="D4533" s="228" t="s">
        <v>206</v>
      </c>
      <c r="E4533" s="237" t="s">
        <v>19</v>
      </c>
      <c r="F4533" s="238" t="s">
        <v>1713</v>
      </c>
      <c r="G4533" s="236"/>
      <c r="H4533" s="237" t="s">
        <v>19</v>
      </c>
      <c r="I4533" s="239"/>
      <c r="J4533" s="236"/>
      <c r="K4533" s="236"/>
      <c r="L4533" s="240"/>
      <c r="M4533" s="241"/>
      <c r="N4533" s="242"/>
      <c r="O4533" s="242"/>
      <c r="P4533" s="242"/>
      <c r="Q4533" s="242"/>
      <c r="R4533" s="242"/>
      <c r="S4533" s="242"/>
      <c r="T4533" s="243"/>
      <c r="U4533" s="13"/>
      <c r="V4533" s="13"/>
      <c r="W4533" s="13"/>
      <c r="X4533" s="13"/>
      <c r="Y4533" s="13"/>
      <c r="Z4533" s="13"/>
      <c r="AA4533" s="13"/>
      <c r="AB4533" s="13"/>
      <c r="AC4533" s="13"/>
      <c r="AD4533" s="13"/>
      <c r="AE4533" s="13"/>
      <c r="AT4533" s="244" t="s">
        <v>206</v>
      </c>
      <c r="AU4533" s="244" t="s">
        <v>78</v>
      </c>
      <c r="AV4533" s="13" t="s">
        <v>76</v>
      </c>
      <c r="AW4533" s="13" t="s">
        <v>31</v>
      </c>
      <c r="AX4533" s="13" t="s">
        <v>69</v>
      </c>
      <c r="AY4533" s="244" t="s">
        <v>193</v>
      </c>
    </row>
    <row r="4534" s="13" customFormat="1">
      <c r="A4534" s="13"/>
      <c r="B4534" s="235"/>
      <c r="C4534" s="236"/>
      <c r="D4534" s="228" t="s">
        <v>206</v>
      </c>
      <c r="E4534" s="237" t="s">
        <v>19</v>
      </c>
      <c r="F4534" s="238" t="s">
        <v>3710</v>
      </c>
      <c r="G4534" s="236"/>
      <c r="H4534" s="237" t="s">
        <v>19</v>
      </c>
      <c r="I4534" s="239"/>
      <c r="J4534" s="236"/>
      <c r="K4534" s="236"/>
      <c r="L4534" s="240"/>
      <c r="M4534" s="241"/>
      <c r="N4534" s="242"/>
      <c r="O4534" s="242"/>
      <c r="P4534" s="242"/>
      <c r="Q4534" s="242"/>
      <c r="R4534" s="242"/>
      <c r="S4534" s="242"/>
      <c r="T4534" s="243"/>
      <c r="U4534" s="13"/>
      <c r="V4534" s="13"/>
      <c r="W4534" s="13"/>
      <c r="X4534" s="13"/>
      <c r="Y4534" s="13"/>
      <c r="Z4534" s="13"/>
      <c r="AA4534" s="13"/>
      <c r="AB4534" s="13"/>
      <c r="AC4534" s="13"/>
      <c r="AD4534" s="13"/>
      <c r="AE4534" s="13"/>
      <c r="AT4534" s="244" t="s">
        <v>206</v>
      </c>
      <c r="AU4534" s="244" t="s">
        <v>78</v>
      </c>
      <c r="AV4534" s="13" t="s">
        <v>76</v>
      </c>
      <c r="AW4534" s="13" t="s">
        <v>31</v>
      </c>
      <c r="AX4534" s="13" t="s">
        <v>69</v>
      </c>
      <c r="AY4534" s="244" t="s">
        <v>193</v>
      </c>
    </row>
    <row r="4535" s="14" customFormat="1">
      <c r="A4535" s="14"/>
      <c r="B4535" s="245"/>
      <c r="C4535" s="246"/>
      <c r="D4535" s="228" t="s">
        <v>206</v>
      </c>
      <c r="E4535" s="247" t="s">
        <v>19</v>
      </c>
      <c r="F4535" s="248" t="s">
        <v>1630</v>
      </c>
      <c r="G4535" s="246"/>
      <c r="H4535" s="249">
        <v>1.2</v>
      </c>
      <c r="I4535" s="250"/>
      <c r="J4535" s="246"/>
      <c r="K4535" s="246"/>
      <c r="L4535" s="251"/>
      <c r="M4535" s="252"/>
      <c r="N4535" s="253"/>
      <c r="O4535" s="253"/>
      <c r="P4535" s="253"/>
      <c r="Q4535" s="253"/>
      <c r="R4535" s="253"/>
      <c r="S4535" s="253"/>
      <c r="T4535" s="254"/>
      <c r="U4535" s="14"/>
      <c r="V4535" s="14"/>
      <c r="W4535" s="14"/>
      <c r="X4535" s="14"/>
      <c r="Y4535" s="14"/>
      <c r="Z4535" s="14"/>
      <c r="AA4535" s="14"/>
      <c r="AB4535" s="14"/>
      <c r="AC4535" s="14"/>
      <c r="AD4535" s="14"/>
      <c r="AE4535" s="14"/>
      <c r="AT4535" s="255" t="s">
        <v>206</v>
      </c>
      <c r="AU4535" s="255" t="s">
        <v>78</v>
      </c>
      <c r="AV4535" s="14" t="s">
        <v>78</v>
      </c>
      <c r="AW4535" s="14" t="s">
        <v>31</v>
      </c>
      <c r="AX4535" s="14" t="s">
        <v>76</v>
      </c>
      <c r="AY4535" s="255" t="s">
        <v>193</v>
      </c>
    </row>
    <row r="4536" s="2" customFormat="1" ht="16.5" customHeight="1">
      <c r="A4536" s="41"/>
      <c r="B4536" s="42"/>
      <c r="C4536" s="215" t="s">
        <v>5403</v>
      </c>
      <c r="D4536" s="215" t="s">
        <v>195</v>
      </c>
      <c r="E4536" s="216" t="s">
        <v>5404</v>
      </c>
      <c r="F4536" s="217" t="s">
        <v>5405</v>
      </c>
      <c r="G4536" s="218" t="s">
        <v>248</v>
      </c>
      <c r="H4536" s="219">
        <v>12.736000000000001</v>
      </c>
      <c r="I4536" s="220"/>
      <c r="J4536" s="221">
        <f>ROUND(I4536*H4536,2)</f>
        <v>0</v>
      </c>
      <c r="K4536" s="217" t="s">
        <v>199</v>
      </c>
      <c r="L4536" s="47"/>
      <c r="M4536" s="222" t="s">
        <v>19</v>
      </c>
      <c r="N4536" s="223" t="s">
        <v>40</v>
      </c>
      <c r="O4536" s="87"/>
      <c r="P4536" s="224">
        <f>O4536*H4536</f>
        <v>0</v>
      </c>
      <c r="Q4536" s="224">
        <v>0</v>
      </c>
      <c r="R4536" s="224">
        <f>Q4536*H4536</f>
        <v>0</v>
      </c>
      <c r="S4536" s="224">
        <v>0</v>
      </c>
      <c r="T4536" s="225">
        <f>S4536*H4536</f>
        <v>0</v>
      </c>
      <c r="U4536" s="41"/>
      <c r="V4536" s="41"/>
      <c r="W4536" s="41"/>
      <c r="X4536" s="41"/>
      <c r="Y4536" s="41"/>
      <c r="Z4536" s="41"/>
      <c r="AA4536" s="41"/>
      <c r="AB4536" s="41"/>
      <c r="AC4536" s="41"/>
      <c r="AD4536" s="41"/>
      <c r="AE4536" s="41"/>
      <c r="AR4536" s="226" t="s">
        <v>323</v>
      </c>
      <c r="AT4536" s="226" t="s">
        <v>195</v>
      </c>
      <c r="AU4536" s="226" t="s">
        <v>78</v>
      </c>
      <c r="AY4536" s="20" t="s">
        <v>193</v>
      </c>
      <c r="BE4536" s="227">
        <f>IF(N4536="základní",J4536,0)</f>
        <v>0</v>
      </c>
      <c r="BF4536" s="227">
        <f>IF(N4536="snížená",J4536,0)</f>
        <v>0</v>
      </c>
      <c r="BG4536" s="227">
        <f>IF(N4536="zákl. přenesená",J4536,0)</f>
        <v>0</v>
      </c>
      <c r="BH4536" s="227">
        <f>IF(N4536="sníž. přenesená",J4536,0)</f>
        <v>0</v>
      </c>
      <c r="BI4536" s="227">
        <f>IF(N4536="nulová",J4536,0)</f>
        <v>0</v>
      </c>
      <c r="BJ4536" s="20" t="s">
        <v>76</v>
      </c>
      <c r="BK4536" s="227">
        <f>ROUND(I4536*H4536,2)</f>
        <v>0</v>
      </c>
      <c r="BL4536" s="20" t="s">
        <v>323</v>
      </c>
      <c r="BM4536" s="226" t="s">
        <v>5406</v>
      </c>
    </row>
    <row r="4537" s="2" customFormat="1">
      <c r="A4537" s="41"/>
      <c r="B4537" s="42"/>
      <c r="C4537" s="43"/>
      <c r="D4537" s="228" t="s">
        <v>202</v>
      </c>
      <c r="E4537" s="43"/>
      <c r="F4537" s="229" t="s">
        <v>5407</v>
      </c>
      <c r="G4537" s="43"/>
      <c r="H4537" s="43"/>
      <c r="I4537" s="230"/>
      <c r="J4537" s="43"/>
      <c r="K4537" s="43"/>
      <c r="L4537" s="47"/>
      <c r="M4537" s="231"/>
      <c r="N4537" s="232"/>
      <c r="O4537" s="87"/>
      <c r="P4537" s="87"/>
      <c r="Q4537" s="87"/>
      <c r="R4537" s="87"/>
      <c r="S4537" s="87"/>
      <c r="T4537" s="88"/>
      <c r="U4537" s="41"/>
      <c r="V4537" s="41"/>
      <c r="W4537" s="41"/>
      <c r="X4537" s="41"/>
      <c r="Y4537" s="41"/>
      <c r="Z4537" s="41"/>
      <c r="AA4537" s="41"/>
      <c r="AB4537" s="41"/>
      <c r="AC4537" s="41"/>
      <c r="AD4537" s="41"/>
      <c r="AE4537" s="41"/>
      <c r="AT4537" s="20" t="s">
        <v>202</v>
      </c>
      <c r="AU4537" s="20" t="s">
        <v>78</v>
      </c>
    </row>
    <row r="4538" s="2" customFormat="1">
      <c r="A4538" s="41"/>
      <c r="B4538" s="42"/>
      <c r="C4538" s="43"/>
      <c r="D4538" s="233" t="s">
        <v>204</v>
      </c>
      <c r="E4538" s="43"/>
      <c r="F4538" s="234" t="s">
        <v>5408</v>
      </c>
      <c r="G4538" s="43"/>
      <c r="H4538" s="43"/>
      <c r="I4538" s="230"/>
      <c r="J4538" s="43"/>
      <c r="K4538" s="43"/>
      <c r="L4538" s="47"/>
      <c r="M4538" s="231"/>
      <c r="N4538" s="232"/>
      <c r="O4538" s="87"/>
      <c r="P4538" s="87"/>
      <c r="Q4538" s="87"/>
      <c r="R4538" s="87"/>
      <c r="S4538" s="87"/>
      <c r="T4538" s="88"/>
      <c r="U4538" s="41"/>
      <c r="V4538" s="41"/>
      <c r="W4538" s="41"/>
      <c r="X4538" s="41"/>
      <c r="Y4538" s="41"/>
      <c r="Z4538" s="41"/>
      <c r="AA4538" s="41"/>
      <c r="AB4538" s="41"/>
      <c r="AC4538" s="41"/>
      <c r="AD4538" s="41"/>
      <c r="AE4538" s="41"/>
      <c r="AT4538" s="20" t="s">
        <v>204</v>
      </c>
      <c r="AU4538" s="20" t="s">
        <v>78</v>
      </c>
    </row>
    <row r="4539" s="12" customFormat="1" ht="22.8" customHeight="1">
      <c r="A4539" s="12"/>
      <c r="B4539" s="199"/>
      <c r="C4539" s="200"/>
      <c r="D4539" s="201" t="s">
        <v>68</v>
      </c>
      <c r="E4539" s="213" t="s">
        <v>2675</v>
      </c>
      <c r="F4539" s="213" t="s">
        <v>2676</v>
      </c>
      <c r="G4539" s="200"/>
      <c r="H4539" s="200"/>
      <c r="I4539" s="203"/>
      <c r="J4539" s="214">
        <f>BK4539</f>
        <v>0</v>
      </c>
      <c r="K4539" s="200"/>
      <c r="L4539" s="205"/>
      <c r="M4539" s="206"/>
      <c r="N4539" s="207"/>
      <c r="O4539" s="207"/>
      <c r="P4539" s="208">
        <f>SUM(P4540:P4679)</f>
        <v>0</v>
      </c>
      <c r="Q4539" s="207"/>
      <c r="R4539" s="208">
        <f>SUM(R4540:R4679)</f>
        <v>0</v>
      </c>
      <c r="S4539" s="207"/>
      <c r="T4539" s="209">
        <f>SUM(T4540:T4679)</f>
        <v>0</v>
      </c>
      <c r="U4539" s="12"/>
      <c r="V4539" s="12"/>
      <c r="W4539" s="12"/>
      <c r="X4539" s="12"/>
      <c r="Y4539" s="12"/>
      <c r="Z4539" s="12"/>
      <c r="AA4539" s="12"/>
      <c r="AB4539" s="12"/>
      <c r="AC4539" s="12"/>
      <c r="AD4539" s="12"/>
      <c r="AE4539" s="12"/>
      <c r="AR4539" s="210" t="s">
        <v>78</v>
      </c>
      <c r="AT4539" s="211" t="s">
        <v>68</v>
      </c>
      <c r="AU4539" s="211" t="s">
        <v>76</v>
      </c>
      <c r="AY4539" s="210" t="s">
        <v>193</v>
      </c>
      <c r="BK4539" s="212">
        <f>SUM(BK4540:BK4679)</f>
        <v>0</v>
      </c>
    </row>
    <row r="4540" s="2" customFormat="1" ht="24.15" customHeight="1">
      <c r="A4540" s="41"/>
      <c r="B4540" s="42"/>
      <c r="C4540" s="215" t="s">
        <v>5409</v>
      </c>
      <c r="D4540" s="215" t="s">
        <v>195</v>
      </c>
      <c r="E4540" s="216" t="s">
        <v>2678</v>
      </c>
      <c r="F4540" s="217" t="s">
        <v>2679</v>
      </c>
      <c r="G4540" s="218" t="s">
        <v>258</v>
      </c>
      <c r="H4540" s="219">
        <v>2993.2849999999999</v>
      </c>
      <c r="I4540" s="220"/>
      <c r="J4540" s="221">
        <f>ROUND(I4540*H4540,2)</f>
        <v>0</v>
      </c>
      <c r="K4540" s="217" t="s">
        <v>19</v>
      </c>
      <c r="L4540" s="47"/>
      <c r="M4540" s="222" t="s">
        <v>19</v>
      </c>
      <c r="N4540" s="223" t="s">
        <v>40</v>
      </c>
      <c r="O4540" s="87"/>
      <c r="P4540" s="224">
        <f>O4540*H4540</f>
        <v>0</v>
      </c>
      <c r="Q4540" s="224">
        <v>0</v>
      </c>
      <c r="R4540" s="224">
        <f>Q4540*H4540</f>
        <v>0</v>
      </c>
      <c r="S4540" s="224">
        <v>0</v>
      </c>
      <c r="T4540" s="225">
        <f>S4540*H4540</f>
        <v>0</v>
      </c>
      <c r="U4540" s="41"/>
      <c r="V4540" s="41"/>
      <c r="W4540" s="41"/>
      <c r="X4540" s="41"/>
      <c r="Y4540" s="41"/>
      <c r="Z4540" s="41"/>
      <c r="AA4540" s="41"/>
      <c r="AB4540" s="41"/>
      <c r="AC4540" s="41"/>
      <c r="AD4540" s="41"/>
      <c r="AE4540" s="41"/>
      <c r="AR4540" s="226" t="s">
        <v>323</v>
      </c>
      <c r="AT4540" s="226" t="s">
        <v>195</v>
      </c>
      <c r="AU4540" s="226" t="s">
        <v>78</v>
      </c>
      <c r="AY4540" s="20" t="s">
        <v>193</v>
      </c>
      <c r="BE4540" s="227">
        <f>IF(N4540="základní",J4540,0)</f>
        <v>0</v>
      </c>
      <c r="BF4540" s="227">
        <f>IF(N4540="snížená",J4540,0)</f>
        <v>0</v>
      </c>
      <c r="BG4540" s="227">
        <f>IF(N4540="zákl. přenesená",J4540,0)</f>
        <v>0</v>
      </c>
      <c r="BH4540" s="227">
        <f>IF(N4540="sníž. přenesená",J4540,0)</f>
        <v>0</v>
      </c>
      <c r="BI4540" s="227">
        <f>IF(N4540="nulová",J4540,0)</f>
        <v>0</v>
      </c>
      <c r="BJ4540" s="20" t="s">
        <v>76</v>
      </c>
      <c r="BK4540" s="227">
        <f>ROUND(I4540*H4540,2)</f>
        <v>0</v>
      </c>
      <c r="BL4540" s="20" t="s">
        <v>323</v>
      </c>
      <c r="BM4540" s="226" t="s">
        <v>5410</v>
      </c>
    </row>
    <row r="4541" s="2" customFormat="1">
      <c r="A4541" s="41"/>
      <c r="B4541" s="42"/>
      <c r="C4541" s="43"/>
      <c r="D4541" s="228" t="s">
        <v>202</v>
      </c>
      <c r="E4541" s="43"/>
      <c r="F4541" s="229" t="s">
        <v>2679</v>
      </c>
      <c r="G4541" s="43"/>
      <c r="H4541" s="43"/>
      <c r="I4541" s="230"/>
      <c r="J4541" s="43"/>
      <c r="K4541" s="43"/>
      <c r="L4541" s="47"/>
      <c r="M4541" s="231"/>
      <c r="N4541" s="232"/>
      <c r="O4541" s="87"/>
      <c r="P4541" s="87"/>
      <c r="Q4541" s="87"/>
      <c r="R4541" s="87"/>
      <c r="S4541" s="87"/>
      <c r="T4541" s="88"/>
      <c r="U4541" s="41"/>
      <c r="V4541" s="41"/>
      <c r="W4541" s="41"/>
      <c r="X4541" s="41"/>
      <c r="Y4541" s="41"/>
      <c r="Z4541" s="41"/>
      <c r="AA4541" s="41"/>
      <c r="AB4541" s="41"/>
      <c r="AC4541" s="41"/>
      <c r="AD4541" s="41"/>
      <c r="AE4541" s="41"/>
      <c r="AT4541" s="20" t="s">
        <v>202</v>
      </c>
      <c r="AU4541" s="20" t="s">
        <v>78</v>
      </c>
    </row>
    <row r="4542" s="2" customFormat="1">
      <c r="A4542" s="41"/>
      <c r="B4542" s="42"/>
      <c r="C4542" s="43"/>
      <c r="D4542" s="228" t="s">
        <v>1221</v>
      </c>
      <c r="E4542" s="43"/>
      <c r="F4542" s="270" t="s">
        <v>2681</v>
      </c>
      <c r="G4542" s="43"/>
      <c r="H4542" s="43"/>
      <c r="I4542" s="230"/>
      <c r="J4542" s="43"/>
      <c r="K4542" s="43"/>
      <c r="L4542" s="47"/>
      <c r="M4542" s="231"/>
      <c r="N4542" s="232"/>
      <c r="O4542" s="87"/>
      <c r="P4542" s="87"/>
      <c r="Q4542" s="87"/>
      <c r="R4542" s="87"/>
      <c r="S4542" s="87"/>
      <c r="T4542" s="88"/>
      <c r="U4542" s="41"/>
      <c r="V4542" s="41"/>
      <c r="W4542" s="41"/>
      <c r="X4542" s="41"/>
      <c r="Y4542" s="41"/>
      <c r="Z4542" s="41"/>
      <c r="AA4542" s="41"/>
      <c r="AB4542" s="41"/>
      <c r="AC4542" s="41"/>
      <c r="AD4542" s="41"/>
      <c r="AE4542" s="41"/>
      <c r="AT4542" s="20" t="s">
        <v>1221</v>
      </c>
      <c r="AU4542" s="20" t="s">
        <v>78</v>
      </c>
    </row>
    <row r="4543" s="13" customFormat="1">
      <c r="A4543" s="13"/>
      <c r="B4543" s="235"/>
      <c r="C4543" s="236"/>
      <c r="D4543" s="228" t="s">
        <v>206</v>
      </c>
      <c r="E4543" s="237" t="s">
        <v>19</v>
      </c>
      <c r="F4543" s="238" t="s">
        <v>279</v>
      </c>
      <c r="G4543" s="236"/>
      <c r="H4543" s="237" t="s">
        <v>19</v>
      </c>
      <c r="I4543" s="239"/>
      <c r="J4543" s="236"/>
      <c r="K4543" s="236"/>
      <c r="L4543" s="240"/>
      <c r="M4543" s="241"/>
      <c r="N4543" s="242"/>
      <c r="O4543" s="242"/>
      <c r="P4543" s="242"/>
      <c r="Q4543" s="242"/>
      <c r="R4543" s="242"/>
      <c r="S4543" s="242"/>
      <c r="T4543" s="243"/>
      <c r="U4543" s="13"/>
      <c r="V4543" s="13"/>
      <c r="W4543" s="13"/>
      <c r="X4543" s="13"/>
      <c r="Y4543" s="13"/>
      <c r="Z4543" s="13"/>
      <c r="AA4543" s="13"/>
      <c r="AB4543" s="13"/>
      <c r="AC4543" s="13"/>
      <c r="AD4543" s="13"/>
      <c r="AE4543" s="13"/>
      <c r="AT4543" s="244" t="s">
        <v>206</v>
      </c>
      <c r="AU4543" s="244" t="s">
        <v>78</v>
      </c>
      <c r="AV4543" s="13" t="s">
        <v>76</v>
      </c>
      <c r="AW4543" s="13" t="s">
        <v>31</v>
      </c>
      <c r="AX4543" s="13" t="s">
        <v>69</v>
      </c>
      <c r="AY4543" s="244" t="s">
        <v>193</v>
      </c>
    </row>
    <row r="4544" s="13" customFormat="1">
      <c r="A4544" s="13"/>
      <c r="B4544" s="235"/>
      <c r="C4544" s="236"/>
      <c r="D4544" s="228" t="s">
        <v>206</v>
      </c>
      <c r="E4544" s="237" t="s">
        <v>19</v>
      </c>
      <c r="F4544" s="238" t="s">
        <v>5411</v>
      </c>
      <c r="G4544" s="236"/>
      <c r="H4544" s="237" t="s">
        <v>19</v>
      </c>
      <c r="I4544" s="239"/>
      <c r="J4544" s="236"/>
      <c r="K4544" s="236"/>
      <c r="L4544" s="240"/>
      <c r="M4544" s="241"/>
      <c r="N4544" s="242"/>
      <c r="O4544" s="242"/>
      <c r="P4544" s="242"/>
      <c r="Q4544" s="242"/>
      <c r="R4544" s="242"/>
      <c r="S4544" s="242"/>
      <c r="T4544" s="243"/>
      <c r="U4544" s="13"/>
      <c r="V4544" s="13"/>
      <c r="W4544" s="13"/>
      <c r="X4544" s="13"/>
      <c r="Y4544" s="13"/>
      <c r="Z4544" s="13"/>
      <c r="AA4544" s="13"/>
      <c r="AB4544" s="13"/>
      <c r="AC4544" s="13"/>
      <c r="AD4544" s="13"/>
      <c r="AE4544" s="13"/>
      <c r="AT4544" s="244" t="s">
        <v>206</v>
      </c>
      <c r="AU4544" s="244" t="s">
        <v>78</v>
      </c>
      <c r="AV4544" s="13" t="s">
        <v>76</v>
      </c>
      <c r="AW4544" s="13" t="s">
        <v>31</v>
      </c>
      <c r="AX4544" s="13" t="s">
        <v>69</v>
      </c>
      <c r="AY4544" s="244" t="s">
        <v>193</v>
      </c>
    </row>
    <row r="4545" s="13" customFormat="1">
      <c r="A4545" s="13"/>
      <c r="B4545" s="235"/>
      <c r="C4545" s="236"/>
      <c r="D4545" s="228" t="s">
        <v>206</v>
      </c>
      <c r="E4545" s="237" t="s">
        <v>19</v>
      </c>
      <c r="F4545" s="238" t="s">
        <v>1713</v>
      </c>
      <c r="G4545" s="236"/>
      <c r="H4545" s="237" t="s">
        <v>19</v>
      </c>
      <c r="I4545" s="239"/>
      <c r="J4545" s="236"/>
      <c r="K4545" s="236"/>
      <c r="L4545" s="240"/>
      <c r="M4545" s="241"/>
      <c r="N4545" s="242"/>
      <c r="O4545" s="242"/>
      <c r="P4545" s="242"/>
      <c r="Q4545" s="242"/>
      <c r="R4545" s="242"/>
      <c r="S4545" s="242"/>
      <c r="T4545" s="243"/>
      <c r="U4545" s="13"/>
      <c r="V4545" s="13"/>
      <c r="W4545" s="13"/>
      <c r="X4545" s="13"/>
      <c r="Y4545" s="13"/>
      <c r="Z4545" s="13"/>
      <c r="AA4545" s="13"/>
      <c r="AB4545" s="13"/>
      <c r="AC4545" s="13"/>
      <c r="AD4545" s="13"/>
      <c r="AE4545" s="13"/>
      <c r="AT4545" s="244" t="s">
        <v>206</v>
      </c>
      <c r="AU4545" s="244" t="s">
        <v>78</v>
      </c>
      <c r="AV4545" s="13" t="s">
        <v>76</v>
      </c>
      <c r="AW4545" s="13" t="s">
        <v>31</v>
      </c>
      <c r="AX4545" s="13" t="s">
        <v>69</v>
      </c>
      <c r="AY4545" s="244" t="s">
        <v>193</v>
      </c>
    </row>
    <row r="4546" s="13" customFormat="1">
      <c r="A4546" s="13"/>
      <c r="B4546" s="235"/>
      <c r="C4546" s="236"/>
      <c r="D4546" s="228" t="s">
        <v>206</v>
      </c>
      <c r="E4546" s="237" t="s">
        <v>19</v>
      </c>
      <c r="F4546" s="238" t="s">
        <v>3321</v>
      </c>
      <c r="G4546" s="236"/>
      <c r="H4546" s="237" t="s">
        <v>19</v>
      </c>
      <c r="I4546" s="239"/>
      <c r="J4546" s="236"/>
      <c r="K4546" s="236"/>
      <c r="L4546" s="240"/>
      <c r="M4546" s="241"/>
      <c r="N4546" s="242"/>
      <c r="O4546" s="242"/>
      <c r="P4546" s="242"/>
      <c r="Q4546" s="242"/>
      <c r="R4546" s="242"/>
      <c r="S4546" s="242"/>
      <c r="T4546" s="243"/>
      <c r="U4546" s="13"/>
      <c r="V4546" s="13"/>
      <c r="W4546" s="13"/>
      <c r="X4546" s="13"/>
      <c r="Y4546" s="13"/>
      <c r="Z4546" s="13"/>
      <c r="AA4546" s="13"/>
      <c r="AB4546" s="13"/>
      <c r="AC4546" s="13"/>
      <c r="AD4546" s="13"/>
      <c r="AE4546" s="13"/>
      <c r="AT4546" s="244" t="s">
        <v>206</v>
      </c>
      <c r="AU4546" s="244" t="s">
        <v>78</v>
      </c>
      <c r="AV4546" s="13" t="s">
        <v>76</v>
      </c>
      <c r="AW4546" s="13" t="s">
        <v>31</v>
      </c>
      <c r="AX4546" s="13" t="s">
        <v>69</v>
      </c>
      <c r="AY4546" s="244" t="s">
        <v>193</v>
      </c>
    </row>
    <row r="4547" s="14" customFormat="1">
      <c r="A4547" s="14"/>
      <c r="B4547" s="245"/>
      <c r="C4547" s="246"/>
      <c r="D4547" s="228" t="s">
        <v>206</v>
      </c>
      <c r="E4547" s="247" t="s">
        <v>19</v>
      </c>
      <c r="F4547" s="248" t="s">
        <v>3678</v>
      </c>
      <c r="G4547" s="246"/>
      <c r="H4547" s="249">
        <v>14.6</v>
      </c>
      <c r="I4547" s="250"/>
      <c r="J4547" s="246"/>
      <c r="K4547" s="246"/>
      <c r="L4547" s="251"/>
      <c r="M4547" s="252"/>
      <c r="N4547" s="253"/>
      <c r="O4547" s="253"/>
      <c r="P4547" s="253"/>
      <c r="Q4547" s="253"/>
      <c r="R4547" s="253"/>
      <c r="S4547" s="253"/>
      <c r="T4547" s="254"/>
      <c r="U4547" s="14"/>
      <c r="V4547" s="14"/>
      <c r="W4547" s="14"/>
      <c r="X4547" s="14"/>
      <c r="Y4547" s="14"/>
      <c r="Z4547" s="14"/>
      <c r="AA4547" s="14"/>
      <c r="AB4547" s="14"/>
      <c r="AC4547" s="14"/>
      <c r="AD4547" s="14"/>
      <c r="AE4547" s="14"/>
      <c r="AT4547" s="255" t="s">
        <v>206</v>
      </c>
      <c r="AU4547" s="255" t="s">
        <v>78</v>
      </c>
      <c r="AV4547" s="14" t="s">
        <v>78</v>
      </c>
      <c r="AW4547" s="14" t="s">
        <v>31</v>
      </c>
      <c r="AX4547" s="14" t="s">
        <v>69</v>
      </c>
      <c r="AY4547" s="255" t="s">
        <v>193</v>
      </c>
    </row>
    <row r="4548" s="13" customFormat="1">
      <c r="A4548" s="13"/>
      <c r="B4548" s="235"/>
      <c r="C4548" s="236"/>
      <c r="D4548" s="228" t="s">
        <v>206</v>
      </c>
      <c r="E4548" s="237" t="s">
        <v>19</v>
      </c>
      <c r="F4548" s="238" t="s">
        <v>1702</v>
      </c>
      <c r="G4548" s="236"/>
      <c r="H4548" s="237" t="s">
        <v>19</v>
      </c>
      <c r="I4548" s="239"/>
      <c r="J4548" s="236"/>
      <c r="K4548" s="236"/>
      <c r="L4548" s="240"/>
      <c r="M4548" s="241"/>
      <c r="N4548" s="242"/>
      <c r="O4548" s="242"/>
      <c r="P4548" s="242"/>
      <c r="Q4548" s="242"/>
      <c r="R4548" s="242"/>
      <c r="S4548" s="242"/>
      <c r="T4548" s="243"/>
      <c r="U4548" s="13"/>
      <c r="V4548" s="13"/>
      <c r="W4548" s="13"/>
      <c r="X4548" s="13"/>
      <c r="Y4548" s="13"/>
      <c r="Z4548" s="13"/>
      <c r="AA4548" s="13"/>
      <c r="AB4548" s="13"/>
      <c r="AC4548" s="13"/>
      <c r="AD4548" s="13"/>
      <c r="AE4548" s="13"/>
      <c r="AT4548" s="244" t="s">
        <v>206</v>
      </c>
      <c r="AU4548" s="244" t="s">
        <v>78</v>
      </c>
      <c r="AV4548" s="13" t="s">
        <v>76</v>
      </c>
      <c r="AW4548" s="13" t="s">
        <v>31</v>
      </c>
      <c r="AX4548" s="13" t="s">
        <v>69</v>
      </c>
      <c r="AY4548" s="244" t="s">
        <v>193</v>
      </c>
    </row>
    <row r="4549" s="13" customFormat="1">
      <c r="A4549" s="13"/>
      <c r="B4549" s="235"/>
      <c r="C4549" s="236"/>
      <c r="D4549" s="228" t="s">
        <v>206</v>
      </c>
      <c r="E4549" s="237" t="s">
        <v>19</v>
      </c>
      <c r="F4549" s="238" t="s">
        <v>3679</v>
      </c>
      <c r="G4549" s="236"/>
      <c r="H4549" s="237" t="s">
        <v>19</v>
      </c>
      <c r="I4549" s="239"/>
      <c r="J4549" s="236"/>
      <c r="K4549" s="236"/>
      <c r="L4549" s="240"/>
      <c r="M4549" s="241"/>
      <c r="N4549" s="242"/>
      <c r="O4549" s="242"/>
      <c r="P4549" s="242"/>
      <c r="Q4549" s="242"/>
      <c r="R4549" s="242"/>
      <c r="S4549" s="242"/>
      <c r="T4549" s="243"/>
      <c r="U4549" s="13"/>
      <c r="V4549" s="13"/>
      <c r="W4549" s="13"/>
      <c r="X4549" s="13"/>
      <c r="Y4549" s="13"/>
      <c r="Z4549" s="13"/>
      <c r="AA4549" s="13"/>
      <c r="AB4549" s="13"/>
      <c r="AC4549" s="13"/>
      <c r="AD4549" s="13"/>
      <c r="AE4549" s="13"/>
      <c r="AT4549" s="244" t="s">
        <v>206</v>
      </c>
      <c r="AU4549" s="244" t="s">
        <v>78</v>
      </c>
      <c r="AV4549" s="13" t="s">
        <v>76</v>
      </c>
      <c r="AW4549" s="13" t="s">
        <v>31</v>
      </c>
      <c r="AX4549" s="13" t="s">
        <v>69</v>
      </c>
      <c r="AY4549" s="244" t="s">
        <v>193</v>
      </c>
    </row>
    <row r="4550" s="14" customFormat="1">
      <c r="A4550" s="14"/>
      <c r="B4550" s="245"/>
      <c r="C4550" s="246"/>
      <c r="D4550" s="228" t="s">
        <v>206</v>
      </c>
      <c r="E4550" s="247" t="s">
        <v>19</v>
      </c>
      <c r="F4550" s="248" t="s">
        <v>3680</v>
      </c>
      <c r="G4550" s="246"/>
      <c r="H4550" s="249">
        <v>16.899999999999999</v>
      </c>
      <c r="I4550" s="250"/>
      <c r="J4550" s="246"/>
      <c r="K4550" s="246"/>
      <c r="L4550" s="251"/>
      <c r="M4550" s="252"/>
      <c r="N4550" s="253"/>
      <c r="O4550" s="253"/>
      <c r="P4550" s="253"/>
      <c r="Q4550" s="253"/>
      <c r="R4550" s="253"/>
      <c r="S4550" s="253"/>
      <c r="T4550" s="254"/>
      <c r="U4550" s="14"/>
      <c r="V4550" s="14"/>
      <c r="W4550" s="14"/>
      <c r="X4550" s="14"/>
      <c r="Y4550" s="14"/>
      <c r="Z4550" s="14"/>
      <c r="AA4550" s="14"/>
      <c r="AB4550" s="14"/>
      <c r="AC4550" s="14"/>
      <c r="AD4550" s="14"/>
      <c r="AE4550" s="14"/>
      <c r="AT4550" s="255" t="s">
        <v>206</v>
      </c>
      <c r="AU4550" s="255" t="s">
        <v>78</v>
      </c>
      <c r="AV4550" s="14" t="s">
        <v>78</v>
      </c>
      <c r="AW4550" s="14" t="s">
        <v>31</v>
      </c>
      <c r="AX4550" s="14" t="s">
        <v>69</v>
      </c>
      <c r="AY4550" s="255" t="s">
        <v>193</v>
      </c>
    </row>
    <row r="4551" s="13" customFormat="1">
      <c r="A4551" s="13"/>
      <c r="B4551" s="235"/>
      <c r="C4551" s="236"/>
      <c r="D4551" s="228" t="s">
        <v>206</v>
      </c>
      <c r="E4551" s="237" t="s">
        <v>19</v>
      </c>
      <c r="F4551" s="238" t="s">
        <v>3681</v>
      </c>
      <c r="G4551" s="236"/>
      <c r="H4551" s="237" t="s">
        <v>19</v>
      </c>
      <c r="I4551" s="239"/>
      <c r="J4551" s="236"/>
      <c r="K4551" s="236"/>
      <c r="L4551" s="240"/>
      <c r="M4551" s="241"/>
      <c r="N4551" s="242"/>
      <c r="O4551" s="242"/>
      <c r="P4551" s="242"/>
      <c r="Q4551" s="242"/>
      <c r="R4551" s="242"/>
      <c r="S4551" s="242"/>
      <c r="T4551" s="243"/>
      <c r="U4551" s="13"/>
      <c r="V4551" s="13"/>
      <c r="W4551" s="13"/>
      <c r="X4551" s="13"/>
      <c r="Y4551" s="13"/>
      <c r="Z4551" s="13"/>
      <c r="AA4551" s="13"/>
      <c r="AB4551" s="13"/>
      <c r="AC4551" s="13"/>
      <c r="AD4551" s="13"/>
      <c r="AE4551" s="13"/>
      <c r="AT4551" s="244" t="s">
        <v>206</v>
      </c>
      <c r="AU4551" s="244" t="s">
        <v>78</v>
      </c>
      <c r="AV4551" s="13" t="s">
        <v>76</v>
      </c>
      <c r="AW4551" s="13" t="s">
        <v>31</v>
      </c>
      <c r="AX4551" s="13" t="s">
        <v>69</v>
      </c>
      <c r="AY4551" s="244" t="s">
        <v>193</v>
      </c>
    </row>
    <row r="4552" s="14" customFormat="1">
      <c r="A4552" s="14"/>
      <c r="B4552" s="245"/>
      <c r="C4552" s="246"/>
      <c r="D4552" s="228" t="s">
        <v>206</v>
      </c>
      <c r="E4552" s="247" t="s">
        <v>19</v>
      </c>
      <c r="F4552" s="248" t="s">
        <v>5412</v>
      </c>
      <c r="G4552" s="246"/>
      <c r="H4552" s="249">
        <v>325.75999999999999</v>
      </c>
      <c r="I4552" s="250"/>
      <c r="J4552" s="246"/>
      <c r="K4552" s="246"/>
      <c r="L4552" s="251"/>
      <c r="M4552" s="252"/>
      <c r="N4552" s="253"/>
      <c r="O4552" s="253"/>
      <c r="P4552" s="253"/>
      <c r="Q4552" s="253"/>
      <c r="R4552" s="253"/>
      <c r="S4552" s="253"/>
      <c r="T4552" s="254"/>
      <c r="U4552" s="14"/>
      <c r="V4552" s="14"/>
      <c r="W4552" s="14"/>
      <c r="X4552" s="14"/>
      <c r="Y4552" s="14"/>
      <c r="Z4552" s="14"/>
      <c r="AA4552" s="14"/>
      <c r="AB4552" s="14"/>
      <c r="AC4552" s="14"/>
      <c r="AD4552" s="14"/>
      <c r="AE4552" s="14"/>
      <c r="AT4552" s="255" t="s">
        <v>206</v>
      </c>
      <c r="AU4552" s="255" t="s">
        <v>78</v>
      </c>
      <c r="AV4552" s="14" t="s">
        <v>78</v>
      </c>
      <c r="AW4552" s="14" t="s">
        <v>31</v>
      </c>
      <c r="AX4552" s="14" t="s">
        <v>69</v>
      </c>
      <c r="AY4552" s="255" t="s">
        <v>193</v>
      </c>
    </row>
    <row r="4553" s="13" customFormat="1">
      <c r="A4553" s="13"/>
      <c r="B4553" s="235"/>
      <c r="C4553" s="236"/>
      <c r="D4553" s="228" t="s">
        <v>206</v>
      </c>
      <c r="E4553" s="237" t="s">
        <v>19</v>
      </c>
      <c r="F4553" s="238" t="s">
        <v>1704</v>
      </c>
      <c r="G4553" s="236"/>
      <c r="H4553" s="237" t="s">
        <v>19</v>
      </c>
      <c r="I4553" s="239"/>
      <c r="J4553" s="236"/>
      <c r="K4553" s="236"/>
      <c r="L4553" s="240"/>
      <c r="M4553" s="241"/>
      <c r="N4553" s="242"/>
      <c r="O4553" s="242"/>
      <c r="P4553" s="242"/>
      <c r="Q4553" s="242"/>
      <c r="R4553" s="242"/>
      <c r="S4553" s="242"/>
      <c r="T4553" s="243"/>
      <c r="U4553" s="13"/>
      <c r="V4553" s="13"/>
      <c r="W4553" s="13"/>
      <c r="X4553" s="13"/>
      <c r="Y4553" s="13"/>
      <c r="Z4553" s="13"/>
      <c r="AA4553" s="13"/>
      <c r="AB4553" s="13"/>
      <c r="AC4553" s="13"/>
      <c r="AD4553" s="13"/>
      <c r="AE4553" s="13"/>
      <c r="AT4553" s="244" t="s">
        <v>206</v>
      </c>
      <c r="AU4553" s="244" t="s">
        <v>78</v>
      </c>
      <c r="AV4553" s="13" t="s">
        <v>76</v>
      </c>
      <c r="AW4553" s="13" t="s">
        <v>31</v>
      </c>
      <c r="AX4553" s="13" t="s">
        <v>69</v>
      </c>
      <c r="AY4553" s="244" t="s">
        <v>193</v>
      </c>
    </row>
    <row r="4554" s="13" customFormat="1">
      <c r="A4554" s="13"/>
      <c r="B4554" s="235"/>
      <c r="C4554" s="236"/>
      <c r="D4554" s="228" t="s">
        <v>206</v>
      </c>
      <c r="E4554" s="237" t="s">
        <v>19</v>
      </c>
      <c r="F4554" s="238" t="s">
        <v>3683</v>
      </c>
      <c r="G4554" s="236"/>
      <c r="H4554" s="237" t="s">
        <v>19</v>
      </c>
      <c r="I4554" s="239"/>
      <c r="J4554" s="236"/>
      <c r="K4554" s="236"/>
      <c r="L4554" s="240"/>
      <c r="M4554" s="241"/>
      <c r="N4554" s="242"/>
      <c r="O4554" s="242"/>
      <c r="P4554" s="242"/>
      <c r="Q4554" s="242"/>
      <c r="R4554" s="242"/>
      <c r="S4554" s="242"/>
      <c r="T4554" s="243"/>
      <c r="U4554" s="13"/>
      <c r="V4554" s="13"/>
      <c r="W4554" s="13"/>
      <c r="X4554" s="13"/>
      <c r="Y4554" s="13"/>
      <c r="Z4554" s="13"/>
      <c r="AA4554" s="13"/>
      <c r="AB4554" s="13"/>
      <c r="AC4554" s="13"/>
      <c r="AD4554" s="13"/>
      <c r="AE4554" s="13"/>
      <c r="AT4554" s="244" t="s">
        <v>206</v>
      </c>
      <c r="AU4554" s="244" t="s">
        <v>78</v>
      </c>
      <c r="AV4554" s="13" t="s">
        <v>76</v>
      </c>
      <c r="AW4554" s="13" t="s">
        <v>31</v>
      </c>
      <c r="AX4554" s="13" t="s">
        <v>69</v>
      </c>
      <c r="AY4554" s="244" t="s">
        <v>193</v>
      </c>
    </row>
    <row r="4555" s="14" customFormat="1">
      <c r="A4555" s="14"/>
      <c r="B4555" s="245"/>
      <c r="C4555" s="246"/>
      <c r="D4555" s="228" t="s">
        <v>206</v>
      </c>
      <c r="E4555" s="247" t="s">
        <v>19</v>
      </c>
      <c r="F4555" s="248" t="s">
        <v>3680</v>
      </c>
      <c r="G4555" s="246"/>
      <c r="H4555" s="249">
        <v>16.899999999999999</v>
      </c>
      <c r="I4555" s="250"/>
      <c r="J4555" s="246"/>
      <c r="K4555" s="246"/>
      <c r="L4555" s="251"/>
      <c r="M4555" s="252"/>
      <c r="N4555" s="253"/>
      <c r="O4555" s="253"/>
      <c r="P4555" s="253"/>
      <c r="Q4555" s="253"/>
      <c r="R4555" s="253"/>
      <c r="S4555" s="253"/>
      <c r="T4555" s="254"/>
      <c r="U4555" s="14"/>
      <c r="V4555" s="14"/>
      <c r="W4555" s="14"/>
      <c r="X4555" s="14"/>
      <c r="Y4555" s="14"/>
      <c r="Z4555" s="14"/>
      <c r="AA4555" s="14"/>
      <c r="AB4555" s="14"/>
      <c r="AC4555" s="14"/>
      <c r="AD4555" s="14"/>
      <c r="AE4555" s="14"/>
      <c r="AT4555" s="255" t="s">
        <v>206</v>
      </c>
      <c r="AU4555" s="255" t="s">
        <v>78</v>
      </c>
      <c r="AV4555" s="14" t="s">
        <v>78</v>
      </c>
      <c r="AW4555" s="14" t="s">
        <v>31</v>
      </c>
      <c r="AX4555" s="14" t="s">
        <v>69</v>
      </c>
      <c r="AY4555" s="255" t="s">
        <v>193</v>
      </c>
    </row>
    <row r="4556" s="13" customFormat="1">
      <c r="A4556" s="13"/>
      <c r="B4556" s="235"/>
      <c r="C4556" s="236"/>
      <c r="D4556" s="228" t="s">
        <v>206</v>
      </c>
      <c r="E4556" s="237" t="s">
        <v>19</v>
      </c>
      <c r="F4556" s="238" t="s">
        <v>1724</v>
      </c>
      <c r="G4556" s="236"/>
      <c r="H4556" s="237" t="s">
        <v>19</v>
      </c>
      <c r="I4556" s="239"/>
      <c r="J4556" s="236"/>
      <c r="K4556" s="236"/>
      <c r="L4556" s="240"/>
      <c r="M4556" s="241"/>
      <c r="N4556" s="242"/>
      <c r="O4556" s="242"/>
      <c r="P4556" s="242"/>
      <c r="Q4556" s="242"/>
      <c r="R4556" s="242"/>
      <c r="S4556" s="242"/>
      <c r="T4556" s="243"/>
      <c r="U4556" s="13"/>
      <c r="V4556" s="13"/>
      <c r="W4556" s="13"/>
      <c r="X4556" s="13"/>
      <c r="Y4556" s="13"/>
      <c r="Z4556" s="13"/>
      <c r="AA4556" s="13"/>
      <c r="AB4556" s="13"/>
      <c r="AC4556" s="13"/>
      <c r="AD4556" s="13"/>
      <c r="AE4556" s="13"/>
      <c r="AT4556" s="244" t="s">
        <v>206</v>
      </c>
      <c r="AU4556" s="244" t="s">
        <v>78</v>
      </c>
      <c r="AV4556" s="13" t="s">
        <v>76</v>
      </c>
      <c r="AW4556" s="13" t="s">
        <v>31</v>
      </c>
      <c r="AX4556" s="13" t="s">
        <v>69</v>
      </c>
      <c r="AY4556" s="244" t="s">
        <v>193</v>
      </c>
    </row>
    <row r="4557" s="13" customFormat="1">
      <c r="A4557" s="13"/>
      <c r="B4557" s="235"/>
      <c r="C4557" s="236"/>
      <c r="D4557" s="228" t="s">
        <v>206</v>
      </c>
      <c r="E4557" s="237" t="s">
        <v>19</v>
      </c>
      <c r="F4557" s="238" t="s">
        <v>3684</v>
      </c>
      <c r="G4557" s="236"/>
      <c r="H4557" s="237" t="s">
        <v>19</v>
      </c>
      <c r="I4557" s="239"/>
      <c r="J4557" s="236"/>
      <c r="K4557" s="236"/>
      <c r="L4557" s="240"/>
      <c r="M4557" s="241"/>
      <c r="N4557" s="242"/>
      <c r="O4557" s="242"/>
      <c r="P4557" s="242"/>
      <c r="Q4557" s="242"/>
      <c r="R4557" s="242"/>
      <c r="S4557" s="242"/>
      <c r="T4557" s="243"/>
      <c r="U4557" s="13"/>
      <c r="V4557" s="13"/>
      <c r="W4557" s="13"/>
      <c r="X4557" s="13"/>
      <c r="Y4557" s="13"/>
      <c r="Z4557" s="13"/>
      <c r="AA4557" s="13"/>
      <c r="AB4557" s="13"/>
      <c r="AC4557" s="13"/>
      <c r="AD4557" s="13"/>
      <c r="AE4557" s="13"/>
      <c r="AT4557" s="244" t="s">
        <v>206</v>
      </c>
      <c r="AU4557" s="244" t="s">
        <v>78</v>
      </c>
      <c r="AV4557" s="13" t="s">
        <v>76</v>
      </c>
      <c r="AW4557" s="13" t="s">
        <v>31</v>
      </c>
      <c r="AX4557" s="13" t="s">
        <v>69</v>
      </c>
      <c r="AY4557" s="244" t="s">
        <v>193</v>
      </c>
    </row>
    <row r="4558" s="14" customFormat="1">
      <c r="A4558" s="14"/>
      <c r="B4558" s="245"/>
      <c r="C4558" s="246"/>
      <c r="D4558" s="228" t="s">
        <v>206</v>
      </c>
      <c r="E4558" s="247" t="s">
        <v>19</v>
      </c>
      <c r="F4558" s="248" t="s">
        <v>3685</v>
      </c>
      <c r="G4558" s="246"/>
      <c r="H4558" s="249">
        <v>12.300000000000001</v>
      </c>
      <c r="I4558" s="250"/>
      <c r="J4558" s="246"/>
      <c r="K4558" s="246"/>
      <c r="L4558" s="251"/>
      <c r="M4558" s="252"/>
      <c r="N4558" s="253"/>
      <c r="O4558" s="253"/>
      <c r="P4558" s="253"/>
      <c r="Q4558" s="253"/>
      <c r="R4558" s="253"/>
      <c r="S4558" s="253"/>
      <c r="T4558" s="254"/>
      <c r="U4558" s="14"/>
      <c r="V4558" s="14"/>
      <c r="W4558" s="14"/>
      <c r="X4558" s="14"/>
      <c r="Y4558" s="14"/>
      <c r="Z4558" s="14"/>
      <c r="AA4558" s="14"/>
      <c r="AB4558" s="14"/>
      <c r="AC4558" s="14"/>
      <c r="AD4558" s="14"/>
      <c r="AE4558" s="14"/>
      <c r="AT4558" s="255" t="s">
        <v>206</v>
      </c>
      <c r="AU4558" s="255" t="s">
        <v>78</v>
      </c>
      <c r="AV4558" s="14" t="s">
        <v>78</v>
      </c>
      <c r="AW4558" s="14" t="s">
        <v>31</v>
      </c>
      <c r="AX4558" s="14" t="s">
        <v>69</v>
      </c>
      <c r="AY4558" s="255" t="s">
        <v>193</v>
      </c>
    </row>
    <row r="4559" s="13" customFormat="1">
      <c r="A4559" s="13"/>
      <c r="B4559" s="235"/>
      <c r="C4559" s="236"/>
      <c r="D4559" s="228" t="s">
        <v>206</v>
      </c>
      <c r="E4559" s="237" t="s">
        <v>19</v>
      </c>
      <c r="F4559" s="238" t="s">
        <v>3863</v>
      </c>
      <c r="G4559" s="236"/>
      <c r="H4559" s="237" t="s">
        <v>19</v>
      </c>
      <c r="I4559" s="239"/>
      <c r="J4559" s="236"/>
      <c r="K4559" s="236"/>
      <c r="L4559" s="240"/>
      <c r="M4559" s="241"/>
      <c r="N4559" s="242"/>
      <c r="O4559" s="242"/>
      <c r="P4559" s="242"/>
      <c r="Q4559" s="242"/>
      <c r="R4559" s="242"/>
      <c r="S4559" s="242"/>
      <c r="T4559" s="243"/>
      <c r="U4559" s="13"/>
      <c r="V4559" s="13"/>
      <c r="W4559" s="13"/>
      <c r="X4559" s="13"/>
      <c r="Y4559" s="13"/>
      <c r="Z4559" s="13"/>
      <c r="AA4559" s="13"/>
      <c r="AB4559" s="13"/>
      <c r="AC4559" s="13"/>
      <c r="AD4559" s="13"/>
      <c r="AE4559" s="13"/>
      <c r="AT4559" s="244" t="s">
        <v>206</v>
      </c>
      <c r="AU4559" s="244" t="s">
        <v>78</v>
      </c>
      <c r="AV4559" s="13" t="s">
        <v>76</v>
      </c>
      <c r="AW4559" s="13" t="s">
        <v>31</v>
      </c>
      <c r="AX4559" s="13" t="s">
        <v>69</v>
      </c>
      <c r="AY4559" s="244" t="s">
        <v>193</v>
      </c>
    </row>
    <row r="4560" s="14" customFormat="1">
      <c r="A4560" s="14"/>
      <c r="B4560" s="245"/>
      <c r="C4560" s="246"/>
      <c r="D4560" s="228" t="s">
        <v>206</v>
      </c>
      <c r="E4560" s="247" t="s">
        <v>19</v>
      </c>
      <c r="F4560" s="248" t="s">
        <v>3691</v>
      </c>
      <c r="G4560" s="246"/>
      <c r="H4560" s="249">
        <v>6</v>
      </c>
      <c r="I4560" s="250"/>
      <c r="J4560" s="246"/>
      <c r="K4560" s="246"/>
      <c r="L4560" s="251"/>
      <c r="M4560" s="252"/>
      <c r="N4560" s="253"/>
      <c r="O4560" s="253"/>
      <c r="P4560" s="253"/>
      <c r="Q4560" s="253"/>
      <c r="R4560" s="253"/>
      <c r="S4560" s="253"/>
      <c r="T4560" s="254"/>
      <c r="U4560" s="14"/>
      <c r="V4560" s="14"/>
      <c r="W4560" s="14"/>
      <c r="X4560" s="14"/>
      <c r="Y4560" s="14"/>
      <c r="Z4560" s="14"/>
      <c r="AA4560" s="14"/>
      <c r="AB4560" s="14"/>
      <c r="AC4560" s="14"/>
      <c r="AD4560" s="14"/>
      <c r="AE4560" s="14"/>
      <c r="AT4560" s="255" t="s">
        <v>206</v>
      </c>
      <c r="AU4560" s="255" t="s">
        <v>78</v>
      </c>
      <c r="AV4560" s="14" t="s">
        <v>78</v>
      </c>
      <c r="AW4560" s="14" t="s">
        <v>31</v>
      </c>
      <c r="AX4560" s="14" t="s">
        <v>69</v>
      </c>
      <c r="AY4560" s="255" t="s">
        <v>193</v>
      </c>
    </row>
    <row r="4561" s="14" customFormat="1">
      <c r="A4561" s="14"/>
      <c r="B4561" s="245"/>
      <c r="C4561" s="246"/>
      <c r="D4561" s="228" t="s">
        <v>206</v>
      </c>
      <c r="E4561" s="247" t="s">
        <v>19</v>
      </c>
      <c r="F4561" s="248" t="s">
        <v>3692</v>
      </c>
      <c r="G4561" s="246"/>
      <c r="H4561" s="249">
        <v>17.670000000000002</v>
      </c>
      <c r="I4561" s="250"/>
      <c r="J4561" s="246"/>
      <c r="K4561" s="246"/>
      <c r="L4561" s="251"/>
      <c r="M4561" s="252"/>
      <c r="N4561" s="253"/>
      <c r="O4561" s="253"/>
      <c r="P4561" s="253"/>
      <c r="Q4561" s="253"/>
      <c r="R4561" s="253"/>
      <c r="S4561" s="253"/>
      <c r="T4561" s="254"/>
      <c r="U4561" s="14"/>
      <c r="V4561" s="14"/>
      <c r="W4561" s="14"/>
      <c r="X4561" s="14"/>
      <c r="Y4561" s="14"/>
      <c r="Z4561" s="14"/>
      <c r="AA4561" s="14"/>
      <c r="AB4561" s="14"/>
      <c r="AC4561" s="14"/>
      <c r="AD4561" s="14"/>
      <c r="AE4561" s="14"/>
      <c r="AT4561" s="255" t="s">
        <v>206</v>
      </c>
      <c r="AU4561" s="255" t="s">
        <v>78</v>
      </c>
      <c r="AV4561" s="14" t="s">
        <v>78</v>
      </c>
      <c r="AW4561" s="14" t="s">
        <v>31</v>
      </c>
      <c r="AX4561" s="14" t="s">
        <v>69</v>
      </c>
      <c r="AY4561" s="255" t="s">
        <v>193</v>
      </c>
    </row>
    <row r="4562" s="14" customFormat="1">
      <c r="A4562" s="14"/>
      <c r="B4562" s="245"/>
      <c r="C4562" s="246"/>
      <c r="D4562" s="228" t="s">
        <v>206</v>
      </c>
      <c r="E4562" s="247" t="s">
        <v>19</v>
      </c>
      <c r="F4562" s="248" t="s">
        <v>3693</v>
      </c>
      <c r="G4562" s="246"/>
      <c r="H4562" s="249">
        <v>32.759999999999998</v>
      </c>
      <c r="I4562" s="250"/>
      <c r="J4562" s="246"/>
      <c r="K4562" s="246"/>
      <c r="L4562" s="251"/>
      <c r="M4562" s="252"/>
      <c r="N4562" s="253"/>
      <c r="O4562" s="253"/>
      <c r="P4562" s="253"/>
      <c r="Q4562" s="253"/>
      <c r="R4562" s="253"/>
      <c r="S4562" s="253"/>
      <c r="T4562" s="254"/>
      <c r="U4562" s="14"/>
      <c r="V4562" s="14"/>
      <c r="W4562" s="14"/>
      <c r="X4562" s="14"/>
      <c r="Y4562" s="14"/>
      <c r="Z4562" s="14"/>
      <c r="AA4562" s="14"/>
      <c r="AB4562" s="14"/>
      <c r="AC4562" s="14"/>
      <c r="AD4562" s="14"/>
      <c r="AE4562" s="14"/>
      <c r="AT4562" s="255" t="s">
        <v>206</v>
      </c>
      <c r="AU4562" s="255" t="s">
        <v>78</v>
      </c>
      <c r="AV4562" s="14" t="s">
        <v>78</v>
      </c>
      <c r="AW4562" s="14" t="s">
        <v>31</v>
      </c>
      <c r="AX4562" s="14" t="s">
        <v>69</v>
      </c>
      <c r="AY4562" s="255" t="s">
        <v>193</v>
      </c>
    </row>
    <row r="4563" s="13" customFormat="1">
      <c r="A4563" s="13"/>
      <c r="B4563" s="235"/>
      <c r="C4563" s="236"/>
      <c r="D4563" s="228" t="s">
        <v>206</v>
      </c>
      <c r="E4563" s="237" t="s">
        <v>19</v>
      </c>
      <c r="F4563" s="238" t="s">
        <v>5413</v>
      </c>
      <c r="G4563" s="236"/>
      <c r="H4563" s="237" t="s">
        <v>19</v>
      </c>
      <c r="I4563" s="239"/>
      <c r="J4563" s="236"/>
      <c r="K4563" s="236"/>
      <c r="L4563" s="240"/>
      <c r="M4563" s="241"/>
      <c r="N4563" s="242"/>
      <c r="O4563" s="242"/>
      <c r="P4563" s="242"/>
      <c r="Q4563" s="242"/>
      <c r="R4563" s="242"/>
      <c r="S4563" s="242"/>
      <c r="T4563" s="243"/>
      <c r="U4563" s="13"/>
      <c r="V4563" s="13"/>
      <c r="W4563" s="13"/>
      <c r="X4563" s="13"/>
      <c r="Y4563" s="13"/>
      <c r="Z4563" s="13"/>
      <c r="AA4563" s="13"/>
      <c r="AB4563" s="13"/>
      <c r="AC4563" s="13"/>
      <c r="AD4563" s="13"/>
      <c r="AE4563" s="13"/>
      <c r="AT4563" s="244" t="s">
        <v>206</v>
      </c>
      <c r="AU4563" s="244" t="s">
        <v>78</v>
      </c>
      <c r="AV4563" s="13" t="s">
        <v>76</v>
      </c>
      <c r="AW4563" s="13" t="s">
        <v>31</v>
      </c>
      <c r="AX4563" s="13" t="s">
        <v>69</v>
      </c>
      <c r="AY4563" s="244" t="s">
        <v>193</v>
      </c>
    </row>
    <row r="4564" s="13" customFormat="1">
      <c r="A4564" s="13"/>
      <c r="B4564" s="235"/>
      <c r="C4564" s="236"/>
      <c r="D4564" s="228" t="s">
        <v>206</v>
      </c>
      <c r="E4564" s="237" t="s">
        <v>19</v>
      </c>
      <c r="F4564" s="238" t="s">
        <v>1713</v>
      </c>
      <c r="G4564" s="236"/>
      <c r="H4564" s="237" t="s">
        <v>19</v>
      </c>
      <c r="I4564" s="239"/>
      <c r="J4564" s="236"/>
      <c r="K4564" s="236"/>
      <c r="L4564" s="240"/>
      <c r="M4564" s="241"/>
      <c r="N4564" s="242"/>
      <c r="O4564" s="242"/>
      <c r="P4564" s="242"/>
      <c r="Q4564" s="242"/>
      <c r="R4564" s="242"/>
      <c r="S4564" s="242"/>
      <c r="T4564" s="243"/>
      <c r="U4564" s="13"/>
      <c r="V4564" s="13"/>
      <c r="W4564" s="13"/>
      <c r="X4564" s="13"/>
      <c r="Y4564" s="13"/>
      <c r="Z4564" s="13"/>
      <c r="AA4564" s="13"/>
      <c r="AB4564" s="13"/>
      <c r="AC4564" s="13"/>
      <c r="AD4564" s="13"/>
      <c r="AE4564" s="13"/>
      <c r="AT4564" s="244" t="s">
        <v>206</v>
      </c>
      <c r="AU4564" s="244" t="s">
        <v>78</v>
      </c>
      <c r="AV4564" s="13" t="s">
        <v>76</v>
      </c>
      <c r="AW4564" s="13" t="s">
        <v>31</v>
      </c>
      <c r="AX4564" s="13" t="s">
        <v>69</v>
      </c>
      <c r="AY4564" s="244" t="s">
        <v>193</v>
      </c>
    </row>
    <row r="4565" s="13" customFormat="1">
      <c r="A4565" s="13"/>
      <c r="B4565" s="235"/>
      <c r="C4565" s="236"/>
      <c r="D4565" s="228" t="s">
        <v>206</v>
      </c>
      <c r="E4565" s="237" t="s">
        <v>19</v>
      </c>
      <c r="F4565" s="238" t="s">
        <v>3697</v>
      </c>
      <c r="G4565" s="236"/>
      <c r="H4565" s="237" t="s">
        <v>19</v>
      </c>
      <c r="I4565" s="239"/>
      <c r="J4565" s="236"/>
      <c r="K4565" s="236"/>
      <c r="L4565" s="240"/>
      <c r="M4565" s="241"/>
      <c r="N4565" s="242"/>
      <c r="O4565" s="242"/>
      <c r="P4565" s="242"/>
      <c r="Q4565" s="242"/>
      <c r="R4565" s="242"/>
      <c r="S4565" s="242"/>
      <c r="T4565" s="243"/>
      <c r="U4565" s="13"/>
      <c r="V4565" s="13"/>
      <c r="W4565" s="13"/>
      <c r="X4565" s="13"/>
      <c r="Y4565" s="13"/>
      <c r="Z4565" s="13"/>
      <c r="AA4565" s="13"/>
      <c r="AB4565" s="13"/>
      <c r="AC4565" s="13"/>
      <c r="AD4565" s="13"/>
      <c r="AE4565" s="13"/>
      <c r="AT4565" s="244" t="s">
        <v>206</v>
      </c>
      <c r="AU4565" s="244" t="s">
        <v>78</v>
      </c>
      <c r="AV4565" s="13" t="s">
        <v>76</v>
      </c>
      <c r="AW4565" s="13" t="s">
        <v>31</v>
      </c>
      <c r="AX4565" s="13" t="s">
        <v>69</v>
      </c>
      <c r="AY4565" s="244" t="s">
        <v>193</v>
      </c>
    </row>
    <row r="4566" s="14" customFormat="1">
      <c r="A4566" s="14"/>
      <c r="B4566" s="245"/>
      <c r="C4566" s="246"/>
      <c r="D4566" s="228" t="s">
        <v>206</v>
      </c>
      <c r="E4566" s="247" t="s">
        <v>19</v>
      </c>
      <c r="F4566" s="248" t="s">
        <v>5414</v>
      </c>
      <c r="G4566" s="246"/>
      <c r="H4566" s="249">
        <v>111.65000000000001</v>
      </c>
      <c r="I4566" s="250"/>
      <c r="J4566" s="246"/>
      <c r="K4566" s="246"/>
      <c r="L4566" s="251"/>
      <c r="M4566" s="252"/>
      <c r="N4566" s="253"/>
      <c r="O4566" s="253"/>
      <c r="P4566" s="253"/>
      <c r="Q4566" s="253"/>
      <c r="R4566" s="253"/>
      <c r="S4566" s="253"/>
      <c r="T4566" s="254"/>
      <c r="U4566" s="14"/>
      <c r="V4566" s="14"/>
      <c r="W4566" s="14"/>
      <c r="X4566" s="14"/>
      <c r="Y4566" s="14"/>
      <c r="Z4566" s="14"/>
      <c r="AA4566" s="14"/>
      <c r="AB4566" s="14"/>
      <c r="AC4566" s="14"/>
      <c r="AD4566" s="14"/>
      <c r="AE4566" s="14"/>
      <c r="AT4566" s="255" t="s">
        <v>206</v>
      </c>
      <c r="AU4566" s="255" t="s">
        <v>78</v>
      </c>
      <c r="AV4566" s="14" t="s">
        <v>78</v>
      </c>
      <c r="AW4566" s="14" t="s">
        <v>31</v>
      </c>
      <c r="AX4566" s="14" t="s">
        <v>69</v>
      </c>
      <c r="AY4566" s="255" t="s">
        <v>193</v>
      </c>
    </row>
    <row r="4567" s="14" customFormat="1">
      <c r="A4567" s="14"/>
      <c r="B4567" s="245"/>
      <c r="C4567" s="246"/>
      <c r="D4567" s="228" t="s">
        <v>206</v>
      </c>
      <c r="E4567" s="247" t="s">
        <v>19</v>
      </c>
      <c r="F4567" s="248" t="s">
        <v>5415</v>
      </c>
      <c r="G4567" s="246"/>
      <c r="H4567" s="249">
        <v>-42.359000000000002</v>
      </c>
      <c r="I4567" s="250"/>
      <c r="J4567" s="246"/>
      <c r="K4567" s="246"/>
      <c r="L4567" s="251"/>
      <c r="M4567" s="252"/>
      <c r="N4567" s="253"/>
      <c r="O4567" s="253"/>
      <c r="P4567" s="253"/>
      <c r="Q4567" s="253"/>
      <c r="R4567" s="253"/>
      <c r="S4567" s="253"/>
      <c r="T4567" s="254"/>
      <c r="U4567" s="14"/>
      <c r="V4567" s="14"/>
      <c r="W4567" s="14"/>
      <c r="X4567" s="14"/>
      <c r="Y4567" s="14"/>
      <c r="Z4567" s="14"/>
      <c r="AA4567" s="14"/>
      <c r="AB4567" s="14"/>
      <c r="AC4567" s="14"/>
      <c r="AD4567" s="14"/>
      <c r="AE4567" s="14"/>
      <c r="AT4567" s="255" t="s">
        <v>206</v>
      </c>
      <c r="AU4567" s="255" t="s">
        <v>78</v>
      </c>
      <c r="AV4567" s="14" t="s">
        <v>78</v>
      </c>
      <c r="AW4567" s="14" t="s">
        <v>31</v>
      </c>
      <c r="AX4567" s="14" t="s">
        <v>69</v>
      </c>
      <c r="AY4567" s="255" t="s">
        <v>193</v>
      </c>
    </row>
    <row r="4568" s="14" customFormat="1">
      <c r="A4568" s="14"/>
      <c r="B4568" s="245"/>
      <c r="C4568" s="246"/>
      <c r="D4568" s="228" t="s">
        <v>206</v>
      </c>
      <c r="E4568" s="247" t="s">
        <v>19</v>
      </c>
      <c r="F4568" s="248" t="s">
        <v>3790</v>
      </c>
      <c r="G4568" s="246"/>
      <c r="H4568" s="249">
        <v>4.4029999999999996</v>
      </c>
      <c r="I4568" s="250"/>
      <c r="J4568" s="246"/>
      <c r="K4568" s="246"/>
      <c r="L4568" s="251"/>
      <c r="M4568" s="252"/>
      <c r="N4568" s="253"/>
      <c r="O4568" s="253"/>
      <c r="P4568" s="253"/>
      <c r="Q4568" s="253"/>
      <c r="R4568" s="253"/>
      <c r="S4568" s="253"/>
      <c r="T4568" s="254"/>
      <c r="U4568" s="14"/>
      <c r="V4568" s="14"/>
      <c r="W4568" s="14"/>
      <c r="X4568" s="14"/>
      <c r="Y4568" s="14"/>
      <c r="Z4568" s="14"/>
      <c r="AA4568" s="14"/>
      <c r="AB4568" s="14"/>
      <c r="AC4568" s="14"/>
      <c r="AD4568" s="14"/>
      <c r="AE4568" s="14"/>
      <c r="AT4568" s="255" t="s">
        <v>206</v>
      </c>
      <c r="AU4568" s="255" t="s">
        <v>78</v>
      </c>
      <c r="AV4568" s="14" t="s">
        <v>78</v>
      </c>
      <c r="AW4568" s="14" t="s">
        <v>31</v>
      </c>
      <c r="AX4568" s="14" t="s">
        <v>69</v>
      </c>
      <c r="AY4568" s="255" t="s">
        <v>193</v>
      </c>
    </row>
    <row r="4569" s="13" customFormat="1">
      <c r="A4569" s="13"/>
      <c r="B4569" s="235"/>
      <c r="C4569" s="236"/>
      <c r="D4569" s="228" t="s">
        <v>206</v>
      </c>
      <c r="E4569" s="237" t="s">
        <v>19</v>
      </c>
      <c r="F4569" s="238" t="s">
        <v>3321</v>
      </c>
      <c r="G4569" s="236"/>
      <c r="H4569" s="237" t="s">
        <v>19</v>
      </c>
      <c r="I4569" s="239"/>
      <c r="J4569" s="236"/>
      <c r="K4569" s="236"/>
      <c r="L4569" s="240"/>
      <c r="M4569" s="241"/>
      <c r="N4569" s="242"/>
      <c r="O4569" s="242"/>
      <c r="P4569" s="242"/>
      <c r="Q4569" s="242"/>
      <c r="R4569" s="242"/>
      <c r="S4569" s="242"/>
      <c r="T4569" s="243"/>
      <c r="U4569" s="13"/>
      <c r="V4569" s="13"/>
      <c r="W4569" s="13"/>
      <c r="X4569" s="13"/>
      <c r="Y4569" s="13"/>
      <c r="Z4569" s="13"/>
      <c r="AA4569" s="13"/>
      <c r="AB4569" s="13"/>
      <c r="AC4569" s="13"/>
      <c r="AD4569" s="13"/>
      <c r="AE4569" s="13"/>
      <c r="AT4569" s="244" t="s">
        <v>206</v>
      </c>
      <c r="AU4569" s="244" t="s">
        <v>78</v>
      </c>
      <c r="AV4569" s="13" t="s">
        <v>76</v>
      </c>
      <c r="AW4569" s="13" t="s">
        <v>31</v>
      </c>
      <c r="AX4569" s="13" t="s">
        <v>69</v>
      </c>
      <c r="AY4569" s="244" t="s">
        <v>193</v>
      </c>
    </row>
    <row r="4570" s="14" customFormat="1">
      <c r="A4570" s="14"/>
      <c r="B4570" s="245"/>
      <c r="C4570" s="246"/>
      <c r="D4570" s="228" t="s">
        <v>206</v>
      </c>
      <c r="E4570" s="247" t="s">
        <v>19</v>
      </c>
      <c r="F4570" s="248" t="s">
        <v>3791</v>
      </c>
      <c r="G4570" s="246"/>
      <c r="H4570" s="249">
        <v>54.450000000000003</v>
      </c>
      <c r="I4570" s="250"/>
      <c r="J4570" s="246"/>
      <c r="K4570" s="246"/>
      <c r="L4570" s="251"/>
      <c r="M4570" s="252"/>
      <c r="N4570" s="253"/>
      <c r="O4570" s="253"/>
      <c r="P4570" s="253"/>
      <c r="Q4570" s="253"/>
      <c r="R4570" s="253"/>
      <c r="S4570" s="253"/>
      <c r="T4570" s="254"/>
      <c r="U4570" s="14"/>
      <c r="V4570" s="14"/>
      <c r="W4570" s="14"/>
      <c r="X4570" s="14"/>
      <c r="Y4570" s="14"/>
      <c r="Z4570" s="14"/>
      <c r="AA4570" s="14"/>
      <c r="AB4570" s="14"/>
      <c r="AC4570" s="14"/>
      <c r="AD4570" s="14"/>
      <c r="AE4570" s="14"/>
      <c r="AT4570" s="255" t="s">
        <v>206</v>
      </c>
      <c r="AU4570" s="255" t="s">
        <v>78</v>
      </c>
      <c r="AV4570" s="14" t="s">
        <v>78</v>
      </c>
      <c r="AW4570" s="14" t="s">
        <v>31</v>
      </c>
      <c r="AX4570" s="14" t="s">
        <v>69</v>
      </c>
      <c r="AY4570" s="255" t="s">
        <v>193</v>
      </c>
    </row>
    <row r="4571" s="14" customFormat="1">
      <c r="A4571" s="14"/>
      <c r="B4571" s="245"/>
      <c r="C4571" s="246"/>
      <c r="D4571" s="228" t="s">
        <v>206</v>
      </c>
      <c r="E4571" s="247" t="s">
        <v>19</v>
      </c>
      <c r="F4571" s="248" t="s">
        <v>3792</v>
      </c>
      <c r="G4571" s="246"/>
      <c r="H4571" s="249">
        <v>-2.323</v>
      </c>
      <c r="I4571" s="250"/>
      <c r="J4571" s="246"/>
      <c r="K4571" s="246"/>
      <c r="L4571" s="251"/>
      <c r="M4571" s="252"/>
      <c r="N4571" s="253"/>
      <c r="O4571" s="253"/>
      <c r="P4571" s="253"/>
      <c r="Q4571" s="253"/>
      <c r="R4571" s="253"/>
      <c r="S4571" s="253"/>
      <c r="T4571" s="254"/>
      <c r="U4571" s="14"/>
      <c r="V4571" s="14"/>
      <c r="W4571" s="14"/>
      <c r="X4571" s="14"/>
      <c r="Y4571" s="14"/>
      <c r="Z4571" s="14"/>
      <c r="AA4571" s="14"/>
      <c r="AB4571" s="14"/>
      <c r="AC4571" s="14"/>
      <c r="AD4571" s="14"/>
      <c r="AE4571" s="14"/>
      <c r="AT4571" s="255" t="s">
        <v>206</v>
      </c>
      <c r="AU4571" s="255" t="s">
        <v>78</v>
      </c>
      <c r="AV4571" s="14" t="s">
        <v>78</v>
      </c>
      <c r="AW4571" s="14" t="s">
        <v>31</v>
      </c>
      <c r="AX4571" s="14" t="s">
        <v>69</v>
      </c>
      <c r="AY4571" s="255" t="s">
        <v>193</v>
      </c>
    </row>
    <row r="4572" s="13" customFormat="1">
      <c r="A4572" s="13"/>
      <c r="B4572" s="235"/>
      <c r="C4572" s="236"/>
      <c r="D4572" s="228" t="s">
        <v>206</v>
      </c>
      <c r="E4572" s="237" t="s">
        <v>19</v>
      </c>
      <c r="F4572" s="238" t="s">
        <v>3699</v>
      </c>
      <c r="G4572" s="236"/>
      <c r="H4572" s="237" t="s">
        <v>19</v>
      </c>
      <c r="I4572" s="239"/>
      <c r="J4572" s="236"/>
      <c r="K4572" s="236"/>
      <c r="L4572" s="240"/>
      <c r="M4572" s="241"/>
      <c r="N4572" s="242"/>
      <c r="O4572" s="242"/>
      <c r="P4572" s="242"/>
      <c r="Q4572" s="242"/>
      <c r="R4572" s="242"/>
      <c r="S4572" s="242"/>
      <c r="T4572" s="243"/>
      <c r="U4572" s="13"/>
      <c r="V4572" s="13"/>
      <c r="W4572" s="13"/>
      <c r="X4572" s="13"/>
      <c r="Y4572" s="13"/>
      <c r="Z4572" s="13"/>
      <c r="AA4572" s="13"/>
      <c r="AB4572" s="13"/>
      <c r="AC4572" s="13"/>
      <c r="AD4572" s="13"/>
      <c r="AE4572" s="13"/>
      <c r="AT4572" s="244" t="s">
        <v>206</v>
      </c>
      <c r="AU4572" s="244" t="s">
        <v>78</v>
      </c>
      <c r="AV4572" s="13" t="s">
        <v>76</v>
      </c>
      <c r="AW4572" s="13" t="s">
        <v>31</v>
      </c>
      <c r="AX4572" s="13" t="s">
        <v>69</v>
      </c>
      <c r="AY4572" s="244" t="s">
        <v>193</v>
      </c>
    </row>
    <row r="4573" s="14" customFormat="1">
      <c r="A4573" s="14"/>
      <c r="B4573" s="245"/>
      <c r="C4573" s="246"/>
      <c r="D4573" s="228" t="s">
        <v>206</v>
      </c>
      <c r="E4573" s="247" t="s">
        <v>19</v>
      </c>
      <c r="F4573" s="248" t="s">
        <v>5416</v>
      </c>
      <c r="G4573" s="246"/>
      <c r="H4573" s="249">
        <v>35.640000000000001</v>
      </c>
      <c r="I4573" s="250"/>
      <c r="J4573" s="246"/>
      <c r="K4573" s="246"/>
      <c r="L4573" s="251"/>
      <c r="M4573" s="252"/>
      <c r="N4573" s="253"/>
      <c r="O4573" s="253"/>
      <c r="P4573" s="253"/>
      <c r="Q4573" s="253"/>
      <c r="R4573" s="253"/>
      <c r="S4573" s="253"/>
      <c r="T4573" s="254"/>
      <c r="U4573" s="14"/>
      <c r="V4573" s="14"/>
      <c r="W4573" s="14"/>
      <c r="X4573" s="14"/>
      <c r="Y4573" s="14"/>
      <c r="Z4573" s="14"/>
      <c r="AA4573" s="14"/>
      <c r="AB4573" s="14"/>
      <c r="AC4573" s="14"/>
      <c r="AD4573" s="14"/>
      <c r="AE4573" s="14"/>
      <c r="AT4573" s="255" t="s">
        <v>206</v>
      </c>
      <c r="AU4573" s="255" t="s">
        <v>78</v>
      </c>
      <c r="AV4573" s="14" t="s">
        <v>78</v>
      </c>
      <c r="AW4573" s="14" t="s">
        <v>31</v>
      </c>
      <c r="AX4573" s="14" t="s">
        <v>69</v>
      </c>
      <c r="AY4573" s="255" t="s">
        <v>193</v>
      </c>
    </row>
    <row r="4574" s="14" customFormat="1">
      <c r="A4574" s="14"/>
      <c r="B4574" s="245"/>
      <c r="C4574" s="246"/>
      <c r="D4574" s="228" t="s">
        <v>206</v>
      </c>
      <c r="E4574" s="247" t="s">
        <v>19</v>
      </c>
      <c r="F4574" s="248" t="s">
        <v>3794</v>
      </c>
      <c r="G4574" s="246"/>
      <c r="H4574" s="249">
        <v>-25.712</v>
      </c>
      <c r="I4574" s="250"/>
      <c r="J4574" s="246"/>
      <c r="K4574" s="246"/>
      <c r="L4574" s="251"/>
      <c r="M4574" s="252"/>
      <c r="N4574" s="253"/>
      <c r="O4574" s="253"/>
      <c r="P4574" s="253"/>
      <c r="Q4574" s="253"/>
      <c r="R4574" s="253"/>
      <c r="S4574" s="253"/>
      <c r="T4574" s="254"/>
      <c r="U4574" s="14"/>
      <c r="V4574" s="14"/>
      <c r="W4574" s="14"/>
      <c r="X4574" s="14"/>
      <c r="Y4574" s="14"/>
      <c r="Z4574" s="14"/>
      <c r="AA4574" s="14"/>
      <c r="AB4574" s="14"/>
      <c r="AC4574" s="14"/>
      <c r="AD4574" s="14"/>
      <c r="AE4574" s="14"/>
      <c r="AT4574" s="255" t="s">
        <v>206</v>
      </c>
      <c r="AU4574" s="255" t="s">
        <v>78</v>
      </c>
      <c r="AV4574" s="14" t="s">
        <v>78</v>
      </c>
      <c r="AW4574" s="14" t="s">
        <v>31</v>
      </c>
      <c r="AX4574" s="14" t="s">
        <v>69</v>
      </c>
      <c r="AY4574" s="255" t="s">
        <v>193</v>
      </c>
    </row>
    <row r="4575" s="14" customFormat="1">
      <c r="A4575" s="14"/>
      <c r="B4575" s="245"/>
      <c r="C4575" s="246"/>
      <c r="D4575" s="228" t="s">
        <v>206</v>
      </c>
      <c r="E4575" s="247" t="s">
        <v>19</v>
      </c>
      <c r="F4575" s="248" t="s">
        <v>3795</v>
      </c>
      <c r="G4575" s="246"/>
      <c r="H4575" s="249">
        <v>1.99</v>
      </c>
      <c r="I4575" s="250"/>
      <c r="J4575" s="246"/>
      <c r="K4575" s="246"/>
      <c r="L4575" s="251"/>
      <c r="M4575" s="252"/>
      <c r="N4575" s="253"/>
      <c r="O4575" s="253"/>
      <c r="P4575" s="253"/>
      <c r="Q4575" s="253"/>
      <c r="R4575" s="253"/>
      <c r="S4575" s="253"/>
      <c r="T4575" s="254"/>
      <c r="U4575" s="14"/>
      <c r="V4575" s="14"/>
      <c r="W4575" s="14"/>
      <c r="X4575" s="14"/>
      <c r="Y4575" s="14"/>
      <c r="Z4575" s="14"/>
      <c r="AA4575" s="14"/>
      <c r="AB4575" s="14"/>
      <c r="AC4575" s="14"/>
      <c r="AD4575" s="14"/>
      <c r="AE4575" s="14"/>
      <c r="AT4575" s="255" t="s">
        <v>206</v>
      </c>
      <c r="AU4575" s="255" t="s">
        <v>78</v>
      </c>
      <c r="AV4575" s="14" t="s">
        <v>78</v>
      </c>
      <c r="AW4575" s="14" t="s">
        <v>31</v>
      </c>
      <c r="AX4575" s="14" t="s">
        <v>69</v>
      </c>
      <c r="AY4575" s="255" t="s">
        <v>193</v>
      </c>
    </row>
    <row r="4576" s="13" customFormat="1">
      <c r="A4576" s="13"/>
      <c r="B4576" s="235"/>
      <c r="C4576" s="236"/>
      <c r="D4576" s="228" t="s">
        <v>206</v>
      </c>
      <c r="E4576" s="237" t="s">
        <v>19</v>
      </c>
      <c r="F4576" s="238" t="s">
        <v>3701</v>
      </c>
      <c r="G4576" s="236"/>
      <c r="H4576" s="237" t="s">
        <v>19</v>
      </c>
      <c r="I4576" s="239"/>
      <c r="J4576" s="236"/>
      <c r="K4576" s="236"/>
      <c r="L4576" s="240"/>
      <c r="M4576" s="241"/>
      <c r="N4576" s="242"/>
      <c r="O4576" s="242"/>
      <c r="P4576" s="242"/>
      <c r="Q4576" s="242"/>
      <c r="R4576" s="242"/>
      <c r="S4576" s="242"/>
      <c r="T4576" s="243"/>
      <c r="U4576" s="13"/>
      <c r="V4576" s="13"/>
      <c r="W4576" s="13"/>
      <c r="X4576" s="13"/>
      <c r="Y4576" s="13"/>
      <c r="Z4576" s="13"/>
      <c r="AA4576" s="13"/>
      <c r="AB4576" s="13"/>
      <c r="AC4576" s="13"/>
      <c r="AD4576" s="13"/>
      <c r="AE4576" s="13"/>
      <c r="AT4576" s="244" t="s">
        <v>206</v>
      </c>
      <c r="AU4576" s="244" t="s">
        <v>78</v>
      </c>
      <c r="AV4576" s="13" t="s">
        <v>76</v>
      </c>
      <c r="AW4576" s="13" t="s">
        <v>31</v>
      </c>
      <c r="AX4576" s="13" t="s">
        <v>69</v>
      </c>
      <c r="AY4576" s="244" t="s">
        <v>193</v>
      </c>
    </row>
    <row r="4577" s="14" customFormat="1">
      <c r="A4577" s="14"/>
      <c r="B4577" s="245"/>
      <c r="C4577" s="246"/>
      <c r="D4577" s="228" t="s">
        <v>206</v>
      </c>
      <c r="E4577" s="247" t="s">
        <v>19</v>
      </c>
      <c r="F4577" s="248" t="s">
        <v>5417</v>
      </c>
      <c r="G4577" s="246"/>
      <c r="H4577" s="249">
        <v>95.849999999999994</v>
      </c>
      <c r="I4577" s="250"/>
      <c r="J4577" s="246"/>
      <c r="K4577" s="246"/>
      <c r="L4577" s="251"/>
      <c r="M4577" s="252"/>
      <c r="N4577" s="253"/>
      <c r="O4577" s="253"/>
      <c r="P4577" s="253"/>
      <c r="Q4577" s="253"/>
      <c r="R4577" s="253"/>
      <c r="S4577" s="253"/>
      <c r="T4577" s="254"/>
      <c r="U4577" s="14"/>
      <c r="V4577" s="14"/>
      <c r="W4577" s="14"/>
      <c r="X4577" s="14"/>
      <c r="Y4577" s="14"/>
      <c r="Z4577" s="14"/>
      <c r="AA4577" s="14"/>
      <c r="AB4577" s="14"/>
      <c r="AC4577" s="14"/>
      <c r="AD4577" s="14"/>
      <c r="AE4577" s="14"/>
      <c r="AT4577" s="255" t="s">
        <v>206</v>
      </c>
      <c r="AU4577" s="255" t="s">
        <v>78</v>
      </c>
      <c r="AV4577" s="14" t="s">
        <v>78</v>
      </c>
      <c r="AW4577" s="14" t="s">
        <v>31</v>
      </c>
      <c r="AX4577" s="14" t="s">
        <v>69</v>
      </c>
      <c r="AY4577" s="255" t="s">
        <v>193</v>
      </c>
    </row>
    <row r="4578" s="14" customFormat="1">
      <c r="A4578" s="14"/>
      <c r="B4578" s="245"/>
      <c r="C4578" s="246"/>
      <c r="D4578" s="228" t="s">
        <v>206</v>
      </c>
      <c r="E4578" s="247" t="s">
        <v>19</v>
      </c>
      <c r="F4578" s="248" t="s">
        <v>3797</v>
      </c>
      <c r="G4578" s="246"/>
      <c r="H4578" s="249">
        <v>-37.159999999999997</v>
      </c>
      <c r="I4578" s="250"/>
      <c r="J4578" s="246"/>
      <c r="K4578" s="246"/>
      <c r="L4578" s="251"/>
      <c r="M4578" s="252"/>
      <c r="N4578" s="253"/>
      <c r="O4578" s="253"/>
      <c r="P4578" s="253"/>
      <c r="Q4578" s="253"/>
      <c r="R4578" s="253"/>
      <c r="S4578" s="253"/>
      <c r="T4578" s="254"/>
      <c r="U4578" s="14"/>
      <c r="V4578" s="14"/>
      <c r="W4578" s="14"/>
      <c r="X4578" s="14"/>
      <c r="Y4578" s="14"/>
      <c r="Z4578" s="14"/>
      <c r="AA4578" s="14"/>
      <c r="AB4578" s="14"/>
      <c r="AC4578" s="14"/>
      <c r="AD4578" s="14"/>
      <c r="AE4578" s="14"/>
      <c r="AT4578" s="255" t="s">
        <v>206</v>
      </c>
      <c r="AU4578" s="255" t="s">
        <v>78</v>
      </c>
      <c r="AV4578" s="14" t="s">
        <v>78</v>
      </c>
      <c r="AW4578" s="14" t="s">
        <v>31</v>
      </c>
      <c r="AX4578" s="14" t="s">
        <v>69</v>
      </c>
      <c r="AY4578" s="255" t="s">
        <v>193</v>
      </c>
    </row>
    <row r="4579" s="14" customFormat="1">
      <c r="A4579" s="14"/>
      <c r="B4579" s="245"/>
      <c r="C4579" s="246"/>
      <c r="D4579" s="228" t="s">
        <v>206</v>
      </c>
      <c r="E4579" s="247" t="s">
        <v>19</v>
      </c>
      <c r="F4579" s="248" t="s">
        <v>3798</v>
      </c>
      <c r="G4579" s="246"/>
      <c r="H4579" s="249">
        <v>6.5</v>
      </c>
      <c r="I4579" s="250"/>
      <c r="J4579" s="246"/>
      <c r="K4579" s="246"/>
      <c r="L4579" s="251"/>
      <c r="M4579" s="252"/>
      <c r="N4579" s="253"/>
      <c r="O4579" s="253"/>
      <c r="P4579" s="253"/>
      <c r="Q4579" s="253"/>
      <c r="R4579" s="253"/>
      <c r="S4579" s="253"/>
      <c r="T4579" s="254"/>
      <c r="U4579" s="14"/>
      <c r="V4579" s="14"/>
      <c r="W4579" s="14"/>
      <c r="X4579" s="14"/>
      <c r="Y4579" s="14"/>
      <c r="Z4579" s="14"/>
      <c r="AA4579" s="14"/>
      <c r="AB4579" s="14"/>
      <c r="AC4579" s="14"/>
      <c r="AD4579" s="14"/>
      <c r="AE4579" s="14"/>
      <c r="AT4579" s="255" t="s">
        <v>206</v>
      </c>
      <c r="AU4579" s="255" t="s">
        <v>78</v>
      </c>
      <c r="AV4579" s="14" t="s">
        <v>78</v>
      </c>
      <c r="AW4579" s="14" t="s">
        <v>31</v>
      </c>
      <c r="AX4579" s="14" t="s">
        <v>69</v>
      </c>
      <c r="AY4579" s="255" t="s">
        <v>193</v>
      </c>
    </row>
    <row r="4580" s="13" customFormat="1">
      <c r="A4580" s="13"/>
      <c r="B4580" s="235"/>
      <c r="C4580" s="236"/>
      <c r="D4580" s="228" t="s">
        <v>206</v>
      </c>
      <c r="E4580" s="237" t="s">
        <v>19</v>
      </c>
      <c r="F4580" s="238" t="s">
        <v>3703</v>
      </c>
      <c r="G4580" s="236"/>
      <c r="H4580" s="237" t="s">
        <v>19</v>
      </c>
      <c r="I4580" s="239"/>
      <c r="J4580" s="236"/>
      <c r="K4580" s="236"/>
      <c r="L4580" s="240"/>
      <c r="M4580" s="241"/>
      <c r="N4580" s="242"/>
      <c r="O4580" s="242"/>
      <c r="P4580" s="242"/>
      <c r="Q4580" s="242"/>
      <c r="R4580" s="242"/>
      <c r="S4580" s="242"/>
      <c r="T4580" s="243"/>
      <c r="U4580" s="13"/>
      <c r="V4580" s="13"/>
      <c r="W4580" s="13"/>
      <c r="X4580" s="13"/>
      <c r="Y4580" s="13"/>
      <c r="Z4580" s="13"/>
      <c r="AA4580" s="13"/>
      <c r="AB4580" s="13"/>
      <c r="AC4580" s="13"/>
      <c r="AD4580" s="13"/>
      <c r="AE4580" s="13"/>
      <c r="AT4580" s="244" t="s">
        <v>206</v>
      </c>
      <c r="AU4580" s="244" t="s">
        <v>78</v>
      </c>
      <c r="AV4580" s="13" t="s">
        <v>76</v>
      </c>
      <c r="AW4580" s="13" t="s">
        <v>31</v>
      </c>
      <c r="AX4580" s="13" t="s">
        <v>69</v>
      </c>
      <c r="AY4580" s="244" t="s">
        <v>193</v>
      </c>
    </row>
    <row r="4581" s="14" customFormat="1">
      <c r="A4581" s="14"/>
      <c r="B4581" s="245"/>
      <c r="C4581" s="246"/>
      <c r="D4581" s="228" t="s">
        <v>206</v>
      </c>
      <c r="E4581" s="247" t="s">
        <v>19</v>
      </c>
      <c r="F4581" s="248" t="s">
        <v>5418</v>
      </c>
      <c r="G4581" s="246"/>
      <c r="H4581" s="249">
        <v>40.299999999999997</v>
      </c>
      <c r="I4581" s="250"/>
      <c r="J4581" s="246"/>
      <c r="K4581" s="246"/>
      <c r="L4581" s="251"/>
      <c r="M4581" s="252"/>
      <c r="N4581" s="253"/>
      <c r="O4581" s="253"/>
      <c r="P4581" s="253"/>
      <c r="Q4581" s="253"/>
      <c r="R4581" s="253"/>
      <c r="S4581" s="253"/>
      <c r="T4581" s="254"/>
      <c r="U4581" s="14"/>
      <c r="V4581" s="14"/>
      <c r="W4581" s="14"/>
      <c r="X4581" s="14"/>
      <c r="Y4581" s="14"/>
      <c r="Z4581" s="14"/>
      <c r="AA4581" s="14"/>
      <c r="AB4581" s="14"/>
      <c r="AC4581" s="14"/>
      <c r="AD4581" s="14"/>
      <c r="AE4581" s="14"/>
      <c r="AT4581" s="255" t="s">
        <v>206</v>
      </c>
      <c r="AU4581" s="255" t="s">
        <v>78</v>
      </c>
      <c r="AV4581" s="14" t="s">
        <v>78</v>
      </c>
      <c r="AW4581" s="14" t="s">
        <v>31</v>
      </c>
      <c r="AX4581" s="14" t="s">
        <v>69</v>
      </c>
      <c r="AY4581" s="255" t="s">
        <v>193</v>
      </c>
    </row>
    <row r="4582" s="14" customFormat="1">
      <c r="A4582" s="14"/>
      <c r="B4582" s="245"/>
      <c r="C4582" s="246"/>
      <c r="D4582" s="228" t="s">
        <v>206</v>
      </c>
      <c r="E4582" s="247" t="s">
        <v>19</v>
      </c>
      <c r="F4582" s="248" t="s">
        <v>3800</v>
      </c>
      <c r="G4582" s="246"/>
      <c r="H4582" s="249">
        <v>-5.8579999999999997</v>
      </c>
      <c r="I4582" s="250"/>
      <c r="J4582" s="246"/>
      <c r="K4582" s="246"/>
      <c r="L4582" s="251"/>
      <c r="M4582" s="252"/>
      <c r="N4582" s="253"/>
      <c r="O4582" s="253"/>
      <c r="P4582" s="253"/>
      <c r="Q4582" s="253"/>
      <c r="R4582" s="253"/>
      <c r="S4582" s="253"/>
      <c r="T4582" s="254"/>
      <c r="U4582" s="14"/>
      <c r="V4582" s="14"/>
      <c r="W4582" s="14"/>
      <c r="X4582" s="14"/>
      <c r="Y4582" s="14"/>
      <c r="Z4582" s="14"/>
      <c r="AA4582" s="14"/>
      <c r="AB4582" s="14"/>
      <c r="AC4582" s="14"/>
      <c r="AD4582" s="14"/>
      <c r="AE4582" s="14"/>
      <c r="AT4582" s="255" t="s">
        <v>206</v>
      </c>
      <c r="AU4582" s="255" t="s">
        <v>78</v>
      </c>
      <c r="AV4582" s="14" t="s">
        <v>78</v>
      </c>
      <c r="AW4582" s="14" t="s">
        <v>31</v>
      </c>
      <c r="AX4582" s="14" t="s">
        <v>69</v>
      </c>
      <c r="AY4582" s="255" t="s">
        <v>193</v>
      </c>
    </row>
    <row r="4583" s="13" customFormat="1">
      <c r="A4583" s="13"/>
      <c r="B4583" s="235"/>
      <c r="C4583" s="236"/>
      <c r="D4583" s="228" t="s">
        <v>206</v>
      </c>
      <c r="E4583" s="237" t="s">
        <v>19</v>
      </c>
      <c r="F4583" s="238" t="s">
        <v>3705</v>
      </c>
      <c r="G4583" s="236"/>
      <c r="H4583" s="237" t="s">
        <v>19</v>
      </c>
      <c r="I4583" s="239"/>
      <c r="J4583" s="236"/>
      <c r="K4583" s="236"/>
      <c r="L4583" s="240"/>
      <c r="M4583" s="241"/>
      <c r="N4583" s="242"/>
      <c r="O4583" s="242"/>
      <c r="P4583" s="242"/>
      <c r="Q4583" s="242"/>
      <c r="R4583" s="242"/>
      <c r="S4583" s="242"/>
      <c r="T4583" s="243"/>
      <c r="U4583" s="13"/>
      <c r="V4583" s="13"/>
      <c r="W4583" s="13"/>
      <c r="X4583" s="13"/>
      <c r="Y4583" s="13"/>
      <c r="Z4583" s="13"/>
      <c r="AA4583" s="13"/>
      <c r="AB4583" s="13"/>
      <c r="AC4583" s="13"/>
      <c r="AD4583" s="13"/>
      <c r="AE4583" s="13"/>
      <c r="AT4583" s="244" t="s">
        <v>206</v>
      </c>
      <c r="AU4583" s="244" t="s">
        <v>78</v>
      </c>
      <c r="AV4583" s="13" t="s">
        <v>76</v>
      </c>
      <c r="AW4583" s="13" t="s">
        <v>31</v>
      </c>
      <c r="AX4583" s="13" t="s">
        <v>69</v>
      </c>
      <c r="AY4583" s="244" t="s">
        <v>193</v>
      </c>
    </row>
    <row r="4584" s="14" customFormat="1">
      <c r="A4584" s="14"/>
      <c r="B4584" s="245"/>
      <c r="C4584" s="246"/>
      <c r="D4584" s="228" t="s">
        <v>206</v>
      </c>
      <c r="E4584" s="247" t="s">
        <v>19</v>
      </c>
      <c r="F4584" s="248" t="s">
        <v>5419</v>
      </c>
      <c r="G4584" s="246"/>
      <c r="H4584" s="249">
        <v>23.920000000000002</v>
      </c>
      <c r="I4584" s="250"/>
      <c r="J4584" s="246"/>
      <c r="K4584" s="246"/>
      <c r="L4584" s="251"/>
      <c r="M4584" s="252"/>
      <c r="N4584" s="253"/>
      <c r="O4584" s="253"/>
      <c r="P4584" s="253"/>
      <c r="Q4584" s="253"/>
      <c r="R4584" s="253"/>
      <c r="S4584" s="253"/>
      <c r="T4584" s="254"/>
      <c r="U4584" s="14"/>
      <c r="V4584" s="14"/>
      <c r="W4584" s="14"/>
      <c r="X4584" s="14"/>
      <c r="Y4584" s="14"/>
      <c r="Z4584" s="14"/>
      <c r="AA4584" s="14"/>
      <c r="AB4584" s="14"/>
      <c r="AC4584" s="14"/>
      <c r="AD4584" s="14"/>
      <c r="AE4584" s="14"/>
      <c r="AT4584" s="255" t="s">
        <v>206</v>
      </c>
      <c r="AU4584" s="255" t="s">
        <v>78</v>
      </c>
      <c r="AV4584" s="14" t="s">
        <v>78</v>
      </c>
      <c r="AW4584" s="14" t="s">
        <v>31</v>
      </c>
      <c r="AX4584" s="14" t="s">
        <v>69</v>
      </c>
      <c r="AY4584" s="255" t="s">
        <v>193</v>
      </c>
    </row>
    <row r="4585" s="14" customFormat="1">
      <c r="A4585" s="14"/>
      <c r="B4585" s="245"/>
      <c r="C4585" s="246"/>
      <c r="D4585" s="228" t="s">
        <v>206</v>
      </c>
      <c r="E4585" s="247" t="s">
        <v>19</v>
      </c>
      <c r="F4585" s="248" t="s">
        <v>3802</v>
      </c>
      <c r="G4585" s="246"/>
      <c r="H4585" s="249">
        <v>-5.0499999999999998</v>
      </c>
      <c r="I4585" s="250"/>
      <c r="J4585" s="246"/>
      <c r="K4585" s="246"/>
      <c r="L4585" s="251"/>
      <c r="M4585" s="252"/>
      <c r="N4585" s="253"/>
      <c r="O4585" s="253"/>
      <c r="P4585" s="253"/>
      <c r="Q4585" s="253"/>
      <c r="R4585" s="253"/>
      <c r="S4585" s="253"/>
      <c r="T4585" s="254"/>
      <c r="U4585" s="14"/>
      <c r="V4585" s="14"/>
      <c r="W4585" s="14"/>
      <c r="X4585" s="14"/>
      <c r="Y4585" s="14"/>
      <c r="Z4585" s="14"/>
      <c r="AA4585" s="14"/>
      <c r="AB4585" s="14"/>
      <c r="AC4585" s="14"/>
      <c r="AD4585" s="14"/>
      <c r="AE4585" s="14"/>
      <c r="AT4585" s="255" t="s">
        <v>206</v>
      </c>
      <c r="AU4585" s="255" t="s">
        <v>78</v>
      </c>
      <c r="AV4585" s="14" t="s">
        <v>78</v>
      </c>
      <c r="AW4585" s="14" t="s">
        <v>31</v>
      </c>
      <c r="AX4585" s="14" t="s">
        <v>69</v>
      </c>
      <c r="AY4585" s="255" t="s">
        <v>193</v>
      </c>
    </row>
    <row r="4586" s="13" customFormat="1">
      <c r="A4586" s="13"/>
      <c r="B4586" s="235"/>
      <c r="C4586" s="236"/>
      <c r="D4586" s="228" t="s">
        <v>206</v>
      </c>
      <c r="E4586" s="237" t="s">
        <v>19</v>
      </c>
      <c r="F4586" s="238" t="s">
        <v>3710</v>
      </c>
      <c r="G4586" s="236"/>
      <c r="H4586" s="237" t="s">
        <v>19</v>
      </c>
      <c r="I4586" s="239"/>
      <c r="J4586" s="236"/>
      <c r="K4586" s="236"/>
      <c r="L4586" s="240"/>
      <c r="M4586" s="241"/>
      <c r="N4586" s="242"/>
      <c r="O4586" s="242"/>
      <c r="P4586" s="242"/>
      <c r="Q4586" s="242"/>
      <c r="R4586" s="242"/>
      <c r="S4586" s="242"/>
      <c r="T4586" s="243"/>
      <c r="U4586" s="13"/>
      <c r="V4586" s="13"/>
      <c r="W4586" s="13"/>
      <c r="X4586" s="13"/>
      <c r="Y4586" s="13"/>
      <c r="Z4586" s="13"/>
      <c r="AA4586" s="13"/>
      <c r="AB4586" s="13"/>
      <c r="AC4586" s="13"/>
      <c r="AD4586" s="13"/>
      <c r="AE4586" s="13"/>
      <c r="AT4586" s="244" t="s">
        <v>206</v>
      </c>
      <c r="AU4586" s="244" t="s">
        <v>78</v>
      </c>
      <c r="AV4586" s="13" t="s">
        <v>76</v>
      </c>
      <c r="AW4586" s="13" t="s">
        <v>31</v>
      </c>
      <c r="AX4586" s="13" t="s">
        <v>69</v>
      </c>
      <c r="AY4586" s="244" t="s">
        <v>193</v>
      </c>
    </row>
    <row r="4587" s="14" customFormat="1">
      <c r="A4587" s="14"/>
      <c r="B4587" s="245"/>
      <c r="C4587" s="246"/>
      <c r="D4587" s="228" t="s">
        <v>206</v>
      </c>
      <c r="E4587" s="247" t="s">
        <v>19</v>
      </c>
      <c r="F4587" s="248" t="s">
        <v>5420</v>
      </c>
      <c r="G4587" s="246"/>
      <c r="H4587" s="249">
        <v>59.399999999999999</v>
      </c>
      <c r="I4587" s="250"/>
      <c r="J4587" s="246"/>
      <c r="K4587" s="246"/>
      <c r="L4587" s="251"/>
      <c r="M4587" s="252"/>
      <c r="N4587" s="253"/>
      <c r="O4587" s="253"/>
      <c r="P4587" s="253"/>
      <c r="Q4587" s="253"/>
      <c r="R4587" s="253"/>
      <c r="S4587" s="253"/>
      <c r="T4587" s="254"/>
      <c r="U4587" s="14"/>
      <c r="V4587" s="14"/>
      <c r="W4587" s="14"/>
      <c r="X4587" s="14"/>
      <c r="Y4587" s="14"/>
      <c r="Z4587" s="14"/>
      <c r="AA4587" s="14"/>
      <c r="AB4587" s="14"/>
      <c r="AC4587" s="14"/>
      <c r="AD4587" s="14"/>
      <c r="AE4587" s="14"/>
      <c r="AT4587" s="255" t="s">
        <v>206</v>
      </c>
      <c r="AU4587" s="255" t="s">
        <v>78</v>
      </c>
      <c r="AV4587" s="14" t="s">
        <v>78</v>
      </c>
      <c r="AW4587" s="14" t="s">
        <v>31</v>
      </c>
      <c r="AX4587" s="14" t="s">
        <v>69</v>
      </c>
      <c r="AY4587" s="255" t="s">
        <v>193</v>
      </c>
    </row>
    <row r="4588" s="14" customFormat="1">
      <c r="A4588" s="14"/>
      <c r="B4588" s="245"/>
      <c r="C4588" s="246"/>
      <c r="D4588" s="228" t="s">
        <v>206</v>
      </c>
      <c r="E4588" s="247" t="s">
        <v>19</v>
      </c>
      <c r="F4588" s="248" t="s">
        <v>3806</v>
      </c>
      <c r="G4588" s="246"/>
      <c r="H4588" s="249">
        <v>-7.2699999999999996</v>
      </c>
      <c r="I4588" s="250"/>
      <c r="J4588" s="246"/>
      <c r="K4588" s="246"/>
      <c r="L4588" s="251"/>
      <c r="M4588" s="252"/>
      <c r="N4588" s="253"/>
      <c r="O4588" s="253"/>
      <c r="P4588" s="253"/>
      <c r="Q4588" s="253"/>
      <c r="R4588" s="253"/>
      <c r="S4588" s="253"/>
      <c r="T4588" s="254"/>
      <c r="U4588" s="14"/>
      <c r="V4588" s="14"/>
      <c r="W4588" s="14"/>
      <c r="X4588" s="14"/>
      <c r="Y4588" s="14"/>
      <c r="Z4588" s="14"/>
      <c r="AA4588" s="14"/>
      <c r="AB4588" s="14"/>
      <c r="AC4588" s="14"/>
      <c r="AD4588" s="14"/>
      <c r="AE4588" s="14"/>
      <c r="AT4588" s="255" t="s">
        <v>206</v>
      </c>
      <c r="AU4588" s="255" t="s">
        <v>78</v>
      </c>
      <c r="AV4588" s="14" t="s">
        <v>78</v>
      </c>
      <c r="AW4588" s="14" t="s">
        <v>31</v>
      </c>
      <c r="AX4588" s="14" t="s">
        <v>69</v>
      </c>
      <c r="AY4588" s="255" t="s">
        <v>193</v>
      </c>
    </row>
    <row r="4589" s="14" customFormat="1">
      <c r="A4589" s="14"/>
      <c r="B4589" s="245"/>
      <c r="C4589" s="246"/>
      <c r="D4589" s="228" t="s">
        <v>206</v>
      </c>
      <c r="E4589" s="247" t="s">
        <v>19</v>
      </c>
      <c r="F4589" s="248" t="s">
        <v>3807</v>
      </c>
      <c r="G4589" s="246"/>
      <c r="H4589" s="249">
        <v>1.625</v>
      </c>
      <c r="I4589" s="250"/>
      <c r="J4589" s="246"/>
      <c r="K4589" s="246"/>
      <c r="L4589" s="251"/>
      <c r="M4589" s="252"/>
      <c r="N4589" s="253"/>
      <c r="O4589" s="253"/>
      <c r="P4589" s="253"/>
      <c r="Q4589" s="253"/>
      <c r="R4589" s="253"/>
      <c r="S4589" s="253"/>
      <c r="T4589" s="254"/>
      <c r="U4589" s="14"/>
      <c r="V4589" s="14"/>
      <c r="W4589" s="14"/>
      <c r="X4589" s="14"/>
      <c r="Y4589" s="14"/>
      <c r="Z4589" s="14"/>
      <c r="AA4589" s="14"/>
      <c r="AB4589" s="14"/>
      <c r="AC4589" s="14"/>
      <c r="AD4589" s="14"/>
      <c r="AE4589" s="14"/>
      <c r="AT4589" s="255" t="s">
        <v>206</v>
      </c>
      <c r="AU4589" s="255" t="s">
        <v>78</v>
      </c>
      <c r="AV4589" s="14" t="s">
        <v>78</v>
      </c>
      <c r="AW4589" s="14" t="s">
        <v>31</v>
      </c>
      <c r="AX4589" s="14" t="s">
        <v>69</v>
      </c>
      <c r="AY4589" s="255" t="s">
        <v>193</v>
      </c>
    </row>
    <row r="4590" s="13" customFormat="1">
      <c r="A4590" s="13"/>
      <c r="B4590" s="235"/>
      <c r="C4590" s="236"/>
      <c r="D4590" s="228" t="s">
        <v>206</v>
      </c>
      <c r="E4590" s="237" t="s">
        <v>19</v>
      </c>
      <c r="F4590" s="238" t="s">
        <v>3712</v>
      </c>
      <c r="G4590" s="236"/>
      <c r="H4590" s="237" t="s">
        <v>19</v>
      </c>
      <c r="I4590" s="239"/>
      <c r="J4590" s="236"/>
      <c r="K4590" s="236"/>
      <c r="L4590" s="240"/>
      <c r="M4590" s="241"/>
      <c r="N4590" s="242"/>
      <c r="O4590" s="242"/>
      <c r="P4590" s="242"/>
      <c r="Q4590" s="242"/>
      <c r="R4590" s="242"/>
      <c r="S4590" s="242"/>
      <c r="T4590" s="243"/>
      <c r="U4590" s="13"/>
      <c r="V4590" s="13"/>
      <c r="W4590" s="13"/>
      <c r="X4590" s="13"/>
      <c r="Y4590" s="13"/>
      <c r="Z4590" s="13"/>
      <c r="AA4590" s="13"/>
      <c r="AB4590" s="13"/>
      <c r="AC4590" s="13"/>
      <c r="AD4590" s="13"/>
      <c r="AE4590" s="13"/>
      <c r="AT4590" s="244" t="s">
        <v>206</v>
      </c>
      <c r="AU4590" s="244" t="s">
        <v>78</v>
      </c>
      <c r="AV4590" s="13" t="s">
        <v>76</v>
      </c>
      <c r="AW4590" s="13" t="s">
        <v>31</v>
      </c>
      <c r="AX4590" s="13" t="s">
        <v>69</v>
      </c>
      <c r="AY4590" s="244" t="s">
        <v>193</v>
      </c>
    </row>
    <row r="4591" s="14" customFormat="1">
      <c r="A4591" s="14"/>
      <c r="B4591" s="245"/>
      <c r="C4591" s="246"/>
      <c r="D4591" s="228" t="s">
        <v>206</v>
      </c>
      <c r="E4591" s="247" t="s">
        <v>19</v>
      </c>
      <c r="F4591" s="248" t="s">
        <v>5421</v>
      </c>
      <c r="G4591" s="246"/>
      <c r="H4591" s="249">
        <v>24.18</v>
      </c>
      <c r="I4591" s="250"/>
      <c r="J4591" s="246"/>
      <c r="K4591" s="246"/>
      <c r="L4591" s="251"/>
      <c r="M4591" s="252"/>
      <c r="N4591" s="253"/>
      <c r="O4591" s="253"/>
      <c r="P4591" s="253"/>
      <c r="Q4591" s="253"/>
      <c r="R4591" s="253"/>
      <c r="S4591" s="253"/>
      <c r="T4591" s="254"/>
      <c r="U4591" s="14"/>
      <c r="V4591" s="14"/>
      <c r="W4591" s="14"/>
      <c r="X4591" s="14"/>
      <c r="Y4591" s="14"/>
      <c r="Z4591" s="14"/>
      <c r="AA4591" s="14"/>
      <c r="AB4591" s="14"/>
      <c r="AC4591" s="14"/>
      <c r="AD4591" s="14"/>
      <c r="AE4591" s="14"/>
      <c r="AT4591" s="255" t="s">
        <v>206</v>
      </c>
      <c r="AU4591" s="255" t="s">
        <v>78</v>
      </c>
      <c r="AV4591" s="14" t="s">
        <v>78</v>
      </c>
      <c r="AW4591" s="14" t="s">
        <v>31</v>
      </c>
      <c r="AX4591" s="14" t="s">
        <v>69</v>
      </c>
      <c r="AY4591" s="255" t="s">
        <v>193</v>
      </c>
    </row>
    <row r="4592" s="14" customFormat="1">
      <c r="A4592" s="14"/>
      <c r="B4592" s="245"/>
      <c r="C4592" s="246"/>
      <c r="D4592" s="228" t="s">
        <v>206</v>
      </c>
      <c r="E4592" s="247" t="s">
        <v>19</v>
      </c>
      <c r="F4592" s="248" t="s">
        <v>3809</v>
      </c>
      <c r="G4592" s="246"/>
      <c r="H4592" s="249">
        <v>-2.02</v>
      </c>
      <c r="I4592" s="250"/>
      <c r="J4592" s="246"/>
      <c r="K4592" s="246"/>
      <c r="L4592" s="251"/>
      <c r="M4592" s="252"/>
      <c r="N4592" s="253"/>
      <c r="O4592" s="253"/>
      <c r="P4592" s="253"/>
      <c r="Q4592" s="253"/>
      <c r="R4592" s="253"/>
      <c r="S4592" s="253"/>
      <c r="T4592" s="254"/>
      <c r="U4592" s="14"/>
      <c r="V4592" s="14"/>
      <c r="W4592" s="14"/>
      <c r="X4592" s="14"/>
      <c r="Y4592" s="14"/>
      <c r="Z4592" s="14"/>
      <c r="AA4592" s="14"/>
      <c r="AB4592" s="14"/>
      <c r="AC4592" s="14"/>
      <c r="AD4592" s="14"/>
      <c r="AE4592" s="14"/>
      <c r="AT4592" s="255" t="s">
        <v>206</v>
      </c>
      <c r="AU4592" s="255" t="s">
        <v>78</v>
      </c>
      <c r="AV4592" s="14" t="s">
        <v>78</v>
      </c>
      <c r="AW4592" s="14" t="s">
        <v>31</v>
      </c>
      <c r="AX4592" s="14" t="s">
        <v>69</v>
      </c>
      <c r="AY4592" s="255" t="s">
        <v>193</v>
      </c>
    </row>
    <row r="4593" s="13" customFormat="1">
      <c r="A4593" s="13"/>
      <c r="B4593" s="235"/>
      <c r="C4593" s="236"/>
      <c r="D4593" s="228" t="s">
        <v>206</v>
      </c>
      <c r="E4593" s="237" t="s">
        <v>19</v>
      </c>
      <c r="F4593" s="238" t="s">
        <v>3716</v>
      </c>
      <c r="G4593" s="236"/>
      <c r="H4593" s="237" t="s">
        <v>19</v>
      </c>
      <c r="I4593" s="239"/>
      <c r="J4593" s="236"/>
      <c r="K4593" s="236"/>
      <c r="L4593" s="240"/>
      <c r="M4593" s="241"/>
      <c r="N4593" s="242"/>
      <c r="O4593" s="242"/>
      <c r="P4593" s="242"/>
      <c r="Q4593" s="242"/>
      <c r="R4593" s="242"/>
      <c r="S4593" s="242"/>
      <c r="T4593" s="243"/>
      <c r="U4593" s="13"/>
      <c r="V4593" s="13"/>
      <c r="W4593" s="13"/>
      <c r="X4593" s="13"/>
      <c r="Y4593" s="13"/>
      <c r="Z4593" s="13"/>
      <c r="AA4593" s="13"/>
      <c r="AB4593" s="13"/>
      <c r="AC4593" s="13"/>
      <c r="AD4593" s="13"/>
      <c r="AE4593" s="13"/>
      <c r="AT4593" s="244" t="s">
        <v>206</v>
      </c>
      <c r="AU4593" s="244" t="s">
        <v>78</v>
      </c>
      <c r="AV4593" s="13" t="s">
        <v>76</v>
      </c>
      <c r="AW4593" s="13" t="s">
        <v>31</v>
      </c>
      <c r="AX4593" s="13" t="s">
        <v>69</v>
      </c>
      <c r="AY4593" s="244" t="s">
        <v>193</v>
      </c>
    </row>
    <row r="4594" s="14" customFormat="1">
      <c r="A4594" s="14"/>
      <c r="B4594" s="245"/>
      <c r="C4594" s="246"/>
      <c r="D4594" s="228" t="s">
        <v>206</v>
      </c>
      <c r="E4594" s="247" t="s">
        <v>19</v>
      </c>
      <c r="F4594" s="248" t="s">
        <v>5422</v>
      </c>
      <c r="G4594" s="246"/>
      <c r="H4594" s="249">
        <v>89.370000000000005</v>
      </c>
      <c r="I4594" s="250"/>
      <c r="J4594" s="246"/>
      <c r="K4594" s="246"/>
      <c r="L4594" s="251"/>
      <c r="M4594" s="252"/>
      <c r="N4594" s="253"/>
      <c r="O4594" s="253"/>
      <c r="P4594" s="253"/>
      <c r="Q4594" s="253"/>
      <c r="R4594" s="253"/>
      <c r="S4594" s="253"/>
      <c r="T4594" s="254"/>
      <c r="U4594" s="14"/>
      <c r="V4594" s="14"/>
      <c r="W4594" s="14"/>
      <c r="X4594" s="14"/>
      <c r="Y4594" s="14"/>
      <c r="Z4594" s="14"/>
      <c r="AA4594" s="14"/>
      <c r="AB4594" s="14"/>
      <c r="AC4594" s="14"/>
      <c r="AD4594" s="14"/>
      <c r="AE4594" s="14"/>
      <c r="AT4594" s="255" t="s">
        <v>206</v>
      </c>
      <c r="AU4594" s="255" t="s">
        <v>78</v>
      </c>
      <c r="AV4594" s="14" t="s">
        <v>78</v>
      </c>
      <c r="AW4594" s="14" t="s">
        <v>31</v>
      </c>
      <c r="AX4594" s="14" t="s">
        <v>69</v>
      </c>
      <c r="AY4594" s="255" t="s">
        <v>193</v>
      </c>
    </row>
    <row r="4595" s="14" customFormat="1">
      <c r="A4595" s="14"/>
      <c r="B4595" s="245"/>
      <c r="C4595" s="246"/>
      <c r="D4595" s="228" t="s">
        <v>206</v>
      </c>
      <c r="E4595" s="247" t="s">
        <v>19</v>
      </c>
      <c r="F4595" s="248" t="s">
        <v>3811</v>
      </c>
      <c r="G4595" s="246"/>
      <c r="H4595" s="249">
        <v>-21.186</v>
      </c>
      <c r="I4595" s="250"/>
      <c r="J4595" s="246"/>
      <c r="K4595" s="246"/>
      <c r="L4595" s="251"/>
      <c r="M4595" s="252"/>
      <c r="N4595" s="253"/>
      <c r="O4595" s="253"/>
      <c r="P4595" s="253"/>
      <c r="Q4595" s="253"/>
      <c r="R4595" s="253"/>
      <c r="S4595" s="253"/>
      <c r="T4595" s="254"/>
      <c r="U4595" s="14"/>
      <c r="V4595" s="14"/>
      <c r="W4595" s="14"/>
      <c r="X4595" s="14"/>
      <c r="Y4595" s="14"/>
      <c r="Z4595" s="14"/>
      <c r="AA4595" s="14"/>
      <c r="AB4595" s="14"/>
      <c r="AC4595" s="14"/>
      <c r="AD4595" s="14"/>
      <c r="AE4595" s="14"/>
      <c r="AT4595" s="255" t="s">
        <v>206</v>
      </c>
      <c r="AU4595" s="255" t="s">
        <v>78</v>
      </c>
      <c r="AV4595" s="14" t="s">
        <v>78</v>
      </c>
      <c r="AW4595" s="14" t="s">
        <v>31</v>
      </c>
      <c r="AX4595" s="14" t="s">
        <v>69</v>
      </c>
      <c r="AY4595" s="255" t="s">
        <v>193</v>
      </c>
    </row>
    <row r="4596" s="14" customFormat="1">
      <c r="A4596" s="14"/>
      <c r="B4596" s="245"/>
      <c r="C4596" s="246"/>
      <c r="D4596" s="228" t="s">
        <v>206</v>
      </c>
      <c r="E4596" s="247" t="s">
        <v>19</v>
      </c>
      <c r="F4596" s="248" t="s">
        <v>3812</v>
      </c>
      <c r="G4596" s="246"/>
      <c r="H4596" s="249">
        <v>1.4319999999999999</v>
      </c>
      <c r="I4596" s="250"/>
      <c r="J4596" s="246"/>
      <c r="K4596" s="246"/>
      <c r="L4596" s="251"/>
      <c r="M4596" s="252"/>
      <c r="N4596" s="253"/>
      <c r="O4596" s="253"/>
      <c r="P4596" s="253"/>
      <c r="Q4596" s="253"/>
      <c r="R4596" s="253"/>
      <c r="S4596" s="253"/>
      <c r="T4596" s="254"/>
      <c r="U4596" s="14"/>
      <c r="V4596" s="14"/>
      <c r="W4596" s="14"/>
      <c r="X4596" s="14"/>
      <c r="Y4596" s="14"/>
      <c r="Z4596" s="14"/>
      <c r="AA4596" s="14"/>
      <c r="AB4596" s="14"/>
      <c r="AC4596" s="14"/>
      <c r="AD4596" s="14"/>
      <c r="AE4596" s="14"/>
      <c r="AT4596" s="255" t="s">
        <v>206</v>
      </c>
      <c r="AU4596" s="255" t="s">
        <v>78</v>
      </c>
      <c r="AV4596" s="14" t="s">
        <v>78</v>
      </c>
      <c r="AW4596" s="14" t="s">
        <v>31</v>
      </c>
      <c r="AX4596" s="14" t="s">
        <v>69</v>
      </c>
      <c r="AY4596" s="255" t="s">
        <v>193</v>
      </c>
    </row>
    <row r="4597" s="13" customFormat="1">
      <c r="A4597" s="13"/>
      <c r="B4597" s="235"/>
      <c r="C4597" s="236"/>
      <c r="D4597" s="228" t="s">
        <v>206</v>
      </c>
      <c r="E4597" s="237" t="s">
        <v>19</v>
      </c>
      <c r="F4597" s="238" t="s">
        <v>3726</v>
      </c>
      <c r="G4597" s="236"/>
      <c r="H4597" s="237" t="s">
        <v>19</v>
      </c>
      <c r="I4597" s="239"/>
      <c r="J4597" s="236"/>
      <c r="K4597" s="236"/>
      <c r="L4597" s="240"/>
      <c r="M4597" s="241"/>
      <c r="N4597" s="242"/>
      <c r="O4597" s="242"/>
      <c r="P4597" s="242"/>
      <c r="Q4597" s="242"/>
      <c r="R4597" s="242"/>
      <c r="S4597" s="242"/>
      <c r="T4597" s="243"/>
      <c r="U4597" s="13"/>
      <c r="V4597" s="13"/>
      <c r="W4597" s="13"/>
      <c r="X4597" s="13"/>
      <c r="Y4597" s="13"/>
      <c r="Z4597" s="13"/>
      <c r="AA4597" s="13"/>
      <c r="AB4597" s="13"/>
      <c r="AC4597" s="13"/>
      <c r="AD4597" s="13"/>
      <c r="AE4597" s="13"/>
      <c r="AT4597" s="244" t="s">
        <v>206</v>
      </c>
      <c r="AU4597" s="244" t="s">
        <v>78</v>
      </c>
      <c r="AV4597" s="13" t="s">
        <v>76</v>
      </c>
      <c r="AW4597" s="13" t="s">
        <v>31</v>
      </c>
      <c r="AX4597" s="13" t="s">
        <v>69</v>
      </c>
      <c r="AY4597" s="244" t="s">
        <v>193</v>
      </c>
    </row>
    <row r="4598" s="14" customFormat="1">
      <c r="A4598" s="14"/>
      <c r="B4598" s="245"/>
      <c r="C4598" s="246"/>
      <c r="D4598" s="228" t="s">
        <v>206</v>
      </c>
      <c r="E4598" s="247" t="s">
        <v>19</v>
      </c>
      <c r="F4598" s="248" t="s">
        <v>5423</v>
      </c>
      <c r="G4598" s="246"/>
      <c r="H4598" s="249">
        <v>41.859999999999999</v>
      </c>
      <c r="I4598" s="250"/>
      <c r="J4598" s="246"/>
      <c r="K4598" s="246"/>
      <c r="L4598" s="251"/>
      <c r="M4598" s="252"/>
      <c r="N4598" s="253"/>
      <c r="O4598" s="253"/>
      <c r="P4598" s="253"/>
      <c r="Q4598" s="253"/>
      <c r="R4598" s="253"/>
      <c r="S4598" s="253"/>
      <c r="T4598" s="254"/>
      <c r="U4598" s="14"/>
      <c r="V4598" s="14"/>
      <c r="W4598" s="14"/>
      <c r="X4598" s="14"/>
      <c r="Y4598" s="14"/>
      <c r="Z4598" s="14"/>
      <c r="AA4598" s="14"/>
      <c r="AB4598" s="14"/>
      <c r="AC4598" s="14"/>
      <c r="AD4598" s="14"/>
      <c r="AE4598" s="14"/>
      <c r="AT4598" s="255" t="s">
        <v>206</v>
      </c>
      <c r="AU4598" s="255" t="s">
        <v>78</v>
      </c>
      <c r="AV4598" s="14" t="s">
        <v>78</v>
      </c>
      <c r="AW4598" s="14" t="s">
        <v>31</v>
      </c>
      <c r="AX4598" s="14" t="s">
        <v>69</v>
      </c>
      <c r="AY4598" s="255" t="s">
        <v>193</v>
      </c>
    </row>
    <row r="4599" s="14" customFormat="1">
      <c r="A4599" s="14"/>
      <c r="B4599" s="245"/>
      <c r="C4599" s="246"/>
      <c r="D4599" s="228" t="s">
        <v>206</v>
      </c>
      <c r="E4599" s="247" t="s">
        <v>19</v>
      </c>
      <c r="F4599" s="248" t="s">
        <v>3815</v>
      </c>
      <c r="G4599" s="246"/>
      <c r="H4599" s="249">
        <v>-3.6360000000000001</v>
      </c>
      <c r="I4599" s="250"/>
      <c r="J4599" s="246"/>
      <c r="K4599" s="246"/>
      <c r="L4599" s="251"/>
      <c r="M4599" s="252"/>
      <c r="N4599" s="253"/>
      <c r="O4599" s="253"/>
      <c r="P4599" s="253"/>
      <c r="Q4599" s="253"/>
      <c r="R4599" s="253"/>
      <c r="S4599" s="253"/>
      <c r="T4599" s="254"/>
      <c r="U4599" s="14"/>
      <c r="V4599" s="14"/>
      <c r="W4599" s="14"/>
      <c r="X4599" s="14"/>
      <c r="Y4599" s="14"/>
      <c r="Z4599" s="14"/>
      <c r="AA4599" s="14"/>
      <c r="AB4599" s="14"/>
      <c r="AC4599" s="14"/>
      <c r="AD4599" s="14"/>
      <c r="AE4599" s="14"/>
      <c r="AT4599" s="255" t="s">
        <v>206</v>
      </c>
      <c r="AU4599" s="255" t="s">
        <v>78</v>
      </c>
      <c r="AV4599" s="14" t="s">
        <v>78</v>
      </c>
      <c r="AW4599" s="14" t="s">
        <v>31</v>
      </c>
      <c r="AX4599" s="14" t="s">
        <v>69</v>
      </c>
      <c r="AY4599" s="255" t="s">
        <v>193</v>
      </c>
    </row>
    <row r="4600" s="13" customFormat="1">
      <c r="A4600" s="13"/>
      <c r="B4600" s="235"/>
      <c r="C4600" s="236"/>
      <c r="D4600" s="228" t="s">
        <v>206</v>
      </c>
      <c r="E4600" s="237" t="s">
        <v>19</v>
      </c>
      <c r="F4600" s="238" t="s">
        <v>3729</v>
      </c>
      <c r="G4600" s="236"/>
      <c r="H4600" s="237" t="s">
        <v>19</v>
      </c>
      <c r="I4600" s="239"/>
      <c r="J4600" s="236"/>
      <c r="K4600" s="236"/>
      <c r="L4600" s="240"/>
      <c r="M4600" s="241"/>
      <c r="N4600" s="242"/>
      <c r="O4600" s="242"/>
      <c r="P4600" s="242"/>
      <c r="Q4600" s="242"/>
      <c r="R4600" s="242"/>
      <c r="S4600" s="242"/>
      <c r="T4600" s="243"/>
      <c r="U4600" s="13"/>
      <c r="V4600" s="13"/>
      <c r="W4600" s="13"/>
      <c r="X4600" s="13"/>
      <c r="Y4600" s="13"/>
      <c r="Z4600" s="13"/>
      <c r="AA4600" s="13"/>
      <c r="AB4600" s="13"/>
      <c r="AC4600" s="13"/>
      <c r="AD4600" s="13"/>
      <c r="AE4600" s="13"/>
      <c r="AT4600" s="244" t="s">
        <v>206</v>
      </c>
      <c r="AU4600" s="244" t="s">
        <v>78</v>
      </c>
      <c r="AV4600" s="13" t="s">
        <v>76</v>
      </c>
      <c r="AW4600" s="13" t="s">
        <v>31</v>
      </c>
      <c r="AX4600" s="13" t="s">
        <v>69</v>
      </c>
      <c r="AY4600" s="244" t="s">
        <v>193</v>
      </c>
    </row>
    <row r="4601" s="14" customFormat="1">
      <c r="A4601" s="14"/>
      <c r="B4601" s="245"/>
      <c r="C4601" s="246"/>
      <c r="D4601" s="228" t="s">
        <v>206</v>
      </c>
      <c r="E4601" s="247" t="s">
        <v>19</v>
      </c>
      <c r="F4601" s="248" t="s">
        <v>5423</v>
      </c>
      <c r="G4601" s="246"/>
      <c r="H4601" s="249">
        <v>41.859999999999999</v>
      </c>
      <c r="I4601" s="250"/>
      <c r="J4601" s="246"/>
      <c r="K4601" s="246"/>
      <c r="L4601" s="251"/>
      <c r="M4601" s="252"/>
      <c r="N4601" s="253"/>
      <c r="O4601" s="253"/>
      <c r="P4601" s="253"/>
      <c r="Q4601" s="253"/>
      <c r="R4601" s="253"/>
      <c r="S4601" s="253"/>
      <c r="T4601" s="254"/>
      <c r="U4601" s="14"/>
      <c r="V4601" s="14"/>
      <c r="W4601" s="14"/>
      <c r="X4601" s="14"/>
      <c r="Y4601" s="14"/>
      <c r="Z4601" s="14"/>
      <c r="AA4601" s="14"/>
      <c r="AB4601" s="14"/>
      <c r="AC4601" s="14"/>
      <c r="AD4601" s="14"/>
      <c r="AE4601" s="14"/>
      <c r="AT4601" s="255" t="s">
        <v>206</v>
      </c>
      <c r="AU4601" s="255" t="s">
        <v>78</v>
      </c>
      <c r="AV4601" s="14" t="s">
        <v>78</v>
      </c>
      <c r="AW4601" s="14" t="s">
        <v>31</v>
      </c>
      <c r="AX4601" s="14" t="s">
        <v>69</v>
      </c>
      <c r="AY4601" s="255" t="s">
        <v>193</v>
      </c>
    </row>
    <row r="4602" s="14" customFormat="1">
      <c r="A4602" s="14"/>
      <c r="B4602" s="245"/>
      <c r="C4602" s="246"/>
      <c r="D4602" s="228" t="s">
        <v>206</v>
      </c>
      <c r="E4602" s="247" t="s">
        <v>19</v>
      </c>
      <c r="F4602" s="248" t="s">
        <v>3815</v>
      </c>
      <c r="G4602" s="246"/>
      <c r="H4602" s="249">
        <v>-3.6360000000000001</v>
      </c>
      <c r="I4602" s="250"/>
      <c r="J4602" s="246"/>
      <c r="K4602" s="246"/>
      <c r="L4602" s="251"/>
      <c r="M4602" s="252"/>
      <c r="N4602" s="253"/>
      <c r="O4602" s="253"/>
      <c r="P4602" s="253"/>
      <c r="Q4602" s="253"/>
      <c r="R4602" s="253"/>
      <c r="S4602" s="253"/>
      <c r="T4602" s="254"/>
      <c r="U4602" s="14"/>
      <c r="V4602" s="14"/>
      <c r="W4602" s="14"/>
      <c r="X4602" s="14"/>
      <c r="Y4602" s="14"/>
      <c r="Z4602" s="14"/>
      <c r="AA4602" s="14"/>
      <c r="AB4602" s="14"/>
      <c r="AC4602" s="14"/>
      <c r="AD4602" s="14"/>
      <c r="AE4602" s="14"/>
      <c r="AT4602" s="255" t="s">
        <v>206</v>
      </c>
      <c r="AU4602" s="255" t="s">
        <v>78</v>
      </c>
      <c r="AV4602" s="14" t="s">
        <v>78</v>
      </c>
      <c r="AW4602" s="14" t="s">
        <v>31</v>
      </c>
      <c r="AX4602" s="14" t="s">
        <v>69</v>
      </c>
      <c r="AY4602" s="255" t="s">
        <v>193</v>
      </c>
    </row>
    <row r="4603" s="13" customFormat="1">
      <c r="A4603" s="13"/>
      <c r="B4603" s="235"/>
      <c r="C4603" s="236"/>
      <c r="D4603" s="228" t="s">
        <v>206</v>
      </c>
      <c r="E4603" s="237" t="s">
        <v>19</v>
      </c>
      <c r="F4603" s="238" t="s">
        <v>3732</v>
      </c>
      <c r="G4603" s="236"/>
      <c r="H4603" s="237" t="s">
        <v>19</v>
      </c>
      <c r="I4603" s="239"/>
      <c r="J4603" s="236"/>
      <c r="K4603" s="236"/>
      <c r="L4603" s="240"/>
      <c r="M4603" s="241"/>
      <c r="N4603" s="242"/>
      <c r="O4603" s="242"/>
      <c r="P4603" s="242"/>
      <c r="Q4603" s="242"/>
      <c r="R4603" s="242"/>
      <c r="S4603" s="242"/>
      <c r="T4603" s="243"/>
      <c r="U4603" s="13"/>
      <c r="V4603" s="13"/>
      <c r="W4603" s="13"/>
      <c r="X4603" s="13"/>
      <c r="Y4603" s="13"/>
      <c r="Z4603" s="13"/>
      <c r="AA4603" s="13"/>
      <c r="AB4603" s="13"/>
      <c r="AC4603" s="13"/>
      <c r="AD4603" s="13"/>
      <c r="AE4603" s="13"/>
      <c r="AT4603" s="244" t="s">
        <v>206</v>
      </c>
      <c r="AU4603" s="244" t="s">
        <v>78</v>
      </c>
      <c r="AV4603" s="13" t="s">
        <v>76</v>
      </c>
      <c r="AW4603" s="13" t="s">
        <v>31</v>
      </c>
      <c r="AX4603" s="13" t="s">
        <v>69</v>
      </c>
      <c r="AY4603" s="244" t="s">
        <v>193</v>
      </c>
    </row>
    <row r="4604" s="14" customFormat="1">
      <c r="A4604" s="14"/>
      <c r="B4604" s="245"/>
      <c r="C4604" s="246"/>
      <c r="D4604" s="228" t="s">
        <v>206</v>
      </c>
      <c r="E4604" s="247" t="s">
        <v>19</v>
      </c>
      <c r="F4604" s="248" t="s">
        <v>5423</v>
      </c>
      <c r="G4604" s="246"/>
      <c r="H4604" s="249">
        <v>41.859999999999999</v>
      </c>
      <c r="I4604" s="250"/>
      <c r="J4604" s="246"/>
      <c r="K4604" s="246"/>
      <c r="L4604" s="251"/>
      <c r="M4604" s="252"/>
      <c r="N4604" s="253"/>
      <c r="O4604" s="253"/>
      <c r="P4604" s="253"/>
      <c r="Q4604" s="253"/>
      <c r="R4604" s="253"/>
      <c r="S4604" s="253"/>
      <c r="T4604" s="254"/>
      <c r="U4604" s="14"/>
      <c r="V4604" s="14"/>
      <c r="W4604" s="14"/>
      <c r="X4604" s="14"/>
      <c r="Y4604" s="14"/>
      <c r="Z4604" s="14"/>
      <c r="AA4604" s="14"/>
      <c r="AB4604" s="14"/>
      <c r="AC4604" s="14"/>
      <c r="AD4604" s="14"/>
      <c r="AE4604" s="14"/>
      <c r="AT4604" s="255" t="s">
        <v>206</v>
      </c>
      <c r="AU4604" s="255" t="s">
        <v>78</v>
      </c>
      <c r="AV4604" s="14" t="s">
        <v>78</v>
      </c>
      <c r="AW4604" s="14" t="s">
        <v>31</v>
      </c>
      <c r="AX4604" s="14" t="s">
        <v>69</v>
      </c>
      <c r="AY4604" s="255" t="s">
        <v>193</v>
      </c>
    </row>
    <row r="4605" s="14" customFormat="1">
      <c r="A4605" s="14"/>
      <c r="B4605" s="245"/>
      <c r="C4605" s="246"/>
      <c r="D4605" s="228" t="s">
        <v>206</v>
      </c>
      <c r="E4605" s="247" t="s">
        <v>19</v>
      </c>
      <c r="F4605" s="248" t="s">
        <v>3815</v>
      </c>
      <c r="G4605" s="246"/>
      <c r="H4605" s="249">
        <v>-3.6360000000000001</v>
      </c>
      <c r="I4605" s="250"/>
      <c r="J4605" s="246"/>
      <c r="K4605" s="246"/>
      <c r="L4605" s="251"/>
      <c r="M4605" s="252"/>
      <c r="N4605" s="253"/>
      <c r="O4605" s="253"/>
      <c r="P4605" s="253"/>
      <c r="Q4605" s="253"/>
      <c r="R4605" s="253"/>
      <c r="S4605" s="253"/>
      <c r="T4605" s="254"/>
      <c r="U4605" s="14"/>
      <c r="V4605" s="14"/>
      <c r="W4605" s="14"/>
      <c r="X4605" s="14"/>
      <c r="Y4605" s="14"/>
      <c r="Z4605" s="14"/>
      <c r="AA4605" s="14"/>
      <c r="AB4605" s="14"/>
      <c r="AC4605" s="14"/>
      <c r="AD4605" s="14"/>
      <c r="AE4605" s="14"/>
      <c r="AT4605" s="255" t="s">
        <v>206</v>
      </c>
      <c r="AU4605" s="255" t="s">
        <v>78</v>
      </c>
      <c r="AV4605" s="14" t="s">
        <v>78</v>
      </c>
      <c r="AW4605" s="14" t="s">
        <v>31</v>
      </c>
      <c r="AX4605" s="14" t="s">
        <v>69</v>
      </c>
      <c r="AY4605" s="255" t="s">
        <v>193</v>
      </c>
    </row>
    <row r="4606" s="13" customFormat="1">
      <c r="A4606" s="13"/>
      <c r="B4606" s="235"/>
      <c r="C4606" s="236"/>
      <c r="D4606" s="228" t="s">
        <v>206</v>
      </c>
      <c r="E4606" s="237" t="s">
        <v>19</v>
      </c>
      <c r="F4606" s="238" t="s">
        <v>3734</v>
      </c>
      <c r="G4606" s="236"/>
      <c r="H4606" s="237" t="s">
        <v>19</v>
      </c>
      <c r="I4606" s="239"/>
      <c r="J4606" s="236"/>
      <c r="K4606" s="236"/>
      <c r="L4606" s="240"/>
      <c r="M4606" s="241"/>
      <c r="N4606" s="242"/>
      <c r="O4606" s="242"/>
      <c r="P4606" s="242"/>
      <c r="Q4606" s="242"/>
      <c r="R4606" s="242"/>
      <c r="S4606" s="242"/>
      <c r="T4606" s="243"/>
      <c r="U4606" s="13"/>
      <c r="V4606" s="13"/>
      <c r="W4606" s="13"/>
      <c r="X4606" s="13"/>
      <c r="Y4606" s="13"/>
      <c r="Z4606" s="13"/>
      <c r="AA4606" s="13"/>
      <c r="AB4606" s="13"/>
      <c r="AC4606" s="13"/>
      <c r="AD4606" s="13"/>
      <c r="AE4606" s="13"/>
      <c r="AT4606" s="244" t="s">
        <v>206</v>
      </c>
      <c r="AU4606" s="244" t="s">
        <v>78</v>
      </c>
      <c r="AV4606" s="13" t="s">
        <v>76</v>
      </c>
      <c r="AW4606" s="13" t="s">
        <v>31</v>
      </c>
      <c r="AX4606" s="13" t="s">
        <v>69</v>
      </c>
      <c r="AY4606" s="244" t="s">
        <v>193</v>
      </c>
    </row>
    <row r="4607" s="14" customFormat="1">
      <c r="A4607" s="14"/>
      <c r="B4607" s="245"/>
      <c r="C4607" s="246"/>
      <c r="D4607" s="228" t="s">
        <v>206</v>
      </c>
      <c r="E4607" s="247" t="s">
        <v>19</v>
      </c>
      <c r="F4607" s="248" t="s">
        <v>5423</v>
      </c>
      <c r="G4607" s="246"/>
      <c r="H4607" s="249">
        <v>41.859999999999999</v>
      </c>
      <c r="I4607" s="250"/>
      <c r="J4607" s="246"/>
      <c r="K4607" s="246"/>
      <c r="L4607" s="251"/>
      <c r="M4607" s="252"/>
      <c r="N4607" s="253"/>
      <c r="O4607" s="253"/>
      <c r="P4607" s="253"/>
      <c r="Q4607" s="253"/>
      <c r="R4607" s="253"/>
      <c r="S4607" s="253"/>
      <c r="T4607" s="254"/>
      <c r="U4607" s="14"/>
      <c r="V4607" s="14"/>
      <c r="W4607" s="14"/>
      <c r="X4607" s="14"/>
      <c r="Y4607" s="14"/>
      <c r="Z4607" s="14"/>
      <c r="AA4607" s="14"/>
      <c r="AB4607" s="14"/>
      <c r="AC4607" s="14"/>
      <c r="AD4607" s="14"/>
      <c r="AE4607" s="14"/>
      <c r="AT4607" s="255" t="s">
        <v>206</v>
      </c>
      <c r="AU4607" s="255" t="s">
        <v>78</v>
      </c>
      <c r="AV4607" s="14" t="s">
        <v>78</v>
      </c>
      <c r="AW4607" s="14" t="s">
        <v>31</v>
      </c>
      <c r="AX4607" s="14" t="s">
        <v>69</v>
      </c>
      <c r="AY4607" s="255" t="s">
        <v>193</v>
      </c>
    </row>
    <row r="4608" s="14" customFormat="1">
      <c r="A4608" s="14"/>
      <c r="B4608" s="245"/>
      <c r="C4608" s="246"/>
      <c r="D4608" s="228" t="s">
        <v>206</v>
      </c>
      <c r="E4608" s="247" t="s">
        <v>19</v>
      </c>
      <c r="F4608" s="248" t="s">
        <v>3815</v>
      </c>
      <c r="G4608" s="246"/>
      <c r="H4608" s="249">
        <v>-3.6360000000000001</v>
      </c>
      <c r="I4608" s="250"/>
      <c r="J4608" s="246"/>
      <c r="K4608" s="246"/>
      <c r="L4608" s="251"/>
      <c r="M4608" s="252"/>
      <c r="N4608" s="253"/>
      <c r="O4608" s="253"/>
      <c r="P4608" s="253"/>
      <c r="Q4608" s="253"/>
      <c r="R4608" s="253"/>
      <c r="S4608" s="253"/>
      <c r="T4608" s="254"/>
      <c r="U4608" s="14"/>
      <c r="V4608" s="14"/>
      <c r="W4608" s="14"/>
      <c r="X4608" s="14"/>
      <c r="Y4608" s="14"/>
      <c r="Z4608" s="14"/>
      <c r="AA4608" s="14"/>
      <c r="AB4608" s="14"/>
      <c r="AC4608" s="14"/>
      <c r="AD4608" s="14"/>
      <c r="AE4608" s="14"/>
      <c r="AT4608" s="255" t="s">
        <v>206</v>
      </c>
      <c r="AU4608" s="255" t="s">
        <v>78</v>
      </c>
      <c r="AV4608" s="14" t="s">
        <v>78</v>
      </c>
      <c r="AW4608" s="14" t="s">
        <v>31</v>
      </c>
      <c r="AX4608" s="14" t="s">
        <v>69</v>
      </c>
      <c r="AY4608" s="255" t="s">
        <v>193</v>
      </c>
    </row>
    <row r="4609" s="13" customFormat="1">
      <c r="A4609" s="13"/>
      <c r="B4609" s="235"/>
      <c r="C4609" s="236"/>
      <c r="D4609" s="228" t="s">
        <v>206</v>
      </c>
      <c r="E4609" s="237" t="s">
        <v>19</v>
      </c>
      <c r="F4609" s="238" t="s">
        <v>3736</v>
      </c>
      <c r="G4609" s="236"/>
      <c r="H4609" s="237" t="s">
        <v>19</v>
      </c>
      <c r="I4609" s="239"/>
      <c r="J4609" s="236"/>
      <c r="K4609" s="236"/>
      <c r="L4609" s="240"/>
      <c r="M4609" s="241"/>
      <c r="N4609" s="242"/>
      <c r="O4609" s="242"/>
      <c r="P4609" s="242"/>
      <c r="Q4609" s="242"/>
      <c r="R4609" s="242"/>
      <c r="S4609" s="242"/>
      <c r="T4609" s="243"/>
      <c r="U4609" s="13"/>
      <c r="V4609" s="13"/>
      <c r="W4609" s="13"/>
      <c r="X4609" s="13"/>
      <c r="Y4609" s="13"/>
      <c r="Z4609" s="13"/>
      <c r="AA4609" s="13"/>
      <c r="AB4609" s="13"/>
      <c r="AC4609" s="13"/>
      <c r="AD4609" s="13"/>
      <c r="AE4609" s="13"/>
      <c r="AT4609" s="244" t="s">
        <v>206</v>
      </c>
      <c r="AU4609" s="244" t="s">
        <v>78</v>
      </c>
      <c r="AV4609" s="13" t="s">
        <v>76</v>
      </c>
      <c r="AW4609" s="13" t="s">
        <v>31</v>
      </c>
      <c r="AX4609" s="13" t="s">
        <v>69</v>
      </c>
      <c r="AY4609" s="244" t="s">
        <v>193</v>
      </c>
    </row>
    <row r="4610" s="14" customFormat="1">
      <c r="A4610" s="14"/>
      <c r="B4610" s="245"/>
      <c r="C4610" s="246"/>
      <c r="D4610" s="228" t="s">
        <v>206</v>
      </c>
      <c r="E4610" s="247" t="s">
        <v>19</v>
      </c>
      <c r="F4610" s="248" t="s">
        <v>5424</v>
      </c>
      <c r="G4610" s="246"/>
      <c r="H4610" s="249">
        <v>62.100000000000001</v>
      </c>
      <c r="I4610" s="250"/>
      <c r="J4610" s="246"/>
      <c r="K4610" s="246"/>
      <c r="L4610" s="251"/>
      <c r="M4610" s="252"/>
      <c r="N4610" s="253"/>
      <c r="O4610" s="253"/>
      <c r="P4610" s="253"/>
      <c r="Q4610" s="253"/>
      <c r="R4610" s="253"/>
      <c r="S4610" s="253"/>
      <c r="T4610" s="254"/>
      <c r="U4610" s="14"/>
      <c r="V4610" s="14"/>
      <c r="W4610" s="14"/>
      <c r="X4610" s="14"/>
      <c r="Y4610" s="14"/>
      <c r="Z4610" s="14"/>
      <c r="AA4610" s="14"/>
      <c r="AB4610" s="14"/>
      <c r="AC4610" s="14"/>
      <c r="AD4610" s="14"/>
      <c r="AE4610" s="14"/>
      <c r="AT4610" s="255" t="s">
        <v>206</v>
      </c>
      <c r="AU4610" s="255" t="s">
        <v>78</v>
      </c>
      <c r="AV4610" s="14" t="s">
        <v>78</v>
      </c>
      <c r="AW4610" s="14" t="s">
        <v>31</v>
      </c>
      <c r="AX4610" s="14" t="s">
        <v>69</v>
      </c>
      <c r="AY4610" s="255" t="s">
        <v>193</v>
      </c>
    </row>
    <row r="4611" s="14" customFormat="1">
      <c r="A4611" s="14"/>
      <c r="B4611" s="245"/>
      <c r="C4611" s="246"/>
      <c r="D4611" s="228" t="s">
        <v>206</v>
      </c>
      <c r="E4611" s="247" t="s">
        <v>19</v>
      </c>
      <c r="F4611" s="248" t="s">
        <v>3820</v>
      </c>
      <c r="G4611" s="246"/>
      <c r="H4611" s="249">
        <v>-14.984</v>
      </c>
      <c r="I4611" s="250"/>
      <c r="J4611" s="246"/>
      <c r="K4611" s="246"/>
      <c r="L4611" s="251"/>
      <c r="M4611" s="252"/>
      <c r="N4611" s="253"/>
      <c r="O4611" s="253"/>
      <c r="P4611" s="253"/>
      <c r="Q4611" s="253"/>
      <c r="R4611" s="253"/>
      <c r="S4611" s="253"/>
      <c r="T4611" s="254"/>
      <c r="U4611" s="14"/>
      <c r="V4611" s="14"/>
      <c r="W4611" s="14"/>
      <c r="X4611" s="14"/>
      <c r="Y4611" s="14"/>
      <c r="Z4611" s="14"/>
      <c r="AA4611" s="14"/>
      <c r="AB4611" s="14"/>
      <c r="AC4611" s="14"/>
      <c r="AD4611" s="14"/>
      <c r="AE4611" s="14"/>
      <c r="AT4611" s="255" t="s">
        <v>206</v>
      </c>
      <c r="AU4611" s="255" t="s">
        <v>78</v>
      </c>
      <c r="AV4611" s="14" t="s">
        <v>78</v>
      </c>
      <c r="AW4611" s="14" t="s">
        <v>31</v>
      </c>
      <c r="AX4611" s="14" t="s">
        <v>69</v>
      </c>
      <c r="AY4611" s="255" t="s">
        <v>193</v>
      </c>
    </row>
    <row r="4612" s="13" customFormat="1">
      <c r="A4612" s="13"/>
      <c r="B4612" s="235"/>
      <c r="C4612" s="236"/>
      <c r="D4612" s="228" t="s">
        <v>206</v>
      </c>
      <c r="E4612" s="237" t="s">
        <v>19</v>
      </c>
      <c r="F4612" s="238" t="s">
        <v>3738</v>
      </c>
      <c r="G4612" s="236"/>
      <c r="H4612" s="237" t="s">
        <v>19</v>
      </c>
      <c r="I4612" s="239"/>
      <c r="J4612" s="236"/>
      <c r="K4612" s="236"/>
      <c r="L4612" s="240"/>
      <c r="M4612" s="241"/>
      <c r="N4612" s="242"/>
      <c r="O4612" s="242"/>
      <c r="P4612" s="242"/>
      <c r="Q4612" s="242"/>
      <c r="R4612" s="242"/>
      <c r="S4612" s="242"/>
      <c r="T4612" s="243"/>
      <c r="U4612" s="13"/>
      <c r="V4612" s="13"/>
      <c r="W4612" s="13"/>
      <c r="X4612" s="13"/>
      <c r="Y4612" s="13"/>
      <c r="Z4612" s="13"/>
      <c r="AA4612" s="13"/>
      <c r="AB4612" s="13"/>
      <c r="AC4612" s="13"/>
      <c r="AD4612" s="13"/>
      <c r="AE4612" s="13"/>
      <c r="AT4612" s="244" t="s">
        <v>206</v>
      </c>
      <c r="AU4612" s="244" t="s">
        <v>78</v>
      </c>
      <c r="AV4612" s="13" t="s">
        <v>76</v>
      </c>
      <c r="AW4612" s="13" t="s">
        <v>31</v>
      </c>
      <c r="AX4612" s="13" t="s">
        <v>69</v>
      </c>
      <c r="AY4612" s="244" t="s">
        <v>193</v>
      </c>
    </row>
    <row r="4613" s="14" customFormat="1">
      <c r="A4613" s="14"/>
      <c r="B4613" s="245"/>
      <c r="C4613" s="246"/>
      <c r="D4613" s="228" t="s">
        <v>206</v>
      </c>
      <c r="E4613" s="247" t="s">
        <v>19</v>
      </c>
      <c r="F4613" s="248" t="s">
        <v>5425</v>
      </c>
      <c r="G4613" s="246"/>
      <c r="H4613" s="249">
        <v>145.5</v>
      </c>
      <c r="I4613" s="250"/>
      <c r="J4613" s="246"/>
      <c r="K4613" s="246"/>
      <c r="L4613" s="251"/>
      <c r="M4613" s="252"/>
      <c r="N4613" s="253"/>
      <c r="O4613" s="253"/>
      <c r="P4613" s="253"/>
      <c r="Q4613" s="253"/>
      <c r="R4613" s="253"/>
      <c r="S4613" s="253"/>
      <c r="T4613" s="254"/>
      <c r="U4613" s="14"/>
      <c r="V4613" s="14"/>
      <c r="W4613" s="14"/>
      <c r="X4613" s="14"/>
      <c r="Y4613" s="14"/>
      <c r="Z4613" s="14"/>
      <c r="AA4613" s="14"/>
      <c r="AB4613" s="14"/>
      <c r="AC4613" s="14"/>
      <c r="AD4613" s="14"/>
      <c r="AE4613" s="14"/>
      <c r="AT4613" s="255" t="s">
        <v>206</v>
      </c>
      <c r="AU4613" s="255" t="s">
        <v>78</v>
      </c>
      <c r="AV4613" s="14" t="s">
        <v>78</v>
      </c>
      <c r="AW4613" s="14" t="s">
        <v>31</v>
      </c>
      <c r="AX4613" s="14" t="s">
        <v>69</v>
      </c>
      <c r="AY4613" s="255" t="s">
        <v>193</v>
      </c>
    </row>
    <row r="4614" s="14" customFormat="1">
      <c r="A4614" s="14"/>
      <c r="B4614" s="245"/>
      <c r="C4614" s="246"/>
      <c r="D4614" s="228" t="s">
        <v>206</v>
      </c>
      <c r="E4614" s="247" t="s">
        <v>19</v>
      </c>
      <c r="F4614" s="248" t="s">
        <v>5426</v>
      </c>
      <c r="G4614" s="246"/>
      <c r="H4614" s="249">
        <v>-22.789999999999999</v>
      </c>
      <c r="I4614" s="250"/>
      <c r="J4614" s="246"/>
      <c r="K4614" s="246"/>
      <c r="L4614" s="251"/>
      <c r="M4614" s="252"/>
      <c r="N4614" s="253"/>
      <c r="O4614" s="253"/>
      <c r="P4614" s="253"/>
      <c r="Q4614" s="253"/>
      <c r="R4614" s="253"/>
      <c r="S4614" s="253"/>
      <c r="T4614" s="254"/>
      <c r="U4614" s="14"/>
      <c r="V4614" s="14"/>
      <c r="W4614" s="14"/>
      <c r="X4614" s="14"/>
      <c r="Y4614" s="14"/>
      <c r="Z4614" s="14"/>
      <c r="AA4614" s="14"/>
      <c r="AB4614" s="14"/>
      <c r="AC4614" s="14"/>
      <c r="AD4614" s="14"/>
      <c r="AE4614" s="14"/>
      <c r="AT4614" s="255" t="s">
        <v>206</v>
      </c>
      <c r="AU4614" s="255" t="s">
        <v>78</v>
      </c>
      <c r="AV4614" s="14" t="s">
        <v>78</v>
      </c>
      <c r="AW4614" s="14" t="s">
        <v>31</v>
      </c>
      <c r="AX4614" s="14" t="s">
        <v>69</v>
      </c>
      <c r="AY4614" s="255" t="s">
        <v>193</v>
      </c>
    </row>
    <row r="4615" s="14" customFormat="1">
      <c r="A4615" s="14"/>
      <c r="B4615" s="245"/>
      <c r="C4615" s="246"/>
      <c r="D4615" s="228" t="s">
        <v>206</v>
      </c>
      <c r="E4615" s="247" t="s">
        <v>19</v>
      </c>
      <c r="F4615" s="248" t="s">
        <v>3823</v>
      </c>
      <c r="G4615" s="246"/>
      <c r="H4615" s="249">
        <v>3</v>
      </c>
      <c r="I4615" s="250"/>
      <c r="J4615" s="246"/>
      <c r="K4615" s="246"/>
      <c r="L4615" s="251"/>
      <c r="M4615" s="252"/>
      <c r="N4615" s="253"/>
      <c r="O4615" s="253"/>
      <c r="P4615" s="253"/>
      <c r="Q4615" s="253"/>
      <c r="R4615" s="253"/>
      <c r="S4615" s="253"/>
      <c r="T4615" s="254"/>
      <c r="U4615" s="14"/>
      <c r="V4615" s="14"/>
      <c r="W4615" s="14"/>
      <c r="X4615" s="14"/>
      <c r="Y4615" s="14"/>
      <c r="Z4615" s="14"/>
      <c r="AA4615" s="14"/>
      <c r="AB4615" s="14"/>
      <c r="AC4615" s="14"/>
      <c r="AD4615" s="14"/>
      <c r="AE4615" s="14"/>
      <c r="AT4615" s="255" t="s">
        <v>206</v>
      </c>
      <c r="AU4615" s="255" t="s">
        <v>78</v>
      </c>
      <c r="AV4615" s="14" t="s">
        <v>78</v>
      </c>
      <c r="AW4615" s="14" t="s">
        <v>31</v>
      </c>
      <c r="AX4615" s="14" t="s">
        <v>69</v>
      </c>
      <c r="AY4615" s="255" t="s">
        <v>193</v>
      </c>
    </row>
    <row r="4616" s="13" customFormat="1">
      <c r="A4616" s="13"/>
      <c r="B4616" s="235"/>
      <c r="C4616" s="236"/>
      <c r="D4616" s="228" t="s">
        <v>206</v>
      </c>
      <c r="E4616" s="237" t="s">
        <v>19</v>
      </c>
      <c r="F4616" s="238" t="s">
        <v>3740</v>
      </c>
      <c r="G4616" s="236"/>
      <c r="H4616" s="237" t="s">
        <v>19</v>
      </c>
      <c r="I4616" s="239"/>
      <c r="J4616" s="236"/>
      <c r="K4616" s="236"/>
      <c r="L4616" s="240"/>
      <c r="M4616" s="241"/>
      <c r="N4616" s="242"/>
      <c r="O4616" s="242"/>
      <c r="P4616" s="242"/>
      <c r="Q4616" s="242"/>
      <c r="R4616" s="242"/>
      <c r="S4616" s="242"/>
      <c r="T4616" s="243"/>
      <c r="U4616" s="13"/>
      <c r="V4616" s="13"/>
      <c r="W4616" s="13"/>
      <c r="X4616" s="13"/>
      <c r="Y4616" s="13"/>
      <c r="Z4616" s="13"/>
      <c r="AA4616" s="13"/>
      <c r="AB4616" s="13"/>
      <c r="AC4616" s="13"/>
      <c r="AD4616" s="13"/>
      <c r="AE4616" s="13"/>
      <c r="AT4616" s="244" t="s">
        <v>206</v>
      </c>
      <c r="AU4616" s="244" t="s">
        <v>78</v>
      </c>
      <c r="AV4616" s="13" t="s">
        <v>76</v>
      </c>
      <c r="AW4616" s="13" t="s">
        <v>31</v>
      </c>
      <c r="AX4616" s="13" t="s">
        <v>69</v>
      </c>
      <c r="AY4616" s="244" t="s">
        <v>193</v>
      </c>
    </row>
    <row r="4617" s="14" customFormat="1">
      <c r="A4617" s="14"/>
      <c r="B4617" s="245"/>
      <c r="C4617" s="246"/>
      <c r="D4617" s="228" t="s">
        <v>206</v>
      </c>
      <c r="E4617" s="247" t="s">
        <v>19</v>
      </c>
      <c r="F4617" s="248" t="s">
        <v>5427</v>
      </c>
      <c r="G4617" s="246"/>
      <c r="H4617" s="249">
        <v>50.700000000000003</v>
      </c>
      <c r="I4617" s="250"/>
      <c r="J4617" s="246"/>
      <c r="K4617" s="246"/>
      <c r="L4617" s="251"/>
      <c r="M4617" s="252"/>
      <c r="N4617" s="253"/>
      <c r="O4617" s="253"/>
      <c r="P4617" s="253"/>
      <c r="Q4617" s="253"/>
      <c r="R4617" s="253"/>
      <c r="S4617" s="253"/>
      <c r="T4617" s="254"/>
      <c r="U4617" s="14"/>
      <c r="V4617" s="14"/>
      <c r="W4617" s="14"/>
      <c r="X4617" s="14"/>
      <c r="Y4617" s="14"/>
      <c r="Z4617" s="14"/>
      <c r="AA4617" s="14"/>
      <c r="AB4617" s="14"/>
      <c r="AC4617" s="14"/>
      <c r="AD4617" s="14"/>
      <c r="AE4617" s="14"/>
      <c r="AT4617" s="255" t="s">
        <v>206</v>
      </c>
      <c r="AU4617" s="255" t="s">
        <v>78</v>
      </c>
      <c r="AV4617" s="14" t="s">
        <v>78</v>
      </c>
      <c r="AW4617" s="14" t="s">
        <v>31</v>
      </c>
      <c r="AX4617" s="14" t="s">
        <v>69</v>
      </c>
      <c r="AY4617" s="255" t="s">
        <v>193</v>
      </c>
    </row>
    <row r="4618" s="14" customFormat="1">
      <c r="A4618" s="14"/>
      <c r="B4618" s="245"/>
      <c r="C4618" s="246"/>
      <c r="D4618" s="228" t="s">
        <v>206</v>
      </c>
      <c r="E4618" s="247" t="s">
        <v>19</v>
      </c>
      <c r="F4618" s="248" t="s">
        <v>3809</v>
      </c>
      <c r="G4618" s="246"/>
      <c r="H4618" s="249">
        <v>-2.02</v>
      </c>
      <c r="I4618" s="250"/>
      <c r="J4618" s="246"/>
      <c r="K4618" s="246"/>
      <c r="L4618" s="251"/>
      <c r="M4618" s="252"/>
      <c r="N4618" s="253"/>
      <c r="O4618" s="253"/>
      <c r="P4618" s="253"/>
      <c r="Q4618" s="253"/>
      <c r="R4618" s="253"/>
      <c r="S4618" s="253"/>
      <c r="T4618" s="254"/>
      <c r="U4618" s="14"/>
      <c r="V4618" s="14"/>
      <c r="W4618" s="14"/>
      <c r="X4618" s="14"/>
      <c r="Y4618" s="14"/>
      <c r="Z4618" s="14"/>
      <c r="AA4618" s="14"/>
      <c r="AB4618" s="14"/>
      <c r="AC4618" s="14"/>
      <c r="AD4618" s="14"/>
      <c r="AE4618" s="14"/>
      <c r="AT4618" s="255" t="s">
        <v>206</v>
      </c>
      <c r="AU4618" s="255" t="s">
        <v>78</v>
      </c>
      <c r="AV4618" s="14" t="s">
        <v>78</v>
      </c>
      <c r="AW4618" s="14" t="s">
        <v>31</v>
      </c>
      <c r="AX4618" s="14" t="s">
        <v>69</v>
      </c>
      <c r="AY4618" s="255" t="s">
        <v>193</v>
      </c>
    </row>
    <row r="4619" s="13" customFormat="1">
      <c r="A4619" s="13"/>
      <c r="B4619" s="235"/>
      <c r="C4619" s="236"/>
      <c r="D4619" s="228" t="s">
        <v>206</v>
      </c>
      <c r="E4619" s="237" t="s">
        <v>19</v>
      </c>
      <c r="F4619" s="238" t="s">
        <v>3742</v>
      </c>
      <c r="G4619" s="236"/>
      <c r="H4619" s="237" t="s">
        <v>19</v>
      </c>
      <c r="I4619" s="239"/>
      <c r="J4619" s="236"/>
      <c r="K4619" s="236"/>
      <c r="L4619" s="240"/>
      <c r="M4619" s="241"/>
      <c r="N4619" s="242"/>
      <c r="O4619" s="242"/>
      <c r="P4619" s="242"/>
      <c r="Q4619" s="242"/>
      <c r="R4619" s="242"/>
      <c r="S4619" s="242"/>
      <c r="T4619" s="243"/>
      <c r="U4619" s="13"/>
      <c r="V4619" s="13"/>
      <c r="W4619" s="13"/>
      <c r="X4619" s="13"/>
      <c r="Y4619" s="13"/>
      <c r="Z4619" s="13"/>
      <c r="AA4619" s="13"/>
      <c r="AB4619" s="13"/>
      <c r="AC4619" s="13"/>
      <c r="AD4619" s="13"/>
      <c r="AE4619" s="13"/>
      <c r="AT4619" s="244" t="s">
        <v>206</v>
      </c>
      <c r="AU4619" s="244" t="s">
        <v>78</v>
      </c>
      <c r="AV4619" s="13" t="s">
        <v>76</v>
      </c>
      <c r="AW4619" s="13" t="s">
        <v>31</v>
      </c>
      <c r="AX4619" s="13" t="s">
        <v>69</v>
      </c>
      <c r="AY4619" s="244" t="s">
        <v>193</v>
      </c>
    </row>
    <row r="4620" s="14" customFormat="1">
      <c r="A4620" s="14"/>
      <c r="B4620" s="245"/>
      <c r="C4620" s="246"/>
      <c r="D4620" s="228" t="s">
        <v>206</v>
      </c>
      <c r="E4620" s="247" t="s">
        <v>19</v>
      </c>
      <c r="F4620" s="248" t="s">
        <v>3824</v>
      </c>
      <c r="G4620" s="246"/>
      <c r="H4620" s="249">
        <v>64.349999999999994</v>
      </c>
      <c r="I4620" s="250"/>
      <c r="J4620" s="246"/>
      <c r="K4620" s="246"/>
      <c r="L4620" s="251"/>
      <c r="M4620" s="252"/>
      <c r="N4620" s="253"/>
      <c r="O4620" s="253"/>
      <c r="P4620" s="253"/>
      <c r="Q4620" s="253"/>
      <c r="R4620" s="253"/>
      <c r="S4620" s="253"/>
      <c r="T4620" s="254"/>
      <c r="U4620" s="14"/>
      <c r="V4620" s="14"/>
      <c r="W4620" s="14"/>
      <c r="X4620" s="14"/>
      <c r="Y4620" s="14"/>
      <c r="Z4620" s="14"/>
      <c r="AA4620" s="14"/>
      <c r="AB4620" s="14"/>
      <c r="AC4620" s="14"/>
      <c r="AD4620" s="14"/>
      <c r="AE4620" s="14"/>
      <c r="AT4620" s="255" t="s">
        <v>206</v>
      </c>
      <c r="AU4620" s="255" t="s">
        <v>78</v>
      </c>
      <c r="AV4620" s="14" t="s">
        <v>78</v>
      </c>
      <c r="AW4620" s="14" t="s">
        <v>31</v>
      </c>
      <c r="AX4620" s="14" t="s">
        <v>69</v>
      </c>
      <c r="AY4620" s="255" t="s">
        <v>193</v>
      </c>
    </row>
    <row r="4621" s="14" customFormat="1">
      <c r="A4621" s="14"/>
      <c r="B4621" s="245"/>
      <c r="C4621" s="246"/>
      <c r="D4621" s="228" t="s">
        <v>206</v>
      </c>
      <c r="E4621" s="247" t="s">
        <v>19</v>
      </c>
      <c r="F4621" s="248" t="s">
        <v>3825</v>
      </c>
      <c r="G4621" s="246"/>
      <c r="H4621" s="249">
        <v>-5.7720000000000002</v>
      </c>
      <c r="I4621" s="250"/>
      <c r="J4621" s="246"/>
      <c r="K4621" s="246"/>
      <c r="L4621" s="251"/>
      <c r="M4621" s="252"/>
      <c r="N4621" s="253"/>
      <c r="O4621" s="253"/>
      <c r="P4621" s="253"/>
      <c r="Q4621" s="253"/>
      <c r="R4621" s="253"/>
      <c r="S4621" s="253"/>
      <c r="T4621" s="254"/>
      <c r="U4621" s="14"/>
      <c r="V4621" s="14"/>
      <c r="W4621" s="14"/>
      <c r="X4621" s="14"/>
      <c r="Y4621" s="14"/>
      <c r="Z4621" s="14"/>
      <c r="AA4621" s="14"/>
      <c r="AB4621" s="14"/>
      <c r="AC4621" s="14"/>
      <c r="AD4621" s="14"/>
      <c r="AE4621" s="14"/>
      <c r="AT4621" s="255" t="s">
        <v>206</v>
      </c>
      <c r="AU4621" s="255" t="s">
        <v>78</v>
      </c>
      <c r="AV4621" s="14" t="s">
        <v>78</v>
      </c>
      <c r="AW4621" s="14" t="s">
        <v>31</v>
      </c>
      <c r="AX4621" s="14" t="s">
        <v>69</v>
      </c>
      <c r="AY4621" s="255" t="s">
        <v>193</v>
      </c>
    </row>
    <row r="4622" s="14" customFormat="1">
      <c r="A4622" s="14"/>
      <c r="B4622" s="245"/>
      <c r="C4622" s="246"/>
      <c r="D4622" s="228" t="s">
        <v>206</v>
      </c>
      <c r="E4622" s="247" t="s">
        <v>19</v>
      </c>
      <c r="F4622" s="248" t="s">
        <v>3826</v>
      </c>
      <c r="G4622" s="246"/>
      <c r="H4622" s="249">
        <v>1.3520000000000001</v>
      </c>
      <c r="I4622" s="250"/>
      <c r="J4622" s="246"/>
      <c r="K4622" s="246"/>
      <c r="L4622" s="251"/>
      <c r="M4622" s="252"/>
      <c r="N4622" s="253"/>
      <c r="O4622" s="253"/>
      <c r="P4622" s="253"/>
      <c r="Q4622" s="253"/>
      <c r="R4622" s="253"/>
      <c r="S4622" s="253"/>
      <c r="T4622" s="254"/>
      <c r="U4622" s="14"/>
      <c r="V4622" s="14"/>
      <c r="W4622" s="14"/>
      <c r="X4622" s="14"/>
      <c r="Y4622" s="14"/>
      <c r="Z4622" s="14"/>
      <c r="AA4622" s="14"/>
      <c r="AB4622" s="14"/>
      <c r="AC4622" s="14"/>
      <c r="AD4622" s="14"/>
      <c r="AE4622" s="14"/>
      <c r="AT4622" s="255" t="s">
        <v>206</v>
      </c>
      <c r="AU4622" s="255" t="s">
        <v>78</v>
      </c>
      <c r="AV4622" s="14" t="s">
        <v>78</v>
      </c>
      <c r="AW4622" s="14" t="s">
        <v>31</v>
      </c>
      <c r="AX4622" s="14" t="s">
        <v>69</v>
      </c>
      <c r="AY4622" s="255" t="s">
        <v>193</v>
      </c>
    </row>
    <row r="4623" s="13" customFormat="1">
      <c r="A4623" s="13"/>
      <c r="B4623" s="235"/>
      <c r="C4623" s="236"/>
      <c r="D4623" s="228" t="s">
        <v>206</v>
      </c>
      <c r="E4623" s="237" t="s">
        <v>19</v>
      </c>
      <c r="F4623" s="238" t="s">
        <v>1702</v>
      </c>
      <c r="G4623" s="236"/>
      <c r="H4623" s="237" t="s">
        <v>19</v>
      </c>
      <c r="I4623" s="239"/>
      <c r="J4623" s="236"/>
      <c r="K4623" s="236"/>
      <c r="L4623" s="240"/>
      <c r="M4623" s="241"/>
      <c r="N4623" s="242"/>
      <c r="O4623" s="242"/>
      <c r="P4623" s="242"/>
      <c r="Q4623" s="242"/>
      <c r="R4623" s="242"/>
      <c r="S4623" s="242"/>
      <c r="T4623" s="243"/>
      <c r="U4623" s="13"/>
      <c r="V4623" s="13"/>
      <c r="W4623" s="13"/>
      <c r="X4623" s="13"/>
      <c r="Y4623" s="13"/>
      <c r="Z4623" s="13"/>
      <c r="AA4623" s="13"/>
      <c r="AB4623" s="13"/>
      <c r="AC4623" s="13"/>
      <c r="AD4623" s="13"/>
      <c r="AE4623" s="13"/>
      <c r="AT4623" s="244" t="s">
        <v>206</v>
      </c>
      <c r="AU4623" s="244" t="s">
        <v>78</v>
      </c>
      <c r="AV4623" s="13" t="s">
        <v>76</v>
      </c>
      <c r="AW4623" s="13" t="s">
        <v>31</v>
      </c>
      <c r="AX4623" s="13" t="s">
        <v>69</v>
      </c>
      <c r="AY4623" s="244" t="s">
        <v>193</v>
      </c>
    </row>
    <row r="4624" s="13" customFormat="1">
      <c r="A4624" s="13"/>
      <c r="B4624" s="235"/>
      <c r="C4624" s="236"/>
      <c r="D4624" s="228" t="s">
        <v>206</v>
      </c>
      <c r="E4624" s="237" t="s">
        <v>19</v>
      </c>
      <c r="F4624" s="238" t="s">
        <v>3743</v>
      </c>
      <c r="G4624" s="236"/>
      <c r="H4624" s="237" t="s">
        <v>19</v>
      </c>
      <c r="I4624" s="239"/>
      <c r="J4624" s="236"/>
      <c r="K4624" s="236"/>
      <c r="L4624" s="240"/>
      <c r="M4624" s="241"/>
      <c r="N4624" s="242"/>
      <c r="O4624" s="242"/>
      <c r="P4624" s="242"/>
      <c r="Q4624" s="242"/>
      <c r="R4624" s="242"/>
      <c r="S4624" s="242"/>
      <c r="T4624" s="243"/>
      <c r="U4624" s="13"/>
      <c r="V4624" s="13"/>
      <c r="W4624" s="13"/>
      <c r="X4624" s="13"/>
      <c r="Y4624" s="13"/>
      <c r="Z4624" s="13"/>
      <c r="AA4624" s="13"/>
      <c r="AB4624" s="13"/>
      <c r="AC4624" s="13"/>
      <c r="AD4624" s="13"/>
      <c r="AE4624" s="13"/>
      <c r="AT4624" s="244" t="s">
        <v>206</v>
      </c>
      <c r="AU4624" s="244" t="s">
        <v>78</v>
      </c>
      <c r="AV4624" s="13" t="s">
        <v>76</v>
      </c>
      <c r="AW4624" s="13" t="s">
        <v>31</v>
      </c>
      <c r="AX4624" s="13" t="s">
        <v>69</v>
      </c>
      <c r="AY4624" s="244" t="s">
        <v>193</v>
      </c>
    </row>
    <row r="4625" s="14" customFormat="1">
      <c r="A4625" s="14"/>
      <c r="B4625" s="245"/>
      <c r="C4625" s="246"/>
      <c r="D4625" s="228" t="s">
        <v>206</v>
      </c>
      <c r="E4625" s="247" t="s">
        <v>19</v>
      </c>
      <c r="F4625" s="248" t="s">
        <v>5428</v>
      </c>
      <c r="G4625" s="246"/>
      <c r="H4625" s="249">
        <v>131.91999999999999</v>
      </c>
      <c r="I4625" s="250"/>
      <c r="J4625" s="246"/>
      <c r="K4625" s="246"/>
      <c r="L4625" s="251"/>
      <c r="M4625" s="252"/>
      <c r="N4625" s="253"/>
      <c r="O4625" s="253"/>
      <c r="P4625" s="253"/>
      <c r="Q4625" s="253"/>
      <c r="R4625" s="253"/>
      <c r="S4625" s="253"/>
      <c r="T4625" s="254"/>
      <c r="U4625" s="14"/>
      <c r="V4625" s="14"/>
      <c r="W4625" s="14"/>
      <c r="X4625" s="14"/>
      <c r="Y4625" s="14"/>
      <c r="Z4625" s="14"/>
      <c r="AA4625" s="14"/>
      <c r="AB4625" s="14"/>
      <c r="AC4625" s="14"/>
      <c r="AD4625" s="14"/>
      <c r="AE4625" s="14"/>
      <c r="AT4625" s="255" t="s">
        <v>206</v>
      </c>
      <c r="AU4625" s="255" t="s">
        <v>78</v>
      </c>
      <c r="AV4625" s="14" t="s">
        <v>78</v>
      </c>
      <c r="AW4625" s="14" t="s">
        <v>31</v>
      </c>
      <c r="AX4625" s="14" t="s">
        <v>69</v>
      </c>
      <c r="AY4625" s="255" t="s">
        <v>193</v>
      </c>
    </row>
    <row r="4626" s="14" customFormat="1">
      <c r="A4626" s="14"/>
      <c r="B4626" s="245"/>
      <c r="C4626" s="246"/>
      <c r="D4626" s="228" t="s">
        <v>206</v>
      </c>
      <c r="E4626" s="247" t="s">
        <v>19</v>
      </c>
      <c r="F4626" s="248" t="s">
        <v>5429</v>
      </c>
      <c r="G4626" s="246"/>
      <c r="H4626" s="249">
        <v>-54.798999999999999</v>
      </c>
      <c r="I4626" s="250"/>
      <c r="J4626" s="246"/>
      <c r="K4626" s="246"/>
      <c r="L4626" s="251"/>
      <c r="M4626" s="252"/>
      <c r="N4626" s="253"/>
      <c r="O4626" s="253"/>
      <c r="P4626" s="253"/>
      <c r="Q4626" s="253"/>
      <c r="R4626" s="253"/>
      <c r="S4626" s="253"/>
      <c r="T4626" s="254"/>
      <c r="U4626" s="14"/>
      <c r="V4626" s="14"/>
      <c r="W4626" s="14"/>
      <c r="X4626" s="14"/>
      <c r="Y4626" s="14"/>
      <c r="Z4626" s="14"/>
      <c r="AA4626" s="14"/>
      <c r="AB4626" s="14"/>
      <c r="AC4626" s="14"/>
      <c r="AD4626" s="14"/>
      <c r="AE4626" s="14"/>
      <c r="AT4626" s="255" t="s">
        <v>206</v>
      </c>
      <c r="AU4626" s="255" t="s">
        <v>78</v>
      </c>
      <c r="AV4626" s="14" t="s">
        <v>78</v>
      </c>
      <c r="AW4626" s="14" t="s">
        <v>31</v>
      </c>
      <c r="AX4626" s="14" t="s">
        <v>69</v>
      </c>
      <c r="AY4626" s="255" t="s">
        <v>193</v>
      </c>
    </row>
    <row r="4627" s="14" customFormat="1">
      <c r="A4627" s="14"/>
      <c r="B4627" s="245"/>
      <c r="C4627" s="246"/>
      <c r="D4627" s="228" t="s">
        <v>206</v>
      </c>
      <c r="E4627" s="247" t="s">
        <v>19</v>
      </c>
      <c r="F4627" s="248" t="s">
        <v>3829</v>
      </c>
      <c r="G4627" s="246"/>
      <c r="H4627" s="249">
        <v>6.9980000000000002</v>
      </c>
      <c r="I4627" s="250"/>
      <c r="J4627" s="246"/>
      <c r="K4627" s="246"/>
      <c r="L4627" s="251"/>
      <c r="M4627" s="252"/>
      <c r="N4627" s="253"/>
      <c r="O4627" s="253"/>
      <c r="P4627" s="253"/>
      <c r="Q4627" s="253"/>
      <c r="R4627" s="253"/>
      <c r="S4627" s="253"/>
      <c r="T4627" s="254"/>
      <c r="U4627" s="14"/>
      <c r="V4627" s="14"/>
      <c r="W4627" s="14"/>
      <c r="X4627" s="14"/>
      <c r="Y4627" s="14"/>
      <c r="Z4627" s="14"/>
      <c r="AA4627" s="14"/>
      <c r="AB4627" s="14"/>
      <c r="AC4627" s="14"/>
      <c r="AD4627" s="14"/>
      <c r="AE4627" s="14"/>
      <c r="AT4627" s="255" t="s">
        <v>206</v>
      </c>
      <c r="AU4627" s="255" t="s">
        <v>78</v>
      </c>
      <c r="AV4627" s="14" t="s">
        <v>78</v>
      </c>
      <c r="AW4627" s="14" t="s">
        <v>31</v>
      </c>
      <c r="AX4627" s="14" t="s">
        <v>69</v>
      </c>
      <c r="AY4627" s="255" t="s">
        <v>193</v>
      </c>
    </row>
    <row r="4628" s="13" customFormat="1">
      <c r="A4628" s="13"/>
      <c r="B4628" s="235"/>
      <c r="C4628" s="236"/>
      <c r="D4628" s="228" t="s">
        <v>206</v>
      </c>
      <c r="E4628" s="237" t="s">
        <v>19</v>
      </c>
      <c r="F4628" s="238" t="s">
        <v>3679</v>
      </c>
      <c r="G4628" s="236"/>
      <c r="H4628" s="237" t="s">
        <v>19</v>
      </c>
      <c r="I4628" s="239"/>
      <c r="J4628" s="236"/>
      <c r="K4628" s="236"/>
      <c r="L4628" s="240"/>
      <c r="M4628" s="241"/>
      <c r="N4628" s="242"/>
      <c r="O4628" s="242"/>
      <c r="P4628" s="242"/>
      <c r="Q4628" s="242"/>
      <c r="R4628" s="242"/>
      <c r="S4628" s="242"/>
      <c r="T4628" s="243"/>
      <c r="U4628" s="13"/>
      <c r="V4628" s="13"/>
      <c r="W4628" s="13"/>
      <c r="X4628" s="13"/>
      <c r="Y4628" s="13"/>
      <c r="Z4628" s="13"/>
      <c r="AA4628" s="13"/>
      <c r="AB4628" s="13"/>
      <c r="AC4628" s="13"/>
      <c r="AD4628" s="13"/>
      <c r="AE4628" s="13"/>
      <c r="AT4628" s="244" t="s">
        <v>206</v>
      </c>
      <c r="AU4628" s="244" t="s">
        <v>78</v>
      </c>
      <c r="AV4628" s="13" t="s">
        <v>76</v>
      </c>
      <c r="AW4628" s="13" t="s">
        <v>31</v>
      </c>
      <c r="AX4628" s="13" t="s">
        <v>69</v>
      </c>
      <c r="AY4628" s="244" t="s">
        <v>193</v>
      </c>
    </row>
    <row r="4629" s="14" customFormat="1">
      <c r="A4629" s="14"/>
      <c r="B4629" s="245"/>
      <c r="C4629" s="246"/>
      <c r="D4629" s="228" t="s">
        <v>206</v>
      </c>
      <c r="E4629" s="247" t="s">
        <v>19</v>
      </c>
      <c r="F4629" s="248" t="s">
        <v>3830</v>
      </c>
      <c r="G4629" s="246"/>
      <c r="H4629" s="249">
        <v>66.230000000000004</v>
      </c>
      <c r="I4629" s="250"/>
      <c r="J4629" s="246"/>
      <c r="K4629" s="246"/>
      <c r="L4629" s="251"/>
      <c r="M4629" s="252"/>
      <c r="N4629" s="253"/>
      <c r="O4629" s="253"/>
      <c r="P4629" s="253"/>
      <c r="Q4629" s="253"/>
      <c r="R4629" s="253"/>
      <c r="S4629" s="253"/>
      <c r="T4629" s="254"/>
      <c r="U4629" s="14"/>
      <c r="V4629" s="14"/>
      <c r="W4629" s="14"/>
      <c r="X4629" s="14"/>
      <c r="Y4629" s="14"/>
      <c r="Z4629" s="14"/>
      <c r="AA4629" s="14"/>
      <c r="AB4629" s="14"/>
      <c r="AC4629" s="14"/>
      <c r="AD4629" s="14"/>
      <c r="AE4629" s="14"/>
      <c r="AT4629" s="255" t="s">
        <v>206</v>
      </c>
      <c r="AU4629" s="255" t="s">
        <v>78</v>
      </c>
      <c r="AV4629" s="14" t="s">
        <v>78</v>
      </c>
      <c r="AW4629" s="14" t="s">
        <v>31</v>
      </c>
      <c r="AX4629" s="14" t="s">
        <v>69</v>
      </c>
      <c r="AY4629" s="255" t="s">
        <v>193</v>
      </c>
    </row>
    <row r="4630" s="14" customFormat="1">
      <c r="A4630" s="14"/>
      <c r="B4630" s="245"/>
      <c r="C4630" s="246"/>
      <c r="D4630" s="228" t="s">
        <v>206</v>
      </c>
      <c r="E4630" s="247" t="s">
        <v>19</v>
      </c>
      <c r="F4630" s="248" t="s">
        <v>3831</v>
      </c>
      <c r="G4630" s="246"/>
      <c r="H4630" s="249">
        <v>-5.7569999999999997</v>
      </c>
      <c r="I4630" s="250"/>
      <c r="J4630" s="246"/>
      <c r="K4630" s="246"/>
      <c r="L4630" s="251"/>
      <c r="M4630" s="252"/>
      <c r="N4630" s="253"/>
      <c r="O4630" s="253"/>
      <c r="P4630" s="253"/>
      <c r="Q4630" s="253"/>
      <c r="R4630" s="253"/>
      <c r="S4630" s="253"/>
      <c r="T4630" s="254"/>
      <c r="U4630" s="14"/>
      <c r="V4630" s="14"/>
      <c r="W4630" s="14"/>
      <c r="X4630" s="14"/>
      <c r="Y4630" s="14"/>
      <c r="Z4630" s="14"/>
      <c r="AA4630" s="14"/>
      <c r="AB4630" s="14"/>
      <c r="AC4630" s="14"/>
      <c r="AD4630" s="14"/>
      <c r="AE4630" s="14"/>
      <c r="AT4630" s="255" t="s">
        <v>206</v>
      </c>
      <c r="AU4630" s="255" t="s">
        <v>78</v>
      </c>
      <c r="AV4630" s="14" t="s">
        <v>78</v>
      </c>
      <c r="AW4630" s="14" t="s">
        <v>31</v>
      </c>
      <c r="AX4630" s="14" t="s">
        <v>69</v>
      </c>
      <c r="AY4630" s="255" t="s">
        <v>193</v>
      </c>
    </row>
    <row r="4631" s="13" customFormat="1">
      <c r="A4631" s="13"/>
      <c r="B4631" s="235"/>
      <c r="C4631" s="236"/>
      <c r="D4631" s="228" t="s">
        <v>206</v>
      </c>
      <c r="E4631" s="237" t="s">
        <v>19</v>
      </c>
      <c r="F4631" s="238" t="s">
        <v>3745</v>
      </c>
      <c r="G4631" s="236"/>
      <c r="H4631" s="237" t="s">
        <v>19</v>
      </c>
      <c r="I4631" s="239"/>
      <c r="J4631" s="236"/>
      <c r="K4631" s="236"/>
      <c r="L4631" s="240"/>
      <c r="M4631" s="241"/>
      <c r="N4631" s="242"/>
      <c r="O4631" s="242"/>
      <c r="P4631" s="242"/>
      <c r="Q4631" s="242"/>
      <c r="R4631" s="242"/>
      <c r="S4631" s="242"/>
      <c r="T4631" s="243"/>
      <c r="U4631" s="13"/>
      <c r="V4631" s="13"/>
      <c r="W4631" s="13"/>
      <c r="X4631" s="13"/>
      <c r="Y4631" s="13"/>
      <c r="Z4631" s="13"/>
      <c r="AA4631" s="13"/>
      <c r="AB4631" s="13"/>
      <c r="AC4631" s="13"/>
      <c r="AD4631" s="13"/>
      <c r="AE4631" s="13"/>
      <c r="AT4631" s="244" t="s">
        <v>206</v>
      </c>
      <c r="AU4631" s="244" t="s">
        <v>78</v>
      </c>
      <c r="AV4631" s="13" t="s">
        <v>76</v>
      </c>
      <c r="AW4631" s="13" t="s">
        <v>31</v>
      </c>
      <c r="AX4631" s="13" t="s">
        <v>69</v>
      </c>
      <c r="AY4631" s="244" t="s">
        <v>193</v>
      </c>
    </row>
    <row r="4632" s="14" customFormat="1">
      <c r="A4632" s="14"/>
      <c r="B4632" s="245"/>
      <c r="C4632" s="246"/>
      <c r="D4632" s="228" t="s">
        <v>206</v>
      </c>
      <c r="E4632" s="247" t="s">
        <v>19</v>
      </c>
      <c r="F4632" s="248" t="s">
        <v>5430</v>
      </c>
      <c r="G4632" s="246"/>
      <c r="H4632" s="249">
        <v>39.600000000000001</v>
      </c>
      <c r="I4632" s="250"/>
      <c r="J4632" s="246"/>
      <c r="K4632" s="246"/>
      <c r="L4632" s="251"/>
      <c r="M4632" s="252"/>
      <c r="N4632" s="253"/>
      <c r="O4632" s="253"/>
      <c r="P4632" s="253"/>
      <c r="Q4632" s="253"/>
      <c r="R4632" s="253"/>
      <c r="S4632" s="253"/>
      <c r="T4632" s="254"/>
      <c r="U4632" s="14"/>
      <c r="V4632" s="14"/>
      <c r="W4632" s="14"/>
      <c r="X4632" s="14"/>
      <c r="Y4632" s="14"/>
      <c r="Z4632" s="14"/>
      <c r="AA4632" s="14"/>
      <c r="AB4632" s="14"/>
      <c r="AC4632" s="14"/>
      <c r="AD4632" s="14"/>
      <c r="AE4632" s="14"/>
      <c r="AT4632" s="255" t="s">
        <v>206</v>
      </c>
      <c r="AU4632" s="255" t="s">
        <v>78</v>
      </c>
      <c r="AV4632" s="14" t="s">
        <v>78</v>
      </c>
      <c r="AW4632" s="14" t="s">
        <v>31</v>
      </c>
      <c r="AX4632" s="14" t="s">
        <v>69</v>
      </c>
      <c r="AY4632" s="255" t="s">
        <v>193</v>
      </c>
    </row>
    <row r="4633" s="14" customFormat="1">
      <c r="A4633" s="14"/>
      <c r="B4633" s="245"/>
      <c r="C4633" s="246"/>
      <c r="D4633" s="228" t="s">
        <v>206</v>
      </c>
      <c r="E4633" s="247" t="s">
        <v>19</v>
      </c>
      <c r="F4633" s="248" t="s">
        <v>3833</v>
      </c>
      <c r="G4633" s="246"/>
      <c r="H4633" s="249">
        <v>-18.434000000000001</v>
      </c>
      <c r="I4633" s="250"/>
      <c r="J4633" s="246"/>
      <c r="K4633" s="246"/>
      <c r="L4633" s="251"/>
      <c r="M4633" s="252"/>
      <c r="N4633" s="253"/>
      <c r="O4633" s="253"/>
      <c r="P4633" s="253"/>
      <c r="Q4633" s="253"/>
      <c r="R4633" s="253"/>
      <c r="S4633" s="253"/>
      <c r="T4633" s="254"/>
      <c r="U4633" s="14"/>
      <c r="V4633" s="14"/>
      <c r="W4633" s="14"/>
      <c r="X4633" s="14"/>
      <c r="Y4633" s="14"/>
      <c r="Z4633" s="14"/>
      <c r="AA4633" s="14"/>
      <c r="AB4633" s="14"/>
      <c r="AC4633" s="14"/>
      <c r="AD4633" s="14"/>
      <c r="AE4633" s="14"/>
      <c r="AT4633" s="255" t="s">
        <v>206</v>
      </c>
      <c r="AU4633" s="255" t="s">
        <v>78</v>
      </c>
      <c r="AV4633" s="14" t="s">
        <v>78</v>
      </c>
      <c r="AW4633" s="14" t="s">
        <v>31</v>
      </c>
      <c r="AX4633" s="14" t="s">
        <v>69</v>
      </c>
      <c r="AY4633" s="255" t="s">
        <v>193</v>
      </c>
    </row>
    <row r="4634" s="13" customFormat="1">
      <c r="A4634" s="13"/>
      <c r="B4634" s="235"/>
      <c r="C4634" s="236"/>
      <c r="D4634" s="228" t="s">
        <v>206</v>
      </c>
      <c r="E4634" s="237" t="s">
        <v>19</v>
      </c>
      <c r="F4634" s="238" t="s">
        <v>3681</v>
      </c>
      <c r="G4634" s="236"/>
      <c r="H4634" s="237" t="s">
        <v>19</v>
      </c>
      <c r="I4634" s="239"/>
      <c r="J4634" s="236"/>
      <c r="K4634" s="236"/>
      <c r="L4634" s="240"/>
      <c r="M4634" s="241"/>
      <c r="N4634" s="242"/>
      <c r="O4634" s="242"/>
      <c r="P4634" s="242"/>
      <c r="Q4634" s="242"/>
      <c r="R4634" s="242"/>
      <c r="S4634" s="242"/>
      <c r="T4634" s="243"/>
      <c r="U4634" s="13"/>
      <c r="V4634" s="13"/>
      <c r="W4634" s="13"/>
      <c r="X4634" s="13"/>
      <c r="Y4634" s="13"/>
      <c r="Z4634" s="13"/>
      <c r="AA4634" s="13"/>
      <c r="AB4634" s="13"/>
      <c r="AC4634" s="13"/>
      <c r="AD4634" s="13"/>
      <c r="AE4634" s="13"/>
      <c r="AT4634" s="244" t="s">
        <v>206</v>
      </c>
      <c r="AU4634" s="244" t="s">
        <v>78</v>
      </c>
      <c r="AV4634" s="13" t="s">
        <v>76</v>
      </c>
      <c r="AW4634" s="13" t="s">
        <v>31</v>
      </c>
      <c r="AX4634" s="13" t="s">
        <v>69</v>
      </c>
      <c r="AY4634" s="244" t="s">
        <v>193</v>
      </c>
    </row>
    <row r="4635" s="14" customFormat="1">
      <c r="A4635" s="14"/>
      <c r="B4635" s="245"/>
      <c r="C4635" s="246"/>
      <c r="D4635" s="228" t="s">
        <v>206</v>
      </c>
      <c r="E4635" s="247" t="s">
        <v>19</v>
      </c>
      <c r="F4635" s="248" t="s">
        <v>5431</v>
      </c>
      <c r="G4635" s="246"/>
      <c r="H4635" s="249">
        <v>844.74000000000001</v>
      </c>
      <c r="I4635" s="250"/>
      <c r="J4635" s="246"/>
      <c r="K4635" s="246"/>
      <c r="L4635" s="251"/>
      <c r="M4635" s="252"/>
      <c r="N4635" s="253"/>
      <c r="O4635" s="253"/>
      <c r="P4635" s="253"/>
      <c r="Q4635" s="253"/>
      <c r="R4635" s="253"/>
      <c r="S4635" s="253"/>
      <c r="T4635" s="254"/>
      <c r="U4635" s="14"/>
      <c r="V4635" s="14"/>
      <c r="W4635" s="14"/>
      <c r="X4635" s="14"/>
      <c r="Y4635" s="14"/>
      <c r="Z4635" s="14"/>
      <c r="AA4635" s="14"/>
      <c r="AB4635" s="14"/>
      <c r="AC4635" s="14"/>
      <c r="AD4635" s="14"/>
      <c r="AE4635" s="14"/>
      <c r="AT4635" s="255" t="s">
        <v>206</v>
      </c>
      <c r="AU4635" s="255" t="s">
        <v>78</v>
      </c>
      <c r="AV4635" s="14" t="s">
        <v>78</v>
      </c>
      <c r="AW4635" s="14" t="s">
        <v>31</v>
      </c>
      <c r="AX4635" s="14" t="s">
        <v>69</v>
      </c>
      <c r="AY4635" s="255" t="s">
        <v>193</v>
      </c>
    </row>
    <row r="4636" s="14" customFormat="1">
      <c r="A4636" s="14"/>
      <c r="B4636" s="245"/>
      <c r="C4636" s="246"/>
      <c r="D4636" s="228" t="s">
        <v>206</v>
      </c>
      <c r="E4636" s="247" t="s">
        <v>19</v>
      </c>
      <c r="F4636" s="248" t="s">
        <v>3835</v>
      </c>
      <c r="G4636" s="246"/>
      <c r="H4636" s="249">
        <v>-76.510000000000005</v>
      </c>
      <c r="I4636" s="250"/>
      <c r="J4636" s="246"/>
      <c r="K4636" s="246"/>
      <c r="L4636" s="251"/>
      <c r="M4636" s="252"/>
      <c r="N4636" s="253"/>
      <c r="O4636" s="253"/>
      <c r="P4636" s="253"/>
      <c r="Q4636" s="253"/>
      <c r="R4636" s="253"/>
      <c r="S4636" s="253"/>
      <c r="T4636" s="254"/>
      <c r="U4636" s="14"/>
      <c r="V4636" s="14"/>
      <c r="W4636" s="14"/>
      <c r="X4636" s="14"/>
      <c r="Y4636" s="14"/>
      <c r="Z4636" s="14"/>
      <c r="AA4636" s="14"/>
      <c r="AB4636" s="14"/>
      <c r="AC4636" s="14"/>
      <c r="AD4636" s="14"/>
      <c r="AE4636" s="14"/>
      <c r="AT4636" s="255" t="s">
        <v>206</v>
      </c>
      <c r="AU4636" s="255" t="s">
        <v>78</v>
      </c>
      <c r="AV4636" s="14" t="s">
        <v>78</v>
      </c>
      <c r="AW4636" s="14" t="s">
        <v>31</v>
      </c>
      <c r="AX4636" s="14" t="s">
        <v>69</v>
      </c>
      <c r="AY4636" s="255" t="s">
        <v>193</v>
      </c>
    </row>
    <row r="4637" s="14" customFormat="1">
      <c r="A4637" s="14"/>
      <c r="B4637" s="245"/>
      <c r="C4637" s="246"/>
      <c r="D4637" s="228" t="s">
        <v>206</v>
      </c>
      <c r="E4637" s="247" t="s">
        <v>19</v>
      </c>
      <c r="F4637" s="248" t="s">
        <v>3836</v>
      </c>
      <c r="G4637" s="246"/>
      <c r="H4637" s="249">
        <v>13.5</v>
      </c>
      <c r="I4637" s="250"/>
      <c r="J4637" s="246"/>
      <c r="K4637" s="246"/>
      <c r="L4637" s="251"/>
      <c r="M4637" s="252"/>
      <c r="N4637" s="253"/>
      <c r="O4637" s="253"/>
      <c r="P4637" s="253"/>
      <c r="Q4637" s="253"/>
      <c r="R4637" s="253"/>
      <c r="S4637" s="253"/>
      <c r="T4637" s="254"/>
      <c r="U4637" s="14"/>
      <c r="V4637" s="14"/>
      <c r="W4637" s="14"/>
      <c r="X4637" s="14"/>
      <c r="Y4637" s="14"/>
      <c r="Z4637" s="14"/>
      <c r="AA4637" s="14"/>
      <c r="AB4637" s="14"/>
      <c r="AC4637" s="14"/>
      <c r="AD4637" s="14"/>
      <c r="AE4637" s="14"/>
      <c r="AT4637" s="255" t="s">
        <v>206</v>
      </c>
      <c r="AU4637" s="255" t="s">
        <v>78</v>
      </c>
      <c r="AV4637" s="14" t="s">
        <v>78</v>
      </c>
      <c r="AW4637" s="14" t="s">
        <v>31</v>
      </c>
      <c r="AX4637" s="14" t="s">
        <v>69</v>
      </c>
      <c r="AY4637" s="255" t="s">
        <v>193</v>
      </c>
    </row>
    <row r="4638" s="13" customFormat="1">
      <c r="A4638" s="13"/>
      <c r="B4638" s="235"/>
      <c r="C4638" s="236"/>
      <c r="D4638" s="228" t="s">
        <v>206</v>
      </c>
      <c r="E4638" s="237" t="s">
        <v>19</v>
      </c>
      <c r="F4638" s="238" t="s">
        <v>1704</v>
      </c>
      <c r="G4638" s="236"/>
      <c r="H4638" s="237" t="s">
        <v>19</v>
      </c>
      <c r="I4638" s="239"/>
      <c r="J4638" s="236"/>
      <c r="K4638" s="236"/>
      <c r="L4638" s="240"/>
      <c r="M4638" s="241"/>
      <c r="N4638" s="242"/>
      <c r="O4638" s="242"/>
      <c r="P4638" s="242"/>
      <c r="Q4638" s="242"/>
      <c r="R4638" s="242"/>
      <c r="S4638" s="242"/>
      <c r="T4638" s="243"/>
      <c r="U4638" s="13"/>
      <c r="V4638" s="13"/>
      <c r="W4638" s="13"/>
      <c r="X4638" s="13"/>
      <c r="Y4638" s="13"/>
      <c r="Z4638" s="13"/>
      <c r="AA4638" s="13"/>
      <c r="AB4638" s="13"/>
      <c r="AC4638" s="13"/>
      <c r="AD4638" s="13"/>
      <c r="AE4638" s="13"/>
      <c r="AT4638" s="244" t="s">
        <v>206</v>
      </c>
      <c r="AU4638" s="244" t="s">
        <v>78</v>
      </c>
      <c r="AV4638" s="13" t="s">
        <v>76</v>
      </c>
      <c r="AW4638" s="13" t="s">
        <v>31</v>
      </c>
      <c r="AX4638" s="13" t="s">
        <v>69</v>
      </c>
      <c r="AY4638" s="244" t="s">
        <v>193</v>
      </c>
    </row>
    <row r="4639" s="13" customFormat="1">
      <c r="A4639" s="13"/>
      <c r="B4639" s="235"/>
      <c r="C4639" s="236"/>
      <c r="D4639" s="228" t="s">
        <v>206</v>
      </c>
      <c r="E4639" s="237" t="s">
        <v>19</v>
      </c>
      <c r="F4639" s="238" t="s">
        <v>3748</v>
      </c>
      <c r="G4639" s="236"/>
      <c r="H4639" s="237" t="s">
        <v>19</v>
      </c>
      <c r="I4639" s="239"/>
      <c r="J4639" s="236"/>
      <c r="K4639" s="236"/>
      <c r="L4639" s="240"/>
      <c r="M4639" s="241"/>
      <c r="N4639" s="242"/>
      <c r="O4639" s="242"/>
      <c r="P4639" s="242"/>
      <c r="Q4639" s="242"/>
      <c r="R4639" s="242"/>
      <c r="S4639" s="242"/>
      <c r="T4639" s="243"/>
      <c r="U4639" s="13"/>
      <c r="V4639" s="13"/>
      <c r="W4639" s="13"/>
      <c r="X4639" s="13"/>
      <c r="Y4639" s="13"/>
      <c r="Z4639" s="13"/>
      <c r="AA4639" s="13"/>
      <c r="AB4639" s="13"/>
      <c r="AC4639" s="13"/>
      <c r="AD4639" s="13"/>
      <c r="AE4639" s="13"/>
      <c r="AT4639" s="244" t="s">
        <v>206</v>
      </c>
      <c r="AU4639" s="244" t="s">
        <v>78</v>
      </c>
      <c r="AV4639" s="13" t="s">
        <v>76</v>
      </c>
      <c r="AW4639" s="13" t="s">
        <v>31</v>
      </c>
      <c r="AX4639" s="13" t="s">
        <v>69</v>
      </c>
      <c r="AY4639" s="244" t="s">
        <v>193</v>
      </c>
    </row>
    <row r="4640" s="14" customFormat="1">
      <c r="A4640" s="14"/>
      <c r="B4640" s="245"/>
      <c r="C4640" s="246"/>
      <c r="D4640" s="228" t="s">
        <v>206</v>
      </c>
      <c r="E4640" s="247" t="s">
        <v>19</v>
      </c>
      <c r="F4640" s="248" t="s">
        <v>5428</v>
      </c>
      <c r="G4640" s="246"/>
      <c r="H4640" s="249">
        <v>131.91999999999999</v>
      </c>
      <c r="I4640" s="250"/>
      <c r="J4640" s="246"/>
      <c r="K4640" s="246"/>
      <c r="L4640" s="251"/>
      <c r="M4640" s="252"/>
      <c r="N4640" s="253"/>
      <c r="O4640" s="253"/>
      <c r="P4640" s="253"/>
      <c r="Q4640" s="253"/>
      <c r="R4640" s="253"/>
      <c r="S4640" s="253"/>
      <c r="T4640" s="254"/>
      <c r="U4640" s="14"/>
      <c r="V4640" s="14"/>
      <c r="W4640" s="14"/>
      <c r="X4640" s="14"/>
      <c r="Y4640" s="14"/>
      <c r="Z4640" s="14"/>
      <c r="AA4640" s="14"/>
      <c r="AB4640" s="14"/>
      <c r="AC4640" s="14"/>
      <c r="AD4640" s="14"/>
      <c r="AE4640" s="14"/>
      <c r="AT4640" s="255" t="s">
        <v>206</v>
      </c>
      <c r="AU4640" s="255" t="s">
        <v>78</v>
      </c>
      <c r="AV4640" s="14" t="s">
        <v>78</v>
      </c>
      <c r="AW4640" s="14" t="s">
        <v>31</v>
      </c>
      <c r="AX4640" s="14" t="s">
        <v>69</v>
      </c>
      <c r="AY4640" s="255" t="s">
        <v>193</v>
      </c>
    </row>
    <row r="4641" s="14" customFormat="1">
      <c r="A4641" s="14"/>
      <c r="B4641" s="245"/>
      <c r="C4641" s="246"/>
      <c r="D4641" s="228" t="s">
        <v>206</v>
      </c>
      <c r="E4641" s="247" t="s">
        <v>19</v>
      </c>
      <c r="F4641" s="248" t="s">
        <v>5432</v>
      </c>
      <c r="G4641" s="246"/>
      <c r="H4641" s="249">
        <v>-57.048999999999999</v>
      </c>
      <c r="I4641" s="250"/>
      <c r="J4641" s="246"/>
      <c r="K4641" s="246"/>
      <c r="L4641" s="251"/>
      <c r="M4641" s="252"/>
      <c r="N4641" s="253"/>
      <c r="O4641" s="253"/>
      <c r="P4641" s="253"/>
      <c r="Q4641" s="253"/>
      <c r="R4641" s="253"/>
      <c r="S4641" s="253"/>
      <c r="T4641" s="254"/>
      <c r="U4641" s="14"/>
      <c r="V4641" s="14"/>
      <c r="W4641" s="14"/>
      <c r="X4641" s="14"/>
      <c r="Y4641" s="14"/>
      <c r="Z4641" s="14"/>
      <c r="AA4641" s="14"/>
      <c r="AB4641" s="14"/>
      <c r="AC4641" s="14"/>
      <c r="AD4641" s="14"/>
      <c r="AE4641" s="14"/>
      <c r="AT4641" s="255" t="s">
        <v>206</v>
      </c>
      <c r="AU4641" s="255" t="s">
        <v>78</v>
      </c>
      <c r="AV4641" s="14" t="s">
        <v>78</v>
      </c>
      <c r="AW4641" s="14" t="s">
        <v>31</v>
      </c>
      <c r="AX4641" s="14" t="s">
        <v>69</v>
      </c>
      <c r="AY4641" s="255" t="s">
        <v>193</v>
      </c>
    </row>
    <row r="4642" s="14" customFormat="1">
      <c r="A4642" s="14"/>
      <c r="B4642" s="245"/>
      <c r="C4642" s="246"/>
      <c r="D4642" s="228" t="s">
        <v>206</v>
      </c>
      <c r="E4642" s="247" t="s">
        <v>19</v>
      </c>
      <c r="F4642" s="248" t="s">
        <v>3829</v>
      </c>
      <c r="G4642" s="246"/>
      <c r="H4642" s="249">
        <v>6.9980000000000002</v>
      </c>
      <c r="I4642" s="250"/>
      <c r="J4642" s="246"/>
      <c r="K4642" s="246"/>
      <c r="L4642" s="251"/>
      <c r="M4642" s="252"/>
      <c r="N4642" s="253"/>
      <c r="O4642" s="253"/>
      <c r="P4642" s="253"/>
      <c r="Q4642" s="253"/>
      <c r="R4642" s="253"/>
      <c r="S4642" s="253"/>
      <c r="T4642" s="254"/>
      <c r="U4642" s="14"/>
      <c r="V4642" s="14"/>
      <c r="W4642" s="14"/>
      <c r="X4642" s="14"/>
      <c r="Y4642" s="14"/>
      <c r="Z4642" s="14"/>
      <c r="AA4642" s="14"/>
      <c r="AB4642" s="14"/>
      <c r="AC4642" s="14"/>
      <c r="AD4642" s="14"/>
      <c r="AE4642" s="14"/>
      <c r="AT4642" s="255" t="s">
        <v>206</v>
      </c>
      <c r="AU4642" s="255" t="s">
        <v>78</v>
      </c>
      <c r="AV4642" s="14" t="s">
        <v>78</v>
      </c>
      <c r="AW4642" s="14" t="s">
        <v>31</v>
      </c>
      <c r="AX4642" s="14" t="s">
        <v>69</v>
      </c>
      <c r="AY4642" s="255" t="s">
        <v>193</v>
      </c>
    </row>
    <row r="4643" s="13" customFormat="1">
      <c r="A4643" s="13"/>
      <c r="B4643" s="235"/>
      <c r="C4643" s="236"/>
      <c r="D4643" s="228" t="s">
        <v>206</v>
      </c>
      <c r="E4643" s="237" t="s">
        <v>19</v>
      </c>
      <c r="F4643" s="238" t="s">
        <v>3683</v>
      </c>
      <c r="G4643" s="236"/>
      <c r="H4643" s="237" t="s">
        <v>19</v>
      </c>
      <c r="I4643" s="239"/>
      <c r="J4643" s="236"/>
      <c r="K4643" s="236"/>
      <c r="L4643" s="240"/>
      <c r="M4643" s="241"/>
      <c r="N4643" s="242"/>
      <c r="O4643" s="242"/>
      <c r="P4643" s="242"/>
      <c r="Q4643" s="242"/>
      <c r="R4643" s="242"/>
      <c r="S4643" s="242"/>
      <c r="T4643" s="243"/>
      <c r="U4643" s="13"/>
      <c r="V4643" s="13"/>
      <c r="W4643" s="13"/>
      <c r="X4643" s="13"/>
      <c r="Y4643" s="13"/>
      <c r="Z4643" s="13"/>
      <c r="AA4643" s="13"/>
      <c r="AB4643" s="13"/>
      <c r="AC4643" s="13"/>
      <c r="AD4643" s="13"/>
      <c r="AE4643" s="13"/>
      <c r="AT4643" s="244" t="s">
        <v>206</v>
      </c>
      <c r="AU4643" s="244" t="s">
        <v>78</v>
      </c>
      <c r="AV4643" s="13" t="s">
        <v>76</v>
      </c>
      <c r="AW4643" s="13" t="s">
        <v>31</v>
      </c>
      <c r="AX4643" s="13" t="s">
        <v>69</v>
      </c>
      <c r="AY4643" s="244" t="s">
        <v>193</v>
      </c>
    </row>
    <row r="4644" s="14" customFormat="1">
      <c r="A4644" s="14"/>
      <c r="B4644" s="245"/>
      <c r="C4644" s="246"/>
      <c r="D4644" s="228" t="s">
        <v>206</v>
      </c>
      <c r="E4644" s="247" t="s">
        <v>19</v>
      </c>
      <c r="F4644" s="248" t="s">
        <v>3839</v>
      </c>
      <c r="G4644" s="246"/>
      <c r="H4644" s="249">
        <v>80.549999999999997</v>
      </c>
      <c r="I4644" s="250"/>
      <c r="J4644" s="246"/>
      <c r="K4644" s="246"/>
      <c r="L4644" s="251"/>
      <c r="M4644" s="252"/>
      <c r="N4644" s="253"/>
      <c r="O4644" s="253"/>
      <c r="P4644" s="253"/>
      <c r="Q4644" s="253"/>
      <c r="R4644" s="253"/>
      <c r="S4644" s="253"/>
      <c r="T4644" s="254"/>
      <c r="U4644" s="14"/>
      <c r="V4644" s="14"/>
      <c r="W4644" s="14"/>
      <c r="X4644" s="14"/>
      <c r="Y4644" s="14"/>
      <c r="Z4644" s="14"/>
      <c r="AA4644" s="14"/>
      <c r="AB4644" s="14"/>
      <c r="AC4644" s="14"/>
      <c r="AD4644" s="14"/>
      <c r="AE4644" s="14"/>
      <c r="AT4644" s="255" t="s">
        <v>206</v>
      </c>
      <c r="AU4644" s="255" t="s">
        <v>78</v>
      </c>
      <c r="AV4644" s="14" t="s">
        <v>78</v>
      </c>
      <c r="AW4644" s="14" t="s">
        <v>31</v>
      </c>
      <c r="AX4644" s="14" t="s">
        <v>69</v>
      </c>
      <c r="AY4644" s="255" t="s">
        <v>193</v>
      </c>
    </row>
    <row r="4645" s="14" customFormat="1">
      <c r="A4645" s="14"/>
      <c r="B4645" s="245"/>
      <c r="C4645" s="246"/>
      <c r="D4645" s="228" t="s">
        <v>206</v>
      </c>
      <c r="E4645" s="247" t="s">
        <v>19</v>
      </c>
      <c r="F4645" s="248" t="s">
        <v>3840</v>
      </c>
      <c r="G4645" s="246"/>
      <c r="H4645" s="249">
        <v>-2.323</v>
      </c>
      <c r="I4645" s="250"/>
      <c r="J4645" s="246"/>
      <c r="K4645" s="246"/>
      <c r="L4645" s="251"/>
      <c r="M4645" s="252"/>
      <c r="N4645" s="253"/>
      <c r="O4645" s="253"/>
      <c r="P4645" s="253"/>
      <c r="Q4645" s="253"/>
      <c r="R4645" s="253"/>
      <c r="S4645" s="253"/>
      <c r="T4645" s="254"/>
      <c r="U4645" s="14"/>
      <c r="V4645" s="14"/>
      <c r="W4645" s="14"/>
      <c r="X4645" s="14"/>
      <c r="Y4645" s="14"/>
      <c r="Z4645" s="14"/>
      <c r="AA4645" s="14"/>
      <c r="AB4645" s="14"/>
      <c r="AC4645" s="14"/>
      <c r="AD4645" s="14"/>
      <c r="AE4645" s="14"/>
      <c r="AT4645" s="255" t="s">
        <v>206</v>
      </c>
      <c r="AU4645" s="255" t="s">
        <v>78</v>
      </c>
      <c r="AV4645" s="14" t="s">
        <v>78</v>
      </c>
      <c r="AW4645" s="14" t="s">
        <v>31</v>
      </c>
      <c r="AX4645" s="14" t="s">
        <v>69</v>
      </c>
      <c r="AY4645" s="255" t="s">
        <v>193</v>
      </c>
    </row>
    <row r="4646" s="13" customFormat="1">
      <c r="A4646" s="13"/>
      <c r="B4646" s="235"/>
      <c r="C4646" s="236"/>
      <c r="D4646" s="228" t="s">
        <v>206</v>
      </c>
      <c r="E4646" s="237" t="s">
        <v>19</v>
      </c>
      <c r="F4646" s="238" t="s">
        <v>3749</v>
      </c>
      <c r="G4646" s="236"/>
      <c r="H4646" s="237" t="s">
        <v>19</v>
      </c>
      <c r="I4646" s="239"/>
      <c r="J4646" s="236"/>
      <c r="K4646" s="236"/>
      <c r="L4646" s="240"/>
      <c r="M4646" s="241"/>
      <c r="N4646" s="242"/>
      <c r="O4646" s="242"/>
      <c r="P4646" s="242"/>
      <c r="Q4646" s="242"/>
      <c r="R4646" s="242"/>
      <c r="S4646" s="242"/>
      <c r="T4646" s="243"/>
      <c r="U4646" s="13"/>
      <c r="V4646" s="13"/>
      <c r="W4646" s="13"/>
      <c r="X4646" s="13"/>
      <c r="Y4646" s="13"/>
      <c r="Z4646" s="13"/>
      <c r="AA4646" s="13"/>
      <c r="AB4646" s="13"/>
      <c r="AC4646" s="13"/>
      <c r="AD4646" s="13"/>
      <c r="AE4646" s="13"/>
      <c r="AT4646" s="244" t="s">
        <v>206</v>
      </c>
      <c r="AU4646" s="244" t="s">
        <v>78</v>
      </c>
      <c r="AV4646" s="13" t="s">
        <v>76</v>
      </c>
      <c r="AW4646" s="13" t="s">
        <v>31</v>
      </c>
      <c r="AX4646" s="13" t="s">
        <v>69</v>
      </c>
      <c r="AY4646" s="244" t="s">
        <v>193</v>
      </c>
    </row>
    <row r="4647" s="14" customFormat="1">
      <c r="A4647" s="14"/>
      <c r="B4647" s="245"/>
      <c r="C4647" s="246"/>
      <c r="D4647" s="228" t="s">
        <v>206</v>
      </c>
      <c r="E4647" s="247" t="s">
        <v>19</v>
      </c>
      <c r="F4647" s="248" t="s">
        <v>5433</v>
      </c>
      <c r="G4647" s="246"/>
      <c r="H4647" s="249">
        <v>48.640000000000001</v>
      </c>
      <c r="I4647" s="250"/>
      <c r="J4647" s="246"/>
      <c r="K4647" s="246"/>
      <c r="L4647" s="251"/>
      <c r="M4647" s="252"/>
      <c r="N4647" s="253"/>
      <c r="O4647" s="253"/>
      <c r="P4647" s="253"/>
      <c r="Q4647" s="253"/>
      <c r="R4647" s="253"/>
      <c r="S4647" s="253"/>
      <c r="T4647" s="254"/>
      <c r="U4647" s="14"/>
      <c r="V4647" s="14"/>
      <c r="W4647" s="14"/>
      <c r="X4647" s="14"/>
      <c r="Y4647" s="14"/>
      <c r="Z4647" s="14"/>
      <c r="AA4647" s="14"/>
      <c r="AB4647" s="14"/>
      <c r="AC4647" s="14"/>
      <c r="AD4647" s="14"/>
      <c r="AE4647" s="14"/>
      <c r="AT4647" s="255" t="s">
        <v>206</v>
      </c>
      <c r="AU4647" s="255" t="s">
        <v>78</v>
      </c>
      <c r="AV4647" s="14" t="s">
        <v>78</v>
      </c>
      <c r="AW4647" s="14" t="s">
        <v>31</v>
      </c>
      <c r="AX4647" s="14" t="s">
        <v>69</v>
      </c>
      <c r="AY4647" s="255" t="s">
        <v>193</v>
      </c>
    </row>
    <row r="4648" s="14" customFormat="1">
      <c r="A4648" s="14"/>
      <c r="B4648" s="245"/>
      <c r="C4648" s="246"/>
      <c r="D4648" s="228" t="s">
        <v>206</v>
      </c>
      <c r="E4648" s="247" t="s">
        <v>19</v>
      </c>
      <c r="F4648" s="248" t="s">
        <v>3842</v>
      </c>
      <c r="G4648" s="246"/>
      <c r="H4648" s="249">
        <v>-29.620000000000001</v>
      </c>
      <c r="I4648" s="250"/>
      <c r="J4648" s="246"/>
      <c r="K4648" s="246"/>
      <c r="L4648" s="251"/>
      <c r="M4648" s="252"/>
      <c r="N4648" s="253"/>
      <c r="O4648" s="253"/>
      <c r="P4648" s="253"/>
      <c r="Q4648" s="253"/>
      <c r="R4648" s="253"/>
      <c r="S4648" s="253"/>
      <c r="T4648" s="254"/>
      <c r="U4648" s="14"/>
      <c r="V4648" s="14"/>
      <c r="W4648" s="14"/>
      <c r="X4648" s="14"/>
      <c r="Y4648" s="14"/>
      <c r="Z4648" s="14"/>
      <c r="AA4648" s="14"/>
      <c r="AB4648" s="14"/>
      <c r="AC4648" s="14"/>
      <c r="AD4648" s="14"/>
      <c r="AE4648" s="14"/>
      <c r="AT4648" s="255" t="s">
        <v>206</v>
      </c>
      <c r="AU4648" s="255" t="s">
        <v>78</v>
      </c>
      <c r="AV4648" s="14" t="s">
        <v>78</v>
      </c>
      <c r="AW4648" s="14" t="s">
        <v>31</v>
      </c>
      <c r="AX4648" s="14" t="s">
        <v>69</v>
      </c>
      <c r="AY4648" s="255" t="s">
        <v>193</v>
      </c>
    </row>
    <row r="4649" s="14" customFormat="1">
      <c r="A4649" s="14"/>
      <c r="B4649" s="245"/>
      <c r="C4649" s="246"/>
      <c r="D4649" s="228" t="s">
        <v>206</v>
      </c>
      <c r="E4649" s="247" t="s">
        <v>19</v>
      </c>
      <c r="F4649" s="248" t="s">
        <v>3843</v>
      </c>
      <c r="G4649" s="246"/>
      <c r="H4649" s="249">
        <v>2.0920000000000001</v>
      </c>
      <c r="I4649" s="250"/>
      <c r="J4649" s="246"/>
      <c r="K4649" s="246"/>
      <c r="L4649" s="251"/>
      <c r="M4649" s="252"/>
      <c r="N4649" s="253"/>
      <c r="O4649" s="253"/>
      <c r="P4649" s="253"/>
      <c r="Q4649" s="253"/>
      <c r="R4649" s="253"/>
      <c r="S4649" s="253"/>
      <c r="T4649" s="254"/>
      <c r="U4649" s="14"/>
      <c r="V4649" s="14"/>
      <c r="W4649" s="14"/>
      <c r="X4649" s="14"/>
      <c r="Y4649" s="14"/>
      <c r="Z4649" s="14"/>
      <c r="AA4649" s="14"/>
      <c r="AB4649" s="14"/>
      <c r="AC4649" s="14"/>
      <c r="AD4649" s="14"/>
      <c r="AE4649" s="14"/>
      <c r="AT4649" s="255" t="s">
        <v>206</v>
      </c>
      <c r="AU4649" s="255" t="s">
        <v>78</v>
      </c>
      <c r="AV4649" s="14" t="s">
        <v>78</v>
      </c>
      <c r="AW4649" s="14" t="s">
        <v>31</v>
      </c>
      <c r="AX4649" s="14" t="s">
        <v>69</v>
      </c>
      <c r="AY4649" s="255" t="s">
        <v>193</v>
      </c>
    </row>
    <row r="4650" s="13" customFormat="1">
      <c r="A4650" s="13"/>
      <c r="B4650" s="235"/>
      <c r="C4650" s="236"/>
      <c r="D4650" s="228" t="s">
        <v>206</v>
      </c>
      <c r="E4650" s="237" t="s">
        <v>19</v>
      </c>
      <c r="F4650" s="238" t="s">
        <v>1724</v>
      </c>
      <c r="G4650" s="236"/>
      <c r="H4650" s="237" t="s">
        <v>19</v>
      </c>
      <c r="I4650" s="239"/>
      <c r="J4650" s="236"/>
      <c r="K4650" s="236"/>
      <c r="L4650" s="240"/>
      <c r="M4650" s="241"/>
      <c r="N4650" s="242"/>
      <c r="O4650" s="242"/>
      <c r="P4650" s="242"/>
      <c r="Q4650" s="242"/>
      <c r="R4650" s="242"/>
      <c r="S4650" s="242"/>
      <c r="T4650" s="243"/>
      <c r="U4650" s="13"/>
      <c r="V4650" s="13"/>
      <c r="W4650" s="13"/>
      <c r="X4650" s="13"/>
      <c r="Y4650" s="13"/>
      <c r="Z4650" s="13"/>
      <c r="AA4650" s="13"/>
      <c r="AB4650" s="13"/>
      <c r="AC4650" s="13"/>
      <c r="AD4650" s="13"/>
      <c r="AE4650" s="13"/>
      <c r="AT4650" s="244" t="s">
        <v>206</v>
      </c>
      <c r="AU4650" s="244" t="s">
        <v>78</v>
      </c>
      <c r="AV4650" s="13" t="s">
        <v>76</v>
      </c>
      <c r="AW4650" s="13" t="s">
        <v>31</v>
      </c>
      <c r="AX4650" s="13" t="s">
        <v>69</v>
      </c>
      <c r="AY4650" s="244" t="s">
        <v>193</v>
      </c>
    </row>
    <row r="4651" s="13" customFormat="1">
      <c r="A4651" s="13"/>
      <c r="B4651" s="235"/>
      <c r="C4651" s="236"/>
      <c r="D4651" s="228" t="s">
        <v>206</v>
      </c>
      <c r="E4651" s="237" t="s">
        <v>19</v>
      </c>
      <c r="F4651" s="238" t="s">
        <v>3751</v>
      </c>
      <c r="G4651" s="236"/>
      <c r="H4651" s="237" t="s">
        <v>19</v>
      </c>
      <c r="I4651" s="239"/>
      <c r="J4651" s="236"/>
      <c r="K4651" s="236"/>
      <c r="L4651" s="240"/>
      <c r="M4651" s="241"/>
      <c r="N4651" s="242"/>
      <c r="O4651" s="242"/>
      <c r="P4651" s="242"/>
      <c r="Q4651" s="242"/>
      <c r="R4651" s="242"/>
      <c r="S4651" s="242"/>
      <c r="T4651" s="243"/>
      <c r="U4651" s="13"/>
      <c r="V4651" s="13"/>
      <c r="W4651" s="13"/>
      <c r="X4651" s="13"/>
      <c r="Y4651" s="13"/>
      <c r="Z4651" s="13"/>
      <c r="AA4651" s="13"/>
      <c r="AB4651" s="13"/>
      <c r="AC4651" s="13"/>
      <c r="AD4651" s="13"/>
      <c r="AE4651" s="13"/>
      <c r="AT4651" s="244" t="s">
        <v>206</v>
      </c>
      <c r="AU4651" s="244" t="s">
        <v>78</v>
      </c>
      <c r="AV4651" s="13" t="s">
        <v>76</v>
      </c>
      <c r="AW4651" s="13" t="s">
        <v>31</v>
      </c>
      <c r="AX4651" s="13" t="s">
        <v>69</v>
      </c>
      <c r="AY4651" s="244" t="s">
        <v>193</v>
      </c>
    </row>
    <row r="4652" s="14" customFormat="1">
      <c r="A4652" s="14"/>
      <c r="B4652" s="245"/>
      <c r="C4652" s="246"/>
      <c r="D4652" s="228" t="s">
        <v>206</v>
      </c>
      <c r="E4652" s="247" t="s">
        <v>19</v>
      </c>
      <c r="F4652" s="248" t="s">
        <v>5434</v>
      </c>
      <c r="G4652" s="246"/>
      <c r="H4652" s="249">
        <v>120.28</v>
      </c>
      <c r="I4652" s="250"/>
      <c r="J4652" s="246"/>
      <c r="K4652" s="246"/>
      <c r="L4652" s="251"/>
      <c r="M4652" s="252"/>
      <c r="N4652" s="253"/>
      <c r="O4652" s="253"/>
      <c r="P4652" s="253"/>
      <c r="Q4652" s="253"/>
      <c r="R4652" s="253"/>
      <c r="S4652" s="253"/>
      <c r="T4652" s="254"/>
      <c r="U4652" s="14"/>
      <c r="V4652" s="14"/>
      <c r="W4652" s="14"/>
      <c r="X4652" s="14"/>
      <c r="Y4652" s="14"/>
      <c r="Z4652" s="14"/>
      <c r="AA4652" s="14"/>
      <c r="AB4652" s="14"/>
      <c r="AC4652" s="14"/>
      <c r="AD4652" s="14"/>
      <c r="AE4652" s="14"/>
      <c r="AT4652" s="255" t="s">
        <v>206</v>
      </c>
      <c r="AU4652" s="255" t="s">
        <v>78</v>
      </c>
      <c r="AV4652" s="14" t="s">
        <v>78</v>
      </c>
      <c r="AW4652" s="14" t="s">
        <v>31</v>
      </c>
      <c r="AX4652" s="14" t="s">
        <v>69</v>
      </c>
      <c r="AY4652" s="255" t="s">
        <v>193</v>
      </c>
    </row>
    <row r="4653" s="14" customFormat="1">
      <c r="A4653" s="14"/>
      <c r="B4653" s="245"/>
      <c r="C4653" s="246"/>
      <c r="D4653" s="228" t="s">
        <v>206</v>
      </c>
      <c r="E4653" s="247" t="s">
        <v>19</v>
      </c>
      <c r="F4653" s="248" t="s">
        <v>5435</v>
      </c>
      <c r="G4653" s="246"/>
      <c r="H4653" s="249">
        <v>-54.469000000000001</v>
      </c>
      <c r="I4653" s="250"/>
      <c r="J4653" s="246"/>
      <c r="K4653" s="246"/>
      <c r="L4653" s="251"/>
      <c r="M4653" s="252"/>
      <c r="N4653" s="253"/>
      <c r="O4653" s="253"/>
      <c r="P4653" s="253"/>
      <c r="Q4653" s="253"/>
      <c r="R4653" s="253"/>
      <c r="S4653" s="253"/>
      <c r="T4653" s="254"/>
      <c r="U4653" s="14"/>
      <c r="V4653" s="14"/>
      <c r="W4653" s="14"/>
      <c r="X4653" s="14"/>
      <c r="Y4653" s="14"/>
      <c r="Z4653" s="14"/>
      <c r="AA4653" s="14"/>
      <c r="AB4653" s="14"/>
      <c r="AC4653" s="14"/>
      <c r="AD4653" s="14"/>
      <c r="AE4653" s="14"/>
      <c r="AT4653" s="255" t="s">
        <v>206</v>
      </c>
      <c r="AU4653" s="255" t="s">
        <v>78</v>
      </c>
      <c r="AV4653" s="14" t="s">
        <v>78</v>
      </c>
      <c r="AW4653" s="14" t="s">
        <v>31</v>
      </c>
      <c r="AX4653" s="14" t="s">
        <v>69</v>
      </c>
      <c r="AY4653" s="255" t="s">
        <v>193</v>
      </c>
    </row>
    <row r="4654" s="14" customFormat="1">
      <c r="A4654" s="14"/>
      <c r="B4654" s="245"/>
      <c r="C4654" s="246"/>
      <c r="D4654" s="228" t="s">
        <v>206</v>
      </c>
      <c r="E4654" s="247" t="s">
        <v>19</v>
      </c>
      <c r="F4654" s="248" t="s">
        <v>3829</v>
      </c>
      <c r="G4654" s="246"/>
      <c r="H4654" s="249">
        <v>6.9980000000000002</v>
      </c>
      <c r="I4654" s="250"/>
      <c r="J4654" s="246"/>
      <c r="K4654" s="246"/>
      <c r="L4654" s="251"/>
      <c r="M4654" s="252"/>
      <c r="N4654" s="253"/>
      <c r="O4654" s="253"/>
      <c r="P4654" s="253"/>
      <c r="Q4654" s="253"/>
      <c r="R4654" s="253"/>
      <c r="S4654" s="253"/>
      <c r="T4654" s="254"/>
      <c r="U4654" s="14"/>
      <c r="V4654" s="14"/>
      <c r="W4654" s="14"/>
      <c r="X4654" s="14"/>
      <c r="Y4654" s="14"/>
      <c r="Z4654" s="14"/>
      <c r="AA4654" s="14"/>
      <c r="AB4654" s="14"/>
      <c r="AC4654" s="14"/>
      <c r="AD4654" s="14"/>
      <c r="AE4654" s="14"/>
      <c r="AT4654" s="255" t="s">
        <v>206</v>
      </c>
      <c r="AU4654" s="255" t="s">
        <v>78</v>
      </c>
      <c r="AV4654" s="14" t="s">
        <v>78</v>
      </c>
      <c r="AW4654" s="14" t="s">
        <v>31</v>
      </c>
      <c r="AX4654" s="14" t="s">
        <v>69</v>
      </c>
      <c r="AY4654" s="255" t="s">
        <v>193</v>
      </c>
    </row>
    <row r="4655" s="13" customFormat="1">
      <c r="A4655" s="13"/>
      <c r="B4655" s="235"/>
      <c r="C4655" s="236"/>
      <c r="D4655" s="228" t="s">
        <v>206</v>
      </c>
      <c r="E4655" s="237" t="s">
        <v>19</v>
      </c>
      <c r="F4655" s="238" t="s">
        <v>3684</v>
      </c>
      <c r="G4655" s="236"/>
      <c r="H4655" s="237" t="s">
        <v>19</v>
      </c>
      <c r="I4655" s="239"/>
      <c r="J4655" s="236"/>
      <c r="K4655" s="236"/>
      <c r="L4655" s="240"/>
      <c r="M4655" s="241"/>
      <c r="N4655" s="242"/>
      <c r="O4655" s="242"/>
      <c r="P4655" s="242"/>
      <c r="Q4655" s="242"/>
      <c r="R4655" s="242"/>
      <c r="S4655" s="242"/>
      <c r="T4655" s="243"/>
      <c r="U4655" s="13"/>
      <c r="V4655" s="13"/>
      <c r="W4655" s="13"/>
      <c r="X4655" s="13"/>
      <c r="Y4655" s="13"/>
      <c r="Z4655" s="13"/>
      <c r="AA4655" s="13"/>
      <c r="AB4655" s="13"/>
      <c r="AC4655" s="13"/>
      <c r="AD4655" s="13"/>
      <c r="AE4655" s="13"/>
      <c r="AT4655" s="244" t="s">
        <v>206</v>
      </c>
      <c r="AU4655" s="244" t="s">
        <v>78</v>
      </c>
      <c r="AV4655" s="13" t="s">
        <v>76</v>
      </c>
      <c r="AW4655" s="13" t="s">
        <v>31</v>
      </c>
      <c r="AX4655" s="13" t="s">
        <v>69</v>
      </c>
      <c r="AY4655" s="244" t="s">
        <v>193</v>
      </c>
    </row>
    <row r="4656" s="14" customFormat="1">
      <c r="A4656" s="14"/>
      <c r="B4656" s="245"/>
      <c r="C4656" s="246"/>
      <c r="D4656" s="228" t="s">
        <v>206</v>
      </c>
      <c r="E4656" s="247" t="s">
        <v>19</v>
      </c>
      <c r="F4656" s="248" t="s">
        <v>3846</v>
      </c>
      <c r="G4656" s="246"/>
      <c r="H4656" s="249">
        <v>53.640000000000001</v>
      </c>
      <c r="I4656" s="250"/>
      <c r="J4656" s="246"/>
      <c r="K4656" s="246"/>
      <c r="L4656" s="251"/>
      <c r="M4656" s="252"/>
      <c r="N4656" s="253"/>
      <c r="O4656" s="253"/>
      <c r="P4656" s="253"/>
      <c r="Q4656" s="253"/>
      <c r="R4656" s="253"/>
      <c r="S4656" s="253"/>
      <c r="T4656" s="254"/>
      <c r="U4656" s="14"/>
      <c r="V4656" s="14"/>
      <c r="W4656" s="14"/>
      <c r="X4656" s="14"/>
      <c r="Y4656" s="14"/>
      <c r="Z4656" s="14"/>
      <c r="AA4656" s="14"/>
      <c r="AB4656" s="14"/>
      <c r="AC4656" s="14"/>
      <c r="AD4656" s="14"/>
      <c r="AE4656" s="14"/>
      <c r="AT4656" s="255" t="s">
        <v>206</v>
      </c>
      <c r="AU4656" s="255" t="s">
        <v>78</v>
      </c>
      <c r="AV4656" s="14" t="s">
        <v>78</v>
      </c>
      <c r="AW4656" s="14" t="s">
        <v>31</v>
      </c>
      <c r="AX4656" s="14" t="s">
        <v>69</v>
      </c>
      <c r="AY4656" s="255" t="s">
        <v>193</v>
      </c>
    </row>
    <row r="4657" s="14" customFormat="1">
      <c r="A4657" s="14"/>
      <c r="B4657" s="245"/>
      <c r="C4657" s="246"/>
      <c r="D4657" s="228" t="s">
        <v>206</v>
      </c>
      <c r="E4657" s="247" t="s">
        <v>19</v>
      </c>
      <c r="F4657" s="248" t="s">
        <v>3840</v>
      </c>
      <c r="G4657" s="246"/>
      <c r="H4657" s="249">
        <v>-2.323</v>
      </c>
      <c r="I4657" s="250"/>
      <c r="J4657" s="246"/>
      <c r="K4657" s="246"/>
      <c r="L4657" s="251"/>
      <c r="M4657" s="252"/>
      <c r="N4657" s="253"/>
      <c r="O4657" s="253"/>
      <c r="P4657" s="253"/>
      <c r="Q4657" s="253"/>
      <c r="R4657" s="253"/>
      <c r="S4657" s="253"/>
      <c r="T4657" s="254"/>
      <c r="U4657" s="14"/>
      <c r="V4657" s="14"/>
      <c r="W4657" s="14"/>
      <c r="X4657" s="14"/>
      <c r="Y4657" s="14"/>
      <c r="Z4657" s="14"/>
      <c r="AA4657" s="14"/>
      <c r="AB4657" s="14"/>
      <c r="AC4657" s="14"/>
      <c r="AD4657" s="14"/>
      <c r="AE4657" s="14"/>
      <c r="AT4657" s="255" t="s">
        <v>206</v>
      </c>
      <c r="AU4657" s="255" t="s">
        <v>78</v>
      </c>
      <c r="AV4657" s="14" t="s">
        <v>78</v>
      </c>
      <c r="AW4657" s="14" t="s">
        <v>31</v>
      </c>
      <c r="AX4657" s="14" t="s">
        <v>69</v>
      </c>
      <c r="AY4657" s="255" t="s">
        <v>193</v>
      </c>
    </row>
    <row r="4658" s="13" customFormat="1">
      <c r="A4658" s="13"/>
      <c r="B4658" s="235"/>
      <c r="C4658" s="236"/>
      <c r="D4658" s="228" t="s">
        <v>206</v>
      </c>
      <c r="E4658" s="237" t="s">
        <v>19</v>
      </c>
      <c r="F4658" s="238" t="s">
        <v>3752</v>
      </c>
      <c r="G4658" s="236"/>
      <c r="H4658" s="237" t="s">
        <v>19</v>
      </c>
      <c r="I4658" s="239"/>
      <c r="J4658" s="236"/>
      <c r="K4658" s="236"/>
      <c r="L4658" s="240"/>
      <c r="M4658" s="241"/>
      <c r="N4658" s="242"/>
      <c r="O4658" s="242"/>
      <c r="P4658" s="242"/>
      <c r="Q4658" s="242"/>
      <c r="R4658" s="242"/>
      <c r="S4658" s="242"/>
      <c r="T4658" s="243"/>
      <c r="U4658" s="13"/>
      <c r="V4658" s="13"/>
      <c r="W4658" s="13"/>
      <c r="X4658" s="13"/>
      <c r="Y4658" s="13"/>
      <c r="Z4658" s="13"/>
      <c r="AA4658" s="13"/>
      <c r="AB4658" s="13"/>
      <c r="AC4658" s="13"/>
      <c r="AD4658" s="13"/>
      <c r="AE4658" s="13"/>
      <c r="AT4658" s="244" t="s">
        <v>206</v>
      </c>
      <c r="AU4658" s="244" t="s">
        <v>78</v>
      </c>
      <c r="AV4658" s="13" t="s">
        <v>76</v>
      </c>
      <c r="AW4658" s="13" t="s">
        <v>31</v>
      </c>
      <c r="AX4658" s="13" t="s">
        <v>69</v>
      </c>
      <c r="AY4658" s="244" t="s">
        <v>193</v>
      </c>
    </row>
    <row r="4659" s="14" customFormat="1">
      <c r="A4659" s="14"/>
      <c r="B4659" s="245"/>
      <c r="C4659" s="246"/>
      <c r="D4659" s="228" t="s">
        <v>206</v>
      </c>
      <c r="E4659" s="247" t="s">
        <v>19</v>
      </c>
      <c r="F4659" s="248" t="s">
        <v>5436</v>
      </c>
      <c r="G4659" s="246"/>
      <c r="H4659" s="249">
        <v>27.550000000000001</v>
      </c>
      <c r="I4659" s="250"/>
      <c r="J4659" s="246"/>
      <c r="K4659" s="246"/>
      <c r="L4659" s="251"/>
      <c r="M4659" s="252"/>
      <c r="N4659" s="253"/>
      <c r="O4659" s="253"/>
      <c r="P4659" s="253"/>
      <c r="Q4659" s="253"/>
      <c r="R4659" s="253"/>
      <c r="S4659" s="253"/>
      <c r="T4659" s="254"/>
      <c r="U4659" s="14"/>
      <c r="V4659" s="14"/>
      <c r="W4659" s="14"/>
      <c r="X4659" s="14"/>
      <c r="Y4659" s="14"/>
      <c r="Z4659" s="14"/>
      <c r="AA4659" s="14"/>
      <c r="AB4659" s="14"/>
      <c r="AC4659" s="14"/>
      <c r="AD4659" s="14"/>
      <c r="AE4659" s="14"/>
      <c r="AT4659" s="255" t="s">
        <v>206</v>
      </c>
      <c r="AU4659" s="255" t="s">
        <v>78</v>
      </c>
      <c r="AV4659" s="14" t="s">
        <v>78</v>
      </c>
      <c r="AW4659" s="14" t="s">
        <v>31</v>
      </c>
      <c r="AX4659" s="14" t="s">
        <v>69</v>
      </c>
      <c r="AY4659" s="255" t="s">
        <v>193</v>
      </c>
    </row>
    <row r="4660" s="14" customFormat="1">
      <c r="A4660" s="14"/>
      <c r="B4660" s="245"/>
      <c r="C4660" s="246"/>
      <c r="D4660" s="228" t="s">
        <v>206</v>
      </c>
      <c r="E4660" s="247" t="s">
        <v>19</v>
      </c>
      <c r="F4660" s="248" t="s">
        <v>3848</v>
      </c>
      <c r="G4660" s="246"/>
      <c r="H4660" s="249">
        <v>-18.434000000000001</v>
      </c>
      <c r="I4660" s="250"/>
      <c r="J4660" s="246"/>
      <c r="K4660" s="246"/>
      <c r="L4660" s="251"/>
      <c r="M4660" s="252"/>
      <c r="N4660" s="253"/>
      <c r="O4660" s="253"/>
      <c r="P4660" s="253"/>
      <c r="Q4660" s="253"/>
      <c r="R4660" s="253"/>
      <c r="S4660" s="253"/>
      <c r="T4660" s="254"/>
      <c r="U4660" s="14"/>
      <c r="V4660" s="14"/>
      <c r="W4660" s="14"/>
      <c r="X4660" s="14"/>
      <c r="Y4660" s="14"/>
      <c r="Z4660" s="14"/>
      <c r="AA4660" s="14"/>
      <c r="AB4660" s="14"/>
      <c r="AC4660" s="14"/>
      <c r="AD4660" s="14"/>
      <c r="AE4660" s="14"/>
      <c r="AT4660" s="255" t="s">
        <v>206</v>
      </c>
      <c r="AU4660" s="255" t="s">
        <v>78</v>
      </c>
      <c r="AV4660" s="14" t="s">
        <v>78</v>
      </c>
      <c r="AW4660" s="14" t="s">
        <v>31</v>
      </c>
      <c r="AX4660" s="14" t="s">
        <v>69</v>
      </c>
      <c r="AY4660" s="255" t="s">
        <v>193</v>
      </c>
    </row>
    <row r="4661" s="13" customFormat="1">
      <c r="A4661" s="13"/>
      <c r="B4661" s="235"/>
      <c r="C4661" s="236"/>
      <c r="D4661" s="228" t="s">
        <v>206</v>
      </c>
      <c r="E4661" s="237" t="s">
        <v>19</v>
      </c>
      <c r="F4661" s="238" t="s">
        <v>3754</v>
      </c>
      <c r="G4661" s="236"/>
      <c r="H4661" s="237" t="s">
        <v>19</v>
      </c>
      <c r="I4661" s="239"/>
      <c r="J4661" s="236"/>
      <c r="K4661" s="236"/>
      <c r="L4661" s="240"/>
      <c r="M4661" s="241"/>
      <c r="N4661" s="242"/>
      <c r="O4661" s="242"/>
      <c r="P4661" s="242"/>
      <c r="Q4661" s="242"/>
      <c r="R4661" s="242"/>
      <c r="S4661" s="242"/>
      <c r="T4661" s="243"/>
      <c r="U4661" s="13"/>
      <c r="V4661" s="13"/>
      <c r="W4661" s="13"/>
      <c r="X4661" s="13"/>
      <c r="Y4661" s="13"/>
      <c r="Z4661" s="13"/>
      <c r="AA4661" s="13"/>
      <c r="AB4661" s="13"/>
      <c r="AC4661" s="13"/>
      <c r="AD4661" s="13"/>
      <c r="AE4661" s="13"/>
      <c r="AT4661" s="244" t="s">
        <v>206</v>
      </c>
      <c r="AU4661" s="244" t="s">
        <v>78</v>
      </c>
      <c r="AV4661" s="13" t="s">
        <v>76</v>
      </c>
      <c r="AW4661" s="13" t="s">
        <v>31</v>
      </c>
      <c r="AX4661" s="13" t="s">
        <v>69</v>
      </c>
      <c r="AY4661" s="244" t="s">
        <v>193</v>
      </c>
    </row>
    <row r="4662" s="14" customFormat="1">
      <c r="A4662" s="14"/>
      <c r="B4662" s="245"/>
      <c r="C4662" s="246"/>
      <c r="D4662" s="228" t="s">
        <v>206</v>
      </c>
      <c r="E4662" s="247" t="s">
        <v>19</v>
      </c>
      <c r="F4662" s="248" t="s">
        <v>5437</v>
      </c>
      <c r="G4662" s="246"/>
      <c r="H4662" s="249">
        <v>59.020000000000003</v>
      </c>
      <c r="I4662" s="250"/>
      <c r="J4662" s="246"/>
      <c r="K4662" s="246"/>
      <c r="L4662" s="251"/>
      <c r="M4662" s="252"/>
      <c r="N4662" s="253"/>
      <c r="O4662" s="253"/>
      <c r="P4662" s="253"/>
      <c r="Q4662" s="253"/>
      <c r="R4662" s="253"/>
      <c r="S4662" s="253"/>
      <c r="T4662" s="254"/>
      <c r="U4662" s="14"/>
      <c r="V4662" s="14"/>
      <c r="W4662" s="14"/>
      <c r="X4662" s="14"/>
      <c r="Y4662" s="14"/>
      <c r="Z4662" s="14"/>
      <c r="AA4662" s="14"/>
      <c r="AB4662" s="14"/>
      <c r="AC4662" s="14"/>
      <c r="AD4662" s="14"/>
      <c r="AE4662" s="14"/>
      <c r="AT4662" s="255" t="s">
        <v>206</v>
      </c>
      <c r="AU4662" s="255" t="s">
        <v>78</v>
      </c>
      <c r="AV4662" s="14" t="s">
        <v>78</v>
      </c>
      <c r="AW4662" s="14" t="s">
        <v>31</v>
      </c>
      <c r="AX4662" s="14" t="s">
        <v>69</v>
      </c>
      <c r="AY4662" s="255" t="s">
        <v>193</v>
      </c>
    </row>
    <row r="4663" s="14" customFormat="1">
      <c r="A4663" s="14"/>
      <c r="B4663" s="245"/>
      <c r="C4663" s="246"/>
      <c r="D4663" s="228" t="s">
        <v>206</v>
      </c>
      <c r="E4663" s="247" t="s">
        <v>19</v>
      </c>
      <c r="F4663" s="248" t="s">
        <v>3850</v>
      </c>
      <c r="G4663" s="246"/>
      <c r="H4663" s="249">
        <v>-15.308</v>
      </c>
      <c r="I4663" s="250"/>
      <c r="J4663" s="246"/>
      <c r="K4663" s="246"/>
      <c r="L4663" s="251"/>
      <c r="M4663" s="252"/>
      <c r="N4663" s="253"/>
      <c r="O4663" s="253"/>
      <c r="P4663" s="253"/>
      <c r="Q4663" s="253"/>
      <c r="R4663" s="253"/>
      <c r="S4663" s="253"/>
      <c r="T4663" s="254"/>
      <c r="U4663" s="14"/>
      <c r="V4663" s="14"/>
      <c r="W4663" s="14"/>
      <c r="X4663" s="14"/>
      <c r="Y4663" s="14"/>
      <c r="Z4663" s="14"/>
      <c r="AA4663" s="14"/>
      <c r="AB4663" s="14"/>
      <c r="AC4663" s="14"/>
      <c r="AD4663" s="14"/>
      <c r="AE4663" s="14"/>
      <c r="AT4663" s="255" t="s">
        <v>206</v>
      </c>
      <c r="AU4663" s="255" t="s">
        <v>78</v>
      </c>
      <c r="AV4663" s="14" t="s">
        <v>78</v>
      </c>
      <c r="AW4663" s="14" t="s">
        <v>31</v>
      </c>
      <c r="AX4663" s="14" t="s">
        <v>69</v>
      </c>
      <c r="AY4663" s="255" t="s">
        <v>193</v>
      </c>
    </row>
    <row r="4664" s="14" customFormat="1">
      <c r="A4664" s="14"/>
      <c r="B4664" s="245"/>
      <c r="C4664" s="246"/>
      <c r="D4664" s="228" t="s">
        <v>206</v>
      </c>
      <c r="E4664" s="247" t="s">
        <v>19</v>
      </c>
      <c r="F4664" s="248" t="s">
        <v>3851</v>
      </c>
      <c r="G4664" s="246"/>
      <c r="H4664" s="249">
        <v>1.6000000000000001</v>
      </c>
      <c r="I4664" s="250"/>
      <c r="J4664" s="246"/>
      <c r="K4664" s="246"/>
      <c r="L4664" s="251"/>
      <c r="M4664" s="252"/>
      <c r="N4664" s="253"/>
      <c r="O4664" s="253"/>
      <c r="P4664" s="253"/>
      <c r="Q4664" s="253"/>
      <c r="R4664" s="253"/>
      <c r="S4664" s="253"/>
      <c r="T4664" s="254"/>
      <c r="U4664" s="14"/>
      <c r="V4664" s="14"/>
      <c r="W4664" s="14"/>
      <c r="X4664" s="14"/>
      <c r="Y4664" s="14"/>
      <c r="Z4664" s="14"/>
      <c r="AA4664" s="14"/>
      <c r="AB4664" s="14"/>
      <c r="AC4664" s="14"/>
      <c r="AD4664" s="14"/>
      <c r="AE4664" s="14"/>
      <c r="AT4664" s="255" t="s">
        <v>206</v>
      </c>
      <c r="AU4664" s="255" t="s">
        <v>78</v>
      </c>
      <c r="AV4664" s="14" t="s">
        <v>78</v>
      </c>
      <c r="AW4664" s="14" t="s">
        <v>31</v>
      </c>
      <c r="AX4664" s="14" t="s">
        <v>69</v>
      </c>
      <c r="AY4664" s="255" t="s">
        <v>193</v>
      </c>
    </row>
    <row r="4665" s="13" customFormat="1">
      <c r="A4665" s="13"/>
      <c r="B4665" s="235"/>
      <c r="C4665" s="236"/>
      <c r="D4665" s="228" t="s">
        <v>206</v>
      </c>
      <c r="E4665" s="237" t="s">
        <v>19</v>
      </c>
      <c r="F4665" s="238" t="s">
        <v>3758</v>
      </c>
      <c r="G4665" s="236"/>
      <c r="H4665" s="237" t="s">
        <v>19</v>
      </c>
      <c r="I4665" s="239"/>
      <c r="J4665" s="236"/>
      <c r="K4665" s="236"/>
      <c r="L4665" s="240"/>
      <c r="M4665" s="241"/>
      <c r="N4665" s="242"/>
      <c r="O4665" s="242"/>
      <c r="P4665" s="242"/>
      <c r="Q4665" s="242"/>
      <c r="R4665" s="242"/>
      <c r="S4665" s="242"/>
      <c r="T4665" s="243"/>
      <c r="U4665" s="13"/>
      <c r="V4665" s="13"/>
      <c r="W4665" s="13"/>
      <c r="X4665" s="13"/>
      <c r="Y4665" s="13"/>
      <c r="Z4665" s="13"/>
      <c r="AA4665" s="13"/>
      <c r="AB4665" s="13"/>
      <c r="AC4665" s="13"/>
      <c r="AD4665" s="13"/>
      <c r="AE4665" s="13"/>
      <c r="AT4665" s="244" t="s">
        <v>206</v>
      </c>
      <c r="AU4665" s="244" t="s">
        <v>78</v>
      </c>
      <c r="AV4665" s="13" t="s">
        <v>76</v>
      </c>
      <c r="AW4665" s="13" t="s">
        <v>31</v>
      </c>
      <c r="AX4665" s="13" t="s">
        <v>69</v>
      </c>
      <c r="AY4665" s="244" t="s">
        <v>193</v>
      </c>
    </row>
    <row r="4666" s="14" customFormat="1">
      <c r="A4666" s="14"/>
      <c r="B4666" s="245"/>
      <c r="C4666" s="246"/>
      <c r="D4666" s="228" t="s">
        <v>206</v>
      </c>
      <c r="E4666" s="247" t="s">
        <v>19</v>
      </c>
      <c r="F4666" s="248" t="s">
        <v>5438</v>
      </c>
      <c r="G4666" s="246"/>
      <c r="H4666" s="249">
        <v>49.920000000000002</v>
      </c>
      <c r="I4666" s="250"/>
      <c r="J4666" s="246"/>
      <c r="K4666" s="246"/>
      <c r="L4666" s="251"/>
      <c r="M4666" s="252"/>
      <c r="N4666" s="253"/>
      <c r="O4666" s="253"/>
      <c r="P4666" s="253"/>
      <c r="Q4666" s="253"/>
      <c r="R4666" s="253"/>
      <c r="S4666" s="253"/>
      <c r="T4666" s="254"/>
      <c r="U4666" s="14"/>
      <c r="V4666" s="14"/>
      <c r="W4666" s="14"/>
      <c r="X4666" s="14"/>
      <c r="Y4666" s="14"/>
      <c r="Z4666" s="14"/>
      <c r="AA4666" s="14"/>
      <c r="AB4666" s="14"/>
      <c r="AC4666" s="14"/>
      <c r="AD4666" s="14"/>
      <c r="AE4666" s="14"/>
      <c r="AT4666" s="255" t="s">
        <v>206</v>
      </c>
      <c r="AU4666" s="255" t="s">
        <v>78</v>
      </c>
      <c r="AV4666" s="14" t="s">
        <v>78</v>
      </c>
      <c r="AW4666" s="14" t="s">
        <v>31</v>
      </c>
      <c r="AX4666" s="14" t="s">
        <v>69</v>
      </c>
      <c r="AY4666" s="255" t="s">
        <v>193</v>
      </c>
    </row>
    <row r="4667" s="14" customFormat="1">
      <c r="A4667" s="14"/>
      <c r="B4667" s="245"/>
      <c r="C4667" s="246"/>
      <c r="D4667" s="228" t="s">
        <v>206</v>
      </c>
      <c r="E4667" s="247" t="s">
        <v>19</v>
      </c>
      <c r="F4667" s="248" t="s">
        <v>3854</v>
      </c>
      <c r="G4667" s="246"/>
      <c r="H4667" s="249">
        <v>-7.4740000000000002</v>
      </c>
      <c r="I4667" s="250"/>
      <c r="J4667" s="246"/>
      <c r="K4667" s="246"/>
      <c r="L4667" s="251"/>
      <c r="M4667" s="252"/>
      <c r="N4667" s="253"/>
      <c r="O4667" s="253"/>
      <c r="P4667" s="253"/>
      <c r="Q4667" s="253"/>
      <c r="R4667" s="253"/>
      <c r="S4667" s="253"/>
      <c r="T4667" s="254"/>
      <c r="U4667" s="14"/>
      <c r="V4667" s="14"/>
      <c r="W4667" s="14"/>
      <c r="X4667" s="14"/>
      <c r="Y4667" s="14"/>
      <c r="Z4667" s="14"/>
      <c r="AA4667" s="14"/>
      <c r="AB4667" s="14"/>
      <c r="AC4667" s="14"/>
      <c r="AD4667" s="14"/>
      <c r="AE4667" s="14"/>
      <c r="AT4667" s="255" t="s">
        <v>206</v>
      </c>
      <c r="AU4667" s="255" t="s">
        <v>78</v>
      </c>
      <c r="AV4667" s="14" t="s">
        <v>78</v>
      </c>
      <c r="AW4667" s="14" t="s">
        <v>31</v>
      </c>
      <c r="AX4667" s="14" t="s">
        <v>69</v>
      </c>
      <c r="AY4667" s="255" t="s">
        <v>193</v>
      </c>
    </row>
    <row r="4668" s="13" customFormat="1">
      <c r="A4668" s="13"/>
      <c r="B4668" s="235"/>
      <c r="C4668" s="236"/>
      <c r="D4668" s="228" t="s">
        <v>206</v>
      </c>
      <c r="E4668" s="237" t="s">
        <v>19</v>
      </c>
      <c r="F4668" s="238" t="s">
        <v>3858</v>
      </c>
      <c r="G4668" s="236"/>
      <c r="H4668" s="237" t="s">
        <v>19</v>
      </c>
      <c r="I4668" s="239"/>
      <c r="J4668" s="236"/>
      <c r="K4668" s="236"/>
      <c r="L4668" s="240"/>
      <c r="M4668" s="241"/>
      <c r="N4668" s="242"/>
      <c r="O4668" s="242"/>
      <c r="P4668" s="242"/>
      <c r="Q4668" s="242"/>
      <c r="R4668" s="242"/>
      <c r="S4668" s="242"/>
      <c r="T4668" s="243"/>
      <c r="U4668" s="13"/>
      <c r="V4668" s="13"/>
      <c r="W4668" s="13"/>
      <c r="X4668" s="13"/>
      <c r="Y4668" s="13"/>
      <c r="Z4668" s="13"/>
      <c r="AA4668" s="13"/>
      <c r="AB4668" s="13"/>
      <c r="AC4668" s="13"/>
      <c r="AD4668" s="13"/>
      <c r="AE4668" s="13"/>
      <c r="AT4668" s="244" t="s">
        <v>206</v>
      </c>
      <c r="AU4668" s="244" t="s">
        <v>78</v>
      </c>
      <c r="AV4668" s="13" t="s">
        <v>76</v>
      </c>
      <c r="AW4668" s="13" t="s">
        <v>31</v>
      </c>
      <c r="AX4668" s="13" t="s">
        <v>69</v>
      </c>
      <c r="AY4668" s="244" t="s">
        <v>193</v>
      </c>
    </row>
    <row r="4669" s="14" customFormat="1">
      <c r="A4669" s="14"/>
      <c r="B4669" s="245"/>
      <c r="C4669" s="246"/>
      <c r="D4669" s="228" t="s">
        <v>206</v>
      </c>
      <c r="E4669" s="247" t="s">
        <v>19</v>
      </c>
      <c r="F4669" s="248" t="s">
        <v>5439</v>
      </c>
      <c r="G4669" s="246"/>
      <c r="H4669" s="249">
        <v>188.65000000000001</v>
      </c>
      <c r="I4669" s="250"/>
      <c r="J4669" s="246"/>
      <c r="K4669" s="246"/>
      <c r="L4669" s="251"/>
      <c r="M4669" s="252"/>
      <c r="N4669" s="253"/>
      <c r="O4669" s="253"/>
      <c r="P4669" s="253"/>
      <c r="Q4669" s="253"/>
      <c r="R4669" s="253"/>
      <c r="S4669" s="253"/>
      <c r="T4669" s="254"/>
      <c r="U4669" s="14"/>
      <c r="V4669" s="14"/>
      <c r="W4669" s="14"/>
      <c r="X4669" s="14"/>
      <c r="Y4669" s="14"/>
      <c r="Z4669" s="14"/>
      <c r="AA4669" s="14"/>
      <c r="AB4669" s="14"/>
      <c r="AC4669" s="14"/>
      <c r="AD4669" s="14"/>
      <c r="AE4669" s="14"/>
      <c r="AT4669" s="255" t="s">
        <v>206</v>
      </c>
      <c r="AU4669" s="255" t="s">
        <v>78</v>
      </c>
      <c r="AV4669" s="14" t="s">
        <v>78</v>
      </c>
      <c r="AW4669" s="14" t="s">
        <v>31</v>
      </c>
      <c r="AX4669" s="14" t="s">
        <v>69</v>
      </c>
      <c r="AY4669" s="255" t="s">
        <v>193</v>
      </c>
    </row>
    <row r="4670" s="14" customFormat="1">
      <c r="A4670" s="14"/>
      <c r="B4670" s="245"/>
      <c r="C4670" s="246"/>
      <c r="D4670" s="228" t="s">
        <v>206</v>
      </c>
      <c r="E4670" s="247" t="s">
        <v>19</v>
      </c>
      <c r="F4670" s="248" t="s">
        <v>3860</v>
      </c>
      <c r="G4670" s="246"/>
      <c r="H4670" s="249">
        <v>-48.954000000000001</v>
      </c>
      <c r="I4670" s="250"/>
      <c r="J4670" s="246"/>
      <c r="K4670" s="246"/>
      <c r="L4670" s="251"/>
      <c r="M4670" s="252"/>
      <c r="N4670" s="253"/>
      <c r="O4670" s="253"/>
      <c r="P4670" s="253"/>
      <c r="Q4670" s="253"/>
      <c r="R4670" s="253"/>
      <c r="S4670" s="253"/>
      <c r="T4670" s="254"/>
      <c r="U4670" s="14"/>
      <c r="V4670" s="14"/>
      <c r="W4670" s="14"/>
      <c r="X4670" s="14"/>
      <c r="Y4670" s="14"/>
      <c r="Z4670" s="14"/>
      <c r="AA4670" s="14"/>
      <c r="AB4670" s="14"/>
      <c r="AC4670" s="14"/>
      <c r="AD4670" s="14"/>
      <c r="AE4670" s="14"/>
      <c r="AT4670" s="255" t="s">
        <v>206</v>
      </c>
      <c r="AU4670" s="255" t="s">
        <v>78</v>
      </c>
      <c r="AV4670" s="14" t="s">
        <v>78</v>
      </c>
      <c r="AW4670" s="14" t="s">
        <v>31</v>
      </c>
      <c r="AX4670" s="14" t="s">
        <v>69</v>
      </c>
      <c r="AY4670" s="255" t="s">
        <v>193</v>
      </c>
    </row>
    <row r="4671" s="14" customFormat="1">
      <c r="A4671" s="14"/>
      <c r="B4671" s="245"/>
      <c r="C4671" s="246"/>
      <c r="D4671" s="228" t="s">
        <v>206</v>
      </c>
      <c r="E4671" s="247" t="s">
        <v>19</v>
      </c>
      <c r="F4671" s="248" t="s">
        <v>3861</v>
      </c>
      <c r="G4671" s="246"/>
      <c r="H4671" s="249">
        <v>6.625</v>
      </c>
      <c r="I4671" s="250"/>
      <c r="J4671" s="246"/>
      <c r="K4671" s="246"/>
      <c r="L4671" s="251"/>
      <c r="M4671" s="252"/>
      <c r="N4671" s="253"/>
      <c r="O4671" s="253"/>
      <c r="P4671" s="253"/>
      <c r="Q4671" s="253"/>
      <c r="R4671" s="253"/>
      <c r="S4671" s="253"/>
      <c r="T4671" s="254"/>
      <c r="U4671" s="14"/>
      <c r="V4671" s="14"/>
      <c r="W4671" s="14"/>
      <c r="X4671" s="14"/>
      <c r="Y4671" s="14"/>
      <c r="Z4671" s="14"/>
      <c r="AA4671" s="14"/>
      <c r="AB4671" s="14"/>
      <c r="AC4671" s="14"/>
      <c r="AD4671" s="14"/>
      <c r="AE4671" s="14"/>
      <c r="AT4671" s="255" t="s">
        <v>206</v>
      </c>
      <c r="AU4671" s="255" t="s">
        <v>78</v>
      </c>
      <c r="AV4671" s="14" t="s">
        <v>78</v>
      </c>
      <c r="AW4671" s="14" t="s">
        <v>31</v>
      </c>
      <c r="AX4671" s="14" t="s">
        <v>69</v>
      </c>
      <c r="AY4671" s="255" t="s">
        <v>193</v>
      </c>
    </row>
    <row r="4672" s="14" customFormat="1">
      <c r="A4672" s="14"/>
      <c r="B4672" s="245"/>
      <c r="C4672" s="246"/>
      <c r="D4672" s="228" t="s">
        <v>206</v>
      </c>
      <c r="E4672" s="247" t="s">
        <v>19</v>
      </c>
      <c r="F4672" s="248" t="s">
        <v>3784</v>
      </c>
      <c r="G4672" s="246"/>
      <c r="H4672" s="249">
        <v>-48.360999999999997</v>
      </c>
      <c r="I4672" s="250"/>
      <c r="J4672" s="246"/>
      <c r="K4672" s="246"/>
      <c r="L4672" s="251"/>
      <c r="M4672" s="252"/>
      <c r="N4672" s="253"/>
      <c r="O4672" s="253"/>
      <c r="P4672" s="253"/>
      <c r="Q4672" s="253"/>
      <c r="R4672" s="253"/>
      <c r="S4672" s="253"/>
      <c r="T4672" s="254"/>
      <c r="U4672" s="14"/>
      <c r="V4672" s="14"/>
      <c r="W4672" s="14"/>
      <c r="X4672" s="14"/>
      <c r="Y4672" s="14"/>
      <c r="Z4672" s="14"/>
      <c r="AA4672" s="14"/>
      <c r="AB4672" s="14"/>
      <c r="AC4672" s="14"/>
      <c r="AD4672" s="14"/>
      <c r="AE4672" s="14"/>
      <c r="AT4672" s="255" t="s">
        <v>206</v>
      </c>
      <c r="AU4672" s="255" t="s">
        <v>78</v>
      </c>
      <c r="AV4672" s="14" t="s">
        <v>78</v>
      </c>
      <c r="AW4672" s="14" t="s">
        <v>31</v>
      </c>
      <c r="AX4672" s="14" t="s">
        <v>69</v>
      </c>
      <c r="AY4672" s="255" t="s">
        <v>193</v>
      </c>
    </row>
    <row r="4673" s="13" customFormat="1">
      <c r="A4673" s="13"/>
      <c r="B4673" s="235"/>
      <c r="C4673" s="236"/>
      <c r="D4673" s="228" t="s">
        <v>206</v>
      </c>
      <c r="E4673" s="237" t="s">
        <v>19</v>
      </c>
      <c r="F4673" s="238" t="s">
        <v>3764</v>
      </c>
      <c r="G4673" s="236"/>
      <c r="H4673" s="237" t="s">
        <v>19</v>
      </c>
      <c r="I4673" s="239"/>
      <c r="J4673" s="236"/>
      <c r="K4673" s="236"/>
      <c r="L4673" s="240"/>
      <c r="M4673" s="241"/>
      <c r="N4673" s="242"/>
      <c r="O4673" s="242"/>
      <c r="P4673" s="242"/>
      <c r="Q4673" s="242"/>
      <c r="R4673" s="242"/>
      <c r="S4673" s="242"/>
      <c r="T4673" s="243"/>
      <c r="U4673" s="13"/>
      <c r="V4673" s="13"/>
      <c r="W4673" s="13"/>
      <c r="X4673" s="13"/>
      <c r="Y4673" s="13"/>
      <c r="Z4673" s="13"/>
      <c r="AA4673" s="13"/>
      <c r="AB4673" s="13"/>
      <c r="AC4673" s="13"/>
      <c r="AD4673" s="13"/>
      <c r="AE4673" s="13"/>
      <c r="AT4673" s="244" t="s">
        <v>206</v>
      </c>
      <c r="AU4673" s="244" t="s">
        <v>78</v>
      </c>
      <c r="AV4673" s="13" t="s">
        <v>76</v>
      </c>
      <c r="AW4673" s="13" t="s">
        <v>31</v>
      </c>
      <c r="AX4673" s="13" t="s">
        <v>69</v>
      </c>
      <c r="AY4673" s="244" t="s">
        <v>193</v>
      </c>
    </row>
    <row r="4674" s="14" customFormat="1">
      <c r="A4674" s="14"/>
      <c r="B4674" s="245"/>
      <c r="C4674" s="246"/>
      <c r="D4674" s="228" t="s">
        <v>206</v>
      </c>
      <c r="E4674" s="247" t="s">
        <v>19</v>
      </c>
      <c r="F4674" s="248" t="s">
        <v>5440</v>
      </c>
      <c r="G4674" s="246"/>
      <c r="H4674" s="249">
        <v>33.539999999999999</v>
      </c>
      <c r="I4674" s="250"/>
      <c r="J4674" s="246"/>
      <c r="K4674" s="246"/>
      <c r="L4674" s="251"/>
      <c r="M4674" s="252"/>
      <c r="N4674" s="253"/>
      <c r="O4674" s="253"/>
      <c r="P4674" s="253"/>
      <c r="Q4674" s="253"/>
      <c r="R4674" s="253"/>
      <c r="S4674" s="253"/>
      <c r="T4674" s="254"/>
      <c r="U4674" s="14"/>
      <c r="V4674" s="14"/>
      <c r="W4674" s="14"/>
      <c r="X4674" s="14"/>
      <c r="Y4674" s="14"/>
      <c r="Z4674" s="14"/>
      <c r="AA4674" s="14"/>
      <c r="AB4674" s="14"/>
      <c r="AC4674" s="14"/>
      <c r="AD4674" s="14"/>
      <c r="AE4674" s="14"/>
      <c r="AT4674" s="255" t="s">
        <v>206</v>
      </c>
      <c r="AU4674" s="255" t="s">
        <v>78</v>
      </c>
      <c r="AV4674" s="14" t="s">
        <v>78</v>
      </c>
      <c r="AW4674" s="14" t="s">
        <v>31</v>
      </c>
      <c r="AX4674" s="14" t="s">
        <v>69</v>
      </c>
      <c r="AY4674" s="255" t="s">
        <v>193</v>
      </c>
    </row>
    <row r="4675" s="14" customFormat="1">
      <c r="A4675" s="14"/>
      <c r="B4675" s="245"/>
      <c r="C4675" s="246"/>
      <c r="D4675" s="228" t="s">
        <v>206</v>
      </c>
      <c r="E4675" s="247" t="s">
        <v>19</v>
      </c>
      <c r="F4675" s="248" t="s">
        <v>3809</v>
      </c>
      <c r="G4675" s="246"/>
      <c r="H4675" s="249">
        <v>-2.02</v>
      </c>
      <c r="I4675" s="250"/>
      <c r="J4675" s="246"/>
      <c r="K4675" s="246"/>
      <c r="L4675" s="251"/>
      <c r="M4675" s="252"/>
      <c r="N4675" s="253"/>
      <c r="O4675" s="253"/>
      <c r="P4675" s="253"/>
      <c r="Q4675" s="253"/>
      <c r="R4675" s="253"/>
      <c r="S4675" s="253"/>
      <c r="T4675" s="254"/>
      <c r="U4675" s="14"/>
      <c r="V4675" s="14"/>
      <c r="W4675" s="14"/>
      <c r="X4675" s="14"/>
      <c r="Y4675" s="14"/>
      <c r="Z4675" s="14"/>
      <c r="AA4675" s="14"/>
      <c r="AB4675" s="14"/>
      <c r="AC4675" s="14"/>
      <c r="AD4675" s="14"/>
      <c r="AE4675" s="14"/>
      <c r="AT4675" s="255" t="s">
        <v>206</v>
      </c>
      <c r="AU4675" s="255" t="s">
        <v>78</v>
      </c>
      <c r="AV4675" s="14" t="s">
        <v>78</v>
      </c>
      <c r="AW4675" s="14" t="s">
        <v>31</v>
      </c>
      <c r="AX4675" s="14" t="s">
        <v>69</v>
      </c>
      <c r="AY4675" s="255" t="s">
        <v>193</v>
      </c>
    </row>
    <row r="4676" s="13" customFormat="1">
      <c r="A4676" s="13"/>
      <c r="B4676" s="235"/>
      <c r="C4676" s="236"/>
      <c r="D4676" s="228" t="s">
        <v>206</v>
      </c>
      <c r="E4676" s="237" t="s">
        <v>19</v>
      </c>
      <c r="F4676" s="238" t="s">
        <v>5441</v>
      </c>
      <c r="G4676" s="236"/>
      <c r="H4676" s="237" t="s">
        <v>19</v>
      </c>
      <c r="I4676" s="239"/>
      <c r="J4676" s="236"/>
      <c r="K4676" s="236"/>
      <c r="L4676" s="240"/>
      <c r="M4676" s="241"/>
      <c r="N4676" s="242"/>
      <c r="O4676" s="242"/>
      <c r="P4676" s="242"/>
      <c r="Q4676" s="242"/>
      <c r="R4676" s="242"/>
      <c r="S4676" s="242"/>
      <c r="T4676" s="243"/>
      <c r="U4676" s="13"/>
      <c r="V4676" s="13"/>
      <c r="W4676" s="13"/>
      <c r="X4676" s="13"/>
      <c r="Y4676" s="13"/>
      <c r="Z4676" s="13"/>
      <c r="AA4676" s="13"/>
      <c r="AB4676" s="13"/>
      <c r="AC4676" s="13"/>
      <c r="AD4676" s="13"/>
      <c r="AE4676" s="13"/>
      <c r="AT4676" s="244" t="s">
        <v>206</v>
      </c>
      <c r="AU4676" s="244" t="s">
        <v>78</v>
      </c>
      <c r="AV4676" s="13" t="s">
        <v>76</v>
      </c>
      <c r="AW4676" s="13" t="s">
        <v>31</v>
      </c>
      <c r="AX4676" s="13" t="s">
        <v>69</v>
      </c>
      <c r="AY4676" s="244" t="s">
        <v>193</v>
      </c>
    </row>
    <row r="4677" s="14" customFormat="1">
      <c r="A4677" s="14"/>
      <c r="B4677" s="245"/>
      <c r="C4677" s="246"/>
      <c r="D4677" s="228" t="s">
        <v>206</v>
      </c>
      <c r="E4677" s="247" t="s">
        <v>19</v>
      </c>
      <c r="F4677" s="248" t="s">
        <v>3864</v>
      </c>
      <c r="G4677" s="246"/>
      <c r="H4677" s="249">
        <v>247.94</v>
      </c>
      <c r="I4677" s="250"/>
      <c r="J4677" s="246"/>
      <c r="K4677" s="246"/>
      <c r="L4677" s="251"/>
      <c r="M4677" s="252"/>
      <c r="N4677" s="253"/>
      <c r="O4677" s="253"/>
      <c r="P4677" s="253"/>
      <c r="Q4677" s="253"/>
      <c r="R4677" s="253"/>
      <c r="S4677" s="253"/>
      <c r="T4677" s="254"/>
      <c r="U4677" s="14"/>
      <c r="V4677" s="14"/>
      <c r="W4677" s="14"/>
      <c r="X4677" s="14"/>
      <c r="Y4677" s="14"/>
      <c r="Z4677" s="14"/>
      <c r="AA4677" s="14"/>
      <c r="AB4677" s="14"/>
      <c r="AC4677" s="14"/>
      <c r="AD4677" s="14"/>
      <c r="AE4677" s="14"/>
      <c r="AT4677" s="255" t="s">
        <v>206</v>
      </c>
      <c r="AU4677" s="255" t="s">
        <v>78</v>
      </c>
      <c r="AV4677" s="14" t="s">
        <v>78</v>
      </c>
      <c r="AW4677" s="14" t="s">
        <v>31</v>
      </c>
      <c r="AX4677" s="14" t="s">
        <v>69</v>
      </c>
      <c r="AY4677" s="255" t="s">
        <v>193</v>
      </c>
    </row>
    <row r="4678" s="14" customFormat="1">
      <c r="A4678" s="14"/>
      <c r="B4678" s="245"/>
      <c r="C4678" s="246"/>
      <c r="D4678" s="228" t="s">
        <v>206</v>
      </c>
      <c r="E4678" s="247" t="s">
        <v>19</v>
      </c>
      <c r="F4678" s="248" t="s">
        <v>3865</v>
      </c>
      <c r="G4678" s="246"/>
      <c r="H4678" s="249">
        <v>-12.824999999999999</v>
      </c>
      <c r="I4678" s="250"/>
      <c r="J4678" s="246"/>
      <c r="K4678" s="246"/>
      <c r="L4678" s="251"/>
      <c r="M4678" s="252"/>
      <c r="N4678" s="253"/>
      <c r="O4678" s="253"/>
      <c r="P4678" s="253"/>
      <c r="Q4678" s="253"/>
      <c r="R4678" s="253"/>
      <c r="S4678" s="253"/>
      <c r="T4678" s="254"/>
      <c r="U4678" s="14"/>
      <c r="V4678" s="14"/>
      <c r="W4678" s="14"/>
      <c r="X4678" s="14"/>
      <c r="Y4678" s="14"/>
      <c r="Z4678" s="14"/>
      <c r="AA4678" s="14"/>
      <c r="AB4678" s="14"/>
      <c r="AC4678" s="14"/>
      <c r="AD4678" s="14"/>
      <c r="AE4678" s="14"/>
      <c r="AT4678" s="255" t="s">
        <v>206</v>
      </c>
      <c r="AU4678" s="255" t="s">
        <v>78</v>
      </c>
      <c r="AV4678" s="14" t="s">
        <v>78</v>
      </c>
      <c r="AW4678" s="14" t="s">
        <v>31</v>
      </c>
      <c r="AX4678" s="14" t="s">
        <v>69</v>
      </c>
      <c r="AY4678" s="255" t="s">
        <v>193</v>
      </c>
    </row>
    <row r="4679" s="15" customFormat="1">
      <c r="A4679" s="15"/>
      <c r="B4679" s="256"/>
      <c r="C4679" s="257"/>
      <c r="D4679" s="228" t="s">
        <v>206</v>
      </c>
      <c r="E4679" s="258" t="s">
        <v>19</v>
      </c>
      <c r="F4679" s="259" t="s">
        <v>218</v>
      </c>
      <c r="G4679" s="257"/>
      <c r="H4679" s="260">
        <v>2993.2849999999999</v>
      </c>
      <c r="I4679" s="261"/>
      <c r="J4679" s="257"/>
      <c r="K4679" s="257"/>
      <c r="L4679" s="262"/>
      <c r="M4679" s="263"/>
      <c r="N4679" s="264"/>
      <c r="O4679" s="264"/>
      <c r="P4679" s="264"/>
      <c r="Q4679" s="264"/>
      <c r="R4679" s="264"/>
      <c r="S4679" s="264"/>
      <c r="T4679" s="265"/>
      <c r="U4679" s="15"/>
      <c r="V4679" s="15"/>
      <c r="W4679" s="15"/>
      <c r="X4679" s="15"/>
      <c r="Y4679" s="15"/>
      <c r="Z4679" s="15"/>
      <c r="AA4679" s="15"/>
      <c r="AB4679" s="15"/>
      <c r="AC4679" s="15"/>
      <c r="AD4679" s="15"/>
      <c r="AE4679" s="15"/>
      <c r="AT4679" s="266" t="s">
        <v>206</v>
      </c>
      <c r="AU4679" s="266" t="s">
        <v>78</v>
      </c>
      <c r="AV4679" s="15" t="s">
        <v>200</v>
      </c>
      <c r="AW4679" s="15" t="s">
        <v>31</v>
      </c>
      <c r="AX4679" s="15" t="s">
        <v>76</v>
      </c>
      <c r="AY4679" s="266" t="s">
        <v>193</v>
      </c>
    </row>
    <row r="4680" s="12" customFormat="1" ht="25.92" customHeight="1">
      <c r="A4680" s="12"/>
      <c r="B4680" s="199"/>
      <c r="C4680" s="200"/>
      <c r="D4680" s="201" t="s">
        <v>68</v>
      </c>
      <c r="E4680" s="202" t="s">
        <v>1765</v>
      </c>
      <c r="F4680" s="202" t="s">
        <v>5442</v>
      </c>
      <c r="G4680" s="200"/>
      <c r="H4680" s="200"/>
      <c r="I4680" s="203"/>
      <c r="J4680" s="204">
        <f>BK4680</f>
        <v>0</v>
      </c>
      <c r="K4680" s="200"/>
      <c r="L4680" s="205"/>
      <c r="M4680" s="206"/>
      <c r="N4680" s="207"/>
      <c r="O4680" s="207"/>
      <c r="P4680" s="208">
        <f>P4681</f>
        <v>0</v>
      </c>
      <c r="Q4680" s="207"/>
      <c r="R4680" s="208">
        <f>R4681</f>
        <v>0</v>
      </c>
      <c r="S4680" s="207"/>
      <c r="T4680" s="209">
        <f>T4681</f>
        <v>0</v>
      </c>
      <c r="U4680" s="12"/>
      <c r="V4680" s="12"/>
      <c r="W4680" s="12"/>
      <c r="X4680" s="12"/>
      <c r="Y4680" s="12"/>
      <c r="Z4680" s="12"/>
      <c r="AA4680" s="12"/>
      <c r="AB4680" s="12"/>
      <c r="AC4680" s="12"/>
      <c r="AD4680" s="12"/>
      <c r="AE4680" s="12"/>
      <c r="AR4680" s="210" t="s">
        <v>219</v>
      </c>
      <c r="AT4680" s="211" t="s">
        <v>68</v>
      </c>
      <c r="AU4680" s="211" t="s">
        <v>69</v>
      </c>
      <c r="AY4680" s="210" t="s">
        <v>193</v>
      </c>
      <c r="BK4680" s="212">
        <f>BK4681</f>
        <v>0</v>
      </c>
    </row>
    <row r="4681" s="12" customFormat="1" ht="22.8" customHeight="1">
      <c r="A4681" s="12"/>
      <c r="B4681" s="199"/>
      <c r="C4681" s="200"/>
      <c r="D4681" s="201" t="s">
        <v>68</v>
      </c>
      <c r="E4681" s="213" t="s">
        <v>5443</v>
      </c>
      <c r="F4681" s="213" t="s">
        <v>5444</v>
      </c>
      <c r="G4681" s="200"/>
      <c r="H4681" s="200"/>
      <c r="I4681" s="203"/>
      <c r="J4681" s="214">
        <f>BK4681</f>
        <v>0</v>
      </c>
      <c r="K4681" s="200"/>
      <c r="L4681" s="205"/>
      <c r="M4681" s="206"/>
      <c r="N4681" s="207"/>
      <c r="O4681" s="207"/>
      <c r="P4681" s="208">
        <f>SUM(P4682:P4697)</f>
        <v>0</v>
      </c>
      <c r="Q4681" s="207"/>
      <c r="R4681" s="208">
        <f>SUM(R4682:R4697)</f>
        <v>0</v>
      </c>
      <c r="S4681" s="207"/>
      <c r="T4681" s="209">
        <f>SUM(T4682:T4697)</f>
        <v>0</v>
      </c>
      <c r="U4681" s="12"/>
      <c r="V4681" s="12"/>
      <c r="W4681" s="12"/>
      <c r="X4681" s="12"/>
      <c r="Y4681" s="12"/>
      <c r="Z4681" s="12"/>
      <c r="AA4681" s="12"/>
      <c r="AB4681" s="12"/>
      <c r="AC4681" s="12"/>
      <c r="AD4681" s="12"/>
      <c r="AE4681" s="12"/>
      <c r="AR4681" s="210" t="s">
        <v>219</v>
      </c>
      <c r="AT4681" s="211" t="s">
        <v>68</v>
      </c>
      <c r="AU4681" s="211" t="s">
        <v>76</v>
      </c>
      <c r="AY4681" s="210" t="s">
        <v>193</v>
      </c>
      <c r="BK4681" s="212">
        <f>SUM(BK4682:BK4697)</f>
        <v>0</v>
      </c>
    </row>
    <row r="4682" s="2" customFormat="1" ht="16.5" customHeight="1">
      <c r="A4682" s="41"/>
      <c r="B4682" s="42"/>
      <c r="C4682" s="215" t="s">
        <v>5445</v>
      </c>
      <c r="D4682" s="215" t="s">
        <v>195</v>
      </c>
      <c r="E4682" s="216" t="s">
        <v>5446</v>
      </c>
      <c r="F4682" s="217" t="s">
        <v>5447</v>
      </c>
      <c r="G4682" s="218" t="s">
        <v>5448</v>
      </c>
      <c r="H4682" s="219">
        <v>9608.5609999999997</v>
      </c>
      <c r="I4682" s="220"/>
      <c r="J4682" s="221">
        <f>ROUND(I4682*H4682,2)</f>
        <v>0</v>
      </c>
      <c r="K4682" s="217" t="s">
        <v>19</v>
      </c>
      <c r="L4682" s="47"/>
      <c r="M4682" s="222" t="s">
        <v>19</v>
      </c>
      <c r="N4682" s="223" t="s">
        <v>40</v>
      </c>
      <c r="O4682" s="87"/>
      <c r="P4682" s="224">
        <f>O4682*H4682</f>
        <v>0</v>
      </c>
      <c r="Q4682" s="224">
        <v>0</v>
      </c>
      <c r="R4682" s="224">
        <f>Q4682*H4682</f>
        <v>0</v>
      </c>
      <c r="S4682" s="224">
        <v>0</v>
      </c>
      <c r="T4682" s="225">
        <f>S4682*H4682</f>
        <v>0</v>
      </c>
      <c r="U4682" s="41"/>
      <c r="V4682" s="41"/>
      <c r="W4682" s="41"/>
      <c r="X4682" s="41"/>
      <c r="Y4682" s="41"/>
      <c r="Z4682" s="41"/>
      <c r="AA4682" s="41"/>
      <c r="AB4682" s="41"/>
      <c r="AC4682" s="41"/>
      <c r="AD4682" s="41"/>
      <c r="AE4682" s="41"/>
      <c r="AR4682" s="226" t="s">
        <v>200</v>
      </c>
      <c r="AT4682" s="226" t="s">
        <v>195</v>
      </c>
      <c r="AU4682" s="226" t="s">
        <v>78</v>
      </c>
      <c r="AY4682" s="20" t="s">
        <v>193</v>
      </c>
      <c r="BE4682" s="227">
        <f>IF(N4682="základní",J4682,0)</f>
        <v>0</v>
      </c>
      <c r="BF4682" s="227">
        <f>IF(N4682="snížená",J4682,0)</f>
        <v>0</v>
      </c>
      <c r="BG4682" s="227">
        <f>IF(N4682="zákl. přenesená",J4682,0)</f>
        <v>0</v>
      </c>
      <c r="BH4682" s="227">
        <f>IF(N4682="sníž. přenesená",J4682,0)</f>
        <v>0</v>
      </c>
      <c r="BI4682" s="227">
        <f>IF(N4682="nulová",J4682,0)</f>
        <v>0</v>
      </c>
      <c r="BJ4682" s="20" t="s">
        <v>76</v>
      </c>
      <c r="BK4682" s="227">
        <f>ROUND(I4682*H4682,2)</f>
        <v>0</v>
      </c>
      <c r="BL4682" s="20" t="s">
        <v>200</v>
      </c>
      <c r="BM4682" s="226" t="s">
        <v>5449</v>
      </c>
    </row>
    <row r="4683" s="2" customFormat="1">
      <c r="A4683" s="41"/>
      <c r="B4683" s="42"/>
      <c r="C4683" s="43"/>
      <c r="D4683" s="228" t="s">
        <v>202</v>
      </c>
      <c r="E4683" s="43"/>
      <c r="F4683" s="229" t="s">
        <v>5450</v>
      </c>
      <c r="G4683" s="43"/>
      <c r="H4683" s="43"/>
      <c r="I4683" s="230"/>
      <c r="J4683" s="43"/>
      <c r="K4683" s="43"/>
      <c r="L4683" s="47"/>
      <c r="M4683" s="231"/>
      <c r="N4683" s="232"/>
      <c r="O4683" s="87"/>
      <c r="P4683" s="87"/>
      <c r="Q4683" s="87"/>
      <c r="R4683" s="87"/>
      <c r="S4683" s="87"/>
      <c r="T4683" s="88"/>
      <c r="U4683" s="41"/>
      <c r="V4683" s="41"/>
      <c r="W4683" s="41"/>
      <c r="X4683" s="41"/>
      <c r="Y4683" s="41"/>
      <c r="Z4683" s="41"/>
      <c r="AA4683" s="41"/>
      <c r="AB4683" s="41"/>
      <c r="AC4683" s="41"/>
      <c r="AD4683" s="41"/>
      <c r="AE4683" s="41"/>
      <c r="AT4683" s="20" t="s">
        <v>202</v>
      </c>
      <c r="AU4683" s="20" t="s">
        <v>78</v>
      </c>
    </row>
    <row r="4684" s="2" customFormat="1">
      <c r="A4684" s="41"/>
      <c r="B4684" s="42"/>
      <c r="C4684" s="43"/>
      <c r="D4684" s="228" t="s">
        <v>1221</v>
      </c>
      <c r="E4684" s="43"/>
      <c r="F4684" s="270" t="s">
        <v>5451</v>
      </c>
      <c r="G4684" s="43"/>
      <c r="H4684" s="43"/>
      <c r="I4684" s="230"/>
      <c r="J4684" s="43"/>
      <c r="K4684" s="43"/>
      <c r="L4684" s="47"/>
      <c r="M4684" s="231"/>
      <c r="N4684" s="232"/>
      <c r="O4684" s="87"/>
      <c r="P4684" s="87"/>
      <c r="Q4684" s="87"/>
      <c r="R4684" s="87"/>
      <c r="S4684" s="87"/>
      <c r="T4684" s="88"/>
      <c r="U4684" s="41"/>
      <c r="V4684" s="41"/>
      <c r="W4684" s="41"/>
      <c r="X4684" s="41"/>
      <c r="Y4684" s="41"/>
      <c r="Z4684" s="41"/>
      <c r="AA4684" s="41"/>
      <c r="AB4684" s="41"/>
      <c r="AC4684" s="41"/>
      <c r="AD4684" s="41"/>
      <c r="AE4684" s="41"/>
      <c r="AT4684" s="20" t="s">
        <v>1221</v>
      </c>
      <c r="AU4684" s="20" t="s">
        <v>78</v>
      </c>
    </row>
    <row r="4685" s="13" customFormat="1">
      <c r="A4685" s="13"/>
      <c r="B4685" s="235"/>
      <c r="C4685" s="236"/>
      <c r="D4685" s="228" t="s">
        <v>206</v>
      </c>
      <c r="E4685" s="237" t="s">
        <v>19</v>
      </c>
      <c r="F4685" s="238" t="s">
        <v>279</v>
      </c>
      <c r="G4685" s="236"/>
      <c r="H4685" s="237" t="s">
        <v>19</v>
      </c>
      <c r="I4685" s="239"/>
      <c r="J4685" s="236"/>
      <c r="K4685" s="236"/>
      <c r="L4685" s="240"/>
      <c r="M4685" s="241"/>
      <c r="N4685" s="242"/>
      <c r="O4685" s="242"/>
      <c r="P4685" s="242"/>
      <c r="Q4685" s="242"/>
      <c r="R4685" s="242"/>
      <c r="S4685" s="242"/>
      <c r="T4685" s="243"/>
      <c r="U4685" s="13"/>
      <c r="V4685" s="13"/>
      <c r="W4685" s="13"/>
      <c r="X4685" s="13"/>
      <c r="Y4685" s="13"/>
      <c r="Z4685" s="13"/>
      <c r="AA4685" s="13"/>
      <c r="AB4685" s="13"/>
      <c r="AC4685" s="13"/>
      <c r="AD4685" s="13"/>
      <c r="AE4685" s="13"/>
      <c r="AT4685" s="244" t="s">
        <v>206</v>
      </c>
      <c r="AU4685" s="244" t="s">
        <v>78</v>
      </c>
      <c r="AV4685" s="13" t="s">
        <v>76</v>
      </c>
      <c r="AW4685" s="13" t="s">
        <v>31</v>
      </c>
      <c r="AX4685" s="13" t="s">
        <v>69</v>
      </c>
      <c r="AY4685" s="244" t="s">
        <v>193</v>
      </c>
    </row>
    <row r="4686" s="13" customFormat="1">
      <c r="A4686" s="13"/>
      <c r="B4686" s="235"/>
      <c r="C4686" s="236"/>
      <c r="D4686" s="228" t="s">
        <v>206</v>
      </c>
      <c r="E4686" s="237" t="s">
        <v>19</v>
      </c>
      <c r="F4686" s="238" t="s">
        <v>2848</v>
      </c>
      <c r="G4686" s="236"/>
      <c r="H4686" s="237" t="s">
        <v>19</v>
      </c>
      <c r="I4686" s="239"/>
      <c r="J4686" s="236"/>
      <c r="K4686" s="236"/>
      <c r="L4686" s="240"/>
      <c r="M4686" s="241"/>
      <c r="N4686" s="242"/>
      <c r="O4686" s="242"/>
      <c r="P4686" s="242"/>
      <c r="Q4686" s="242"/>
      <c r="R4686" s="242"/>
      <c r="S4686" s="242"/>
      <c r="T4686" s="243"/>
      <c r="U4686" s="13"/>
      <c r="V4686" s="13"/>
      <c r="W4686" s="13"/>
      <c r="X4686" s="13"/>
      <c r="Y4686" s="13"/>
      <c r="Z4686" s="13"/>
      <c r="AA4686" s="13"/>
      <c r="AB4686" s="13"/>
      <c r="AC4686" s="13"/>
      <c r="AD4686" s="13"/>
      <c r="AE4686" s="13"/>
      <c r="AT4686" s="244" t="s">
        <v>206</v>
      </c>
      <c r="AU4686" s="244" t="s">
        <v>78</v>
      </c>
      <c r="AV4686" s="13" t="s">
        <v>76</v>
      </c>
      <c r="AW4686" s="13" t="s">
        <v>31</v>
      </c>
      <c r="AX4686" s="13" t="s">
        <v>69</v>
      </c>
      <c r="AY4686" s="244" t="s">
        <v>193</v>
      </c>
    </row>
    <row r="4687" s="14" customFormat="1">
      <c r="A4687" s="14"/>
      <c r="B4687" s="245"/>
      <c r="C4687" s="246"/>
      <c r="D4687" s="228" t="s">
        <v>206</v>
      </c>
      <c r="E4687" s="247" t="s">
        <v>19</v>
      </c>
      <c r="F4687" s="248" t="s">
        <v>5452</v>
      </c>
      <c r="G4687" s="246"/>
      <c r="H4687" s="249">
        <v>3898.2600000000002</v>
      </c>
      <c r="I4687" s="250"/>
      <c r="J4687" s="246"/>
      <c r="K4687" s="246"/>
      <c r="L4687" s="251"/>
      <c r="M4687" s="252"/>
      <c r="N4687" s="253"/>
      <c r="O4687" s="253"/>
      <c r="P4687" s="253"/>
      <c r="Q4687" s="253"/>
      <c r="R4687" s="253"/>
      <c r="S4687" s="253"/>
      <c r="T4687" s="254"/>
      <c r="U4687" s="14"/>
      <c r="V4687" s="14"/>
      <c r="W4687" s="14"/>
      <c r="X4687" s="14"/>
      <c r="Y4687" s="14"/>
      <c r="Z4687" s="14"/>
      <c r="AA4687" s="14"/>
      <c r="AB4687" s="14"/>
      <c r="AC4687" s="14"/>
      <c r="AD4687" s="14"/>
      <c r="AE4687" s="14"/>
      <c r="AT4687" s="255" t="s">
        <v>206</v>
      </c>
      <c r="AU4687" s="255" t="s">
        <v>78</v>
      </c>
      <c r="AV4687" s="14" t="s">
        <v>78</v>
      </c>
      <c r="AW4687" s="14" t="s">
        <v>31</v>
      </c>
      <c r="AX4687" s="14" t="s">
        <v>69</v>
      </c>
      <c r="AY4687" s="255" t="s">
        <v>193</v>
      </c>
    </row>
    <row r="4688" s="14" customFormat="1">
      <c r="A4688" s="14"/>
      <c r="B4688" s="245"/>
      <c r="C4688" s="246"/>
      <c r="D4688" s="228" t="s">
        <v>206</v>
      </c>
      <c r="E4688" s="247" t="s">
        <v>19</v>
      </c>
      <c r="F4688" s="248" t="s">
        <v>5453</v>
      </c>
      <c r="G4688" s="246"/>
      <c r="H4688" s="249">
        <v>2088.23</v>
      </c>
      <c r="I4688" s="250"/>
      <c r="J4688" s="246"/>
      <c r="K4688" s="246"/>
      <c r="L4688" s="251"/>
      <c r="M4688" s="252"/>
      <c r="N4688" s="253"/>
      <c r="O4688" s="253"/>
      <c r="P4688" s="253"/>
      <c r="Q4688" s="253"/>
      <c r="R4688" s="253"/>
      <c r="S4688" s="253"/>
      <c r="T4688" s="254"/>
      <c r="U4688" s="14"/>
      <c r="V4688" s="14"/>
      <c r="W4688" s="14"/>
      <c r="X4688" s="14"/>
      <c r="Y4688" s="14"/>
      <c r="Z4688" s="14"/>
      <c r="AA4688" s="14"/>
      <c r="AB4688" s="14"/>
      <c r="AC4688" s="14"/>
      <c r="AD4688" s="14"/>
      <c r="AE4688" s="14"/>
      <c r="AT4688" s="255" t="s">
        <v>206</v>
      </c>
      <c r="AU4688" s="255" t="s">
        <v>78</v>
      </c>
      <c r="AV4688" s="14" t="s">
        <v>78</v>
      </c>
      <c r="AW4688" s="14" t="s">
        <v>31</v>
      </c>
      <c r="AX4688" s="14" t="s">
        <v>69</v>
      </c>
      <c r="AY4688" s="255" t="s">
        <v>193</v>
      </c>
    </row>
    <row r="4689" s="14" customFormat="1">
      <c r="A4689" s="14"/>
      <c r="B4689" s="245"/>
      <c r="C4689" s="246"/>
      <c r="D4689" s="228" t="s">
        <v>206</v>
      </c>
      <c r="E4689" s="247" t="s">
        <v>19</v>
      </c>
      <c r="F4689" s="248" t="s">
        <v>5454</v>
      </c>
      <c r="G4689" s="246"/>
      <c r="H4689" s="249">
        <v>178.36000000000001</v>
      </c>
      <c r="I4689" s="250"/>
      <c r="J4689" s="246"/>
      <c r="K4689" s="246"/>
      <c r="L4689" s="251"/>
      <c r="M4689" s="252"/>
      <c r="N4689" s="253"/>
      <c r="O4689" s="253"/>
      <c r="P4689" s="253"/>
      <c r="Q4689" s="253"/>
      <c r="R4689" s="253"/>
      <c r="S4689" s="253"/>
      <c r="T4689" s="254"/>
      <c r="U4689" s="14"/>
      <c r="V4689" s="14"/>
      <c r="W4689" s="14"/>
      <c r="X4689" s="14"/>
      <c r="Y4689" s="14"/>
      <c r="Z4689" s="14"/>
      <c r="AA4689" s="14"/>
      <c r="AB4689" s="14"/>
      <c r="AC4689" s="14"/>
      <c r="AD4689" s="14"/>
      <c r="AE4689" s="14"/>
      <c r="AT4689" s="255" t="s">
        <v>206</v>
      </c>
      <c r="AU4689" s="255" t="s">
        <v>78</v>
      </c>
      <c r="AV4689" s="14" t="s">
        <v>78</v>
      </c>
      <c r="AW4689" s="14" t="s">
        <v>31</v>
      </c>
      <c r="AX4689" s="14" t="s">
        <v>69</v>
      </c>
      <c r="AY4689" s="255" t="s">
        <v>193</v>
      </c>
    </row>
    <row r="4690" s="14" customFormat="1">
      <c r="A4690" s="14"/>
      <c r="B4690" s="245"/>
      <c r="C4690" s="246"/>
      <c r="D4690" s="228" t="s">
        <v>206</v>
      </c>
      <c r="E4690" s="247" t="s">
        <v>19</v>
      </c>
      <c r="F4690" s="248" t="s">
        <v>5455</v>
      </c>
      <c r="G4690" s="246"/>
      <c r="H4690" s="249">
        <v>966.74000000000001</v>
      </c>
      <c r="I4690" s="250"/>
      <c r="J4690" s="246"/>
      <c r="K4690" s="246"/>
      <c r="L4690" s="251"/>
      <c r="M4690" s="252"/>
      <c r="N4690" s="253"/>
      <c r="O4690" s="253"/>
      <c r="P4690" s="253"/>
      <c r="Q4690" s="253"/>
      <c r="R4690" s="253"/>
      <c r="S4690" s="253"/>
      <c r="T4690" s="254"/>
      <c r="U4690" s="14"/>
      <c r="V4690" s="14"/>
      <c r="W4690" s="14"/>
      <c r="X4690" s="14"/>
      <c r="Y4690" s="14"/>
      <c r="Z4690" s="14"/>
      <c r="AA4690" s="14"/>
      <c r="AB4690" s="14"/>
      <c r="AC4690" s="14"/>
      <c r="AD4690" s="14"/>
      <c r="AE4690" s="14"/>
      <c r="AT4690" s="255" t="s">
        <v>206</v>
      </c>
      <c r="AU4690" s="255" t="s">
        <v>78</v>
      </c>
      <c r="AV4690" s="14" t="s">
        <v>78</v>
      </c>
      <c r="AW4690" s="14" t="s">
        <v>31</v>
      </c>
      <c r="AX4690" s="14" t="s">
        <v>69</v>
      </c>
      <c r="AY4690" s="255" t="s">
        <v>193</v>
      </c>
    </row>
    <row r="4691" s="14" customFormat="1">
      <c r="A4691" s="14"/>
      <c r="B4691" s="245"/>
      <c r="C4691" s="246"/>
      <c r="D4691" s="228" t="s">
        <v>206</v>
      </c>
      <c r="E4691" s="247" t="s">
        <v>19</v>
      </c>
      <c r="F4691" s="248" t="s">
        <v>5456</v>
      </c>
      <c r="G4691" s="246"/>
      <c r="H4691" s="249">
        <v>373.17000000000002</v>
      </c>
      <c r="I4691" s="250"/>
      <c r="J4691" s="246"/>
      <c r="K4691" s="246"/>
      <c r="L4691" s="251"/>
      <c r="M4691" s="252"/>
      <c r="N4691" s="253"/>
      <c r="O4691" s="253"/>
      <c r="P4691" s="253"/>
      <c r="Q4691" s="253"/>
      <c r="R4691" s="253"/>
      <c r="S4691" s="253"/>
      <c r="T4691" s="254"/>
      <c r="U4691" s="14"/>
      <c r="V4691" s="14"/>
      <c r="W4691" s="14"/>
      <c r="X4691" s="14"/>
      <c r="Y4691" s="14"/>
      <c r="Z4691" s="14"/>
      <c r="AA4691" s="14"/>
      <c r="AB4691" s="14"/>
      <c r="AC4691" s="14"/>
      <c r="AD4691" s="14"/>
      <c r="AE4691" s="14"/>
      <c r="AT4691" s="255" t="s">
        <v>206</v>
      </c>
      <c r="AU4691" s="255" t="s">
        <v>78</v>
      </c>
      <c r="AV4691" s="14" t="s">
        <v>78</v>
      </c>
      <c r="AW4691" s="14" t="s">
        <v>31</v>
      </c>
      <c r="AX4691" s="14" t="s">
        <v>69</v>
      </c>
      <c r="AY4691" s="255" t="s">
        <v>193</v>
      </c>
    </row>
    <row r="4692" s="14" customFormat="1">
      <c r="A4692" s="14"/>
      <c r="B4692" s="245"/>
      <c r="C4692" s="246"/>
      <c r="D4692" s="228" t="s">
        <v>206</v>
      </c>
      <c r="E4692" s="247" t="s">
        <v>19</v>
      </c>
      <c r="F4692" s="248" t="s">
        <v>5457</v>
      </c>
      <c r="G4692" s="246"/>
      <c r="H4692" s="249">
        <v>299.77999999999997</v>
      </c>
      <c r="I4692" s="250"/>
      <c r="J4692" s="246"/>
      <c r="K4692" s="246"/>
      <c r="L4692" s="251"/>
      <c r="M4692" s="252"/>
      <c r="N4692" s="253"/>
      <c r="O4692" s="253"/>
      <c r="P4692" s="253"/>
      <c r="Q4692" s="253"/>
      <c r="R4692" s="253"/>
      <c r="S4692" s="253"/>
      <c r="T4692" s="254"/>
      <c r="U4692" s="14"/>
      <c r="V4692" s="14"/>
      <c r="W4692" s="14"/>
      <c r="X4692" s="14"/>
      <c r="Y4692" s="14"/>
      <c r="Z4692" s="14"/>
      <c r="AA4692" s="14"/>
      <c r="AB4692" s="14"/>
      <c r="AC4692" s="14"/>
      <c r="AD4692" s="14"/>
      <c r="AE4692" s="14"/>
      <c r="AT4692" s="255" t="s">
        <v>206</v>
      </c>
      <c r="AU4692" s="255" t="s">
        <v>78</v>
      </c>
      <c r="AV4692" s="14" t="s">
        <v>78</v>
      </c>
      <c r="AW4692" s="14" t="s">
        <v>31</v>
      </c>
      <c r="AX4692" s="14" t="s">
        <v>69</v>
      </c>
      <c r="AY4692" s="255" t="s">
        <v>193</v>
      </c>
    </row>
    <row r="4693" s="14" customFormat="1">
      <c r="A4693" s="14"/>
      <c r="B4693" s="245"/>
      <c r="C4693" s="246"/>
      <c r="D4693" s="228" t="s">
        <v>206</v>
      </c>
      <c r="E4693" s="247" t="s">
        <v>19</v>
      </c>
      <c r="F4693" s="248" t="s">
        <v>5458</v>
      </c>
      <c r="G4693" s="246"/>
      <c r="H4693" s="249">
        <v>213.30000000000001</v>
      </c>
      <c r="I4693" s="250"/>
      <c r="J4693" s="246"/>
      <c r="K4693" s="246"/>
      <c r="L4693" s="251"/>
      <c r="M4693" s="252"/>
      <c r="N4693" s="253"/>
      <c r="O4693" s="253"/>
      <c r="P4693" s="253"/>
      <c r="Q4693" s="253"/>
      <c r="R4693" s="253"/>
      <c r="S4693" s="253"/>
      <c r="T4693" s="254"/>
      <c r="U4693" s="14"/>
      <c r="V4693" s="14"/>
      <c r="W4693" s="14"/>
      <c r="X4693" s="14"/>
      <c r="Y4693" s="14"/>
      <c r="Z4693" s="14"/>
      <c r="AA4693" s="14"/>
      <c r="AB4693" s="14"/>
      <c r="AC4693" s="14"/>
      <c r="AD4693" s="14"/>
      <c r="AE4693" s="14"/>
      <c r="AT4693" s="255" t="s">
        <v>206</v>
      </c>
      <c r="AU4693" s="255" t="s">
        <v>78</v>
      </c>
      <c r="AV4693" s="14" t="s">
        <v>78</v>
      </c>
      <c r="AW4693" s="14" t="s">
        <v>31</v>
      </c>
      <c r="AX4693" s="14" t="s">
        <v>69</v>
      </c>
      <c r="AY4693" s="255" t="s">
        <v>193</v>
      </c>
    </row>
    <row r="4694" s="14" customFormat="1">
      <c r="A4694" s="14"/>
      <c r="B4694" s="245"/>
      <c r="C4694" s="246"/>
      <c r="D4694" s="228" t="s">
        <v>206</v>
      </c>
      <c r="E4694" s="247" t="s">
        <v>19</v>
      </c>
      <c r="F4694" s="248" t="s">
        <v>5459</v>
      </c>
      <c r="G4694" s="246"/>
      <c r="H4694" s="249">
        <v>337.43000000000001</v>
      </c>
      <c r="I4694" s="250"/>
      <c r="J4694" s="246"/>
      <c r="K4694" s="246"/>
      <c r="L4694" s="251"/>
      <c r="M4694" s="252"/>
      <c r="N4694" s="253"/>
      <c r="O4694" s="253"/>
      <c r="P4694" s="253"/>
      <c r="Q4694" s="253"/>
      <c r="R4694" s="253"/>
      <c r="S4694" s="253"/>
      <c r="T4694" s="254"/>
      <c r="U4694" s="14"/>
      <c r="V4694" s="14"/>
      <c r="W4694" s="14"/>
      <c r="X4694" s="14"/>
      <c r="Y4694" s="14"/>
      <c r="Z4694" s="14"/>
      <c r="AA4694" s="14"/>
      <c r="AB4694" s="14"/>
      <c r="AC4694" s="14"/>
      <c r="AD4694" s="14"/>
      <c r="AE4694" s="14"/>
      <c r="AT4694" s="255" t="s">
        <v>206</v>
      </c>
      <c r="AU4694" s="255" t="s">
        <v>78</v>
      </c>
      <c r="AV4694" s="14" t="s">
        <v>78</v>
      </c>
      <c r="AW4694" s="14" t="s">
        <v>31</v>
      </c>
      <c r="AX4694" s="14" t="s">
        <v>69</v>
      </c>
      <c r="AY4694" s="255" t="s">
        <v>193</v>
      </c>
    </row>
    <row r="4695" s="16" customFormat="1">
      <c r="A4695" s="16"/>
      <c r="B4695" s="284"/>
      <c r="C4695" s="285"/>
      <c r="D4695" s="228" t="s">
        <v>206</v>
      </c>
      <c r="E4695" s="286" t="s">
        <v>19</v>
      </c>
      <c r="F4695" s="287" t="s">
        <v>5460</v>
      </c>
      <c r="G4695" s="285"/>
      <c r="H4695" s="288">
        <v>8355.2700000000004</v>
      </c>
      <c r="I4695" s="289"/>
      <c r="J4695" s="285"/>
      <c r="K4695" s="285"/>
      <c r="L4695" s="290"/>
      <c r="M4695" s="291"/>
      <c r="N4695" s="292"/>
      <c r="O4695" s="292"/>
      <c r="P4695" s="292"/>
      <c r="Q4695" s="292"/>
      <c r="R4695" s="292"/>
      <c r="S4695" s="292"/>
      <c r="T4695" s="293"/>
      <c r="U4695" s="16"/>
      <c r="V4695" s="16"/>
      <c r="W4695" s="16"/>
      <c r="X4695" s="16"/>
      <c r="Y4695" s="16"/>
      <c r="Z4695" s="16"/>
      <c r="AA4695" s="16"/>
      <c r="AB4695" s="16"/>
      <c r="AC4695" s="16"/>
      <c r="AD4695" s="16"/>
      <c r="AE4695" s="16"/>
      <c r="AT4695" s="294" t="s">
        <v>206</v>
      </c>
      <c r="AU4695" s="294" t="s">
        <v>78</v>
      </c>
      <c r="AV4695" s="16" t="s">
        <v>219</v>
      </c>
      <c r="AW4695" s="16" t="s">
        <v>31</v>
      </c>
      <c r="AX4695" s="16" t="s">
        <v>69</v>
      </c>
      <c r="AY4695" s="294" t="s">
        <v>193</v>
      </c>
    </row>
    <row r="4696" s="13" customFormat="1">
      <c r="A4696" s="13"/>
      <c r="B4696" s="235"/>
      <c r="C4696" s="236"/>
      <c r="D4696" s="228" t="s">
        <v>206</v>
      </c>
      <c r="E4696" s="237" t="s">
        <v>19</v>
      </c>
      <c r="F4696" s="238" t="s">
        <v>5461</v>
      </c>
      <c r="G4696" s="236"/>
      <c r="H4696" s="237" t="s">
        <v>19</v>
      </c>
      <c r="I4696" s="239"/>
      <c r="J4696" s="236"/>
      <c r="K4696" s="236"/>
      <c r="L4696" s="240"/>
      <c r="M4696" s="241"/>
      <c r="N4696" s="242"/>
      <c r="O4696" s="242"/>
      <c r="P4696" s="242"/>
      <c r="Q4696" s="242"/>
      <c r="R4696" s="242"/>
      <c r="S4696" s="242"/>
      <c r="T4696" s="243"/>
      <c r="U4696" s="13"/>
      <c r="V4696" s="13"/>
      <c r="W4696" s="13"/>
      <c r="X4696" s="13"/>
      <c r="Y4696" s="13"/>
      <c r="Z4696" s="13"/>
      <c r="AA4696" s="13"/>
      <c r="AB4696" s="13"/>
      <c r="AC4696" s="13"/>
      <c r="AD4696" s="13"/>
      <c r="AE4696" s="13"/>
      <c r="AT4696" s="244" t="s">
        <v>206</v>
      </c>
      <c r="AU4696" s="244" t="s">
        <v>78</v>
      </c>
      <c r="AV4696" s="13" t="s">
        <v>76</v>
      </c>
      <c r="AW4696" s="13" t="s">
        <v>31</v>
      </c>
      <c r="AX4696" s="13" t="s">
        <v>69</v>
      </c>
      <c r="AY4696" s="244" t="s">
        <v>193</v>
      </c>
    </row>
    <row r="4697" s="14" customFormat="1">
      <c r="A4697" s="14"/>
      <c r="B4697" s="245"/>
      <c r="C4697" s="246"/>
      <c r="D4697" s="228" t="s">
        <v>206</v>
      </c>
      <c r="E4697" s="247" t="s">
        <v>19</v>
      </c>
      <c r="F4697" s="248" t="s">
        <v>5462</v>
      </c>
      <c r="G4697" s="246"/>
      <c r="H4697" s="249">
        <v>9608.5609999999997</v>
      </c>
      <c r="I4697" s="250"/>
      <c r="J4697" s="246"/>
      <c r="K4697" s="246"/>
      <c r="L4697" s="251"/>
      <c r="M4697" s="271"/>
      <c r="N4697" s="272"/>
      <c r="O4697" s="272"/>
      <c r="P4697" s="272"/>
      <c r="Q4697" s="272"/>
      <c r="R4697" s="272"/>
      <c r="S4697" s="272"/>
      <c r="T4697" s="273"/>
      <c r="U4697" s="14"/>
      <c r="V4697" s="14"/>
      <c r="W4697" s="14"/>
      <c r="X4697" s="14"/>
      <c r="Y4697" s="14"/>
      <c r="Z4697" s="14"/>
      <c r="AA4697" s="14"/>
      <c r="AB4697" s="14"/>
      <c r="AC4697" s="14"/>
      <c r="AD4697" s="14"/>
      <c r="AE4697" s="14"/>
      <c r="AT4697" s="255" t="s">
        <v>206</v>
      </c>
      <c r="AU4697" s="255" t="s">
        <v>78</v>
      </c>
      <c r="AV4697" s="14" t="s">
        <v>78</v>
      </c>
      <c r="AW4697" s="14" t="s">
        <v>31</v>
      </c>
      <c r="AX4697" s="14" t="s">
        <v>76</v>
      </c>
      <c r="AY4697" s="255" t="s">
        <v>193</v>
      </c>
    </row>
    <row r="4698" s="2" customFormat="1" ht="6.96" customHeight="1">
      <c r="A4698" s="41"/>
      <c r="B4698" s="62"/>
      <c r="C4698" s="63"/>
      <c r="D4698" s="63"/>
      <c r="E4698" s="63"/>
      <c r="F4698" s="63"/>
      <c r="G4698" s="63"/>
      <c r="H4698" s="63"/>
      <c r="I4698" s="63"/>
      <c r="J4698" s="63"/>
      <c r="K4698" s="63"/>
      <c r="L4698" s="47"/>
      <c r="M4698" s="41"/>
      <c r="O4698" s="41"/>
      <c r="P4698" s="41"/>
      <c r="Q4698" s="41"/>
      <c r="R4698" s="41"/>
      <c r="S4698" s="41"/>
      <c r="T4698" s="41"/>
      <c r="U4698" s="41"/>
      <c r="V4698" s="41"/>
      <c r="W4698" s="41"/>
      <c r="X4698" s="41"/>
      <c r="Y4698" s="41"/>
      <c r="Z4698" s="41"/>
      <c r="AA4698" s="41"/>
      <c r="AB4698" s="41"/>
      <c r="AC4698" s="41"/>
      <c r="AD4698" s="41"/>
      <c r="AE4698" s="41"/>
    </row>
  </sheetData>
  <sheetProtection sheet="1" autoFilter="0" formatColumns="0" formatRows="0" objects="1" scenarios="1" spinCount="100000" saltValue="J+zdag27Jq2wJMFgUg8UCfD8rhEFcUCbuQrp9Bz+9ueX1ibX1mJu41vPvyPPw0wSmrLjaJ75+b22LNSGhJyHzA==" hashValue="9u8+uK/gCkDXoELjS5+fe0qn0AutbxvIH1snmBFKwEubn9GMd2WtW0LmqxMztKq7hneqA3Y+aeOcy9Hfp6i1Hg==" algorithmName="SHA-512" password="97FE"/>
  <autoFilter ref="C109:K4697"/>
  <mergeCells count="12">
    <mergeCell ref="E7:H7"/>
    <mergeCell ref="E9:H9"/>
    <mergeCell ref="E11:H11"/>
    <mergeCell ref="E20:H20"/>
    <mergeCell ref="E29:H29"/>
    <mergeCell ref="E50:H50"/>
    <mergeCell ref="E52:H52"/>
    <mergeCell ref="E54:H54"/>
    <mergeCell ref="E98:H98"/>
    <mergeCell ref="E100:H100"/>
    <mergeCell ref="E102:H102"/>
    <mergeCell ref="L2:V2"/>
  </mergeCells>
  <hyperlinks>
    <hyperlink ref="F115" r:id="rId1" display="https://podminky.urs.cz/item/CS_URS_2025_01/122251104"/>
    <hyperlink ref="F120" r:id="rId2" display="https://podminky.urs.cz/item/CS_URS_2025_01/131213702"/>
    <hyperlink ref="F130" r:id="rId3" display="https://podminky.urs.cz/item/CS_URS_2025_01/131251104"/>
    <hyperlink ref="F139" r:id="rId4" display="https://podminky.urs.cz/item/CS_URS_2025_01/132251255"/>
    <hyperlink ref="F154" r:id="rId5" display="https://podminky.urs.cz/item/CS_URS_2025_01/162751117"/>
    <hyperlink ref="F161" r:id="rId6" display="https://podminky.urs.cz/item/CS_URS_2025_01/162751119"/>
    <hyperlink ref="F167" r:id="rId7" display="https://podminky.urs.cz/item/CS_URS_2025_01/997013631"/>
    <hyperlink ref="F173" r:id="rId8" display="https://podminky.urs.cz/item/CS_URS_2025_01/181912112"/>
    <hyperlink ref="F178" r:id="rId9" display="https://podminky.urs.cz/item/CS_URS_2025_01/174151101"/>
    <hyperlink ref="F217" r:id="rId10" display="https://podminky.urs.cz/item/CS_URS_2025_01/226212114"/>
    <hyperlink ref="F222" r:id="rId11" display="https://podminky.urs.cz/item/CS_URS_2025_01/231212112"/>
    <hyperlink ref="F234" r:id="rId12" display="https://podminky.urs.cz/item/CS_URS_2025_01/231611114"/>
    <hyperlink ref="F238" r:id="rId13" display="https://podminky.urs.cz/item/CS_URS_2025_01/239111112"/>
    <hyperlink ref="F250" r:id="rId14" display="https://podminky.urs.cz/item/CS_URS_2025_01/274313511"/>
    <hyperlink ref="F267" r:id="rId15" display="https://podminky.urs.cz/item/CS_URS_2025_01/273313511"/>
    <hyperlink ref="F274" r:id="rId16" display="https://podminky.urs.cz/item/CS_URS_2025_01/273322611"/>
    <hyperlink ref="F281" r:id="rId17" display="https://podminky.urs.cz/item/CS_URS_2025_01/273351121"/>
    <hyperlink ref="F292" r:id="rId18" display="https://podminky.urs.cz/item/CS_URS_2025_01/273351122"/>
    <hyperlink ref="F295" r:id="rId19" display="https://podminky.urs.cz/item/CS_URS_2025_01/273361821"/>
    <hyperlink ref="F301" r:id="rId20" display="https://podminky.urs.cz/item/CS_URS_2025_01/274322611"/>
    <hyperlink ref="F321" r:id="rId21" display="https://podminky.urs.cz/item/CS_URS_2025_01/274351121"/>
    <hyperlink ref="F352" r:id="rId22" display="https://podminky.urs.cz/item/CS_URS_2025_01/274351122"/>
    <hyperlink ref="F355" r:id="rId23" display="https://podminky.urs.cz/item/CS_URS_2025_01/274361821"/>
    <hyperlink ref="F366" r:id="rId24" display="https://podminky.urs.cz/item/CS_URS_2025_01/275322611"/>
    <hyperlink ref="F379" r:id="rId25" display="https://podminky.urs.cz/item/CS_URS_2025_01/275351121"/>
    <hyperlink ref="F388" r:id="rId26" display="https://podminky.urs.cz/item/CS_URS_2025_01/275351122"/>
    <hyperlink ref="F391" r:id="rId27" display="https://podminky.urs.cz/item/CS_URS_2025_01/275361821"/>
    <hyperlink ref="F400" r:id="rId28" display="https://podminky.urs.cz/item/CS_URS_2025_01/283111113"/>
    <hyperlink ref="F420" r:id="rId29" display="https://podminky.urs.cz/item/CS_URS_2025_01/311113151"/>
    <hyperlink ref="F429" r:id="rId30" display="https://podminky.urs.cz/item/CS_URS_2025_01/311113155"/>
    <hyperlink ref="F435" r:id="rId31" display="https://podminky.urs.cz/item/CS_URS_2025_01/311235141"/>
    <hyperlink ref="F477" r:id="rId32" display="https://podminky.urs.cz/item/CS_URS_2025_01/311235161"/>
    <hyperlink ref="F518" r:id="rId33" display="https://podminky.urs.cz/item/CS_URS_2025_01/311236301"/>
    <hyperlink ref="F536" r:id="rId34" display="https://podminky.urs.cz/item/CS_URS_2025_01/311272122"/>
    <hyperlink ref="F544" r:id="rId35" display="https://podminky.urs.cz/item/CS_URS_2025_01/311272251"/>
    <hyperlink ref="F563" r:id="rId36" display="https://podminky.urs.cz/item/CS_URS_2025_01/311322611"/>
    <hyperlink ref="F584" r:id="rId37" display="https://podminky.urs.cz/item/CS_URS_2025_01/311351121"/>
    <hyperlink ref="F613" r:id="rId38" display="https://podminky.urs.cz/item/CS_URS_2025_01/311351122"/>
    <hyperlink ref="F633" r:id="rId39" display="https://podminky.urs.cz/item/CS_URS_2025_01/311361821"/>
    <hyperlink ref="F647" r:id="rId40" display="https://podminky.urs.cz/item/CS_URS_2025_01/317168012"/>
    <hyperlink ref="F655" r:id="rId41" display="https://podminky.urs.cz/item/CS_URS_2025_01/317168052"/>
    <hyperlink ref="F665" r:id="rId42" display="https://podminky.urs.cz/item/CS_URS_2025_01/317168053"/>
    <hyperlink ref="F674" r:id="rId43" display="https://podminky.urs.cz/item/CS_URS_2025_01/317168054"/>
    <hyperlink ref="F683" r:id="rId44" display="https://podminky.urs.cz/item/CS_URS_2025_01/317168056"/>
    <hyperlink ref="F695" r:id="rId45" display="https://podminky.urs.cz/item/CS_URS_2025_01/317168057"/>
    <hyperlink ref="F701" r:id="rId46" display="https://podminky.urs.cz/item/CS_URS_2025_01/317168060"/>
    <hyperlink ref="F707" r:id="rId47" display="https://podminky.urs.cz/item/CS_URS_2025_01/317168061"/>
    <hyperlink ref="F716" r:id="rId48" display="https://podminky.urs.cz/item/CS_URS_2025_01/317998112"/>
    <hyperlink ref="F722" r:id="rId49" display="https://podminky.urs.cz/item/CS_URS_2025_01/346272256"/>
    <hyperlink ref="F762" r:id="rId50" display="https://podminky.urs.cz/item/CS_URS_2025_01/330321612"/>
    <hyperlink ref="F768" r:id="rId51" display="https://podminky.urs.cz/item/CS_URS_2025_01/330321712"/>
    <hyperlink ref="F782" r:id="rId52" display="https://podminky.urs.cz/item/CS_URS_2025_01/331351125"/>
    <hyperlink ref="F793" r:id="rId53" display="https://podminky.urs.cz/item/CS_URS_2025_01/331351126"/>
    <hyperlink ref="F796" r:id="rId54" display="https://podminky.urs.cz/item/CS_URS_2025_01/331351325"/>
    <hyperlink ref="F802" r:id="rId55" display="https://podminky.urs.cz/item/CS_URS_2025_01/331351326"/>
    <hyperlink ref="F814" r:id="rId56" display="https://podminky.urs.cz/item/CS_URS_2025_01/331361821"/>
    <hyperlink ref="F820" r:id="rId57" display="https://podminky.urs.cz/item/CS_URS_2025_01/342244211"/>
    <hyperlink ref="F884" r:id="rId58" display="https://podminky.urs.cz/item/CS_URS_2025_01/411321616"/>
    <hyperlink ref="F898" r:id="rId59" display="https://podminky.urs.cz/item/CS_URS_2025_01/411351011"/>
    <hyperlink ref="F916" r:id="rId60" display="https://podminky.urs.cz/item/CS_URS_2025_01/411351012"/>
    <hyperlink ref="F934" r:id="rId61" display="https://podminky.urs.cz/item/CS_URS_2025_01/411354313"/>
    <hyperlink ref="F947" r:id="rId62" display="https://podminky.urs.cz/item/CS_URS_2025_01/411354314"/>
    <hyperlink ref="F950" r:id="rId63" display="https://podminky.urs.cz/item/CS_URS_2025_01/411354333"/>
    <hyperlink ref="F956" r:id="rId64" display="https://podminky.urs.cz/item/CS_URS_2025_01/411354334"/>
    <hyperlink ref="F973" r:id="rId65" display="https://podminky.urs.cz/item/CS_URS_2025_01/411361821"/>
    <hyperlink ref="F983" r:id="rId66" display="https://podminky.urs.cz/item/CS_URS_2025_01/413321616"/>
    <hyperlink ref="F1008" r:id="rId67" display="https://podminky.urs.cz/item/CS_URS_2025_01/413351111"/>
    <hyperlink ref="F1027" r:id="rId68" display="https://podminky.urs.cz/item/CS_URS_2025_01/413351112"/>
    <hyperlink ref="F1030" r:id="rId69" display="https://podminky.urs.cz/item/CS_URS_2025_01/413351121"/>
    <hyperlink ref="F1040" r:id="rId70" display="https://podminky.urs.cz/item/CS_URS_2025_01/413351122"/>
    <hyperlink ref="F1043" r:id="rId71" display="https://podminky.urs.cz/item/CS_URS_2025_01/413352211"/>
    <hyperlink ref="F1062" r:id="rId72" display="https://podminky.urs.cz/item/CS_URS_2025_01/413352212"/>
    <hyperlink ref="F1065" r:id="rId73" display="https://podminky.urs.cz/item/CS_URS_2025_01/413352215"/>
    <hyperlink ref="F1073" r:id="rId74" display="https://podminky.urs.cz/item/CS_URS_2025_01/413352216"/>
    <hyperlink ref="F1083" r:id="rId75" display="https://podminky.urs.cz/item/CS_URS_2025_01/413941135"/>
    <hyperlink ref="F1097" r:id="rId76" display="https://podminky.urs.cz/item/CS_URS_2025_01/417321616"/>
    <hyperlink ref="F1116" r:id="rId77" display="https://podminky.urs.cz/item/CS_URS_2025_01/417351115"/>
    <hyperlink ref="F1135" r:id="rId78" display="https://podminky.urs.cz/item/CS_URS_2025_01/417351116"/>
    <hyperlink ref="F1143" r:id="rId79" display="https://podminky.urs.cz/item/CS_URS_2025_01/417361821"/>
    <hyperlink ref="F1159" r:id="rId80" display="https://podminky.urs.cz/item/CS_URS_2025_01/430321616"/>
    <hyperlink ref="F1165" r:id="rId81" display="https://podminky.urs.cz/item/CS_URS_2025_01/430361821"/>
    <hyperlink ref="F1171" r:id="rId82" display="https://podminky.urs.cz/item/CS_URS_2025_01/431351121"/>
    <hyperlink ref="F1177" r:id="rId83" display="https://podminky.urs.cz/item/CS_URS_2025_01/431351122"/>
    <hyperlink ref="F1226" r:id="rId84" display="https://podminky.urs.cz/item/CS_URS_2025_01/564851011"/>
    <hyperlink ref="F1232" r:id="rId85" display="https://podminky.urs.cz/item/CS_URS_2025_01/564951313"/>
    <hyperlink ref="F1237" r:id="rId86" display="https://podminky.urs.cz/item/CS_URS_2025_01/567153115"/>
    <hyperlink ref="F1242" r:id="rId87" display="https://podminky.urs.cz/item/CS_URS_2025_01/596211112"/>
    <hyperlink ref="F1253" r:id="rId88" display="https://podminky.urs.cz/item/CS_URS_2025_01/611131301"/>
    <hyperlink ref="F1256" r:id="rId89" display="https://podminky.urs.cz/item/CS_URS_2025_01/611131305"/>
    <hyperlink ref="F1259" r:id="rId90" display="https://podminky.urs.cz/item/CS_URS_2025_01/611142001"/>
    <hyperlink ref="F1268" r:id="rId91" display="https://podminky.urs.cz/item/CS_URS_2025_01/611321131"/>
    <hyperlink ref="F1287" r:id="rId92" display="https://podminky.urs.cz/item/CS_URS_2025_01/611321135"/>
    <hyperlink ref="F1403" r:id="rId93" display="https://podminky.urs.cz/item/CS_URS_2025_01/612131301"/>
    <hyperlink ref="F1406" r:id="rId94" display="https://podminky.urs.cz/item/CS_URS_2025_01/612142001"/>
    <hyperlink ref="F1412" r:id="rId95" display="https://podminky.urs.cz/item/CS_URS_2025_01/612321131"/>
    <hyperlink ref="F1588" r:id="rId96" display="https://podminky.urs.cz/item/CS_URS_2025_01/613131301"/>
    <hyperlink ref="F1591" r:id="rId97" display="https://podminky.urs.cz/item/CS_URS_2025_01/613142001"/>
    <hyperlink ref="F1594" r:id="rId98" display="https://podminky.urs.cz/item/CS_URS_2025_01/613321131"/>
    <hyperlink ref="F1613" r:id="rId99" display="https://podminky.urs.cz/item/CS_URS_2025_01/617131101"/>
    <hyperlink ref="F1616" r:id="rId100" display="https://podminky.urs.cz/item/CS_URS_2025_01/617321131"/>
    <hyperlink ref="F1627" r:id="rId101" display="https://podminky.urs.cz/item/CS_URS_2025_01/619991011"/>
    <hyperlink ref="F1686" r:id="rId102" display="https://podminky.urs.cz/item/CS_URS_2025_01/621221061"/>
    <hyperlink ref="F1700" r:id="rId103" display="https://podminky.urs.cz/item/CS_URS_2025_01/621221041"/>
    <hyperlink ref="F1709" r:id="rId104" display="https://podminky.urs.cz/item/CS_URS_2025_01/621221021"/>
    <hyperlink ref="F1721" r:id="rId105" display="https://podminky.urs.cz/item/CS_URS_2025_01/621251105"/>
    <hyperlink ref="F1741" r:id="rId106" display="https://podminky.urs.cz/item/CS_URS_2025_01/622211031"/>
    <hyperlink ref="F1751" r:id="rId107" display="https://podminky.urs.cz/item/CS_URS_2025_01/622211041"/>
    <hyperlink ref="F1779" r:id="rId108" display="https://podminky.urs.cz/item/CS_URS_2025_01/622212001"/>
    <hyperlink ref="F1790" r:id="rId109" display="https://podminky.urs.cz/item/CS_URS_2025_01/622212051"/>
    <hyperlink ref="F1812" r:id="rId110" display="https://podminky.urs.cz/item/CS_URS_2025_01/622221041"/>
    <hyperlink ref="F1842" r:id="rId111" display="https://podminky.urs.cz/item/CS_URS_2025_01/622251105"/>
    <hyperlink ref="F1870" r:id="rId112" display="https://podminky.urs.cz/item/CS_URS_2025_01/622321141"/>
    <hyperlink ref="F1881" r:id="rId113" display="https://podminky.urs.cz/item/CS_URS_2025_01/622142001"/>
    <hyperlink ref="F1953" r:id="rId114" display="https://podminky.urs.cz/item/CS_URS_2025_01/629991011"/>
    <hyperlink ref="F1980" r:id="rId115" display="https://podminky.urs.cz/item/CS_URS_2025_01/631311235"/>
    <hyperlink ref="F1989" r:id="rId116" display="https://podminky.urs.cz/item/CS_URS_2025_01/631319013"/>
    <hyperlink ref="F1992" r:id="rId117" display="https://podminky.urs.cz/item/CS_URS_2025_01/631351101"/>
    <hyperlink ref="F1997" r:id="rId118" display="https://podminky.urs.cz/item/CS_URS_2025_01/631351102"/>
    <hyperlink ref="F2000" r:id="rId119" display="https://podminky.urs.cz/item/CS_URS_2025_01/631362021"/>
    <hyperlink ref="F2008" r:id="rId120" display="https://podminky.urs.cz/item/CS_URS_2025_01/632441225"/>
    <hyperlink ref="F2112" r:id="rId121" display="https://podminky.urs.cz/item/CS_URS_2025_01/632441293"/>
    <hyperlink ref="F2187" r:id="rId122" display="https://podminky.urs.cz/item/CS_URS_2025_01/632451101"/>
    <hyperlink ref="F2291" r:id="rId123" display="https://podminky.urs.cz/item/CS_URS_2025_01/632481213"/>
    <hyperlink ref="F2304" r:id="rId124" display="https://podminky.urs.cz/item/CS_URS_2025_01/633811111"/>
    <hyperlink ref="F2308" r:id="rId125" display="https://podminky.urs.cz/item/CS_URS_2025_01/634911124"/>
    <hyperlink ref="F2313" r:id="rId126" display="https://podminky.urs.cz/item/CS_URS_2025_01/636411009"/>
    <hyperlink ref="F2339" r:id="rId127" display="https://podminky.urs.cz/item/CS_URS_2025_01/941111132"/>
    <hyperlink ref="F2347" r:id="rId128" display="https://podminky.urs.cz/item/CS_URS_2025_01/941111232"/>
    <hyperlink ref="F2351" r:id="rId129" display="https://podminky.urs.cz/item/CS_URS_2025_01/941111832"/>
    <hyperlink ref="F2354" r:id="rId130" display="https://podminky.urs.cz/item/CS_URS_2025_01/944511111"/>
    <hyperlink ref="F2357" r:id="rId131" display="https://podminky.urs.cz/item/CS_URS_2025_01/944511211"/>
    <hyperlink ref="F2361" r:id="rId132" display="https://podminky.urs.cz/item/CS_URS_2025_01/944511811"/>
    <hyperlink ref="F2364" r:id="rId133" display="https://podminky.urs.cz/item/CS_URS_2025_01/949101112"/>
    <hyperlink ref="F2391" r:id="rId134" display="https://podminky.urs.cz/item/CS_URS_2025_01/949111122"/>
    <hyperlink ref="F2394" r:id="rId135" display="https://podminky.urs.cz/item/CS_URS_2025_01/949111222"/>
    <hyperlink ref="F2398" r:id="rId136" display="https://podminky.urs.cz/item/CS_URS_2025_01/949111822"/>
    <hyperlink ref="F2401" r:id="rId137" display="https://podminky.urs.cz/item/CS_URS_2025_01/949311112"/>
    <hyperlink ref="F2406" r:id="rId138" display="https://podminky.urs.cz/item/CS_URS_2025_01/949311212"/>
    <hyperlink ref="F2410" r:id="rId139" display="https://podminky.urs.cz/item/CS_URS_2025_01/949311812"/>
    <hyperlink ref="F2413" r:id="rId140" display="https://podminky.urs.cz/item/CS_URS_2025_01/952901114"/>
    <hyperlink ref="F2421" r:id="rId141" display="https://podminky.urs.cz/item/CS_URS_2025_01/953921115"/>
    <hyperlink ref="F2429" r:id="rId142" display="https://podminky.urs.cz/item/CS_URS_2025_01/977151121"/>
    <hyperlink ref="F2434" r:id="rId143" display="https://podminky.urs.cz/item/CS_URS_2025_01/977151126"/>
    <hyperlink ref="F2439" r:id="rId144" display="https://podminky.urs.cz/item/CS_URS_2025_01/977151128"/>
    <hyperlink ref="F2447" r:id="rId145" display="https://podminky.urs.cz/item/CS_URS_2025_01/977151131"/>
    <hyperlink ref="F2452" r:id="rId146" display="https://podminky.urs.cz/item/CS_URS_2025_01/977151133"/>
    <hyperlink ref="F2457" r:id="rId147" display="https://podminky.urs.cz/item/CS_URS_2025_01/977151134"/>
    <hyperlink ref="F2462" r:id="rId148" display="https://podminky.urs.cz/item/CS_URS_2025_01/977151139"/>
    <hyperlink ref="F2481" r:id="rId149" display="https://podminky.urs.cz/item/CS_URS_2025_01/997013116"/>
    <hyperlink ref="F2484" r:id="rId150" display="https://podminky.urs.cz/item/CS_URS_2025_01/997013501"/>
    <hyperlink ref="F2487" r:id="rId151" display="https://podminky.urs.cz/item/CS_URS_2025_01/997013509"/>
    <hyperlink ref="F2491" r:id="rId152" display="https://podminky.urs.cz/item/CS_URS_2025_01/997013601"/>
    <hyperlink ref="F2494" r:id="rId153" display="https://podminky.urs.cz/item/CS_URS_2025_01/997013603"/>
    <hyperlink ref="F2497" r:id="rId154" display="https://podminky.urs.cz/item/CS_URS_2025_01/997013812"/>
    <hyperlink ref="F2500" r:id="rId155" display="https://podminky.urs.cz/item/CS_URS_2025_01/997013813"/>
    <hyperlink ref="F2504" r:id="rId156" display="https://podminky.urs.cz/item/CS_URS_2025_01/998012103"/>
    <hyperlink ref="F2509" r:id="rId157" display="https://podminky.urs.cz/item/CS_URS_2025_01/711111001"/>
    <hyperlink ref="F2514" r:id="rId158" display="https://podminky.urs.cz/item/CS_URS_2025_01/711112001"/>
    <hyperlink ref="F2530" r:id="rId159" display="https://podminky.urs.cz/item/CS_URS_2025_01/711141559"/>
    <hyperlink ref="F2536" r:id="rId160" display="https://podminky.urs.cz/item/CS_URS_2025_01/711142559"/>
    <hyperlink ref="F2580" r:id="rId161" display="https://podminky.urs.cz/item/CS_URS_2025_01/711161274"/>
    <hyperlink ref="F2593" r:id="rId162" display="https://podminky.urs.cz/item/CS_URS_2025_01/711491176"/>
    <hyperlink ref="F2606" r:id="rId163" display="https://podminky.urs.cz/item/CS_URS_2025_01/711491272"/>
    <hyperlink ref="F2619" r:id="rId164" display="https://podminky.urs.cz/item/CS_URS_2025_01/998711103"/>
    <hyperlink ref="F2623" r:id="rId165" display="https://podminky.urs.cz/item/CS_URS_2025_01/712311101"/>
    <hyperlink ref="F2653" r:id="rId166" display="https://podminky.urs.cz/item/CS_URS_2025_01/712331111"/>
    <hyperlink ref="F2665" r:id="rId167" display="https://podminky.urs.cz/item/CS_URS_2025_01/712341559"/>
    <hyperlink ref="F2702" r:id="rId168" display="https://podminky.urs.cz/item/CS_URS_2025_01/712391172"/>
    <hyperlink ref="F2711" r:id="rId169" display="https://podminky.urs.cz/item/CS_URS_2025_01/712771201"/>
    <hyperlink ref="F2737" r:id="rId170" display="https://podminky.urs.cz/item/CS_URS_2025_01/712811101"/>
    <hyperlink ref="F2768" r:id="rId171" display="https://podminky.urs.cz/item/CS_URS_2025_01/712831101"/>
    <hyperlink ref="F2780" r:id="rId172" display="https://podminky.urs.cz/item/CS_URS_2025_01/712841559"/>
    <hyperlink ref="F2809" r:id="rId173" display="https://podminky.urs.cz/item/CS_URS_2025_01/712771101"/>
    <hyperlink ref="F2860" r:id="rId174" display="https://podminky.urs.cz/item/CS_URS_2025_01/712771333"/>
    <hyperlink ref="F2876" r:id="rId175" display="https://podminky.urs.cz/item/CS_URS_2025_01/712771401"/>
    <hyperlink ref="F2898" r:id="rId176" display="https://podminky.urs.cz/item/CS_URS_2025_01/712771521"/>
    <hyperlink ref="F2912" r:id="rId177" display="https://podminky.urs.cz/item/CS_URS_2025_01/712997001"/>
    <hyperlink ref="F2930" r:id="rId178" display="https://podminky.urs.cz/item/CS_URS_2025_01/998712103"/>
    <hyperlink ref="F2934" r:id="rId179" display="https://podminky.urs.cz/item/CS_URS_2025_01/713121121"/>
    <hyperlink ref="F3072" r:id="rId180" display="https://podminky.urs.cz/item/CS_URS_2025_01/713121111"/>
    <hyperlink ref="F3086" r:id="rId181" display="https://podminky.urs.cz/item/CS_URS_2025_01/713131141"/>
    <hyperlink ref="F3095" r:id="rId182" display="https://podminky.urs.cz/item/CS_URS_2025_01/713131242"/>
    <hyperlink ref="F3123" r:id="rId183" display="https://podminky.urs.cz/item/CS_URS_2025_01/713131243"/>
    <hyperlink ref="F3157" r:id="rId184" display="https://podminky.urs.cz/item/CS_URS_2025_01/713132331"/>
    <hyperlink ref="F3176" r:id="rId185" display="https://podminky.urs.cz/item/CS_URS_2025_01/713141136"/>
    <hyperlink ref="F3185" r:id="rId186" display="https://podminky.urs.cz/item/CS_URS_2025_01/713141138"/>
    <hyperlink ref="F3229" r:id="rId187" display="https://podminky.urs.cz/item/CS_URS_2025_01/713141336"/>
    <hyperlink ref="F3263" r:id="rId188" display="https://podminky.urs.cz/item/CS_URS_2025_01/713141263"/>
    <hyperlink ref="F3280" r:id="rId189" display="https://podminky.urs.cz/item/CS_URS_2025_01/713141376"/>
    <hyperlink ref="F3384" r:id="rId190" display="https://podminky.urs.cz/item/CS_URS_2025_01/998713103"/>
    <hyperlink ref="F3437" r:id="rId191" display="https://podminky.urs.cz/item/CS_URS_2025_01/762361331"/>
    <hyperlink ref="F3447" r:id="rId192" display="https://podminky.urs.cz/item/CS_URS_2025_01/998762103"/>
    <hyperlink ref="F3451" r:id="rId193" display="https://podminky.urs.cz/item/CS_URS_2025_01/763121921"/>
    <hyperlink ref="F3492" r:id="rId194" display="https://podminky.urs.cz/item/CS_URS_2025_01/998763303"/>
    <hyperlink ref="F3635" r:id="rId195" display="https://podminky.urs.cz/item/CS_URS_2025_01/771111011"/>
    <hyperlink ref="F3638" r:id="rId196" display="https://podminky.urs.cz/item/CS_URS_2025_01/771121011"/>
    <hyperlink ref="F3648" r:id="rId197" display="https://podminky.urs.cz/item/CS_URS_2025_01/771121022"/>
    <hyperlink ref="F3653" r:id="rId198" display="https://podminky.urs.cz/item/CS_URS_2025_01/771121032"/>
    <hyperlink ref="F3660" r:id="rId199" display="https://podminky.urs.cz/item/CS_URS_2025_01/771151021"/>
    <hyperlink ref="F3668" r:id="rId200" display="https://podminky.urs.cz/item/CS_URS_2025_01/771161012"/>
    <hyperlink ref="F3716" r:id="rId201" display="https://podminky.urs.cz/item/CS_URS_2025_01/771274114"/>
    <hyperlink ref="F3723" r:id="rId202" display="https://podminky.urs.cz/item/CS_URS_2025_01/771274232"/>
    <hyperlink ref="F3741" r:id="rId203" display="https://podminky.urs.cz/item/CS_URS_2025_01/771474113"/>
    <hyperlink ref="F3821" r:id="rId204" display="https://podminky.urs.cz/item/CS_URS_2025_01/771474133"/>
    <hyperlink ref="F3839" r:id="rId205" display="https://podminky.urs.cz/item/CS_URS_2025_01/771574413"/>
    <hyperlink ref="F3913" r:id="rId206" display="https://podminky.urs.cz/item/CS_URS_2025_01/771591112"/>
    <hyperlink ref="F3962" r:id="rId207" display="https://podminky.urs.cz/item/CS_URS_2025_01/771591184"/>
    <hyperlink ref="F3967" r:id="rId208" display="https://podminky.urs.cz/item/CS_URS_2025_01/771591237"/>
    <hyperlink ref="F3978" r:id="rId209" display="https://podminky.urs.cz/item/CS_URS_2025_01/771591247"/>
    <hyperlink ref="F4114" r:id="rId210" display="https://podminky.urs.cz/item/CS_URS_2025_01/998771103"/>
    <hyperlink ref="F4118" r:id="rId211" display="https://podminky.urs.cz/item/CS_URS_2025_01/776111111"/>
    <hyperlink ref="F4121" r:id="rId212" display="https://podminky.urs.cz/item/CS_URS_2025_01/776111311"/>
    <hyperlink ref="F4129" r:id="rId213" display="https://podminky.urs.cz/item/CS_URS_2025_01/776121112"/>
    <hyperlink ref="F4132" r:id="rId214" display="https://podminky.urs.cz/item/CS_URS_2025_01/776141122"/>
    <hyperlink ref="F4217" r:id="rId215" display="https://podminky.urs.cz/item/CS_URS_2025_01/998776103"/>
    <hyperlink ref="F4221" r:id="rId216" display="https://podminky.urs.cz/item/CS_URS_2025_01/776111111"/>
    <hyperlink ref="F4224" r:id="rId217" display="https://podminky.urs.cz/item/CS_URS_2025_01/776111311"/>
    <hyperlink ref="F4227" r:id="rId218" display="https://podminky.urs.cz/item/CS_URS_2025_01/776121112"/>
    <hyperlink ref="F4230" r:id="rId219" display="https://podminky.urs.cz/item/CS_URS_2025_01/776141122"/>
    <hyperlink ref="F4348" r:id="rId220" display="https://podminky.urs.cz/item/CS_URS_2025_01/998777122"/>
    <hyperlink ref="F4352" r:id="rId221" display="https://podminky.urs.cz/item/CS_URS_2025_01/781111011"/>
    <hyperlink ref="F4356" r:id="rId222" display="https://podminky.urs.cz/item/CS_URS_2025_01/781121011"/>
    <hyperlink ref="F4360" r:id="rId223" display="https://podminky.urs.cz/item/CS_URS_2025_01/781131112"/>
    <hyperlink ref="F4364" r:id="rId224" display="https://podminky.urs.cz/item/CS_URS_2025_01/781131237"/>
    <hyperlink ref="F4411" r:id="rId225" display="https://podminky.urs.cz/item/CS_URS_2025_01/781131247"/>
    <hyperlink ref="F4453" r:id="rId226" display="https://podminky.urs.cz/item/CS_URS_2025_01/781472214"/>
    <hyperlink ref="F4499" r:id="rId227" display="https://podminky.urs.cz/item/CS_URS_2025_01/781492211"/>
    <hyperlink ref="F4513" r:id="rId228" display="https://podminky.urs.cz/item/CS_URS_2025_01/781492251"/>
    <hyperlink ref="F4527" r:id="rId229" display="https://podminky.urs.cz/item/CS_URS_2025_01/781495184"/>
    <hyperlink ref="F4538" r:id="rId230" display="https://podminky.urs.cz/item/CS_URS_2025_01/998781103"/>
  </hyperlinks>
  <pageMargins left="0.39375" right="0.39375" top="0.39375" bottom="0.39375" header="0" footer="0"/>
  <pageSetup paperSize="9" orientation="landscape" blackAndWhite="1" fitToHeight="100"/>
  <headerFooter>
    <oddFooter>&amp;CStrana &amp;P z &amp;N</oddFooter>
  </headerFooter>
  <drawing r:id="rId231"/>
</worksheet>
</file>

<file path=xl/worksheets/sheet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101</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5463</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ROUND(J94,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ROUND((SUM(BE94:BE829)),  2)</f>
        <v>0</v>
      </c>
      <c r="G35" s="41"/>
      <c r="H35" s="41"/>
      <c r="I35" s="160">
        <v>0.20999999999999999</v>
      </c>
      <c r="J35" s="159">
        <f>ROUND(((SUM(BE94:BE829))*I35),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ROUND((SUM(BF94:BF829)),  2)</f>
        <v>0</v>
      </c>
      <c r="G36" s="41"/>
      <c r="H36" s="41"/>
      <c r="I36" s="160">
        <v>0.12</v>
      </c>
      <c r="J36" s="159">
        <f>ROUND(((SUM(BF94:BF829))*I36),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ROUND((SUM(BG94:BG829)),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ROUND((SUM(BH94:BH829)),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ROUND((SUM(BI94:BI829)),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D.1.1.VP - ASŘ - Výpis prvků</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J94</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J95</f>
        <v>0</v>
      </c>
      <c r="K64" s="178"/>
      <c r="L64" s="182"/>
      <c r="S64" s="9"/>
      <c r="T64" s="9"/>
      <c r="U64" s="9"/>
      <c r="V64" s="9"/>
      <c r="W64" s="9"/>
      <c r="X64" s="9"/>
      <c r="Y64" s="9"/>
      <c r="Z64" s="9"/>
      <c r="AA64" s="9"/>
      <c r="AB64" s="9"/>
      <c r="AC64" s="9"/>
      <c r="AD64" s="9"/>
      <c r="AE64" s="9"/>
    </row>
    <row r="65" s="10" customFormat="1" ht="19.92" customHeight="1">
      <c r="A65" s="10"/>
      <c r="B65" s="183"/>
      <c r="C65" s="128"/>
      <c r="D65" s="184" t="s">
        <v>1683</v>
      </c>
      <c r="E65" s="185"/>
      <c r="F65" s="185"/>
      <c r="G65" s="185"/>
      <c r="H65" s="185"/>
      <c r="I65" s="185"/>
      <c r="J65" s="186">
        <f>J96</f>
        <v>0</v>
      </c>
      <c r="K65" s="128"/>
      <c r="L65" s="187"/>
      <c r="S65" s="10"/>
      <c r="T65" s="10"/>
      <c r="U65" s="10"/>
      <c r="V65" s="10"/>
      <c r="W65" s="10"/>
      <c r="X65" s="10"/>
      <c r="Y65" s="10"/>
      <c r="Z65" s="10"/>
      <c r="AA65" s="10"/>
      <c r="AB65" s="10"/>
      <c r="AC65" s="10"/>
      <c r="AD65" s="10"/>
      <c r="AE65" s="10"/>
    </row>
    <row r="66" s="10" customFormat="1" ht="14.88" customHeight="1">
      <c r="A66" s="10"/>
      <c r="B66" s="183"/>
      <c r="C66" s="128"/>
      <c r="D66" s="184" t="s">
        <v>5464</v>
      </c>
      <c r="E66" s="185"/>
      <c r="F66" s="185"/>
      <c r="G66" s="185"/>
      <c r="H66" s="185"/>
      <c r="I66" s="185"/>
      <c r="J66" s="186">
        <f>J97</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164</v>
      </c>
      <c r="E67" s="185"/>
      <c r="F67" s="185"/>
      <c r="G67" s="185"/>
      <c r="H67" s="185"/>
      <c r="I67" s="185"/>
      <c r="J67" s="186">
        <f>J326</f>
        <v>0</v>
      </c>
      <c r="K67" s="128"/>
      <c r="L67" s="187"/>
      <c r="S67" s="10"/>
      <c r="T67" s="10"/>
      <c r="U67" s="10"/>
      <c r="V67" s="10"/>
      <c r="W67" s="10"/>
      <c r="X67" s="10"/>
      <c r="Y67" s="10"/>
      <c r="Z67" s="10"/>
      <c r="AA67" s="10"/>
      <c r="AB67" s="10"/>
      <c r="AC67" s="10"/>
      <c r="AD67" s="10"/>
      <c r="AE67" s="10"/>
    </row>
    <row r="68" s="9" customFormat="1" ht="24.96" customHeight="1">
      <c r="A68" s="9"/>
      <c r="B68" s="177"/>
      <c r="C68" s="178"/>
      <c r="D68" s="179" t="s">
        <v>167</v>
      </c>
      <c r="E68" s="180"/>
      <c r="F68" s="180"/>
      <c r="G68" s="180"/>
      <c r="H68" s="180"/>
      <c r="I68" s="180"/>
      <c r="J68" s="181">
        <f>J588</f>
        <v>0</v>
      </c>
      <c r="K68" s="178"/>
      <c r="L68" s="182"/>
      <c r="S68" s="9"/>
      <c r="T68" s="9"/>
      <c r="U68" s="9"/>
      <c r="V68" s="9"/>
      <c r="W68" s="9"/>
      <c r="X68" s="9"/>
      <c r="Y68" s="9"/>
      <c r="Z68" s="9"/>
      <c r="AA68" s="9"/>
      <c r="AB68" s="9"/>
      <c r="AC68" s="9"/>
      <c r="AD68" s="9"/>
      <c r="AE68" s="9"/>
    </row>
    <row r="69" s="10" customFormat="1" ht="19.92" customHeight="1">
      <c r="A69" s="10"/>
      <c r="B69" s="183"/>
      <c r="C69" s="128"/>
      <c r="D69" s="184" t="s">
        <v>1685</v>
      </c>
      <c r="E69" s="185"/>
      <c r="F69" s="185"/>
      <c r="G69" s="185"/>
      <c r="H69" s="185"/>
      <c r="I69" s="185"/>
      <c r="J69" s="186">
        <f>J589</f>
        <v>0</v>
      </c>
      <c r="K69" s="128"/>
      <c r="L69" s="187"/>
      <c r="S69" s="10"/>
      <c r="T69" s="10"/>
      <c r="U69" s="10"/>
      <c r="V69" s="10"/>
      <c r="W69" s="10"/>
      <c r="X69" s="10"/>
      <c r="Y69" s="10"/>
      <c r="Z69" s="10"/>
      <c r="AA69" s="10"/>
      <c r="AB69" s="10"/>
      <c r="AC69" s="10"/>
      <c r="AD69" s="10"/>
      <c r="AE69" s="10"/>
    </row>
    <row r="70" s="10" customFormat="1" ht="19.92" customHeight="1">
      <c r="A70" s="10"/>
      <c r="B70" s="183"/>
      <c r="C70" s="128"/>
      <c r="D70" s="184" t="s">
        <v>172</v>
      </c>
      <c r="E70" s="185"/>
      <c r="F70" s="185"/>
      <c r="G70" s="185"/>
      <c r="H70" s="185"/>
      <c r="I70" s="185"/>
      <c r="J70" s="186">
        <f>J598</f>
        <v>0</v>
      </c>
      <c r="K70" s="128"/>
      <c r="L70" s="187"/>
      <c r="S70" s="10"/>
      <c r="T70" s="10"/>
      <c r="U70" s="10"/>
      <c r="V70" s="10"/>
      <c r="W70" s="10"/>
      <c r="X70" s="10"/>
      <c r="Y70" s="10"/>
      <c r="Z70" s="10"/>
      <c r="AA70" s="10"/>
      <c r="AB70" s="10"/>
      <c r="AC70" s="10"/>
      <c r="AD70" s="10"/>
      <c r="AE70" s="10"/>
    </row>
    <row r="71" s="10" customFormat="1" ht="19.92" customHeight="1">
      <c r="A71" s="10"/>
      <c r="B71" s="183"/>
      <c r="C71" s="128"/>
      <c r="D71" s="184" t="s">
        <v>173</v>
      </c>
      <c r="E71" s="185"/>
      <c r="F71" s="185"/>
      <c r="G71" s="185"/>
      <c r="H71" s="185"/>
      <c r="I71" s="185"/>
      <c r="J71" s="186">
        <f>J711</f>
        <v>0</v>
      </c>
      <c r="K71" s="128"/>
      <c r="L71" s="187"/>
      <c r="S71" s="10"/>
      <c r="T71" s="10"/>
      <c r="U71" s="10"/>
      <c r="V71" s="10"/>
      <c r="W71" s="10"/>
      <c r="X71" s="10"/>
      <c r="Y71" s="10"/>
      <c r="Z71" s="10"/>
      <c r="AA71" s="10"/>
      <c r="AB71" s="10"/>
      <c r="AC71" s="10"/>
      <c r="AD71" s="10"/>
      <c r="AE71" s="10"/>
    </row>
    <row r="72" s="10" customFormat="1" ht="19.92" customHeight="1">
      <c r="A72" s="10"/>
      <c r="B72" s="183"/>
      <c r="C72" s="128"/>
      <c r="D72" s="184" t="s">
        <v>174</v>
      </c>
      <c r="E72" s="185"/>
      <c r="F72" s="185"/>
      <c r="G72" s="185"/>
      <c r="H72" s="185"/>
      <c r="I72" s="185"/>
      <c r="J72" s="186">
        <f>J728</f>
        <v>0</v>
      </c>
      <c r="K72" s="128"/>
      <c r="L72" s="187"/>
      <c r="S72" s="10"/>
      <c r="T72" s="10"/>
      <c r="U72" s="10"/>
      <c r="V72" s="10"/>
      <c r="W72" s="10"/>
      <c r="X72" s="10"/>
      <c r="Y72" s="10"/>
      <c r="Z72" s="10"/>
      <c r="AA72" s="10"/>
      <c r="AB72" s="10"/>
      <c r="AC72" s="10"/>
      <c r="AD72" s="10"/>
      <c r="AE72" s="10"/>
    </row>
    <row r="73" s="2" customFormat="1" ht="21.84"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6.96" customHeight="1">
      <c r="A74" s="41"/>
      <c r="B74" s="62"/>
      <c r="C74" s="63"/>
      <c r="D74" s="63"/>
      <c r="E74" s="63"/>
      <c r="F74" s="63"/>
      <c r="G74" s="63"/>
      <c r="H74" s="63"/>
      <c r="I74" s="63"/>
      <c r="J74" s="63"/>
      <c r="K74" s="63"/>
      <c r="L74" s="147"/>
      <c r="S74" s="41"/>
      <c r="T74" s="41"/>
      <c r="U74" s="41"/>
      <c r="V74" s="41"/>
      <c r="W74" s="41"/>
      <c r="X74" s="41"/>
      <c r="Y74" s="41"/>
      <c r="Z74" s="41"/>
      <c r="AA74" s="41"/>
      <c r="AB74" s="41"/>
      <c r="AC74" s="41"/>
      <c r="AD74" s="41"/>
      <c r="AE74" s="41"/>
    </row>
    <row r="78" s="2" customFormat="1" ht="6.96" customHeight="1">
      <c r="A78" s="41"/>
      <c r="B78" s="64"/>
      <c r="C78" s="65"/>
      <c r="D78" s="65"/>
      <c r="E78" s="65"/>
      <c r="F78" s="65"/>
      <c r="G78" s="65"/>
      <c r="H78" s="65"/>
      <c r="I78" s="65"/>
      <c r="J78" s="65"/>
      <c r="K78" s="65"/>
      <c r="L78" s="147"/>
      <c r="S78" s="41"/>
      <c r="T78" s="41"/>
      <c r="U78" s="41"/>
      <c r="V78" s="41"/>
      <c r="W78" s="41"/>
      <c r="X78" s="41"/>
      <c r="Y78" s="41"/>
      <c r="Z78" s="41"/>
      <c r="AA78" s="41"/>
      <c r="AB78" s="41"/>
      <c r="AC78" s="41"/>
      <c r="AD78" s="41"/>
      <c r="AE78" s="41"/>
    </row>
    <row r="79" s="2" customFormat="1" ht="24.96" customHeight="1">
      <c r="A79" s="41"/>
      <c r="B79" s="42"/>
      <c r="C79" s="26" t="s">
        <v>178</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16</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172" t="str">
        <f>E7</f>
        <v>Tělocvična ZŠ TGM Poděbrady</v>
      </c>
      <c r="F82" s="35"/>
      <c r="G82" s="35"/>
      <c r="H82" s="35"/>
      <c r="I82" s="43"/>
      <c r="J82" s="43"/>
      <c r="K82" s="43"/>
      <c r="L82" s="147"/>
      <c r="S82" s="41"/>
      <c r="T82" s="41"/>
      <c r="U82" s="41"/>
      <c r="V82" s="41"/>
      <c r="W82" s="41"/>
      <c r="X82" s="41"/>
      <c r="Y82" s="41"/>
      <c r="Z82" s="41"/>
      <c r="AA82" s="41"/>
      <c r="AB82" s="41"/>
      <c r="AC82" s="41"/>
      <c r="AD82" s="41"/>
      <c r="AE82" s="41"/>
    </row>
    <row r="83" s="1" customFormat="1" ht="12" customHeight="1">
      <c r="B83" s="24"/>
      <c r="C83" s="35" t="s">
        <v>153</v>
      </c>
      <c r="D83" s="25"/>
      <c r="E83" s="25"/>
      <c r="F83" s="25"/>
      <c r="G83" s="25"/>
      <c r="H83" s="25"/>
      <c r="I83" s="25"/>
      <c r="J83" s="25"/>
      <c r="K83" s="25"/>
      <c r="L83" s="23"/>
    </row>
    <row r="84" s="2" customFormat="1" ht="16.5" customHeight="1">
      <c r="A84" s="41"/>
      <c r="B84" s="42"/>
      <c r="C84" s="43"/>
      <c r="D84" s="43"/>
      <c r="E84" s="172" t="s">
        <v>1254</v>
      </c>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155</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6.5" customHeight="1">
      <c r="A86" s="41"/>
      <c r="B86" s="42"/>
      <c r="C86" s="43"/>
      <c r="D86" s="43"/>
      <c r="E86" s="72" t="str">
        <f>E11</f>
        <v>D.1.1.VP - ASŘ - Výpis prvků</v>
      </c>
      <c r="F86" s="43"/>
      <c r="G86" s="43"/>
      <c r="H86" s="43"/>
      <c r="I86" s="43"/>
      <c r="J86" s="43"/>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2" customHeight="1">
      <c r="A88" s="41"/>
      <c r="B88" s="42"/>
      <c r="C88" s="35" t="s">
        <v>21</v>
      </c>
      <c r="D88" s="43"/>
      <c r="E88" s="43"/>
      <c r="F88" s="30" t="str">
        <f>F14</f>
        <v xml:space="preserve"> </v>
      </c>
      <c r="G88" s="43"/>
      <c r="H88" s="43"/>
      <c r="I88" s="35" t="s">
        <v>23</v>
      </c>
      <c r="J88" s="75" t="str">
        <f>IF(J14="","",J14)</f>
        <v>26. 2. 2026</v>
      </c>
      <c r="K88" s="43"/>
      <c r="L88" s="14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5.15" customHeight="1">
      <c r="A90" s="41"/>
      <c r="B90" s="42"/>
      <c r="C90" s="35" t="s">
        <v>25</v>
      </c>
      <c r="D90" s="43"/>
      <c r="E90" s="43"/>
      <c r="F90" s="30" t="str">
        <f>E17</f>
        <v xml:space="preserve"> </v>
      </c>
      <c r="G90" s="43"/>
      <c r="H90" s="43"/>
      <c r="I90" s="35" t="s">
        <v>30</v>
      </c>
      <c r="J90" s="39" t="str">
        <f>E23</f>
        <v xml:space="preserve"> </v>
      </c>
      <c r="K90" s="43"/>
      <c r="L90" s="147"/>
      <c r="S90" s="41"/>
      <c r="T90" s="41"/>
      <c r="U90" s="41"/>
      <c r="V90" s="41"/>
      <c r="W90" s="41"/>
      <c r="X90" s="41"/>
      <c r="Y90" s="41"/>
      <c r="Z90" s="41"/>
      <c r="AA90" s="41"/>
      <c r="AB90" s="41"/>
      <c r="AC90" s="41"/>
      <c r="AD90" s="41"/>
      <c r="AE90" s="41"/>
    </row>
    <row r="91" s="2" customFormat="1" ht="15.15" customHeight="1">
      <c r="A91" s="41"/>
      <c r="B91" s="42"/>
      <c r="C91" s="35" t="s">
        <v>28</v>
      </c>
      <c r="D91" s="43"/>
      <c r="E91" s="43"/>
      <c r="F91" s="30" t="str">
        <f>IF(E20="","",E20)</f>
        <v>Vyplň údaj</v>
      </c>
      <c r="G91" s="43"/>
      <c r="H91" s="43"/>
      <c r="I91" s="35" t="s">
        <v>32</v>
      </c>
      <c r="J91" s="39" t="str">
        <f>E26</f>
        <v xml:space="preserve"> </v>
      </c>
      <c r="K91" s="43"/>
      <c r="L91" s="147"/>
      <c r="S91" s="41"/>
      <c r="T91" s="41"/>
      <c r="U91" s="41"/>
      <c r="V91" s="41"/>
      <c r="W91" s="41"/>
      <c r="X91" s="41"/>
      <c r="Y91" s="41"/>
      <c r="Z91" s="41"/>
      <c r="AA91" s="41"/>
      <c r="AB91" s="41"/>
      <c r="AC91" s="41"/>
      <c r="AD91" s="41"/>
      <c r="AE91" s="41"/>
    </row>
    <row r="92" s="2" customFormat="1" ht="10.32" customHeight="1">
      <c r="A92" s="41"/>
      <c r="B92" s="42"/>
      <c r="C92" s="43"/>
      <c r="D92" s="43"/>
      <c r="E92" s="43"/>
      <c r="F92" s="43"/>
      <c r="G92" s="43"/>
      <c r="H92" s="43"/>
      <c r="I92" s="43"/>
      <c r="J92" s="43"/>
      <c r="K92" s="43"/>
      <c r="L92" s="147"/>
      <c r="S92" s="41"/>
      <c r="T92" s="41"/>
      <c r="U92" s="41"/>
      <c r="V92" s="41"/>
      <c r="W92" s="41"/>
      <c r="X92" s="41"/>
      <c r="Y92" s="41"/>
      <c r="Z92" s="41"/>
      <c r="AA92" s="41"/>
      <c r="AB92" s="41"/>
      <c r="AC92" s="41"/>
      <c r="AD92" s="41"/>
      <c r="AE92" s="41"/>
    </row>
    <row r="93" s="11" customFormat="1" ht="29.28" customHeight="1">
      <c r="A93" s="188"/>
      <c r="B93" s="189"/>
      <c r="C93" s="190" t="s">
        <v>179</v>
      </c>
      <c r="D93" s="191" t="s">
        <v>54</v>
      </c>
      <c r="E93" s="191" t="s">
        <v>50</v>
      </c>
      <c r="F93" s="191" t="s">
        <v>51</v>
      </c>
      <c r="G93" s="191" t="s">
        <v>180</v>
      </c>
      <c r="H93" s="191" t="s">
        <v>181</v>
      </c>
      <c r="I93" s="191" t="s">
        <v>182</v>
      </c>
      <c r="J93" s="191" t="s">
        <v>159</v>
      </c>
      <c r="K93" s="192" t="s">
        <v>183</v>
      </c>
      <c r="L93" s="193"/>
      <c r="M93" s="95" t="s">
        <v>19</v>
      </c>
      <c r="N93" s="96" t="s">
        <v>39</v>
      </c>
      <c r="O93" s="96" t="s">
        <v>184</v>
      </c>
      <c r="P93" s="96" t="s">
        <v>185</v>
      </c>
      <c r="Q93" s="96" t="s">
        <v>186</v>
      </c>
      <c r="R93" s="96" t="s">
        <v>187</v>
      </c>
      <c r="S93" s="96" t="s">
        <v>188</v>
      </c>
      <c r="T93" s="97" t="s">
        <v>189</v>
      </c>
      <c r="U93" s="188"/>
      <c r="V93" s="188"/>
      <c r="W93" s="188"/>
      <c r="X93" s="188"/>
      <c r="Y93" s="188"/>
      <c r="Z93" s="188"/>
      <c r="AA93" s="188"/>
      <c r="AB93" s="188"/>
      <c r="AC93" s="188"/>
      <c r="AD93" s="188"/>
      <c r="AE93" s="188"/>
    </row>
    <row r="94" s="2" customFormat="1" ht="22.8" customHeight="1">
      <c r="A94" s="41"/>
      <c r="B94" s="42"/>
      <c r="C94" s="102" t="s">
        <v>190</v>
      </c>
      <c r="D94" s="43"/>
      <c r="E94" s="43"/>
      <c r="F94" s="43"/>
      <c r="G94" s="43"/>
      <c r="H94" s="43"/>
      <c r="I94" s="43"/>
      <c r="J94" s="194">
        <f>BK94</f>
        <v>0</v>
      </c>
      <c r="K94" s="43"/>
      <c r="L94" s="47"/>
      <c r="M94" s="98"/>
      <c r="N94" s="195"/>
      <c r="O94" s="99"/>
      <c r="P94" s="196">
        <f>P95+P588</f>
        <v>0</v>
      </c>
      <c r="Q94" s="99"/>
      <c r="R94" s="196">
        <f>R95+R588</f>
        <v>0</v>
      </c>
      <c r="S94" s="99"/>
      <c r="T94" s="197">
        <f>T95+T588</f>
        <v>0</v>
      </c>
      <c r="U94" s="41"/>
      <c r="V94" s="41"/>
      <c r="W94" s="41"/>
      <c r="X94" s="41"/>
      <c r="Y94" s="41"/>
      <c r="Z94" s="41"/>
      <c r="AA94" s="41"/>
      <c r="AB94" s="41"/>
      <c r="AC94" s="41"/>
      <c r="AD94" s="41"/>
      <c r="AE94" s="41"/>
      <c r="AT94" s="20" t="s">
        <v>68</v>
      </c>
      <c r="AU94" s="20" t="s">
        <v>160</v>
      </c>
      <c r="BK94" s="198">
        <f>BK95+BK588</f>
        <v>0</v>
      </c>
    </row>
    <row r="95" s="12" customFormat="1" ht="25.92" customHeight="1">
      <c r="A95" s="12"/>
      <c r="B95" s="199"/>
      <c r="C95" s="200"/>
      <c r="D95" s="201" t="s">
        <v>68</v>
      </c>
      <c r="E95" s="202" t="s">
        <v>191</v>
      </c>
      <c r="F95" s="202" t="s">
        <v>192</v>
      </c>
      <c r="G95" s="200"/>
      <c r="H95" s="200"/>
      <c r="I95" s="203"/>
      <c r="J95" s="204">
        <f>BK95</f>
        <v>0</v>
      </c>
      <c r="K95" s="200"/>
      <c r="L95" s="205"/>
      <c r="M95" s="206"/>
      <c r="N95" s="207"/>
      <c r="O95" s="207"/>
      <c r="P95" s="208">
        <f>P96+P326</f>
        <v>0</v>
      </c>
      <c r="Q95" s="207"/>
      <c r="R95" s="208">
        <f>R96+R326</f>
        <v>0</v>
      </c>
      <c r="S95" s="207"/>
      <c r="T95" s="209">
        <f>T96+T326</f>
        <v>0</v>
      </c>
      <c r="U95" s="12"/>
      <c r="V95" s="12"/>
      <c r="W95" s="12"/>
      <c r="X95" s="12"/>
      <c r="Y95" s="12"/>
      <c r="Z95" s="12"/>
      <c r="AA95" s="12"/>
      <c r="AB95" s="12"/>
      <c r="AC95" s="12"/>
      <c r="AD95" s="12"/>
      <c r="AE95" s="12"/>
      <c r="AR95" s="210" t="s">
        <v>76</v>
      </c>
      <c r="AT95" s="211" t="s">
        <v>68</v>
      </c>
      <c r="AU95" s="211" t="s">
        <v>69</v>
      </c>
      <c r="AY95" s="210" t="s">
        <v>193</v>
      </c>
      <c r="BK95" s="212">
        <f>BK96+BK326</f>
        <v>0</v>
      </c>
    </row>
    <row r="96" s="12" customFormat="1" ht="22.8" customHeight="1">
      <c r="A96" s="12"/>
      <c r="B96" s="199"/>
      <c r="C96" s="200"/>
      <c r="D96" s="201" t="s">
        <v>68</v>
      </c>
      <c r="E96" s="213" t="s">
        <v>237</v>
      </c>
      <c r="F96" s="213" t="s">
        <v>1868</v>
      </c>
      <c r="G96" s="200"/>
      <c r="H96" s="200"/>
      <c r="I96" s="203"/>
      <c r="J96" s="214">
        <f>BK96</f>
        <v>0</v>
      </c>
      <c r="K96" s="200"/>
      <c r="L96" s="205"/>
      <c r="M96" s="206"/>
      <c r="N96" s="207"/>
      <c r="O96" s="207"/>
      <c r="P96" s="208">
        <f>P97</f>
        <v>0</v>
      </c>
      <c r="Q96" s="207"/>
      <c r="R96" s="208">
        <f>R97</f>
        <v>0</v>
      </c>
      <c r="S96" s="207"/>
      <c r="T96" s="209">
        <f>T97</f>
        <v>0</v>
      </c>
      <c r="U96" s="12"/>
      <c r="V96" s="12"/>
      <c r="W96" s="12"/>
      <c r="X96" s="12"/>
      <c r="Y96" s="12"/>
      <c r="Z96" s="12"/>
      <c r="AA96" s="12"/>
      <c r="AB96" s="12"/>
      <c r="AC96" s="12"/>
      <c r="AD96" s="12"/>
      <c r="AE96" s="12"/>
      <c r="AR96" s="210" t="s">
        <v>76</v>
      </c>
      <c r="AT96" s="211" t="s">
        <v>68</v>
      </c>
      <c r="AU96" s="211" t="s">
        <v>76</v>
      </c>
      <c r="AY96" s="210" t="s">
        <v>193</v>
      </c>
      <c r="BK96" s="212">
        <f>BK97</f>
        <v>0</v>
      </c>
    </row>
    <row r="97" s="12" customFormat="1" ht="20.88" customHeight="1">
      <c r="A97" s="12"/>
      <c r="B97" s="199"/>
      <c r="C97" s="200"/>
      <c r="D97" s="201" t="s">
        <v>68</v>
      </c>
      <c r="E97" s="213" t="s">
        <v>673</v>
      </c>
      <c r="F97" s="213" t="s">
        <v>5465</v>
      </c>
      <c r="G97" s="200"/>
      <c r="H97" s="200"/>
      <c r="I97" s="203"/>
      <c r="J97" s="214">
        <f>BK97</f>
        <v>0</v>
      </c>
      <c r="K97" s="200"/>
      <c r="L97" s="205"/>
      <c r="M97" s="206"/>
      <c r="N97" s="207"/>
      <c r="O97" s="207"/>
      <c r="P97" s="208">
        <f>SUM(P98:P325)</f>
        <v>0</v>
      </c>
      <c r="Q97" s="207"/>
      <c r="R97" s="208">
        <f>SUM(R98:R325)</f>
        <v>0</v>
      </c>
      <c r="S97" s="207"/>
      <c r="T97" s="209">
        <f>SUM(T98:T325)</f>
        <v>0</v>
      </c>
      <c r="U97" s="12"/>
      <c r="V97" s="12"/>
      <c r="W97" s="12"/>
      <c r="X97" s="12"/>
      <c r="Y97" s="12"/>
      <c r="Z97" s="12"/>
      <c r="AA97" s="12"/>
      <c r="AB97" s="12"/>
      <c r="AC97" s="12"/>
      <c r="AD97" s="12"/>
      <c r="AE97" s="12"/>
      <c r="AR97" s="210" t="s">
        <v>76</v>
      </c>
      <c r="AT97" s="211" t="s">
        <v>68</v>
      </c>
      <c r="AU97" s="211" t="s">
        <v>78</v>
      </c>
      <c r="AY97" s="210" t="s">
        <v>193</v>
      </c>
      <c r="BK97" s="212">
        <f>SUM(BK98:BK325)</f>
        <v>0</v>
      </c>
    </row>
    <row r="98" s="2" customFormat="1" ht="16.5" customHeight="1">
      <c r="A98" s="41"/>
      <c r="B98" s="42"/>
      <c r="C98" s="215" t="s">
        <v>76</v>
      </c>
      <c r="D98" s="215" t="s">
        <v>195</v>
      </c>
      <c r="E98" s="216" t="s">
        <v>5466</v>
      </c>
      <c r="F98" s="217" t="s">
        <v>5467</v>
      </c>
      <c r="G98" s="218" t="s">
        <v>326</v>
      </c>
      <c r="H98" s="219">
        <v>5</v>
      </c>
      <c r="I98" s="220"/>
      <c r="J98" s="221">
        <f>ROUND(I98*H98,2)</f>
        <v>0</v>
      </c>
      <c r="K98" s="217" t="s">
        <v>19</v>
      </c>
      <c r="L98" s="47"/>
      <c r="M98" s="222" t="s">
        <v>19</v>
      </c>
      <c r="N98" s="223" t="s">
        <v>40</v>
      </c>
      <c r="O98" s="87"/>
      <c r="P98" s="224">
        <f>O98*H98</f>
        <v>0</v>
      </c>
      <c r="Q98" s="224">
        <v>0</v>
      </c>
      <c r="R98" s="224">
        <f>Q98*H98</f>
        <v>0</v>
      </c>
      <c r="S98" s="224">
        <v>0</v>
      </c>
      <c r="T98" s="225">
        <f>S98*H98</f>
        <v>0</v>
      </c>
      <c r="U98" s="41"/>
      <c r="V98" s="41"/>
      <c r="W98" s="41"/>
      <c r="X98" s="41"/>
      <c r="Y98" s="41"/>
      <c r="Z98" s="41"/>
      <c r="AA98" s="41"/>
      <c r="AB98" s="41"/>
      <c r="AC98" s="41"/>
      <c r="AD98" s="41"/>
      <c r="AE98" s="41"/>
      <c r="AR98" s="226" t="s">
        <v>323</v>
      </c>
      <c r="AT98" s="226" t="s">
        <v>195</v>
      </c>
      <c r="AU98" s="226" t="s">
        <v>219</v>
      </c>
      <c r="AY98" s="20" t="s">
        <v>193</v>
      </c>
      <c r="BE98" s="227">
        <f>IF(N98="základní",J98,0)</f>
        <v>0</v>
      </c>
      <c r="BF98" s="227">
        <f>IF(N98="snížená",J98,0)</f>
        <v>0</v>
      </c>
      <c r="BG98" s="227">
        <f>IF(N98="zákl. přenesená",J98,0)</f>
        <v>0</v>
      </c>
      <c r="BH98" s="227">
        <f>IF(N98="sníž. přenesená",J98,0)</f>
        <v>0</v>
      </c>
      <c r="BI98" s="227">
        <f>IF(N98="nulová",J98,0)</f>
        <v>0</v>
      </c>
      <c r="BJ98" s="20" t="s">
        <v>76</v>
      </c>
      <c r="BK98" s="227">
        <f>ROUND(I98*H98,2)</f>
        <v>0</v>
      </c>
      <c r="BL98" s="20" t="s">
        <v>323</v>
      </c>
      <c r="BM98" s="226" t="s">
        <v>5468</v>
      </c>
    </row>
    <row r="99" s="2" customFormat="1">
      <c r="A99" s="41"/>
      <c r="B99" s="42"/>
      <c r="C99" s="43"/>
      <c r="D99" s="228" t="s">
        <v>202</v>
      </c>
      <c r="E99" s="43"/>
      <c r="F99" s="229" t="s">
        <v>5469</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202</v>
      </c>
      <c r="AU99" s="20" t="s">
        <v>219</v>
      </c>
    </row>
    <row r="100" s="13" customFormat="1">
      <c r="A100" s="13"/>
      <c r="B100" s="235"/>
      <c r="C100" s="236"/>
      <c r="D100" s="228" t="s">
        <v>206</v>
      </c>
      <c r="E100" s="237" t="s">
        <v>19</v>
      </c>
      <c r="F100" s="238" t="s">
        <v>279</v>
      </c>
      <c r="G100" s="236"/>
      <c r="H100" s="237" t="s">
        <v>19</v>
      </c>
      <c r="I100" s="239"/>
      <c r="J100" s="236"/>
      <c r="K100" s="236"/>
      <c r="L100" s="240"/>
      <c r="M100" s="241"/>
      <c r="N100" s="242"/>
      <c r="O100" s="242"/>
      <c r="P100" s="242"/>
      <c r="Q100" s="242"/>
      <c r="R100" s="242"/>
      <c r="S100" s="242"/>
      <c r="T100" s="243"/>
      <c r="U100" s="13"/>
      <c r="V100" s="13"/>
      <c r="W100" s="13"/>
      <c r="X100" s="13"/>
      <c r="Y100" s="13"/>
      <c r="Z100" s="13"/>
      <c r="AA100" s="13"/>
      <c r="AB100" s="13"/>
      <c r="AC100" s="13"/>
      <c r="AD100" s="13"/>
      <c r="AE100" s="13"/>
      <c r="AT100" s="244" t="s">
        <v>206</v>
      </c>
      <c r="AU100" s="244" t="s">
        <v>219</v>
      </c>
      <c r="AV100" s="13" t="s">
        <v>76</v>
      </c>
      <c r="AW100" s="13" t="s">
        <v>31</v>
      </c>
      <c r="AX100" s="13" t="s">
        <v>69</v>
      </c>
      <c r="AY100" s="244" t="s">
        <v>193</v>
      </c>
    </row>
    <row r="101" s="14" customFormat="1">
      <c r="A101" s="14"/>
      <c r="B101" s="245"/>
      <c r="C101" s="246"/>
      <c r="D101" s="228" t="s">
        <v>206</v>
      </c>
      <c r="E101" s="247" t="s">
        <v>19</v>
      </c>
      <c r="F101" s="248" t="s">
        <v>245</v>
      </c>
      <c r="G101" s="246"/>
      <c r="H101" s="249">
        <v>5</v>
      </c>
      <c r="I101" s="250"/>
      <c r="J101" s="246"/>
      <c r="K101" s="246"/>
      <c r="L101" s="251"/>
      <c r="M101" s="252"/>
      <c r="N101" s="253"/>
      <c r="O101" s="253"/>
      <c r="P101" s="253"/>
      <c r="Q101" s="253"/>
      <c r="R101" s="253"/>
      <c r="S101" s="253"/>
      <c r="T101" s="254"/>
      <c r="U101" s="14"/>
      <c r="V101" s="14"/>
      <c r="W101" s="14"/>
      <c r="X101" s="14"/>
      <c r="Y101" s="14"/>
      <c r="Z101" s="14"/>
      <c r="AA101" s="14"/>
      <c r="AB101" s="14"/>
      <c r="AC101" s="14"/>
      <c r="AD101" s="14"/>
      <c r="AE101" s="14"/>
      <c r="AT101" s="255" t="s">
        <v>206</v>
      </c>
      <c r="AU101" s="255" t="s">
        <v>219</v>
      </c>
      <c r="AV101" s="14" t="s">
        <v>78</v>
      </c>
      <c r="AW101" s="14" t="s">
        <v>31</v>
      </c>
      <c r="AX101" s="14" t="s">
        <v>76</v>
      </c>
      <c r="AY101" s="255" t="s">
        <v>193</v>
      </c>
    </row>
    <row r="102" s="2" customFormat="1" ht="16.5" customHeight="1">
      <c r="A102" s="41"/>
      <c r="B102" s="42"/>
      <c r="C102" s="215" t="s">
        <v>78</v>
      </c>
      <c r="D102" s="215" t="s">
        <v>195</v>
      </c>
      <c r="E102" s="216" t="s">
        <v>5470</v>
      </c>
      <c r="F102" s="217" t="s">
        <v>5471</v>
      </c>
      <c r="G102" s="218" t="s">
        <v>326</v>
      </c>
      <c r="H102" s="219">
        <v>1</v>
      </c>
      <c r="I102" s="220"/>
      <c r="J102" s="221">
        <f>ROUND(I102*H102,2)</f>
        <v>0</v>
      </c>
      <c r="K102" s="217" t="s">
        <v>19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323</v>
      </c>
      <c r="AT102" s="226" t="s">
        <v>195</v>
      </c>
      <c r="AU102" s="226" t="s">
        <v>219</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323</v>
      </c>
      <c r="BM102" s="226" t="s">
        <v>5472</v>
      </c>
    </row>
    <row r="103" s="2" customFormat="1">
      <c r="A103" s="41"/>
      <c r="B103" s="42"/>
      <c r="C103" s="43"/>
      <c r="D103" s="228" t="s">
        <v>202</v>
      </c>
      <c r="E103" s="43"/>
      <c r="F103" s="229" t="s">
        <v>5473</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219</v>
      </c>
    </row>
    <row r="104" s="13" customFormat="1">
      <c r="A104" s="13"/>
      <c r="B104" s="235"/>
      <c r="C104" s="236"/>
      <c r="D104" s="228" t="s">
        <v>206</v>
      </c>
      <c r="E104" s="237" t="s">
        <v>19</v>
      </c>
      <c r="F104" s="238" t="s">
        <v>279</v>
      </c>
      <c r="G104" s="236"/>
      <c r="H104" s="237" t="s">
        <v>19</v>
      </c>
      <c r="I104" s="239"/>
      <c r="J104" s="236"/>
      <c r="K104" s="236"/>
      <c r="L104" s="240"/>
      <c r="M104" s="241"/>
      <c r="N104" s="242"/>
      <c r="O104" s="242"/>
      <c r="P104" s="242"/>
      <c r="Q104" s="242"/>
      <c r="R104" s="242"/>
      <c r="S104" s="242"/>
      <c r="T104" s="243"/>
      <c r="U104" s="13"/>
      <c r="V104" s="13"/>
      <c r="W104" s="13"/>
      <c r="X104" s="13"/>
      <c r="Y104" s="13"/>
      <c r="Z104" s="13"/>
      <c r="AA104" s="13"/>
      <c r="AB104" s="13"/>
      <c r="AC104" s="13"/>
      <c r="AD104" s="13"/>
      <c r="AE104" s="13"/>
      <c r="AT104" s="244" t="s">
        <v>206</v>
      </c>
      <c r="AU104" s="244" t="s">
        <v>219</v>
      </c>
      <c r="AV104" s="13" t="s">
        <v>76</v>
      </c>
      <c r="AW104" s="13" t="s">
        <v>31</v>
      </c>
      <c r="AX104" s="13" t="s">
        <v>69</v>
      </c>
      <c r="AY104" s="244" t="s">
        <v>193</v>
      </c>
    </row>
    <row r="105" s="14" customFormat="1">
      <c r="A105" s="14"/>
      <c r="B105" s="245"/>
      <c r="C105" s="246"/>
      <c r="D105" s="228" t="s">
        <v>206</v>
      </c>
      <c r="E105" s="247" t="s">
        <v>19</v>
      </c>
      <c r="F105" s="248" t="s">
        <v>76</v>
      </c>
      <c r="G105" s="246"/>
      <c r="H105" s="249">
        <v>1</v>
      </c>
      <c r="I105" s="250"/>
      <c r="J105" s="246"/>
      <c r="K105" s="246"/>
      <c r="L105" s="251"/>
      <c r="M105" s="252"/>
      <c r="N105" s="253"/>
      <c r="O105" s="253"/>
      <c r="P105" s="253"/>
      <c r="Q105" s="253"/>
      <c r="R105" s="253"/>
      <c r="S105" s="253"/>
      <c r="T105" s="254"/>
      <c r="U105" s="14"/>
      <c r="V105" s="14"/>
      <c r="W105" s="14"/>
      <c r="X105" s="14"/>
      <c r="Y105" s="14"/>
      <c r="Z105" s="14"/>
      <c r="AA105" s="14"/>
      <c r="AB105" s="14"/>
      <c r="AC105" s="14"/>
      <c r="AD105" s="14"/>
      <c r="AE105" s="14"/>
      <c r="AT105" s="255" t="s">
        <v>206</v>
      </c>
      <c r="AU105" s="255" t="s">
        <v>219</v>
      </c>
      <c r="AV105" s="14" t="s">
        <v>78</v>
      </c>
      <c r="AW105" s="14" t="s">
        <v>31</v>
      </c>
      <c r="AX105" s="14" t="s">
        <v>76</v>
      </c>
      <c r="AY105" s="255" t="s">
        <v>193</v>
      </c>
    </row>
    <row r="106" s="2" customFormat="1" ht="16.5" customHeight="1">
      <c r="A106" s="41"/>
      <c r="B106" s="42"/>
      <c r="C106" s="215" t="s">
        <v>219</v>
      </c>
      <c r="D106" s="215" t="s">
        <v>195</v>
      </c>
      <c r="E106" s="216" t="s">
        <v>5474</v>
      </c>
      <c r="F106" s="217" t="s">
        <v>5475</v>
      </c>
      <c r="G106" s="218" t="s">
        <v>326</v>
      </c>
      <c r="H106" s="219">
        <v>1</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323</v>
      </c>
      <c r="AT106" s="226" t="s">
        <v>195</v>
      </c>
      <c r="AU106" s="226" t="s">
        <v>219</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323</v>
      </c>
      <c r="BM106" s="226" t="s">
        <v>5476</v>
      </c>
    </row>
    <row r="107" s="2" customFormat="1">
      <c r="A107" s="41"/>
      <c r="B107" s="42"/>
      <c r="C107" s="43"/>
      <c r="D107" s="228" t="s">
        <v>202</v>
      </c>
      <c r="E107" s="43"/>
      <c r="F107" s="229" t="s">
        <v>5477</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219</v>
      </c>
    </row>
    <row r="108" s="13" customFormat="1">
      <c r="A108" s="13"/>
      <c r="B108" s="235"/>
      <c r="C108" s="236"/>
      <c r="D108" s="228" t="s">
        <v>206</v>
      </c>
      <c r="E108" s="237" t="s">
        <v>19</v>
      </c>
      <c r="F108" s="238" t="s">
        <v>279</v>
      </c>
      <c r="G108" s="236"/>
      <c r="H108" s="237" t="s">
        <v>19</v>
      </c>
      <c r="I108" s="239"/>
      <c r="J108" s="236"/>
      <c r="K108" s="236"/>
      <c r="L108" s="240"/>
      <c r="M108" s="241"/>
      <c r="N108" s="242"/>
      <c r="O108" s="242"/>
      <c r="P108" s="242"/>
      <c r="Q108" s="242"/>
      <c r="R108" s="242"/>
      <c r="S108" s="242"/>
      <c r="T108" s="243"/>
      <c r="U108" s="13"/>
      <c r="V108" s="13"/>
      <c r="W108" s="13"/>
      <c r="X108" s="13"/>
      <c r="Y108" s="13"/>
      <c r="Z108" s="13"/>
      <c r="AA108" s="13"/>
      <c r="AB108" s="13"/>
      <c r="AC108" s="13"/>
      <c r="AD108" s="13"/>
      <c r="AE108" s="13"/>
      <c r="AT108" s="244" t="s">
        <v>206</v>
      </c>
      <c r="AU108" s="244" t="s">
        <v>219</v>
      </c>
      <c r="AV108" s="13" t="s">
        <v>76</v>
      </c>
      <c r="AW108" s="13" t="s">
        <v>31</v>
      </c>
      <c r="AX108" s="13" t="s">
        <v>69</v>
      </c>
      <c r="AY108" s="244" t="s">
        <v>193</v>
      </c>
    </row>
    <row r="109" s="14" customFormat="1">
      <c r="A109" s="14"/>
      <c r="B109" s="245"/>
      <c r="C109" s="246"/>
      <c r="D109" s="228" t="s">
        <v>206</v>
      </c>
      <c r="E109" s="247" t="s">
        <v>19</v>
      </c>
      <c r="F109" s="248" t="s">
        <v>76</v>
      </c>
      <c r="G109" s="246"/>
      <c r="H109" s="249">
        <v>1</v>
      </c>
      <c r="I109" s="250"/>
      <c r="J109" s="246"/>
      <c r="K109" s="246"/>
      <c r="L109" s="251"/>
      <c r="M109" s="252"/>
      <c r="N109" s="253"/>
      <c r="O109" s="253"/>
      <c r="P109" s="253"/>
      <c r="Q109" s="253"/>
      <c r="R109" s="253"/>
      <c r="S109" s="253"/>
      <c r="T109" s="254"/>
      <c r="U109" s="14"/>
      <c r="V109" s="14"/>
      <c r="W109" s="14"/>
      <c r="X109" s="14"/>
      <c r="Y109" s="14"/>
      <c r="Z109" s="14"/>
      <c r="AA109" s="14"/>
      <c r="AB109" s="14"/>
      <c r="AC109" s="14"/>
      <c r="AD109" s="14"/>
      <c r="AE109" s="14"/>
      <c r="AT109" s="255" t="s">
        <v>206</v>
      </c>
      <c r="AU109" s="255" t="s">
        <v>219</v>
      </c>
      <c r="AV109" s="14" t="s">
        <v>78</v>
      </c>
      <c r="AW109" s="14" t="s">
        <v>31</v>
      </c>
      <c r="AX109" s="14" t="s">
        <v>76</v>
      </c>
      <c r="AY109" s="255" t="s">
        <v>193</v>
      </c>
    </row>
    <row r="110" s="2" customFormat="1" ht="16.5" customHeight="1">
      <c r="A110" s="41"/>
      <c r="B110" s="42"/>
      <c r="C110" s="215" t="s">
        <v>200</v>
      </c>
      <c r="D110" s="215" t="s">
        <v>195</v>
      </c>
      <c r="E110" s="216" t="s">
        <v>5478</v>
      </c>
      <c r="F110" s="217" t="s">
        <v>5479</v>
      </c>
      <c r="G110" s="218" t="s">
        <v>326</v>
      </c>
      <c r="H110" s="219">
        <v>5</v>
      </c>
      <c r="I110" s="220"/>
      <c r="J110" s="221">
        <f>ROUND(I110*H110,2)</f>
        <v>0</v>
      </c>
      <c r="K110" s="217" t="s">
        <v>19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323</v>
      </c>
      <c r="AT110" s="226" t="s">
        <v>195</v>
      </c>
      <c r="AU110" s="226" t="s">
        <v>219</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323</v>
      </c>
      <c r="BM110" s="226" t="s">
        <v>5480</v>
      </c>
    </row>
    <row r="111" s="2" customFormat="1">
      <c r="A111" s="41"/>
      <c r="B111" s="42"/>
      <c r="C111" s="43"/>
      <c r="D111" s="228" t="s">
        <v>202</v>
      </c>
      <c r="E111" s="43"/>
      <c r="F111" s="229" t="s">
        <v>5481</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219</v>
      </c>
    </row>
    <row r="112" s="13" customFormat="1">
      <c r="A112" s="13"/>
      <c r="B112" s="235"/>
      <c r="C112" s="236"/>
      <c r="D112" s="228" t="s">
        <v>206</v>
      </c>
      <c r="E112" s="237" t="s">
        <v>19</v>
      </c>
      <c r="F112" s="238" t="s">
        <v>279</v>
      </c>
      <c r="G112" s="236"/>
      <c r="H112" s="237" t="s">
        <v>19</v>
      </c>
      <c r="I112" s="239"/>
      <c r="J112" s="236"/>
      <c r="K112" s="236"/>
      <c r="L112" s="240"/>
      <c r="M112" s="241"/>
      <c r="N112" s="242"/>
      <c r="O112" s="242"/>
      <c r="P112" s="242"/>
      <c r="Q112" s="242"/>
      <c r="R112" s="242"/>
      <c r="S112" s="242"/>
      <c r="T112" s="243"/>
      <c r="U112" s="13"/>
      <c r="V112" s="13"/>
      <c r="W112" s="13"/>
      <c r="X112" s="13"/>
      <c r="Y112" s="13"/>
      <c r="Z112" s="13"/>
      <c r="AA112" s="13"/>
      <c r="AB112" s="13"/>
      <c r="AC112" s="13"/>
      <c r="AD112" s="13"/>
      <c r="AE112" s="13"/>
      <c r="AT112" s="244" t="s">
        <v>206</v>
      </c>
      <c r="AU112" s="244" t="s">
        <v>219</v>
      </c>
      <c r="AV112" s="13" t="s">
        <v>76</v>
      </c>
      <c r="AW112" s="13" t="s">
        <v>31</v>
      </c>
      <c r="AX112" s="13" t="s">
        <v>69</v>
      </c>
      <c r="AY112" s="244" t="s">
        <v>193</v>
      </c>
    </row>
    <row r="113" s="14" customFormat="1">
      <c r="A113" s="14"/>
      <c r="B113" s="245"/>
      <c r="C113" s="246"/>
      <c r="D113" s="228" t="s">
        <v>206</v>
      </c>
      <c r="E113" s="247" t="s">
        <v>19</v>
      </c>
      <c r="F113" s="248" t="s">
        <v>245</v>
      </c>
      <c r="G113" s="246"/>
      <c r="H113" s="249">
        <v>5</v>
      </c>
      <c r="I113" s="250"/>
      <c r="J113" s="246"/>
      <c r="K113" s="246"/>
      <c r="L113" s="251"/>
      <c r="M113" s="252"/>
      <c r="N113" s="253"/>
      <c r="O113" s="253"/>
      <c r="P113" s="253"/>
      <c r="Q113" s="253"/>
      <c r="R113" s="253"/>
      <c r="S113" s="253"/>
      <c r="T113" s="254"/>
      <c r="U113" s="14"/>
      <c r="V113" s="14"/>
      <c r="W113" s="14"/>
      <c r="X113" s="14"/>
      <c r="Y113" s="14"/>
      <c r="Z113" s="14"/>
      <c r="AA113" s="14"/>
      <c r="AB113" s="14"/>
      <c r="AC113" s="14"/>
      <c r="AD113" s="14"/>
      <c r="AE113" s="14"/>
      <c r="AT113" s="255" t="s">
        <v>206</v>
      </c>
      <c r="AU113" s="255" t="s">
        <v>219</v>
      </c>
      <c r="AV113" s="14" t="s">
        <v>78</v>
      </c>
      <c r="AW113" s="14" t="s">
        <v>31</v>
      </c>
      <c r="AX113" s="14" t="s">
        <v>76</v>
      </c>
      <c r="AY113" s="255" t="s">
        <v>193</v>
      </c>
    </row>
    <row r="114" s="2" customFormat="1" ht="16.5" customHeight="1">
      <c r="A114" s="41"/>
      <c r="B114" s="42"/>
      <c r="C114" s="215" t="s">
        <v>245</v>
      </c>
      <c r="D114" s="215" t="s">
        <v>195</v>
      </c>
      <c r="E114" s="216" t="s">
        <v>5482</v>
      </c>
      <c r="F114" s="217" t="s">
        <v>5483</v>
      </c>
      <c r="G114" s="218" t="s">
        <v>326</v>
      </c>
      <c r="H114" s="219">
        <v>1</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323</v>
      </c>
      <c r="AT114" s="226" t="s">
        <v>195</v>
      </c>
      <c r="AU114" s="226" t="s">
        <v>219</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323</v>
      </c>
      <c r="BM114" s="226" t="s">
        <v>5484</v>
      </c>
    </row>
    <row r="115" s="2" customFormat="1">
      <c r="A115" s="41"/>
      <c r="B115" s="42"/>
      <c r="C115" s="43"/>
      <c r="D115" s="228" t="s">
        <v>202</v>
      </c>
      <c r="E115" s="43"/>
      <c r="F115" s="229" t="s">
        <v>5485</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219</v>
      </c>
    </row>
    <row r="116" s="13" customFormat="1">
      <c r="A116" s="13"/>
      <c r="B116" s="235"/>
      <c r="C116" s="236"/>
      <c r="D116" s="228" t="s">
        <v>206</v>
      </c>
      <c r="E116" s="237" t="s">
        <v>19</v>
      </c>
      <c r="F116" s="238" t="s">
        <v>279</v>
      </c>
      <c r="G116" s="236"/>
      <c r="H116" s="237" t="s">
        <v>19</v>
      </c>
      <c r="I116" s="239"/>
      <c r="J116" s="236"/>
      <c r="K116" s="236"/>
      <c r="L116" s="240"/>
      <c r="M116" s="241"/>
      <c r="N116" s="242"/>
      <c r="O116" s="242"/>
      <c r="P116" s="242"/>
      <c r="Q116" s="242"/>
      <c r="R116" s="242"/>
      <c r="S116" s="242"/>
      <c r="T116" s="243"/>
      <c r="U116" s="13"/>
      <c r="V116" s="13"/>
      <c r="W116" s="13"/>
      <c r="X116" s="13"/>
      <c r="Y116" s="13"/>
      <c r="Z116" s="13"/>
      <c r="AA116" s="13"/>
      <c r="AB116" s="13"/>
      <c r="AC116" s="13"/>
      <c r="AD116" s="13"/>
      <c r="AE116" s="13"/>
      <c r="AT116" s="244" t="s">
        <v>206</v>
      </c>
      <c r="AU116" s="244" t="s">
        <v>219</v>
      </c>
      <c r="AV116" s="13" t="s">
        <v>76</v>
      </c>
      <c r="AW116" s="13" t="s">
        <v>31</v>
      </c>
      <c r="AX116" s="13" t="s">
        <v>69</v>
      </c>
      <c r="AY116" s="244" t="s">
        <v>193</v>
      </c>
    </row>
    <row r="117" s="14" customFormat="1">
      <c r="A117" s="14"/>
      <c r="B117" s="245"/>
      <c r="C117" s="246"/>
      <c r="D117" s="228" t="s">
        <v>206</v>
      </c>
      <c r="E117" s="247" t="s">
        <v>19</v>
      </c>
      <c r="F117" s="248" t="s">
        <v>76</v>
      </c>
      <c r="G117" s="246"/>
      <c r="H117" s="249">
        <v>1</v>
      </c>
      <c r="I117" s="250"/>
      <c r="J117" s="246"/>
      <c r="K117" s="246"/>
      <c r="L117" s="251"/>
      <c r="M117" s="252"/>
      <c r="N117" s="253"/>
      <c r="O117" s="253"/>
      <c r="P117" s="253"/>
      <c r="Q117" s="253"/>
      <c r="R117" s="253"/>
      <c r="S117" s="253"/>
      <c r="T117" s="254"/>
      <c r="U117" s="14"/>
      <c r="V117" s="14"/>
      <c r="W117" s="14"/>
      <c r="X117" s="14"/>
      <c r="Y117" s="14"/>
      <c r="Z117" s="14"/>
      <c r="AA117" s="14"/>
      <c r="AB117" s="14"/>
      <c r="AC117" s="14"/>
      <c r="AD117" s="14"/>
      <c r="AE117" s="14"/>
      <c r="AT117" s="255" t="s">
        <v>206</v>
      </c>
      <c r="AU117" s="255" t="s">
        <v>219</v>
      </c>
      <c r="AV117" s="14" t="s">
        <v>78</v>
      </c>
      <c r="AW117" s="14" t="s">
        <v>31</v>
      </c>
      <c r="AX117" s="14" t="s">
        <v>76</v>
      </c>
      <c r="AY117" s="255" t="s">
        <v>193</v>
      </c>
    </row>
    <row r="118" s="2" customFormat="1" ht="16.5" customHeight="1">
      <c r="A118" s="41"/>
      <c r="B118" s="42"/>
      <c r="C118" s="215" t="s">
        <v>237</v>
      </c>
      <c r="D118" s="215" t="s">
        <v>195</v>
      </c>
      <c r="E118" s="216" t="s">
        <v>5486</v>
      </c>
      <c r="F118" s="217" t="s">
        <v>5487</v>
      </c>
      <c r="G118" s="218" t="s">
        <v>326</v>
      </c>
      <c r="H118" s="219">
        <v>1</v>
      </c>
      <c r="I118" s="220"/>
      <c r="J118" s="221">
        <f>ROUND(I118*H118,2)</f>
        <v>0</v>
      </c>
      <c r="K118" s="217" t="s">
        <v>19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323</v>
      </c>
      <c r="AT118" s="226" t="s">
        <v>195</v>
      </c>
      <c r="AU118" s="226" t="s">
        <v>219</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323</v>
      </c>
      <c r="BM118" s="226" t="s">
        <v>5488</v>
      </c>
    </row>
    <row r="119" s="2" customFormat="1">
      <c r="A119" s="41"/>
      <c r="B119" s="42"/>
      <c r="C119" s="43"/>
      <c r="D119" s="228" t="s">
        <v>202</v>
      </c>
      <c r="E119" s="43"/>
      <c r="F119" s="229" t="s">
        <v>5489</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219</v>
      </c>
    </row>
    <row r="120" s="13" customFormat="1">
      <c r="A120" s="13"/>
      <c r="B120" s="235"/>
      <c r="C120" s="236"/>
      <c r="D120" s="228" t="s">
        <v>206</v>
      </c>
      <c r="E120" s="237" t="s">
        <v>19</v>
      </c>
      <c r="F120" s="238" t="s">
        <v>279</v>
      </c>
      <c r="G120" s="236"/>
      <c r="H120" s="237" t="s">
        <v>19</v>
      </c>
      <c r="I120" s="239"/>
      <c r="J120" s="236"/>
      <c r="K120" s="236"/>
      <c r="L120" s="240"/>
      <c r="M120" s="241"/>
      <c r="N120" s="242"/>
      <c r="O120" s="242"/>
      <c r="P120" s="242"/>
      <c r="Q120" s="242"/>
      <c r="R120" s="242"/>
      <c r="S120" s="242"/>
      <c r="T120" s="243"/>
      <c r="U120" s="13"/>
      <c r="V120" s="13"/>
      <c r="W120" s="13"/>
      <c r="X120" s="13"/>
      <c r="Y120" s="13"/>
      <c r="Z120" s="13"/>
      <c r="AA120" s="13"/>
      <c r="AB120" s="13"/>
      <c r="AC120" s="13"/>
      <c r="AD120" s="13"/>
      <c r="AE120" s="13"/>
      <c r="AT120" s="244" t="s">
        <v>206</v>
      </c>
      <c r="AU120" s="244" t="s">
        <v>219</v>
      </c>
      <c r="AV120" s="13" t="s">
        <v>76</v>
      </c>
      <c r="AW120" s="13" t="s">
        <v>31</v>
      </c>
      <c r="AX120" s="13" t="s">
        <v>69</v>
      </c>
      <c r="AY120" s="244" t="s">
        <v>193</v>
      </c>
    </row>
    <row r="121" s="14" customFormat="1">
      <c r="A121" s="14"/>
      <c r="B121" s="245"/>
      <c r="C121" s="246"/>
      <c r="D121" s="228" t="s">
        <v>206</v>
      </c>
      <c r="E121" s="247" t="s">
        <v>19</v>
      </c>
      <c r="F121" s="248" t="s">
        <v>76</v>
      </c>
      <c r="G121" s="246"/>
      <c r="H121" s="249">
        <v>1</v>
      </c>
      <c r="I121" s="250"/>
      <c r="J121" s="246"/>
      <c r="K121" s="246"/>
      <c r="L121" s="251"/>
      <c r="M121" s="252"/>
      <c r="N121" s="253"/>
      <c r="O121" s="253"/>
      <c r="P121" s="253"/>
      <c r="Q121" s="253"/>
      <c r="R121" s="253"/>
      <c r="S121" s="253"/>
      <c r="T121" s="254"/>
      <c r="U121" s="14"/>
      <c r="V121" s="14"/>
      <c r="W121" s="14"/>
      <c r="X121" s="14"/>
      <c r="Y121" s="14"/>
      <c r="Z121" s="14"/>
      <c r="AA121" s="14"/>
      <c r="AB121" s="14"/>
      <c r="AC121" s="14"/>
      <c r="AD121" s="14"/>
      <c r="AE121" s="14"/>
      <c r="AT121" s="255" t="s">
        <v>206</v>
      </c>
      <c r="AU121" s="255" t="s">
        <v>219</v>
      </c>
      <c r="AV121" s="14" t="s">
        <v>78</v>
      </c>
      <c r="AW121" s="14" t="s">
        <v>31</v>
      </c>
      <c r="AX121" s="14" t="s">
        <v>76</v>
      </c>
      <c r="AY121" s="255" t="s">
        <v>193</v>
      </c>
    </row>
    <row r="122" s="2" customFormat="1" ht="16.5" customHeight="1">
      <c r="A122" s="41"/>
      <c r="B122" s="42"/>
      <c r="C122" s="215" t="s">
        <v>255</v>
      </c>
      <c r="D122" s="215" t="s">
        <v>195</v>
      </c>
      <c r="E122" s="216" t="s">
        <v>5490</v>
      </c>
      <c r="F122" s="217" t="s">
        <v>5491</v>
      </c>
      <c r="G122" s="218" t="s">
        <v>326</v>
      </c>
      <c r="H122" s="219">
        <v>1</v>
      </c>
      <c r="I122" s="220"/>
      <c r="J122" s="221">
        <f>ROUND(I122*H122,2)</f>
        <v>0</v>
      </c>
      <c r="K122" s="217" t="s">
        <v>19</v>
      </c>
      <c r="L122" s="47"/>
      <c r="M122" s="222" t="s">
        <v>19</v>
      </c>
      <c r="N122" s="22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323</v>
      </c>
      <c r="AT122" s="226" t="s">
        <v>195</v>
      </c>
      <c r="AU122" s="226" t="s">
        <v>219</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323</v>
      </c>
      <c r="BM122" s="226" t="s">
        <v>5492</v>
      </c>
    </row>
    <row r="123" s="2" customFormat="1">
      <c r="A123" s="41"/>
      <c r="B123" s="42"/>
      <c r="C123" s="43"/>
      <c r="D123" s="228" t="s">
        <v>202</v>
      </c>
      <c r="E123" s="43"/>
      <c r="F123" s="229" t="s">
        <v>5493</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219</v>
      </c>
    </row>
    <row r="124" s="13" customFormat="1">
      <c r="A124" s="13"/>
      <c r="B124" s="235"/>
      <c r="C124" s="236"/>
      <c r="D124" s="228" t="s">
        <v>206</v>
      </c>
      <c r="E124" s="237" t="s">
        <v>19</v>
      </c>
      <c r="F124" s="238" t="s">
        <v>279</v>
      </c>
      <c r="G124" s="236"/>
      <c r="H124" s="237" t="s">
        <v>19</v>
      </c>
      <c r="I124" s="239"/>
      <c r="J124" s="236"/>
      <c r="K124" s="236"/>
      <c r="L124" s="240"/>
      <c r="M124" s="241"/>
      <c r="N124" s="242"/>
      <c r="O124" s="242"/>
      <c r="P124" s="242"/>
      <c r="Q124" s="242"/>
      <c r="R124" s="242"/>
      <c r="S124" s="242"/>
      <c r="T124" s="243"/>
      <c r="U124" s="13"/>
      <c r="V124" s="13"/>
      <c r="W124" s="13"/>
      <c r="X124" s="13"/>
      <c r="Y124" s="13"/>
      <c r="Z124" s="13"/>
      <c r="AA124" s="13"/>
      <c r="AB124" s="13"/>
      <c r="AC124" s="13"/>
      <c r="AD124" s="13"/>
      <c r="AE124" s="13"/>
      <c r="AT124" s="244" t="s">
        <v>206</v>
      </c>
      <c r="AU124" s="244" t="s">
        <v>219</v>
      </c>
      <c r="AV124" s="13" t="s">
        <v>76</v>
      </c>
      <c r="AW124" s="13" t="s">
        <v>31</v>
      </c>
      <c r="AX124" s="13" t="s">
        <v>69</v>
      </c>
      <c r="AY124" s="244" t="s">
        <v>193</v>
      </c>
    </row>
    <row r="125" s="14" customFormat="1">
      <c r="A125" s="14"/>
      <c r="B125" s="245"/>
      <c r="C125" s="246"/>
      <c r="D125" s="228" t="s">
        <v>206</v>
      </c>
      <c r="E125" s="247" t="s">
        <v>19</v>
      </c>
      <c r="F125" s="248" t="s">
        <v>76</v>
      </c>
      <c r="G125" s="246"/>
      <c r="H125" s="249">
        <v>1</v>
      </c>
      <c r="I125" s="250"/>
      <c r="J125" s="246"/>
      <c r="K125" s="246"/>
      <c r="L125" s="251"/>
      <c r="M125" s="252"/>
      <c r="N125" s="253"/>
      <c r="O125" s="253"/>
      <c r="P125" s="253"/>
      <c r="Q125" s="253"/>
      <c r="R125" s="253"/>
      <c r="S125" s="253"/>
      <c r="T125" s="254"/>
      <c r="U125" s="14"/>
      <c r="V125" s="14"/>
      <c r="W125" s="14"/>
      <c r="X125" s="14"/>
      <c r="Y125" s="14"/>
      <c r="Z125" s="14"/>
      <c r="AA125" s="14"/>
      <c r="AB125" s="14"/>
      <c r="AC125" s="14"/>
      <c r="AD125" s="14"/>
      <c r="AE125" s="14"/>
      <c r="AT125" s="255" t="s">
        <v>206</v>
      </c>
      <c r="AU125" s="255" t="s">
        <v>219</v>
      </c>
      <c r="AV125" s="14" t="s">
        <v>78</v>
      </c>
      <c r="AW125" s="14" t="s">
        <v>31</v>
      </c>
      <c r="AX125" s="14" t="s">
        <v>76</v>
      </c>
      <c r="AY125" s="255" t="s">
        <v>193</v>
      </c>
    </row>
    <row r="126" s="2" customFormat="1" ht="16.5" customHeight="1">
      <c r="A126" s="41"/>
      <c r="B126" s="42"/>
      <c r="C126" s="215" t="s">
        <v>265</v>
      </c>
      <c r="D126" s="215" t="s">
        <v>195</v>
      </c>
      <c r="E126" s="216" t="s">
        <v>5494</v>
      </c>
      <c r="F126" s="217" t="s">
        <v>5495</v>
      </c>
      <c r="G126" s="218" t="s">
        <v>326</v>
      </c>
      <c r="H126" s="219">
        <v>2</v>
      </c>
      <c r="I126" s="220"/>
      <c r="J126" s="221">
        <f>ROUND(I126*H126,2)</f>
        <v>0</v>
      </c>
      <c r="K126" s="217" t="s">
        <v>19</v>
      </c>
      <c r="L126" s="47"/>
      <c r="M126" s="222" t="s">
        <v>19</v>
      </c>
      <c r="N126" s="22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323</v>
      </c>
      <c r="AT126" s="226" t="s">
        <v>195</v>
      </c>
      <c r="AU126" s="226" t="s">
        <v>219</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323</v>
      </c>
      <c r="BM126" s="226" t="s">
        <v>5496</v>
      </c>
    </row>
    <row r="127" s="2" customFormat="1">
      <c r="A127" s="41"/>
      <c r="B127" s="42"/>
      <c r="C127" s="43"/>
      <c r="D127" s="228" t="s">
        <v>202</v>
      </c>
      <c r="E127" s="43"/>
      <c r="F127" s="229" t="s">
        <v>5497</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219</v>
      </c>
    </row>
    <row r="128" s="13" customFormat="1">
      <c r="A128" s="13"/>
      <c r="B128" s="235"/>
      <c r="C128" s="236"/>
      <c r="D128" s="228" t="s">
        <v>206</v>
      </c>
      <c r="E128" s="237" t="s">
        <v>19</v>
      </c>
      <c r="F128" s="238" t="s">
        <v>279</v>
      </c>
      <c r="G128" s="236"/>
      <c r="H128" s="237" t="s">
        <v>19</v>
      </c>
      <c r="I128" s="239"/>
      <c r="J128" s="236"/>
      <c r="K128" s="236"/>
      <c r="L128" s="240"/>
      <c r="M128" s="241"/>
      <c r="N128" s="242"/>
      <c r="O128" s="242"/>
      <c r="P128" s="242"/>
      <c r="Q128" s="242"/>
      <c r="R128" s="242"/>
      <c r="S128" s="242"/>
      <c r="T128" s="243"/>
      <c r="U128" s="13"/>
      <c r="V128" s="13"/>
      <c r="W128" s="13"/>
      <c r="X128" s="13"/>
      <c r="Y128" s="13"/>
      <c r="Z128" s="13"/>
      <c r="AA128" s="13"/>
      <c r="AB128" s="13"/>
      <c r="AC128" s="13"/>
      <c r="AD128" s="13"/>
      <c r="AE128" s="13"/>
      <c r="AT128" s="244" t="s">
        <v>206</v>
      </c>
      <c r="AU128" s="244" t="s">
        <v>219</v>
      </c>
      <c r="AV128" s="13" t="s">
        <v>76</v>
      </c>
      <c r="AW128" s="13" t="s">
        <v>31</v>
      </c>
      <c r="AX128" s="13" t="s">
        <v>69</v>
      </c>
      <c r="AY128" s="244" t="s">
        <v>193</v>
      </c>
    </row>
    <row r="129" s="14" customFormat="1">
      <c r="A129" s="14"/>
      <c r="B129" s="245"/>
      <c r="C129" s="246"/>
      <c r="D129" s="228" t="s">
        <v>206</v>
      </c>
      <c r="E129" s="247" t="s">
        <v>19</v>
      </c>
      <c r="F129" s="248" t="s">
        <v>78</v>
      </c>
      <c r="G129" s="246"/>
      <c r="H129" s="249">
        <v>2</v>
      </c>
      <c r="I129" s="250"/>
      <c r="J129" s="246"/>
      <c r="K129" s="246"/>
      <c r="L129" s="251"/>
      <c r="M129" s="252"/>
      <c r="N129" s="253"/>
      <c r="O129" s="253"/>
      <c r="P129" s="253"/>
      <c r="Q129" s="253"/>
      <c r="R129" s="253"/>
      <c r="S129" s="253"/>
      <c r="T129" s="254"/>
      <c r="U129" s="14"/>
      <c r="V129" s="14"/>
      <c r="W129" s="14"/>
      <c r="X129" s="14"/>
      <c r="Y129" s="14"/>
      <c r="Z129" s="14"/>
      <c r="AA129" s="14"/>
      <c r="AB129" s="14"/>
      <c r="AC129" s="14"/>
      <c r="AD129" s="14"/>
      <c r="AE129" s="14"/>
      <c r="AT129" s="255" t="s">
        <v>206</v>
      </c>
      <c r="AU129" s="255" t="s">
        <v>219</v>
      </c>
      <c r="AV129" s="14" t="s">
        <v>78</v>
      </c>
      <c r="AW129" s="14" t="s">
        <v>31</v>
      </c>
      <c r="AX129" s="14" t="s">
        <v>76</v>
      </c>
      <c r="AY129" s="255" t="s">
        <v>193</v>
      </c>
    </row>
    <row r="130" s="2" customFormat="1" ht="16.5" customHeight="1">
      <c r="A130" s="41"/>
      <c r="B130" s="42"/>
      <c r="C130" s="215" t="s">
        <v>272</v>
      </c>
      <c r="D130" s="215" t="s">
        <v>195</v>
      </c>
      <c r="E130" s="216" t="s">
        <v>5498</v>
      </c>
      <c r="F130" s="217" t="s">
        <v>5499</v>
      </c>
      <c r="G130" s="218" t="s">
        <v>326</v>
      </c>
      <c r="H130" s="219">
        <v>1</v>
      </c>
      <c r="I130" s="220"/>
      <c r="J130" s="221">
        <f>ROUND(I130*H130,2)</f>
        <v>0</v>
      </c>
      <c r="K130" s="217" t="s">
        <v>19</v>
      </c>
      <c r="L130" s="47"/>
      <c r="M130" s="222" t="s">
        <v>19</v>
      </c>
      <c r="N130" s="223" t="s">
        <v>40</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323</v>
      </c>
      <c r="AT130" s="226" t="s">
        <v>195</v>
      </c>
      <c r="AU130" s="226" t="s">
        <v>219</v>
      </c>
      <c r="AY130" s="20" t="s">
        <v>193</v>
      </c>
      <c r="BE130" s="227">
        <f>IF(N130="základní",J130,0)</f>
        <v>0</v>
      </c>
      <c r="BF130" s="227">
        <f>IF(N130="snížená",J130,0)</f>
        <v>0</v>
      </c>
      <c r="BG130" s="227">
        <f>IF(N130="zákl. přenesená",J130,0)</f>
        <v>0</v>
      </c>
      <c r="BH130" s="227">
        <f>IF(N130="sníž. přenesená",J130,0)</f>
        <v>0</v>
      </c>
      <c r="BI130" s="227">
        <f>IF(N130="nulová",J130,0)</f>
        <v>0</v>
      </c>
      <c r="BJ130" s="20" t="s">
        <v>76</v>
      </c>
      <c r="BK130" s="227">
        <f>ROUND(I130*H130,2)</f>
        <v>0</v>
      </c>
      <c r="BL130" s="20" t="s">
        <v>323</v>
      </c>
      <c r="BM130" s="226" t="s">
        <v>5500</v>
      </c>
    </row>
    <row r="131" s="2" customFormat="1">
      <c r="A131" s="41"/>
      <c r="B131" s="42"/>
      <c r="C131" s="43"/>
      <c r="D131" s="228" t="s">
        <v>202</v>
      </c>
      <c r="E131" s="43"/>
      <c r="F131" s="229" t="s">
        <v>5501</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202</v>
      </c>
      <c r="AU131" s="20" t="s">
        <v>219</v>
      </c>
    </row>
    <row r="132" s="13" customFormat="1">
      <c r="A132" s="13"/>
      <c r="B132" s="235"/>
      <c r="C132" s="236"/>
      <c r="D132" s="228" t="s">
        <v>206</v>
      </c>
      <c r="E132" s="237" t="s">
        <v>19</v>
      </c>
      <c r="F132" s="238" t="s">
        <v>279</v>
      </c>
      <c r="G132" s="236"/>
      <c r="H132" s="237" t="s">
        <v>19</v>
      </c>
      <c r="I132" s="239"/>
      <c r="J132" s="236"/>
      <c r="K132" s="236"/>
      <c r="L132" s="240"/>
      <c r="M132" s="241"/>
      <c r="N132" s="242"/>
      <c r="O132" s="242"/>
      <c r="P132" s="242"/>
      <c r="Q132" s="242"/>
      <c r="R132" s="242"/>
      <c r="S132" s="242"/>
      <c r="T132" s="243"/>
      <c r="U132" s="13"/>
      <c r="V132" s="13"/>
      <c r="W132" s="13"/>
      <c r="X132" s="13"/>
      <c r="Y132" s="13"/>
      <c r="Z132" s="13"/>
      <c r="AA132" s="13"/>
      <c r="AB132" s="13"/>
      <c r="AC132" s="13"/>
      <c r="AD132" s="13"/>
      <c r="AE132" s="13"/>
      <c r="AT132" s="244" t="s">
        <v>206</v>
      </c>
      <c r="AU132" s="244" t="s">
        <v>219</v>
      </c>
      <c r="AV132" s="13" t="s">
        <v>76</v>
      </c>
      <c r="AW132" s="13" t="s">
        <v>31</v>
      </c>
      <c r="AX132" s="13" t="s">
        <v>69</v>
      </c>
      <c r="AY132" s="244" t="s">
        <v>193</v>
      </c>
    </row>
    <row r="133" s="14" customFormat="1">
      <c r="A133" s="14"/>
      <c r="B133" s="245"/>
      <c r="C133" s="246"/>
      <c r="D133" s="228" t="s">
        <v>206</v>
      </c>
      <c r="E133" s="247" t="s">
        <v>19</v>
      </c>
      <c r="F133" s="248" t="s">
        <v>76</v>
      </c>
      <c r="G133" s="246"/>
      <c r="H133" s="249">
        <v>1</v>
      </c>
      <c r="I133" s="250"/>
      <c r="J133" s="246"/>
      <c r="K133" s="246"/>
      <c r="L133" s="251"/>
      <c r="M133" s="252"/>
      <c r="N133" s="253"/>
      <c r="O133" s="253"/>
      <c r="P133" s="253"/>
      <c r="Q133" s="253"/>
      <c r="R133" s="253"/>
      <c r="S133" s="253"/>
      <c r="T133" s="254"/>
      <c r="U133" s="14"/>
      <c r="V133" s="14"/>
      <c r="W133" s="14"/>
      <c r="X133" s="14"/>
      <c r="Y133" s="14"/>
      <c r="Z133" s="14"/>
      <c r="AA133" s="14"/>
      <c r="AB133" s="14"/>
      <c r="AC133" s="14"/>
      <c r="AD133" s="14"/>
      <c r="AE133" s="14"/>
      <c r="AT133" s="255" t="s">
        <v>206</v>
      </c>
      <c r="AU133" s="255" t="s">
        <v>219</v>
      </c>
      <c r="AV133" s="14" t="s">
        <v>78</v>
      </c>
      <c r="AW133" s="14" t="s">
        <v>31</v>
      </c>
      <c r="AX133" s="14" t="s">
        <v>76</v>
      </c>
      <c r="AY133" s="255" t="s">
        <v>193</v>
      </c>
    </row>
    <row r="134" s="2" customFormat="1" ht="16.5" customHeight="1">
      <c r="A134" s="41"/>
      <c r="B134" s="42"/>
      <c r="C134" s="215" t="s">
        <v>281</v>
      </c>
      <c r="D134" s="215" t="s">
        <v>195</v>
      </c>
      <c r="E134" s="216" t="s">
        <v>5502</v>
      </c>
      <c r="F134" s="217" t="s">
        <v>5503</v>
      </c>
      <c r="G134" s="218" t="s">
        <v>326</v>
      </c>
      <c r="H134" s="219">
        <v>8</v>
      </c>
      <c r="I134" s="220"/>
      <c r="J134" s="221">
        <f>ROUND(I134*H134,2)</f>
        <v>0</v>
      </c>
      <c r="K134" s="217" t="s">
        <v>19</v>
      </c>
      <c r="L134" s="47"/>
      <c r="M134" s="222" t="s">
        <v>19</v>
      </c>
      <c r="N134" s="223" t="s">
        <v>40</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323</v>
      </c>
      <c r="AT134" s="226" t="s">
        <v>195</v>
      </c>
      <c r="AU134" s="226" t="s">
        <v>219</v>
      </c>
      <c r="AY134" s="20" t="s">
        <v>193</v>
      </c>
      <c r="BE134" s="227">
        <f>IF(N134="základní",J134,0)</f>
        <v>0</v>
      </c>
      <c r="BF134" s="227">
        <f>IF(N134="snížená",J134,0)</f>
        <v>0</v>
      </c>
      <c r="BG134" s="227">
        <f>IF(N134="zákl. přenesená",J134,0)</f>
        <v>0</v>
      </c>
      <c r="BH134" s="227">
        <f>IF(N134="sníž. přenesená",J134,0)</f>
        <v>0</v>
      </c>
      <c r="BI134" s="227">
        <f>IF(N134="nulová",J134,0)</f>
        <v>0</v>
      </c>
      <c r="BJ134" s="20" t="s">
        <v>76</v>
      </c>
      <c r="BK134" s="227">
        <f>ROUND(I134*H134,2)</f>
        <v>0</v>
      </c>
      <c r="BL134" s="20" t="s">
        <v>323</v>
      </c>
      <c r="BM134" s="226" t="s">
        <v>5504</v>
      </c>
    </row>
    <row r="135" s="2" customFormat="1">
      <c r="A135" s="41"/>
      <c r="B135" s="42"/>
      <c r="C135" s="43"/>
      <c r="D135" s="228" t="s">
        <v>202</v>
      </c>
      <c r="E135" s="43"/>
      <c r="F135" s="229" t="s">
        <v>5505</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202</v>
      </c>
      <c r="AU135" s="20" t="s">
        <v>219</v>
      </c>
    </row>
    <row r="136" s="13" customFormat="1">
      <c r="A136" s="13"/>
      <c r="B136" s="235"/>
      <c r="C136" s="236"/>
      <c r="D136" s="228" t="s">
        <v>206</v>
      </c>
      <c r="E136" s="237" t="s">
        <v>19</v>
      </c>
      <c r="F136" s="238" t="s">
        <v>279</v>
      </c>
      <c r="G136" s="236"/>
      <c r="H136" s="237" t="s">
        <v>19</v>
      </c>
      <c r="I136" s="239"/>
      <c r="J136" s="236"/>
      <c r="K136" s="236"/>
      <c r="L136" s="240"/>
      <c r="M136" s="241"/>
      <c r="N136" s="242"/>
      <c r="O136" s="242"/>
      <c r="P136" s="242"/>
      <c r="Q136" s="242"/>
      <c r="R136" s="242"/>
      <c r="S136" s="242"/>
      <c r="T136" s="243"/>
      <c r="U136" s="13"/>
      <c r="V136" s="13"/>
      <c r="W136" s="13"/>
      <c r="X136" s="13"/>
      <c r="Y136" s="13"/>
      <c r="Z136" s="13"/>
      <c r="AA136" s="13"/>
      <c r="AB136" s="13"/>
      <c r="AC136" s="13"/>
      <c r="AD136" s="13"/>
      <c r="AE136" s="13"/>
      <c r="AT136" s="244" t="s">
        <v>206</v>
      </c>
      <c r="AU136" s="244" t="s">
        <v>219</v>
      </c>
      <c r="AV136" s="13" t="s">
        <v>76</v>
      </c>
      <c r="AW136" s="13" t="s">
        <v>31</v>
      </c>
      <c r="AX136" s="13" t="s">
        <v>69</v>
      </c>
      <c r="AY136" s="244" t="s">
        <v>193</v>
      </c>
    </row>
    <row r="137" s="14" customFormat="1">
      <c r="A137" s="14"/>
      <c r="B137" s="245"/>
      <c r="C137" s="246"/>
      <c r="D137" s="228" t="s">
        <v>206</v>
      </c>
      <c r="E137" s="247" t="s">
        <v>19</v>
      </c>
      <c r="F137" s="248" t="s">
        <v>265</v>
      </c>
      <c r="G137" s="246"/>
      <c r="H137" s="249">
        <v>8</v>
      </c>
      <c r="I137" s="250"/>
      <c r="J137" s="246"/>
      <c r="K137" s="246"/>
      <c r="L137" s="251"/>
      <c r="M137" s="252"/>
      <c r="N137" s="253"/>
      <c r="O137" s="253"/>
      <c r="P137" s="253"/>
      <c r="Q137" s="253"/>
      <c r="R137" s="253"/>
      <c r="S137" s="253"/>
      <c r="T137" s="254"/>
      <c r="U137" s="14"/>
      <c r="V137" s="14"/>
      <c r="W137" s="14"/>
      <c r="X137" s="14"/>
      <c r="Y137" s="14"/>
      <c r="Z137" s="14"/>
      <c r="AA137" s="14"/>
      <c r="AB137" s="14"/>
      <c r="AC137" s="14"/>
      <c r="AD137" s="14"/>
      <c r="AE137" s="14"/>
      <c r="AT137" s="255" t="s">
        <v>206</v>
      </c>
      <c r="AU137" s="255" t="s">
        <v>219</v>
      </c>
      <c r="AV137" s="14" t="s">
        <v>78</v>
      </c>
      <c r="AW137" s="14" t="s">
        <v>31</v>
      </c>
      <c r="AX137" s="14" t="s">
        <v>76</v>
      </c>
      <c r="AY137" s="255" t="s">
        <v>193</v>
      </c>
    </row>
    <row r="138" s="2" customFormat="1" ht="16.5" customHeight="1">
      <c r="A138" s="41"/>
      <c r="B138" s="42"/>
      <c r="C138" s="215" t="s">
        <v>288</v>
      </c>
      <c r="D138" s="215" t="s">
        <v>195</v>
      </c>
      <c r="E138" s="216" t="s">
        <v>5506</v>
      </c>
      <c r="F138" s="217" t="s">
        <v>5507</v>
      </c>
      <c r="G138" s="218" t="s">
        <v>408</v>
      </c>
      <c r="H138" s="219">
        <v>39.25</v>
      </c>
      <c r="I138" s="220"/>
      <c r="J138" s="221">
        <f>ROUND(I138*H138,2)</f>
        <v>0</v>
      </c>
      <c r="K138" s="217" t="s">
        <v>19</v>
      </c>
      <c r="L138" s="47"/>
      <c r="M138" s="222" t="s">
        <v>19</v>
      </c>
      <c r="N138" s="223" t="s">
        <v>40</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323</v>
      </c>
      <c r="AT138" s="226" t="s">
        <v>195</v>
      </c>
      <c r="AU138" s="226" t="s">
        <v>219</v>
      </c>
      <c r="AY138" s="20" t="s">
        <v>193</v>
      </c>
      <c r="BE138" s="227">
        <f>IF(N138="základní",J138,0)</f>
        <v>0</v>
      </c>
      <c r="BF138" s="227">
        <f>IF(N138="snížená",J138,0)</f>
        <v>0</v>
      </c>
      <c r="BG138" s="227">
        <f>IF(N138="zákl. přenesená",J138,0)</f>
        <v>0</v>
      </c>
      <c r="BH138" s="227">
        <f>IF(N138="sníž. přenesená",J138,0)</f>
        <v>0</v>
      </c>
      <c r="BI138" s="227">
        <f>IF(N138="nulová",J138,0)</f>
        <v>0</v>
      </c>
      <c r="BJ138" s="20" t="s">
        <v>76</v>
      </c>
      <c r="BK138" s="227">
        <f>ROUND(I138*H138,2)</f>
        <v>0</v>
      </c>
      <c r="BL138" s="20" t="s">
        <v>323</v>
      </c>
      <c r="BM138" s="226" t="s">
        <v>5508</v>
      </c>
    </row>
    <row r="139" s="2" customFormat="1">
      <c r="A139" s="41"/>
      <c r="B139" s="42"/>
      <c r="C139" s="43"/>
      <c r="D139" s="228" t="s">
        <v>202</v>
      </c>
      <c r="E139" s="43"/>
      <c r="F139" s="229" t="s">
        <v>5509</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202</v>
      </c>
      <c r="AU139" s="20" t="s">
        <v>219</v>
      </c>
    </row>
    <row r="140" s="13" customFormat="1">
      <c r="A140" s="13"/>
      <c r="B140" s="235"/>
      <c r="C140" s="236"/>
      <c r="D140" s="228" t="s">
        <v>206</v>
      </c>
      <c r="E140" s="237" t="s">
        <v>19</v>
      </c>
      <c r="F140" s="238" t="s">
        <v>279</v>
      </c>
      <c r="G140" s="236"/>
      <c r="H140" s="237" t="s">
        <v>19</v>
      </c>
      <c r="I140" s="239"/>
      <c r="J140" s="236"/>
      <c r="K140" s="236"/>
      <c r="L140" s="240"/>
      <c r="M140" s="241"/>
      <c r="N140" s="242"/>
      <c r="O140" s="242"/>
      <c r="P140" s="242"/>
      <c r="Q140" s="242"/>
      <c r="R140" s="242"/>
      <c r="S140" s="242"/>
      <c r="T140" s="243"/>
      <c r="U140" s="13"/>
      <c r="V140" s="13"/>
      <c r="W140" s="13"/>
      <c r="X140" s="13"/>
      <c r="Y140" s="13"/>
      <c r="Z140" s="13"/>
      <c r="AA140" s="13"/>
      <c r="AB140" s="13"/>
      <c r="AC140" s="13"/>
      <c r="AD140" s="13"/>
      <c r="AE140" s="13"/>
      <c r="AT140" s="244" t="s">
        <v>206</v>
      </c>
      <c r="AU140" s="244" t="s">
        <v>219</v>
      </c>
      <c r="AV140" s="13" t="s">
        <v>76</v>
      </c>
      <c r="AW140" s="13" t="s">
        <v>31</v>
      </c>
      <c r="AX140" s="13" t="s">
        <v>69</v>
      </c>
      <c r="AY140" s="244" t="s">
        <v>193</v>
      </c>
    </row>
    <row r="141" s="14" customFormat="1">
      <c r="A141" s="14"/>
      <c r="B141" s="245"/>
      <c r="C141" s="246"/>
      <c r="D141" s="228" t="s">
        <v>206</v>
      </c>
      <c r="E141" s="247" t="s">
        <v>19</v>
      </c>
      <c r="F141" s="248" t="s">
        <v>5510</v>
      </c>
      <c r="G141" s="246"/>
      <c r="H141" s="249">
        <v>16.25</v>
      </c>
      <c r="I141" s="250"/>
      <c r="J141" s="246"/>
      <c r="K141" s="246"/>
      <c r="L141" s="251"/>
      <c r="M141" s="252"/>
      <c r="N141" s="253"/>
      <c r="O141" s="253"/>
      <c r="P141" s="253"/>
      <c r="Q141" s="253"/>
      <c r="R141" s="253"/>
      <c r="S141" s="253"/>
      <c r="T141" s="254"/>
      <c r="U141" s="14"/>
      <c r="V141" s="14"/>
      <c r="W141" s="14"/>
      <c r="X141" s="14"/>
      <c r="Y141" s="14"/>
      <c r="Z141" s="14"/>
      <c r="AA141" s="14"/>
      <c r="AB141" s="14"/>
      <c r="AC141" s="14"/>
      <c r="AD141" s="14"/>
      <c r="AE141" s="14"/>
      <c r="AT141" s="255" t="s">
        <v>206</v>
      </c>
      <c r="AU141" s="255" t="s">
        <v>219</v>
      </c>
      <c r="AV141" s="14" t="s">
        <v>78</v>
      </c>
      <c r="AW141" s="14" t="s">
        <v>31</v>
      </c>
      <c r="AX141" s="14" t="s">
        <v>69</v>
      </c>
      <c r="AY141" s="255" t="s">
        <v>193</v>
      </c>
    </row>
    <row r="142" s="14" customFormat="1">
      <c r="A142" s="14"/>
      <c r="B142" s="245"/>
      <c r="C142" s="246"/>
      <c r="D142" s="228" t="s">
        <v>206</v>
      </c>
      <c r="E142" s="247" t="s">
        <v>19</v>
      </c>
      <c r="F142" s="248" t="s">
        <v>5511</v>
      </c>
      <c r="G142" s="246"/>
      <c r="H142" s="249">
        <v>3</v>
      </c>
      <c r="I142" s="250"/>
      <c r="J142" s="246"/>
      <c r="K142" s="246"/>
      <c r="L142" s="251"/>
      <c r="M142" s="252"/>
      <c r="N142" s="253"/>
      <c r="O142" s="253"/>
      <c r="P142" s="253"/>
      <c r="Q142" s="253"/>
      <c r="R142" s="253"/>
      <c r="S142" s="253"/>
      <c r="T142" s="254"/>
      <c r="U142" s="14"/>
      <c r="V142" s="14"/>
      <c r="W142" s="14"/>
      <c r="X142" s="14"/>
      <c r="Y142" s="14"/>
      <c r="Z142" s="14"/>
      <c r="AA142" s="14"/>
      <c r="AB142" s="14"/>
      <c r="AC142" s="14"/>
      <c r="AD142" s="14"/>
      <c r="AE142" s="14"/>
      <c r="AT142" s="255" t="s">
        <v>206</v>
      </c>
      <c r="AU142" s="255" t="s">
        <v>219</v>
      </c>
      <c r="AV142" s="14" t="s">
        <v>78</v>
      </c>
      <c r="AW142" s="14" t="s">
        <v>31</v>
      </c>
      <c r="AX142" s="14" t="s">
        <v>69</v>
      </c>
      <c r="AY142" s="255" t="s">
        <v>193</v>
      </c>
    </row>
    <row r="143" s="14" customFormat="1">
      <c r="A143" s="14"/>
      <c r="B143" s="245"/>
      <c r="C143" s="246"/>
      <c r="D143" s="228" t="s">
        <v>206</v>
      </c>
      <c r="E143" s="247" t="s">
        <v>19</v>
      </c>
      <c r="F143" s="248" t="s">
        <v>5512</v>
      </c>
      <c r="G143" s="246"/>
      <c r="H143" s="249">
        <v>2.5</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206</v>
      </c>
      <c r="AU143" s="255" t="s">
        <v>219</v>
      </c>
      <c r="AV143" s="14" t="s">
        <v>78</v>
      </c>
      <c r="AW143" s="14" t="s">
        <v>31</v>
      </c>
      <c r="AX143" s="14" t="s">
        <v>69</v>
      </c>
      <c r="AY143" s="255" t="s">
        <v>193</v>
      </c>
    </row>
    <row r="144" s="14" customFormat="1">
      <c r="A144" s="14"/>
      <c r="B144" s="245"/>
      <c r="C144" s="246"/>
      <c r="D144" s="228" t="s">
        <v>206</v>
      </c>
      <c r="E144" s="247" t="s">
        <v>19</v>
      </c>
      <c r="F144" s="248" t="s">
        <v>5513</v>
      </c>
      <c r="G144" s="246"/>
      <c r="H144" s="249">
        <v>3</v>
      </c>
      <c r="I144" s="250"/>
      <c r="J144" s="246"/>
      <c r="K144" s="246"/>
      <c r="L144" s="251"/>
      <c r="M144" s="252"/>
      <c r="N144" s="253"/>
      <c r="O144" s="253"/>
      <c r="P144" s="253"/>
      <c r="Q144" s="253"/>
      <c r="R144" s="253"/>
      <c r="S144" s="253"/>
      <c r="T144" s="254"/>
      <c r="U144" s="14"/>
      <c r="V144" s="14"/>
      <c r="W144" s="14"/>
      <c r="X144" s="14"/>
      <c r="Y144" s="14"/>
      <c r="Z144" s="14"/>
      <c r="AA144" s="14"/>
      <c r="AB144" s="14"/>
      <c r="AC144" s="14"/>
      <c r="AD144" s="14"/>
      <c r="AE144" s="14"/>
      <c r="AT144" s="255" t="s">
        <v>206</v>
      </c>
      <c r="AU144" s="255" t="s">
        <v>219</v>
      </c>
      <c r="AV144" s="14" t="s">
        <v>78</v>
      </c>
      <c r="AW144" s="14" t="s">
        <v>31</v>
      </c>
      <c r="AX144" s="14" t="s">
        <v>69</v>
      </c>
      <c r="AY144" s="255" t="s">
        <v>193</v>
      </c>
    </row>
    <row r="145" s="14" customFormat="1">
      <c r="A145" s="14"/>
      <c r="B145" s="245"/>
      <c r="C145" s="246"/>
      <c r="D145" s="228" t="s">
        <v>206</v>
      </c>
      <c r="E145" s="247" t="s">
        <v>19</v>
      </c>
      <c r="F145" s="248" t="s">
        <v>5514</v>
      </c>
      <c r="G145" s="246"/>
      <c r="H145" s="249">
        <v>7.5</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206</v>
      </c>
      <c r="AU145" s="255" t="s">
        <v>219</v>
      </c>
      <c r="AV145" s="14" t="s">
        <v>78</v>
      </c>
      <c r="AW145" s="14" t="s">
        <v>31</v>
      </c>
      <c r="AX145" s="14" t="s">
        <v>69</v>
      </c>
      <c r="AY145" s="255" t="s">
        <v>193</v>
      </c>
    </row>
    <row r="146" s="14" customFormat="1">
      <c r="A146" s="14"/>
      <c r="B146" s="245"/>
      <c r="C146" s="246"/>
      <c r="D146" s="228" t="s">
        <v>206</v>
      </c>
      <c r="E146" s="247" t="s">
        <v>19</v>
      </c>
      <c r="F146" s="248" t="s">
        <v>5515</v>
      </c>
      <c r="G146" s="246"/>
      <c r="H146" s="249">
        <v>7</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206</v>
      </c>
      <c r="AU146" s="255" t="s">
        <v>219</v>
      </c>
      <c r="AV146" s="14" t="s">
        <v>78</v>
      </c>
      <c r="AW146" s="14" t="s">
        <v>31</v>
      </c>
      <c r="AX146" s="14" t="s">
        <v>69</v>
      </c>
      <c r="AY146" s="255" t="s">
        <v>193</v>
      </c>
    </row>
    <row r="147" s="15" customFormat="1">
      <c r="A147" s="15"/>
      <c r="B147" s="256"/>
      <c r="C147" s="257"/>
      <c r="D147" s="228" t="s">
        <v>206</v>
      </c>
      <c r="E147" s="258" t="s">
        <v>19</v>
      </c>
      <c r="F147" s="259" t="s">
        <v>218</v>
      </c>
      <c r="G147" s="257"/>
      <c r="H147" s="260">
        <v>39.25</v>
      </c>
      <c r="I147" s="261"/>
      <c r="J147" s="257"/>
      <c r="K147" s="257"/>
      <c r="L147" s="262"/>
      <c r="M147" s="263"/>
      <c r="N147" s="264"/>
      <c r="O147" s="264"/>
      <c r="P147" s="264"/>
      <c r="Q147" s="264"/>
      <c r="R147" s="264"/>
      <c r="S147" s="264"/>
      <c r="T147" s="265"/>
      <c r="U147" s="15"/>
      <c r="V147" s="15"/>
      <c r="W147" s="15"/>
      <c r="X147" s="15"/>
      <c r="Y147" s="15"/>
      <c r="Z147" s="15"/>
      <c r="AA147" s="15"/>
      <c r="AB147" s="15"/>
      <c r="AC147" s="15"/>
      <c r="AD147" s="15"/>
      <c r="AE147" s="15"/>
      <c r="AT147" s="266" t="s">
        <v>206</v>
      </c>
      <c r="AU147" s="266" t="s">
        <v>219</v>
      </c>
      <c r="AV147" s="15" t="s">
        <v>200</v>
      </c>
      <c r="AW147" s="15" t="s">
        <v>31</v>
      </c>
      <c r="AX147" s="15" t="s">
        <v>76</v>
      </c>
      <c r="AY147" s="266" t="s">
        <v>193</v>
      </c>
    </row>
    <row r="148" s="2" customFormat="1" ht="16.5" customHeight="1">
      <c r="A148" s="41"/>
      <c r="B148" s="42"/>
      <c r="C148" s="215" t="s">
        <v>8</v>
      </c>
      <c r="D148" s="215" t="s">
        <v>195</v>
      </c>
      <c r="E148" s="216" t="s">
        <v>5516</v>
      </c>
      <c r="F148" s="217" t="s">
        <v>5517</v>
      </c>
      <c r="G148" s="218" t="s">
        <v>408</v>
      </c>
      <c r="H148" s="219">
        <v>16</v>
      </c>
      <c r="I148" s="220"/>
      <c r="J148" s="221">
        <f>ROUND(I148*H148,2)</f>
        <v>0</v>
      </c>
      <c r="K148" s="217" t="s">
        <v>19</v>
      </c>
      <c r="L148" s="47"/>
      <c r="M148" s="222" t="s">
        <v>19</v>
      </c>
      <c r="N148" s="223" t="s">
        <v>40</v>
      </c>
      <c r="O148" s="87"/>
      <c r="P148" s="224">
        <f>O148*H148</f>
        <v>0</v>
      </c>
      <c r="Q148" s="224">
        <v>0</v>
      </c>
      <c r="R148" s="224">
        <f>Q148*H148</f>
        <v>0</v>
      </c>
      <c r="S148" s="224">
        <v>0</v>
      </c>
      <c r="T148" s="225">
        <f>S148*H148</f>
        <v>0</v>
      </c>
      <c r="U148" s="41"/>
      <c r="V148" s="41"/>
      <c r="W148" s="41"/>
      <c r="X148" s="41"/>
      <c r="Y148" s="41"/>
      <c r="Z148" s="41"/>
      <c r="AA148" s="41"/>
      <c r="AB148" s="41"/>
      <c r="AC148" s="41"/>
      <c r="AD148" s="41"/>
      <c r="AE148" s="41"/>
      <c r="AR148" s="226" t="s">
        <v>323</v>
      </c>
      <c r="AT148" s="226" t="s">
        <v>195</v>
      </c>
      <c r="AU148" s="226" t="s">
        <v>219</v>
      </c>
      <c r="AY148" s="20" t="s">
        <v>193</v>
      </c>
      <c r="BE148" s="227">
        <f>IF(N148="základní",J148,0)</f>
        <v>0</v>
      </c>
      <c r="BF148" s="227">
        <f>IF(N148="snížená",J148,0)</f>
        <v>0</v>
      </c>
      <c r="BG148" s="227">
        <f>IF(N148="zákl. přenesená",J148,0)</f>
        <v>0</v>
      </c>
      <c r="BH148" s="227">
        <f>IF(N148="sníž. přenesená",J148,0)</f>
        <v>0</v>
      </c>
      <c r="BI148" s="227">
        <f>IF(N148="nulová",J148,0)</f>
        <v>0</v>
      </c>
      <c r="BJ148" s="20" t="s">
        <v>76</v>
      </c>
      <c r="BK148" s="227">
        <f>ROUND(I148*H148,2)</f>
        <v>0</v>
      </c>
      <c r="BL148" s="20" t="s">
        <v>323</v>
      </c>
      <c r="BM148" s="226" t="s">
        <v>5518</v>
      </c>
    </row>
    <row r="149" s="2" customFormat="1">
      <c r="A149" s="41"/>
      <c r="B149" s="42"/>
      <c r="C149" s="43"/>
      <c r="D149" s="228" t="s">
        <v>202</v>
      </c>
      <c r="E149" s="43"/>
      <c r="F149" s="229" t="s">
        <v>5519</v>
      </c>
      <c r="G149" s="43"/>
      <c r="H149" s="43"/>
      <c r="I149" s="230"/>
      <c r="J149" s="43"/>
      <c r="K149" s="43"/>
      <c r="L149" s="47"/>
      <c r="M149" s="231"/>
      <c r="N149" s="232"/>
      <c r="O149" s="87"/>
      <c r="P149" s="87"/>
      <c r="Q149" s="87"/>
      <c r="R149" s="87"/>
      <c r="S149" s="87"/>
      <c r="T149" s="88"/>
      <c r="U149" s="41"/>
      <c r="V149" s="41"/>
      <c r="W149" s="41"/>
      <c r="X149" s="41"/>
      <c r="Y149" s="41"/>
      <c r="Z149" s="41"/>
      <c r="AA149" s="41"/>
      <c r="AB149" s="41"/>
      <c r="AC149" s="41"/>
      <c r="AD149" s="41"/>
      <c r="AE149" s="41"/>
      <c r="AT149" s="20" t="s">
        <v>202</v>
      </c>
      <c r="AU149" s="20" t="s">
        <v>219</v>
      </c>
    </row>
    <row r="150" s="13" customFormat="1">
      <c r="A150" s="13"/>
      <c r="B150" s="235"/>
      <c r="C150" s="236"/>
      <c r="D150" s="228" t="s">
        <v>206</v>
      </c>
      <c r="E150" s="237" t="s">
        <v>19</v>
      </c>
      <c r="F150" s="238" t="s">
        <v>279</v>
      </c>
      <c r="G150" s="236"/>
      <c r="H150" s="237" t="s">
        <v>19</v>
      </c>
      <c r="I150" s="239"/>
      <c r="J150" s="236"/>
      <c r="K150" s="236"/>
      <c r="L150" s="240"/>
      <c r="M150" s="241"/>
      <c r="N150" s="242"/>
      <c r="O150" s="242"/>
      <c r="P150" s="242"/>
      <c r="Q150" s="242"/>
      <c r="R150" s="242"/>
      <c r="S150" s="242"/>
      <c r="T150" s="243"/>
      <c r="U150" s="13"/>
      <c r="V150" s="13"/>
      <c r="W150" s="13"/>
      <c r="X150" s="13"/>
      <c r="Y150" s="13"/>
      <c r="Z150" s="13"/>
      <c r="AA150" s="13"/>
      <c r="AB150" s="13"/>
      <c r="AC150" s="13"/>
      <c r="AD150" s="13"/>
      <c r="AE150" s="13"/>
      <c r="AT150" s="244" t="s">
        <v>206</v>
      </c>
      <c r="AU150" s="244" t="s">
        <v>219</v>
      </c>
      <c r="AV150" s="13" t="s">
        <v>76</v>
      </c>
      <c r="AW150" s="13" t="s">
        <v>31</v>
      </c>
      <c r="AX150" s="13" t="s">
        <v>69</v>
      </c>
      <c r="AY150" s="244" t="s">
        <v>193</v>
      </c>
    </row>
    <row r="151" s="14" customFormat="1">
      <c r="A151" s="14"/>
      <c r="B151" s="245"/>
      <c r="C151" s="246"/>
      <c r="D151" s="228" t="s">
        <v>206</v>
      </c>
      <c r="E151" s="247" t="s">
        <v>19</v>
      </c>
      <c r="F151" s="248" t="s">
        <v>5520</v>
      </c>
      <c r="G151" s="246"/>
      <c r="H151" s="249">
        <v>4</v>
      </c>
      <c r="I151" s="250"/>
      <c r="J151" s="246"/>
      <c r="K151" s="246"/>
      <c r="L151" s="251"/>
      <c r="M151" s="252"/>
      <c r="N151" s="253"/>
      <c r="O151" s="253"/>
      <c r="P151" s="253"/>
      <c r="Q151" s="253"/>
      <c r="R151" s="253"/>
      <c r="S151" s="253"/>
      <c r="T151" s="254"/>
      <c r="U151" s="14"/>
      <c r="V151" s="14"/>
      <c r="W151" s="14"/>
      <c r="X151" s="14"/>
      <c r="Y151" s="14"/>
      <c r="Z151" s="14"/>
      <c r="AA151" s="14"/>
      <c r="AB151" s="14"/>
      <c r="AC151" s="14"/>
      <c r="AD151" s="14"/>
      <c r="AE151" s="14"/>
      <c r="AT151" s="255" t="s">
        <v>206</v>
      </c>
      <c r="AU151" s="255" t="s">
        <v>219</v>
      </c>
      <c r="AV151" s="14" t="s">
        <v>78</v>
      </c>
      <c r="AW151" s="14" t="s">
        <v>31</v>
      </c>
      <c r="AX151" s="14" t="s">
        <v>69</v>
      </c>
      <c r="AY151" s="255" t="s">
        <v>193</v>
      </c>
    </row>
    <row r="152" s="14" customFormat="1">
      <c r="A152" s="14"/>
      <c r="B152" s="245"/>
      <c r="C152" s="246"/>
      <c r="D152" s="228" t="s">
        <v>206</v>
      </c>
      <c r="E152" s="247" t="s">
        <v>19</v>
      </c>
      <c r="F152" s="248" t="s">
        <v>5521</v>
      </c>
      <c r="G152" s="246"/>
      <c r="H152" s="249">
        <v>8</v>
      </c>
      <c r="I152" s="250"/>
      <c r="J152" s="246"/>
      <c r="K152" s="246"/>
      <c r="L152" s="251"/>
      <c r="M152" s="252"/>
      <c r="N152" s="253"/>
      <c r="O152" s="253"/>
      <c r="P152" s="253"/>
      <c r="Q152" s="253"/>
      <c r="R152" s="253"/>
      <c r="S152" s="253"/>
      <c r="T152" s="254"/>
      <c r="U152" s="14"/>
      <c r="V152" s="14"/>
      <c r="W152" s="14"/>
      <c r="X152" s="14"/>
      <c r="Y152" s="14"/>
      <c r="Z152" s="14"/>
      <c r="AA152" s="14"/>
      <c r="AB152" s="14"/>
      <c r="AC152" s="14"/>
      <c r="AD152" s="14"/>
      <c r="AE152" s="14"/>
      <c r="AT152" s="255" t="s">
        <v>206</v>
      </c>
      <c r="AU152" s="255" t="s">
        <v>219</v>
      </c>
      <c r="AV152" s="14" t="s">
        <v>78</v>
      </c>
      <c r="AW152" s="14" t="s">
        <v>31</v>
      </c>
      <c r="AX152" s="14" t="s">
        <v>69</v>
      </c>
      <c r="AY152" s="255" t="s">
        <v>193</v>
      </c>
    </row>
    <row r="153" s="14" customFormat="1">
      <c r="A153" s="14"/>
      <c r="B153" s="245"/>
      <c r="C153" s="246"/>
      <c r="D153" s="228" t="s">
        <v>206</v>
      </c>
      <c r="E153" s="247" t="s">
        <v>19</v>
      </c>
      <c r="F153" s="248" t="s">
        <v>5522</v>
      </c>
      <c r="G153" s="246"/>
      <c r="H153" s="249">
        <v>4</v>
      </c>
      <c r="I153" s="250"/>
      <c r="J153" s="246"/>
      <c r="K153" s="246"/>
      <c r="L153" s="251"/>
      <c r="M153" s="252"/>
      <c r="N153" s="253"/>
      <c r="O153" s="253"/>
      <c r="P153" s="253"/>
      <c r="Q153" s="253"/>
      <c r="R153" s="253"/>
      <c r="S153" s="253"/>
      <c r="T153" s="254"/>
      <c r="U153" s="14"/>
      <c r="V153" s="14"/>
      <c r="W153" s="14"/>
      <c r="X153" s="14"/>
      <c r="Y153" s="14"/>
      <c r="Z153" s="14"/>
      <c r="AA153" s="14"/>
      <c r="AB153" s="14"/>
      <c r="AC153" s="14"/>
      <c r="AD153" s="14"/>
      <c r="AE153" s="14"/>
      <c r="AT153" s="255" t="s">
        <v>206</v>
      </c>
      <c r="AU153" s="255" t="s">
        <v>219</v>
      </c>
      <c r="AV153" s="14" t="s">
        <v>78</v>
      </c>
      <c r="AW153" s="14" t="s">
        <v>31</v>
      </c>
      <c r="AX153" s="14" t="s">
        <v>69</v>
      </c>
      <c r="AY153" s="255" t="s">
        <v>193</v>
      </c>
    </row>
    <row r="154" s="15" customFormat="1">
      <c r="A154" s="15"/>
      <c r="B154" s="256"/>
      <c r="C154" s="257"/>
      <c r="D154" s="228" t="s">
        <v>206</v>
      </c>
      <c r="E154" s="258" t="s">
        <v>19</v>
      </c>
      <c r="F154" s="259" t="s">
        <v>218</v>
      </c>
      <c r="G154" s="257"/>
      <c r="H154" s="260">
        <v>16</v>
      </c>
      <c r="I154" s="261"/>
      <c r="J154" s="257"/>
      <c r="K154" s="257"/>
      <c r="L154" s="262"/>
      <c r="M154" s="263"/>
      <c r="N154" s="264"/>
      <c r="O154" s="264"/>
      <c r="P154" s="264"/>
      <c r="Q154" s="264"/>
      <c r="R154" s="264"/>
      <c r="S154" s="264"/>
      <c r="T154" s="265"/>
      <c r="U154" s="15"/>
      <c r="V154" s="15"/>
      <c r="W154" s="15"/>
      <c r="X154" s="15"/>
      <c r="Y154" s="15"/>
      <c r="Z154" s="15"/>
      <c r="AA154" s="15"/>
      <c r="AB154" s="15"/>
      <c r="AC154" s="15"/>
      <c r="AD154" s="15"/>
      <c r="AE154" s="15"/>
      <c r="AT154" s="266" t="s">
        <v>206</v>
      </c>
      <c r="AU154" s="266" t="s">
        <v>219</v>
      </c>
      <c r="AV154" s="15" t="s">
        <v>200</v>
      </c>
      <c r="AW154" s="15" t="s">
        <v>31</v>
      </c>
      <c r="AX154" s="15" t="s">
        <v>76</v>
      </c>
      <c r="AY154" s="266" t="s">
        <v>193</v>
      </c>
    </row>
    <row r="155" s="2" customFormat="1" ht="16.5" customHeight="1">
      <c r="A155" s="41"/>
      <c r="B155" s="42"/>
      <c r="C155" s="215" t="s">
        <v>300</v>
      </c>
      <c r="D155" s="215" t="s">
        <v>195</v>
      </c>
      <c r="E155" s="216" t="s">
        <v>5523</v>
      </c>
      <c r="F155" s="217" t="s">
        <v>5524</v>
      </c>
      <c r="G155" s="218" t="s">
        <v>408</v>
      </c>
      <c r="H155" s="219">
        <v>3</v>
      </c>
      <c r="I155" s="220"/>
      <c r="J155" s="221">
        <f>ROUND(I155*H155,2)</f>
        <v>0</v>
      </c>
      <c r="K155" s="217" t="s">
        <v>19</v>
      </c>
      <c r="L155" s="47"/>
      <c r="M155" s="222" t="s">
        <v>19</v>
      </c>
      <c r="N155" s="223" t="s">
        <v>40</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323</v>
      </c>
      <c r="AT155" s="226" t="s">
        <v>195</v>
      </c>
      <c r="AU155" s="226" t="s">
        <v>219</v>
      </c>
      <c r="AY155" s="20" t="s">
        <v>193</v>
      </c>
      <c r="BE155" s="227">
        <f>IF(N155="základní",J155,0)</f>
        <v>0</v>
      </c>
      <c r="BF155" s="227">
        <f>IF(N155="snížená",J155,0)</f>
        <v>0</v>
      </c>
      <c r="BG155" s="227">
        <f>IF(N155="zákl. přenesená",J155,0)</f>
        <v>0</v>
      </c>
      <c r="BH155" s="227">
        <f>IF(N155="sníž. přenesená",J155,0)</f>
        <v>0</v>
      </c>
      <c r="BI155" s="227">
        <f>IF(N155="nulová",J155,0)</f>
        <v>0</v>
      </c>
      <c r="BJ155" s="20" t="s">
        <v>76</v>
      </c>
      <c r="BK155" s="227">
        <f>ROUND(I155*H155,2)</f>
        <v>0</v>
      </c>
      <c r="BL155" s="20" t="s">
        <v>323</v>
      </c>
      <c r="BM155" s="226" t="s">
        <v>5525</v>
      </c>
    </row>
    <row r="156" s="2" customFormat="1">
      <c r="A156" s="41"/>
      <c r="B156" s="42"/>
      <c r="C156" s="43"/>
      <c r="D156" s="228" t="s">
        <v>202</v>
      </c>
      <c r="E156" s="43"/>
      <c r="F156" s="229" t="s">
        <v>5526</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202</v>
      </c>
      <c r="AU156" s="20" t="s">
        <v>219</v>
      </c>
    </row>
    <row r="157" s="13" customFormat="1">
      <c r="A157" s="13"/>
      <c r="B157" s="235"/>
      <c r="C157" s="236"/>
      <c r="D157" s="228" t="s">
        <v>206</v>
      </c>
      <c r="E157" s="237" t="s">
        <v>19</v>
      </c>
      <c r="F157" s="238" t="s">
        <v>279</v>
      </c>
      <c r="G157" s="236"/>
      <c r="H157" s="237" t="s">
        <v>19</v>
      </c>
      <c r="I157" s="239"/>
      <c r="J157" s="236"/>
      <c r="K157" s="236"/>
      <c r="L157" s="240"/>
      <c r="M157" s="241"/>
      <c r="N157" s="242"/>
      <c r="O157" s="242"/>
      <c r="P157" s="242"/>
      <c r="Q157" s="242"/>
      <c r="R157" s="242"/>
      <c r="S157" s="242"/>
      <c r="T157" s="243"/>
      <c r="U157" s="13"/>
      <c r="V157" s="13"/>
      <c r="W157" s="13"/>
      <c r="X157" s="13"/>
      <c r="Y157" s="13"/>
      <c r="Z157" s="13"/>
      <c r="AA157" s="13"/>
      <c r="AB157" s="13"/>
      <c r="AC157" s="13"/>
      <c r="AD157" s="13"/>
      <c r="AE157" s="13"/>
      <c r="AT157" s="244" t="s">
        <v>206</v>
      </c>
      <c r="AU157" s="244" t="s">
        <v>219</v>
      </c>
      <c r="AV157" s="13" t="s">
        <v>76</v>
      </c>
      <c r="AW157" s="13" t="s">
        <v>31</v>
      </c>
      <c r="AX157" s="13" t="s">
        <v>69</v>
      </c>
      <c r="AY157" s="244" t="s">
        <v>193</v>
      </c>
    </row>
    <row r="158" s="14" customFormat="1">
      <c r="A158" s="14"/>
      <c r="B158" s="245"/>
      <c r="C158" s="246"/>
      <c r="D158" s="228" t="s">
        <v>206</v>
      </c>
      <c r="E158" s="247" t="s">
        <v>19</v>
      </c>
      <c r="F158" s="248" t="s">
        <v>5527</v>
      </c>
      <c r="G158" s="246"/>
      <c r="H158" s="249">
        <v>3</v>
      </c>
      <c r="I158" s="250"/>
      <c r="J158" s="246"/>
      <c r="K158" s="246"/>
      <c r="L158" s="251"/>
      <c r="M158" s="252"/>
      <c r="N158" s="253"/>
      <c r="O158" s="253"/>
      <c r="P158" s="253"/>
      <c r="Q158" s="253"/>
      <c r="R158" s="253"/>
      <c r="S158" s="253"/>
      <c r="T158" s="254"/>
      <c r="U158" s="14"/>
      <c r="V158" s="14"/>
      <c r="W158" s="14"/>
      <c r="X158" s="14"/>
      <c r="Y158" s="14"/>
      <c r="Z158" s="14"/>
      <c r="AA158" s="14"/>
      <c r="AB158" s="14"/>
      <c r="AC158" s="14"/>
      <c r="AD158" s="14"/>
      <c r="AE158" s="14"/>
      <c r="AT158" s="255" t="s">
        <v>206</v>
      </c>
      <c r="AU158" s="255" t="s">
        <v>219</v>
      </c>
      <c r="AV158" s="14" t="s">
        <v>78</v>
      </c>
      <c r="AW158" s="14" t="s">
        <v>31</v>
      </c>
      <c r="AX158" s="14" t="s">
        <v>76</v>
      </c>
      <c r="AY158" s="255" t="s">
        <v>193</v>
      </c>
    </row>
    <row r="159" s="2" customFormat="1" ht="16.5" customHeight="1">
      <c r="A159" s="41"/>
      <c r="B159" s="42"/>
      <c r="C159" s="215" t="s">
        <v>307</v>
      </c>
      <c r="D159" s="215" t="s">
        <v>195</v>
      </c>
      <c r="E159" s="216" t="s">
        <v>5528</v>
      </c>
      <c r="F159" s="217" t="s">
        <v>5529</v>
      </c>
      <c r="G159" s="218" t="s">
        <v>408</v>
      </c>
      <c r="H159" s="219">
        <v>3</v>
      </c>
      <c r="I159" s="220"/>
      <c r="J159" s="221">
        <f>ROUND(I159*H159,2)</f>
        <v>0</v>
      </c>
      <c r="K159" s="217" t="s">
        <v>19</v>
      </c>
      <c r="L159" s="47"/>
      <c r="M159" s="222" t="s">
        <v>19</v>
      </c>
      <c r="N159" s="223" t="s">
        <v>40</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323</v>
      </c>
      <c r="AT159" s="226" t="s">
        <v>195</v>
      </c>
      <c r="AU159" s="226" t="s">
        <v>219</v>
      </c>
      <c r="AY159" s="20" t="s">
        <v>193</v>
      </c>
      <c r="BE159" s="227">
        <f>IF(N159="základní",J159,0)</f>
        <v>0</v>
      </c>
      <c r="BF159" s="227">
        <f>IF(N159="snížená",J159,0)</f>
        <v>0</v>
      </c>
      <c r="BG159" s="227">
        <f>IF(N159="zákl. přenesená",J159,0)</f>
        <v>0</v>
      </c>
      <c r="BH159" s="227">
        <f>IF(N159="sníž. přenesená",J159,0)</f>
        <v>0</v>
      </c>
      <c r="BI159" s="227">
        <f>IF(N159="nulová",J159,0)</f>
        <v>0</v>
      </c>
      <c r="BJ159" s="20" t="s">
        <v>76</v>
      </c>
      <c r="BK159" s="227">
        <f>ROUND(I159*H159,2)</f>
        <v>0</v>
      </c>
      <c r="BL159" s="20" t="s">
        <v>323</v>
      </c>
      <c r="BM159" s="226" t="s">
        <v>5530</v>
      </c>
    </row>
    <row r="160" s="2" customFormat="1">
      <c r="A160" s="41"/>
      <c r="B160" s="42"/>
      <c r="C160" s="43"/>
      <c r="D160" s="228" t="s">
        <v>202</v>
      </c>
      <c r="E160" s="43"/>
      <c r="F160" s="229" t="s">
        <v>5531</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202</v>
      </c>
      <c r="AU160" s="20" t="s">
        <v>219</v>
      </c>
    </row>
    <row r="161" s="13" customFormat="1">
      <c r="A161" s="13"/>
      <c r="B161" s="235"/>
      <c r="C161" s="236"/>
      <c r="D161" s="228" t="s">
        <v>206</v>
      </c>
      <c r="E161" s="237" t="s">
        <v>19</v>
      </c>
      <c r="F161" s="238" t="s">
        <v>279</v>
      </c>
      <c r="G161" s="236"/>
      <c r="H161" s="237" t="s">
        <v>19</v>
      </c>
      <c r="I161" s="239"/>
      <c r="J161" s="236"/>
      <c r="K161" s="236"/>
      <c r="L161" s="240"/>
      <c r="M161" s="241"/>
      <c r="N161" s="242"/>
      <c r="O161" s="242"/>
      <c r="P161" s="242"/>
      <c r="Q161" s="242"/>
      <c r="R161" s="242"/>
      <c r="S161" s="242"/>
      <c r="T161" s="243"/>
      <c r="U161" s="13"/>
      <c r="V161" s="13"/>
      <c r="W161" s="13"/>
      <c r="X161" s="13"/>
      <c r="Y161" s="13"/>
      <c r="Z161" s="13"/>
      <c r="AA161" s="13"/>
      <c r="AB161" s="13"/>
      <c r="AC161" s="13"/>
      <c r="AD161" s="13"/>
      <c r="AE161" s="13"/>
      <c r="AT161" s="244" t="s">
        <v>206</v>
      </c>
      <c r="AU161" s="244" t="s">
        <v>219</v>
      </c>
      <c r="AV161" s="13" t="s">
        <v>76</v>
      </c>
      <c r="AW161" s="13" t="s">
        <v>31</v>
      </c>
      <c r="AX161" s="13" t="s">
        <v>69</v>
      </c>
      <c r="AY161" s="244" t="s">
        <v>193</v>
      </c>
    </row>
    <row r="162" s="14" customFormat="1">
      <c r="A162" s="14"/>
      <c r="B162" s="245"/>
      <c r="C162" s="246"/>
      <c r="D162" s="228" t="s">
        <v>206</v>
      </c>
      <c r="E162" s="247" t="s">
        <v>19</v>
      </c>
      <c r="F162" s="248" t="s">
        <v>5527</v>
      </c>
      <c r="G162" s="246"/>
      <c r="H162" s="249">
        <v>3</v>
      </c>
      <c r="I162" s="250"/>
      <c r="J162" s="246"/>
      <c r="K162" s="246"/>
      <c r="L162" s="251"/>
      <c r="M162" s="252"/>
      <c r="N162" s="253"/>
      <c r="O162" s="253"/>
      <c r="P162" s="253"/>
      <c r="Q162" s="253"/>
      <c r="R162" s="253"/>
      <c r="S162" s="253"/>
      <c r="T162" s="254"/>
      <c r="U162" s="14"/>
      <c r="V162" s="14"/>
      <c r="W162" s="14"/>
      <c r="X162" s="14"/>
      <c r="Y162" s="14"/>
      <c r="Z162" s="14"/>
      <c r="AA162" s="14"/>
      <c r="AB162" s="14"/>
      <c r="AC162" s="14"/>
      <c r="AD162" s="14"/>
      <c r="AE162" s="14"/>
      <c r="AT162" s="255" t="s">
        <v>206</v>
      </c>
      <c r="AU162" s="255" t="s">
        <v>219</v>
      </c>
      <c r="AV162" s="14" t="s">
        <v>78</v>
      </c>
      <c r="AW162" s="14" t="s">
        <v>31</v>
      </c>
      <c r="AX162" s="14" t="s">
        <v>76</v>
      </c>
      <c r="AY162" s="255" t="s">
        <v>193</v>
      </c>
    </row>
    <row r="163" s="2" customFormat="1" ht="16.5" customHeight="1">
      <c r="A163" s="41"/>
      <c r="B163" s="42"/>
      <c r="C163" s="215" t="s">
        <v>313</v>
      </c>
      <c r="D163" s="215" t="s">
        <v>195</v>
      </c>
      <c r="E163" s="216" t="s">
        <v>5532</v>
      </c>
      <c r="F163" s="217" t="s">
        <v>5533</v>
      </c>
      <c r="G163" s="218" t="s">
        <v>408</v>
      </c>
      <c r="H163" s="219">
        <v>6</v>
      </c>
      <c r="I163" s="220"/>
      <c r="J163" s="221">
        <f>ROUND(I163*H163,2)</f>
        <v>0</v>
      </c>
      <c r="K163" s="217" t="s">
        <v>19</v>
      </c>
      <c r="L163" s="47"/>
      <c r="M163" s="222" t="s">
        <v>19</v>
      </c>
      <c r="N163" s="223" t="s">
        <v>40</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323</v>
      </c>
      <c r="AT163" s="226" t="s">
        <v>195</v>
      </c>
      <c r="AU163" s="226" t="s">
        <v>219</v>
      </c>
      <c r="AY163" s="20" t="s">
        <v>193</v>
      </c>
      <c r="BE163" s="227">
        <f>IF(N163="základní",J163,0)</f>
        <v>0</v>
      </c>
      <c r="BF163" s="227">
        <f>IF(N163="snížená",J163,0)</f>
        <v>0</v>
      </c>
      <c r="BG163" s="227">
        <f>IF(N163="zákl. přenesená",J163,0)</f>
        <v>0</v>
      </c>
      <c r="BH163" s="227">
        <f>IF(N163="sníž. přenesená",J163,0)</f>
        <v>0</v>
      </c>
      <c r="BI163" s="227">
        <f>IF(N163="nulová",J163,0)</f>
        <v>0</v>
      </c>
      <c r="BJ163" s="20" t="s">
        <v>76</v>
      </c>
      <c r="BK163" s="227">
        <f>ROUND(I163*H163,2)</f>
        <v>0</v>
      </c>
      <c r="BL163" s="20" t="s">
        <v>323</v>
      </c>
      <c r="BM163" s="226" t="s">
        <v>5534</v>
      </c>
    </row>
    <row r="164" s="2" customFormat="1">
      <c r="A164" s="41"/>
      <c r="B164" s="42"/>
      <c r="C164" s="43"/>
      <c r="D164" s="228" t="s">
        <v>202</v>
      </c>
      <c r="E164" s="43"/>
      <c r="F164" s="229" t="s">
        <v>5535</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202</v>
      </c>
      <c r="AU164" s="20" t="s">
        <v>219</v>
      </c>
    </row>
    <row r="165" s="13" customFormat="1">
      <c r="A165" s="13"/>
      <c r="B165" s="235"/>
      <c r="C165" s="236"/>
      <c r="D165" s="228" t="s">
        <v>206</v>
      </c>
      <c r="E165" s="237" t="s">
        <v>19</v>
      </c>
      <c r="F165" s="238" t="s">
        <v>279</v>
      </c>
      <c r="G165" s="236"/>
      <c r="H165" s="237" t="s">
        <v>19</v>
      </c>
      <c r="I165" s="239"/>
      <c r="J165" s="236"/>
      <c r="K165" s="236"/>
      <c r="L165" s="240"/>
      <c r="M165" s="241"/>
      <c r="N165" s="242"/>
      <c r="O165" s="242"/>
      <c r="P165" s="242"/>
      <c r="Q165" s="242"/>
      <c r="R165" s="242"/>
      <c r="S165" s="242"/>
      <c r="T165" s="243"/>
      <c r="U165" s="13"/>
      <c r="V165" s="13"/>
      <c r="W165" s="13"/>
      <c r="X165" s="13"/>
      <c r="Y165" s="13"/>
      <c r="Z165" s="13"/>
      <c r="AA165" s="13"/>
      <c r="AB165" s="13"/>
      <c r="AC165" s="13"/>
      <c r="AD165" s="13"/>
      <c r="AE165" s="13"/>
      <c r="AT165" s="244" t="s">
        <v>206</v>
      </c>
      <c r="AU165" s="244" t="s">
        <v>219</v>
      </c>
      <c r="AV165" s="13" t="s">
        <v>76</v>
      </c>
      <c r="AW165" s="13" t="s">
        <v>31</v>
      </c>
      <c r="AX165" s="13" t="s">
        <v>69</v>
      </c>
      <c r="AY165" s="244" t="s">
        <v>193</v>
      </c>
    </row>
    <row r="166" s="14" customFormat="1">
      <c r="A166" s="14"/>
      <c r="B166" s="245"/>
      <c r="C166" s="246"/>
      <c r="D166" s="228" t="s">
        <v>206</v>
      </c>
      <c r="E166" s="247" t="s">
        <v>19</v>
      </c>
      <c r="F166" s="248" t="s">
        <v>5536</v>
      </c>
      <c r="G166" s="246"/>
      <c r="H166" s="249">
        <v>6</v>
      </c>
      <c r="I166" s="250"/>
      <c r="J166" s="246"/>
      <c r="K166" s="246"/>
      <c r="L166" s="251"/>
      <c r="M166" s="252"/>
      <c r="N166" s="253"/>
      <c r="O166" s="253"/>
      <c r="P166" s="253"/>
      <c r="Q166" s="253"/>
      <c r="R166" s="253"/>
      <c r="S166" s="253"/>
      <c r="T166" s="254"/>
      <c r="U166" s="14"/>
      <c r="V166" s="14"/>
      <c r="W166" s="14"/>
      <c r="X166" s="14"/>
      <c r="Y166" s="14"/>
      <c r="Z166" s="14"/>
      <c r="AA166" s="14"/>
      <c r="AB166" s="14"/>
      <c r="AC166" s="14"/>
      <c r="AD166" s="14"/>
      <c r="AE166" s="14"/>
      <c r="AT166" s="255" t="s">
        <v>206</v>
      </c>
      <c r="AU166" s="255" t="s">
        <v>219</v>
      </c>
      <c r="AV166" s="14" t="s">
        <v>78</v>
      </c>
      <c r="AW166" s="14" t="s">
        <v>31</v>
      </c>
      <c r="AX166" s="14" t="s">
        <v>76</v>
      </c>
      <c r="AY166" s="255" t="s">
        <v>193</v>
      </c>
    </row>
    <row r="167" s="2" customFormat="1" ht="16.5" customHeight="1">
      <c r="A167" s="41"/>
      <c r="B167" s="42"/>
      <c r="C167" s="215" t="s">
        <v>323</v>
      </c>
      <c r="D167" s="215" t="s">
        <v>195</v>
      </c>
      <c r="E167" s="216" t="s">
        <v>5537</v>
      </c>
      <c r="F167" s="217" t="s">
        <v>5538</v>
      </c>
      <c r="G167" s="218" t="s">
        <v>258</v>
      </c>
      <c r="H167" s="219">
        <v>57</v>
      </c>
      <c r="I167" s="220"/>
      <c r="J167" s="221">
        <f>ROUND(I167*H167,2)</f>
        <v>0</v>
      </c>
      <c r="K167" s="217" t="s">
        <v>19</v>
      </c>
      <c r="L167" s="47"/>
      <c r="M167" s="222" t="s">
        <v>19</v>
      </c>
      <c r="N167" s="223" t="s">
        <v>40</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323</v>
      </c>
      <c r="AT167" s="226" t="s">
        <v>195</v>
      </c>
      <c r="AU167" s="226" t="s">
        <v>219</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323</v>
      </c>
      <c r="BM167" s="226" t="s">
        <v>5539</v>
      </c>
    </row>
    <row r="168" s="2" customFormat="1">
      <c r="A168" s="41"/>
      <c r="B168" s="42"/>
      <c r="C168" s="43"/>
      <c r="D168" s="228" t="s">
        <v>202</v>
      </c>
      <c r="E168" s="43"/>
      <c r="F168" s="229" t="s">
        <v>5540</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219</v>
      </c>
    </row>
    <row r="169" s="13" customFormat="1">
      <c r="A169" s="13"/>
      <c r="B169" s="235"/>
      <c r="C169" s="236"/>
      <c r="D169" s="228" t="s">
        <v>206</v>
      </c>
      <c r="E169" s="237" t="s">
        <v>19</v>
      </c>
      <c r="F169" s="238" t="s">
        <v>279</v>
      </c>
      <c r="G169" s="236"/>
      <c r="H169" s="237" t="s">
        <v>19</v>
      </c>
      <c r="I169" s="239"/>
      <c r="J169" s="236"/>
      <c r="K169" s="236"/>
      <c r="L169" s="240"/>
      <c r="M169" s="241"/>
      <c r="N169" s="242"/>
      <c r="O169" s="242"/>
      <c r="P169" s="242"/>
      <c r="Q169" s="242"/>
      <c r="R169" s="242"/>
      <c r="S169" s="242"/>
      <c r="T169" s="243"/>
      <c r="U169" s="13"/>
      <c r="V169" s="13"/>
      <c r="W169" s="13"/>
      <c r="X169" s="13"/>
      <c r="Y169" s="13"/>
      <c r="Z169" s="13"/>
      <c r="AA169" s="13"/>
      <c r="AB169" s="13"/>
      <c r="AC169" s="13"/>
      <c r="AD169" s="13"/>
      <c r="AE169" s="13"/>
      <c r="AT169" s="244" t="s">
        <v>206</v>
      </c>
      <c r="AU169" s="244" t="s">
        <v>219</v>
      </c>
      <c r="AV169" s="13" t="s">
        <v>76</v>
      </c>
      <c r="AW169" s="13" t="s">
        <v>31</v>
      </c>
      <c r="AX169" s="13" t="s">
        <v>69</v>
      </c>
      <c r="AY169" s="244" t="s">
        <v>193</v>
      </c>
    </row>
    <row r="170" s="14" customFormat="1">
      <c r="A170" s="14"/>
      <c r="B170" s="245"/>
      <c r="C170" s="246"/>
      <c r="D170" s="228" t="s">
        <v>206</v>
      </c>
      <c r="E170" s="247" t="s">
        <v>19</v>
      </c>
      <c r="F170" s="248" t="s">
        <v>5541</v>
      </c>
      <c r="G170" s="246"/>
      <c r="H170" s="249">
        <v>4.5</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206</v>
      </c>
      <c r="AU170" s="255" t="s">
        <v>219</v>
      </c>
      <c r="AV170" s="14" t="s">
        <v>78</v>
      </c>
      <c r="AW170" s="14" t="s">
        <v>31</v>
      </c>
      <c r="AX170" s="14" t="s">
        <v>69</v>
      </c>
      <c r="AY170" s="255" t="s">
        <v>193</v>
      </c>
    </row>
    <row r="171" s="14" customFormat="1">
      <c r="A171" s="14"/>
      <c r="B171" s="245"/>
      <c r="C171" s="246"/>
      <c r="D171" s="228" t="s">
        <v>206</v>
      </c>
      <c r="E171" s="247" t="s">
        <v>19</v>
      </c>
      <c r="F171" s="248" t="s">
        <v>5542</v>
      </c>
      <c r="G171" s="246"/>
      <c r="H171" s="249">
        <v>3.75</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206</v>
      </c>
      <c r="AU171" s="255" t="s">
        <v>219</v>
      </c>
      <c r="AV171" s="14" t="s">
        <v>78</v>
      </c>
      <c r="AW171" s="14" t="s">
        <v>31</v>
      </c>
      <c r="AX171" s="14" t="s">
        <v>69</v>
      </c>
      <c r="AY171" s="255" t="s">
        <v>193</v>
      </c>
    </row>
    <row r="172" s="14" customFormat="1">
      <c r="A172" s="14"/>
      <c r="B172" s="245"/>
      <c r="C172" s="246"/>
      <c r="D172" s="228" t="s">
        <v>206</v>
      </c>
      <c r="E172" s="247" t="s">
        <v>19</v>
      </c>
      <c r="F172" s="248" t="s">
        <v>5543</v>
      </c>
      <c r="G172" s="246"/>
      <c r="H172" s="249">
        <v>5.25</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206</v>
      </c>
      <c r="AU172" s="255" t="s">
        <v>219</v>
      </c>
      <c r="AV172" s="14" t="s">
        <v>78</v>
      </c>
      <c r="AW172" s="14" t="s">
        <v>31</v>
      </c>
      <c r="AX172" s="14" t="s">
        <v>69</v>
      </c>
      <c r="AY172" s="255" t="s">
        <v>193</v>
      </c>
    </row>
    <row r="173" s="14" customFormat="1">
      <c r="A173" s="14"/>
      <c r="B173" s="245"/>
      <c r="C173" s="246"/>
      <c r="D173" s="228" t="s">
        <v>206</v>
      </c>
      <c r="E173" s="247" t="s">
        <v>19</v>
      </c>
      <c r="F173" s="248" t="s">
        <v>5544</v>
      </c>
      <c r="G173" s="246"/>
      <c r="H173" s="249">
        <v>22.5</v>
      </c>
      <c r="I173" s="250"/>
      <c r="J173" s="246"/>
      <c r="K173" s="246"/>
      <c r="L173" s="251"/>
      <c r="M173" s="252"/>
      <c r="N173" s="253"/>
      <c r="O173" s="253"/>
      <c r="P173" s="253"/>
      <c r="Q173" s="253"/>
      <c r="R173" s="253"/>
      <c r="S173" s="253"/>
      <c r="T173" s="254"/>
      <c r="U173" s="14"/>
      <c r="V173" s="14"/>
      <c r="W173" s="14"/>
      <c r="X173" s="14"/>
      <c r="Y173" s="14"/>
      <c r="Z173" s="14"/>
      <c r="AA173" s="14"/>
      <c r="AB173" s="14"/>
      <c r="AC173" s="14"/>
      <c r="AD173" s="14"/>
      <c r="AE173" s="14"/>
      <c r="AT173" s="255" t="s">
        <v>206</v>
      </c>
      <c r="AU173" s="255" t="s">
        <v>219</v>
      </c>
      <c r="AV173" s="14" t="s">
        <v>78</v>
      </c>
      <c r="AW173" s="14" t="s">
        <v>31</v>
      </c>
      <c r="AX173" s="14" t="s">
        <v>69</v>
      </c>
      <c r="AY173" s="255" t="s">
        <v>193</v>
      </c>
    </row>
    <row r="174" s="14" customFormat="1">
      <c r="A174" s="14"/>
      <c r="B174" s="245"/>
      <c r="C174" s="246"/>
      <c r="D174" s="228" t="s">
        <v>206</v>
      </c>
      <c r="E174" s="247" t="s">
        <v>19</v>
      </c>
      <c r="F174" s="248" t="s">
        <v>5545</v>
      </c>
      <c r="G174" s="246"/>
      <c r="H174" s="249">
        <v>21</v>
      </c>
      <c r="I174" s="250"/>
      <c r="J174" s="246"/>
      <c r="K174" s="246"/>
      <c r="L174" s="251"/>
      <c r="M174" s="252"/>
      <c r="N174" s="253"/>
      <c r="O174" s="253"/>
      <c r="P174" s="253"/>
      <c r="Q174" s="253"/>
      <c r="R174" s="253"/>
      <c r="S174" s="253"/>
      <c r="T174" s="254"/>
      <c r="U174" s="14"/>
      <c r="V174" s="14"/>
      <c r="W174" s="14"/>
      <c r="X174" s="14"/>
      <c r="Y174" s="14"/>
      <c r="Z174" s="14"/>
      <c r="AA174" s="14"/>
      <c r="AB174" s="14"/>
      <c r="AC174" s="14"/>
      <c r="AD174" s="14"/>
      <c r="AE174" s="14"/>
      <c r="AT174" s="255" t="s">
        <v>206</v>
      </c>
      <c r="AU174" s="255" t="s">
        <v>219</v>
      </c>
      <c r="AV174" s="14" t="s">
        <v>78</v>
      </c>
      <c r="AW174" s="14" t="s">
        <v>31</v>
      </c>
      <c r="AX174" s="14" t="s">
        <v>69</v>
      </c>
      <c r="AY174" s="255" t="s">
        <v>193</v>
      </c>
    </row>
    <row r="175" s="15" customFormat="1">
      <c r="A175" s="15"/>
      <c r="B175" s="256"/>
      <c r="C175" s="257"/>
      <c r="D175" s="228" t="s">
        <v>206</v>
      </c>
      <c r="E175" s="258" t="s">
        <v>19</v>
      </c>
      <c r="F175" s="259" t="s">
        <v>218</v>
      </c>
      <c r="G175" s="257"/>
      <c r="H175" s="260">
        <v>57</v>
      </c>
      <c r="I175" s="261"/>
      <c r="J175" s="257"/>
      <c r="K175" s="257"/>
      <c r="L175" s="262"/>
      <c r="M175" s="263"/>
      <c r="N175" s="264"/>
      <c r="O175" s="264"/>
      <c r="P175" s="264"/>
      <c r="Q175" s="264"/>
      <c r="R175" s="264"/>
      <c r="S175" s="264"/>
      <c r="T175" s="265"/>
      <c r="U175" s="15"/>
      <c r="V175" s="15"/>
      <c r="W175" s="15"/>
      <c r="X175" s="15"/>
      <c r="Y175" s="15"/>
      <c r="Z175" s="15"/>
      <c r="AA175" s="15"/>
      <c r="AB175" s="15"/>
      <c r="AC175" s="15"/>
      <c r="AD175" s="15"/>
      <c r="AE175" s="15"/>
      <c r="AT175" s="266" t="s">
        <v>206</v>
      </c>
      <c r="AU175" s="266" t="s">
        <v>219</v>
      </c>
      <c r="AV175" s="15" t="s">
        <v>200</v>
      </c>
      <c r="AW175" s="15" t="s">
        <v>31</v>
      </c>
      <c r="AX175" s="15" t="s">
        <v>76</v>
      </c>
      <c r="AY175" s="266" t="s">
        <v>193</v>
      </c>
    </row>
    <row r="176" s="2" customFormat="1" ht="16.5" customHeight="1">
      <c r="A176" s="41"/>
      <c r="B176" s="42"/>
      <c r="C176" s="215" t="s">
        <v>329</v>
      </c>
      <c r="D176" s="215" t="s">
        <v>195</v>
      </c>
      <c r="E176" s="216" t="s">
        <v>5546</v>
      </c>
      <c r="F176" s="217" t="s">
        <v>5547</v>
      </c>
      <c r="G176" s="218" t="s">
        <v>326</v>
      </c>
      <c r="H176" s="219">
        <v>1</v>
      </c>
      <c r="I176" s="220"/>
      <c r="J176" s="221">
        <f>ROUND(I176*H176,2)</f>
        <v>0</v>
      </c>
      <c r="K176" s="217" t="s">
        <v>19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323</v>
      </c>
      <c r="AT176" s="226" t="s">
        <v>195</v>
      </c>
      <c r="AU176" s="226" t="s">
        <v>219</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323</v>
      </c>
      <c r="BM176" s="226" t="s">
        <v>5548</v>
      </c>
    </row>
    <row r="177" s="2" customFormat="1">
      <c r="A177" s="41"/>
      <c r="B177" s="42"/>
      <c r="C177" s="43"/>
      <c r="D177" s="228" t="s">
        <v>202</v>
      </c>
      <c r="E177" s="43"/>
      <c r="F177" s="229" t="s">
        <v>5549</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219</v>
      </c>
    </row>
    <row r="178" s="13" customFormat="1">
      <c r="A178" s="13"/>
      <c r="B178" s="235"/>
      <c r="C178" s="236"/>
      <c r="D178" s="228" t="s">
        <v>206</v>
      </c>
      <c r="E178" s="237" t="s">
        <v>19</v>
      </c>
      <c r="F178" s="238" t="s">
        <v>279</v>
      </c>
      <c r="G178" s="236"/>
      <c r="H178" s="237" t="s">
        <v>19</v>
      </c>
      <c r="I178" s="239"/>
      <c r="J178" s="236"/>
      <c r="K178" s="236"/>
      <c r="L178" s="240"/>
      <c r="M178" s="241"/>
      <c r="N178" s="242"/>
      <c r="O178" s="242"/>
      <c r="P178" s="242"/>
      <c r="Q178" s="242"/>
      <c r="R178" s="242"/>
      <c r="S178" s="242"/>
      <c r="T178" s="243"/>
      <c r="U178" s="13"/>
      <c r="V178" s="13"/>
      <c r="W178" s="13"/>
      <c r="X178" s="13"/>
      <c r="Y178" s="13"/>
      <c r="Z178" s="13"/>
      <c r="AA178" s="13"/>
      <c r="AB178" s="13"/>
      <c r="AC178" s="13"/>
      <c r="AD178" s="13"/>
      <c r="AE178" s="13"/>
      <c r="AT178" s="244" t="s">
        <v>206</v>
      </c>
      <c r="AU178" s="244" t="s">
        <v>219</v>
      </c>
      <c r="AV178" s="13" t="s">
        <v>76</v>
      </c>
      <c r="AW178" s="13" t="s">
        <v>31</v>
      </c>
      <c r="AX178" s="13" t="s">
        <v>69</v>
      </c>
      <c r="AY178" s="244" t="s">
        <v>193</v>
      </c>
    </row>
    <row r="179" s="14" customFormat="1">
      <c r="A179" s="14"/>
      <c r="B179" s="245"/>
      <c r="C179" s="246"/>
      <c r="D179" s="228" t="s">
        <v>206</v>
      </c>
      <c r="E179" s="247" t="s">
        <v>19</v>
      </c>
      <c r="F179" s="248" t="s">
        <v>76</v>
      </c>
      <c r="G179" s="246"/>
      <c r="H179" s="249">
        <v>1</v>
      </c>
      <c r="I179" s="250"/>
      <c r="J179" s="246"/>
      <c r="K179" s="246"/>
      <c r="L179" s="251"/>
      <c r="M179" s="252"/>
      <c r="N179" s="253"/>
      <c r="O179" s="253"/>
      <c r="P179" s="253"/>
      <c r="Q179" s="253"/>
      <c r="R179" s="253"/>
      <c r="S179" s="253"/>
      <c r="T179" s="254"/>
      <c r="U179" s="14"/>
      <c r="V179" s="14"/>
      <c r="W179" s="14"/>
      <c r="X179" s="14"/>
      <c r="Y179" s="14"/>
      <c r="Z179" s="14"/>
      <c r="AA179" s="14"/>
      <c r="AB179" s="14"/>
      <c r="AC179" s="14"/>
      <c r="AD179" s="14"/>
      <c r="AE179" s="14"/>
      <c r="AT179" s="255" t="s">
        <v>206</v>
      </c>
      <c r="AU179" s="255" t="s">
        <v>219</v>
      </c>
      <c r="AV179" s="14" t="s">
        <v>78</v>
      </c>
      <c r="AW179" s="14" t="s">
        <v>31</v>
      </c>
      <c r="AX179" s="14" t="s">
        <v>76</v>
      </c>
      <c r="AY179" s="255" t="s">
        <v>193</v>
      </c>
    </row>
    <row r="180" s="2" customFormat="1" ht="16.5" customHeight="1">
      <c r="A180" s="41"/>
      <c r="B180" s="42"/>
      <c r="C180" s="215" t="s">
        <v>333</v>
      </c>
      <c r="D180" s="215" t="s">
        <v>195</v>
      </c>
      <c r="E180" s="216" t="s">
        <v>5550</v>
      </c>
      <c r="F180" s="217" t="s">
        <v>5551</v>
      </c>
      <c r="G180" s="218" t="s">
        <v>326</v>
      </c>
      <c r="H180" s="219">
        <v>1</v>
      </c>
      <c r="I180" s="220"/>
      <c r="J180" s="221">
        <f>ROUND(I180*H180,2)</f>
        <v>0</v>
      </c>
      <c r="K180" s="217" t="s">
        <v>19</v>
      </c>
      <c r="L180" s="47"/>
      <c r="M180" s="222" t="s">
        <v>19</v>
      </c>
      <c r="N180" s="223" t="s">
        <v>40</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323</v>
      </c>
      <c r="AT180" s="226" t="s">
        <v>195</v>
      </c>
      <c r="AU180" s="226" t="s">
        <v>219</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323</v>
      </c>
      <c r="BM180" s="226" t="s">
        <v>5552</v>
      </c>
    </row>
    <row r="181" s="2" customFormat="1">
      <c r="A181" s="41"/>
      <c r="B181" s="42"/>
      <c r="C181" s="43"/>
      <c r="D181" s="228" t="s">
        <v>202</v>
      </c>
      <c r="E181" s="43"/>
      <c r="F181" s="229" t="s">
        <v>5553</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219</v>
      </c>
    </row>
    <row r="182" s="13" customFormat="1">
      <c r="A182" s="13"/>
      <c r="B182" s="235"/>
      <c r="C182" s="236"/>
      <c r="D182" s="228" t="s">
        <v>206</v>
      </c>
      <c r="E182" s="237" t="s">
        <v>19</v>
      </c>
      <c r="F182" s="238" t="s">
        <v>279</v>
      </c>
      <c r="G182" s="236"/>
      <c r="H182" s="237" t="s">
        <v>19</v>
      </c>
      <c r="I182" s="239"/>
      <c r="J182" s="236"/>
      <c r="K182" s="236"/>
      <c r="L182" s="240"/>
      <c r="M182" s="241"/>
      <c r="N182" s="242"/>
      <c r="O182" s="242"/>
      <c r="P182" s="242"/>
      <c r="Q182" s="242"/>
      <c r="R182" s="242"/>
      <c r="S182" s="242"/>
      <c r="T182" s="243"/>
      <c r="U182" s="13"/>
      <c r="V182" s="13"/>
      <c r="W182" s="13"/>
      <c r="X182" s="13"/>
      <c r="Y182" s="13"/>
      <c r="Z182" s="13"/>
      <c r="AA182" s="13"/>
      <c r="AB182" s="13"/>
      <c r="AC182" s="13"/>
      <c r="AD182" s="13"/>
      <c r="AE182" s="13"/>
      <c r="AT182" s="244" t="s">
        <v>206</v>
      </c>
      <c r="AU182" s="244" t="s">
        <v>219</v>
      </c>
      <c r="AV182" s="13" t="s">
        <v>76</v>
      </c>
      <c r="AW182" s="13" t="s">
        <v>31</v>
      </c>
      <c r="AX182" s="13" t="s">
        <v>69</v>
      </c>
      <c r="AY182" s="244" t="s">
        <v>193</v>
      </c>
    </row>
    <row r="183" s="14" customFormat="1">
      <c r="A183" s="14"/>
      <c r="B183" s="245"/>
      <c r="C183" s="246"/>
      <c r="D183" s="228" t="s">
        <v>206</v>
      </c>
      <c r="E183" s="247" t="s">
        <v>19</v>
      </c>
      <c r="F183" s="248" t="s">
        <v>76</v>
      </c>
      <c r="G183" s="246"/>
      <c r="H183" s="249">
        <v>1</v>
      </c>
      <c r="I183" s="250"/>
      <c r="J183" s="246"/>
      <c r="K183" s="246"/>
      <c r="L183" s="251"/>
      <c r="M183" s="252"/>
      <c r="N183" s="253"/>
      <c r="O183" s="253"/>
      <c r="P183" s="253"/>
      <c r="Q183" s="253"/>
      <c r="R183" s="253"/>
      <c r="S183" s="253"/>
      <c r="T183" s="254"/>
      <c r="U183" s="14"/>
      <c r="V183" s="14"/>
      <c r="W183" s="14"/>
      <c r="X183" s="14"/>
      <c r="Y183" s="14"/>
      <c r="Z183" s="14"/>
      <c r="AA183" s="14"/>
      <c r="AB183" s="14"/>
      <c r="AC183" s="14"/>
      <c r="AD183" s="14"/>
      <c r="AE183" s="14"/>
      <c r="AT183" s="255" t="s">
        <v>206</v>
      </c>
      <c r="AU183" s="255" t="s">
        <v>219</v>
      </c>
      <c r="AV183" s="14" t="s">
        <v>78</v>
      </c>
      <c r="AW183" s="14" t="s">
        <v>31</v>
      </c>
      <c r="AX183" s="14" t="s">
        <v>76</v>
      </c>
      <c r="AY183" s="255" t="s">
        <v>193</v>
      </c>
    </row>
    <row r="184" s="2" customFormat="1" ht="16.5" customHeight="1">
      <c r="A184" s="41"/>
      <c r="B184" s="42"/>
      <c r="C184" s="215" t="s">
        <v>340</v>
      </c>
      <c r="D184" s="215" t="s">
        <v>195</v>
      </c>
      <c r="E184" s="216" t="s">
        <v>5554</v>
      </c>
      <c r="F184" s="217" t="s">
        <v>5555</v>
      </c>
      <c r="G184" s="218" t="s">
        <v>326</v>
      </c>
      <c r="H184" s="219">
        <v>1</v>
      </c>
      <c r="I184" s="220"/>
      <c r="J184" s="221">
        <f>ROUND(I184*H184,2)</f>
        <v>0</v>
      </c>
      <c r="K184" s="217" t="s">
        <v>19</v>
      </c>
      <c r="L184" s="47"/>
      <c r="M184" s="222" t="s">
        <v>19</v>
      </c>
      <c r="N184" s="223" t="s">
        <v>40</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323</v>
      </c>
      <c r="AT184" s="226" t="s">
        <v>195</v>
      </c>
      <c r="AU184" s="226" t="s">
        <v>219</v>
      </c>
      <c r="AY184" s="20" t="s">
        <v>193</v>
      </c>
      <c r="BE184" s="227">
        <f>IF(N184="základní",J184,0)</f>
        <v>0</v>
      </c>
      <c r="BF184" s="227">
        <f>IF(N184="snížená",J184,0)</f>
        <v>0</v>
      </c>
      <c r="BG184" s="227">
        <f>IF(N184="zákl. přenesená",J184,0)</f>
        <v>0</v>
      </c>
      <c r="BH184" s="227">
        <f>IF(N184="sníž. přenesená",J184,0)</f>
        <v>0</v>
      </c>
      <c r="BI184" s="227">
        <f>IF(N184="nulová",J184,0)</f>
        <v>0</v>
      </c>
      <c r="BJ184" s="20" t="s">
        <v>76</v>
      </c>
      <c r="BK184" s="227">
        <f>ROUND(I184*H184,2)</f>
        <v>0</v>
      </c>
      <c r="BL184" s="20" t="s">
        <v>323</v>
      </c>
      <c r="BM184" s="226" t="s">
        <v>5556</v>
      </c>
    </row>
    <row r="185" s="2" customFormat="1">
      <c r="A185" s="41"/>
      <c r="B185" s="42"/>
      <c r="C185" s="43"/>
      <c r="D185" s="228" t="s">
        <v>202</v>
      </c>
      <c r="E185" s="43"/>
      <c r="F185" s="229" t="s">
        <v>5557</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202</v>
      </c>
      <c r="AU185" s="20" t="s">
        <v>219</v>
      </c>
    </row>
    <row r="186" s="13" customFormat="1">
      <c r="A186" s="13"/>
      <c r="B186" s="235"/>
      <c r="C186" s="236"/>
      <c r="D186" s="228" t="s">
        <v>206</v>
      </c>
      <c r="E186" s="237" t="s">
        <v>19</v>
      </c>
      <c r="F186" s="238" t="s">
        <v>279</v>
      </c>
      <c r="G186" s="236"/>
      <c r="H186" s="237" t="s">
        <v>19</v>
      </c>
      <c r="I186" s="239"/>
      <c r="J186" s="236"/>
      <c r="K186" s="236"/>
      <c r="L186" s="240"/>
      <c r="M186" s="241"/>
      <c r="N186" s="242"/>
      <c r="O186" s="242"/>
      <c r="P186" s="242"/>
      <c r="Q186" s="242"/>
      <c r="R186" s="242"/>
      <c r="S186" s="242"/>
      <c r="T186" s="243"/>
      <c r="U186" s="13"/>
      <c r="V186" s="13"/>
      <c r="W186" s="13"/>
      <c r="X186" s="13"/>
      <c r="Y186" s="13"/>
      <c r="Z186" s="13"/>
      <c r="AA186" s="13"/>
      <c r="AB186" s="13"/>
      <c r="AC186" s="13"/>
      <c r="AD186" s="13"/>
      <c r="AE186" s="13"/>
      <c r="AT186" s="244" t="s">
        <v>206</v>
      </c>
      <c r="AU186" s="244" t="s">
        <v>219</v>
      </c>
      <c r="AV186" s="13" t="s">
        <v>76</v>
      </c>
      <c r="AW186" s="13" t="s">
        <v>31</v>
      </c>
      <c r="AX186" s="13" t="s">
        <v>69</v>
      </c>
      <c r="AY186" s="244" t="s">
        <v>193</v>
      </c>
    </row>
    <row r="187" s="14" customFormat="1">
      <c r="A187" s="14"/>
      <c r="B187" s="245"/>
      <c r="C187" s="246"/>
      <c r="D187" s="228" t="s">
        <v>206</v>
      </c>
      <c r="E187" s="247" t="s">
        <v>19</v>
      </c>
      <c r="F187" s="248" t="s">
        <v>76</v>
      </c>
      <c r="G187" s="246"/>
      <c r="H187" s="249">
        <v>1</v>
      </c>
      <c r="I187" s="250"/>
      <c r="J187" s="246"/>
      <c r="K187" s="246"/>
      <c r="L187" s="251"/>
      <c r="M187" s="252"/>
      <c r="N187" s="253"/>
      <c r="O187" s="253"/>
      <c r="P187" s="253"/>
      <c r="Q187" s="253"/>
      <c r="R187" s="253"/>
      <c r="S187" s="253"/>
      <c r="T187" s="254"/>
      <c r="U187" s="14"/>
      <c r="V187" s="14"/>
      <c r="W187" s="14"/>
      <c r="X187" s="14"/>
      <c r="Y187" s="14"/>
      <c r="Z187" s="14"/>
      <c r="AA187" s="14"/>
      <c r="AB187" s="14"/>
      <c r="AC187" s="14"/>
      <c r="AD187" s="14"/>
      <c r="AE187" s="14"/>
      <c r="AT187" s="255" t="s">
        <v>206</v>
      </c>
      <c r="AU187" s="255" t="s">
        <v>219</v>
      </c>
      <c r="AV187" s="14" t="s">
        <v>78</v>
      </c>
      <c r="AW187" s="14" t="s">
        <v>31</v>
      </c>
      <c r="AX187" s="14" t="s">
        <v>76</v>
      </c>
      <c r="AY187" s="255" t="s">
        <v>193</v>
      </c>
    </row>
    <row r="188" s="2" customFormat="1" ht="16.5" customHeight="1">
      <c r="A188" s="41"/>
      <c r="B188" s="42"/>
      <c r="C188" s="215" t="s">
        <v>346</v>
      </c>
      <c r="D188" s="215" t="s">
        <v>195</v>
      </c>
      <c r="E188" s="216" t="s">
        <v>5558</v>
      </c>
      <c r="F188" s="217" t="s">
        <v>5559</v>
      </c>
      <c r="G188" s="218" t="s">
        <v>326</v>
      </c>
      <c r="H188" s="219">
        <v>1</v>
      </c>
      <c r="I188" s="220"/>
      <c r="J188" s="221">
        <f>ROUND(I188*H188,2)</f>
        <v>0</v>
      </c>
      <c r="K188" s="217" t="s">
        <v>19</v>
      </c>
      <c r="L188" s="47"/>
      <c r="M188" s="222" t="s">
        <v>19</v>
      </c>
      <c r="N188" s="223" t="s">
        <v>40</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323</v>
      </c>
      <c r="AT188" s="226" t="s">
        <v>195</v>
      </c>
      <c r="AU188" s="226" t="s">
        <v>219</v>
      </c>
      <c r="AY188" s="20" t="s">
        <v>193</v>
      </c>
      <c r="BE188" s="227">
        <f>IF(N188="základní",J188,0)</f>
        <v>0</v>
      </c>
      <c r="BF188" s="227">
        <f>IF(N188="snížená",J188,0)</f>
        <v>0</v>
      </c>
      <c r="BG188" s="227">
        <f>IF(N188="zákl. přenesená",J188,0)</f>
        <v>0</v>
      </c>
      <c r="BH188" s="227">
        <f>IF(N188="sníž. přenesená",J188,0)</f>
        <v>0</v>
      </c>
      <c r="BI188" s="227">
        <f>IF(N188="nulová",J188,0)</f>
        <v>0</v>
      </c>
      <c r="BJ188" s="20" t="s">
        <v>76</v>
      </c>
      <c r="BK188" s="227">
        <f>ROUND(I188*H188,2)</f>
        <v>0</v>
      </c>
      <c r="BL188" s="20" t="s">
        <v>323</v>
      </c>
      <c r="BM188" s="226" t="s">
        <v>5560</v>
      </c>
    </row>
    <row r="189" s="2" customFormat="1">
      <c r="A189" s="41"/>
      <c r="B189" s="42"/>
      <c r="C189" s="43"/>
      <c r="D189" s="228" t="s">
        <v>202</v>
      </c>
      <c r="E189" s="43"/>
      <c r="F189" s="229" t="s">
        <v>5561</v>
      </c>
      <c r="G189" s="43"/>
      <c r="H189" s="43"/>
      <c r="I189" s="230"/>
      <c r="J189" s="43"/>
      <c r="K189" s="43"/>
      <c r="L189" s="47"/>
      <c r="M189" s="231"/>
      <c r="N189" s="232"/>
      <c r="O189" s="87"/>
      <c r="P189" s="87"/>
      <c r="Q189" s="87"/>
      <c r="R189" s="87"/>
      <c r="S189" s="87"/>
      <c r="T189" s="88"/>
      <c r="U189" s="41"/>
      <c r="V189" s="41"/>
      <c r="W189" s="41"/>
      <c r="X189" s="41"/>
      <c r="Y189" s="41"/>
      <c r="Z189" s="41"/>
      <c r="AA189" s="41"/>
      <c r="AB189" s="41"/>
      <c r="AC189" s="41"/>
      <c r="AD189" s="41"/>
      <c r="AE189" s="41"/>
      <c r="AT189" s="20" t="s">
        <v>202</v>
      </c>
      <c r="AU189" s="20" t="s">
        <v>219</v>
      </c>
    </row>
    <row r="190" s="13" customFormat="1">
      <c r="A190" s="13"/>
      <c r="B190" s="235"/>
      <c r="C190" s="236"/>
      <c r="D190" s="228" t="s">
        <v>206</v>
      </c>
      <c r="E190" s="237" t="s">
        <v>19</v>
      </c>
      <c r="F190" s="238" t="s">
        <v>279</v>
      </c>
      <c r="G190" s="236"/>
      <c r="H190" s="237" t="s">
        <v>19</v>
      </c>
      <c r="I190" s="239"/>
      <c r="J190" s="236"/>
      <c r="K190" s="236"/>
      <c r="L190" s="240"/>
      <c r="M190" s="241"/>
      <c r="N190" s="242"/>
      <c r="O190" s="242"/>
      <c r="P190" s="242"/>
      <c r="Q190" s="242"/>
      <c r="R190" s="242"/>
      <c r="S190" s="242"/>
      <c r="T190" s="243"/>
      <c r="U190" s="13"/>
      <c r="V190" s="13"/>
      <c r="W190" s="13"/>
      <c r="X190" s="13"/>
      <c r="Y190" s="13"/>
      <c r="Z190" s="13"/>
      <c r="AA190" s="13"/>
      <c r="AB190" s="13"/>
      <c r="AC190" s="13"/>
      <c r="AD190" s="13"/>
      <c r="AE190" s="13"/>
      <c r="AT190" s="244" t="s">
        <v>206</v>
      </c>
      <c r="AU190" s="244" t="s">
        <v>219</v>
      </c>
      <c r="AV190" s="13" t="s">
        <v>76</v>
      </c>
      <c r="AW190" s="13" t="s">
        <v>31</v>
      </c>
      <c r="AX190" s="13" t="s">
        <v>69</v>
      </c>
      <c r="AY190" s="244" t="s">
        <v>193</v>
      </c>
    </row>
    <row r="191" s="14" customFormat="1">
      <c r="A191" s="14"/>
      <c r="B191" s="245"/>
      <c r="C191" s="246"/>
      <c r="D191" s="228" t="s">
        <v>206</v>
      </c>
      <c r="E191" s="247" t="s">
        <v>19</v>
      </c>
      <c r="F191" s="248" t="s">
        <v>76</v>
      </c>
      <c r="G191" s="246"/>
      <c r="H191" s="249">
        <v>1</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206</v>
      </c>
      <c r="AU191" s="255" t="s">
        <v>219</v>
      </c>
      <c r="AV191" s="14" t="s">
        <v>78</v>
      </c>
      <c r="AW191" s="14" t="s">
        <v>31</v>
      </c>
      <c r="AX191" s="14" t="s">
        <v>76</v>
      </c>
      <c r="AY191" s="255" t="s">
        <v>193</v>
      </c>
    </row>
    <row r="192" s="2" customFormat="1" ht="16.5" customHeight="1">
      <c r="A192" s="41"/>
      <c r="B192" s="42"/>
      <c r="C192" s="215" t="s">
        <v>7</v>
      </c>
      <c r="D192" s="215" t="s">
        <v>195</v>
      </c>
      <c r="E192" s="216" t="s">
        <v>5562</v>
      </c>
      <c r="F192" s="217" t="s">
        <v>5563</v>
      </c>
      <c r="G192" s="218" t="s">
        <v>326</v>
      </c>
      <c r="H192" s="219">
        <v>1</v>
      </c>
      <c r="I192" s="220"/>
      <c r="J192" s="221">
        <f>ROUND(I192*H192,2)</f>
        <v>0</v>
      </c>
      <c r="K192" s="217" t="s">
        <v>19</v>
      </c>
      <c r="L192" s="47"/>
      <c r="M192" s="222" t="s">
        <v>19</v>
      </c>
      <c r="N192" s="223" t="s">
        <v>40</v>
      </c>
      <c r="O192" s="87"/>
      <c r="P192" s="224">
        <f>O192*H192</f>
        <v>0</v>
      </c>
      <c r="Q192" s="224">
        <v>0</v>
      </c>
      <c r="R192" s="224">
        <f>Q192*H192</f>
        <v>0</v>
      </c>
      <c r="S192" s="224">
        <v>0</v>
      </c>
      <c r="T192" s="225">
        <f>S192*H192</f>
        <v>0</v>
      </c>
      <c r="U192" s="41"/>
      <c r="V192" s="41"/>
      <c r="W192" s="41"/>
      <c r="X192" s="41"/>
      <c r="Y192" s="41"/>
      <c r="Z192" s="41"/>
      <c r="AA192" s="41"/>
      <c r="AB192" s="41"/>
      <c r="AC192" s="41"/>
      <c r="AD192" s="41"/>
      <c r="AE192" s="41"/>
      <c r="AR192" s="226" t="s">
        <v>323</v>
      </c>
      <c r="AT192" s="226" t="s">
        <v>195</v>
      </c>
      <c r="AU192" s="226" t="s">
        <v>219</v>
      </c>
      <c r="AY192" s="20" t="s">
        <v>193</v>
      </c>
      <c r="BE192" s="227">
        <f>IF(N192="základní",J192,0)</f>
        <v>0</v>
      </c>
      <c r="BF192" s="227">
        <f>IF(N192="snížená",J192,0)</f>
        <v>0</v>
      </c>
      <c r="BG192" s="227">
        <f>IF(N192="zákl. přenesená",J192,0)</f>
        <v>0</v>
      </c>
      <c r="BH192" s="227">
        <f>IF(N192="sníž. přenesená",J192,0)</f>
        <v>0</v>
      </c>
      <c r="BI192" s="227">
        <f>IF(N192="nulová",J192,0)</f>
        <v>0</v>
      </c>
      <c r="BJ192" s="20" t="s">
        <v>76</v>
      </c>
      <c r="BK192" s="227">
        <f>ROUND(I192*H192,2)</f>
        <v>0</v>
      </c>
      <c r="BL192" s="20" t="s">
        <v>323</v>
      </c>
      <c r="BM192" s="226" t="s">
        <v>5564</v>
      </c>
    </row>
    <row r="193" s="2" customFormat="1">
      <c r="A193" s="41"/>
      <c r="B193" s="42"/>
      <c r="C193" s="43"/>
      <c r="D193" s="228" t="s">
        <v>202</v>
      </c>
      <c r="E193" s="43"/>
      <c r="F193" s="229" t="s">
        <v>5565</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202</v>
      </c>
      <c r="AU193" s="20" t="s">
        <v>219</v>
      </c>
    </row>
    <row r="194" s="13" customFormat="1">
      <c r="A194" s="13"/>
      <c r="B194" s="235"/>
      <c r="C194" s="236"/>
      <c r="D194" s="228" t="s">
        <v>206</v>
      </c>
      <c r="E194" s="237" t="s">
        <v>19</v>
      </c>
      <c r="F194" s="238" t="s">
        <v>279</v>
      </c>
      <c r="G194" s="236"/>
      <c r="H194" s="237" t="s">
        <v>19</v>
      </c>
      <c r="I194" s="239"/>
      <c r="J194" s="236"/>
      <c r="K194" s="236"/>
      <c r="L194" s="240"/>
      <c r="M194" s="241"/>
      <c r="N194" s="242"/>
      <c r="O194" s="242"/>
      <c r="P194" s="242"/>
      <c r="Q194" s="242"/>
      <c r="R194" s="242"/>
      <c r="S194" s="242"/>
      <c r="T194" s="243"/>
      <c r="U194" s="13"/>
      <c r="V194" s="13"/>
      <c r="W194" s="13"/>
      <c r="X194" s="13"/>
      <c r="Y194" s="13"/>
      <c r="Z194" s="13"/>
      <c r="AA194" s="13"/>
      <c r="AB194" s="13"/>
      <c r="AC194" s="13"/>
      <c r="AD194" s="13"/>
      <c r="AE194" s="13"/>
      <c r="AT194" s="244" t="s">
        <v>206</v>
      </c>
      <c r="AU194" s="244" t="s">
        <v>219</v>
      </c>
      <c r="AV194" s="13" t="s">
        <v>76</v>
      </c>
      <c r="AW194" s="13" t="s">
        <v>31</v>
      </c>
      <c r="AX194" s="13" t="s">
        <v>69</v>
      </c>
      <c r="AY194" s="244" t="s">
        <v>193</v>
      </c>
    </row>
    <row r="195" s="14" customFormat="1">
      <c r="A195" s="14"/>
      <c r="B195" s="245"/>
      <c r="C195" s="246"/>
      <c r="D195" s="228" t="s">
        <v>206</v>
      </c>
      <c r="E195" s="247" t="s">
        <v>19</v>
      </c>
      <c r="F195" s="248" t="s">
        <v>76</v>
      </c>
      <c r="G195" s="246"/>
      <c r="H195" s="249">
        <v>1</v>
      </c>
      <c r="I195" s="250"/>
      <c r="J195" s="246"/>
      <c r="K195" s="246"/>
      <c r="L195" s="251"/>
      <c r="M195" s="252"/>
      <c r="N195" s="253"/>
      <c r="O195" s="253"/>
      <c r="P195" s="253"/>
      <c r="Q195" s="253"/>
      <c r="R195" s="253"/>
      <c r="S195" s="253"/>
      <c r="T195" s="254"/>
      <c r="U195" s="14"/>
      <c r="V195" s="14"/>
      <c r="W195" s="14"/>
      <c r="X195" s="14"/>
      <c r="Y195" s="14"/>
      <c r="Z195" s="14"/>
      <c r="AA195" s="14"/>
      <c r="AB195" s="14"/>
      <c r="AC195" s="14"/>
      <c r="AD195" s="14"/>
      <c r="AE195" s="14"/>
      <c r="AT195" s="255" t="s">
        <v>206</v>
      </c>
      <c r="AU195" s="255" t="s">
        <v>219</v>
      </c>
      <c r="AV195" s="14" t="s">
        <v>78</v>
      </c>
      <c r="AW195" s="14" t="s">
        <v>31</v>
      </c>
      <c r="AX195" s="14" t="s">
        <v>76</v>
      </c>
      <c r="AY195" s="255" t="s">
        <v>193</v>
      </c>
    </row>
    <row r="196" s="2" customFormat="1" ht="16.5" customHeight="1">
      <c r="A196" s="41"/>
      <c r="B196" s="42"/>
      <c r="C196" s="215" t="s">
        <v>355</v>
      </c>
      <c r="D196" s="215" t="s">
        <v>195</v>
      </c>
      <c r="E196" s="216" t="s">
        <v>5566</v>
      </c>
      <c r="F196" s="217" t="s">
        <v>5567</v>
      </c>
      <c r="G196" s="218" t="s">
        <v>326</v>
      </c>
      <c r="H196" s="219">
        <v>1</v>
      </c>
      <c r="I196" s="220"/>
      <c r="J196" s="221">
        <f>ROUND(I196*H196,2)</f>
        <v>0</v>
      </c>
      <c r="K196" s="217" t="s">
        <v>19</v>
      </c>
      <c r="L196" s="47"/>
      <c r="M196" s="222" t="s">
        <v>19</v>
      </c>
      <c r="N196" s="223" t="s">
        <v>40</v>
      </c>
      <c r="O196" s="87"/>
      <c r="P196" s="224">
        <f>O196*H196</f>
        <v>0</v>
      </c>
      <c r="Q196" s="224">
        <v>0</v>
      </c>
      <c r="R196" s="224">
        <f>Q196*H196</f>
        <v>0</v>
      </c>
      <c r="S196" s="224">
        <v>0</v>
      </c>
      <c r="T196" s="225">
        <f>S196*H196</f>
        <v>0</v>
      </c>
      <c r="U196" s="41"/>
      <c r="V196" s="41"/>
      <c r="W196" s="41"/>
      <c r="X196" s="41"/>
      <c r="Y196" s="41"/>
      <c r="Z196" s="41"/>
      <c r="AA196" s="41"/>
      <c r="AB196" s="41"/>
      <c r="AC196" s="41"/>
      <c r="AD196" s="41"/>
      <c r="AE196" s="41"/>
      <c r="AR196" s="226" t="s">
        <v>323</v>
      </c>
      <c r="AT196" s="226" t="s">
        <v>195</v>
      </c>
      <c r="AU196" s="226" t="s">
        <v>219</v>
      </c>
      <c r="AY196" s="20" t="s">
        <v>193</v>
      </c>
      <c r="BE196" s="227">
        <f>IF(N196="základní",J196,0)</f>
        <v>0</v>
      </c>
      <c r="BF196" s="227">
        <f>IF(N196="snížená",J196,0)</f>
        <v>0</v>
      </c>
      <c r="BG196" s="227">
        <f>IF(N196="zákl. přenesená",J196,0)</f>
        <v>0</v>
      </c>
      <c r="BH196" s="227">
        <f>IF(N196="sníž. přenesená",J196,0)</f>
        <v>0</v>
      </c>
      <c r="BI196" s="227">
        <f>IF(N196="nulová",J196,0)</f>
        <v>0</v>
      </c>
      <c r="BJ196" s="20" t="s">
        <v>76</v>
      </c>
      <c r="BK196" s="227">
        <f>ROUND(I196*H196,2)</f>
        <v>0</v>
      </c>
      <c r="BL196" s="20" t="s">
        <v>323</v>
      </c>
      <c r="BM196" s="226" t="s">
        <v>5568</v>
      </c>
    </row>
    <row r="197" s="2" customFormat="1">
      <c r="A197" s="41"/>
      <c r="B197" s="42"/>
      <c r="C197" s="43"/>
      <c r="D197" s="228" t="s">
        <v>202</v>
      </c>
      <c r="E197" s="43"/>
      <c r="F197" s="229" t="s">
        <v>5569</v>
      </c>
      <c r="G197" s="43"/>
      <c r="H197" s="43"/>
      <c r="I197" s="230"/>
      <c r="J197" s="43"/>
      <c r="K197" s="43"/>
      <c r="L197" s="47"/>
      <c r="M197" s="231"/>
      <c r="N197" s="232"/>
      <c r="O197" s="87"/>
      <c r="P197" s="87"/>
      <c r="Q197" s="87"/>
      <c r="R197" s="87"/>
      <c r="S197" s="87"/>
      <c r="T197" s="88"/>
      <c r="U197" s="41"/>
      <c r="V197" s="41"/>
      <c r="W197" s="41"/>
      <c r="X197" s="41"/>
      <c r="Y197" s="41"/>
      <c r="Z197" s="41"/>
      <c r="AA197" s="41"/>
      <c r="AB197" s="41"/>
      <c r="AC197" s="41"/>
      <c r="AD197" s="41"/>
      <c r="AE197" s="41"/>
      <c r="AT197" s="20" t="s">
        <v>202</v>
      </c>
      <c r="AU197" s="20" t="s">
        <v>219</v>
      </c>
    </row>
    <row r="198" s="13" customFormat="1">
      <c r="A198" s="13"/>
      <c r="B198" s="235"/>
      <c r="C198" s="236"/>
      <c r="D198" s="228" t="s">
        <v>206</v>
      </c>
      <c r="E198" s="237" t="s">
        <v>19</v>
      </c>
      <c r="F198" s="238" t="s">
        <v>279</v>
      </c>
      <c r="G198" s="236"/>
      <c r="H198" s="237" t="s">
        <v>19</v>
      </c>
      <c r="I198" s="239"/>
      <c r="J198" s="236"/>
      <c r="K198" s="236"/>
      <c r="L198" s="240"/>
      <c r="M198" s="241"/>
      <c r="N198" s="242"/>
      <c r="O198" s="242"/>
      <c r="P198" s="242"/>
      <c r="Q198" s="242"/>
      <c r="R198" s="242"/>
      <c r="S198" s="242"/>
      <c r="T198" s="243"/>
      <c r="U198" s="13"/>
      <c r="V198" s="13"/>
      <c r="W198" s="13"/>
      <c r="X198" s="13"/>
      <c r="Y198" s="13"/>
      <c r="Z198" s="13"/>
      <c r="AA198" s="13"/>
      <c r="AB198" s="13"/>
      <c r="AC198" s="13"/>
      <c r="AD198" s="13"/>
      <c r="AE198" s="13"/>
      <c r="AT198" s="244" t="s">
        <v>206</v>
      </c>
      <c r="AU198" s="244" t="s">
        <v>219</v>
      </c>
      <c r="AV198" s="13" t="s">
        <v>76</v>
      </c>
      <c r="AW198" s="13" t="s">
        <v>31</v>
      </c>
      <c r="AX198" s="13" t="s">
        <v>69</v>
      </c>
      <c r="AY198" s="244" t="s">
        <v>193</v>
      </c>
    </row>
    <row r="199" s="14" customFormat="1">
      <c r="A199" s="14"/>
      <c r="B199" s="245"/>
      <c r="C199" s="246"/>
      <c r="D199" s="228" t="s">
        <v>206</v>
      </c>
      <c r="E199" s="247" t="s">
        <v>19</v>
      </c>
      <c r="F199" s="248" t="s">
        <v>76</v>
      </c>
      <c r="G199" s="246"/>
      <c r="H199" s="249">
        <v>1</v>
      </c>
      <c r="I199" s="250"/>
      <c r="J199" s="246"/>
      <c r="K199" s="246"/>
      <c r="L199" s="251"/>
      <c r="M199" s="252"/>
      <c r="N199" s="253"/>
      <c r="O199" s="253"/>
      <c r="P199" s="253"/>
      <c r="Q199" s="253"/>
      <c r="R199" s="253"/>
      <c r="S199" s="253"/>
      <c r="T199" s="254"/>
      <c r="U199" s="14"/>
      <c r="V199" s="14"/>
      <c r="W199" s="14"/>
      <c r="X199" s="14"/>
      <c r="Y199" s="14"/>
      <c r="Z199" s="14"/>
      <c r="AA199" s="14"/>
      <c r="AB199" s="14"/>
      <c r="AC199" s="14"/>
      <c r="AD199" s="14"/>
      <c r="AE199" s="14"/>
      <c r="AT199" s="255" t="s">
        <v>206</v>
      </c>
      <c r="AU199" s="255" t="s">
        <v>219</v>
      </c>
      <c r="AV199" s="14" t="s">
        <v>78</v>
      </c>
      <c r="AW199" s="14" t="s">
        <v>31</v>
      </c>
      <c r="AX199" s="14" t="s">
        <v>76</v>
      </c>
      <c r="AY199" s="255" t="s">
        <v>193</v>
      </c>
    </row>
    <row r="200" s="2" customFormat="1" ht="16.5" customHeight="1">
      <c r="A200" s="41"/>
      <c r="B200" s="42"/>
      <c r="C200" s="215" t="s">
        <v>360</v>
      </c>
      <c r="D200" s="215" t="s">
        <v>195</v>
      </c>
      <c r="E200" s="216" t="s">
        <v>5570</v>
      </c>
      <c r="F200" s="217" t="s">
        <v>5571</v>
      </c>
      <c r="G200" s="218" t="s">
        <v>326</v>
      </c>
      <c r="H200" s="219">
        <v>1</v>
      </c>
      <c r="I200" s="220"/>
      <c r="J200" s="221">
        <f>ROUND(I200*H200,2)</f>
        <v>0</v>
      </c>
      <c r="K200" s="217" t="s">
        <v>19</v>
      </c>
      <c r="L200" s="47"/>
      <c r="M200" s="222" t="s">
        <v>19</v>
      </c>
      <c r="N200" s="223" t="s">
        <v>40</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323</v>
      </c>
      <c r="AT200" s="226" t="s">
        <v>195</v>
      </c>
      <c r="AU200" s="226" t="s">
        <v>219</v>
      </c>
      <c r="AY200" s="20" t="s">
        <v>193</v>
      </c>
      <c r="BE200" s="227">
        <f>IF(N200="základní",J200,0)</f>
        <v>0</v>
      </c>
      <c r="BF200" s="227">
        <f>IF(N200="snížená",J200,0)</f>
        <v>0</v>
      </c>
      <c r="BG200" s="227">
        <f>IF(N200="zákl. přenesená",J200,0)</f>
        <v>0</v>
      </c>
      <c r="BH200" s="227">
        <f>IF(N200="sníž. přenesená",J200,0)</f>
        <v>0</v>
      </c>
      <c r="BI200" s="227">
        <f>IF(N200="nulová",J200,0)</f>
        <v>0</v>
      </c>
      <c r="BJ200" s="20" t="s">
        <v>76</v>
      </c>
      <c r="BK200" s="227">
        <f>ROUND(I200*H200,2)</f>
        <v>0</v>
      </c>
      <c r="BL200" s="20" t="s">
        <v>323</v>
      </c>
      <c r="BM200" s="226" t="s">
        <v>5572</v>
      </c>
    </row>
    <row r="201" s="2" customFormat="1">
      <c r="A201" s="41"/>
      <c r="B201" s="42"/>
      <c r="C201" s="43"/>
      <c r="D201" s="228" t="s">
        <v>202</v>
      </c>
      <c r="E201" s="43"/>
      <c r="F201" s="229" t="s">
        <v>5573</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202</v>
      </c>
      <c r="AU201" s="20" t="s">
        <v>219</v>
      </c>
    </row>
    <row r="202" s="13" customFormat="1">
      <c r="A202" s="13"/>
      <c r="B202" s="235"/>
      <c r="C202" s="236"/>
      <c r="D202" s="228" t="s">
        <v>206</v>
      </c>
      <c r="E202" s="237" t="s">
        <v>19</v>
      </c>
      <c r="F202" s="238" t="s">
        <v>279</v>
      </c>
      <c r="G202" s="236"/>
      <c r="H202" s="237" t="s">
        <v>19</v>
      </c>
      <c r="I202" s="239"/>
      <c r="J202" s="236"/>
      <c r="K202" s="236"/>
      <c r="L202" s="240"/>
      <c r="M202" s="241"/>
      <c r="N202" s="242"/>
      <c r="O202" s="242"/>
      <c r="P202" s="242"/>
      <c r="Q202" s="242"/>
      <c r="R202" s="242"/>
      <c r="S202" s="242"/>
      <c r="T202" s="243"/>
      <c r="U202" s="13"/>
      <c r="V202" s="13"/>
      <c r="W202" s="13"/>
      <c r="X202" s="13"/>
      <c r="Y202" s="13"/>
      <c r="Z202" s="13"/>
      <c r="AA202" s="13"/>
      <c r="AB202" s="13"/>
      <c r="AC202" s="13"/>
      <c r="AD202" s="13"/>
      <c r="AE202" s="13"/>
      <c r="AT202" s="244" t="s">
        <v>206</v>
      </c>
      <c r="AU202" s="244" t="s">
        <v>219</v>
      </c>
      <c r="AV202" s="13" t="s">
        <v>76</v>
      </c>
      <c r="AW202" s="13" t="s">
        <v>31</v>
      </c>
      <c r="AX202" s="13" t="s">
        <v>69</v>
      </c>
      <c r="AY202" s="244" t="s">
        <v>193</v>
      </c>
    </row>
    <row r="203" s="14" customFormat="1">
      <c r="A203" s="14"/>
      <c r="B203" s="245"/>
      <c r="C203" s="246"/>
      <c r="D203" s="228" t="s">
        <v>206</v>
      </c>
      <c r="E203" s="247" t="s">
        <v>19</v>
      </c>
      <c r="F203" s="248" t="s">
        <v>76</v>
      </c>
      <c r="G203" s="246"/>
      <c r="H203" s="249">
        <v>1</v>
      </c>
      <c r="I203" s="250"/>
      <c r="J203" s="246"/>
      <c r="K203" s="246"/>
      <c r="L203" s="251"/>
      <c r="M203" s="252"/>
      <c r="N203" s="253"/>
      <c r="O203" s="253"/>
      <c r="P203" s="253"/>
      <c r="Q203" s="253"/>
      <c r="R203" s="253"/>
      <c r="S203" s="253"/>
      <c r="T203" s="254"/>
      <c r="U203" s="14"/>
      <c r="V203" s="14"/>
      <c r="W203" s="14"/>
      <c r="X203" s="14"/>
      <c r="Y203" s="14"/>
      <c r="Z203" s="14"/>
      <c r="AA203" s="14"/>
      <c r="AB203" s="14"/>
      <c r="AC203" s="14"/>
      <c r="AD203" s="14"/>
      <c r="AE203" s="14"/>
      <c r="AT203" s="255" t="s">
        <v>206</v>
      </c>
      <c r="AU203" s="255" t="s">
        <v>219</v>
      </c>
      <c r="AV203" s="14" t="s">
        <v>78</v>
      </c>
      <c r="AW203" s="14" t="s">
        <v>31</v>
      </c>
      <c r="AX203" s="14" t="s">
        <v>76</v>
      </c>
      <c r="AY203" s="255" t="s">
        <v>193</v>
      </c>
    </row>
    <row r="204" s="2" customFormat="1" ht="16.5" customHeight="1">
      <c r="A204" s="41"/>
      <c r="B204" s="42"/>
      <c r="C204" s="215" t="s">
        <v>369</v>
      </c>
      <c r="D204" s="215" t="s">
        <v>195</v>
      </c>
      <c r="E204" s="216" t="s">
        <v>5574</v>
      </c>
      <c r="F204" s="217" t="s">
        <v>5575</v>
      </c>
      <c r="G204" s="218" t="s">
        <v>326</v>
      </c>
      <c r="H204" s="219">
        <v>2</v>
      </c>
      <c r="I204" s="220"/>
      <c r="J204" s="221">
        <f>ROUND(I204*H204,2)</f>
        <v>0</v>
      </c>
      <c r="K204" s="217" t="s">
        <v>19</v>
      </c>
      <c r="L204" s="47"/>
      <c r="M204" s="222" t="s">
        <v>19</v>
      </c>
      <c r="N204" s="223" t="s">
        <v>40</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323</v>
      </c>
      <c r="AT204" s="226" t="s">
        <v>195</v>
      </c>
      <c r="AU204" s="226" t="s">
        <v>219</v>
      </c>
      <c r="AY204" s="20" t="s">
        <v>193</v>
      </c>
      <c r="BE204" s="227">
        <f>IF(N204="základní",J204,0)</f>
        <v>0</v>
      </c>
      <c r="BF204" s="227">
        <f>IF(N204="snížená",J204,0)</f>
        <v>0</v>
      </c>
      <c r="BG204" s="227">
        <f>IF(N204="zákl. přenesená",J204,0)</f>
        <v>0</v>
      </c>
      <c r="BH204" s="227">
        <f>IF(N204="sníž. přenesená",J204,0)</f>
        <v>0</v>
      </c>
      <c r="BI204" s="227">
        <f>IF(N204="nulová",J204,0)</f>
        <v>0</v>
      </c>
      <c r="BJ204" s="20" t="s">
        <v>76</v>
      </c>
      <c r="BK204" s="227">
        <f>ROUND(I204*H204,2)</f>
        <v>0</v>
      </c>
      <c r="BL204" s="20" t="s">
        <v>323</v>
      </c>
      <c r="BM204" s="226" t="s">
        <v>5576</v>
      </c>
    </row>
    <row r="205" s="2" customFormat="1">
      <c r="A205" s="41"/>
      <c r="B205" s="42"/>
      <c r="C205" s="43"/>
      <c r="D205" s="228" t="s">
        <v>202</v>
      </c>
      <c r="E205" s="43"/>
      <c r="F205" s="229" t="s">
        <v>5577</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202</v>
      </c>
      <c r="AU205" s="20" t="s">
        <v>219</v>
      </c>
    </row>
    <row r="206" s="13" customFormat="1">
      <c r="A206" s="13"/>
      <c r="B206" s="235"/>
      <c r="C206" s="236"/>
      <c r="D206" s="228" t="s">
        <v>206</v>
      </c>
      <c r="E206" s="237" t="s">
        <v>19</v>
      </c>
      <c r="F206" s="238" t="s">
        <v>279</v>
      </c>
      <c r="G206" s="236"/>
      <c r="H206" s="237" t="s">
        <v>19</v>
      </c>
      <c r="I206" s="239"/>
      <c r="J206" s="236"/>
      <c r="K206" s="236"/>
      <c r="L206" s="240"/>
      <c r="M206" s="241"/>
      <c r="N206" s="242"/>
      <c r="O206" s="242"/>
      <c r="P206" s="242"/>
      <c r="Q206" s="242"/>
      <c r="R206" s="242"/>
      <c r="S206" s="242"/>
      <c r="T206" s="243"/>
      <c r="U206" s="13"/>
      <c r="V206" s="13"/>
      <c r="W206" s="13"/>
      <c r="X206" s="13"/>
      <c r="Y206" s="13"/>
      <c r="Z206" s="13"/>
      <c r="AA206" s="13"/>
      <c r="AB206" s="13"/>
      <c r="AC206" s="13"/>
      <c r="AD206" s="13"/>
      <c r="AE206" s="13"/>
      <c r="AT206" s="244" t="s">
        <v>206</v>
      </c>
      <c r="AU206" s="244" t="s">
        <v>219</v>
      </c>
      <c r="AV206" s="13" t="s">
        <v>76</v>
      </c>
      <c r="AW206" s="13" t="s">
        <v>31</v>
      </c>
      <c r="AX206" s="13" t="s">
        <v>69</v>
      </c>
      <c r="AY206" s="244" t="s">
        <v>193</v>
      </c>
    </row>
    <row r="207" s="14" customFormat="1">
      <c r="A207" s="14"/>
      <c r="B207" s="245"/>
      <c r="C207" s="246"/>
      <c r="D207" s="228" t="s">
        <v>206</v>
      </c>
      <c r="E207" s="247" t="s">
        <v>19</v>
      </c>
      <c r="F207" s="248" t="s">
        <v>78</v>
      </c>
      <c r="G207" s="246"/>
      <c r="H207" s="249">
        <v>2</v>
      </c>
      <c r="I207" s="250"/>
      <c r="J207" s="246"/>
      <c r="K207" s="246"/>
      <c r="L207" s="251"/>
      <c r="M207" s="252"/>
      <c r="N207" s="253"/>
      <c r="O207" s="253"/>
      <c r="P207" s="253"/>
      <c r="Q207" s="253"/>
      <c r="R207" s="253"/>
      <c r="S207" s="253"/>
      <c r="T207" s="254"/>
      <c r="U207" s="14"/>
      <c r="V207" s="14"/>
      <c r="W207" s="14"/>
      <c r="X207" s="14"/>
      <c r="Y207" s="14"/>
      <c r="Z207" s="14"/>
      <c r="AA207" s="14"/>
      <c r="AB207" s="14"/>
      <c r="AC207" s="14"/>
      <c r="AD207" s="14"/>
      <c r="AE207" s="14"/>
      <c r="AT207" s="255" t="s">
        <v>206</v>
      </c>
      <c r="AU207" s="255" t="s">
        <v>219</v>
      </c>
      <c r="AV207" s="14" t="s">
        <v>78</v>
      </c>
      <c r="AW207" s="14" t="s">
        <v>31</v>
      </c>
      <c r="AX207" s="14" t="s">
        <v>76</v>
      </c>
      <c r="AY207" s="255" t="s">
        <v>193</v>
      </c>
    </row>
    <row r="208" s="2" customFormat="1" ht="16.5" customHeight="1">
      <c r="A208" s="41"/>
      <c r="B208" s="42"/>
      <c r="C208" s="215" t="s">
        <v>390</v>
      </c>
      <c r="D208" s="215" t="s">
        <v>195</v>
      </c>
      <c r="E208" s="216" t="s">
        <v>5578</v>
      </c>
      <c r="F208" s="217" t="s">
        <v>5579</v>
      </c>
      <c r="G208" s="218" t="s">
        <v>326</v>
      </c>
      <c r="H208" s="219">
        <v>1</v>
      </c>
      <c r="I208" s="220"/>
      <c r="J208" s="221">
        <f>ROUND(I208*H208,2)</f>
        <v>0</v>
      </c>
      <c r="K208" s="217" t="s">
        <v>19</v>
      </c>
      <c r="L208" s="47"/>
      <c r="M208" s="222" t="s">
        <v>19</v>
      </c>
      <c r="N208" s="223" t="s">
        <v>40</v>
      </c>
      <c r="O208" s="87"/>
      <c r="P208" s="224">
        <f>O208*H208</f>
        <v>0</v>
      </c>
      <c r="Q208" s="224">
        <v>0</v>
      </c>
      <c r="R208" s="224">
        <f>Q208*H208</f>
        <v>0</v>
      </c>
      <c r="S208" s="224">
        <v>0</v>
      </c>
      <c r="T208" s="225">
        <f>S208*H208</f>
        <v>0</v>
      </c>
      <c r="U208" s="41"/>
      <c r="V208" s="41"/>
      <c r="W208" s="41"/>
      <c r="X208" s="41"/>
      <c r="Y208" s="41"/>
      <c r="Z208" s="41"/>
      <c r="AA208" s="41"/>
      <c r="AB208" s="41"/>
      <c r="AC208" s="41"/>
      <c r="AD208" s="41"/>
      <c r="AE208" s="41"/>
      <c r="AR208" s="226" t="s">
        <v>323</v>
      </c>
      <c r="AT208" s="226" t="s">
        <v>195</v>
      </c>
      <c r="AU208" s="226" t="s">
        <v>219</v>
      </c>
      <c r="AY208" s="20" t="s">
        <v>193</v>
      </c>
      <c r="BE208" s="227">
        <f>IF(N208="základní",J208,0)</f>
        <v>0</v>
      </c>
      <c r="BF208" s="227">
        <f>IF(N208="snížená",J208,0)</f>
        <v>0</v>
      </c>
      <c r="BG208" s="227">
        <f>IF(N208="zákl. přenesená",J208,0)</f>
        <v>0</v>
      </c>
      <c r="BH208" s="227">
        <f>IF(N208="sníž. přenesená",J208,0)</f>
        <v>0</v>
      </c>
      <c r="BI208" s="227">
        <f>IF(N208="nulová",J208,0)</f>
        <v>0</v>
      </c>
      <c r="BJ208" s="20" t="s">
        <v>76</v>
      </c>
      <c r="BK208" s="227">
        <f>ROUND(I208*H208,2)</f>
        <v>0</v>
      </c>
      <c r="BL208" s="20" t="s">
        <v>323</v>
      </c>
      <c r="BM208" s="226" t="s">
        <v>5580</v>
      </c>
    </row>
    <row r="209" s="2" customFormat="1">
      <c r="A209" s="41"/>
      <c r="B209" s="42"/>
      <c r="C209" s="43"/>
      <c r="D209" s="228" t="s">
        <v>202</v>
      </c>
      <c r="E209" s="43"/>
      <c r="F209" s="229" t="s">
        <v>5581</v>
      </c>
      <c r="G209" s="43"/>
      <c r="H209" s="43"/>
      <c r="I209" s="230"/>
      <c r="J209" s="43"/>
      <c r="K209" s="43"/>
      <c r="L209" s="47"/>
      <c r="M209" s="231"/>
      <c r="N209" s="232"/>
      <c r="O209" s="87"/>
      <c r="P209" s="87"/>
      <c r="Q209" s="87"/>
      <c r="R209" s="87"/>
      <c r="S209" s="87"/>
      <c r="T209" s="88"/>
      <c r="U209" s="41"/>
      <c r="V209" s="41"/>
      <c r="W209" s="41"/>
      <c r="X209" s="41"/>
      <c r="Y209" s="41"/>
      <c r="Z209" s="41"/>
      <c r="AA209" s="41"/>
      <c r="AB209" s="41"/>
      <c r="AC209" s="41"/>
      <c r="AD209" s="41"/>
      <c r="AE209" s="41"/>
      <c r="AT209" s="20" t="s">
        <v>202</v>
      </c>
      <c r="AU209" s="20" t="s">
        <v>219</v>
      </c>
    </row>
    <row r="210" s="13" customFormat="1">
      <c r="A210" s="13"/>
      <c r="B210" s="235"/>
      <c r="C210" s="236"/>
      <c r="D210" s="228" t="s">
        <v>206</v>
      </c>
      <c r="E210" s="237" t="s">
        <v>19</v>
      </c>
      <c r="F210" s="238" t="s">
        <v>279</v>
      </c>
      <c r="G210" s="236"/>
      <c r="H210" s="237" t="s">
        <v>19</v>
      </c>
      <c r="I210" s="239"/>
      <c r="J210" s="236"/>
      <c r="K210" s="236"/>
      <c r="L210" s="240"/>
      <c r="M210" s="241"/>
      <c r="N210" s="242"/>
      <c r="O210" s="242"/>
      <c r="P210" s="242"/>
      <c r="Q210" s="242"/>
      <c r="R210" s="242"/>
      <c r="S210" s="242"/>
      <c r="T210" s="243"/>
      <c r="U210" s="13"/>
      <c r="V210" s="13"/>
      <c r="W210" s="13"/>
      <c r="X210" s="13"/>
      <c r="Y210" s="13"/>
      <c r="Z210" s="13"/>
      <c r="AA210" s="13"/>
      <c r="AB210" s="13"/>
      <c r="AC210" s="13"/>
      <c r="AD210" s="13"/>
      <c r="AE210" s="13"/>
      <c r="AT210" s="244" t="s">
        <v>206</v>
      </c>
      <c r="AU210" s="244" t="s">
        <v>219</v>
      </c>
      <c r="AV210" s="13" t="s">
        <v>76</v>
      </c>
      <c r="AW210" s="13" t="s">
        <v>31</v>
      </c>
      <c r="AX210" s="13" t="s">
        <v>69</v>
      </c>
      <c r="AY210" s="244" t="s">
        <v>193</v>
      </c>
    </row>
    <row r="211" s="14" customFormat="1">
      <c r="A211" s="14"/>
      <c r="B211" s="245"/>
      <c r="C211" s="246"/>
      <c r="D211" s="228" t="s">
        <v>206</v>
      </c>
      <c r="E211" s="247" t="s">
        <v>19</v>
      </c>
      <c r="F211" s="248" t="s">
        <v>76</v>
      </c>
      <c r="G211" s="246"/>
      <c r="H211" s="249">
        <v>1</v>
      </c>
      <c r="I211" s="250"/>
      <c r="J211" s="246"/>
      <c r="K211" s="246"/>
      <c r="L211" s="251"/>
      <c r="M211" s="252"/>
      <c r="N211" s="253"/>
      <c r="O211" s="253"/>
      <c r="P211" s="253"/>
      <c r="Q211" s="253"/>
      <c r="R211" s="253"/>
      <c r="S211" s="253"/>
      <c r="T211" s="254"/>
      <c r="U211" s="14"/>
      <c r="V211" s="14"/>
      <c r="W211" s="14"/>
      <c r="X211" s="14"/>
      <c r="Y211" s="14"/>
      <c r="Z211" s="14"/>
      <c r="AA211" s="14"/>
      <c r="AB211" s="14"/>
      <c r="AC211" s="14"/>
      <c r="AD211" s="14"/>
      <c r="AE211" s="14"/>
      <c r="AT211" s="255" t="s">
        <v>206</v>
      </c>
      <c r="AU211" s="255" t="s">
        <v>219</v>
      </c>
      <c r="AV211" s="14" t="s">
        <v>78</v>
      </c>
      <c r="AW211" s="14" t="s">
        <v>31</v>
      </c>
      <c r="AX211" s="14" t="s">
        <v>76</v>
      </c>
      <c r="AY211" s="255" t="s">
        <v>193</v>
      </c>
    </row>
    <row r="212" s="2" customFormat="1" ht="16.5" customHeight="1">
      <c r="A212" s="41"/>
      <c r="B212" s="42"/>
      <c r="C212" s="215" t="s">
        <v>397</v>
      </c>
      <c r="D212" s="215" t="s">
        <v>195</v>
      </c>
      <c r="E212" s="216" t="s">
        <v>5582</v>
      </c>
      <c r="F212" s="217" t="s">
        <v>5583</v>
      </c>
      <c r="G212" s="218" t="s">
        <v>326</v>
      </c>
      <c r="H212" s="219">
        <v>1</v>
      </c>
      <c r="I212" s="220"/>
      <c r="J212" s="221">
        <f>ROUND(I212*H212,2)</f>
        <v>0</v>
      </c>
      <c r="K212" s="217" t="s">
        <v>19</v>
      </c>
      <c r="L212" s="47"/>
      <c r="M212" s="222" t="s">
        <v>19</v>
      </c>
      <c r="N212" s="223" t="s">
        <v>40</v>
      </c>
      <c r="O212" s="87"/>
      <c r="P212" s="224">
        <f>O212*H212</f>
        <v>0</v>
      </c>
      <c r="Q212" s="224">
        <v>0</v>
      </c>
      <c r="R212" s="224">
        <f>Q212*H212</f>
        <v>0</v>
      </c>
      <c r="S212" s="224">
        <v>0</v>
      </c>
      <c r="T212" s="225">
        <f>S212*H212</f>
        <v>0</v>
      </c>
      <c r="U212" s="41"/>
      <c r="V212" s="41"/>
      <c r="W212" s="41"/>
      <c r="X212" s="41"/>
      <c r="Y212" s="41"/>
      <c r="Z212" s="41"/>
      <c r="AA212" s="41"/>
      <c r="AB212" s="41"/>
      <c r="AC212" s="41"/>
      <c r="AD212" s="41"/>
      <c r="AE212" s="41"/>
      <c r="AR212" s="226" t="s">
        <v>323</v>
      </c>
      <c r="AT212" s="226" t="s">
        <v>195</v>
      </c>
      <c r="AU212" s="226" t="s">
        <v>219</v>
      </c>
      <c r="AY212" s="20" t="s">
        <v>193</v>
      </c>
      <c r="BE212" s="227">
        <f>IF(N212="základní",J212,0)</f>
        <v>0</v>
      </c>
      <c r="BF212" s="227">
        <f>IF(N212="snížená",J212,0)</f>
        <v>0</v>
      </c>
      <c r="BG212" s="227">
        <f>IF(N212="zákl. přenesená",J212,0)</f>
        <v>0</v>
      </c>
      <c r="BH212" s="227">
        <f>IF(N212="sníž. přenesená",J212,0)</f>
        <v>0</v>
      </c>
      <c r="BI212" s="227">
        <f>IF(N212="nulová",J212,0)</f>
        <v>0</v>
      </c>
      <c r="BJ212" s="20" t="s">
        <v>76</v>
      </c>
      <c r="BK212" s="227">
        <f>ROUND(I212*H212,2)</f>
        <v>0</v>
      </c>
      <c r="BL212" s="20" t="s">
        <v>323</v>
      </c>
      <c r="BM212" s="226" t="s">
        <v>5584</v>
      </c>
    </row>
    <row r="213" s="2" customFormat="1">
      <c r="A213" s="41"/>
      <c r="B213" s="42"/>
      <c r="C213" s="43"/>
      <c r="D213" s="228" t="s">
        <v>202</v>
      </c>
      <c r="E213" s="43"/>
      <c r="F213" s="229" t="s">
        <v>5585</v>
      </c>
      <c r="G213" s="43"/>
      <c r="H213" s="43"/>
      <c r="I213" s="230"/>
      <c r="J213" s="43"/>
      <c r="K213" s="43"/>
      <c r="L213" s="47"/>
      <c r="M213" s="231"/>
      <c r="N213" s="232"/>
      <c r="O213" s="87"/>
      <c r="P213" s="87"/>
      <c r="Q213" s="87"/>
      <c r="R213" s="87"/>
      <c r="S213" s="87"/>
      <c r="T213" s="88"/>
      <c r="U213" s="41"/>
      <c r="V213" s="41"/>
      <c r="W213" s="41"/>
      <c r="X213" s="41"/>
      <c r="Y213" s="41"/>
      <c r="Z213" s="41"/>
      <c r="AA213" s="41"/>
      <c r="AB213" s="41"/>
      <c r="AC213" s="41"/>
      <c r="AD213" s="41"/>
      <c r="AE213" s="41"/>
      <c r="AT213" s="20" t="s">
        <v>202</v>
      </c>
      <c r="AU213" s="20" t="s">
        <v>219</v>
      </c>
    </row>
    <row r="214" s="13" customFormat="1">
      <c r="A214" s="13"/>
      <c r="B214" s="235"/>
      <c r="C214" s="236"/>
      <c r="D214" s="228" t="s">
        <v>206</v>
      </c>
      <c r="E214" s="237" t="s">
        <v>19</v>
      </c>
      <c r="F214" s="238" t="s">
        <v>279</v>
      </c>
      <c r="G214" s="236"/>
      <c r="H214" s="237" t="s">
        <v>19</v>
      </c>
      <c r="I214" s="239"/>
      <c r="J214" s="236"/>
      <c r="K214" s="236"/>
      <c r="L214" s="240"/>
      <c r="M214" s="241"/>
      <c r="N214" s="242"/>
      <c r="O214" s="242"/>
      <c r="P214" s="242"/>
      <c r="Q214" s="242"/>
      <c r="R214" s="242"/>
      <c r="S214" s="242"/>
      <c r="T214" s="243"/>
      <c r="U214" s="13"/>
      <c r="V214" s="13"/>
      <c r="W214" s="13"/>
      <c r="X214" s="13"/>
      <c r="Y214" s="13"/>
      <c r="Z214" s="13"/>
      <c r="AA214" s="13"/>
      <c r="AB214" s="13"/>
      <c r="AC214" s="13"/>
      <c r="AD214" s="13"/>
      <c r="AE214" s="13"/>
      <c r="AT214" s="244" t="s">
        <v>206</v>
      </c>
      <c r="AU214" s="244" t="s">
        <v>219</v>
      </c>
      <c r="AV214" s="13" t="s">
        <v>76</v>
      </c>
      <c r="AW214" s="13" t="s">
        <v>31</v>
      </c>
      <c r="AX214" s="13" t="s">
        <v>69</v>
      </c>
      <c r="AY214" s="244" t="s">
        <v>193</v>
      </c>
    </row>
    <row r="215" s="14" customFormat="1">
      <c r="A215" s="14"/>
      <c r="B215" s="245"/>
      <c r="C215" s="246"/>
      <c r="D215" s="228" t="s">
        <v>206</v>
      </c>
      <c r="E215" s="247" t="s">
        <v>19</v>
      </c>
      <c r="F215" s="248" t="s">
        <v>76</v>
      </c>
      <c r="G215" s="246"/>
      <c r="H215" s="249">
        <v>1</v>
      </c>
      <c r="I215" s="250"/>
      <c r="J215" s="246"/>
      <c r="K215" s="246"/>
      <c r="L215" s="251"/>
      <c r="M215" s="252"/>
      <c r="N215" s="253"/>
      <c r="O215" s="253"/>
      <c r="P215" s="253"/>
      <c r="Q215" s="253"/>
      <c r="R215" s="253"/>
      <c r="S215" s="253"/>
      <c r="T215" s="254"/>
      <c r="U215" s="14"/>
      <c r="V215" s="14"/>
      <c r="W215" s="14"/>
      <c r="X215" s="14"/>
      <c r="Y215" s="14"/>
      <c r="Z215" s="14"/>
      <c r="AA215" s="14"/>
      <c r="AB215" s="14"/>
      <c r="AC215" s="14"/>
      <c r="AD215" s="14"/>
      <c r="AE215" s="14"/>
      <c r="AT215" s="255" t="s">
        <v>206</v>
      </c>
      <c r="AU215" s="255" t="s">
        <v>219</v>
      </c>
      <c r="AV215" s="14" t="s">
        <v>78</v>
      </c>
      <c r="AW215" s="14" t="s">
        <v>31</v>
      </c>
      <c r="AX215" s="14" t="s">
        <v>76</v>
      </c>
      <c r="AY215" s="255" t="s">
        <v>193</v>
      </c>
    </row>
    <row r="216" s="2" customFormat="1" ht="16.5" customHeight="1">
      <c r="A216" s="41"/>
      <c r="B216" s="42"/>
      <c r="C216" s="215" t="s">
        <v>405</v>
      </c>
      <c r="D216" s="215" t="s">
        <v>195</v>
      </c>
      <c r="E216" s="216" t="s">
        <v>5586</v>
      </c>
      <c r="F216" s="217" t="s">
        <v>5587</v>
      </c>
      <c r="G216" s="218" t="s">
        <v>326</v>
      </c>
      <c r="H216" s="219">
        <v>2</v>
      </c>
      <c r="I216" s="220"/>
      <c r="J216" s="221">
        <f>ROUND(I216*H216,2)</f>
        <v>0</v>
      </c>
      <c r="K216" s="217" t="s">
        <v>19</v>
      </c>
      <c r="L216" s="47"/>
      <c r="M216" s="222" t="s">
        <v>19</v>
      </c>
      <c r="N216" s="223" t="s">
        <v>40</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323</v>
      </c>
      <c r="AT216" s="226" t="s">
        <v>195</v>
      </c>
      <c r="AU216" s="226" t="s">
        <v>219</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323</v>
      </c>
      <c r="BM216" s="226" t="s">
        <v>5588</v>
      </c>
    </row>
    <row r="217" s="2" customFormat="1">
      <c r="A217" s="41"/>
      <c r="B217" s="42"/>
      <c r="C217" s="43"/>
      <c r="D217" s="228" t="s">
        <v>202</v>
      </c>
      <c r="E217" s="43"/>
      <c r="F217" s="229" t="s">
        <v>5589</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219</v>
      </c>
    </row>
    <row r="218" s="13" customFormat="1">
      <c r="A218" s="13"/>
      <c r="B218" s="235"/>
      <c r="C218" s="236"/>
      <c r="D218" s="228" t="s">
        <v>206</v>
      </c>
      <c r="E218" s="237" t="s">
        <v>19</v>
      </c>
      <c r="F218" s="238" t="s">
        <v>279</v>
      </c>
      <c r="G218" s="236"/>
      <c r="H218" s="237" t="s">
        <v>19</v>
      </c>
      <c r="I218" s="239"/>
      <c r="J218" s="236"/>
      <c r="K218" s="236"/>
      <c r="L218" s="240"/>
      <c r="M218" s="241"/>
      <c r="N218" s="242"/>
      <c r="O218" s="242"/>
      <c r="P218" s="242"/>
      <c r="Q218" s="242"/>
      <c r="R218" s="242"/>
      <c r="S218" s="242"/>
      <c r="T218" s="243"/>
      <c r="U218" s="13"/>
      <c r="V218" s="13"/>
      <c r="W218" s="13"/>
      <c r="X218" s="13"/>
      <c r="Y218" s="13"/>
      <c r="Z218" s="13"/>
      <c r="AA218" s="13"/>
      <c r="AB218" s="13"/>
      <c r="AC218" s="13"/>
      <c r="AD218" s="13"/>
      <c r="AE218" s="13"/>
      <c r="AT218" s="244" t="s">
        <v>206</v>
      </c>
      <c r="AU218" s="244" t="s">
        <v>219</v>
      </c>
      <c r="AV218" s="13" t="s">
        <v>76</v>
      </c>
      <c r="AW218" s="13" t="s">
        <v>31</v>
      </c>
      <c r="AX218" s="13" t="s">
        <v>69</v>
      </c>
      <c r="AY218" s="244" t="s">
        <v>193</v>
      </c>
    </row>
    <row r="219" s="14" customFormat="1">
      <c r="A219" s="14"/>
      <c r="B219" s="245"/>
      <c r="C219" s="246"/>
      <c r="D219" s="228" t="s">
        <v>206</v>
      </c>
      <c r="E219" s="247" t="s">
        <v>19</v>
      </c>
      <c r="F219" s="248" t="s">
        <v>78</v>
      </c>
      <c r="G219" s="246"/>
      <c r="H219" s="249">
        <v>2</v>
      </c>
      <c r="I219" s="250"/>
      <c r="J219" s="246"/>
      <c r="K219" s="246"/>
      <c r="L219" s="251"/>
      <c r="M219" s="252"/>
      <c r="N219" s="253"/>
      <c r="O219" s="253"/>
      <c r="P219" s="253"/>
      <c r="Q219" s="253"/>
      <c r="R219" s="253"/>
      <c r="S219" s="253"/>
      <c r="T219" s="254"/>
      <c r="U219" s="14"/>
      <c r="V219" s="14"/>
      <c r="W219" s="14"/>
      <c r="X219" s="14"/>
      <c r="Y219" s="14"/>
      <c r="Z219" s="14"/>
      <c r="AA219" s="14"/>
      <c r="AB219" s="14"/>
      <c r="AC219" s="14"/>
      <c r="AD219" s="14"/>
      <c r="AE219" s="14"/>
      <c r="AT219" s="255" t="s">
        <v>206</v>
      </c>
      <c r="AU219" s="255" t="s">
        <v>219</v>
      </c>
      <c r="AV219" s="14" t="s">
        <v>78</v>
      </c>
      <c r="AW219" s="14" t="s">
        <v>31</v>
      </c>
      <c r="AX219" s="14" t="s">
        <v>76</v>
      </c>
      <c r="AY219" s="255" t="s">
        <v>193</v>
      </c>
    </row>
    <row r="220" s="2" customFormat="1" ht="16.5" customHeight="1">
      <c r="A220" s="41"/>
      <c r="B220" s="42"/>
      <c r="C220" s="215" t="s">
        <v>413</v>
      </c>
      <c r="D220" s="215" t="s">
        <v>195</v>
      </c>
      <c r="E220" s="216" t="s">
        <v>5590</v>
      </c>
      <c r="F220" s="217" t="s">
        <v>5591</v>
      </c>
      <c r="G220" s="218" t="s">
        <v>326</v>
      </c>
      <c r="H220" s="219">
        <v>1</v>
      </c>
      <c r="I220" s="220"/>
      <c r="J220" s="221">
        <f>ROUND(I220*H220,2)</f>
        <v>0</v>
      </c>
      <c r="K220" s="217" t="s">
        <v>19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323</v>
      </c>
      <c r="AT220" s="226" t="s">
        <v>195</v>
      </c>
      <c r="AU220" s="226" t="s">
        <v>219</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323</v>
      </c>
      <c r="BM220" s="226" t="s">
        <v>5592</v>
      </c>
    </row>
    <row r="221" s="2" customFormat="1">
      <c r="A221" s="41"/>
      <c r="B221" s="42"/>
      <c r="C221" s="43"/>
      <c r="D221" s="228" t="s">
        <v>202</v>
      </c>
      <c r="E221" s="43"/>
      <c r="F221" s="229" t="s">
        <v>5593</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219</v>
      </c>
    </row>
    <row r="222" s="13" customFormat="1">
      <c r="A222" s="13"/>
      <c r="B222" s="235"/>
      <c r="C222" s="236"/>
      <c r="D222" s="228" t="s">
        <v>206</v>
      </c>
      <c r="E222" s="237" t="s">
        <v>19</v>
      </c>
      <c r="F222" s="238" t="s">
        <v>279</v>
      </c>
      <c r="G222" s="236"/>
      <c r="H222" s="237" t="s">
        <v>19</v>
      </c>
      <c r="I222" s="239"/>
      <c r="J222" s="236"/>
      <c r="K222" s="236"/>
      <c r="L222" s="240"/>
      <c r="M222" s="241"/>
      <c r="N222" s="242"/>
      <c r="O222" s="242"/>
      <c r="P222" s="242"/>
      <c r="Q222" s="242"/>
      <c r="R222" s="242"/>
      <c r="S222" s="242"/>
      <c r="T222" s="243"/>
      <c r="U222" s="13"/>
      <c r="V222" s="13"/>
      <c r="W222" s="13"/>
      <c r="X222" s="13"/>
      <c r="Y222" s="13"/>
      <c r="Z222" s="13"/>
      <c r="AA222" s="13"/>
      <c r="AB222" s="13"/>
      <c r="AC222" s="13"/>
      <c r="AD222" s="13"/>
      <c r="AE222" s="13"/>
      <c r="AT222" s="244" t="s">
        <v>206</v>
      </c>
      <c r="AU222" s="244" t="s">
        <v>219</v>
      </c>
      <c r="AV222" s="13" t="s">
        <v>76</v>
      </c>
      <c r="AW222" s="13" t="s">
        <v>31</v>
      </c>
      <c r="AX222" s="13" t="s">
        <v>69</v>
      </c>
      <c r="AY222" s="244" t="s">
        <v>193</v>
      </c>
    </row>
    <row r="223" s="14" customFormat="1">
      <c r="A223" s="14"/>
      <c r="B223" s="245"/>
      <c r="C223" s="246"/>
      <c r="D223" s="228" t="s">
        <v>206</v>
      </c>
      <c r="E223" s="247" t="s">
        <v>19</v>
      </c>
      <c r="F223" s="248" t="s">
        <v>76</v>
      </c>
      <c r="G223" s="246"/>
      <c r="H223" s="249">
        <v>1</v>
      </c>
      <c r="I223" s="250"/>
      <c r="J223" s="246"/>
      <c r="K223" s="246"/>
      <c r="L223" s="251"/>
      <c r="M223" s="252"/>
      <c r="N223" s="253"/>
      <c r="O223" s="253"/>
      <c r="P223" s="253"/>
      <c r="Q223" s="253"/>
      <c r="R223" s="253"/>
      <c r="S223" s="253"/>
      <c r="T223" s="254"/>
      <c r="U223" s="14"/>
      <c r="V223" s="14"/>
      <c r="W223" s="14"/>
      <c r="X223" s="14"/>
      <c r="Y223" s="14"/>
      <c r="Z223" s="14"/>
      <c r="AA223" s="14"/>
      <c r="AB223" s="14"/>
      <c r="AC223" s="14"/>
      <c r="AD223" s="14"/>
      <c r="AE223" s="14"/>
      <c r="AT223" s="255" t="s">
        <v>206</v>
      </c>
      <c r="AU223" s="255" t="s">
        <v>219</v>
      </c>
      <c r="AV223" s="14" t="s">
        <v>78</v>
      </c>
      <c r="AW223" s="14" t="s">
        <v>31</v>
      </c>
      <c r="AX223" s="14" t="s">
        <v>76</v>
      </c>
      <c r="AY223" s="255" t="s">
        <v>193</v>
      </c>
    </row>
    <row r="224" s="2" customFormat="1" ht="16.5" customHeight="1">
      <c r="A224" s="41"/>
      <c r="B224" s="42"/>
      <c r="C224" s="215" t="s">
        <v>424</v>
      </c>
      <c r="D224" s="215" t="s">
        <v>195</v>
      </c>
      <c r="E224" s="216" t="s">
        <v>5594</v>
      </c>
      <c r="F224" s="217" t="s">
        <v>5595</v>
      </c>
      <c r="G224" s="218" t="s">
        <v>326</v>
      </c>
      <c r="H224" s="219">
        <v>1</v>
      </c>
      <c r="I224" s="220"/>
      <c r="J224" s="221">
        <f>ROUND(I224*H224,2)</f>
        <v>0</v>
      </c>
      <c r="K224" s="217" t="s">
        <v>19</v>
      </c>
      <c r="L224" s="47"/>
      <c r="M224" s="222" t="s">
        <v>19</v>
      </c>
      <c r="N224" s="223" t="s">
        <v>40</v>
      </c>
      <c r="O224" s="87"/>
      <c r="P224" s="224">
        <f>O224*H224</f>
        <v>0</v>
      </c>
      <c r="Q224" s="224">
        <v>0</v>
      </c>
      <c r="R224" s="224">
        <f>Q224*H224</f>
        <v>0</v>
      </c>
      <c r="S224" s="224">
        <v>0</v>
      </c>
      <c r="T224" s="225">
        <f>S224*H224</f>
        <v>0</v>
      </c>
      <c r="U224" s="41"/>
      <c r="V224" s="41"/>
      <c r="W224" s="41"/>
      <c r="X224" s="41"/>
      <c r="Y224" s="41"/>
      <c r="Z224" s="41"/>
      <c r="AA224" s="41"/>
      <c r="AB224" s="41"/>
      <c r="AC224" s="41"/>
      <c r="AD224" s="41"/>
      <c r="AE224" s="41"/>
      <c r="AR224" s="226" t="s">
        <v>323</v>
      </c>
      <c r="AT224" s="226" t="s">
        <v>195</v>
      </c>
      <c r="AU224" s="226" t="s">
        <v>219</v>
      </c>
      <c r="AY224" s="20" t="s">
        <v>193</v>
      </c>
      <c r="BE224" s="227">
        <f>IF(N224="základní",J224,0)</f>
        <v>0</v>
      </c>
      <c r="BF224" s="227">
        <f>IF(N224="snížená",J224,0)</f>
        <v>0</v>
      </c>
      <c r="BG224" s="227">
        <f>IF(N224="zákl. přenesená",J224,0)</f>
        <v>0</v>
      </c>
      <c r="BH224" s="227">
        <f>IF(N224="sníž. přenesená",J224,0)</f>
        <v>0</v>
      </c>
      <c r="BI224" s="227">
        <f>IF(N224="nulová",J224,0)</f>
        <v>0</v>
      </c>
      <c r="BJ224" s="20" t="s">
        <v>76</v>
      </c>
      <c r="BK224" s="227">
        <f>ROUND(I224*H224,2)</f>
        <v>0</v>
      </c>
      <c r="BL224" s="20" t="s">
        <v>323</v>
      </c>
      <c r="BM224" s="226" t="s">
        <v>5596</v>
      </c>
    </row>
    <row r="225" s="2" customFormat="1">
      <c r="A225" s="41"/>
      <c r="B225" s="42"/>
      <c r="C225" s="43"/>
      <c r="D225" s="228" t="s">
        <v>202</v>
      </c>
      <c r="E225" s="43"/>
      <c r="F225" s="229" t="s">
        <v>5597</v>
      </c>
      <c r="G225" s="43"/>
      <c r="H225" s="43"/>
      <c r="I225" s="230"/>
      <c r="J225" s="43"/>
      <c r="K225" s="43"/>
      <c r="L225" s="47"/>
      <c r="M225" s="231"/>
      <c r="N225" s="232"/>
      <c r="O225" s="87"/>
      <c r="P225" s="87"/>
      <c r="Q225" s="87"/>
      <c r="R225" s="87"/>
      <c r="S225" s="87"/>
      <c r="T225" s="88"/>
      <c r="U225" s="41"/>
      <c r="V225" s="41"/>
      <c r="W225" s="41"/>
      <c r="X225" s="41"/>
      <c r="Y225" s="41"/>
      <c r="Z225" s="41"/>
      <c r="AA225" s="41"/>
      <c r="AB225" s="41"/>
      <c r="AC225" s="41"/>
      <c r="AD225" s="41"/>
      <c r="AE225" s="41"/>
      <c r="AT225" s="20" t="s">
        <v>202</v>
      </c>
      <c r="AU225" s="20" t="s">
        <v>219</v>
      </c>
    </row>
    <row r="226" s="13" customFormat="1">
      <c r="A226" s="13"/>
      <c r="B226" s="235"/>
      <c r="C226" s="236"/>
      <c r="D226" s="228" t="s">
        <v>206</v>
      </c>
      <c r="E226" s="237" t="s">
        <v>19</v>
      </c>
      <c r="F226" s="238" t="s">
        <v>279</v>
      </c>
      <c r="G226" s="236"/>
      <c r="H226" s="237" t="s">
        <v>19</v>
      </c>
      <c r="I226" s="239"/>
      <c r="J226" s="236"/>
      <c r="K226" s="236"/>
      <c r="L226" s="240"/>
      <c r="M226" s="241"/>
      <c r="N226" s="242"/>
      <c r="O226" s="242"/>
      <c r="P226" s="242"/>
      <c r="Q226" s="242"/>
      <c r="R226" s="242"/>
      <c r="S226" s="242"/>
      <c r="T226" s="243"/>
      <c r="U226" s="13"/>
      <c r="V226" s="13"/>
      <c r="W226" s="13"/>
      <c r="X226" s="13"/>
      <c r="Y226" s="13"/>
      <c r="Z226" s="13"/>
      <c r="AA226" s="13"/>
      <c r="AB226" s="13"/>
      <c r="AC226" s="13"/>
      <c r="AD226" s="13"/>
      <c r="AE226" s="13"/>
      <c r="AT226" s="244" t="s">
        <v>206</v>
      </c>
      <c r="AU226" s="244" t="s">
        <v>219</v>
      </c>
      <c r="AV226" s="13" t="s">
        <v>76</v>
      </c>
      <c r="AW226" s="13" t="s">
        <v>31</v>
      </c>
      <c r="AX226" s="13" t="s">
        <v>69</v>
      </c>
      <c r="AY226" s="244" t="s">
        <v>193</v>
      </c>
    </row>
    <row r="227" s="14" customFormat="1">
      <c r="A227" s="14"/>
      <c r="B227" s="245"/>
      <c r="C227" s="246"/>
      <c r="D227" s="228" t="s">
        <v>206</v>
      </c>
      <c r="E227" s="247" t="s">
        <v>19</v>
      </c>
      <c r="F227" s="248" t="s">
        <v>76</v>
      </c>
      <c r="G227" s="246"/>
      <c r="H227" s="249">
        <v>1</v>
      </c>
      <c r="I227" s="250"/>
      <c r="J227" s="246"/>
      <c r="K227" s="246"/>
      <c r="L227" s="251"/>
      <c r="M227" s="252"/>
      <c r="N227" s="253"/>
      <c r="O227" s="253"/>
      <c r="P227" s="253"/>
      <c r="Q227" s="253"/>
      <c r="R227" s="253"/>
      <c r="S227" s="253"/>
      <c r="T227" s="254"/>
      <c r="U227" s="14"/>
      <c r="V227" s="14"/>
      <c r="W227" s="14"/>
      <c r="X227" s="14"/>
      <c r="Y227" s="14"/>
      <c r="Z227" s="14"/>
      <c r="AA227" s="14"/>
      <c r="AB227" s="14"/>
      <c r="AC227" s="14"/>
      <c r="AD227" s="14"/>
      <c r="AE227" s="14"/>
      <c r="AT227" s="255" t="s">
        <v>206</v>
      </c>
      <c r="AU227" s="255" t="s">
        <v>219</v>
      </c>
      <c r="AV227" s="14" t="s">
        <v>78</v>
      </c>
      <c r="AW227" s="14" t="s">
        <v>31</v>
      </c>
      <c r="AX227" s="14" t="s">
        <v>76</v>
      </c>
      <c r="AY227" s="255" t="s">
        <v>193</v>
      </c>
    </row>
    <row r="228" s="2" customFormat="1" ht="16.5" customHeight="1">
      <c r="A228" s="41"/>
      <c r="B228" s="42"/>
      <c r="C228" s="215" t="s">
        <v>434</v>
      </c>
      <c r="D228" s="215" t="s">
        <v>195</v>
      </c>
      <c r="E228" s="216" t="s">
        <v>5598</v>
      </c>
      <c r="F228" s="217" t="s">
        <v>5599</v>
      </c>
      <c r="G228" s="218" t="s">
        <v>326</v>
      </c>
      <c r="H228" s="219">
        <v>1</v>
      </c>
      <c r="I228" s="220"/>
      <c r="J228" s="221">
        <f>ROUND(I228*H228,2)</f>
        <v>0</v>
      </c>
      <c r="K228" s="217" t="s">
        <v>19</v>
      </c>
      <c r="L228" s="47"/>
      <c r="M228" s="222" t="s">
        <v>19</v>
      </c>
      <c r="N228" s="223" t="s">
        <v>40</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323</v>
      </c>
      <c r="AT228" s="226" t="s">
        <v>195</v>
      </c>
      <c r="AU228" s="226" t="s">
        <v>219</v>
      </c>
      <c r="AY228" s="20" t="s">
        <v>193</v>
      </c>
      <c r="BE228" s="227">
        <f>IF(N228="základní",J228,0)</f>
        <v>0</v>
      </c>
      <c r="BF228" s="227">
        <f>IF(N228="snížená",J228,0)</f>
        <v>0</v>
      </c>
      <c r="BG228" s="227">
        <f>IF(N228="zákl. přenesená",J228,0)</f>
        <v>0</v>
      </c>
      <c r="BH228" s="227">
        <f>IF(N228="sníž. přenesená",J228,0)</f>
        <v>0</v>
      </c>
      <c r="BI228" s="227">
        <f>IF(N228="nulová",J228,0)</f>
        <v>0</v>
      </c>
      <c r="BJ228" s="20" t="s">
        <v>76</v>
      </c>
      <c r="BK228" s="227">
        <f>ROUND(I228*H228,2)</f>
        <v>0</v>
      </c>
      <c r="BL228" s="20" t="s">
        <v>323</v>
      </c>
      <c r="BM228" s="226" t="s">
        <v>5600</v>
      </c>
    </row>
    <row r="229" s="2" customFormat="1">
      <c r="A229" s="41"/>
      <c r="B229" s="42"/>
      <c r="C229" s="43"/>
      <c r="D229" s="228" t="s">
        <v>202</v>
      </c>
      <c r="E229" s="43"/>
      <c r="F229" s="229" t="s">
        <v>5601</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202</v>
      </c>
      <c r="AU229" s="20" t="s">
        <v>219</v>
      </c>
    </row>
    <row r="230" s="13" customFormat="1">
      <c r="A230" s="13"/>
      <c r="B230" s="235"/>
      <c r="C230" s="236"/>
      <c r="D230" s="228" t="s">
        <v>206</v>
      </c>
      <c r="E230" s="237" t="s">
        <v>19</v>
      </c>
      <c r="F230" s="238" t="s">
        <v>279</v>
      </c>
      <c r="G230" s="236"/>
      <c r="H230" s="237" t="s">
        <v>19</v>
      </c>
      <c r="I230" s="239"/>
      <c r="J230" s="236"/>
      <c r="K230" s="236"/>
      <c r="L230" s="240"/>
      <c r="M230" s="241"/>
      <c r="N230" s="242"/>
      <c r="O230" s="242"/>
      <c r="P230" s="242"/>
      <c r="Q230" s="242"/>
      <c r="R230" s="242"/>
      <c r="S230" s="242"/>
      <c r="T230" s="243"/>
      <c r="U230" s="13"/>
      <c r="V230" s="13"/>
      <c r="W230" s="13"/>
      <c r="X230" s="13"/>
      <c r="Y230" s="13"/>
      <c r="Z230" s="13"/>
      <c r="AA230" s="13"/>
      <c r="AB230" s="13"/>
      <c r="AC230" s="13"/>
      <c r="AD230" s="13"/>
      <c r="AE230" s="13"/>
      <c r="AT230" s="244" t="s">
        <v>206</v>
      </c>
      <c r="AU230" s="244" t="s">
        <v>219</v>
      </c>
      <c r="AV230" s="13" t="s">
        <v>76</v>
      </c>
      <c r="AW230" s="13" t="s">
        <v>31</v>
      </c>
      <c r="AX230" s="13" t="s">
        <v>69</v>
      </c>
      <c r="AY230" s="244" t="s">
        <v>193</v>
      </c>
    </row>
    <row r="231" s="14" customFormat="1">
      <c r="A231" s="14"/>
      <c r="B231" s="245"/>
      <c r="C231" s="246"/>
      <c r="D231" s="228" t="s">
        <v>206</v>
      </c>
      <c r="E231" s="247" t="s">
        <v>19</v>
      </c>
      <c r="F231" s="248" t="s">
        <v>76</v>
      </c>
      <c r="G231" s="246"/>
      <c r="H231" s="249">
        <v>1</v>
      </c>
      <c r="I231" s="250"/>
      <c r="J231" s="246"/>
      <c r="K231" s="246"/>
      <c r="L231" s="251"/>
      <c r="M231" s="252"/>
      <c r="N231" s="253"/>
      <c r="O231" s="253"/>
      <c r="P231" s="253"/>
      <c r="Q231" s="253"/>
      <c r="R231" s="253"/>
      <c r="S231" s="253"/>
      <c r="T231" s="254"/>
      <c r="U231" s="14"/>
      <c r="V231" s="14"/>
      <c r="W231" s="14"/>
      <c r="X231" s="14"/>
      <c r="Y231" s="14"/>
      <c r="Z231" s="14"/>
      <c r="AA231" s="14"/>
      <c r="AB231" s="14"/>
      <c r="AC231" s="14"/>
      <c r="AD231" s="14"/>
      <c r="AE231" s="14"/>
      <c r="AT231" s="255" t="s">
        <v>206</v>
      </c>
      <c r="AU231" s="255" t="s">
        <v>219</v>
      </c>
      <c r="AV231" s="14" t="s">
        <v>78</v>
      </c>
      <c r="AW231" s="14" t="s">
        <v>31</v>
      </c>
      <c r="AX231" s="14" t="s">
        <v>76</v>
      </c>
      <c r="AY231" s="255" t="s">
        <v>193</v>
      </c>
    </row>
    <row r="232" s="2" customFormat="1" ht="16.5" customHeight="1">
      <c r="A232" s="41"/>
      <c r="B232" s="42"/>
      <c r="C232" s="215" t="s">
        <v>442</v>
      </c>
      <c r="D232" s="215" t="s">
        <v>195</v>
      </c>
      <c r="E232" s="216" t="s">
        <v>5602</v>
      </c>
      <c r="F232" s="217" t="s">
        <v>5603</v>
      </c>
      <c r="G232" s="218" t="s">
        <v>326</v>
      </c>
      <c r="H232" s="219">
        <v>1</v>
      </c>
      <c r="I232" s="220"/>
      <c r="J232" s="221">
        <f>ROUND(I232*H232,2)</f>
        <v>0</v>
      </c>
      <c r="K232" s="217" t="s">
        <v>19</v>
      </c>
      <c r="L232" s="47"/>
      <c r="M232" s="222" t="s">
        <v>19</v>
      </c>
      <c r="N232" s="223" t="s">
        <v>40</v>
      </c>
      <c r="O232" s="87"/>
      <c r="P232" s="224">
        <f>O232*H232</f>
        <v>0</v>
      </c>
      <c r="Q232" s="224">
        <v>0</v>
      </c>
      <c r="R232" s="224">
        <f>Q232*H232</f>
        <v>0</v>
      </c>
      <c r="S232" s="224">
        <v>0</v>
      </c>
      <c r="T232" s="225">
        <f>S232*H232</f>
        <v>0</v>
      </c>
      <c r="U232" s="41"/>
      <c r="V232" s="41"/>
      <c r="W232" s="41"/>
      <c r="X232" s="41"/>
      <c r="Y232" s="41"/>
      <c r="Z232" s="41"/>
      <c r="AA232" s="41"/>
      <c r="AB232" s="41"/>
      <c r="AC232" s="41"/>
      <c r="AD232" s="41"/>
      <c r="AE232" s="41"/>
      <c r="AR232" s="226" t="s">
        <v>323</v>
      </c>
      <c r="AT232" s="226" t="s">
        <v>195</v>
      </c>
      <c r="AU232" s="226" t="s">
        <v>219</v>
      </c>
      <c r="AY232" s="20" t="s">
        <v>193</v>
      </c>
      <c r="BE232" s="227">
        <f>IF(N232="základní",J232,0)</f>
        <v>0</v>
      </c>
      <c r="BF232" s="227">
        <f>IF(N232="snížená",J232,0)</f>
        <v>0</v>
      </c>
      <c r="BG232" s="227">
        <f>IF(N232="zákl. přenesená",J232,0)</f>
        <v>0</v>
      </c>
      <c r="BH232" s="227">
        <f>IF(N232="sníž. přenesená",J232,0)</f>
        <v>0</v>
      </c>
      <c r="BI232" s="227">
        <f>IF(N232="nulová",J232,0)</f>
        <v>0</v>
      </c>
      <c r="BJ232" s="20" t="s">
        <v>76</v>
      </c>
      <c r="BK232" s="227">
        <f>ROUND(I232*H232,2)</f>
        <v>0</v>
      </c>
      <c r="BL232" s="20" t="s">
        <v>323</v>
      </c>
      <c r="BM232" s="226" t="s">
        <v>5604</v>
      </c>
    </row>
    <row r="233" s="2" customFormat="1">
      <c r="A233" s="41"/>
      <c r="B233" s="42"/>
      <c r="C233" s="43"/>
      <c r="D233" s="228" t="s">
        <v>202</v>
      </c>
      <c r="E233" s="43"/>
      <c r="F233" s="229" t="s">
        <v>5605</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202</v>
      </c>
      <c r="AU233" s="20" t="s">
        <v>219</v>
      </c>
    </row>
    <row r="234" s="13" customFormat="1">
      <c r="A234" s="13"/>
      <c r="B234" s="235"/>
      <c r="C234" s="236"/>
      <c r="D234" s="228" t="s">
        <v>206</v>
      </c>
      <c r="E234" s="237" t="s">
        <v>19</v>
      </c>
      <c r="F234" s="238" t="s">
        <v>279</v>
      </c>
      <c r="G234" s="236"/>
      <c r="H234" s="237" t="s">
        <v>19</v>
      </c>
      <c r="I234" s="239"/>
      <c r="J234" s="236"/>
      <c r="K234" s="236"/>
      <c r="L234" s="240"/>
      <c r="M234" s="241"/>
      <c r="N234" s="242"/>
      <c r="O234" s="242"/>
      <c r="P234" s="242"/>
      <c r="Q234" s="242"/>
      <c r="R234" s="242"/>
      <c r="S234" s="242"/>
      <c r="T234" s="243"/>
      <c r="U234" s="13"/>
      <c r="V234" s="13"/>
      <c r="W234" s="13"/>
      <c r="X234" s="13"/>
      <c r="Y234" s="13"/>
      <c r="Z234" s="13"/>
      <c r="AA234" s="13"/>
      <c r="AB234" s="13"/>
      <c r="AC234" s="13"/>
      <c r="AD234" s="13"/>
      <c r="AE234" s="13"/>
      <c r="AT234" s="244" t="s">
        <v>206</v>
      </c>
      <c r="AU234" s="244" t="s">
        <v>219</v>
      </c>
      <c r="AV234" s="13" t="s">
        <v>76</v>
      </c>
      <c r="AW234" s="13" t="s">
        <v>31</v>
      </c>
      <c r="AX234" s="13" t="s">
        <v>69</v>
      </c>
      <c r="AY234" s="244" t="s">
        <v>193</v>
      </c>
    </row>
    <row r="235" s="14" customFormat="1">
      <c r="A235" s="14"/>
      <c r="B235" s="245"/>
      <c r="C235" s="246"/>
      <c r="D235" s="228" t="s">
        <v>206</v>
      </c>
      <c r="E235" s="247" t="s">
        <v>19</v>
      </c>
      <c r="F235" s="248" t="s">
        <v>76</v>
      </c>
      <c r="G235" s="246"/>
      <c r="H235" s="249">
        <v>1</v>
      </c>
      <c r="I235" s="250"/>
      <c r="J235" s="246"/>
      <c r="K235" s="246"/>
      <c r="L235" s="251"/>
      <c r="M235" s="252"/>
      <c r="N235" s="253"/>
      <c r="O235" s="253"/>
      <c r="P235" s="253"/>
      <c r="Q235" s="253"/>
      <c r="R235" s="253"/>
      <c r="S235" s="253"/>
      <c r="T235" s="254"/>
      <c r="U235" s="14"/>
      <c r="V235" s="14"/>
      <c r="W235" s="14"/>
      <c r="X235" s="14"/>
      <c r="Y235" s="14"/>
      <c r="Z235" s="14"/>
      <c r="AA235" s="14"/>
      <c r="AB235" s="14"/>
      <c r="AC235" s="14"/>
      <c r="AD235" s="14"/>
      <c r="AE235" s="14"/>
      <c r="AT235" s="255" t="s">
        <v>206</v>
      </c>
      <c r="AU235" s="255" t="s">
        <v>219</v>
      </c>
      <c r="AV235" s="14" t="s">
        <v>78</v>
      </c>
      <c r="AW235" s="14" t="s">
        <v>31</v>
      </c>
      <c r="AX235" s="14" t="s">
        <v>76</v>
      </c>
      <c r="AY235" s="255" t="s">
        <v>193</v>
      </c>
    </row>
    <row r="236" s="2" customFormat="1" ht="16.5" customHeight="1">
      <c r="A236" s="41"/>
      <c r="B236" s="42"/>
      <c r="C236" s="215" t="s">
        <v>449</v>
      </c>
      <c r="D236" s="215" t="s">
        <v>195</v>
      </c>
      <c r="E236" s="216" t="s">
        <v>5606</v>
      </c>
      <c r="F236" s="217" t="s">
        <v>5607</v>
      </c>
      <c r="G236" s="218" t="s">
        <v>326</v>
      </c>
      <c r="H236" s="219">
        <v>4</v>
      </c>
      <c r="I236" s="220"/>
      <c r="J236" s="221">
        <f>ROUND(I236*H236,2)</f>
        <v>0</v>
      </c>
      <c r="K236" s="217" t="s">
        <v>19</v>
      </c>
      <c r="L236" s="47"/>
      <c r="M236" s="222" t="s">
        <v>19</v>
      </c>
      <c r="N236" s="223" t="s">
        <v>40</v>
      </c>
      <c r="O236" s="87"/>
      <c r="P236" s="224">
        <f>O236*H236</f>
        <v>0</v>
      </c>
      <c r="Q236" s="224">
        <v>0</v>
      </c>
      <c r="R236" s="224">
        <f>Q236*H236</f>
        <v>0</v>
      </c>
      <c r="S236" s="224">
        <v>0</v>
      </c>
      <c r="T236" s="225">
        <f>S236*H236</f>
        <v>0</v>
      </c>
      <c r="U236" s="41"/>
      <c r="V236" s="41"/>
      <c r="W236" s="41"/>
      <c r="X236" s="41"/>
      <c r="Y236" s="41"/>
      <c r="Z236" s="41"/>
      <c r="AA236" s="41"/>
      <c r="AB236" s="41"/>
      <c r="AC236" s="41"/>
      <c r="AD236" s="41"/>
      <c r="AE236" s="41"/>
      <c r="AR236" s="226" t="s">
        <v>323</v>
      </c>
      <c r="AT236" s="226" t="s">
        <v>195</v>
      </c>
      <c r="AU236" s="226" t="s">
        <v>219</v>
      </c>
      <c r="AY236" s="20" t="s">
        <v>193</v>
      </c>
      <c r="BE236" s="227">
        <f>IF(N236="základní",J236,0)</f>
        <v>0</v>
      </c>
      <c r="BF236" s="227">
        <f>IF(N236="snížená",J236,0)</f>
        <v>0</v>
      </c>
      <c r="BG236" s="227">
        <f>IF(N236="zákl. přenesená",J236,0)</f>
        <v>0</v>
      </c>
      <c r="BH236" s="227">
        <f>IF(N236="sníž. přenesená",J236,0)</f>
        <v>0</v>
      </c>
      <c r="BI236" s="227">
        <f>IF(N236="nulová",J236,0)</f>
        <v>0</v>
      </c>
      <c r="BJ236" s="20" t="s">
        <v>76</v>
      </c>
      <c r="BK236" s="227">
        <f>ROUND(I236*H236,2)</f>
        <v>0</v>
      </c>
      <c r="BL236" s="20" t="s">
        <v>323</v>
      </c>
      <c r="BM236" s="226" t="s">
        <v>5608</v>
      </c>
    </row>
    <row r="237" s="2" customFormat="1">
      <c r="A237" s="41"/>
      <c r="B237" s="42"/>
      <c r="C237" s="43"/>
      <c r="D237" s="228" t="s">
        <v>202</v>
      </c>
      <c r="E237" s="43"/>
      <c r="F237" s="229" t="s">
        <v>5609</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202</v>
      </c>
      <c r="AU237" s="20" t="s">
        <v>219</v>
      </c>
    </row>
    <row r="238" s="13" customFormat="1">
      <c r="A238" s="13"/>
      <c r="B238" s="235"/>
      <c r="C238" s="236"/>
      <c r="D238" s="228" t="s">
        <v>206</v>
      </c>
      <c r="E238" s="237" t="s">
        <v>19</v>
      </c>
      <c r="F238" s="238" t="s">
        <v>279</v>
      </c>
      <c r="G238" s="236"/>
      <c r="H238" s="237" t="s">
        <v>19</v>
      </c>
      <c r="I238" s="239"/>
      <c r="J238" s="236"/>
      <c r="K238" s="236"/>
      <c r="L238" s="240"/>
      <c r="M238" s="241"/>
      <c r="N238" s="242"/>
      <c r="O238" s="242"/>
      <c r="P238" s="242"/>
      <c r="Q238" s="242"/>
      <c r="R238" s="242"/>
      <c r="S238" s="242"/>
      <c r="T238" s="243"/>
      <c r="U238" s="13"/>
      <c r="V238" s="13"/>
      <c r="W238" s="13"/>
      <c r="X238" s="13"/>
      <c r="Y238" s="13"/>
      <c r="Z238" s="13"/>
      <c r="AA238" s="13"/>
      <c r="AB238" s="13"/>
      <c r="AC238" s="13"/>
      <c r="AD238" s="13"/>
      <c r="AE238" s="13"/>
      <c r="AT238" s="244" t="s">
        <v>206</v>
      </c>
      <c r="AU238" s="244" t="s">
        <v>219</v>
      </c>
      <c r="AV238" s="13" t="s">
        <v>76</v>
      </c>
      <c r="AW238" s="13" t="s">
        <v>31</v>
      </c>
      <c r="AX238" s="13" t="s">
        <v>69</v>
      </c>
      <c r="AY238" s="244" t="s">
        <v>193</v>
      </c>
    </row>
    <row r="239" s="14" customFormat="1">
      <c r="A239" s="14"/>
      <c r="B239" s="245"/>
      <c r="C239" s="246"/>
      <c r="D239" s="228" t="s">
        <v>206</v>
      </c>
      <c r="E239" s="247" t="s">
        <v>19</v>
      </c>
      <c r="F239" s="248" t="s">
        <v>5610</v>
      </c>
      <c r="G239" s="246"/>
      <c r="H239" s="249">
        <v>4</v>
      </c>
      <c r="I239" s="250"/>
      <c r="J239" s="246"/>
      <c r="K239" s="246"/>
      <c r="L239" s="251"/>
      <c r="M239" s="252"/>
      <c r="N239" s="253"/>
      <c r="O239" s="253"/>
      <c r="P239" s="253"/>
      <c r="Q239" s="253"/>
      <c r="R239" s="253"/>
      <c r="S239" s="253"/>
      <c r="T239" s="254"/>
      <c r="U239" s="14"/>
      <c r="V239" s="14"/>
      <c r="W239" s="14"/>
      <c r="X239" s="14"/>
      <c r="Y239" s="14"/>
      <c r="Z239" s="14"/>
      <c r="AA239" s="14"/>
      <c r="AB239" s="14"/>
      <c r="AC239" s="14"/>
      <c r="AD239" s="14"/>
      <c r="AE239" s="14"/>
      <c r="AT239" s="255" t="s">
        <v>206</v>
      </c>
      <c r="AU239" s="255" t="s">
        <v>219</v>
      </c>
      <c r="AV239" s="14" t="s">
        <v>78</v>
      </c>
      <c r="AW239" s="14" t="s">
        <v>31</v>
      </c>
      <c r="AX239" s="14" t="s">
        <v>76</v>
      </c>
      <c r="AY239" s="255" t="s">
        <v>193</v>
      </c>
    </row>
    <row r="240" s="2" customFormat="1" ht="16.5" customHeight="1">
      <c r="A240" s="41"/>
      <c r="B240" s="42"/>
      <c r="C240" s="215" t="s">
        <v>456</v>
      </c>
      <c r="D240" s="215" t="s">
        <v>195</v>
      </c>
      <c r="E240" s="216" t="s">
        <v>5611</v>
      </c>
      <c r="F240" s="217" t="s">
        <v>5612</v>
      </c>
      <c r="G240" s="218" t="s">
        <v>326</v>
      </c>
      <c r="H240" s="219">
        <v>6</v>
      </c>
      <c r="I240" s="220"/>
      <c r="J240" s="221">
        <f>ROUND(I240*H240,2)</f>
        <v>0</v>
      </c>
      <c r="K240" s="217" t="s">
        <v>19</v>
      </c>
      <c r="L240" s="47"/>
      <c r="M240" s="222" t="s">
        <v>19</v>
      </c>
      <c r="N240" s="223" t="s">
        <v>40</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323</v>
      </c>
      <c r="AT240" s="226" t="s">
        <v>195</v>
      </c>
      <c r="AU240" s="226" t="s">
        <v>219</v>
      </c>
      <c r="AY240" s="20" t="s">
        <v>193</v>
      </c>
      <c r="BE240" s="227">
        <f>IF(N240="základní",J240,0)</f>
        <v>0</v>
      </c>
      <c r="BF240" s="227">
        <f>IF(N240="snížená",J240,0)</f>
        <v>0</v>
      </c>
      <c r="BG240" s="227">
        <f>IF(N240="zákl. přenesená",J240,0)</f>
        <v>0</v>
      </c>
      <c r="BH240" s="227">
        <f>IF(N240="sníž. přenesená",J240,0)</f>
        <v>0</v>
      </c>
      <c r="BI240" s="227">
        <f>IF(N240="nulová",J240,0)</f>
        <v>0</v>
      </c>
      <c r="BJ240" s="20" t="s">
        <v>76</v>
      </c>
      <c r="BK240" s="227">
        <f>ROUND(I240*H240,2)</f>
        <v>0</v>
      </c>
      <c r="BL240" s="20" t="s">
        <v>323</v>
      </c>
      <c r="BM240" s="226" t="s">
        <v>5613</v>
      </c>
    </row>
    <row r="241" s="2" customFormat="1">
      <c r="A241" s="41"/>
      <c r="B241" s="42"/>
      <c r="C241" s="43"/>
      <c r="D241" s="228" t="s">
        <v>202</v>
      </c>
      <c r="E241" s="43"/>
      <c r="F241" s="229" t="s">
        <v>5614</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202</v>
      </c>
      <c r="AU241" s="20" t="s">
        <v>219</v>
      </c>
    </row>
    <row r="242" s="13" customFormat="1">
      <c r="A242" s="13"/>
      <c r="B242" s="235"/>
      <c r="C242" s="236"/>
      <c r="D242" s="228" t="s">
        <v>206</v>
      </c>
      <c r="E242" s="237" t="s">
        <v>19</v>
      </c>
      <c r="F242" s="238" t="s">
        <v>279</v>
      </c>
      <c r="G242" s="236"/>
      <c r="H242" s="237" t="s">
        <v>19</v>
      </c>
      <c r="I242" s="239"/>
      <c r="J242" s="236"/>
      <c r="K242" s="236"/>
      <c r="L242" s="240"/>
      <c r="M242" s="241"/>
      <c r="N242" s="242"/>
      <c r="O242" s="242"/>
      <c r="P242" s="242"/>
      <c r="Q242" s="242"/>
      <c r="R242" s="242"/>
      <c r="S242" s="242"/>
      <c r="T242" s="243"/>
      <c r="U242" s="13"/>
      <c r="V242" s="13"/>
      <c r="W242" s="13"/>
      <c r="X242" s="13"/>
      <c r="Y242" s="13"/>
      <c r="Z242" s="13"/>
      <c r="AA242" s="13"/>
      <c r="AB242" s="13"/>
      <c r="AC242" s="13"/>
      <c r="AD242" s="13"/>
      <c r="AE242" s="13"/>
      <c r="AT242" s="244" t="s">
        <v>206</v>
      </c>
      <c r="AU242" s="244" t="s">
        <v>219</v>
      </c>
      <c r="AV242" s="13" t="s">
        <v>76</v>
      </c>
      <c r="AW242" s="13" t="s">
        <v>31</v>
      </c>
      <c r="AX242" s="13" t="s">
        <v>69</v>
      </c>
      <c r="AY242" s="244" t="s">
        <v>193</v>
      </c>
    </row>
    <row r="243" s="14" customFormat="1">
      <c r="A243" s="14"/>
      <c r="B243" s="245"/>
      <c r="C243" s="246"/>
      <c r="D243" s="228" t="s">
        <v>206</v>
      </c>
      <c r="E243" s="247" t="s">
        <v>19</v>
      </c>
      <c r="F243" s="248" t="s">
        <v>5610</v>
      </c>
      <c r="G243" s="246"/>
      <c r="H243" s="249">
        <v>4</v>
      </c>
      <c r="I243" s="250"/>
      <c r="J243" s="246"/>
      <c r="K243" s="246"/>
      <c r="L243" s="251"/>
      <c r="M243" s="252"/>
      <c r="N243" s="253"/>
      <c r="O243" s="253"/>
      <c r="P243" s="253"/>
      <c r="Q243" s="253"/>
      <c r="R243" s="253"/>
      <c r="S243" s="253"/>
      <c r="T243" s="254"/>
      <c r="U243" s="14"/>
      <c r="V243" s="14"/>
      <c r="W243" s="14"/>
      <c r="X243" s="14"/>
      <c r="Y243" s="14"/>
      <c r="Z243" s="14"/>
      <c r="AA243" s="14"/>
      <c r="AB243" s="14"/>
      <c r="AC243" s="14"/>
      <c r="AD243" s="14"/>
      <c r="AE243" s="14"/>
      <c r="AT243" s="255" t="s">
        <v>206</v>
      </c>
      <c r="AU243" s="255" t="s">
        <v>219</v>
      </c>
      <c r="AV243" s="14" t="s">
        <v>78</v>
      </c>
      <c r="AW243" s="14" t="s">
        <v>31</v>
      </c>
      <c r="AX243" s="14" t="s">
        <v>69</v>
      </c>
      <c r="AY243" s="255" t="s">
        <v>193</v>
      </c>
    </row>
    <row r="244" s="14" customFormat="1">
      <c r="A244" s="14"/>
      <c r="B244" s="245"/>
      <c r="C244" s="246"/>
      <c r="D244" s="228" t="s">
        <v>206</v>
      </c>
      <c r="E244" s="247" t="s">
        <v>19</v>
      </c>
      <c r="F244" s="248" t="s">
        <v>5615</v>
      </c>
      <c r="G244" s="246"/>
      <c r="H244" s="249">
        <v>2</v>
      </c>
      <c r="I244" s="250"/>
      <c r="J244" s="246"/>
      <c r="K244" s="246"/>
      <c r="L244" s="251"/>
      <c r="M244" s="252"/>
      <c r="N244" s="253"/>
      <c r="O244" s="253"/>
      <c r="P244" s="253"/>
      <c r="Q244" s="253"/>
      <c r="R244" s="253"/>
      <c r="S244" s="253"/>
      <c r="T244" s="254"/>
      <c r="U244" s="14"/>
      <c r="V244" s="14"/>
      <c r="W244" s="14"/>
      <c r="X244" s="14"/>
      <c r="Y244" s="14"/>
      <c r="Z244" s="14"/>
      <c r="AA244" s="14"/>
      <c r="AB244" s="14"/>
      <c r="AC244" s="14"/>
      <c r="AD244" s="14"/>
      <c r="AE244" s="14"/>
      <c r="AT244" s="255" t="s">
        <v>206</v>
      </c>
      <c r="AU244" s="255" t="s">
        <v>219</v>
      </c>
      <c r="AV244" s="14" t="s">
        <v>78</v>
      </c>
      <c r="AW244" s="14" t="s">
        <v>31</v>
      </c>
      <c r="AX244" s="14" t="s">
        <v>69</v>
      </c>
      <c r="AY244" s="255" t="s">
        <v>193</v>
      </c>
    </row>
    <row r="245" s="15" customFormat="1">
      <c r="A245" s="15"/>
      <c r="B245" s="256"/>
      <c r="C245" s="257"/>
      <c r="D245" s="228" t="s">
        <v>206</v>
      </c>
      <c r="E245" s="258" t="s">
        <v>19</v>
      </c>
      <c r="F245" s="259" t="s">
        <v>218</v>
      </c>
      <c r="G245" s="257"/>
      <c r="H245" s="260">
        <v>6</v>
      </c>
      <c r="I245" s="261"/>
      <c r="J245" s="257"/>
      <c r="K245" s="257"/>
      <c r="L245" s="262"/>
      <c r="M245" s="263"/>
      <c r="N245" s="264"/>
      <c r="O245" s="264"/>
      <c r="P245" s="264"/>
      <c r="Q245" s="264"/>
      <c r="R245" s="264"/>
      <c r="S245" s="264"/>
      <c r="T245" s="265"/>
      <c r="U245" s="15"/>
      <c r="V245" s="15"/>
      <c r="W245" s="15"/>
      <c r="X245" s="15"/>
      <c r="Y245" s="15"/>
      <c r="Z245" s="15"/>
      <c r="AA245" s="15"/>
      <c r="AB245" s="15"/>
      <c r="AC245" s="15"/>
      <c r="AD245" s="15"/>
      <c r="AE245" s="15"/>
      <c r="AT245" s="266" t="s">
        <v>206</v>
      </c>
      <c r="AU245" s="266" t="s">
        <v>219</v>
      </c>
      <c r="AV245" s="15" t="s">
        <v>200</v>
      </c>
      <c r="AW245" s="15" t="s">
        <v>31</v>
      </c>
      <c r="AX245" s="15" t="s">
        <v>76</v>
      </c>
      <c r="AY245" s="266" t="s">
        <v>193</v>
      </c>
    </row>
    <row r="246" s="2" customFormat="1" ht="16.5" customHeight="1">
      <c r="A246" s="41"/>
      <c r="B246" s="42"/>
      <c r="C246" s="215" t="s">
        <v>467</v>
      </c>
      <c r="D246" s="215" t="s">
        <v>195</v>
      </c>
      <c r="E246" s="216" t="s">
        <v>5616</v>
      </c>
      <c r="F246" s="217" t="s">
        <v>5617</v>
      </c>
      <c r="G246" s="218" t="s">
        <v>326</v>
      </c>
      <c r="H246" s="219">
        <v>4</v>
      </c>
      <c r="I246" s="220"/>
      <c r="J246" s="221">
        <f>ROUND(I246*H246,2)</f>
        <v>0</v>
      </c>
      <c r="K246" s="217" t="s">
        <v>19</v>
      </c>
      <c r="L246" s="47"/>
      <c r="M246" s="222" t="s">
        <v>19</v>
      </c>
      <c r="N246" s="223" t="s">
        <v>40</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323</v>
      </c>
      <c r="AT246" s="226" t="s">
        <v>195</v>
      </c>
      <c r="AU246" s="226" t="s">
        <v>219</v>
      </c>
      <c r="AY246" s="20" t="s">
        <v>193</v>
      </c>
      <c r="BE246" s="227">
        <f>IF(N246="základní",J246,0)</f>
        <v>0</v>
      </c>
      <c r="BF246" s="227">
        <f>IF(N246="snížená",J246,0)</f>
        <v>0</v>
      </c>
      <c r="BG246" s="227">
        <f>IF(N246="zákl. přenesená",J246,0)</f>
        <v>0</v>
      </c>
      <c r="BH246" s="227">
        <f>IF(N246="sníž. přenesená",J246,0)</f>
        <v>0</v>
      </c>
      <c r="BI246" s="227">
        <f>IF(N246="nulová",J246,0)</f>
        <v>0</v>
      </c>
      <c r="BJ246" s="20" t="s">
        <v>76</v>
      </c>
      <c r="BK246" s="227">
        <f>ROUND(I246*H246,2)</f>
        <v>0</v>
      </c>
      <c r="BL246" s="20" t="s">
        <v>323</v>
      </c>
      <c r="BM246" s="226" t="s">
        <v>5618</v>
      </c>
    </row>
    <row r="247" s="2" customFormat="1">
      <c r="A247" s="41"/>
      <c r="B247" s="42"/>
      <c r="C247" s="43"/>
      <c r="D247" s="228" t="s">
        <v>202</v>
      </c>
      <c r="E247" s="43"/>
      <c r="F247" s="229" t="s">
        <v>5619</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202</v>
      </c>
      <c r="AU247" s="20" t="s">
        <v>219</v>
      </c>
    </row>
    <row r="248" s="13" customFormat="1">
      <c r="A248" s="13"/>
      <c r="B248" s="235"/>
      <c r="C248" s="236"/>
      <c r="D248" s="228" t="s">
        <v>206</v>
      </c>
      <c r="E248" s="237" t="s">
        <v>19</v>
      </c>
      <c r="F248" s="238" t="s">
        <v>279</v>
      </c>
      <c r="G248" s="236"/>
      <c r="H248" s="237" t="s">
        <v>19</v>
      </c>
      <c r="I248" s="239"/>
      <c r="J248" s="236"/>
      <c r="K248" s="236"/>
      <c r="L248" s="240"/>
      <c r="M248" s="241"/>
      <c r="N248" s="242"/>
      <c r="O248" s="242"/>
      <c r="P248" s="242"/>
      <c r="Q248" s="242"/>
      <c r="R248" s="242"/>
      <c r="S248" s="242"/>
      <c r="T248" s="243"/>
      <c r="U248" s="13"/>
      <c r="V248" s="13"/>
      <c r="W248" s="13"/>
      <c r="X248" s="13"/>
      <c r="Y248" s="13"/>
      <c r="Z248" s="13"/>
      <c r="AA248" s="13"/>
      <c r="AB248" s="13"/>
      <c r="AC248" s="13"/>
      <c r="AD248" s="13"/>
      <c r="AE248" s="13"/>
      <c r="AT248" s="244" t="s">
        <v>206</v>
      </c>
      <c r="AU248" s="244" t="s">
        <v>219</v>
      </c>
      <c r="AV248" s="13" t="s">
        <v>76</v>
      </c>
      <c r="AW248" s="13" t="s">
        <v>31</v>
      </c>
      <c r="AX248" s="13" t="s">
        <v>69</v>
      </c>
      <c r="AY248" s="244" t="s">
        <v>193</v>
      </c>
    </row>
    <row r="249" s="14" customFormat="1">
      <c r="A249" s="14"/>
      <c r="B249" s="245"/>
      <c r="C249" s="246"/>
      <c r="D249" s="228" t="s">
        <v>206</v>
      </c>
      <c r="E249" s="247" t="s">
        <v>19</v>
      </c>
      <c r="F249" s="248" t="s">
        <v>5620</v>
      </c>
      <c r="G249" s="246"/>
      <c r="H249" s="249">
        <v>2</v>
      </c>
      <c r="I249" s="250"/>
      <c r="J249" s="246"/>
      <c r="K249" s="246"/>
      <c r="L249" s="251"/>
      <c r="M249" s="252"/>
      <c r="N249" s="253"/>
      <c r="O249" s="253"/>
      <c r="P249" s="253"/>
      <c r="Q249" s="253"/>
      <c r="R249" s="253"/>
      <c r="S249" s="253"/>
      <c r="T249" s="254"/>
      <c r="U249" s="14"/>
      <c r="V249" s="14"/>
      <c r="W249" s="14"/>
      <c r="X249" s="14"/>
      <c r="Y249" s="14"/>
      <c r="Z249" s="14"/>
      <c r="AA249" s="14"/>
      <c r="AB249" s="14"/>
      <c r="AC249" s="14"/>
      <c r="AD249" s="14"/>
      <c r="AE249" s="14"/>
      <c r="AT249" s="255" t="s">
        <v>206</v>
      </c>
      <c r="AU249" s="255" t="s">
        <v>219</v>
      </c>
      <c r="AV249" s="14" t="s">
        <v>78</v>
      </c>
      <c r="AW249" s="14" t="s">
        <v>31</v>
      </c>
      <c r="AX249" s="14" t="s">
        <v>69</v>
      </c>
      <c r="AY249" s="255" t="s">
        <v>193</v>
      </c>
    </row>
    <row r="250" s="14" customFormat="1">
      <c r="A250" s="14"/>
      <c r="B250" s="245"/>
      <c r="C250" s="246"/>
      <c r="D250" s="228" t="s">
        <v>206</v>
      </c>
      <c r="E250" s="247" t="s">
        <v>19</v>
      </c>
      <c r="F250" s="248" t="s">
        <v>5615</v>
      </c>
      <c r="G250" s="246"/>
      <c r="H250" s="249">
        <v>2</v>
      </c>
      <c r="I250" s="250"/>
      <c r="J250" s="246"/>
      <c r="K250" s="246"/>
      <c r="L250" s="251"/>
      <c r="M250" s="252"/>
      <c r="N250" s="253"/>
      <c r="O250" s="253"/>
      <c r="P250" s="253"/>
      <c r="Q250" s="253"/>
      <c r="R250" s="253"/>
      <c r="S250" s="253"/>
      <c r="T250" s="254"/>
      <c r="U250" s="14"/>
      <c r="V250" s="14"/>
      <c r="W250" s="14"/>
      <c r="X250" s="14"/>
      <c r="Y250" s="14"/>
      <c r="Z250" s="14"/>
      <c r="AA250" s="14"/>
      <c r="AB250" s="14"/>
      <c r="AC250" s="14"/>
      <c r="AD250" s="14"/>
      <c r="AE250" s="14"/>
      <c r="AT250" s="255" t="s">
        <v>206</v>
      </c>
      <c r="AU250" s="255" t="s">
        <v>219</v>
      </c>
      <c r="AV250" s="14" t="s">
        <v>78</v>
      </c>
      <c r="AW250" s="14" t="s">
        <v>31</v>
      </c>
      <c r="AX250" s="14" t="s">
        <v>69</v>
      </c>
      <c r="AY250" s="255" t="s">
        <v>193</v>
      </c>
    </row>
    <row r="251" s="15" customFormat="1">
      <c r="A251" s="15"/>
      <c r="B251" s="256"/>
      <c r="C251" s="257"/>
      <c r="D251" s="228" t="s">
        <v>206</v>
      </c>
      <c r="E251" s="258" t="s">
        <v>19</v>
      </c>
      <c r="F251" s="259" t="s">
        <v>218</v>
      </c>
      <c r="G251" s="257"/>
      <c r="H251" s="260">
        <v>4</v>
      </c>
      <c r="I251" s="261"/>
      <c r="J251" s="257"/>
      <c r="K251" s="257"/>
      <c r="L251" s="262"/>
      <c r="M251" s="263"/>
      <c r="N251" s="264"/>
      <c r="O251" s="264"/>
      <c r="P251" s="264"/>
      <c r="Q251" s="264"/>
      <c r="R251" s="264"/>
      <c r="S251" s="264"/>
      <c r="T251" s="265"/>
      <c r="U251" s="15"/>
      <c r="V251" s="15"/>
      <c r="W251" s="15"/>
      <c r="X251" s="15"/>
      <c r="Y251" s="15"/>
      <c r="Z251" s="15"/>
      <c r="AA251" s="15"/>
      <c r="AB251" s="15"/>
      <c r="AC251" s="15"/>
      <c r="AD251" s="15"/>
      <c r="AE251" s="15"/>
      <c r="AT251" s="266" t="s">
        <v>206</v>
      </c>
      <c r="AU251" s="266" t="s">
        <v>219</v>
      </c>
      <c r="AV251" s="15" t="s">
        <v>200</v>
      </c>
      <c r="AW251" s="15" t="s">
        <v>31</v>
      </c>
      <c r="AX251" s="15" t="s">
        <v>76</v>
      </c>
      <c r="AY251" s="266" t="s">
        <v>193</v>
      </c>
    </row>
    <row r="252" s="2" customFormat="1" ht="16.5" customHeight="1">
      <c r="A252" s="41"/>
      <c r="B252" s="42"/>
      <c r="C252" s="215" t="s">
        <v>475</v>
      </c>
      <c r="D252" s="215" t="s">
        <v>195</v>
      </c>
      <c r="E252" s="216" t="s">
        <v>5621</v>
      </c>
      <c r="F252" s="217" t="s">
        <v>5622</v>
      </c>
      <c r="G252" s="218" t="s">
        <v>326</v>
      </c>
      <c r="H252" s="219">
        <v>2</v>
      </c>
      <c r="I252" s="220"/>
      <c r="J252" s="221">
        <f>ROUND(I252*H252,2)</f>
        <v>0</v>
      </c>
      <c r="K252" s="217" t="s">
        <v>19</v>
      </c>
      <c r="L252" s="47"/>
      <c r="M252" s="222" t="s">
        <v>19</v>
      </c>
      <c r="N252" s="223" t="s">
        <v>40</v>
      </c>
      <c r="O252" s="87"/>
      <c r="P252" s="224">
        <f>O252*H252</f>
        <v>0</v>
      </c>
      <c r="Q252" s="224">
        <v>0</v>
      </c>
      <c r="R252" s="224">
        <f>Q252*H252</f>
        <v>0</v>
      </c>
      <c r="S252" s="224">
        <v>0</v>
      </c>
      <c r="T252" s="225">
        <f>S252*H252</f>
        <v>0</v>
      </c>
      <c r="U252" s="41"/>
      <c r="V252" s="41"/>
      <c r="W252" s="41"/>
      <c r="X252" s="41"/>
      <c r="Y252" s="41"/>
      <c r="Z252" s="41"/>
      <c r="AA252" s="41"/>
      <c r="AB252" s="41"/>
      <c r="AC252" s="41"/>
      <c r="AD252" s="41"/>
      <c r="AE252" s="41"/>
      <c r="AR252" s="226" t="s">
        <v>323</v>
      </c>
      <c r="AT252" s="226" t="s">
        <v>195</v>
      </c>
      <c r="AU252" s="226" t="s">
        <v>219</v>
      </c>
      <c r="AY252" s="20" t="s">
        <v>193</v>
      </c>
      <c r="BE252" s="227">
        <f>IF(N252="základní",J252,0)</f>
        <v>0</v>
      </c>
      <c r="BF252" s="227">
        <f>IF(N252="snížená",J252,0)</f>
        <v>0</v>
      </c>
      <c r="BG252" s="227">
        <f>IF(N252="zákl. přenesená",J252,0)</f>
        <v>0</v>
      </c>
      <c r="BH252" s="227">
        <f>IF(N252="sníž. přenesená",J252,0)</f>
        <v>0</v>
      </c>
      <c r="BI252" s="227">
        <f>IF(N252="nulová",J252,0)</f>
        <v>0</v>
      </c>
      <c r="BJ252" s="20" t="s">
        <v>76</v>
      </c>
      <c r="BK252" s="227">
        <f>ROUND(I252*H252,2)</f>
        <v>0</v>
      </c>
      <c r="BL252" s="20" t="s">
        <v>323</v>
      </c>
      <c r="BM252" s="226" t="s">
        <v>5623</v>
      </c>
    </row>
    <row r="253" s="2" customFormat="1">
      <c r="A253" s="41"/>
      <c r="B253" s="42"/>
      <c r="C253" s="43"/>
      <c r="D253" s="228" t="s">
        <v>202</v>
      </c>
      <c r="E253" s="43"/>
      <c r="F253" s="229" t="s">
        <v>5624</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202</v>
      </c>
      <c r="AU253" s="20" t="s">
        <v>219</v>
      </c>
    </row>
    <row r="254" s="13" customFormat="1">
      <c r="A254" s="13"/>
      <c r="B254" s="235"/>
      <c r="C254" s="236"/>
      <c r="D254" s="228" t="s">
        <v>206</v>
      </c>
      <c r="E254" s="237" t="s">
        <v>19</v>
      </c>
      <c r="F254" s="238" t="s">
        <v>279</v>
      </c>
      <c r="G254" s="236"/>
      <c r="H254" s="237" t="s">
        <v>19</v>
      </c>
      <c r="I254" s="239"/>
      <c r="J254" s="236"/>
      <c r="K254" s="236"/>
      <c r="L254" s="240"/>
      <c r="M254" s="241"/>
      <c r="N254" s="242"/>
      <c r="O254" s="242"/>
      <c r="P254" s="242"/>
      <c r="Q254" s="242"/>
      <c r="R254" s="242"/>
      <c r="S254" s="242"/>
      <c r="T254" s="243"/>
      <c r="U254" s="13"/>
      <c r="V254" s="13"/>
      <c r="W254" s="13"/>
      <c r="X254" s="13"/>
      <c r="Y254" s="13"/>
      <c r="Z254" s="13"/>
      <c r="AA254" s="13"/>
      <c r="AB254" s="13"/>
      <c r="AC254" s="13"/>
      <c r="AD254" s="13"/>
      <c r="AE254" s="13"/>
      <c r="AT254" s="244" t="s">
        <v>206</v>
      </c>
      <c r="AU254" s="244" t="s">
        <v>219</v>
      </c>
      <c r="AV254" s="13" t="s">
        <v>76</v>
      </c>
      <c r="AW254" s="13" t="s">
        <v>31</v>
      </c>
      <c r="AX254" s="13" t="s">
        <v>69</v>
      </c>
      <c r="AY254" s="244" t="s">
        <v>193</v>
      </c>
    </row>
    <row r="255" s="14" customFormat="1">
      <c r="A255" s="14"/>
      <c r="B255" s="245"/>
      <c r="C255" s="246"/>
      <c r="D255" s="228" t="s">
        <v>206</v>
      </c>
      <c r="E255" s="247" t="s">
        <v>19</v>
      </c>
      <c r="F255" s="248" t="s">
        <v>78</v>
      </c>
      <c r="G255" s="246"/>
      <c r="H255" s="249">
        <v>2</v>
      </c>
      <c r="I255" s="250"/>
      <c r="J255" s="246"/>
      <c r="K255" s="246"/>
      <c r="L255" s="251"/>
      <c r="M255" s="252"/>
      <c r="N255" s="253"/>
      <c r="O255" s="253"/>
      <c r="P255" s="253"/>
      <c r="Q255" s="253"/>
      <c r="R255" s="253"/>
      <c r="S255" s="253"/>
      <c r="T255" s="254"/>
      <c r="U255" s="14"/>
      <c r="V255" s="14"/>
      <c r="W255" s="14"/>
      <c r="X255" s="14"/>
      <c r="Y255" s="14"/>
      <c r="Z255" s="14"/>
      <c r="AA255" s="14"/>
      <c r="AB255" s="14"/>
      <c r="AC255" s="14"/>
      <c r="AD255" s="14"/>
      <c r="AE255" s="14"/>
      <c r="AT255" s="255" t="s">
        <v>206</v>
      </c>
      <c r="AU255" s="255" t="s">
        <v>219</v>
      </c>
      <c r="AV255" s="14" t="s">
        <v>78</v>
      </c>
      <c r="AW255" s="14" t="s">
        <v>31</v>
      </c>
      <c r="AX255" s="14" t="s">
        <v>76</v>
      </c>
      <c r="AY255" s="255" t="s">
        <v>193</v>
      </c>
    </row>
    <row r="256" s="2" customFormat="1" ht="16.5" customHeight="1">
      <c r="A256" s="41"/>
      <c r="B256" s="42"/>
      <c r="C256" s="215" t="s">
        <v>482</v>
      </c>
      <c r="D256" s="215" t="s">
        <v>195</v>
      </c>
      <c r="E256" s="216" t="s">
        <v>5625</v>
      </c>
      <c r="F256" s="217" t="s">
        <v>5626</v>
      </c>
      <c r="G256" s="218" t="s">
        <v>326</v>
      </c>
      <c r="H256" s="219">
        <v>2</v>
      </c>
      <c r="I256" s="220"/>
      <c r="J256" s="221">
        <f>ROUND(I256*H256,2)</f>
        <v>0</v>
      </c>
      <c r="K256" s="217" t="s">
        <v>19</v>
      </c>
      <c r="L256" s="47"/>
      <c r="M256" s="222" t="s">
        <v>19</v>
      </c>
      <c r="N256" s="223" t="s">
        <v>40</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323</v>
      </c>
      <c r="AT256" s="226" t="s">
        <v>195</v>
      </c>
      <c r="AU256" s="226" t="s">
        <v>219</v>
      </c>
      <c r="AY256" s="20" t="s">
        <v>193</v>
      </c>
      <c r="BE256" s="227">
        <f>IF(N256="základní",J256,0)</f>
        <v>0</v>
      </c>
      <c r="BF256" s="227">
        <f>IF(N256="snížená",J256,0)</f>
        <v>0</v>
      </c>
      <c r="BG256" s="227">
        <f>IF(N256="zákl. přenesená",J256,0)</f>
        <v>0</v>
      </c>
      <c r="BH256" s="227">
        <f>IF(N256="sníž. přenesená",J256,0)</f>
        <v>0</v>
      </c>
      <c r="BI256" s="227">
        <f>IF(N256="nulová",J256,0)</f>
        <v>0</v>
      </c>
      <c r="BJ256" s="20" t="s">
        <v>76</v>
      </c>
      <c r="BK256" s="227">
        <f>ROUND(I256*H256,2)</f>
        <v>0</v>
      </c>
      <c r="BL256" s="20" t="s">
        <v>323</v>
      </c>
      <c r="BM256" s="226" t="s">
        <v>5627</v>
      </c>
    </row>
    <row r="257" s="2" customFormat="1">
      <c r="A257" s="41"/>
      <c r="B257" s="42"/>
      <c r="C257" s="43"/>
      <c r="D257" s="228" t="s">
        <v>202</v>
      </c>
      <c r="E257" s="43"/>
      <c r="F257" s="229" t="s">
        <v>5628</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202</v>
      </c>
      <c r="AU257" s="20" t="s">
        <v>219</v>
      </c>
    </row>
    <row r="258" s="13" customFormat="1">
      <c r="A258" s="13"/>
      <c r="B258" s="235"/>
      <c r="C258" s="236"/>
      <c r="D258" s="228" t="s">
        <v>206</v>
      </c>
      <c r="E258" s="237" t="s">
        <v>19</v>
      </c>
      <c r="F258" s="238" t="s">
        <v>279</v>
      </c>
      <c r="G258" s="236"/>
      <c r="H258" s="237" t="s">
        <v>19</v>
      </c>
      <c r="I258" s="239"/>
      <c r="J258" s="236"/>
      <c r="K258" s="236"/>
      <c r="L258" s="240"/>
      <c r="M258" s="241"/>
      <c r="N258" s="242"/>
      <c r="O258" s="242"/>
      <c r="P258" s="242"/>
      <c r="Q258" s="242"/>
      <c r="R258" s="242"/>
      <c r="S258" s="242"/>
      <c r="T258" s="243"/>
      <c r="U258" s="13"/>
      <c r="V258" s="13"/>
      <c r="W258" s="13"/>
      <c r="X258" s="13"/>
      <c r="Y258" s="13"/>
      <c r="Z258" s="13"/>
      <c r="AA258" s="13"/>
      <c r="AB258" s="13"/>
      <c r="AC258" s="13"/>
      <c r="AD258" s="13"/>
      <c r="AE258" s="13"/>
      <c r="AT258" s="244" t="s">
        <v>206</v>
      </c>
      <c r="AU258" s="244" t="s">
        <v>219</v>
      </c>
      <c r="AV258" s="13" t="s">
        <v>76</v>
      </c>
      <c r="AW258" s="13" t="s">
        <v>31</v>
      </c>
      <c r="AX258" s="13" t="s">
        <v>69</v>
      </c>
      <c r="AY258" s="244" t="s">
        <v>193</v>
      </c>
    </row>
    <row r="259" s="14" customFormat="1">
      <c r="A259" s="14"/>
      <c r="B259" s="245"/>
      <c r="C259" s="246"/>
      <c r="D259" s="228" t="s">
        <v>206</v>
      </c>
      <c r="E259" s="247" t="s">
        <v>19</v>
      </c>
      <c r="F259" s="248" t="s">
        <v>5629</v>
      </c>
      <c r="G259" s="246"/>
      <c r="H259" s="249">
        <v>1</v>
      </c>
      <c r="I259" s="250"/>
      <c r="J259" s="246"/>
      <c r="K259" s="246"/>
      <c r="L259" s="251"/>
      <c r="M259" s="252"/>
      <c r="N259" s="253"/>
      <c r="O259" s="253"/>
      <c r="P259" s="253"/>
      <c r="Q259" s="253"/>
      <c r="R259" s="253"/>
      <c r="S259" s="253"/>
      <c r="T259" s="254"/>
      <c r="U259" s="14"/>
      <c r="V259" s="14"/>
      <c r="W259" s="14"/>
      <c r="X259" s="14"/>
      <c r="Y259" s="14"/>
      <c r="Z259" s="14"/>
      <c r="AA259" s="14"/>
      <c r="AB259" s="14"/>
      <c r="AC259" s="14"/>
      <c r="AD259" s="14"/>
      <c r="AE259" s="14"/>
      <c r="AT259" s="255" t="s">
        <v>206</v>
      </c>
      <c r="AU259" s="255" t="s">
        <v>219</v>
      </c>
      <c r="AV259" s="14" t="s">
        <v>78</v>
      </c>
      <c r="AW259" s="14" t="s">
        <v>31</v>
      </c>
      <c r="AX259" s="14" t="s">
        <v>69</v>
      </c>
      <c r="AY259" s="255" t="s">
        <v>193</v>
      </c>
    </row>
    <row r="260" s="14" customFormat="1">
      <c r="A260" s="14"/>
      <c r="B260" s="245"/>
      <c r="C260" s="246"/>
      <c r="D260" s="228" t="s">
        <v>206</v>
      </c>
      <c r="E260" s="247" t="s">
        <v>19</v>
      </c>
      <c r="F260" s="248" t="s">
        <v>5630</v>
      </c>
      <c r="G260" s="246"/>
      <c r="H260" s="249">
        <v>1</v>
      </c>
      <c r="I260" s="250"/>
      <c r="J260" s="246"/>
      <c r="K260" s="246"/>
      <c r="L260" s="251"/>
      <c r="M260" s="252"/>
      <c r="N260" s="253"/>
      <c r="O260" s="253"/>
      <c r="P260" s="253"/>
      <c r="Q260" s="253"/>
      <c r="R260" s="253"/>
      <c r="S260" s="253"/>
      <c r="T260" s="254"/>
      <c r="U260" s="14"/>
      <c r="V260" s="14"/>
      <c r="W260" s="14"/>
      <c r="X260" s="14"/>
      <c r="Y260" s="14"/>
      <c r="Z260" s="14"/>
      <c r="AA260" s="14"/>
      <c r="AB260" s="14"/>
      <c r="AC260" s="14"/>
      <c r="AD260" s="14"/>
      <c r="AE260" s="14"/>
      <c r="AT260" s="255" t="s">
        <v>206</v>
      </c>
      <c r="AU260" s="255" t="s">
        <v>219</v>
      </c>
      <c r="AV260" s="14" t="s">
        <v>78</v>
      </c>
      <c r="AW260" s="14" t="s">
        <v>31</v>
      </c>
      <c r="AX260" s="14" t="s">
        <v>69</v>
      </c>
      <c r="AY260" s="255" t="s">
        <v>193</v>
      </c>
    </row>
    <row r="261" s="15" customFormat="1">
      <c r="A261" s="15"/>
      <c r="B261" s="256"/>
      <c r="C261" s="257"/>
      <c r="D261" s="228" t="s">
        <v>206</v>
      </c>
      <c r="E261" s="258" t="s">
        <v>19</v>
      </c>
      <c r="F261" s="259" t="s">
        <v>218</v>
      </c>
      <c r="G261" s="257"/>
      <c r="H261" s="260">
        <v>2</v>
      </c>
      <c r="I261" s="261"/>
      <c r="J261" s="257"/>
      <c r="K261" s="257"/>
      <c r="L261" s="262"/>
      <c r="M261" s="263"/>
      <c r="N261" s="264"/>
      <c r="O261" s="264"/>
      <c r="P261" s="264"/>
      <c r="Q261" s="264"/>
      <c r="R261" s="264"/>
      <c r="S261" s="264"/>
      <c r="T261" s="265"/>
      <c r="U261" s="15"/>
      <c r="V261" s="15"/>
      <c r="W261" s="15"/>
      <c r="X261" s="15"/>
      <c r="Y261" s="15"/>
      <c r="Z261" s="15"/>
      <c r="AA261" s="15"/>
      <c r="AB261" s="15"/>
      <c r="AC261" s="15"/>
      <c r="AD261" s="15"/>
      <c r="AE261" s="15"/>
      <c r="AT261" s="266" t="s">
        <v>206</v>
      </c>
      <c r="AU261" s="266" t="s">
        <v>219</v>
      </c>
      <c r="AV261" s="15" t="s">
        <v>200</v>
      </c>
      <c r="AW261" s="15" t="s">
        <v>31</v>
      </c>
      <c r="AX261" s="15" t="s">
        <v>76</v>
      </c>
      <c r="AY261" s="266" t="s">
        <v>193</v>
      </c>
    </row>
    <row r="262" s="2" customFormat="1" ht="16.5" customHeight="1">
      <c r="A262" s="41"/>
      <c r="B262" s="42"/>
      <c r="C262" s="215" t="s">
        <v>488</v>
      </c>
      <c r="D262" s="215" t="s">
        <v>195</v>
      </c>
      <c r="E262" s="216" t="s">
        <v>5631</v>
      </c>
      <c r="F262" s="217" t="s">
        <v>5632</v>
      </c>
      <c r="G262" s="218" t="s">
        <v>326</v>
      </c>
      <c r="H262" s="219">
        <v>5</v>
      </c>
      <c r="I262" s="220"/>
      <c r="J262" s="221">
        <f>ROUND(I262*H262,2)</f>
        <v>0</v>
      </c>
      <c r="K262" s="217" t="s">
        <v>19</v>
      </c>
      <c r="L262" s="47"/>
      <c r="M262" s="222" t="s">
        <v>19</v>
      </c>
      <c r="N262" s="223" t="s">
        <v>40</v>
      </c>
      <c r="O262" s="87"/>
      <c r="P262" s="224">
        <f>O262*H262</f>
        <v>0</v>
      </c>
      <c r="Q262" s="224">
        <v>0</v>
      </c>
      <c r="R262" s="224">
        <f>Q262*H262</f>
        <v>0</v>
      </c>
      <c r="S262" s="224">
        <v>0</v>
      </c>
      <c r="T262" s="225">
        <f>S262*H262</f>
        <v>0</v>
      </c>
      <c r="U262" s="41"/>
      <c r="V262" s="41"/>
      <c r="W262" s="41"/>
      <c r="X262" s="41"/>
      <c r="Y262" s="41"/>
      <c r="Z262" s="41"/>
      <c r="AA262" s="41"/>
      <c r="AB262" s="41"/>
      <c r="AC262" s="41"/>
      <c r="AD262" s="41"/>
      <c r="AE262" s="41"/>
      <c r="AR262" s="226" t="s">
        <v>323</v>
      </c>
      <c r="AT262" s="226" t="s">
        <v>195</v>
      </c>
      <c r="AU262" s="226" t="s">
        <v>219</v>
      </c>
      <c r="AY262" s="20" t="s">
        <v>193</v>
      </c>
      <c r="BE262" s="227">
        <f>IF(N262="základní",J262,0)</f>
        <v>0</v>
      </c>
      <c r="BF262" s="227">
        <f>IF(N262="snížená",J262,0)</f>
        <v>0</v>
      </c>
      <c r="BG262" s="227">
        <f>IF(N262="zákl. přenesená",J262,0)</f>
        <v>0</v>
      </c>
      <c r="BH262" s="227">
        <f>IF(N262="sníž. přenesená",J262,0)</f>
        <v>0</v>
      </c>
      <c r="BI262" s="227">
        <f>IF(N262="nulová",J262,0)</f>
        <v>0</v>
      </c>
      <c r="BJ262" s="20" t="s">
        <v>76</v>
      </c>
      <c r="BK262" s="227">
        <f>ROUND(I262*H262,2)</f>
        <v>0</v>
      </c>
      <c r="BL262" s="20" t="s">
        <v>323</v>
      </c>
      <c r="BM262" s="226" t="s">
        <v>5633</v>
      </c>
    </row>
    <row r="263" s="2" customFormat="1">
      <c r="A263" s="41"/>
      <c r="B263" s="42"/>
      <c r="C263" s="43"/>
      <c r="D263" s="228" t="s">
        <v>202</v>
      </c>
      <c r="E263" s="43"/>
      <c r="F263" s="229" t="s">
        <v>5634</v>
      </c>
      <c r="G263" s="43"/>
      <c r="H263" s="43"/>
      <c r="I263" s="230"/>
      <c r="J263" s="43"/>
      <c r="K263" s="43"/>
      <c r="L263" s="47"/>
      <c r="M263" s="231"/>
      <c r="N263" s="232"/>
      <c r="O263" s="87"/>
      <c r="P263" s="87"/>
      <c r="Q263" s="87"/>
      <c r="R263" s="87"/>
      <c r="S263" s="87"/>
      <c r="T263" s="88"/>
      <c r="U263" s="41"/>
      <c r="V263" s="41"/>
      <c r="W263" s="41"/>
      <c r="X263" s="41"/>
      <c r="Y263" s="41"/>
      <c r="Z263" s="41"/>
      <c r="AA263" s="41"/>
      <c r="AB263" s="41"/>
      <c r="AC263" s="41"/>
      <c r="AD263" s="41"/>
      <c r="AE263" s="41"/>
      <c r="AT263" s="20" t="s">
        <v>202</v>
      </c>
      <c r="AU263" s="20" t="s">
        <v>219</v>
      </c>
    </row>
    <row r="264" s="13" customFormat="1">
      <c r="A264" s="13"/>
      <c r="B264" s="235"/>
      <c r="C264" s="236"/>
      <c r="D264" s="228" t="s">
        <v>206</v>
      </c>
      <c r="E264" s="237" t="s">
        <v>19</v>
      </c>
      <c r="F264" s="238" t="s">
        <v>279</v>
      </c>
      <c r="G264" s="236"/>
      <c r="H264" s="237" t="s">
        <v>19</v>
      </c>
      <c r="I264" s="239"/>
      <c r="J264" s="236"/>
      <c r="K264" s="236"/>
      <c r="L264" s="240"/>
      <c r="M264" s="241"/>
      <c r="N264" s="242"/>
      <c r="O264" s="242"/>
      <c r="P264" s="242"/>
      <c r="Q264" s="242"/>
      <c r="R264" s="242"/>
      <c r="S264" s="242"/>
      <c r="T264" s="243"/>
      <c r="U264" s="13"/>
      <c r="V264" s="13"/>
      <c r="W264" s="13"/>
      <c r="X264" s="13"/>
      <c r="Y264" s="13"/>
      <c r="Z264" s="13"/>
      <c r="AA264" s="13"/>
      <c r="AB264" s="13"/>
      <c r="AC264" s="13"/>
      <c r="AD264" s="13"/>
      <c r="AE264" s="13"/>
      <c r="AT264" s="244" t="s">
        <v>206</v>
      </c>
      <c r="AU264" s="244" t="s">
        <v>219</v>
      </c>
      <c r="AV264" s="13" t="s">
        <v>76</v>
      </c>
      <c r="AW264" s="13" t="s">
        <v>31</v>
      </c>
      <c r="AX264" s="13" t="s">
        <v>69</v>
      </c>
      <c r="AY264" s="244" t="s">
        <v>193</v>
      </c>
    </row>
    <row r="265" s="14" customFormat="1">
      <c r="A265" s="14"/>
      <c r="B265" s="245"/>
      <c r="C265" s="246"/>
      <c r="D265" s="228" t="s">
        <v>206</v>
      </c>
      <c r="E265" s="247" t="s">
        <v>19</v>
      </c>
      <c r="F265" s="248" t="s">
        <v>5620</v>
      </c>
      <c r="G265" s="246"/>
      <c r="H265" s="249">
        <v>2</v>
      </c>
      <c r="I265" s="250"/>
      <c r="J265" s="246"/>
      <c r="K265" s="246"/>
      <c r="L265" s="251"/>
      <c r="M265" s="252"/>
      <c r="N265" s="253"/>
      <c r="O265" s="253"/>
      <c r="P265" s="253"/>
      <c r="Q265" s="253"/>
      <c r="R265" s="253"/>
      <c r="S265" s="253"/>
      <c r="T265" s="254"/>
      <c r="U265" s="14"/>
      <c r="V265" s="14"/>
      <c r="W265" s="14"/>
      <c r="X265" s="14"/>
      <c r="Y265" s="14"/>
      <c r="Z265" s="14"/>
      <c r="AA265" s="14"/>
      <c r="AB265" s="14"/>
      <c r="AC265" s="14"/>
      <c r="AD265" s="14"/>
      <c r="AE265" s="14"/>
      <c r="AT265" s="255" t="s">
        <v>206</v>
      </c>
      <c r="AU265" s="255" t="s">
        <v>219</v>
      </c>
      <c r="AV265" s="14" t="s">
        <v>78</v>
      </c>
      <c r="AW265" s="14" t="s">
        <v>31</v>
      </c>
      <c r="AX265" s="14" t="s">
        <v>69</v>
      </c>
      <c r="AY265" s="255" t="s">
        <v>193</v>
      </c>
    </row>
    <row r="266" s="14" customFormat="1">
      <c r="A266" s="14"/>
      <c r="B266" s="245"/>
      <c r="C266" s="246"/>
      <c r="D266" s="228" t="s">
        <v>206</v>
      </c>
      <c r="E266" s="247" t="s">
        <v>19</v>
      </c>
      <c r="F266" s="248" t="s">
        <v>5635</v>
      </c>
      <c r="G266" s="246"/>
      <c r="H266" s="249">
        <v>3</v>
      </c>
      <c r="I266" s="250"/>
      <c r="J266" s="246"/>
      <c r="K266" s="246"/>
      <c r="L266" s="251"/>
      <c r="M266" s="252"/>
      <c r="N266" s="253"/>
      <c r="O266" s="253"/>
      <c r="P266" s="253"/>
      <c r="Q266" s="253"/>
      <c r="R266" s="253"/>
      <c r="S266" s="253"/>
      <c r="T266" s="254"/>
      <c r="U266" s="14"/>
      <c r="V266" s="14"/>
      <c r="W266" s="14"/>
      <c r="X266" s="14"/>
      <c r="Y266" s="14"/>
      <c r="Z266" s="14"/>
      <c r="AA266" s="14"/>
      <c r="AB266" s="14"/>
      <c r="AC266" s="14"/>
      <c r="AD266" s="14"/>
      <c r="AE266" s="14"/>
      <c r="AT266" s="255" t="s">
        <v>206</v>
      </c>
      <c r="AU266" s="255" t="s">
        <v>219</v>
      </c>
      <c r="AV266" s="14" t="s">
        <v>78</v>
      </c>
      <c r="AW266" s="14" t="s">
        <v>31</v>
      </c>
      <c r="AX266" s="14" t="s">
        <v>69</v>
      </c>
      <c r="AY266" s="255" t="s">
        <v>193</v>
      </c>
    </row>
    <row r="267" s="15" customFormat="1">
      <c r="A267" s="15"/>
      <c r="B267" s="256"/>
      <c r="C267" s="257"/>
      <c r="D267" s="228" t="s">
        <v>206</v>
      </c>
      <c r="E267" s="258" t="s">
        <v>19</v>
      </c>
      <c r="F267" s="259" t="s">
        <v>218</v>
      </c>
      <c r="G267" s="257"/>
      <c r="H267" s="260">
        <v>5</v>
      </c>
      <c r="I267" s="261"/>
      <c r="J267" s="257"/>
      <c r="K267" s="257"/>
      <c r="L267" s="262"/>
      <c r="M267" s="263"/>
      <c r="N267" s="264"/>
      <c r="O267" s="264"/>
      <c r="P267" s="264"/>
      <c r="Q267" s="264"/>
      <c r="R267" s="264"/>
      <c r="S267" s="264"/>
      <c r="T267" s="265"/>
      <c r="U267" s="15"/>
      <c r="V267" s="15"/>
      <c r="W267" s="15"/>
      <c r="X267" s="15"/>
      <c r="Y267" s="15"/>
      <c r="Z267" s="15"/>
      <c r="AA267" s="15"/>
      <c r="AB267" s="15"/>
      <c r="AC267" s="15"/>
      <c r="AD267" s="15"/>
      <c r="AE267" s="15"/>
      <c r="AT267" s="266" t="s">
        <v>206</v>
      </c>
      <c r="AU267" s="266" t="s">
        <v>219</v>
      </c>
      <c r="AV267" s="15" t="s">
        <v>200</v>
      </c>
      <c r="AW267" s="15" t="s">
        <v>31</v>
      </c>
      <c r="AX267" s="15" t="s">
        <v>76</v>
      </c>
      <c r="AY267" s="266" t="s">
        <v>193</v>
      </c>
    </row>
    <row r="268" s="2" customFormat="1" ht="16.5" customHeight="1">
      <c r="A268" s="41"/>
      <c r="B268" s="42"/>
      <c r="C268" s="215" t="s">
        <v>494</v>
      </c>
      <c r="D268" s="215" t="s">
        <v>195</v>
      </c>
      <c r="E268" s="216" t="s">
        <v>5636</v>
      </c>
      <c r="F268" s="217" t="s">
        <v>5637</v>
      </c>
      <c r="G268" s="218" t="s">
        <v>326</v>
      </c>
      <c r="H268" s="219">
        <v>1</v>
      </c>
      <c r="I268" s="220"/>
      <c r="J268" s="221">
        <f>ROUND(I268*H268,2)</f>
        <v>0</v>
      </c>
      <c r="K268" s="217" t="s">
        <v>19</v>
      </c>
      <c r="L268" s="47"/>
      <c r="M268" s="222" t="s">
        <v>19</v>
      </c>
      <c r="N268" s="223" t="s">
        <v>40</v>
      </c>
      <c r="O268" s="87"/>
      <c r="P268" s="224">
        <f>O268*H268</f>
        <v>0</v>
      </c>
      <c r="Q268" s="224">
        <v>0</v>
      </c>
      <c r="R268" s="224">
        <f>Q268*H268</f>
        <v>0</v>
      </c>
      <c r="S268" s="224">
        <v>0</v>
      </c>
      <c r="T268" s="225">
        <f>S268*H268</f>
        <v>0</v>
      </c>
      <c r="U268" s="41"/>
      <c r="V268" s="41"/>
      <c r="W268" s="41"/>
      <c r="X268" s="41"/>
      <c r="Y268" s="41"/>
      <c r="Z268" s="41"/>
      <c r="AA268" s="41"/>
      <c r="AB268" s="41"/>
      <c r="AC268" s="41"/>
      <c r="AD268" s="41"/>
      <c r="AE268" s="41"/>
      <c r="AR268" s="226" t="s">
        <v>323</v>
      </c>
      <c r="AT268" s="226" t="s">
        <v>195</v>
      </c>
      <c r="AU268" s="226" t="s">
        <v>219</v>
      </c>
      <c r="AY268" s="20" t="s">
        <v>193</v>
      </c>
      <c r="BE268" s="227">
        <f>IF(N268="základní",J268,0)</f>
        <v>0</v>
      </c>
      <c r="BF268" s="227">
        <f>IF(N268="snížená",J268,0)</f>
        <v>0</v>
      </c>
      <c r="BG268" s="227">
        <f>IF(N268="zákl. přenesená",J268,0)</f>
        <v>0</v>
      </c>
      <c r="BH268" s="227">
        <f>IF(N268="sníž. přenesená",J268,0)</f>
        <v>0</v>
      </c>
      <c r="BI268" s="227">
        <f>IF(N268="nulová",J268,0)</f>
        <v>0</v>
      </c>
      <c r="BJ268" s="20" t="s">
        <v>76</v>
      </c>
      <c r="BK268" s="227">
        <f>ROUND(I268*H268,2)</f>
        <v>0</v>
      </c>
      <c r="BL268" s="20" t="s">
        <v>323</v>
      </c>
      <c r="BM268" s="226" t="s">
        <v>5638</v>
      </c>
    </row>
    <row r="269" s="2" customFormat="1">
      <c r="A269" s="41"/>
      <c r="B269" s="42"/>
      <c r="C269" s="43"/>
      <c r="D269" s="228" t="s">
        <v>202</v>
      </c>
      <c r="E269" s="43"/>
      <c r="F269" s="229" t="s">
        <v>5639</v>
      </c>
      <c r="G269" s="43"/>
      <c r="H269" s="43"/>
      <c r="I269" s="230"/>
      <c r="J269" s="43"/>
      <c r="K269" s="43"/>
      <c r="L269" s="47"/>
      <c r="M269" s="231"/>
      <c r="N269" s="232"/>
      <c r="O269" s="87"/>
      <c r="P269" s="87"/>
      <c r="Q269" s="87"/>
      <c r="R269" s="87"/>
      <c r="S269" s="87"/>
      <c r="T269" s="88"/>
      <c r="U269" s="41"/>
      <c r="V269" s="41"/>
      <c r="W269" s="41"/>
      <c r="X269" s="41"/>
      <c r="Y269" s="41"/>
      <c r="Z269" s="41"/>
      <c r="AA269" s="41"/>
      <c r="AB269" s="41"/>
      <c r="AC269" s="41"/>
      <c r="AD269" s="41"/>
      <c r="AE269" s="41"/>
      <c r="AT269" s="20" t="s">
        <v>202</v>
      </c>
      <c r="AU269" s="20" t="s">
        <v>219</v>
      </c>
    </row>
    <row r="270" s="13" customFormat="1">
      <c r="A270" s="13"/>
      <c r="B270" s="235"/>
      <c r="C270" s="236"/>
      <c r="D270" s="228" t="s">
        <v>206</v>
      </c>
      <c r="E270" s="237" t="s">
        <v>19</v>
      </c>
      <c r="F270" s="238" t="s">
        <v>279</v>
      </c>
      <c r="G270" s="236"/>
      <c r="H270" s="237" t="s">
        <v>19</v>
      </c>
      <c r="I270" s="239"/>
      <c r="J270" s="236"/>
      <c r="K270" s="236"/>
      <c r="L270" s="240"/>
      <c r="M270" s="241"/>
      <c r="N270" s="242"/>
      <c r="O270" s="242"/>
      <c r="P270" s="242"/>
      <c r="Q270" s="242"/>
      <c r="R270" s="242"/>
      <c r="S270" s="242"/>
      <c r="T270" s="243"/>
      <c r="U270" s="13"/>
      <c r="V270" s="13"/>
      <c r="W270" s="13"/>
      <c r="X270" s="13"/>
      <c r="Y270" s="13"/>
      <c r="Z270" s="13"/>
      <c r="AA270" s="13"/>
      <c r="AB270" s="13"/>
      <c r="AC270" s="13"/>
      <c r="AD270" s="13"/>
      <c r="AE270" s="13"/>
      <c r="AT270" s="244" t="s">
        <v>206</v>
      </c>
      <c r="AU270" s="244" t="s">
        <v>219</v>
      </c>
      <c r="AV270" s="13" t="s">
        <v>76</v>
      </c>
      <c r="AW270" s="13" t="s">
        <v>31</v>
      </c>
      <c r="AX270" s="13" t="s">
        <v>69</v>
      </c>
      <c r="AY270" s="244" t="s">
        <v>193</v>
      </c>
    </row>
    <row r="271" s="14" customFormat="1">
      <c r="A271" s="14"/>
      <c r="B271" s="245"/>
      <c r="C271" s="246"/>
      <c r="D271" s="228" t="s">
        <v>206</v>
      </c>
      <c r="E271" s="247" t="s">
        <v>19</v>
      </c>
      <c r="F271" s="248" t="s">
        <v>76</v>
      </c>
      <c r="G271" s="246"/>
      <c r="H271" s="249">
        <v>1</v>
      </c>
      <c r="I271" s="250"/>
      <c r="J271" s="246"/>
      <c r="K271" s="246"/>
      <c r="L271" s="251"/>
      <c r="M271" s="252"/>
      <c r="N271" s="253"/>
      <c r="O271" s="253"/>
      <c r="P271" s="253"/>
      <c r="Q271" s="253"/>
      <c r="R271" s="253"/>
      <c r="S271" s="253"/>
      <c r="T271" s="254"/>
      <c r="U271" s="14"/>
      <c r="V271" s="14"/>
      <c r="W271" s="14"/>
      <c r="X271" s="14"/>
      <c r="Y271" s="14"/>
      <c r="Z271" s="14"/>
      <c r="AA271" s="14"/>
      <c r="AB271" s="14"/>
      <c r="AC271" s="14"/>
      <c r="AD271" s="14"/>
      <c r="AE271" s="14"/>
      <c r="AT271" s="255" t="s">
        <v>206</v>
      </c>
      <c r="AU271" s="255" t="s">
        <v>219</v>
      </c>
      <c r="AV271" s="14" t="s">
        <v>78</v>
      </c>
      <c r="AW271" s="14" t="s">
        <v>31</v>
      </c>
      <c r="AX271" s="14" t="s">
        <v>76</v>
      </c>
      <c r="AY271" s="255" t="s">
        <v>193</v>
      </c>
    </row>
    <row r="272" s="2" customFormat="1" ht="16.5" customHeight="1">
      <c r="A272" s="41"/>
      <c r="B272" s="42"/>
      <c r="C272" s="215" t="s">
        <v>501</v>
      </c>
      <c r="D272" s="215" t="s">
        <v>195</v>
      </c>
      <c r="E272" s="216" t="s">
        <v>5640</v>
      </c>
      <c r="F272" s="217" t="s">
        <v>5641</v>
      </c>
      <c r="G272" s="218" t="s">
        <v>326</v>
      </c>
      <c r="H272" s="219">
        <v>1</v>
      </c>
      <c r="I272" s="220"/>
      <c r="J272" s="221">
        <f>ROUND(I272*H272,2)</f>
        <v>0</v>
      </c>
      <c r="K272" s="217" t="s">
        <v>19</v>
      </c>
      <c r="L272" s="47"/>
      <c r="M272" s="222" t="s">
        <v>19</v>
      </c>
      <c r="N272" s="223" t="s">
        <v>40</v>
      </c>
      <c r="O272" s="87"/>
      <c r="P272" s="224">
        <f>O272*H272</f>
        <v>0</v>
      </c>
      <c r="Q272" s="224">
        <v>0</v>
      </c>
      <c r="R272" s="224">
        <f>Q272*H272</f>
        <v>0</v>
      </c>
      <c r="S272" s="224">
        <v>0</v>
      </c>
      <c r="T272" s="225">
        <f>S272*H272</f>
        <v>0</v>
      </c>
      <c r="U272" s="41"/>
      <c r="V272" s="41"/>
      <c r="W272" s="41"/>
      <c r="X272" s="41"/>
      <c r="Y272" s="41"/>
      <c r="Z272" s="41"/>
      <c r="AA272" s="41"/>
      <c r="AB272" s="41"/>
      <c r="AC272" s="41"/>
      <c r="AD272" s="41"/>
      <c r="AE272" s="41"/>
      <c r="AR272" s="226" t="s">
        <v>323</v>
      </c>
      <c r="AT272" s="226" t="s">
        <v>195</v>
      </c>
      <c r="AU272" s="226" t="s">
        <v>219</v>
      </c>
      <c r="AY272" s="20" t="s">
        <v>193</v>
      </c>
      <c r="BE272" s="227">
        <f>IF(N272="základní",J272,0)</f>
        <v>0</v>
      </c>
      <c r="BF272" s="227">
        <f>IF(N272="snížená",J272,0)</f>
        <v>0</v>
      </c>
      <c r="BG272" s="227">
        <f>IF(N272="zákl. přenesená",J272,0)</f>
        <v>0</v>
      </c>
      <c r="BH272" s="227">
        <f>IF(N272="sníž. přenesená",J272,0)</f>
        <v>0</v>
      </c>
      <c r="BI272" s="227">
        <f>IF(N272="nulová",J272,0)</f>
        <v>0</v>
      </c>
      <c r="BJ272" s="20" t="s">
        <v>76</v>
      </c>
      <c r="BK272" s="227">
        <f>ROUND(I272*H272,2)</f>
        <v>0</v>
      </c>
      <c r="BL272" s="20" t="s">
        <v>323</v>
      </c>
      <c r="BM272" s="226" t="s">
        <v>5642</v>
      </c>
    </row>
    <row r="273" s="2" customFormat="1">
      <c r="A273" s="41"/>
      <c r="B273" s="42"/>
      <c r="C273" s="43"/>
      <c r="D273" s="228" t="s">
        <v>202</v>
      </c>
      <c r="E273" s="43"/>
      <c r="F273" s="229" t="s">
        <v>5643</v>
      </c>
      <c r="G273" s="43"/>
      <c r="H273" s="43"/>
      <c r="I273" s="230"/>
      <c r="J273" s="43"/>
      <c r="K273" s="43"/>
      <c r="L273" s="47"/>
      <c r="M273" s="231"/>
      <c r="N273" s="232"/>
      <c r="O273" s="87"/>
      <c r="P273" s="87"/>
      <c r="Q273" s="87"/>
      <c r="R273" s="87"/>
      <c r="S273" s="87"/>
      <c r="T273" s="88"/>
      <c r="U273" s="41"/>
      <c r="V273" s="41"/>
      <c r="W273" s="41"/>
      <c r="X273" s="41"/>
      <c r="Y273" s="41"/>
      <c r="Z273" s="41"/>
      <c r="AA273" s="41"/>
      <c r="AB273" s="41"/>
      <c r="AC273" s="41"/>
      <c r="AD273" s="41"/>
      <c r="AE273" s="41"/>
      <c r="AT273" s="20" t="s">
        <v>202</v>
      </c>
      <c r="AU273" s="20" t="s">
        <v>219</v>
      </c>
    </row>
    <row r="274" s="13" customFormat="1">
      <c r="A274" s="13"/>
      <c r="B274" s="235"/>
      <c r="C274" s="236"/>
      <c r="D274" s="228" t="s">
        <v>206</v>
      </c>
      <c r="E274" s="237" t="s">
        <v>19</v>
      </c>
      <c r="F274" s="238" t="s">
        <v>279</v>
      </c>
      <c r="G274" s="236"/>
      <c r="H274" s="237" t="s">
        <v>19</v>
      </c>
      <c r="I274" s="239"/>
      <c r="J274" s="236"/>
      <c r="K274" s="236"/>
      <c r="L274" s="240"/>
      <c r="M274" s="241"/>
      <c r="N274" s="242"/>
      <c r="O274" s="242"/>
      <c r="P274" s="242"/>
      <c r="Q274" s="242"/>
      <c r="R274" s="242"/>
      <c r="S274" s="242"/>
      <c r="T274" s="243"/>
      <c r="U274" s="13"/>
      <c r="V274" s="13"/>
      <c r="W274" s="13"/>
      <c r="X274" s="13"/>
      <c r="Y274" s="13"/>
      <c r="Z274" s="13"/>
      <c r="AA274" s="13"/>
      <c r="AB274" s="13"/>
      <c r="AC274" s="13"/>
      <c r="AD274" s="13"/>
      <c r="AE274" s="13"/>
      <c r="AT274" s="244" t="s">
        <v>206</v>
      </c>
      <c r="AU274" s="244" t="s">
        <v>219</v>
      </c>
      <c r="AV274" s="13" t="s">
        <v>76</v>
      </c>
      <c r="AW274" s="13" t="s">
        <v>31</v>
      </c>
      <c r="AX274" s="13" t="s">
        <v>69</v>
      </c>
      <c r="AY274" s="244" t="s">
        <v>193</v>
      </c>
    </row>
    <row r="275" s="14" customFormat="1">
      <c r="A275" s="14"/>
      <c r="B275" s="245"/>
      <c r="C275" s="246"/>
      <c r="D275" s="228" t="s">
        <v>206</v>
      </c>
      <c r="E275" s="247" t="s">
        <v>19</v>
      </c>
      <c r="F275" s="248" t="s">
        <v>76</v>
      </c>
      <c r="G275" s="246"/>
      <c r="H275" s="249">
        <v>1</v>
      </c>
      <c r="I275" s="250"/>
      <c r="J275" s="246"/>
      <c r="K275" s="246"/>
      <c r="L275" s="251"/>
      <c r="M275" s="252"/>
      <c r="N275" s="253"/>
      <c r="O275" s="253"/>
      <c r="P275" s="253"/>
      <c r="Q275" s="253"/>
      <c r="R275" s="253"/>
      <c r="S275" s="253"/>
      <c r="T275" s="254"/>
      <c r="U275" s="14"/>
      <c r="V275" s="14"/>
      <c r="W275" s="14"/>
      <c r="X275" s="14"/>
      <c r="Y275" s="14"/>
      <c r="Z275" s="14"/>
      <c r="AA275" s="14"/>
      <c r="AB275" s="14"/>
      <c r="AC275" s="14"/>
      <c r="AD275" s="14"/>
      <c r="AE275" s="14"/>
      <c r="AT275" s="255" t="s">
        <v>206</v>
      </c>
      <c r="AU275" s="255" t="s">
        <v>219</v>
      </c>
      <c r="AV275" s="14" t="s">
        <v>78</v>
      </c>
      <c r="AW275" s="14" t="s">
        <v>31</v>
      </c>
      <c r="AX275" s="14" t="s">
        <v>76</v>
      </c>
      <c r="AY275" s="255" t="s">
        <v>193</v>
      </c>
    </row>
    <row r="276" s="2" customFormat="1" ht="16.5" customHeight="1">
      <c r="A276" s="41"/>
      <c r="B276" s="42"/>
      <c r="C276" s="215" t="s">
        <v>321</v>
      </c>
      <c r="D276" s="215" t="s">
        <v>195</v>
      </c>
      <c r="E276" s="216" t="s">
        <v>5644</v>
      </c>
      <c r="F276" s="217" t="s">
        <v>5645</v>
      </c>
      <c r="G276" s="218" t="s">
        <v>326</v>
      </c>
      <c r="H276" s="219">
        <v>1</v>
      </c>
      <c r="I276" s="220"/>
      <c r="J276" s="221">
        <f>ROUND(I276*H276,2)</f>
        <v>0</v>
      </c>
      <c r="K276" s="217" t="s">
        <v>19</v>
      </c>
      <c r="L276" s="47"/>
      <c r="M276" s="222" t="s">
        <v>19</v>
      </c>
      <c r="N276" s="223" t="s">
        <v>40</v>
      </c>
      <c r="O276" s="87"/>
      <c r="P276" s="224">
        <f>O276*H276</f>
        <v>0</v>
      </c>
      <c r="Q276" s="224">
        <v>0</v>
      </c>
      <c r="R276" s="224">
        <f>Q276*H276</f>
        <v>0</v>
      </c>
      <c r="S276" s="224">
        <v>0</v>
      </c>
      <c r="T276" s="225">
        <f>S276*H276</f>
        <v>0</v>
      </c>
      <c r="U276" s="41"/>
      <c r="V276" s="41"/>
      <c r="W276" s="41"/>
      <c r="X276" s="41"/>
      <c r="Y276" s="41"/>
      <c r="Z276" s="41"/>
      <c r="AA276" s="41"/>
      <c r="AB276" s="41"/>
      <c r="AC276" s="41"/>
      <c r="AD276" s="41"/>
      <c r="AE276" s="41"/>
      <c r="AR276" s="226" t="s">
        <v>323</v>
      </c>
      <c r="AT276" s="226" t="s">
        <v>195</v>
      </c>
      <c r="AU276" s="226" t="s">
        <v>219</v>
      </c>
      <c r="AY276" s="20" t="s">
        <v>193</v>
      </c>
      <c r="BE276" s="227">
        <f>IF(N276="základní",J276,0)</f>
        <v>0</v>
      </c>
      <c r="BF276" s="227">
        <f>IF(N276="snížená",J276,0)</f>
        <v>0</v>
      </c>
      <c r="BG276" s="227">
        <f>IF(N276="zákl. přenesená",J276,0)</f>
        <v>0</v>
      </c>
      <c r="BH276" s="227">
        <f>IF(N276="sníž. přenesená",J276,0)</f>
        <v>0</v>
      </c>
      <c r="BI276" s="227">
        <f>IF(N276="nulová",J276,0)</f>
        <v>0</v>
      </c>
      <c r="BJ276" s="20" t="s">
        <v>76</v>
      </c>
      <c r="BK276" s="227">
        <f>ROUND(I276*H276,2)</f>
        <v>0</v>
      </c>
      <c r="BL276" s="20" t="s">
        <v>323</v>
      </c>
      <c r="BM276" s="226" t="s">
        <v>5646</v>
      </c>
    </row>
    <row r="277" s="2" customFormat="1">
      <c r="A277" s="41"/>
      <c r="B277" s="42"/>
      <c r="C277" s="43"/>
      <c r="D277" s="228" t="s">
        <v>202</v>
      </c>
      <c r="E277" s="43"/>
      <c r="F277" s="229" t="s">
        <v>5647</v>
      </c>
      <c r="G277" s="43"/>
      <c r="H277" s="43"/>
      <c r="I277" s="230"/>
      <c r="J277" s="43"/>
      <c r="K277" s="43"/>
      <c r="L277" s="47"/>
      <c r="M277" s="231"/>
      <c r="N277" s="232"/>
      <c r="O277" s="87"/>
      <c r="P277" s="87"/>
      <c r="Q277" s="87"/>
      <c r="R277" s="87"/>
      <c r="S277" s="87"/>
      <c r="T277" s="88"/>
      <c r="U277" s="41"/>
      <c r="V277" s="41"/>
      <c r="W277" s="41"/>
      <c r="X277" s="41"/>
      <c r="Y277" s="41"/>
      <c r="Z277" s="41"/>
      <c r="AA277" s="41"/>
      <c r="AB277" s="41"/>
      <c r="AC277" s="41"/>
      <c r="AD277" s="41"/>
      <c r="AE277" s="41"/>
      <c r="AT277" s="20" t="s">
        <v>202</v>
      </c>
      <c r="AU277" s="20" t="s">
        <v>219</v>
      </c>
    </row>
    <row r="278" s="13" customFormat="1">
      <c r="A278" s="13"/>
      <c r="B278" s="235"/>
      <c r="C278" s="236"/>
      <c r="D278" s="228" t="s">
        <v>206</v>
      </c>
      <c r="E278" s="237" t="s">
        <v>19</v>
      </c>
      <c r="F278" s="238" t="s">
        <v>279</v>
      </c>
      <c r="G278" s="236"/>
      <c r="H278" s="237" t="s">
        <v>19</v>
      </c>
      <c r="I278" s="239"/>
      <c r="J278" s="236"/>
      <c r="K278" s="236"/>
      <c r="L278" s="240"/>
      <c r="M278" s="241"/>
      <c r="N278" s="242"/>
      <c r="O278" s="242"/>
      <c r="P278" s="242"/>
      <c r="Q278" s="242"/>
      <c r="R278" s="242"/>
      <c r="S278" s="242"/>
      <c r="T278" s="243"/>
      <c r="U278" s="13"/>
      <c r="V278" s="13"/>
      <c r="W278" s="13"/>
      <c r="X278" s="13"/>
      <c r="Y278" s="13"/>
      <c r="Z278" s="13"/>
      <c r="AA278" s="13"/>
      <c r="AB278" s="13"/>
      <c r="AC278" s="13"/>
      <c r="AD278" s="13"/>
      <c r="AE278" s="13"/>
      <c r="AT278" s="244" t="s">
        <v>206</v>
      </c>
      <c r="AU278" s="244" t="s">
        <v>219</v>
      </c>
      <c r="AV278" s="13" t="s">
        <v>76</v>
      </c>
      <c r="AW278" s="13" t="s">
        <v>31</v>
      </c>
      <c r="AX278" s="13" t="s">
        <v>69</v>
      </c>
      <c r="AY278" s="244" t="s">
        <v>193</v>
      </c>
    </row>
    <row r="279" s="14" customFormat="1">
      <c r="A279" s="14"/>
      <c r="B279" s="245"/>
      <c r="C279" s="246"/>
      <c r="D279" s="228" t="s">
        <v>206</v>
      </c>
      <c r="E279" s="247" t="s">
        <v>19</v>
      </c>
      <c r="F279" s="248" t="s">
        <v>76</v>
      </c>
      <c r="G279" s="246"/>
      <c r="H279" s="249">
        <v>1</v>
      </c>
      <c r="I279" s="250"/>
      <c r="J279" s="246"/>
      <c r="K279" s="246"/>
      <c r="L279" s="251"/>
      <c r="M279" s="252"/>
      <c r="N279" s="253"/>
      <c r="O279" s="253"/>
      <c r="P279" s="253"/>
      <c r="Q279" s="253"/>
      <c r="R279" s="253"/>
      <c r="S279" s="253"/>
      <c r="T279" s="254"/>
      <c r="U279" s="14"/>
      <c r="V279" s="14"/>
      <c r="W279" s="14"/>
      <c r="X279" s="14"/>
      <c r="Y279" s="14"/>
      <c r="Z279" s="14"/>
      <c r="AA279" s="14"/>
      <c r="AB279" s="14"/>
      <c r="AC279" s="14"/>
      <c r="AD279" s="14"/>
      <c r="AE279" s="14"/>
      <c r="AT279" s="255" t="s">
        <v>206</v>
      </c>
      <c r="AU279" s="255" t="s">
        <v>219</v>
      </c>
      <c r="AV279" s="14" t="s">
        <v>78</v>
      </c>
      <c r="AW279" s="14" t="s">
        <v>31</v>
      </c>
      <c r="AX279" s="14" t="s">
        <v>76</v>
      </c>
      <c r="AY279" s="255" t="s">
        <v>193</v>
      </c>
    </row>
    <row r="280" s="2" customFormat="1" ht="16.5" customHeight="1">
      <c r="A280" s="41"/>
      <c r="B280" s="42"/>
      <c r="C280" s="215" t="s">
        <v>514</v>
      </c>
      <c r="D280" s="215" t="s">
        <v>195</v>
      </c>
      <c r="E280" s="216" t="s">
        <v>5648</v>
      </c>
      <c r="F280" s="217" t="s">
        <v>5649</v>
      </c>
      <c r="G280" s="218" t="s">
        <v>326</v>
      </c>
      <c r="H280" s="219">
        <v>1</v>
      </c>
      <c r="I280" s="220"/>
      <c r="J280" s="221">
        <f>ROUND(I280*H280,2)</f>
        <v>0</v>
      </c>
      <c r="K280" s="217" t="s">
        <v>19</v>
      </c>
      <c r="L280" s="47"/>
      <c r="M280" s="222" t="s">
        <v>19</v>
      </c>
      <c r="N280" s="223" t="s">
        <v>40</v>
      </c>
      <c r="O280" s="87"/>
      <c r="P280" s="224">
        <f>O280*H280</f>
        <v>0</v>
      </c>
      <c r="Q280" s="224">
        <v>0</v>
      </c>
      <c r="R280" s="224">
        <f>Q280*H280</f>
        <v>0</v>
      </c>
      <c r="S280" s="224">
        <v>0</v>
      </c>
      <c r="T280" s="225">
        <f>S280*H280</f>
        <v>0</v>
      </c>
      <c r="U280" s="41"/>
      <c r="V280" s="41"/>
      <c r="W280" s="41"/>
      <c r="X280" s="41"/>
      <c r="Y280" s="41"/>
      <c r="Z280" s="41"/>
      <c r="AA280" s="41"/>
      <c r="AB280" s="41"/>
      <c r="AC280" s="41"/>
      <c r="AD280" s="41"/>
      <c r="AE280" s="41"/>
      <c r="AR280" s="226" t="s">
        <v>323</v>
      </c>
      <c r="AT280" s="226" t="s">
        <v>195</v>
      </c>
      <c r="AU280" s="226" t="s">
        <v>219</v>
      </c>
      <c r="AY280" s="20" t="s">
        <v>193</v>
      </c>
      <c r="BE280" s="227">
        <f>IF(N280="základní",J280,0)</f>
        <v>0</v>
      </c>
      <c r="BF280" s="227">
        <f>IF(N280="snížená",J280,0)</f>
        <v>0</v>
      </c>
      <c r="BG280" s="227">
        <f>IF(N280="zákl. přenesená",J280,0)</f>
        <v>0</v>
      </c>
      <c r="BH280" s="227">
        <f>IF(N280="sníž. přenesená",J280,0)</f>
        <v>0</v>
      </c>
      <c r="BI280" s="227">
        <f>IF(N280="nulová",J280,0)</f>
        <v>0</v>
      </c>
      <c r="BJ280" s="20" t="s">
        <v>76</v>
      </c>
      <c r="BK280" s="227">
        <f>ROUND(I280*H280,2)</f>
        <v>0</v>
      </c>
      <c r="BL280" s="20" t="s">
        <v>323</v>
      </c>
      <c r="BM280" s="226" t="s">
        <v>5650</v>
      </c>
    </row>
    <row r="281" s="2" customFormat="1">
      <c r="A281" s="41"/>
      <c r="B281" s="42"/>
      <c r="C281" s="43"/>
      <c r="D281" s="228" t="s">
        <v>202</v>
      </c>
      <c r="E281" s="43"/>
      <c r="F281" s="229" t="s">
        <v>5651</v>
      </c>
      <c r="G281" s="43"/>
      <c r="H281" s="43"/>
      <c r="I281" s="230"/>
      <c r="J281" s="43"/>
      <c r="K281" s="43"/>
      <c r="L281" s="47"/>
      <c r="M281" s="231"/>
      <c r="N281" s="232"/>
      <c r="O281" s="87"/>
      <c r="P281" s="87"/>
      <c r="Q281" s="87"/>
      <c r="R281" s="87"/>
      <c r="S281" s="87"/>
      <c r="T281" s="88"/>
      <c r="U281" s="41"/>
      <c r="V281" s="41"/>
      <c r="W281" s="41"/>
      <c r="X281" s="41"/>
      <c r="Y281" s="41"/>
      <c r="Z281" s="41"/>
      <c r="AA281" s="41"/>
      <c r="AB281" s="41"/>
      <c r="AC281" s="41"/>
      <c r="AD281" s="41"/>
      <c r="AE281" s="41"/>
      <c r="AT281" s="20" t="s">
        <v>202</v>
      </c>
      <c r="AU281" s="20" t="s">
        <v>219</v>
      </c>
    </row>
    <row r="282" s="13" customFormat="1">
      <c r="A282" s="13"/>
      <c r="B282" s="235"/>
      <c r="C282" s="236"/>
      <c r="D282" s="228" t="s">
        <v>206</v>
      </c>
      <c r="E282" s="237" t="s">
        <v>19</v>
      </c>
      <c r="F282" s="238" t="s">
        <v>279</v>
      </c>
      <c r="G282" s="236"/>
      <c r="H282" s="237" t="s">
        <v>19</v>
      </c>
      <c r="I282" s="239"/>
      <c r="J282" s="236"/>
      <c r="K282" s="236"/>
      <c r="L282" s="240"/>
      <c r="M282" s="241"/>
      <c r="N282" s="242"/>
      <c r="O282" s="242"/>
      <c r="P282" s="242"/>
      <c r="Q282" s="242"/>
      <c r="R282" s="242"/>
      <c r="S282" s="242"/>
      <c r="T282" s="243"/>
      <c r="U282" s="13"/>
      <c r="V282" s="13"/>
      <c r="W282" s="13"/>
      <c r="X282" s="13"/>
      <c r="Y282" s="13"/>
      <c r="Z282" s="13"/>
      <c r="AA282" s="13"/>
      <c r="AB282" s="13"/>
      <c r="AC282" s="13"/>
      <c r="AD282" s="13"/>
      <c r="AE282" s="13"/>
      <c r="AT282" s="244" t="s">
        <v>206</v>
      </c>
      <c r="AU282" s="244" t="s">
        <v>219</v>
      </c>
      <c r="AV282" s="13" t="s">
        <v>76</v>
      </c>
      <c r="AW282" s="13" t="s">
        <v>31</v>
      </c>
      <c r="AX282" s="13" t="s">
        <v>69</v>
      </c>
      <c r="AY282" s="244" t="s">
        <v>193</v>
      </c>
    </row>
    <row r="283" s="14" customFormat="1">
      <c r="A283" s="14"/>
      <c r="B283" s="245"/>
      <c r="C283" s="246"/>
      <c r="D283" s="228" t="s">
        <v>206</v>
      </c>
      <c r="E283" s="247" t="s">
        <v>19</v>
      </c>
      <c r="F283" s="248" t="s">
        <v>76</v>
      </c>
      <c r="G283" s="246"/>
      <c r="H283" s="249">
        <v>1</v>
      </c>
      <c r="I283" s="250"/>
      <c r="J283" s="246"/>
      <c r="K283" s="246"/>
      <c r="L283" s="251"/>
      <c r="M283" s="252"/>
      <c r="N283" s="253"/>
      <c r="O283" s="253"/>
      <c r="P283" s="253"/>
      <c r="Q283" s="253"/>
      <c r="R283" s="253"/>
      <c r="S283" s="253"/>
      <c r="T283" s="254"/>
      <c r="U283" s="14"/>
      <c r="V283" s="14"/>
      <c r="W283" s="14"/>
      <c r="X283" s="14"/>
      <c r="Y283" s="14"/>
      <c r="Z283" s="14"/>
      <c r="AA283" s="14"/>
      <c r="AB283" s="14"/>
      <c r="AC283" s="14"/>
      <c r="AD283" s="14"/>
      <c r="AE283" s="14"/>
      <c r="AT283" s="255" t="s">
        <v>206</v>
      </c>
      <c r="AU283" s="255" t="s">
        <v>219</v>
      </c>
      <c r="AV283" s="14" t="s">
        <v>78</v>
      </c>
      <c r="AW283" s="14" t="s">
        <v>31</v>
      </c>
      <c r="AX283" s="14" t="s">
        <v>76</v>
      </c>
      <c r="AY283" s="255" t="s">
        <v>193</v>
      </c>
    </row>
    <row r="284" s="2" customFormat="1" ht="16.5" customHeight="1">
      <c r="A284" s="41"/>
      <c r="B284" s="42"/>
      <c r="C284" s="215" t="s">
        <v>523</v>
      </c>
      <c r="D284" s="215" t="s">
        <v>195</v>
      </c>
      <c r="E284" s="216" t="s">
        <v>5652</v>
      </c>
      <c r="F284" s="217" t="s">
        <v>5653</v>
      </c>
      <c r="G284" s="218" t="s">
        <v>326</v>
      </c>
      <c r="H284" s="219">
        <v>1</v>
      </c>
      <c r="I284" s="220"/>
      <c r="J284" s="221">
        <f>ROUND(I284*H284,2)</f>
        <v>0</v>
      </c>
      <c r="K284" s="217" t="s">
        <v>19</v>
      </c>
      <c r="L284" s="47"/>
      <c r="M284" s="222" t="s">
        <v>19</v>
      </c>
      <c r="N284" s="223" t="s">
        <v>40</v>
      </c>
      <c r="O284" s="87"/>
      <c r="P284" s="224">
        <f>O284*H284</f>
        <v>0</v>
      </c>
      <c r="Q284" s="224">
        <v>0</v>
      </c>
      <c r="R284" s="224">
        <f>Q284*H284</f>
        <v>0</v>
      </c>
      <c r="S284" s="224">
        <v>0</v>
      </c>
      <c r="T284" s="225">
        <f>S284*H284</f>
        <v>0</v>
      </c>
      <c r="U284" s="41"/>
      <c r="V284" s="41"/>
      <c r="W284" s="41"/>
      <c r="X284" s="41"/>
      <c r="Y284" s="41"/>
      <c r="Z284" s="41"/>
      <c r="AA284" s="41"/>
      <c r="AB284" s="41"/>
      <c r="AC284" s="41"/>
      <c r="AD284" s="41"/>
      <c r="AE284" s="41"/>
      <c r="AR284" s="226" t="s">
        <v>323</v>
      </c>
      <c r="AT284" s="226" t="s">
        <v>195</v>
      </c>
      <c r="AU284" s="226" t="s">
        <v>219</v>
      </c>
      <c r="AY284" s="20" t="s">
        <v>193</v>
      </c>
      <c r="BE284" s="227">
        <f>IF(N284="základní",J284,0)</f>
        <v>0</v>
      </c>
      <c r="BF284" s="227">
        <f>IF(N284="snížená",J284,0)</f>
        <v>0</v>
      </c>
      <c r="BG284" s="227">
        <f>IF(N284="zákl. přenesená",J284,0)</f>
        <v>0</v>
      </c>
      <c r="BH284" s="227">
        <f>IF(N284="sníž. přenesená",J284,0)</f>
        <v>0</v>
      </c>
      <c r="BI284" s="227">
        <f>IF(N284="nulová",J284,0)</f>
        <v>0</v>
      </c>
      <c r="BJ284" s="20" t="s">
        <v>76</v>
      </c>
      <c r="BK284" s="227">
        <f>ROUND(I284*H284,2)</f>
        <v>0</v>
      </c>
      <c r="BL284" s="20" t="s">
        <v>323</v>
      </c>
      <c r="BM284" s="226" t="s">
        <v>5654</v>
      </c>
    </row>
    <row r="285" s="2" customFormat="1">
      <c r="A285" s="41"/>
      <c r="B285" s="42"/>
      <c r="C285" s="43"/>
      <c r="D285" s="228" t="s">
        <v>202</v>
      </c>
      <c r="E285" s="43"/>
      <c r="F285" s="229" t="s">
        <v>5655</v>
      </c>
      <c r="G285" s="43"/>
      <c r="H285" s="43"/>
      <c r="I285" s="230"/>
      <c r="J285" s="43"/>
      <c r="K285" s="43"/>
      <c r="L285" s="47"/>
      <c r="M285" s="231"/>
      <c r="N285" s="232"/>
      <c r="O285" s="87"/>
      <c r="P285" s="87"/>
      <c r="Q285" s="87"/>
      <c r="R285" s="87"/>
      <c r="S285" s="87"/>
      <c r="T285" s="88"/>
      <c r="U285" s="41"/>
      <c r="V285" s="41"/>
      <c r="W285" s="41"/>
      <c r="X285" s="41"/>
      <c r="Y285" s="41"/>
      <c r="Z285" s="41"/>
      <c r="AA285" s="41"/>
      <c r="AB285" s="41"/>
      <c r="AC285" s="41"/>
      <c r="AD285" s="41"/>
      <c r="AE285" s="41"/>
      <c r="AT285" s="20" t="s">
        <v>202</v>
      </c>
      <c r="AU285" s="20" t="s">
        <v>219</v>
      </c>
    </row>
    <row r="286" s="13" customFormat="1">
      <c r="A286" s="13"/>
      <c r="B286" s="235"/>
      <c r="C286" s="236"/>
      <c r="D286" s="228" t="s">
        <v>206</v>
      </c>
      <c r="E286" s="237" t="s">
        <v>19</v>
      </c>
      <c r="F286" s="238" t="s">
        <v>279</v>
      </c>
      <c r="G286" s="236"/>
      <c r="H286" s="237" t="s">
        <v>19</v>
      </c>
      <c r="I286" s="239"/>
      <c r="J286" s="236"/>
      <c r="K286" s="236"/>
      <c r="L286" s="240"/>
      <c r="M286" s="241"/>
      <c r="N286" s="242"/>
      <c r="O286" s="242"/>
      <c r="P286" s="242"/>
      <c r="Q286" s="242"/>
      <c r="R286" s="242"/>
      <c r="S286" s="242"/>
      <c r="T286" s="243"/>
      <c r="U286" s="13"/>
      <c r="V286" s="13"/>
      <c r="W286" s="13"/>
      <c r="X286" s="13"/>
      <c r="Y286" s="13"/>
      <c r="Z286" s="13"/>
      <c r="AA286" s="13"/>
      <c r="AB286" s="13"/>
      <c r="AC286" s="13"/>
      <c r="AD286" s="13"/>
      <c r="AE286" s="13"/>
      <c r="AT286" s="244" t="s">
        <v>206</v>
      </c>
      <c r="AU286" s="244" t="s">
        <v>219</v>
      </c>
      <c r="AV286" s="13" t="s">
        <v>76</v>
      </c>
      <c r="AW286" s="13" t="s">
        <v>31</v>
      </c>
      <c r="AX286" s="13" t="s">
        <v>69</v>
      </c>
      <c r="AY286" s="244" t="s">
        <v>193</v>
      </c>
    </row>
    <row r="287" s="14" customFormat="1">
      <c r="A287" s="14"/>
      <c r="B287" s="245"/>
      <c r="C287" s="246"/>
      <c r="D287" s="228" t="s">
        <v>206</v>
      </c>
      <c r="E287" s="247" t="s">
        <v>19</v>
      </c>
      <c r="F287" s="248" t="s">
        <v>76</v>
      </c>
      <c r="G287" s="246"/>
      <c r="H287" s="249">
        <v>1</v>
      </c>
      <c r="I287" s="250"/>
      <c r="J287" s="246"/>
      <c r="K287" s="246"/>
      <c r="L287" s="251"/>
      <c r="M287" s="252"/>
      <c r="N287" s="253"/>
      <c r="O287" s="253"/>
      <c r="P287" s="253"/>
      <c r="Q287" s="253"/>
      <c r="R287" s="253"/>
      <c r="S287" s="253"/>
      <c r="T287" s="254"/>
      <c r="U287" s="14"/>
      <c r="V287" s="14"/>
      <c r="W287" s="14"/>
      <c r="X287" s="14"/>
      <c r="Y287" s="14"/>
      <c r="Z287" s="14"/>
      <c r="AA287" s="14"/>
      <c r="AB287" s="14"/>
      <c r="AC287" s="14"/>
      <c r="AD287" s="14"/>
      <c r="AE287" s="14"/>
      <c r="AT287" s="255" t="s">
        <v>206</v>
      </c>
      <c r="AU287" s="255" t="s">
        <v>219</v>
      </c>
      <c r="AV287" s="14" t="s">
        <v>78</v>
      </c>
      <c r="AW287" s="14" t="s">
        <v>31</v>
      </c>
      <c r="AX287" s="14" t="s">
        <v>76</v>
      </c>
      <c r="AY287" s="255" t="s">
        <v>193</v>
      </c>
    </row>
    <row r="288" s="2" customFormat="1" ht="16.5" customHeight="1">
      <c r="A288" s="41"/>
      <c r="B288" s="42"/>
      <c r="C288" s="215" t="s">
        <v>530</v>
      </c>
      <c r="D288" s="215" t="s">
        <v>195</v>
      </c>
      <c r="E288" s="216" t="s">
        <v>5656</v>
      </c>
      <c r="F288" s="217" t="s">
        <v>5657</v>
      </c>
      <c r="G288" s="218" t="s">
        <v>326</v>
      </c>
      <c r="H288" s="219">
        <v>2</v>
      </c>
      <c r="I288" s="220"/>
      <c r="J288" s="221">
        <f>ROUND(I288*H288,2)</f>
        <v>0</v>
      </c>
      <c r="K288" s="217" t="s">
        <v>19</v>
      </c>
      <c r="L288" s="47"/>
      <c r="M288" s="222" t="s">
        <v>19</v>
      </c>
      <c r="N288" s="223" t="s">
        <v>40</v>
      </c>
      <c r="O288" s="87"/>
      <c r="P288" s="224">
        <f>O288*H288</f>
        <v>0</v>
      </c>
      <c r="Q288" s="224">
        <v>0</v>
      </c>
      <c r="R288" s="224">
        <f>Q288*H288</f>
        <v>0</v>
      </c>
      <c r="S288" s="224">
        <v>0</v>
      </c>
      <c r="T288" s="225">
        <f>S288*H288</f>
        <v>0</v>
      </c>
      <c r="U288" s="41"/>
      <c r="V288" s="41"/>
      <c r="W288" s="41"/>
      <c r="X288" s="41"/>
      <c r="Y288" s="41"/>
      <c r="Z288" s="41"/>
      <c r="AA288" s="41"/>
      <c r="AB288" s="41"/>
      <c r="AC288" s="41"/>
      <c r="AD288" s="41"/>
      <c r="AE288" s="41"/>
      <c r="AR288" s="226" t="s">
        <v>323</v>
      </c>
      <c r="AT288" s="226" t="s">
        <v>195</v>
      </c>
      <c r="AU288" s="226" t="s">
        <v>219</v>
      </c>
      <c r="AY288" s="20" t="s">
        <v>193</v>
      </c>
      <c r="BE288" s="227">
        <f>IF(N288="základní",J288,0)</f>
        <v>0</v>
      </c>
      <c r="BF288" s="227">
        <f>IF(N288="snížená",J288,0)</f>
        <v>0</v>
      </c>
      <c r="BG288" s="227">
        <f>IF(N288="zákl. přenesená",J288,0)</f>
        <v>0</v>
      </c>
      <c r="BH288" s="227">
        <f>IF(N288="sníž. přenesená",J288,0)</f>
        <v>0</v>
      </c>
      <c r="BI288" s="227">
        <f>IF(N288="nulová",J288,0)</f>
        <v>0</v>
      </c>
      <c r="BJ288" s="20" t="s">
        <v>76</v>
      </c>
      <c r="BK288" s="227">
        <f>ROUND(I288*H288,2)</f>
        <v>0</v>
      </c>
      <c r="BL288" s="20" t="s">
        <v>323</v>
      </c>
      <c r="BM288" s="226" t="s">
        <v>5658</v>
      </c>
    </row>
    <row r="289" s="2" customFormat="1">
      <c r="A289" s="41"/>
      <c r="B289" s="42"/>
      <c r="C289" s="43"/>
      <c r="D289" s="228" t="s">
        <v>202</v>
      </c>
      <c r="E289" s="43"/>
      <c r="F289" s="229" t="s">
        <v>5659</v>
      </c>
      <c r="G289" s="43"/>
      <c r="H289" s="43"/>
      <c r="I289" s="230"/>
      <c r="J289" s="43"/>
      <c r="K289" s="43"/>
      <c r="L289" s="47"/>
      <c r="M289" s="231"/>
      <c r="N289" s="232"/>
      <c r="O289" s="87"/>
      <c r="P289" s="87"/>
      <c r="Q289" s="87"/>
      <c r="R289" s="87"/>
      <c r="S289" s="87"/>
      <c r="T289" s="88"/>
      <c r="U289" s="41"/>
      <c r="V289" s="41"/>
      <c r="W289" s="41"/>
      <c r="X289" s="41"/>
      <c r="Y289" s="41"/>
      <c r="Z289" s="41"/>
      <c r="AA289" s="41"/>
      <c r="AB289" s="41"/>
      <c r="AC289" s="41"/>
      <c r="AD289" s="41"/>
      <c r="AE289" s="41"/>
      <c r="AT289" s="20" t="s">
        <v>202</v>
      </c>
      <c r="AU289" s="20" t="s">
        <v>219</v>
      </c>
    </row>
    <row r="290" s="13" customFormat="1">
      <c r="A290" s="13"/>
      <c r="B290" s="235"/>
      <c r="C290" s="236"/>
      <c r="D290" s="228" t="s">
        <v>206</v>
      </c>
      <c r="E290" s="237" t="s">
        <v>19</v>
      </c>
      <c r="F290" s="238" t="s">
        <v>279</v>
      </c>
      <c r="G290" s="236"/>
      <c r="H290" s="237" t="s">
        <v>19</v>
      </c>
      <c r="I290" s="239"/>
      <c r="J290" s="236"/>
      <c r="K290" s="236"/>
      <c r="L290" s="240"/>
      <c r="M290" s="241"/>
      <c r="N290" s="242"/>
      <c r="O290" s="242"/>
      <c r="P290" s="242"/>
      <c r="Q290" s="242"/>
      <c r="R290" s="242"/>
      <c r="S290" s="242"/>
      <c r="T290" s="243"/>
      <c r="U290" s="13"/>
      <c r="V290" s="13"/>
      <c r="W290" s="13"/>
      <c r="X290" s="13"/>
      <c r="Y290" s="13"/>
      <c r="Z290" s="13"/>
      <c r="AA290" s="13"/>
      <c r="AB290" s="13"/>
      <c r="AC290" s="13"/>
      <c r="AD290" s="13"/>
      <c r="AE290" s="13"/>
      <c r="AT290" s="244" t="s">
        <v>206</v>
      </c>
      <c r="AU290" s="244" t="s">
        <v>219</v>
      </c>
      <c r="AV290" s="13" t="s">
        <v>76</v>
      </c>
      <c r="AW290" s="13" t="s">
        <v>31</v>
      </c>
      <c r="AX290" s="13" t="s">
        <v>69</v>
      </c>
      <c r="AY290" s="244" t="s">
        <v>193</v>
      </c>
    </row>
    <row r="291" s="14" customFormat="1">
      <c r="A291" s="14"/>
      <c r="B291" s="245"/>
      <c r="C291" s="246"/>
      <c r="D291" s="228" t="s">
        <v>206</v>
      </c>
      <c r="E291" s="247" t="s">
        <v>19</v>
      </c>
      <c r="F291" s="248" t="s">
        <v>5629</v>
      </c>
      <c r="G291" s="246"/>
      <c r="H291" s="249">
        <v>1</v>
      </c>
      <c r="I291" s="250"/>
      <c r="J291" s="246"/>
      <c r="K291" s="246"/>
      <c r="L291" s="251"/>
      <c r="M291" s="252"/>
      <c r="N291" s="253"/>
      <c r="O291" s="253"/>
      <c r="P291" s="253"/>
      <c r="Q291" s="253"/>
      <c r="R291" s="253"/>
      <c r="S291" s="253"/>
      <c r="T291" s="254"/>
      <c r="U291" s="14"/>
      <c r="V291" s="14"/>
      <c r="W291" s="14"/>
      <c r="X291" s="14"/>
      <c r="Y291" s="14"/>
      <c r="Z291" s="14"/>
      <c r="AA291" s="14"/>
      <c r="AB291" s="14"/>
      <c r="AC291" s="14"/>
      <c r="AD291" s="14"/>
      <c r="AE291" s="14"/>
      <c r="AT291" s="255" t="s">
        <v>206</v>
      </c>
      <c r="AU291" s="255" t="s">
        <v>219</v>
      </c>
      <c r="AV291" s="14" t="s">
        <v>78</v>
      </c>
      <c r="AW291" s="14" t="s">
        <v>31</v>
      </c>
      <c r="AX291" s="14" t="s">
        <v>69</v>
      </c>
      <c r="AY291" s="255" t="s">
        <v>193</v>
      </c>
    </row>
    <row r="292" s="14" customFormat="1">
      <c r="A292" s="14"/>
      <c r="B292" s="245"/>
      <c r="C292" s="246"/>
      <c r="D292" s="228" t="s">
        <v>206</v>
      </c>
      <c r="E292" s="247" t="s">
        <v>19</v>
      </c>
      <c r="F292" s="248" t="s">
        <v>5630</v>
      </c>
      <c r="G292" s="246"/>
      <c r="H292" s="249">
        <v>1</v>
      </c>
      <c r="I292" s="250"/>
      <c r="J292" s="246"/>
      <c r="K292" s="246"/>
      <c r="L292" s="251"/>
      <c r="M292" s="252"/>
      <c r="N292" s="253"/>
      <c r="O292" s="253"/>
      <c r="P292" s="253"/>
      <c r="Q292" s="253"/>
      <c r="R292" s="253"/>
      <c r="S292" s="253"/>
      <c r="T292" s="254"/>
      <c r="U292" s="14"/>
      <c r="V292" s="14"/>
      <c r="W292" s="14"/>
      <c r="X292" s="14"/>
      <c r="Y292" s="14"/>
      <c r="Z292" s="14"/>
      <c r="AA292" s="14"/>
      <c r="AB292" s="14"/>
      <c r="AC292" s="14"/>
      <c r="AD292" s="14"/>
      <c r="AE292" s="14"/>
      <c r="AT292" s="255" t="s">
        <v>206</v>
      </c>
      <c r="AU292" s="255" t="s">
        <v>219</v>
      </c>
      <c r="AV292" s="14" t="s">
        <v>78</v>
      </c>
      <c r="AW292" s="14" t="s">
        <v>31</v>
      </c>
      <c r="AX292" s="14" t="s">
        <v>69</v>
      </c>
      <c r="AY292" s="255" t="s">
        <v>193</v>
      </c>
    </row>
    <row r="293" s="15" customFormat="1">
      <c r="A293" s="15"/>
      <c r="B293" s="256"/>
      <c r="C293" s="257"/>
      <c r="D293" s="228" t="s">
        <v>206</v>
      </c>
      <c r="E293" s="258" t="s">
        <v>19</v>
      </c>
      <c r="F293" s="259" t="s">
        <v>218</v>
      </c>
      <c r="G293" s="257"/>
      <c r="H293" s="260">
        <v>2</v>
      </c>
      <c r="I293" s="261"/>
      <c r="J293" s="257"/>
      <c r="K293" s="257"/>
      <c r="L293" s="262"/>
      <c r="M293" s="263"/>
      <c r="N293" s="264"/>
      <c r="O293" s="264"/>
      <c r="P293" s="264"/>
      <c r="Q293" s="264"/>
      <c r="R293" s="264"/>
      <c r="S293" s="264"/>
      <c r="T293" s="265"/>
      <c r="U293" s="15"/>
      <c r="V293" s="15"/>
      <c r="W293" s="15"/>
      <c r="X293" s="15"/>
      <c r="Y293" s="15"/>
      <c r="Z293" s="15"/>
      <c r="AA293" s="15"/>
      <c r="AB293" s="15"/>
      <c r="AC293" s="15"/>
      <c r="AD293" s="15"/>
      <c r="AE293" s="15"/>
      <c r="AT293" s="266" t="s">
        <v>206</v>
      </c>
      <c r="AU293" s="266" t="s">
        <v>219</v>
      </c>
      <c r="AV293" s="15" t="s">
        <v>200</v>
      </c>
      <c r="AW293" s="15" t="s">
        <v>31</v>
      </c>
      <c r="AX293" s="15" t="s">
        <v>76</v>
      </c>
      <c r="AY293" s="266" t="s">
        <v>193</v>
      </c>
    </row>
    <row r="294" s="2" customFormat="1" ht="16.5" customHeight="1">
      <c r="A294" s="41"/>
      <c r="B294" s="42"/>
      <c r="C294" s="215" t="s">
        <v>537</v>
      </c>
      <c r="D294" s="215" t="s">
        <v>195</v>
      </c>
      <c r="E294" s="216" t="s">
        <v>5660</v>
      </c>
      <c r="F294" s="217" t="s">
        <v>5661</v>
      </c>
      <c r="G294" s="218" t="s">
        <v>326</v>
      </c>
      <c r="H294" s="219">
        <v>1</v>
      </c>
      <c r="I294" s="220"/>
      <c r="J294" s="221">
        <f>ROUND(I294*H294,2)</f>
        <v>0</v>
      </c>
      <c r="K294" s="217" t="s">
        <v>19</v>
      </c>
      <c r="L294" s="47"/>
      <c r="M294" s="222" t="s">
        <v>19</v>
      </c>
      <c r="N294" s="223" t="s">
        <v>40</v>
      </c>
      <c r="O294" s="87"/>
      <c r="P294" s="224">
        <f>O294*H294</f>
        <v>0</v>
      </c>
      <c r="Q294" s="224">
        <v>0</v>
      </c>
      <c r="R294" s="224">
        <f>Q294*H294</f>
        <v>0</v>
      </c>
      <c r="S294" s="224">
        <v>0</v>
      </c>
      <c r="T294" s="225">
        <f>S294*H294</f>
        <v>0</v>
      </c>
      <c r="U294" s="41"/>
      <c r="V294" s="41"/>
      <c r="W294" s="41"/>
      <c r="X294" s="41"/>
      <c r="Y294" s="41"/>
      <c r="Z294" s="41"/>
      <c r="AA294" s="41"/>
      <c r="AB294" s="41"/>
      <c r="AC294" s="41"/>
      <c r="AD294" s="41"/>
      <c r="AE294" s="41"/>
      <c r="AR294" s="226" t="s">
        <v>323</v>
      </c>
      <c r="AT294" s="226" t="s">
        <v>195</v>
      </c>
      <c r="AU294" s="226" t="s">
        <v>219</v>
      </c>
      <c r="AY294" s="20" t="s">
        <v>193</v>
      </c>
      <c r="BE294" s="227">
        <f>IF(N294="základní",J294,0)</f>
        <v>0</v>
      </c>
      <c r="BF294" s="227">
        <f>IF(N294="snížená",J294,0)</f>
        <v>0</v>
      </c>
      <c r="BG294" s="227">
        <f>IF(N294="zákl. přenesená",J294,0)</f>
        <v>0</v>
      </c>
      <c r="BH294" s="227">
        <f>IF(N294="sníž. přenesená",J294,0)</f>
        <v>0</v>
      </c>
      <c r="BI294" s="227">
        <f>IF(N294="nulová",J294,0)</f>
        <v>0</v>
      </c>
      <c r="BJ294" s="20" t="s">
        <v>76</v>
      </c>
      <c r="BK294" s="227">
        <f>ROUND(I294*H294,2)</f>
        <v>0</v>
      </c>
      <c r="BL294" s="20" t="s">
        <v>323</v>
      </c>
      <c r="BM294" s="226" t="s">
        <v>5662</v>
      </c>
    </row>
    <row r="295" s="2" customFormat="1">
      <c r="A295" s="41"/>
      <c r="B295" s="42"/>
      <c r="C295" s="43"/>
      <c r="D295" s="228" t="s">
        <v>202</v>
      </c>
      <c r="E295" s="43"/>
      <c r="F295" s="229" t="s">
        <v>5663</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202</v>
      </c>
      <c r="AU295" s="20" t="s">
        <v>219</v>
      </c>
    </row>
    <row r="296" s="13" customFormat="1">
      <c r="A296" s="13"/>
      <c r="B296" s="235"/>
      <c r="C296" s="236"/>
      <c r="D296" s="228" t="s">
        <v>206</v>
      </c>
      <c r="E296" s="237" t="s">
        <v>19</v>
      </c>
      <c r="F296" s="238" t="s">
        <v>279</v>
      </c>
      <c r="G296" s="236"/>
      <c r="H296" s="237" t="s">
        <v>19</v>
      </c>
      <c r="I296" s="239"/>
      <c r="J296" s="236"/>
      <c r="K296" s="236"/>
      <c r="L296" s="240"/>
      <c r="M296" s="241"/>
      <c r="N296" s="242"/>
      <c r="O296" s="242"/>
      <c r="P296" s="242"/>
      <c r="Q296" s="242"/>
      <c r="R296" s="242"/>
      <c r="S296" s="242"/>
      <c r="T296" s="243"/>
      <c r="U296" s="13"/>
      <c r="V296" s="13"/>
      <c r="W296" s="13"/>
      <c r="X296" s="13"/>
      <c r="Y296" s="13"/>
      <c r="Z296" s="13"/>
      <c r="AA296" s="13"/>
      <c r="AB296" s="13"/>
      <c r="AC296" s="13"/>
      <c r="AD296" s="13"/>
      <c r="AE296" s="13"/>
      <c r="AT296" s="244" t="s">
        <v>206</v>
      </c>
      <c r="AU296" s="244" t="s">
        <v>219</v>
      </c>
      <c r="AV296" s="13" t="s">
        <v>76</v>
      </c>
      <c r="AW296" s="13" t="s">
        <v>31</v>
      </c>
      <c r="AX296" s="13" t="s">
        <v>69</v>
      </c>
      <c r="AY296" s="244" t="s">
        <v>193</v>
      </c>
    </row>
    <row r="297" s="14" customFormat="1">
      <c r="A297" s="14"/>
      <c r="B297" s="245"/>
      <c r="C297" s="246"/>
      <c r="D297" s="228" t="s">
        <v>206</v>
      </c>
      <c r="E297" s="247" t="s">
        <v>19</v>
      </c>
      <c r="F297" s="248" t="s">
        <v>76</v>
      </c>
      <c r="G297" s="246"/>
      <c r="H297" s="249">
        <v>1</v>
      </c>
      <c r="I297" s="250"/>
      <c r="J297" s="246"/>
      <c r="K297" s="246"/>
      <c r="L297" s="251"/>
      <c r="M297" s="252"/>
      <c r="N297" s="253"/>
      <c r="O297" s="253"/>
      <c r="P297" s="253"/>
      <c r="Q297" s="253"/>
      <c r="R297" s="253"/>
      <c r="S297" s="253"/>
      <c r="T297" s="254"/>
      <c r="U297" s="14"/>
      <c r="V297" s="14"/>
      <c r="W297" s="14"/>
      <c r="X297" s="14"/>
      <c r="Y297" s="14"/>
      <c r="Z297" s="14"/>
      <c r="AA297" s="14"/>
      <c r="AB297" s="14"/>
      <c r="AC297" s="14"/>
      <c r="AD297" s="14"/>
      <c r="AE297" s="14"/>
      <c r="AT297" s="255" t="s">
        <v>206</v>
      </c>
      <c r="AU297" s="255" t="s">
        <v>219</v>
      </c>
      <c r="AV297" s="14" t="s">
        <v>78</v>
      </c>
      <c r="AW297" s="14" t="s">
        <v>31</v>
      </c>
      <c r="AX297" s="14" t="s">
        <v>76</v>
      </c>
      <c r="AY297" s="255" t="s">
        <v>193</v>
      </c>
    </row>
    <row r="298" s="2" customFormat="1" ht="16.5" customHeight="1">
      <c r="A298" s="41"/>
      <c r="B298" s="42"/>
      <c r="C298" s="215" t="s">
        <v>545</v>
      </c>
      <c r="D298" s="215" t="s">
        <v>195</v>
      </c>
      <c r="E298" s="216" t="s">
        <v>5664</v>
      </c>
      <c r="F298" s="217" t="s">
        <v>5665</v>
      </c>
      <c r="G298" s="218" t="s">
        <v>326</v>
      </c>
      <c r="H298" s="219">
        <v>1</v>
      </c>
      <c r="I298" s="220"/>
      <c r="J298" s="221">
        <f>ROUND(I298*H298,2)</f>
        <v>0</v>
      </c>
      <c r="K298" s="217" t="s">
        <v>19</v>
      </c>
      <c r="L298" s="47"/>
      <c r="M298" s="222" t="s">
        <v>19</v>
      </c>
      <c r="N298" s="223" t="s">
        <v>40</v>
      </c>
      <c r="O298" s="87"/>
      <c r="P298" s="224">
        <f>O298*H298</f>
        <v>0</v>
      </c>
      <c r="Q298" s="224">
        <v>0</v>
      </c>
      <c r="R298" s="224">
        <f>Q298*H298</f>
        <v>0</v>
      </c>
      <c r="S298" s="224">
        <v>0</v>
      </c>
      <c r="T298" s="225">
        <f>S298*H298</f>
        <v>0</v>
      </c>
      <c r="U298" s="41"/>
      <c r="V298" s="41"/>
      <c r="W298" s="41"/>
      <c r="X298" s="41"/>
      <c r="Y298" s="41"/>
      <c r="Z298" s="41"/>
      <c r="AA298" s="41"/>
      <c r="AB298" s="41"/>
      <c r="AC298" s="41"/>
      <c r="AD298" s="41"/>
      <c r="AE298" s="41"/>
      <c r="AR298" s="226" t="s">
        <v>323</v>
      </c>
      <c r="AT298" s="226" t="s">
        <v>195</v>
      </c>
      <c r="AU298" s="226" t="s">
        <v>219</v>
      </c>
      <c r="AY298" s="20" t="s">
        <v>193</v>
      </c>
      <c r="BE298" s="227">
        <f>IF(N298="základní",J298,0)</f>
        <v>0</v>
      </c>
      <c r="BF298" s="227">
        <f>IF(N298="snížená",J298,0)</f>
        <v>0</v>
      </c>
      <c r="BG298" s="227">
        <f>IF(N298="zákl. přenesená",J298,0)</f>
        <v>0</v>
      </c>
      <c r="BH298" s="227">
        <f>IF(N298="sníž. přenesená",J298,0)</f>
        <v>0</v>
      </c>
      <c r="BI298" s="227">
        <f>IF(N298="nulová",J298,0)</f>
        <v>0</v>
      </c>
      <c r="BJ298" s="20" t="s">
        <v>76</v>
      </c>
      <c r="BK298" s="227">
        <f>ROUND(I298*H298,2)</f>
        <v>0</v>
      </c>
      <c r="BL298" s="20" t="s">
        <v>323</v>
      </c>
      <c r="BM298" s="226" t="s">
        <v>5666</v>
      </c>
    </row>
    <row r="299" s="2" customFormat="1">
      <c r="A299" s="41"/>
      <c r="B299" s="42"/>
      <c r="C299" s="43"/>
      <c r="D299" s="228" t="s">
        <v>202</v>
      </c>
      <c r="E299" s="43"/>
      <c r="F299" s="229" t="s">
        <v>5667</v>
      </c>
      <c r="G299" s="43"/>
      <c r="H299" s="43"/>
      <c r="I299" s="230"/>
      <c r="J299" s="43"/>
      <c r="K299" s="43"/>
      <c r="L299" s="47"/>
      <c r="M299" s="231"/>
      <c r="N299" s="232"/>
      <c r="O299" s="87"/>
      <c r="P299" s="87"/>
      <c r="Q299" s="87"/>
      <c r="R299" s="87"/>
      <c r="S299" s="87"/>
      <c r="T299" s="88"/>
      <c r="U299" s="41"/>
      <c r="V299" s="41"/>
      <c r="W299" s="41"/>
      <c r="X299" s="41"/>
      <c r="Y299" s="41"/>
      <c r="Z299" s="41"/>
      <c r="AA299" s="41"/>
      <c r="AB299" s="41"/>
      <c r="AC299" s="41"/>
      <c r="AD299" s="41"/>
      <c r="AE299" s="41"/>
      <c r="AT299" s="20" t="s">
        <v>202</v>
      </c>
      <c r="AU299" s="20" t="s">
        <v>219</v>
      </c>
    </row>
    <row r="300" s="13" customFormat="1">
      <c r="A300" s="13"/>
      <c r="B300" s="235"/>
      <c r="C300" s="236"/>
      <c r="D300" s="228" t="s">
        <v>206</v>
      </c>
      <c r="E300" s="237" t="s">
        <v>19</v>
      </c>
      <c r="F300" s="238" t="s">
        <v>279</v>
      </c>
      <c r="G300" s="236"/>
      <c r="H300" s="237" t="s">
        <v>19</v>
      </c>
      <c r="I300" s="239"/>
      <c r="J300" s="236"/>
      <c r="K300" s="236"/>
      <c r="L300" s="240"/>
      <c r="M300" s="241"/>
      <c r="N300" s="242"/>
      <c r="O300" s="242"/>
      <c r="P300" s="242"/>
      <c r="Q300" s="242"/>
      <c r="R300" s="242"/>
      <c r="S300" s="242"/>
      <c r="T300" s="243"/>
      <c r="U300" s="13"/>
      <c r="V300" s="13"/>
      <c r="W300" s="13"/>
      <c r="X300" s="13"/>
      <c r="Y300" s="13"/>
      <c r="Z300" s="13"/>
      <c r="AA300" s="13"/>
      <c r="AB300" s="13"/>
      <c r="AC300" s="13"/>
      <c r="AD300" s="13"/>
      <c r="AE300" s="13"/>
      <c r="AT300" s="244" t="s">
        <v>206</v>
      </c>
      <c r="AU300" s="244" t="s">
        <v>219</v>
      </c>
      <c r="AV300" s="13" t="s">
        <v>76</v>
      </c>
      <c r="AW300" s="13" t="s">
        <v>31</v>
      </c>
      <c r="AX300" s="13" t="s">
        <v>69</v>
      </c>
      <c r="AY300" s="244" t="s">
        <v>193</v>
      </c>
    </row>
    <row r="301" s="14" customFormat="1">
      <c r="A301" s="14"/>
      <c r="B301" s="245"/>
      <c r="C301" s="246"/>
      <c r="D301" s="228" t="s">
        <v>206</v>
      </c>
      <c r="E301" s="247" t="s">
        <v>19</v>
      </c>
      <c r="F301" s="248" t="s">
        <v>76</v>
      </c>
      <c r="G301" s="246"/>
      <c r="H301" s="249">
        <v>1</v>
      </c>
      <c r="I301" s="250"/>
      <c r="J301" s="246"/>
      <c r="K301" s="246"/>
      <c r="L301" s="251"/>
      <c r="M301" s="252"/>
      <c r="N301" s="253"/>
      <c r="O301" s="253"/>
      <c r="P301" s="253"/>
      <c r="Q301" s="253"/>
      <c r="R301" s="253"/>
      <c r="S301" s="253"/>
      <c r="T301" s="254"/>
      <c r="U301" s="14"/>
      <c r="V301" s="14"/>
      <c r="W301" s="14"/>
      <c r="X301" s="14"/>
      <c r="Y301" s="14"/>
      <c r="Z301" s="14"/>
      <c r="AA301" s="14"/>
      <c r="AB301" s="14"/>
      <c r="AC301" s="14"/>
      <c r="AD301" s="14"/>
      <c r="AE301" s="14"/>
      <c r="AT301" s="255" t="s">
        <v>206</v>
      </c>
      <c r="AU301" s="255" t="s">
        <v>219</v>
      </c>
      <c r="AV301" s="14" t="s">
        <v>78</v>
      </c>
      <c r="AW301" s="14" t="s">
        <v>31</v>
      </c>
      <c r="AX301" s="14" t="s">
        <v>76</v>
      </c>
      <c r="AY301" s="255" t="s">
        <v>193</v>
      </c>
    </row>
    <row r="302" s="2" customFormat="1" ht="16.5" customHeight="1">
      <c r="A302" s="41"/>
      <c r="B302" s="42"/>
      <c r="C302" s="215" t="s">
        <v>554</v>
      </c>
      <c r="D302" s="215" t="s">
        <v>195</v>
      </c>
      <c r="E302" s="216" t="s">
        <v>5668</v>
      </c>
      <c r="F302" s="217" t="s">
        <v>5669</v>
      </c>
      <c r="G302" s="218" t="s">
        <v>326</v>
      </c>
      <c r="H302" s="219">
        <v>3</v>
      </c>
      <c r="I302" s="220"/>
      <c r="J302" s="221">
        <f>ROUND(I302*H302,2)</f>
        <v>0</v>
      </c>
      <c r="K302" s="217" t="s">
        <v>19</v>
      </c>
      <c r="L302" s="47"/>
      <c r="M302" s="222" t="s">
        <v>19</v>
      </c>
      <c r="N302" s="223" t="s">
        <v>40</v>
      </c>
      <c r="O302" s="87"/>
      <c r="P302" s="224">
        <f>O302*H302</f>
        <v>0</v>
      </c>
      <c r="Q302" s="224">
        <v>0</v>
      </c>
      <c r="R302" s="224">
        <f>Q302*H302</f>
        <v>0</v>
      </c>
      <c r="S302" s="224">
        <v>0</v>
      </c>
      <c r="T302" s="225">
        <f>S302*H302</f>
        <v>0</v>
      </c>
      <c r="U302" s="41"/>
      <c r="V302" s="41"/>
      <c r="W302" s="41"/>
      <c r="X302" s="41"/>
      <c r="Y302" s="41"/>
      <c r="Z302" s="41"/>
      <c r="AA302" s="41"/>
      <c r="AB302" s="41"/>
      <c r="AC302" s="41"/>
      <c r="AD302" s="41"/>
      <c r="AE302" s="41"/>
      <c r="AR302" s="226" t="s">
        <v>323</v>
      </c>
      <c r="AT302" s="226" t="s">
        <v>195</v>
      </c>
      <c r="AU302" s="226" t="s">
        <v>219</v>
      </c>
      <c r="AY302" s="20" t="s">
        <v>193</v>
      </c>
      <c r="BE302" s="227">
        <f>IF(N302="základní",J302,0)</f>
        <v>0</v>
      </c>
      <c r="BF302" s="227">
        <f>IF(N302="snížená",J302,0)</f>
        <v>0</v>
      </c>
      <c r="BG302" s="227">
        <f>IF(N302="zákl. přenesená",J302,0)</f>
        <v>0</v>
      </c>
      <c r="BH302" s="227">
        <f>IF(N302="sníž. přenesená",J302,0)</f>
        <v>0</v>
      </c>
      <c r="BI302" s="227">
        <f>IF(N302="nulová",J302,0)</f>
        <v>0</v>
      </c>
      <c r="BJ302" s="20" t="s">
        <v>76</v>
      </c>
      <c r="BK302" s="227">
        <f>ROUND(I302*H302,2)</f>
        <v>0</v>
      </c>
      <c r="BL302" s="20" t="s">
        <v>323</v>
      </c>
      <c r="BM302" s="226" t="s">
        <v>5670</v>
      </c>
    </row>
    <row r="303" s="2" customFormat="1">
      <c r="A303" s="41"/>
      <c r="B303" s="42"/>
      <c r="C303" s="43"/>
      <c r="D303" s="228" t="s">
        <v>202</v>
      </c>
      <c r="E303" s="43"/>
      <c r="F303" s="229" t="s">
        <v>5671</v>
      </c>
      <c r="G303" s="43"/>
      <c r="H303" s="43"/>
      <c r="I303" s="230"/>
      <c r="J303" s="43"/>
      <c r="K303" s="43"/>
      <c r="L303" s="47"/>
      <c r="M303" s="231"/>
      <c r="N303" s="232"/>
      <c r="O303" s="87"/>
      <c r="P303" s="87"/>
      <c r="Q303" s="87"/>
      <c r="R303" s="87"/>
      <c r="S303" s="87"/>
      <c r="T303" s="88"/>
      <c r="U303" s="41"/>
      <c r="V303" s="41"/>
      <c r="W303" s="41"/>
      <c r="X303" s="41"/>
      <c r="Y303" s="41"/>
      <c r="Z303" s="41"/>
      <c r="AA303" s="41"/>
      <c r="AB303" s="41"/>
      <c r="AC303" s="41"/>
      <c r="AD303" s="41"/>
      <c r="AE303" s="41"/>
      <c r="AT303" s="20" t="s">
        <v>202</v>
      </c>
      <c r="AU303" s="20" t="s">
        <v>219</v>
      </c>
    </row>
    <row r="304" s="13" customFormat="1">
      <c r="A304" s="13"/>
      <c r="B304" s="235"/>
      <c r="C304" s="236"/>
      <c r="D304" s="228" t="s">
        <v>206</v>
      </c>
      <c r="E304" s="237" t="s">
        <v>19</v>
      </c>
      <c r="F304" s="238" t="s">
        <v>279</v>
      </c>
      <c r="G304" s="236"/>
      <c r="H304" s="237" t="s">
        <v>19</v>
      </c>
      <c r="I304" s="239"/>
      <c r="J304" s="236"/>
      <c r="K304" s="236"/>
      <c r="L304" s="240"/>
      <c r="M304" s="241"/>
      <c r="N304" s="242"/>
      <c r="O304" s="242"/>
      <c r="P304" s="242"/>
      <c r="Q304" s="242"/>
      <c r="R304" s="242"/>
      <c r="S304" s="242"/>
      <c r="T304" s="243"/>
      <c r="U304" s="13"/>
      <c r="V304" s="13"/>
      <c r="W304" s="13"/>
      <c r="X304" s="13"/>
      <c r="Y304" s="13"/>
      <c r="Z304" s="13"/>
      <c r="AA304" s="13"/>
      <c r="AB304" s="13"/>
      <c r="AC304" s="13"/>
      <c r="AD304" s="13"/>
      <c r="AE304" s="13"/>
      <c r="AT304" s="244" t="s">
        <v>206</v>
      </c>
      <c r="AU304" s="244" t="s">
        <v>219</v>
      </c>
      <c r="AV304" s="13" t="s">
        <v>76</v>
      </c>
      <c r="AW304" s="13" t="s">
        <v>31</v>
      </c>
      <c r="AX304" s="13" t="s">
        <v>69</v>
      </c>
      <c r="AY304" s="244" t="s">
        <v>193</v>
      </c>
    </row>
    <row r="305" s="14" customFormat="1">
      <c r="A305" s="14"/>
      <c r="B305" s="245"/>
      <c r="C305" s="246"/>
      <c r="D305" s="228" t="s">
        <v>206</v>
      </c>
      <c r="E305" s="247" t="s">
        <v>19</v>
      </c>
      <c r="F305" s="248" t="s">
        <v>219</v>
      </c>
      <c r="G305" s="246"/>
      <c r="H305" s="249">
        <v>3</v>
      </c>
      <c r="I305" s="250"/>
      <c r="J305" s="246"/>
      <c r="K305" s="246"/>
      <c r="L305" s="251"/>
      <c r="M305" s="252"/>
      <c r="N305" s="253"/>
      <c r="O305" s="253"/>
      <c r="P305" s="253"/>
      <c r="Q305" s="253"/>
      <c r="R305" s="253"/>
      <c r="S305" s="253"/>
      <c r="T305" s="254"/>
      <c r="U305" s="14"/>
      <c r="V305" s="14"/>
      <c r="W305" s="14"/>
      <c r="X305" s="14"/>
      <c r="Y305" s="14"/>
      <c r="Z305" s="14"/>
      <c r="AA305" s="14"/>
      <c r="AB305" s="14"/>
      <c r="AC305" s="14"/>
      <c r="AD305" s="14"/>
      <c r="AE305" s="14"/>
      <c r="AT305" s="255" t="s">
        <v>206</v>
      </c>
      <c r="AU305" s="255" t="s">
        <v>219</v>
      </c>
      <c r="AV305" s="14" t="s">
        <v>78</v>
      </c>
      <c r="AW305" s="14" t="s">
        <v>31</v>
      </c>
      <c r="AX305" s="14" t="s">
        <v>76</v>
      </c>
      <c r="AY305" s="255" t="s">
        <v>193</v>
      </c>
    </row>
    <row r="306" s="2" customFormat="1" ht="16.5" customHeight="1">
      <c r="A306" s="41"/>
      <c r="B306" s="42"/>
      <c r="C306" s="215" t="s">
        <v>561</v>
      </c>
      <c r="D306" s="215" t="s">
        <v>195</v>
      </c>
      <c r="E306" s="216" t="s">
        <v>5672</v>
      </c>
      <c r="F306" s="217" t="s">
        <v>5673</v>
      </c>
      <c r="G306" s="218" t="s">
        <v>326</v>
      </c>
      <c r="H306" s="219">
        <v>1</v>
      </c>
      <c r="I306" s="220"/>
      <c r="J306" s="221">
        <f>ROUND(I306*H306,2)</f>
        <v>0</v>
      </c>
      <c r="K306" s="217" t="s">
        <v>19</v>
      </c>
      <c r="L306" s="47"/>
      <c r="M306" s="222" t="s">
        <v>19</v>
      </c>
      <c r="N306" s="223" t="s">
        <v>40</v>
      </c>
      <c r="O306" s="87"/>
      <c r="P306" s="224">
        <f>O306*H306</f>
        <v>0</v>
      </c>
      <c r="Q306" s="224">
        <v>0</v>
      </c>
      <c r="R306" s="224">
        <f>Q306*H306</f>
        <v>0</v>
      </c>
      <c r="S306" s="224">
        <v>0</v>
      </c>
      <c r="T306" s="225">
        <f>S306*H306</f>
        <v>0</v>
      </c>
      <c r="U306" s="41"/>
      <c r="V306" s="41"/>
      <c r="W306" s="41"/>
      <c r="X306" s="41"/>
      <c r="Y306" s="41"/>
      <c r="Z306" s="41"/>
      <c r="AA306" s="41"/>
      <c r="AB306" s="41"/>
      <c r="AC306" s="41"/>
      <c r="AD306" s="41"/>
      <c r="AE306" s="41"/>
      <c r="AR306" s="226" t="s">
        <v>323</v>
      </c>
      <c r="AT306" s="226" t="s">
        <v>195</v>
      </c>
      <c r="AU306" s="226" t="s">
        <v>219</v>
      </c>
      <c r="AY306" s="20" t="s">
        <v>193</v>
      </c>
      <c r="BE306" s="227">
        <f>IF(N306="základní",J306,0)</f>
        <v>0</v>
      </c>
      <c r="BF306" s="227">
        <f>IF(N306="snížená",J306,0)</f>
        <v>0</v>
      </c>
      <c r="BG306" s="227">
        <f>IF(N306="zákl. přenesená",J306,0)</f>
        <v>0</v>
      </c>
      <c r="BH306" s="227">
        <f>IF(N306="sníž. přenesená",J306,0)</f>
        <v>0</v>
      </c>
      <c r="BI306" s="227">
        <f>IF(N306="nulová",J306,0)</f>
        <v>0</v>
      </c>
      <c r="BJ306" s="20" t="s">
        <v>76</v>
      </c>
      <c r="BK306" s="227">
        <f>ROUND(I306*H306,2)</f>
        <v>0</v>
      </c>
      <c r="BL306" s="20" t="s">
        <v>323</v>
      </c>
      <c r="BM306" s="226" t="s">
        <v>5674</v>
      </c>
    </row>
    <row r="307" s="2" customFormat="1">
      <c r="A307" s="41"/>
      <c r="B307" s="42"/>
      <c r="C307" s="43"/>
      <c r="D307" s="228" t="s">
        <v>202</v>
      </c>
      <c r="E307" s="43"/>
      <c r="F307" s="229" t="s">
        <v>5675</v>
      </c>
      <c r="G307" s="43"/>
      <c r="H307" s="43"/>
      <c r="I307" s="230"/>
      <c r="J307" s="43"/>
      <c r="K307" s="43"/>
      <c r="L307" s="47"/>
      <c r="M307" s="231"/>
      <c r="N307" s="232"/>
      <c r="O307" s="87"/>
      <c r="P307" s="87"/>
      <c r="Q307" s="87"/>
      <c r="R307" s="87"/>
      <c r="S307" s="87"/>
      <c r="T307" s="88"/>
      <c r="U307" s="41"/>
      <c r="V307" s="41"/>
      <c r="W307" s="41"/>
      <c r="X307" s="41"/>
      <c r="Y307" s="41"/>
      <c r="Z307" s="41"/>
      <c r="AA307" s="41"/>
      <c r="AB307" s="41"/>
      <c r="AC307" s="41"/>
      <c r="AD307" s="41"/>
      <c r="AE307" s="41"/>
      <c r="AT307" s="20" t="s">
        <v>202</v>
      </c>
      <c r="AU307" s="20" t="s">
        <v>219</v>
      </c>
    </row>
    <row r="308" s="13" customFormat="1">
      <c r="A308" s="13"/>
      <c r="B308" s="235"/>
      <c r="C308" s="236"/>
      <c r="D308" s="228" t="s">
        <v>206</v>
      </c>
      <c r="E308" s="237" t="s">
        <v>19</v>
      </c>
      <c r="F308" s="238" t="s">
        <v>279</v>
      </c>
      <c r="G308" s="236"/>
      <c r="H308" s="237" t="s">
        <v>19</v>
      </c>
      <c r="I308" s="239"/>
      <c r="J308" s="236"/>
      <c r="K308" s="236"/>
      <c r="L308" s="240"/>
      <c r="M308" s="241"/>
      <c r="N308" s="242"/>
      <c r="O308" s="242"/>
      <c r="P308" s="242"/>
      <c r="Q308" s="242"/>
      <c r="R308" s="242"/>
      <c r="S308" s="242"/>
      <c r="T308" s="243"/>
      <c r="U308" s="13"/>
      <c r="V308" s="13"/>
      <c r="W308" s="13"/>
      <c r="X308" s="13"/>
      <c r="Y308" s="13"/>
      <c r="Z308" s="13"/>
      <c r="AA308" s="13"/>
      <c r="AB308" s="13"/>
      <c r="AC308" s="13"/>
      <c r="AD308" s="13"/>
      <c r="AE308" s="13"/>
      <c r="AT308" s="244" t="s">
        <v>206</v>
      </c>
      <c r="AU308" s="244" t="s">
        <v>219</v>
      </c>
      <c r="AV308" s="13" t="s">
        <v>76</v>
      </c>
      <c r="AW308" s="13" t="s">
        <v>31</v>
      </c>
      <c r="AX308" s="13" t="s">
        <v>69</v>
      </c>
      <c r="AY308" s="244" t="s">
        <v>193</v>
      </c>
    </row>
    <row r="309" s="14" customFormat="1">
      <c r="A309" s="14"/>
      <c r="B309" s="245"/>
      <c r="C309" s="246"/>
      <c r="D309" s="228" t="s">
        <v>206</v>
      </c>
      <c r="E309" s="247" t="s">
        <v>19</v>
      </c>
      <c r="F309" s="248" t="s">
        <v>76</v>
      </c>
      <c r="G309" s="246"/>
      <c r="H309" s="249">
        <v>1</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206</v>
      </c>
      <c r="AU309" s="255" t="s">
        <v>219</v>
      </c>
      <c r="AV309" s="14" t="s">
        <v>78</v>
      </c>
      <c r="AW309" s="14" t="s">
        <v>31</v>
      </c>
      <c r="AX309" s="14" t="s">
        <v>76</v>
      </c>
      <c r="AY309" s="255" t="s">
        <v>193</v>
      </c>
    </row>
    <row r="310" s="2" customFormat="1" ht="16.5" customHeight="1">
      <c r="A310" s="41"/>
      <c r="B310" s="42"/>
      <c r="C310" s="215" t="s">
        <v>568</v>
      </c>
      <c r="D310" s="215" t="s">
        <v>195</v>
      </c>
      <c r="E310" s="216" t="s">
        <v>5676</v>
      </c>
      <c r="F310" s="217" t="s">
        <v>5677</v>
      </c>
      <c r="G310" s="218" t="s">
        <v>326</v>
      </c>
      <c r="H310" s="219">
        <v>3</v>
      </c>
      <c r="I310" s="220"/>
      <c r="J310" s="221">
        <f>ROUND(I310*H310,2)</f>
        <v>0</v>
      </c>
      <c r="K310" s="217" t="s">
        <v>19</v>
      </c>
      <c r="L310" s="47"/>
      <c r="M310" s="222" t="s">
        <v>19</v>
      </c>
      <c r="N310" s="223" t="s">
        <v>40</v>
      </c>
      <c r="O310" s="87"/>
      <c r="P310" s="224">
        <f>O310*H310</f>
        <v>0</v>
      </c>
      <c r="Q310" s="224">
        <v>0</v>
      </c>
      <c r="R310" s="224">
        <f>Q310*H310</f>
        <v>0</v>
      </c>
      <c r="S310" s="224">
        <v>0</v>
      </c>
      <c r="T310" s="225">
        <f>S310*H310</f>
        <v>0</v>
      </c>
      <c r="U310" s="41"/>
      <c r="V310" s="41"/>
      <c r="W310" s="41"/>
      <c r="X310" s="41"/>
      <c r="Y310" s="41"/>
      <c r="Z310" s="41"/>
      <c r="AA310" s="41"/>
      <c r="AB310" s="41"/>
      <c r="AC310" s="41"/>
      <c r="AD310" s="41"/>
      <c r="AE310" s="41"/>
      <c r="AR310" s="226" t="s">
        <v>323</v>
      </c>
      <c r="AT310" s="226" t="s">
        <v>195</v>
      </c>
      <c r="AU310" s="226" t="s">
        <v>219</v>
      </c>
      <c r="AY310" s="20" t="s">
        <v>193</v>
      </c>
      <c r="BE310" s="227">
        <f>IF(N310="základní",J310,0)</f>
        <v>0</v>
      </c>
      <c r="BF310" s="227">
        <f>IF(N310="snížená",J310,0)</f>
        <v>0</v>
      </c>
      <c r="BG310" s="227">
        <f>IF(N310="zákl. přenesená",J310,0)</f>
        <v>0</v>
      </c>
      <c r="BH310" s="227">
        <f>IF(N310="sníž. přenesená",J310,0)</f>
        <v>0</v>
      </c>
      <c r="BI310" s="227">
        <f>IF(N310="nulová",J310,0)</f>
        <v>0</v>
      </c>
      <c r="BJ310" s="20" t="s">
        <v>76</v>
      </c>
      <c r="BK310" s="227">
        <f>ROUND(I310*H310,2)</f>
        <v>0</v>
      </c>
      <c r="BL310" s="20" t="s">
        <v>323</v>
      </c>
      <c r="BM310" s="226" t="s">
        <v>5678</v>
      </c>
    </row>
    <row r="311" s="2" customFormat="1">
      <c r="A311" s="41"/>
      <c r="B311" s="42"/>
      <c r="C311" s="43"/>
      <c r="D311" s="228" t="s">
        <v>202</v>
      </c>
      <c r="E311" s="43"/>
      <c r="F311" s="229" t="s">
        <v>5679</v>
      </c>
      <c r="G311" s="43"/>
      <c r="H311" s="43"/>
      <c r="I311" s="230"/>
      <c r="J311" s="43"/>
      <c r="K311" s="43"/>
      <c r="L311" s="47"/>
      <c r="M311" s="231"/>
      <c r="N311" s="232"/>
      <c r="O311" s="87"/>
      <c r="P311" s="87"/>
      <c r="Q311" s="87"/>
      <c r="R311" s="87"/>
      <c r="S311" s="87"/>
      <c r="T311" s="88"/>
      <c r="U311" s="41"/>
      <c r="V311" s="41"/>
      <c r="W311" s="41"/>
      <c r="X311" s="41"/>
      <c r="Y311" s="41"/>
      <c r="Z311" s="41"/>
      <c r="AA311" s="41"/>
      <c r="AB311" s="41"/>
      <c r="AC311" s="41"/>
      <c r="AD311" s="41"/>
      <c r="AE311" s="41"/>
      <c r="AT311" s="20" t="s">
        <v>202</v>
      </c>
      <c r="AU311" s="20" t="s">
        <v>219</v>
      </c>
    </row>
    <row r="312" s="13" customFormat="1">
      <c r="A312" s="13"/>
      <c r="B312" s="235"/>
      <c r="C312" s="236"/>
      <c r="D312" s="228" t="s">
        <v>206</v>
      </c>
      <c r="E312" s="237" t="s">
        <v>19</v>
      </c>
      <c r="F312" s="238" t="s">
        <v>279</v>
      </c>
      <c r="G312" s="236"/>
      <c r="H312" s="237" t="s">
        <v>19</v>
      </c>
      <c r="I312" s="239"/>
      <c r="J312" s="236"/>
      <c r="K312" s="236"/>
      <c r="L312" s="240"/>
      <c r="M312" s="241"/>
      <c r="N312" s="242"/>
      <c r="O312" s="242"/>
      <c r="P312" s="242"/>
      <c r="Q312" s="242"/>
      <c r="R312" s="242"/>
      <c r="S312" s="242"/>
      <c r="T312" s="243"/>
      <c r="U312" s="13"/>
      <c r="V312" s="13"/>
      <c r="W312" s="13"/>
      <c r="X312" s="13"/>
      <c r="Y312" s="13"/>
      <c r="Z312" s="13"/>
      <c r="AA312" s="13"/>
      <c r="AB312" s="13"/>
      <c r="AC312" s="13"/>
      <c r="AD312" s="13"/>
      <c r="AE312" s="13"/>
      <c r="AT312" s="244" t="s">
        <v>206</v>
      </c>
      <c r="AU312" s="244" t="s">
        <v>219</v>
      </c>
      <c r="AV312" s="13" t="s">
        <v>76</v>
      </c>
      <c r="AW312" s="13" t="s">
        <v>31</v>
      </c>
      <c r="AX312" s="13" t="s">
        <v>69</v>
      </c>
      <c r="AY312" s="244" t="s">
        <v>193</v>
      </c>
    </row>
    <row r="313" s="14" customFormat="1">
      <c r="A313" s="14"/>
      <c r="B313" s="245"/>
      <c r="C313" s="246"/>
      <c r="D313" s="228" t="s">
        <v>206</v>
      </c>
      <c r="E313" s="247" t="s">
        <v>19</v>
      </c>
      <c r="F313" s="248" t="s">
        <v>219</v>
      </c>
      <c r="G313" s="246"/>
      <c r="H313" s="249">
        <v>3</v>
      </c>
      <c r="I313" s="250"/>
      <c r="J313" s="246"/>
      <c r="K313" s="246"/>
      <c r="L313" s="251"/>
      <c r="M313" s="252"/>
      <c r="N313" s="253"/>
      <c r="O313" s="253"/>
      <c r="P313" s="253"/>
      <c r="Q313" s="253"/>
      <c r="R313" s="253"/>
      <c r="S313" s="253"/>
      <c r="T313" s="254"/>
      <c r="U313" s="14"/>
      <c r="V313" s="14"/>
      <c r="W313" s="14"/>
      <c r="X313" s="14"/>
      <c r="Y313" s="14"/>
      <c r="Z313" s="14"/>
      <c r="AA313" s="14"/>
      <c r="AB313" s="14"/>
      <c r="AC313" s="14"/>
      <c r="AD313" s="14"/>
      <c r="AE313" s="14"/>
      <c r="AT313" s="255" t="s">
        <v>206</v>
      </c>
      <c r="AU313" s="255" t="s">
        <v>219</v>
      </c>
      <c r="AV313" s="14" t="s">
        <v>78</v>
      </c>
      <c r="AW313" s="14" t="s">
        <v>31</v>
      </c>
      <c r="AX313" s="14" t="s">
        <v>76</v>
      </c>
      <c r="AY313" s="255" t="s">
        <v>193</v>
      </c>
    </row>
    <row r="314" s="2" customFormat="1" ht="16.5" customHeight="1">
      <c r="A314" s="41"/>
      <c r="B314" s="42"/>
      <c r="C314" s="215" t="s">
        <v>577</v>
      </c>
      <c r="D314" s="215" t="s">
        <v>195</v>
      </c>
      <c r="E314" s="216" t="s">
        <v>5680</v>
      </c>
      <c r="F314" s="217" t="s">
        <v>5681</v>
      </c>
      <c r="G314" s="218" t="s">
        <v>326</v>
      </c>
      <c r="H314" s="219">
        <v>1</v>
      </c>
      <c r="I314" s="220"/>
      <c r="J314" s="221">
        <f>ROUND(I314*H314,2)</f>
        <v>0</v>
      </c>
      <c r="K314" s="217" t="s">
        <v>19</v>
      </c>
      <c r="L314" s="47"/>
      <c r="M314" s="222" t="s">
        <v>19</v>
      </c>
      <c r="N314" s="223" t="s">
        <v>40</v>
      </c>
      <c r="O314" s="87"/>
      <c r="P314" s="224">
        <f>O314*H314</f>
        <v>0</v>
      </c>
      <c r="Q314" s="224">
        <v>0</v>
      </c>
      <c r="R314" s="224">
        <f>Q314*H314</f>
        <v>0</v>
      </c>
      <c r="S314" s="224">
        <v>0</v>
      </c>
      <c r="T314" s="225">
        <f>S314*H314</f>
        <v>0</v>
      </c>
      <c r="U314" s="41"/>
      <c r="V314" s="41"/>
      <c r="W314" s="41"/>
      <c r="X314" s="41"/>
      <c r="Y314" s="41"/>
      <c r="Z314" s="41"/>
      <c r="AA314" s="41"/>
      <c r="AB314" s="41"/>
      <c r="AC314" s="41"/>
      <c r="AD314" s="41"/>
      <c r="AE314" s="41"/>
      <c r="AR314" s="226" t="s">
        <v>323</v>
      </c>
      <c r="AT314" s="226" t="s">
        <v>195</v>
      </c>
      <c r="AU314" s="226" t="s">
        <v>219</v>
      </c>
      <c r="AY314" s="20" t="s">
        <v>193</v>
      </c>
      <c r="BE314" s="227">
        <f>IF(N314="základní",J314,0)</f>
        <v>0</v>
      </c>
      <c r="BF314" s="227">
        <f>IF(N314="snížená",J314,0)</f>
        <v>0</v>
      </c>
      <c r="BG314" s="227">
        <f>IF(N314="zákl. přenesená",J314,0)</f>
        <v>0</v>
      </c>
      <c r="BH314" s="227">
        <f>IF(N314="sníž. přenesená",J314,0)</f>
        <v>0</v>
      </c>
      <c r="BI314" s="227">
        <f>IF(N314="nulová",J314,0)</f>
        <v>0</v>
      </c>
      <c r="BJ314" s="20" t="s">
        <v>76</v>
      </c>
      <c r="BK314" s="227">
        <f>ROUND(I314*H314,2)</f>
        <v>0</v>
      </c>
      <c r="BL314" s="20" t="s">
        <v>323</v>
      </c>
      <c r="BM314" s="226" t="s">
        <v>5682</v>
      </c>
    </row>
    <row r="315" s="2" customFormat="1">
      <c r="A315" s="41"/>
      <c r="B315" s="42"/>
      <c r="C315" s="43"/>
      <c r="D315" s="228" t="s">
        <v>202</v>
      </c>
      <c r="E315" s="43"/>
      <c r="F315" s="229" t="s">
        <v>5683</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202</v>
      </c>
      <c r="AU315" s="20" t="s">
        <v>219</v>
      </c>
    </row>
    <row r="316" s="13" customFormat="1">
      <c r="A316" s="13"/>
      <c r="B316" s="235"/>
      <c r="C316" s="236"/>
      <c r="D316" s="228" t="s">
        <v>206</v>
      </c>
      <c r="E316" s="237" t="s">
        <v>19</v>
      </c>
      <c r="F316" s="238" t="s">
        <v>279</v>
      </c>
      <c r="G316" s="236"/>
      <c r="H316" s="237" t="s">
        <v>19</v>
      </c>
      <c r="I316" s="239"/>
      <c r="J316" s="236"/>
      <c r="K316" s="236"/>
      <c r="L316" s="240"/>
      <c r="M316" s="241"/>
      <c r="N316" s="242"/>
      <c r="O316" s="242"/>
      <c r="P316" s="242"/>
      <c r="Q316" s="242"/>
      <c r="R316" s="242"/>
      <c r="S316" s="242"/>
      <c r="T316" s="243"/>
      <c r="U316" s="13"/>
      <c r="V316" s="13"/>
      <c r="W316" s="13"/>
      <c r="X316" s="13"/>
      <c r="Y316" s="13"/>
      <c r="Z316" s="13"/>
      <c r="AA316" s="13"/>
      <c r="AB316" s="13"/>
      <c r="AC316" s="13"/>
      <c r="AD316" s="13"/>
      <c r="AE316" s="13"/>
      <c r="AT316" s="244" t="s">
        <v>206</v>
      </c>
      <c r="AU316" s="244" t="s">
        <v>219</v>
      </c>
      <c r="AV316" s="13" t="s">
        <v>76</v>
      </c>
      <c r="AW316" s="13" t="s">
        <v>31</v>
      </c>
      <c r="AX316" s="13" t="s">
        <v>69</v>
      </c>
      <c r="AY316" s="244" t="s">
        <v>193</v>
      </c>
    </row>
    <row r="317" s="14" customFormat="1">
      <c r="A317" s="14"/>
      <c r="B317" s="245"/>
      <c r="C317" s="246"/>
      <c r="D317" s="228" t="s">
        <v>206</v>
      </c>
      <c r="E317" s="247" t="s">
        <v>19</v>
      </c>
      <c r="F317" s="248" t="s">
        <v>76</v>
      </c>
      <c r="G317" s="246"/>
      <c r="H317" s="249">
        <v>1</v>
      </c>
      <c r="I317" s="250"/>
      <c r="J317" s="246"/>
      <c r="K317" s="246"/>
      <c r="L317" s="251"/>
      <c r="M317" s="252"/>
      <c r="N317" s="253"/>
      <c r="O317" s="253"/>
      <c r="P317" s="253"/>
      <c r="Q317" s="253"/>
      <c r="R317" s="253"/>
      <c r="S317" s="253"/>
      <c r="T317" s="254"/>
      <c r="U317" s="14"/>
      <c r="V317" s="14"/>
      <c r="W317" s="14"/>
      <c r="X317" s="14"/>
      <c r="Y317" s="14"/>
      <c r="Z317" s="14"/>
      <c r="AA317" s="14"/>
      <c r="AB317" s="14"/>
      <c r="AC317" s="14"/>
      <c r="AD317" s="14"/>
      <c r="AE317" s="14"/>
      <c r="AT317" s="255" t="s">
        <v>206</v>
      </c>
      <c r="AU317" s="255" t="s">
        <v>219</v>
      </c>
      <c r="AV317" s="14" t="s">
        <v>78</v>
      </c>
      <c r="AW317" s="14" t="s">
        <v>31</v>
      </c>
      <c r="AX317" s="14" t="s">
        <v>76</v>
      </c>
      <c r="AY317" s="255" t="s">
        <v>193</v>
      </c>
    </row>
    <row r="318" s="2" customFormat="1" ht="16.5" customHeight="1">
      <c r="A318" s="41"/>
      <c r="B318" s="42"/>
      <c r="C318" s="215" t="s">
        <v>584</v>
      </c>
      <c r="D318" s="215" t="s">
        <v>195</v>
      </c>
      <c r="E318" s="216" t="s">
        <v>5684</v>
      </c>
      <c r="F318" s="217" t="s">
        <v>5685</v>
      </c>
      <c r="G318" s="218" t="s">
        <v>326</v>
      </c>
      <c r="H318" s="219">
        <v>2</v>
      </c>
      <c r="I318" s="220"/>
      <c r="J318" s="221">
        <f>ROUND(I318*H318,2)</f>
        <v>0</v>
      </c>
      <c r="K318" s="217" t="s">
        <v>19</v>
      </c>
      <c r="L318" s="47"/>
      <c r="M318" s="222" t="s">
        <v>19</v>
      </c>
      <c r="N318" s="223" t="s">
        <v>40</v>
      </c>
      <c r="O318" s="87"/>
      <c r="P318" s="224">
        <f>O318*H318</f>
        <v>0</v>
      </c>
      <c r="Q318" s="224">
        <v>0</v>
      </c>
      <c r="R318" s="224">
        <f>Q318*H318</f>
        <v>0</v>
      </c>
      <c r="S318" s="224">
        <v>0</v>
      </c>
      <c r="T318" s="225">
        <f>S318*H318</f>
        <v>0</v>
      </c>
      <c r="U318" s="41"/>
      <c r="V318" s="41"/>
      <c r="W318" s="41"/>
      <c r="X318" s="41"/>
      <c r="Y318" s="41"/>
      <c r="Z318" s="41"/>
      <c r="AA318" s="41"/>
      <c r="AB318" s="41"/>
      <c r="AC318" s="41"/>
      <c r="AD318" s="41"/>
      <c r="AE318" s="41"/>
      <c r="AR318" s="226" t="s">
        <v>323</v>
      </c>
      <c r="AT318" s="226" t="s">
        <v>195</v>
      </c>
      <c r="AU318" s="226" t="s">
        <v>219</v>
      </c>
      <c r="AY318" s="20" t="s">
        <v>193</v>
      </c>
      <c r="BE318" s="227">
        <f>IF(N318="základní",J318,0)</f>
        <v>0</v>
      </c>
      <c r="BF318" s="227">
        <f>IF(N318="snížená",J318,0)</f>
        <v>0</v>
      </c>
      <c r="BG318" s="227">
        <f>IF(N318="zákl. přenesená",J318,0)</f>
        <v>0</v>
      </c>
      <c r="BH318" s="227">
        <f>IF(N318="sníž. přenesená",J318,0)</f>
        <v>0</v>
      </c>
      <c r="BI318" s="227">
        <f>IF(N318="nulová",J318,0)</f>
        <v>0</v>
      </c>
      <c r="BJ318" s="20" t="s">
        <v>76</v>
      </c>
      <c r="BK318" s="227">
        <f>ROUND(I318*H318,2)</f>
        <v>0</v>
      </c>
      <c r="BL318" s="20" t="s">
        <v>323</v>
      </c>
      <c r="BM318" s="226" t="s">
        <v>5686</v>
      </c>
    </row>
    <row r="319" s="2" customFormat="1">
      <c r="A319" s="41"/>
      <c r="B319" s="42"/>
      <c r="C319" s="43"/>
      <c r="D319" s="228" t="s">
        <v>202</v>
      </c>
      <c r="E319" s="43"/>
      <c r="F319" s="229" t="s">
        <v>5687</v>
      </c>
      <c r="G319" s="43"/>
      <c r="H319" s="43"/>
      <c r="I319" s="230"/>
      <c r="J319" s="43"/>
      <c r="K319" s="43"/>
      <c r="L319" s="47"/>
      <c r="M319" s="231"/>
      <c r="N319" s="232"/>
      <c r="O319" s="87"/>
      <c r="P319" s="87"/>
      <c r="Q319" s="87"/>
      <c r="R319" s="87"/>
      <c r="S319" s="87"/>
      <c r="T319" s="88"/>
      <c r="U319" s="41"/>
      <c r="V319" s="41"/>
      <c r="W319" s="41"/>
      <c r="X319" s="41"/>
      <c r="Y319" s="41"/>
      <c r="Z319" s="41"/>
      <c r="AA319" s="41"/>
      <c r="AB319" s="41"/>
      <c r="AC319" s="41"/>
      <c r="AD319" s="41"/>
      <c r="AE319" s="41"/>
      <c r="AT319" s="20" t="s">
        <v>202</v>
      </c>
      <c r="AU319" s="20" t="s">
        <v>219</v>
      </c>
    </row>
    <row r="320" s="13" customFormat="1">
      <c r="A320" s="13"/>
      <c r="B320" s="235"/>
      <c r="C320" s="236"/>
      <c r="D320" s="228" t="s">
        <v>206</v>
      </c>
      <c r="E320" s="237" t="s">
        <v>19</v>
      </c>
      <c r="F320" s="238" t="s">
        <v>279</v>
      </c>
      <c r="G320" s="236"/>
      <c r="H320" s="237" t="s">
        <v>19</v>
      </c>
      <c r="I320" s="239"/>
      <c r="J320" s="236"/>
      <c r="K320" s="236"/>
      <c r="L320" s="240"/>
      <c r="M320" s="241"/>
      <c r="N320" s="242"/>
      <c r="O320" s="242"/>
      <c r="P320" s="242"/>
      <c r="Q320" s="242"/>
      <c r="R320" s="242"/>
      <c r="S320" s="242"/>
      <c r="T320" s="243"/>
      <c r="U320" s="13"/>
      <c r="V320" s="13"/>
      <c r="W320" s="13"/>
      <c r="X320" s="13"/>
      <c r="Y320" s="13"/>
      <c r="Z320" s="13"/>
      <c r="AA320" s="13"/>
      <c r="AB320" s="13"/>
      <c r="AC320" s="13"/>
      <c r="AD320" s="13"/>
      <c r="AE320" s="13"/>
      <c r="AT320" s="244" t="s">
        <v>206</v>
      </c>
      <c r="AU320" s="244" t="s">
        <v>219</v>
      </c>
      <c r="AV320" s="13" t="s">
        <v>76</v>
      </c>
      <c r="AW320" s="13" t="s">
        <v>31</v>
      </c>
      <c r="AX320" s="13" t="s">
        <v>69</v>
      </c>
      <c r="AY320" s="244" t="s">
        <v>193</v>
      </c>
    </row>
    <row r="321" s="14" customFormat="1">
      <c r="A321" s="14"/>
      <c r="B321" s="245"/>
      <c r="C321" s="246"/>
      <c r="D321" s="228" t="s">
        <v>206</v>
      </c>
      <c r="E321" s="247" t="s">
        <v>19</v>
      </c>
      <c r="F321" s="248" t="s">
        <v>78</v>
      </c>
      <c r="G321" s="246"/>
      <c r="H321" s="249">
        <v>2</v>
      </c>
      <c r="I321" s="250"/>
      <c r="J321" s="246"/>
      <c r="K321" s="246"/>
      <c r="L321" s="251"/>
      <c r="M321" s="252"/>
      <c r="N321" s="253"/>
      <c r="O321" s="253"/>
      <c r="P321" s="253"/>
      <c r="Q321" s="253"/>
      <c r="R321" s="253"/>
      <c r="S321" s="253"/>
      <c r="T321" s="254"/>
      <c r="U321" s="14"/>
      <c r="V321" s="14"/>
      <c r="W321" s="14"/>
      <c r="X321" s="14"/>
      <c r="Y321" s="14"/>
      <c r="Z321" s="14"/>
      <c r="AA321" s="14"/>
      <c r="AB321" s="14"/>
      <c r="AC321" s="14"/>
      <c r="AD321" s="14"/>
      <c r="AE321" s="14"/>
      <c r="AT321" s="255" t="s">
        <v>206</v>
      </c>
      <c r="AU321" s="255" t="s">
        <v>219</v>
      </c>
      <c r="AV321" s="14" t="s">
        <v>78</v>
      </c>
      <c r="AW321" s="14" t="s">
        <v>31</v>
      </c>
      <c r="AX321" s="14" t="s">
        <v>76</v>
      </c>
      <c r="AY321" s="255" t="s">
        <v>193</v>
      </c>
    </row>
    <row r="322" s="2" customFormat="1" ht="16.5" customHeight="1">
      <c r="A322" s="41"/>
      <c r="B322" s="42"/>
      <c r="C322" s="215" t="s">
        <v>591</v>
      </c>
      <c r="D322" s="215" t="s">
        <v>195</v>
      </c>
      <c r="E322" s="216" t="s">
        <v>5688</v>
      </c>
      <c r="F322" s="217" t="s">
        <v>5689</v>
      </c>
      <c r="G322" s="218" t="s">
        <v>326</v>
      </c>
      <c r="H322" s="219">
        <v>1</v>
      </c>
      <c r="I322" s="220"/>
      <c r="J322" s="221">
        <f>ROUND(I322*H322,2)</f>
        <v>0</v>
      </c>
      <c r="K322" s="217" t="s">
        <v>19</v>
      </c>
      <c r="L322" s="47"/>
      <c r="M322" s="222" t="s">
        <v>19</v>
      </c>
      <c r="N322" s="223" t="s">
        <v>40</v>
      </c>
      <c r="O322" s="87"/>
      <c r="P322" s="224">
        <f>O322*H322</f>
        <v>0</v>
      </c>
      <c r="Q322" s="224">
        <v>0</v>
      </c>
      <c r="R322" s="224">
        <f>Q322*H322</f>
        <v>0</v>
      </c>
      <c r="S322" s="224">
        <v>0</v>
      </c>
      <c r="T322" s="225">
        <f>S322*H322</f>
        <v>0</v>
      </c>
      <c r="U322" s="41"/>
      <c r="V322" s="41"/>
      <c r="W322" s="41"/>
      <c r="X322" s="41"/>
      <c r="Y322" s="41"/>
      <c r="Z322" s="41"/>
      <c r="AA322" s="41"/>
      <c r="AB322" s="41"/>
      <c r="AC322" s="41"/>
      <c r="AD322" s="41"/>
      <c r="AE322" s="41"/>
      <c r="AR322" s="226" t="s">
        <v>323</v>
      </c>
      <c r="AT322" s="226" t="s">
        <v>195</v>
      </c>
      <c r="AU322" s="226" t="s">
        <v>219</v>
      </c>
      <c r="AY322" s="20" t="s">
        <v>193</v>
      </c>
      <c r="BE322" s="227">
        <f>IF(N322="základní",J322,0)</f>
        <v>0</v>
      </c>
      <c r="BF322" s="227">
        <f>IF(N322="snížená",J322,0)</f>
        <v>0</v>
      </c>
      <c r="BG322" s="227">
        <f>IF(N322="zákl. přenesená",J322,0)</f>
        <v>0</v>
      </c>
      <c r="BH322" s="227">
        <f>IF(N322="sníž. přenesená",J322,0)</f>
        <v>0</v>
      </c>
      <c r="BI322" s="227">
        <f>IF(N322="nulová",J322,0)</f>
        <v>0</v>
      </c>
      <c r="BJ322" s="20" t="s">
        <v>76</v>
      </c>
      <c r="BK322" s="227">
        <f>ROUND(I322*H322,2)</f>
        <v>0</v>
      </c>
      <c r="BL322" s="20" t="s">
        <v>323</v>
      </c>
      <c r="BM322" s="226" t="s">
        <v>5690</v>
      </c>
    </row>
    <row r="323" s="2" customFormat="1">
      <c r="A323" s="41"/>
      <c r="B323" s="42"/>
      <c r="C323" s="43"/>
      <c r="D323" s="228" t="s">
        <v>202</v>
      </c>
      <c r="E323" s="43"/>
      <c r="F323" s="229" t="s">
        <v>5691</v>
      </c>
      <c r="G323" s="43"/>
      <c r="H323" s="43"/>
      <c r="I323" s="230"/>
      <c r="J323" s="43"/>
      <c r="K323" s="43"/>
      <c r="L323" s="47"/>
      <c r="M323" s="231"/>
      <c r="N323" s="232"/>
      <c r="O323" s="87"/>
      <c r="P323" s="87"/>
      <c r="Q323" s="87"/>
      <c r="R323" s="87"/>
      <c r="S323" s="87"/>
      <c r="T323" s="88"/>
      <c r="U323" s="41"/>
      <c r="V323" s="41"/>
      <c r="W323" s="41"/>
      <c r="X323" s="41"/>
      <c r="Y323" s="41"/>
      <c r="Z323" s="41"/>
      <c r="AA323" s="41"/>
      <c r="AB323" s="41"/>
      <c r="AC323" s="41"/>
      <c r="AD323" s="41"/>
      <c r="AE323" s="41"/>
      <c r="AT323" s="20" t="s">
        <v>202</v>
      </c>
      <c r="AU323" s="20" t="s">
        <v>219</v>
      </c>
    </row>
    <row r="324" s="13" customFormat="1">
      <c r="A324" s="13"/>
      <c r="B324" s="235"/>
      <c r="C324" s="236"/>
      <c r="D324" s="228" t="s">
        <v>206</v>
      </c>
      <c r="E324" s="237" t="s">
        <v>19</v>
      </c>
      <c r="F324" s="238" t="s">
        <v>279</v>
      </c>
      <c r="G324" s="236"/>
      <c r="H324" s="237" t="s">
        <v>19</v>
      </c>
      <c r="I324" s="239"/>
      <c r="J324" s="236"/>
      <c r="K324" s="236"/>
      <c r="L324" s="240"/>
      <c r="M324" s="241"/>
      <c r="N324" s="242"/>
      <c r="O324" s="242"/>
      <c r="P324" s="242"/>
      <c r="Q324" s="242"/>
      <c r="R324" s="242"/>
      <c r="S324" s="242"/>
      <c r="T324" s="243"/>
      <c r="U324" s="13"/>
      <c r="V324" s="13"/>
      <c r="W324" s="13"/>
      <c r="X324" s="13"/>
      <c r="Y324" s="13"/>
      <c r="Z324" s="13"/>
      <c r="AA324" s="13"/>
      <c r="AB324" s="13"/>
      <c r="AC324" s="13"/>
      <c r="AD324" s="13"/>
      <c r="AE324" s="13"/>
      <c r="AT324" s="244" t="s">
        <v>206</v>
      </c>
      <c r="AU324" s="244" t="s">
        <v>219</v>
      </c>
      <c r="AV324" s="13" t="s">
        <v>76</v>
      </c>
      <c r="AW324" s="13" t="s">
        <v>31</v>
      </c>
      <c r="AX324" s="13" t="s">
        <v>69</v>
      </c>
      <c r="AY324" s="244" t="s">
        <v>193</v>
      </c>
    </row>
    <row r="325" s="14" customFormat="1">
      <c r="A325" s="14"/>
      <c r="B325" s="245"/>
      <c r="C325" s="246"/>
      <c r="D325" s="228" t="s">
        <v>206</v>
      </c>
      <c r="E325" s="247" t="s">
        <v>19</v>
      </c>
      <c r="F325" s="248" t="s">
        <v>76</v>
      </c>
      <c r="G325" s="246"/>
      <c r="H325" s="249">
        <v>1</v>
      </c>
      <c r="I325" s="250"/>
      <c r="J325" s="246"/>
      <c r="K325" s="246"/>
      <c r="L325" s="251"/>
      <c r="M325" s="252"/>
      <c r="N325" s="253"/>
      <c r="O325" s="253"/>
      <c r="P325" s="253"/>
      <c r="Q325" s="253"/>
      <c r="R325" s="253"/>
      <c r="S325" s="253"/>
      <c r="T325" s="254"/>
      <c r="U325" s="14"/>
      <c r="V325" s="14"/>
      <c r="W325" s="14"/>
      <c r="X325" s="14"/>
      <c r="Y325" s="14"/>
      <c r="Z325" s="14"/>
      <c r="AA325" s="14"/>
      <c r="AB325" s="14"/>
      <c r="AC325" s="14"/>
      <c r="AD325" s="14"/>
      <c r="AE325" s="14"/>
      <c r="AT325" s="255" t="s">
        <v>206</v>
      </c>
      <c r="AU325" s="255" t="s">
        <v>219</v>
      </c>
      <c r="AV325" s="14" t="s">
        <v>78</v>
      </c>
      <c r="AW325" s="14" t="s">
        <v>31</v>
      </c>
      <c r="AX325" s="14" t="s">
        <v>76</v>
      </c>
      <c r="AY325" s="255" t="s">
        <v>193</v>
      </c>
    </row>
    <row r="326" s="12" customFormat="1" ht="22.8" customHeight="1">
      <c r="A326" s="12"/>
      <c r="B326" s="199"/>
      <c r="C326" s="200"/>
      <c r="D326" s="201" t="s">
        <v>68</v>
      </c>
      <c r="E326" s="213" t="s">
        <v>272</v>
      </c>
      <c r="F326" s="213" t="s">
        <v>273</v>
      </c>
      <c r="G326" s="200"/>
      <c r="H326" s="200"/>
      <c r="I326" s="203"/>
      <c r="J326" s="214">
        <f>BK326</f>
        <v>0</v>
      </c>
      <c r="K326" s="200"/>
      <c r="L326" s="205"/>
      <c r="M326" s="206"/>
      <c r="N326" s="207"/>
      <c r="O326" s="207"/>
      <c r="P326" s="208">
        <f>SUM(P327:P587)</f>
        <v>0</v>
      </c>
      <c r="Q326" s="207"/>
      <c r="R326" s="208">
        <f>SUM(R327:R587)</f>
        <v>0</v>
      </c>
      <c r="S326" s="207"/>
      <c r="T326" s="209">
        <f>SUM(T327:T587)</f>
        <v>0</v>
      </c>
      <c r="U326" s="12"/>
      <c r="V326" s="12"/>
      <c r="W326" s="12"/>
      <c r="X326" s="12"/>
      <c r="Y326" s="12"/>
      <c r="Z326" s="12"/>
      <c r="AA326" s="12"/>
      <c r="AB326" s="12"/>
      <c r="AC326" s="12"/>
      <c r="AD326" s="12"/>
      <c r="AE326" s="12"/>
      <c r="AR326" s="210" t="s">
        <v>76</v>
      </c>
      <c r="AT326" s="211" t="s">
        <v>68</v>
      </c>
      <c r="AU326" s="211" t="s">
        <v>76</v>
      </c>
      <c r="AY326" s="210" t="s">
        <v>193</v>
      </c>
      <c r="BK326" s="212">
        <f>SUM(BK327:BK587)</f>
        <v>0</v>
      </c>
    </row>
    <row r="327" s="2" customFormat="1" ht="16.5" customHeight="1">
      <c r="A327" s="41"/>
      <c r="B327" s="42"/>
      <c r="C327" s="215" t="s">
        <v>598</v>
      </c>
      <c r="D327" s="215" t="s">
        <v>195</v>
      </c>
      <c r="E327" s="216" t="s">
        <v>5692</v>
      </c>
      <c r="F327" s="217" t="s">
        <v>5693</v>
      </c>
      <c r="G327" s="218" t="s">
        <v>408</v>
      </c>
      <c r="H327" s="219">
        <v>180</v>
      </c>
      <c r="I327" s="220"/>
      <c r="J327" s="221">
        <f>ROUND(I327*H327,2)</f>
        <v>0</v>
      </c>
      <c r="K327" s="217" t="s">
        <v>19</v>
      </c>
      <c r="L327" s="47"/>
      <c r="M327" s="222" t="s">
        <v>19</v>
      </c>
      <c r="N327" s="223" t="s">
        <v>40</v>
      </c>
      <c r="O327" s="87"/>
      <c r="P327" s="224">
        <f>O327*H327</f>
        <v>0</v>
      </c>
      <c r="Q327" s="224">
        <v>0</v>
      </c>
      <c r="R327" s="224">
        <f>Q327*H327</f>
        <v>0</v>
      </c>
      <c r="S327" s="224">
        <v>0</v>
      </c>
      <c r="T327" s="225">
        <f>S327*H327</f>
        <v>0</v>
      </c>
      <c r="U327" s="41"/>
      <c r="V327" s="41"/>
      <c r="W327" s="41"/>
      <c r="X327" s="41"/>
      <c r="Y327" s="41"/>
      <c r="Z327" s="41"/>
      <c r="AA327" s="41"/>
      <c r="AB327" s="41"/>
      <c r="AC327" s="41"/>
      <c r="AD327" s="41"/>
      <c r="AE327" s="41"/>
      <c r="AR327" s="226" t="s">
        <v>323</v>
      </c>
      <c r="AT327" s="226" t="s">
        <v>195</v>
      </c>
      <c r="AU327" s="226" t="s">
        <v>78</v>
      </c>
      <c r="AY327" s="20" t="s">
        <v>193</v>
      </c>
      <c r="BE327" s="227">
        <f>IF(N327="základní",J327,0)</f>
        <v>0</v>
      </c>
      <c r="BF327" s="227">
        <f>IF(N327="snížená",J327,0)</f>
        <v>0</v>
      </c>
      <c r="BG327" s="227">
        <f>IF(N327="zákl. přenesená",J327,0)</f>
        <v>0</v>
      </c>
      <c r="BH327" s="227">
        <f>IF(N327="sníž. přenesená",J327,0)</f>
        <v>0</v>
      </c>
      <c r="BI327" s="227">
        <f>IF(N327="nulová",J327,0)</f>
        <v>0</v>
      </c>
      <c r="BJ327" s="20" t="s">
        <v>76</v>
      </c>
      <c r="BK327" s="227">
        <f>ROUND(I327*H327,2)</f>
        <v>0</v>
      </c>
      <c r="BL327" s="20" t="s">
        <v>323</v>
      </c>
      <c r="BM327" s="226" t="s">
        <v>5694</v>
      </c>
    </row>
    <row r="328" s="2" customFormat="1">
      <c r="A328" s="41"/>
      <c r="B328" s="42"/>
      <c r="C328" s="43"/>
      <c r="D328" s="228" t="s">
        <v>202</v>
      </c>
      <c r="E328" s="43"/>
      <c r="F328" s="229" t="s">
        <v>5695</v>
      </c>
      <c r="G328" s="43"/>
      <c r="H328" s="43"/>
      <c r="I328" s="230"/>
      <c r="J328" s="43"/>
      <c r="K328" s="43"/>
      <c r="L328" s="47"/>
      <c r="M328" s="231"/>
      <c r="N328" s="232"/>
      <c r="O328" s="87"/>
      <c r="P328" s="87"/>
      <c r="Q328" s="87"/>
      <c r="R328" s="87"/>
      <c r="S328" s="87"/>
      <c r="T328" s="88"/>
      <c r="U328" s="41"/>
      <c r="V328" s="41"/>
      <c r="W328" s="41"/>
      <c r="X328" s="41"/>
      <c r="Y328" s="41"/>
      <c r="Z328" s="41"/>
      <c r="AA328" s="41"/>
      <c r="AB328" s="41"/>
      <c r="AC328" s="41"/>
      <c r="AD328" s="41"/>
      <c r="AE328" s="41"/>
      <c r="AT328" s="20" t="s">
        <v>202</v>
      </c>
      <c r="AU328" s="20" t="s">
        <v>78</v>
      </c>
    </row>
    <row r="329" s="13" customFormat="1">
      <c r="A329" s="13"/>
      <c r="B329" s="235"/>
      <c r="C329" s="236"/>
      <c r="D329" s="228" t="s">
        <v>206</v>
      </c>
      <c r="E329" s="237" t="s">
        <v>19</v>
      </c>
      <c r="F329" s="238" t="s">
        <v>279</v>
      </c>
      <c r="G329" s="236"/>
      <c r="H329" s="237" t="s">
        <v>19</v>
      </c>
      <c r="I329" s="239"/>
      <c r="J329" s="236"/>
      <c r="K329" s="236"/>
      <c r="L329" s="240"/>
      <c r="M329" s="241"/>
      <c r="N329" s="242"/>
      <c r="O329" s="242"/>
      <c r="P329" s="242"/>
      <c r="Q329" s="242"/>
      <c r="R329" s="242"/>
      <c r="S329" s="242"/>
      <c r="T329" s="243"/>
      <c r="U329" s="13"/>
      <c r="V329" s="13"/>
      <c r="W329" s="13"/>
      <c r="X329" s="13"/>
      <c r="Y329" s="13"/>
      <c r="Z329" s="13"/>
      <c r="AA329" s="13"/>
      <c r="AB329" s="13"/>
      <c r="AC329" s="13"/>
      <c r="AD329" s="13"/>
      <c r="AE329" s="13"/>
      <c r="AT329" s="244" t="s">
        <v>206</v>
      </c>
      <c r="AU329" s="244" t="s">
        <v>78</v>
      </c>
      <c r="AV329" s="13" t="s">
        <v>76</v>
      </c>
      <c r="AW329" s="13" t="s">
        <v>31</v>
      </c>
      <c r="AX329" s="13" t="s">
        <v>69</v>
      </c>
      <c r="AY329" s="244" t="s">
        <v>193</v>
      </c>
    </row>
    <row r="330" s="14" customFormat="1">
      <c r="A330" s="14"/>
      <c r="B330" s="245"/>
      <c r="C330" s="246"/>
      <c r="D330" s="228" t="s">
        <v>206</v>
      </c>
      <c r="E330" s="247" t="s">
        <v>19</v>
      </c>
      <c r="F330" s="248" t="s">
        <v>4179</v>
      </c>
      <c r="G330" s="246"/>
      <c r="H330" s="249">
        <v>180</v>
      </c>
      <c r="I330" s="250"/>
      <c r="J330" s="246"/>
      <c r="K330" s="246"/>
      <c r="L330" s="251"/>
      <c r="M330" s="252"/>
      <c r="N330" s="253"/>
      <c r="O330" s="253"/>
      <c r="P330" s="253"/>
      <c r="Q330" s="253"/>
      <c r="R330" s="253"/>
      <c r="S330" s="253"/>
      <c r="T330" s="254"/>
      <c r="U330" s="14"/>
      <c r="V330" s="14"/>
      <c r="W330" s="14"/>
      <c r="X330" s="14"/>
      <c r="Y330" s="14"/>
      <c r="Z330" s="14"/>
      <c r="AA330" s="14"/>
      <c r="AB330" s="14"/>
      <c r="AC330" s="14"/>
      <c r="AD330" s="14"/>
      <c r="AE330" s="14"/>
      <c r="AT330" s="255" t="s">
        <v>206</v>
      </c>
      <c r="AU330" s="255" t="s">
        <v>78</v>
      </c>
      <c r="AV330" s="14" t="s">
        <v>78</v>
      </c>
      <c r="AW330" s="14" t="s">
        <v>31</v>
      </c>
      <c r="AX330" s="14" t="s">
        <v>76</v>
      </c>
      <c r="AY330" s="255" t="s">
        <v>193</v>
      </c>
    </row>
    <row r="331" s="2" customFormat="1" ht="16.5" customHeight="1">
      <c r="A331" s="41"/>
      <c r="B331" s="42"/>
      <c r="C331" s="215" t="s">
        <v>607</v>
      </c>
      <c r="D331" s="215" t="s">
        <v>195</v>
      </c>
      <c r="E331" s="216" t="s">
        <v>5696</v>
      </c>
      <c r="F331" s="217" t="s">
        <v>5697</v>
      </c>
      <c r="G331" s="218" t="s">
        <v>326</v>
      </c>
      <c r="H331" s="219">
        <v>1</v>
      </c>
      <c r="I331" s="220"/>
      <c r="J331" s="221">
        <f>ROUND(I331*H331,2)</f>
        <v>0</v>
      </c>
      <c r="K331" s="217" t="s">
        <v>19</v>
      </c>
      <c r="L331" s="47"/>
      <c r="M331" s="222" t="s">
        <v>19</v>
      </c>
      <c r="N331" s="223" t="s">
        <v>40</v>
      </c>
      <c r="O331" s="87"/>
      <c r="P331" s="224">
        <f>O331*H331</f>
        <v>0</v>
      </c>
      <c r="Q331" s="224">
        <v>0</v>
      </c>
      <c r="R331" s="224">
        <f>Q331*H331</f>
        <v>0</v>
      </c>
      <c r="S331" s="224">
        <v>0</v>
      </c>
      <c r="T331" s="225">
        <f>S331*H331</f>
        <v>0</v>
      </c>
      <c r="U331" s="41"/>
      <c r="V331" s="41"/>
      <c r="W331" s="41"/>
      <c r="X331" s="41"/>
      <c r="Y331" s="41"/>
      <c r="Z331" s="41"/>
      <c r="AA331" s="41"/>
      <c r="AB331" s="41"/>
      <c r="AC331" s="41"/>
      <c r="AD331" s="41"/>
      <c r="AE331" s="41"/>
      <c r="AR331" s="226" t="s">
        <v>323</v>
      </c>
      <c r="AT331" s="226" t="s">
        <v>195</v>
      </c>
      <c r="AU331" s="226" t="s">
        <v>78</v>
      </c>
      <c r="AY331" s="20" t="s">
        <v>193</v>
      </c>
      <c r="BE331" s="227">
        <f>IF(N331="základní",J331,0)</f>
        <v>0</v>
      </c>
      <c r="BF331" s="227">
        <f>IF(N331="snížená",J331,0)</f>
        <v>0</v>
      </c>
      <c r="BG331" s="227">
        <f>IF(N331="zákl. přenesená",J331,0)</f>
        <v>0</v>
      </c>
      <c r="BH331" s="227">
        <f>IF(N331="sníž. přenesená",J331,0)</f>
        <v>0</v>
      </c>
      <c r="BI331" s="227">
        <f>IF(N331="nulová",J331,0)</f>
        <v>0</v>
      </c>
      <c r="BJ331" s="20" t="s">
        <v>76</v>
      </c>
      <c r="BK331" s="227">
        <f>ROUND(I331*H331,2)</f>
        <v>0</v>
      </c>
      <c r="BL331" s="20" t="s">
        <v>323</v>
      </c>
      <c r="BM331" s="226" t="s">
        <v>5698</v>
      </c>
    </row>
    <row r="332" s="2" customFormat="1">
      <c r="A332" s="41"/>
      <c r="B332" s="42"/>
      <c r="C332" s="43"/>
      <c r="D332" s="228" t="s">
        <v>202</v>
      </c>
      <c r="E332" s="43"/>
      <c r="F332" s="229" t="s">
        <v>5699</v>
      </c>
      <c r="G332" s="43"/>
      <c r="H332" s="43"/>
      <c r="I332" s="230"/>
      <c r="J332" s="43"/>
      <c r="K332" s="43"/>
      <c r="L332" s="47"/>
      <c r="M332" s="231"/>
      <c r="N332" s="232"/>
      <c r="O332" s="87"/>
      <c r="P332" s="87"/>
      <c r="Q332" s="87"/>
      <c r="R332" s="87"/>
      <c r="S332" s="87"/>
      <c r="T332" s="88"/>
      <c r="U332" s="41"/>
      <c r="V332" s="41"/>
      <c r="W332" s="41"/>
      <c r="X332" s="41"/>
      <c r="Y332" s="41"/>
      <c r="Z332" s="41"/>
      <c r="AA332" s="41"/>
      <c r="AB332" s="41"/>
      <c r="AC332" s="41"/>
      <c r="AD332" s="41"/>
      <c r="AE332" s="41"/>
      <c r="AT332" s="20" t="s">
        <v>202</v>
      </c>
      <c r="AU332" s="20" t="s">
        <v>78</v>
      </c>
    </row>
    <row r="333" s="13" customFormat="1">
      <c r="A333" s="13"/>
      <c r="B333" s="235"/>
      <c r="C333" s="236"/>
      <c r="D333" s="228" t="s">
        <v>206</v>
      </c>
      <c r="E333" s="237" t="s">
        <v>19</v>
      </c>
      <c r="F333" s="238" t="s">
        <v>279</v>
      </c>
      <c r="G333" s="236"/>
      <c r="H333" s="237" t="s">
        <v>19</v>
      </c>
      <c r="I333" s="239"/>
      <c r="J333" s="236"/>
      <c r="K333" s="236"/>
      <c r="L333" s="240"/>
      <c r="M333" s="241"/>
      <c r="N333" s="242"/>
      <c r="O333" s="242"/>
      <c r="P333" s="242"/>
      <c r="Q333" s="242"/>
      <c r="R333" s="242"/>
      <c r="S333" s="242"/>
      <c r="T333" s="243"/>
      <c r="U333" s="13"/>
      <c r="V333" s="13"/>
      <c r="W333" s="13"/>
      <c r="X333" s="13"/>
      <c r="Y333" s="13"/>
      <c r="Z333" s="13"/>
      <c r="AA333" s="13"/>
      <c r="AB333" s="13"/>
      <c r="AC333" s="13"/>
      <c r="AD333" s="13"/>
      <c r="AE333" s="13"/>
      <c r="AT333" s="244" t="s">
        <v>206</v>
      </c>
      <c r="AU333" s="244" t="s">
        <v>78</v>
      </c>
      <c r="AV333" s="13" t="s">
        <v>76</v>
      </c>
      <c r="AW333" s="13" t="s">
        <v>31</v>
      </c>
      <c r="AX333" s="13" t="s">
        <v>69</v>
      </c>
      <c r="AY333" s="244" t="s">
        <v>193</v>
      </c>
    </row>
    <row r="334" s="14" customFormat="1">
      <c r="A334" s="14"/>
      <c r="B334" s="245"/>
      <c r="C334" s="246"/>
      <c r="D334" s="228" t="s">
        <v>206</v>
      </c>
      <c r="E334" s="247" t="s">
        <v>19</v>
      </c>
      <c r="F334" s="248" t="s">
        <v>76</v>
      </c>
      <c r="G334" s="246"/>
      <c r="H334" s="249">
        <v>1</v>
      </c>
      <c r="I334" s="250"/>
      <c r="J334" s="246"/>
      <c r="K334" s="246"/>
      <c r="L334" s="251"/>
      <c r="M334" s="252"/>
      <c r="N334" s="253"/>
      <c r="O334" s="253"/>
      <c r="P334" s="253"/>
      <c r="Q334" s="253"/>
      <c r="R334" s="253"/>
      <c r="S334" s="253"/>
      <c r="T334" s="254"/>
      <c r="U334" s="14"/>
      <c r="V334" s="14"/>
      <c r="W334" s="14"/>
      <c r="X334" s="14"/>
      <c r="Y334" s="14"/>
      <c r="Z334" s="14"/>
      <c r="AA334" s="14"/>
      <c r="AB334" s="14"/>
      <c r="AC334" s="14"/>
      <c r="AD334" s="14"/>
      <c r="AE334" s="14"/>
      <c r="AT334" s="255" t="s">
        <v>206</v>
      </c>
      <c r="AU334" s="255" t="s">
        <v>78</v>
      </c>
      <c r="AV334" s="14" t="s">
        <v>78</v>
      </c>
      <c r="AW334" s="14" t="s">
        <v>31</v>
      </c>
      <c r="AX334" s="14" t="s">
        <v>76</v>
      </c>
      <c r="AY334" s="255" t="s">
        <v>193</v>
      </c>
    </row>
    <row r="335" s="2" customFormat="1" ht="16.5" customHeight="1">
      <c r="A335" s="41"/>
      <c r="B335" s="42"/>
      <c r="C335" s="215" t="s">
        <v>614</v>
      </c>
      <c r="D335" s="215" t="s">
        <v>195</v>
      </c>
      <c r="E335" s="216" t="s">
        <v>5700</v>
      </c>
      <c r="F335" s="217" t="s">
        <v>5701</v>
      </c>
      <c r="G335" s="218" t="s">
        <v>326</v>
      </c>
      <c r="H335" s="219">
        <v>1</v>
      </c>
      <c r="I335" s="220"/>
      <c r="J335" s="221">
        <f>ROUND(I335*H335,2)</f>
        <v>0</v>
      </c>
      <c r="K335" s="217" t="s">
        <v>19</v>
      </c>
      <c r="L335" s="47"/>
      <c r="M335" s="222" t="s">
        <v>19</v>
      </c>
      <c r="N335" s="223" t="s">
        <v>40</v>
      </c>
      <c r="O335" s="87"/>
      <c r="P335" s="224">
        <f>O335*H335</f>
        <v>0</v>
      </c>
      <c r="Q335" s="224">
        <v>0</v>
      </c>
      <c r="R335" s="224">
        <f>Q335*H335</f>
        <v>0</v>
      </c>
      <c r="S335" s="224">
        <v>0</v>
      </c>
      <c r="T335" s="225">
        <f>S335*H335</f>
        <v>0</v>
      </c>
      <c r="U335" s="41"/>
      <c r="V335" s="41"/>
      <c r="W335" s="41"/>
      <c r="X335" s="41"/>
      <c r="Y335" s="41"/>
      <c r="Z335" s="41"/>
      <c r="AA335" s="41"/>
      <c r="AB335" s="41"/>
      <c r="AC335" s="41"/>
      <c r="AD335" s="41"/>
      <c r="AE335" s="41"/>
      <c r="AR335" s="226" t="s">
        <v>323</v>
      </c>
      <c r="AT335" s="226" t="s">
        <v>195</v>
      </c>
      <c r="AU335" s="226" t="s">
        <v>78</v>
      </c>
      <c r="AY335" s="20" t="s">
        <v>193</v>
      </c>
      <c r="BE335" s="227">
        <f>IF(N335="základní",J335,0)</f>
        <v>0</v>
      </c>
      <c r="BF335" s="227">
        <f>IF(N335="snížená",J335,0)</f>
        <v>0</v>
      </c>
      <c r="BG335" s="227">
        <f>IF(N335="zákl. přenesená",J335,0)</f>
        <v>0</v>
      </c>
      <c r="BH335" s="227">
        <f>IF(N335="sníž. přenesená",J335,0)</f>
        <v>0</v>
      </c>
      <c r="BI335" s="227">
        <f>IF(N335="nulová",J335,0)</f>
        <v>0</v>
      </c>
      <c r="BJ335" s="20" t="s">
        <v>76</v>
      </c>
      <c r="BK335" s="227">
        <f>ROUND(I335*H335,2)</f>
        <v>0</v>
      </c>
      <c r="BL335" s="20" t="s">
        <v>323</v>
      </c>
      <c r="BM335" s="226" t="s">
        <v>5702</v>
      </c>
    </row>
    <row r="336" s="2" customFormat="1">
      <c r="A336" s="41"/>
      <c r="B336" s="42"/>
      <c r="C336" s="43"/>
      <c r="D336" s="228" t="s">
        <v>202</v>
      </c>
      <c r="E336" s="43"/>
      <c r="F336" s="229" t="s">
        <v>5703</v>
      </c>
      <c r="G336" s="43"/>
      <c r="H336" s="43"/>
      <c r="I336" s="230"/>
      <c r="J336" s="43"/>
      <c r="K336" s="43"/>
      <c r="L336" s="47"/>
      <c r="M336" s="231"/>
      <c r="N336" s="232"/>
      <c r="O336" s="87"/>
      <c r="P336" s="87"/>
      <c r="Q336" s="87"/>
      <c r="R336" s="87"/>
      <c r="S336" s="87"/>
      <c r="T336" s="88"/>
      <c r="U336" s="41"/>
      <c r="V336" s="41"/>
      <c r="W336" s="41"/>
      <c r="X336" s="41"/>
      <c r="Y336" s="41"/>
      <c r="Z336" s="41"/>
      <c r="AA336" s="41"/>
      <c r="AB336" s="41"/>
      <c r="AC336" s="41"/>
      <c r="AD336" s="41"/>
      <c r="AE336" s="41"/>
      <c r="AT336" s="20" t="s">
        <v>202</v>
      </c>
      <c r="AU336" s="20" t="s">
        <v>78</v>
      </c>
    </row>
    <row r="337" s="13" customFormat="1">
      <c r="A337" s="13"/>
      <c r="B337" s="235"/>
      <c r="C337" s="236"/>
      <c r="D337" s="228" t="s">
        <v>206</v>
      </c>
      <c r="E337" s="237" t="s">
        <v>19</v>
      </c>
      <c r="F337" s="238" t="s">
        <v>279</v>
      </c>
      <c r="G337" s="236"/>
      <c r="H337" s="237" t="s">
        <v>19</v>
      </c>
      <c r="I337" s="239"/>
      <c r="J337" s="236"/>
      <c r="K337" s="236"/>
      <c r="L337" s="240"/>
      <c r="M337" s="241"/>
      <c r="N337" s="242"/>
      <c r="O337" s="242"/>
      <c r="P337" s="242"/>
      <c r="Q337" s="242"/>
      <c r="R337" s="242"/>
      <c r="S337" s="242"/>
      <c r="T337" s="243"/>
      <c r="U337" s="13"/>
      <c r="V337" s="13"/>
      <c r="W337" s="13"/>
      <c r="X337" s="13"/>
      <c r="Y337" s="13"/>
      <c r="Z337" s="13"/>
      <c r="AA337" s="13"/>
      <c r="AB337" s="13"/>
      <c r="AC337" s="13"/>
      <c r="AD337" s="13"/>
      <c r="AE337" s="13"/>
      <c r="AT337" s="244" t="s">
        <v>206</v>
      </c>
      <c r="AU337" s="244" t="s">
        <v>78</v>
      </c>
      <c r="AV337" s="13" t="s">
        <v>76</v>
      </c>
      <c r="AW337" s="13" t="s">
        <v>31</v>
      </c>
      <c r="AX337" s="13" t="s">
        <v>69</v>
      </c>
      <c r="AY337" s="244" t="s">
        <v>193</v>
      </c>
    </row>
    <row r="338" s="14" customFormat="1">
      <c r="A338" s="14"/>
      <c r="B338" s="245"/>
      <c r="C338" s="246"/>
      <c r="D338" s="228" t="s">
        <v>206</v>
      </c>
      <c r="E338" s="247" t="s">
        <v>19</v>
      </c>
      <c r="F338" s="248" t="s">
        <v>76</v>
      </c>
      <c r="G338" s="246"/>
      <c r="H338" s="249">
        <v>1</v>
      </c>
      <c r="I338" s="250"/>
      <c r="J338" s="246"/>
      <c r="K338" s="246"/>
      <c r="L338" s="251"/>
      <c r="M338" s="252"/>
      <c r="N338" s="253"/>
      <c r="O338" s="253"/>
      <c r="P338" s="253"/>
      <c r="Q338" s="253"/>
      <c r="R338" s="253"/>
      <c r="S338" s="253"/>
      <c r="T338" s="254"/>
      <c r="U338" s="14"/>
      <c r="V338" s="14"/>
      <c r="W338" s="14"/>
      <c r="X338" s="14"/>
      <c r="Y338" s="14"/>
      <c r="Z338" s="14"/>
      <c r="AA338" s="14"/>
      <c r="AB338" s="14"/>
      <c r="AC338" s="14"/>
      <c r="AD338" s="14"/>
      <c r="AE338" s="14"/>
      <c r="AT338" s="255" t="s">
        <v>206</v>
      </c>
      <c r="AU338" s="255" t="s">
        <v>78</v>
      </c>
      <c r="AV338" s="14" t="s">
        <v>78</v>
      </c>
      <c r="AW338" s="14" t="s">
        <v>31</v>
      </c>
      <c r="AX338" s="14" t="s">
        <v>76</v>
      </c>
      <c r="AY338" s="255" t="s">
        <v>193</v>
      </c>
    </row>
    <row r="339" s="2" customFormat="1" ht="16.5" customHeight="1">
      <c r="A339" s="41"/>
      <c r="B339" s="42"/>
      <c r="C339" s="215" t="s">
        <v>621</v>
      </c>
      <c r="D339" s="215" t="s">
        <v>195</v>
      </c>
      <c r="E339" s="216" t="s">
        <v>5704</v>
      </c>
      <c r="F339" s="217" t="s">
        <v>5705</v>
      </c>
      <c r="G339" s="218" t="s">
        <v>326</v>
      </c>
      <c r="H339" s="219">
        <v>1</v>
      </c>
      <c r="I339" s="220"/>
      <c r="J339" s="221">
        <f>ROUND(I339*H339,2)</f>
        <v>0</v>
      </c>
      <c r="K339" s="217" t="s">
        <v>19</v>
      </c>
      <c r="L339" s="47"/>
      <c r="M339" s="222" t="s">
        <v>19</v>
      </c>
      <c r="N339" s="223" t="s">
        <v>40</v>
      </c>
      <c r="O339" s="87"/>
      <c r="P339" s="224">
        <f>O339*H339</f>
        <v>0</v>
      </c>
      <c r="Q339" s="224">
        <v>0</v>
      </c>
      <c r="R339" s="224">
        <f>Q339*H339</f>
        <v>0</v>
      </c>
      <c r="S339" s="224">
        <v>0</v>
      </c>
      <c r="T339" s="225">
        <f>S339*H339</f>
        <v>0</v>
      </c>
      <c r="U339" s="41"/>
      <c r="V339" s="41"/>
      <c r="W339" s="41"/>
      <c r="X339" s="41"/>
      <c r="Y339" s="41"/>
      <c r="Z339" s="41"/>
      <c r="AA339" s="41"/>
      <c r="AB339" s="41"/>
      <c r="AC339" s="41"/>
      <c r="AD339" s="41"/>
      <c r="AE339" s="41"/>
      <c r="AR339" s="226" t="s">
        <v>323</v>
      </c>
      <c r="AT339" s="226" t="s">
        <v>195</v>
      </c>
      <c r="AU339" s="226" t="s">
        <v>78</v>
      </c>
      <c r="AY339" s="20" t="s">
        <v>193</v>
      </c>
      <c r="BE339" s="227">
        <f>IF(N339="základní",J339,0)</f>
        <v>0</v>
      </c>
      <c r="BF339" s="227">
        <f>IF(N339="snížená",J339,0)</f>
        <v>0</v>
      </c>
      <c r="BG339" s="227">
        <f>IF(N339="zákl. přenesená",J339,0)</f>
        <v>0</v>
      </c>
      <c r="BH339" s="227">
        <f>IF(N339="sníž. přenesená",J339,0)</f>
        <v>0</v>
      </c>
      <c r="BI339" s="227">
        <f>IF(N339="nulová",J339,0)</f>
        <v>0</v>
      </c>
      <c r="BJ339" s="20" t="s">
        <v>76</v>
      </c>
      <c r="BK339" s="227">
        <f>ROUND(I339*H339,2)</f>
        <v>0</v>
      </c>
      <c r="BL339" s="20" t="s">
        <v>323</v>
      </c>
      <c r="BM339" s="226" t="s">
        <v>5706</v>
      </c>
    </row>
    <row r="340" s="2" customFormat="1">
      <c r="A340" s="41"/>
      <c r="B340" s="42"/>
      <c r="C340" s="43"/>
      <c r="D340" s="228" t="s">
        <v>202</v>
      </c>
      <c r="E340" s="43"/>
      <c r="F340" s="229" t="s">
        <v>5707</v>
      </c>
      <c r="G340" s="43"/>
      <c r="H340" s="43"/>
      <c r="I340" s="230"/>
      <c r="J340" s="43"/>
      <c r="K340" s="43"/>
      <c r="L340" s="47"/>
      <c r="M340" s="231"/>
      <c r="N340" s="232"/>
      <c r="O340" s="87"/>
      <c r="P340" s="87"/>
      <c r="Q340" s="87"/>
      <c r="R340" s="87"/>
      <c r="S340" s="87"/>
      <c r="T340" s="88"/>
      <c r="U340" s="41"/>
      <c r="V340" s="41"/>
      <c r="W340" s="41"/>
      <c r="X340" s="41"/>
      <c r="Y340" s="41"/>
      <c r="Z340" s="41"/>
      <c r="AA340" s="41"/>
      <c r="AB340" s="41"/>
      <c r="AC340" s="41"/>
      <c r="AD340" s="41"/>
      <c r="AE340" s="41"/>
      <c r="AT340" s="20" t="s">
        <v>202</v>
      </c>
      <c r="AU340" s="20" t="s">
        <v>78</v>
      </c>
    </row>
    <row r="341" s="13" customFormat="1">
      <c r="A341" s="13"/>
      <c r="B341" s="235"/>
      <c r="C341" s="236"/>
      <c r="D341" s="228" t="s">
        <v>206</v>
      </c>
      <c r="E341" s="237" t="s">
        <v>19</v>
      </c>
      <c r="F341" s="238" t="s">
        <v>279</v>
      </c>
      <c r="G341" s="236"/>
      <c r="H341" s="237" t="s">
        <v>19</v>
      </c>
      <c r="I341" s="239"/>
      <c r="J341" s="236"/>
      <c r="K341" s="236"/>
      <c r="L341" s="240"/>
      <c r="M341" s="241"/>
      <c r="N341" s="242"/>
      <c r="O341" s="242"/>
      <c r="P341" s="242"/>
      <c r="Q341" s="242"/>
      <c r="R341" s="242"/>
      <c r="S341" s="242"/>
      <c r="T341" s="243"/>
      <c r="U341" s="13"/>
      <c r="V341" s="13"/>
      <c r="W341" s="13"/>
      <c r="X341" s="13"/>
      <c r="Y341" s="13"/>
      <c r="Z341" s="13"/>
      <c r="AA341" s="13"/>
      <c r="AB341" s="13"/>
      <c r="AC341" s="13"/>
      <c r="AD341" s="13"/>
      <c r="AE341" s="13"/>
      <c r="AT341" s="244" t="s">
        <v>206</v>
      </c>
      <c r="AU341" s="244" t="s">
        <v>78</v>
      </c>
      <c r="AV341" s="13" t="s">
        <v>76</v>
      </c>
      <c r="AW341" s="13" t="s">
        <v>31</v>
      </c>
      <c r="AX341" s="13" t="s">
        <v>69</v>
      </c>
      <c r="AY341" s="244" t="s">
        <v>193</v>
      </c>
    </row>
    <row r="342" s="14" customFormat="1">
      <c r="A342" s="14"/>
      <c r="B342" s="245"/>
      <c r="C342" s="246"/>
      <c r="D342" s="228" t="s">
        <v>206</v>
      </c>
      <c r="E342" s="247" t="s">
        <v>19</v>
      </c>
      <c r="F342" s="248" t="s">
        <v>76</v>
      </c>
      <c r="G342" s="246"/>
      <c r="H342" s="249">
        <v>1</v>
      </c>
      <c r="I342" s="250"/>
      <c r="J342" s="246"/>
      <c r="K342" s="246"/>
      <c r="L342" s="251"/>
      <c r="M342" s="252"/>
      <c r="N342" s="253"/>
      <c r="O342" s="253"/>
      <c r="P342" s="253"/>
      <c r="Q342" s="253"/>
      <c r="R342" s="253"/>
      <c r="S342" s="253"/>
      <c r="T342" s="254"/>
      <c r="U342" s="14"/>
      <c r="V342" s="14"/>
      <c r="W342" s="14"/>
      <c r="X342" s="14"/>
      <c r="Y342" s="14"/>
      <c r="Z342" s="14"/>
      <c r="AA342" s="14"/>
      <c r="AB342" s="14"/>
      <c r="AC342" s="14"/>
      <c r="AD342" s="14"/>
      <c r="AE342" s="14"/>
      <c r="AT342" s="255" t="s">
        <v>206</v>
      </c>
      <c r="AU342" s="255" t="s">
        <v>78</v>
      </c>
      <c r="AV342" s="14" t="s">
        <v>78</v>
      </c>
      <c r="AW342" s="14" t="s">
        <v>31</v>
      </c>
      <c r="AX342" s="14" t="s">
        <v>76</v>
      </c>
      <c r="AY342" s="255" t="s">
        <v>193</v>
      </c>
    </row>
    <row r="343" s="2" customFormat="1" ht="16.5" customHeight="1">
      <c r="A343" s="41"/>
      <c r="B343" s="42"/>
      <c r="C343" s="215" t="s">
        <v>627</v>
      </c>
      <c r="D343" s="215" t="s">
        <v>195</v>
      </c>
      <c r="E343" s="216" t="s">
        <v>5708</v>
      </c>
      <c r="F343" s="217" t="s">
        <v>5709</v>
      </c>
      <c r="G343" s="218" t="s">
        <v>326</v>
      </c>
      <c r="H343" s="219">
        <v>2</v>
      </c>
      <c r="I343" s="220"/>
      <c r="J343" s="221">
        <f>ROUND(I343*H343,2)</f>
        <v>0</v>
      </c>
      <c r="K343" s="217" t="s">
        <v>19</v>
      </c>
      <c r="L343" s="47"/>
      <c r="M343" s="222" t="s">
        <v>19</v>
      </c>
      <c r="N343" s="223" t="s">
        <v>40</v>
      </c>
      <c r="O343" s="87"/>
      <c r="P343" s="224">
        <f>O343*H343</f>
        <v>0</v>
      </c>
      <c r="Q343" s="224">
        <v>0</v>
      </c>
      <c r="R343" s="224">
        <f>Q343*H343</f>
        <v>0</v>
      </c>
      <c r="S343" s="224">
        <v>0</v>
      </c>
      <c r="T343" s="225">
        <f>S343*H343</f>
        <v>0</v>
      </c>
      <c r="U343" s="41"/>
      <c r="V343" s="41"/>
      <c r="W343" s="41"/>
      <c r="X343" s="41"/>
      <c r="Y343" s="41"/>
      <c r="Z343" s="41"/>
      <c r="AA343" s="41"/>
      <c r="AB343" s="41"/>
      <c r="AC343" s="41"/>
      <c r="AD343" s="41"/>
      <c r="AE343" s="41"/>
      <c r="AR343" s="226" t="s">
        <v>323</v>
      </c>
      <c r="AT343" s="226" t="s">
        <v>195</v>
      </c>
      <c r="AU343" s="226" t="s">
        <v>78</v>
      </c>
      <c r="AY343" s="20" t="s">
        <v>193</v>
      </c>
      <c r="BE343" s="227">
        <f>IF(N343="základní",J343,0)</f>
        <v>0</v>
      </c>
      <c r="BF343" s="227">
        <f>IF(N343="snížená",J343,0)</f>
        <v>0</v>
      </c>
      <c r="BG343" s="227">
        <f>IF(N343="zákl. přenesená",J343,0)</f>
        <v>0</v>
      </c>
      <c r="BH343" s="227">
        <f>IF(N343="sníž. přenesená",J343,0)</f>
        <v>0</v>
      </c>
      <c r="BI343" s="227">
        <f>IF(N343="nulová",J343,0)</f>
        <v>0</v>
      </c>
      <c r="BJ343" s="20" t="s">
        <v>76</v>
      </c>
      <c r="BK343" s="227">
        <f>ROUND(I343*H343,2)</f>
        <v>0</v>
      </c>
      <c r="BL343" s="20" t="s">
        <v>323</v>
      </c>
      <c r="BM343" s="226" t="s">
        <v>5710</v>
      </c>
    </row>
    <row r="344" s="2" customFormat="1">
      <c r="A344" s="41"/>
      <c r="B344" s="42"/>
      <c r="C344" s="43"/>
      <c r="D344" s="228" t="s">
        <v>202</v>
      </c>
      <c r="E344" s="43"/>
      <c r="F344" s="229" t="s">
        <v>5711</v>
      </c>
      <c r="G344" s="43"/>
      <c r="H344" s="43"/>
      <c r="I344" s="230"/>
      <c r="J344" s="43"/>
      <c r="K344" s="43"/>
      <c r="L344" s="47"/>
      <c r="M344" s="231"/>
      <c r="N344" s="232"/>
      <c r="O344" s="87"/>
      <c r="P344" s="87"/>
      <c r="Q344" s="87"/>
      <c r="R344" s="87"/>
      <c r="S344" s="87"/>
      <c r="T344" s="88"/>
      <c r="U344" s="41"/>
      <c r="V344" s="41"/>
      <c r="W344" s="41"/>
      <c r="X344" s="41"/>
      <c r="Y344" s="41"/>
      <c r="Z344" s="41"/>
      <c r="AA344" s="41"/>
      <c r="AB344" s="41"/>
      <c r="AC344" s="41"/>
      <c r="AD344" s="41"/>
      <c r="AE344" s="41"/>
      <c r="AT344" s="20" t="s">
        <v>202</v>
      </c>
      <c r="AU344" s="20" t="s">
        <v>78</v>
      </c>
    </row>
    <row r="345" s="13" customFormat="1">
      <c r="A345" s="13"/>
      <c r="B345" s="235"/>
      <c r="C345" s="236"/>
      <c r="D345" s="228" t="s">
        <v>206</v>
      </c>
      <c r="E345" s="237" t="s">
        <v>19</v>
      </c>
      <c r="F345" s="238" t="s">
        <v>279</v>
      </c>
      <c r="G345" s="236"/>
      <c r="H345" s="237" t="s">
        <v>19</v>
      </c>
      <c r="I345" s="239"/>
      <c r="J345" s="236"/>
      <c r="K345" s="236"/>
      <c r="L345" s="240"/>
      <c r="M345" s="241"/>
      <c r="N345" s="242"/>
      <c r="O345" s="242"/>
      <c r="P345" s="242"/>
      <c r="Q345" s="242"/>
      <c r="R345" s="242"/>
      <c r="S345" s="242"/>
      <c r="T345" s="243"/>
      <c r="U345" s="13"/>
      <c r="V345" s="13"/>
      <c r="W345" s="13"/>
      <c r="X345" s="13"/>
      <c r="Y345" s="13"/>
      <c r="Z345" s="13"/>
      <c r="AA345" s="13"/>
      <c r="AB345" s="13"/>
      <c r="AC345" s="13"/>
      <c r="AD345" s="13"/>
      <c r="AE345" s="13"/>
      <c r="AT345" s="244" t="s">
        <v>206</v>
      </c>
      <c r="AU345" s="244" t="s">
        <v>78</v>
      </c>
      <c r="AV345" s="13" t="s">
        <v>76</v>
      </c>
      <c r="AW345" s="13" t="s">
        <v>31</v>
      </c>
      <c r="AX345" s="13" t="s">
        <v>69</v>
      </c>
      <c r="AY345" s="244" t="s">
        <v>193</v>
      </c>
    </row>
    <row r="346" s="14" customFormat="1">
      <c r="A346" s="14"/>
      <c r="B346" s="245"/>
      <c r="C346" s="246"/>
      <c r="D346" s="228" t="s">
        <v>206</v>
      </c>
      <c r="E346" s="247" t="s">
        <v>19</v>
      </c>
      <c r="F346" s="248" t="s">
        <v>78</v>
      </c>
      <c r="G346" s="246"/>
      <c r="H346" s="249">
        <v>2</v>
      </c>
      <c r="I346" s="250"/>
      <c r="J346" s="246"/>
      <c r="K346" s="246"/>
      <c r="L346" s="251"/>
      <c r="M346" s="252"/>
      <c r="N346" s="253"/>
      <c r="O346" s="253"/>
      <c r="P346" s="253"/>
      <c r="Q346" s="253"/>
      <c r="R346" s="253"/>
      <c r="S346" s="253"/>
      <c r="T346" s="254"/>
      <c r="U346" s="14"/>
      <c r="V346" s="14"/>
      <c r="W346" s="14"/>
      <c r="X346" s="14"/>
      <c r="Y346" s="14"/>
      <c r="Z346" s="14"/>
      <c r="AA346" s="14"/>
      <c r="AB346" s="14"/>
      <c r="AC346" s="14"/>
      <c r="AD346" s="14"/>
      <c r="AE346" s="14"/>
      <c r="AT346" s="255" t="s">
        <v>206</v>
      </c>
      <c r="AU346" s="255" t="s">
        <v>78</v>
      </c>
      <c r="AV346" s="14" t="s">
        <v>78</v>
      </c>
      <c r="AW346" s="14" t="s">
        <v>31</v>
      </c>
      <c r="AX346" s="14" t="s">
        <v>76</v>
      </c>
      <c r="AY346" s="255" t="s">
        <v>193</v>
      </c>
    </row>
    <row r="347" s="2" customFormat="1" ht="16.5" customHeight="1">
      <c r="A347" s="41"/>
      <c r="B347" s="42"/>
      <c r="C347" s="215" t="s">
        <v>634</v>
      </c>
      <c r="D347" s="215" t="s">
        <v>195</v>
      </c>
      <c r="E347" s="216" t="s">
        <v>5712</v>
      </c>
      <c r="F347" s="217" t="s">
        <v>5713</v>
      </c>
      <c r="G347" s="218" t="s">
        <v>326</v>
      </c>
      <c r="H347" s="219">
        <v>1</v>
      </c>
      <c r="I347" s="220"/>
      <c r="J347" s="221">
        <f>ROUND(I347*H347,2)</f>
        <v>0</v>
      </c>
      <c r="K347" s="217" t="s">
        <v>19</v>
      </c>
      <c r="L347" s="47"/>
      <c r="M347" s="222" t="s">
        <v>19</v>
      </c>
      <c r="N347" s="223" t="s">
        <v>40</v>
      </c>
      <c r="O347" s="87"/>
      <c r="P347" s="224">
        <f>O347*H347</f>
        <v>0</v>
      </c>
      <c r="Q347" s="224">
        <v>0</v>
      </c>
      <c r="R347" s="224">
        <f>Q347*H347</f>
        <v>0</v>
      </c>
      <c r="S347" s="224">
        <v>0</v>
      </c>
      <c r="T347" s="225">
        <f>S347*H347</f>
        <v>0</v>
      </c>
      <c r="U347" s="41"/>
      <c r="V347" s="41"/>
      <c r="W347" s="41"/>
      <c r="X347" s="41"/>
      <c r="Y347" s="41"/>
      <c r="Z347" s="41"/>
      <c r="AA347" s="41"/>
      <c r="AB347" s="41"/>
      <c r="AC347" s="41"/>
      <c r="AD347" s="41"/>
      <c r="AE347" s="41"/>
      <c r="AR347" s="226" t="s">
        <v>323</v>
      </c>
      <c r="AT347" s="226" t="s">
        <v>195</v>
      </c>
      <c r="AU347" s="226" t="s">
        <v>78</v>
      </c>
      <c r="AY347" s="20" t="s">
        <v>193</v>
      </c>
      <c r="BE347" s="227">
        <f>IF(N347="základní",J347,0)</f>
        <v>0</v>
      </c>
      <c r="BF347" s="227">
        <f>IF(N347="snížená",J347,0)</f>
        <v>0</v>
      </c>
      <c r="BG347" s="227">
        <f>IF(N347="zákl. přenesená",J347,0)</f>
        <v>0</v>
      </c>
      <c r="BH347" s="227">
        <f>IF(N347="sníž. přenesená",J347,0)</f>
        <v>0</v>
      </c>
      <c r="BI347" s="227">
        <f>IF(N347="nulová",J347,0)</f>
        <v>0</v>
      </c>
      <c r="BJ347" s="20" t="s">
        <v>76</v>
      </c>
      <c r="BK347" s="227">
        <f>ROUND(I347*H347,2)</f>
        <v>0</v>
      </c>
      <c r="BL347" s="20" t="s">
        <v>323</v>
      </c>
      <c r="BM347" s="226" t="s">
        <v>5714</v>
      </c>
    </row>
    <row r="348" s="2" customFormat="1">
      <c r="A348" s="41"/>
      <c r="B348" s="42"/>
      <c r="C348" s="43"/>
      <c r="D348" s="228" t="s">
        <v>202</v>
      </c>
      <c r="E348" s="43"/>
      <c r="F348" s="229" t="s">
        <v>5715</v>
      </c>
      <c r="G348" s="43"/>
      <c r="H348" s="43"/>
      <c r="I348" s="230"/>
      <c r="J348" s="43"/>
      <c r="K348" s="43"/>
      <c r="L348" s="47"/>
      <c r="M348" s="231"/>
      <c r="N348" s="232"/>
      <c r="O348" s="87"/>
      <c r="P348" s="87"/>
      <c r="Q348" s="87"/>
      <c r="R348" s="87"/>
      <c r="S348" s="87"/>
      <c r="T348" s="88"/>
      <c r="U348" s="41"/>
      <c r="V348" s="41"/>
      <c r="W348" s="41"/>
      <c r="X348" s="41"/>
      <c r="Y348" s="41"/>
      <c r="Z348" s="41"/>
      <c r="AA348" s="41"/>
      <c r="AB348" s="41"/>
      <c r="AC348" s="41"/>
      <c r="AD348" s="41"/>
      <c r="AE348" s="41"/>
      <c r="AT348" s="20" t="s">
        <v>202</v>
      </c>
      <c r="AU348" s="20" t="s">
        <v>78</v>
      </c>
    </row>
    <row r="349" s="13" customFormat="1">
      <c r="A349" s="13"/>
      <c r="B349" s="235"/>
      <c r="C349" s="236"/>
      <c r="D349" s="228" t="s">
        <v>206</v>
      </c>
      <c r="E349" s="237" t="s">
        <v>19</v>
      </c>
      <c r="F349" s="238" t="s">
        <v>279</v>
      </c>
      <c r="G349" s="236"/>
      <c r="H349" s="237" t="s">
        <v>19</v>
      </c>
      <c r="I349" s="239"/>
      <c r="J349" s="236"/>
      <c r="K349" s="236"/>
      <c r="L349" s="240"/>
      <c r="M349" s="241"/>
      <c r="N349" s="242"/>
      <c r="O349" s="242"/>
      <c r="P349" s="242"/>
      <c r="Q349" s="242"/>
      <c r="R349" s="242"/>
      <c r="S349" s="242"/>
      <c r="T349" s="243"/>
      <c r="U349" s="13"/>
      <c r="V349" s="13"/>
      <c r="W349" s="13"/>
      <c r="X349" s="13"/>
      <c r="Y349" s="13"/>
      <c r="Z349" s="13"/>
      <c r="AA349" s="13"/>
      <c r="AB349" s="13"/>
      <c r="AC349" s="13"/>
      <c r="AD349" s="13"/>
      <c r="AE349" s="13"/>
      <c r="AT349" s="244" t="s">
        <v>206</v>
      </c>
      <c r="AU349" s="244" t="s">
        <v>78</v>
      </c>
      <c r="AV349" s="13" t="s">
        <v>76</v>
      </c>
      <c r="AW349" s="13" t="s">
        <v>31</v>
      </c>
      <c r="AX349" s="13" t="s">
        <v>69</v>
      </c>
      <c r="AY349" s="244" t="s">
        <v>193</v>
      </c>
    </row>
    <row r="350" s="14" customFormat="1">
      <c r="A350" s="14"/>
      <c r="B350" s="245"/>
      <c r="C350" s="246"/>
      <c r="D350" s="228" t="s">
        <v>206</v>
      </c>
      <c r="E350" s="247" t="s">
        <v>19</v>
      </c>
      <c r="F350" s="248" t="s">
        <v>76</v>
      </c>
      <c r="G350" s="246"/>
      <c r="H350" s="249">
        <v>1</v>
      </c>
      <c r="I350" s="250"/>
      <c r="J350" s="246"/>
      <c r="K350" s="246"/>
      <c r="L350" s="251"/>
      <c r="M350" s="252"/>
      <c r="N350" s="253"/>
      <c r="O350" s="253"/>
      <c r="P350" s="253"/>
      <c r="Q350" s="253"/>
      <c r="R350" s="253"/>
      <c r="S350" s="253"/>
      <c r="T350" s="254"/>
      <c r="U350" s="14"/>
      <c r="V350" s="14"/>
      <c r="W350" s="14"/>
      <c r="X350" s="14"/>
      <c r="Y350" s="14"/>
      <c r="Z350" s="14"/>
      <c r="AA350" s="14"/>
      <c r="AB350" s="14"/>
      <c r="AC350" s="14"/>
      <c r="AD350" s="14"/>
      <c r="AE350" s="14"/>
      <c r="AT350" s="255" t="s">
        <v>206</v>
      </c>
      <c r="AU350" s="255" t="s">
        <v>78</v>
      </c>
      <c r="AV350" s="14" t="s">
        <v>78</v>
      </c>
      <c r="AW350" s="14" t="s">
        <v>31</v>
      </c>
      <c r="AX350" s="14" t="s">
        <v>76</v>
      </c>
      <c r="AY350" s="255" t="s">
        <v>193</v>
      </c>
    </row>
    <row r="351" s="2" customFormat="1" ht="16.5" customHeight="1">
      <c r="A351" s="41"/>
      <c r="B351" s="42"/>
      <c r="C351" s="215" t="s">
        <v>640</v>
      </c>
      <c r="D351" s="215" t="s">
        <v>195</v>
      </c>
      <c r="E351" s="216" t="s">
        <v>5716</v>
      </c>
      <c r="F351" s="217" t="s">
        <v>5717</v>
      </c>
      <c r="G351" s="218" t="s">
        <v>408</v>
      </c>
      <c r="H351" s="219">
        <v>10.300000000000001</v>
      </c>
      <c r="I351" s="220"/>
      <c r="J351" s="221">
        <f>ROUND(I351*H351,2)</f>
        <v>0</v>
      </c>
      <c r="K351" s="217" t="s">
        <v>19</v>
      </c>
      <c r="L351" s="47"/>
      <c r="M351" s="222" t="s">
        <v>19</v>
      </c>
      <c r="N351" s="223" t="s">
        <v>40</v>
      </c>
      <c r="O351" s="87"/>
      <c r="P351" s="224">
        <f>O351*H351</f>
        <v>0</v>
      </c>
      <c r="Q351" s="224">
        <v>0</v>
      </c>
      <c r="R351" s="224">
        <f>Q351*H351</f>
        <v>0</v>
      </c>
      <c r="S351" s="224">
        <v>0</v>
      </c>
      <c r="T351" s="225">
        <f>S351*H351</f>
        <v>0</v>
      </c>
      <c r="U351" s="41"/>
      <c r="V351" s="41"/>
      <c r="W351" s="41"/>
      <c r="X351" s="41"/>
      <c r="Y351" s="41"/>
      <c r="Z351" s="41"/>
      <c r="AA351" s="41"/>
      <c r="AB351" s="41"/>
      <c r="AC351" s="41"/>
      <c r="AD351" s="41"/>
      <c r="AE351" s="41"/>
      <c r="AR351" s="226" t="s">
        <v>323</v>
      </c>
      <c r="AT351" s="226" t="s">
        <v>195</v>
      </c>
      <c r="AU351" s="226" t="s">
        <v>78</v>
      </c>
      <c r="AY351" s="20" t="s">
        <v>193</v>
      </c>
      <c r="BE351" s="227">
        <f>IF(N351="základní",J351,0)</f>
        <v>0</v>
      </c>
      <c r="BF351" s="227">
        <f>IF(N351="snížená",J351,0)</f>
        <v>0</v>
      </c>
      <c r="BG351" s="227">
        <f>IF(N351="zákl. přenesená",J351,0)</f>
        <v>0</v>
      </c>
      <c r="BH351" s="227">
        <f>IF(N351="sníž. přenesená",J351,0)</f>
        <v>0</v>
      </c>
      <c r="BI351" s="227">
        <f>IF(N351="nulová",J351,0)</f>
        <v>0</v>
      </c>
      <c r="BJ351" s="20" t="s">
        <v>76</v>
      </c>
      <c r="BK351" s="227">
        <f>ROUND(I351*H351,2)</f>
        <v>0</v>
      </c>
      <c r="BL351" s="20" t="s">
        <v>323</v>
      </c>
      <c r="BM351" s="226" t="s">
        <v>5718</v>
      </c>
    </row>
    <row r="352" s="2" customFormat="1">
      <c r="A352" s="41"/>
      <c r="B352" s="42"/>
      <c r="C352" s="43"/>
      <c r="D352" s="228" t="s">
        <v>202</v>
      </c>
      <c r="E352" s="43"/>
      <c r="F352" s="229" t="s">
        <v>5719</v>
      </c>
      <c r="G352" s="43"/>
      <c r="H352" s="43"/>
      <c r="I352" s="230"/>
      <c r="J352" s="43"/>
      <c r="K352" s="43"/>
      <c r="L352" s="47"/>
      <c r="M352" s="231"/>
      <c r="N352" s="232"/>
      <c r="O352" s="87"/>
      <c r="P352" s="87"/>
      <c r="Q352" s="87"/>
      <c r="R352" s="87"/>
      <c r="S352" s="87"/>
      <c r="T352" s="88"/>
      <c r="U352" s="41"/>
      <c r="V352" s="41"/>
      <c r="W352" s="41"/>
      <c r="X352" s="41"/>
      <c r="Y352" s="41"/>
      <c r="Z352" s="41"/>
      <c r="AA352" s="41"/>
      <c r="AB352" s="41"/>
      <c r="AC352" s="41"/>
      <c r="AD352" s="41"/>
      <c r="AE352" s="41"/>
      <c r="AT352" s="20" t="s">
        <v>202</v>
      </c>
      <c r="AU352" s="20" t="s">
        <v>78</v>
      </c>
    </row>
    <row r="353" s="13" customFormat="1">
      <c r="A353" s="13"/>
      <c r="B353" s="235"/>
      <c r="C353" s="236"/>
      <c r="D353" s="228" t="s">
        <v>206</v>
      </c>
      <c r="E353" s="237" t="s">
        <v>19</v>
      </c>
      <c r="F353" s="238" t="s">
        <v>279</v>
      </c>
      <c r="G353" s="236"/>
      <c r="H353" s="237" t="s">
        <v>19</v>
      </c>
      <c r="I353" s="239"/>
      <c r="J353" s="236"/>
      <c r="K353" s="236"/>
      <c r="L353" s="240"/>
      <c r="M353" s="241"/>
      <c r="N353" s="242"/>
      <c r="O353" s="242"/>
      <c r="P353" s="242"/>
      <c r="Q353" s="242"/>
      <c r="R353" s="242"/>
      <c r="S353" s="242"/>
      <c r="T353" s="243"/>
      <c r="U353" s="13"/>
      <c r="V353" s="13"/>
      <c r="W353" s="13"/>
      <c r="X353" s="13"/>
      <c r="Y353" s="13"/>
      <c r="Z353" s="13"/>
      <c r="AA353" s="13"/>
      <c r="AB353" s="13"/>
      <c r="AC353" s="13"/>
      <c r="AD353" s="13"/>
      <c r="AE353" s="13"/>
      <c r="AT353" s="244" t="s">
        <v>206</v>
      </c>
      <c r="AU353" s="244" t="s">
        <v>78</v>
      </c>
      <c r="AV353" s="13" t="s">
        <v>76</v>
      </c>
      <c r="AW353" s="13" t="s">
        <v>31</v>
      </c>
      <c r="AX353" s="13" t="s">
        <v>69</v>
      </c>
      <c r="AY353" s="244" t="s">
        <v>193</v>
      </c>
    </row>
    <row r="354" s="14" customFormat="1">
      <c r="A354" s="14"/>
      <c r="B354" s="245"/>
      <c r="C354" s="246"/>
      <c r="D354" s="228" t="s">
        <v>206</v>
      </c>
      <c r="E354" s="247" t="s">
        <v>19</v>
      </c>
      <c r="F354" s="248" t="s">
        <v>5720</v>
      </c>
      <c r="G354" s="246"/>
      <c r="H354" s="249">
        <v>10.300000000000001</v>
      </c>
      <c r="I354" s="250"/>
      <c r="J354" s="246"/>
      <c r="K354" s="246"/>
      <c r="L354" s="251"/>
      <c r="M354" s="252"/>
      <c r="N354" s="253"/>
      <c r="O354" s="253"/>
      <c r="P354" s="253"/>
      <c r="Q354" s="253"/>
      <c r="R354" s="253"/>
      <c r="S354" s="253"/>
      <c r="T354" s="254"/>
      <c r="U354" s="14"/>
      <c r="V354" s="14"/>
      <c r="W354" s="14"/>
      <c r="X354" s="14"/>
      <c r="Y354" s="14"/>
      <c r="Z354" s="14"/>
      <c r="AA354" s="14"/>
      <c r="AB354" s="14"/>
      <c r="AC354" s="14"/>
      <c r="AD354" s="14"/>
      <c r="AE354" s="14"/>
      <c r="AT354" s="255" t="s">
        <v>206</v>
      </c>
      <c r="AU354" s="255" t="s">
        <v>78</v>
      </c>
      <c r="AV354" s="14" t="s">
        <v>78</v>
      </c>
      <c r="AW354" s="14" t="s">
        <v>31</v>
      </c>
      <c r="AX354" s="14" t="s">
        <v>76</v>
      </c>
      <c r="AY354" s="255" t="s">
        <v>193</v>
      </c>
    </row>
    <row r="355" s="2" customFormat="1" ht="16.5" customHeight="1">
      <c r="A355" s="41"/>
      <c r="B355" s="42"/>
      <c r="C355" s="215" t="s">
        <v>647</v>
      </c>
      <c r="D355" s="215" t="s">
        <v>195</v>
      </c>
      <c r="E355" s="216" t="s">
        <v>5721</v>
      </c>
      <c r="F355" s="217" t="s">
        <v>5722</v>
      </c>
      <c r="G355" s="218" t="s">
        <v>408</v>
      </c>
      <c r="H355" s="219">
        <v>64</v>
      </c>
      <c r="I355" s="220"/>
      <c r="J355" s="221">
        <f>ROUND(I355*H355,2)</f>
        <v>0</v>
      </c>
      <c r="K355" s="217" t="s">
        <v>19</v>
      </c>
      <c r="L355" s="47"/>
      <c r="M355" s="222" t="s">
        <v>19</v>
      </c>
      <c r="N355" s="223" t="s">
        <v>40</v>
      </c>
      <c r="O355" s="87"/>
      <c r="P355" s="224">
        <f>O355*H355</f>
        <v>0</v>
      </c>
      <c r="Q355" s="224">
        <v>0</v>
      </c>
      <c r="R355" s="224">
        <f>Q355*H355</f>
        <v>0</v>
      </c>
      <c r="S355" s="224">
        <v>0</v>
      </c>
      <c r="T355" s="225">
        <f>S355*H355</f>
        <v>0</v>
      </c>
      <c r="U355" s="41"/>
      <c r="V355" s="41"/>
      <c r="W355" s="41"/>
      <c r="X355" s="41"/>
      <c r="Y355" s="41"/>
      <c r="Z355" s="41"/>
      <c r="AA355" s="41"/>
      <c r="AB355" s="41"/>
      <c r="AC355" s="41"/>
      <c r="AD355" s="41"/>
      <c r="AE355" s="41"/>
      <c r="AR355" s="226" t="s">
        <v>323</v>
      </c>
      <c r="AT355" s="226" t="s">
        <v>195</v>
      </c>
      <c r="AU355" s="226" t="s">
        <v>78</v>
      </c>
      <c r="AY355" s="20" t="s">
        <v>193</v>
      </c>
      <c r="BE355" s="227">
        <f>IF(N355="základní",J355,0)</f>
        <v>0</v>
      </c>
      <c r="BF355" s="227">
        <f>IF(N355="snížená",J355,0)</f>
        <v>0</v>
      </c>
      <c r="BG355" s="227">
        <f>IF(N355="zákl. přenesená",J355,0)</f>
        <v>0</v>
      </c>
      <c r="BH355" s="227">
        <f>IF(N355="sníž. přenesená",J355,0)</f>
        <v>0</v>
      </c>
      <c r="BI355" s="227">
        <f>IF(N355="nulová",J355,0)</f>
        <v>0</v>
      </c>
      <c r="BJ355" s="20" t="s">
        <v>76</v>
      </c>
      <c r="BK355" s="227">
        <f>ROUND(I355*H355,2)</f>
        <v>0</v>
      </c>
      <c r="BL355" s="20" t="s">
        <v>323</v>
      </c>
      <c r="BM355" s="226" t="s">
        <v>5723</v>
      </c>
    </row>
    <row r="356" s="2" customFormat="1">
      <c r="A356" s="41"/>
      <c r="B356" s="42"/>
      <c r="C356" s="43"/>
      <c r="D356" s="228" t="s">
        <v>202</v>
      </c>
      <c r="E356" s="43"/>
      <c r="F356" s="229" t="s">
        <v>5724</v>
      </c>
      <c r="G356" s="43"/>
      <c r="H356" s="43"/>
      <c r="I356" s="230"/>
      <c r="J356" s="43"/>
      <c r="K356" s="43"/>
      <c r="L356" s="47"/>
      <c r="M356" s="231"/>
      <c r="N356" s="232"/>
      <c r="O356" s="87"/>
      <c r="P356" s="87"/>
      <c r="Q356" s="87"/>
      <c r="R356" s="87"/>
      <c r="S356" s="87"/>
      <c r="T356" s="88"/>
      <c r="U356" s="41"/>
      <c r="V356" s="41"/>
      <c r="W356" s="41"/>
      <c r="X356" s="41"/>
      <c r="Y356" s="41"/>
      <c r="Z356" s="41"/>
      <c r="AA356" s="41"/>
      <c r="AB356" s="41"/>
      <c r="AC356" s="41"/>
      <c r="AD356" s="41"/>
      <c r="AE356" s="41"/>
      <c r="AT356" s="20" t="s">
        <v>202</v>
      </c>
      <c r="AU356" s="20" t="s">
        <v>78</v>
      </c>
    </row>
    <row r="357" s="13" customFormat="1">
      <c r="A357" s="13"/>
      <c r="B357" s="235"/>
      <c r="C357" s="236"/>
      <c r="D357" s="228" t="s">
        <v>206</v>
      </c>
      <c r="E357" s="237" t="s">
        <v>19</v>
      </c>
      <c r="F357" s="238" t="s">
        <v>279</v>
      </c>
      <c r="G357" s="236"/>
      <c r="H357" s="237" t="s">
        <v>19</v>
      </c>
      <c r="I357" s="239"/>
      <c r="J357" s="236"/>
      <c r="K357" s="236"/>
      <c r="L357" s="240"/>
      <c r="M357" s="241"/>
      <c r="N357" s="242"/>
      <c r="O357" s="242"/>
      <c r="P357" s="242"/>
      <c r="Q357" s="242"/>
      <c r="R357" s="242"/>
      <c r="S357" s="242"/>
      <c r="T357" s="243"/>
      <c r="U357" s="13"/>
      <c r="V357" s="13"/>
      <c r="W357" s="13"/>
      <c r="X357" s="13"/>
      <c r="Y357" s="13"/>
      <c r="Z357" s="13"/>
      <c r="AA357" s="13"/>
      <c r="AB357" s="13"/>
      <c r="AC357" s="13"/>
      <c r="AD357" s="13"/>
      <c r="AE357" s="13"/>
      <c r="AT357" s="244" t="s">
        <v>206</v>
      </c>
      <c r="AU357" s="244" t="s">
        <v>78</v>
      </c>
      <c r="AV357" s="13" t="s">
        <v>76</v>
      </c>
      <c r="AW357" s="13" t="s">
        <v>31</v>
      </c>
      <c r="AX357" s="13" t="s">
        <v>69</v>
      </c>
      <c r="AY357" s="244" t="s">
        <v>193</v>
      </c>
    </row>
    <row r="358" s="14" customFormat="1">
      <c r="A358" s="14"/>
      <c r="B358" s="245"/>
      <c r="C358" s="246"/>
      <c r="D358" s="228" t="s">
        <v>206</v>
      </c>
      <c r="E358" s="247" t="s">
        <v>19</v>
      </c>
      <c r="F358" s="248" t="s">
        <v>673</v>
      </c>
      <c r="G358" s="246"/>
      <c r="H358" s="249">
        <v>64</v>
      </c>
      <c r="I358" s="250"/>
      <c r="J358" s="246"/>
      <c r="K358" s="246"/>
      <c r="L358" s="251"/>
      <c r="M358" s="252"/>
      <c r="N358" s="253"/>
      <c r="O358" s="253"/>
      <c r="P358" s="253"/>
      <c r="Q358" s="253"/>
      <c r="R358" s="253"/>
      <c r="S358" s="253"/>
      <c r="T358" s="254"/>
      <c r="U358" s="14"/>
      <c r="V358" s="14"/>
      <c r="W358" s="14"/>
      <c r="X358" s="14"/>
      <c r="Y358" s="14"/>
      <c r="Z358" s="14"/>
      <c r="AA358" s="14"/>
      <c r="AB358" s="14"/>
      <c r="AC358" s="14"/>
      <c r="AD358" s="14"/>
      <c r="AE358" s="14"/>
      <c r="AT358" s="255" t="s">
        <v>206</v>
      </c>
      <c r="AU358" s="255" t="s">
        <v>78</v>
      </c>
      <c r="AV358" s="14" t="s">
        <v>78</v>
      </c>
      <c r="AW358" s="14" t="s">
        <v>31</v>
      </c>
      <c r="AX358" s="14" t="s">
        <v>76</v>
      </c>
      <c r="AY358" s="255" t="s">
        <v>193</v>
      </c>
    </row>
    <row r="359" s="2" customFormat="1" ht="16.5" customHeight="1">
      <c r="A359" s="41"/>
      <c r="B359" s="42"/>
      <c r="C359" s="215" t="s">
        <v>653</v>
      </c>
      <c r="D359" s="215" t="s">
        <v>195</v>
      </c>
      <c r="E359" s="216" t="s">
        <v>5725</v>
      </c>
      <c r="F359" s="217" t="s">
        <v>5726</v>
      </c>
      <c r="G359" s="218" t="s">
        <v>326</v>
      </c>
      <c r="H359" s="219">
        <v>1</v>
      </c>
      <c r="I359" s="220"/>
      <c r="J359" s="221">
        <f>ROUND(I359*H359,2)</f>
        <v>0</v>
      </c>
      <c r="K359" s="217" t="s">
        <v>19</v>
      </c>
      <c r="L359" s="47"/>
      <c r="M359" s="222" t="s">
        <v>19</v>
      </c>
      <c r="N359" s="223" t="s">
        <v>40</v>
      </c>
      <c r="O359" s="87"/>
      <c r="P359" s="224">
        <f>O359*H359</f>
        <v>0</v>
      </c>
      <c r="Q359" s="224">
        <v>0</v>
      </c>
      <c r="R359" s="224">
        <f>Q359*H359</f>
        <v>0</v>
      </c>
      <c r="S359" s="224">
        <v>0</v>
      </c>
      <c r="T359" s="225">
        <f>S359*H359</f>
        <v>0</v>
      </c>
      <c r="U359" s="41"/>
      <c r="V359" s="41"/>
      <c r="W359" s="41"/>
      <c r="X359" s="41"/>
      <c r="Y359" s="41"/>
      <c r="Z359" s="41"/>
      <c r="AA359" s="41"/>
      <c r="AB359" s="41"/>
      <c r="AC359" s="41"/>
      <c r="AD359" s="41"/>
      <c r="AE359" s="41"/>
      <c r="AR359" s="226" t="s">
        <v>323</v>
      </c>
      <c r="AT359" s="226" t="s">
        <v>195</v>
      </c>
      <c r="AU359" s="226" t="s">
        <v>78</v>
      </c>
      <c r="AY359" s="20" t="s">
        <v>193</v>
      </c>
      <c r="BE359" s="227">
        <f>IF(N359="základní",J359,0)</f>
        <v>0</v>
      </c>
      <c r="BF359" s="227">
        <f>IF(N359="snížená",J359,0)</f>
        <v>0</v>
      </c>
      <c r="BG359" s="227">
        <f>IF(N359="zákl. přenesená",J359,0)</f>
        <v>0</v>
      </c>
      <c r="BH359" s="227">
        <f>IF(N359="sníž. přenesená",J359,0)</f>
        <v>0</v>
      </c>
      <c r="BI359" s="227">
        <f>IF(N359="nulová",J359,0)</f>
        <v>0</v>
      </c>
      <c r="BJ359" s="20" t="s">
        <v>76</v>
      </c>
      <c r="BK359" s="227">
        <f>ROUND(I359*H359,2)</f>
        <v>0</v>
      </c>
      <c r="BL359" s="20" t="s">
        <v>323</v>
      </c>
      <c r="BM359" s="226" t="s">
        <v>5727</v>
      </c>
    </row>
    <row r="360" s="2" customFormat="1">
      <c r="A360" s="41"/>
      <c r="B360" s="42"/>
      <c r="C360" s="43"/>
      <c r="D360" s="228" t="s">
        <v>202</v>
      </c>
      <c r="E360" s="43"/>
      <c r="F360" s="229" t="s">
        <v>5728</v>
      </c>
      <c r="G360" s="43"/>
      <c r="H360" s="43"/>
      <c r="I360" s="230"/>
      <c r="J360" s="43"/>
      <c r="K360" s="43"/>
      <c r="L360" s="47"/>
      <c r="M360" s="231"/>
      <c r="N360" s="232"/>
      <c r="O360" s="87"/>
      <c r="P360" s="87"/>
      <c r="Q360" s="87"/>
      <c r="R360" s="87"/>
      <c r="S360" s="87"/>
      <c r="T360" s="88"/>
      <c r="U360" s="41"/>
      <c r="V360" s="41"/>
      <c r="W360" s="41"/>
      <c r="X360" s="41"/>
      <c r="Y360" s="41"/>
      <c r="Z360" s="41"/>
      <c r="AA360" s="41"/>
      <c r="AB360" s="41"/>
      <c r="AC360" s="41"/>
      <c r="AD360" s="41"/>
      <c r="AE360" s="41"/>
      <c r="AT360" s="20" t="s">
        <v>202</v>
      </c>
      <c r="AU360" s="20" t="s">
        <v>78</v>
      </c>
    </row>
    <row r="361" s="13" customFormat="1">
      <c r="A361" s="13"/>
      <c r="B361" s="235"/>
      <c r="C361" s="236"/>
      <c r="D361" s="228" t="s">
        <v>206</v>
      </c>
      <c r="E361" s="237" t="s">
        <v>19</v>
      </c>
      <c r="F361" s="238" t="s">
        <v>279</v>
      </c>
      <c r="G361" s="236"/>
      <c r="H361" s="237" t="s">
        <v>19</v>
      </c>
      <c r="I361" s="239"/>
      <c r="J361" s="236"/>
      <c r="K361" s="236"/>
      <c r="L361" s="240"/>
      <c r="M361" s="241"/>
      <c r="N361" s="242"/>
      <c r="O361" s="242"/>
      <c r="P361" s="242"/>
      <c r="Q361" s="242"/>
      <c r="R361" s="242"/>
      <c r="S361" s="242"/>
      <c r="T361" s="243"/>
      <c r="U361" s="13"/>
      <c r="V361" s="13"/>
      <c r="W361" s="13"/>
      <c r="X361" s="13"/>
      <c r="Y361" s="13"/>
      <c r="Z361" s="13"/>
      <c r="AA361" s="13"/>
      <c r="AB361" s="13"/>
      <c r="AC361" s="13"/>
      <c r="AD361" s="13"/>
      <c r="AE361" s="13"/>
      <c r="AT361" s="244" t="s">
        <v>206</v>
      </c>
      <c r="AU361" s="244" t="s">
        <v>78</v>
      </c>
      <c r="AV361" s="13" t="s">
        <v>76</v>
      </c>
      <c r="AW361" s="13" t="s">
        <v>31</v>
      </c>
      <c r="AX361" s="13" t="s">
        <v>69</v>
      </c>
      <c r="AY361" s="244" t="s">
        <v>193</v>
      </c>
    </row>
    <row r="362" s="14" customFormat="1">
      <c r="A362" s="14"/>
      <c r="B362" s="245"/>
      <c r="C362" s="246"/>
      <c r="D362" s="228" t="s">
        <v>206</v>
      </c>
      <c r="E362" s="247" t="s">
        <v>19</v>
      </c>
      <c r="F362" s="248" t="s">
        <v>76</v>
      </c>
      <c r="G362" s="246"/>
      <c r="H362" s="249">
        <v>1</v>
      </c>
      <c r="I362" s="250"/>
      <c r="J362" s="246"/>
      <c r="K362" s="246"/>
      <c r="L362" s="251"/>
      <c r="M362" s="252"/>
      <c r="N362" s="253"/>
      <c r="O362" s="253"/>
      <c r="P362" s="253"/>
      <c r="Q362" s="253"/>
      <c r="R362" s="253"/>
      <c r="S362" s="253"/>
      <c r="T362" s="254"/>
      <c r="U362" s="14"/>
      <c r="V362" s="14"/>
      <c r="W362" s="14"/>
      <c r="X362" s="14"/>
      <c r="Y362" s="14"/>
      <c r="Z362" s="14"/>
      <c r="AA362" s="14"/>
      <c r="AB362" s="14"/>
      <c r="AC362" s="14"/>
      <c r="AD362" s="14"/>
      <c r="AE362" s="14"/>
      <c r="AT362" s="255" t="s">
        <v>206</v>
      </c>
      <c r="AU362" s="255" t="s">
        <v>78</v>
      </c>
      <c r="AV362" s="14" t="s">
        <v>78</v>
      </c>
      <c r="AW362" s="14" t="s">
        <v>31</v>
      </c>
      <c r="AX362" s="14" t="s">
        <v>76</v>
      </c>
      <c r="AY362" s="255" t="s">
        <v>193</v>
      </c>
    </row>
    <row r="363" s="2" customFormat="1" ht="16.5" customHeight="1">
      <c r="A363" s="41"/>
      <c r="B363" s="42"/>
      <c r="C363" s="215" t="s">
        <v>659</v>
      </c>
      <c r="D363" s="215" t="s">
        <v>195</v>
      </c>
      <c r="E363" s="216" t="s">
        <v>5729</v>
      </c>
      <c r="F363" s="217" t="s">
        <v>5730</v>
      </c>
      <c r="G363" s="218" t="s">
        <v>326</v>
      </c>
      <c r="H363" s="219">
        <v>1</v>
      </c>
      <c r="I363" s="220"/>
      <c r="J363" s="221">
        <f>ROUND(I363*H363,2)</f>
        <v>0</v>
      </c>
      <c r="K363" s="217" t="s">
        <v>19</v>
      </c>
      <c r="L363" s="47"/>
      <c r="M363" s="222" t="s">
        <v>19</v>
      </c>
      <c r="N363" s="223" t="s">
        <v>40</v>
      </c>
      <c r="O363" s="87"/>
      <c r="P363" s="224">
        <f>O363*H363</f>
        <v>0</v>
      </c>
      <c r="Q363" s="224">
        <v>0</v>
      </c>
      <c r="R363" s="224">
        <f>Q363*H363</f>
        <v>0</v>
      </c>
      <c r="S363" s="224">
        <v>0</v>
      </c>
      <c r="T363" s="225">
        <f>S363*H363</f>
        <v>0</v>
      </c>
      <c r="U363" s="41"/>
      <c r="V363" s="41"/>
      <c r="W363" s="41"/>
      <c r="X363" s="41"/>
      <c r="Y363" s="41"/>
      <c r="Z363" s="41"/>
      <c r="AA363" s="41"/>
      <c r="AB363" s="41"/>
      <c r="AC363" s="41"/>
      <c r="AD363" s="41"/>
      <c r="AE363" s="41"/>
      <c r="AR363" s="226" t="s">
        <v>323</v>
      </c>
      <c r="AT363" s="226" t="s">
        <v>195</v>
      </c>
      <c r="AU363" s="226" t="s">
        <v>78</v>
      </c>
      <c r="AY363" s="20" t="s">
        <v>193</v>
      </c>
      <c r="BE363" s="227">
        <f>IF(N363="základní",J363,0)</f>
        <v>0</v>
      </c>
      <c r="BF363" s="227">
        <f>IF(N363="snížená",J363,0)</f>
        <v>0</v>
      </c>
      <c r="BG363" s="227">
        <f>IF(N363="zákl. přenesená",J363,0)</f>
        <v>0</v>
      </c>
      <c r="BH363" s="227">
        <f>IF(N363="sníž. přenesená",J363,0)</f>
        <v>0</v>
      </c>
      <c r="BI363" s="227">
        <f>IF(N363="nulová",J363,0)</f>
        <v>0</v>
      </c>
      <c r="BJ363" s="20" t="s">
        <v>76</v>
      </c>
      <c r="BK363" s="227">
        <f>ROUND(I363*H363,2)</f>
        <v>0</v>
      </c>
      <c r="BL363" s="20" t="s">
        <v>323</v>
      </c>
      <c r="BM363" s="226" t="s">
        <v>5731</v>
      </c>
    </row>
    <row r="364" s="2" customFormat="1">
      <c r="A364" s="41"/>
      <c r="B364" s="42"/>
      <c r="C364" s="43"/>
      <c r="D364" s="228" t="s">
        <v>202</v>
      </c>
      <c r="E364" s="43"/>
      <c r="F364" s="229" t="s">
        <v>5732</v>
      </c>
      <c r="G364" s="43"/>
      <c r="H364" s="43"/>
      <c r="I364" s="230"/>
      <c r="J364" s="43"/>
      <c r="K364" s="43"/>
      <c r="L364" s="47"/>
      <c r="M364" s="231"/>
      <c r="N364" s="232"/>
      <c r="O364" s="87"/>
      <c r="P364" s="87"/>
      <c r="Q364" s="87"/>
      <c r="R364" s="87"/>
      <c r="S364" s="87"/>
      <c r="T364" s="88"/>
      <c r="U364" s="41"/>
      <c r="V364" s="41"/>
      <c r="W364" s="41"/>
      <c r="X364" s="41"/>
      <c r="Y364" s="41"/>
      <c r="Z364" s="41"/>
      <c r="AA364" s="41"/>
      <c r="AB364" s="41"/>
      <c r="AC364" s="41"/>
      <c r="AD364" s="41"/>
      <c r="AE364" s="41"/>
      <c r="AT364" s="20" t="s">
        <v>202</v>
      </c>
      <c r="AU364" s="20" t="s">
        <v>78</v>
      </c>
    </row>
    <row r="365" s="13" customFormat="1">
      <c r="A365" s="13"/>
      <c r="B365" s="235"/>
      <c r="C365" s="236"/>
      <c r="D365" s="228" t="s">
        <v>206</v>
      </c>
      <c r="E365" s="237" t="s">
        <v>19</v>
      </c>
      <c r="F365" s="238" t="s">
        <v>279</v>
      </c>
      <c r="G365" s="236"/>
      <c r="H365" s="237" t="s">
        <v>19</v>
      </c>
      <c r="I365" s="239"/>
      <c r="J365" s="236"/>
      <c r="K365" s="236"/>
      <c r="L365" s="240"/>
      <c r="M365" s="241"/>
      <c r="N365" s="242"/>
      <c r="O365" s="242"/>
      <c r="P365" s="242"/>
      <c r="Q365" s="242"/>
      <c r="R365" s="242"/>
      <c r="S365" s="242"/>
      <c r="T365" s="243"/>
      <c r="U365" s="13"/>
      <c r="V365" s="13"/>
      <c r="W365" s="13"/>
      <c r="X365" s="13"/>
      <c r="Y365" s="13"/>
      <c r="Z365" s="13"/>
      <c r="AA365" s="13"/>
      <c r="AB365" s="13"/>
      <c r="AC365" s="13"/>
      <c r="AD365" s="13"/>
      <c r="AE365" s="13"/>
      <c r="AT365" s="244" t="s">
        <v>206</v>
      </c>
      <c r="AU365" s="244" t="s">
        <v>78</v>
      </c>
      <c r="AV365" s="13" t="s">
        <v>76</v>
      </c>
      <c r="AW365" s="13" t="s">
        <v>31</v>
      </c>
      <c r="AX365" s="13" t="s">
        <v>69</v>
      </c>
      <c r="AY365" s="244" t="s">
        <v>193</v>
      </c>
    </row>
    <row r="366" s="14" customFormat="1">
      <c r="A366" s="14"/>
      <c r="B366" s="245"/>
      <c r="C366" s="246"/>
      <c r="D366" s="228" t="s">
        <v>206</v>
      </c>
      <c r="E366" s="247" t="s">
        <v>19</v>
      </c>
      <c r="F366" s="248" t="s">
        <v>76</v>
      </c>
      <c r="G366" s="246"/>
      <c r="H366" s="249">
        <v>1</v>
      </c>
      <c r="I366" s="250"/>
      <c r="J366" s="246"/>
      <c r="K366" s="246"/>
      <c r="L366" s="251"/>
      <c r="M366" s="252"/>
      <c r="N366" s="253"/>
      <c r="O366" s="253"/>
      <c r="P366" s="253"/>
      <c r="Q366" s="253"/>
      <c r="R366" s="253"/>
      <c r="S366" s="253"/>
      <c r="T366" s="254"/>
      <c r="U366" s="14"/>
      <c r="V366" s="14"/>
      <c r="W366" s="14"/>
      <c r="X366" s="14"/>
      <c r="Y366" s="14"/>
      <c r="Z366" s="14"/>
      <c r="AA366" s="14"/>
      <c r="AB366" s="14"/>
      <c r="AC366" s="14"/>
      <c r="AD366" s="14"/>
      <c r="AE366" s="14"/>
      <c r="AT366" s="255" t="s">
        <v>206</v>
      </c>
      <c r="AU366" s="255" t="s">
        <v>78</v>
      </c>
      <c r="AV366" s="14" t="s">
        <v>78</v>
      </c>
      <c r="AW366" s="14" t="s">
        <v>31</v>
      </c>
      <c r="AX366" s="14" t="s">
        <v>76</v>
      </c>
      <c r="AY366" s="255" t="s">
        <v>193</v>
      </c>
    </row>
    <row r="367" s="2" customFormat="1" ht="16.5" customHeight="1">
      <c r="A367" s="41"/>
      <c r="B367" s="42"/>
      <c r="C367" s="215" t="s">
        <v>665</v>
      </c>
      <c r="D367" s="215" t="s">
        <v>195</v>
      </c>
      <c r="E367" s="216" t="s">
        <v>5733</v>
      </c>
      <c r="F367" s="217" t="s">
        <v>5734</v>
      </c>
      <c r="G367" s="218" t="s">
        <v>326</v>
      </c>
      <c r="H367" s="219">
        <v>2</v>
      </c>
      <c r="I367" s="220"/>
      <c r="J367" s="221">
        <f>ROUND(I367*H367,2)</f>
        <v>0</v>
      </c>
      <c r="K367" s="217" t="s">
        <v>19</v>
      </c>
      <c r="L367" s="47"/>
      <c r="M367" s="222" t="s">
        <v>19</v>
      </c>
      <c r="N367" s="223" t="s">
        <v>40</v>
      </c>
      <c r="O367" s="87"/>
      <c r="P367" s="224">
        <f>O367*H367</f>
        <v>0</v>
      </c>
      <c r="Q367" s="224">
        <v>0</v>
      </c>
      <c r="R367" s="224">
        <f>Q367*H367</f>
        <v>0</v>
      </c>
      <c r="S367" s="224">
        <v>0</v>
      </c>
      <c r="T367" s="225">
        <f>S367*H367</f>
        <v>0</v>
      </c>
      <c r="U367" s="41"/>
      <c r="V367" s="41"/>
      <c r="W367" s="41"/>
      <c r="X367" s="41"/>
      <c r="Y367" s="41"/>
      <c r="Z367" s="41"/>
      <c r="AA367" s="41"/>
      <c r="AB367" s="41"/>
      <c r="AC367" s="41"/>
      <c r="AD367" s="41"/>
      <c r="AE367" s="41"/>
      <c r="AR367" s="226" t="s">
        <v>323</v>
      </c>
      <c r="AT367" s="226" t="s">
        <v>195</v>
      </c>
      <c r="AU367" s="226" t="s">
        <v>78</v>
      </c>
      <c r="AY367" s="20" t="s">
        <v>193</v>
      </c>
      <c r="BE367" s="227">
        <f>IF(N367="základní",J367,0)</f>
        <v>0</v>
      </c>
      <c r="BF367" s="227">
        <f>IF(N367="snížená",J367,0)</f>
        <v>0</v>
      </c>
      <c r="BG367" s="227">
        <f>IF(N367="zákl. přenesená",J367,0)</f>
        <v>0</v>
      </c>
      <c r="BH367" s="227">
        <f>IF(N367="sníž. přenesená",J367,0)</f>
        <v>0</v>
      </c>
      <c r="BI367" s="227">
        <f>IF(N367="nulová",J367,0)</f>
        <v>0</v>
      </c>
      <c r="BJ367" s="20" t="s">
        <v>76</v>
      </c>
      <c r="BK367" s="227">
        <f>ROUND(I367*H367,2)</f>
        <v>0</v>
      </c>
      <c r="BL367" s="20" t="s">
        <v>323</v>
      </c>
      <c r="BM367" s="226" t="s">
        <v>5735</v>
      </c>
    </row>
    <row r="368" s="2" customFormat="1">
      <c r="A368" s="41"/>
      <c r="B368" s="42"/>
      <c r="C368" s="43"/>
      <c r="D368" s="228" t="s">
        <v>202</v>
      </c>
      <c r="E368" s="43"/>
      <c r="F368" s="229" t="s">
        <v>5736</v>
      </c>
      <c r="G368" s="43"/>
      <c r="H368" s="43"/>
      <c r="I368" s="230"/>
      <c r="J368" s="43"/>
      <c r="K368" s="43"/>
      <c r="L368" s="47"/>
      <c r="M368" s="231"/>
      <c r="N368" s="232"/>
      <c r="O368" s="87"/>
      <c r="P368" s="87"/>
      <c r="Q368" s="87"/>
      <c r="R368" s="87"/>
      <c r="S368" s="87"/>
      <c r="T368" s="88"/>
      <c r="U368" s="41"/>
      <c r="V368" s="41"/>
      <c r="W368" s="41"/>
      <c r="X368" s="41"/>
      <c r="Y368" s="41"/>
      <c r="Z368" s="41"/>
      <c r="AA368" s="41"/>
      <c r="AB368" s="41"/>
      <c r="AC368" s="41"/>
      <c r="AD368" s="41"/>
      <c r="AE368" s="41"/>
      <c r="AT368" s="20" t="s">
        <v>202</v>
      </c>
      <c r="AU368" s="20" t="s">
        <v>78</v>
      </c>
    </row>
    <row r="369" s="13" customFormat="1">
      <c r="A369" s="13"/>
      <c r="B369" s="235"/>
      <c r="C369" s="236"/>
      <c r="D369" s="228" t="s">
        <v>206</v>
      </c>
      <c r="E369" s="237" t="s">
        <v>19</v>
      </c>
      <c r="F369" s="238" t="s">
        <v>279</v>
      </c>
      <c r="G369" s="236"/>
      <c r="H369" s="237" t="s">
        <v>19</v>
      </c>
      <c r="I369" s="239"/>
      <c r="J369" s="236"/>
      <c r="K369" s="236"/>
      <c r="L369" s="240"/>
      <c r="M369" s="241"/>
      <c r="N369" s="242"/>
      <c r="O369" s="242"/>
      <c r="P369" s="242"/>
      <c r="Q369" s="242"/>
      <c r="R369" s="242"/>
      <c r="S369" s="242"/>
      <c r="T369" s="243"/>
      <c r="U369" s="13"/>
      <c r="V369" s="13"/>
      <c r="W369" s="13"/>
      <c r="X369" s="13"/>
      <c r="Y369" s="13"/>
      <c r="Z369" s="13"/>
      <c r="AA369" s="13"/>
      <c r="AB369" s="13"/>
      <c r="AC369" s="13"/>
      <c r="AD369" s="13"/>
      <c r="AE369" s="13"/>
      <c r="AT369" s="244" t="s">
        <v>206</v>
      </c>
      <c r="AU369" s="244" t="s">
        <v>78</v>
      </c>
      <c r="AV369" s="13" t="s">
        <v>76</v>
      </c>
      <c r="AW369" s="13" t="s">
        <v>31</v>
      </c>
      <c r="AX369" s="13" t="s">
        <v>69</v>
      </c>
      <c r="AY369" s="244" t="s">
        <v>193</v>
      </c>
    </row>
    <row r="370" s="14" customFormat="1">
      <c r="A370" s="14"/>
      <c r="B370" s="245"/>
      <c r="C370" s="246"/>
      <c r="D370" s="228" t="s">
        <v>206</v>
      </c>
      <c r="E370" s="247" t="s">
        <v>19</v>
      </c>
      <c r="F370" s="248" t="s">
        <v>78</v>
      </c>
      <c r="G370" s="246"/>
      <c r="H370" s="249">
        <v>2</v>
      </c>
      <c r="I370" s="250"/>
      <c r="J370" s="246"/>
      <c r="K370" s="246"/>
      <c r="L370" s="251"/>
      <c r="M370" s="252"/>
      <c r="N370" s="253"/>
      <c r="O370" s="253"/>
      <c r="P370" s="253"/>
      <c r="Q370" s="253"/>
      <c r="R370" s="253"/>
      <c r="S370" s="253"/>
      <c r="T370" s="254"/>
      <c r="U370" s="14"/>
      <c r="V370" s="14"/>
      <c r="W370" s="14"/>
      <c r="X370" s="14"/>
      <c r="Y370" s="14"/>
      <c r="Z370" s="14"/>
      <c r="AA370" s="14"/>
      <c r="AB370" s="14"/>
      <c r="AC370" s="14"/>
      <c r="AD370" s="14"/>
      <c r="AE370" s="14"/>
      <c r="AT370" s="255" t="s">
        <v>206</v>
      </c>
      <c r="AU370" s="255" t="s">
        <v>78</v>
      </c>
      <c r="AV370" s="14" t="s">
        <v>78</v>
      </c>
      <c r="AW370" s="14" t="s">
        <v>31</v>
      </c>
      <c r="AX370" s="14" t="s">
        <v>76</v>
      </c>
      <c r="AY370" s="255" t="s">
        <v>193</v>
      </c>
    </row>
    <row r="371" s="2" customFormat="1" ht="16.5" customHeight="1">
      <c r="A371" s="41"/>
      <c r="B371" s="42"/>
      <c r="C371" s="215" t="s">
        <v>667</v>
      </c>
      <c r="D371" s="215" t="s">
        <v>195</v>
      </c>
      <c r="E371" s="216" t="s">
        <v>5737</v>
      </c>
      <c r="F371" s="217" t="s">
        <v>5738</v>
      </c>
      <c r="G371" s="218" t="s">
        <v>326</v>
      </c>
      <c r="H371" s="219">
        <v>2</v>
      </c>
      <c r="I371" s="220"/>
      <c r="J371" s="221">
        <f>ROUND(I371*H371,2)</f>
        <v>0</v>
      </c>
      <c r="K371" s="217" t="s">
        <v>19</v>
      </c>
      <c r="L371" s="47"/>
      <c r="M371" s="222" t="s">
        <v>19</v>
      </c>
      <c r="N371" s="223" t="s">
        <v>40</v>
      </c>
      <c r="O371" s="87"/>
      <c r="P371" s="224">
        <f>O371*H371</f>
        <v>0</v>
      </c>
      <c r="Q371" s="224">
        <v>0</v>
      </c>
      <c r="R371" s="224">
        <f>Q371*H371</f>
        <v>0</v>
      </c>
      <c r="S371" s="224">
        <v>0</v>
      </c>
      <c r="T371" s="225">
        <f>S371*H371</f>
        <v>0</v>
      </c>
      <c r="U371" s="41"/>
      <c r="V371" s="41"/>
      <c r="W371" s="41"/>
      <c r="X371" s="41"/>
      <c r="Y371" s="41"/>
      <c r="Z371" s="41"/>
      <c r="AA371" s="41"/>
      <c r="AB371" s="41"/>
      <c r="AC371" s="41"/>
      <c r="AD371" s="41"/>
      <c r="AE371" s="41"/>
      <c r="AR371" s="226" t="s">
        <v>323</v>
      </c>
      <c r="AT371" s="226" t="s">
        <v>195</v>
      </c>
      <c r="AU371" s="226" t="s">
        <v>78</v>
      </c>
      <c r="AY371" s="20" t="s">
        <v>193</v>
      </c>
      <c r="BE371" s="227">
        <f>IF(N371="základní",J371,0)</f>
        <v>0</v>
      </c>
      <c r="BF371" s="227">
        <f>IF(N371="snížená",J371,0)</f>
        <v>0</v>
      </c>
      <c r="BG371" s="227">
        <f>IF(N371="zákl. přenesená",J371,0)</f>
        <v>0</v>
      </c>
      <c r="BH371" s="227">
        <f>IF(N371="sníž. přenesená",J371,0)</f>
        <v>0</v>
      </c>
      <c r="BI371" s="227">
        <f>IF(N371="nulová",J371,0)</f>
        <v>0</v>
      </c>
      <c r="BJ371" s="20" t="s">
        <v>76</v>
      </c>
      <c r="BK371" s="227">
        <f>ROUND(I371*H371,2)</f>
        <v>0</v>
      </c>
      <c r="BL371" s="20" t="s">
        <v>323</v>
      </c>
      <c r="BM371" s="226" t="s">
        <v>5739</v>
      </c>
    </row>
    <row r="372" s="2" customFormat="1">
      <c r="A372" s="41"/>
      <c r="B372" s="42"/>
      <c r="C372" s="43"/>
      <c r="D372" s="228" t="s">
        <v>202</v>
      </c>
      <c r="E372" s="43"/>
      <c r="F372" s="229" t="s">
        <v>5740</v>
      </c>
      <c r="G372" s="43"/>
      <c r="H372" s="43"/>
      <c r="I372" s="230"/>
      <c r="J372" s="43"/>
      <c r="K372" s="43"/>
      <c r="L372" s="47"/>
      <c r="M372" s="231"/>
      <c r="N372" s="232"/>
      <c r="O372" s="87"/>
      <c r="P372" s="87"/>
      <c r="Q372" s="87"/>
      <c r="R372" s="87"/>
      <c r="S372" s="87"/>
      <c r="T372" s="88"/>
      <c r="U372" s="41"/>
      <c r="V372" s="41"/>
      <c r="W372" s="41"/>
      <c r="X372" s="41"/>
      <c r="Y372" s="41"/>
      <c r="Z372" s="41"/>
      <c r="AA372" s="41"/>
      <c r="AB372" s="41"/>
      <c r="AC372" s="41"/>
      <c r="AD372" s="41"/>
      <c r="AE372" s="41"/>
      <c r="AT372" s="20" t="s">
        <v>202</v>
      </c>
      <c r="AU372" s="20" t="s">
        <v>78</v>
      </c>
    </row>
    <row r="373" s="13" customFormat="1">
      <c r="A373" s="13"/>
      <c r="B373" s="235"/>
      <c r="C373" s="236"/>
      <c r="D373" s="228" t="s">
        <v>206</v>
      </c>
      <c r="E373" s="237" t="s">
        <v>19</v>
      </c>
      <c r="F373" s="238" t="s">
        <v>279</v>
      </c>
      <c r="G373" s="236"/>
      <c r="H373" s="237" t="s">
        <v>19</v>
      </c>
      <c r="I373" s="239"/>
      <c r="J373" s="236"/>
      <c r="K373" s="236"/>
      <c r="L373" s="240"/>
      <c r="M373" s="241"/>
      <c r="N373" s="242"/>
      <c r="O373" s="242"/>
      <c r="P373" s="242"/>
      <c r="Q373" s="242"/>
      <c r="R373" s="242"/>
      <c r="S373" s="242"/>
      <c r="T373" s="243"/>
      <c r="U373" s="13"/>
      <c r="V373" s="13"/>
      <c r="W373" s="13"/>
      <c r="X373" s="13"/>
      <c r="Y373" s="13"/>
      <c r="Z373" s="13"/>
      <c r="AA373" s="13"/>
      <c r="AB373" s="13"/>
      <c r="AC373" s="13"/>
      <c r="AD373" s="13"/>
      <c r="AE373" s="13"/>
      <c r="AT373" s="244" t="s">
        <v>206</v>
      </c>
      <c r="AU373" s="244" t="s">
        <v>78</v>
      </c>
      <c r="AV373" s="13" t="s">
        <v>76</v>
      </c>
      <c r="AW373" s="13" t="s">
        <v>31</v>
      </c>
      <c r="AX373" s="13" t="s">
        <v>69</v>
      </c>
      <c r="AY373" s="244" t="s">
        <v>193</v>
      </c>
    </row>
    <row r="374" s="14" customFormat="1">
      <c r="A374" s="14"/>
      <c r="B374" s="245"/>
      <c r="C374" s="246"/>
      <c r="D374" s="228" t="s">
        <v>206</v>
      </c>
      <c r="E374" s="247" t="s">
        <v>19</v>
      </c>
      <c r="F374" s="248" t="s">
        <v>78</v>
      </c>
      <c r="G374" s="246"/>
      <c r="H374" s="249">
        <v>2</v>
      </c>
      <c r="I374" s="250"/>
      <c r="J374" s="246"/>
      <c r="K374" s="246"/>
      <c r="L374" s="251"/>
      <c r="M374" s="252"/>
      <c r="N374" s="253"/>
      <c r="O374" s="253"/>
      <c r="P374" s="253"/>
      <c r="Q374" s="253"/>
      <c r="R374" s="253"/>
      <c r="S374" s="253"/>
      <c r="T374" s="254"/>
      <c r="U374" s="14"/>
      <c r="V374" s="14"/>
      <c r="W374" s="14"/>
      <c r="X374" s="14"/>
      <c r="Y374" s="14"/>
      <c r="Z374" s="14"/>
      <c r="AA374" s="14"/>
      <c r="AB374" s="14"/>
      <c r="AC374" s="14"/>
      <c r="AD374" s="14"/>
      <c r="AE374" s="14"/>
      <c r="AT374" s="255" t="s">
        <v>206</v>
      </c>
      <c r="AU374" s="255" t="s">
        <v>78</v>
      </c>
      <c r="AV374" s="14" t="s">
        <v>78</v>
      </c>
      <c r="AW374" s="14" t="s">
        <v>31</v>
      </c>
      <c r="AX374" s="14" t="s">
        <v>76</v>
      </c>
      <c r="AY374" s="255" t="s">
        <v>193</v>
      </c>
    </row>
    <row r="375" s="2" customFormat="1" ht="16.5" customHeight="1">
      <c r="A375" s="41"/>
      <c r="B375" s="42"/>
      <c r="C375" s="215" t="s">
        <v>673</v>
      </c>
      <c r="D375" s="215" t="s">
        <v>195</v>
      </c>
      <c r="E375" s="216" t="s">
        <v>5741</v>
      </c>
      <c r="F375" s="217" t="s">
        <v>5742</v>
      </c>
      <c r="G375" s="218" t="s">
        <v>326</v>
      </c>
      <c r="H375" s="219">
        <v>2</v>
      </c>
      <c r="I375" s="220"/>
      <c r="J375" s="221">
        <f>ROUND(I375*H375,2)</f>
        <v>0</v>
      </c>
      <c r="K375" s="217" t="s">
        <v>19</v>
      </c>
      <c r="L375" s="47"/>
      <c r="M375" s="222" t="s">
        <v>19</v>
      </c>
      <c r="N375" s="223" t="s">
        <v>40</v>
      </c>
      <c r="O375" s="87"/>
      <c r="P375" s="224">
        <f>O375*H375</f>
        <v>0</v>
      </c>
      <c r="Q375" s="224">
        <v>0</v>
      </c>
      <c r="R375" s="224">
        <f>Q375*H375</f>
        <v>0</v>
      </c>
      <c r="S375" s="224">
        <v>0</v>
      </c>
      <c r="T375" s="225">
        <f>S375*H375</f>
        <v>0</v>
      </c>
      <c r="U375" s="41"/>
      <c r="V375" s="41"/>
      <c r="W375" s="41"/>
      <c r="X375" s="41"/>
      <c r="Y375" s="41"/>
      <c r="Z375" s="41"/>
      <c r="AA375" s="41"/>
      <c r="AB375" s="41"/>
      <c r="AC375" s="41"/>
      <c r="AD375" s="41"/>
      <c r="AE375" s="41"/>
      <c r="AR375" s="226" t="s">
        <v>323</v>
      </c>
      <c r="AT375" s="226" t="s">
        <v>195</v>
      </c>
      <c r="AU375" s="226" t="s">
        <v>78</v>
      </c>
      <c r="AY375" s="20" t="s">
        <v>193</v>
      </c>
      <c r="BE375" s="227">
        <f>IF(N375="základní",J375,0)</f>
        <v>0</v>
      </c>
      <c r="BF375" s="227">
        <f>IF(N375="snížená",J375,0)</f>
        <v>0</v>
      </c>
      <c r="BG375" s="227">
        <f>IF(N375="zákl. přenesená",J375,0)</f>
        <v>0</v>
      </c>
      <c r="BH375" s="227">
        <f>IF(N375="sníž. přenesená",J375,0)</f>
        <v>0</v>
      </c>
      <c r="BI375" s="227">
        <f>IF(N375="nulová",J375,0)</f>
        <v>0</v>
      </c>
      <c r="BJ375" s="20" t="s">
        <v>76</v>
      </c>
      <c r="BK375" s="227">
        <f>ROUND(I375*H375,2)</f>
        <v>0</v>
      </c>
      <c r="BL375" s="20" t="s">
        <v>323</v>
      </c>
      <c r="BM375" s="226" t="s">
        <v>5743</v>
      </c>
    </row>
    <row r="376" s="2" customFormat="1">
      <c r="A376" s="41"/>
      <c r="B376" s="42"/>
      <c r="C376" s="43"/>
      <c r="D376" s="228" t="s">
        <v>202</v>
      </c>
      <c r="E376" s="43"/>
      <c r="F376" s="229" t="s">
        <v>5744</v>
      </c>
      <c r="G376" s="43"/>
      <c r="H376" s="43"/>
      <c r="I376" s="230"/>
      <c r="J376" s="43"/>
      <c r="K376" s="43"/>
      <c r="L376" s="47"/>
      <c r="M376" s="231"/>
      <c r="N376" s="232"/>
      <c r="O376" s="87"/>
      <c r="P376" s="87"/>
      <c r="Q376" s="87"/>
      <c r="R376" s="87"/>
      <c r="S376" s="87"/>
      <c r="T376" s="88"/>
      <c r="U376" s="41"/>
      <c r="V376" s="41"/>
      <c r="W376" s="41"/>
      <c r="X376" s="41"/>
      <c r="Y376" s="41"/>
      <c r="Z376" s="41"/>
      <c r="AA376" s="41"/>
      <c r="AB376" s="41"/>
      <c r="AC376" s="41"/>
      <c r="AD376" s="41"/>
      <c r="AE376" s="41"/>
      <c r="AT376" s="20" t="s">
        <v>202</v>
      </c>
      <c r="AU376" s="20" t="s">
        <v>78</v>
      </c>
    </row>
    <row r="377" s="13" customFormat="1">
      <c r="A377" s="13"/>
      <c r="B377" s="235"/>
      <c r="C377" s="236"/>
      <c r="D377" s="228" t="s">
        <v>206</v>
      </c>
      <c r="E377" s="237" t="s">
        <v>19</v>
      </c>
      <c r="F377" s="238" t="s">
        <v>279</v>
      </c>
      <c r="G377" s="236"/>
      <c r="H377" s="237" t="s">
        <v>19</v>
      </c>
      <c r="I377" s="239"/>
      <c r="J377" s="236"/>
      <c r="K377" s="236"/>
      <c r="L377" s="240"/>
      <c r="M377" s="241"/>
      <c r="N377" s="242"/>
      <c r="O377" s="242"/>
      <c r="P377" s="242"/>
      <c r="Q377" s="242"/>
      <c r="R377" s="242"/>
      <c r="S377" s="242"/>
      <c r="T377" s="243"/>
      <c r="U377" s="13"/>
      <c r="V377" s="13"/>
      <c r="W377" s="13"/>
      <c r="X377" s="13"/>
      <c r="Y377" s="13"/>
      <c r="Z377" s="13"/>
      <c r="AA377" s="13"/>
      <c r="AB377" s="13"/>
      <c r="AC377" s="13"/>
      <c r="AD377" s="13"/>
      <c r="AE377" s="13"/>
      <c r="AT377" s="244" t="s">
        <v>206</v>
      </c>
      <c r="AU377" s="244" t="s">
        <v>78</v>
      </c>
      <c r="AV377" s="13" t="s">
        <v>76</v>
      </c>
      <c r="AW377" s="13" t="s">
        <v>31</v>
      </c>
      <c r="AX377" s="13" t="s">
        <v>69</v>
      </c>
      <c r="AY377" s="244" t="s">
        <v>193</v>
      </c>
    </row>
    <row r="378" s="14" customFormat="1">
      <c r="A378" s="14"/>
      <c r="B378" s="245"/>
      <c r="C378" s="246"/>
      <c r="D378" s="228" t="s">
        <v>206</v>
      </c>
      <c r="E378" s="247" t="s">
        <v>19</v>
      </c>
      <c r="F378" s="248" t="s">
        <v>78</v>
      </c>
      <c r="G378" s="246"/>
      <c r="H378" s="249">
        <v>2</v>
      </c>
      <c r="I378" s="250"/>
      <c r="J378" s="246"/>
      <c r="K378" s="246"/>
      <c r="L378" s="251"/>
      <c r="M378" s="252"/>
      <c r="N378" s="253"/>
      <c r="O378" s="253"/>
      <c r="P378" s="253"/>
      <c r="Q378" s="253"/>
      <c r="R378" s="253"/>
      <c r="S378" s="253"/>
      <c r="T378" s="254"/>
      <c r="U378" s="14"/>
      <c r="V378" s="14"/>
      <c r="W378" s="14"/>
      <c r="X378" s="14"/>
      <c r="Y378" s="14"/>
      <c r="Z378" s="14"/>
      <c r="AA378" s="14"/>
      <c r="AB378" s="14"/>
      <c r="AC378" s="14"/>
      <c r="AD378" s="14"/>
      <c r="AE378" s="14"/>
      <c r="AT378" s="255" t="s">
        <v>206</v>
      </c>
      <c r="AU378" s="255" t="s">
        <v>78</v>
      </c>
      <c r="AV378" s="14" t="s">
        <v>78</v>
      </c>
      <c r="AW378" s="14" t="s">
        <v>31</v>
      </c>
      <c r="AX378" s="14" t="s">
        <v>76</v>
      </c>
      <c r="AY378" s="255" t="s">
        <v>193</v>
      </c>
    </row>
    <row r="379" s="2" customFormat="1" ht="16.5" customHeight="1">
      <c r="A379" s="41"/>
      <c r="B379" s="42"/>
      <c r="C379" s="215" t="s">
        <v>681</v>
      </c>
      <c r="D379" s="215" t="s">
        <v>195</v>
      </c>
      <c r="E379" s="216" t="s">
        <v>5745</v>
      </c>
      <c r="F379" s="217" t="s">
        <v>5746</v>
      </c>
      <c r="G379" s="218" t="s">
        <v>326</v>
      </c>
      <c r="H379" s="219">
        <v>2</v>
      </c>
      <c r="I379" s="220"/>
      <c r="J379" s="221">
        <f>ROUND(I379*H379,2)</f>
        <v>0</v>
      </c>
      <c r="K379" s="217" t="s">
        <v>19</v>
      </c>
      <c r="L379" s="47"/>
      <c r="M379" s="222" t="s">
        <v>19</v>
      </c>
      <c r="N379" s="223" t="s">
        <v>40</v>
      </c>
      <c r="O379" s="87"/>
      <c r="P379" s="224">
        <f>O379*H379</f>
        <v>0</v>
      </c>
      <c r="Q379" s="224">
        <v>0</v>
      </c>
      <c r="R379" s="224">
        <f>Q379*H379</f>
        <v>0</v>
      </c>
      <c r="S379" s="224">
        <v>0</v>
      </c>
      <c r="T379" s="225">
        <f>S379*H379</f>
        <v>0</v>
      </c>
      <c r="U379" s="41"/>
      <c r="V379" s="41"/>
      <c r="W379" s="41"/>
      <c r="X379" s="41"/>
      <c r="Y379" s="41"/>
      <c r="Z379" s="41"/>
      <c r="AA379" s="41"/>
      <c r="AB379" s="41"/>
      <c r="AC379" s="41"/>
      <c r="AD379" s="41"/>
      <c r="AE379" s="41"/>
      <c r="AR379" s="226" t="s">
        <v>323</v>
      </c>
      <c r="AT379" s="226" t="s">
        <v>195</v>
      </c>
      <c r="AU379" s="226" t="s">
        <v>78</v>
      </c>
      <c r="AY379" s="20" t="s">
        <v>193</v>
      </c>
      <c r="BE379" s="227">
        <f>IF(N379="základní",J379,0)</f>
        <v>0</v>
      </c>
      <c r="BF379" s="227">
        <f>IF(N379="snížená",J379,0)</f>
        <v>0</v>
      </c>
      <c r="BG379" s="227">
        <f>IF(N379="zákl. přenesená",J379,0)</f>
        <v>0</v>
      </c>
      <c r="BH379" s="227">
        <f>IF(N379="sníž. přenesená",J379,0)</f>
        <v>0</v>
      </c>
      <c r="BI379" s="227">
        <f>IF(N379="nulová",J379,0)</f>
        <v>0</v>
      </c>
      <c r="BJ379" s="20" t="s">
        <v>76</v>
      </c>
      <c r="BK379" s="227">
        <f>ROUND(I379*H379,2)</f>
        <v>0</v>
      </c>
      <c r="BL379" s="20" t="s">
        <v>323</v>
      </c>
      <c r="BM379" s="226" t="s">
        <v>5747</v>
      </c>
    </row>
    <row r="380" s="2" customFormat="1">
      <c r="A380" s="41"/>
      <c r="B380" s="42"/>
      <c r="C380" s="43"/>
      <c r="D380" s="228" t="s">
        <v>202</v>
      </c>
      <c r="E380" s="43"/>
      <c r="F380" s="229" t="s">
        <v>5748</v>
      </c>
      <c r="G380" s="43"/>
      <c r="H380" s="43"/>
      <c r="I380" s="230"/>
      <c r="J380" s="43"/>
      <c r="K380" s="43"/>
      <c r="L380" s="47"/>
      <c r="M380" s="231"/>
      <c r="N380" s="232"/>
      <c r="O380" s="87"/>
      <c r="P380" s="87"/>
      <c r="Q380" s="87"/>
      <c r="R380" s="87"/>
      <c r="S380" s="87"/>
      <c r="T380" s="88"/>
      <c r="U380" s="41"/>
      <c r="V380" s="41"/>
      <c r="W380" s="41"/>
      <c r="X380" s="41"/>
      <c r="Y380" s="41"/>
      <c r="Z380" s="41"/>
      <c r="AA380" s="41"/>
      <c r="AB380" s="41"/>
      <c r="AC380" s="41"/>
      <c r="AD380" s="41"/>
      <c r="AE380" s="41"/>
      <c r="AT380" s="20" t="s">
        <v>202</v>
      </c>
      <c r="AU380" s="20" t="s">
        <v>78</v>
      </c>
    </row>
    <row r="381" s="13" customFormat="1">
      <c r="A381" s="13"/>
      <c r="B381" s="235"/>
      <c r="C381" s="236"/>
      <c r="D381" s="228" t="s">
        <v>206</v>
      </c>
      <c r="E381" s="237" t="s">
        <v>19</v>
      </c>
      <c r="F381" s="238" t="s">
        <v>279</v>
      </c>
      <c r="G381" s="236"/>
      <c r="H381" s="237" t="s">
        <v>19</v>
      </c>
      <c r="I381" s="239"/>
      <c r="J381" s="236"/>
      <c r="K381" s="236"/>
      <c r="L381" s="240"/>
      <c r="M381" s="241"/>
      <c r="N381" s="242"/>
      <c r="O381" s="242"/>
      <c r="P381" s="242"/>
      <c r="Q381" s="242"/>
      <c r="R381" s="242"/>
      <c r="S381" s="242"/>
      <c r="T381" s="243"/>
      <c r="U381" s="13"/>
      <c r="V381" s="13"/>
      <c r="W381" s="13"/>
      <c r="X381" s="13"/>
      <c r="Y381" s="13"/>
      <c r="Z381" s="13"/>
      <c r="AA381" s="13"/>
      <c r="AB381" s="13"/>
      <c r="AC381" s="13"/>
      <c r="AD381" s="13"/>
      <c r="AE381" s="13"/>
      <c r="AT381" s="244" t="s">
        <v>206</v>
      </c>
      <c r="AU381" s="244" t="s">
        <v>78</v>
      </c>
      <c r="AV381" s="13" t="s">
        <v>76</v>
      </c>
      <c r="AW381" s="13" t="s">
        <v>31</v>
      </c>
      <c r="AX381" s="13" t="s">
        <v>69</v>
      </c>
      <c r="AY381" s="244" t="s">
        <v>193</v>
      </c>
    </row>
    <row r="382" s="14" customFormat="1">
      <c r="A382" s="14"/>
      <c r="B382" s="245"/>
      <c r="C382" s="246"/>
      <c r="D382" s="228" t="s">
        <v>206</v>
      </c>
      <c r="E382" s="247" t="s">
        <v>19</v>
      </c>
      <c r="F382" s="248" t="s">
        <v>78</v>
      </c>
      <c r="G382" s="246"/>
      <c r="H382" s="249">
        <v>2</v>
      </c>
      <c r="I382" s="250"/>
      <c r="J382" s="246"/>
      <c r="K382" s="246"/>
      <c r="L382" s="251"/>
      <c r="M382" s="252"/>
      <c r="N382" s="253"/>
      <c r="O382" s="253"/>
      <c r="P382" s="253"/>
      <c r="Q382" s="253"/>
      <c r="R382" s="253"/>
      <c r="S382" s="253"/>
      <c r="T382" s="254"/>
      <c r="U382" s="14"/>
      <c r="V382" s="14"/>
      <c r="W382" s="14"/>
      <c r="X382" s="14"/>
      <c r="Y382" s="14"/>
      <c r="Z382" s="14"/>
      <c r="AA382" s="14"/>
      <c r="AB382" s="14"/>
      <c r="AC382" s="14"/>
      <c r="AD382" s="14"/>
      <c r="AE382" s="14"/>
      <c r="AT382" s="255" t="s">
        <v>206</v>
      </c>
      <c r="AU382" s="255" t="s">
        <v>78</v>
      </c>
      <c r="AV382" s="14" t="s">
        <v>78</v>
      </c>
      <c r="AW382" s="14" t="s">
        <v>31</v>
      </c>
      <c r="AX382" s="14" t="s">
        <v>76</v>
      </c>
      <c r="AY382" s="255" t="s">
        <v>193</v>
      </c>
    </row>
    <row r="383" s="2" customFormat="1" ht="16.5" customHeight="1">
      <c r="A383" s="41"/>
      <c r="B383" s="42"/>
      <c r="C383" s="215" t="s">
        <v>691</v>
      </c>
      <c r="D383" s="215" t="s">
        <v>195</v>
      </c>
      <c r="E383" s="216" t="s">
        <v>5749</v>
      </c>
      <c r="F383" s="217" t="s">
        <v>5750</v>
      </c>
      <c r="G383" s="218" t="s">
        <v>326</v>
      </c>
      <c r="H383" s="219">
        <v>1</v>
      </c>
      <c r="I383" s="220"/>
      <c r="J383" s="221">
        <f>ROUND(I383*H383,2)</f>
        <v>0</v>
      </c>
      <c r="K383" s="217" t="s">
        <v>19</v>
      </c>
      <c r="L383" s="47"/>
      <c r="M383" s="222" t="s">
        <v>19</v>
      </c>
      <c r="N383" s="223" t="s">
        <v>40</v>
      </c>
      <c r="O383" s="87"/>
      <c r="P383" s="224">
        <f>O383*H383</f>
        <v>0</v>
      </c>
      <c r="Q383" s="224">
        <v>0</v>
      </c>
      <c r="R383" s="224">
        <f>Q383*H383</f>
        <v>0</v>
      </c>
      <c r="S383" s="224">
        <v>0</v>
      </c>
      <c r="T383" s="225">
        <f>S383*H383</f>
        <v>0</v>
      </c>
      <c r="U383" s="41"/>
      <c r="V383" s="41"/>
      <c r="W383" s="41"/>
      <c r="X383" s="41"/>
      <c r="Y383" s="41"/>
      <c r="Z383" s="41"/>
      <c r="AA383" s="41"/>
      <c r="AB383" s="41"/>
      <c r="AC383" s="41"/>
      <c r="AD383" s="41"/>
      <c r="AE383" s="41"/>
      <c r="AR383" s="226" t="s">
        <v>323</v>
      </c>
      <c r="AT383" s="226" t="s">
        <v>195</v>
      </c>
      <c r="AU383" s="226" t="s">
        <v>78</v>
      </c>
      <c r="AY383" s="20" t="s">
        <v>193</v>
      </c>
      <c r="BE383" s="227">
        <f>IF(N383="základní",J383,0)</f>
        <v>0</v>
      </c>
      <c r="BF383" s="227">
        <f>IF(N383="snížená",J383,0)</f>
        <v>0</v>
      </c>
      <c r="BG383" s="227">
        <f>IF(N383="zákl. přenesená",J383,0)</f>
        <v>0</v>
      </c>
      <c r="BH383" s="227">
        <f>IF(N383="sníž. přenesená",J383,0)</f>
        <v>0</v>
      </c>
      <c r="BI383" s="227">
        <f>IF(N383="nulová",J383,0)</f>
        <v>0</v>
      </c>
      <c r="BJ383" s="20" t="s">
        <v>76</v>
      </c>
      <c r="BK383" s="227">
        <f>ROUND(I383*H383,2)</f>
        <v>0</v>
      </c>
      <c r="BL383" s="20" t="s">
        <v>323</v>
      </c>
      <c r="BM383" s="226" t="s">
        <v>5751</v>
      </c>
    </row>
    <row r="384" s="2" customFormat="1">
      <c r="A384" s="41"/>
      <c r="B384" s="42"/>
      <c r="C384" s="43"/>
      <c r="D384" s="228" t="s">
        <v>202</v>
      </c>
      <c r="E384" s="43"/>
      <c r="F384" s="229" t="s">
        <v>5752</v>
      </c>
      <c r="G384" s="43"/>
      <c r="H384" s="43"/>
      <c r="I384" s="230"/>
      <c r="J384" s="43"/>
      <c r="K384" s="43"/>
      <c r="L384" s="47"/>
      <c r="M384" s="231"/>
      <c r="N384" s="232"/>
      <c r="O384" s="87"/>
      <c r="P384" s="87"/>
      <c r="Q384" s="87"/>
      <c r="R384" s="87"/>
      <c r="S384" s="87"/>
      <c r="T384" s="88"/>
      <c r="U384" s="41"/>
      <c r="V384" s="41"/>
      <c r="W384" s="41"/>
      <c r="X384" s="41"/>
      <c r="Y384" s="41"/>
      <c r="Z384" s="41"/>
      <c r="AA384" s="41"/>
      <c r="AB384" s="41"/>
      <c r="AC384" s="41"/>
      <c r="AD384" s="41"/>
      <c r="AE384" s="41"/>
      <c r="AT384" s="20" t="s">
        <v>202</v>
      </c>
      <c r="AU384" s="20" t="s">
        <v>78</v>
      </c>
    </row>
    <row r="385" s="13" customFormat="1">
      <c r="A385" s="13"/>
      <c r="B385" s="235"/>
      <c r="C385" s="236"/>
      <c r="D385" s="228" t="s">
        <v>206</v>
      </c>
      <c r="E385" s="237" t="s">
        <v>19</v>
      </c>
      <c r="F385" s="238" t="s">
        <v>279</v>
      </c>
      <c r="G385" s="236"/>
      <c r="H385" s="237" t="s">
        <v>19</v>
      </c>
      <c r="I385" s="239"/>
      <c r="J385" s="236"/>
      <c r="K385" s="236"/>
      <c r="L385" s="240"/>
      <c r="M385" s="241"/>
      <c r="N385" s="242"/>
      <c r="O385" s="242"/>
      <c r="P385" s="242"/>
      <c r="Q385" s="242"/>
      <c r="R385" s="242"/>
      <c r="S385" s="242"/>
      <c r="T385" s="243"/>
      <c r="U385" s="13"/>
      <c r="V385" s="13"/>
      <c r="W385" s="13"/>
      <c r="X385" s="13"/>
      <c r="Y385" s="13"/>
      <c r="Z385" s="13"/>
      <c r="AA385" s="13"/>
      <c r="AB385" s="13"/>
      <c r="AC385" s="13"/>
      <c r="AD385" s="13"/>
      <c r="AE385" s="13"/>
      <c r="AT385" s="244" t="s">
        <v>206</v>
      </c>
      <c r="AU385" s="244" t="s">
        <v>78</v>
      </c>
      <c r="AV385" s="13" t="s">
        <v>76</v>
      </c>
      <c r="AW385" s="13" t="s">
        <v>31</v>
      </c>
      <c r="AX385" s="13" t="s">
        <v>69</v>
      </c>
      <c r="AY385" s="244" t="s">
        <v>193</v>
      </c>
    </row>
    <row r="386" s="14" customFormat="1">
      <c r="A386" s="14"/>
      <c r="B386" s="245"/>
      <c r="C386" s="246"/>
      <c r="D386" s="228" t="s">
        <v>206</v>
      </c>
      <c r="E386" s="247" t="s">
        <v>19</v>
      </c>
      <c r="F386" s="248" t="s">
        <v>76</v>
      </c>
      <c r="G386" s="246"/>
      <c r="H386" s="249">
        <v>1</v>
      </c>
      <c r="I386" s="250"/>
      <c r="J386" s="246"/>
      <c r="K386" s="246"/>
      <c r="L386" s="251"/>
      <c r="M386" s="252"/>
      <c r="N386" s="253"/>
      <c r="O386" s="253"/>
      <c r="P386" s="253"/>
      <c r="Q386" s="253"/>
      <c r="R386" s="253"/>
      <c r="S386" s="253"/>
      <c r="T386" s="254"/>
      <c r="U386" s="14"/>
      <c r="V386" s="14"/>
      <c r="W386" s="14"/>
      <c r="X386" s="14"/>
      <c r="Y386" s="14"/>
      <c r="Z386" s="14"/>
      <c r="AA386" s="14"/>
      <c r="AB386" s="14"/>
      <c r="AC386" s="14"/>
      <c r="AD386" s="14"/>
      <c r="AE386" s="14"/>
      <c r="AT386" s="255" t="s">
        <v>206</v>
      </c>
      <c r="AU386" s="255" t="s">
        <v>78</v>
      </c>
      <c r="AV386" s="14" t="s">
        <v>78</v>
      </c>
      <c r="AW386" s="14" t="s">
        <v>31</v>
      </c>
      <c r="AX386" s="14" t="s">
        <v>76</v>
      </c>
      <c r="AY386" s="255" t="s">
        <v>193</v>
      </c>
    </row>
    <row r="387" s="2" customFormat="1" ht="16.5" customHeight="1">
      <c r="A387" s="41"/>
      <c r="B387" s="42"/>
      <c r="C387" s="215" t="s">
        <v>701</v>
      </c>
      <c r="D387" s="215" t="s">
        <v>195</v>
      </c>
      <c r="E387" s="216" t="s">
        <v>5753</v>
      </c>
      <c r="F387" s="217" t="s">
        <v>5754</v>
      </c>
      <c r="G387" s="218" t="s">
        <v>258</v>
      </c>
      <c r="H387" s="219">
        <v>64.200000000000003</v>
      </c>
      <c r="I387" s="220"/>
      <c r="J387" s="221">
        <f>ROUND(I387*H387,2)</f>
        <v>0</v>
      </c>
      <c r="K387" s="217" t="s">
        <v>19</v>
      </c>
      <c r="L387" s="47"/>
      <c r="M387" s="222" t="s">
        <v>19</v>
      </c>
      <c r="N387" s="223" t="s">
        <v>40</v>
      </c>
      <c r="O387" s="87"/>
      <c r="P387" s="224">
        <f>O387*H387</f>
        <v>0</v>
      </c>
      <c r="Q387" s="224">
        <v>0</v>
      </c>
      <c r="R387" s="224">
        <f>Q387*H387</f>
        <v>0</v>
      </c>
      <c r="S387" s="224">
        <v>0</v>
      </c>
      <c r="T387" s="225">
        <f>S387*H387</f>
        <v>0</v>
      </c>
      <c r="U387" s="41"/>
      <c r="V387" s="41"/>
      <c r="W387" s="41"/>
      <c r="X387" s="41"/>
      <c r="Y387" s="41"/>
      <c r="Z387" s="41"/>
      <c r="AA387" s="41"/>
      <c r="AB387" s="41"/>
      <c r="AC387" s="41"/>
      <c r="AD387" s="41"/>
      <c r="AE387" s="41"/>
      <c r="AR387" s="226" t="s">
        <v>323</v>
      </c>
      <c r="AT387" s="226" t="s">
        <v>195</v>
      </c>
      <c r="AU387" s="226" t="s">
        <v>78</v>
      </c>
      <c r="AY387" s="20" t="s">
        <v>193</v>
      </c>
      <c r="BE387" s="227">
        <f>IF(N387="základní",J387,0)</f>
        <v>0</v>
      </c>
      <c r="BF387" s="227">
        <f>IF(N387="snížená",J387,0)</f>
        <v>0</v>
      </c>
      <c r="BG387" s="227">
        <f>IF(N387="zákl. přenesená",J387,0)</f>
        <v>0</v>
      </c>
      <c r="BH387" s="227">
        <f>IF(N387="sníž. přenesená",J387,0)</f>
        <v>0</v>
      </c>
      <c r="BI387" s="227">
        <f>IF(N387="nulová",J387,0)</f>
        <v>0</v>
      </c>
      <c r="BJ387" s="20" t="s">
        <v>76</v>
      </c>
      <c r="BK387" s="227">
        <f>ROUND(I387*H387,2)</f>
        <v>0</v>
      </c>
      <c r="BL387" s="20" t="s">
        <v>323</v>
      </c>
      <c r="BM387" s="226" t="s">
        <v>5755</v>
      </c>
    </row>
    <row r="388" s="2" customFormat="1">
      <c r="A388" s="41"/>
      <c r="B388" s="42"/>
      <c r="C388" s="43"/>
      <c r="D388" s="228" t="s">
        <v>202</v>
      </c>
      <c r="E388" s="43"/>
      <c r="F388" s="229" t="s">
        <v>5756</v>
      </c>
      <c r="G388" s="43"/>
      <c r="H388" s="43"/>
      <c r="I388" s="230"/>
      <c r="J388" s="43"/>
      <c r="K388" s="43"/>
      <c r="L388" s="47"/>
      <c r="M388" s="231"/>
      <c r="N388" s="232"/>
      <c r="O388" s="87"/>
      <c r="P388" s="87"/>
      <c r="Q388" s="87"/>
      <c r="R388" s="87"/>
      <c r="S388" s="87"/>
      <c r="T388" s="88"/>
      <c r="U388" s="41"/>
      <c r="V388" s="41"/>
      <c r="W388" s="41"/>
      <c r="X388" s="41"/>
      <c r="Y388" s="41"/>
      <c r="Z388" s="41"/>
      <c r="AA388" s="41"/>
      <c r="AB388" s="41"/>
      <c r="AC388" s="41"/>
      <c r="AD388" s="41"/>
      <c r="AE388" s="41"/>
      <c r="AT388" s="20" t="s">
        <v>202</v>
      </c>
      <c r="AU388" s="20" t="s">
        <v>78</v>
      </c>
    </row>
    <row r="389" s="13" customFormat="1">
      <c r="A389" s="13"/>
      <c r="B389" s="235"/>
      <c r="C389" s="236"/>
      <c r="D389" s="228" t="s">
        <v>206</v>
      </c>
      <c r="E389" s="237" t="s">
        <v>19</v>
      </c>
      <c r="F389" s="238" t="s">
        <v>279</v>
      </c>
      <c r="G389" s="236"/>
      <c r="H389" s="237" t="s">
        <v>19</v>
      </c>
      <c r="I389" s="239"/>
      <c r="J389" s="236"/>
      <c r="K389" s="236"/>
      <c r="L389" s="240"/>
      <c r="M389" s="241"/>
      <c r="N389" s="242"/>
      <c r="O389" s="242"/>
      <c r="P389" s="242"/>
      <c r="Q389" s="242"/>
      <c r="R389" s="242"/>
      <c r="S389" s="242"/>
      <c r="T389" s="243"/>
      <c r="U389" s="13"/>
      <c r="V389" s="13"/>
      <c r="W389" s="13"/>
      <c r="X389" s="13"/>
      <c r="Y389" s="13"/>
      <c r="Z389" s="13"/>
      <c r="AA389" s="13"/>
      <c r="AB389" s="13"/>
      <c r="AC389" s="13"/>
      <c r="AD389" s="13"/>
      <c r="AE389" s="13"/>
      <c r="AT389" s="244" t="s">
        <v>206</v>
      </c>
      <c r="AU389" s="244" t="s">
        <v>78</v>
      </c>
      <c r="AV389" s="13" t="s">
        <v>76</v>
      </c>
      <c r="AW389" s="13" t="s">
        <v>31</v>
      </c>
      <c r="AX389" s="13" t="s">
        <v>69</v>
      </c>
      <c r="AY389" s="244" t="s">
        <v>193</v>
      </c>
    </row>
    <row r="390" s="14" customFormat="1">
      <c r="A390" s="14"/>
      <c r="B390" s="245"/>
      <c r="C390" s="246"/>
      <c r="D390" s="228" t="s">
        <v>206</v>
      </c>
      <c r="E390" s="247" t="s">
        <v>19</v>
      </c>
      <c r="F390" s="248" t="s">
        <v>5757</v>
      </c>
      <c r="G390" s="246"/>
      <c r="H390" s="249">
        <v>64.200000000000003</v>
      </c>
      <c r="I390" s="250"/>
      <c r="J390" s="246"/>
      <c r="K390" s="246"/>
      <c r="L390" s="251"/>
      <c r="M390" s="252"/>
      <c r="N390" s="253"/>
      <c r="O390" s="253"/>
      <c r="P390" s="253"/>
      <c r="Q390" s="253"/>
      <c r="R390" s="253"/>
      <c r="S390" s="253"/>
      <c r="T390" s="254"/>
      <c r="U390" s="14"/>
      <c r="V390" s="14"/>
      <c r="W390" s="14"/>
      <c r="X390" s="14"/>
      <c r="Y390" s="14"/>
      <c r="Z390" s="14"/>
      <c r="AA390" s="14"/>
      <c r="AB390" s="14"/>
      <c r="AC390" s="14"/>
      <c r="AD390" s="14"/>
      <c r="AE390" s="14"/>
      <c r="AT390" s="255" t="s">
        <v>206</v>
      </c>
      <c r="AU390" s="255" t="s">
        <v>78</v>
      </c>
      <c r="AV390" s="14" t="s">
        <v>78</v>
      </c>
      <c r="AW390" s="14" t="s">
        <v>31</v>
      </c>
      <c r="AX390" s="14" t="s">
        <v>76</v>
      </c>
      <c r="AY390" s="255" t="s">
        <v>193</v>
      </c>
    </row>
    <row r="391" s="2" customFormat="1" ht="16.5" customHeight="1">
      <c r="A391" s="41"/>
      <c r="B391" s="42"/>
      <c r="C391" s="215" t="s">
        <v>710</v>
      </c>
      <c r="D391" s="215" t="s">
        <v>195</v>
      </c>
      <c r="E391" s="216" t="s">
        <v>5758</v>
      </c>
      <c r="F391" s="217" t="s">
        <v>5759</v>
      </c>
      <c r="G391" s="218" t="s">
        <v>258</v>
      </c>
      <c r="H391" s="219">
        <v>285</v>
      </c>
      <c r="I391" s="220"/>
      <c r="J391" s="221">
        <f>ROUND(I391*H391,2)</f>
        <v>0</v>
      </c>
      <c r="K391" s="217" t="s">
        <v>19</v>
      </c>
      <c r="L391" s="47"/>
      <c r="M391" s="222" t="s">
        <v>19</v>
      </c>
      <c r="N391" s="223" t="s">
        <v>40</v>
      </c>
      <c r="O391" s="87"/>
      <c r="P391" s="224">
        <f>O391*H391</f>
        <v>0</v>
      </c>
      <c r="Q391" s="224">
        <v>0</v>
      </c>
      <c r="R391" s="224">
        <f>Q391*H391</f>
        <v>0</v>
      </c>
      <c r="S391" s="224">
        <v>0</v>
      </c>
      <c r="T391" s="225">
        <f>S391*H391</f>
        <v>0</v>
      </c>
      <c r="U391" s="41"/>
      <c r="V391" s="41"/>
      <c r="W391" s="41"/>
      <c r="X391" s="41"/>
      <c r="Y391" s="41"/>
      <c r="Z391" s="41"/>
      <c r="AA391" s="41"/>
      <c r="AB391" s="41"/>
      <c r="AC391" s="41"/>
      <c r="AD391" s="41"/>
      <c r="AE391" s="41"/>
      <c r="AR391" s="226" t="s">
        <v>323</v>
      </c>
      <c r="AT391" s="226" t="s">
        <v>195</v>
      </c>
      <c r="AU391" s="226" t="s">
        <v>78</v>
      </c>
      <c r="AY391" s="20" t="s">
        <v>193</v>
      </c>
      <c r="BE391" s="227">
        <f>IF(N391="základní",J391,0)</f>
        <v>0</v>
      </c>
      <c r="BF391" s="227">
        <f>IF(N391="snížená",J391,0)</f>
        <v>0</v>
      </c>
      <c r="BG391" s="227">
        <f>IF(N391="zákl. přenesená",J391,0)</f>
        <v>0</v>
      </c>
      <c r="BH391" s="227">
        <f>IF(N391="sníž. přenesená",J391,0)</f>
        <v>0</v>
      </c>
      <c r="BI391" s="227">
        <f>IF(N391="nulová",J391,0)</f>
        <v>0</v>
      </c>
      <c r="BJ391" s="20" t="s">
        <v>76</v>
      </c>
      <c r="BK391" s="227">
        <f>ROUND(I391*H391,2)</f>
        <v>0</v>
      </c>
      <c r="BL391" s="20" t="s">
        <v>323</v>
      </c>
      <c r="BM391" s="226" t="s">
        <v>5760</v>
      </c>
    </row>
    <row r="392" s="2" customFormat="1">
      <c r="A392" s="41"/>
      <c r="B392" s="42"/>
      <c r="C392" s="43"/>
      <c r="D392" s="228" t="s">
        <v>202</v>
      </c>
      <c r="E392" s="43"/>
      <c r="F392" s="229" t="s">
        <v>5761</v>
      </c>
      <c r="G392" s="43"/>
      <c r="H392" s="43"/>
      <c r="I392" s="230"/>
      <c r="J392" s="43"/>
      <c r="K392" s="43"/>
      <c r="L392" s="47"/>
      <c r="M392" s="231"/>
      <c r="N392" s="232"/>
      <c r="O392" s="87"/>
      <c r="P392" s="87"/>
      <c r="Q392" s="87"/>
      <c r="R392" s="87"/>
      <c r="S392" s="87"/>
      <c r="T392" s="88"/>
      <c r="U392" s="41"/>
      <c r="V392" s="41"/>
      <c r="W392" s="41"/>
      <c r="X392" s="41"/>
      <c r="Y392" s="41"/>
      <c r="Z392" s="41"/>
      <c r="AA392" s="41"/>
      <c r="AB392" s="41"/>
      <c r="AC392" s="41"/>
      <c r="AD392" s="41"/>
      <c r="AE392" s="41"/>
      <c r="AT392" s="20" t="s">
        <v>202</v>
      </c>
      <c r="AU392" s="20" t="s">
        <v>78</v>
      </c>
    </row>
    <row r="393" s="13" customFormat="1">
      <c r="A393" s="13"/>
      <c r="B393" s="235"/>
      <c r="C393" s="236"/>
      <c r="D393" s="228" t="s">
        <v>206</v>
      </c>
      <c r="E393" s="237" t="s">
        <v>19</v>
      </c>
      <c r="F393" s="238" t="s">
        <v>279</v>
      </c>
      <c r="G393" s="236"/>
      <c r="H393" s="237" t="s">
        <v>19</v>
      </c>
      <c r="I393" s="239"/>
      <c r="J393" s="236"/>
      <c r="K393" s="236"/>
      <c r="L393" s="240"/>
      <c r="M393" s="241"/>
      <c r="N393" s="242"/>
      <c r="O393" s="242"/>
      <c r="P393" s="242"/>
      <c r="Q393" s="242"/>
      <c r="R393" s="242"/>
      <c r="S393" s="242"/>
      <c r="T393" s="243"/>
      <c r="U393" s="13"/>
      <c r="V393" s="13"/>
      <c r="W393" s="13"/>
      <c r="X393" s="13"/>
      <c r="Y393" s="13"/>
      <c r="Z393" s="13"/>
      <c r="AA393" s="13"/>
      <c r="AB393" s="13"/>
      <c r="AC393" s="13"/>
      <c r="AD393" s="13"/>
      <c r="AE393" s="13"/>
      <c r="AT393" s="244" t="s">
        <v>206</v>
      </c>
      <c r="AU393" s="244" t="s">
        <v>78</v>
      </c>
      <c r="AV393" s="13" t="s">
        <v>76</v>
      </c>
      <c r="AW393" s="13" t="s">
        <v>31</v>
      </c>
      <c r="AX393" s="13" t="s">
        <v>69</v>
      </c>
      <c r="AY393" s="244" t="s">
        <v>193</v>
      </c>
    </row>
    <row r="394" s="14" customFormat="1">
      <c r="A394" s="14"/>
      <c r="B394" s="245"/>
      <c r="C394" s="246"/>
      <c r="D394" s="228" t="s">
        <v>206</v>
      </c>
      <c r="E394" s="247" t="s">
        <v>19</v>
      </c>
      <c r="F394" s="248" t="s">
        <v>4814</v>
      </c>
      <c r="G394" s="246"/>
      <c r="H394" s="249">
        <v>285</v>
      </c>
      <c r="I394" s="250"/>
      <c r="J394" s="246"/>
      <c r="K394" s="246"/>
      <c r="L394" s="251"/>
      <c r="M394" s="252"/>
      <c r="N394" s="253"/>
      <c r="O394" s="253"/>
      <c r="P394" s="253"/>
      <c r="Q394" s="253"/>
      <c r="R394" s="253"/>
      <c r="S394" s="253"/>
      <c r="T394" s="254"/>
      <c r="U394" s="14"/>
      <c r="V394" s="14"/>
      <c r="W394" s="14"/>
      <c r="X394" s="14"/>
      <c r="Y394" s="14"/>
      <c r="Z394" s="14"/>
      <c r="AA394" s="14"/>
      <c r="AB394" s="14"/>
      <c r="AC394" s="14"/>
      <c r="AD394" s="14"/>
      <c r="AE394" s="14"/>
      <c r="AT394" s="255" t="s">
        <v>206</v>
      </c>
      <c r="AU394" s="255" t="s">
        <v>78</v>
      </c>
      <c r="AV394" s="14" t="s">
        <v>78</v>
      </c>
      <c r="AW394" s="14" t="s">
        <v>31</v>
      </c>
      <c r="AX394" s="14" t="s">
        <v>76</v>
      </c>
      <c r="AY394" s="255" t="s">
        <v>193</v>
      </c>
    </row>
    <row r="395" s="2" customFormat="1" ht="16.5" customHeight="1">
      <c r="A395" s="41"/>
      <c r="B395" s="42"/>
      <c r="C395" s="215" t="s">
        <v>719</v>
      </c>
      <c r="D395" s="215" t="s">
        <v>195</v>
      </c>
      <c r="E395" s="216" t="s">
        <v>5762</v>
      </c>
      <c r="F395" s="217" t="s">
        <v>5763</v>
      </c>
      <c r="G395" s="218" t="s">
        <v>326</v>
      </c>
      <c r="H395" s="219">
        <v>8</v>
      </c>
      <c r="I395" s="220"/>
      <c r="J395" s="221">
        <f>ROUND(I395*H395,2)</f>
        <v>0</v>
      </c>
      <c r="K395" s="217" t="s">
        <v>19</v>
      </c>
      <c r="L395" s="47"/>
      <c r="M395" s="222" t="s">
        <v>19</v>
      </c>
      <c r="N395" s="223" t="s">
        <v>40</v>
      </c>
      <c r="O395" s="87"/>
      <c r="P395" s="224">
        <f>O395*H395</f>
        <v>0</v>
      </c>
      <c r="Q395" s="224">
        <v>0</v>
      </c>
      <c r="R395" s="224">
        <f>Q395*H395</f>
        <v>0</v>
      </c>
      <c r="S395" s="224">
        <v>0</v>
      </c>
      <c r="T395" s="225">
        <f>S395*H395</f>
        <v>0</v>
      </c>
      <c r="U395" s="41"/>
      <c r="V395" s="41"/>
      <c r="W395" s="41"/>
      <c r="X395" s="41"/>
      <c r="Y395" s="41"/>
      <c r="Z395" s="41"/>
      <c r="AA395" s="41"/>
      <c r="AB395" s="41"/>
      <c r="AC395" s="41"/>
      <c r="AD395" s="41"/>
      <c r="AE395" s="41"/>
      <c r="AR395" s="226" t="s">
        <v>323</v>
      </c>
      <c r="AT395" s="226" t="s">
        <v>195</v>
      </c>
      <c r="AU395" s="226" t="s">
        <v>78</v>
      </c>
      <c r="AY395" s="20" t="s">
        <v>193</v>
      </c>
      <c r="BE395" s="227">
        <f>IF(N395="základní",J395,0)</f>
        <v>0</v>
      </c>
      <c r="BF395" s="227">
        <f>IF(N395="snížená",J395,0)</f>
        <v>0</v>
      </c>
      <c r="BG395" s="227">
        <f>IF(N395="zákl. přenesená",J395,0)</f>
        <v>0</v>
      </c>
      <c r="BH395" s="227">
        <f>IF(N395="sníž. přenesená",J395,0)</f>
        <v>0</v>
      </c>
      <c r="BI395" s="227">
        <f>IF(N395="nulová",J395,0)</f>
        <v>0</v>
      </c>
      <c r="BJ395" s="20" t="s">
        <v>76</v>
      </c>
      <c r="BK395" s="227">
        <f>ROUND(I395*H395,2)</f>
        <v>0</v>
      </c>
      <c r="BL395" s="20" t="s">
        <v>323</v>
      </c>
      <c r="BM395" s="226" t="s">
        <v>5764</v>
      </c>
    </row>
    <row r="396" s="2" customFormat="1">
      <c r="A396" s="41"/>
      <c r="B396" s="42"/>
      <c r="C396" s="43"/>
      <c r="D396" s="228" t="s">
        <v>202</v>
      </c>
      <c r="E396" s="43"/>
      <c r="F396" s="229" t="s">
        <v>5765</v>
      </c>
      <c r="G396" s="43"/>
      <c r="H396" s="43"/>
      <c r="I396" s="230"/>
      <c r="J396" s="43"/>
      <c r="K396" s="43"/>
      <c r="L396" s="47"/>
      <c r="M396" s="231"/>
      <c r="N396" s="232"/>
      <c r="O396" s="87"/>
      <c r="P396" s="87"/>
      <c r="Q396" s="87"/>
      <c r="R396" s="87"/>
      <c r="S396" s="87"/>
      <c r="T396" s="88"/>
      <c r="U396" s="41"/>
      <c r="V396" s="41"/>
      <c r="W396" s="41"/>
      <c r="X396" s="41"/>
      <c r="Y396" s="41"/>
      <c r="Z396" s="41"/>
      <c r="AA396" s="41"/>
      <c r="AB396" s="41"/>
      <c r="AC396" s="41"/>
      <c r="AD396" s="41"/>
      <c r="AE396" s="41"/>
      <c r="AT396" s="20" t="s">
        <v>202</v>
      </c>
      <c r="AU396" s="20" t="s">
        <v>78</v>
      </c>
    </row>
    <row r="397" s="13" customFormat="1">
      <c r="A397" s="13"/>
      <c r="B397" s="235"/>
      <c r="C397" s="236"/>
      <c r="D397" s="228" t="s">
        <v>206</v>
      </c>
      <c r="E397" s="237" t="s">
        <v>19</v>
      </c>
      <c r="F397" s="238" t="s">
        <v>279</v>
      </c>
      <c r="G397" s="236"/>
      <c r="H397" s="237" t="s">
        <v>19</v>
      </c>
      <c r="I397" s="239"/>
      <c r="J397" s="236"/>
      <c r="K397" s="236"/>
      <c r="L397" s="240"/>
      <c r="M397" s="241"/>
      <c r="N397" s="242"/>
      <c r="O397" s="242"/>
      <c r="P397" s="242"/>
      <c r="Q397" s="242"/>
      <c r="R397" s="242"/>
      <c r="S397" s="242"/>
      <c r="T397" s="243"/>
      <c r="U397" s="13"/>
      <c r="V397" s="13"/>
      <c r="W397" s="13"/>
      <c r="X397" s="13"/>
      <c r="Y397" s="13"/>
      <c r="Z397" s="13"/>
      <c r="AA397" s="13"/>
      <c r="AB397" s="13"/>
      <c r="AC397" s="13"/>
      <c r="AD397" s="13"/>
      <c r="AE397" s="13"/>
      <c r="AT397" s="244" t="s">
        <v>206</v>
      </c>
      <c r="AU397" s="244" t="s">
        <v>78</v>
      </c>
      <c r="AV397" s="13" t="s">
        <v>76</v>
      </c>
      <c r="AW397" s="13" t="s">
        <v>31</v>
      </c>
      <c r="AX397" s="13" t="s">
        <v>69</v>
      </c>
      <c r="AY397" s="244" t="s">
        <v>193</v>
      </c>
    </row>
    <row r="398" s="14" customFormat="1">
      <c r="A398" s="14"/>
      <c r="B398" s="245"/>
      <c r="C398" s="246"/>
      <c r="D398" s="228" t="s">
        <v>206</v>
      </c>
      <c r="E398" s="247" t="s">
        <v>19</v>
      </c>
      <c r="F398" s="248" t="s">
        <v>265</v>
      </c>
      <c r="G398" s="246"/>
      <c r="H398" s="249">
        <v>8</v>
      </c>
      <c r="I398" s="250"/>
      <c r="J398" s="246"/>
      <c r="K398" s="246"/>
      <c r="L398" s="251"/>
      <c r="M398" s="252"/>
      <c r="N398" s="253"/>
      <c r="O398" s="253"/>
      <c r="P398" s="253"/>
      <c r="Q398" s="253"/>
      <c r="R398" s="253"/>
      <c r="S398" s="253"/>
      <c r="T398" s="254"/>
      <c r="U398" s="14"/>
      <c r="V398" s="14"/>
      <c r="W398" s="14"/>
      <c r="X398" s="14"/>
      <c r="Y398" s="14"/>
      <c r="Z398" s="14"/>
      <c r="AA398" s="14"/>
      <c r="AB398" s="14"/>
      <c r="AC398" s="14"/>
      <c r="AD398" s="14"/>
      <c r="AE398" s="14"/>
      <c r="AT398" s="255" t="s">
        <v>206</v>
      </c>
      <c r="AU398" s="255" t="s">
        <v>78</v>
      </c>
      <c r="AV398" s="14" t="s">
        <v>78</v>
      </c>
      <c r="AW398" s="14" t="s">
        <v>31</v>
      </c>
      <c r="AX398" s="14" t="s">
        <v>76</v>
      </c>
      <c r="AY398" s="255" t="s">
        <v>193</v>
      </c>
    </row>
    <row r="399" s="2" customFormat="1" ht="16.5" customHeight="1">
      <c r="A399" s="41"/>
      <c r="B399" s="42"/>
      <c r="C399" s="215" t="s">
        <v>724</v>
      </c>
      <c r="D399" s="215" t="s">
        <v>195</v>
      </c>
      <c r="E399" s="216" t="s">
        <v>5766</v>
      </c>
      <c r="F399" s="217" t="s">
        <v>5767</v>
      </c>
      <c r="G399" s="218" t="s">
        <v>326</v>
      </c>
      <c r="H399" s="219">
        <v>1</v>
      </c>
      <c r="I399" s="220"/>
      <c r="J399" s="221">
        <f>ROUND(I399*H399,2)</f>
        <v>0</v>
      </c>
      <c r="K399" s="217" t="s">
        <v>19</v>
      </c>
      <c r="L399" s="47"/>
      <c r="M399" s="222" t="s">
        <v>19</v>
      </c>
      <c r="N399" s="223" t="s">
        <v>40</v>
      </c>
      <c r="O399" s="87"/>
      <c r="P399" s="224">
        <f>O399*H399</f>
        <v>0</v>
      </c>
      <c r="Q399" s="224">
        <v>0</v>
      </c>
      <c r="R399" s="224">
        <f>Q399*H399</f>
        <v>0</v>
      </c>
      <c r="S399" s="224">
        <v>0</v>
      </c>
      <c r="T399" s="225">
        <f>S399*H399</f>
        <v>0</v>
      </c>
      <c r="U399" s="41"/>
      <c r="V399" s="41"/>
      <c r="W399" s="41"/>
      <c r="X399" s="41"/>
      <c r="Y399" s="41"/>
      <c r="Z399" s="41"/>
      <c r="AA399" s="41"/>
      <c r="AB399" s="41"/>
      <c r="AC399" s="41"/>
      <c r="AD399" s="41"/>
      <c r="AE399" s="41"/>
      <c r="AR399" s="226" t="s">
        <v>323</v>
      </c>
      <c r="AT399" s="226" t="s">
        <v>195</v>
      </c>
      <c r="AU399" s="226" t="s">
        <v>78</v>
      </c>
      <c r="AY399" s="20" t="s">
        <v>193</v>
      </c>
      <c r="BE399" s="227">
        <f>IF(N399="základní",J399,0)</f>
        <v>0</v>
      </c>
      <c r="BF399" s="227">
        <f>IF(N399="snížená",J399,0)</f>
        <v>0</v>
      </c>
      <c r="BG399" s="227">
        <f>IF(N399="zákl. přenesená",J399,0)</f>
        <v>0</v>
      </c>
      <c r="BH399" s="227">
        <f>IF(N399="sníž. přenesená",J399,0)</f>
        <v>0</v>
      </c>
      <c r="BI399" s="227">
        <f>IF(N399="nulová",J399,0)</f>
        <v>0</v>
      </c>
      <c r="BJ399" s="20" t="s">
        <v>76</v>
      </c>
      <c r="BK399" s="227">
        <f>ROUND(I399*H399,2)</f>
        <v>0</v>
      </c>
      <c r="BL399" s="20" t="s">
        <v>323</v>
      </c>
      <c r="BM399" s="226" t="s">
        <v>5768</v>
      </c>
    </row>
    <row r="400" s="2" customFormat="1">
      <c r="A400" s="41"/>
      <c r="B400" s="42"/>
      <c r="C400" s="43"/>
      <c r="D400" s="228" t="s">
        <v>202</v>
      </c>
      <c r="E400" s="43"/>
      <c r="F400" s="229" t="s">
        <v>5769</v>
      </c>
      <c r="G400" s="43"/>
      <c r="H400" s="43"/>
      <c r="I400" s="230"/>
      <c r="J400" s="43"/>
      <c r="K400" s="43"/>
      <c r="L400" s="47"/>
      <c r="M400" s="231"/>
      <c r="N400" s="232"/>
      <c r="O400" s="87"/>
      <c r="P400" s="87"/>
      <c r="Q400" s="87"/>
      <c r="R400" s="87"/>
      <c r="S400" s="87"/>
      <c r="T400" s="88"/>
      <c r="U400" s="41"/>
      <c r="V400" s="41"/>
      <c r="W400" s="41"/>
      <c r="X400" s="41"/>
      <c r="Y400" s="41"/>
      <c r="Z400" s="41"/>
      <c r="AA400" s="41"/>
      <c r="AB400" s="41"/>
      <c r="AC400" s="41"/>
      <c r="AD400" s="41"/>
      <c r="AE400" s="41"/>
      <c r="AT400" s="20" t="s">
        <v>202</v>
      </c>
      <c r="AU400" s="20" t="s">
        <v>78</v>
      </c>
    </row>
    <row r="401" s="13" customFormat="1">
      <c r="A401" s="13"/>
      <c r="B401" s="235"/>
      <c r="C401" s="236"/>
      <c r="D401" s="228" t="s">
        <v>206</v>
      </c>
      <c r="E401" s="237" t="s">
        <v>19</v>
      </c>
      <c r="F401" s="238" t="s">
        <v>279</v>
      </c>
      <c r="G401" s="236"/>
      <c r="H401" s="237" t="s">
        <v>19</v>
      </c>
      <c r="I401" s="239"/>
      <c r="J401" s="236"/>
      <c r="K401" s="236"/>
      <c r="L401" s="240"/>
      <c r="M401" s="241"/>
      <c r="N401" s="242"/>
      <c r="O401" s="242"/>
      <c r="P401" s="242"/>
      <c r="Q401" s="242"/>
      <c r="R401" s="242"/>
      <c r="S401" s="242"/>
      <c r="T401" s="243"/>
      <c r="U401" s="13"/>
      <c r="V401" s="13"/>
      <c r="W401" s="13"/>
      <c r="X401" s="13"/>
      <c r="Y401" s="13"/>
      <c r="Z401" s="13"/>
      <c r="AA401" s="13"/>
      <c r="AB401" s="13"/>
      <c r="AC401" s="13"/>
      <c r="AD401" s="13"/>
      <c r="AE401" s="13"/>
      <c r="AT401" s="244" t="s">
        <v>206</v>
      </c>
      <c r="AU401" s="244" t="s">
        <v>78</v>
      </c>
      <c r="AV401" s="13" t="s">
        <v>76</v>
      </c>
      <c r="AW401" s="13" t="s">
        <v>31</v>
      </c>
      <c r="AX401" s="13" t="s">
        <v>69</v>
      </c>
      <c r="AY401" s="244" t="s">
        <v>193</v>
      </c>
    </row>
    <row r="402" s="14" customFormat="1">
      <c r="A402" s="14"/>
      <c r="B402" s="245"/>
      <c r="C402" s="246"/>
      <c r="D402" s="228" t="s">
        <v>206</v>
      </c>
      <c r="E402" s="247" t="s">
        <v>19</v>
      </c>
      <c r="F402" s="248" t="s">
        <v>76</v>
      </c>
      <c r="G402" s="246"/>
      <c r="H402" s="249">
        <v>1</v>
      </c>
      <c r="I402" s="250"/>
      <c r="J402" s="246"/>
      <c r="K402" s="246"/>
      <c r="L402" s="251"/>
      <c r="M402" s="252"/>
      <c r="N402" s="253"/>
      <c r="O402" s="253"/>
      <c r="P402" s="253"/>
      <c r="Q402" s="253"/>
      <c r="R402" s="253"/>
      <c r="S402" s="253"/>
      <c r="T402" s="254"/>
      <c r="U402" s="14"/>
      <c r="V402" s="14"/>
      <c r="W402" s="14"/>
      <c r="X402" s="14"/>
      <c r="Y402" s="14"/>
      <c r="Z402" s="14"/>
      <c r="AA402" s="14"/>
      <c r="AB402" s="14"/>
      <c r="AC402" s="14"/>
      <c r="AD402" s="14"/>
      <c r="AE402" s="14"/>
      <c r="AT402" s="255" t="s">
        <v>206</v>
      </c>
      <c r="AU402" s="255" t="s">
        <v>78</v>
      </c>
      <c r="AV402" s="14" t="s">
        <v>78</v>
      </c>
      <c r="AW402" s="14" t="s">
        <v>31</v>
      </c>
      <c r="AX402" s="14" t="s">
        <v>76</v>
      </c>
      <c r="AY402" s="255" t="s">
        <v>193</v>
      </c>
    </row>
    <row r="403" s="2" customFormat="1" ht="16.5" customHeight="1">
      <c r="A403" s="41"/>
      <c r="B403" s="42"/>
      <c r="C403" s="215" t="s">
        <v>731</v>
      </c>
      <c r="D403" s="215" t="s">
        <v>195</v>
      </c>
      <c r="E403" s="216" t="s">
        <v>5770</v>
      </c>
      <c r="F403" s="217" t="s">
        <v>5771</v>
      </c>
      <c r="G403" s="218" t="s">
        <v>326</v>
      </c>
      <c r="H403" s="219">
        <v>1</v>
      </c>
      <c r="I403" s="220"/>
      <c r="J403" s="221">
        <f>ROUND(I403*H403,2)</f>
        <v>0</v>
      </c>
      <c r="K403" s="217" t="s">
        <v>19</v>
      </c>
      <c r="L403" s="47"/>
      <c r="M403" s="222" t="s">
        <v>19</v>
      </c>
      <c r="N403" s="223" t="s">
        <v>40</v>
      </c>
      <c r="O403" s="87"/>
      <c r="P403" s="224">
        <f>O403*H403</f>
        <v>0</v>
      </c>
      <c r="Q403" s="224">
        <v>0</v>
      </c>
      <c r="R403" s="224">
        <f>Q403*H403</f>
        <v>0</v>
      </c>
      <c r="S403" s="224">
        <v>0</v>
      </c>
      <c r="T403" s="225">
        <f>S403*H403</f>
        <v>0</v>
      </c>
      <c r="U403" s="41"/>
      <c r="V403" s="41"/>
      <c r="W403" s="41"/>
      <c r="X403" s="41"/>
      <c r="Y403" s="41"/>
      <c r="Z403" s="41"/>
      <c r="AA403" s="41"/>
      <c r="AB403" s="41"/>
      <c r="AC403" s="41"/>
      <c r="AD403" s="41"/>
      <c r="AE403" s="41"/>
      <c r="AR403" s="226" t="s">
        <v>323</v>
      </c>
      <c r="AT403" s="226" t="s">
        <v>195</v>
      </c>
      <c r="AU403" s="226" t="s">
        <v>78</v>
      </c>
      <c r="AY403" s="20" t="s">
        <v>193</v>
      </c>
      <c r="BE403" s="227">
        <f>IF(N403="základní",J403,0)</f>
        <v>0</v>
      </c>
      <c r="BF403" s="227">
        <f>IF(N403="snížená",J403,0)</f>
        <v>0</v>
      </c>
      <c r="BG403" s="227">
        <f>IF(N403="zákl. přenesená",J403,0)</f>
        <v>0</v>
      </c>
      <c r="BH403" s="227">
        <f>IF(N403="sníž. přenesená",J403,0)</f>
        <v>0</v>
      </c>
      <c r="BI403" s="227">
        <f>IF(N403="nulová",J403,0)</f>
        <v>0</v>
      </c>
      <c r="BJ403" s="20" t="s">
        <v>76</v>
      </c>
      <c r="BK403" s="227">
        <f>ROUND(I403*H403,2)</f>
        <v>0</v>
      </c>
      <c r="BL403" s="20" t="s">
        <v>323</v>
      </c>
      <c r="BM403" s="226" t="s">
        <v>5772</v>
      </c>
    </row>
    <row r="404" s="2" customFormat="1">
      <c r="A404" s="41"/>
      <c r="B404" s="42"/>
      <c r="C404" s="43"/>
      <c r="D404" s="228" t="s">
        <v>202</v>
      </c>
      <c r="E404" s="43"/>
      <c r="F404" s="229" t="s">
        <v>5773</v>
      </c>
      <c r="G404" s="43"/>
      <c r="H404" s="43"/>
      <c r="I404" s="230"/>
      <c r="J404" s="43"/>
      <c r="K404" s="43"/>
      <c r="L404" s="47"/>
      <c r="M404" s="231"/>
      <c r="N404" s="232"/>
      <c r="O404" s="87"/>
      <c r="P404" s="87"/>
      <c r="Q404" s="87"/>
      <c r="R404" s="87"/>
      <c r="S404" s="87"/>
      <c r="T404" s="88"/>
      <c r="U404" s="41"/>
      <c r="V404" s="41"/>
      <c r="W404" s="41"/>
      <c r="X404" s="41"/>
      <c r="Y404" s="41"/>
      <c r="Z404" s="41"/>
      <c r="AA404" s="41"/>
      <c r="AB404" s="41"/>
      <c r="AC404" s="41"/>
      <c r="AD404" s="41"/>
      <c r="AE404" s="41"/>
      <c r="AT404" s="20" t="s">
        <v>202</v>
      </c>
      <c r="AU404" s="20" t="s">
        <v>78</v>
      </c>
    </row>
    <row r="405" s="13" customFormat="1">
      <c r="A405" s="13"/>
      <c r="B405" s="235"/>
      <c r="C405" s="236"/>
      <c r="D405" s="228" t="s">
        <v>206</v>
      </c>
      <c r="E405" s="237" t="s">
        <v>19</v>
      </c>
      <c r="F405" s="238" t="s">
        <v>279</v>
      </c>
      <c r="G405" s="236"/>
      <c r="H405" s="237" t="s">
        <v>19</v>
      </c>
      <c r="I405" s="239"/>
      <c r="J405" s="236"/>
      <c r="K405" s="236"/>
      <c r="L405" s="240"/>
      <c r="M405" s="241"/>
      <c r="N405" s="242"/>
      <c r="O405" s="242"/>
      <c r="P405" s="242"/>
      <c r="Q405" s="242"/>
      <c r="R405" s="242"/>
      <c r="S405" s="242"/>
      <c r="T405" s="243"/>
      <c r="U405" s="13"/>
      <c r="V405" s="13"/>
      <c r="W405" s="13"/>
      <c r="X405" s="13"/>
      <c r="Y405" s="13"/>
      <c r="Z405" s="13"/>
      <c r="AA405" s="13"/>
      <c r="AB405" s="13"/>
      <c r="AC405" s="13"/>
      <c r="AD405" s="13"/>
      <c r="AE405" s="13"/>
      <c r="AT405" s="244" t="s">
        <v>206</v>
      </c>
      <c r="AU405" s="244" t="s">
        <v>78</v>
      </c>
      <c r="AV405" s="13" t="s">
        <v>76</v>
      </c>
      <c r="AW405" s="13" t="s">
        <v>31</v>
      </c>
      <c r="AX405" s="13" t="s">
        <v>69</v>
      </c>
      <c r="AY405" s="244" t="s">
        <v>193</v>
      </c>
    </row>
    <row r="406" s="14" customFormat="1">
      <c r="A406" s="14"/>
      <c r="B406" s="245"/>
      <c r="C406" s="246"/>
      <c r="D406" s="228" t="s">
        <v>206</v>
      </c>
      <c r="E406" s="247" t="s">
        <v>19</v>
      </c>
      <c r="F406" s="248" t="s">
        <v>76</v>
      </c>
      <c r="G406" s="246"/>
      <c r="H406" s="249">
        <v>1</v>
      </c>
      <c r="I406" s="250"/>
      <c r="J406" s="246"/>
      <c r="K406" s="246"/>
      <c r="L406" s="251"/>
      <c r="M406" s="252"/>
      <c r="N406" s="253"/>
      <c r="O406" s="253"/>
      <c r="P406" s="253"/>
      <c r="Q406" s="253"/>
      <c r="R406" s="253"/>
      <c r="S406" s="253"/>
      <c r="T406" s="254"/>
      <c r="U406" s="14"/>
      <c r="V406" s="14"/>
      <c r="W406" s="14"/>
      <c r="X406" s="14"/>
      <c r="Y406" s="14"/>
      <c r="Z406" s="14"/>
      <c r="AA406" s="14"/>
      <c r="AB406" s="14"/>
      <c r="AC406" s="14"/>
      <c r="AD406" s="14"/>
      <c r="AE406" s="14"/>
      <c r="AT406" s="255" t="s">
        <v>206</v>
      </c>
      <c r="AU406" s="255" t="s">
        <v>78</v>
      </c>
      <c r="AV406" s="14" t="s">
        <v>78</v>
      </c>
      <c r="AW406" s="14" t="s">
        <v>31</v>
      </c>
      <c r="AX406" s="14" t="s">
        <v>76</v>
      </c>
      <c r="AY406" s="255" t="s">
        <v>193</v>
      </c>
    </row>
    <row r="407" s="2" customFormat="1" ht="16.5" customHeight="1">
      <c r="A407" s="41"/>
      <c r="B407" s="42"/>
      <c r="C407" s="215" t="s">
        <v>739</v>
      </c>
      <c r="D407" s="215" t="s">
        <v>195</v>
      </c>
      <c r="E407" s="216" t="s">
        <v>5774</v>
      </c>
      <c r="F407" s="217" t="s">
        <v>5775</v>
      </c>
      <c r="G407" s="218" t="s">
        <v>326</v>
      </c>
      <c r="H407" s="219">
        <v>3</v>
      </c>
      <c r="I407" s="220"/>
      <c r="J407" s="221">
        <f>ROUND(I407*H407,2)</f>
        <v>0</v>
      </c>
      <c r="K407" s="217" t="s">
        <v>19</v>
      </c>
      <c r="L407" s="47"/>
      <c r="M407" s="222" t="s">
        <v>19</v>
      </c>
      <c r="N407" s="223" t="s">
        <v>40</v>
      </c>
      <c r="O407" s="87"/>
      <c r="P407" s="224">
        <f>O407*H407</f>
        <v>0</v>
      </c>
      <c r="Q407" s="224">
        <v>0</v>
      </c>
      <c r="R407" s="224">
        <f>Q407*H407</f>
        <v>0</v>
      </c>
      <c r="S407" s="224">
        <v>0</v>
      </c>
      <c r="T407" s="225">
        <f>S407*H407</f>
        <v>0</v>
      </c>
      <c r="U407" s="41"/>
      <c r="V407" s="41"/>
      <c r="W407" s="41"/>
      <c r="X407" s="41"/>
      <c r="Y407" s="41"/>
      <c r="Z407" s="41"/>
      <c r="AA407" s="41"/>
      <c r="AB407" s="41"/>
      <c r="AC407" s="41"/>
      <c r="AD407" s="41"/>
      <c r="AE407" s="41"/>
      <c r="AR407" s="226" t="s">
        <v>323</v>
      </c>
      <c r="AT407" s="226" t="s">
        <v>195</v>
      </c>
      <c r="AU407" s="226" t="s">
        <v>78</v>
      </c>
      <c r="AY407" s="20" t="s">
        <v>193</v>
      </c>
      <c r="BE407" s="227">
        <f>IF(N407="základní",J407,0)</f>
        <v>0</v>
      </c>
      <c r="BF407" s="227">
        <f>IF(N407="snížená",J407,0)</f>
        <v>0</v>
      </c>
      <c r="BG407" s="227">
        <f>IF(N407="zákl. přenesená",J407,0)</f>
        <v>0</v>
      </c>
      <c r="BH407" s="227">
        <f>IF(N407="sníž. přenesená",J407,0)</f>
        <v>0</v>
      </c>
      <c r="BI407" s="227">
        <f>IF(N407="nulová",J407,0)</f>
        <v>0</v>
      </c>
      <c r="BJ407" s="20" t="s">
        <v>76</v>
      </c>
      <c r="BK407" s="227">
        <f>ROUND(I407*H407,2)</f>
        <v>0</v>
      </c>
      <c r="BL407" s="20" t="s">
        <v>323</v>
      </c>
      <c r="BM407" s="226" t="s">
        <v>5776</v>
      </c>
    </row>
    <row r="408" s="2" customFormat="1">
      <c r="A408" s="41"/>
      <c r="B408" s="42"/>
      <c r="C408" s="43"/>
      <c r="D408" s="228" t="s">
        <v>202</v>
      </c>
      <c r="E408" s="43"/>
      <c r="F408" s="229" t="s">
        <v>5777</v>
      </c>
      <c r="G408" s="43"/>
      <c r="H408" s="43"/>
      <c r="I408" s="230"/>
      <c r="J408" s="43"/>
      <c r="K408" s="43"/>
      <c r="L408" s="47"/>
      <c r="M408" s="231"/>
      <c r="N408" s="232"/>
      <c r="O408" s="87"/>
      <c r="P408" s="87"/>
      <c r="Q408" s="87"/>
      <c r="R408" s="87"/>
      <c r="S408" s="87"/>
      <c r="T408" s="88"/>
      <c r="U408" s="41"/>
      <c r="V408" s="41"/>
      <c r="W408" s="41"/>
      <c r="X408" s="41"/>
      <c r="Y408" s="41"/>
      <c r="Z408" s="41"/>
      <c r="AA408" s="41"/>
      <c r="AB408" s="41"/>
      <c r="AC408" s="41"/>
      <c r="AD408" s="41"/>
      <c r="AE408" s="41"/>
      <c r="AT408" s="20" t="s">
        <v>202</v>
      </c>
      <c r="AU408" s="20" t="s">
        <v>78</v>
      </c>
    </row>
    <row r="409" s="13" customFormat="1">
      <c r="A409" s="13"/>
      <c r="B409" s="235"/>
      <c r="C409" s="236"/>
      <c r="D409" s="228" t="s">
        <v>206</v>
      </c>
      <c r="E409" s="237" t="s">
        <v>19</v>
      </c>
      <c r="F409" s="238" t="s">
        <v>279</v>
      </c>
      <c r="G409" s="236"/>
      <c r="H409" s="237" t="s">
        <v>19</v>
      </c>
      <c r="I409" s="239"/>
      <c r="J409" s="236"/>
      <c r="K409" s="236"/>
      <c r="L409" s="240"/>
      <c r="M409" s="241"/>
      <c r="N409" s="242"/>
      <c r="O409" s="242"/>
      <c r="P409" s="242"/>
      <c r="Q409" s="242"/>
      <c r="R409" s="242"/>
      <c r="S409" s="242"/>
      <c r="T409" s="243"/>
      <c r="U409" s="13"/>
      <c r="V409" s="13"/>
      <c r="W409" s="13"/>
      <c r="X409" s="13"/>
      <c r="Y409" s="13"/>
      <c r="Z409" s="13"/>
      <c r="AA409" s="13"/>
      <c r="AB409" s="13"/>
      <c r="AC409" s="13"/>
      <c r="AD409" s="13"/>
      <c r="AE409" s="13"/>
      <c r="AT409" s="244" t="s">
        <v>206</v>
      </c>
      <c r="AU409" s="244" t="s">
        <v>78</v>
      </c>
      <c r="AV409" s="13" t="s">
        <v>76</v>
      </c>
      <c r="AW409" s="13" t="s">
        <v>31</v>
      </c>
      <c r="AX409" s="13" t="s">
        <v>69</v>
      </c>
      <c r="AY409" s="244" t="s">
        <v>193</v>
      </c>
    </row>
    <row r="410" s="14" customFormat="1">
      <c r="A410" s="14"/>
      <c r="B410" s="245"/>
      <c r="C410" s="246"/>
      <c r="D410" s="228" t="s">
        <v>206</v>
      </c>
      <c r="E410" s="247" t="s">
        <v>19</v>
      </c>
      <c r="F410" s="248" t="s">
        <v>219</v>
      </c>
      <c r="G410" s="246"/>
      <c r="H410" s="249">
        <v>3</v>
      </c>
      <c r="I410" s="250"/>
      <c r="J410" s="246"/>
      <c r="K410" s="246"/>
      <c r="L410" s="251"/>
      <c r="M410" s="252"/>
      <c r="N410" s="253"/>
      <c r="O410" s="253"/>
      <c r="P410" s="253"/>
      <c r="Q410" s="253"/>
      <c r="R410" s="253"/>
      <c r="S410" s="253"/>
      <c r="T410" s="254"/>
      <c r="U410" s="14"/>
      <c r="V410" s="14"/>
      <c r="W410" s="14"/>
      <c r="X410" s="14"/>
      <c r="Y410" s="14"/>
      <c r="Z410" s="14"/>
      <c r="AA410" s="14"/>
      <c r="AB410" s="14"/>
      <c r="AC410" s="14"/>
      <c r="AD410" s="14"/>
      <c r="AE410" s="14"/>
      <c r="AT410" s="255" t="s">
        <v>206</v>
      </c>
      <c r="AU410" s="255" t="s">
        <v>78</v>
      </c>
      <c r="AV410" s="14" t="s">
        <v>78</v>
      </c>
      <c r="AW410" s="14" t="s">
        <v>31</v>
      </c>
      <c r="AX410" s="14" t="s">
        <v>76</v>
      </c>
      <c r="AY410" s="255" t="s">
        <v>193</v>
      </c>
    </row>
    <row r="411" s="2" customFormat="1" ht="16.5" customHeight="1">
      <c r="A411" s="41"/>
      <c r="B411" s="42"/>
      <c r="C411" s="215" t="s">
        <v>747</v>
      </c>
      <c r="D411" s="215" t="s">
        <v>195</v>
      </c>
      <c r="E411" s="216" t="s">
        <v>5778</v>
      </c>
      <c r="F411" s="217" t="s">
        <v>5779</v>
      </c>
      <c r="G411" s="218" t="s">
        <v>326</v>
      </c>
      <c r="H411" s="219">
        <v>1</v>
      </c>
      <c r="I411" s="220"/>
      <c r="J411" s="221">
        <f>ROUND(I411*H411,2)</f>
        <v>0</v>
      </c>
      <c r="K411" s="217" t="s">
        <v>19</v>
      </c>
      <c r="L411" s="47"/>
      <c r="M411" s="222" t="s">
        <v>19</v>
      </c>
      <c r="N411" s="223" t="s">
        <v>40</v>
      </c>
      <c r="O411" s="87"/>
      <c r="P411" s="224">
        <f>O411*H411</f>
        <v>0</v>
      </c>
      <c r="Q411" s="224">
        <v>0</v>
      </c>
      <c r="R411" s="224">
        <f>Q411*H411</f>
        <v>0</v>
      </c>
      <c r="S411" s="224">
        <v>0</v>
      </c>
      <c r="T411" s="225">
        <f>S411*H411</f>
        <v>0</v>
      </c>
      <c r="U411" s="41"/>
      <c r="V411" s="41"/>
      <c r="W411" s="41"/>
      <c r="X411" s="41"/>
      <c r="Y411" s="41"/>
      <c r="Z411" s="41"/>
      <c r="AA411" s="41"/>
      <c r="AB411" s="41"/>
      <c r="AC411" s="41"/>
      <c r="AD411" s="41"/>
      <c r="AE411" s="41"/>
      <c r="AR411" s="226" t="s">
        <v>323</v>
      </c>
      <c r="AT411" s="226" t="s">
        <v>195</v>
      </c>
      <c r="AU411" s="226" t="s">
        <v>78</v>
      </c>
      <c r="AY411" s="20" t="s">
        <v>193</v>
      </c>
      <c r="BE411" s="227">
        <f>IF(N411="základní",J411,0)</f>
        <v>0</v>
      </c>
      <c r="BF411" s="227">
        <f>IF(N411="snížená",J411,0)</f>
        <v>0</v>
      </c>
      <c r="BG411" s="227">
        <f>IF(N411="zákl. přenesená",J411,0)</f>
        <v>0</v>
      </c>
      <c r="BH411" s="227">
        <f>IF(N411="sníž. přenesená",J411,0)</f>
        <v>0</v>
      </c>
      <c r="BI411" s="227">
        <f>IF(N411="nulová",J411,0)</f>
        <v>0</v>
      </c>
      <c r="BJ411" s="20" t="s">
        <v>76</v>
      </c>
      <c r="BK411" s="227">
        <f>ROUND(I411*H411,2)</f>
        <v>0</v>
      </c>
      <c r="BL411" s="20" t="s">
        <v>323</v>
      </c>
      <c r="BM411" s="226" t="s">
        <v>5780</v>
      </c>
    </row>
    <row r="412" s="2" customFormat="1">
      <c r="A412" s="41"/>
      <c r="B412" s="42"/>
      <c r="C412" s="43"/>
      <c r="D412" s="228" t="s">
        <v>202</v>
      </c>
      <c r="E412" s="43"/>
      <c r="F412" s="229" t="s">
        <v>5781</v>
      </c>
      <c r="G412" s="43"/>
      <c r="H412" s="43"/>
      <c r="I412" s="230"/>
      <c r="J412" s="43"/>
      <c r="K412" s="43"/>
      <c r="L412" s="47"/>
      <c r="M412" s="231"/>
      <c r="N412" s="232"/>
      <c r="O412" s="87"/>
      <c r="P412" s="87"/>
      <c r="Q412" s="87"/>
      <c r="R412" s="87"/>
      <c r="S412" s="87"/>
      <c r="T412" s="88"/>
      <c r="U412" s="41"/>
      <c r="V412" s="41"/>
      <c r="W412" s="41"/>
      <c r="X412" s="41"/>
      <c r="Y412" s="41"/>
      <c r="Z412" s="41"/>
      <c r="AA412" s="41"/>
      <c r="AB412" s="41"/>
      <c r="AC412" s="41"/>
      <c r="AD412" s="41"/>
      <c r="AE412" s="41"/>
      <c r="AT412" s="20" t="s">
        <v>202</v>
      </c>
      <c r="AU412" s="20" t="s">
        <v>78</v>
      </c>
    </row>
    <row r="413" s="13" customFormat="1">
      <c r="A413" s="13"/>
      <c r="B413" s="235"/>
      <c r="C413" s="236"/>
      <c r="D413" s="228" t="s">
        <v>206</v>
      </c>
      <c r="E413" s="237" t="s">
        <v>19</v>
      </c>
      <c r="F413" s="238" t="s">
        <v>279</v>
      </c>
      <c r="G413" s="236"/>
      <c r="H413" s="237" t="s">
        <v>19</v>
      </c>
      <c r="I413" s="239"/>
      <c r="J413" s="236"/>
      <c r="K413" s="236"/>
      <c r="L413" s="240"/>
      <c r="M413" s="241"/>
      <c r="N413" s="242"/>
      <c r="O413" s="242"/>
      <c r="P413" s="242"/>
      <c r="Q413" s="242"/>
      <c r="R413" s="242"/>
      <c r="S413" s="242"/>
      <c r="T413" s="243"/>
      <c r="U413" s="13"/>
      <c r="V413" s="13"/>
      <c r="W413" s="13"/>
      <c r="X413" s="13"/>
      <c r="Y413" s="13"/>
      <c r="Z413" s="13"/>
      <c r="AA413" s="13"/>
      <c r="AB413" s="13"/>
      <c r="AC413" s="13"/>
      <c r="AD413" s="13"/>
      <c r="AE413" s="13"/>
      <c r="AT413" s="244" t="s">
        <v>206</v>
      </c>
      <c r="AU413" s="244" t="s">
        <v>78</v>
      </c>
      <c r="AV413" s="13" t="s">
        <v>76</v>
      </c>
      <c r="AW413" s="13" t="s">
        <v>31</v>
      </c>
      <c r="AX413" s="13" t="s">
        <v>69</v>
      </c>
      <c r="AY413" s="244" t="s">
        <v>193</v>
      </c>
    </row>
    <row r="414" s="14" customFormat="1">
      <c r="A414" s="14"/>
      <c r="B414" s="245"/>
      <c r="C414" s="246"/>
      <c r="D414" s="228" t="s">
        <v>206</v>
      </c>
      <c r="E414" s="247" t="s">
        <v>19</v>
      </c>
      <c r="F414" s="248" t="s">
        <v>76</v>
      </c>
      <c r="G414" s="246"/>
      <c r="H414" s="249">
        <v>1</v>
      </c>
      <c r="I414" s="250"/>
      <c r="J414" s="246"/>
      <c r="K414" s="246"/>
      <c r="L414" s="251"/>
      <c r="M414" s="252"/>
      <c r="N414" s="253"/>
      <c r="O414" s="253"/>
      <c r="P414" s="253"/>
      <c r="Q414" s="253"/>
      <c r="R414" s="253"/>
      <c r="S414" s="253"/>
      <c r="T414" s="254"/>
      <c r="U414" s="14"/>
      <c r="V414" s="14"/>
      <c r="W414" s="14"/>
      <c r="X414" s="14"/>
      <c r="Y414" s="14"/>
      <c r="Z414" s="14"/>
      <c r="AA414" s="14"/>
      <c r="AB414" s="14"/>
      <c r="AC414" s="14"/>
      <c r="AD414" s="14"/>
      <c r="AE414" s="14"/>
      <c r="AT414" s="255" t="s">
        <v>206</v>
      </c>
      <c r="AU414" s="255" t="s">
        <v>78</v>
      </c>
      <c r="AV414" s="14" t="s">
        <v>78</v>
      </c>
      <c r="AW414" s="14" t="s">
        <v>31</v>
      </c>
      <c r="AX414" s="14" t="s">
        <v>76</v>
      </c>
      <c r="AY414" s="255" t="s">
        <v>193</v>
      </c>
    </row>
    <row r="415" s="2" customFormat="1" ht="16.5" customHeight="1">
      <c r="A415" s="41"/>
      <c r="B415" s="42"/>
      <c r="C415" s="215" t="s">
        <v>758</v>
      </c>
      <c r="D415" s="215" t="s">
        <v>195</v>
      </c>
      <c r="E415" s="216" t="s">
        <v>5782</v>
      </c>
      <c r="F415" s="217" t="s">
        <v>5783</v>
      </c>
      <c r="G415" s="218" t="s">
        <v>326</v>
      </c>
      <c r="H415" s="219">
        <v>2</v>
      </c>
      <c r="I415" s="220"/>
      <c r="J415" s="221">
        <f>ROUND(I415*H415,2)</f>
        <v>0</v>
      </c>
      <c r="K415" s="217" t="s">
        <v>19</v>
      </c>
      <c r="L415" s="47"/>
      <c r="M415" s="222" t="s">
        <v>19</v>
      </c>
      <c r="N415" s="223" t="s">
        <v>40</v>
      </c>
      <c r="O415" s="87"/>
      <c r="P415" s="224">
        <f>O415*H415</f>
        <v>0</v>
      </c>
      <c r="Q415" s="224">
        <v>0</v>
      </c>
      <c r="R415" s="224">
        <f>Q415*H415</f>
        <v>0</v>
      </c>
      <c r="S415" s="224">
        <v>0</v>
      </c>
      <c r="T415" s="225">
        <f>S415*H415</f>
        <v>0</v>
      </c>
      <c r="U415" s="41"/>
      <c r="V415" s="41"/>
      <c r="W415" s="41"/>
      <c r="X415" s="41"/>
      <c r="Y415" s="41"/>
      <c r="Z415" s="41"/>
      <c r="AA415" s="41"/>
      <c r="AB415" s="41"/>
      <c r="AC415" s="41"/>
      <c r="AD415" s="41"/>
      <c r="AE415" s="41"/>
      <c r="AR415" s="226" t="s">
        <v>323</v>
      </c>
      <c r="AT415" s="226" t="s">
        <v>195</v>
      </c>
      <c r="AU415" s="226" t="s">
        <v>78</v>
      </c>
      <c r="AY415" s="20" t="s">
        <v>193</v>
      </c>
      <c r="BE415" s="227">
        <f>IF(N415="základní",J415,0)</f>
        <v>0</v>
      </c>
      <c r="BF415" s="227">
        <f>IF(N415="snížená",J415,0)</f>
        <v>0</v>
      </c>
      <c r="BG415" s="227">
        <f>IF(N415="zákl. přenesená",J415,0)</f>
        <v>0</v>
      </c>
      <c r="BH415" s="227">
        <f>IF(N415="sníž. přenesená",J415,0)</f>
        <v>0</v>
      </c>
      <c r="BI415" s="227">
        <f>IF(N415="nulová",J415,0)</f>
        <v>0</v>
      </c>
      <c r="BJ415" s="20" t="s">
        <v>76</v>
      </c>
      <c r="BK415" s="227">
        <f>ROUND(I415*H415,2)</f>
        <v>0</v>
      </c>
      <c r="BL415" s="20" t="s">
        <v>323</v>
      </c>
      <c r="BM415" s="226" t="s">
        <v>5784</v>
      </c>
    </row>
    <row r="416" s="2" customFormat="1">
      <c r="A416" s="41"/>
      <c r="B416" s="42"/>
      <c r="C416" s="43"/>
      <c r="D416" s="228" t="s">
        <v>202</v>
      </c>
      <c r="E416" s="43"/>
      <c r="F416" s="229" t="s">
        <v>5785</v>
      </c>
      <c r="G416" s="43"/>
      <c r="H416" s="43"/>
      <c r="I416" s="230"/>
      <c r="J416" s="43"/>
      <c r="K416" s="43"/>
      <c r="L416" s="47"/>
      <c r="M416" s="231"/>
      <c r="N416" s="232"/>
      <c r="O416" s="87"/>
      <c r="P416" s="87"/>
      <c r="Q416" s="87"/>
      <c r="R416" s="87"/>
      <c r="S416" s="87"/>
      <c r="T416" s="88"/>
      <c r="U416" s="41"/>
      <c r="V416" s="41"/>
      <c r="W416" s="41"/>
      <c r="X416" s="41"/>
      <c r="Y416" s="41"/>
      <c r="Z416" s="41"/>
      <c r="AA416" s="41"/>
      <c r="AB416" s="41"/>
      <c r="AC416" s="41"/>
      <c r="AD416" s="41"/>
      <c r="AE416" s="41"/>
      <c r="AT416" s="20" t="s">
        <v>202</v>
      </c>
      <c r="AU416" s="20" t="s">
        <v>78</v>
      </c>
    </row>
    <row r="417" s="13" customFormat="1">
      <c r="A417" s="13"/>
      <c r="B417" s="235"/>
      <c r="C417" s="236"/>
      <c r="D417" s="228" t="s">
        <v>206</v>
      </c>
      <c r="E417" s="237" t="s">
        <v>19</v>
      </c>
      <c r="F417" s="238" t="s">
        <v>279</v>
      </c>
      <c r="G417" s="236"/>
      <c r="H417" s="237" t="s">
        <v>19</v>
      </c>
      <c r="I417" s="239"/>
      <c r="J417" s="236"/>
      <c r="K417" s="236"/>
      <c r="L417" s="240"/>
      <c r="M417" s="241"/>
      <c r="N417" s="242"/>
      <c r="O417" s="242"/>
      <c r="P417" s="242"/>
      <c r="Q417" s="242"/>
      <c r="R417" s="242"/>
      <c r="S417" s="242"/>
      <c r="T417" s="243"/>
      <c r="U417" s="13"/>
      <c r="V417" s="13"/>
      <c r="W417" s="13"/>
      <c r="X417" s="13"/>
      <c r="Y417" s="13"/>
      <c r="Z417" s="13"/>
      <c r="AA417" s="13"/>
      <c r="AB417" s="13"/>
      <c r="AC417" s="13"/>
      <c r="AD417" s="13"/>
      <c r="AE417" s="13"/>
      <c r="AT417" s="244" t="s">
        <v>206</v>
      </c>
      <c r="AU417" s="244" t="s">
        <v>78</v>
      </c>
      <c r="AV417" s="13" t="s">
        <v>76</v>
      </c>
      <c r="AW417" s="13" t="s">
        <v>31</v>
      </c>
      <c r="AX417" s="13" t="s">
        <v>69</v>
      </c>
      <c r="AY417" s="244" t="s">
        <v>193</v>
      </c>
    </row>
    <row r="418" s="14" customFormat="1">
      <c r="A418" s="14"/>
      <c r="B418" s="245"/>
      <c r="C418" s="246"/>
      <c r="D418" s="228" t="s">
        <v>206</v>
      </c>
      <c r="E418" s="247" t="s">
        <v>19</v>
      </c>
      <c r="F418" s="248" t="s">
        <v>78</v>
      </c>
      <c r="G418" s="246"/>
      <c r="H418" s="249">
        <v>2</v>
      </c>
      <c r="I418" s="250"/>
      <c r="J418" s="246"/>
      <c r="K418" s="246"/>
      <c r="L418" s="251"/>
      <c r="M418" s="252"/>
      <c r="N418" s="253"/>
      <c r="O418" s="253"/>
      <c r="P418" s="253"/>
      <c r="Q418" s="253"/>
      <c r="R418" s="253"/>
      <c r="S418" s="253"/>
      <c r="T418" s="254"/>
      <c r="U418" s="14"/>
      <c r="V418" s="14"/>
      <c r="W418" s="14"/>
      <c r="X418" s="14"/>
      <c r="Y418" s="14"/>
      <c r="Z418" s="14"/>
      <c r="AA418" s="14"/>
      <c r="AB418" s="14"/>
      <c r="AC418" s="14"/>
      <c r="AD418" s="14"/>
      <c r="AE418" s="14"/>
      <c r="AT418" s="255" t="s">
        <v>206</v>
      </c>
      <c r="AU418" s="255" t="s">
        <v>78</v>
      </c>
      <c r="AV418" s="14" t="s">
        <v>78</v>
      </c>
      <c r="AW418" s="14" t="s">
        <v>31</v>
      </c>
      <c r="AX418" s="14" t="s">
        <v>76</v>
      </c>
      <c r="AY418" s="255" t="s">
        <v>193</v>
      </c>
    </row>
    <row r="419" s="2" customFormat="1" ht="16.5" customHeight="1">
      <c r="A419" s="41"/>
      <c r="B419" s="42"/>
      <c r="C419" s="215" t="s">
        <v>765</v>
      </c>
      <c r="D419" s="215" t="s">
        <v>195</v>
      </c>
      <c r="E419" s="216" t="s">
        <v>5786</v>
      </c>
      <c r="F419" s="217" t="s">
        <v>5787</v>
      </c>
      <c r="G419" s="218" t="s">
        <v>326</v>
      </c>
      <c r="H419" s="219">
        <v>1</v>
      </c>
      <c r="I419" s="220"/>
      <c r="J419" s="221">
        <f>ROUND(I419*H419,2)</f>
        <v>0</v>
      </c>
      <c r="K419" s="217" t="s">
        <v>19</v>
      </c>
      <c r="L419" s="47"/>
      <c r="M419" s="222" t="s">
        <v>19</v>
      </c>
      <c r="N419" s="223" t="s">
        <v>40</v>
      </c>
      <c r="O419" s="87"/>
      <c r="P419" s="224">
        <f>O419*H419</f>
        <v>0</v>
      </c>
      <c r="Q419" s="224">
        <v>0</v>
      </c>
      <c r="R419" s="224">
        <f>Q419*H419</f>
        <v>0</v>
      </c>
      <c r="S419" s="224">
        <v>0</v>
      </c>
      <c r="T419" s="225">
        <f>S419*H419</f>
        <v>0</v>
      </c>
      <c r="U419" s="41"/>
      <c r="V419" s="41"/>
      <c r="W419" s="41"/>
      <c r="X419" s="41"/>
      <c r="Y419" s="41"/>
      <c r="Z419" s="41"/>
      <c r="AA419" s="41"/>
      <c r="AB419" s="41"/>
      <c r="AC419" s="41"/>
      <c r="AD419" s="41"/>
      <c r="AE419" s="41"/>
      <c r="AR419" s="226" t="s">
        <v>323</v>
      </c>
      <c r="AT419" s="226" t="s">
        <v>195</v>
      </c>
      <c r="AU419" s="226" t="s">
        <v>78</v>
      </c>
      <c r="AY419" s="20" t="s">
        <v>193</v>
      </c>
      <c r="BE419" s="227">
        <f>IF(N419="základní",J419,0)</f>
        <v>0</v>
      </c>
      <c r="BF419" s="227">
        <f>IF(N419="snížená",J419,0)</f>
        <v>0</v>
      </c>
      <c r="BG419" s="227">
        <f>IF(N419="zákl. přenesená",J419,0)</f>
        <v>0</v>
      </c>
      <c r="BH419" s="227">
        <f>IF(N419="sníž. přenesená",J419,0)</f>
        <v>0</v>
      </c>
      <c r="BI419" s="227">
        <f>IF(N419="nulová",J419,0)</f>
        <v>0</v>
      </c>
      <c r="BJ419" s="20" t="s">
        <v>76</v>
      </c>
      <c r="BK419" s="227">
        <f>ROUND(I419*H419,2)</f>
        <v>0</v>
      </c>
      <c r="BL419" s="20" t="s">
        <v>323</v>
      </c>
      <c r="BM419" s="226" t="s">
        <v>5788</v>
      </c>
    </row>
    <row r="420" s="2" customFormat="1">
      <c r="A420" s="41"/>
      <c r="B420" s="42"/>
      <c r="C420" s="43"/>
      <c r="D420" s="228" t="s">
        <v>202</v>
      </c>
      <c r="E420" s="43"/>
      <c r="F420" s="229" t="s">
        <v>5789</v>
      </c>
      <c r="G420" s="43"/>
      <c r="H420" s="43"/>
      <c r="I420" s="230"/>
      <c r="J420" s="43"/>
      <c r="K420" s="43"/>
      <c r="L420" s="47"/>
      <c r="M420" s="231"/>
      <c r="N420" s="232"/>
      <c r="O420" s="87"/>
      <c r="P420" s="87"/>
      <c r="Q420" s="87"/>
      <c r="R420" s="87"/>
      <c r="S420" s="87"/>
      <c r="T420" s="88"/>
      <c r="U420" s="41"/>
      <c r="V420" s="41"/>
      <c r="W420" s="41"/>
      <c r="X420" s="41"/>
      <c r="Y420" s="41"/>
      <c r="Z420" s="41"/>
      <c r="AA420" s="41"/>
      <c r="AB420" s="41"/>
      <c r="AC420" s="41"/>
      <c r="AD420" s="41"/>
      <c r="AE420" s="41"/>
      <c r="AT420" s="20" t="s">
        <v>202</v>
      </c>
      <c r="AU420" s="20" t="s">
        <v>78</v>
      </c>
    </row>
    <row r="421" s="13" customFormat="1">
      <c r="A421" s="13"/>
      <c r="B421" s="235"/>
      <c r="C421" s="236"/>
      <c r="D421" s="228" t="s">
        <v>206</v>
      </c>
      <c r="E421" s="237" t="s">
        <v>19</v>
      </c>
      <c r="F421" s="238" t="s">
        <v>279</v>
      </c>
      <c r="G421" s="236"/>
      <c r="H421" s="237" t="s">
        <v>19</v>
      </c>
      <c r="I421" s="239"/>
      <c r="J421" s="236"/>
      <c r="K421" s="236"/>
      <c r="L421" s="240"/>
      <c r="M421" s="241"/>
      <c r="N421" s="242"/>
      <c r="O421" s="242"/>
      <c r="P421" s="242"/>
      <c r="Q421" s="242"/>
      <c r="R421" s="242"/>
      <c r="S421" s="242"/>
      <c r="T421" s="243"/>
      <c r="U421" s="13"/>
      <c r="V421" s="13"/>
      <c r="W421" s="13"/>
      <c r="X421" s="13"/>
      <c r="Y421" s="13"/>
      <c r="Z421" s="13"/>
      <c r="AA421" s="13"/>
      <c r="AB421" s="13"/>
      <c r="AC421" s="13"/>
      <c r="AD421" s="13"/>
      <c r="AE421" s="13"/>
      <c r="AT421" s="244" t="s">
        <v>206</v>
      </c>
      <c r="AU421" s="244" t="s">
        <v>78</v>
      </c>
      <c r="AV421" s="13" t="s">
        <v>76</v>
      </c>
      <c r="AW421" s="13" t="s">
        <v>31</v>
      </c>
      <c r="AX421" s="13" t="s">
        <v>69</v>
      </c>
      <c r="AY421" s="244" t="s">
        <v>193</v>
      </c>
    </row>
    <row r="422" s="14" customFormat="1">
      <c r="A422" s="14"/>
      <c r="B422" s="245"/>
      <c r="C422" s="246"/>
      <c r="D422" s="228" t="s">
        <v>206</v>
      </c>
      <c r="E422" s="247" t="s">
        <v>19</v>
      </c>
      <c r="F422" s="248" t="s">
        <v>76</v>
      </c>
      <c r="G422" s="246"/>
      <c r="H422" s="249">
        <v>1</v>
      </c>
      <c r="I422" s="250"/>
      <c r="J422" s="246"/>
      <c r="K422" s="246"/>
      <c r="L422" s="251"/>
      <c r="M422" s="252"/>
      <c r="N422" s="253"/>
      <c r="O422" s="253"/>
      <c r="P422" s="253"/>
      <c r="Q422" s="253"/>
      <c r="R422" s="253"/>
      <c r="S422" s="253"/>
      <c r="T422" s="254"/>
      <c r="U422" s="14"/>
      <c r="V422" s="14"/>
      <c r="W422" s="14"/>
      <c r="X422" s="14"/>
      <c r="Y422" s="14"/>
      <c r="Z422" s="14"/>
      <c r="AA422" s="14"/>
      <c r="AB422" s="14"/>
      <c r="AC422" s="14"/>
      <c r="AD422" s="14"/>
      <c r="AE422" s="14"/>
      <c r="AT422" s="255" t="s">
        <v>206</v>
      </c>
      <c r="AU422" s="255" t="s">
        <v>78</v>
      </c>
      <c r="AV422" s="14" t="s">
        <v>78</v>
      </c>
      <c r="AW422" s="14" t="s">
        <v>31</v>
      </c>
      <c r="AX422" s="14" t="s">
        <v>76</v>
      </c>
      <c r="AY422" s="255" t="s">
        <v>193</v>
      </c>
    </row>
    <row r="423" s="2" customFormat="1" ht="16.5" customHeight="1">
      <c r="A423" s="41"/>
      <c r="B423" s="42"/>
      <c r="C423" s="215" t="s">
        <v>772</v>
      </c>
      <c r="D423" s="215" t="s">
        <v>195</v>
      </c>
      <c r="E423" s="216" t="s">
        <v>5790</v>
      </c>
      <c r="F423" s="217" t="s">
        <v>5791</v>
      </c>
      <c r="G423" s="218" t="s">
        <v>326</v>
      </c>
      <c r="H423" s="219">
        <v>3</v>
      </c>
      <c r="I423" s="220"/>
      <c r="J423" s="221">
        <f>ROUND(I423*H423,2)</f>
        <v>0</v>
      </c>
      <c r="K423" s="217" t="s">
        <v>19</v>
      </c>
      <c r="L423" s="47"/>
      <c r="M423" s="222" t="s">
        <v>19</v>
      </c>
      <c r="N423" s="223" t="s">
        <v>40</v>
      </c>
      <c r="O423" s="87"/>
      <c r="P423" s="224">
        <f>O423*H423</f>
        <v>0</v>
      </c>
      <c r="Q423" s="224">
        <v>0</v>
      </c>
      <c r="R423" s="224">
        <f>Q423*H423</f>
        <v>0</v>
      </c>
      <c r="S423" s="224">
        <v>0</v>
      </c>
      <c r="T423" s="225">
        <f>S423*H423</f>
        <v>0</v>
      </c>
      <c r="U423" s="41"/>
      <c r="V423" s="41"/>
      <c r="W423" s="41"/>
      <c r="X423" s="41"/>
      <c r="Y423" s="41"/>
      <c r="Z423" s="41"/>
      <c r="AA423" s="41"/>
      <c r="AB423" s="41"/>
      <c r="AC423" s="41"/>
      <c r="AD423" s="41"/>
      <c r="AE423" s="41"/>
      <c r="AR423" s="226" t="s">
        <v>323</v>
      </c>
      <c r="AT423" s="226" t="s">
        <v>195</v>
      </c>
      <c r="AU423" s="226" t="s">
        <v>78</v>
      </c>
      <c r="AY423" s="20" t="s">
        <v>193</v>
      </c>
      <c r="BE423" s="227">
        <f>IF(N423="základní",J423,0)</f>
        <v>0</v>
      </c>
      <c r="BF423" s="227">
        <f>IF(N423="snížená",J423,0)</f>
        <v>0</v>
      </c>
      <c r="BG423" s="227">
        <f>IF(N423="zákl. přenesená",J423,0)</f>
        <v>0</v>
      </c>
      <c r="BH423" s="227">
        <f>IF(N423="sníž. přenesená",J423,0)</f>
        <v>0</v>
      </c>
      <c r="BI423" s="227">
        <f>IF(N423="nulová",J423,0)</f>
        <v>0</v>
      </c>
      <c r="BJ423" s="20" t="s">
        <v>76</v>
      </c>
      <c r="BK423" s="227">
        <f>ROUND(I423*H423,2)</f>
        <v>0</v>
      </c>
      <c r="BL423" s="20" t="s">
        <v>323</v>
      </c>
      <c r="BM423" s="226" t="s">
        <v>5792</v>
      </c>
    </row>
    <row r="424" s="2" customFormat="1">
      <c r="A424" s="41"/>
      <c r="B424" s="42"/>
      <c r="C424" s="43"/>
      <c r="D424" s="228" t="s">
        <v>202</v>
      </c>
      <c r="E424" s="43"/>
      <c r="F424" s="229" t="s">
        <v>5793</v>
      </c>
      <c r="G424" s="43"/>
      <c r="H424" s="43"/>
      <c r="I424" s="230"/>
      <c r="J424" s="43"/>
      <c r="K424" s="43"/>
      <c r="L424" s="47"/>
      <c r="M424" s="231"/>
      <c r="N424" s="232"/>
      <c r="O424" s="87"/>
      <c r="P424" s="87"/>
      <c r="Q424" s="87"/>
      <c r="R424" s="87"/>
      <c r="S424" s="87"/>
      <c r="T424" s="88"/>
      <c r="U424" s="41"/>
      <c r="V424" s="41"/>
      <c r="W424" s="41"/>
      <c r="X424" s="41"/>
      <c r="Y424" s="41"/>
      <c r="Z424" s="41"/>
      <c r="AA424" s="41"/>
      <c r="AB424" s="41"/>
      <c r="AC424" s="41"/>
      <c r="AD424" s="41"/>
      <c r="AE424" s="41"/>
      <c r="AT424" s="20" t="s">
        <v>202</v>
      </c>
      <c r="AU424" s="20" t="s">
        <v>78</v>
      </c>
    </row>
    <row r="425" s="13" customFormat="1">
      <c r="A425" s="13"/>
      <c r="B425" s="235"/>
      <c r="C425" s="236"/>
      <c r="D425" s="228" t="s">
        <v>206</v>
      </c>
      <c r="E425" s="237" t="s">
        <v>19</v>
      </c>
      <c r="F425" s="238" t="s">
        <v>279</v>
      </c>
      <c r="G425" s="236"/>
      <c r="H425" s="237" t="s">
        <v>19</v>
      </c>
      <c r="I425" s="239"/>
      <c r="J425" s="236"/>
      <c r="K425" s="236"/>
      <c r="L425" s="240"/>
      <c r="M425" s="241"/>
      <c r="N425" s="242"/>
      <c r="O425" s="242"/>
      <c r="P425" s="242"/>
      <c r="Q425" s="242"/>
      <c r="R425" s="242"/>
      <c r="S425" s="242"/>
      <c r="T425" s="243"/>
      <c r="U425" s="13"/>
      <c r="V425" s="13"/>
      <c r="W425" s="13"/>
      <c r="X425" s="13"/>
      <c r="Y425" s="13"/>
      <c r="Z425" s="13"/>
      <c r="AA425" s="13"/>
      <c r="AB425" s="13"/>
      <c r="AC425" s="13"/>
      <c r="AD425" s="13"/>
      <c r="AE425" s="13"/>
      <c r="AT425" s="244" t="s">
        <v>206</v>
      </c>
      <c r="AU425" s="244" t="s">
        <v>78</v>
      </c>
      <c r="AV425" s="13" t="s">
        <v>76</v>
      </c>
      <c r="AW425" s="13" t="s">
        <v>31</v>
      </c>
      <c r="AX425" s="13" t="s">
        <v>69</v>
      </c>
      <c r="AY425" s="244" t="s">
        <v>193</v>
      </c>
    </row>
    <row r="426" s="14" customFormat="1">
      <c r="A426" s="14"/>
      <c r="B426" s="245"/>
      <c r="C426" s="246"/>
      <c r="D426" s="228" t="s">
        <v>206</v>
      </c>
      <c r="E426" s="247" t="s">
        <v>19</v>
      </c>
      <c r="F426" s="248" t="s">
        <v>219</v>
      </c>
      <c r="G426" s="246"/>
      <c r="H426" s="249">
        <v>3</v>
      </c>
      <c r="I426" s="250"/>
      <c r="J426" s="246"/>
      <c r="K426" s="246"/>
      <c r="L426" s="251"/>
      <c r="M426" s="252"/>
      <c r="N426" s="253"/>
      <c r="O426" s="253"/>
      <c r="P426" s="253"/>
      <c r="Q426" s="253"/>
      <c r="R426" s="253"/>
      <c r="S426" s="253"/>
      <c r="T426" s="254"/>
      <c r="U426" s="14"/>
      <c r="V426" s="14"/>
      <c r="W426" s="14"/>
      <c r="X426" s="14"/>
      <c r="Y426" s="14"/>
      <c r="Z426" s="14"/>
      <c r="AA426" s="14"/>
      <c r="AB426" s="14"/>
      <c r="AC426" s="14"/>
      <c r="AD426" s="14"/>
      <c r="AE426" s="14"/>
      <c r="AT426" s="255" t="s">
        <v>206</v>
      </c>
      <c r="AU426" s="255" t="s">
        <v>78</v>
      </c>
      <c r="AV426" s="14" t="s">
        <v>78</v>
      </c>
      <c r="AW426" s="14" t="s">
        <v>31</v>
      </c>
      <c r="AX426" s="14" t="s">
        <v>76</v>
      </c>
      <c r="AY426" s="255" t="s">
        <v>193</v>
      </c>
    </row>
    <row r="427" s="2" customFormat="1" ht="16.5" customHeight="1">
      <c r="A427" s="41"/>
      <c r="B427" s="42"/>
      <c r="C427" s="215" t="s">
        <v>781</v>
      </c>
      <c r="D427" s="215" t="s">
        <v>195</v>
      </c>
      <c r="E427" s="216" t="s">
        <v>5794</v>
      </c>
      <c r="F427" s="217" t="s">
        <v>5795</v>
      </c>
      <c r="G427" s="218" t="s">
        <v>326</v>
      </c>
      <c r="H427" s="219">
        <v>1</v>
      </c>
      <c r="I427" s="220"/>
      <c r="J427" s="221">
        <f>ROUND(I427*H427,2)</f>
        <v>0</v>
      </c>
      <c r="K427" s="217" t="s">
        <v>19</v>
      </c>
      <c r="L427" s="47"/>
      <c r="M427" s="222" t="s">
        <v>19</v>
      </c>
      <c r="N427" s="223" t="s">
        <v>40</v>
      </c>
      <c r="O427" s="87"/>
      <c r="P427" s="224">
        <f>O427*H427</f>
        <v>0</v>
      </c>
      <c r="Q427" s="224">
        <v>0</v>
      </c>
      <c r="R427" s="224">
        <f>Q427*H427</f>
        <v>0</v>
      </c>
      <c r="S427" s="224">
        <v>0</v>
      </c>
      <c r="T427" s="225">
        <f>S427*H427</f>
        <v>0</v>
      </c>
      <c r="U427" s="41"/>
      <c r="V427" s="41"/>
      <c r="W427" s="41"/>
      <c r="X427" s="41"/>
      <c r="Y427" s="41"/>
      <c r="Z427" s="41"/>
      <c r="AA427" s="41"/>
      <c r="AB427" s="41"/>
      <c r="AC427" s="41"/>
      <c r="AD427" s="41"/>
      <c r="AE427" s="41"/>
      <c r="AR427" s="226" t="s">
        <v>323</v>
      </c>
      <c r="AT427" s="226" t="s">
        <v>195</v>
      </c>
      <c r="AU427" s="226" t="s">
        <v>78</v>
      </c>
      <c r="AY427" s="20" t="s">
        <v>193</v>
      </c>
      <c r="BE427" s="227">
        <f>IF(N427="základní",J427,0)</f>
        <v>0</v>
      </c>
      <c r="BF427" s="227">
        <f>IF(N427="snížená",J427,0)</f>
        <v>0</v>
      </c>
      <c r="BG427" s="227">
        <f>IF(N427="zákl. přenesená",J427,0)</f>
        <v>0</v>
      </c>
      <c r="BH427" s="227">
        <f>IF(N427="sníž. přenesená",J427,0)</f>
        <v>0</v>
      </c>
      <c r="BI427" s="227">
        <f>IF(N427="nulová",J427,0)</f>
        <v>0</v>
      </c>
      <c r="BJ427" s="20" t="s">
        <v>76</v>
      </c>
      <c r="BK427" s="227">
        <f>ROUND(I427*H427,2)</f>
        <v>0</v>
      </c>
      <c r="BL427" s="20" t="s">
        <v>323</v>
      </c>
      <c r="BM427" s="226" t="s">
        <v>5796</v>
      </c>
    </row>
    <row r="428" s="2" customFormat="1">
      <c r="A428" s="41"/>
      <c r="B428" s="42"/>
      <c r="C428" s="43"/>
      <c r="D428" s="228" t="s">
        <v>202</v>
      </c>
      <c r="E428" s="43"/>
      <c r="F428" s="229" t="s">
        <v>5797</v>
      </c>
      <c r="G428" s="43"/>
      <c r="H428" s="43"/>
      <c r="I428" s="230"/>
      <c r="J428" s="43"/>
      <c r="K428" s="43"/>
      <c r="L428" s="47"/>
      <c r="M428" s="231"/>
      <c r="N428" s="232"/>
      <c r="O428" s="87"/>
      <c r="P428" s="87"/>
      <c r="Q428" s="87"/>
      <c r="R428" s="87"/>
      <c r="S428" s="87"/>
      <c r="T428" s="88"/>
      <c r="U428" s="41"/>
      <c r="V428" s="41"/>
      <c r="W428" s="41"/>
      <c r="X428" s="41"/>
      <c r="Y428" s="41"/>
      <c r="Z428" s="41"/>
      <c r="AA428" s="41"/>
      <c r="AB428" s="41"/>
      <c r="AC428" s="41"/>
      <c r="AD428" s="41"/>
      <c r="AE428" s="41"/>
      <c r="AT428" s="20" t="s">
        <v>202</v>
      </c>
      <c r="AU428" s="20" t="s">
        <v>78</v>
      </c>
    </row>
    <row r="429" s="13" customFormat="1">
      <c r="A429" s="13"/>
      <c r="B429" s="235"/>
      <c r="C429" s="236"/>
      <c r="D429" s="228" t="s">
        <v>206</v>
      </c>
      <c r="E429" s="237" t="s">
        <v>19</v>
      </c>
      <c r="F429" s="238" t="s">
        <v>279</v>
      </c>
      <c r="G429" s="236"/>
      <c r="H429" s="237" t="s">
        <v>19</v>
      </c>
      <c r="I429" s="239"/>
      <c r="J429" s="236"/>
      <c r="K429" s="236"/>
      <c r="L429" s="240"/>
      <c r="M429" s="241"/>
      <c r="N429" s="242"/>
      <c r="O429" s="242"/>
      <c r="P429" s="242"/>
      <c r="Q429" s="242"/>
      <c r="R429" s="242"/>
      <c r="S429" s="242"/>
      <c r="T429" s="243"/>
      <c r="U429" s="13"/>
      <c r="V429" s="13"/>
      <c r="W429" s="13"/>
      <c r="X429" s="13"/>
      <c r="Y429" s="13"/>
      <c r="Z429" s="13"/>
      <c r="AA429" s="13"/>
      <c r="AB429" s="13"/>
      <c r="AC429" s="13"/>
      <c r="AD429" s="13"/>
      <c r="AE429" s="13"/>
      <c r="AT429" s="244" t="s">
        <v>206</v>
      </c>
      <c r="AU429" s="244" t="s">
        <v>78</v>
      </c>
      <c r="AV429" s="13" t="s">
        <v>76</v>
      </c>
      <c r="AW429" s="13" t="s">
        <v>31</v>
      </c>
      <c r="AX429" s="13" t="s">
        <v>69</v>
      </c>
      <c r="AY429" s="244" t="s">
        <v>193</v>
      </c>
    </row>
    <row r="430" s="14" customFormat="1">
      <c r="A430" s="14"/>
      <c r="B430" s="245"/>
      <c r="C430" s="246"/>
      <c r="D430" s="228" t="s">
        <v>206</v>
      </c>
      <c r="E430" s="247" t="s">
        <v>19</v>
      </c>
      <c r="F430" s="248" t="s">
        <v>76</v>
      </c>
      <c r="G430" s="246"/>
      <c r="H430" s="249">
        <v>1</v>
      </c>
      <c r="I430" s="250"/>
      <c r="J430" s="246"/>
      <c r="K430" s="246"/>
      <c r="L430" s="251"/>
      <c r="M430" s="252"/>
      <c r="N430" s="253"/>
      <c r="O430" s="253"/>
      <c r="P430" s="253"/>
      <c r="Q430" s="253"/>
      <c r="R430" s="253"/>
      <c r="S430" s="253"/>
      <c r="T430" s="254"/>
      <c r="U430" s="14"/>
      <c r="V430" s="14"/>
      <c r="W430" s="14"/>
      <c r="X430" s="14"/>
      <c r="Y430" s="14"/>
      <c r="Z430" s="14"/>
      <c r="AA430" s="14"/>
      <c r="AB430" s="14"/>
      <c r="AC430" s="14"/>
      <c r="AD430" s="14"/>
      <c r="AE430" s="14"/>
      <c r="AT430" s="255" t="s">
        <v>206</v>
      </c>
      <c r="AU430" s="255" t="s">
        <v>78</v>
      </c>
      <c r="AV430" s="14" t="s">
        <v>78</v>
      </c>
      <c r="AW430" s="14" t="s">
        <v>31</v>
      </c>
      <c r="AX430" s="14" t="s">
        <v>76</v>
      </c>
      <c r="AY430" s="255" t="s">
        <v>193</v>
      </c>
    </row>
    <row r="431" s="2" customFormat="1" ht="16.5" customHeight="1">
      <c r="A431" s="41"/>
      <c r="B431" s="42"/>
      <c r="C431" s="215" t="s">
        <v>790</v>
      </c>
      <c r="D431" s="215" t="s">
        <v>195</v>
      </c>
      <c r="E431" s="216" t="s">
        <v>5798</v>
      </c>
      <c r="F431" s="217" t="s">
        <v>5799</v>
      </c>
      <c r="G431" s="218" t="s">
        <v>326</v>
      </c>
      <c r="H431" s="219">
        <v>1</v>
      </c>
      <c r="I431" s="220"/>
      <c r="J431" s="221">
        <f>ROUND(I431*H431,2)</f>
        <v>0</v>
      </c>
      <c r="K431" s="217" t="s">
        <v>19</v>
      </c>
      <c r="L431" s="47"/>
      <c r="M431" s="222" t="s">
        <v>19</v>
      </c>
      <c r="N431" s="223" t="s">
        <v>40</v>
      </c>
      <c r="O431" s="87"/>
      <c r="P431" s="224">
        <f>O431*H431</f>
        <v>0</v>
      </c>
      <c r="Q431" s="224">
        <v>0</v>
      </c>
      <c r="R431" s="224">
        <f>Q431*H431</f>
        <v>0</v>
      </c>
      <c r="S431" s="224">
        <v>0</v>
      </c>
      <c r="T431" s="225">
        <f>S431*H431</f>
        <v>0</v>
      </c>
      <c r="U431" s="41"/>
      <c r="V431" s="41"/>
      <c r="W431" s="41"/>
      <c r="X431" s="41"/>
      <c r="Y431" s="41"/>
      <c r="Z431" s="41"/>
      <c r="AA431" s="41"/>
      <c r="AB431" s="41"/>
      <c r="AC431" s="41"/>
      <c r="AD431" s="41"/>
      <c r="AE431" s="41"/>
      <c r="AR431" s="226" t="s">
        <v>323</v>
      </c>
      <c r="AT431" s="226" t="s">
        <v>195</v>
      </c>
      <c r="AU431" s="226" t="s">
        <v>78</v>
      </c>
      <c r="AY431" s="20" t="s">
        <v>193</v>
      </c>
      <c r="BE431" s="227">
        <f>IF(N431="základní",J431,0)</f>
        <v>0</v>
      </c>
      <c r="BF431" s="227">
        <f>IF(N431="snížená",J431,0)</f>
        <v>0</v>
      </c>
      <c r="BG431" s="227">
        <f>IF(N431="zákl. přenesená",J431,0)</f>
        <v>0</v>
      </c>
      <c r="BH431" s="227">
        <f>IF(N431="sníž. přenesená",J431,0)</f>
        <v>0</v>
      </c>
      <c r="BI431" s="227">
        <f>IF(N431="nulová",J431,0)</f>
        <v>0</v>
      </c>
      <c r="BJ431" s="20" t="s">
        <v>76</v>
      </c>
      <c r="BK431" s="227">
        <f>ROUND(I431*H431,2)</f>
        <v>0</v>
      </c>
      <c r="BL431" s="20" t="s">
        <v>323</v>
      </c>
      <c r="BM431" s="226" t="s">
        <v>5800</v>
      </c>
    </row>
    <row r="432" s="2" customFormat="1">
      <c r="A432" s="41"/>
      <c r="B432" s="42"/>
      <c r="C432" s="43"/>
      <c r="D432" s="228" t="s">
        <v>202</v>
      </c>
      <c r="E432" s="43"/>
      <c r="F432" s="229" t="s">
        <v>5801</v>
      </c>
      <c r="G432" s="43"/>
      <c r="H432" s="43"/>
      <c r="I432" s="230"/>
      <c r="J432" s="43"/>
      <c r="K432" s="43"/>
      <c r="L432" s="47"/>
      <c r="M432" s="231"/>
      <c r="N432" s="232"/>
      <c r="O432" s="87"/>
      <c r="P432" s="87"/>
      <c r="Q432" s="87"/>
      <c r="R432" s="87"/>
      <c r="S432" s="87"/>
      <c r="T432" s="88"/>
      <c r="U432" s="41"/>
      <c r="V432" s="41"/>
      <c r="W432" s="41"/>
      <c r="X432" s="41"/>
      <c r="Y432" s="41"/>
      <c r="Z432" s="41"/>
      <c r="AA432" s="41"/>
      <c r="AB432" s="41"/>
      <c r="AC432" s="41"/>
      <c r="AD432" s="41"/>
      <c r="AE432" s="41"/>
      <c r="AT432" s="20" t="s">
        <v>202</v>
      </c>
      <c r="AU432" s="20" t="s">
        <v>78</v>
      </c>
    </row>
    <row r="433" s="13" customFormat="1">
      <c r="A433" s="13"/>
      <c r="B433" s="235"/>
      <c r="C433" s="236"/>
      <c r="D433" s="228" t="s">
        <v>206</v>
      </c>
      <c r="E433" s="237" t="s">
        <v>19</v>
      </c>
      <c r="F433" s="238" t="s">
        <v>279</v>
      </c>
      <c r="G433" s="236"/>
      <c r="H433" s="237" t="s">
        <v>19</v>
      </c>
      <c r="I433" s="239"/>
      <c r="J433" s="236"/>
      <c r="K433" s="236"/>
      <c r="L433" s="240"/>
      <c r="M433" s="241"/>
      <c r="N433" s="242"/>
      <c r="O433" s="242"/>
      <c r="P433" s="242"/>
      <c r="Q433" s="242"/>
      <c r="R433" s="242"/>
      <c r="S433" s="242"/>
      <c r="T433" s="243"/>
      <c r="U433" s="13"/>
      <c r="V433" s="13"/>
      <c r="W433" s="13"/>
      <c r="X433" s="13"/>
      <c r="Y433" s="13"/>
      <c r="Z433" s="13"/>
      <c r="AA433" s="13"/>
      <c r="AB433" s="13"/>
      <c r="AC433" s="13"/>
      <c r="AD433" s="13"/>
      <c r="AE433" s="13"/>
      <c r="AT433" s="244" t="s">
        <v>206</v>
      </c>
      <c r="AU433" s="244" t="s">
        <v>78</v>
      </c>
      <c r="AV433" s="13" t="s">
        <v>76</v>
      </c>
      <c r="AW433" s="13" t="s">
        <v>31</v>
      </c>
      <c r="AX433" s="13" t="s">
        <v>69</v>
      </c>
      <c r="AY433" s="244" t="s">
        <v>193</v>
      </c>
    </row>
    <row r="434" s="14" customFormat="1">
      <c r="A434" s="14"/>
      <c r="B434" s="245"/>
      <c r="C434" s="246"/>
      <c r="D434" s="228" t="s">
        <v>206</v>
      </c>
      <c r="E434" s="247" t="s">
        <v>19</v>
      </c>
      <c r="F434" s="248" t="s">
        <v>76</v>
      </c>
      <c r="G434" s="246"/>
      <c r="H434" s="249">
        <v>1</v>
      </c>
      <c r="I434" s="250"/>
      <c r="J434" s="246"/>
      <c r="K434" s="246"/>
      <c r="L434" s="251"/>
      <c r="M434" s="252"/>
      <c r="N434" s="253"/>
      <c r="O434" s="253"/>
      <c r="P434" s="253"/>
      <c r="Q434" s="253"/>
      <c r="R434" s="253"/>
      <c r="S434" s="253"/>
      <c r="T434" s="254"/>
      <c r="U434" s="14"/>
      <c r="V434" s="14"/>
      <c r="W434" s="14"/>
      <c r="X434" s="14"/>
      <c r="Y434" s="14"/>
      <c r="Z434" s="14"/>
      <c r="AA434" s="14"/>
      <c r="AB434" s="14"/>
      <c r="AC434" s="14"/>
      <c r="AD434" s="14"/>
      <c r="AE434" s="14"/>
      <c r="AT434" s="255" t="s">
        <v>206</v>
      </c>
      <c r="AU434" s="255" t="s">
        <v>78</v>
      </c>
      <c r="AV434" s="14" t="s">
        <v>78</v>
      </c>
      <c r="AW434" s="14" t="s">
        <v>31</v>
      </c>
      <c r="AX434" s="14" t="s">
        <v>76</v>
      </c>
      <c r="AY434" s="255" t="s">
        <v>193</v>
      </c>
    </row>
    <row r="435" s="2" customFormat="1" ht="16.5" customHeight="1">
      <c r="A435" s="41"/>
      <c r="B435" s="42"/>
      <c r="C435" s="215" t="s">
        <v>797</v>
      </c>
      <c r="D435" s="215" t="s">
        <v>195</v>
      </c>
      <c r="E435" s="216" t="s">
        <v>5802</v>
      </c>
      <c r="F435" s="217" t="s">
        <v>5803</v>
      </c>
      <c r="G435" s="218" t="s">
        <v>326</v>
      </c>
      <c r="H435" s="219">
        <v>21</v>
      </c>
      <c r="I435" s="220"/>
      <c r="J435" s="221">
        <f>ROUND(I435*H435,2)</f>
        <v>0</v>
      </c>
      <c r="K435" s="217" t="s">
        <v>19</v>
      </c>
      <c r="L435" s="47"/>
      <c r="M435" s="222" t="s">
        <v>19</v>
      </c>
      <c r="N435" s="223" t="s">
        <v>40</v>
      </c>
      <c r="O435" s="87"/>
      <c r="P435" s="224">
        <f>O435*H435</f>
        <v>0</v>
      </c>
      <c r="Q435" s="224">
        <v>0</v>
      </c>
      <c r="R435" s="224">
        <f>Q435*H435</f>
        <v>0</v>
      </c>
      <c r="S435" s="224">
        <v>0</v>
      </c>
      <c r="T435" s="225">
        <f>S435*H435</f>
        <v>0</v>
      </c>
      <c r="U435" s="41"/>
      <c r="V435" s="41"/>
      <c r="W435" s="41"/>
      <c r="X435" s="41"/>
      <c r="Y435" s="41"/>
      <c r="Z435" s="41"/>
      <c r="AA435" s="41"/>
      <c r="AB435" s="41"/>
      <c r="AC435" s="41"/>
      <c r="AD435" s="41"/>
      <c r="AE435" s="41"/>
      <c r="AR435" s="226" t="s">
        <v>323</v>
      </c>
      <c r="AT435" s="226" t="s">
        <v>195</v>
      </c>
      <c r="AU435" s="226" t="s">
        <v>78</v>
      </c>
      <c r="AY435" s="20" t="s">
        <v>193</v>
      </c>
      <c r="BE435" s="227">
        <f>IF(N435="základní",J435,0)</f>
        <v>0</v>
      </c>
      <c r="BF435" s="227">
        <f>IF(N435="snížená",J435,0)</f>
        <v>0</v>
      </c>
      <c r="BG435" s="227">
        <f>IF(N435="zákl. přenesená",J435,0)</f>
        <v>0</v>
      </c>
      <c r="BH435" s="227">
        <f>IF(N435="sníž. přenesená",J435,0)</f>
        <v>0</v>
      </c>
      <c r="BI435" s="227">
        <f>IF(N435="nulová",J435,0)</f>
        <v>0</v>
      </c>
      <c r="BJ435" s="20" t="s">
        <v>76</v>
      </c>
      <c r="BK435" s="227">
        <f>ROUND(I435*H435,2)</f>
        <v>0</v>
      </c>
      <c r="BL435" s="20" t="s">
        <v>323</v>
      </c>
      <c r="BM435" s="226" t="s">
        <v>5804</v>
      </c>
    </row>
    <row r="436" s="2" customFormat="1">
      <c r="A436" s="41"/>
      <c r="B436" s="42"/>
      <c r="C436" s="43"/>
      <c r="D436" s="228" t="s">
        <v>202</v>
      </c>
      <c r="E436" s="43"/>
      <c r="F436" s="229" t="s">
        <v>5805</v>
      </c>
      <c r="G436" s="43"/>
      <c r="H436" s="43"/>
      <c r="I436" s="230"/>
      <c r="J436" s="43"/>
      <c r="K436" s="43"/>
      <c r="L436" s="47"/>
      <c r="M436" s="231"/>
      <c r="N436" s="232"/>
      <c r="O436" s="87"/>
      <c r="P436" s="87"/>
      <c r="Q436" s="87"/>
      <c r="R436" s="87"/>
      <c r="S436" s="87"/>
      <c r="T436" s="88"/>
      <c r="U436" s="41"/>
      <c r="V436" s="41"/>
      <c r="W436" s="41"/>
      <c r="X436" s="41"/>
      <c r="Y436" s="41"/>
      <c r="Z436" s="41"/>
      <c r="AA436" s="41"/>
      <c r="AB436" s="41"/>
      <c r="AC436" s="41"/>
      <c r="AD436" s="41"/>
      <c r="AE436" s="41"/>
      <c r="AT436" s="20" t="s">
        <v>202</v>
      </c>
      <c r="AU436" s="20" t="s">
        <v>78</v>
      </c>
    </row>
    <row r="437" s="13" customFormat="1">
      <c r="A437" s="13"/>
      <c r="B437" s="235"/>
      <c r="C437" s="236"/>
      <c r="D437" s="228" t="s">
        <v>206</v>
      </c>
      <c r="E437" s="237" t="s">
        <v>19</v>
      </c>
      <c r="F437" s="238" t="s">
        <v>279</v>
      </c>
      <c r="G437" s="236"/>
      <c r="H437" s="237" t="s">
        <v>19</v>
      </c>
      <c r="I437" s="239"/>
      <c r="J437" s="236"/>
      <c r="K437" s="236"/>
      <c r="L437" s="240"/>
      <c r="M437" s="241"/>
      <c r="N437" s="242"/>
      <c r="O437" s="242"/>
      <c r="P437" s="242"/>
      <c r="Q437" s="242"/>
      <c r="R437" s="242"/>
      <c r="S437" s="242"/>
      <c r="T437" s="243"/>
      <c r="U437" s="13"/>
      <c r="V437" s="13"/>
      <c r="W437" s="13"/>
      <c r="X437" s="13"/>
      <c r="Y437" s="13"/>
      <c r="Z437" s="13"/>
      <c r="AA437" s="13"/>
      <c r="AB437" s="13"/>
      <c r="AC437" s="13"/>
      <c r="AD437" s="13"/>
      <c r="AE437" s="13"/>
      <c r="AT437" s="244" t="s">
        <v>206</v>
      </c>
      <c r="AU437" s="244" t="s">
        <v>78</v>
      </c>
      <c r="AV437" s="13" t="s">
        <v>76</v>
      </c>
      <c r="AW437" s="13" t="s">
        <v>31</v>
      </c>
      <c r="AX437" s="13" t="s">
        <v>69</v>
      </c>
      <c r="AY437" s="244" t="s">
        <v>193</v>
      </c>
    </row>
    <row r="438" s="14" customFormat="1">
      <c r="A438" s="14"/>
      <c r="B438" s="245"/>
      <c r="C438" s="246"/>
      <c r="D438" s="228" t="s">
        <v>206</v>
      </c>
      <c r="E438" s="247" t="s">
        <v>19</v>
      </c>
      <c r="F438" s="248" t="s">
        <v>7</v>
      </c>
      <c r="G438" s="246"/>
      <c r="H438" s="249">
        <v>21</v>
      </c>
      <c r="I438" s="250"/>
      <c r="J438" s="246"/>
      <c r="K438" s="246"/>
      <c r="L438" s="251"/>
      <c r="M438" s="252"/>
      <c r="N438" s="253"/>
      <c r="O438" s="253"/>
      <c r="P438" s="253"/>
      <c r="Q438" s="253"/>
      <c r="R438" s="253"/>
      <c r="S438" s="253"/>
      <c r="T438" s="254"/>
      <c r="U438" s="14"/>
      <c r="V438" s="14"/>
      <c r="W438" s="14"/>
      <c r="X438" s="14"/>
      <c r="Y438" s="14"/>
      <c r="Z438" s="14"/>
      <c r="AA438" s="14"/>
      <c r="AB438" s="14"/>
      <c r="AC438" s="14"/>
      <c r="AD438" s="14"/>
      <c r="AE438" s="14"/>
      <c r="AT438" s="255" t="s">
        <v>206</v>
      </c>
      <c r="AU438" s="255" t="s">
        <v>78</v>
      </c>
      <c r="AV438" s="14" t="s">
        <v>78</v>
      </c>
      <c r="AW438" s="14" t="s">
        <v>31</v>
      </c>
      <c r="AX438" s="14" t="s">
        <v>76</v>
      </c>
      <c r="AY438" s="255" t="s">
        <v>193</v>
      </c>
    </row>
    <row r="439" s="2" customFormat="1" ht="16.5" customHeight="1">
      <c r="A439" s="41"/>
      <c r="B439" s="42"/>
      <c r="C439" s="215" t="s">
        <v>803</v>
      </c>
      <c r="D439" s="215" t="s">
        <v>195</v>
      </c>
      <c r="E439" s="216" t="s">
        <v>5806</v>
      </c>
      <c r="F439" s="217" t="s">
        <v>5807</v>
      </c>
      <c r="G439" s="218" t="s">
        <v>326</v>
      </c>
      <c r="H439" s="219">
        <v>1</v>
      </c>
      <c r="I439" s="220"/>
      <c r="J439" s="221">
        <f>ROUND(I439*H439,2)</f>
        <v>0</v>
      </c>
      <c r="K439" s="217" t="s">
        <v>19</v>
      </c>
      <c r="L439" s="47"/>
      <c r="M439" s="222" t="s">
        <v>19</v>
      </c>
      <c r="N439" s="223" t="s">
        <v>40</v>
      </c>
      <c r="O439" s="87"/>
      <c r="P439" s="224">
        <f>O439*H439</f>
        <v>0</v>
      </c>
      <c r="Q439" s="224">
        <v>0</v>
      </c>
      <c r="R439" s="224">
        <f>Q439*H439</f>
        <v>0</v>
      </c>
      <c r="S439" s="224">
        <v>0</v>
      </c>
      <c r="T439" s="225">
        <f>S439*H439</f>
        <v>0</v>
      </c>
      <c r="U439" s="41"/>
      <c r="V439" s="41"/>
      <c r="W439" s="41"/>
      <c r="X439" s="41"/>
      <c r="Y439" s="41"/>
      <c r="Z439" s="41"/>
      <c r="AA439" s="41"/>
      <c r="AB439" s="41"/>
      <c r="AC439" s="41"/>
      <c r="AD439" s="41"/>
      <c r="AE439" s="41"/>
      <c r="AR439" s="226" t="s">
        <v>323</v>
      </c>
      <c r="AT439" s="226" t="s">
        <v>195</v>
      </c>
      <c r="AU439" s="226" t="s">
        <v>78</v>
      </c>
      <c r="AY439" s="20" t="s">
        <v>193</v>
      </c>
      <c r="BE439" s="227">
        <f>IF(N439="základní",J439,0)</f>
        <v>0</v>
      </c>
      <c r="BF439" s="227">
        <f>IF(N439="snížená",J439,0)</f>
        <v>0</v>
      </c>
      <c r="BG439" s="227">
        <f>IF(N439="zákl. přenesená",J439,0)</f>
        <v>0</v>
      </c>
      <c r="BH439" s="227">
        <f>IF(N439="sníž. přenesená",J439,0)</f>
        <v>0</v>
      </c>
      <c r="BI439" s="227">
        <f>IF(N439="nulová",J439,0)</f>
        <v>0</v>
      </c>
      <c r="BJ439" s="20" t="s">
        <v>76</v>
      </c>
      <c r="BK439" s="227">
        <f>ROUND(I439*H439,2)</f>
        <v>0</v>
      </c>
      <c r="BL439" s="20" t="s">
        <v>323</v>
      </c>
      <c r="BM439" s="226" t="s">
        <v>5808</v>
      </c>
    </row>
    <row r="440" s="2" customFormat="1">
      <c r="A440" s="41"/>
      <c r="B440" s="42"/>
      <c r="C440" s="43"/>
      <c r="D440" s="228" t="s">
        <v>202</v>
      </c>
      <c r="E440" s="43"/>
      <c r="F440" s="229" t="s">
        <v>5809</v>
      </c>
      <c r="G440" s="43"/>
      <c r="H440" s="43"/>
      <c r="I440" s="230"/>
      <c r="J440" s="43"/>
      <c r="K440" s="43"/>
      <c r="L440" s="47"/>
      <c r="M440" s="231"/>
      <c r="N440" s="232"/>
      <c r="O440" s="87"/>
      <c r="P440" s="87"/>
      <c r="Q440" s="87"/>
      <c r="R440" s="87"/>
      <c r="S440" s="87"/>
      <c r="T440" s="88"/>
      <c r="U440" s="41"/>
      <c r="V440" s="41"/>
      <c r="W440" s="41"/>
      <c r="X440" s="41"/>
      <c r="Y440" s="41"/>
      <c r="Z440" s="41"/>
      <c r="AA440" s="41"/>
      <c r="AB440" s="41"/>
      <c r="AC440" s="41"/>
      <c r="AD440" s="41"/>
      <c r="AE440" s="41"/>
      <c r="AT440" s="20" t="s">
        <v>202</v>
      </c>
      <c r="AU440" s="20" t="s">
        <v>78</v>
      </c>
    </row>
    <row r="441" s="2" customFormat="1">
      <c r="A441" s="41"/>
      <c r="B441" s="42"/>
      <c r="C441" s="43"/>
      <c r="D441" s="228" t="s">
        <v>1221</v>
      </c>
      <c r="E441" s="43"/>
      <c r="F441" s="270" t="s">
        <v>5810</v>
      </c>
      <c r="G441" s="43"/>
      <c r="H441" s="43"/>
      <c r="I441" s="230"/>
      <c r="J441" s="43"/>
      <c r="K441" s="43"/>
      <c r="L441" s="47"/>
      <c r="M441" s="231"/>
      <c r="N441" s="232"/>
      <c r="O441" s="87"/>
      <c r="P441" s="87"/>
      <c r="Q441" s="87"/>
      <c r="R441" s="87"/>
      <c r="S441" s="87"/>
      <c r="T441" s="88"/>
      <c r="U441" s="41"/>
      <c r="V441" s="41"/>
      <c r="W441" s="41"/>
      <c r="X441" s="41"/>
      <c r="Y441" s="41"/>
      <c r="Z441" s="41"/>
      <c r="AA441" s="41"/>
      <c r="AB441" s="41"/>
      <c r="AC441" s="41"/>
      <c r="AD441" s="41"/>
      <c r="AE441" s="41"/>
      <c r="AT441" s="20" t="s">
        <v>1221</v>
      </c>
      <c r="AU441" s="20" t="s">
        <v>78</v>
      </c>
    </row>
    <row r="442" s="13" customFormat="1">
      <c r="A442" s="13"/>
      <c r="B442" s="235"/>
      <c r="C442" s="236"/>
      <c r="D442" s="228" t="s">
        <v>206</v>
      </c>
      <c r="E442" s="237" t="s">
        <v>19</v>
      </c>
      <c r="F442" s="238" t="s">
        <v>279</v>
      </c>
      <c r="G442" s="236"/>
      <c r="H442" s="237" t="s">
        <v>19</v>
      </c>
      <c r="I442" s="239"/>
      <c r="J442" s="236"/>
      <c r="K442" s="236"/>
      <c r="L442" s="240"/>
      <c r="M442" s="241"/>
      <c r="N442" s="242"/>
      <c r="O442" s="242"/>
      <c r="P442" s="242"/>
      <c r="Q442" s="242"/>
      <c r="R442" s="242"/>
      <c r="S442" s="242"/>
      <c r="T442" s="243"/>
      <c r="U442" s="13"/>
      <c r="V442" s="13"/>
      <c r="W442" s="13"/>
      <c r="X442" s="13"/>
      <c r="Y442" s="13"/>
      <c r="Z442" s="13"/>
      <c r="AA442" s="13"/>
      <c r="AB442" s="13"/>
      <c r="AC442" s="13"/>
      <c r="AD442" s="13"/>
      <c r="AE442" s="13"/>
      <c r="AT442" s="244" t="s">
        <v>206</v>
      </c>
      <c r="AU442" s="244" t="s">
        <v>78</v>
      </c>
      <c r="AV442" s="13" t="s">
        <v>76</v>
      </c>
      <c r="AW442" s="13" t="s">
        <v>31</v>
      </c>
      <c r="AX442" s="13" t="s">
        <v>69</v>
      </c>
      <c r="AY442" s="244" t="s">
        <v>193</v>
      </c>
    </row>
    <row r="443" s="14" customFormat="1">
      <c r="A443" s="14"/>
      <c r="B443" s="245"/>
      <c r="C443" s="246"/>
      <c r="D443" s="228" t="s">
        <v>206</v>
      </c>
      <c r="E443" s="247" t="s">
        <v>19</v>
      </c>
      <c r="F443" s="248" t="s">
        <v>76</v>
      </c>
      <c r="G443" s="246"/>
      <c r="H443" s="249">
        <v>1</v>
      </c>
      <c r="I443" s="250"/>
      <c r="J443" s="246"/>
      <c r="K443" s="246"/>
      <c r="L443" s="251"/>
      <c r="M443" s="252"/>
      <c r="N443" s="253"/>
      <c r="O443" s="253"/>
      <c r="P443" s="253"/>
      <c r="Q443" s="253"/>
      <c r="R443" s="253"/>
      <c r="S443" s="253"/>
      <c r="T443" s="254"/>
      <c r="U443" s="14"/>
      <c r="V443" s="14"/>
      <c r="W443" s="14"/>
      <c r="X443" s="14"/>
      <c r="Y443" s="14"/>
      <c r="Z443" s="14"/>
      <c r="AA443" s="14"/>
      <c r="AB443" s="14"/>
      <c r="AC443" s="14"/>
      <c r="AD443" s="14"/>
      <c r="AE443" s="14"/>
      <c r="AT443" s="255" t="s">
        <v>206</v>
      </c>
      <c r="AU443" s="255" t="s">
        <v>78</v>
      </c>
      <c r="AV443" s="14" t="s">
        <v>78</v>
      </c>
      <c r="AW443" s="14" t="s">
        <v>31</v>
      </c>
      <c r="AX443" s="14" t="s">
        <v>76</v>
      </c>
      <c r="AY443" s="255" t="s">
        <v>193</v>
      </c>
    </row>
    <row r="444" s="2" customFormat="1" ht="16.5" customHeight="1">
      <c r="A444" s="41"/>
      <c r="B444" s="42"/>
      <c r="C444" s="215" t="s">
        <v>810</v>
      </c>
      <c r="D444" s="215" t="s">
        <v>195</v>
      </c>
      <c r="E444" s="216" t="s">
        <v>5811</v>
      </c>
      <c r="F444" s="217" t="s">
        <v>5812</v>
      </c>
      <c r="G444" s="218" t="s">
        <v>326</v>
      </c>
      <c r="H444" s="219">
        <v>1</v>
      </c>
      <c r="I444" s="220"/>
      <c r="J444" s="221">
        <f>ROUND(I444*H444,2)</f>
        <v>0</v>
      </c>
      <c r="K444" s="217" t="s">
        <v>19</v>
      </c>
      <c r="L444" s="47"/>
      <c r="M444" s="222" t="s">
        <v>19</v>
      </c>
      <c r="N444" s="223" t="s">
        <v>40</v>
      </c>
      <c r="O444" s="87"/>
      <c r="P444" s="224">
        <f>O444*H444</f>
        <v>0</v>
      </c>
      <c r="Q444" s="224">
        <v>0</v>
      </c>
      <c r="R444" s="224">
        <f>Q444*H444</f>
        <v>0</v>
      </c>
      <c r="S444" s="224">
        <v>0</v>
      </c>
      <c r="T444" s="225">
        <f>S444*H444</f>
        <v>0</v>
      </c>
      <c r="U444" s="41"/>
      <c r="V444" s="41"/>
      <c r="W444" s="41"/>
      <c r="X444" s="41"/>
      <c r="Y444" s="41"/>
      <c r="Z444" s="41"/>
      <c r="AA444" s="41"/>
      <c r="AB444" s="41"/>
      <c r="AC444" s="41"/>
      <c r="AD444" s="41"/>
      <c r="AE444" s="41"/>
      <c r="AR444" s="226" t="s">
        <v>323</v>
      </c>
      <c r="AT444" s="226" t="s">
        <v>195</v>
      </c>
      <c r="AU444" s="226" t="s">
        <v>78</v>
      </c>
      <c r="AY444" s="20" t="s">
        <v>193</v>
      </c>
      <c r="BE444" s="227">
        <f>IF(N444="základní",J444,0)</f>
        <v>0</v>
      </c>
      <c r="BF444" s="227">
        <f>IF(N444="snížená",J444,0)</f>
        <v>0</v>
      </c>
      <c r="BG444" s="227">
        <f>IF(N444="zákl. přenesená",J444,0)</f>
        <v>0</v>
      </c>
      <c r="BH444" s="227">
        <f>IF(N444="sníž. přenesená",J444,0)</f>
        <v>0</v>
      </c>
      <c r="BI444" s="227">
        <f>IF(N444="nulová",J444,0)</f>
        <v>0</v>
      </c>
      <c r="BJ444" s="20" t="s">
        <v>76</v>
      </c>
      <c r="BK444" s="227">
        <f>ROUND(I444*H444,2)</f>
        <v>0</v>
      </c>
      <c r="BL444" s="20" t="s">
        <v>323</v>
      </c>
      <c r="BM444" s="226" t="s">
        <v>5813</v>
      </c>
    </row>
    <row r="445" s="2" customFormat="1">
      <c r="A445" s="41"/>
      <c r="B445" s="42"/>
      <c r="C445" s="43"/>
      <c r="D445" s="228" t="s">
        <v>202</v>
      </c>
      <c r="E445" s="43"/>
      <c r="F445" s="229" t="s">
        <v>5814</v>
      </c>
      <c r="G445" s="43"/>
      <c r="H445" s="43"/>
      <c r="I445" s="230"/>
      <c r="J445" s="43"/>
      <c r="K445" s="43"/>
      <c r="L445" s="47"/>
      <c r="M445" s="231"/>
      <c r="N445" s="232"/>
      <c r="O445" s="87"/>
      <c r="P445" s="87"/>
      <c r="Q445" s="87"/>
      <c r="R445" s="87"/>
      <c r="S445" s="87"/>
      <c r="T445" s="88"/>
      <c r="U445" s="41"/>
      <c r="V445" s="41"/>
      <c r="W445" s="41"/>
      <c r="X445" s="41"/>
      <c r="Y445" s="41"/>
      <c r="Z445" s="41"/>
      <c r="AA445" s="41"/>
      <c r="AB445" s="41"/>
      <c r="AC445" s="41"/>
      <c r="AD445" s="41"/>
      <c r="AE445" s="41"/>
      <c r="AT445" s="20" t="s">
        <v>202</v>
      </c>
      <c r="AU445" s="20" t="s">
        <v>78</v>
      </c>
    </row>
    <row r="446" s="13" customFormat="1">
      <c r="A446" s="13"/>
      <c r="B446" s="235"/>
      <c r="C446" s="236"/>
      <c r="D446" s="228" t="s">
        <v>206</v>
      </c>
      <c r="E446" s="237" t="s">
        <v>19</v>
      </c>
      <c r="F446" s="238" t="s">
        <v>279</v>
      </c>
      <c r="G446" s="236"/>
      <c r="H446" s="237" t="s">
        <v>19</v>
      </c>
      <c r="I446" s="239"/>
      <c r="J446" s="236"/>
      <c r="K446" s="236"/>
      <c r="L446" s="240"/>
      <c r="M446" s="241"/>
      <c r="N446" s="242"/>
      <c r="O446" s="242"/>
      <c r="P446" s="242"/>
      <c r="Q446" s="242"/>
      <c r="R446" s="242"/>
      <c r="S446" s="242"/>
      <c r="T446" s="243"/>
      <c r="U446" s="13"/>
      <c r="V446" s="13"/>
      <c r="W446" s="13"/>
      <c r="X446" s="13"/>
      <c r="Y446" s="13"/>
      <c r="Z446" s="13"/>
      <c r="AA446" s="13"/>
      <c r="AB446" s="13"/>
      <c r="AC446" s="13"/>
      <c r="AD446" s="13"/>
      <c r="AE446" s="13"/>
      <c r="AT446" s="244" t="s">
        <v>206</v>
      </c>
      <c r="AU446" s="244" t="s">
        <v>78</v>
      </c>
      <c r="AV446" s="13" t="s">
        <v>76</v>
      </c>
      <c r="AW446" s="13" t="s">
        <v>31</v>
      </c>
      <c r="AX446" s="13" t="s">
        <v>69</v>
      </c>
      <c r="AY446" s="244" t="s">
        <v>193</v>
      </c>
    </row>
    <row r="447" s="14" customFormat="1">
      <c r="A447" s="14"/>
      <c r="B447" s="245"/>
      <c r="C447" s="246"/>
      <c r="D447" s="228" t="s">
        <v>206</v>
      </c>
      <c r="E447" s="247" t="s">
        <v>19</v>
      </c>
      <c r="F447" s="248" t="s">
        <v>76</v>
      </c>
      <c r="G447" s="246"/>
      <c r="H447" s="249">
        <v>1</v>
      </c>
      <c r="I447" s="250"/>
      <c r="J447" s="246"/>
      <c r="K447" s="246"/>
      <c r="L447" s="251"/>
      <c r="M447" s="252"/>
      <c r="N447" s="253"/>
      <c r="O447" s="253"/>
      <c r="P447" s="253"/>
      <c r="Q447" s="253"/>
      <c r="R447" s="253"/>
      <c r="S447" s="253"/>
      <c r="T447" s="254"/>
      <c r="U447" s="14"/>
      <c r="V447" s="14"/>
      <c r="W447" s="14"/>
      <c r="X447" s="14"/>
      <c r="Y447" s="14"/>
      <c r="Z447" s="14"/>
      <c r="AA447" s="14"/>
      <c r="AB447" s="14"/>
      <c r="AC447" s="14"/>
      <c r="AD447" s="14"/>
      <c r="AE447" s="14"/>
      <c r="AT447" s="255" t="s">
        <v>206</v>
      </c>
      <c r="AU447" s="255" t="s">
        <v>78</v>
      </c>
      <c r="AV447" s="14" t="s">
        <v>78</v>
      </c>
      <c r="AW447" s="14" t="s">
        <v>31</v>
      </c>
      <c r="AX447" s="14" t="s">
        <v>76</v>
      </c>
      <c r="AY447" s="255" t="s">
        <v>193</v>
      </c>
    </row>
    <row r="448" s="2" customFormat="1" ht="16.5" customHeight="1">
      <c r="A448" s="41"/>
      <c r="B448" s="42"/>
      <c r="C448" s="215" t="s">
        <v>816</v>
      </c>
      <c r="D448" s="215" t="s">
        <v>195</v>
      </c>
      <c r="E448" s="216" t="s">
        <v>5815</v>
      </c>
      <c r="F448" s="217" t="s">
        <v>5816</v>
      </c>
      <c r="G448" s="218" t="s">
        <v>326</v>
      </c>
      <c r="H448" s="219">
        <v>13</v>
      </c>
      <c r="I448" s="220"/>
      <c r="J448" s="221">
        <f>ROUND(I448*H448,2)</f>
        <v>0</v>
      </c>
      <c r="K448" s="217" t="s">
        <v>19</v>
      </c>
      <c r="L448" s="47"/>
      <c r="M448" s="222" t="s">
        <v>19</v>
      </c>
      <c r="N448" s="223" t="s">
        <v>40</v>
      </c>
      <c r="O448" s="87"/>
      <c r="P448" s="224">
        <f>O448*H448</f>
        <v>0</v>
      </c>
      <c r="Q448" s="224">
        <v>0</v>
      </c>
      <c r="R448" s="224">
        <f>Q448*H448</f>
        <v>0</v>
      </c>
      <c r="S448" s="224">
        <v>0</v>
      </c>
      <c r="T448" s="225">
        <f>S448*H448</f>
        <v>0</v>
      </c>
      <c r="U448" s="41"/>
      <c r="V448" s="41"/>
      <c r="W448" s="41"/>
      <c r="X448" s="41"/>
      <c r="Y448" s="41"/>
      <c r="Z448" s="41"/>
      <c r="AA448" s="41"/>
      <c r="AB448" s="41"/>
      <c r="AC448" s="41"/>
      <c r="AD448" s="41"/>
      <c r="AE448" s="41"/>
      <c r="AR448" s="226" t="s">
        <v>323</v>
      </c>
      <c r="AT448" s="226" t="s">
        <v>195</v>
      </c>
      <c r="AU448" s="226" t="s">
        <v>78</v>
      </c>
      <c r="AY448" s="20" t="s">
        <v>193</v>
      </c>
      <c r="BE448" s="227">
        <f>IF(N448="základní",J448,0)</f>
        <v>0</v>
      </c>
      <c r="BF448" s="227">
        <f>IF(N448="snížená",J448,0)</f>
        <v>0</v>
      </c>
      <c r="BG448" s="227">
        <f>IF(N448="zákl. přenesená",J448,0)</f>
        <v>0</v>
      </c>
      <c r="BH448" s="227">
        <f>IF(N448="sníž. přenesená",J448,0)</f>
        <v>0</v>
      </c>
      <c r="BI448" s="227">
        <f>IF(N448="nulová",J448,0)</f>
        <v>0</v>
      </c>
      <c r="BJ448" s="20" t="s">
        <v>76</v>
      </c>
      <c r="BK448" s="227">
        <f>ROUND(I448*H448,2)</f>
        <v>0</v>
      </c>
      <c r="BL448" s="20" t="s">
        <v>323</v>
      </c>
      <c r="BM448" s="226" t="s">
        <v>5817</v>
      </c>
    </row>
    <row r="449" s="2" customFormat="1">
      <c r="A449" s="41"/>
      <c r="B449" s="42"/>
      <c r="C449" s="43"/>
      <c r="D449" s="228" t="s">
        <v>202</v>
      </c>
      <c r="E449" s="43"/>
      <c r="F449" s="229" t="s">
        <v>5818</v>
      </c>
      <c r="G449" s="43"/>
      <c r="H449" s="43"/>
      <c r="I449" s="230"/>
      <c r="J449" s="43"/>
      <c r="K449" s="43"/>
      <c r="L449" s="47"/>
      <c r="M449" s="231"/>
      <c r="N449" s="232"/>
      <c r="O449" s="87"/>
      <c r="P449" s="87"/>
      <c r="Q449" s="87"/>
      <c r="R449" s="87"/>
      <c r="S449" s="87"/>
      <c r="T449" s="88"/>
      <c r="U449" s="41"/>
      <c r="V449" s="41"/>
      <c r="W449" s="41"/>
      <c r="X449" s="41"/>
      <c r="Y449" s="41"/>
      <c r="Z449" s="41"/>
      <c r="AA449" s="41"/>
      <c r="AB449" s="41"/>
      <c r="AC449" s="41"/>
      <c r="AD449" s="41"/>
      <c r="AE449" s="41"/>
      <c r="AT449" s="20" t="s">
        <v>202</v>
      </c>
      <c r="AU449" s="20" t="s">
        <v>78</v>
      </c>
    </row>
    <row r="450" s="13" customFormat="1">
      <c r="A450" s="13"/>
      <c r="B450" s="235"/>
      <c r="C450" s="236"/>
      <c r="D450" s="228" t="s">
        <v>206</v>
      </c>
      <c r="E450" s="237" t="s">
        <v>19</v>
      </c>
      <c r="F450" s="238" t="s">
        <v>279</v>
      </c>
      <c r="G450" s="236"/>
      <c r="H450" s="237" t="s">
        <v>19</v>
      </c>
      <c r="I450" s="239"/>
      <c r="J450" s="236"/>
      <c r="K450" s="236"/>
      <c r="L450" s="240"/>
      <c r="M450" s="241"/>
      <c r="N450" s="242"/>
      <c r="O450" s="242"/>
      <c r="P450" s="242"/>
      <c r="Q450" s="242"/>
      <c r="R450" s="242"/>
      <c r="S450" s="242"/>
      <c r="T450" s="243"/>
      <c r="U450" s="13"/>
      <c r="V450" s="13"/>
      <c r="W450" s="13"/>
      <c r="X450" s="13"/>
      <c r="Y450" s="13"/>
      <c r="Z450" s="13"/>
      <c r="AA450" s="13"/>
      <c r="AB450" s="13"/>
      <c r="AC450" s="13"/>
      <c r="AD450" s="13"/>
      <c r="AE450" s="13"/>
      <c r="AT450" s="244" t="s">
        <v>206</v>
      </c>
      <c r="AU450" s="244" t="s">
        <v>78</v>
      </c>
      <c r="AV450" s="13" t="s">
        <v>76</v>
      </c>
      <c r="AW450" s="13" t="s">
        <v>31</v>
      </c>
      <c r="AX450" s="13" t="s">
        <v>69</v>
      </c>
      <c r="AY450" s="244" t="s">
        <v>193</v>
      </c>
    </row>
    <row r="451" s="14" customFormat="1">
      <c r="A451" s="14"/>
      <c r="B451" s="245"/>
      <c r="C451" s="246"/>
      <c r="D451" s="228" t="s">
        <v>206</v>
      </c>
      <c r="E451" s="247" t="s">
        <v>19</v>
      </c>
      <c r="F451" s="248" t="s">
        <v>300</v>
      </c>
      <c r="G451" s="246"/>
      <c r="H451" s="249">
        <v>13</v>
      </c>
      <c r="I451" s="250"/>
      <c r="J451" s="246"/>
      <c r="K451" s="246"/>
      <c r="L451" s="251"/>
      <c r="M451" s="252"/>
      <c r="N451" s="253"/>
      <c r="O451" s="253"/>
      <c r="P451" s="253"/>
      <c r="Q451" s="253"/>
      <c r="R451" s="253"/>
      <c r="S451" s="253"/>
      <c r="T451" s="254"/>
      <c r="U451" s="14"/>
      <c r="V451" s="14"/>
      <c r="W451" s="14"/>
      <c r="X451" s="14"/>
      <c r="Y451" s="14"/>
      <c r="Z451" s="14"/>
      <c r="AA451" s="14"/>
      <c r="AB451" s="14"/>
      <c r="AC451" s="14"/>
      <c r="AD451" s="14"/>
      <c r="AE451" s="14"/>
      <c r="AT451" s="255" t="s">
        <v>206</v>
      </c>
      <c r="AU451" s="255" t="s">
        <v>78</v>
      </c>
      <c r="AV451" s="14" t="s">
        <v>78</v>
      </c>
      <c r="AW451" s="14" t="s">
        <v>31</v>
      </c>
      <c r="AX451" s="14" t="s">
        <v>76</v>
      </c>
      <c r="AY451" s="255" t="s">
        <v>193</v>
      </c>
    </row>
    <row r="452" s="2" customFormat="1" ht="16.5" customHeight="1">
      <c r="A452" s="41"/>
      <c r="B452" s="42"/>
      <c r="C452" s="215" t="s">
        <v>822</v>
      </c>
      <c r="D452" s="215" t="s">
        <v>195</v>
      </c>
      <c r="E452" s="216" t="s">
        <v>5819</v>
      </c>
      <c r="F452" s="217" t="s">
        <v>5820</v>
      </c>
      <c r="G452" s="218" t="s">
        <v>326</v>
      </c>
      <c r="H452" s="219">
        <v>25</v>
      </c>
      <c r="I452" s="220"/>
      <c r="J452" s="221">
        <f>ROUND(I452*H452,2)</f>
        <v>0</v>
      </c>
      <c r="K452" s="217" t="s">
        <v>19</v>
      </c>
      <c r="L452" s="47"/>
      <c r="M452" s="222" t="s">
        <v>19</v>
      </c>
      <c r="N452" s="223" t="s">
        <v>40</v>
      </c>
      <c r="O452" s="87"/>
      <c r="P452" s="224">
        <f>O452*H452</f>
        <v>0</v>
      </c>
      <c r="Q452" s="224">
        <v>0</v>
      </c>
      <c r="R452" s="224">
        <f>Q452*H452</f>
        <v>0</v>
      </c>
      <c r="S452" s="224">
        <v>0</v>
      </c>
      <c r="T452" s="225">
        <f>S452*H452</f>
        <v>0</v>
      </c>
      <c r="U452" s="41"/>
      <c r="V452" s="41"/>
      <c r="W452" s="41"/>
      <c r="X452" s="41"/>
      <c r="Y452" s="41"/>
      <c r="Z452" s="41"/>
      <c r="AA452" s="41"/>
      <c r="AB452" s="41"/>
      <c r="AC452" s="41"/>
      <c r="AD452" s="41"/>
      <c r="AE452" s="41"/>
      <c r="AR452" s="226" t="s">
        <v>323</v>
      </c>
      <c r="AT452" s="226" t="s">
        <v>195</v>
      </c>
      <c r="AU452" s="226" t="s">
        <v>78</v>
      </c>
      <c r="AY452" s="20" t="s">
        <v>193</v>
      </c>
      <c r="BE452" s="227">
        <f>IF(N452="základní",J452,0)</f>
        <v>0</v>
      </c>
      <c r="BF452" s="227">
        <f>IF(N452="snížená",J452,0)</f>
        <v>0</v>
      </c>
      <c r="BG452" s="227">
        <f>IF(N452="zákl. přenesená",J452,0)</f>
        <v>0</v>
      </c>
      <c r="BH452" s="227">
        <f>IF(N452="sníž. přenesená",J452,0)</f>
        <v>0</v>
      </c>
      <c r="BI452" s="227">
        <f>IF(N452="nulová",J452,0)</f>
        <v>0</v>
      </c>
      <c r="BJ452" s="20" t="s">
        <v>76</v>
      </c>
      <c r="BK452" s="227">
        <f>ROUND(I452*H452,2)</f>
        <v>0</v>
      </c>
      <c r="BL452" s="20" t="s">
        <v>323</v>
      </c>
      <c r="BM452" s="226" t="s">
        <v>5821</v>
      </c>
    </row>
    <row r="453" s="2" customFormat="1">
      <c r="A453" s="41"/>
      <c r="B453" s="42"/>
      <c r="C453" s="43"/>
      <c r="D453" s="228" t="s">
        <v>202</v>
      </c>
      <c r="E453" s="43"/>
      <c r="F453" s="229" t="s">
        <v>5822</v>
      </c>
      <c r="G453" s="43"/>
      <c r="H453" s="43"/>
      <c r="I453" s="230"/>
      <c r="J453" s="43"/>
      <c r="K453" s="43"/>
      <c r="L453" s="47"/>
      <c r="M453" s="231"/>
      <c r="N453" s="232"/>
      <c r="O453" s="87"/>
      <c r="P453" s="87"/>
      <c r="Q453" s="87"/>
      <c r="R453" s="87"/>
      <c r="S453" s="87"/>
      <c r="T453" s="88"/>
      <c r="U453" s="41"/>
      <c r="V453" s="41"/>
      <c r="W453" s="41"/>
      <c r="X453" s="41"/>
      <c r="Y453" s="41"/>
      <c r="Z453" s="41"/>
      <c r="AA453" s="41"/>
      <c r="AB453" s="41"/>
      <c r="AC453" s="41"/>
      <c r="AD453" s="41"/>
      <c r="AE453" s="41"/>
      <c r="AT453" s="20" t="s">
        <v>202</v>
      </c>
      <c r="AU453" s="20" t="s">
        <v>78</v>
      </c>
    </row>
    <row r="454" s="13" customFormat="1">
      <c r="A454" s="13"/>
      <c r="B454" s="235"/>
      <c r="C454" s="236"/>
      <c r="D454" s="228" t="s">
        <v>206</v>
      </c>
      <c r="E454" s="237" t="s">
        <v>19</v>
      </c>
      <c r="F454" s="238" t="s">
        <v>279</v>
      </c>
      <c r="G454" s="236"/>
      <c r="H454" s="237" t="s">
        <v>19</v>
      </c>
      <c r="I454" s="239"/>
      <c r="J454" s="236"/>
      <c r="K454" s="236"/>
      <c r="L454" s="240"/>
      <c r="M454" s="241"/>
      <c r="N454" s="242"/>
      <c r="O454" s="242"/>
      <c r="P454" s="242"/>
      <c r="Q454" s="242"/>
      <c r="R454" s="242"/>
      <c r="S454" s="242"/>
      <c r="T454" s="243"/>
      <c r="U454" s="13"/>
      <c r="V454" s="13"/>
      <c r="W454" s="13"/>
      <c r="X454" s="13"/>
      <c r="Y454" s="13"/>
      <c r="Z454" s="13"/>
      <c r="AA454" s="13"/>
      <c r="AB454" s="13"/>
      <c r="AC454" s="13"/>
      <c r="AD454" s="13"/>
      <c r="AE454" s="13"/>
      <c r="AT454" s="244" t="s">
        <v>206</v>
      </c>
      <c r="AU454" s="244" t="s">
        <v>78</v>
      </c>
      <c r="AV454" s="13" t="s">
        <v>76</v>
      </c>
      <c r="AW454" s="13" t="s">
        <v>31</v>
      </c>
      <c r="AX454" s="13" t="s">
        <v>69</v>
      </c>
      <c r="AY454" s="244" t="s">
        <v>193</v>
      </c>
    </row>
    <row r="455" s="14" customFormat="1">
      <c r="A455" s="14"/>
      <c r="B455" s="245"/>
      <c r="C455" s="246"/>
      <c r="D455" s="228" t="s">
        <v>206</v>
      </c>
      <c r="E455" s="247" t="s">
        <v>19</v>
      </c>
      <c r="F455" s="248" t="s">
        <v>390</v>
      </c>
      <c r="G455" s="246"/>
      <c r="H455" s="249">
        <v>25</v>
      </c>
      <c r="I455" s="250"/>
      <c r="J455" s="246"/>
      <c r="K455" s="246"/>
      <c r="L455" s="251"/>
      <c r="M455" s="252"/>
      <c r="N455" s="253"/>
      <c r="O455" s="253"/>
      <c r="P455" s="253"/>
      <c r="Q455" s="253"/>
      <c r="R455" s="253"/>
      <c r="S455" s="253"/>
      <c r="T455" s="254"/>
      <c r="U455" s="14"/>
      <c r="V455" s="14"/>
      <c r="W455" s="14"/>
      <c r="X455" s="14"/>
      <c r="Y455" s="14"/>
      <c r="Z455" s="14"/>
      <c r="AA455" s="14"/>
      <c r="AB455" s="14"/>
      <c r="AC455" s="14"/>
      <c r="AD455" s="14"/>
      <c r="AE455" s="14"/>
      <c r="AT455" s="255" t="s">
        <v>206</v>
      </c>
      <c r="AU455" s="255" t="s">
        <v>78</v>
      </c>
      <c r="AV455" s="14" t="s">
        <v>78</v>
      </c>
      <c r="AW455" s="14" t="s">
        <v>31</v>
      </c>
      <c r="AX455" s="14" t="s">
        <v>76</v>
      </c>
      <c r="AY455" s="255" t="s">
        <v>193</v>
      </c>
    </row>
    <row r="456" s="2" customFormat="1" ht="16.5" customHeight="1">
      <c r="A456" s="41"/>
      <c r="B456" s="42"/>
      <c r="C456" s="215" t="s">
        <v>830</v>
      </c>
      <c r="D456" s="215" t="s">
        <v>195</v>
      </c>
      <c r="E456" s="216" t="s">
        <v>5823</v>
      </c>
      <c r="F456" s="217" t="s">
        <v>5824</v>
      </c>
      <c r="G456" s="218" t="s">
        <v>326</v>
      </c>
      <c r="H456" s="219">
        <v>19</v>
      </c>
      <c r="I456" s="220"/>
      <c r="J456" s="221">
        <f>ROUND(I456*H456,2)</f>
        <v>0</v>
      </c>
      <c r="K456" s="217" t="s">
        <v>19</v>
      </c>
      <c r="L456" s="47"/>
      <c r="M456" s="222" t="s">
        <v>19</v>
      </c>
      <c r="N456" s="223" t="s">
        <v>40</v>
      </c>
      <c r="O456" s="87"/>
      <c r="P456" s="224">
        <f>O456*H456</f>
        <v>0</v>
      </c>
      <c r="Q456" s="224">
        <v>0</v>
      </c>
      <c r="R456" s="224">
        <f>Q456*H456</f>
        <v>0</v>
      </c>
      <c r="S456" s="224">
        <v>0</v>
      </c>
      <c r="T456" s="225">
        <f>S456*H456</f>
        <v>0</v>
      </c>
      <c r="U456" s="41"/>
      <c r="V456" s="41"/>
      <c r="W456" s="41"/>
      <c r="X456" s="41"/>
      <c r="Y456" s="41"/>
      <c r="Z456" s="41"/>
      <c r="AA456" s="41"/>
      <c r="AB456" s="41"/>
      <c r="AC456" s="41"/>
      <c r="AD456" s="41"/>
      <c r="AE456" s="41"/>
      <c r="AR456" s="226" t="s">
        <v>323</v>
      </c>
      <c r="AT456" s="226" t="s">
        <v>195</v>
      </c>
      <c r="AU456" s="226" t="s">
        <v>78</v>
      </c>
      <c r="AY456" s="20" t="s">
        <v>193</v>
      </c>
      <c r="BE456" s="227">
        <f>IF(N456="základní",J456,0)</f>
        <v>0</v>
      </c>
      <c r="BF456" s="227">
        <f>IF(N456="snížená",J456,0)</f>
        <v>0</v>
      </c>
      <c r="BG456" s="227">
        <f>IF(N456="zákl. přenesená",J456,0)</f>
        <v>0</v>
      </c>
      <c r="BH456" s="227">
        <f>IF(N456="sníž. přenesená",J456,0)</f>
        <v>0</v>
      </c>
      <c r="BI456" s="227">
        <f>IF(N456="nulová",J456,0)</f>
        <v>0</v>
      </c>
      <c r="BJ456" s="20" t="s">
        <v>76</v>
      </c>
      <c r="BK456" s="227">
        <f>ROUND(I456*H456,2)</f>
        <v>0</v>
      </c>
      <c r="BL456" s="20" t="s">
        <v>323</v>
      </c>
      <c r="BM456" s="226" t="s">
        <v>5825</v>
      </c>
    </row>
    <row r="457" s="2" customFormat="1">
      <c r="A457" s="41"/>
      <c r="B457" s="42"/>
      <c r="C457" s="43"/>
      <c r="D457" s="228" t="s">
        <v>202</v>
      </c>
      <c r="E457" s="43"/>
      <c r="F457" s="229" t="s">
        <v>5826</v>
      </c>
      <c r="G457" s="43"/>
      <c r="H457" s="43"/>
      <c r="I457" s="230"/>
      <c r="J457" s="43"/>
      <c r="K457" s="43"/>
      <c r="L457" s="47"/>
      <c r="M457" s="231"/>
      <c r="N457" s="232"/>
      <c r="O457" s="87"/>
      <c r="P457" s="87"/>
      <c r="Q457" s="87"/>
      <c r="R457" s="87"/>
      <c r="S457" s="87"/>
      <c r="T457" s="88"/>
      <c r="U457" s="41"/>
      <c r="V457" s="41"/>
      <c r="W457" s="41"/>
      <c r="X457" s="41"/>
      <c r="Y457" s="41"/>
      <c r="Z457" s="41"/>
      <c r="AA457" s="41"/>
      <c r="AB457" s="41"/>
      <c r="AC457" s="41"/>
      <c r="AD457" s="41"/>
      <c r="AE457" s="41"/>
      <c r="AT457" s="20" t="s">
        <v>202</v>
      </c>
      <c r="AU457" s="20" t="s">
        <v>78</v>
      </c>
    </row>
    <row r="458" s="13" customFormat="1">
      <c r="A458" s="13"/>
      <c r="B458" s="235"/>
      <c r="C458" s="236"/>
      <c r="D458" s="228" t="s">
        <v>206</v>
      </c>
      <c r="E458" s="237" t="s">
        <v>19</v>
      </c>
      <c r="F458" s="238" t="s">
        <v>279</v>
      </c>
      <c r="G458" s="236"/>
      <c r="H458" s="237" t="s">
        <v>19</v>
      </c>
      <c r="I458" s="239"/>
      <c r="J458" s="236"/>
      <c r="K458" s="236"/>
      <c r="L458" s="240"/>
      <c r="M458" s="241"/>
      <c r="N458" s="242"/>
      <c r="O458" s="242"/>
      <c r="P458" s="242"/>
      <c r="Q458" s="242"/>
      <c r="R458" s="242"/>
      <c r="S458" s="242"/>
      <c r="T458" s="243"/>
      <c r="U458" s="13"/>
      <c r="V458" s="13"/>
      <c r="W458" s="13"/>
      <c r="X458" s="13"/>
      <c r="Y458" s="13"/>
      <c r="Z458" s="13"/>
      <c r="AA458" s="13"/>
      <c r="AB458" s="13"/>
      <c r="AC458" s="13"/>
      <c r="AD458" s="13"/>
      <c r="AE458" s="13"/>
      <c r="AT458" s="244" t="s">
        <v>206</v>
      </c>
      <c r="AU458" s="244" t="s">
        <v>78</v>
      </c>
      <c r="AV458" s="13" t="s">
        <v>76</v>
      </c>
      <c r="AW458" s="13" t="s">
        <v>31</v>
      </c>
      <c r="AX458" s="13" t="s">
        <v>69</v>
      </c>
      <c r="AY458" s="244" t="s">
        <v>193</v>
      </c>
    </row>
    <row r="459" s="14" customFormat="1">
      <c r="A459" s="14"/>
      <c r="B459" s="245"/>
      <c r="C459" s="246"/>
      <c r="D459" s="228" t="s">
        <v>206</v>
      </c>
      <c r="E459" s="247" t="s">
        <v>19</v>
      </c>
      <c r="F459" s="248" t="s">
        <v>340</v>
      </c>
      <c r="G459" s="246"/>
      <c r="H459" s="249">
        <v>19</v>
      </c>
      <c r="I459" s="250"/>
      <c r="J459" s="246"/>
      <c r="K459" s="246"/>
      <c r="L459" s="251"/>
      <c r="M459" s="252"/>
      <c r="N459" s="253"/>
      <c r="O459" s="253"/>
      <c r="P459" s="253"/>
      <c r="Q459" s="253"/>
      <c r="R459" s="253"/>
      <c r="S459" s="253"/>
      <c r="T459" s="254"/>
      <c r="U459" s="14"/>
      <c r="V459" s="14"/>
      <c r="W459" s="14"/>
      <c r="X459" s="14"/>
      <c r="Y459" s="14"/>
      <c r="Z459" s="14"/>
      <c r="AA459" s="14"/>
      <c r="AB459" s="14"/>
      <c r="AC459" s="14"/>
      <c r="AD459" s="14"/>
      <c r="AE459" s="14"/>
      <c r="AT459" s="255" t="s">
        <v>206</v>
      </c>
      <c r="AU459" s="255" t="s">
        <v>78</v>
      </c>
      <c r="AV459" s="14" t="s">
        <v>78</v>
      </c>
      <c r="AW459" s="14" t="s">
        <v>31</v>
      </c>
      <c r="AX459" s="14" t="s">
        <v>76</v>
      </c>
      <c r="AY459" s="255" t="s">
        <v>193</v>
      </c>
    </row>
    <row r="460" s="2" customFormat="1" ht="16.5" customHeight="1">
      <c r="A460" s="41"/>
      <c r="B460" s="42"/>
      <c r="C460" s="215" t="s">
        <v>837</v>
      </c>
      <c r="D460" s="215" t="s">
        <v>195</v>
      </c>
      <c r="E460" s="216" t="s">
        <v>5827</v>
      </c>
      <c r="F460" s="217" t="s">
        <v>5828</v>
      </c>
      <c r="G460" s="218" t="s">
        <v>326</v>
      </c>
      <c r="H460" s="219">
        <v>1</v>
      </c>
      <c r="I460" s="220"/>
      <c r="J460" s="221">
        <f>ROUND(I460*H460,2)</f>
        <v>0</v>
      </c>
      <c r="K460" s="217" t="s">
        <v>19</v>
      </c>
      <c r="L460" s="47"/>
      <c r="M460" s="222" t="s">
        <v>19</v>
      </c>
      <c r="N460" s="223" t="s">
        <v>40</v>
      </c>
      <c r="O460" s="87"/>
      <c r="P460" s="224">
        <f>O460*H460</f>
        <v>0</v>
      </c>
      <c r="Q460" s="224">
        <v>0</v>
      </c>
      <c r="R460" s="224">
        <f>Q460*H460</f>
        <v>0</v>
      </c>
      <c r="S460" s="224">
        <v>0</v>
      </c>
      <c r="T460" s="225">
        <f>S460*H460</f>
        <v>0</v>
      </c>
      <c r="U460" s="41"/>
      <c r="V460" s="41"/>
      <c r="W460" s="41"/>
      <c r="X460" s="41"/>
      <c r="Y460" s="41"/>
      <c r="Z460" s="41"/>
      <c r="AA460" s="41"/>
      <c r="AB460" s="41"/>
      <c r="AC460" s="41"/>
      <c r="AD460" s="41"/>
      <c r="AE460" s="41"/>
      <c r="AR460" s="226" t="s">
        <v>323</v>
      </c>
      <c r="AT460" s="226" t="s">
        <v>195</v>
      </c>
      <c r="AU460" s="226" t="s">
        <v>78</v>
      </c>
      <c r="AY460" s="20" t="s">
        <v>193</v>
      </c>
      <c r="BE460" s="227">
        <f>IF(N460="základní",J460,0)</f>
        <v>0</v>
      </c>
      <c r="BF460" s="227">
        <f>IF(N460="snížená",J460,0)</f>
        <v>0</v>
      </c>
      <c r="BG460" s="227">
        <f>IF(N460="zákl. přenesená",J460,0)</f>
        <v>0</v>
      </c>
      <c r="BH460" s="227">
        <f>IF(N460="sníž. přenesená",J460,0)</f>
        <v>0</v>
      </c>
      <c r="BI460" s="227">
        <f>IF(N460="nulová",J460,0)</f>
        <v>0</v>
      </c>
      <c r="BJ460" s="20" t="s">
        <v>76</v>
      </c>
      <c r="BK460" s="227">
        <f>ROUND(I460*H460,2)</f>
        <v>0</v>
      </c>
      <c r="BL460" s="20" t="s">
        <v>323</v>
      </c>
      <c r="BM460" s="226" t="s">
        <v>5829</v>
      </c>
    </row>
    <row r="461" s="2" customFormat="1">
      <c r="A461" s="41"/>
      <c r="B461" s="42"/>
      <c r="C461" s="43"/>
      <c r="D461" s="228" t="s">
        <v>202</v>
      </c>
      <c r="E461" s="43"/>
      <c r="F461" s="229" t="s">
        <v>5830</v>
      </c>
      <c r="G461" s="43"/>
      <c r="H461" s="43"/>
      <c r="I461" s="230"/>
      <c r="J461" s="43"/>
      <c r="K461" s="43"/>
      <c r="L461" s="47"/>
      <c r="M461" s="231"/>
      <c r="N461" s="232"/>
      <c r="O461" s="87"/>
      <c r="P461" s="87"/>
      <c r="Q461" s="87"/>
      <c r="R461" s="87"/>
      <c r="S461" s="87"/>
      <c r="T461" s="88"/>
      <c r="U461" s="41"/>
      <c r="V461" s="41"/>
      <c r="W461" s="41"/>
      <c r="X461" s="41"/>
      <c r="Y461" s="41"/>
      <c r="Z461" s="41"/>
      <c r="AA461" s="41"/>
      <c r="AB461" s="41"/>
      <c r="AC461" s="41"/>
      <c r="AD461" s="41"/>
      <c r="AE461" s="41"/>
      <c r="AT461" s="20" t="s">
        <v>202</v>
      </c>
      <c r="AU461" s="20" t="s">
        <v>78</v>
      </c>
    </row>
    <row r="462" s="13" customFormat="1">
      <c r="A462" s="13"/>
      <c r="B462" s="235"/>
      <c r="C462" s="236"/>
      <c r="D462" s="228" t="s">
        <v>206</v>
      </c>
      <c r="E462" s="237" t="s">
        <v>19</v>
      </c>
      <c r="F462" s="238" t="s">
        <v>279</v>
      </c>
      <c r="G462" s="236"/>
      <c r="H462" s="237" t="s">
        <v>19</v>
      </c>
      <c r="I462" s="239"/>
      <c r="J462" s="236"/>
      <c r="K462" s="236"/>
      <c r="L462" s="240"/>
      <c r="M462" s="241"/>
      <c r="N462" s="242"/>
      <c r="O462" s="242"/>
      <c r="P462" s="242"/>
      <c r="Q462" s="242"/>
      <c r="R462" s="242"/>
      <c r="S462" s="242"/>
      <c r="T462" s="243"/>
      <c r="U462" s="13"/>
      <c r="V462" s="13"/>
      <c r="W462" s="13"/>
      <c r="X462" s="13"/>
      <c r="Y462" s="13"/>
      <c r="Z462" s="13"/>
      <c r="AA462" s="13"/>
      <c r="AB462" s="13"/>
      <c r="AC462" s="13"/>
      <c r="AD462" s="13"/>
      <c r="AE462" s="13"/>
      <c r="AT462" s="244" t="s">
        <v>206</v>
      </c>
      <c r="AU462" s="244" t="s">
        <v>78</v>
      </c>
      <c r="AV462" s="13" t="s">
        <v>76</v>
      </c>
      <c r="AW462" s="13" t="s">
        <v>31</v>
      </c>
      <c r="AX462" s="13" t="s">
        <v>69</v>
      </c>
      <c r="AY462" s="244" t="s">
        <v>193</v>
      </c>
    </row>
    <row r="463" s="14" customFormat="1">
      <c r="A463" s="14"/>
      <c r="B463" s="245"/>
      <c r="C463" s="246"/>
      <c r="D463" s="228" t="s">
        <v>206</v>
      </c>
      <c r="E463" s="247" t="s">
        <v>19</v>
      </c>
      <c r="F463" s="248" t="s">
        <v>76</v>
      </c>
      <c r="G463" s="246"/>
      <c r="H463" s="249">
        <v>1</v>
      </c>
      <c r="I463" s="250"/>
      <c r="J463" s="246"/>
      <c r="K463" s="246"/>
      <c r="L463" s="251"/>
      <c r="M463" s="252"/>
      <c r="N463" s="253"/>
      <c r="O463" s="253"/>
      <c r="P463" s="253"/>
      <c r="Q463" s="253"/>
      <c r="R463" s="253"/>
      <c r="S463" s="253"/>
      <c r="T463" s="254"/>
      <c r="U463" s="14"/>
      <c r="V463" s="14"/>
      <c r="W463" s="14"/>
      <c r="X463" s="14"/>
      <c r="Y463" s="14"/>
      <c r="Z463" s="14"/>
      <c r="AA463" s="14"/>
      <c r="AB463" s="14"/>
      <c r="AC463" s="14"/>
      <c r="AD463" s="14"/>
      <c r="AE463" s="14"/>
      <c r="AT463" s="255" t="s">
        <v>206</v>
      </c>
      <c r="AU463" s="255" t="s">
        <v>78</v>
      </c>
      <c r="AV463" s="14" t="s">
        <v>78</v>
      </c>
      <c r="AW463" s="14" t="s">
        <v>31</v>
      </c>
      <c r="AX463" s="14" t="s">
        <v>76</v>
      </c>
      <c r="AY463" s="255" t="s">
        <v>193</v>
      </c>
    </row>
    <row r="464" s="2" customFormat="1" ht="16.5" customHeight="1">
      <c r="A464" s="41"/>
      <c r="B464" s="42"/>
      <c r="C464" s="215" t="s">
        <v>846</v>
      </c>
      <c r="D464" s="215" t="s">
        <v>195</v>
      </c>
      <c r="E464" s="216" t="s">
        <v>5831</v>
      </c>
      <c r="F464" s="217" t="s">
        <v>5832</v>
      </c>
      <c r="G464" s="218" t="s">
        <v>326</v>
      </c>
      <c r="H464" s="219">
        <v>1</v>
      </c>
      <c r="I464" s="220"/>
      <c r="J464" s="221">
        <f>ROUND(I464*H464,2)</f>
        <v>0</v>
      </c>
      <c r="K464" s="217" t="s">
        <v>19</v>
      </c>
      <c r="L464" s="47"/>
      <c r="M464" s="222" t="s">
        <v>19</v>
      </c>
      <c r="N464" s="223" t="s">
        <v>40</v>
      </c>
      <c r="O464" s="87"/>
      <c r="P464" s="224">
        <f>O464*H464</f>
        <v>0</v>
      </c>
      <c r="Q464" s="224">
        <v>0</v>
      </c>
      <c r="R464" s="224">
        <f>Q464*H464</f>
        <v>0</v>
      </c>
      <c r="S464" s="224">
        <v>0</v>
      </c>
      <c r="T464" s="225">
        <f>S464*H464</f>
        <v>0</v>
      </c>
      <c r="U464" s="41"/>
      <c r="V464" s="41"/>
      <c r="W464" s="41"/>
      <c r="X464" s="41"/>
      <c r="Y464" s="41"/>
      <c r="Z464" s="41"/>
      <c r="AA464" s="41"/>
      <c r="AB464" s="41"/>
      <c r="AC464" s="41"/>
      <c r="AD464" s="41"/>
      <c r="AE464" s="41"/>
      <c r="AR464" s="226" t="s">
        <v>323</v>
      </c>
      <c r="AT464" s="226" t="s">
        <v>195</v>
      </c>
      <c r="AU464" s="226" t="s">
        <v>78</v>
      </c>
      <c r="AY464" s="20" t="s">
        <v>193</v>
      </c>
      <c r="BE464" s="227">
        <f>IF(N464="základní",J464,0)</f>
        <v>0</v>
      </c>
      <c r="BF464" s="227">
        <f>IF(N464="snížená",J464,0)</f>
        <v>0</v>
      </c>
      <c r="BG464" s="227">
        <f>IF(N464="zákl. přenesená",J464,0)</f>
        <v>0</v>
      </c>
      <c r="BH464" s="227">
        <f>IF(N464="sníž. přenesená",J464,0)</f>
        <v>0</v>
      </c>
      <c r="BI464" s="227">
        <f>IF(N464="nulová",J464,0)</f>
        <v>0</v>
      </c>
      <c r="BJ464" s="20" t="s">
        <v>76</v>
      </c>
      <c r="BK464" s="227">
        <f>ROUND(I464*H464,2)</f>
        <v>0</v>
      </c>
      <c r="BL464" s="20" t="s">
        <v>323</v>
      </c>
      <c r="BM464" s="226" t="s">
        <v>5833</v>
      </c>
    </row>
    <row r="465" s="2" customFormat="1">
      <c r="A465" s="41"/>
      <c r="B465" s="42"/>
      <c r="C465" s="43"/>
      <c r="D465" s="228" t="s">
        <v>202</v>
      </c>
      <c r="E465" s="43"/>
      <c r="F465" s="229" t="s">
        <v>5834</v>
      </c>
      <c r="G465" s="43"/>
      <c r="H465" s="43"/>
      <c r="I465" s="230"/>
      <c r="J465" s="43"/>
      <c r="K465" s="43"/>
      <c r="L465" s="47"/>
      <c r="M465" s="231"/>
      <c r="N465" s="232"/>
      <c r="O465" s="87"/>
      <c r="P465" s="87"/>
      <c r="Q465" s="87"/>
      <c r="R465" s="87"/>
      <c r="S465" s="87"/>
      <c r="T465" s="88"/>
      <c r="U465" s="41"/>
      <c r="V465" s="41"/>
      <c r="W465" s="41"/>
      <c r="X465" s="41"/>
      <c r="Y465" s="41"/>
      <c r="Z465" s="41"/>
      <c r="AA465" s="41"/>
      <c r="AB465" s="41"/>
      <c r="AC465" s="41"/>
      <c r="AD465" s="41"/>
      <c r="AE465" s="41"/>
      <c r="AT465" s="20" t="s">
        <v>202</v>
      </c>
      <c r="AU465" s="20" t="s">
        <v>78</v>
      </c>
    </row>
    <row r="466" s="13" customFormat="1">
      <c r="A466" s="13"/>
      <c r="B466" s="235"/>
      <c r="C466" s="236"/>
      <c r="D466" s="228" t="s">
        <v>206</v>
      </c>
      <c r="E466" s="237" t="s">
        <v>19</v>
      </c>
      <c r="F466" s="238" t="s">
        <v>279</v>
      </c>
      <c r="G466" s="236"/>
      <c r="H466" s="237" t="s">
        <v>19</v>
      </c>
      <c r="I466" s="239"/>
      <c r="J466" s="236"/>
      <c r="K466" s="236"/>
      <c r="L466" s="240"/>
      <c r="M466" s="241"/>
      <c r="N466" s="242"/>
      <c r="O466" s="242"/>
      <c r="P466" s="242"/>
      <c r="Q466" s="242"/>
      <c r="R466" s="242"/>
      <c r="S466" s="242"/>
      <c r="T466" s="243"/>
      <c r="U466" s="13"/>
      <c r="V466" s="13"/>
      <c r="W466" s="13"/>
      <c r="X466" s="13"/>
      <c r="Y466" s="13"/>
      <c r="Z466" s="13"/>
      <c r="AA466" s="13"/>
      <c r="AB466" s="13"/>
      <c r="AC466" s="13"/>
      <c r="AD466" s="13"/>
      <c r="AE466" s="13"/>
      <c r="AT466" s="244" t="s">
        <v>206</v>
      </c>
      <c r="AU466" s="244" t="s">
        <v>78</v>
      </c>
      <c r="AV466" s="13" t="s">
        <v>76</v>
      </c>
      <c r="AW466" s="13" t="s">
        <v>31</v>
      </c>
      <c r="AX466" s="13" t="s">
        <v>69</v>
      </c>
      <c r="AY466" s="244" t="s">
        <v>193</v>
      </c>
    </row>
    <row r="467" s="14" customFormat="1">
      <c r="A467" s="14"/>
      <c r="B467" s="245"/>
      <c r="C467" s="246"/>
      <c r="D467" s="228" t="s">
        <v>206</v>
      </c>
      <c r="E467" s="247" t="s">
        <v>19</v>
      </c>
      <c r="F467" s="248" t="s">
        <v>76</v>
      </c>
      <c r="G467" s="246"/>
      <c r="H467" s="249">
        <v>1</v>
      </c>
      <c r="I467" s="250"/>
      <c r="J467" s="246"/>
      <c r="K467" s="246"/>
      <c r="L467" s="251"/>
      <c r="M467" s="252"/>
      <c r="N467" s="253"/>
      <c r="O467" s="253"/>
      <c r="P467" s="253"/>
      <c r="Q467" s="253"/>
      <c r="R467" s="253"/>
      <c r="S467" s="253"/>
      <c r="T467" s="254"/>
      <c r="U467" s="14"/>
      <c r="V467" s="14"/>
      <c r="W467" s="14"/>
      <c r="X467" s="14"/>
      <c r="Y467" s="14"/>
      <c r="Z467" s="14"/>
      <c r="AA467" s="14"/>
      <c r="AB467" s="14"/>
      <c r="AC467" s="14"/>
      <c r="AD467" s="14"/>
      <c r="AE467" s="14"/>
      <c r="AT467" s="255" t="s">
        <v>206</v>
      </c>
      <c r="AU467" s="255" t="s">
        <v>78</v>
      </c>
      <c r="AV467" s="14" t="s">
        <v>78</v>
      </c>
      <c r="AW467" s="14" t="s">
        <v>31</v>
      </c>
      <c r="AX467" s="14" t="s">
        <v>76</v>
      </c>
      <c r="AY467" s="255" t="s">
        <v>193</v>
      </c>
    </row>
    <row r="468" s="2" customFormat="1" ht="16.5" customHeight="1">
      <c r="A468" s="41"/>
      <c r="B468" s="42"/>
      <c r="C468" s="215" t="s">
        <v>855</v>
      </c>
      <c r="D468" s="215" t="s">
        <v>195</v>
      </c>
      <c r="E468" s="216" t="s">
        <v>5835</v>
      </c>
      <c r="F468" s="217" t="s">
        <v>5836</v>
      </c>
      <c r="G468" s="218" t="s">
        <v>326</v>
      </c>
      <c r="H468" s="219">
        <v>4</v>
      </c>
      <c r="I468" s="220"/>
      <c r="J468" s="221">
        <f>ROUND(I468*H468,2)</f>
        <v>0</v>
      </c>
      <c r="K468" s="217" t="s">
        <v>19</v>
      </c>
      <c r="L468" s="47"/>
      <c r="M468" s="222" t="s">
        <v>19</v>
      </c>
      <c r="N468" s="223" t="s">
        <v>40</v>
      </c>
      <c r="O468" s="87"/>
      <c r="P468" s="224">
        <f>O468*H468</f>
        <v>0</v>
      </c>
      <c r="Q468" s="224">
        <v>0</v>
      </c>
      <c r="R468" s="224">
        <f>Q468*H468</f>
        <v>0</v>
      </c>
      <c r="S468" s="224">
        <v>0</v>
      </c>
      <c r="T468" s="225">
        <f>S468*H468</f>
        <v>0</v>
      </c>
      <c r="U468" s="41"/>
      <c r="V468" s="41"/>
      <c r="W468" s="41"/>
      <c r="X468" s="41"/>
      <c r="Y468" s="41"/>
      <c r="Z468" s="41"/>
      <c r="AA468" s="41"/>
      <c r="AB468" s="41"/>
      <c r="AC468" s="41"/>
      <c r="AD468" s="41"/>
      <c r="AE468" s="41"/>
      <c r="AR468" s="226" t="s">
        <v>323</v>
      </c>
      <c r="AT468" s="226" t="s">
        <v>195</v>
      </c>
      <c r="AU468" s="226" t="s">
        <v>78</v>
      </c>
      <c r="AY468" s="20" t="s">
        <v>193</v>
      </c>
      <c r="BE468" s="227">
        <f>IF(N468="základní",J468,0)</f>
        <v>0</v>
      </c>
      <c r="BF468" s="227">
        <f>IF(N468="snížená",J468,0)</f>
        <v>0</v>
      </c>
      <c r="BG468" s="227">
        <f>IF(N468="zákl. přenesená",J468,0)</f>
        <v>0</v>
      </c>
      <c r="BH468" s="227">
        <f>IF(N468="sníž. přenesená",J468,0)</f>
        <v>0</v>
      </c>
      <c r="BI468" s="227">
        <f>IF(N468="nulová",J468,0)</f>
        <v>0</v>
      </c>
      <c r="BJ468" s="20" t="s">
        <v>76</v>
      </c>
      <c r="BK468" s="227">
        <f>ROUND(I468*H468,2)</f>
        <v>0</v>
      </c>
      <c r="BL468" s="20" t="s">
        <v>323</v>
      </c>
      <c r="BM468" s="226" t="s">
        <v>5837</v>
      </c>
    </row>
    <row r="469" s="2" customFormat="1">
      <c r="A469" s="41"/>
      <c r="B469" s="42"/>
      <c r="C469" s="43"/>
      <c r="D469" s="228" t="s">
        <v>202</v>
      </c>
      <c r="E469" s="43"/>
      <c r="F469" s="229" t="s">
        <v>5838</v>
      </c>
      <c r="G469" s="43"/>
      <c r="H469" s="43"/>
      <c r="I469" s="230"/>
      <c r="J469" s="43"/>
      <c r="K469" s="43"/>
      <c r="L469" s="47"/>
      <c r="M469" s="231"/>
      <c r="N469" s="232"/>
      <c r="O469" s="87"/>
      <c r="P469" s="87"/>
      <c r="Q469" s="87"/>
      <c r="R469" s="87"/>
      <c r="S469" s="87"/>
      <c r="T469" s="88"/>
      <c r="U469" s="41"/>
      <c r="V469" s="41"/>
      <c r="W469" s="41"/>
      <c r="X469" s="41"/>
      <c r="Y469" s="41"/>
      <c r="Z469" s="41"/>
      <c r="AA469" s="41"/>
      <c r="AB469" s="41"/>
      <c r="AC469" s="41"/>
      <c r="AD469" s="41"/>
      <c r="AE469" s="41"/>
      <c r="AT469" s="20" t="s">
        <v>202</v>
      </c>
      <c r="AU469" s="20" t="s">
        <v>78</v>
      </c>
    </row>
    <row r="470" s="13" customFormat="1">
      <c r="A470" s="13"/>
      <c r="B470" s="235"/>
      <c r="C470" s="236"/>
      <c r="D470" s="228" t="s">
        <v>206</v>
      </c>
      <c r="E470" s="237" t="s">
        <v>19</v>
      </c>
      <c r="F470" s="238" t="s">
        <v>279</v>
      </c>
      <c r="G470" s="236"/>
      <c r="H470" s="237" t="s">
        <v>19</v>
      </c>
      <c r="I470" s="239"/>
      <c r="J470" s="236"/>
      <c r="K470" s="236"/>
      <c r="L470" s="240"/>
      <c r="M470" s="241"/>
      <c r="N470" s="242"/>
      <c r="O470" s="242"/>
      <c r="P470" s="242"/>
      <c r="Q470" s="242"/>
      <c r="R470" s="242"/>
      <c r="S470" s="242"/>
      <c r="T470" s="243"/>
      <c r="U470" s="13"/>
      <c r="V470" s="13"/>
      <c r="W470" s="13"/>
      <c r="X470" s="13"/>
      <c r="Y470" s="13"/>
      <c r="Z470" s="13"/>
      <c r="AA470" s="13"/>
      <c r="AB470" s="13"/>
      <c r="AC470" s="13"/>
      <c r="AD470" s="13"/>
      <c r="AE470" s="13"/>
      <c r="AT470" s="244" t="s">
        <v>206</v>
      </c>
      <c r="AU470" s="244" t="s">
        <v>78</v>
      </c>
      <c r="AV470" s="13" t="s">
        <v>76</v>
      </c>
      <c r="AW470" s="13" t="s">
        <v>31</v>
      </c>
      <c r="AX470" s="13" t="s">
        <v>69</v>
      </c>
      <c r="AY470" s="244" t="s">
        <v>193</v>
      </c>
    </row>
    <row r="471" s="14" customFormat="1">
      <c r="A471" s="14"/>
      <c r="B471" s="245"/>
      <c r="C471" s="246"/>
      <c r="D471" s="228" t="s">
        <v>206</v>
      </c>
      <c r="E471" s="247" t="s">
        <v>19</v>
      </c>
      <c r="F471" s="248" t="s">
        <v>200</v>
      </c>
      <c r="G471" s="246"/>
      <c r="H471" s="249">
        <v>4</v>
      </c>
      <c r="I471" s="250"/>
      <c r="J471" s="246"/>
      <c r="K471" s="246"/>
      <c r="L471" s="251"/>
      <c r="M471" s="252"/>
      <c r="N471" s="253"/>
      <c r="O471" s="253"/>
      <c r="P471" s="253"/>
      <c r="Q471" s="253"/>
      <c r="R471" s="253"/>
      <c r="S471" s="253"/>
      <c r="T471" s="254"/>
      <c r="U471" s="14"/>
      <c r="V471" s="14"/>
      <c r="W471" s="14"/>
      <c r="X471" s="14"/>
      <c r="Y471" s="14"/>
      <c r="Z471" s="14"/>
      <c r="AA471" s="14"/>
      <c r="AB471" s="14"/>
      <c r="AC471" s="14"/>
      <c r="AD471" s="14"/>
      <c r="AE471" s="14"/>
      <c r="AT471" s="255" t="s">
        <v>206</v>
      </c>
      <c r="AU471" s="255" t="s">
        <v>78</v>
      </c>
      <c r="AV471" s="14" t="s">
        <v>78</v>
      </c>
      <c r="AW471" s="14" t="s">
        <v>31</v>
      </c>
      <c r="AX471" s="14" t="s">
        <v>76</v>
      </c>
      <c r="AY471" s="255" t="s">
        <v>193</v>
      </c>
    </row>
    <row r="472" s="2" customFormat="1" ht="16.5" customHeight="1">
      <c r="A472" s="41"/>
      <c r="B472" s="42"/>
      <c r="C472" s="215" t="s">
        <v>864</v>
      </c>
      <c r="D472" s="215" t="s">
        <v>195</v>
      </c>
      <c r="E472" s="216" t="s">
        <v>5839</v>
      </c>
      <c r="F472" s="217" t="s">
        <v>5840</v>
      </c>
      <c r="G472" s="218" t="s">
        <v>326</v>
      </c>
      <c r="H472" s="219">
        <v>8</v>
      </c>
      <c r="I472" s="220"/>
      <c r="J472" s="221">
        <f>ROUND(I472*H472,2)</f>
        <v>0</v>
      </c>
      <c r="K472" s="217" t="s">
        <v>19</v>
      </c>
      <c r="L472" s="47"/>
      <c r="M472" s="222" t="s">
        <v>19</v>
      </c>
      <c r="N472" s="223" t="s">
        <v>40</v>
      </c>
      <c r="O472" s="87"/>
      <c r="P472" s="224">
        <f>O472*H472</f>
        <v>0</v>
      </c>
      <c r="Q472" s="224">
        <v>0</v>
      </c>
      <c r="R472" s="224">
        <f>Q472*H472</f>
        <v>0</v>
      </c>
      <c r="S472" s="224">
        <v>0</v>
      </c>
      <c r="T472" s="225">
        <f>S472*H472</f>
        <v>0</v>
      </c>
      <c r="U472" s="41"/>
      <c r="V472" s="41"/>
      <c r="W472" s="41"/>
      <c r="X472" s="41"/>
      <c r="Y472" s="41"/>
      <c r="Z472" s="41"/>
      <c r="AA472" s="41"/>
      <c r="AB472" s="41"/>
      <c r="AC472" s="41"/>
      <c r="AD472" s="41"/>
      <c r="AE472" s="41"/>
      <c r="AR472" s="226" t="s">
        <v>323</v>
      </c>
      <c r="AT472" s="226" t="s">
        <v>195</v>
      </c>
      <c r="AU472" s="226" t="s">
        <v>78</v>
      </c>
      <c r="AY472" s="20" t="s">
        <v>193</v>
      </c>
      <c r="BE472" s="227">
        <f>IF(N472="základní",J472,0)</f>
        <v>0</v>
      </c>
      <c r="BF472" s="227">
        <f>IF(N472="snížená",J472,0)</f>
        <v>0</v>
      </c>
      <c r="BG472" s="227">
        <f>IF(N472="zákl. přenesená",J472,0)</f>
        <v>0</v>
      </c>
      <c r="BH472" s="227">
        <f>IF(N472="sníž. přenesená",J472,0)</f>
        <v>0</v>
      </c>
      <c r="BI472" s="227">
        <f>IF(N472="nulová",J472,0)</f>
        <v>0</v>
      </c>
      <c r="BJ472" s="20" t="s">
        <v>76</v>
      </c>
      <c r="BK472" s="227">
        <f>ROUND(I472*H472,2)</f>
        <v>0</v>
      </c>
      <c r="BL472" s="20" t="s">
        <v>323</v>
      </c>
      <c r="BM472" s="226" t="s">
        <v>5841</v>
      </c>
    </row>
    <row r="473" s="2" customFormat="1">
      <c r="A473" s="41"/>
      <c r="B473" s="42"/>
      <c r="C473" s="43"/>
      <c r="D473" s="228" t="s">
        <v>202</v>
      </c>
      <c r="E473" s="43"/>
      <c r="F473" s="229" t="s">
        <v>5842</v>
      </c>
      <c r="G473" s="43"/>
      <c r="H473" s="43"/>
      <c r="I473" s="230"/>
      <c r="J473" s="43"/>
      <c r="K473" s="43"/>
      <c r="L473" s="47"/>
      <c r="M473" s="231"/>
      <c r="N473" s="232"/>
      <c r="O473" s="87"/>
      <c r="P473" s="87"/>
      <c r="Q473" s="87"/>
      <c r="R473" s="87"/>
      <c r="S473" s="87"/>
      <c r="T473" s="88"/>
      <c r="U473" s="41"/>
      <c r="V473" s="41"/>
      <c r="W473" s="41"/>
      <c r="X473" s="41"/>
      <c r="Y473" s="41"/>
      <c r="Z473" s="41"/>
      <c r="AA473" s="41"/>
      <c r="AB473" s="41"/>
      <c r="AC473" s="41"/>
      <c r="AD473" s="41"/>
      <c r="AE473" s="41"/>
      <c r="AT473" s="20" t="s">
        <v>202</v>
      </c>
      <c r="AU473" s="20" t="s">
        <v>78</v>
      </c>
    </row>
    <row r="474" s="13" customFormat="1">
      <c r="A474" s="13"/>
      <c r="B474" s="235"/>
      <c r="C474" s="236"/>
      <c r="D474" s="228" t="s">
        <v>206</v>
      </c>
      <c r="E474" s="237" t="s">
        <v>19</v>
      </c>
      <c r="F474" s="238" t="s">
        <v>279</v>
      </c>
      <c r="G474" s="236"/>
      <c r="H474" s="237" t="s">
        <v>19</v>
      </c>
      <c r="I474" s="239"/>
      <c r="J474" s="236"/>
      <c r="K474" s="236"/>
      <c r="L474" s="240"/>
      <c r="M474" s="241"/>
      <c r="N474" s="242"/>
      <c r="O474" s="242"/>
      <c r="P474" s="242"/>
      <c r="Q474" s="242"/>
      <c r="R474" s="242"/>
      <c r="S474" s="242"/>
      <c r="T474" s="243"/>
      <c r="U474" s="13"/>
      <c r="V474" s="13"/>
      <c r="W474" s="13"/>
      <c r="X474" s="13"/>
      <c r="Y474" s="13"/>
      <c r="Z474" s="13"/>
      <c r="AA474" s="13"/>
      <c r="AB474" s="13"/>
      <c r="AC474" s="13"/>
      <c r="AD474" s="13"/>
      <c r="AE474" s="13"/>
      <c r="AT474" s="244" t="s">
        <v>206</v>
      </c>
      <c r="AU474" s="244" t="s">
        <v>78</v>
      </c>
      <c r="AV474" s="13" t="s">
        <v>76</v>
      </c>
      <c r="AW474" s="13" t="s">
        <v>31</v>
      </c>
      <c r="AX474" s="13" t="s">
        <v>69</v>
      </c>
      <c r="AY474" s="244" t="s">
        <v>193</v>
      </c>
    </row>
    <row r="475" s="14" customFormat="1">
      <c r="A475" s="14"/>
      <c r="B475" s="245"/>
      <c r="C475" s="246"/>
      <c r="D475" s="228" t="s">
        <v>206</v>
      </c>
      <c r="E475" s="247" t="s">
        <v>19</v>
      </c>
      <c r="F475" s="248" t="s">
        <v>265</v>
      </c>
      <c r="G475" s="246"/>
      <c r="H475" s="249">
        <v>8</v>
      </c>
      <c r="I475" s="250"/>
      <c r="J475" s="246"/>
      <c r="K475" s="246"/>
      <c r="L475" s="251"/>
      <c r="M475" s="252"/>
      <c r="N475" s="253"/>
      <c r="O475" s="253"/>
      <c r="P475" s="253"/>
      <c r="Q475" s="253"/>
      <c r="R475" s="253"/>
      <c r="S475" s="253"/>
      <c r="T475" s="254"/>
      <c r="U475" s="14"/>
      <c r="V475" s="14"/>
      <c r="W475" s="14"/>
      <c r="X475" s="14"/>
      <c r="Y475" s="14"/>
      <c r="Z475" s="14"/>
      <c r="AA475" s="14"/>
      <c r="AB475" s="14"/>
      <c r="AC475" s="14"/>
      <c r="AD475" s="14"/>
      <c r="AE475" s="14"/>
      <c r="AT475" s="255" t="s">
        <v>206</v>
      </c>
      <c r="AU475" s="255" t="s">
        <v>78</v>
      </c>
      <c r="AV475" s="14" t="s">
        <v>78</v>
      </c>
      <c r="AW475" s="14" t="s">
        <v>31</v>
      </c>
      <c r="AX475" s="14" t="s">
        <v>76</v>
      </c>
      <c r="AY475" s="255" t="s">
        <v>193</v>
      </c>
    </row>
    <row r="476" s="2" customFormat="1" ht="16.5" customHeight="1">
      <c r="A476" s="41"/>
      <c r="B476" s="42"/>
      <c r="C476" s="215" t="s">
        <v>871</v>
      </c>
      <c r="D476" s="215" t="s">
        <v>195</v>
      </c>
      <c r="E476" s="216" t="s">
        <v>5843</v>
      </c>
      <c r="F476" s="217" t="s">
        <v>5844</v>
      </c>
      <c r="G476" s="218" t="s">
        <v>326</v>
      </c>
      <c r="H476" s="219">
        <v>19</v>
      </c>
      <c r="I476" s="220"/>
      <c r="J476" s="221">
        <f>ROUND(I476*H476,2)</f>
        <v>0</v>
      </c>
      <c r="K476" s="217" t="s">
        <v>19</v>
      </c>
      <c r="L476" s="47"/>
      <c r="M476" s="222" t="s">
        <v>19</v>
      </c>
      <c r="N476" s="223" t="s">
        <v>40</v>
      </c>
      <c r="O476" s="87"/>
      <c r="P476" s="224">
        <f>O476*H476</f>
        <v>0</v>
      </c>
      <c r="Q476" s="224">
        <v>0</v>
      </c>
      <c r="R476" s="224">
        <f>Q476*H476</f>
        <v>0</v>
      </c>
      <c r="S476" s="224">
        <v>0</v>
      </c>
      <c r="T476" s="225">
        <f>S476*H476</f>
        <v>0</v>
      </c>
      <c r="U476" s="41"/>
      <c r="V476" s="41"/>
      <c r="W476" s="41"/>
      <c r="X476" s="41"/>
      <c r="Y476" s="41"/>
      <c r="Z476" s="41"/>
      <c r="AA476" s="41"/>
      <c r="AB476" s="41"/>
      <c r="AC476" s="41"/>
      <c r="AD476" s="41"/>
      <c r="AE476" s="41"/>
      <c r="AR476" s="226" t="s">
        <v>323</v>
      </c>
      <c r="AT476" s="226" t="s">
        <v>195</v>
      </c>
      <c r="AU476" s="226" t="s">
        <v>78</v>
      </c>
      <c r="AY476" s="20" t="s">
        <v>193</v>
      </c>
      <c r="BE476" s="227">
        <f>IF(N476="základní",J476,0)</f>
        <v>0</v>
      </c>
      <c r="BF476" s="227">
        <f>IF(N476="snížená",J476,0)</f>
        <v>0</v>
      </c>
      <c r="BG476" s="227">
        <f>IF(N476="zákl. přenesená",J476,0)</f>
        <v>0</v>
      </c>
      <c r="BH476" s="227">
        <f>IF(N476="sníž. přenesená",J476,0)</f>
        <v>0</v>
      </c>
      <c r="BI476" s="227">
        <f>IF(N476="nulová",J476,0)</f>
        <v>0</v>
      </c>
      <c r="BJ476" s="20" t="s">
        <v>76</v>
      </c>
      <c r="BK476" s="227">
        <f>ROUND(I476*H476,2)</f>
        <v>0</v>
      </c>
      <c r="BL476" s="20" t="s">
        <v>323</v>
      </c>
      <c r="BM476" s="226" t="s">
        <v>5845</v>
      </c>
    </row>
    <row r="477" s="2" customFormat="1">
      <c r="A477" s="41"/>
      <c r="B477" s="42"/>
      <c r="C477" s="43"/>
      <c r="D477" s="228" t="s">
        <v>202</v>
      </c>
      <c r="E477" s="43"/>
      <c r="F477" s="229" t="s">
        <v>5846</v>
      </c>
      <c r="G477" s="43"/>
      <c r="H477" s="43"/>
      <c r="I477" s="230"/>
      <c r="J477" s="43"/>
      <c r="K477" s="43"/>
      <c r="L477" s="47"/>
      <c r="M477" s="231"/>
      <c r="N477" s="232"/>
      <c r="O477" s="87"/>
      <c r="P477" s="87"/>
      <c r="Q477" s="87"/>
      <c r="R477" s="87"/>
      <c r="S477" s="87"/>
      <c r="T477" s="88"/>
      <c r="U477" s="41"/>
      <c r="V477" s="41"/>
      <c r="W477" s="41"/>
      <c r="X477" s="41"/>
      <c r="Y477" s="41"/>
      <c r="Z477" s="41"/>
      <c r="AA477" s="41"/>
      <c r="AB477" s="41"/>
      <c r="AC477" s="41"/>
      <c r="AD477" s="41"/>
      <c r="AE477" s="41"/>
      <c r="AT477" s="20" t="s">
        <v>202</v>
      </c>
      <c r="AU477" s="20" t="s">
        <v>78</v>
      </c>
    </row>
    <row r="478" s="13" customFormat="1">
      <c r="A478" s="13"/>
      <c r="B478" s="235"/>
      <c r="C478" s="236"/>
      <c r="D478" s="228" t="s">
        <v>206</v>
      </c>
      <c r="E478" s="237" t="s">
        <v>19</v>
      </c>
      <c r="F478" s="238" t="s">
        <v>279</v>
      </c>
      <c r="G478" s="236"/>
      <c r="H478" s="237" t="s">
        <v>19</v>
      </c>
      <c r="I478" s="239"/>
      <c r="J478" s="236"/>
      <c r="K478" s="236"/>
      <c r="L478" s="240"/>
      <c r="M478" s="241"/>
      <c r="N478" s="242"/>
      <c r="O478" s="242"/>
      <c r="P478" s="242"/>
      <c r="Q478" s="242"/>
      <c r="R478" s="242"/>
      <c r="S478" s="242"/>
      <c r="T478" s="243"/>
      <c r="U478" s="13"/>
      <c r="V478" s="13"/>
      <c r="W478" s="13"/>
      <c r="X478" s="13"/>
      <c r="Y478" s="13"/>
      <c r="Z478" s="13"/>
      <c r="AA478" s="13"/>
      <c r="AB478" s="13"/>
      <c r="AC478" s="13"/>
      <c r="AD478" s="13"/>
      <c r="AE478" s="13"/>
      <c r="AT478" s="244" t="s">
        <v>206</v>
      </c>
      <c r="AU478" s="244" t="s">
        <v>78</v>
      </c>
      <c r="AV478" s="13" t="s">
        <v>76</v>
      </c>
      <c r="AW478" s="13" t="s">
        <v>31</v>
      </c>
      <c r="AX478" s="13" t="s">
        <v>69</v>
      </c>
      <c r="AY478" s="244" t="s">
        <v>193</v>
      </c>
    </row>
    <row r="479" s="14" customFormat="1">
      <c r="A479" s="14"/>
      <c r="B479" s="245"/>
      <c r="C479" s="246"/>
      <c r="D479" s="228" t="s">
        <v>206</v>
      </c>
      <c r="E479" s="247" t="s">
        <v>19</v>
      </c>
      <c r="F479" s="248" t="s">
        <v>340</v>
      </c>
      <c r="G479" s="246"/>
      <c r="H479" s="249">
        <v>19</v>
      </c>
      <c r="I479" s="250"/>
      <c r="J479" s="246"/>
      <c r="K479" s="246"/>
      <c r="L479" s="251"/>
      <c r="M479" s="252"/>
      <c r="N479" s="253"/>
      <c r="O479" s="253"/>
      <c r="P479" s="253"/>
      <c r="Q479" s="253"/>
      <c r="R479" s="253"/>
      <c r="S479" s="253"/>
      <c r="T479" s="254"/>
      <c r="U479" s="14"/>
      <c r="V479" s="14"/>
      <c r="W479" s="14"/>
      <c r="X479" s="14"/>
      <c r="Y479" s="14"/>
      <c r="Z479" s="14"/>
      <c r="AA479" s="14"/>
      <c r="AB479" s="14"/>
      <c r="AC479" s="14"/>
      <c r="AD479" s="14"/>
      <c r="AE479" s="14"/>
      <c r="AT479" s="255" t="s">
        <v>206</v>
      </c>
      <c r="AU479" s="255" t="s">
        <v>78</v>
      </c>
      <c r="AV479" s="14" t="s">
        <v>78</v>
      </c>
      <c r="AW479" s="14" t="s">
        <v>31</v>
      </c>
      <c r="AX479" s="14" t="s">
        <v>76</v>
      </c>
      <c r="AY479" s="255" t="s">
        <v>193</v>
      </c>
    </row>
    <row r="480" s="2" customFormat="1" ht="16.5" customHeight="1">
      <c r="A480" s="41"/>
      <c r="B480" s="42"/>
      <c r="C480" s="215" t="s">
        <v>880</v>
      </c>
      <c r="D480" s="215" t="s">
        <v>195</v>
      </c>
      <c r="E480" s="216" t="s">
        <v>5847</v>
      </c>
      <c r="F480" s="217" t="s">
        <v>5848</v>
      </c>
      <c r="G480" s="218" t="s">
        <v>326</v>
      </c>
      <c r="H480" s="219">
        <v>22</v>
      </c>
      <c r="I480" s="220"/>
      <c r="J480" s="221">
        <f>ROUND(I480*H480,2)</f>
        <v>0</v>
      </c>
      <c r="K480" s="217" t="s">
        <v>19</v>
      </c>
      <c r="L480" s="47"/>
      <c r="M480" s="222" t="s">
        <v>19</v>
      </c>
      <c r="N480" s="223" t="s">
        <v>40</v>
      </c>
      <c r="O480" s="87"/>
      <c r="P480" s="224">
        <f>O480*H480</f>
        <v>0</v>
      </c>
      <c r="Q480" s="224">
        <v>0</v>
      </c>
      <c r="R480" s="224">
        <f>Q480*H480</f>
        <v>0</v>
      </c>
      <c r="S480" s="224">
        <v>0</v>
      </c>
      <c r="T480" s="225">
        <f>S480*H480</f>
        <v>0</v>
      </c>
      <c r="U480" s="41"/>
      <c r="V480" s="41"/>
      <c r="W480" s="41"/>
      <c r="X480" s="41"/>
      <c r="Y480" s="41"/>
      <c r="Z480" s="41"/>
      <c r="AA480" s="41"/>
      <c r="AB480" s="41"/>
      <c r="AC480" s="41"/>
      <c r="AD480" s="41"/>
      <c r="AE480" s="41"/>
      <c r="AR480" s="226" t="s">
        <v>323</v>
      </c>
      <c r="AT480" s="226" t="s">
        <v>195</v>
      </c>
      <c r="AU480" s="226" t="s">
        <v>78</v>
      </c>
      <c r="AY480" s="20" t="s">
        <v>193</v>
      </c>
      <c r="BE480" s="227">
        <f>IF(N480="základní",J480,0)</f>
        <v>0</v>
      </c>
      <c r="BF480" s="227">
        <f>IF(N480="snížená",J480,0)</f>
        <v>0</v>
      </c>
      <c r="BG480" s="227">
        <f>IF(N480="zákl. přenesená",J480,0)</f>
        <v>0</v>
      </c>
      <c r="BH480" s="227">
        <f>IF(N480="sníž. přenesená",J480,0)</f>
        <v>0</v>
      </c>
      <c r="BI480" s="227">
        <f>IF(N480="nulová",J480,0)</f>
        <v>0</v>
      </c>
      <c r="BJ480" s="20" t="s">
        <v>76</v>
      </c>
      <c r="BK480" s="227">
        <f>ROUND(I480*H480,2)</f>
        <v>0</v>
      </c>
      <c r="BL480" s="20" t="s">
        <v>323</v>
      </c>
      <c r="BM480" s="226" t="s">
        <v>5849</v>
      </c>
    </row>
    <row r="481" s="2" customFormat="1">
      <c r="A481" s="41"/>
      <c r="B481" s="42"/>
      <c r="C481" s="43"/>
      <c r="D481" s="228" t="s">
        <v>202</v>
      </c>
      <c r="E481" s="43"/>
      <c r="F481" s="229" t="s">
        <v>5850</v>
      </c>
      <c r="G481" s="43"/>
      <c r="H481" s="43"/>
      <c r="I481" s="230"/>
      <c r="J481" s="43"/>
      <c r="K481" s="43"/>
      <c r="L481" s="47"/>
      <c r="M481" s="231"/>
      <c r="N481" s="232"/>
      <c r="O481" s="87"/>
      <c r="P481" s="87"/>
      <c r="Q481" s="87"/>
      <c r="R481" s="87"/>
      <c r="S481" s="87"/>
      <c r="T481" s="88"/>
      <c r="U481" s="41"/>
      <c r="V481" s="41"/>
      <c r="W481" s="41"/>
      <c r="X481" s="41"/>
      <c r="Y481" s="41"/>
      <c r="Z481" s="41"/>
      <c r="AA481" s="41"/>
      <c r="AB481" s="41"/>
      <c r="AC481" s="41"/>
      <c r="AD481" s="41"/>
      <c r="AE481" s="41"/>
      <c r="AT481" s="20" t="s">
        <v>202</v>
      </c>
      <c r="AU481" s="20" t="s">
        <v>78</v>
      </c>
    </row>
    <row r="482" s="13" customFormat="1">
      <c r="A482" s="13"/>
      <c r="B482" s="235"/>
      <c r="C482" s="236"/>
      <c r="D482" s="228" t="s">
        <v>206</v>
      </c>
      <c r="E482" s="237" t="s">
        <v>19</v>
      </c>
      <c r="F482" s="238" t="s">
        <v>279</v>
      </c>
      <c r="G482" s="236"/>
      <c r="H482" s="237" t="s">
        <v>19</v>
      </c>
      <c r="I482" s="239"/>
      <c r="J482" s="236"/>
      <c r="K482" s="236"/>
      <c r="L482" s="240"/>
      <c r="M482" s="241"/>
      <c r="N482" s="242"/>
      <c r="O482" s="242"/>
      <c r="P482" s="242"/>
      <c r="Q482" s="242"/>
      <c r="R482" s="242"/>
      <c r="S482" s="242"/>
      <c r="T482" s="243"/>
      <c r="U482" s="13"/>
      <c r="V482" s="13"/>
      <c r="W482" s="13"/>
      <c r="X482" s="13"/>
      <c r="Y482" s="13"/>
      <c r="Z482" s="13"/>
      <c r="AA482" s="13"/>
      <c r="AB482" s="13"/>
      <c r="AC482" s="13"/>
      <c r="AD482" s="13"/>
      <c r="AE482" s="13"/>
      <c r="AT482" s="244" t="s">
        <v>206</v>
      </c>
      <c r="AU482" s="244" t="s">
        <v>78</v>
      </c>
      <c r="AV482" s="13" t="s">
        <v>76</v>
      </c>
      <c r="AW482" s="13" t="s">
        <v>31</v>
      </c>
      <c r="AX482" s="13" t="s">
        <v>69</v>
      </c>
      <c r="AY482" s="244" t="s">
        <v>193</v>
      </c>
    </row>
    <row r="483" s="14" customFormat="1">
      <c r="A483" s="14"/>
      <c r="B483" s="245"/>
      <c r="C483" s="246"/>
      <c r="D483" s="228" t="s">
        <v>206</v>
      </c>
      <c r="E483" s="247" t="s">
        <v>19</v>
      </c>
      <c r="F483" s="248" t="s">
        <v>355</v>
      </c>
      <c r="G483" s="246"/>
      <c r="H483" s="249">
        <v>22</v>
      </c>
      <c r="I483" s="250"/>
      <c r="J483" s="246"/>
      <c r="K483" s="246"/>
      <c r="L483" s="251"/>
      <c r="M483" s="252"/>
      <c r="N483" s="253"/>
      <c r="O483" s="253"/>
      <c r="P483" s="253"/>
      <c r="Q483" s="253"/>
      <c r="R483" s="253"/>
      <c r="S483" s="253"/>
      <c r="T483" s="254"/>
      <c r="U483" s="14"/>
      <c r="V483" s="14"/>
      <c r="W483" s="14"/>
      <c r="X483" s="14"/>
      <c r="Y483" s="14"/>
      <c r="Z483" s="14"/>
      <c r="AA483" s="14"/>
      <c r="AB483" s="14"/>
      <c r="AC483" s="14"/>
      <c r="AD483" s="14"/>
      <c r="AE483" s="14"/>
      <c r="AT483" s="255" t="s">
        <v>206</v>
      </c>
      <c r="AU483" s="255" t="s">
        <v>78</v>
      </c>
      <c r="AV483" s="14" t="s">
        <v>78</v>
      </c>
      <c r="AW483" s="14" t="s">
        <v>31</v>
      </c>
      <c r="AX483" s="14" t="s">
        <v>76</v>
      </c>
      <c r="AY483" s="255" t="s">
        <v>193</v>
      </c>
    </row>
    <row r="484" s="2" customFormat="1" ht="16.5" customHeight="1">
      <c r="A484" s="41"/>
      <c r="B484" s="42"/>
      <c r="C484" s="215" t="s">
        <v>888</v>
      </c>
      <c r="D484" s="215" t="s">
        <v>195</v>
      </c>
      <c r="E484" s="216" t="s">
        <v>5851</v>
      </c>
      <c r="F484" s="217" t="s">
        <v>5852</v>
      </c>
      <c r="G484" s="218" t="s">
        <v>326</v>
      </c>
      <c r="H484" s="219">
        <v>2</v>
      </c>
      <c r="I484" s="220"/>
      <c r="J484" s="221">
        <f>ROUND(I484*H484,2)</f>
        <v>0</v>
      </c>
      <c r="K484" s="217" t="s">
        <v>19</v>
      </c>
      <c r="L484" s="47"/>
      <c r="M484" s="222" t="s">
        <v>19</v>
      </c>
      <c r="N484" s="223" t="s">
        <v>40</v>
      </c>
      <c r="O484" s="87"/>
      <c r="P484" s="224">
        <f>O484*H484</f>
        <v>0</v>
      </c>
      <c r="Q484" s="224">
        <v>0</v>
      </c>
      <c r="R484" s="224">
        <f>Q484*H484</f>
        <v>0</v>
      </c>
      <c r="S484" s="224">
        <v>0</v>
      </c>
      <c r="T484" s="225">
        <f>S484*H484</f>
        <v>0</v>
      </c>
      <c r="U484" s="41"/>
      <c r="V484" s="41"/>
      <c r="W484" s="41"/>
      <c r="X484" s="41"/>
      <c r="Y484" s="41"/>
      <c r="Z484" s="41"/>
      <c r="AA484" s="41"/>
      <c r="AB484" s="41"/>
      <c r="AC484" s="41"/>
      <c r="AD484" s="41"/>
      <c r="AE484" s="41"/>
      <c r="AR484" s="226" t="s">
        <v>323</v>
      </c>
      <c r="AT484" s="226" t="s">
        <v>195</v>
      </c>
      <c r="AU484" s="226" t="s">
        <v>78</v>
      </c>
      <c r="AY484" s="20" t="s">
        <v>193</v>
      </c>
      <c r="BE484" s="227">
        <f>IF(N484="základní",J484,0)</f>
        <v>0</v>
      </c>
      <c r="BF484" s="227">
        <f>IF(N484="snížená",J484,0)</f>
        <v>0</v>
      </c>
      <c r="BG484" s="227">
        <f>IF(N484="zákl. přenesená",J484,0)</f>
        <v>0</v>
      </c>
      <c r="BH484" s="227">
        <f>IF(N484="sníž. přenesená",J484,0)</f>
        <v>0</v>
      </c>
      <c r="BI484" s="227">
        <f>IF(N484="nulová",J484,0)</f>
        <v>0</v>
      </c>
      <c r="BJ484" s="20" t="s">
        <v>76</v>
      </c>
      <c r="BK484" s="227">
        <f>ROUND(I484*H484,2)</f>
        <v>0</v>
      </c>
      <c r="BL484" s="20" t="s">
        <v>323</v>
      </c>
      <c r="BM484" s="226" t="s">
        <v>5853</v>
      </c>
    </row>
    <row r="485" s="2" customFormat="1">
      <c r="A485" s="41"/>
      <c r="B485" s="42"/>
      <c r="C485" s="43"/>
      <c r="D485" s="228" t="s">
        <v>202</v>
      </c>
      <c r="E485" s="43"/>
      <c r="F485" s="229" t="s">
        <v>5854</v>
      </c>
      <c r="G485" s="43"/>
      <c r="H485" s="43"/>
      <c r="I485" s="230"/>
      <c r="J485" s="43"/>
      <c r="K485" s="43"/>
      <c r="L485" s="47"/>
      <c r="M485" s="231"/>
      <c r="N485" s="232"/>
      <c r="O485" s="87"/>
      <c r="P485" s="87"/>
      <c r="Q485" s="87"/>
      <c r="R485" s="87"/>
      <c r="S485" s="87"/>
      <c r="T485" s="88"/>
      <c r="U485" s="41"/>
      <c r="V485" s="41"/>
      <c r="W485" s="41"/>
      <c r="X485" s="41"/>
      <c r="Y485" s="41"/>
      <c r="Z485" s="41"/>
      <c r="AA485" s="41"/>
      <c r="AB485" s="41"/>
      <c r="AC485" s="41"/>
      <c r="AD485" s="41"/>
      <c r="AE485" s="41"/>
      <c r="AT485" s="20" t="s">
        <v>202</v>
      </c>
      <c r="AU485" s="20" t="s">
        <v>78</v>
      </c>
    </row>
    <row r="486" s="13" customFormat="1">
      <c r="A486" s="13"/>
      <c r="B486" s="235"/>
      <c r="C486" s="236"/>
      <c r="D486" s="228" t="s">
        <v>206</v>
      </c>
      <c r="E486" s="237" t="s">
        <v>19</v>
      </c>
      <c r="F486" s="238" t="s">
        <v>279</v>
      </c>
      <c r="G486" s="236"/>
      <c r="H486" s="237" t="s">
        <v>19</v>
      </c>
      <c r="I486" s="239"/>
      <c r="J486" s="236"/>
      <c r="K486" s="236"/>
      <c r="L486" s="240"/>
      <c r="M486" s="241"/>
      <c r="N486" s="242"/>
      <c r="O486" s="242"/>
      <c r="P486" s="242"/>
      <c r="Q486" s="242"/>
      <c r="R486" s="242"/>
      <c r="S486" s="242"/>
      <c r="T486" s="243"/>
      <c r="U486" s="13"/>
      <c r="V486" s="13"/>
      <c r="W486" s="13"/>
      <c r="X486" s="13"/>
      <c r="Y486" s="13"/>
      <c r="Z486" s="13"/>
      <c r="AA486" s="13"/>
      <c r="AB486" s="13"/>
      <c r="AC486" s="13"/>
      <c r="AD486" s="13"/>
      <c r="AE486" s="13"/>
      <c r="AT486" s="244" t="s">
        <v>206</v>
      </c>
      <c r="AU486" s="244" t="s">
        <v>78</v>
      </c>
      <c r="AV486" s="13" t="s">
        <v>76</v>
      </c>
      <c r="AW486" s="13" t="s">
        <v>31</v>
      </c>
      <c r="AX486" s="13" t="s">
        <v>69</v>
      </c>
      <c r="AY486" s="244" t="s">
        <v>193</v>
      </c>
    </row>
    <row r="487" s="14" customFormat="1">
      <c r="A487" s="14"/>
      <c r="B487" s="245"/>
      <c r="C487" s="246"/>
      <c r="D487" s="228" t="s">
        <v>206</v>
      </c>
      <c r="E487" s="247" t="s">
        <v>19</v>
      </c>
      <c r="F487" s="248" t="s">
        <v>78</v>
      </c>
      <c r="G487" s="246"/>
      <c r="H487" s="249">
        <v>2</v>
      </c>
      <c r="I487" s="250"/>
      <c r="J487" s="246"/>
      <c r="K487" s="246"/>
      <c r="L487" s="251"/>
      <c r="M487" s="252"/>
      <c r="N487" s="253"/>
      <c r="O487" s="253"/>
      <c r="P487" s="253"/>
      <c r="Q487" s="253"/>
      <c r="R487" s="253"/>
      <c r="S487" s="253"/>
      <c r="T487" s="254"/>
      <c r="U487" s="14"/>
      <c r="V487" s="14"/>
      <c r="W487" s="14"/>
      <c r="X487" s="14"/>
      <c r="Y487" s="14"/>
      <c r="Z487" s="14"/>
      <c r="AA487" s="14"/>
      <c r="AB487" s="14"/>
      <c r="AC487" s="14"/>
      <c r="AD487" s="14"/>
      <c r="AE487" s="14"/>
      <c r="AT487" s="255" t="s">
        <v>206</v>
      </c>
      <c r="AU487" s="255" t="s">
        <v>78</v>
      </c>
      <c r="AV487" s="14" t="s">
        <v>78</v>
      </c>
      <c r="AW487" s="14" t="s">
        <v>31</v>
      </c>
      <c r="AX487" s="14" t="s">
        <v>76</v>
      </c>
      <c r="AY487" s="255" t="s">
        <v>193</v>
      </c>
    </row>
    <row r="488" s="2" customFormat="1" ht="16.5" customHeight="1">
      <c r="A488" s="41"/>
      <c r="B488" s="42"/>
      <c r="C488" s="215" t="s">
        <v>894</v>
      </c>
      <c r="D488" s="215" t="s">
        <v>195</v>
      </c>
      <c r="E488" s="216" t="s">
        <v>5855</v>
      </c>
      <c r="F488" s="217" t="s">
        <v>5856</v>
      </c>
      <c r="G488" s="218" t="s">
        <v>326</v>
      </c>
      <c r="H488" s="219">
        <v>13</v>
      </c>
      <c r="I488" s="220"/>
      <c r="J488" s="221">
        <f>ROUND(I488*H488,2)</f>
        <v>0</v>
      </c>
      <c r="K488" s="217" t="s">
        <v>19</v>
      </c>
      <c r="L488" s="47"/>
      <c r="M488" s="222" t="s">
        <v>19</v>
      </c>
      <c r="N488" s="223" t="s">
        <v>40</v>
      </c>
      <c r="O488" s="87"/>
      <c r="P488" s="224">
        <f>O488*H488</f>
        <v>0</v>
      </c>
      <c r="Q488" s="224">
        <v>0</v>
      </c>
      <c r="R488" s="224">
        <f>Q488*H488</f>
        <v>0</v>
      </c>
      <c r="S488" s="224">
        <v>0</v>
      </c>
      <c r="T488" s="225">
        <f>S488*H488</f>
        <v>0</v>
      </c>
      <c r="U488" s="41"/>
      <c r="V488" s="41"/>
      <c r="W488" s="41"/>
      <c r="X488" s="41"/>
      <c r="Y488" s="41"/>
      <c r="Z488" s="41"/>
      <c r="AA488" s="41"/>
      <c r="AB488" s="41"/>
      <c r="AC488" s="41"/>
      <c r="AD488" s="41"/>
      <c r="AE488" s="41"/>
      <c r="AR488" s="226" t="s">
        <v>323</v>
      </c>
      <c r="AT488" s="226" t="s">
        <v>195</v>
      </c>
      <c r="AU488" s="226" t="s">
        <v>78</v>
      </c>
      <c r="AY488" s="20" t="s">
        <v>193</v>
      </c>
      <c r="BE488" s="227">
        <f>IF(N488="základní",J488,0)</f>
        <v>0</v>
      </c>
      <c r="BF488" s="227">
        <f>IF(N488="snížená",J488,0)</f>
        <v>0</v>
      </c>
      <c r="BG488" s="227">
        <f>IF(N488="zákl. přenesená",J488,0)</f>
        <v>0</v>
      </c>
      <c r="BH488" s="227">
        <f>IF(N488="sníž. přenesená",J488,0)</f>
        <v>0</v>
      </c>
      <c r="BI488" s="227">
        <f>IF(N488="nulová",J488,0)</f>
        <v>0</v>
      </c>
      <c r="BJ488" s="20" t="s">
        <v>76</v>
      </c>
      <c r="BK488" s="227">
        <f>ROUND(I488*H488,2)</f>
        <v>0</v>
      </c>
      <c r="BL488" s="20" t="s">
        <v>323</v>
      </c>
      <c r="BM488" s="226" t="s">
        <v>5857</v>
      </c>
    </row>
    <row r="489" s="2" customFormat="1">
      <c r="A489" s="41"/>
      <c r="B489" s="42"/>
      <c r="C489" s="43"/>
      <c r="D489" s="228" t="s">
        <v>202</v>
      </c>
      <c r="E489" s="43"/>
      <c r="F489" s="229" t="s">
        <v>5858</v>
      </c>
      <c r="G489" s="43"/>
      <c r="H489" s="43"/>
      <c r="I489" s="230"/>
      <c r="J489" s="43"/>
      <c r="K489" s="43"/>
      <c r="L489" s="47"/>
      <c r="M489" s="231"/>
      <c r="N489" s="232"/>
      <c r="O489" s="87"/>
      <c r="P489" s="87"/>
      <c r="Q489" s="87"/>
      <c r="R489" s="87"/>
      <c r="S489" s="87"/>
      <c r="T489" s="88"/>
      <c r="U489" s="41"/>
      <c r="V489" s="41"/>
      <c r="W489" s="41"/>
      <c r="X489" s="41"/>
      <c r="Y489" s="41"/>
      <c r="Z489" s="41"/>
      <c r="AA489" s="41"/>
      <c r="AB489" s="41"/>
      <c r="AC489" s="41"/>
      <c r="AD489" s="41"/>
      <c r="AE489" s="41"/>
      <c r="AT489" s="20" t="s">
        <v>202</v>
      </c>
      <c r="AU489" s="20" t="s">
        <v>78</v>
      </c>
    </row>
    <row r="490" s="13" customFormat="1">
      <c r="A490" s="13"/>
      <c r="B490" s="235"/>
      <c r="C490" s="236"/>
      <c r="D490" s="228" t="s">
        <v>206</v>
      </c>
      <c r="E490" s="237" t="s">
        <v>19</v>
      </c>
      <c r="F490" s="238" t="s">
        <v>279</v>
      </c>
      <c r="G490" s="236"/>
      <c r="H490" s="237" t="s">
        <v>19</v>
      </c>
      <c r="I490" s="239"/>
      <c r="J490" s="236"/>
      <c r="K490" s="236"/>
      <c r="L490" s="240"/>
      <c r="M490" s="241"/>
      <c r="N490" s="242"/>
      <c r="O490" s="242"/>
      <c r="P490" s="242"/>
      <c r="Q490" s="242"/>
      <c r="R490" s="242"/>
      <c r="S490" s="242"/>
      <c r="T490" s="243"/>
      <c r="U490" s="13"/>
      <c r="V490" s="13"/>
      <c r="W490" s="13"/>
      <c r="X490" s="13"/>
      <c r="Y490" s="13"/>
      <c r="Z490" s="13"/>
      <c r="AA490" s="13"/>
      <c r="AB490" s="13"/>
      <c r="AC490" s="13"/>
      <c r="AD490" s="13"/>
      <c r="AE490" s="13"/>
      <c r="AT490" s="244" t="s">
        <v>206</v>
      </c>
      <c r="AU490" s="244" t="s">
        <v>78</v>
      </c>
      <c r="AV490" s="13" t="s">
        <v>76</v>
      </c>
      <c r="AW490" s="13" t="s">
        <v>31</v>
      </c>
      <c r="AX490" s="13" t="s">
        <v>69</v>
      </c>
      <c r="AY490" s="244" t="s">
        <v>193</v>
      </c>
    </row>
    <row r="491" s="14" customFormat="1">
      <c r="A491" s="14"/>
      <c r="B491" s="245"/>
      <c r="C491" s="246"/>
      <c r="D491" s="228" t="s">
        <v>206</v>
      </c>
      <c r="E491" s="247" t="s">
        <v>19</v>
      </c>
      <c r="F491" s="248" t="s">
        <v>300</v>
      </c>
      <c r="G491" s="246"/>
      <c r="H491" s="249">
        <v>13</v>
      </c>
      <c r="I491" s="250"/>
      <c r="J491" s="246"/>
      <c r="K491" s="246"/>
      <c r="L491" s="251"/>
      <c r="M491" s="252"/>
      <c r="N491" s="253"/>
      <c r="O491" s="253"/>
      <c r="P491" s="253"/>
      <c r="Q491" s="253"/>
      <c r="R491" s="253"/>
      <c r="S491" s="253"/>
      <c r="T491" s="254"/>
      <c r="U491" s="14"/>
      <c r="V491" s="14"/>
      <c r="W491" s="14"/>
      <c r="X491" s="14"/>
      <c r="Y491" s="14"/>
      <c r="Z491" s="14"/>
      <c r="AA491" s="14"/>
      <c r="AB491" s="14"/>
      <c r="AC491" s="14"/>
      <c r="AD491" s="14"/>
      <c r="AE491" s="14"/>
      <c r="AT491" s="255" t="s">
        <v>206</v>
      </c>
      <c r="AU491" s="255" t="s">
        <v>78</v>
      </c>
      <c r="AV491" s="14" t="s">
        <v>78</v>
      </c>
      <c r="AW491" s="14" t="s">
        <v>31</v>
      </c>
      <c r="AX491" s="14" t="s">
        <v>76</v>
      </c>
      <c r="AY491" s="255" t="s">
        <v>193</v>
      </c>
    </row>
    <row r="492" s="2" customFormat="1" ht="16.5" customHeight="1">
      <c r="A492" s="41"/>
      <c r="B492" s="42"/>
      <c r="C492" s="215" t="s">
        <v>903</v>
      </c>
      <c r="D492" s="215" t="s">
        <v>195</v>
      </c>
      <c r="E492" s="216" t="s">
        <v>5859</v>
      </c>
      <c r="F492" s="217" t="s">
        <v>5860</v>
      </c>
      <c r="G492" s="218" t="s">
        <v>326</v>
      </c>
      <c r="H492" s="219">
        <v>2</v>
      </c>
      <c r="I492" s="220"/>
      <c r="J492" s="221">
        <f>ROUND(I492*H492,2)</f>
        <v>0</v>
      </c>
      <c r="K492" s="217" t="s">
        <v>19</v>
      </c>
      <c r="L492" s="47"/>
      <c r="M492" s="222" t="s">
        <v>19</v>
      </c>
      <c r="N492" s="223" t="s">
        <v>40</v>
      </c>
      <c r="O492" s="87"/>
      <c r="P492" s="224">
        <f>O492*H492</f>
        <v>0</v>
      </c>
      <c r="Q492" s="224">
        <v>0</v>
      </c>
      <c r="R492" s="224">
        <f>Q492*H492</f>
        <v>0</v>
      </c>
      <c r="S492" s="224">
        <v>0</v>
      </c>
      <c r="T492" s="225">
        <f>S492*H492</f>
        <v>0</v>
      </c>
      <c r="U492" s="41"/>
      <c r="V492" s="41"/>
      <c r="W492" s="41"/>
      <c r="X492" s="41"/>
      <c r="Y492" s="41"/>
      <c r="Z492" s="41"/>
      <c r="AA492" s="41"/>
      <c r="AB492" s="41"/>
      <c r="AC492" s="41"/>
      <c r="AD492" s="41"/>
      <c r="AE492" s="41"/>
      <c r="AR492" s="226" t="s">
        <v>323</v>
      </c>
      <c r="AT492" s="226" t="s">
        <v>195</v>
      </c>
      <c r="AU492" s="226" t="s">
        <v>78</v>
      </c>
      <c r="AY492" s="20" t="s">
        <v>193</v>
      </c>
      <c r="BE492" s="227">
        <f>IF(N492="základní",J492,0)</f>
        <v>0</v>
      </c>
      <c r="BF492" s="227">
        <f>IF(N492="snížená",J492,0)</f>
        <v>0</v>
      </c>
      <c r="BG492" s="227">
        <f>IF(N492="zákl. přenesená",J492,0)</f>
        <v>0</v>
      </c>
      <c r="BH492" s="227">
        <f>IF(N492="sníž. přenesená",J492,0)</f>
        <v>0</v>
      </c>
      <c r="BI492" s="227">
        <f>IF(N492="nulová",J492,0)</f>
        <v>0</v>
      </c>
      <c r="BJ492" s="20" t="s">
        <v>76</v>
      </c>
      <c r="BK492" s="227">
        <f>ROUND(I492*H492,2)</f>
        <v>0</v>
      </c>
      <c r="BL492" s="20" t="s">
        <v>323</v>
      </c>
      <c r="BM492" s="226" t="s">
        <v>5861</v>
      </c>
    </row>
    <row r="493" s="2" customFormat="1">
      <c r="A493" s="41"/>
      <c r="B493" s="42"/>
      <c r="C493" s="43"/>
      <c r="D493" s="228" t="s">
        <v>202</v>
      </c>
      <c r="E493" s="43"/>
      <c r="F493" s="229" t="s">
        <v>5862</v>
      </c>
      <c r="G493" s="43"/>
      <c r="H493" s="43"/>
      <c r="I493" s="230"/>
      <c r="J493" s="43"/>
      <c r="K493" s="43"/>
      <c r="L493" s="47"/>
      <c r="M493" s="231"/>
      <c r="N493" s="232"/>
      <c r="O493" s="87"/>
      <c r="P493" s="87"/>
      <c r="Q493" s="87"/>
      <c r="R493" s="87"/>
      <c r="S493" s="87"/>
      <c r="T493" s="88"/>
      <c r="U493" s="41"/>
      <c r="V493" s="41"/>
      <c r="W493" s="41"/>
      <c r="X493" s="41"/>
      <c r="Y493" s="41"/>
      <c r="Z493" s="41"/>
      <c r="AA493" s="41"/>
      <c r="AB493" s="41"/>
      <c r="AC493" s="41"/>
      <c r="AD493" s="41"/>
      <c r="AE493" s="41"/>
      <c r="AT493" s="20" t="s">
        <v>202</v>
      </c>
      <c r="AU493" s="20" t="s">
        <v>78</v>
      </c>
    </row>
    <row r="494" s="13" customFormat="1">
      <c r="A494" s="13"/>
      <c r="B494" s="235"/>
      <c r="C494" s="236"/>
      <c r="D494" s="228" t="s">
        <v>206</v>
      </c>
      <c r="E494" s="237" t="s">
        <v>19</v>
      </c>
      <c r="F494" s="238" t="s">
        <v>279</v>
      </c>
      <c r="G494" s="236"/>
      <c r="H494" s="237" t="s">
        <v>19</v>
      </c>
      <c r="I494" s="239"/>
      <c r="J494" s="236"/>
      <c r="K494" s="236"/>
      <c r="L494" s="240"/>
      <c r="M494" s="241"/>
      <c r="N494" s="242"/>
      <c r="O494" s="242"/>
      <c r="P494" s="242"/>
      <c r="Q494" s="242"/>
      <c r="R494" s="242"/>
      <c r="S494" s="242"/>
      <c r="T494" s="243"/>
      <c r="U494" s="13"/>
      <c r="V494" s="13"/>
      <c r="W494" s="13"/>
      <c r="X494" s="13"/>
      <c r="Y494" s="13"/>
      <c r="Z494" s="13"/>
      <c r="AA494" s="13"/>
      <c r="AB494" s="13"/>
      <c r="AC494" s="13"/>
      <c r="AD494" s="13"/>
      <c r="AE494" s="13"/>
      <c r="AT494" s="244" t="s">
        <v>206</v>
      </c>
      <c r="AU494" s="244" t="s">
        <v>78</v>
      </c>
      <c r="AV494" s="13" t="s">
        <v>76</v>
      </c>
      <c r="AW494" s="13" t="s">
        <v>31</v>
      </c>
      <c r="AX494" s="13" t="s">
        <v>69</v>
      </c>
      <c r="AY494" s="244" t="s">
        <v>193</v>
      </c>
    </row>
    <row r="495" s="14" customFormat="1">
      <c r="A495" s="14"/>
      <c r="B495" s="245"/>
      <c r="C495" s="246"/>
      <c r="D495" s="228" t="s">
        <v>206</v>
      </c>
      <c r="E495" s="247" t="s">
        <v>19</v>
      </c>
      <c r="F495" s="248" t="s">
        <v>78</v>
      </c>
      <c r="G495" s="246"/>
      <c r="H495" s="249">
        <v>2</v>
      </c>
      <c r="I495" s="250"/>
      <c r="J495" s="246"/>
      <c r="K495" s="246"/>
      <c r="L495" s="251"/>
      <c r="M495" s="252"/>
      <c r="N495" s="253"/>
      <c r="O495" s="253"/>
      <c r="P495" s="253"/>
      <c r="Q495" s="253"/>
      <c r="R495" s="253"/>
      <c r="S495" s="253"/>
      <c r="T495" s="254"/>
      <c r="U495" s="14"/>
      <c r="V495" s="14"/>
      <c r="W495" s="14"/>
      <c r="X495" s="14"/>
      <c r="Y495" s="14"/>
      <c r="Z495" s="14"/>
      <c r="AA495" s="14"/>
      <c r="AB495" s="14"/>
      <c r="AC495" s="14"/>
      <c r="AD495" s="14"/>
      <c r="AE495" s="14"/>
      <c r="AT495" s="255" t="s">
        <v>206</v>
      </c>
      <c r="AU495" s="255" t="s">
        <v>78</v>
      </c>
      <c r="AV495" s="14" t="s">
        <v>78</v>
      </c>
      <c r="AW495" s="14" t="s">
        <v>31</v>
      </c>
      <c r="AX495" s="14" t="s">
        <v>76</v>
      </c>
      <c r="AY495" s="255" t="s">
        <v>193</v>
      </c>
    </row>
    <row r="496" s="2" customFormat="1" ht="16.5" customHeight="1">
      <c r="A496" s="41"/>
      <c r="B496" s="42"/>
      <c r="C496" s="215" t="s">
        <v>2267</v>
      </c>
      <c r="D496" s="215" t="s">
        <v>195</v>
      </c>
      <c r="E496" s="216" t="s">
        <v>5863</v>
      </c>
      <c r="F496" s="217" t="s">
        <v>5864</v>
      </c>
      <c r="G496" s="218" t="s">
        <v>326</v>
      </c>
      <c r="H496" s="219">
        <v>4</v>
      </c>
      <c r="I496" s="220"/>
      <c r="J496" s="221">
        <f>ROUND(I496*H496,2)</f>
        <v>0</v>
      </c>
      <c r="K496" s="217" t="s">
        <v>19</v>
      </c>
      <c r="L496" s="47"/>
      <c r="M496" s="222" t="s">
        <v>19</v>
      </c>
      <c r="N496" s="223" t="s">
        <v>40</v>
      </c>
      <c r="O496" s="87"/>
      <c r="P496" s="224">
        <f>O496*H496</f>
        <v>0</v>
      </c>
      <c r="Q496" s="224">
        <v>0</v>
      </c>
      <c r="R496" s="224">
        <f>Q496*H496</f>
        <v>0</v>
      </c>
      <c r="S496" s="224">
        <v>0</v>
      </c>
      <c r="T496" s="225">
        <f>S496*H496</f>
        <v>0</v>
      </c>
      <c r="U496" s="41"/>
      <c r="V496" s="41"/>
      <c r="W496" s="41"/>
      <c r="X496" s="41"/>
      <c r="Y496" s="41"/>
      <c r="Z496" s="41"/>
      <c r="AA496" s="41"/>
      <c r="AB496" s="41"/>
      <c r="AC496" s="41"/>
      <c r="AD496" s="41"/>
      <c r="AE496" s="41"/>
      <c r="AR496" s="226" t="s">
        <v>323</v>
      </c>
      <c r="AT496" s="226" t="s">
        <v>195</v>
      </c>
      <c r="AU496" s="226" t="s">
        <v>78</v>
      </c>
      <c r="AY496" s="20" t="s">
        <v>193</v>
      </c>
      <c r="BE496" s="227">
        <f>IF(N496="základní",J496,0)</f>
        <v>0</v>
      </c>
      <c r="BF496" s="227">
        <f>IF(N496="snížená",J496,0)</f>
        <v>0</v>
      </c>
      <c r="BG496" s="227">
        <f>IF(N496="zákl. přenesená",J496,0)</f>
        <v>0</v>
      </c>
      <c r="BH496" s="227">
        <f>IF(N496="sníž. přenesená",J496,0)</f>
        <v>0</v>
      </c>
      <c r="BI496" s="227">
        <f>IF(N496="nulová",J496,0)</f>
        <v>0</v>
      </c>
      <c r="BJ496" s="20" t="s">
        <v>76</v>
      </c>
      <c r="BK496" s="227">
        <f>ROUND(I496*H496,2)</f>
        <v>0</v>
      </c>
      <c r="BL496" s="20" t="s">
        <v>323</v>
      </c>
      <c r="BM496" s="226" t="s">
        <v>5865</v>
      </c>
    </row>
    <row r="497" s="2" customFormat="1">
      <c r="A497" s="41"/>
      <c r="B497" s="42"/>
      <c r="C497" s="43"/>
      <c r="D497" s="228" t="s">
        <v>202</v>
      </c>
      <c r="E497" s="43"/>
      <c r="F497" s="229" t="s">
        <v>5866</v>
      </c>
      <c r="G497" s="43"/>
      <c r="H497" s="43"/>
      <c r="I497" s="230"/>
      <c r="J497" s="43"/>
      <c r="K497" s="43"/>
      <c r="L497" s="47"/>
      <c r="M497" s="231"/>
      <c r="N497" s="232"/>
      <c r="O497" s="87"/>
      <c r="P497" s="87"/>
      <c r="Q497" s="87"/>
      <c r="R497" s="87"/>
      <c r="S497" s="87"/>
      <c r="T497" s="88"/>
      <c r="U497" s="41"/>
      <c r="V497" s="41"/>
      <c r="W497" s="41"/>
      <c r="X497" s="41"/>
      <c r="Y497" s="41"/>
      <c r="Z497" s="41"/>
      <c r="AA497" s="41"/>
      <c r="AB497" s="41"/>
      <c r="AC497" s="41"/>
      <c r="AD497" s="41"/>
      <c r="AE497" s="41"/>
      <c r="AT497" s="20" t="s">
        <v>202</v>
      </c>
      <c r="AU497" s="20" t="s">
        <v>78</v>
      </c>
    </row>
    <row r="498" s="13" customFormat="1">
      <c r="A498" s="13"/>
      <c r="B498" s="235"/>
      <c r="C498" s="236"/>
      <c r="D498" s="228" t="s">
        <v>206</v>
      </c>
      <c r="E498" s="237" t="s">
        <v>19</v>
      </c>
      <c r="F498" s="238" t="s">
        <v>279</v>
      </c>
      <c r="G498" s="236"/>
      <c r="H498" s="237" t="s">
        <v>19</v>
      </c>
      <c r="I498" s="239"/>
      <c r="J498" s="236"/>
      <c r="K498" s="236"/>
      <c r="L498" s="240"/>
      <c r="M498" s="241"/>
      <c r="N498" s="242"/>
      <c r="O498" s="242"/>
      <c r="P498" s="242"/>
      <c r="Q498" s="242"/>
      <c r="R498" s="242"/>
      <c r="S498" s="242"/>
      <c r="T498" s="243"/>
      <c r="U498" s="13"/>
      <c r="V498" s="13"/>
      <c r="W498" s="13"/>
      <c r="X498" s="13"/>
      <c r="Y498" s="13"/>
      <c r="Z498" s="13"/>
      <c r="AA498" s="13"/>
      <c r="AB498" s="13"/>
      <c r="AC498" s="13"/>
      <c r="AD498" s="13"/>
      <c r="AE498" s="13"/>
      <c r="AT498" s="244" t="s">
        <v>206</v>
      </c>
      <c r="AU498" s="244" t="s">
        <v>78</v>
      </c>
      <c r="AV498" s="13" t="s">
        <v>76</v>
      </c>
      <c r="AW498" s="13" t="s">
        <v>31</v>
      </c>
      <c r="AX498" s="13" t="s">
        <v>69</v>
      </c>
      <c r="AY498" s="244" t="s">
        <v>193</v>
      </c>
    </row>
    <row r="499" s="14" customFormat="1">
      <c r="A499" s="14"/>
      <c r="B499" s="245"/>
      <c r="C499" s="246"/>
      <c r="D499" s="228" t="s">
        <v>206</v>
      </c>
      <c r="E499" s="247" t="s">
        <v>19</v>
      </c>
      <c r="F499" s="248" t="s">
        <v>200</v>
      </c>
      <c r="G499" s="246"/>
      <c r="H499" s="249">
        <v>4</v>
      </c>
      <c r="I499" s="250"/>
      <c r="J499" s="246"/>
      <c r="K499" s="246"/>
      <c r="L499" s="251"/>
      <c r="M499" s="252"/>
      <c r="N499" s="253"/>
      <c r="O499" s="253"/>
      <c r="P499" s="253"/>
      <c r="Q499" s="253"/>
      <c r="R499" s="253"/>
      <c r="S499" s="253"/>
      <c r="T499" s="254"/>
      <c r="U499" s="14"/>
      <c r="V499" s="14"/>
      <c r="W499" s="14"/>
      <c r="X499" s="14"/>
      <c r="Y499" s="14"/>
      <c r="Z499" s="14"/>
      <c r="AA499" s="14"/>
      <c r="AB499" s="14"/>
      <c r="AC499" s="14"/>
      <c r="AD499" s="14"/>
      <c r="AE499" s="14"/>
      <c r="AT499" s="255" t="s">
        <v>206</v>
      </c>
      <c r="AU499" s="255" t="s">
        <v>78</v>
      </c>
      <c r="AV499" s="14" t="s">
        <v>78</v>
      </c>
      <c r="AW499" s="14" t="s">
        <v>31</v>
      </c>
      <c r="AX499" s="14" t="s">
        <v>76</v>
      </c>
      <c r="AY499" s="255" t="s">
        <v>193</v>
      </c>
    </row>
    <row r="500" s="2" customFormat="1" ht="16.5" customHeight="1">
      <c r="A500" s="41"/>
      <c r="B500" s="42"/>
      <c r="C500" s="215" t="s">
        <v>2273</v>
      </c>
      <c r="D500" s="215" t="s">
        <v>195</v>
      </c>
      <c r="E500" s="216" t="s">
        <v>5867</v>
      </c>
      <c r="F500" s="217" t="s">
        <v>5864</v>
      </c>
      <c r="G500" s="218" t="s">
        <v>326</v>
      </c>
      <c r="H500" s="219">
        <v>1</v>
      </c>
      <c r="I500" s="220"/>
      <c r="J500" s="221">
        <f>ROUND(I500*H500,2)</f>
        <v>0</v>
      </c>
      <c r="K500" s="217" t="s">
        <v>19</v>
      </c>
      <c r="L500" s="47"/>
      <c r="M500" s="222" t="s">
        <v>19</v>
      </c>
      <c r="N500" s="223" t="s">
        <v>40</v>
      </c>
      <c r="O500" s="87"/>
      <c r="P500" s="224">
        <f>O500*H500</f>
        <v>0</v>
      </c>
      <c r="Q500" s="224">
        <v>0</v>
      </c>
      <c r="R500" s="224">
        <f>Q500*H500</f>
        <v>0</v>
      </c>
      <c r="S500" s="224">
        <v>0</v>
      </c>
      <c r="T500" s="225">
        <f>S500*H500</f>
        <v>0</v>
      </c>
      <c r="U500" s="41"/>
      <c r="V500" s="41"/>
      <c r="W500" s="41"/>
      <c r="X500" s="41"/>
      <c r="Y500" s="41"/>
      <c r="Z500" s="41"/>
      <c r="AA500" s="41"/>
      <c r="AB500" s="41"/>
      <c r="AC500" s="41"/>
      <c r="AD500" s="41"/>
      <c r="AE500" s="41"/>
      <c r="AR500" s="226" t="s">
        <v>323</v>
      </c>
      <c r="AT500" s="226" t="s">
        <v>195</v>
      </c>
      <c r="AU500" s="226" t="s">
        <v>78</v>
      </c>
      <c r="AY500" s="20" t="s">
        <v>193</v>
      </c>
      <c r="BE500" s="227">
        <f>IF(N500="základní",J500,0)</f>
        <v>0</v>
      </c>
      <c r="BF500" s="227">
        <f>IF(N500="snížená",J500,0)</f>
        <v>0</v>
      </c>
      <c r="BG500" s="227">
        <f>IF(N500="zákl. přenesená",J500,0)</f>
        <v>0</v>
      </c>
      <c r="BH500" s="227">
        <f>IF(N500="sníž. přenesená",J500,0)</f>
        <v>0</v>
      </c>
      <c r="BI500" s="227">
        <f>IF(N500="nulová",J500,0)</f>
        <v>0</v>
      </c>
      <c r="BJ500" s="20" t="s">
        <v>76</v>
      </c>
      <c r="BK500" s="227">
        <f>ROUND(I500*H500,2)</f>
        <v>0</v>
      </c>
      <c r="BL500" s="20" t="s">
        <v>323</v>
      </c>
      <c r="BM500" s="226" t="s">
        <v>5868</v>
      </c>
    </row>
    <row r="501" s="2" customFormat="1">
      <c r="A501" s="41"/>
      <c r="B501" s="42"/>
      <c r="C501" s="43"/>
      <c r="D501" s="228" t="s">
        <v>202</v>
      </c>
      <c r="E501" s="43"/>
      <c r="F501" s="229" t="s">
        <v>5869</v>
      </c>
      <c r="G501" s="43"/>
      <c r="H501" s="43"/>
      <c r="I501" s="230"/>
      <c r="J501" s="43"/>
      <c r="K501" s="43"/>
      <c r="L501" s="47"/>
      <c r="M501" s="231"/>
      <c r="N501" s="232"/>
      <c r="O501" s="87"/>
      <c r="P501" s="87"/>
      <c r="Q501" s="87"/>
      <c r="R501" s="87"/>
      <c r="S501" s="87"/>
      <c r="T501" s="88"/>
      <c r="U501" s="41"/>
      <c r="V501" s="41"/>
      <c r="W501" s="41"/>
      <c r="X501" s="41"/>
      <c r="Y501" s="41"/>
      <c r="Z501" s="41"/>
      <c r="AA501" s="41"/>
      <c r="AB501" s="41"/>
      <c r="AC501" s="41"/>
      <c r="AD501" s="41"/>
      <c r="AE501" s="41"/>
      <c r="AT501" s="20" t="s">
        <v>202</v>
      </c>
      <c r="AU501" s="20" t="s">
        <v>78</v>
      </c>
    </row>
    <row r="502" s="13" customFormat="1">
      <c r="A502" s="13"/>
      <c r="B502" s="235"/>
      <c r="C502" s="236"/>
      <c r="D502" s="228" t="s">
        <v>206</v>
      </c>
      <c r="E502" s="237" t="s">
        <v>19</v>
      </c>
      <c r="F502" s="238" t="s">
        <v>279</v>
      </c>
      <c r="G502" s="236"/>
      <c r="H502" s="237" t="s">
        <v>19</v>
      </c>
      <c r="I502" s="239"/>
      <c r="J502" s="236"/>
      <c r="K502" s="236"/>
      <c r="L502" s="240"/>
      <c r="M502" s="241"/>
      <c r="N502" s="242"/>
      <c r="O502" s="242"/>
      <c r="P502" s="242"/>
      <c r="Q502" s="242"/>
      <c r="R502" s="242"/>
      <c r="S502" s="242"/>
      <c r="T502" s="243"/>
      <c r="U502" s="13"/>
      <c r="V502" s="13"/>
      <c r="W502" s="13"/>
      <c r="X502" s="13"/>
      <c r="Y502" s="13"/>
      <c r="Z502" s="13"/>
      <c r="AA502" s="13"/>
      <c r="AB502" s="13"/>
      <c r="AC502" s="13"/>
      <c r="AD502" s="13"/>
      <c r="AE502" s="13"/>
      <c r="AT502" s="244" t="s">
        <v>206</v>
      </c>
      <c r="AU502" s="244" t="s">
        <v>78</v>
      </c>
      <c r="AV502" s="13" t="s">
        <v>76</v>
      </c>
      <c r="AW502" s="13" t="s">
        <v>31</v>
      </c>
      <c r="AX502" s="13" t="s">
        <v>69</v>
      </c>
      <c r="AY502" s="244" t="s">
        <v>193</v>
      </c>
    </row>
    <row r="503" s="14" customFormat="1">
      <c r="A503" s="14"/>
      <c r="B503" s="245"/>
      <c r="C503" s="246"/>
      <c r="D503" s="228" t="s">
        <v>206</v>
      </c>
      <c r="E503" s="247" t="s">
        <v>19</v>
      </c>
      <c r="F503" s="248" t="s">
        <v>76</v>
      </c>
      <c r="G503" s="246"/>
      <c r="H503" s="249">
        <v>1</v>
      </c>
      <c r="I503" s="250"/>
      <c r="J503" s="246"/>
      <c r="K503" s="246"/>
      <c r="L503" s="251"/>
      <c r="M503" s="252"/>
      <c r="N503" s="253"/>
      <c r="O503" s="253"/>
      <c r="P503" s="253"/>
      <c r="Q503" s="253"/>
      <c r="R503" s="253"/>
      <c r="S503" s="253"/>
      <c r="T503" s="254"/>
      <c r="U503" s="14"/>
      <c r="V503" s="14"/>
      <c r="W503" s="14"/>
      <c r="X503" s="14"/>
      <c r="Y503" s="14"/>
      <c r="Z503" s="14"/>
      <c r="AA503" s="14"/>
      <c r="AB503" s="14"/>
      <c r="AC503" s="14"/>
      <c r="AD503" s="14"/>
      <c r="AE503" s="14"/>
      <c r="AT503" s="255" t="s">
        <v>206</v>
      </c>
      <c r="AU503" s="255" t="s">
        <v>78</v>
      </c>
      <c r="AV503" s="14" t="s">
        <v>78</v>
      </c>
      <c r="AW503" s="14" t="s">
        <v>31</v>
      </c>
      <c r="AX503" s="14" t="s">
        <v>76</v>
      </c>
      <c r="AY503" s="255" t="s">
        <v>193</v>
      </c>
    </row>
    <row r="504" s="2" customFormat="1" ht="16.5" customHeight="1">
      <c r="A504" s="41"/>
      <c r="B504" s="42"/>
      <c r="C504" s="215" t="s">
        <v>2278</v>
      </c>
      <c r="D504" s="215" t="s">
        <v>195</v>
      </c>
      <c r="E504" s="216" t="s">
        <v>5870</v>
      </c>
      <c r="F504" s="217" t="s">
        <v>5871</v>
      </c>
      <c r="G504" s="218" t="s">
        <v>326</v>
      </c>
      <c r="H504" s="219">
        <v>6</v>
      </c>
      <c r="I504" s="220"/>
      <c r="J504" s="221">
        <f>ROUND(I504*H504,2)</f>
        <v>0</v>
      </c>
      <c r="K504" s="217" t="s">
        <v>19</v>
      </c>
      <c r="L504" s="47"/>
      <c r="M504" s="222" t="s">
        <v>19</v>
      </c>
      <c r="N504" s="223" t="s">
        <v>40</v>
      </c>
      <c r="O504" s="87"/>
      <c r="P504" s="224">
        <f>O504*H504</f>
        <v>0</v>
      </c>
      <c r="Q504" s="224">
        <v>0</v>
      </c>
      <c r="R504" s="224">
        <f>Q504*H504</f>
        <v>0</v>
      </c>
      <c r="S504" s="224">
        <v>0</v>
      </c>
      <c r="T504" s="225">
        <f>S504*H504</f>
        <v>0</v>
      </c>
      <c r="U504" s="41"/>
      <c r="V504" s="41"/>
      <c r="W504" s="41"/>
      <c r="X504" s="41"/>
      <c r="Y504" s="41"/>
      <c r="Z504" s="41"/>
      <c r="AA504" s="41"/>
      <c r="AB504" s="41"/>
      <c r="AC504" s="41"/>
      <c r="AD504" s="41"/>
      <c r="AE504" s="41"/>
      <c r="AR504" s="226" t="s">
        <v>323</v>
      </c>
      <c r="AT504" s="226" t="s">
        <v>195</v>
      </c>
      <c r="AU504" s="226" t="s">
        <v>78</v>
      </c>
      <c r="AY504" s="20" t="s">
        <v>193</v>
      </c>
      <c r="BE504" s="227">
        <f>IF(N504="základní",J504,0)</f>
        <v>0</v>
      </c>
      <c r="BF504" s="227">
        <f>IF(N504="snížená",J504,0)</f>
        <v>0</v>
      </c>
      <c r="BG504" s="227">
        <f>IF(N504="zákl. přenesená",J504,0)</f>
        <v>0</v>
      </c>
      <c r="BH504" s="227">
        <f>IF(N504="sníž. přenesená",J504,0)</f>
        <v>0</v>
      </c>
      <c r="BI504" s="227">
        <f>IF(N504="nulová",J504,0)</f>
        <v>0</v>
      </c>
      <c r="BJ504" s="20" t="s">
        <v>76</v>
      </c>
      <c r="BK504" s="227">
        <f>ROUND(I504*H504,2)</f>
        <v>0</v>
      </c>
      <c r="BL504" s="20" t="s">
        <v>323</v>
      </c>
      <c r="BM504" s="226" t="s">
        <v>5872</v>
      </c>
    </row>
    <row r="505" s="2" customFormat="1">
      <c r="A505" s="41"/>
      <c r="B505" s="42"/>
      <c r="C505" s="43"/>
      <c r="D505" s="228" t="s">
        <v>202</v>
      </c>
      <c r="E505" s="43"/>
      <c r="F505" s="229" t="s">
        <v>5873</v>
      </c>
      <c r="G505" s="43"/>
      <c r="H505" s="43"/>
      <c r="I505" s="230"/>
      <c r="J505" s="43"/>
      <c r="K505" s="43"/>
      <c r="L505" s="47"/>
      <c r="M505" s="231"/>
      <c r="N505" s="232"/>
      <c r="O505" s="87"/>
      <c r="P505" s="87"/>
      <c r="Q505" s="87"/>
      <c r="R505" s="87"/>
      <c r="S505" s="87"/>
      <c r="T505" s="88"/>
      <c r="U505" s="41"/>
      <c r="V505" s="41"/>
      <c r="W505" s="41"/>
      <c r="X505" s="41"/>
      <c r="Y505" s="41"/>
      <c r="Z505" s="41"/>
      <c r="AA505" s="41"/>
      <c r="AB505" s="41"/>
      <c r="AC505" s="41"/>
      <c r="AD505" s="41"/>
      <c r="AE505" s="41"/>
      <c r="AT505" s="20" t="s">
        <v>202</v>
      </c>
      <c r="AU505" s="20" t="s">
        <v>78</v>
      </c>
    </row>
    <row r="506" s="13" customFormat="1">
      <c r="A506" s="13"/>
      <c r="B506" s="235"/>
      <c r="C506" s="236"/>
      <c r="D506" s="228" t="s">
        <v>206</v>
      </c>
      <c r="E506" s="237" t="s">
        <v>19</v>
      </c>
      <c r="F506" s="238" t="s">
        <v>279</v>
      </c>
      <c r="G506" s="236"/>
      <c r="H506" s="237" t="s">
        <v>19</v>
      </c>
      <c r="I506" s="239"/>
      <c r="J506" s="236"/>
      <c r="K506" s="236"/>
      <c r="L506" s="240"/>
      <c r="M506" s="241"/>
      <c r="N506" s="242"/>
      <c r="O506" s="242"/>
      <c r="P506" s="242"/>
      <c r="Q506" s="242"/>
      <c r="R506" s="242"/>
      <c r="S506" s="242"/>
      <c r="T506" s="243"/>
      <c r="U506" s="13"/>
      <c r="V506" s="13"/>
      <c r="W506" s="13"/>
      <c r="X506" s="13"/>
      <c r="Y506" s="13"/>
      <c r="Z506" s="13"/>
      <c r="AA506" s="13"/>
      <c r="AB506" s="13"/>
      <c r="AC506" s="13"/>
      <c r="AD506" s="13"/>
      <c r="AE506" s="13"/>
      <c r="AT506" s="244" t="s">
        <v>206</v>
      </c>
      <c r="AU506" s="244" t="s">
        <v>78</v>
      </c>
      <c r="AV506" s="13" t="s">
        <v>76</v>
      </c>
      <c r="AW506" s="13" t="s">
        <v>31</v>
      </c>
      <c r="AX506" s="13" t="s">
        <v>69</v>
      </c>
      <c r="AY506" s="244" t="s">
        <v>193</v>
      </c>
    </row>
    <row r="507" s="14" customFormat="1">
      <c r="A507" s="14"/>
      <c r="B507" s="245"/>
      <c r="C507" s="246"/>
      <c r="D507" s="228" t="s">
        <v>206</v>
      </c>
      <c r="E507" s="247" t="s">
        <v>19</v>
      </c>
      <c r="F507" s="248" t="s">
        <v>237</v>
      </c>
      <c r="G507" s="246"/>
      <c r="H507" s="249">
        <v>6</v>
      </c>
      <c r="I507" s="250"/>
      <c r="J507" s="246"/>
      <c r="K507" s="246"/>
      <c r="L507" s="251"/>
      <c r="M507" s="252"/>
      <c r="N507" s="253"/>
      <c r="O507" s="253"/>
      <c r="P507" s="253"/>
      <c r="Q507" s="253"/>
      <c r="R507" s="253"/>
      <c r="S507" s="253"/>
      <c r="T507" s="254"/>
      <c r="U507" s="14"/>
      <c r="V507" s="14"/>
      <c r="W507" s="14"/>
      <c r="X507" s="14"/>
      <c r="Y507" s="14"/>
      <c r="Z507" s="14"/>
      <c r="AA507" s="14"/>
      <c r="AB507" s="14"/>
      <c r="AC507" s="14"/>
      <c r="AD507" s="14"/>
      <c r="AE507" s="14"/>
      <c r="AT507" s="255" t="s">
        <v>206</v>
      </c>
      <c r="AU507" s="255" t="s">
        <v>78</v>
      </c>
      <c r="AV507" s="14" t="s">
        <v>78</v>
      </c>
      <c r="AW507" s="14" t="s">
        <v>31</v>
      </c>
      <c r="AX507" s="14" t="s">
        <v>76</v>
      </c>
      <c r="AY507" s="255" t="s">
        <v>193</v>
      </c>
    </row>
    <row r="508" s="2" customFormat="1" ht="16.5" customHeight="1">
      <c r="A508" s="41"/>
      <c r="B508" s="42"/>
      <c r="C508" s="215" t="s">
        <v>2284</v>
      </c>
      <c r="D508" s="215" t="s">
        <v>195</v>
      </c>
      <c r="E508" s="216" t="s">
        <v>5874</v>
      </c>
      <c r="F508" s="217" t="s">
        <v>5875</v>
      </c>
      <c r="G508" s="218" t="s">
        <v>326</v>
      </c>
      <c r="H508" s="219">
        <v>22</v>
      </c>
      <c r="I508" s="220"/>
      <c r="J508" s="221">
        <f>ROUND(I508*H508,2)</f>
        <v>0</v>
      </c>
      <c r="K508" s="217" t="s">
        <v>19</v>
      </c>
      <c r="L508" s="47"/>
      <c r="M508" s="222" t="s">
        <v>19</v>
      </c>
      <c r="N508" s="223" t="s">
        <v>40</v>
      </c>
      <c r="O508" s="87"/>
      <c r="P508" s="224">
        <f>O508*H508</f>
        <v>0</v>
      </c>
      <c r="Q508" s="224">
        <v>0</v>
      </c>
      <c r="R508" s="224">
        <f>Q508*H508</f>
        <v>0</v>
      </c>
      <c r="S508" s="224">
        <v>0</v>
      </c>
      <c r="T508" s="225">
        <f>S508*H508</f>
        <v>0</v>
      </c>
      <c r="U508" s="41"/>
      <c r="V508" s="41"/>
      <c r="W508" s="41"/>
      <c r="X508" s="41"/>
      <c r="Y508" s="41"/>
      <c r="Z508" s="41"/>
      <c r="AA508" s="41"/>
      <c r="AB508" s="41"/>
      <c r="AC508" s="41"/>
      <c r="AD508" s="41"/>
      <c r="AE508" s="41"/>
      <c r="AR508" s="226" t="s">
        <v>323</v>
      </c>
      <c r="AT508" s="226" t="s">
        <v>195</v>
      </c>
      <c r="AU508" s="226" t="s">
        <v>78</v>
      </c>
      <c r="AY508" s="20" t="s">
        <v>193</v>
      </c>
      <c r="BE508" s="227">
        <f>IF(N508="základní",J508,0)</f>
        <v>0</v>
      </c>
      <c r="BF508" s="227">
        <f>IF(N508="snížená",J508,0)</f>
        <v>0</v>
      </c>
      <c r="BG508" s="227">
        <f>IF(N508="zákl. přenesená",J508,0)</f>
        <v>0</v>
      </c>
      <c r="BH508" s="227">
        <f>IF(N508="sníž. přenesená",J508,0)</f>
        <v>0</v>
      </c>
      <c r="BI508" s="227">
        <f>IF(N508="nulová",J508,0)</f>
        <v>0</v>
      </c>
      <c r="BJ508" s="20" t="s">
        <v>76</v>
      </c>
      <c r="BK508" s="227">
        <f>ROUND(I508*H508,2)</f>
        <v>0</v>
      </c>
      <c r="BL508" s="20" t="s">
        <v>323</v>
      </c>
      <c r="BM508" s="226" t="s">
        <v>5876</v>
      </c>
    </row>
    <row r="509" s="2" customFormat="1">
      <c r="A509" s="41"/>
      <c r="B509" s="42"/>
      <c r="C509" s="43"/>
      <c r="D509" s="228" t="s">
        <v>202</v>
      </c>
      <c r="E509" s="43"/>
      <c r="F509" s="229" t="s">
        <v>5877</v>
      </c>
      <c r="G509" s="43"/>
      <c r="H509" s="43"/>
      <c r="I509" s="230"/>
      <c r="J509" s="43"/>
      <c r="K509" s="43"/>
      <c r="L509" s="47"/>
      <c r="M509" s="231"/>
      <c r="N509" s="232"/>
      <c r="O509" s="87"/>
      <c r="P509" s="87"/>
      <c r="Q509" s="87"/>
      <c r="R509" s="87"/>
      <c r="S509" s="87"/>
      <c r="T509" s="88"/>
      <c r="U509" s="41"/>
      <c r="V509" s="41"/>
      <c r="W509" s="41"/>
      <c r="X509" s="41"/>
      <c r="Y509" s="41"/>
      <c r="Z509" s="41"/>
      <c r="AA509" s="41"/>
      <c r="AB509" s="41"/>
      <c r="AC509" s="41"/>
      <c r="AD509" s="41"/>
      <c r="AE509" s="41"/>
      <c r="AT509" s="20" t="s">
        <v>202</v>
      </c>
      <c r="AU509" s="20" t="s">
        <v>78</v>
      </c>
    </row>
    <row r="510" s="13" customFormat="1">
      <c r="A510" s="13"/>
      <c r="B510" s="235"/>
      <c r="C510" s="236"/>
      <c r="D510" s="228" t="s">
        <v>206</v>
      </c>
      <c r="E510" s="237" t="s">
        <v>19</v>
      </c>
      <c r="F510" s="238" t="s">
        <v>279</v>
      </c>
      <c r="G510" s="236"/>
      <c r="H510" s="237" t="s">
        <v>19</v>
      </c>
      <c r="I510" s="239"/>
      <c r="J510" s="236"/>
      <c r="K510" s="236"/>
      <c r="L510" s="240"/>
      <c r="M510" s="241"/>
      <c r="N510" s="242"/>
      <c r="O510" s="242"/>
      <c r="P510" s="242"/>
      <c r="Q510" s="242"/>
      <c r="R510" s="242"/>
      <c r="S510" s="242"/>
      <c r="T510" s="243"/>
      <c r="U510" s="13"/>
      <c r="V510" s="13"/>
      <c r="W510" s="13"/>
      <c r="X510" s="13"/>
      <c r="Y510" s="13"/>
      <c r="Z510" s="13"/>
      <c r="AA510" s="13"/>
      <c r="AB510" s="13"/>
      <c r="AC510" s="13"/>
      <c r="AD510" s="13"/>
      <c r="AE510" s="13"/>
      <c r="AT510" s="244" t="s">
        <v>206</v>
      </c>
      <c r="AU510" s="244" t="s">
        <v>78</v>
      </c>
      <c r="AV510" s="13" t="s">
        <v>76</v>
      </c>
      <c r="AW510" s="13" t="s">
        <v>31</v>
      </c>
      <c r="AX510" s="13" t="s">
        <v>69</v>
      </c>
      <c r="AY510" s="244" t="s">
        <v>193</v>
      </c>
    </row>
    <row r="511" s="14" customFormat="1">
      <c r="A511" s="14"/>
      <c r="B511" s="245"/>
      <c r="C511" s="246"/>
      <c r="D511" s="228" t="s">
        <v>206</v>
      </c>
      <c r="E511" s="247" t="s">
        <v>19</v>
      </c>
      <c r="F511" s="248" t="s">
        <v>355</v>
      </c>
      <c r="G511" s="246"/>
      <c r="H511" s="249">
        <v>22</v>
      </c>
      <c r="I511" s="250"/>
      <c r="J511" s="246"/>
      <c r="K511" s="246"/>
      <c r="L511" s="251"/>
      <c r="M511" s="252"/>
      <c r="N511" s="253"/>
      <c r="O511" s="253"/>
      <c r="P511" s="253"/>
      <c r="Q511" s="253"/>
      <c r="R511" s="253"/>
      <c r="S511" s="253"/>
      <c r="T511" s="254"/>
      <c r="U511" s="14"/>
      <c r="V511" s="14"/>
      <c r="W511" s="14"/>
      <c r="X511" s="14"/>
      <c r="Y511" s="14"/>
      <c r="Z511" s="14"/>
      <c r="AA511" s="14"/>
      <c r="AB511" s="14"/>
      <c r="AC511" s="14"/>
      <c r="AD511" s="14"/>
      <c r="AE511" s="14"/>
      <c r="AT511" s="255" t="s">
        <v>206</v>
      </c>
      <c r="AU511" s="255" t="s">
        <v>78</v>
      </c>
      <c r="AV511" s="14" t="s">
        <v>78</v>
      </c>
      <c r="AW511" s="14" t="s">
        <v>31</v>
      </c>
      <c r="AX511" s="14" t="s">
        <v>76</v>
      </c>
      <c r="AY511" s="255" t="s">
        <v>193</v>
      </c>
    </row>
    <row r="512" s="2" customFormat="1" ht="16.5" customHeight="1">
      <c r="A512" s="41"/>
      <c r="B512" s="42"/>
      <c r="C512" s="215" t="s">
        <v>2290</v>
      </c>
      <c r="D512" s="215" t="s">
        <v>195</v>
      </c>
      <c r="E512" s="216" t="s">
        <v>5878</v>
      </c>
      <c r="F512" s="217" t="s">
        <v>5879</v>
      </c>
      <c r="G512" s="218" t="s">
        <v>326</v>
      </c>
      <c r="H512" s="219">
        <v>2</v>
      </c>
      <c r="I512" s="220"/>
      <c r="J512" s="221">
        <f>ROUND(I512*H512,2)</f>
        <v>0</v>
      </c>
      <c r="K512" s="217" t="s">
        <v>19</v>
      </c>
      <c r="L512" s="47"/>
      <c r="M512" s="222" t="s">
        <v>19</v>
      </c>
      <c r="N512" s="223" t="s">
        <v>40</v>
      </c>
      <c r="O512" s="87"/>
      <c r="P512" s="224">
        <f>O512*H512</f>
        <v>0</v>
      </c>
      <c r="Q512" s="224">
        <v>0</v>
      </c>
      <c r="R512" s="224">
        <f>Q512*H512</f>
        <v>0</v>
      </c>
      <c r="S512" s="224">
        <v>0</v>
      </c>
      <c r="T512" s="225">
        <f>S512*H512</f>
        <v>0</v>
      </c>
      <c r="U512" s="41"/>
      <c r="V512" s="41"/>
      <c r="W512" s="41"/>
      <c r="X512" s="41"/>
      <c r="Y512" s="41"/>
      <c r="Z512" s="41"/>
      <c r="AA512" s="41"/>
      <c r="AB512" s="41"/>
      <c r="AC512" s="41"/>
      <c r="AD512" s="41"/>
      <c r="AE512" s="41"/>
      <c r="AR512" s="226" t="s">
        <v>323</v>
      </c>
      <c r="AT512" s="226" t="s">
        <v>195</v>
      </c>
      <c r="AU512" s="226" t="s">
        <v>78</v>
      </c>
      <c r="AY512" s="20" t="s">
        <v>193</v>
      </c>
      <c r="BE512" s="227">
        <f>IF(N512="základní",J512,0)</f>
        <v>0</v>
      </c>
      <c r="BF512" s="227">
        <f>IF(N512="snížená",J512,0)</f>
        <v>0</v>
      </c>
      <c r="BG512" s="227">
        <f>IF(N512="zákl. přenesená",J512,0)</f>
        <v>0</v>
      </c>
      <c r="BH512" s="227">
        <f>IF(N512="sníž. přenesená",J512,0)</f>
        <v>0</v>
      </c>
      <c r="BI512" s="227">
        <f>IF(N512="nulová",J512,0)</f>
        <v>0</v>
      </c>
      <c r="BJ512" s="20" t="s">
        <v>76</v>
      </c>
      <c r="BK512" s="227">
        <f>ROUND(I512*H512,2)</f>
        <v>0</v>
      </c>
      <c r="BL512" s="20" t="s">
        <v>323</v>
      </c>
      <c r="BM512" s="226" t="s">
        <v>5880</v>
      </c>
    </row>
    <row r="513" s="2" customFormat="1">
      <c r="A513" s="41"/>
      <c r="B513" s="42"/>
      <c r="C513" s="43"/>
      <c r="D513" s="228" t="s">
        <v>202</v>
      </c>
      <c r="E513" s="43"/>
      <c r="F513" s="229" t="s">
        <v>5881</v>
      </c>
      <c r="G513" s="43"/>
      <c r="H513" s="43"/>
      <c r="I513" s="230"/>
      <c r="J513" s="43"/>
      <c r="K513" s="43"/>
      <c r="L513" s="47"/>
      <c r="M513" s="231"/>
      <c r="N513" s="232"/>
      <c r="O513" s="87"/>
      <c r="P513" s="87"/>
      <c r="Q513" s="87"/>
      <c r="R513" s="87"/>
      <c r="S513" s="87"/>
      <c r="T513" s="88"/>
      <c r="U513" s="41"/>
      <c r="V513" s="41"/>
      <c r="W513" s="41"/>
      <c r="X513" s="41"/>
      <c r="Y513" s="41"/>
      <c r="Z513" s="41"/>
      <c r="AA513" s="41"/>
      <c r="AB513" s="41"/>
      <c r="AC513" s="41"/>
      <c r="AD513" s="41"/>
      <c r="AE513" s="41"/>
      <c r="AT513" s="20" t="s">
        <v>202</v>
      </c>
      <c r="AU513" s="20" t="s">
        <v>78</v>
      </c>
    </row>
    <row r="514" s="13" customFormat="1">
      <c r="A514" s="13"/>
      <c r="B514" s="235"/>
      <c r="C514" s="236"/>
      <c r="D514" s="228" t="s">
        <v>206</v>
      </c>
      <c r="E514" s="237" t="s">
        <v>19</v>
      </c>
      <c r="F514" s="238" t="s">
        <v>279</v>
      </c>
      <c r="G514" s="236"/>
      <c r="H514" s="237" t="s">
        <v>19</v>
      </c>
      <c r="I514" s="239"/>
      <c r="J514" s="236"/>
      <c r="K514" s="236"/>
      <c r="L514" s="240"/>
      <c r="M514" s="241"/>
      <c r="N514" s="242"/>
      <c r="O514" s="242"/>
      <c r="P514" s="242"/>
      <c r="Q514" s="242"/>
      <c r="R514" s="242"/>
      <c r="S514" s="242"/>
      <c r="T514" s="243"/>
      <c r="U514" s="13"/>
      <c r="V514" s="13"/>
      <c r="W514" s="13"/>
      <c r="X514" s="13"/>
      <c r="Y514" s="13"/>
      <c r="Z514" s="13"/>
      <c r="AA514" s="13"/>
      <c r="AB514" s="13"/>
      <c r="AC514" s="13"/>
      <c r="AD514" s="13"/>
      <c r="AE514" s="13"/>
      <c r="AT514" s="244" t="s">
        <v>206</v>
      </c>
      <c r="AU514" s="244" t="s">
        <v>78</v>
      </c>
      <c r="AV514" s="13" t="s">
        <v>76</v>
      </c>
      <c r="AW514" s="13" t="s">
        <v>31</v>
      </c>
      <c r="AX514" s="13" t="s">
        <v>69</v>
      </c>
      <c r="AY514" s="244" t="s">
        <v>193</v>
      </c>
    </row>
    <row r="515" s="14" customFormat="1">
      <c r="A515" s="14"/>
      <c r="B515" s="245"/>
      <c r="C515" s="246"/>
      <c r="D515" s="228" t="s">
        <v>206</v>
      </c>
      <c r="E515" s="247" t="s">
        <v>19</v>
      </c>
      <c r="F515" s="248" t="s">
        <v>78</v>
      </c>
      <c r="G515" s="246"/>
      <c r="H515" s="249">
        <v>2</v>
      </c>
      <c r="I515" s="250"/>
      <c r="J515" s="246"/>
      <c r="K515" s="246"/>
      <c r="L515" s="251"/>
      <c r="M515" s="252"/>
      <c r="N515" s="253"/>
      <c r="O515" s="253"/>
      <c r="P515" s="253"/>
      <c r="Q515" s="253"/>
      <c r="R515" s="253"/>
      <c r="S515" s="253"/>
      <c r="T515" s="254"/>
      <c r="U515" s="14"/>
      <c r="V515" s="14"/>
      <c r="W515" s="14"/>
      <c r="X515" s="14"/>
      <c r="Y515" s="14"/>
      <c r="Z515" s="14"/>
      <c r="AA515" s="14"/>
      <c r="AB515" s="14"/>
      <c r="AC515" s="14"/>
      <c r="AD515" s="14"/>
      <c r="AE515" s="14"/>
      <c r="AT515" s="255" t="s">
        <v>206</v>
      </c>
      <c r="AU515" s="255" t="s">
        <v>78</v>
      </c>
      <c r="AV515" s="14" t="s">
        <v>78</v>
      </c>
      <c r="AW515" s="14" t="s">
        <v>31</v>
      </c>
      <c r="AX515" s="14" t="s">
        <v>76</v>
      </c>
      <c r="AY515" s="255" t="s">
        <v>193</v>
      </c>
    </row>
    <row r="516" s="2" customFormat="1" ht="16.5" customHeight="1">
      <c r="A516" s="41"/>
      <c r="B516" s="42"/>
      <c r="C516" s="215" t="s">
        <v>921</v>
      </c>
      <c r="D516" s="215" t="s">
        <v>195</v>
      </c>
      <c r="E516" s="216" t="s">
        <v>5882</v>
      </c>
      <c r="F516" s="217" t="s">
        <v>5883</v>
      </c>
      <c r="G516" s="218" t="s">
        <v>326</v>
      </c>
      <c r="H516" s="219">
        <v>2</v>
      </c>
      <c r="I516" s="220"/>
      <c r="J516" s="221">
        <f>ROUND(I516*H516,2)</f>
        <v>0</v>
      </c>
      <c r="K516" s="217" t="s">
        <v>19</v>
      </c>
      <c r="L516" s="47"/>
      <c r="M516" s="222" t="s">
        <v>19</v>
      </c>
      <c r="N516" s="223" t="s">
        <v>40</v>
      </c>
      <c r="O516" s="87"/>
      <c r="P516" s="224">
        <f>O516*H516</f>
        <v>0</v>
      </c>
      <c r="Q516" s="224">
        <v>0</v>
      </c>
      <c r="R516" s="224">
        <f>Q516*H516</f>
        <v>0</v>
      </c>
      <c r="S516" s="224">
        <v>0</v>
      </c>
      <c r="T516" s="225">
        <f>S516*H516</f>
        <v>0</v>
      </c>
      <c r="U516" s="41"/>
      <c r="V516" s="41"/>
      <c r="W516" s="41"/>
      <c r="X516" s="41"/>
      <c r="Y516" s="41"/>
      <c r="Z516" s="41"/>
      <c r="AA516" s="41"/>
      <c r="AB516" s="41"/>
      <c r="AC516" s="41"/>
      <c r="AD516" s="41"/>
      <c r="AE516" s="41"/>
      <c r="AR516" s="226" t="s">
        <v>323</v>
      </c>
      <c r="AT516" s="226" t="s">
        <v>195</v>
      </c>
      <c r="AU516" s="226" t="s">
        <v>78</v>
      </c>
      <c r="AY516" s="20" t="s">
        <v>193</v>
      </c>
      <c r="BE516" s="227">
        <f>IF(N516="základní",J516,0)</f>
        <v>0</v>
      </c>
      <c r="BF516" s="227">
        <f>IF(N516="snížená",J516,0)</f>
        <v>0</v>
      </c>
      <c r="BG516" s="227">
        <f>IF(N516="zákl. přenesená",J516,0)</f>
        <v>0</v>
      </c>
      <c r="BH516" s="227">
        <f>IF(N516="sníž. přenesená",J516,0)</f>
        <v>0</v>
      </c>
      <c r="BI516" s="227">
        <f>IF(N516="nulová",J516,0)</f>
        <v>0</v>
      </c>
      <c r="BJ516" s="20" t="s">
        <v>76</v>
      </c>
      <c r="BK516" s="227">
        <f>ROUND(I516*H516,2)</f>
        <v>0</v>
      </c>
      <c r="BL516" s="20" t="s">
        <v>323</v>
      </c>
      <c r="BM516" s="226" t="s">
        <v>5884</v>
      </c>
    </row>
    <row r="517" s="2" customFormat="1">
      <c r="A517" s="41"/>
      <c r="B517" s="42"/>
      <c r="C517" s="43"/>
      <c r="D517" s="228" t="s">
        <v>202</v>
      </c>
      <c r="E517" s="43"/>
      <c r="F517" s="229" t="s">
        <v>5885</v>
      </c>
      <c r="G517" s="43"/>
      <c r="H517" s="43"/>
      <c r="I517" s="230"/>
      <c r="J517" s="43"/>
      <c r="K517" s="43"/>
      <c r="L517" s="47"/>
      <c r="M517" s="231"/>
      <c r="N517" s="232"/>
      <c r="O517" s="87"/>
      <c r="P517" s="87"/>
      <c r="Q517" s="87"/>
      <c r="R517" s="87"/>
      <c r="S517" s="87"/>
      <c r="T517" s="88"/>
      <c r="U517" s="41"/>
      <c r="V517" s="41"/>
      <c r="W517" s="41"/>
      <c r="X517" s="41"/>
      <c r="Y517" s="41"/>
      <c r="Z517" s="41"/>
      <c r="AA517" s="41"/>
      <c r="AB517" s="41"/>
      <c r="AC517" s="41"/>
      <c r="AD517" s="41"/>
      <c r="AE517" s="41"/>
      <c r="AT517" s="20" t="s">
        <v>202</v>
      </c>
      <c r="AU517" s="20" t="s">
        <v>78</v>
      </c>
    </row>
    <row r="518" s="13" customFormat="1">
      <c r="A518" s="13"/>
      <c r="B518" s="235"/>
      <c r="C518" s="236"/>
      <c r="D518" s="228" t="s">
        <v>206</v>
      </c>
      <c r="E518" s="237" t="s">
        <v>19</v>
      </c>
      <c r="F518" s="238" t="s">
        <v>279</v>
      </c>
      <c r="G518" s="236"/>
      <c r="H518" s="237" t="s">
        <v>19</v>
      </c>
      <c r="I518" s="239"/>
      <c r="J518" s="236"/>
      <c r="K518" s="236"/>
      <c r="L518" s="240"/>
      <c r="M518" s="241"/>
      <c r="N518" s="242"/>
      <c r="O518" s="242"/>
      <c r="P518" s="242"/>
      <c r="Q518" s="242"/>
      <c r="R518" s="242"/>
      <c r="S518" s="242"/>
      <c r="T518" s="243"/>
      <c r="U518" s="13"/>
      <c r="V518" s="13"/>
      <c r="W518" s="13"/>
      <c r="X518" s="13"/>
      <c r="Y518" s="13"/>
      <c r="Z518" s="13"/>
      <c r="AA518" s="13"/>
      <c r="AB518" s="13"/>
      <c r="AC518" s="13"/>
      <c r="AD518" s="13"/>
      <c r="AE518" s="13"/>
      <c r="AT518" s="244" t="s">
        <v>206</v>
      </c>
      <c r="AU518" s="244" t="s">
        <v>78</v>
      </c>
      <c r="AV518" s="13" t="s">
        <v>76</v>
      </c>
      <c r="AW518" s="13" t="s">
        <v>31</v>
      </c>
      <c r="AX518" s="13" t="s">
        <v>69</v>
      </c>
      <c r="AY518" s="244" t="s">
        <v>193</v>
      </c>
    </row>
    <row r="519" s="14" customFormat="1">
      <c r="A519" s="14"/>
      <c r="B519" s="245"/>
      <c r="C519" s="246"/>
      <c r="D519" s="228" t="s">
        <v>206</v>
      </c>
      <c r="E519" s="247" t="s">
        <v>19</v>
      </c>
      <c r="F519" s="248" t="s">
        <v>78</v>
      </c>
      <c r="G519" s="246"/>
      <c r="H519" s="249">
        <v>2</v>
      </c>
      <c r="I519" s="250"/>
      <c r="J519" s="246"/>
      <c r="K519" s="246"/>
      <c r="L519" s="251"/>
      <c r="M519" s="252"/>
      <c r="N519" s="253"/>
      <c r="O519" s="253"/>
      <c r="P519" s="253"/>
      <c r="Q519" s="253"/>
      <c r="R519" s="253"/>
      <c r="S519" s="253"/>
      <c r="T519" s="254"/>
      <c r="U519" s="14"/>
      <c r="V519" s="14"/>
      <c r="W519" s="14"/>
      <c r="X519" s="14"/>
      <c r="Y519" s="14"/>
      <c r="Z519" s="14"/>
      <c r="AA519" s="14"/>
      <c r="AB519" s="14"/>
      <c r="AC519" s="14"/>
      <c r="AD519" s="14"/>
      <c r="AE519" s="14"/>
      <c r="AT519" s="255" t="s">
        <v>206</v>
      </c>
      <c r="AU519" s="255" t="s">
        <v>78</v>
      </c>
      <c r="AV519" s="14" t="s">
        <v>78</v>
      </c>
      <c r="AW519" s="14" t="s">
        <v>31</v>
      </c>
      <c r="AX519" s="14" t="s">
        <v>76</v>
      </c>
      <c r="AY519" s="255" t="s">
        <v>193</v>
      </c>
    </row>
    <row r="520" s="2" customFormat="1" ht="16.5" customHeight="1">
      <c r="A520" s="41"/>
      <c r="B520" s="42"/>
      <c r="C520" s="215" t="s">
        <v>2303</v>
      </c>
      <c r="D520" s="215" t="s">
        <v>195</v>
      </c>
      <c r="E520" s="216" t="s">
        <v>5886</v>
      </c>
      <c r="F520" s="217" t="s">
        <v>5887</v>
      </c>
      <c r="G520" s="218" t="s">
        <v>326</v>
      </c>
      <c r="H520" s="219">
        <v>2</v>
      </c>
      <c r="I520" s="220"/>
      <c r="J520" s="221">
        <f>ROUND(I520*H520,2)</f>
        <v>0</v>
      </c>
      <c r="K520" s="217" t="s">
        <v>19</v>
      </c>
      <c r="L520" s="47"/>
      <c r="M520" s="222" t="s">
        <v>19</v>
      </c>
      <c r="N520" s="223" t="s">
        <v>40</v>
      </c>
      <c r="O520" s="87"/>
      <c r="P520" s="224">
        <f>O520*H520</f>
        <v>0</v>
      </c>
      <c r="Q520" s="224">
        <v>0</v>
      </c>
      <c r="R520" s="224">
        <f>Q520*H520</f>
        <v>0</v>
      </c>
      <c r="S520" s="224">
        <v>0</v>
      </c>
      <c r="T520" s="225">
        <f>S520*H520</f>
        <v>0</v>
      </c>
      <c r="U520" s="41"/>
      <c r="V520" s="41"/>
      <c r="W520" s="41"/>
      <c r="X520" s="41"/>
      <c r="Y520" s="41"/>
      <c r="Z520" s="41"/>
      <c r="AA520" s="41"/>
      <c r="AB520" s="41"/>
      <c r="AC520" s="41"/>
      <c r="AD520" s="41"/>
      <c r="AE520" s="41"/>
      <c r="AR520" s="226" t="s">
        <v>323</v>
      </c>
      <c r="AT520" s="226" t="s">
        <v>195</v>
      </c>
      <c r="AU520" s="226" t="s">
        <v>78</v>
      </c>
      <c r="AY520" s="20" t="s">
        <v>193</v>
      </c>
      <c r="BE520" s="227">
        <f>IF(N520="základní",J520,0)</f>
        <v>0</v>
      </c>
      <c r="BF520" s="227">
        <f>IF(N520="snížená",J520,0)</f>
        <v>0</v>
      </c>
      <c r="BG520" s="227">
        <f>IF(N520="zákl. přenesená",J520,0)</f>
        <v>0</v>
      </c>
      <c r="BH520" s="227">
        <f>IF(N520="sníž. přenesená",J520,0)</f>
        <v>0</v>
      </c>
      <c r="BI520" s="227">
        <f>IF(N520="nulová",J520,0)</f>
        <v>0</v>
      </c>
      <c r="BJ520" s="20" t="s">
        <v>76</v>
      </c>
      <c r="BK520" s="227">
        <f>ROUND(I520*H520,2)</f>
        <v>0</v>
      </c>
      <c r="BL520" s="20" t="s">
        <v>323</v>
      </c>
      <c r="BM520" s="226" t="s">
        <v>5888</v>
      </c>
    </row>
    <row r="521" s="2" customFormat="1">
      <c r="A521" s="41"/>
      <c r="B521" s="42"/>
      <c r="C521" s="43"/>
      <c r="D521" s="228" t="s">
        <v>202</v>
      </c>
      <c r="E521" s="43"/>
      <c r="F521" s="229" t="s">
        <v>5889</v>
      </c>
      <c r="G521" s="43"/>
      <c r="H521" s="43"/>
      <c r="I521" s="230"/>
      <c r="J521" s="43"/>
      <c r="K521" s="43"/>
      <c r="L521" s="47"/>
      <c r="M521" s="231"/>
      <c r="N521" s="232"/>
      <c r="O521" s="87"/>
      <c r="P521" s="87"/>
      <c r="Q521" s="87"/>
      <c r="R521" s="87"/>
      <c r="S521" s="87"/>
      <c r="T521" s="88"/>
      <c r="U521" s="41"/>
      <c r="V521" s="41"/>
      <c r="W521" s="41"/>
      <c r="X521" s="41"/>
      <c r="Y521" s="41"/>
      <c r="Z521" s="41"/>
      <c r="AA521" s="41"/>
      <c r="AB521" s="41"/>
      <c r="AC521" s="41"/>
      <c r="AD521" s="41"/>
      <c r="AE521" s="41"/>
      <c r="AT521" s="20" t="s">
        <v>202</v>
      </c>
      <c r="AU521" s="20" t="s">
        <v>78</v>
      </c>
    </row>
    <row r="522" s="13" customFormat="1">
      <c r="A522" s="13"/>
      <c r="B522" s="235"/>
      <c r="C522" s="236"/>
      <c r="D522" s="228" t="s">
        <v>206</v>
      </c>
      <c r="E522" s="237" t="s">
        <v>19</v>
      </c>
      <c r="F522" s="238" t="s">
        <v>279</v>
      </c>
      <c r="G522" s="236"/>
      <c r="H522" s="237" t="s">
        <v>19</v>
      </c>
      <c r="I522" s="239"/>
      <c r="J522" s="236"/>
      <c r="K522" s="236"/>
      <c r="L522" s="240"/>
      <c r="M522" s="241"/>
      <c r="N522" s="242"/>
      <c r="O522" s="242"/>
      <c r="P522" s="242"/>
      <c r="Q522" s="242"/>
      <c r="R522" s="242"/>
      <c r="S522" s="242"/>
      <c r="T522" s="243"/>
      <c r="U522" s="13"/>
      <c r="V522" s="13"/>
      <c r="W522" s="13"/>
      <c r="X522" s="13"/>
      <c r="Y522" s="13"/>
      <c r="Z522" s="13"/>
      <c r="AA522" s="13"/>
      <c r="AB522" s="13"/>
      <c r="AC522" s="13"/>
      <c r="AD522" s="13"/>
      <c r="AE522" s="13"/>
      <c r="AT522" s="244" t="s">
        <v>206</v>
      </c>
      <c r="AU522" s="244" t="s">
        <v>78</v>
      </c>
      <c r="AV522" s="13" t="s">
        <v>76</v>
      </c>
      <c r="AW522" s="13" t="s">
        <v>31</v>
      </c>
      <c r="AX522" s="13" t="s">
        <v>69</v>
      </c>
      <c r="AY522" s="244" t="s">
        <v>193</v>
      </c>
    </row>
    <row r="523" s="14" customFormat="1">
      <c r="A523" s="14"/>
      <c r="B523" s="245"/>
      <c r="C523" s="246"/>
      <c r="D523" s="228" t="s">
        <v>206</v>
      </c>
      <c r="E523" s="247" t="s">
        <v>19</v>
      </c>
      <c r="F523" s="248" t="s">
        <v>78</v>
      </c>
      <c r="G523" s="246"/>
      <c r="H523" s="249">
        <v>2</v>
      </c>
      <c r="I523" s="250"/>
      <c r="J523" s="246"/>
      <c r="K523" s="246"/>
      <c r="L523" s="251"/>
      <c r="M523" s="252"/>
      <c r="N523" s="253"/>
      <c r="O523" s="253"/>
      <c r="P523" s="253"/>
      <c r="Q523" s="253"/>
      <c r="R523" s="253"/>
      <c r="S523" s="253"/>
      <c r="T523" s="254"/>
      <c r="U523" s="14"/>
      <c r="V523" s="14"/>
      <c r="W523" s="14"/>
      <c r="X523" s="14"/>
      <c r="Y523" s="14"/>
      <c r="Z523" s="14"/>
      <c r="AA523" s="14"/>
      <c r="AB523" s="14"/>
      <c r="AC523" s="14"/>
      <c r="AD523" s="14"/>
      <c r="AE523" s="14"/>
      <c r="AT523" s="255" t="s">
        <v>206</v>
      </c>
      <c r="AU523" s="255" t="s">
        <v>78</v>
      </c>
      <c r="AV523" s="14" t="s">
        <v>78</v>
      </c>
      <c r="AW523" s="14" t="s">
        <v>31</v>
      </c>
      <c r="AX523" s="14" t="s">
        <v>76</v>
      </c>
      <c r="AY523" s="255" t="s">
        <v>193</v>
      </c>
    </row>
    <row r="524" s="2" customFormat="1" ht="16.5" customHeight="1">
      <c r="A524" s="41"/>
      <c r="B524" s="42"/>
      <c r="C524" s="215" t="s">
        <v>2309</v>
      </c>
      <c r="D524" s="215" t="s">
        <v>195</v>
      </c>
      <c r="E524" s="216" t="s">
        <v>5890</v>
      </c>
      <c r="F524" s="217" t="s">
        <v>5891</v>
      </c>
      <c r="G524" s="218" t="s">
        <v>326</v>
      </c>
      <c r="H524" s="219">
        <v>2</v>
      </c>
      <c r="I524" s="220"/>
      <c r="J524" s="221">
        <f>ROUND(I524*H524,2)</f>
        <v>0</v>
      </c>
      <c r="K524" s="217" t="s">
        <v>19</v>
      </c>
      <c r="L524" s="47"/>
      <c r="M524" s="222" t="s">
        <v>19</v>
      </c>
      <c r="N524" s="223" t="s">
        <v>40</v>
      </c>
      <c r="O524" s="87"/>
      <c r="P524" s="224">
        <f>O524*H524</f>
        <v>0</v>
      </c>
      <c r="Q524" s="224">
        <v>0</v>
      </c>
      <c r="R524" s="224">
        <f>Q524*H524</f>
        <v>0</v>
      </c>
      <c r="S524" s="224">
        <v>0</v>
      </c>
      <c r="T524" s="225">
        <f>S524*H524</f>
        <v>0</v>
      </c>
      <c r="U524" s="41"/>
      <c r="V524" s="41"/>
      <c r="W524" s="41"/>
      <c r="X524" s="41"/>
      <c r="Y524" s="41"/>
      <c r="Z524" s="41"/>
      <c r="AA524" s="41"/>
      <c r="AB524" s="41"/>
      <c r="AC524" s="41"/>
      <c r="AD524" s="41"/>
      <c r="AE524" s="41"/>
      <c r="AR524" s="226" t="s">
        <v>323</v>
      </c>
      <c r="AT524" s="226" t="s">
        <v>195</v>
      </c>
      <c r="AU524" s="226" t="s">
        <v>78</v>
      </c>
      <c r="AY524" s="20" t="s">
        <v>193</v>
      </c>
      <c r="BE524" s="227">
        <f>IF(N524="základní",J524,0)</f>
        <v>0</v>
      </c>
      <c r="BF524" s="227">
        <f>IF(N524="snížená",J524,0)</f>
        <v>0</v>
      </c>
      <c r="BG524" s="227">
        <f>IF(N524="zákl. přenesená",J524,0)</f>
        <v>0</v>
      </c>
      <c r="BH524" s="227">
        <f>IF(N524="sníž. přenesená",J524,0)</f>
        <v>0</v>
      </c>
      <c r="BI524" s="227">
        <f>IF(N524="nulová",J524,0)</f>
        <v>0</v>
      </c>
      <c r="BJ524" s="20" t="s">
        <v>76</v>
      </c>
      <c r="BK524" s="227">
        <f>ROUND(I524*H524,2)</f>
        <v>0</v>
      </c>
      <c r="BL524" s="20" t="s">
        <v>323</v>
      </c>
      <c r="BM524" s="226" t="s">
        <v>5892</v>
      </c>
    </row>
    <row r="525" s="2" customFormat="1">
      <c r="A525" s="41"/>
      <c r="B525" s="42"/>
      <c r="C525" s="43"/>
      <c r="D525" s="228" t="s">
        <v>202</v>
      </c>
      <c r="E525" s="43"/>
      <c r="F525" s="229" t="s">
        <v>5893</v>
      </c>
      <c r="G525" s="43"/>
      <c r="H525" s="43"/>
      <c r="I525" s="230"/>
      <c r="J525" s="43"/>
      <c r="K525" s="43"/>
      <c r="L525" s="47"/>
      <c r="M525" s="231"/>
      <c r="N525" s="232"/>
      <c r="O525" s="87"/>
      <c r="P525" s="87"/>
      <c r="Q525" s="87"/>
      <c r="R525" s="87"/>
      <c r="S525" s="87"/>
      <c r="T525" s="88"/>
      <c r="U525" s="41"/>
      <c r="V525" s="41"/>
      <c r="W525" s="41"/>
      <c r="X525" s="41"/>
      <c r="Y525" s="41"/>
      <c r="Z525" s="41"/>
      <c r="AA525" s="41"/>
      <c r="AB525" s="41"/>
      <c r="AC525" s="41"/>
      <c r="AD525" s="41"/>
      <c r="AE525" s="41"/>
      <c r="AT525" s="20" t="s">
        <v>202</v>
      </c>
      <c r="AU525" s="20" t="s">
        <v>78</v>
      </c>
    </row>
    <row r="526" s="13" customFormat="1">
      <c r="A526" s="13"/>
      <c r="B526" s="235"/>
      <c r="C526" s="236"/>
      <c r="D526" s="228" t="s">
        <v>206</v>
      </c>
      <c r="E526" s="237" t="s">
        <v>19</v>
      </c>
      <c r="F526" s="238" t="s">
        <v>279</v>
      </c>
      <c r="G526" s="236"/>
      <c r="H526" s="237" t="s">
        <v>19</v>
      </c>
      <c r="I526" s="239"/>
      <c r="J526" s="236"/>
      <c r="K526" s="236"/>
      <c r="L526" s="240"/>
      <c r="M526" s="241"/>
      <c r="N526" s="242"/>
      <c r="O526" s="242"/>
      <c r="P526" s="242"/>
      <c r="Q526" s="242"/>
      <c r="R526" s="242"/>
      <c r="S526" s="242"/>
      <c r="T526" s="243"/>
      <c r="U526" s="13"/>
      <c r="V526" s="13"/>
      <c r="W526" s="13"/>
      <c r="X526" s="13"/>
      <c r="Y526" s="13"/>
      <c r="Z526" s="13"/>
      <c r="AA526" s="13"/>
      <c r="AB526" s="13"/>
      <c r="AC526" s="13"/>
      <c r="AD526" s="13"/>
      <c r="AE526" s="13"/>
      <c r="AT526" s="244" t="s">
        <v>206</v>
      </c>
      <c r="AU526" s="244" t="s">
        <v>78</v>
      </c>
      <c r="AV526" s="13" t="s">
        <v>76</v>
      </c>
      <c r="AW526" s="13" t="s">
        <v>31</v>
      </c>
      <c r="AX526" s="13" t="s">
        <v>69</v>
      </c>
      <c r="AY526" s="244" t="s">
        <v>193</v>
      </c>
    </row>
    <row r="527" s="14" customFormat="1">
      <c r="A527" s="14"/>
      <c r="B527" s="245"/>
      <c r="C527" s="246"/>
      <c r="D527" s="228" t="s">
        <v>206</v>
      </c>
      <c r="E527" s="247" t="s">
        <v>19</v>
      </c>
      <c r="F527" s="248" t="s">
        <v>78</v>
      </c>
      <c r="G527" s="246"/>
      <c r="H527" s="249">
        <v>2</v>
      </c>
      <c r="I527" s="250"/>
      <c r="J527" s="246"/>
      <c r="K527" s="246"/>
      <c r="L527" s="251"/>
      <c r="M527" s="252"/>
      <c r="N527" s="253"/>
      <c r="O527" s="253"/>
      <c r="P527" s="253"/>
      <c r="Q527" s="253"/>
      <c r="R527" s="253"/>
      <c r="S527" s="253"/>
      <c r="T527" s="254"/>
      <c r="U527" s="14"/>
      <c r="V527" s="14"/>
      <c r="W527" s="14"/>
      <c r="X527" s="14"/>
      <c r="Y527" s="14"/>
      <c r="Z527" s="14"/>
      <c r="AA527" s="14"/>
      <c r="AB527" s="14"/>
      <c r="AC527" s="14"/>
      <c r="AD527" s="14"/>
      <c r="AE527" s="14"/>
      <c r="AT527" s="255" t="s">
        <v>206</v>
      </c>
      <c r="AU527" s="255" t="s">
        <v>78</v>
      </c>
      <c r="AV527" s="14" t="s">
        <v>78</v>
      </c>
      <c r="AW527" s="14" t="s">
        <v>31</v>
      </c>
      <c r="AX527" s="14" t="s">
        <v>76</v>
      </c>
      <c r="AY527" s="255" t="s">
        <v>193</v>
      </c>
    </row>
    <row r="528" s="2" customFormat="1" ht="16.5" customHeight="1">
      <c r="A528" s="41"/>
      <c r="B528" s="42"/>
      <c r="C528" s="215" t="s">
        <v>2312</v>
      </c>
      <c r="D528" s="215" t="s">
        <v>195</v>
      </c>
      <c r="E528" s="216" t="s">
        <v>5894</v>
      </c>
      <c r="F528" s="217" t="s">
        <v>5895</v>
      </c>
      <c r="G528" s="218" t="s">
        <v>326</v>
      </c>
      <c r="H528" s="219">
        <v>3</v>
      </c>
      <c r="I528" s="220"/>
      <c r="J528" s="221">
        <f>ROUND(I528*H528,2)</f>
        <v>0</v>
      </c>
      <c r="K528" s="217" t="s">
        <v>19</v>
      </c>
      <c r="L528" s="47"/>
      <c r="M528" s="222" t="s">
        <v>19</v>
      </c>
      <c r="N528" s="223" t="s">
        <v>40</v>
      </c>
      <c r="O528" s="87"/>
      <c r="P528" s="224">
        <f>O528*H528</f>
        <v>0</v>
      </c>
      <c r="Q528" s="224">
        <v>0</v>
      </c>
      <c r="R528" s="224">
        <f>Q528*H528</f>
        <v>0</v>
      </c>
      <c r="S528" s="224">
        <v>0</v>
      </c>
      <c r="T528" s="225">
        <f>S528*H528</f>
        <v>0</v>
      </c>
      <c r="U528" s="41"/>
      <c r="V528" s="41"/>
      <c r="W528" s="41"/>
      <c r="X528" s="41"/>
      <c r="Y528" s="41"/>
      <c r="Z528" s="41"/>
      <c r="AA528" s="41"/>
      <c r="AB528" s="41"/>
      <c r="AC528" s="41"/>
      <c r="AD528" s="41"/>
      <c r="AE528" s="41"/>
      <c r="AR528" s="226" t="s">
        <v>323</v>
      </c>
      <c r="AT528" s="226" t="s">
        <v>195</v>
      </c>
      <c r="AU528" s="226" t="s">
        <v>78</v>
      </c>
      <c r="AY528" s="20" t="s">
        <v>193</v>
      </c>
      <c r="BE528" s="227">
        <f>IF(N528="základní",J528,0)</f>
        <v>0</v>
      </c>
      <c r="BF528" s="227">
        <f>IF(N528="snížená",J528,0)</f>
        <v>0</v>
      </c>
      <c r="BG528" s="227">
        <f>IF(N528="zákl. přenesená",J528,0)</f>
        <v>0</v>
      </c>
      <c r="BH528" s="227">
        <f>IF(N528="sníž. přenesená",J528,0)</f>
        <v>0</v>
      </c>
      <c r="BI528" s="227">
        <f>IF(N528="nulová",J528,0)</f>
        <v>0</v>
      </c>
      <c r="BJ528" s="20" t="s">
        <v>76</v>
      </c>
      <c r="BK528" s="227">
        <f>ROUND(I528*H528,2)</f>
        <v>0</v>
      </c>
      <c r="BL528" s="20" t="s">
        <v>323</v>
      </c>
      <c r="BM528" s="226" t="s">
        <v>5896</v>
      </c>
    </row>
    <row r="529" s="2" customFormat="1">
      <c r="A529" s="41"/>
      <c r="B529" s="42"/>
      <c r="C529" s="43"/>
      <c r="D529" s="228" t="s">
        <v>202</v>
      </c>
      <c r="E529" s="43"/>
      <c r="F529" s="229" t="s">
        <v>5897</v>
      </c>
      <c r="G529" s="43"/>
      <c r="H529" s="43"/>
      <c r="I529" s="230"/>
      <c r="J529" s="43"/>
      <c r="K529" s="43"/>
      <c r="L529" s="47"/>
      <c r="M529" s="231"/>
      <c r="N529" s="232"/>
      <c r="O529" s="87"/>
      <c r="P529" s="87"/>
      <c r="Q529" s="87"/>
      <c r="R529" s="87"/>
      <c r="S529" s="87"/>
      <c r="T529" s="88"/>
      <c r="U529" s="41"/>
      <c r="V529" s="41"/>
      <c r="W529" s="41"/>
      <c r="X529" s="41"/>
      <c r="Y529" s="41"/>
      <c r="Z529" s="41"/>
      <c r="AA529" s="41"/>
      <c r="AB529" s="41"/>
      <c r="AC529" s="41"/>
      <c r="AD529" s="41"/>
      <c r="AE529" s="41"/>
      <c r="AT529" s="20" t="s">
        <v>202</v>
      </c>
      <c r="AU529" s="20" t="s">
        <v>78</v>
      </c>
    </row>
    <row r="530" s="13" customFormat="1">
      <c r="A530" s="13"/>
      <c r="B530" s="235"/>
      <c r="C530" s="236"/>
      <c r="D530" s="228" t="s">
        <v>206</v>
      </c>
      <c r="E530" s="237" t="s">
        <v>19</v>
      </c>
      <c r="F530" s="238" t="s">
        <v>279</v>
      </c>
      <c r="G530" s="236"/>
      <c r="H530" s="237" t="s">
        <v>19</v>
      </c>
      <c r="I530" s="239"/>
      <c r="J530" s="236"/>
      <c r="K530" s="236"/>
      <c r="L530" s="240"/>
      <c r="M530" s="241"/>
      <c r="N530" s="242"/>
      <c r="O530" s="242"/>
      <c r="P530" s="242"/>
      <c r="Q530" s="242"/>
      <c r="R530" s="242"/>
      <c r="S530" s="242"/>
      <c r="T530" s="243"/>
      <c r="U530" s="13"/>
      <c r="V530" s="13"/>
      <c r="W530" s="13"/>
      <c r="X530" s="13"/>
      <c r="Y530" s="13"/>
      <c r="Z530" s="13"/>
      <c r="AA530" s="13"/>
      <c r="AB530" s="13"/>
      <c r="AC530" s="13"/>
      <c r="AD530" s="13"/>
      <c r="AE530" s="13"/>
      <c r="AT530" s="244" t="s">
        <v>206</v>
      </c>
      <c r="AU530" s="244" t="s">
        <v>78</v>
      </c>
      <c r="AV530" s="13" t="s">
        <v>76</v>
      </c>
      <c r="AW530" s="13" t="s">
        <v>31</v>
      </c>
      <c r="AX530" s="13" t="s">
        <v>69</v>
      </c>
      <c r="AY530" s="244" t="s">
        <v>193</v>
      </c>
    </row>
    <row r="531" s="14" customFormat="1">
      <c r="A531" s="14"/>
      <c r="B531" s="245"/>
      <c r="C531" s="246"/>
      <c r="D531" s="228" t="s">
        <v>206</v>
      </c>
      <c r="E531" s="247" t="s">
        <v>19</v>
      </c>
      <c r="F531" s="248" t="s">
        <v>219</v>
      </c>
      <c r="G531" s="246"/>
      <c r="H531" s="249">
        <v>3</v>
      </c>
      <c r="I531" s="250"/>
      <c r="J531" s="246"/>
      <c r="K531" s="246"/>
      <c r="L531" s="251"/>
      <c r="M531" s="252"/>
      <c r="N531" s="253"/>
      <c r="O531" s="253"/>
      <c r="P531" s="253"/>
      <c r="Q531" s="253"/>
      <c r="R531" s="253"/>
      <c r="S531" s="253"/>
      <c r="T531" s="254"/>
      <c r="U531" s="14"/>
      <c r="V531" s="14"/>
      <c r="W531" s="14"/>
      <c r="X531" s="14"/>
      <c r="Y531" s="14"/>
      <c r="Z531" s="14"/>
      <c r="AA531" s="14"/>
      <c r="AB531" s="14"/>
      <c r="AC531" s="14"/>
      <c r="AD531" s="14"/>
      <c r="AE531" s="14"/>
      <c r="AT531" s="255" t="s">
        <v>206</v>
      </c>
      <c r="AU531" s="255" t="s">
        <v>78</v>
      </c>
      <c r="AV531" s="14" t="s">
        <v>78</v>
      </c>
      <c r="AW531" s="14" t="s">
        <v>31</v>
      </c>
      <c r="AX531" s="14" t="s">
        <v>76</v>
      </c>
      <c r="AY531" s="255" t="s">
        <v>193</v>
      </c>
    </row>
    <row r="532" s="2" customFormat="1" ht="16.5" customHeight="1">
      <c r="A532" s="41"/>
      <c r="B532" s="42"/>
      <c r="C532" s="215" t="s">
        <v>2314</v>
      </c>
      <c r="D532" s="215" t="s">
        <v>195</v>
      </c>
      <c r="E532" s="216" t="s">
        <v>5898</v>
      </c>
      <c r="F532" s="217" t="s">
        <v>5899</v>
      </c>
      <c r="G532" s="218" t="s">
        <v>326</v>
      </c>
      <c r="H532" s="219">
        <v>1</v>
      </c>
      <c r="I532" s="220"/>
      <c r="J532" s="221">
        <f>ROUND(I532*H532,2)</f>
        <v>0</v>
      </c>
      <c r="K532" s="217" t="s">
        <v>19</v>
      </c>
      <c r="L532" s="47"/>
      <c r="M532" s="222" t="s">
        <v>19</v>
      </c>
      <c r="N532" s="223" t="s">
        <v>40</v>
      </c>
      <c r="O532" s="87"/>
      <c r="P532" s="224">
        <f>O532*H532</f>
        <v>0</v>
      </c>
      <c r="Q532" s="224">
        <v>0</v>
      </c>
      <c r="R532" s="224">
        <f>Q532*H532</f>
        <v>0</v>
      </c>
      <c r="S532" s="224">
        <v>0</v>
      </c>
      <c r="T532" s="225">
        <f>S532*H532</f>
        <v>0</v>
      </c>
      <c r="U532" s="41"/>
      <c r="V532" s="41"/>
      <c r="W532" s="41"/>
      <c r="X532" s="41"/>
      <c r="Y532" s="41"/>
      <c r="Z532" s="41"/>
      <c r="AA532" s="41"/>
      <c r="AB532" s="41"/>
      <c r="AC532" s="41"/>
      <c r="AD532" s="41"/>
      <c r="AE532" s="41"/>
      <c r="AR532" s="226" t="s">
        <v>323</v>
      </c>
      <c r="AT532" s="226" t="s">
        <v>195</v>
      </c>
      <c r="AU532" s="226" t="s">
        <v>78</v>
      </c>
      <c r="AY532" s="20" t="s">
        <v>193</v>
      </c>
      <c r="BE532" s="227">
        <f>IF(N532="základní",J532,0)</f>
        <v>0</v>
      </c>
      <c r="BF532" s="227">
        <f>IF(N532="snížená",J532,0)</f>
        <v>0</v>
      </c>
      <c r="BG532" s="227">
        <f>IF(N532="zákl. přenesená",J532,0)</f>
        <v>0</v>
      </c>
      <c r="BH532" s="227">
        <f>IF(N532="sníž. přenesená",J532,0)</f>
        <v>0</v>
      </c>
      <c r="BI532" s="227">
        <f>IF(N532="nulová",J532,0)</f>
        <v>0</v>
      </c>
      <c r="BJ532" s="20" t="s">
        <v>76</v>
      </c>
      <c r="BK532" s="227">
        <f>ROUND(I532*H532,2)</f>
        <v>0</v>
      </c>
      <c r="BL532" s="20" t="s">
        <v>323</v>
      </c>
      <c r="BM532" s="226" t="s">
        <v>5900</v>
      </c>
    </row>
    <row r="533" s="2" customFormat="1">
      <c r="A533" s="41"/>
      <c r="B533" s="42"/>
      <c r="C533" s="43"/>
      <c r="D533" s="228" t="s">
        <v>202</v>
      </c>
      <c r="E533" s="43"/>
      <c r="F533" s="229" t="s">
        <v>5901</v>
      </c>
      <c r="G533" s="43"/>
      <c r="H533" s="43"/>
      <c r="I533" s="230"/>
      <c r="J533" s="43"/>
      <c r="K533" s="43"/>
      <c r="L533" s="47"/>
      <c r="M533" s="231"/>
      <c r="N533" s="232"/>
      <c r="O533" s="87"/>
      <c r="P533" s="87"/>
      <c r="Q533" s="87"/>
      <c r="R533" s="87"/>
      <c r="S533" s="87"/>
      <c r="T533" s="88"/>
      <c r="U533" s="41"/>
      <c r="V533" s="41"/>
      <c r="W533" s="41"/>
      <c r="X533" s="41"/>
      <c r="Y533" s="41"/>
      <c r="Z533" s="41"/>
      <c r="AA533" s="41"/>
      <c r="AB533" s="41"/>
      <c r="AC533" s="41"/>
      <c r="AD533" s="41"/>
      <c r="AE533" s="41"/>
      <c r="AT533" s="20" t="s">
        <v>202</v>
      </c>
      <c r="AU533" s="20" t="s">
        <v>78</v>
      </c>
    </row>
    <row r="534" s="13" customFormat="1">
      <c r="A534" s="13"/>
      <c r="B534" s="235"/>
      <c r="C534" s="236"/>
      <c r="D534" s="228" t="s">
        <v>206</v>
      </c>
      <c r="E534" s="237" t="s">
        <v>19</v>
      </c>
      <c r="F534" s="238" t="s">
        <v>279</v>
      </c>
      <c r="G534" s="236"/>
      <c r="H534" s="237" t="s">
        <v>19</v>
      </c>
      <c r="I534" s="239"/>
      <c r="J534" s="236"/>
      <c r="K534" s="236"/>
      <c r="L534" s="240"/>
      <c r="M534" s="241"/>
      <c r="N534" s="242"/>
      <c r="O534" s="242"/>
      <c r="P534" s="242"/>
      <c r="Q534" s="242"/>
      <c r="R534" s="242"/>
      <c r="S534" s="242"/>
      <c r="T534" s="243"/>
      <c r="U534" s="13"/>
      <c r="V534" s="13"/>
      <c r="W534" s="13"/>
      <c r="X534" s="13"/>
      <c r="Y534" s="13"/>
      <c r="Z534" s="13"/>
      <c r="AA534" s="13"/>
      <c r="AB534" s="13"/>
      <c r="AC534" s="13"/>
      <c r="AD534" s="13"/>
      <c r="AE534" s="13"/>
      <c r="AT534" s="244" t="s">
        <v>206</v>
      </c>
      <c r="AU534" s="244" t="s">
        <v>78</v>
      </c>
      <c r="AV534" s="13" t="s">
        <v>76</v>
      </c>
      <c r="AW534" s="13" t="s">
        <v>31</v>
      </c>
      <c r="AX534" s="13" t="s">
        <v>69</v>
      </c>
      <c r="AY534" s="244" t="s">
        <v>193</v>
      </c>
    </row>
    <row r="535" s="14" customFormat="1">
      <c r="A535" s="14"/>
      <c r="B535" s="245"/>
      <c r="C535" s="246"/>
      <c r="D535" s="228" t="s">
        <v>206</v>
      </c>
      <c r="E535" s="247" t="s">
        <v>19</v>
      </c>
      <c r="F535" s="248" t="s">
        <v>76</v>
      </c>
      <c r="G535" s="246"/>
      <c r="H535" s="249">
        <v>1</v>
      </c>
      <c r="I535" s="250"/>
      <c r="J535" s="246"/>
      <c r="K535" s="246"/>
      <c r="L535" s="251"/>
      <c r="M535" s="252"/>
      <c r="N535" s="253"/>
      <c r="O535" s="253"/>
      <c r="P535" s="253"/>
      <c r="Q535" s="253"/>
      <c r="R535" s="253"/>
      <c r="S535" s="253"/>
      <c r="T535" s="254"/>
      <c r="U535" s="14"/>
      <c r="V535" s="14"/>
      <c r="W535" s="14"/>
      <c r="X535" s="14"/>
      <c r="Y535" s="14"/>
      <c r="Z535" s="14"/>
      <c r="AA535" s="14"/>
      <c r="AB535" s="14"/>
      <c r="AC535" s="14"/>
      <c r="AD535" s="14"/>
      <c r="AE535" s="14"/>
      <c r="AT535" s="255" t="s">
        <v>206</v>
      </c>
      <c r="AU535" s="255" t="s">
        <v>78</v>
      </c>
      <c r="AV535" s="14" t="s">
        <v>78</v>
      </c>
      <c r="AW535" s="14" t="s">
        <v>31</v>
      </c>
      <c r="AX535" s="14" t="s">
        <v>76</v>
      </c>
      <c r="AY535" s="255" t="s">
        <v>193</v>
      </c>
    </row>
    <row r="536" s="2" customFormat="1" ht="16.5" customHeight="1">
      <c r="A536" s="41"/>
      <c r="B536" s="42"/>
      <c r="C536" s="215" t="s">
        <v>2322</v>
      </c>
      <c r="D536" s="215" t="s">
        <v>195</v>
      </c>
      <c r="E536" s="216" t="s">
        <v>5902</v>
      </c>
      <c r="F536" s="217" t="s">
        <v>5903</v>
      </c>
      <c r="G536" s="218" t="s">
        <v>326</v>
      </c>
      <c r="H536" s="219">
        <v>3</v>
      </c>
      <c r="I536" s="220"/>
      <c r="J536" s="221">
        <f>ROUND(I536*H536,2)</f>
        <v>0</v>
      </c>
      <c r="K536" s="217" t="s">
        <v>19</v>
      </c>
      <c r="L536" s="47"/>
      <c r="M536" s="222" t="s">
        <v>19</v>
      </c>
      <c r="N536" s="223" t="s">
        <v>40</v>
      </c>
      <c r="O536" s="87"/>
      <c r="P536" s="224">
        <f>O536*H536</f>
        <v>0</v>
      </c>
      <c r="Q536" s="224">
        <v>0</v>
      </c>
      <c r="R536" s="224">
        <f>Q536*H536</f>
        <v>0</v>
      </c>
      <c r="S536" s="224">
        <v>0</v>
      </c>
      <c r="T536" s="225">
        <f>S536*H536</f>
        <v>0</v>
      </c>
      <c r="U536" s="41"/>
      <c r="V536" s="41"/>
      <c r="W536" s="41"/>
      <c r="X536" s="41"/>
      <c r="Y536" s="41"/>
      <c r="Z536" s="41"/>
      <c r="AA536" s="41"/>
      <c r="AB536" s="41"/>
      <c r="AC536" s="41"/>
      <c r="AD536" s="41"/>
      <c r="AE536" s="41"/>
      <c r="AR536" s="226" t="s">
        <v>323</v>
      </c>
      <c r="AT536" s="226" t="s">
        <v>195</v>
      </c>
      <c r="AU536" s="226" t="s">
        <v>78</v>
      </c>
      <c r="AY536" s="20" t="s">
        <v>193</v>
      </c>
      <c r="BE536" s="227">
        <f>IF(N536="základní",J536,0)</f>
        <v>0</v>
      </c>
      <c r="BF536" s="227">
        <f>IF(N536="snížená",J536,0)</f>
        <v>0</v>
      </c>
      <c r="BG536" s="227">
        <f>IF(N536="zákl. přenesená",J536,0)</f>
        <v>0</v>
      </c>
      <c r="BH536" s="227">
        <f>IF(N536="sníž. přenesená",J536,0)</f>
        <v>0</v>
      </c>
      <c r="BI536" s="227">
        <f>IF(N536="nulová",J536,0)</f>
        <v>0</v>
      </c>
      <c r="BJ536" s="20" t="s">
        <v>76</v>
      </c>
      <c r="BK536" s="227">
        <f>ROUND(I536*H536,2)</f>
        <v>0</v>
      </c>
      <c r="BL536" s="20" t="s">
        <v>323</v>
      </c>
      <c r="BM536" s="226" t="s">
        <v>5904</v>
      </c>
    </row>
    <row r="537" s="2" customFormat="1">
      <c r="A537" s="41"/>
      <c r="B537" s="42"/>
      <c r="C537" s="43"/>
      <c r="D537" s="228" t="s">
        <v>202</v>
      </c>
      <c r="E537" s="43"/>
      <c r="F537" s="229" t="s">
        <v>5905</v>
      </c>
      <c r="G537" s="43"/>
      <c r="H537" s="43"/>
      <c r="I537" s="230"/>
      <c r="J537" s="43"/>
      <c r="K537" s="43"/>
      <c r="L537" s="47"/>
      <c r="M537" s="231"/>
      <c r="N537" s="232"/>
      <c r="O537" s="87"/>
      <c r="P537" s="87"/>
      <c r="Q537" s="87"/>
      <c r="R537" s="87"/>
      <c r="S537" s="87"/>
      <c r="T537" s="88"/>
      <c r="U537" s="41"/>
      <c r="V537" s="41"/>
      <c r="W537" s="41"/>
      <c r="X537" s="41"/>
      <c r="Y537" s="41"/>
      <c r="Z537" s="41"/>
      <c r="AA537" s="41"/>
      <c r="AB537" s="41"/>
      <c r="AC537" s="41"/>
      <c r="AD537" s="41"/>
      <c r="AE537" s="41"/>
      <c r="AT537" s="20" t="s">
        <v>202</v>
      </c>
      <c r="AU537" s="20" t="s">
        <v>78</v>
      </c>
    </row>
    <row r="538" s="13" customFormat="1">
      <c r="A538" s="13"/>
      <c r="B538" s="235"/>
      <c r="C538" s="236"/>
      <c r="D538" s="228" t="s">
        <v>206</v>
      </c>
      <c r="E538" s="237" t="s">
        <v>19</v>
      </c>
      <c r="F538" s="238" t="s">
        <v>279</v>
      </c>
      <c r="G538" s="236"/>
      <c r="H538" s="237" t="s">
        <v>19</v>
      </c>
      <c r="I538" s="239"/>
      <c r="J538" s="236"/>
      <c r="K538" s="236"/>
      <c r="L538" s="240"/>
      <c r="M538" s="241"/>
      <c r="N538" s="242"/>
      <c r="O538" s="242"/>
      <c r="P538" s="242"/>
      <c r="Q538" s="242"/>
      <c r="R538" s="242"/>
      <c r="S538" s="242"/>
      <c r="T538" s="243"/>
      <c r="U538" s="13"/>
      <c r="V538" s="13"/>
      <c r="W538" s="13"/>
      <c r="X538" s="13"/>
      <c r="Y538" s="13"/>
      <c r="Z538" s="13"/>
      <c r="AA538" s="13"/>
      <c r="AB538" s="13"/>
      <c r="AC538" s="13"/>
      <c r="AD538" s="13"/>
      <c r="AE538" s="13"/>
      <c r="AT538" s="244" t="s">
        <v>206</v>
      </c>
      <c r="AU538" s="244" t="s">
        <v>78</v>
      </c>
      <c r="AV538" s="13" t="s">
        <v>76</v>
      </c>
      <c r="AW538" s="13" t="s">
        <v>31</v>
      </c>
      <c r="AX538" s="13" t="s">
        <v>69</v>
      </c>
      <c r="AY538" s="244" t="s">
        <v>193</v>
      </c>
    </row>
    <row r="539" s="14" customFormat="1">
      <c r="A539" s="14"/>
      <c r="B539" s="245"/>
      <c r="C539" s="246"/>
      <c r="D539" s="228" t="s">
        <v>206</v>
      </c>
      <c r="E539" s="247" t="s">
        <v>19</v>
      </c>
      <c r="F539" s="248" t="s">
        <v>219</v>
      </c>
      <c r="G539" s="246"/>
      <c r="H539" s="249">
        <v>3</v>
      </c>
      <c r="I539" s="250"/>
      <c r="J539" s="246"/>
      <c r="K539" s="246"/>
      <c r="L539" s="251"/>
      <c r="M539" s="252"/>
      <c r="N539" s="253"/>
      <c r="O539" s="253"/>
      <c r="P539" s="253"/>
      <c r="Q539" s="253"/>
      <c r="R539" s="253"/>
      <c r="S539" s="253"/>
      <c r="T539" s="254"/>
      <c r="U539" s="14"/>
      <c r="V539" s="14"/>
      <c r="W539" s="14"/>
      <c r="X539" s="14"/>
      <c r="Y539" s="14"/>
      <c r="Z539" s="14"/>
      <c r="AA539" s="14"/>
      <c r="AB539" s="14"/>
      <c r="AC539" s="14"/>
      <c r="AD539" s="14"/>
      <c r="AE539" s="14"/>
      <c r="AT539" s="255" t="s">
        <v>206</v>
      </c>
      <c r="AU539" s="255" t="s">
        <v>78</v>
      </c>
      <c r="AV539" s="14" t="s">
        <v>78</v>
      </c>
      <c r="AW539" s="14" t="s">
        <v>31</v>
      </c>
      <c r="AX539" s="14" t="s">
        <v>76</v>
      </c>
      <c r="AY539" s="255" t="s">
        <v>193</v>
      </c>
    </row>
    <row r="540" s="2" customFormat="1" ht="16.5" customHeight="1">
      <c r="A540" s="41"/>
      <c r="B540" s="42"/>
      <c r="C540" s="215" t="s">
        <v>2327</v>
      </c>
      <c r="D540" s="215" t="s">
        <v>195</v>
      </c>
      <c r="E540" s="216" t="s">
        <v>5906</v>
      </c>
      <c r="F540" s="217" t="s">
        <v>5907</v>
      </c>
      <c r="G540" s="218" t="s">
        <v>326</v>
      </c>
      <c r="H540" s="219">
        <v>2</v>
      </c>
      <c r="I540" s="220"/>
      <c r="J540" s="221">
        <f>ROUND(I540*H540,2)</f>
        <v>0</v>
      </c>
      <c r="K540" s="217" t="s">
        <v>19</v>
      </c>
      <c r="L540" s="47"/>
      <c r="M540" s="222" t="s">
        <v>19</v>
      </c>
      <c r="N540" s="223" t="s">
        <v>40</v>
      </c>
      <c r="O540" s="87"/>
      <c r="P540" s="224">
        <f>O540*H540</f>
        <v>0</v>
      </c>
      <c r="Q540" s="224">
        <v>0</v>
      </c>
      <c r="R540" s="224">
        <f>Q540*H540</f>
        <v>0</v>
      </c>
      <c r="S540" s="224">
        <v>0</v>
      </c>
      <c r="T540" s="225">
        <f>S540*H540</f>
        <v>0</v>
      </c>
      <c r="U540" s="41"/>
      <c r="V540" s="41"/>
      <c r="W540" s="41"/>
      <c r="X540" s="41"/>
      <c r="Y540" s="41"/>
      <c r="Z540" s="41"/>
      <c r="AA540" s="41"/>
      <c r="AB540" s="41"/>
      <c r="AC540" s="41"/>
      <c r="AD540" s="41"/>
      <c r="AE540" s="41"/>
      <c r="AR540" s="226" t="s">
        <v>323</v>
      </c>
      <c r="AT540" s="226" t="s">
        <v>195</v>
      </c>
      <c r="AU540" s="226" t="s">
        <v>78</v>
      </c>
      <c r="AY540" s="20" t="s">
        <v>193</v>
      </c>
      <c r="BE540" s="227">
        <f>IF(N540="základní",J540,0)</f>
        <v>0</v>
      </c>
      <c r="BF540" s="227">
        <f>IF(N540="snížená",J540,0)</f>
        <v>0</v>
      </c>
      <c r="BG540" s="227">
        <f>IF(N540="zákl. přenesená",J540,0)</f>
        <v>0</v>
      </c>
      <c r="BH540" s="227">
        <f>IF(N540="sníž. přenesená",J540,0)</f>
        <v>0</v>
      </c>
      <c r="BI540" s="227">
        <f>IF(N540="nulová",J540,0)</f>
        <v>0</v>
      </c>
      <c r="BJ540" s="20" t="s">
        <v>76</v>
      </c>
      <c r="BK540" s="227">
        <f>ROUND(I540*H540,2)</f>
        <v>0</v>
      </c>
      <c r="BL540" s="20" t="s">
        <v>323</v>
      </c>
      <c r="BM540" s="226" t="s">
        <v>5908</v>
      </c>
    </row>
    <row r="541" s="2" customFormat="1">
      <c r="A541" s="41"/>
      <c r="B541" s="42"/>
      <c r="C541" s="43"/>
      <c r="D541" s="228" t="s">
        <v>202</v>
      </c>
      <c r="E541" s="43"/>
      <c r="F541" s="229" t="s">
        <v>5909</v>
      </c>
      <c r="G541" s="43"/>
      <c r="H541" s="43"/>
      <c r="I541" s="230"/>
      <c r="J541" s="43"/>
      <c r="K541" s="43"/>
      <c r="L541" s="47"/>
      <c r="M541" s="231"/>
      <c r="N541" s="232"/>
      <c r="O541" s="87"/>
      <c r="P541" s="87"/>
      <c r="Q541" s="87"/>
      <c r="R541" s="87"/>
      <c r="S541" s="87"/>
      <c r="T541" s="88"/>
      <c r="U541" s="41"/>
      <c r="V541" s="41"/>
      <c r="W541" s="41"/>
      <c r="X541" s="41"/>
      <c r="Y541" s="41"/>
      <c r="Z541" s="41"/>
      <c r="AA541" s="41"/>
      <c r="AB541" s="41"/>
      <c r="AC541" s="41"/>
      <c r="AD541" s="41"/>
      <c r="AE541" s="41"/>
      <c r="AT541" s="20" t="s">
        <v>202</v>
      </c>
      <c r="AU541" s="20" t="s">
        <v>78</v>
      </c>
    </row>
    <row r="542" s="13" customFormat="1">
      <c r="A542" s="13"/>
      <c r="B542" s="235"/>
      <c r="C542" s="236"/>
      <c r="D542" s="228" t="s">
        <v>206</v>
      </c>
      <c r="E542" s="237" t="s">
        <v>19</v>
      </c>
      <c r="F542" s="238" t="s">
        <v>279</v>
      </c>
      <c r="G542" s="236"/>
      <c r="H542" s="237" t="s">
        <v>19</v>
      </c>
      <c r="I542" s="239"/>
      <c r="J542" s="236"/>
      <c r="K542" s="236"/>
      <c r="L542" s="240"/>
      <c r="M542" s="241"/>
      <c r="N542" s="242"/>
      <c r="O542" s="242"/>
      <c r="P542" s="242"/>
      <c r="Q542" s="242"/>
      <c r="R542" s="242"/>
      <c r="S542" s="242"/>
      <c r="T542" s="243"/>
      <c r="U542" s="13"/>
      <c r="V542" s="13"/>
      <c r="W542" s="13"/>
      <c r="X542" s="13"/>
      <c r="Y542" s="13"/>
      <c r="Z542" s="13"/>
      <c r="AA542" s="13"/>
      <c r="AB542" s="13"/>
      <c r="AC542" s="13"/>
      <c r="AD542" s="13"/>
      <c r="AE542" s="13"/>
      <c r="AT542" s="244" t="s">
        <v>206</v>
      </c>
      <c r="AU542" s="244" t="s">
        <v>78</v>
      </c>
      <c r="AV542" s="13" t="s">
        <v>76</v>
      </c>
      <c r="AW542" s="13" t="s">
        <v>31</v>
      </c>
      <c r="AX542" s="13" t="s">
        <v>69</v>
      </c>
      <c r="AY542" s="244" t="s">
        <v>193</v>
      </c>
    </row>
    <row r="543" s="14" customFormat="1">
      <c r="A543" s="14"/>
      <c r="B543" s="245"/>
      <c r="C543" s="246"/>
      <c r="D543" s="228" t="s">
        <v>206</v>
      </c>
      <c r="E543" s="247" t="s">
        <v>19</v>
      </c>
      <c r="F543" s="248" t="s">
        <v>78</v>
      </c>
      <c r="G543" s="246"/>
      <c r="H543" s="249">
        <v>2</v>
      </c>
      <c r="I543" s="250"/>
      <c r="J543" s="246"/>
      <c r="K543" s="246"/>
      <c r="L543" s="251"/>
      <c r="M543" s="252"/>
      <c r="N543" s="253"/>
      <c r="O543" s="253"/>
      <c r="P543" s="253"/>
      <c r="Q543" s="253"/>
      <c r="R543" s="253"/>
      <c r="S543" s="253"/>
      <c r="T543" s="254"/>
      <c r="U543" s="14"/>
      <c r="V543" s="14"/>
      <c r="W543" s="14"/>
      <c r="X543" s="14"/>
      <c r="Y543" s="14"/>
      <c r="Z543" s="14"/>
      <c r="AA543" s="14"/>
      <c r="AB543" s="14"/>
      <c r="AC543" s="14"/>
      <c r="AD543" s="14"/>
      <c r="AE543" s="14"/>
      <c r="AT543" s="255" t="s">
        <v>206</v>
      </c>
      <c r="AU543" s="255" t="s">
        <v>78</v>
      </c>
      <c r="AV543" s="14" t="s">
        <v>78</v>
      </c>
      <c r="AW543" s="14" t="s">
        <v>31</v>
      </c>
      <c r="AX543" s="14" t="s">
        <v>76</v>
      </c>
      <c r="AY543" s="255" t="s">
        <v>193</v>
      </c>
    </row>
    <row r="544" s="2" customFormat="1" ht="16.5" customHeight="1">
      <c r="A544" s="41"/>
      <c r="B544" s="42"/>
      <c r="C544" s="215" t="s">
        <v>2333</v>
      </c>
      <c r="D544" s="215" t="s">
        <v>195</v>
      </c>
      <c r="E544" s="216" t="s">
        <v>5910</v>
      </c>
      <c r="F544" s="217" t="s">
        <v>5911</v>
      </c>
      <c r="G544" s="218" t="s">
        <v>326</v>
      </c>
      <c r="H544" s="219">
        <v>2</v>
      </c>
      <c r="I544" s="220"/>
      <c r="J544" s="221">
        <f>ROUND(I544*H544,2)</f>
        <v>0</v>
      </c>
      <c r="K544" s="217" t="s">
        <v>19</v>
      </c>
      <c r="L544" s="47"/>
      <c r="M544" s="222" t="s">
        <v>19</v>
      </c>
      <c r="N544" s="223" t="s">
        <v>40</v>
      </c>
      <c r="O544" s="87"/>
      <c r="P544" s="224">
        <f>O544*H544</f>
        <v>0</v>
      </c>
      <c r="Q544" s="224">
        <v>0</v>
      </c>
      <c r="R544" s="224">
        <f>Q544*H544</f>
        <v>0</v>
      </c>
      <c r="S544" s="224">
        <v>0</v>
      </c>
      <c r="T544" s="225">
        <f>S544*H544</f>
        <v>0</v>
      </c>
      <c r="U544" s="41"/>
      <c r="V544" s="41"/>
      <c r="W544" s="41"/>
      <c r="X544" s="41"/>
      <c r="Y544" s="41"/>
      <c r="Z544" s="41"/>
      <c r="AA544" s="41"/>
      <c r="AB544" s="41"/>
      <c r="AC544" s="41"/>
      <c r="AD544" s="41"/>
      <c r="AE544" s="41"/>
      <c r="AR544" s="226" t="s">
        <v>323</v>
      </c>
      <c r="AT544" s="226" t="s">
        <v>195</v>
      </c>
      <c r="AU544" s="226" t="s">
        <v>78</v>
      </c>
      <c r="AY544" s="20" t="s">
        <v>193</v>
      </c>
      <c r="BE544" s="227">
        <f>IF(N544="základní",J544,0)</f>
        <v>0</v>
      </c>
      <c r="BF544" s="227">
        <f>IF(N544="snížená",J544,0)</f>
        <v>0</v>
      </c>
      <c r="BG544" s="227">
        <f>IF(N544="zákl. přenesená",J544,0)</f>
        <v>0</v>
      </c>
      <c r="BH544" s="227">
        <f>IF(N544="sníž. přenesená",J544,0)</f>
        <v>0</v>
      </c>
      <c r="BI544" s="227">
        <f>IF(N544="nulová",J544,0)</f>
        <v>0</v>
      </c>
      <c r="BJ544" s="20" t="s">
        <v>76</v>
      </c>
      <c r="BK544" s="227">
        <f>ROUND(I544*H544,2)</f>
        <v>0</v>
      </c>
      <c r="BL544" s="20" t="s">
        <v>323</v>
      </c>
      <c r="BM544" s="226" t="s">
        <v>5912</v>
      </c>
    </row>
    <row r="545" s="2" customFormat="1">
      <c r="A545" s="41"/>
      <c r="B545" s="42"/>
      <c r="C545" s="43"/>
      <c r="D545" s="228" t="s">
        <v>202</v>
      </c>
      <c r="E545" s="43"/>
      <c r="F545" s="229" t="s">
        <v>5913</v>
      </c>
      <c r="G545" s="43"/>
      <c r="H545" s="43"/>
      <c r="I545" s="230"/>
      <c r="J545" s="43"/>
      <c r="K545" s="43"/>
      <c r="L545" s="47"/>
      <c r="M545" s="231"/>
      <c r="N545" s="232"/>
      <c r="O545" s="87"/>
      <c r="P545" s="87"/>
      <c r="Q545" s="87"/>
      <c r="R545" s="87"/>
      <c r="S545" s="87"/>
      <c r="T545" s="88"/>
      <c r="U545" s="41"/>
      <c r="V545" s="41"/>
      <c r="W545" s="41"/>
      <c r="X545" s="41"/>
      <c r="Y545" s="41"/>
      <c r="Z545" s="41"/>
      <c r="AA545" s="41"/>
      <c r="AB545" s="41"/>
      <c r="AC545" s="41"/>
      <c r="AD545" s="41"/>
      <c r="AE545" s="41"/>
      <c r="AT545" s="20" t="s">
        <v>202</v>
      </c>
      <c r="AU545" s="20" t="s">
        <v>78</v>
      </c>
    </row>
    <row r="546" s="13" customFormat="1">
      <c r="A546" s="13"/>
      <c r="B546" s="235"/>
      <c r="C546" s="236"/>
      <c r="D546" s="228" t="s">
        <v>206</v>
      </c>
      <c r="E546" s="237" t="s">
        <v>19</v>
      </c>
      <c r="F546" s="238" t="s">
        <v>279</v>
      </c>
      <c r="G546" s="236"/>
      <c r="H546" s="237" t="s">
        <v>19</v>
      </c>
      <c r="I546" s="239"/>
      <c r="J546" s="236"/>
      <c r="K546" s="236"/>
      <c r="L546" s="240"/>
      <c r="M546" s="241"/>
      <c r="N546" s="242"/>
      <c r="O546" s="242"/>
      <c r="P546" s="242"/>
      <c r="Q546" s="242"/>
      <c r="R546" s="242"/>
      <c r="S546" s="242"/>
      <c r="T546" s="243"/>
      <c r="U546" s="13"/>
      <c r="V546" s="13"/>
      <c r="W546" s="13"/>
      <c r="X546" s="13"/>
      <c r="Y546" s="13"/>
      <c r="Z546" s="13"/>
      <c r="AA546" s="13"/>
      <c r="AB546" s="13"/>
      <c r="AC546" s="13"/>
      <c r="AD546" s="13"/>
      <c r="AE546" s="13"/>
      <c r="AT546" s="244" t="s">
        <v>206</v>
      </c>
      <c r="AU546" s="244" t="s">
        <v>78</v>
      </c>
      <c r="AV546" s="13" t="s">
        <v>76</v>
      </c>
      <c r="AW546" s="13" t="s">
        <v>31</v>
      </c>
      <c r="AX546" s="13" t="s">
        <v>69</v>
      </c>
      <c r="AY546" s="244" t="s">
        <v>193</v>
      </c>
    </row>
    <row r="547" s="14" customFormat="1">
      <c r="A547" s="14"/>
      <c r="B547" s="245"/>
      <c r="C547" s="246"/>
      <c r="D547" s="228" t="s">
        <v>206</v>
      </c>
      <c r="E547" s="247" t="s">
        <v>19</v>
      </c>
      <c r="F547" s="248" t="s">
        <v>78</v>
      </c>
      <c r="G547" s="246"/>
      <c r="H547" s="249">
        <v>2</v>
      </c>
      <c r="I547" s="250"/>
      <c r="J547" s="246"/>
      <c r="K547" s="246"/>
      <c r="L547" s="251"/>
      <c r="M547" s="252"/>
      <c r="N547" s="253"/>
      <c r="O547" s="253"/>
      <c r="P547" s="253"/>
      <c r="Q547" s="253"/>
      <c r="R547" s="253"/>
      <c r="S547" s="253"/>
      <c r="T547" s="254"/>
      <c r="U547" s="14"/>
      <c r="V547" s="14"/>
      <c r="W547" s="14"/>
      <c r="X547" s="14"/>
      <c r="Y547" s="14"/>
      <c r="Z547" s="14"/>
      <c r="AA547" s="14"/>
      <c r="AB547" s="14"/>
      <c r="AC547" s="14"/>
      <c r="AD547" s="14"/>
      <c r="AE547" s="14"/>
      <c r="AT547" s="255" t="s">
        <v>206</v>
      </c>
      <c r="AU547" s="255" t="s">
        <v>78</v>
      </c>
      <c r="AV547" s="14" t="s">
        <v>78</v>
      </c>
      <c r="AW547" s="14" t="s">
        <v>31</v>
      </c>
      <c r="AX547" s="14" t="s">
        <v>76</v>
      </c>
      <c r="AY547" s="255" t="s">
        <v>193</v>
      </c>
    </row>
    <row r="548" s="2" customFormat="1" ht="16.5" customHeight="1">
      <c r="A548" s="41"/>
      <c r="B548" s="42"/>
      <c r="C548" s="215" t="s">
        <v>2339</v>
      </c>
      <c r="D548" s="215" t="s">
        <v>195</v>
      </c>
      <c r="E548" s="216" t="s">
        <v>5914</v>
      </c>
      <c r="F548" s="217" t="s">
        <v>5915</v>
      </c>
      <c r="G548" s="218" t="s">
        <v>326</v>
      </c>
      <c r="H548" s="219">
        <v>2</v>
      </c>
      <c r="I548" s="220"/>
      <c r="J548" s="221">
        <f>ROUND(I548*H548,2)</f>
        <v>0</v>
      </c>
      <c r="K548" s="217" t="s">
        <v>19</v>
      </c>
      <c r="L548" s="47"/>
      <c r="M548" s="222" t="s">
        <v>19</v>
      </c>
      <c r="N548" s="223" t="s">
        <v>40</v>
      </c>
      <c r="O548" s="87"/>
      <c r="P548" s="224">
        <f>O548*H548</f>
        <v>0</v>
      </c>
      <c r="Q548" s="224">
        <v>0</v>
      </c>
      <c r="R548" s="224">
        <f>Q548*H548</f>
        <v>0</v>
      </c>
      <c r="S548" s="224">
        <v>0</v>
      </c>
      <c r="T548" s="225">
        <f>S548*H548</f>
        <v>0</v>
      </c>
      <c r="U548" s="41"/>
      <c r="V548" s="41"/>
      <c r="W548" s="41"/>
      <c r="X548" s="41"/>
      <c r="Y548" s="41"/>
      <c r="Z548" s="41"/>
      <c r="AA548" s="41"/>
      <c r="AB548" s="41"/>
      <c r="AC548" s="41"/>
      <c r="AD548" s="41"/>
      <c r="AE548" s="41"/>
      <c r="AR548" s="226" t="s">
        <v>323</v>
      </c>
      <c r="AT548" s="226" t="s">
        <v>195</v>
      </c>
      <c r="AU548" s="226" t="s">
        <v>78</v>
      </c>
      <c r="AY548" s="20" t="s">
        <v>193</v>
      </c>
      <c r="BE548" s="227">
        <f>IF(N548="základní",J548,0)</f>
        <v>0</v>
      </c>
      <c r="BF548" s="227">
        <f>IF(N548="snížená",J548,0)</f>
        <v>0</v>
      </c>
      <c r="BG548" s="227">
        <f>IF(N548="zákl. přenesená",J548,0)</f>
        <v>0</v>
      </c>
      <c r="BH548" s="227">
        <f>IF(N548="sníž. přenesená",J548,0)</f>
        <v>0</v>
      </c>
      <c r="BI548" s="227">
        <f>IF(N548="nulová",J548,0)</f>
        <v>0</v>
      </c>
      <c r="BJ548" s="20" t="s">
        <v>76</v>
      </c>
      <c r="BK548" s="227">
        <f>ROUND(I548*H548,2)</f>
        <v>0</v>
      </c>
      <c r="BL548" s="20" t="s">
        <v>323</v>
      </c>
      <c r="BM548" s="226" t="s">
        <v>5916</v>
      </c>
    </row>
    <row r="549" s="2" customFormat="1">
      <c r="A549" s="41"/>
      <c r="B549" s="42"/>
      <c r="C549" s="43"/>
      <c r="D549" s="228" t="s">
        <v>202</v>
      </c>
      <c r="E549" s="43"/>
      <c r="F549" s="229" t="s">
        <v>5917</v>
      </c>
      <c r="G549" s="43"/>
      <c r="H549" s="43"/>
      <c r="I549" s="230"/>
      <c r="J549" s="43"/>
      <c r="K549" s="43"/>
      <c r="L549" s="47"/>
      <c r="M549" s="231"/>
      <c r="N549" s="232"/>
      <c r="O549" s="87"/>
      <c r="P549" s="87"/>
      <c r="Q549" s="87"/>
      <c r="R549" s="87"/>
      <c r="S549" s="87"/>
      <c r="T549" s="88"/>
      <c r="U549" s="41"/>
      <c r="V549" s="41"/>
      <c r="W549" s="41"/>
      <c r="X549" s="41"/>
      <c r="Y549" s="41"/>
      <c r="Z549" s="41"/>
      <c r="AA549" s="41"/>
      <c r="AB549" s="41"/>
      <c r="AC549" s="41"/>
      <c r="AD549" s="41"/>
      <c r="AE549" s="41"/>
      <c r="AT549" s="20" t="s">
        <v>202</v>
      </c>
      <c r="AU549" s="20" t="s">
        <v>78</v>
      </c>
    </row>
    <row r="550" s="13" customFormat="1">
      <c r="A550" s="13"/>
      <c r="B550" s="235"/>
      <c r="C550" s="236"/>
      <c r="D550" s="228" t="s">
        <v>206</v>
      </c>
      <c r="E550" s="237" t="s">
        <v>19</v>
      </c>
      <c r="F550" s="238" t="s">
        <v>279</v>
      </c>
      <c r="G550" s="236"/>
      <c r="H550" s="237" t="s">
        <v>19</v>
      </c>
      <c r="I550" s="239"/>
      <c r="J550" s="236"/>
      <c r="K550" s="236"/>
      <c r="L550" s="240"/>
      <c r="M550" s="241"/>
      <c r="N550" s="242"/>
      <c r="O550" s="242"/>
      <c r="P550" s="242"/>
      <c r="Q550" s="242"/>
      <c r="R550" s="242"/>
      <c r="S550" s="242"/>
      <c r="T550" s="243"/>
      <c r="U550" s="13"/>
      <c r="V550" s="13"/>
      <c r="W550" s="13"/>
      <c r="X550" s="13"/>
      <c r="Y550" s="13"/>
      <c r="Z550" s="13"/>
      <c r="AA550" s="13"/>
      <c r="AB550" s="13"/>
      <c r="AC550" s="13"/>
      <c r="AD550" s="13"/>
      <c r="AE550" s="13"/>
      <c r="AT550" s="244" t="s">
        <v>206</v>
      </c>
      <c r="AU550" s="244" t="s">
        <v>78</v>
      </c>
      <c r="AV550" s="13" t="s">
        <v>76</v>
      </c>
      <c r="AW550" s="13" t="s">
        <v>31</v>
      </c>
      <c r="AX550" s="13" t="s">
        <v>69</v>
      </c>
      <c r="AY550" s="244" t="s">
        <v>193</v>
      </c>
    </row>
    <row r="551" s="14" customFormat="1">
      <c r="A551" s="14"/>
      <c r="B551" s="245"/>
      <c r="C551" s="246"/>
      <c r="D551" s="228" t="s">
        <v>206</v>
      </c>
      <c r="E551" s="247" t="s">
        <v>19</v>
      </c>
      <c r="F551" s="248" t="s">
        <v>78</v>
      </c>
      <c r="G551" s="246"/>
      <c r="H551" s="249">
        <v>2</v>
      </c>
      <c r="I551" s="250"/>
      <c r="J551" s="246"/>
      <c r="K551" s="246"/>
      <c r="L551" s="251"/>
      <c r="M551" s="252"/>
      <c r="N551" s="253"/>
      <c r="O551" s="253"/>
      <c r="P551" s="253"/>
      <c r="Q551" s="253"/>
      <c r="R551" s="253"/>
      <c r="S551" s="253"/>
      <c r="T551" s="254"/>
      <c r="U551" s="14"/>
      <c r="V551" s="14"/>
      <c r="W551" s="14"/>
      <c r="X551" s="14"/>
      <c r="Y551" s="14"/>
      <c r="Z551" s="14"/>
      <c r="AA551" s="14"/>
      <c r="AB551" s="14"/>
      <c r="AC551" s="14"/>
      <c r="AD551" s="14"/>
      <c r="AE551" s="14"/>
      <c r="AT551" s="255" t="s">
        <v>206</v>
      </c>
      <c r="AU551" s="255" t="s">
        <v>78</v>
      </c>
      <c r="AV551" s="14" t="s">
        <v>78</v>
      </c>
      <c r="AW551" s="14" t="s">
        <v>31</v>
      </c>
      <c r="AX551" s="14" t="s">
        <v>76</v>
      </c>
      <c r="AY551" s="255" t="s">
        <v>193</v>
      </c>
    </row>
    <row r="552" s="2" customFormat="1" ht="16.5" customHeight="1">
      <c r="A552" s="41"/>
      <c r="B552" s="42"/>
      <c r="C552" s="215" t="s">
        <v>2345</v>
      </c>
      <c r="D552" s="215" t="s">
        <v>195</v>
      </c>
      <c r="E552" s="216" t="s">
        <v>5918</v>
      </c>
      <c r="F552" s="217" t="s">
        <v>5919</v>
      </c>
      <c r="G552" s="218" t="s">
        <v>326</v>
      </c>
      <c r="H552" s="219">
        <v>2</v>
      </c>
      <c r="I552" s="220"/>
      <c r="J552" s="221">
        <f>ROUND(I552*H552,2)</f>
        <v>0</v>
      </c>
      <c r="K552" s="217" t="s">
        <v>19</v>
      </c>
      <c r="L552" s="47"/>
      <c r="M552" s="222" t="s">
        <v>19</v>
      </c>
      <c r="N552" s="223" t="s">
        <v>40</v>
      </c>
      <c r="O552" s="87"/>
      <c r="P552" s="224">
        <f>O552*H552</f>
        <v>0</v>
      </c>
      <c r="Q552" s="224">
        <v>0</v>
      </c>
      <c r="R552" s="224">
        <f>Q552*H552</f>
        <v>0</v>
      </c>
      <c r="S552" s="224">
        <v>0</v>
      </c>
      <c r="T552" s="225">
        <f>S552*H552</f>
        <v>0</v>
      </c>
      <c r="U552" s="41"/>
      <c r="V552" s="41"/>
      <c r="W552" s="41"/>
      <c r="X552" s="41"/>
      <c r="Y552" s="41"/>
      <c r="Z552" s="41"/>
      <c r="AA552" s="41"/>
      <c r="AB552" s="41"/>
      <c r="AC552" s="41"/>
      <c r="AD552" s="41"/>
      <c r="AE552" s="41"/>
      <c r="AR552" s="226" t="s">
        <v>323</v>
      </c>
      <c r="AT552" s="226" t="s">
        <v>195</v>
      </c>
      <c r="AU552" s="226" t="s">
        <v>78</v>
      </c>
      <c r="AY552" s="20" t="s">
        <v>193</v>
      </c>
      <c r="BE552" s="227">
        <f>IF(N552="základní",J552,0)</f>
        <v>0</v>
      </c>
      <c r="BF552" s="227">
        <f>IF(N552="snížená",J552,0)</f>
        <v>0</v>
      </c>
      <c r="BG552" s="227">
        <f>IF(N552="zákl. přenesená",J552,0)</f>
        <v>0</v>
      </c>
      <c r="BH552" s="227">
        <f>IF(N552="sníž. přenesená",J552,0)</f>
        <v>0</v>
      </c>
      <c r="BI552" s="227">
        <f>IF(N552="nulová",J552,0)</f>
        <v>0</v>
      </c>
      <c r="BJ552" s="20" t="s">
        <v>76</v>
      </c>
      <c r="BK552" s="227">
        <f>ROUND(I552*H552,2)</f>
        <v>0</v>
      </c>
      <c r="BL552" s="20" t="s">
        <v>323</v>
      </c>
      <c r="BM552" s="226" t="s">
        <v>5920</v>
      </c>
    </row>
    <row r="553" s="2" customFormat="1">
      <c r="A553" s="41"/>
      <c r="B553" s="42"/>
      <c r="C553" s="43"/>
      <c r="D553" s="228" t="s">
        <v>202</v>
      </c>
      <c r="E553" s="43"/>
      <c r="F553" s="229" t="s">
        <v>5921</v>
      </c>
      <c r="G553" s="43"/>
      <c r="H553" s="43"/>
      <c r="I553" s="230"/>
      <c r="J553" s="43"/>
      <c r="K553" s="43"/>
      <c r="L553" s="47"/>
      <c r="M553" s="231"/>
      <c r="N553" s="232"/>
      <c r="O553" s="87"/>
      <c r="P553" s="87"/>
      <c r="Q553" s="87"/>
      <c r="R553" s="87"/>
      <c r="S553" s="87"/>
      <c r="T553" s="88"/>
      <c r="U553" s="41"/>
      <c r="V553" s="41"/>
      <c r="W553" s="41"/>
      <c r="X553" s="41"/>
      <c r="Y553" s="41"/>
      <c r="Z553" s="41"/>
      <c r="AA553" s="41"/>
      <c r="AB553" s="41"/>
      <c r="AC553" s="41"/>
      <c r="AD553" s="41"/>
      <c r="AE553" s="41"/>
      <c r="AT553" s="20" t="s">
        <v>202</v>
      </c>
      <c r="AU553" s="20" t="s">
        <v>78</v>
      </c>
    </row>
    <row r="554" s="13" customFormat="1">
      <c r="A554" s="13"/>
      <c r="B554" s="235"/>
      <c r="C554" s="236"/>
      <c r="D554" s="228" t="s">
        <v>206</v>
      </c>
      <c r="E554" s="237" t="s">
        <v>19</v>
      </c>
      <c r="F554" s="238" t="s">
        <v>279</v>
      </c>
      <c r="G554" s="236"/>
      <c r="H554" s="237" t="s">
        <v>19</v>
      </c>
      <c r="I554" s="239"/>
      <c r="J554" s="236"/>
      <c r="K554" s="236"/>
      <c r="L554" s="240"/>
      <c r="M554" s="241"/>
      <c r="N554" s="242"/>
      <c r="O554" s="242"/>
      <c r="P554" s="242"/>
      <c r="Q554" s="242"/>
      <c r="R554" s="242"/>
      <c r="S554" s="242"/>
      <c r="T554" s="243"/>
      <c r="U554" s="13"/>
      <c r="V554" s="13"/>
      <c r="W554" s="13"/>
      <c r="X554" s="13"/>
      <c r="Y554" s="13"/>
      <c r="Z554" s="13"/>
      <c r="AA554" s="13"/>
      <c r="AB554" s="13"/>
      <c r="AC554" s="13"/>
      <c r="AD554" s="13"/>
      <c r="AE554" s="13"/>
      <c r="AT554" s="244" t="s">
        <v>206</v>
      </c>
      <c r="AU554" s="244" t="s">
        <v>78</v>
      </c>
      <c r="AV554" s="13" t="s">
        <v>76</v>
      </c>
      <c r="AW554" s="13" t="s">
        <v>31</v>
      </c>
      <c r="AX554" s="13" t="s">
        <v>69</v>
      </c>
      <c r="AY554" s="244" t="s">
        <v>193</v>
      </c>
    </row>
    <row r="555" s="14" customFormat="1">
      <c r="A555" s="14"/>
      <c r="B555" s="245"/>
      <c r="C555" s="246"/>
      <c r="D555" s="228" t="s">
        <v>206</v>
      </c>
      <c r="E555" s="247" t="s">
        <v>19</v>
      </c>
      <c r="F555" s="248" t="s">
        <v>78</v>
      </c>
      <c r="G555" s="246"/>
      <c r="H555" s="249">
        <v>2</v>
      </c>
      <c r="I555" s="250"/>
      <c r="J555" s="246"/>
      <c r="K555" s="246"/>
      <c r="L555" s="251"/>
      <c r="M555" s="252"/>
      <c r="N555" s="253"/>
      <c r="O555" s="253"/>
      <c r="P555" s="253"/>
      <c r="Q555" s="253"/>
      <c r="R555" s="253"/>
      <c r="S555" s="253"/>
      <c r="T555" s="254"/>
      <c r="U555" s="14"/>
      <c r="V555" s="14"/>
      <c r="W555" s="14"/>
      <c r="X555" s="14"/>
      <c r="Y555" s="14"/>
      <c r="Z555" s="14"/>
      <c r="AA555" s="14"/>
      <c r="AB555" s="14"/>
      <c r="AC555" s="14"/>
      <c r="AD555" s="14"/>
      <c r="AE555" s="14"/>
      <c r="AT555" s="255" t="s">
        <v>206</v>
      </c>
      <c r="AU555" s="255" t="s">
        <v>78</v>
      </c>
      <c r="AV555" s="14" t="s">
        <v>78</v>
      </c>
      <c r="AW555" s="14" t="s">
        <v>31</v>
      </c>
      <c r="AX555" s="14" t="s">
        <v>76</v>
      </c>
      <c r="AY555" s="255" t="s">
        <v>193</v>
      </c>
    </row>
    <row r="556" s="2" customFormat="1" ht="16.5" customHeight="1">
      <c r="A556" s="41"/>
      <c r="B556" s="42"/>
      <c r="C556" s="215" t="s">
        <v>2351</v>
      </c>
      <c r="D556" s="215" t="s">
        <v>195</v>
      </c>
      <c r="E556" s="216" t="s">
        <v>5922</v>
      </c>
      <c r="F556" s="217" t="s">
        <v>5923</v>
      </c>
      <c r="G556" s="218" t="s">
        <v>326</v>
      </c>
      <c r="H556" s="219">
        <v>1</v>
      </c>
      <c r="I556" s="220"/>
      <c r="J556" s="221">
        <f>ROUND(I556*H556,2)</f>
        <v>0</v>
      </c>
      <c r="K556" s="217" t="s">
        <v>19</v>
      </c>
      <c r="L556" s="47"/>
      <c r="M556" s="222" t="s">
        <v>19</v>
      </c>
      <c r="N556" s="223" t="s">
        <v>40</v>
      </c>
      <c r="O556" s="87"/>
      <c r="P556" s="224">
        <f>O556*H556</f>
        <v>0</v>
      </c>
      <c r="Q556" s="224">
        <v>0</v>
      </c>
      <c r="R556" s="224">
        <f>Q556*H556</f>
        <v>0</v>
      </c>
      <c r="S556" s="224">
        <v>0</v>
      </c>
      <c r="T556" s="225">
        <f>S556*H556</f>
        <v>0</v>
      </c>
      <c r="U556" s="41"/>
      <c r="V556" s="41"/>
      <c r="W556" s="41"/>
      <c r="X556" s="41"/>
      <c r="Y556" s="41"/>
      <c r="Z556" s="41"/>
      <c r="AA556" s="41"/>
      <c r="AB556" s="41"/>
      <c r="AC556" s="41"/>
      <c r="AD556" s="41"/>
      <c r="AE556" s="41"/>
      <c r="AR556" s="226" t="s">
        <v>323</v>
      </c>
      <c r="AT556" s="226" t="s">
        <v>195</v>
      </c>
      <c r="AU556" s="226" t="s">
        <v>78</v>
      </c>
      <c r="AY556" s="20" t="s">
        <v>193</v>
      </c>
      <c r="BE556" s="227">
        <f>IF(N556="základní",J556,0)</f>
        <v>0</v>
      </c>
      <c r="BF556" s="227">
        <f>IF(N556="snížená",J556,0)</f>
        <v>0</v>
      </c>
      <c r="BG556" s="227">
        <f>IF(N556="zákl. přenesená",J556,0)</f>
        <v>0</v>
      </c>
      <c r="BH556" s="227">
        <f>IF(N556="sníž. přenesená",J556,0)</f>
        <v>0</v>
      </c>
      <c r="BI556" s="227">
        <f>IF(N556="nulová",J556,0)</f>
        <v>0</v>
      </c>
      <c r="BJ556" s="20" t="s">
        <v>76</v>
      </c>
      <c r="BK556" s="227">
        <f>ROUND(I556*H556,2)</f>
        <v>0</v>
      </c>
      <c r="BL556" s="20" t="s">
        <v>323</v>
      </c>
      <c r="BM556" s="226" t="s">
        <v>5924</v>
      </c>
    </row>
    <row r="557" s="2" customFormat="1">
      <c r="A557" s="41"/>
      <c r="B557" s="42"/>
      <c r="C557" s="43"/>
      <c r="D557" s="228" t="s">
        <v>202</v>
      </c>
      <c r="E557" s="43"/>
      <c r="F557" s="229" t="s">
        <v>5925</v>
      </c>
      <c r="G557" s="43"/>
      <c r="H557" s="43"/>
      <c r="I557" s="230"/>
      <c r="J557" s="43"/>
      <c r="K557" s="43"/>
      <c r="L557" s="47"/>
      <c r="M557" s="231"/>
      <c r="N557" s="232"/>
      <c r="O557" s="87"/>
      <c r="P557" s="87"/>
      <c r="Q557" s="87"/>
      <c r="R557" s="87"/>
      <c r="S557" s="87"/>
      <c r="T557" s="88"/>
      <c r="U557" s="41"/>
      <c r="V557" s="41"/>
      <c r="W557" s="41"/>
      <c r="X557" s="41"/>
      <c r="Y557" s="41"/>
      <c r="Z557" s="41"/>
      <c r="AA557" s="41"/>
      <c r="AB557" s="41"/>
      <c r="AC557" s="41"/>
      <c r="AD557" s="41"/>
      <c r="AE557" s="41"/>
      <c r="AT557" s="20" t="s">
        <v>202</v>
      </c>
      <c r="AU557" s="20" t="s">
        <v>78</v>
      </c>
    </row>
    <row r="558" s="13" customFormat="1">
      <c r="A558" s="13"/>
      <c r="B558" s="235"/>
      <c r="C558" s="236"/>
      <c r="D558" s="228" t="s">
        <v>206</v>
      </c>
      <c r="E558" s="237" t="s">
        <v>19</v>
      </c>
      <c r="F558" s="238" t="s">
        <v>279</v>
      </c>
      <c r="G558" s="236"/>
      <c r="H558" s="237" t="s">
        <v>19</v>
      </c>
      <c r="I558" s="239"/>
      <c r="J558" s="236"/>
      <c r="K558" s="236"/>
      <c r="L558" s="240"/>
      <c r="M558" s="241"/>
      <c r="N558" s="242"/>
      <c r="O558" s="242"/>
      <c r="P558" s="242"/>
      <c r="Q558" s="242"/>
      <c r="R558" s="242"/>
      <c r="S558" s="242"/>
      <c r="T558" s="243"/>
      <c r="U558" s="13"/>
      <c r="V558" s="13"/>
      <c r="W558" s="13"/>
      <c r="X558" s="13"/>
      <c r="Y558" s="13"/>
      <c r="Z558" s="13"/>
      <c r="AA558" s="13"/>
      <c r="AB558" s="13"/>
      <c r="AC558" s="13"/>
      <c r="AD558" s="13"/>
      <c r="AE558" s="13"/>
      <c r="AT558" s="244" t="s">
        <v>206</v>
      </c>
      <c r="AU558" s="244" t="s">
        <v>78</v>
      </c>
      <c r="AV558" s="13" t="s">
        <v>76</v>
      </c>
      <c r="AW558" s="13" t="s">
        <v>31</v>
      </c>
      <c r="AX558" s="13" t="s">
        <v>69</v>
      </c>
      <c r="AY558" s="244" t="s">
        <v>193</v>
      </c>
    </row>
    <row r="559" s="14" customFormat="1">
      <c r="A559" s="14"/>
      <c r="B559" s="245"/>
      <c r="C559" s="246"/>
      <c r="D559" s="228" t="s">
        <v>206</v>
      </c>
      <c r="E559" s="247" t="s">
        <v>19</v>
      </c>
      <c r="F559" s="248" t="s">
        <v>76</v>
      </c>
      <c r="G559" s="246"/>
      <c r="H559" s="249">
        <v>1</v>
      </c>
      <c r="I559" s="250"/>
      <c r="J559" s="246"/>
      <c r="K559" s="246"/>
      <c r="L559" s="251"/>
      <c r="M559" s="252"/>
      <c r="N559" s="253"/>
      <c r="O559" s="253"/>
      <c r="P559" s="253"/>
      <c r="Q559" s="253"/>
      <c r="R559" s="253"/>
      <c r="S559" s="253"/>
      <c r="T559" s="254"/>
      <c r="U559" s="14"/>
      <c r="V559" s="14"/>
      <c r="W559" s="14"/>
      <c r="X559" s="14"/>
      <c r="Y559" s="14"/>
      <c r="Z559" s="14"/>
      <c r="AA559" s="14"/>
      <c r="AB559" s="14"/>
      <c r="AC559" s="14"/>
      <c r="AD559" s="14"/>
      <c r="AE559" s="14"/>
      <c r="AT559" s="255" t="s">
        <v>206</v>
      </c>
      <c r="AU559" s="255" t="s">
        <v>78</v>
      </c>
      <c r="AV559" s="14" t="s">
        <v>78</v>
      </c>
      <c r="AW559" s="14" t="s">
        <v>31</v>
      </c>
      <c r="AX559" s="14" t="s">
        <v>76</v>
      </c>
      <c r="AY559" s="255" t="s">
        <v>193</v>
      </c>
    </row>
    <row r="560" s="2" customFormat="1" ht="16.5" customHeight="1">
      <c r="A560" s="41"/>
      <c r="B560" s="42"/>
      <c r="C560" s="215" t="s">
        <v>2357</v>
      </c>
      <c r="D560" s="215" t="s">
        <v>195</v>
      </c>
      <c r="E560" s="216" t="s">
        <v>5926</v>
      </c>
      <c r="F560" s="217" t="s">
        <v>5927</v>
      </c>
      <c r="G560" s="218" t="s">
        <v>326</v>
      </c>
      <c r="H560" s="219">
        <v>1</v>
      </c>
      <c r="I560" s="220"/>
      <c r="J560" s="221">
        <f>ROUND(I560*H560,2)</f>
        <v>0</v>
      </c>
      <c r="K560" s="217" t="s">
        <v>19</v>
      </c>
      <c r="L560" s="47"/>
      <c r="M560" s="222" t="s">
        <v>19</v>
      </c>
      <c r="N560" s="223" t="s">
        <v>40</v>
      </c>
      <c r="O560" s="87"/>
      <c r="P560" s="224">
        <f>O560*H560</f>
        <v>0</v>
      </c>
      <c r="Q560" s="224">
        <v>0</v>
      </c>
      <c r="R560" s="224">
        <f>Q560*H560</f>
        <v>0</v>
      </c>
      <c r="S560" s="224">
        <v>0</v>
      </c>
      <c r="T560" s="225">
        <f>S560*H560</f>
        <v>0</v>
      </c>
      <c r="U560" s="41"/>
      <c r="V560" s="41"/>
      <c r="W560" s="41"/>
      <c r="X560" s="41"/>
      <c r="Y560" s="41"/>
      <c r="Z560" s="41"/>
      <c r="AA560" s="41"/>
      <c r="AB560" s="41"/>
      <c r="AC560" s="41"/>
      <c r="AD560" s="41"/>
      <c r="AE560" s="41"/>
      <c r="AR560" s="226" t="s">
        <v>323</v>
      </c>
      <c r="AT560" s="226" t="s">
        <v>195</v>
      </c>
      <c r="AU560" s="226" t="s">
        <v>78</v>
      </c>
      <c r="AY560" s="20" t="s">
        <v>193</v>
      </c>
      <c r="BE560" s="227">
        <f>IF(N560="základní",J560,0)</f>
        <v>0</v>
      </c>
      <c r="BF560" s="227">
        <f>IF(N560="snížená",J560,0)</f>
        <v>0</v>
      </c>
      <c r="BG560" s="227">
        <f>IF(N560="zákl. přenesená",J560,0)</f>
        <v>0</v>
      </c>
      <c r="BH560" s="227">
        <f>IF(N560="sníž. přenesená",J560,0)</f>
        <v>0</v>
      </c>
      <c r="BI560" s="227">
        <f>IF(N560="nulová",J560,0)</f>
        <v>0</v>
      </c>
      <c r="BJ560" s="20" t="s">
        <v>76</v>
      </c>
      <c r="BK560" s="227">
        <f>ROUND(I560*H560,2)</f>
        <v>0</v>
      </c>
      <c r="BL560" s="20" t="s">
        <v>323</v>
      </c>
      <c r="BM560" s="226" t="s">
        <v>5928</v>
      </c>
    </row>
    <row r="561" s="2" customFormat="1">
      <c r="A561" s="41"/>
      <c r="B561" s="42"/>
      <c r="C561" s="43"/>
      <c r="D561" s="228" t="s">
        <v>202</v>
      </c>
      <c r="E561" s="43"/>
      <c r="F561" s="229" t="s">
        <v>5929</v>
      </c>
      <c r="G561" s="43"/>
      <c r="H561" s="43"/>
      <c r="I561" s="230"/>
      <c r="J561" s="43"/>
      <c r="K561" s="43"/>
      <c r="L561" s="47"/>
      <c r="M561" s="231"/>
      <c r="N561" s="232"/>
      <c r="O561" s="87"/>
      <c r="P561" s="87"/>
      <c r="Q561" s="87"/>
      <c r="R561" s="87"/>
      <c r="S561" s="87"/>
      <c r="T561" s="88"/>
      <c r="U561" s="41"/>
      <c r="V561" s="41"/>
      <c r="W561" s="41"/>
      <c r="X561" s="41"/>
      <c r="Y561" s="41"/>
      <c r="Z561" s="41"/>
      <c r="AA561" s="41"/>
      <c r="AB561" s="41"/>
      <c r="AC561" s="41"/>
      <c r="AD561" s="41"/>
      <c r="AE561" s="41"/>
      <c r="AT561" s="20" t="s">
        <v>202</v>
      </c>
      <c r="AU561" s="20" t="s">
        <v>78</v>
      </c>
    </row>
    <row r="562" s="13" customFormat="1">
      <c r="A562" s="13"/>
      <c r="B562" s="235"/>
      <c r="C562" s="236"/>
      <c r="D562" s="228" t="s">
        <v>206</v>
      </c>
      <c r="E562" s="237" t="s">
        <v>19</v>
      </c>
      <c r="F562" s="238" t="s">
        <v>279</v>
      </c>
      <c r="G562" s="236"/>
      <c r="H562" s="237" t="s">
        <v>19</v>
      </c>
      <c r="I562" s="239"/>
      <c r="J562" s="236"/>
      <c r="K562" s="236"/>
      <c r="L562" s="240"/>
      <c r="M562" s="241"/>
      <c r="N562" s="242"/>
      <c r="O562" s="242"/>
      <c r="P562" s="242"/>
      <c r="Q562" s="242"/>
      <c r="R562" s="242"/>
      <c r="S562" s="242"/>
      <c r="T562" s="243"/>
      <c r="U562" s="13"/>
      <c r="V562" s="13"/>
      <c r="W562" s="13"/>
      <c r="X562" s="13"/>
      <c r="Y562" s="13"/>
      <c r="Z562" s="13"/>
      <c r="AA562" s="13"/>
      <c r="AB562" s="13"/>
      <c r="AC562" s="13"/>
      <c r="AD562" s="13"/>
      <c r="AE562" s="13"/>
      <c r="AT562" s="244" t="s">
        <v>206</v>
      </c>
      <c r="AU562" s="244" t="s">
        <v>78</v>
      </c>
      <c r="AV562" s="13" t="s">
        <v>76</v>
      </c>
      <c r="AW562" s="13" t="s">
        <v>31</v>
      </c>
      <c r="AX562" s="13" t="s">
        <v>69</v>
      </c>
      <c r="AY562" s="244" t="s">
        <v>193</v>
      </c>
    </row>
    <row r="563" s="14" customFormat="1">
      <c r="A563" s="14"/>
      <c r="B563" s="245"/>
      <c r="C563" s="246"/>
      <c r="D563" s="228" t="s">
        <v>206</v>
      </c>
      <c r="E563" s="247" t="s">
        <v>19</v>
      </c>
      <c r="F563" s="248" t="s">
        <v>76</v>
      </c>
      <c r="G563" s="246"/>
      <c r="H563" s="249">
        <v>1</v>
      </c>
      <c r="I563" s="250"/>
      <c r="J563" s="246"/>
      <c r="K563" s="246"/>
      <c r="L563" s="251"/>
      <c r="M563" s="252"/>
      <c r="N563" s="253"/>
      <c r="O563" s="253"/>
      <c r="P563" s="253"/>
      <c r="Q563" s="253"/>
      <c r="R563" s="253"/>
      <c r="S563" s="253"/>
      <c r="T563" s="254"/>
      <c r="U563" s="14"/>
      <c r="V563" s="14"/>
      <c r="W563" s="14"/>
      <c r="X563" s="14"/>
      <c r="Y563" s="14"/>
      <c r="Z563" s="14"/>
      <c r="AA563" s="14"/>
      <c r="AB563" s="14"/>
      <c r="AC563" s="14"/>
      <c r="AD563" s="14"/>
      <c r="AE563" s="14"/>
      <c r="AT563" s="255" t="s">
        <v>206</v>
      </c>
      <c r="AU563" s="255" t="s">
        <v>78</v>
      </c>
      <c r="AV563" s="14" t="s">
        <v>78</v>
      </c>
      <c r="AW563" s="14" t="s">
        <v>31</v>
      </c>
      <c r="AX563" s="14" t="s">
        <v>76</v>
      </c>
      <c r="AY563" s="255" t="s">
        <v>193</v>
      </c>
    </row>
    <row r="564" s="2" customFormat="1" ht="16.5" customHeight="1">
      <c r="A564" s="41"/>
      <c r="B564" s="42"/>
      <c r="C564" s="215" t="s">
        <v>2365</v>
      </c>
      <c r="D564" s="215" t="s">
        <v>195</v>
      </c>
      <c r="E564" s="216" t="s">
        <v>5930</v>
      </c>
      <c r="F564" s="217" t="s">
        <v>5931</v>
      </c>
      <c r="G564" s="218" t="s">
        <v>326</v>
      </c>
      <c r="H564" s="219">
        <v>1</v>
      </c>
      <c r="I564" s="220"/>
      <c r="J564" s="221">
        <f>ROUND(I564*H564,2)</f>
        <v>0</v>
      </c>
      <c r="K564" s="217" t="s">
        <v>19</v>
      </c>
      <c r="L564" s="47"/>
      <c r="M564" s="222" t="s">
        <v>19</v>
      </c>
      <c r="N564" s="223" t="s">
        <v>40</v>
      </c>
      <c r="O564" s="87"/>
      <c r="P564" s="224">
        <f>O564*H564</f>
        <v>0</v>
      </c>
      <c r="Q564" s="224">
        <v>0</v>
      </c>
      <c r="R564" s="224">
        <f>Q564*H564</f>
        <v>0</v>
      </c>
      <c r="S564" s="224">
        <v>0</v>
      </c>
      <c r="T564" s="225">
        <f>S564*H564</f>
        <v>0</v>
      </c>
      <c r="U564" s="41"/>
      <c r="V564" s="41"/>
      <c r="W564" s="41"/>
      <c r="X564" s="41"/>
      <c r="Y564" s="41"/>
      <c r="Z564" s="41"/>
      <c r="AA564" s="41"/>
      <c r="AB564" s="41"/>
      <c r="AC564" s="41"/>
      <c r="AD564" s="41"/>
      <c r="AE564" s="41"/>
      <c r="AR564" s="226" t="s">
        <v>323</v>
      </c>
      <c r="AT564" s="226" t="s">
        <v>195</v>
      </c>
      <c r="AU564" s="226" t="s">
        <v>78</v>
      </c>
      <c r="AY564" s="20" t="s">
        <v>193</v>
      </c>
      <c r="BE564" s="227">
        <f>IF(N564="základní",J564,0)</f>
        <v>0</v>
      </c>
      <c r="BF564" s="227">
        <f>IF(N564="snížená",J564,0)</f>
        <v>0</v>
      </c>
      <c r="BG564" s="227">
        <f>IF(N564="zákl. přenesená",J564,0)</f>
        <v>0</v>
      </c>
      <c r="BH564" s="227">
        <f>IF(N564="sníž. přenesená",J564,0)</f>
        <v>0</v>
      </c>
      <c r="BI564" s="227">
        <f>IF(N564="nulová",J564,0)</f>
        <v>0</v>
      </c>
      <c r="BJ564" s="20" t="s">
        <v>76</v>
      </c>
      <c r="BK564" s="227">
        <f>ROUND(I564*H564,2)</f>
        <v>0</v>
      </c>
      <c r="BL564" s="20" t="s">
        <v>323</v>
      </c>
      <c r="BM564" s="226" t="s">
        <v>5932</v>
      </c>
    </row>
    <row r="565" s="2" customFormat="1">
      <c r="A565" s="41"/>
      <c r="B565" s="42"/>
      <c r="C565" s="43"/>
      <c r="D565" s="228" t="s">
        <v>202</v>
      </c>
      <c r="E565" s="43"/>
      <c r="F565" s="229" t="s">
        <v>5933</v>
      </c>
      <c r="G565" s="43"/>
      <c r="H565" s="43"/>
      <c r="I565" s="230"/>
      <c r="J565" s="43"/>
      <c r="K565" s="43"/>
      <c r="L565" s="47"/>
      <c r="M565" s="231"/>
      <c r="N565" s="232"/>
      <c r="O565" s="87"/>
      <c r="P565" s="87"/>
      <c r="Q565" s="87"/>
      <c r="R565" s="87"/>
      <c r="S565" s="87"/>
      <c r="T565" s="88"/>
      <c r="U565" s="41"/>
      <c r="V565" s="41"/>
      <c r="W565" s="41"/>
      <c r="X565" s="41"/>
      <c r="Y565" s="41"/>
      <c r="Z565" s="41"/>
      <c r="AA565" s="41"/>
      <c r="AB565" s="41"/>
      <c r="AC565" s="41"/>
      <c r="AD565" s="41"/>
      <c r="AE565" s="41"/>
      <c r="AT565" s="20" t="s">
        <v>202</v>
      </c>
      <c r="AU565" s="20" t="s">
        <v>78</v>
      </c>
    </row>
    <row r="566" s="13" customFormat="1">
      <c r="A566" s="13"/>
      <c r="B566" s="235"/>
      <c r="C566" s="236"/>
      <c r="D566" s="228" t="s">
        <v>206</v>
      </c>
      <c r="E566" s="237" t="s">
        <v>19</v>
      </c>
      <c r="F566" s="238" t="s">
        <v>279</v>
      </c>
      <c r="G566" s="236"/>
      <c r="H566" s="237" t="s">
        <v>19</v>
      </c>
      <c r="I566" s="239"/>
      <c r="J566" s="236"/>
      <c r="K566" s="236"/>
      <c r="L566" s="240"/>
      <c r="M566" s="241"/>
      <c r="N566" s="242"/>
      <c r="O566" s="242"/>
      <c r="P566" s="242"/>
      <c r="Q566" s="242"/>
      <c r="R566" s="242"/>
      <c r="S566" s="242"/>
      <c r="T566" s="243"/>
      <c r="U566" s="13"/>
      <c r="V566" s="13"/>
      <c r="W566" s="13"/>
      <c r="X566" s="13"/>
      <c r="Y566" s="13"/>
      <c r="Z566" s="13"/>
      <c r="AA566" s="13"/>
      <c r="AB566" s="13"/>
      <c r="AC566" s="13"/>
      <c r="AD566" s="13"/>
      <c r="AE566" s="13"/>
      <c r="AT566" s="244" t="s">
        <v>206</v>
      </c>
      <c r="AU566" s="244" t="s">
        <v>78</v>
      </c>
      <c r="AV566" s="13" t="s">
        <v>76</v>
      </c>
      <c r="AW566" s="13" t="s">
        <v>31</v>
      </c>
      <c r="AX566" s="13" t="s">
        <v>69</v>
      </c>
      <c r="AY566" s="244" t="s">
        <v>193</v>
      </c>
    </row>
    <row r="567" s="14" customFormat="1">
      <c r="A567" s="14"/>
      <c r="B567" s="245"/>
      <c r="C567" s="246"/>
      <c r="D567" s="228" t="s">
        <v>206</v>
      </c>
      <c r="E567" s="247" t="s">
        <v>19</v>
      </c>
      <c r="F567" s="248" t="s">
        <v>76</v>
      </c>
      <c r="G567" s="246"/>
      <c r="H567" s="249">
        <v>1</v>
      </c>
      <c r="I567" s="250"/>
      <c r="J567" s="246"/>
      <c r="K567" s="246"/>
      <c r="L567" s="251"/>
      <c r="M567" s="252"/>
      <c r="N567" s="253"/>
      <c r="O567" s="253"/>
      <c r="P567" s="253"/>
      <c r="Q567" s="253"/>
      <c r="R567" s="253"/>
      <c r="S567" s="253"/>
      <c r="T567" s="254"/>
      <c r="U567" s="14"/>
      <c r="V567" s="14"/>
      <c r="W567" s="14"/>
      <c r="X567" s="14"/>
      <c r="Y567" s="14"/>
      <c r="Z567" s="14"/>
      <c r="AA567" s="14"/>
      <c r="AB567" s="14"/>
      <c r="AC567" s="14"/>
      <c r="AD567" s="14"/>
      <c r="AE567" s="14"/>
      <c r="AT567" s="255" t="s">
        <v>206</v>
      </c>
      <c r="AU567" s="255" t="s">
        <v>78</v>
      </c>
      <c r="AV567" s="14" t="s">
        <v>78</v>
      </c>
      <c r="AW567" s="14" t="s">
        <v>31</v>
      </c>
      <c r="AX567" s="14" t="s">
        <v>76</v>
      </c>
      <c r="AY567" s="255" t="s">
        <v>193</v>
      </c>
    </row>
    <row r="568" s="2" customFormat="1" ht="16.5" customHeight="1">
      <c r="A568" s="41"/>
      <c r="B568" s="42"/>
      <c r="C568" s="215" t="s">
        <v>940</v>
      </c>
      <c r="D568" s="215" t="s">
        <v>195</v>
      </c>
      <c r="E568" s="216" t="s">
        <v>5934</v>
      </c>
      <c r="F568" s="217" t="s">
        <v>5935</v>
      </c>
      <c r="G568" s="218" t="s">
        <v>326</v>
      </c>
      <c r="H568" s="219">
        <v>1</v>
      </c>
      <c r="I568" s="220"/>
      <c r="J568" s="221">
        <f>ROUND(I568*H568,2)</f>
        <v>0</v>
      </c>
      <c r="K568" s="217" t="s">
        <v>19</v>
      </c>
      <c r="L568" s="47"/>
      <c r="M568" s="222" t="s">
        <v>19</v>
      </c>
      <c r="N568" s="223" t="s">
        <v>40</v>
      </c>
      <c r="O568" s="87"/>
      <c r="P568" s="224">
        <f>O568*H568</f>
        <v>0</v>
      </c>
      <c r="Q568" s="224">
        <v>0</v>
      </c>
      <c r="R568" s="224">
        <f>Q568*H568</f>
        <v>0</v>
      </c>
      <c r="S568" s="224">
        <v>0</v>
      </c>
      <c r="T568" s="225">
        <f>S568*H568</f>
        <v>0</v>
      </c>
      <c r="U568" s="41"/>
      <c r="V568" s="41"/>
      <c r="W568" s="41"/>
      <c r="X568" s="41"/>
      <c r="Y568" s="41"/>
      <c r="Z568" s="41"/>
      <c r="AA568" s="41"/>
      <c r="AB568" s="41"/>
      <c r="AC568" s="41"/>
      <c r="AD568" s="41"/>
      <c r="AE568" s="41"/>
      <c r="AR568" s="226" t="s">
        <v>323</v>
      </c>
      <c r="AT568" s="226" t="s">
        <v>195</v>
      </c>
      <c r="AU568" s="226" t="s">
        <v>78</v>
      </c>
      <c r="AY568" s="20" t="s">
        <v>193</v>
      </c>
      <c r="BE568" s="227">
        <f>IF(N568="základní",J568,0)</f>
        <v>0</v>
      </c>
      <c r="BF568" s="227">
        <f>IF(N568="snížená",J568,0)</f>
        <v>0</v>
      </c>
      <c r="BG568" s="227">
        <f>IF(N568="zákl. přenesená",J568,0)</f>
        <v>0</v>
      </c>
      <c r="BH568" s="227">
        <f>IF(N568="sníž. přenesená",J568,0)</f>
        <v>0</v>
      </c>
      <c r="BI568" s="227">
        <f>IF(N568="nulová",J568,0)</f>
        <v>0</v>
      </c>
      <c r="BJ568" s="20" t="s">
        <v>76</v>
      </c>
      <c r="BK568" s="227">
        <f>ROUND(I568*H568,2)</f>
        <v>0</v>
      </c>
      <c r="BL568" s="20" t="s">
        <v>323</v>
      </c>
      <c r="BM568" s="226" t="s">
        <v>5936</v>
      </c>
    </row>
    <row r="569" s="2" customFormat="1">
      <c r="A569" s="41"/>
      <c r="B569" s="42"/>
      <c r="C569" s="43"/>
      <c r="D569" s="228" t="s">
        <v>202</v>
      </c>
      <c r="E569" s="43"/>
      <c r="F569" s="229" t="s">
        <v>5937</v>
      </c>
      <c r="G569" s="43"/>
      <c r="H569" s="43"/>
      <c r="I569" s="230"/>
      <c r="J569" s="43"/>
      <c r="K569" s="43"/>
      <c r="L569" s="47"/>
      <c r="M569" s="231"/>
      <c r="N569" s="232"/>
      <c r="O569" s="87"/>
      <c r="P569" s="87"/>
      <c r="Q569" s="87"/>
      <c r="R569" s="87"/>
      <c r="S569" s="87"/>
      <c r="T569" s="88"/>
      <c r="U569" s="41"/>
      <c r="V569" s="41"/>
      <c r="W569" s="41"/>
      <c r="X569" s="41"/>
      <c r="Y569" s="41"/>
      <c r="Z569" s="41"/>
      <c r="AA569" s="41"/>
      <c r="AB569" s="41"/>
      <c r="AC569" s="41"/>
      <c r="AD569" s="41"/>
      <c r="AE569" s="41"/>
      <c r="AT569" s="20" t="s">
        <v>202</v>
      </c>
      <c r="AU569" s="20" t="s">
        <v>78</v>
      </c>
    </row>
    <row r="570" s="13" customFormat="1">
      <c r="A570" s="13"/>
      <c r="B570" s="235"/>
      <c r="C570" s="236"/>
      <c r="D570" s="228" t="s">
        <v>206</v>
      </c>
      <c r="E570" s="237" t="s">
        <v>19</v>
      </c>
      <c r="F570" s="238" t="s">
        <v>279</v>
      </c>
      <c r="G570" s="236"/>
      <c r="H570" s="237" t="s">
        <v>19</v>
      </c>
      <c r="I570" s="239"/>
      <c r="J570" s="236"/>
      <c r="K570" s="236"/>
      <c r="L570" s="240"/>
      <c r="M570" s="241"/>
      <c r="N570" s="242"/>
      <c r="O570" s="242"/>
      <c r="P570" s="242"/>
      <c r="Q570" s="242"/>
      <c r="R570" s="242"/>
      <c r="S570" s="242"/>
      <c r="T570" s="243"/>
      <c r="U570" s="13"/>
      <c r="V570" s="13"/>
      <c r="W570" s="13"/>
      <c r="X570" s="13"/>
      <c r="Y570" s="13"/>
      <c r="Z570" s="13"/>
      <c r="AA570" s="13"/>
      <c r="AB570" s="13"/>
      <c r="AC570" s="13"/>
      <c r="AD570" s="13"/>
      <c r="AE570" s="13"/>
      <c r="AT570" s="244" t="s">
        <v>206</v>
      </c>
      <c r="AU570" s="244" t="s">
        <v>78</v>
      </c>
      <c r="AV570" s="13" t="s">
        <v>76</v>
      </c>
      <c r="AW570" s="13" t="s">
        <v>31</v>
      </c>
      <c r="AX570" s="13" t="s">
        <v>69</v>
      </c>
      <c r="AY570" s="244" t="s">
        <v>193</v>
      </c>
    </row>
    <row r="571" s="14" customFormat="1">
      <c r="A571" s="14"/>
      <c r="B571" s="245"/>
      <c r="C571" s="246"/>
      <c r="D571" s="228" t="s">
        <v>206</v>
      </c>
      <c r="E571" s="247" t="s">
        <v>19</v>
      </c>
      <c r="F571" s="248" t="s">
        <v>76</v>
      </c>
      <c r="G571" s="246"/>
      <c r="H571" s="249">
        <v>1</v>
      </c>
      <c r="I571" s="250"/>
      <c r="J571" s="246"/>
      <c r="K571" s="246"/>
      <c r="L571" s="251"/>
      <c r="M571" s="252"/>
      <c r="N571" s="253"/>
      <c r="O571" s="253"/>
      <c r="P571" s="253"/>
      <c r="Q571" s="253"/>
      <c r="R571" s="253"/>
      <c r="S571" s="253"/>
      <c r="T571" s="254"/>
      <c r="U571" s="14"/>
      <c r="V571" s="14"/>
      <c r="W571" s="14"/>
      <c r="X571" s="14"/>
      <c r="Y571" s="14"/>
      <c r="Z571" s="14"/>
      <c r="AA571" s="14"/>
      <c r="AB571" s="14"/>
      <c r="AC571" s="14"/>
      <c r="AD571" s="14"/>
      <c r="AE571" s="14"/>
      <c r="AT571" s="255" t="s">
        <v>206</v>
      </c>
      <c r="AU571" s="255" t="s">
        <v>78</v>
      </c>
      <c r="AV571" s="14" t="s">
        <v>78</v>
      </c>
      <c r="AW571" s="14" t="s">
        <v>31</v>
      </c>
      <c r="AX571" s="14" t="s">
        <v>76</v>
      </c>
      <c r="AY571" s="255" t="s">
        <v>193</v>
      </c>
    </row>
    <row r="572" s="2" customFormat="1" ht="16.5" customHeight="1">
      <c r="A572" s="41"/>
      <c r="B572" s="42"/>
      <c r="C572" s="215" t="s">
        <v>2375</v>
      </c>
      <c r="D572" s="215" t="s">
        <v>195</v>
      </c>
      <c r="E572" s="216" t="s">
        <v>5938</v>
      </c>
      <c r="F572" s="217" t="s">
        <v>5939</v>
      </c>
      <c r="G572" s="218" t="s">
        <v>326</v>
      </c>
      <c r="H572" s="219">
        <v>2</v>
      </c>
      <c r="I572" s="220"/>
      <c r="J572" s="221">
        <f>ROUND(I572*H572,2)</f>
        <v>0</v>
      </c>
      <c r="K572" s="217" t="s">
        <v>19</v>
      </c>
      <c r="L572" s="47"/>
      <c r="M572" s="222" t="s">
        <v>19</v>
      </c>
      <c r="N572" s="223" t="s">
        <v>40</v>
      </c>
      <c r="O572" s="87"/>
      <c r="P572" s="224">
        <f>O572*H572</f>
        <v>0</v>
      </c>
      <c r="Q572" s="224">
        <v>0</v>
      </c>
      <c r="R572" s="224">
        <f>Q572*H572</f>
        <v>0</v>
      </c>
      <c r="S572" s="224">
        <v>0</v>
      </c>
      <c r="T572" s="225">
        <f>S572*H572</f>
        <v>0</v>
      </c>
      <c r="U572" s="41"/>
      <c r="V572" s="41"/>
      <c r="W572" s="41"/>
      <c r="X572" s="41"/>
      <c r="Y572" s="41"/>
      <c r="Z572" s="41"/>
      <c r="AA572" s="41"/>
      <c r="AB572" s="41"/>
      <c r="AC572" s="41"/>
      <c r="AD572" s="41"/>
      <c r="AE572" s="41"/>
      <c r="AR572" s="226" t="s">
        <v>323</v>
      </c>
      <c r="AT572" s="226" t="s">
        <v>195</v>
      </c>
      <c r="AU572" s="226" t="s">
        <v>78</v>
      </c>
      <c r="AY572" s="20" t="s">
        <v>193</v>
      </c>
      <c r="BE572" s="227">
        <f>IF(N572="základní",J572,0)</f>
        <v>0</v>
      </c>
      <c r="BF572" s="227">
        <f>IF(N572="snížená",J572,0)</f>
        <v>0</v>
      </c>
      <c r="BG572" s="227">
        <f>IF(N572="zákl. přenesená",J572,0)</f>
        <v>0</v>
      </c>
      <c r="BH572" s="227">
        <f>IF(N572="sníž. přenesená",J572,0)</f>
        <v>0</v>
      </c>
      <c r="BI572" s="227">
        <f>IF(N572="nulová",J572,0)</f>
        <v>0</v>
      </c>
      <c r="BJ572" s="20" t="s">
        <v>76</v>
      </c>
      <c r="BK572" s="227">
        <f>ROUND(I572*H572,2)</f>
        <v>0</v>
      </c>
      <c r="BL572" s="20" t="s">
        <v>323</v>
      </c>
      <c r="BM572" s="226" t="s">
        <v>5940</v>
      </c>
    </row>
    <row r="573" s="2" customFormat="1">
      <c r="A573" s="41"/>
      <c r="B573" s="42"/>
      <c r="C573" s="43"/>
      <c r="D573" s="228" t="s">
        <v>202</v>
      </c>
      <c r="E573" s="43"/>
      <c r="F573" s="229" t="s">
        <v>5941</v>
      </c>
      <c r="G573" s="43"/>
      <c r="H573" s="43"/>
      <c r="I573" s="230"/>
      <c r="J573" s="43"/>
      <c r="K573" s="43"/>
      <c r="L573" s="47"/>
      <c r="M573" s="231"/>
      <c r="N573" s="232"/>
      <c r="O573" s="87"/>
      <c r="P573" s="87"/>
      <c r="Q573" s="87"/>
      <c r="R573" s="87"/>
      <c r="S573" s="87"/>
      <c r="T573" s="88"/>
      <c r="U573" s="41"/>
      <c r="V573" s="41"/>
      <c r="W573" s="41"/>
      <c r="X573" s="41"/>
      <c r="Y573" s="41"/>
      <c r="Z573" s="41"/>
      <c r="AA573" s="41"/>
      <c r="AB573" s="41"/>
      <c r="AC573" s="41"/>
      <c r="AD573" s="41"/>
      <c r="AE573" s="41"/>
      <c r="AT573" s="20" t="s">
        <v>202</v>
      </c>
      <c r="AU573" s="20" t="s">
        <v>78</v>
      </c>
    </row>
    <row r="574" s="13" customFormat="1">
      <c r="A574" s="13"/>
      <c r="B574" s="235"/>
      <c r="C574" s="236"/>
      <c r="D574" s="228" t="s">
        <v>206</v>
      </c>
      <c r="E574" s="237" t="s">
        <v>19</v>
      </c>
      <c r="F574" s="238" t="s">
        <v>279</v>
      </c>
      <c r="G574" s="236"/>
      <c r="H574" s="237" t="s">
        <v>19</v>
      </c>
      <c r="I574" s="239"/>
      <c r="J574" s="236"/>
      <c r="K574" s="236"/>
      <c r="L574" s="240"/>
      <c r="M574" s="241"/>
      <c r="N574" s="242"/>
      <c r="O574" s="242"/>
      <c r="P574" s="242"/>
      <c r="Q574" s="242"/>
      <c r="R574" s="242"/>
      <c r="S574" s="242"/>
      <c r="T574" s="243"/>
      <c r="U574" s="13"/>
      <c r="V574" s="13"/>
      <c r="W574" s="13"/>
      <c r="X574" s="13"/>
      <c r="Y574" s="13"/>
      <c r="Z574" s="13"/>
      <c r="AA574" s="13"/>
      <c r="AB574" s="13"/>
      <c r="AC574" s="13"/>
      <c r="AD574" s="13"/>
      <c r="AE574" s="13"/>
      <c r="AT574" s="244" t="s">
        <v>206</v>
      </c>
      <c r="AU574" s="244" t="s">
        <v>78</v>
      </c>
      <c r="AV574" s="13" t="s">
        <v>76</v>
      </c>
      <c r="AW574" s="13" t="s">
        <v>31</v>
      </c>
      <c r="AX574" s="13" t="s">
        <v>69</v>
      </c>
      <c r="AY574" s="244" t="s">
        <v>193</v>
      </c>
    </row>
    <row r="575" s="14" customFormat="1">
      <c r="A575" s="14"/>
      <c r="B575" s="245"/>
      <c r="C575" s="246"/>
      <c r="D575" s="228" t="s">
        <v>206</v>
      </c>
      <c r="E575" s="247" t="s">
        <v>19</v>
      </c>
      <c r="F575" s="248" t="s">
        <v>78</v>
      </c>
      <c r="G575" s="246"/>
      <c r="H575" s="249">
        <v>2</v>
      </c>
      <c r="I575" s="250"/>
      <c r="J575" s="246"/>
      <c r="K575" s="246"/>
      <c r="L575" s="251"/>
      <c r="M575" s="252"/>
      <c r="N575" s="253"/>
      <c r="O575" s="253"/>
      <c r="P575" s="253"/>
      <c r="Q575" s="253"/>
      <c r="R575" s="253"/>
      <c r="S575" s="253"/>
      <c r="T575" s="254"/>
      <c r="U575" s="14"/>
      <c r="V575" s="14"/>
      <c r="W575" s="14"/>
      <c r="X575" s="14"/>
      <c r="Y575" s="14"/>
      <c r="Z575" s="14"/>
      <c r="AA575" s="14"/>
      <c r="AB575" s="14"/>
      <c r="AC575" s="14"/>
      <c r="AD575" s="14"/>
      <c r="AE575" s="14"/>
      <c r="AT575" s="255" t="s">
        <v>206</v>
      </c>
      <c r="AU575" s="255" t="s">
        <v>78</v>
      </c>
      <c r="AV575" s="14" t="s">
        <v>78</v>
      </c>
      <c r="AW575" s="14" t="s">
        <v>31</v>
      </c>
      <c r="AX575" s="14" t="s">
        <v>76</v>
      </c>
      <c r="AY575" s="255" t="s">
        <v>193</v>
      </c>
    </row>
    <row r="576" s="2" customFormat="1" ht="16.5" customHeight="1">
      <c r="A576" s="41"/>
      <c r="B576" s="42"/>
      <c r="C576" s="215" t="s">
        <v>2383</v>
      </c>
      <c r="D576" s="215" t="s">
        <v>195</v>
      </c>
      <c r="E576" s="216" t="s">
        <v>5942</v>
      </c>
      <c r="F576" s="217" t="s">
        <v>5943</v>
      </c>
      <c r="G576" s="218" t="s">
        <v>326</v>
      </c>
      <c r="H576" s="219">
        <v>3</v>
      </c>
      <c r="I576" s="220"/>
      <c r="J576" s="221">
        <f>ROUND(I576*H576,2)</f>
        <v>0</v>
      </c>
      <c r="K576" s="217" t="s">
        <v>19</v>
      </c>
      <c r="L576" s="47"/>
      <c r="M576" s="222" t="s">
        <v>19</v>
      </c>
      <c r="N576" s="223" t="s">
        <v>40</v>
      </c>
      <c r="O576" s="87"/>
      <c r="P576" s="224">
        <f>O576*H576</f>
        <v>0</v>
      </c>
      <c r="Q576" s="224">
        <v>0</v>
      </c>
      <c r="R576" s="224">
        <f>Q576*H576</f>
        <v>0</v>
      </c>
      <c r="S576" s="224">
        <v>0</v>
      </c>
      <c r="T576" s="225">
        <f>S576*H576</f>
        <v>0</v>
      </c>
      <c r="U576" s="41"/>
      <c r="V576" s="41"/>
      <c r="W576" s="41"/>
      <c r="X576" s="41"/>
      <c r="Y576" s="41"/>
      <c r="Z576" s="41"/>
      <c r="AA576" s="41"/>
      <c r="AB576" s="41"/>
      <c r="AC576" s="41"/>
      <c r="AD576" s="41"/>
      <c r="AE576" s="41"/>
      <c r="AR576" s="226" t="s">
        <v>323</v>
      </c>
      <c r="AT576" s="226" t="s">
        <v>195</v>
      </c>
      <c r="AU576" s="226" t="s">
        <v>78</v>
      </c>
      <c r="AY576" s="20" t="s">
        <v>193</v>
      </c>
      <c r="BE576" s="227">
        <f>IF(N576="základní",J576,0)</f>
        <v>0</v>
      </c>
      <c r="BF576" s="227">
        <f>IF(N576="snížená",J576,0)</f>
        <v>0</v>
      </c>
      <c r="BG576" s="227">
        <f>IF(N576="zákl. přenesená",J576,0)</f>
        <v>0</v>
      </c>
      <c r="BH576" s="227">
        <f>IF(N576="sníž. přenesená",J576,0)</f>
        <v>0</v>
      </c>
      <c r="BI576" s="227">
        <f>IF(N576="nulová",J576,0)</f>
        <v>0</v>
      </c>
      <c r="BJ576" s="20" t="s">
        <v>76</v>
      </c>
      <c r="BK576" s="227">
        <f>ROUND(I576*H576,2)</f>
        <v>0</v>
      </c>
      <c r="BL576" s="20" t="s">
        <v>323</v>
      </c>
      <c r="BM576" s="226" t="s">
        <v>5944</v>
      </c>
    </row>
    <row r="577" s="2" customFormat="1">
      <c r="A577" s="41"/>
      <c r="B577" s="42"/>
      <c r="C577" s="43"/>
      <c r="D577" s="228" t="s">
        <v>202</v>
      </c>
      <c r="E577" s="43"/>
      <c r="F577" s="229" t="s">
        <v>5945</v>
      </c>
      <c r="G577" s="43"/>
      <c r="H577" s="43"/>
      <c r="I577" s="230"/>
      <c r="J577" s="43"/>
      <c r="K577" s="43"/>
      <c r="L577" s="47"/>
      <c r="M577" s="231"/>
      <c r="N577" s="232"/>
      <c r="O577" s="87"/>
      <c r="P577" s="87"/>
      <c r="Q577" s="87"/>
      <c r="R577" s="87"/>
      <c r="S577" s="87"/>
      <c r="T577" s="88"/>
      <c r="U577" s="41"/>
      <c r="V577" s="41"/>
      <c r="W577" s="41"/>
      <c r="X577" s="41"/>
      <c r="Y577" s="41"/>
      <c r="Z577" s="41"/>
      <c r="AA577" s="41"/>
      <c r="AB577" s="41"/>
      <c r="AC577" s="41"/>
      <c r="AD577" s="41"/>
      <c r="AE577" s="41"/>
      <c r="AT577" s="20" t="s">
        <v>202</v>
      </c>
      <c r="AU577" s="20" t="s">
        <v>78</v>
      </c>
    </row>
    <row r="578" s="13" customFormat="1">
      <c r="A578" s="13"/>
      <c r="B578" s="235"/>
      <c r="C578" s="236"/>
      <c r="D578" s="228" t="s">
        <v>206</v>
      </c>
      <c r="E578" s="237" t="s">
        <v>19</v>
      </c>
      <c r="F578" s="238" t="s">
        <v>279</v>
      </c>
      <c r="G578" s="236"/>
      <c r="H578" s="237" t="s">
        <v>19</v>
      </c>
      <c r="I578" s="239"/>
      <c r="J578" s="236"/>
      <c r="K578" s="236"/>
      <c r="L578" s="240"/>
      <c r="M578" s="241"/>
      <c r="N578" s="242"/>
      <c r="O578" s="242"/>
      <c r="P578" s="242"/>
      <c r="Q578" s="242"/>
      <c r="R578" s="242"/>
      <c r="S578" s="242"/>
      <c r="T578" s="243"/>
      <c r="U578" s="13"/>
      <c r="V578" s="13"/>
      <c r="W578" s="13"/>
      <c r="X578" s="13"/>
      <c r="Y578" s="13"/>
      <c r="Z578" s="13"/>
      <c r="AA578" s="13"/>
      <c r="AB578" s="13"/>
      <c r="AC578" s="13"/>
      <c r="AD578" s="13"/>
      <c r="AE578" s="13"/>
      <c r="AT578" s="244" t="s">
        <v>206</v>
      </c>
      <c r="AU578" s="244" t="s">
        <v>78</v>
      </c>
      <c r="AV578" s="13" t="s">
        <v>76</v>
      </c>
      <c r="AW578" s="13" t="s">
        <v>31</v>
      </c>
      <c r="AX578" s="13" t="s">
        <v>69</v>
      </c>
      <c r="AY578" s="244" t="s">
        <v>193</v>
      </c>
    </row>
    <row r="579" s="14" customFormat="1">
      <c r="A579" s="14"/>
      <c r="B579" s="245"/>
      <c r="C579" s="246"/>
      <c r="D579" s="228" t="s">
        <v>206</v>
      </c>
      <c r="E579" s="247" t="s">
        <v>19</v>
      </c>
      <c r="F579" s="248" t="s">
        <v>219</v>
      </c>
      <c r="G579" s="246"/>
      <c r="H579" s="249">
        <v>3</v>
      </c>
      <c r="I579" s="250"/>
      <c r="J579" s="246"/>
      <c r="K579" s="246"/>
      <c r="L579" s="251"/>
      <c r="M579" s="252"/>
      <c r="N579" s="253"/>
      <c r="O579" s="253"/>
      <c r="P579" s="253"/>
      <c r="Q579" s="253"/>
      <c r="R579" s="253"/>
      <c r="S579" s="253"/>
      <c r="T579" s="254"/>
      <c r="U579" s="14"/>
      <c r="V579" s="14"/>
      <c r="W579" s="14"/>
      <c r="X579" s="14"/>
      <c r="Y579" s="14"/>
      <c r="Z579" s="14"/>
      <c r="AA579" s="14"/>
      <c r="AB579" s="14"/>
      <c r="AC579" s="14"/>
      <c r="AD579" s="14"/>
      <c r="AE579" s="14"/>
      <c r="AT579" s="255" t="s">
        <v>206</v>
      </c>
      <c r="AU579" s="255" t="s">
        <v>78</v>
      </c>
      <c r="AV579" s="14" t="s">
        <v>78</v>
      </c>
      <c r="AW579" s="14" t="s">
        <v>31</v>
      </c>
      <c r="AX579" s="14" t="s">
        <v>76</v>
      </c>
      <c r="AY579" s="255" t="s">
        <v>193</v>
      </c>
    </row>
    <row r="580" s="2" customFormat="1" ht="16.5" customHeight="1">
      <c r="A580" s="41"/>
      <c r="B580" s="42"/>
      <c r="C580" s="215" t="s">
        <v>2387</v>
      </c>
      <c r="D580" s="215" t="s">
        <v>195</v>
      </c>
      <c r="E580" s="216" t="s">
        <v>5946</v>
      </c>
      <c r="F580" s="217" t="s">
        <v>5947</v>
      </c>
      <c r="G580" s="218" t="s">
        <v>326</v>
      </c>
      <c r="H580" s="219">
        <v>1</v>
      </c>
      <c r="I580" s="220"/>
      <c r="J580" s="221">
        <f>ROUND(I580*H580,2)</f>
        <v>0</v>
      </c>
      <c r="K580" s="217" t="s">
        <v>19</v>
      </c>
      <c r="L580" s="47"/>
      <c r="M580" s="222" t="s">
        <v>19</v>
      </c>
      <c r="N580" s="223" t="s">
        <v>40</v>
      </c>
      <c r="O580" s="87"/>
      <c r="P580" s="224">
        <f>O580*H580</f>
        <v>0</v>
      </c>
      <c r="Q580" s="224">
        <v>0</v>
      </c>
      <c r="R580" s="224">
        <f>Q580*H580</f>
        <v>0</v>
      </c>
      <c r="S580" s="224">
        <v>0</v>
      </c>
      <c r="T580" s="225">
        <f>S580*H580</f>
        <v>0</v>
      </c>
      <c r="U580" s="41"/>
      <c r="V580" s="41"/>
      <c r="W580" s="41"/>
      <c r="X580" s="41"/>
      <c r="Y580" s="41"/>
      <c r="Z580" s="41"/>
      <c r="AA580" s="41"/>
      <c r="AB580" s="41"/>
      <c r="AC580" s="41"/>
      <c r="AD580" s="41"/>
      <c r="AE580" s="41"/>
      <c r="AR580" s="226" t="s">
        <v>323</v>
      </c>
      <c r="AT580" s="226" t="s">
        <v>195</v>
      </c>
      <c r="AU580" s="226" t="s">
        <v>78</v>
      </c>
      <c r="AY580" s="20" t="s">
        <v>193</v>
      </c>
      <c r="BE580" s="227">
        <f>IF(N580="základní",J580,0)</f>
        <v>0</v>
      </c>
      <c r="BF580" s="227">
        <f>IF(N580="snížená",J580,0)</f>
        <v>0</v>
      </c>
      <c r="BG580" s="227">
        <f>IF(N580="zákl. přenesená",J580,0)</f>
        <v>0</v>
      </c>
      <c r="BH580" s="227">
        <f>IF(N580="sníž. přenesená",J580,0)</f>
        <v>0</v>
      </c>
      <c r="BI580" s="227">
        <f>IF(N580="nulová",J580,0)</f>
        <v>0</v>
      </c>
      <c r="BJ580" s="20" t="s">
        <v>76</v>
      </c>
      <c r="BK580" s="227">
        <f>ROUND(I580*H580,2)</f>
        <v>0</v>
      </c>
      <c r="BL580" s="20" t="s">
        <v>323</v>
      </c>
      <c r="BM580" s="226" t="s">
        <v>5948</v>
      </c>
    </row>
    <row r="581" s="2" customFormat="1">
      <c r="A581" s="41"/>
      <c r="B581" s="42"/>
      <c r="C581" s="43"/>
      <c r="D581" s="228" t="s">
        <v>202</v>
      </c>
      <c r="E581" s="43"/>
      <c r="F581" s="229" t="s">
        <v>5949</v>
      </c>
      <c r="G581" s="43"/>
      <c r="H581" s="43"/>
      <c r="I581" s="230"/>
      <c r="J581" s="43"/>
      <c r="K581" s="43"/>
      <c r="L581" s="47"/>
      <c r="M581" s="231"/>
      <c r="N581" s="232"/>
      <c r="O581" s="87"/>
      <c r="P581" s="87"/>
      <c r="Q581" s="87"/>
      <c r="R581" s="87"/>
      <c r="S581" s="87"/>
      <c r="T581" s="88"/>
      <c r="U581" s="41"/>
      <c r="V581" s="41"/>
      <c r="W581" s="41"/>
      <c r="X581" s="41"/>
      <c r="Y581" s="41"/>
      <c r="Z581" s="41"/>
      <c r="AA581" s="41"/>
      <c r="AB581" s="41"/>
      <c r="AC581" s="41"/>
      <c r="AD581" s="41"/>
      <c r="AE581" s="41"/>
      <c r="AT581" s="20" t="s">
        <v>202</v>
      </c>
      <c r="AU581" s="20" t="s">
        <v>78</v>
      </c>
    </row>
    <row r="582" s="13" customFormat="1">
      <c r="A582" s="13"/>
      <c r="B582" s="235"/>
      <c r="C582" s="236"/>
      <c r="D582" s="228" t="s">
        <v>206</v>
      </c>
      <c r="E582" s="237" t="s">
        <v>19</v>
      </c>
      <c r="F582" s="238" t="s">
        <v>279</v>
      </c>
      <c r="G582" s="236"/>
      <c r="H582" s="237" t="s">
        <v>19</v>
      </c>
      <c r="I582" s="239"/>
      <c r="J582" s="236"/>
      <c r="K582" s="236"/>
      <c r="L582" s="240"/>
      <c r="M582" s="241"/>
      <c r="N582" s="242"/>
      <c r="O582" s="242"/>
      <c r="P582" s="242"/>
      <c r="Q582" s="242"/>
      <c r="R582" s="242"/>
      <c r="S582" s="242"/>
      <c r="T582" s="243"/>
      <c r="U582" s="13"/>
      <c r="V582" s="13"/>
      <c r="W582" s="13"/>
      <c r="X582" s="13"/>
      <c r="Y582" s="13"/>
      <c r="Z582" s="13"/>
      <c r="AA582" s="13"/>
      <c r="AB582" s="13"/>
      <c r="AC582" s="13"/>
      <c r="AD582" s="13"/>
      <c r="AE582" s="13"/>
      <c r="AT582" s="244" t="s">
        <v>206</v>
      </c>
      <c r="AU582" s="244" t="s">
        <v>78</v>
      </c>
      <c r="AV582" s="13" t="s">
        <v>76</v>
      </c>
      <c r="AW582" s="13" t="s">
        <v>31</v>
      </c>
      <c r="AX582" s="13" t="s">
        <v>69</v>
      </c>
      <c r="AY582" s="244" t="s">
        <v>193</v>
      </c>
    </row>
    <row r="583" s="14" customFormat="1">
      <c r="A583" s="14"/>
      <c r="B583" s="245"/>
      <c r="C583" s="246"/>
      <c r="D583" s="228" t="s">
        <v>206</v>
      </c>
      <c r="E583" s="247" t="s">
        <v>19</v>
      </c>
      <c r="F583" s="248" t="s">
        <v>76</v>
      </c>
      <c r="G583" s="246"/>
      <c r="H583" s="249">
        <v>1</v>
      </c>
      <c r="I583" s="250"/>
      <c r="J583" s="246"/>
      <c r="K583" s="246"/>
      <c r="L583" s="251"/>
      <c r="M583" s="252"/>
      <c r="N583" s="253"/>
      <c r="O583" s="253"/>
      <c r="P583" s="253"/>
      <c r="Q583" s="253"/>
      <c r="R583" s="253"/>
      <c r="S583" s="253"/>
      <c r="T583" s="254"/>
      <c r="U583" s="14"/>
      <c r="V583" s="14"/>
      <c r="W583" s="14"/>
      <c r="X583" s="14"/>
      <c r="Y583" s="14"/>
      <c r="Z583" s="14"/>
      <c r="AA583" s="14"/>
      <c r="AB583" s="14"/>
      <c r="AC583" s="14"/>
      <c r="AD583" s="14"/>
      <c r="AE583" s="14"/>
      <c r="AT583" s="255" t="s">
        <v>206</v>
      </c>
      <c r="AU583" s="255" t="s">
        <v>78</v>
      </c>
      <c r="AV583" s="14" t="s">
        <v>78</v>
      </c>
      <c r="AW583" s="14" t="s">
        <v>31</v>
      </c>
      <c r="AX583" s="14" t="s">
        <v>76</v>
      </c>
      <c r="AY583" s="255" t="s">
        <v>193</v>
      </c>
    </row>
    <row r="584" s="2" customFormat="1" ht="16.5" customHeight="1">
      <c r="A584" s="41"/>
      <c r="B584" s="42"/>
      <c r="C584" s="215" t="s">
        <v>2393</v>
      </c>
      <c r="D584" s="215" t="s">
        <v>195</v>
      </c>
      <c r="E584" s="216" t="s">
        <v>5950</v>
      </c>
      <c r="F584" s="217" t="s">
        <v>5951</v>
      </c>
      <c r="G584" s="218" t="s">
        <v>326</v>
      </c>
      <c r="H584" s="219">
        <v>1</v>
      </c>
      <c r="I584" s="220"/>
      <c r="J584" s="221">
        <f>ROUND(I584*H584,2)</f>
        <v>0</v>
      </c>
      <c r="K584" s="217" t="s">
        <v>19</v>
      </c>
      <c r="L584" s="47"/>
      <c r="M584" s="222" t="s">
        <v>19</v>
      </c>
      <c r="N584" s="223" t="s">
        <v>40</v>
      </c>
      <c r="O584" s="87"/>
      <c r="P584" s="224">
        <f>O584*H584</f>
        <v>0</v>
      </c>
      <c r="Q584" s="224">
        <v>0</v>
      </c>
      <c r="R584" s="224">
        <f>Q584*H584</f>
        <v>0</v>
      </c>
      <c r="S584" s="224">
        <v>0</v>
      </c>
      <c r="T584" s="225">
        <f>S584*H584</f>
        <v>0</v>
      </c>
      <c r="U584" s="41"/>
      <c r="V584" s="41"/>
      <c r="W584" s="41"/>
      <c r="X584" s="41"/>
      <c r="Y584" s="41"/>
      <c r="Z584" s="41"/>
      <c r="AA584" s="41"/>
      <c r="AB584" s="41"/>
      <c r="AC584" s="41"/>
      <c r="AD584" s="41"/>
      <c r="AE584" s="41"/>
      <c r="AR584" s="226" t="s">
        <v>323</v>
      </c>
      <c r="AT584" s="226" t="s">
        <v>195</v>
      </c>
      <c r="AU584" s="226" t="s">
        <v>78</v>
      </c>
      <c r="AY584" s="20" t="s">
        <v>193</v>
      </c>
      <c r="BE584" s="227">
        <f>IF(N584="základní",J584,0)</f>
        <v>0</v>
      </c>
      <c r="BF584" s="227">
        <f>IF(N584="snížená",J584,0)</f>
        <v>0</v>
      </c>
      <c r="BG584" s="227">
        <f>IF(N584="zákl. přenesená",J584,0)</f>
        <v>0</v>
      </c>
      <c r="BH584" s="227">
        <f>IF(N584="sníž. přenesená",J584,0)</f>
        <v>0</v>
      </c>
      <c r="BI584" s="227">
        <f>IF(N584="nulová",J584,0)</f>
        <v>0</v>
      </c>
      <c r="BJ584" s="20" t="s">
        <v>76</v>
      </c>
      <c r="BK584" s="227">
        <f>ROUND(I584*H584,2)</f>
        <v>0</v>
      </c>
      <c r="BL584" s="20" t="s">
        <v>323</v>
      </c>
      <c r="BM584" s="226" t="s">
        <v>5952</v>
      </c>
    </row>
    <row r="585" s="2" customFormat="1">
      <c r="A585" s="41"/>
      <c r="B585" s="42"/>
      <c r="C585" s="43"/>
      <c r="D585" s="228" t="s">
        <v>202</v>
      </c>
      <c r="E585" s="43"/>
      <c r="F585" s="229" t="s">
        <v>5953</v>
      </c>
      <c r="G585" s="43"/>
      <c r="H585" s="43"/>
      <c r="I585" s="230"/>
      <c r="J585" s="43"/>
      <c r="K585" s="43"/>
      <c r="L585" s="47"/>
      <c r="M585" s="231"/>
      <c r="N585" s="232"/>
      <c r="O585" s="87"/>
      <c r="P585" s="87"/>
      <c r="Q585" s="87"/>
      <c r="R585" s="87"/>
      <c r="S585" s="87"/>
      <c r="T585" s="88"/>
      <c r="U585" s="41"/>
      <c r="V585" s="41"/>
      <c r="W585" s="41"/>
      <c r="X585" s="41"/>
      <c r="Y585" s="41"/>
      <c r="Z585" s="41"/>
      <c r="AA585" s="41"/>
      <c r="AB585" s="41"/>
      <c r="AC585" s="41"/>
      <c r="AD585" s="41"/>
      <c r="AE585" s="41"/>
      <c r="AT585" s="20" t="s">
        <v>202</v>
      </c>
      <c r="AU585" s="20" t="s">
        <v>78</v>
      </c>
    </row>
    <row r="586" s="13" customFormat="1">
      <c r="A586" s="13"/>
      <c r="B586" s="235"/>
      <c r="C586" s="236"/>
      <c r="D586" s="228" t="s">
        <v>206</v>
      </c>
      <c r="E586" s="237" t="s">
        <v>19</v>
      </c>
      <c r="F586" s="238" t="s">
        <v>279</v>
      </c>
      <c r="G586" s="236"/>
      <c r="H586" s="237" t="s">
        <v>19</v>
      </c>
      <c r="I586" s="239"/>
      <c r="J586" s="236"/>
      <c r="K586" s="236"/>
      <c r="L586" s="240"/>
      <c r="M586" s="241"/>
      <c r="N586" s="242"/>
      <c r="O586" s="242"/>
      <c r="P586" s="242"/>
      <c r="Q586" s="242"/>
      <c r="R586" s="242"/>
      <c r="S586" s="242"/>
      <c r="T586" s="243"/>
      <c r="U586" s="13"/>
      <c r="V586" s="13"/>
      <c r="W586" s="13"/>
      <c r="X586" s="13"/>
      <c r="Y586" s="13"/>
      <c r="Z586" s="13"/>
      <c r="AA586" s="13"/>
      <c r="AB586" s="13"/>
      <c r="AC586" s="13"/>
      <c r="AD586" s="13"/>
      <c r="AE586" s="13"/>
      <c r="AT586" s="244" t="s">
        <v>206</v>
      </c>
      <c r="AU586" s="244" t="s">
        <v>78</v>
      </c>
      <c r="AV586" s="13" t="s">
        <v>76</v>
      </c>
      <c r="AW586" s="13" t="s">
        <v>31</v>
      </c>
      <c r="AX586" s="13" t="s">
        <v>69</v>
      </c>
      <c r="AY586" s="244" t="s">
        <v>193</v>
      </c>
    </row>
    <row r="587" s="14" customFormat="1">
      <c r="A587" s="14"/>
      <c r="B587" s="245"/>
      <c r="C587" s="246"/>
      <c r="D587" s="228" t="s">
        <v>206</v>
      </c>
      <c r="E587" s="247" t="s">
        <v>19</v>
      </c>
      <c r="F587" s="248" t="s">
        <v>76</v>
      </c>
      <c r="G587" s="246"/>
      <c r="H587" s="249">
        <v>1</v>
      </c>
      <c r="I587" s="250"/>
      <c r="J587" s="246"/>
      <c r="K587" s="246"/>
      <c r="L587" s="251"/>
      <c r="M587" s="252"/>
      <c r="N587" s="253"/>
      <c r="O587" s="253"/>
      <c r="P587" s="253"/>
      <c r="Q587" s="253"/>
      <c r="R587" s="253"/>
      <c r="S587" s="253"/>
      <c r="T587" s="254"/>
      <c r="U587" s="14"/>
      <c r="V587" s="14"/>
      <c r="W587" s="14"/>
      <c r="X587" s="14"/>
      <c r="Y587" s="14"/>
      <c r="Z587" s="14"/>
      <c r="AA587" s="14"/>
      <c r="AB587" s="14"/>
      <c r="AC587" s="14"/>
      <c r="AD587" s="14"/>
      <c r="AE587" s="14"/>
      <c r="AT587" s="255" t="s">
        <v>206</v>
      </c>
      <c r="AU587" s="255" t="s">
        <v>78</v>
      </c>
      <c r="AV587" s="14" t="s">
        <v>78</v>
      </c>
      <c r="AW587" s="14" t="s">
        <v>31</v>
      </c>
      <c r="AX587" s="14" t="s">
        <v>76</v>
      </c>
      <c r="AY587" s="255" t="s">
        <v>193</v>
      </c>
    </row>
    <row r="588" s="12" customFormat="1" ht="25.92" customHeight="1">
      <c r="A588" s="12"/>
      <c r="B588" s="199"/>
      <c r="C588" s="200"/>
      <c r="D588" s="201" t="s">
        <v>68</v>
      </c>
      <c r="E588" s="202" t="s">
        <v>687</v>
      </c>
      <c r="F588" s="202" t="s">
        <v>688</v>
      </c>
      <c r="G588" s="200"/>
      <c r="H588" s="200"/>
      <c r="I588" s="203"/>
      <c r="J588" s="204">
        <f>BK588</f>
        <v>0</v>
      </c>
      <c r="K588" s="200"/>
      <c r="L588" s="205"/>
      <c r="M588" s="206"/>
      <c r="N588" s="207"/>
      <c r="O588" s="207"/>
      <c r="P588" s="208">
        <f>P589+P598+P711+P728</f>
        <v>0</v>
      </c>
      <c r="Q588" s="207"/>
      <c r="R588" s="208">
        <f>R589+R598+R711+R728</f>
        <v>0</v>
      </c>
      <c r="S588" s="207"/>
      <c r="T588" s="209">
        <f>T589+T598+T711+T728</f>
        <v>0</v>
      </c>
      <c r="U588" s="12"/>
      <c r="V588" s="12"/>
      <c r="W588" s="12"/>
      <c r="X588" s="12"/>
      <c r="Y588" s="12"/>
      <c r="Z588" s="12"/>
      <c r="AA588" s="12"/>
      <c r="AB588" s="12"/>
      <c r="AC588" s="12"/>
      <c r="AD588" s="12"/>
      <c r="AE588" s="12"/>
      <c r="AR588" s="210" t="s">
        <v>78</v>
      </c>
      <c r="AT588" s="211" t="s">
        <v>68</v>
      </c>
      <c r="AU588" s="211" t="s">
        <v>69</v>
      </c>
      <c r="AY588" s="210" t="s">
        <v>193</v>
      </c>
      <c r="BK588" s="212">
        <f>BK589+BK598+BK711+BK728</f>
        <v>0</v>
      </c>
    </row>
    <row r="589" s="12" customFormat="1" ht="22.8" customHeight="1">
      <c r="A589" s="12"/>
      <c r="B589" s="199"/>
      <c r="C589" s="200"/>
      <c r="D589" s="201" t="s">
        <v>68</v>
      </c>
      <c r="E589" s="213" t="s">
        <v>2381</v>
      </c>
      <c r="F589" s="213" t="s">
        <v>2382</v>
      </c>
      <c r="G589" s="200"/>
      <c r="H589" s="200"/>
      <c r="I589" s="203"/>
      <c r="J589" s="214">
        <f>BK589</f>
        <v>0</v>
      </c>
      <c r="K589" s="200"/>
      <c r="L589" s="205"/>
      <c r="M589" s="206"/>
      <c r="N589" s="207"/>
      <c r="O589" s="207"/>
      <c r="P589" s="208">
        <f>SUM(P590:P597)</f>
        <v>0</v>
      </c>
      <c r="Q589" s="207"/>
      <c r="R589" s="208">
        <f>SUM(R590:R597)</f>
        <v>0</v>
      </c>
      <c r="S589" s="207"/>
      <c r="T589" s="209">
        <f>SUM(T590:T597)</f>
        <v>0</v>
      </c>
      <c r="U589" s="12"/>
      <c r="V589" s="12"/>
      <c r="W589" s="12"/>
      <c r="X589" s="12"/>
      <c r="Y589" s="12"/>
      <c r="Z589" s="12"/>
      <c r="AA589" s="12"/>
      <c r="AB589" s="12"/>
      <c r="AC589" s="12"/>
      <c r="AD589" s="12"/>
      <c r="AE589" s="12"/>
      <c r="AR589" s="210" t="s">
        <v>78</v>
      </c>
      <c r="AT589" s="211" t="s">
        <v>68</v>
      </c>
      <c r="AU589" s="211" t="s">
        <v>76</v>
      </c>
      <c r="AY589" s="210" t="s">
        <v>193</v>
      </c>
      <c r="BK589" s="212">
        <f>SUM(BK590:BK597)</f>
        <v>0</v>
      </c>
    </row>
    <row r="590" s="2" customFormat="1" ht="16.5" customHeight="1">
      <c r="A590" s="41"/>
      <c r="B590" s="42"/>
      <c r="C590" s="215" t="s">
        <v>2400</v>
      </c>
      <c r="D590" s="215" t="s">
        <v>195</v>
      </c>
      <c r="E590" s="216" t="s">
        <v>5954</v>
      </c>
      <c r="F590" s="217" t="s">
        <v>5955</v>
      </c>
      <c r="G590" s="218" t="s">
        <v>326</v>
      </c>
      <c r="H590" s="219">
        <v>4</v>
      </c>
      <c r="I590" s="220"/>
      <c r="J590" s="221">
        <f>ROUND(I590*H590,2)</f>
        <v>0</v>
      </c>
      <c r="K590" s="217" t="s">
        <v>19</v>
      </c>
      <c r="L590" s="47"/>
      <c r="M590" s="222" t="s">
        <v>19</v>
      </c>
      <c r="N590" s="223" t="s">
        <v>40</v>
      </c>
      <c r="O590" s="87"/>
      <c r="P590" s="224">
        <f>O590*H590</f>
        <v>0</v>
      </c>
      <c r="Q590" s="224">
        <v>0</v>
      </c>
      <c r="R590" s="224">
        <f>Q590*H590</f>
        <v>0</v>
      </c>
      <c r="S590" s="224">
        <v>0</v>
      </c>
      <c r="T590" s="225">
        <f>S590*H590</f>
        <v>0</v>
      </c>
      <c r="U590" s="41"/>
      <c r="V590" s="41"/>
      <c r="W590" s="41"/>
      <c r="X590" s="41"/>
      <c r="Y590" s="41"/>
      <c r="Z590" s="41"/>
      <c r="AA590" s="41"/>
      <c r="AB590" s="41"/>
      <c r="AC590" s="41"/>
      <c r="AD590" s="41"/>
      <c r="AE590" s="41"/>
      <c r="AR590" s="226" t="s">
        <v>323</v>
      </c>
      <c r="AT590" s="226" t="s">
        <v>195</v>
      </c>
      <c r="AU590" s="226" t="s">
        <v>78</v>
      </c>
      <c r="AY590" s="20" t="s">
        <v>193</v>
      </c>
      <c r="BE590" s="227">
        <f>IF(N590="základní",J590,0)</f>
        <v>0</v>
      </c>
      <c r="BF590" s="227">
        <f>IF(N590="snížená",J590,0)</f>
        <v>0</v>
      </c>
      <c r="BG590" s="227">
        <f>IF(N590="zákl. přenesená",J590,0)</f>
        <v>0</v>
      </c>
      <c r="BH590" s="227">
        <f>IF(N590="sníž. přenesená",J590,0)</f>
        <v>0</v>
      </c>
      <c r="BI590" s="227">
        <f>IF(N590="nulová",J590,0)</f>
        <v>0</v>
      </c>
      <c r="BJ590" s="20" t="s">
        <v>76</v>
      </c>
      <c r="BK590" s="227">
        <f>ROUND(I590*H590,2)</f>
        <v>0</v>
      </c>
      <c r="BL590" s="20" t="s">
        <v>323</v>
      </c>
      <c r="BM590" s="226" t="s">
        <v>5956</v>
      </c>
    </row>
    <row r="591" s="2" customFormat="1">
      <c r="A591" s="41"/>
      <c r="B591" s="42"/>
      <c r="C591" s="43"/>
      <c r="D591" s="228" t="s">
        <v>202</v>
      </c>
      <c r="E591" s="43"/>
      <c r="F591" s="229" t="s">
        <v>5957</v>
      </c>
      <c r="G591" s="43"/>
      <c r="H591" s="43"/>
      <c r="I591" s="230"/>
      <c r="J591" s="43"/>
      <c r="K591" s="43"/>
      <c r="L591" s="47"/>
      <c r="M591" s="231"/>
      <c r="N591" s="232"/>
      <c r="O591" s="87"/>
      <c r="P591" s="87"/>
      <c r="Q591" s="87"/>
      <c r="R591" s="87"/>
      <c r="S591" s="87"/>
      <c r="T591" s="88"/>
      <c r="U591" s="41"/>
      <c r="V591" s="41"/>
      <c r="W591" s="41"/>
      <c r="X591" s="41"/>
      <c r="Y591" s="41"/>
      <c r="Z591" s="41"/>
      <c r="AA591" s="41"/>
      <c r="AB591" s="41"/>
      <c r="AC591" s="41"/>
      <c r="AD591" s="41"/>
      <c r="AE591" s="41"/>
      <c r="AT591" s="20" t="s">
        <v>202</v>
      </c>
      <c r="AU591" s="20" t="s">
        <v>78</v>
      </c>
    </row>
    <row r="592" s="13" customFormat="1">
      <c r="A592" s="13"/>
      <c r="B592" s="235"/>
      <c r="C592" s="236"/>
      <c r="D592" s="228" t="s">
        <v>206</v>
      </c>
      <c r="E592" s="237" t="s">
        <v>19</v>
      </c>
      <c r="F592" s="238" t="s">
        <v>279</v>
      </c>
      <c r="G592" s="236"/>
      <c r="H592" s="237" t="s">
        <v>19</v>
      </c>
      <c r="I592" s="239"/>
      <c r="J592" s="236"/>
      <c r="K592" s="236"/>
      <c r="L592" s="240"/>
      <c r="M592" s="241"/>
      <c r="N592" s="242"/>
      <c r="O592" s="242"/>
      <c r="P592" s="242"/>
      <c r="Q592" s="242"/>
      <c r="R592" s="242"/>
      <c r="S592" s="242"/>
      <c r="T592" s="243"/>
      <c r="U592" s="13"/>
      <c r="V592" s="13"/>
      <c r="W592" s="13"/>
      <c r="X592" s="13"/>
      <c r="Y592" s="13"/>
      <c r="Z592" s="13"/>
      <c r="AA592" s="13"/>
      <c r="AB592" s="13"/>
      <c r="AC592" s="13"/>
      <c r="AD592" s="13"/>
      <c r="AE592" s="13"/>
      <c r="AT592" s="244" t="s">
        <v>206</v>
      </c>
      <c r="AU592" s="244" t="s">
        <v>78</v>
      </c>
      <c r="AV592" s="13" t="s">
        <v>76</v>
      </c>
      <c r="AW592" s="13" t="s">
        <v>31</v>
      </c>
      <c r="AX592" s="13" t="s">
        <v>69</v>
      </c>
      <c r="AY592" s="244" t="s">
        <v>193</v>
      </c>
    </row>
    <row r="593" s="14" customFormat="1">
      <c r="A593" s="14"/>
      <c r="B593" s="245"/>
      <c r="C593" s="246"/>
      <c r="D593" s="228" t="s">
        <v>206</v>
      </c>
      <c r="E593" s="247" t="s">
        <v>19</v>
      </c>
      <c r="F593" s="248" t="s">
        <v>200</v>
      </c>
      <c r="G593" s="246"/>
      <c r="H593" s="249">
        <v>4</v>
      </c>
      <c r="I593" s="250"/>
      <c r="J593" s="246"/>
      <c r="K593" s="246"/>
      <c r="L593" s="251"/>
      <c r="M593" s="252"/>
      <c r="N593" s="253"/>
      <c r="O593" s="253"/>
      <c r="P593" s="253"/>
      <c r="Q593" s="253"/>
      <c r="R593" s="253"/>
      <c r="S593" s="253"/>
      <c r="T593" s="254"/>
      <c r="U593" s="14"/>
      <c r="V593" s="14"/>
      <c r="W593" s="14"/>
      <c r="X593" s="14"/>
      <c r="Y593" s="14"/>
      <c r="Z593" s="14"/>
      <c r="AA593" s="14"/>
      <c r="AB593" s="14"/>
      <c r="AC593" s="14"/>
      <c r="AD593" s="14"/>
      <c r="AE593" s="14"/>
      <c r="AT593" s="255" t="s">
        <v>206</v>
      </c>
      <c r="AU593" s="255" t="s">
        <v>78</v>
      </c>
      <c r="AV593" s="14" t="s">
        <v>78</v>
      </c>
      <c r="AW593" s="14" t="s">
        <v>31</v>
      </c>
      <c r="AX593" s="14" t="s">
        <v>76</v>
      </c>
      <c r="AY593" s="255" t="s">
        <v>193</v>
      </c>
    </row>
    <row r="594" s="2" customFormat="1" ht="16.5" customHeight="1">
      <c r="A594" s="41"/>
      <c r="B594" s="42"/>
      <c r="C594" s="215" t="s">
        <v>2406</v>
      </c>
      <c r="D594" s="215" t="s">
        <v>195</v>
      </c>
      <c r="E594" s="216" t="s">
        <v>5958</v>
      </c>
      <c r="F594" s="217" t="s">
        <v>5959</v>
      </c>
      <c r="G594" s="218" t="s">
        <v>326</v>
      </c>
      <c r="H594" s="219">
        <v>4</v>
      </c>
      <c r="I594" s="220"/>
      <c r="J594" s="221">
        <f>ROUND(I594*H594,2)</f>
        <v>0</v>
      </c>
      <c r="K594" s="217" t="s">
        <v>19</v>
      </c>
      <c r="L594" s="47"/>
      <c r="M594" s="222" t="s">
        <v>19</v>
      </c>
      <c r="N594" s="223" t="s">
        <v>40</v>
      </c>
      <c r="O594" s="87"/>
      <c r="P594" s="224">
        <f>O594*H594</f>
        <v>0</v>
      </c>
      <c r="Q594" s="224">
        <v>0</v>
      </c>
      <c r="R594" s="224">
        <f>Q594*H594</f>
        <v>0</v>
      </c>
      <c r="S594" s="224">
        <v>0</v>
      </c>
      <c r="T594" s="225">
        <f>S594*H594</f>
        <v>0</v>
      </c>
      <c r="U594" s="41"/>
      <c r="V594" s="41"/>
      <c r="W594" s="41"/>
      <c r="X594" s="41"/>
      <c r="Y594" s="41"/>
      <c r="Z594" s="41"/>
      <c r="AA594" s="41"/>
      <c r="AB594" s="41"/>
      <c r="AC594" s="41"/>
      <c r="AD594" s="41"/>
      <c r="AE594" s="41"/>
      <c r="AR594" s="226" t="s">
        <v>323</v>
      </c>
      <c r="AT594" s="226" t="s">
        <v>195</v>
      </c>
      <c r="AU594" s="226" t="s">
        <v>78</v>
      </c>
      <c r="AY594" s="20" t="s">
        <v>193</v>
      </c>
      <c r="BE594" s="227">
        <f>IF(N594="základní",J594,0)</f>
        <v>0</v>
      </c>
      <c r="BF594" s="227">
        <f>IF(N594="snížená",J594,0)</f>
        <v>0</v>
      </c>
      <c r="BG594" s="227">
        <f>IF(N594="zákl. přenesená",J594,0)</f>
        <v>0</v>
      </c>
      <c r="BH594" s="227">
        <f>IF(N594="sníž. přenesená",J594,0)</f>
        <v>0</v>
      </c>
      <c r="BI594" s="227">
        <f>IF(N594="nulová",J594,0)</f>
        <v>0</v>
      </c>
      <c r="BJ594" s="20" t="s">
        <v>76</v>
      </c>
      <c r="BK594" s="227">
        <f>ROUND(I594*H594,2)</f>
        <v>0</v>
      </c>
      <c r="BL594" s="20" t="s">
        <v>323</v>
      </c>
      <c r="BM594" s="226" t="s">
        <v>5960</v>
      </c>
    </row>
    <row r="595" s="2" customFormat="1">
      <c r="A595" s="41"/>
      <c r="B595" s="42"/>
      <c r="C595" s="43"/>
      <c r="D595" s="228" t="s">
        <v>202</v>
      </c>
      <c r="E595" s="43"/>
      <c r="F595" s="229" t="s">
        <v>5961</v>
      </c>
      <c r="G595" s="43"/>
      <c r="H595" s="43"/>
      <c r="I595" s="230"/>
      <c r="J595" s="43"/>
      <c r="K595" s="43"/>
      <c r="L595" s="47"/>
      <c r="M595" s="231"/>
      <c r="N595" s="232"/>
      <c r="O595" s="87"/>
      <c r="P595" s="87"/>
      <c r="Q595" s="87"/>
      <c r="R595" s="87"/>
      <c r="S595" s="87"/>
      <c r="T595" s="88"/>
      <c r="U595" s="41"/>
      <c r="V595" s="41"/>
      <c r="W595" s="41"/>
      <c r="X595" s="41"/>
      <c r="Y595" s="41"/>
      <c r="Z595" s="41"/>
      <c r="AA595" s="41"/>
      <c r="AB595" s="41"/>
      <c r="AC595" s="41"/>
      <c r="AD595" s="41"/>
      <c r="AE595" s="41"/>
      <c r="AT595" s="20" t="s">
        <v>202</v>
      </c>
      <c r="AU595" s="20" t="s">
        <v>78</v>
      </c>
    </row>
    <row r="596" s="13" customFormat="1">
      <c r="A596" s="13"/>
      <c r="B596" s="235"/>
      <c r="C596" s="236"/>
      <c r="D596" s="228" t="s">
        <v>206</v>
      </c>
      <c r="E596" s="237" t="s">
        <v>19</v>
      </c>
      <c r="F596" s="238" t="s">
        <v>279</v>
      </c>
      <c r="G596" s="236"/>
      <c r="H596" s="237" t="s">
        <v>19</v>
      </c>
      <c r="I596" s="239"/>
      <c r="J596" s="236"/>
      <c r="K596" s="236"/>
      <c r="L596" s="240"/>
      <c r="M596" s="241"/>
      <c r="N596" s="242"/>
      <c r="O596" s="242"/>
      <c r="P596" s="242"/>
      <c r="Q596" s="242"/>
      <c r="R596" s="242"/>
      <c r="S596" s="242"/>
      <c r="T596" s="243"/>
      <c r="U596" s="13"/>
      <c r="V596" s="13"/>
      <c r="W596" s="13"/>
      <c r="X596" s="13"/>
      <c r="Y596" s="13"/>
      <c r="Z596" s="13"/>
      <c r="AA596" s="13"/>
      <c r="AB596" s="13"/>
      <c r="AC596" s="13"/>
      <c r="AD596" s="13"/>
      <c r="AE596" s="13"/>
      <c r="AT596" s="244" t="s">
        <v>206</v>
      </c>
      <c r="AU596" s="244" t="s">
        <v>78</v>
      </c>
      <c r="AV596" s="13" t="s">
        <v>76</v>
      </c>
      <c r="AW596" s="13" t="s">
        <v>31</v>
      </c>
      <c r="AX596" s="13" t="s">
        <v>69</v>
      </c>
      <c r="AY596" s="244" t="s">
        <v>193</v>
      </c>
    </row>
    <row r="597" s="14" customFormat="1">
      <c r="A597" s="14"/>
      <c r="B597" s="245"/>
      <c r="C597" s="246"/>
      <c r="D597" s="228" t="s">
        <v>206</v>
      </c>
      <c r="E597" s="247" t="s">
        <v>19</v>
      </c>
      <c r="F597" s="248" t="s">
        <v>200</v>
      </c>
      <c r="G597" s="246"/>
      <c r="H597" s="249">
        <v>4</v>
      </c>
      <c r="I597" s="250"/>
      <c r="J597" s="246"/>
      <c r="K597" s="246"/>
      <c r="L597" s="251"/>
      <c r="M597" s="252"/>
      <c r="N597" s="253"/>
      <c r="O597" s="253"/>
      <c r="P597" s="253"/>
      <c r="Q597" s="253"/>
      <c r="R597" s="253"/>
      <c r="S597" s="253"/>
      <c r="T597" s="254"/>
      <c r="U597" s="14"/>
      <c r="V597" s="14"/>
      <c r="W597" s="14"/>
      <c r="X597" s="14"/>
      <c r="Y597" s="14"/>
      <c r="Z597" s="14"/>
      <c r="AA597" s="14"/>
      <c r="AB597" s="14"/>
      <c r="AC597" s="14"/>
      <c r="AD597" s="14"/>
      <c r="AE597" s="14"/>
      <c r="AT597" s="255" t="s">
        <v>206</v>
      </c>
      <c r="AU597" s="255" t="s">
        <v>78</v>
      </c>
      <c r="AV597" s="14" t="s">
        <v>78</v>
      </c>
      <c r="AW597" s="14" t="s">
        <v>31</v>
      </c>
      <c r="AX597" s="14" t="s">
        <v>76</v>
      </c>
      <c r="AY597" s="255" t="s">
        <v>193</v>
      </c>
    </row>
    <row r="598" s="12" customFormat="1" ht="22.8" customHeight="1">
      <c r="A598" s="12"/>
      <c r="B598" s="199"/>
      <c r="C598" s="200"/>
      <c r="D598" s="201" t="s">
        <v>68</v>
      </c>
      <c r="E598" s="213" t="s">
        <v>788</v>
      </c>
      <c r="F598" s="213" t="s">
        <v>789</v>
      </c>
      <c r="G598" s="200"/>
      <c r="H598" s="200"/>
      <c r="I598" s="203"/>
      <c r="J598" s="214">
        <f>BK598</f>
        <v>0</v>
      </c>
      <c r="K598" s="200"/>
      <c r="L598" s="205"/>
      <c r="M598" s="206"/>
      <c r="N598" s="207"/>
      <c r="O598" s="207"/>
      <c r="P598" s="208">
        <f>SUM(P599:P710)</f>
        <v>0</v>
      </c>
      <c r="Q598" s="207"/>
      <c r="R598" s="208">
        <f>SUM(R599:R710)</f>
        <v>0</v>
      </c>
      <c r="S598" s="207"/>
      <c r="T598" s="209">
        <f>SUM(T599:T710)</f>
        <v>0</v>
      </c>
      <c r="U598" s="12"/>
      <c r="V598" s="12"/>
      <c r="W598" s="12"/>
      <c r="X598" s="12"/>
      <c r="Y598" s="12"/>
      <c r="Z598" s="12"/>
      <c r="AA598" s="12"/>
      <c r="AB598" s="12"/>
      <c r="AC598" s="12"/>
      <c r="AD598" s="12"/>
      <c r="AE598" s="12"/>
      <c r="AR598" s="210" t="s">
        <v>78</v>
      </c>
      <c r="AT598" s="211" t="s">
        <v>68</v>
      </c>
      <c r="AU598" s="211" t="s">
        <v>76</v>
      </c>
      <c r="AY598" s="210" t="s">
        <v>193</v>
      </c>
      <c r="BK598" s="212">
        <f>SUM(BK599:BK710)</f>
        <v>0</v>
      </c>
    </row>
    <row r="599" s="2" customFormat="1" ht="16.5" customHeight="1">
      <c r="A599" s="41"/>
      <c r="B599" s="42"/>
      <c r="C599" s="215" t="s">
        <v>2413</v>
      </c>
      <c r="D599" s="215" t="s">
        <v>195</v>
      </c>
      <c r="E599" s="216" t="s">
        <v>5962</v>
      </c>
      <c r="F599" s="217" t="s">
        <v>5963</v>
      </c>
      <c r="G599" s="218" t="s">
        <v>343</v>
      </c>
      <c r="H599" s="219">
        <v>5</v>
      </c>
      <c r="I599" s="220"/>
      <c r="J599" s="221">
        <f>ROUND(I599*H599,2)</f>
        <v>0</v>
      </c>
      <c r="K599" s="217" t="s">
        <v>19</v>
      </c>
      <c r="L599" s="47"/>
      <c r="M599" s="222" t="s">
        <v>19</v>
      </c>
      <c r="N599" s="223" t="s">
        <v>40</v>
      </c>
      <c r="O599" s="87"/>
      <c r="P599" s="224">
        <f>O599*H599</f>
        <v>0</v>
      </c>
      <c r="Q599" s="224">
        <v>0</v>
      </c>
      <c r="R599" s="224">
        <f>Q599*H599</f>
        <v>0</v>
      </c>
      <c r="S599" s="224">
        <v>0</v>
      </c>
      <c r="T599" s="225">
        <f>S599*H599</f>
        <v>0</v>
      </c>
      <c r="U599" s="41"/>
      <c r="V599" s="41"/>
      <c r="W599" s="41"/>
      <c r="X599" s="41"/>
      <c r="Y599" s="41"/>
      <c r="Z599" s="41"/>
      <c r="AA599" s="41"/>
      <c r="AB599" s="41"/>
      <c r="AC599" s="41"/>
      <c r="AD599" s="41"/>
      <c r="AE599" s="41"/>
      <c r="AR599" s="226" t="s">
        <v>323</v>
      </c>
      <c r="AT599" s="226" t="s">
        <v>195</v>
      </c>
      <c r="AU599" s="226" t="s">
        <v>78</v>
      </c>
      <c r="AY599" s="20" t="s">
        <v>193</v>
      </c>
      <c r="BE599" s="227">
        <f>IF(N599="základní",J599,0)</f>
        <v>0</v>
      </c>
      <c r="BF599" s="227">
        <f>IF(N599="snížená",J599,0)</f>
        <v>0</v>
      </c>
      <c r="BG599" s="227">
        <f>IF(N599="zákl. přenesená",J599,0)</f>
        <v>0</v>
      </c>
      <c r="BH599" s="227">
        <f>IF(N599="sníž. přenesená",J599,0)</f>
        <v>0</v>
      </c>
      <c r="BI599" s="227">
        <f>IF(N599="nulová",J599,0)</f>
        <v>0</v>
      </c>
      <c r="BJ599" s="20" t="s">
        <v>76</v>
      </c>
      <c r="BK599" s="227">
        <f>ROUND(I599*H599,2)</f>
        <v>0</v>
      </c>
      <c r="BL599" s="20" t="s">
        <v>323</v>
      </c>
      <c r="BM599" s="226" t="s">
        <v>5964</v>
      </c>
    </row>
    <row r="600" s="2" customFormat="1">
      <c r="A600" s="41"/>
      <c r="B600" s="42"/>
      <c r="C600" s="43"/>
      <c r="D600" s="228" t="s">
        <v>202</v>
      </c>
      <c r="E600" s="43"/>
      <c r="F600" s="229" t="s">
        <v>5965</v>
      </c>
      <c r="G600" s="43"/>
      <c r="H600" s="43"/>
      <c r="I600" s="230"/>
      <c r="J600" s="43"/>
      <c r="K600" s="43"/>
      <c r="L600" s="47"/>
      <c r="M600" s="231"/>
      <c r="N600" s="232"/>
      <c r="O600" s="87"/>
      <c r="P600" s="87"/>
      <c r="Q600" s="87"/>
      <c r="R600" s="87"/>
      <c r="S600" s="87"/>
      <c r="T600" s="88"/>
      <c r="U600" s="41"/>
      <c r="V600" s="41"/>
      <c r="W600" s="41"/>
      <c r="X600" s="41"/>
      <c r="Y600" s="41"/>
      <c r="Z600" s="41"/>
      <c r="AA600" s="41"/>
      <c r="AB600" s="41"/>
      <c r="AC600" s="41"/>
      <c r="AD600" s="41"/>
      <c r="AE600" s="41"/>
      <c r="AT600" s="20" t="s">
        <v>202</v>
      </c>
      <c r="AU600" s="20" t="s">
        <v>78</v>
      </c>
    </row>
    <row r="601" s="13" customFormat="1">
      <c r="A601" s="13"/>
      <c r="B601" s="235"/>
      <c r="C601" s="236"/>
      <c r="D601" s="228" t="s">
        <v>206</v>
      </c>
      <c r="E601" s="237" t="s">
        <v>19</v>
      </c>
      <c r="F601" s="238" t="s">
        <v>279</v>
      </c>
      <c r="G601" s="236"/>
      <c r="H601" s="237" t="s">
        <v>19</v>
      </c>
      <c r="I601" s="239"/>
      <c r="J601" s="236"/>
      <c r="K601" s="236"/>
      <c r="L601" s="240"/>
      <c r="M601" s="241"/>
      <c r="N601" s="242"/>
      <c r="O601" s="242"/>
      <c r="P601" s="242"/>
      <c r="Q601" s="242"/>
      <c r="R601" s="242"/>
      <c r="S601" s="242"/>
      <c r="T601" s="243"/>
      <c r="U601" s="13"/>
      <c r="V601" s="13"/>
      <c r="W601" s="13"/>
      <c r="X601" s="13"/>
      <c r="Y601" s="13"/>
      <c r="Z601" s="13"/>
      <c r="AA601" s="13"/>
      <c r="AB601" s="13"/>
      <c r="AC601" s="13"/>
      <c r="AD601" s="13"/>
      <c r="AE601" s="13"/>
      <c r="AT601" s="244" t="s">
        <v>206</v>
      </c>
      <c r="AU601" s="244" t="s">
        <v>78</v>
      </c>
      <c r="AV601" s="13" t="s">
        <v>76</v>
      </c>
      <c r="AW601" s="13" t="s">
        <v>31</v>
      </c>
      <c r="AX601" s="13" t="s">
        <v>69</v>
      </c>
      <c r="AY601" s="244" t="s">
        <v>193</v>
      </c>
    </row>
    <row r="602" s="14" customFormat="1">
      <c r="A602" s="14"/>
      <c r="B602" s="245"/>
      <c r="C602" s="246"/>
      <c r="D602" s="228" t="s">
        <v>206</v>
      </c>
      <c r="E602" s="247" t="s">
        <v>19</v>
      </c>
      <c r="F602" s="248" t="s">
        <v>245</v>
      </c>
      <c r="G602" s="246"/>
      <c r="H602" s="249">
        <v>5</v>
      </c>
      <c r="I602" s="250"/>
      <c r="J602" s="246"/>
      <c r="K602" s="246"/>
      <c r="L602" s="251"/>
      <c r="M602" s="252"/>
      <c r="N602" s="253"/>
      <c r="O602" s="253"/>
      <c r="P602" s="253"/>
      <c r="Q602" s="253"/>
      <c r="R602" s="253"/>
      <c r="S602" s="253"/>
      <c r="T602" s="254"/>
      <c r="U602" s="14"/>
      <c r="V602" s="14"/>
      <c r="W602" s="14"/>
      <c r="X602" s="14"/>
      <c r="Y602" s="14"/>
      <c r="Z602" s="14"/>
      <c r="AA602" s="14"/>
      <c r="AB602" s="14"/>
      <c r="AC602" s="14"/>
      <c r="AD602" s="14"/>
      <c r="AE602" s="14"/>
      <c r="AT602" s="255" t="s">
        <v>206</v>
      </c>
      <c r="AU602" s="255" t="s">
        <v>78</v>
      </c>
      <c r="AV602" s="14" t="s">
        <v>78</v>
      </c>
      <c r="AW602" s="14" t="s">
        <v>31</v>
      </c>
      <c r="AX602" s="14" t="s">
        <v>76</v>
      </c>
      <c r="AY602" s="255" t="s">
        <v>193</v>
      </c>
    </row>
    <row r="603" s="2" customFormat="1" ht="16.5" customHeight="1">
      <c r="A603" s="41"/>
      <c r="B603" s="42"/>
      <c r="C603" s="215" t="s">
        <v>2420</v>
      </c>
      <c r="D603" s="215" t="s">
        <v>195</v>
      </c>
      <c r="E603" s="216" t="s">
        <v>5966</v>
      </c>
      <c r="F603" s="217" t="s">
        <v>5967</v>
      </c>
      <c r="G603" s="218" t="s">
        <v>343</v>
      </c>
      <c r="H603" s="219">
        <v>6</v>
      </c>
      <c r="I603" s="220"/>
      <c r="J603" s="221">
        <f>ROUND(I603*H603,2)</f>
        <v>0</v>
      </c>
      <c r="K603" s="217" t="s">
        <v>19</v>
      </c>
      <c r="L603" s="47"/>
      <c r="M603" s="222" t="s">
        <v>19</v>
      </c>
      <c r="N603" s="223" t="s">
        <v>40</v>
      </c>
      <c r="O603" s="87"/>
      <c r="P603" s="224">
        <f>O603*H603</f>
        <v>0</v>
      </c>
      <c r="Q603" s="224">
        <v>0</v>
      </c>
      <c r="R603" s="224">
        <f>Q603*H603</f>
        <v>0</v>
      </c>
      <c r="S603" s="224">
        <v>0</v>
      </c>
      <c r="T603" s="225">
        <f>S603*H603</f>
        <v>0</v>
      </c>
      <c r="U603" s="41"/>
      <c r="V603" s="41"/>
      <c r="W603" s="41"/>
      <c r="X603" s="41"/>
      <c r="Y603" s="41"/>
      <c r="Z603" s="41"/>
      <c r="AA603" s="41"/>
      <c r="AB603" s="41"/>
      <c r="AC603" s="41"/>
      <c r="AD603" s="41"/>
      <c r="AE603" s="41"/>
      <c r="AR603" s="226" t="s">
        <v>323</v>
      </c>
      <c r="AT603" s="226" t="s">
        <v>195</v>
      </c>
      <c r="AU603" s="226" t="s">
        <v>78</v>
      </c>
      <c r="AY603" s="20" t="s">
        <v>193</v>
      </c>
      <c r="BE603" s="227">
        <f>IF(N603="základní",J603,0)</f>
        <v>0</v>
      </c>
      <c r="BF603" s="227">
        <f>IF(N603="snížená",J603,0)</f>
        <v>0</v>
      </c>
      <c r="BG603" s="227">
        <f>IF(N603="zákl. přenesená",J603,0)</f>
        <v>0</v>
      </c>
      <c r="BH603" s="227">
        <f>IF(N603="sníž. přenesená",J603,0)</f>
        <v>0</v>
      </c>
      <c r="BI603" s="227">
        <f>IF(N603="nulová",J603,0)</f>
        <v>0</v>
      </c>
      <c r="BJ603" s="20" t="s">
        <v>76</v>
      </c>
      <c r="BK603" s="227">
        <f>ROUND(I603*H603,2)</f>
        <v>0</v>
      </c>
      <c r="BL603" s="20" t="s">
        <v>323</v>
      </c>
      <c r="BM603" s="226" t="s">
        <v>5968</v>
      </c>
    </row>
    <row r="604" s="2" customFormat="1">
      <c r="A604" s="41"/>
      <c r="B604" s="42"/>
      <c r="C604" s="43"/>
      <c r="D604" s="228" t="s">
        <v>202</v>
      </c>
      <c r="E604" s="43"/>
      <c r="F604" s="229" t="s">
        <v>5969</v>
      </c>
      <c r="G604" s="43"/>
      <c r="H604" s="43"/>
      <c r="I604" s="230"/>
      <c r="J604" s="43"/>
      <c r="K604" s="43"/>
      <c r="L604" s="47"/>
      <c r="M604" s="231"/>
      <c r="N604" s="232"/>
      <c r="O604" s="87"/>
      <c r="P604" s="87"/>
      <c r="Q604" s="87"/>
      <c r="R604" s="87"/>
      <c r="S604" s="87"/>
      <c r="T604" s="88"/>
      <c r="U604" s="41"/>
      <c r="V604" s="41"/>
      <c r="W604" s="41"/>
      <c r="X604" s="41"/>
      <c r="Y604" s="41"/>
      <c r="Z604" s="41"/>
      <c r="AA604" s="41"/>
      <c r="AB604" s="41"/>
      <c r="AC604" s="41"/>
      <c r="AD604" s="41"/>
      <c r="AE604" s="41"/>
      <c r="AT604" s="20" t="s">
        <v>202</v>
      </c>
      <c r="AU604" s="20" t="s">
        <v>78</v>
      </c>
    </row>
    <row r="605" s="13" customFormat="1">
      <c r="A605" s="13"/>
      <c r="B605" s="235"/>
      <c r="C605" s="236"/>
      <c r="D605" s="228" t="s">
        <v>206</v>
      </c>
      <c r="E605" s="237" t="s">
        <v>19</v>
      </c>
      <c r="F605" s="238" t="s">
        <v>279</v>
      </c>
      <c r="G605" s="236"/>
      <c r="H605" s="237" t="s">
        <v>19</v>
      </c>
      <c r="I605" s="239"/>
      <c r="J605" s="236"/>
      <c r="K605" s="236"/>
      <c r="L605" s="240"/>
      <c r="M605" s="241"/>
      <c r="N605" s="242"/>
      <c r="O605" s="242"/>
      <c r="P605" s="242"/>
      <c r="Q605" s="242"/>
      <c r="R605" s="242"/>
      <c r="S605" s="242"/>
      <c r="T605" s="243"/>
      <c r="U605" s="13"/>
      <c r="V605" s="13"/>
      <c r="W605" s="13"/>
      <c r="X605" s="13"/>
      <c r="Y605" s="13"/>
      <c r="Z605" s="13"/>
      <c r="AA605" s="13"/>
      <c r="AB605" s="13"/>
      <c r="AC605" s="13"/>
      <c r="AD605" s="13"/>
      <c r="AE605" s="13"/>
      <c r="AT605" s="244" t="s">
        <v>206</v>
      </c>
      <c r="AU605" s="244" t="s">
        <v>78</v>
      </c>
      <c r="AV605" s="13" t="s">
        <v>76</v>
      </c>
      <c r="AW605" s="13" t="s">
        <v>31</v>
      </c>
      <c r="AX605" s="13" t="s">
        <v>69</v>
      </c>
      <c r="AY605" s="244" t="s">
        <v>193</v>
      </c>
    </row>
    <row r="606" s="14" customFormat="1">
      <c r="A606" s="14"/>
      <c r="B606" s="245"/>
      <c r="C606" s="246"/>
      <c r="D606" s="228" t="s">
        <v>206</v>
      </c>
      <c r="E606" s="247" t="s">
        <v>19</v>
      </c>
      <c r="F606" s="248" t="s">
        <v>237</v>
      </c>
      <c r="G606" s="246"/>
      <c r="H606" s="249">
        <v>6</v>
      </c>
      <c r="I606" s="250"/>
      <c r="J606" s="246"/>
      <c r="K606" s="246"/>
      <c r="L606" s="251"/>
      <c r="M606" s="252"/>
      <c r="N606" s="253"/>
      <c r="O606" s="253"/>
      <c r="P606" s="253"/>
      <c r="Q606" s="253"/>
      <c r="R606" s="253"/>
      <c r="S606" s="253"/>
      <c r="T606" s="254"/>
      <c r="U606" s="14"/>
      <c r="V606" s="14"/>
      <c r="W606" s="14"/>
      <c r="X606" s="14"/>
      <c r="Y606" s="14"/>
      <c r="Z606" s="14"/>
      <c r="AA606" s="14"/>
      <c r="AB606" s="14"/>
      <c r="AC606" s="14"/>
      <c r="AD606" s="14"/>
      <c r="AE606" s="14"/>
      <c r="AT606" s="255" t="s">
        <v>206</v>
      </c>
      <c r="AU606" s="255" t="s">
        <v>78</v>
      </c>
      <c r="AV606" s="14" t="s">
        <v>78</v>
      </c>
      <c r="AW606" s="14" t="s">
        <v>31</v>
      </c>
      <c r="AX606" s="14" t="s">
        <v>76</v>
      </c>
      <c r="AY606" s="255" t="s">
        <v>193</v>
      </c>
    </row>
    <row r="607" s="2" customFormat="1" ht="16.5" customHeight="1">
      <c r="A607" s="41"/>
      <c r="B607" s="42"/>
      <c r="C607" s="215" t="s">
        <v>2424</v>
      </c>
      <c r="D607" s="215" t="s">
        <v>195</v>
      </c>
      <c r="E607" s="216" t="s">
        <v>5970</v>
      </c>
      <c r="F607" s="217" t="s">
        <v>5971</v>
      </c>
      <c r="G607" s="218" t="s">
        <v>343</v>
      </c>
      <c r="H607" s="219">
        <v>1</v>
      </c>
      <c r="I607" s="220"/>
      <c r="J607" s="221">
        <f>ROUND(I607*H607,2)</f>
        <v>0</v>
      </c>
      <c r="K607" s="217" t="s">
        <v>19</v>
      </c>
      <c r="L607" s="47"/>
      <c r="M607" s="222" t="s">
        <v>19</v>
      </c>
      <c r="N607" s="223" t="s">
        <v>40</v>
      </c>
      <c r="O607" s="87"/>
      <c r="P607" s="224">
        <f>O607*H607</f>
        <v>0</v>
      </c>
      <c r="Q607" s="224">
        <v>0</v>
      </c>
      <c r="R607" s="224">
        <f>Q607*H607</f>
        <v>0</v>
      </c>
      <c r="S607" s="224">
        <v>0</v>
      </c>
      <c r="T607" s="225">
        <f>S607*H607</f>
        <v>0</v>
      </c>
      <c r="U607" s="41"/>
      <c r="V607" s="41"/>
      <c r="W607" s="41"/>
      <c r="X607" s="41"/>
      <c r="Y607" s="41"/>
      <c r="Z607" s="41"/>
      <c r="AA607" s="41"/>
      <c r="AB607" s="41"/>
      <c r="AC607" s="41"/>
      <c r="AD607" s="41"/>
      <c r="AE607" s="41"/>
      <c r="AR607" s="226" t="s">
        <v>323</v>
      </c>
      <c r="AT607" s="226" t="s">
        <v>195</v>
      </c>
      <c r="AU607" s="226" t="s">
        <v>78</v>
      </c>
      <c r="AY607" s="20" t="s">
        <v>193</v>
      </c>
      <c r="BE607" s="227">
        <f>IF(N607="základní",J607,0)</f>
        <v>0</v>
      </c>
      <c r="BF607" s="227">
        <f>IF(N607="snížená",J607,0)</f>
        <v>0</v>
      </c>
      <c r="BG607" s="227">
        <f>IF(N607="zákl. přenesená",J607,0)</f>
        <v>0</v>
      </c>
      <c r="BH607" s="227">
        <f>IF(N607="sníž. přenesená",J607,0)</f>
        <v>0</v>
      </c>
      <c r="BI607" s="227">
        <f>IF(N607="nulová",J607,0)</f>
        <v>0</v>
      </c>
      <c r="BJ607" s="20" t="s">
        <v>76</v>
      </c>
      <c r="BK607" s="227">
        <f>ROUND(I607*H607,2)</f>
        <v>0</v>
      </c>
      <c r="BL607" s="20" t="s">
        <v>323</v>
      </c>
      <c r="BM607" s="226" t="s">
        <v>5972</v>
      </c>
    </row>
    <row r="608" s="2" customFormat="1">
      <c r="A608" s="41"/>
      <c r="B608" s="42"/>
      <c r="C608" s="43"/>
      <c r="D608" s="228" t="s">
        <v>202</v>
      </c>
      <c r="E608" s="43"/>
      <c r="F608" s="229" t="s">
        <v>5973</v>
      </c>
      <c r="G608" s="43"/>
      <c r="H608" s="43"/>
      <c r="I608" s="230"/>
      <c r="J608" s="43"/>
      <c r="K608" s="43"/>
      <c r="L608" s="47"/>
      <c r="M608" s="231"/>
      <c r="N608" s="232"/>
      <c r="O608" s="87"/>
      <c r="P608" s="87"/>
      <c r="Q608" s="87"/>
      <c r="R608" s="87"/>
      <c r="S608" s="87"/>
      <c r="T608" s="88"/>
      <c r="U608" s="41"/>
      <c r="V608" s="41"/>
      <c r="W608" s="41"/>
      <c r="X608" s="41"/>
      <c r="Y608" s="41"/>
      <c r="Z608" s="41"/>
      <c r="AA608" s="41"/>
      <c r="AB608" s="41"/>
      <c r="AC608" s="41"/>
      <c r="AD608" s="41"/>
      <c r="AE608" s="41"/>
      <c r="AT608" s="20" t="s">
        <v>202</v>
      </c>
      <c r="AU608" s="20" t="s">
        <v>78</v>
      </c>
    </row>
    <row r="609" s="13" customFormat="1">
      <c r="A609" s="13"/>
      <c r="B609" s="235"/>
      <c r="C609" s="236"/>
      <c r="D609" s="228" t="s">
        <v>206</v>
      </c>
      <c r="E609" s="237" t="s">
        <v>19</v>
      </c>
      <c r="F609" s="238" t="s">
        <v>279</v>
      </c>
      <c r="G609" s="236"/>
      <c r="H609" s="237" t="s">
        <v>19</v>
      </c>
      <c r="I609" s="239"/>
      <c r="J609" s="236"/>
      <c r="K609" s="236"/>
      <c r="L609" s="240"/>
      <c r="M609" s="241"/>
      <c r="N609" s="242"/>
      <c r="O609" s="242"/>
      <c r="P609" s="242"/>
      <c r="Q609" s="242"/>
      <c r="R609" s="242"/>
      <c r="S609" s="242"/>
      <c r="T609" s="243"/>
      <c r="U609" s="13"/>
      <c r="V609" s="13"/>
      <c r="W609" s="13"/>
      <c r="X609" s="13"/>
      <c r="Y609" s="13"/>
      <c r="Z609" s="13"/>
      <c r="AA609" s="13"/>
      <c r="AB609" s="13"/>
      <c r="AC609" s="13"/>
      <c r="AD609" s="13"/>
      <c r="AE609" s="13"/>
      <c r="AT609" s="244" t="s">
        <v>206</v>
      </c>
      <c r="AU609" s="244" t="s">
        <v>78</v>
      </c>
      <c r="AV609" s="13" t="s">
        <v>76</v>
      </c>
      <c r="AW609" s="13" t="s">
        <v>31</v>
      </c>
      <c r="AX609" s="13" t="s">
        <v>69</v>
      </c>
      <c r="AY609" s="244" t="s">
        <v>193</v>
      </c>
    </row>
    <row r="610" s="14" customFormat="1">
      <c r="A610" s="14"/>
      <c r="B610" s="245"/>
      <c r="C610" s="246"/>
      <c r="D610" s="228" t="s">
        <v>206</v>
      </c>
      <c r="E610" s="247" t="s">
        <v>19</v>
      </c>
      <c r="F610" s="248" t="s">
        <v>76</v>
      </c>
      <c r="G610" s="246"/>
      <c r="H610" s="249">
        <v>1</v>
      </c>
      <c r="I610" s="250"/>
      <c r="J610" s="246"/>
      <c r="K610" s="246"/>
      <c r="L610" s="251"/>
      <c r="M610" s="252"/>
      <c r="N610" s="253"/>
      <c r="O610" s="253"/>
      <c r="P610" s="253"/>
      <c r="Q610" s="253"/>
      <c r="R610" s="253"/>
      <c r="S610" s="253"/>
      <c r="T610" s="254"/>
      <c r="U610" s="14"/>
      <c r="V610" s="14"/>
      <c r="W610" s="14"/>
      <c r="X610" s="14"/>
      <c r="Y610" s="14"/>
      <c r="Z610" s="14"/>
      <c r="AA610" s="14"/>
      <c r="AB610" s="14"/>
      <c r="AC610" s="14"/>
      <c r="AD610" s="14"/>
      <c r="AE610" s="14"/>
      <c r="AT610" s="255" t="s">
        <v>206</v>
      </c>
      <c r="AU610" s="255" t="s">
        <v>78</v>
      </c>
      <c r="AV610" s="14" t="s">
        <v>78</v>
      </c>
      <c r="AW610" s="14" t="s">
        <v>31</v>
      </c>
      <c r="AX610" s="14" t="s">
        <v>76</v>
      </c>
      <c r="AY610" s="255" t="s">
        <v>193</v>
      </c>
    </row>
    <row r="611" s="2" customFormat="1" ht="16.5" customHeight="1">
      <c r="A611" s="41"/>
      <c r="B611" s="42"/>
      <c r="C611" s="215" t="s">
        <v>2430</v>
      </c>
      <c r="D611" s="215" t="s">
        <v>195</v>
      </c>
      <c r="E611" s="216" t="s">
        <v>5974</v>
      </c>
      <c r="F611" s="217" t="s">
        <v>5975</v>
      </c>
      <c r="G611" s="218" t="s">
        <v>343</v>
      </c>
      <c r="H611" s="219">
        <v>1</v>
      </c>
      <c r="I611" s="220"/>
      <c r="J611" s="221">
        <f>ROUND(I611*H611,2)</f>
        <v>0</v>
      </c>
      <c r="K611" s="217" t="s">
        <v>19</v>
      </c>
      <c r="L611" s="47"/>
      <c r="M611" s="222" t="s">
        <v>19</v>
      </c>
      <c r="N611" s="223" t="s">
        <v>40</v>
      </c>
      <c r="O611" s="87"/>
      <c r="P611" s="224">
        <f>O611*H611</f>
        <v>0</v>
      </c>
      <c r="Q611" s="224">
        <v>0</v>
      </c>
      <c r="R611" s="224">
        <f>Q611*H611</f>
        <v>0</v>
      </c>
      <c r="S611" s="224">
        <v>0</v>
      </c>
      <c r="T611" s="225">
        <f>S611*H611</f>
        <v>0</v>
      </c>
      <c r="U611" s="41"/>
      <c r="V611" s="41"/>
      <c r="W611" s="41"/>
      <c r="X611" s="41"/>
      <c r="Y611" s="41"/>
      <c r="Z611" s="41"/>
      <c r="AA611" s="41"/>
      <c r="AB611" s="41"/>
      <c r="AC611" s="41"/>
      <c r="AD611" s="41"/>
      <c r="AE611" s="41"/>
      <c r="AR611" s="226" t="s">
        <v>323</v>
      </c>
      <c r="AT611" s="226" t="s">
        <v>195</v>
      </c>
      <c r="AU611" s="226" t="s">
        <v>78</v>
      </c>
      <c r="AY611" s="20" t="s">
        <v>193</v>
      </c>
      <c r="BE611" s="227">
        <f>IF(N611="základní",J611,0)</f>
        <v>0</v>
      </c>
      <c r="BF611" s="227">
        <f>IF(N611="snížená",J611,0)</f>
        <v>0</v>
      </c>
      <c r="BG611" s="227">
        <f>IF(N611="zákl. přenesená",J611,0)</f>
        <v>0</v>
      </c>
      <c r="BH611" s="227">
        <f>IF(N611="sníž. přenesená",J611,0)</f>
        <v>0</v>
      </c>
      <c r="BI611" s="227">
        <f>IF(N611="nulová",J611,0)</f>
        <v>0</v>
      </c>
      <c r="BJ611" s="20" t="s">
        <v>76</v>
      </c>
      <c r="BK611" s="227">
        <f>ROUND(I611*H611,2)</f>
        <v>0</v>
      </c>
      <c r="BL611" s="20" t="s">
        <v>323</v>
      </c>
      <c r="BM611" s="226" t="s">
        <v>5976</v>
      </c>
    </row>
    <row r="612" s="2" customFormat="1">
      <c r="A612" s="41"/>
      <c r="B612" s="42"/>
      <c r="C612" s="43"/>
      <c r="D612" s="228" t="s">
        <v>202</v>
      </c>
      <c r="E612" s="43"/>
      <c r="F612" s="229" t="s">
        <v>5977</v>
      </c>
      <c r="G612" s="43"/>
      <c r="H612" s="43"/>
      <c r="I612" s="230"/>
      <c r="J612" s="43"/>
      <c r="K612" s="43"/>
      <c r="L612" s="47"/>
      <c r="M612" s="231"/>
      <c r="N612" s="232"/>
      <c r="O612" s="87"/>
      <c r="P612" s="87"/>
      <c r="Q612" s="87"/>
      <c r="R612" s="87"/>
      <c r="S612" s="87"/>
      <c r="T612" s="88"/>
      <c r="U612" s="41"/>
      <c r="V612" s="41"/>
      <c r="W612" s="41"/>
      <c r="X612" s="41"/>
      <c r="Y612" s="41"/>
      <c r="Z612" s="41"/>
      <c r="AA612" s="41"/>
      <c r="AB612" s="41"/>
      <c r="AC612" s="41"/>
      <c r="AD612" s="41"/>
      <c r="AE612" s="41"/>
      <c r="AT612" s="20" t="s">
        <v>202</v>
      </c>
      <c r="AU612" s="20" t="s">
        <v>78</v>
      </c>
    </row>
    <row r="613" s="13" customFormat="1">
      <c r="A613" s="13"/>
      <c r="B613" s="235"/>
      <c r="C613" s="236"/>
      <c r="D613" s="228" t="s">
        <v>206</v>
      </c>
      <c r="E613" s="237" t="s">
        <v>19</v>
      </c>
      <c r="F613" s="238" t="s">
        <v>279</v>
      </c>
      <c r="G613" s="236"/>
      <c r="H613" s="237" t="s">
        <v>19</v>
      </c>
      <c r="I613" s="239"/>
      <c r="J613" s="236"/>
      <c r="K613" s="236"/>
      <c r="L613" s="240"/>
      <c r="M613" s="241"/>
      <c r="N613" s="242"/>
      <c r="O613" s="242"/>
      <c r="P613" s="242"/>
      <c r="Q613" s="242"/>
      <c r="R613" s="242"/>
      <c r="S613" s="242"/>
      <c r="T613" s="243"/>
      <c r="U613" s="13"/>
      <c r="V613" s="13"/>
      <c r="W613" s="13"/>
      <c r="X613" s="13"/>
      <c r="Y613" s="13"/>
      <c r="Z613" s="13"/>
      <c r="AA613" s="13"/>
      <c r="AB613" s="13"/>
      <c r="AC613" s="13"/>
      <c r="AD613" s="13"/>
      <c r="AE613" s="13"/>
      <c r="AT613" s="244" t="s">
        <v>206</v>
      </c>
      <c r="AU613" s="244" t="s">
        <v>78</v>
      </c>
      <c r="AV613" s="13" t="s">
        <v>76</v>
      </c>
      <c r="AW613" s="13" t="s">
        <v>31</v>
      </c>
      <c r="AX613" s="13" t="s">
        <v>69</v>
      </c>
      <c r="AY613" s="244" t="s">
        <v>193</v>
      </c>
    </row>
    <row r="614" s="14" customFormat="1">
      <c r="A614" s="14"/>
      <c r="B614" s="245"/>
      <c r="C614" s="246"/>
      <c r="D614" s="228" t="s">
        <v>206</v>
      </c>
      <c r="E614" s="247" t="s">
        <v>19</v>
      </c>
      <c r="F614" s="248" t="s">
        <v>76</v>
      </c>
      <c r="G614" s="246"/>
      <c r="H614" s="249">
        <v>1</v>
      </c>
      <c r="I614" s="250"/>
      <c r="J614" s="246"/>
      <c r="K614" s="246"/>
      <c r="L614" s="251"/>
      <c r="M614" s="252"/>
      <c r="N614" s="253"/>
      <c r="O614" s="253"/>
      <c r="P614" s="253"/>
      <c r="Q614" s="253"/>
      <c r="R614" s="253"/>
      <c r="S614" s="253"/>
      <c r="T614" s="254"/>
      <c r="U614" s="14"/>
      <c r="V614" s="14"/>
      <c r="W614" s="14"/>
      <c r="X614" s="14"/>
      <c r="Y614" s="14"/>
      <c r="Z614" s="14"/>
      <c r="AA614" s="14"/>
      <c r="AB614" s="14"/>
      <c r="AC614" s="14"/>
      <c r="AD614" s="14"/>
      <c r="AE614" s="14"/>
      <c r="AT614" s="255" t="s">
        <v>206</v>
      </c>
      <c r="AU614" s="255" t="s">
        <v>78</v>
      </c>
      <c r="AV614" s="14" t="s">
        <v>78</v>
      </c>
      <c r="AW614" s="14" t="s">
        <v>31</v>
      </c>
      <c r="AX614" s="14" t="s">
        <v>76</v>
      </c>
      <c r="AY614" s="255" t="s">
        <v>193</v>
      </c>
    </row>
    <row r="615" s="2" customFormat="1" ht="16.5" customHeight="1">
      <c r="A615" s="41"/>
      <c r="B615" s="42"/>
      <c r="C615" s="215" t="s">
        <v>2441</v>
      </c>
      <c r="D615" s="215" t="s">
        <v>195</v>
      </c>
      <c r="E615" s="216" t="s">
        <v>5978</v>
      </c>
      <c r="F615" s="217" t="s">
        <v>5979</v>
      </c>
      <c r="G615" s="218" t="s">
        <v>343</v>
      </c>
      <c r="H615" s="219">
        <v>1</v>
      </c>
      <c r="I615" s="220"/>
      <c r="J615" s="221">
        <f>ROUND(I615*H615,2)</f>
        <v>0</v>
      </c>
      <c r="K615" s="217" t="s">
        <v>19</v>
      </c>
      <c r="L615" s="47"/>
      <c r="M615" s="222" t="s">
        <v>19</v>
      </c>
      <c r="N615" s="223" t="s">
        <v>40</v>
      </c>
      <c r="O615" s="87"/>
      <c r="P615" s="224">
        <f>O615*H615</f>
        <v>0</v>
      </c>
      <c r="Q615" s="224">
        <v>0</v>
      </c>
      <c r="R615" s="224">
        <f>Q615*H615</f>
        <v>0</v>
      </c>
      <c r="S615" s="224">
        <v>0</v>
      </c>
      <c r="T615" s="225">
        <f>S615*H615</f>
        <v>0</v>
      </c>
      <c r="U615" s="41"/>
      <c r="V615" s="41"/>
      <c r="W615" s="41"/>
      <c r="X615" s="41"/>
      <c r="Y615" s="41"/>
      <c r="Z615" s="41"/>
      <c r="AA615" s="41"/>
      <c r="AB615" s="41"/>
      <c r="AC615" s="41"/>
      <c r="AD615" s="41"/>
      <c r="AE615" s="41"/>
      <c r="AR615" s="226" t="s">
        <v>323</v>
      </c>
      <c r="AT615" s="226" t="s">
        <v>195</v>
      </c>
      <c r="AU615" s="226" t="s">
        <v>78</v>
      </c>
      <c r="AY615" s="20" t="s">
        <v>193</v>
      </c>
      <c r="BE615" s="227">
        <f>IF(N615="základní",J615,0)</f>
        <v>0</v>
      </c>
      <c r="BF615" s="227">
        <f>IF(N615="snížená",J615,0)</f>
        <v>0</v>
      </c>
      <c r="BG615" s="227">
        <f>IF(N615="zákl. přenesená",J615,0)</f>
        <v>0</v>
      </c>
      <c r="BH615" s="227">
        <f>IF(N615="sníž. přenesená",J615,0)</f>
        <v>0</v>
      </c>
      <c r="BI615" s="227">
        <f>IF(N615="nulová",J615,0)</f>
        <v>0</v>
      </c>
      <c r="BJ615" s="20" t="s">
        <v>76</v>
      </c>
      <c r="BK615" s="227">
        <f>ROUND(I615*H615,2)</f>
        <v>0</v>
      </c>
      <c r="BL615" s="20" t="s">
        <v>323</v>
      </c>
      <c r="BM615" s="226" t="s">
        <v>5980</v>
      </c>
    </row>
    <row r="616" s="2" customFormat="1">
      <c r="A616" s="41"/>
      <c r="B616" s="42"/>
      <c r="C616" s="43"/>
      <c r="D616" s="228" t="s">
        <v>202</v>
      </c>
      <c r="E616" s="43"/>
      <c r="F616" s="229" t="s">
        <v>5981</v>
      </c>
      <c r="G616" s="43"/>
      <c r="H616" s="43"/>
      <c r="I616" s="230"/>
      <c r="J616" s="43"/>
      <c r="K616" s="43"/>
      <c r="L616" s="47"/>
      <c r="M616" s="231"/>
      <c r="N616" s="232"/>
      <c r="O616" s="87"/>
      <c r="P616" s="87"/>
      <c r="Q616" s="87"/>
      <c r="R616" s="87"/>
      <c r="S616" s="87"/>
      <c r="T616" s="88"/>
      <c r="U616" s="41"/>
      <c r="V616" s="41"/>
      <c r="W616" s="41"/>
      <c r="X616" s="41"/>
      <c r="Y616" s="41"/>
      <c r="Z616" s="41"/>
      <c r="AA616" s="41"/>
      <c r="AB616" s="41"/>
      <c r="AC616" s="41"/>
      <c r="AD616" s="41"/>
      <c r="AE616" s="41"/>
      <c r="AT616" s="20" t="s">
        <v>202</v>
      </c>
      <c r="AU616" s="20" t="s">
        <v>78</v>
      </c>
    </row>
    <row r="617" s="13" customFormat="1">
      <c r="A617" s="13"/>
      <c r="B617" s="235"/>
      <c r="C617" s="236"/>
      <c r="D617" s="228" t="s">
        <v>206</v>
      </c>
      <c r="E617" s="237" t="s">
        <v>19</v>
      </c>
      <c r="F617" s="238" t="s">
        <v>279</v>
      </c>
      <c r="G617" s="236"/>
      <c r="H617" s="237" t="s">
        <v>19</v>
      </c>
      <c r="I617" s="239"/>
      <c r="J617" s="236"/>
      <c r="K617" s="236"/>
      <c r="L617" s="240"/>
      <c r="M617" s="241"/>
      <c r="N617" s="242"/>
      <c r="O617" s="242"/>
      <c r="P617" s="242"/>
      <c r="Q617" s="242"/>
      <c r="R617" s="242"/>
      <c r="S617" s="242"/>
      <c r="T617" s="243"/>
      <c r="U617" s="13"/>
      <c r="V617" s="13"/>
      <c r="W617" s="13"/>
      <c r="X617" s="13"/>
      <c r="Y617" s="13"/>
      <c r="Z617" s="13"/>
      <c r="AA617" s="13"/>
      <c r="AB617" s="13"/>
      <c r="AC617" s="13"/>
      <c r="AD617" s="13"/>
      <c r="AE617" s="13"/>
      <c r="AT617" s="244" t="s">
        <v>206</v>
      </c>
      <c r="AU617" s="244" t="s">
        <v>78</v>
      </c>
      <c r="AV617" s="13" t="s">
        <v>76</v>
      </c>
      <c r="AW617" s="13" t="s">
        <v>31</v>
      </c>
      <c r="AX617" s="13" t="s">
        <v>69</v>
      </c>
      <c r="AY617" s="244" t="s">
        <v>193</v>
      </c>
    </row>
    <row r="618" s="14" customFormat="1">
      <c r="A618" s="14"/>
      <c r="B618" s="245"/>
      <c r="C618" s="246"/>
      <c r="D618" s="228" t="s">
        <v>206</v>
      </c>
      <c r="E618" s="247" t="s">
        <v>19</v>
      </c>
      <c r="F618" s="248" t="s">
        <v>76</v>
      </c>
      <c r="G618" s="246"/>
      <c r="H618" s="249">
        <v>1</v>
      </c>
      <c r="I618" s="250"/>
      <c r="J618" s="246"/>
      <c r="K618" s="246"/>
      <c r="L618" s="251"/>
      <c r="M618" s="252"/>
      <c r="N618" s="253"/>
      <c r="O618" s="253"/>
      <c r="P618" s="253"/>
      <c r="Q618" s="253"/>
      <c r="R618" s="253"/>
      <c r="S618" s="253"/>
      <c r="T618" s="254"/>
      <c r="U618" s="14"/>
      <c r="V618" s="14"/>
      <c r="W618" s="14"/>
      <c r="X618" s="14"/>
      <c r="Y618" s="14"/>
      <c r="Z618" s="14"/>
      <c r="AA618" s="14"/>
      <c r="AB618" s="14"/>
      <c r="AC618" s="14"/>
      <c r="AD618" s="14"/>
      <c r="AE618" s="14"/>
      <c r="AT618" s="255" t="s">
        <v>206</v>
      </c>
      <c r="AU618" s="255" t="s">
        <v>78</v>
      </c>
      <c r="AV618" s="14" t="s">
        <v>78</v>
      </c>
      <c r="AW618" s="14" t="s">
        <v>31</v>
      </c>
      <c r="AX618" s="14" t="s">
        <v>76</v>
      </c>
      <c r="AY618" s="255" t="s">
        <v>193</v>
      </c>
    </row>
    <row r="619" s="2" customFormat="1" ht="16.5" customHeight="1">
      <c r="A619" s="41"/>
      <c r="B619" s="42"/>
      <c r="C619" s="215" t="s">
        <v>2447</v>
      </c>
      <c r="D619" s="215" t="s">
        <v>195</v>
      </c>
      <c r="E619" s="216" t="s">
        <v>5982</v>
      </c>
      <c r="F619" s="217" t="s">
        <v>5983</v>
      </c>
      <c r="G619" s="218" t="s">
        <v>408</v>
      </c>
      <c r="H619" s="219">
        <v>24</v>
      </c>
      <c r="I619" s="220"/>
      <c r="J619" s="221">
        <f>ROUND(I619*H619,2)</f>
        <v>0</v>
      </c>
      <c r="K619" s="217" t="s">
        <v>19</v>
      </c>
      <c r="L619" s="47"/>
      <c r="M619" s="222" t="s">
        <v>19</v>
      </c>
      <c r="N619" s="223" t="s">
        <v>40</v>
      </c>
      <c r="O619" s="87"/>
      <c r="P619" s="224">
        <f>O619*H619</f>
        <v>0</v>
      </c>
      <c r="Q619" s="224">
        <v>0</v>
      </c>
      <c r="R619" s="224">
        <f>Q619*H619</f>
        <v>0</v>
      </c>
      <c r="S619" s="224">
        <v>0</v>
      </c>
      <c r="T619" s="225">
        <f>S619*H619</f>
        <v>0</v>
      </c>
      <c r="U619" s="41"/>
      <c r="V619" s="41"/>
      <c r="W619" s="41"/>
      <c r="X619" s="41"/>
      <c r="Y619" s="41"/>
      <c r="Z619" s="41"/>
      <c r="AA619" s="41"/>
      <c r="AB619" s="41"/>
      <c r="AC619" s="41"/>
      <c r="AD619" s="41"/>
      <c r="AE619" s="41"/>
      <c r="AR619" s="226" t="s">
        <v>323</v>
      </c>
      <c r="AT619" s="226" t="s">
        <v>195</v>
      </c>
      <c r="AU619" s="226" t="s">
        <v>78</v>
      </c>
      <c r="AY619" s="20" t="s">
        <v>193</v>
      </c>
      <c r="BE619" s="227">
        <f>IF(N619="základní",J619,0)</f>
        <v>0</v>
      </c>
      <c r="BF619" s="227">
        <f>IF(N619="snížená",J619,0)</f>
        <v>0</v>
      </c>
      <c r="BG619" s="227">
        <f>IF(N619="zákl. přenesená",J619,0)</f>
        <v>0</v>
      </c>
      <c r="BH619" s="227">
        <f>IF(N619="sníž. přenesená",J619,0)</f>
        <v>0</v>
      </c>
      <c r="BI619" s="227">
        <f>IF(N619="nulová",J619,0)</f>
        <v>0</v>
      </c>
      <c r="BJ619" s="20" t="s">
        <v>76</v>
      </c>
      <c r="BK619" s="227">
        <f>ROUND(I619*H619,2)</f>
        <v>0</v>
      </c>
      <c r="BL619" s="20" t="s">
        <v>323</v>
      </c>
      <c r="BM619" s="226" t="s">
        <v>5984</v>
      </c>
    </row>
    <row r="620" s="2" customFormat="1">
      <c r="A620" s="41"/>
      <c r="B620" s="42"/>
      <c r="C620" s="43"/>
      <c r="D620" s="228" t="s">
        <v>202</v>
      </c>
      <c r="E620" s="43"/>
      <c r="F620" s="229" t="s">
        <v>5985</v>
      </c>
      <c r="G620" s="43"/>
      <c r="H620" s="43"/>
      <c r="I620" s="230"/>
      <c r="J620" s="43"/>
      <c r="K620" s="43"/>
      <c r="L620" s="47"/>
      <c r="M620" s="231"/>
      <c r="N620" s="232"/>
      <c r="O620" s="87"/>
      <c r="P620" s="87"/>
      <c r="Q620" s="87"/>
      <c r="R620" s="87"/>
      <c r="S620" s="87"/>
      <c r="T620" s="88"/>
      <c r="U620" s="41"/>
      <c r="V620" s="41"/>
      <c r="W620" s="41"/>
      <c r="X620" s="41"/>
      <c r="Y620" s="41"/>
      <c r="Z620" s="41"/>
      <c r="AA620" s="41"/>
      <c r="AB620" s="41"/>
      <c r="AC620" s="41"/>
      <c r="AD620" s="41"/>
      <c r="AE620" s="41"/>
      <c r="AT620" s="20" t="s">
        <v>202</v>
      </c>
      <c r="AU620" s="20" t="s">
        <v>78</v>
      </c>
    </row>
    <row r="621" s="13" customFormat="1">
      <c r="A621" s="13"/>
      <c r="B621" s="235"/>
      <c r="C621" s="236"/>
      <c r="D621" s="228" t="s">
        <v>206</v>
      </c>
      <c r="E621" s="237" t="s">
        <v>19</v>
      </c>
      <c r="F621" s="238" t="s">
        <v>279</v>
      </c>
      <c r="G621" s="236"/>
      <c r="H621" s="237" t="s">
        <v>19</v>
      </c>
      <c r="I621" s="239"/>
      <c r="J621" s="236"/>
      <c r="K621" s="236"/>
      <c r="L621" s="240"/>
      <c r="M621" s="241"/>
      <c r="N621" s="242"/>
      <c r="O621" s="242"/>
      <c r="P621" s="242"/>
      <c r="Q621" s="242"/>
      <c r="R621" s="242"/>
      <c r="S621" s="242"/>
      <c r="T621" s="243"/>
      <c r="U621" s="13"/>
      <c r="V621" s="13"/>
      <c r="W621" s="13"/>
      <c r="X621" s="13"/>
      <c r="Y621" s="13"/>
      <c r="Z621" s="13"/>
      <c r="AA621" s="13"/>
      <c r="AB621" s="13"/>
      <c r="AC621" s="13"/>
      <c r="AD621" s="13"/>
      <c r="AE621" s="13"/>
      <c r="AT621" s="244" t="s">
        <v>206</v>
      </c>
      <c r="AU621" s="244" t="s">
        <v>78</v>
      </c>
      <c r="AV621" s="13" t="s">
        <v>76</v>
      </c>
      <c r="AW621" s="13" t="s">
        <v>31</v>
      </c>
      <c r="AX621" s="13" t="s">
        <v>69</v>
      </c>
      <c r="AY621" s="244" t="s">
        <v>193</v>
      </c>
    </row>
    <row r="622" s="14" customFormat="1">
      <c r="A622" s="14"/>
      <c r="B622" s="245"/>
      <c r="C622" s="246"/>
      <c r="D622" s="228" t="s">
        <v>206</v>
      </c>
      <c r="E622" s="247" t="s">
        <v>19</v>
      </c>
      <c r="F622" s="248" t="s">
        <v>369</v>
      </c>
      <c r="G622" s="246"/>
      <c r="H622" s="249">
        <v>24</v>
      </c>
      <c r="I622" s="250"/>
      <c r="J622" s="246"/>
      <c r="K622" s="246"/>
      <c r="L622" s="251"/>
      <c r="M622" s="252"/>
      <c r="N622" s="253"/>
      <c r="O622" s="253"/>
      <c r="P622" s="253"/>
      <c r="Q622" s="253"/>
      <c r="R622" s="253"/>
      <c r="S622" s="253"/>
      <c r="T622" s="254"/>
      <c r="U622" s="14"/>
      <c r="V622" s="14"/>
      <c r="W622" s="14"/>
      <c r="X622" s="14"/>
      <c r="Y622" s="14"/>
      <c r="Z622" s="14"/>
      <c r="AA622" s="14"/>
      <c r="AB622" s="14"/>
      <c r="AC622" s="14"/>
      <c r="AD622" s="14"/>
      <c r="AE622" s="14"/>
      <c r="AT622" s="255" t="s">
        <v>206</v>
      </c>
      <c r="AU622" s="255" t="s">
        <v>78</v>
      </c>
      <c r="AV622" s="14" t="s">
        <v>78</v>
      </c>
      <c r="AW622" s="14" t="s">
        <v>31</v>
      </c>
      <c r="AX622" s="14" t="s">
        <v>76</v>
      </c>
      <c r="AY622" s="255" t="s">
        <v>193</v>
      </c>
    </row>
    <row r="623" s="2" customFormat="1" ht="16.5" customHeight="1">
      <c r="A623" s="41"/>
      <c r="B623" s="42"/>
      <c r="C623" s="215" t="s">
        <v>2458</v>
      </c>
      <c r="D623" s="215" t="s">
        <v>195</v>
      </c>
      <c r="E623" s="216" t="s">
        <v>5986</v>
      </c>
      <c r="F623" s="217" t="s">
        <v>5987</v>
      </c>
      <c r="G623" s="218" t="s">
        <v>408</v>
      </c>
      <c r="H623" s="219">
        <v>12</v>
      </c>
      <c r="I623" s="220"/>
      <c r="J623" s="221">
        <f>ROUND(I623*H623,2)</f>
        <v>0</v>
      </c>
      <c r="K623" s="217" t="s">
        <v>19</v>
      </c>
      <c r="L623" s="47"/>
      <c r="M623" s="222" t="s">
        <v>19</v>
      </c>
      <c r="N623" s="223" t="s">
        <v>40</v>
      </c>
      <c r="O623" s="87"/>
      <c r="P623" s="224">
        <f>O623*H623</f>
        <v>0</v>
      </c>
      <c r="Q623" s="224">
        <v>0</v>
      </c>
      <c r="R623" s="224">
        <f>Q623*H623</f>
        <v>0</v>
      </c>
      <c r="S623" s="224">
        <v>0</v>
      </c>
      <c r="T623" s="225">
        <f>S623*H623</f>
        <v>0</v>
      </c>
      <c r="U623" s="41"/>
      <c r="V623" s="41"/>
      <c r="W623" s="41"/>
      <c r="X623" s="41"/>
      <c r="Y623" s="41"/>
      <c r="Z623" s="41"/>
      <c r="AA623" s="41"/>
      <c r="AB623" s="41"/>
      <c r="AC623" s="41"/>
      <c r="AD623" s="41"/>
      <c r="AE623" s="41"/>
      <c r="AR623" s="226" t="s">
        <v>323</v>
      </c>
      <c r="AT623" s="226" t="s">
        <v>195</v>
      </c>
      <c r="AU623" s="226" t="s">
        <v>78</v>
      </c>
      <c r="AY623" s="20" t="s">
        <v>193</v>
      </c>
      <c r="BE623" s="227">
        <f>IF(N623="základní",J623,0)</f>
        <v>0</v>
      </c>
      <c r="BF623" s="227">
        <f>IF(N623="snížená",J623,0)</f>
        <v>0</v>
      </c>
      <c r="BG623" s="227">
        <f>IF(N623="zákl. přenesená",J623,0)</f>
        <v>0</v>
      </c>
      <c r="BH623" s="227">
        <f>IF(N623="sníž. přenesená",J623,0)</f>
        <v>0</v>
      </c>
      <c r="BI623" s="227">
        <f>IF(N623="nulová",J623,0)</f>
        <v>0</v>
      </c>
      <c r="BJ623" s="20" t="s">
        <v>76</v>
      </c>
      <c r="BK623" s="227">
        <f>ROUND(I623*H623,2)</f>
        <v>0</v>
      </c>
      <c r="BL623" s="20" t="s">
        <v>323</v>
      </c>
      <c r="BM623" s="226" t="s">
        <v>5988</v>
      </c>
    </row>
    <row r="624" s="2" customFormat="1">
      <c r="A624" s="41"/>
      <c r="B624" s="42"/>
      <c r="C624" s="43"/>
      <c r="D624" s="228" t="s">
        <v>202</v>
      </c>
      <c r="E624" s="43"/>
      <c r="F624" s="229" t="s">
        <v>5989</v>
      </c>
      <c r="G624" s="43"/>
      <c r="H624" s="43"/>
      <c r="I624" s="230"/>
      <c r="J624" s="43"/>
      <c r="K624" s="43"/>
      <c r="L624" s="47"/>
      <c r="M624" s="231"/>
      <c r="N624" s="232"/>
      <c r="O624" s="87"/>
      <c r="P624" s="87"/>
      <c r="Q624" s="87"/>
      <c r="R624" s="87"/>
      <c r="S624" s="87"/>
      <c r="T624" s="88"/>
      <c r="U624" s="41"/>
      <c r="V624" s="41"/>
      <c r="W624" s="41"/>
      <c r="X624" s="41"/>
      <c r="Y624" s="41"/>
      <c r="Z624" s="41"/>
      <c r="AA624" s="41"/>
      <c r="AB624" s="41"/>
      <c r="AC624" s="41"/>
      <c r="AD624" s="41"/>
      <c r="AE624" s="41"/>
      <c r="AT624" s="20" t="s">
        <v>202</v>
      </c>
      <c r="AU624" s="20" t="s">
        <v>78</v>
      </c>
    </row>
    <row r="625" s="13" customFormat="1">
      <c r="A625" s="13"/>
      <c r="B625" s="235"/>
      <c r="C625" s="236"/>
      <c r="D625" s="228" t="s">
        <v>206</v>
      </c>
      <c r="E625" s="237" t="s">
        <v>19</v>
      </c>
      <c r="F625" s="238" t="s">
        <v>279</v>
      </c>
      <c r="G625" s="236"/>
      <c r="H625" s="237" t="s">
        <v>19</v>
      </c>
      <c r="I625" s="239"/>
      <c r="J625" s="236"/>
      <c r="K625" s="236"/>
      <c r="L625" s="240"/>
      <c r="M625" s="241"/>
      <c r="N625" s="242"/>
      <c r="O625" s="242"/>
      <c r="P625" s="242"/>
      <c r="Q625" s="242"/>
      <c r="R625" s="242"/>
      <c r="S625" s="242"/>
      <c r="T625" s="243"/>
      <c r="U625" s="13"/>
      <c r="V625" s="13"/>
      <c r="W625" s="13"/>
      <c r="X625" s="13"/>
      <c r="Y625" s="13"/>
      <c r="Z625" s="13"/>
      <c r="AA625" s="13"/>
      <c r="AB625" s="13"/>
      <c r="AC625" s="13"/>
      <c r="AD625" s="13"/>
      <c r="AE625" s="13"/>
      <c r="AT625" s="244" t="s">
        <v>206</v>
      </c>
      <c r="AU625" s="244" t="s">
        <v>78</v>
      </c>
      <c r="AV625" s="13" t="s">
        <v>76</v>
      </c>
      <c r="AW625" s="13" t="s">
        <v>31</v>
      </c>
      <c r="AX625" s="13" t="s">
        <v>69</v>
      </c>
      <c r="AY625" s="244" t="s">
        <v>193</v>
      </c>
    </row>
    <row r="626" s="14" customFormat="1">
      <c r="A626" s="14"/>
      <c r="B626" s="245"/>
      <c r="C626" s="246"/>
      <c r="D626" s="228" t="s">
        <v>206</v>
      </c>
      <c r="E626" s="247" t="s">
        <v>19</v>
      </c>
      <c r="F626" s="248" t="s">
        <v>8</v>
      </c>
      <c r="G626" s="246"/>
      <c r="H626" s="249">
        <v>12</v>
      </c>
      <c r="I626" s="250"/>
      <c r="J626" s="246"/>
      <c r="K626" s="246"/>
      <c r="L626" s="251"/>
      <c r="M626" s="252"/>
      <c r="N626" s="253"/>
      <c r="O626" s="253"/>
      <c r="P626" s="253"/>
      <c r="Q626" s="253"/>
      <c r="R626" s="253"/>
      <c r="S626" s="253"/>
      <c r="T626" s="254"/>
      <c r="U626" s="14"/>
      <c r="V626" s="14"/>
      <c r="W626" s="14"/>
      <c r="X626" s="14"/>
      <c r="Y626" s="14"/>
      <c r="Z626" s="14"/>
      <c r="AA626" s="14"/>
      <c r="AB626" s="14"/>
      <c r="AC626" s="14"/>
      <c r="AD626" s="14"/>
      <c r="AE626" s="14"/>
      <c r="AT626" s="255" t="s">
        <v>206</v>
      </c>
      <c r="AU626" s="255" t="s">
        <v>78</v>
      </c>
      <c r="AV626" s="14" t="s">
        <v>78</v>
      </c>
      <c r="AW626" s="14" t="s">
        <v>31</v>
      </c>
      <c r="AX626" s="14" t="s">
        <v>76</v>
      </c>
      <c r="AY626" s="255" t="s">
        <v>193</v>
      </c>
    </row>
    <row r="627" s="2" customFormat="1" ht="16.5" customHeight="1">
      <c r="A627" s="41"/>
      <c r="B627" s="42"/>
      <c r="C627" s="215" t="s">
        <v>2465</v>
      </c>
      <c r="D627" s="215" t="s">
        <v>195</v>
      </c>
      <c r="E627" s="216" t="s">
        <v>5990</v>
      </c>
      <c r="F627" s="217" t="s">
        <v>5991</v>
      </c>
      <c r="G627" s="218" t="s">
        <v>408</v>
      </c>
      <c r="H627" s="219">
        <v>10</v>
      </c>
      <c r="I627" s="220"/>
      <c r="J627" s="221">
        <f>ROUND(I627*H627,2)</f>
        <v>0</v>
      </c>
      <c r="K627" s="217" t="s">
        <v>19</v>
      </c>
      <c r="L627" s="47"/>
      <c r="M627" s="222" t="s">
        <v>19</v>
      </c>
      <c r="N627" s="223" t="s">
        <v>40</v>
      </c>
      <c r="O627" s="87"/>
      <c r="P627" s="224">
        <f>O627*H627</f>
        <v>0</v>
      </c>
      <c r="Q627" s="224">
        <v>0</v>
      </c>
      <c r="R627" s="224">
        <f>Q627*H627</f>
        <v>0</v>
      </c>
      <c r="S627" s="224">
        <v>0</v>
      </c>
      <c r="T627" s="225">
        <f>S627*H627</f>
        <v>0</v>
      </c>
      <c r="U627" s="41"/>
      <c r="V627" s="41"/>
      <c r="W627" s="41"/>
      <c r="X627" s="41"/>
      <c r="Y627" s="41"/>
      <c r="Z627" s="41"/>
      <c r="AA627" s="41"/>
      <c r="AB627" s="41"/>
      <c r="AC627" s="41"/>
      <c r="AD627" s="41"/>
      <c r="AE627" s="41"/>
      <c r="AR627" s="226" t="s">
        <v>323</v>
      </c>
      <c r="AT627" s="226" t="s">
        <v>195</v>
      </c>
      <c r="AU627" s="226" t="s">
        <v>78</v>
      </c>
      <c r="AY627" s="20" t="s">
        <v>193</v>
      </c>
      <c r="BE627" s="227">
        <f>IF(N627="základní",J627,0)</f>
        <v>0</v>
      </c>
      <c r="BF627" s="227">
        <f>IF(N627="snížená",J627,0)</f>
        <v>0</v>
      </c>
      <c r="BG627" s="227">
        <f>IF(N627="zákl. přenesená",J627,0)</f>
        <v>0</v>
      </c>
      <c r="BH627" s="227">
        <f>IF(N627="sníž. přenesená",J627,0)</f>
        <v>0</v>
      </c>
      <c r="BI627" s="227">
        <f>IF(N627="nulová",J627,0)</f>
        <v>0</v>
      </c>
      <c r="BJ627" s="20" t="s">
        <v>76</v>
      </c>
      <c r="BK627" s="227">
        <f>ROUND(I627*H627,2)</f>
        <v>0</v>
      </c>
      <c r="BL627" s="20" t="s">
        <v>323</v>
      </c>
      <c r="BM627" s="226" t="s">
        <v>5992</v>
      </c>
    </row>
    <row r="628" s="2" customFormat="1">
      <c r="A628" s="41"/>
      <c r="B628" s="42"/>
      <c r="C628" s="43"/>
      <c r="D628" s="228" t="s">
        <v>202</v>
      </c>
      <c r="E628" s="43"/>
      <c r="F628" s="229" t="s">
        <v>5993</v>
      </c>
      <c r="G628" s="43"/>
      <c r="H628" s="43"/>
      <c r="I628" s="230"/>
      <c r="J628" s="43"/>
      <c r="K628" s="43"/>
      <c r="L628" s="47"/>
      <c r="M628" s="231"/>
      <c r="N628" s="232"/>
      <c r="O628" s="87"/>
      <c r="P628" s="87"/>
      <c r="Q628" s="87"/>
      <c r="R628" s="87"/>
      <c r="S628" s="87"/>
      <c r="T628" s="88"/>
      <c r="U628" s="41"/>
      <c r="V628" s="41"/>
      <c r="W628" s="41"/>
      <c r="X628" s="41"/>
      <c r="Y628" s="41"/>
      <c r="Z628" s="41"/>
      <c r="AA628" s="41"/>
      <c r="AB628" s="41"/>
      <c r="AC628" s="41"/>
      <c r="AD628" s="41"/>
      <c r="AE628" s="41"/>
      <c r="AT628" s="20" t="s">
        <v>202</v>
      </c>
      <c r="AU628" s="20" t="s">
        <v>78</v>
      </c>
    </row>
    <row r="629" s="13" customFormat="1">
      <c r="A629" s="13"/>
      <c r="B629" s="235"/>
      <c r="C629" s="236"/>
      <c r="D629" s="228" t="s">
        <v>206</v>
      </c>
      <c r="E629" s="237" t="s">
        <v>19</v>
      </c>
      <c r="F629" s="238" t="s">
        <v>279</v>
      </c>
      <c r="G629" s="236"/>
      <c r="H629" s="237" t="s">
        <v>19</v>
      </c>
      <c r="I629" s="239"/>
      <c r="J629" s="236"/>
      <c r="K629" s="236"/>
      <c r="L629" s="240"/>
      <c r="M629" s="241"/>
      <c r="N629" s="242"/>
      <c r="O629" s="242"/>
      <c r="P629" s="242"/>
      <c r="Q629" s="242"/>
      <c r="R629" s="242"/>
      <c r="S629" s="242"/>
      <c r="T629" s="243"/>
      <c r="U629" s="13"/>
      <c r="V629" s="13"/>
      <c r="W629" s="13"/>
      <c r="X629" s="13"/>
      <c r="Y629" s="13"/>
      <c r="Z629" s="13"/>
      <c r="AA629" s="13"/>
      <c r="AB629" s="13"/>
      <c r="AC629" s="13"/>
      <c r="AD629" s="13"/>
      <c r="AE629" s="13"/>
      <c r="AT629" s="244" t="s">
        <v>206</v>
      </c>
      <c r="AU629" s="244" t="s">
        <v>78</v>
      </c>
      <c r="AV629" s="13" t="s">
        <v>76</v>
      </c>
      <c r="AW629" s="13" t="s">
        <v>31</v>
      </c>
      <c r="AX629" s="13" t="s">
        <v>69</v>
      </c>
      <c r="AY629" s="244" t="s">
        <v>193</v>
      </c>
    </row>
    <row r="630" s="14" customFormat="1">
      <c r="A630" s="14"/>
      <c r="B630" s="245"/>
      <c r="C630" s="246"/>
      <c r="D630" s="228" t="s">
        <v>206</v>
      </c>
      <c r="E630" s="247" t="s">
        <v>19</v>
      </c>
      <c r="F630" s="248" t="s">
        <v>281</v>
      </c>
      <c r="G630" s="246"/>
      <c r="H630" s="249">
        <v>10</v>
      </c>
      <c r="I630" s="250"/>
      <c r="J630" s="246"/>
      <c r="K630" s="246"/>
      <c r="L630" s="251"/>
      <c r="M630" s="252"/>
      <c r="N630" s="253"/>
      <c r="O630" s="253"/>
      <c r="P630" s="253"/>
      <c r="Q630" s="253"/>
      <c r="R630" s="253"/>
      <c r="S630" s="253"/>
      <c r="T630" s="254"/>
      <c r="U630" s="14"/>
      <c r="V630" s="14"/>
      <c r="W630" s="14"/>
      <c r="X630" s="14"/>
      <c r="Y630" s="14"/>
      <c r="Z630" s="14"/>
      <c r="AA630" s="14"/>
      <c r="AB630" s="14"/>
      <c r="AC630" s="14"/>
      <c r="AD630" s="14"/>
      <c r="AE630" s="14"/>
      <c r="AT630" s="255" t="s">
        <v>206</v>
      </c>
      <c r="AU630" s="255" t="s">
        <v>78</v>
      </c>
      <c r="AV630" s="14" t="s">
        <v>78</v>
      </c>
      <c r="AW630" s="14" t="s">
        <v>31</v>
      </c>
      <c r="AX630" s="14" t="s">
        <v>76</v>
      </c>
      <c r="AY630" s="255" t="s">
        <v>193</v>
      </c>
    </row>
    <row r="631" s="2" customFormat="1" ht="16.5" customHeight="1">
      <c r="A631" s="41"/>
      <c r="B631" s="42"/>
      <c r="C631" s="215" t="s">
        <v>2471</v>
      </c>
      <c r="D631" s="215" t="s">
        <v>195</v>
      </c>
      <c r="E631" s="216" t="s">
        <v>5994</v>
      </c>
      <c r="F631" s="217" t="s">
        <v>5995</v>
      </c>
      <c r="G631" s="218" t="s">
        <v>408</v>
      </c>
      <c r="H631" s="219">
        <v>6</v>
      </c>
      <c r="I631" s="220"/>
      <c r="J631" s="221">
        <f>ROUND(I631*H631,2)</f>
        <v>0</v>
      </c>
      <c r="K631" s="217" t="s">
        <v>19</v>
      </c>
      <c r="L631" s="47"/>
      <c r="M631" s="222" t="s">
        <v>19</v>
      </c>
      <c r="N631" s="223" t="s">
        <v>40</v>
      </c>
      <c r="O631" s="87"/>
      <c r="P631" s="224">
        <f>O631*H631</f>
        <v>0</v>
      </c>
      <c r="Q631" s="224">
        <v>0</v>
      </c>
      <c r="R631" s="224">
        <f>Q631*H631</f>
        <v>0</v>
      </c>
      <c r="S631" s="224">
        <v>0</v>
      </c>
      <c r="T631" s="225">
        <f>S631*H631</f>
        <v>0</v>
      </c>
      <c r="U631" s="41"/>
      <c r="V631" s="41"/>
      <c r="W631" s="41"/>
      <c r="X631" s="41"/>
      <c r="Y631" s="41"/>
      <c r="Z631" s="41"/>
      <c r="AA631" s="41"/>
      <c r="AB631" s="41"/>
      <c r="AC631" s="41"/>
      <c r="AD631" s="41"/>
      <c r="AE631" s="41"/>
      <c r="AR631" s="226" t="s">
        <v>323</v>
      </c>
      <c r="AT631" s="226" t="s">
        <v>195</v>
      </c>
      <c r="AU631" s="226" t="s">
        <v>78</v>
      </c>
      <c r="AY631" s="20" t="s">
        <v>193</v>
      </c>
      <c r="BE631" s="227">
        <f>IF(N631="základní",J631,0)</f>
        <v>0</v>
      </c>
      <c r="BF631" s="227">
        <f>IF(N631="snížená",J631,0)</f>
        <v>0</v>
      </c>
      <c r="BG631" s="227">
        <f>IF(N631="zákl. přenesená",J631,0)</f>
        <v>0</v>
      </c>
      <c r="BH631" s="227">
        <f>IF(N631="sníž. přenesená",J631,0)</f>
        <v>0</v>
      </c>
      <c r="BI631" s="227">
        <f>IF(N631="nulová",J631,0)</f>
        <v>0</v>
      </c>
      <c r="BJ631" s="20" t="s">
        <v>76</v>
      </c>
      <c r="BK631" s="227">
        <f>ROUND(I631*H631,2)</f>
        <v>0</v>
      </c>
      <c r="BL631" s="20" t="s">
        <v>323</v>
      </c>
      <c r="BM631" s="226" t="s">
        <v>5996</v>
      </c>
    </row>
    <row r="632" s="2" customFormat="1">
      <c r="A632" s="41"/>
      <c r="B632" s="42"/>
      <c r="C632" s="43"/>
      <c r="D632" s="228" t="s">
        <v>202</v>
      </c>
      <c r="E632" s="43"/>
      <c r="F632" s="229" t="s">
        <v>5997</v>
      </c>
      <c r="G632" s="43"/>
      <c r="H632" s="43"/>
      <c r="I632" s="230"/>
      <c r="J632" s="43"/>
      <c r="K632" s="43"/>
      <c r="L632" s="47"/>
      <c r="M632" s="231"/>
      <c r="N632" s="232"/>
      <c r="O632" s="87"/>
      <c r="P632" s="87"/>
      <c r="Q632" s="87"/>
      <c r="R632" s="87"/>
      <c r="S632" s="87"/>
      <c r="T632" s="88"/>
      <c r="U632" s="41"/>
      <c r="V632" s="41"/>
      <c r="W632" s="41"/>
      <c r="X632" s="41"/>
      <c r="Y632" s="41"/>
      <c r="Z632" s="41"/>
      <c r="AA632" s="41"/>
      <c r="AB632" s="41"/>
      <c r="AC632" s="41"/>
      <c r="AD632" s="41"/>
      <c r="AE632" s="41"/>
      <c r="AT632" s="20" t="s">
        <v>202</v>
      </c>
      <c r="AU632" s="20" t="s">
        <v>78</v>
      </c>
    </row>
    <row r="633" s="13" customFormat="1">
      <c r="A633" s="13"/>
      <c r="B633" s="235"/>
      <c r="C633" s="236"/>
      <c r="D633" s="228" t="s">
        <v>206</v>
      </c>
      <c r="E633" s="237" t="s">
        <v>19</v>
      </c>
      <c r="F633" s="238" t="s">
        <v>279</v>
      </c>
      <c r="G633" s="236"/>
      <c r="H633" s="237" t="s">
        <v>19</v>
      </c>
      <c r="I633" s="239"/>
      <c r="J633" s="236"/>
      <c r="K633" s="236"/>
      <c r="L633" s="240"/>
      <c r="M633" s="241"/>
      <c r="N633" s="242"/>
      <c r="O633" s="242"/>
      <c r="P633" s="242"/>
      <c r="Q633" s="242"/>
      <c r="R633" s="242"/>
      <c r="S633" s="242"/>
      <c r="T633" s="243"/>
      <c r="U633" s="13"/>
      <c r="V633" s="13"/>
      <c r="W633" s="13"/>
      <c r="X633" s="13"/>
      <c r="Y633" s="13"/>
      <c r="Z633" s="13"/>
      <c r="AA633" s="13"/>
      <c r="AB633" s="13"/>
      <c r="AC633" s="13"/>
      <c r="AD633" s="13"/>
      <c r="AE633" s="13"/>
      <c r="AT633" s="244" t="s">
        <v>206</v>
      </c>
      <c r="AU633" s="244" t="s">
        <v>78</v>
      </c>
      <c r="AV633" s="13" t="s">
        <v>76</v>
      </c>
      <c r="AW633" s="13" t="s">
        <v>31</v>
      </c>
      <c r="AX633" s="13" t="s">
        <v>69</v>
      </c>
      <c r="AY633" s="244" t="s">
        <v>193</v>
      </c>
    </row>
    <row r="634" s="14" customFormat="1">
      <c r="A634" s="14"/>
      <c r="B634" s="245"/>
      <c r="C634" s="246"/>
      <c r="D634" s="228" t="s">
        <v>206</v>
      </c>
      <c r="E634" s="247" t="s">
        <v>19</v>
      </c>
      <c r="F634" s="248" t="s">
        <v>237</v>
      </c>
      <c r="G634" s="246"/>
      <c r="H634" s="249">
        <v>6</v>
      </c>
      <c r="I634" s="250"/>
      <c r="J634" s="246"/>
      <c r="K634" s="246"/>
      <c r="L634" s="251"/>
      <c r="M634" s="252"/>
      <c r="N634" s="253"/>
      <c r="O634" s="253"/>
      <c r="P634" s="253"/>
      <c r="Q634" s="253"/>
      <c r="R634" s="253"/>
      <c r="S634" s="253"/>
      <c r="T634" s="254"/>
      <c r="U634" s="14"/>
      <c r="V634" s="14"/>
      <c r="W634" s="14"/>
      <c r="X634" s="14"/>
      <c r="Y634" s="14"/>
      <c r="Z634" s="14"/>
      <c r="AA634" s="14"/>
      <c r="AB634" s="14"/>
      <c r="AC634" s="14"/>
      <c r="AD634" s="14"/>
      <c r="AE634" s="14"/>
      <c r="AT634" s="255" t="s">
        <v>206</v>
      </c>
      <c r="AU634" s="255" t="s">
        <v>78</v>
      </c>
      <c r="AV634" s="14" t="s">
        <v>78</v>
      </c>
      <c r="AW634" s="14" t="s">
        <v>31</v>
      </c>
      <c r="AX634" s="14" t="s">
        <v>76</v>
      </c>
      <c r="AY634" s="255" t="s">
        <v>193</v>
      </c>
    </row>
    <row r="635" s="2" customFormat="1" ht="16.5" customHeight="1">
      <c r="A635" s="41"/>
      <c r="B635" s="42"/>
      <c r="C635" s="215" t="s">
        <v>2480</v>
      </c>
      <c r="D635" s="215" t="s">
        <v>195</v>
      </c>
      <c r="E635" s="216" t="s">
        <v>5998</v>
      </c>
      <c r="F635" s="217" t="s">
        <v>5999</v>
      </c>
      <c r="G635" s="218" t="s">
        <v>408</v>
      </c>
      <c r="H635" s="219">
        <v>56</v>
      </c>
      <c r="I635" s="220"/>
      <c r="J635" s="221">
        <f>ROUND(I635*H635,2)</f>
        <v>0</v>
      </c>
      <c r="K635" s="217" t="s">
        <v>19</v>
      </c>
      <c r="L635" s="47"/>
      <c r="M635" s="222" t="s">
        <v>19</v>
      </c>
      <c r="N635" s="223" t="s">
        <v>40</v>
      </c>
      <c r="O635" s="87"/>
      <c r="P635" s="224">
        <f>O635*H635</f>
        <v>0</v>
      </c>
      <c r="Q635" s="224">
        <v>0</v>
      </c>
      <c r="R635" s="224">
        <f>Q635*H635</f>
        <v>0</v>
      </c>
      <c r="S635" s="224">
        <v>0</v>
      </c>
      <c r="T635" s="225">
        <f>S635*H635</f>
        <v>0</v>
      </c>
      <c r="U635" s="41"/>
      <c r="V635" s="41"/>
      <c r="W635" s="41"/>
      <c r="X635" s="41"/>
      <c r="Y635" s="41"/>
      <c r="Z635" s="41"/>
      <c r="AA635" s="41"/>
      <c r="AB635" s="41"/>
      <c r="AC635" s="41"/>
      <c r="AD635" s="41"/>
      <c r="AE635" s="41"/>
      <c r="AR635" s="226" t="s">
        <v>323</v>
      </c>
      <c r="AT635" s="226" t="s">
        <v>195</v>
      </c>
      <c r="AU635" s="226" t="s">
        <v>78</v>
      </c>
      <c r="AY635" s="20" t="s">
        <v>193</v>
      </c>
      <c r="BE635" s="227">
        <f>IF(N635="základní",J635,0)</f>
        <v>0</v>
      </c>
      <c r="BF635" s="227">
        <f>IF(N635="snížená",J635,0)</f>
        <v>0</v>
      </c>
      <c r="BG635" s="227">
        <f>IF(N635="zákl. přenesená",J635,0)</f>
        <v>0</v>
      </c>
      <c r="BH635" s="227">
        <f>IF(N635="sníž. přenesená",J635,0)</f>
        <v>0</v>
      </c>
      <c r="BI635" s="227">
        <f>IF(N635="nulová",J635,0)</f>
        <v>0</v>
      </c>
      <c r="BJ635" s="20" t="s">
        <v>76</v>
      </c>
      <c r="BK635" s="227">
        <f>ROUND(I635*H635,2)</f>
        <v>0</v>
      </c>
      <c r="BL635" s="20" t="s">
        <v>323</v>
      </c>
      <c r="BM635" s="226" t="s">
        <v>6000</v>
      </c>
    </row>
    <row r="636" s="2" customFormat="1">
      <c r="A636" s="41"/>
      <c r="B636" s="42"/>
      <c r="C636" s="43"/>
      <c r="D636" s="228" t="s">
        <v>202</v>
      </c>
      <c r="E636" s="43"/>
      <c r="F636" s="229" t="s">
        <v>6001</v>
      </c>
      <c r="G636" s="43"/>
      <c r="H636" s="43"/>
      <c r="I636" s="230"/>
      <c r="J636" s="43"/>
      <c r="K636" s="43"/>
      <c r="L636" s="47"/>
      <c r="M636" s="231"/>
      <c r="N636" s="232"/>
      <c r="O636" s="87"/>
      <c r="P636" s="87"/>
      <c r="Q636" s="87"/>
      <c r="R636" s="87"/>
      <c r="S636" s="87"/>
      <c r="T636" s="88"/>
      <c r="U636" s="41"/>
      <c r="V636" s="41"/>
      <c r="W636" s="41"/>
      <c r="X636" s="41"/>
      <c r="Y636" s="41"/>
      <c r="Z636" s="41"/>
      <c r="AA636" s="41"/>
      <c r="AB636" s="41"/>
      <c r="AC636" s="41"/>
      <c r="AD636" s="41"/>
      <c r="AE636" s="41"/>
      <c r="AT636" s="20" t="s">
        <v>202</v>
      </c>
      <c r="AU636" s="20" t="s">
        <v>78</v>
      </c>
    </row>
    <row r="637" s="13" customFormat="1">
      <c r="A637" s="13"/>
      <c r="B637" s="235"/>
      <c r="C637" s="236"/>
      <c r="D637" s="228" t="s">
        <v>206</v>
      </c>
      <c r="E637" s="237" t="s">
        <v>19</v>
      </c>
      <c r="F637" s="238" t="s">
        <v>279</v>
      </c>
      <c r="G637" s="236"/>
      <c r="H637" s="237" t="s">
        <v>19</v>
      </c>
      <c r="I637" s="239"/>
      <c r="J637" s="236"/>
      <c r="K637" s="236"/>
      <c r="L637" s="240"/>
      <c r="M637" s="241"/>
      <c r="N637" s="242"/>
      <c r="O637" s="242"/>
      <c r="P637" s="242"/>
      <c r="Q637" s="242"/>
      <c r="R637" s="242"/>
      <c r="S637" s="242"/>
      <c r="T637" s="243"/>
      <c r="U637" s="13"/>
      <c r="V637" s="13"/>
      <c r="W637" s="13"/>
      <c r="X637" s="13"/>
      <c r="Y637" s="13"/>
      <c r="Z637" s="13"/>
      <c r="AA637" s="13"/>
      <c r="AB637" s="13"/>
      <c r="AC637" s="13"/>
      <c r="AD637" s="13"/>
      <c r="AE637" s="13"/>
      <c r="AT637" s="244" t="s">
        <v>206</v>
      </c>
      <c r="AU637" s="244" t="s">
        <v>78</v>
      </c>
      <c r="AV637" s="13" t="s">
        <v>76</v>
      </c>
      <c r="AW637" s="13" t="s">
        <v>31</v>
      </c>
      <c r="AX637" s="13" t="s">
        <v>69</v>
      </c>
      <c r="AY637" s="244" t="s">
        <v>193</v>
      </c>
    </row>
    <row r="638" s="14" customFormat="1">
      <c r="A638" s="14"/>
      <c r="B638" s="245"/>
      <c r="C638" s="246"/>
      <c r="D638" s="228" t="s">
        <v>206</v>
      </c>
      <c r="E638" s="247" t="s">
        <v>19</v>
      </c>
      <c r="F638" s="248" t="s">
        <v>627</v>
      </c>
      <c r="G638" s="246"/>
      <c r="H638" s="249">
        <v>56</v>
      </c>
      <c r="I638" s="250"/>
      <c r="J638" s="246"/>
      <c r="K638" s="246"/>
      <c r="L638" s="251"/>
      <c r="M638" s="252"/>
      <c r="N638" s="253"/>
      <c r="O638" s="253"/>
      <c r="P638" s="253"/>
      <c r="Q638" s="253"/>
      <c r="R638" s="253"/>
      <c r="S638" s="253"/>
      <c r="T638" s="254"/>
      <c r="U638" s="14"/>
      <c r="V638" s="14"/>
      <c r="W638" s="14"/>
      <c r="X638" s="14"/>
      <c r="Y638" s="14"/>
      <c r="Z638" s="14"/>
      <c r="AA638" s="14"/>
      <c r="AB638" s="14"/>
      <c r="AC638" s="14"/>
      <c r="AD638" s="14"/>
      <c r="AE638" s="14"/>
      <c r="AT638" s="255" t="s">
        <v>206</v>
      </c>
      <c r="AU638" s="255" t="s">
        <v>78</v>
      </c>
      <c r="AV638" s="14" t="s">
        <v>78</v>
      </c>
      <c r="AW638" s="14" t="s">
        <v>31</v>
      </c>
      <c r="AX638" s="14" t="s">
        <v>76</v>
      </c>
      <c r="AY638" s="255" t="s">
        <v>193</v>
      </c>
    </row>
    <row r="639" s="2" customFormat="1" ht="16.5" customHeight="1">
      <c r="A639" s="41"/>
      <c r="B639" s="42"/>
      <c r="C639" s="215" t="s">
        <v>2484</v>
      </c>
      <c r="D639" s="215" t="s">
        <v>195</v>
      </c>
      <c r="E639" s="216" t="s">
        <v>6002</v>
      </c>
      <c r="F639" s="217" t="s">
        <v>6003</v>
      </c>
      <c r="G639" s="218" t="s">
        <v>408</v>
      </c>
      <c r="H639" s="219">
        <v>28</v>
      </c>
      <c r="I639" s="220"/>
      <c r="J639" s="221">
        <f>ROUND(I639*H639,2)</f>
        <v>0</v>
      </c>
      <c r="K639" s="217" t="s">
        <v>19</v>
      </c>
      <c r="L639" s="47"/>
      <c r="M639" s="222" t="s">
        <v>19</v>
      </c>
      <c r="N639" s="223" t="s">
        <v>40</v>
      </c>
      <c r="O639" s="87"/>
      <c r="P639" s="224">
        <f>O639*H639</f>
        <v>0</v>
      </c>
      <c r="Q639" s="224">
        <v>0</v>
      </c>
      <c r="R639" s="224">
        <f>Q639*H639</f>
        <v>0</v>
      </c>
      <c r="S639" s="224">
        <v>0</v>
      </c>
      <c r="T639" s="225">
        <f>S639*H639</f>
        <v>0</v>
      </c>
      <c r="U639" s="41"/>
      <c r="V639" s="41"/>
      <c r="W639" s="41"/>
      <c r="X639" s="41"/>
      <c r="Y639" s="41"/>
      <c r="Z639" s="41"/>
      <c r="AA639" s="41"/>
      <c r="AB639" s="41"/>
      <c r="AC639" s="41"/>
      <c r="AD639" s="41"/>
      <c r="AE639" s="41"/>
      <c r="AR639" s="226" t="s">
        <v>323</v>
      </c>
      <c r="AT639" s="226" t="s">
        <v>195</v>
      </c>
      <c r="AU639" s="226" t="s">
        <v>78</v>
      </c>
      <c r="AY639" s="20" t="s">
        <v>193</v>
      </c>
      <c r="BE639" s="227">
        <f>IF(N639="základní",J639,0)</f>
        <v>0</v>
      </c>
      <c r="BF639" s="227">
        <f>IF(N639="snížená",J639,0)</f>
        <v>0</v>
      </c>
      <c r="BG639" s="227">
        <f>IF(N639="zákl. přenesená",J639,0)</f>
        <v>0</v>
      </c>
      <c r="BH639" s="227">
        <f>IF(N639="sníž. přenesená",J639,0)</f>
        <v>0</v>
      </c>
      <c r="BI639" s="227">
        <f>IF(N639="nulová",J639,0)</f>
        <v>0</v>
      </c>
      <c r="BJ639" s="20" t="s">
        <v>76</v>
      </c>
      <c r="BK639" s="227">
        <f>ROUND(I639*H639,2)</f>
        <v>0</v>
      </c>
      <c r="BL639" s="20" t="s">
        <v>323</v>
      </c>
      <c r="BM639" s="226" t="s">
        <v>6004</v>
      </c>
    </row>
    <row r="640" s="2" customFormat="1">
      <c r="A640" s="41"/>
      <c r="B640" s="42"/>
      <c r="C640" s="43"/>
      <c r="D640" s="228" t="s">
        <v>202</v>
      </c>
      <c r="E640" s="43"/>
      <c r="F640" s="229" t="s">
        <v>6005</v>
      </c>
      <c r="G640" s="43"/>
      <c r="H640" s="43"/>
      <c r="I640" s="230"/>
      <c r="J640" s="43"/>
      <c r="K640" s="43"/>
      <c r="L640" s="47"/>
      <c r="M640" s="231"/>
      <c r="N640" s="232"/>
      <c r="O640" s="87"/>
      <c r="P640" s="87"/>
      <c r="Q640" s="87"/>
      <c r="R640" s="87"/>
      <c r="S640" s="87"/>
      <c r="T640" s="88"/>
      <c r="U640" s="41"/>
      <c r="V640" s="41"/>
      <c r="W640" s="41"/>
      <c r="X640" s="41"/>
      <c r="Y640" s="41"/>
      <c r="Z640" s="41"/>
      <c r="AA640" s="41"/>
      <c r="AB640" s="41"/>
      <c r="AC640" s="41"/>
      <c r="AD640" s="41"/>
      <c r="AE640" s="41"/>
      <c r="AT640" s="20" t="s">
        <v>202</v>
      </c>
      <c r="AU640" s="20" t="s">
        <v>78</v>
      </c>
    </row>
    <row r="641" s="13" customFormat="1">
      <c r="A641" s="13"/>
      <c r="B641" s="235"/>
      <c r="C641" s="236"/>
      <c r="D641" s="228" t="s">
        <v>206</v>
      </c>
      <c r="E641" s="237" t="s">
        <v>19</v>
      </c>
      <c r="F641" s="238" t="s">
        <v>279</v>
      </c>
      <c r="G641" s="236"/>
      <c r="H641" s="237" t="s">
        <v>19</v>
      </c>
      <c r="I641" s="239"/>
      <c r="J641" s="236"/>
      <c r="K641" s="236"/>
      <c r="L641" s="240"/>
      <c r="M641" s="241"/>
      <c r="N641" s="242"/>
      <c r="O641" s="242"/>
      <c r="P641" s="242"/>
      <c r="Q641" s="242"/>
      <c r="R641" s="242"/>
      <c r="S641" s="242"/>
      <c r="T641" s="243"/>
      <c r="U641" s="13"/>
      <c r="V641" s="13"/>
      <c r="W641" s="13"/>
      <c r="X641" s="13"/>
      <c r="Y641" s="13"/>
      <c r="Z641" s="13"/>
      <c r="AA641" s="13"/>
      <c r="AB641" s="13"/>
      <c r="AC641" s="13"/>
      <c r="AD641" s="13"/>
      <c r="AE641" s="13"/>
      <c r="AT641" s="244" t="s">
        <v>206</v>
      </c>
      <c r="AU641" s="244" t="s">
        <v>78</v>
      </c>
      <c r="AV641" s="13" t="s">
        <v>76</v>
      </c>
      <c r="AW641" s="13" t="s">
        <v>31</v>
      </c>
      <c r="AX641" s="13" t="s">
        <v>69</v>
      </c>
      <c r="AY641" s="244" t="s">
        <v>193</v>
      </c>
    </row>
    <row r="642" s="14" customFormat="1">
      <c r="A642" s="14"/>
      <c r="B642" s="245"/>
      <c r="C642" s="246"/>
      <c r="D642" s="228" t="s">
        <v>206</v>
      </c>
      <c r="E642" s="247" t="s">
        <v>19</v>
      </c>
      <c r="F642" s="248" t="s">
        <v>413</v>
      </c>
      <c r="G642" s="246"/>
      <c r="H642" s="249">
        <v>28</v>
      </c>
      <c r="I642" s="250"/>
      <c r="J642" s="246"/>
      <c r="K642" s="246"/>
      <c r="L642" s="251"/>
      <c r="M642" s="252"/>
      <c r="N642" s="253"/>
      <c r="O642" s="253"/>
      <c r="P642" s="253"/>
      <c r="Q642" s="253"/>
      <c r="R642" s="253"/>
      <c r="S642" s="253"/>
      <c r="T642" s="254"/>
      <c r="U642" s="14"/>
      <c r="V642" s="14"/>
      <c r="W642" s="14"/>
      <c r="X642" s="14"/>
      <c r="Y642" s="14"/>
      <c r="Z642" s="14"/>
      <c r="AA642" s="14"/>
      <c r="AB642" s="14"/>
      <c r="AC642" s="14"/>
      <c r="AD642" s="14"/>
      <c r="AE642" s="14"/>
      <c r="AT642" s="255" t="s">
        <v>206</v>
      </c>
      <c r="AU642" s="255" t="s">
        <v>78</v>
      </c>
      <c r="AV642" s="14" t="s">
        <v>78</v>
      </c>
      <c r="AW642" s="14" t="s">
        <v>31</v>
      </c>
      <c r="AX642" s="14" t="s">
        <v>76</v>
      </c>
      <c r="AY642" s="255" t="s">
        <v>193</v>
      </c>
    </row>
    <row r="643" s="2" customFormat="1" ht="16.5" customHeight="1">
      <c r="A643" s="41"/>
      <c r="B643" s="42"/>
      <c r="C643" s="215" t="s">
        <v>2490</v>
      </c>
      <c r="D643" s="215" t="s">
        <v>195</v>
      </c>
      <c r="E643" s="216" t="s">
        <v>6006</v>
      </c>
      <c r="F643" s="217" t="s">
        <v>6007</v>
      </c>
      <c r="G643" s="218" t="s">
        <v>408</v>
      </c>
      <c r="H643" s="219">
        <v>178</v>
      </c>
      <c r="I643" s="220"/>
      <c r="J643" s="221">
        <f>ROUND(I643*H643,2)</f>
        <v>0</v>
      </c>
      <c r="K643" s="217" t="s">
        <v>19</v>
      </c>
      <c r="L643" s="47"/>
      <c r="M643" s="222" t="s">
        <v>19</v>
      </c>
      <c r="N643" s="223" t="s">
        <v>40</v>
      </c>
      <c r="O643" s="87"/>
      <c r="P643" s="224">
        <f>O643*H643</f>
        <v>0</v>
      </c>
      <c r="Q643" s="224">
        <v>0</v>
      </c>
      <c r="R643" s="224">
        <f>Q643*H643</f>
        <v>0</v>
      </c>
      <c r="S643" s="224">
        <v>0</v>
      </c>
      <c r="T643" s="225">
        <f>S643*H643</f>
        <v>0</v>
      </c>
      <c r="U643" s="41"/>
      <c r="V643" s="41"/>
      <c r="W643" s="41"/>
      <c r="X643" s="41"/>
      <c r="Y643" s="41"/>
      <c r="Z643" s="41"/>
      <c r="AA643" s="41"/>
      <c r="AB643" s="41"/>
      <c r="AC643" s="41"/>
      <c r="AD643" s="41"/>
      <c r="AE643" s="41"/>
      <c r="AR643" s="226" t="s">
        <v>323</v>
      </c>
      <c r="AT643" s="226" t="s">
        <v>195</v>
      </c>
      <c r="AU643" s="226" t="s">
        <v>78</v>
      </c>
      <c r="AY643" s="20" t="s">
        <v>193</v>
      </c>
      <c r="BE643" s="227">
        <f>IF(N643="základní",J643,0)</f>
        <v>0</v>
      </c>
      <c r="BF643" s="227">
        <f>IF(N643="snížená",J643,0)</f>
        <v>0</v>
      </c>
      <c r="BG643" s="227">
        <f>IF(N643="zákl. přenesená",J643,0)</f>
        <v>0</v>
      </c>
      <c r="BH643" s="227">
        <f>IF(N643="sníž. přenesená",J643,0)</f>
        <v>0</v>
      </c>
      <c r="BI643" s="227">
        <f>IF(N643="nulová",J643,0)</f>
        <v>0</v>
      </c>
      <c r="BJ643" s="20" t="s">
        <v>76</v>
      </c>
      <c r="BK643" s="227">
        <f>ROUND(I643*H643,2)</f>
        <v>0</v>
      </c>
      <c r="BL643" s="20" t="s">
        <v>323</v>
      </c>
      <c r="BM643" s="226" t="s">
        <v>6008</v>
      </c>
    </row>
    <row r="644" s="2" customFormat="1">
      <c r="A644" s="41"/>
      <c r="B644" s="42"/>
      <c r="C644" s="43"/>
      <c r="D644" s="228" t="s">
        <v>202</v>
      </c>
      <c r="E644" s="43"/>
      <c r="F644" s="229" t="s">
        <v>6009</v>
      </c>
      <c r="G644" s="43"/>
      <c r="H644" s="43"/>
      <c r="I644" s="230"/>
      <c r="J644" s="43"/>
      <c r="K644" s="43"/>
      <c r="L644" s="47"/>
      <c r="M644" s="231"/>
      <c r="N644" s="232"/>
      <c r="O644" s="87"/>
      <c r="P644" s="87"/>
      <c r="Q644" s="87"/>
      <c r="R644" s="87"/>
      <c r="S644" s="87"/>
      <c r="T644" s="88"/>
      <c r="U644" s="41"/>
      <c r="V644" s="41"/>
      <c r="W644" s="41"/>
      <c r="X644" s="41"/>
      <c r="Y644" s="41"/>
      <c r="Z644" s="41"/>
      <c r="AA644" s="41"/>
      <c r="AB644" s="41"/>
      <c r="AC644" s="41"/>
      <c r="AD644" s="41"/>
      <c r="AE644" s="41"/>
      <c r="AT644" s="20" t="s">
        <v>202</v>
      </c>
      <c r="AU644" s="20" t="s">
        <v>78</v>
      </c>
    </row>
    <row r="645" s="13" customFormat="1">
      <c r="A645" s="13"/>
      <c r="B645" s="235"/>
      <c r="C645" s="236"/>
      <c r="D645" s="228" t="s">
        <v>206</v>
      </c>
      <c r="E645" s="237" t="s">
        <v>19</v>
      </c>
      <c r="F645" s="238" t="s">
        <v>279</v>
      </c>
      <c r="G645" s="236"/>
      <c r="H645" s="237" t="s">
        <v>19</v>
      </c>
      <c r="I645" s="239"/>
      <c r="J645" s="236"/>
      <c r="K645" s="236"/>
      <c r="L645" s="240"/>
      <c r="M645" s="241"/>
      <c r="N645" s="242"/>
      <c r="O645" s="242"/>
      <c r="P645" s="242"/>
      <c r="Q645" s="242"/>
      <c r="R645" s="242"/>
      <c r="S645" s="242"/>
      <c r="T645" s="243"/>
      <c r="U645" s="13"/>
      <c r="V645" s="13"/>
      <c r="W645" s="13"/>
      <c r="X645" s="13"/>
      <c r="Y645" s="13"/>
      <c r="Z645" s="13"/>
      <c r="AA645" s="13"/>
      <c r="AB645" s="13"/>
      <c r="AC645" s="13"/>
      <c r="AD645" s="13"/>
      <c r="AE645" s="13"/>
      <c r="AT645" s="244" t="s">
        <v>206</v>
      </c>
      <c r="AU645" s="244" t="s">
        <v>78</v>
      </c>
      <c r="AV645" s="13" t="s">
        <v>76</v>
      </c>
      <c r="AW645" s="13" t="s">
        <v>31</v>
      </c>
      <c r="AX645" s="13" t="s">
        <v>69</v>
      </c>
      <c r="AY645" s="244" t="s">
        <v>193</v>
      </c>
    </row>
    <row r="646" s="14" customFormat="1">
      <c r="A646" s="14"/>
      <c r="B646" s="245"/>
      <c r="C646" s="246"/>
      <c r="D646" s="228" t="s">
        <v>206</v>
      </c>
      <c r="E646" s="247" t="s">
        <v>19</v>
      </c>
      <c r="F646" s="248" t="s">
        <v>4174</v>
      </c>
      <c r="G646" s="246"/>
      <c r="H646" s="249">
        <v>178</v>
      </c>
      <c r="I646" s="250"/>
      <c r="J646" s="246"/>
      <c r="K646" s="246"/>
      <c r="L646" s="251"/>
      <c r="M646" s="252"/>
      <c r="N646" s="253"/>
      <c r="O646" s="253"/>
      <c r="P646" s="253"/>
      <c r="Q646" s="253"/>
      <c r="R646" s="253"/>
      <c r="S646" s="253"/>
      <c r="T646" s="254"/>
      <c r="U646" s="14"/>
      <c r="V646" s="14"/>
      <c r="W646" s="14"/>
      <c r="X646" s="14"/>
      <c r="Y646" s="14"/>
      <c r="Z646" s="14"/>
      <c r="AA646" s="14"/>
      <c r="AB646" s="14"/>
      <c r="AC646" s="14"/>
      <c r="AD646" s="14"/>
      <c r="AE646" s="14"/>
      <c r="AT646" s="255" t="s">
        <v>206</v>
      </c>
      <c r="AU646" s="255" t="s">
        <v>78</v>
      </c>
      <c r="AV646" s="14" t="s">
        <v>78</v>
      </c>
      <c r="AW646" s="14" t="s">
        <v>31</v>
      </c>
      <c r="AX646" s="14" t="s">
        <v>76</v>
      </c>
      <c r="AY646" s="255" t="s">
        <v>193</v>
      </c>
    </row>
    <row r="647" s="2" customFormat="1" ht="16.5" customHeight="1">
      <c r="A647" s="41"/>
      <c r="B647" s="42"/>
      <c r="C647" s="215" t="s">
        <v>2496</v>
      </c>
      <c r="D647" s="215" t="s">
        <v>195</v>
      </c>
      <c r="E647" s="216" t="s">
        <v>6010</v>
      </c>
      <c r="F647" s="217" t="s">
        <v>6011</v>
      </c>
      <c r="G647" s="218" t="s">
        <v>408</v>
      </c>
      <c r="H647" s="219">
        <v>294</v>
      </c>
      <c r="I647" s="220"/>
      <c r="J647" s="221">
        <f>ROUND(I647*H647,2)</f>
        <v>0</v>
      </c>
      <c r="K647" s="217" t="s">
        <v>19</v>
      </c>
      <c r="L647" s="47"/>
      <c r="M647" s="222" t="s">
        <v>19</v>
      </c>
      <c r="N647" s="223" t="s">
        <v>40</v>
      </c>
      <c r="O647" s="87"/>
      <c r="P647" s="224">
        <f>O647*H647</f>
        <v>0</v>
      </c>
      <c r="Q647" s="224">
        <v>0</v>
      </c>
      <c r="R647" s="224">
        <f>Q647*H647</f>
        <v>0</v>
      </c>
      <c r="S647" s="224">
        <v>0</v>
      </c>
      <c r="T647" s="225">
        <f>S647*H647</f>
        <v>0</v>
      </c>
      <c r="U647" s="41"/>
      <c r="V647" s="41"/>
      <c r="W647" s="41"/>
      <c r="X647" s="41"/>
      <c r="Y647" s="41"/>
      <c r="Z647" s="41"/>
      <c r="AA647" s="41"/>
      <c r="AB647" s="41"/>
      <c r="AC647" s="41"/>
      <c r="AD647" s="41"/>
      <c r="AE647" s="41"/>
      <c r="AR647" s="226" t="s">
        <v>323</v>
      </c>
      <c r="AT647" s="226" t="s">
        <v>195</v>
      </c>
      <c r="AU647" s="226" t="s">
        <v>78</v>
      </c>
      <c r="AY647" s="20" t="s">
        <v>193</v>
      </c>
      <c r="BE647" s="227">
        <f>IF(N647="základní",J647,0)</f>
        <v>0</v>
      </c>
      <c r="BF647" s="227">
        <f>IF(N647="snížená",J647,0)</f>
        <v>0</v>
      </c>
      <c r="BG647" s="227">
        <f>IF(N647="zákl. přenesená",J647,0)</f>
        <v>0</v>
      </c>
      <c r="BH647" s="227">
        <f>IF(N647="sníž. přenesená",J647,0)</f>
        <v>0</v>
      </c>
      <c r="BI647" s="227">
        <f>IF(N647="nulová",J647,0)</f>
        <v>0</v>
      </c>
      <c r="BJ647" s="20" t="s">
        <v>76</v>
      </c>
      <c r="BK647" s="227">
        <f>ROUND(I647*H647,2)</f>
        <v>0</v>
      </c>
      <c r="BL647" s="20" t="s">
        <v>323</v>
      </c>
      <c r="BM647" s="226" t="s">
        <v>6012</v>
      </c>
    </row>
    <row r="648" s="2" customFormat="1">
      <c r="A648" s="41"/>
      <c r="B648" s="42"/>
      <c r="C648" s="43"/>
      <c r="D648" s="228" t="s">
        <v>202</v>
      </c>
      <c r="E648" s="43"/>
      <c r="F648" s="229" t="s">
        <v>6013</v>
      </c>
      <c r="G648" s="43"/>
      <c r="H648" s="43"/>
      <c r="I648" s="230"/>
      <c r="J648" s="43"/>
      <c r="K648" s="43"/>
      <c r="L648" s="47"/>
      <c r="M648" s="231"/>
      <c r="N648" s="232"/>
      <c r="O648" s="87"/>
      <c r="P648" s="87"/>
      <c r="Q648" s="87"/>
      <c r="R648" s="87"/>
      <c r="S648" s="87"/>
      <c r="T648" s="88"/>
      <c r="U648" s="41"/>
      <c r="V648" s="41"/>
      <c r="W648" s="41"/>
      <c r="X648" s="41"/>
      <c r="Y648" s="41"/>
      <c r="Z648" s="41"/>
      <c r="AA648" s="41"/>
      <c r="AB648" s="41"/>
      <c r="AC648" s="41"/>
      <c r="AD648" s="41"/>
      <c r="AE648" s="41"/>
      <c r="AT648" s="20" t="s">
        <v>202</v>
      </c>
      <c r="AU648" s="20" t="s">
        <v>78</v>
      </c>
    </row>
    <row r="649" s="13" customFormat="1">
      <c r="A649" s="13"/>
      <c r="B649" s="235"/>
      <c r="C649" s="236"/>
      <c r="D649" s="228" t="s">
        <v>206</v>
      </c>
      <c r="E649" s="237" t="s">
        <v>19</v>
      </c>
      <c r="F649" s="238" t="s">
        <v>279</v>
      </c>
      <c r="G649" s="236"/>
      <c r="H649" s="237" t="s">
        <v>19</v>
      </c>
      <c r="I649" s="239"/>
      <c r="J649" s="236"/>
      <c r="K649" s="236"/>
      <c r="L649" s="240"/>
      <c r="M649" s="241"/>
      <c r="N649" s="242"/>
      <c r="O649" s="242"/>
      <c r="P649" s="242"/>
      <c r="Q649" s="242"/>
      <c r="R649" s="242"/>
      <c r="S649" s="242"/>
      <c r="T649" s="243"/>
      <c r="U649" s="13"/>
      <c r="V649" s="13"/>
      <c r="W649" s="13"/>
      <c r="X649" s="13"/>
      <c r="Y649" s="13"/>
      <c r="Z649" s="13"/>
      <c r="AA649" s="13"/>
      <c r="AB649" s="13"/>
      <c r="AC649" s="13"/>
      <c r="AD649" s="13"/>
      <c r="AE649" s="13"/>
      <c r="AT649" s="244" t="s">
        <v>206</v>
      </c>
      <c r="AU649" s="244" t="s">
        <v>78</v>
      </c>
      <c r="AV649" s="13" t="s">
        <v>76</v>
      </c>
      <c r="AW649" s="13" t="s">
        <v>31</v>
      </c>
      <c r="AX649" s="13" t="s">
        <v>69</v>
      </c>
      <c r="AY649" s="244" t="s">
        <v>193</v>
      </c>
    </row>
    <row r="650" s="14" customFormat="1">
      <c r="A650" s="14"/>
      <c r="B650" s="245"/>
      <c r="C650" s="246"/>
      <c r="D650" s="228" t="s">
        <v>206</v>
      </c>
      <c r="E650" s="247" t="s">
        <v>19</v>
      </c>
      <c r="F650" s="248" t="s">
        <v>4862</v>
      </c>
      <c r="G650" s="246"/>
      <c r="H650" s="249">
        <v>294</v>
      </c>
      <c r="I650" s="250"/>
      <c r="J650" s="246"/>
      <c r="K650" s="246"/>
      <c r="L650" s="251"/>
      <c r="M650" s="252"/>
      <c r="N650" s="253"/>
      <c r="O650" s="253"/>
      <c r="P650" s="253"/>
      <c r="Q650" s="253"/>
      <c r="R650" s="253"/>
      <c r="S650" s="253"/>
      <c r="T650" s="254"/>
      <c r="U650" s="14"/>
      <c r="V650" s="14"/>
      <c r="W650" s="14"/>
      <c r="X650" s="14"/>
      <c r="Y650" s="14"/>
      <c r="Z650" s="14"/>
      <c r="AA650" s="14"/>
      <c r="AB650" s="14"/>
      <c r="AC650" s="14"/>
      <c r="AD650" s="14"/>
      <c r="AE650" s="14"/>
      <c r="AT650" s="255" t="s">
        <v>206</v>
      </c>
      <c r="AU650" s="255" t="s">
        <v>78</v>
      </c>
      <c r="AV650" s="14" t="s">
        <v>78</v>
      </c>
      <c r="AW650" s="14" t="s">
        <v>31</v>
      </c>
      <c r="AX650" s="14" t="s">
        <v>76</v>
      </c>
      <c r="AY650" s="255" t="s">
        <v>193</v>
      </c>
    </row>
    <row r="651" s="2" customFormat="1" ht="16.5" customHeight="1">
      <c r="A651" s="41"/>
      <c r="B651" s="42"/>
      <c r="C651" s="215" t="s">
        <v>2502</v>
      </c>
      <c r="D651" s="215" t="s">
        <v>195</v>
      </c>
      <c r="E651" s="216" t="s">
        <v>6014</v>
      </c>
      <c r="F651" s="217" t="s">
        <v>6015</v>
      </c>
      <c r="G651" s="218" t="s">
        <v>408</v>
      </c>
      <c r="H651" s="219">
        <v>116</v>
      </c>
      <c r="I651" s="220"/>
      <c r="J651" s="221">
        <f>ROUND(I651*H651,2)</f>
        <v>0</v>
      </c>
      <c r="K651" s="217" t="s">
        <v>19</v>
      </c>
      <c r="L651" s="47"/>
      <c r="M651" s="222" t="s">
        <v>19</v>
      </c>
      <c r="N651" s="223" t="s">
        <v>40</v>
      </c>
      <c r="O651" s="87"/>
      <c r="P651" s="224">
        <f>O651*H651</f>
        <v>0</v>
      </c>
      <c r="Q651" s="224">
        <v>0</v>
      </c>
      <c r="R651" s="224">
        <f>Q651*H651</f>
        <v>0</v>
      </c>
      <c r="S651" s="224">
        <v>0</v>
      </c>
      <c r="T651" s="225">
        <f>S651*H651</f>
        <v>0</v>
      </c>
      <c r="U651" s="41"/>
      <c r="V651" s="41"/>
      <c r="W651" s="41"/>
      <c r="X651" s="41"/>
      <c r="Y651" s="41"/>
      <c r="Z651" s="41"/>
      <c r="AA651" s="41"/>
      <c r="AB651" s="41"/>
      <c r="AC651" s="41"/>
      <c r="AD651" s="41"/>
      <c r="AE651" s="41"/>
      <c r="AR651" s="226" t="s">
        <v>323</v>
      </c>
      <c r="AT651" s="226" t="s">
        <v>195</v>
      </c>
      <c r="AU651" s="226" t="s">
        <v>78</v>
      </c>
      <c r="AY651" s="20" t="s">
        <v>193</v>
      </c>
      <c r="BE651" s="227">
        <f>IF(N651="základní",J651,0)</f>
        <v>0</v>
      </c>
      <c r="BF651" s="227">
        <f>IF(N651="snížená",J651,0)</f>
        <v>0</v>
      </c>
      <c r="BG651" s="227">
        <f>IF(N651="zákl. přenesená",J651,0)</f>
        <v>0</v>
      </c>
      <c r="BH651" s="227">
        <f>IF(N651="sníž. přenesená",J651,0)</f>
        <v>0</v>
      </c>
      <c r="BI651" s="227">
        <f>IF(N651="nulová",J651,0)</f>
        <v>0</v>
      </c>
      <c r="BJ651" s="20" t="s">
        <v>76</v>
      </c>
      <c r="BK651" s="227">
        <f>ROUND(I651*H651,2)</f>
        <v>0</v>
      </c>
      <c r="BL651" s="20" t="s">
        <v>323</v>
      </c>
      <c r="BM651" s="226" t="s">
        <v>6016</v>
      </c>
    </row>
    <row r="652" s="2" customFormat="1">
      <c r="A652" s="41"/>
      <c r="B652" s="42"/>
      <c r="C652" s="43"/>
      <c r="D652" s="228" t="s">
        <v>202</v>
      </c>
      <c r="E652" s="43"/>
      <c r="F652" s="229" t="s">
        <v>6017</v>
      </c>
      <c r="G652" s="43"/>
      <c r="H652" s="43"/>
      <c r="I652" s="230"/>
      <c r="J652" s="43"/>
      <c r="K652" s="43"/>
      <c r="L652" s="47"/>
      <c r="M652" s="231"/>
      <c r="N652" s="232"/>
      <c r="O652" s="87"/>
      <c r="P652" s="87"/>
      <c r="Q652" s="87"/>
      <c r="R652" s="87"/>
      <c r="S652" s="87"/>
      <c r="T652" s="88"/>
      <c r="U652" s="41"/>
      <c r="V652" s="41"/>
      <c r="W652" s="41"/>
      <c r="X652" s="41"/>
      <c r="Y652" s="41"/>
      <c r="Z652" s="41"/>
      <c r="AA652" s="41"/>
      <c r="AB652" s="41"/>
      <c r="AC652" s="41"/>
      <c r="AD652" s="41"/>
      <c r="AE652" s="41"/>
      <c r="AT652" s="20" t="s">
        <v>202</v>
      </c>
      <c r="AU652" s="20" t="s">
        <v>78</v>
      </c>
    </row>
    <row r="653" s="13" customFormat="1">
      <c r="A653" s="13"/>
      <c r="B653" s="235"/>
      <c r="C653" s="236"/>
      <c r="D653" s="228" t="s">
        <v>206</v>
      </c>
      <c r="E653" s="237" t="s">
        <v>19</v>
      </c>
      <c r="F653" s="238" t="s">
        <v>279</v>
      </c>
      <c r="G653" s="236"/>
      <c r="H653" s="237" t="s">
        <v>19</v>
      </c>
      <c r="I653" s="239"/>
      <c r="J653" s="236"/>
      <c r="K653" s="236"/>
      <c r="L653" s="240"/>
      <c r="M653" s="241"/>
      <c r="N653" s="242"/>
      <c r="O653" s="242"/>
      <c r="P653" s="242"/>
      <c r="Q653" s="242"/>
      <c r="R653" s="242"/>
      <c r="S653" s="242"/>
      <c r="T653" s="243"/>
      <c r="U653" s="13"/>
      <c r="V653" s="13"/>
      <c r="W653" s="13"/>
      <c r="X653" s="13"/>
      <c r="Y653" s="13"/>
      <c r="Z653" s="13"/>
      <c r="AA653" s="13"/>
      <c r="AB653" s="13"/>
      <c r="AC653" s="13"/>
      <c r="AD653" s="13"/>
      <c r="AE653" s="13"/>
      <c r="AT653" s="244" t="s">
        <v>206</v>
      </c>
      <c r="AU653" s="244" t="s">
        <v>78</v>
      </c>
      <c r="AV653" s="13" t="s">
        <v>76</v>
      </c>
      <c r="AW653" s="13" t="s">
        <v>31</v>
      </c>
      <c r="AX653" s="13" t="s">
        <v>69</v>
      </c>
      <c r="AY653" s="244" t="s">
        <v>193</v>
      </c>
    </row>
    <row r="654" s="14" customFormat="1">
      <c r="A654" s="14"/>
      <c r="B654" s="245"/>
      <c r="C654" s="246"/>
      <c r="D654" s="228" t="s">
        <v>206</v>
      </c>
      <c r="E654" s="247" t="s">
        <v>19</v>
      </c>
      <c r="F654" s="248" t="s">
        <v>2393</v>
      </c>
      <c r="G654" s="246"/>
      <c r="H654" s="249">
        <v>116</v>
      </c>
      <c r="I654" s="250"/>
      <c r="J654" s="246"/>
      <c r="K654" s="246"/>
      <c r="L654" s="251"/>
      <c r="M654" s="252"/>
      <c r="N654" s="253"/>
      <c r="O654" s="253"/>
      <c r="P654" s="253"/>
      <c r="Q654" s="253"/>
      <c r="R654" s="253"/>
      <c r="S654" s="253"/>
      <c r="T654" s="254"/>
      <c r="U654" s="14"/>
      <c r="V654" s="14"/>
      <c r="W654" s="14"/>
      <c r="X654" s="14"/>
      <c r="Y654" s="14"/>
      <c r="Z654" s="14"/>
      <c r="AA654" s="14"/>
      <c r="AB654" s="14"/>
      <c r="AC654" s="14"/>
      <c r="AD654" s="14"/>
      <c r="AE654" s="14"/>
      <c r="AT654" s="255" t="s">
        <v>206</v>
      </c>
      <c r="AU654" s="255" t="s">
        <v>78</v>
      </c>
      <c r="AV654" s="14" t="s">
        <v>78</v>
      </c>
      <c r="AW654" s="14" t="s">
        <v>31</v>
      </c>
      <c r="AX654" s="14" t="s">
        <v>76</v>
      </c>
      <c r="AY654" s="255" t="s">
        <v>193</v>
      </c>
    </row>
    <row r="655" s="2" customFormat="1" ht="16.5" customHeight="1">
      <c r="A655" s="41"/>
      <c r="B655" s="42"/>
      <c r="C655" s="215" t="s">
        <v>2506</v>
      </c>
      <c r="D655" s="215" t="s">
        <v>195</v>
      </c>
      <c r="E655" s="216" t="s">
        <v>6018</v>
      </c>
      <c r="F655" s="217" t="s">
        <v>6019</v>
      </c>
      <c r="G655" s="218" t="s">
        <v>408</v>
      </c>
      <c r="H655" s="219">
        <v>80</v>
      </c>
      <c r="I655" s="220"/>
      <c r="J655" s="221">
        <f>ROUND(I655*H655,2)</f>
        <v>0</v>
      </c>
      <c r="K655" s="217" t="s">
        <v>19</v>
      </c>
      <c r="L655" s="47"/>
      <c r="M655" s="222" t="s">
        <v>19</v>
      </c>
      <c r="N655" s="223" t="s">
        <v>40</v>
      </c>
      <c r="O655" s="87"/>
      <c r="P655" s="224">
        <f>O655*H655</f>
        <v>0</v>
      </c>
      <c r="Q655" s="224">
        <v>0</v>
      </c>
      <c r="R655" s="224">
        <f>Q655*H655</f>
        <v>0</v>
      </c>
      <c r="S655" s="224">
        <v>0</v>
      </c>
      <c r="T655" s="225">
        <f>S655*H655</f>
        <v>0</v>
      </c>
      <c r="U655" s="41"/>
      <c r="V655" s="41"/>
      <c r="W655" s="41"/>
      <c r="X655" s="41"/>
      <c r="Y655" s="41"/>
      <c r="Z655" s="41"/>
      <c r="AA655" s="41"/>
      <c r="AB655" s="41"/>
      <c r="AC655" s="41"/>
      <c r="AD655" s="41"/>
      <c r="AE655" s="41"/>
      <c r="AR655" s="226" t="s">
        <v>323</v>
      </c>
      <c r="AT655" s="226" t="s">
        <v>195</v>
      </c>
      <c r="AU655" s="226" t="s">
        <v>78</v>
      </c>
      <c r="AY655" s="20" t="s">
        <v>193</v>
      </c>
      <c r="BE655" s="227">
        <f>IF(N655="základní",J655,0)</f>
        <v>0</v>
      </c>
      <c r="BF655" s="227">
        <f>IF(N655="snížená",J655,0)</f>
        <v>0</v>
      </c>
      <c r="BG655" s="227">
        <f>IF(N655="zákl. přenesená",J655,0)</f>
        <v>0</v>
      </c>
      <c r="BH655" s="227">
        <f>IF(N655="sníž. přenesená",J655,0)</f>
        <v>0</v>
      </c>
      <c r="BI655" s="227">
        <f>IF(N655="nulová",J655,0)</f>
        <v>0</v>
      </c>
      <c r="BJ655" s="20" t="s">
        <v>76</v>
      </c>
      <c r="BK655" s="227">
        <f>ROUND(I655*H655,2)</f>
        <v>0</v>
      </c>
      <c r="BL655" s="20" t="s">
        <v>323</v>
      </c>
      <c r="BM655" s="226" t="s">
        <v>6020</v>
      </c>
    </row>
    <row r="656" s="2" customFormat="1">
      <c r="A656" s="41"/>
      <c r="B656" s="42"/>
      <c r="C656" s="43"/>
      <c r="D656" s="228" t="s">
        <v>202</v>
      </c>
      <c r="E656" s="43"/>
      <c r="F656" s="229" t="s">
        <v>6021</v>
      </c>
      <c r="G656" s="43"/>
      <c r="H656" s="43"/>
      <c r="I656" s="230"/>
      <c r="J656" s="43"/>
      <c r="K656" s="43"/>
      <c r="L656" s="47"/>
      <c r="M656" s="231"/>
      <c r="N656" s="232"/>
      <c r="O656" s="87"/>
      <c r="P656" s="87"/>
      <c r="Q656" s="87"/>
      <c r="R656" s="87"/>
      <c r="S656" s="87"/>
      <c r="T656" s="88"/>
      <c r="U656" s="41"/>
      <c r="V656" s="41"/>
      <c r="W656" s="41"/>
      <c r="X656" s="41"/>
      <c r="Y656" s="41"/>
      <c r="Z656" s="41"/>
      <c r="AA656" s="41"/>
      <c r="AB656" s="41"/>
      <c r="AC656" s="41"/>
      <c r="AD656" s="41"/>
      <c r="AE656" s="41"/>
      <c r="AT656" s="20" t="s">
        <v>202</v>
      </c>
      <c r="AU656" s="20" t="s">
        <v>78</v>
      </c>
    </row>
    <row r="657" s="13" customFormat="1">
      <c r="A657" s="13"/>
      <c r="B657" s="235"/>
      <c r="C657" s="236"/>
      <c r="D657" s="228" t="s">
        <v>206</v>
      </c>
      <c r="E657" s="237" t="s">
        <v>19</v>
      </c>
      <c r="F657" s="238" t="s">
        <v>279</v>
      </c>
      <c r="G657" s="236"/>
      <c r="H657" s="237" t="s">
        <v>19</v>
      </c>
      <c r="I657" s="239"/>
      <c r="J657" s="236"/>
      <c r="K657" s="236"/>
      <c r="L657" s="240"/>
      <c r="M657" s="241"/>
      <c r="N657" s="242"/>
      <c r="O657" s="242"/>
      <c r="P657" s="242"/>
      <c r="Q657" s="242"/>
      <c r="R657" s="242"/>
      <c r="S657" s="242"/>
      <c r="T657" s="243"/>
      <c r="U657" s="13"/>
      <c r="V657" s="13"/>
      <c r="W657" s="13"/>
      <c r="X657" s="13"/>
      <c r="Y657" s="13"/>
      <c r="Z657" s="13"/>
      <c r="AA657" s="13"/>
      <c r="AB657" s="13"/>
      <c r="AC657" s="13"/>
      <c r="AD657" s="13"/>
      <c r="AE657" s="13"/>
      <c r="AT657" s="244" t="s">
        <v>206</v>
      </c>
      <c r="AU657" s="244" t="s">
        <v>78</v>
      </c>
      <c r="AV657" s="13" t="s">
        <v>76</v>
      </c>
      <c r="AW657" s="13" t="s">
        <v>31</v>
      </c>
      <c r="AX657" s="13" t="s">
        <v>69</v>
      </c>
      <c r="AY657" s="244" t="s">
        <v>193</v>
      </c>
    </row>
    <row r="658" s="14" customFormat="1">
      <c r="A658" s="14"/>
      <c r="B658" s="245"/>
      <c r="C658" s="246"/>
      <c r="D658" s="228" t="s">
        <v>206</v>
      </c>
      <c r="E658" s="247" t="s">
        <v>19</v>
      </c>
      <c r="F658" s="248" t="s">
        <v>803</v>
      </c>
      <c r="G658" s="246"/>
      <c r="H658" s="249">
        <v>80</v>
      </c>
      <c r="I658" s="250"/>
      <c r="J658" s="246"/>
      <c r="K658" s="246"/>
      <c r="L658" s="251"/>
      <c r="M658" s="252"/>
      <c r="N658" s="253"/>
      <c r="O658" s="253"/>
      <c r="P658" s="253"/>
      <c r="Q658" s="253"/>
      <c r="R658" s="253"/>
      <c r="S658" s="253"/>
      <c r="T658" s="254"/>
      <c r="U658" s="14"/>
      <c r="V658" s="14"/>
      <c r="W658" s="14"/>
      <c r="X658" s="14"/>
      <c r="Y658" s="14"/>
      <c r="Z658" s="14"/>
      <c r="AA658" s="14"/>
      <c r="AB658" s="14"/>
      <c r="AC658" s="14"/>
      <c r="AD658" s="14"/>
      <c r="AE658" s="14"/>
      <c r="AT658" s="255" t="s">
        <v>206</v>
      </c>
      <c r="AU658" s="255" t="s">
        <v>78</v>
      </c>
      <c r="AV658" s="14" t="s">
        <v>78</v>
      </c>
      <c r="AW658" s="14" t="s">
        <v>31</v>
      </c>
      <c r="AX658" s="14" t="s">
        <v>76</v>
      </c>
      <c r="AY658" s="255" t="s">
        <v>193</v>
      </c>
    </row>
    <row r="659" s="2" customFormat="1" ht="16.5" customHeight="1">
      <c r="A659" s="41"/>
      <c r="B659" s="42"/>
      <c r="C659" s="215" t="s">
        <v>2516</v>
      </c>
      <c r="D659" s="215" t="s">
        <v>195</v>
      </c>
      <c r="E659" s="216" t="s">
        <v>6022</v>
      </c>
      <c r="F659" s="217" t="s">
        <v>6023</v>
      </c>
      <c r="G659" s="218" t="s">
        <v>343</v>
      </c>
      <c r="H659" s="219">
        <v>4</v>
      </c>
      <c r="I659" s="220"/>
      <c r="J659" s="221">
        <f>ROUND(I659*H659,2)</f>
        <v>0</v>
      </c>
      <c r="K659" s="217" t="s">
        <v>19</v>
      </c>
      <c r="L659" s="47"/>
      <c r="M659" s="222" t="s">
        <v>19</v>
      </c>
      <c r="N659" s="223" t="s">
        <v>40</v>
      </c>
      <c r="O659" s="87"/>
      <c r="P659" s="224">
        <f>O659*H659</f>
        <v>0</v>
      </c>
      <c r="Q659" s="224">
        <v>0</v>
      </c>
      <c r="R659" s="224">
        <f>Q659*H659</f>
        <v>0</v>
      </c>
      <c r="S659" s="224">
        <v>0</v>
      </c>
      <c r="T659" s="225">
        <f>S659*H659</f>
        <v>0</v>
      </c>
      <c r="U659" s="41"/>
      <c r="V659" s="41"/>
      <c r="W659" s="41"/>
      <c r="X659" s="41"/>
      <c r="Y659" s="41"/>
      <c r="Z659" s="41"/>
      <c r="AA659" s="41"/>
      <c r="AB659" s="41"/>
      <c r="AC659" s="41"/>
      <c r="AD659" s="41"/>
      <c r="AE659" s="41"/>
      <c r="AR659" s="226" t="s">
        <v>323</v>
      </c>
      <c r="AT659" s="226" t="s">
        <v>195</v>
      </c>
      <c r="AU659" s="226" t="s">
        <v>78</v>
      </c>
      <c r="AY659" s="20" t="s">
        <v>193</v>
      </c>
      <c r="BE659" s="227">
        <f>IF(N659="základní",J659,0)</f>
        <v>0</v>
      </c>
      <c r="BF659" s="227">
        <f>IF(N659="snížená",J659,0)</f>
        <v>0</v>
      </c>
      <c r="BG659" s="227">
        <f>IF(N659="zákl. přenesená",J659,0)</f>
        <v>0</v>
      </c>
      <c r="BH659" s="227">
        <f>IF(N659="sníž. přenesená",J659,0)</f>
        <v>0</v>
      </c>
      <c r="BI659" s="227">
        <f>IF(N659="nulová",J659,0)</f>
        <v>0</v>
      </c>
      <c r="BJ659" s="20" t="s">
        <v>76</v>
      </c>
      <c r="BK659" s="227">
        <f>ROUND(I659*H659,2)</f>
        <v>0</v>
      </c>
      <c r="BL659" s="20" t="s">
        <v>323</v>
      </c>
      <c r="BM659" s="226" t="s">
        <v>6024</v>
      </c>
    </row>
    <row r="660" s="2" customFormat="1">
      <c r="A660" s="41"/>
      <c r="B660" s="42"/>
      <c r="C660" s="43"/>
      <c r="D660" s="228" t="s">
        <v>202</v>
      </c>
      <c r="E660" s="43"/>
      <c r="F660" s="229" t="s">
        <v>6025</v>
      </c>
      <c r="G660" s="43"/>
      <c r="H660" s="43"/>
      <c r="I660" s="230"/>
      <c r="J660" s="43"/>
      <c r="K660" s="43"/>
      <c r="L660" s="47"/>
      <c r="M660" s="231"/>
      <c r="N660" s="232"/>
      <c r="O660" s="87"/>
      <c r="P660" s="87"/>
      <c r="Q660" s="87"/>
      <c r="R660" s="87"/>
      <c r="S660" s="87"/>
      <c r="T660" s="88"/>
      <c r="U660" s="41"/>
      <c r="V660" s="41"/>
      <c r="W660" s="41"/>
      <c r="X660" s="41"/>
      <c r="Y660" s="41"/>
      <c r="Z660" s="41"/>
      <c r="AA660" s="41"/>
      <c r="AB660" s="41"/>
      <c r="AC660" s="41"/>
      <c r="AD660" s="41"/>
      <c r="AE660" s="41"/>
      <c r="AT660" s="20" t="s">
        <v>202</v>
      </c>
      <c r="AU660" s="20" t="s">
        <v>78</v>
      </c>
    </row>
    <row r="661" s="13" customFormat="1">
      <c r="A661" s="13"/>
      <c r="B661" s="235"/>
      <c r="C661" s="236"/>
      <c r="D661" s="228" t="s">
        <v>206</v>
      </c>
      <c r="E661" s="237" t="s">
        <v>19</v>
      </c>
      <c r="F661" s="238" t="s">
        <v>279</v>
      </c>
      <c r="G661" s="236"/>
      <c r="H661" s="237" t="s">
        <v>19</v>
      </c>
      <c r="I661" s="239"/>
      <c r="J661" s="236"/>
      <c r="K661" s="236"/>
      <c r="L661" s="240"/>
      <c r="M661" s="241"/>
      <c r="N661" s="242"/>
      <c r="O661" s="242"/>
      <c r="P661" s="242"/>
      <c r="Q661" s="242"/>
      <c r="R661" s="242"/>
      <c r="S661" s="242"/>
      <c r="T661" s="243"/>
      <c r="U661" s="13"/>
      <c r="V661" s="13"/>
      <c r="W661" s="13"/>
      <c r="X661" s="13"/>
      <c r="Y661" s="13"/>
      <c r="Z661" s="13"/>
      <c r="AA661" s="13"/>
      <c r="AB661" s="13"/>
      <c r="AC661" s="13"/>
      <c r="AD661" s="13"/>
      <c r="AE661" s="13"/>
      <c r="AT661" s="244" t="s">
        <v>206</v>
      </c>
      <c r="AU661" s="244" t="s">
        <v>78</v>
      </c>
      <c r="AV661" s="13" t="s">
        <v>76</v>
      </c>
      <c r="AW661" s="13" t="s">
        <v>31</v>
      </c>
      <c r="AX661" s="13" t="s">
        <v>69</v>
      </c>
      <c r="AY661" s="244" t="s">
        <v>193</v>
      </c>
    </row>
    <row r="662" s="14" customFormat="1">
      <c r="A662" s="14"/>
      <c r="B662" s="245"/>
      <c r="C662" s="246"/>
      <c r="D662" s="228" t="s">
        <v>206</v>
      </c>
      <c r="E662" s="247" t="s">
        <v>19</v>
      </c>
      <c r="F662" s="248" t="s">
        <v>200</v>
      </c>
      <c r="G662" s="246"/>
      <c r="H662" s="249">
        <v>4</v>
      </c>
      <c r="I662" s="250"/>
      <c r="J662" s="246"/>
      <c r="K662" s="246"/>
      <c r="L662" s="251"/>
      <c r="M662" s="252"/>
      <c r="N662" s="253"/>
      <c r="O662" s="253"/>
      <c r="P662" s="253"/>
      <c r="Q662" s="253"/>
      <c r="R662" s="253"/>
      <c r="S662" s="253"/>
      <c r="T662" s="254"/>
      <c r="U662" s="14"/>
      <c r="V662" s="14"/>
      <c r="W662" s="14"/>
      <c r="X662" s="14"/>
      <c r="Y662" s="14"/>
      <c r="Z662" s="14"/>
      <c r="AA662" s="14"/>
      <c r="AB662" s="14"/>
      <c r="AC662" s="14"/>
      <c r="AD662" s="14"/>
      <c r="AE662" s="14"/>
      <c r="AT662" s="255" t="s">
        <v>206</v>
      </c>
      <c r="AU662" s="255" t="s">
        <v>78</v>
      </c>
      <c r="AV662" s="14" t="s">
        <v>78</v>
      </c>
      <c r="AW662" s="14" t="s">
        <v>31</v>
      </c>
      <c r="AX662" s="14" t="s">
        <v>76</v>
      </c>
      <c r="AY662" s="255" t="s">
        <v>193</v>
      </c>
    </row>
    <row r="663" s="2" customFormat="1" ht="16.5" customHeight="1">
      <c r="A663" s="41"/>
      <c r="B663" s="42"/>
      <c r="C663" s="215" t="s">
        <v>2522</v>
      </c>
      <c r="D663" s="215" t="s">
        <v>195</v>
      </c>
      <c r="E663" s="216" t="s">
        <v>6026</v>
      </c>
      <c r="F663" s="217" t="s">
        <v>6027</v>
      </c>
      <c r="G663" s="218" t="s">
        <v>408</v>
      </c>
      <c r="H663" s="219">
        <v>7</v>
      </c>
      <c r="I663" s="220"/>
      <c r="J663" s="221">
        <f>ROUND(I663*H663,2)</f>
        <v>0</v>
      </c>
      <c r="K663" s="217" t="s">
        <v>19</v>
      </c>
      <c r="L663" s="47"/>
      <c r="M663" s="222" t="s">
        <v>19</v>
      </c>
      <c r="N663" s="223" t="s">
        <v>40</v>
      </c>
      <c r="O663" s="87"/>
      <c r="P663" s="224">
        <f>O663*H663</f>
        <v>0</v>
      </c>
      <c r="Q663" s="224">
        <v>0</v>
      </c>
      <c r="R663" s="224">
        <f>Q663*H663</f>
        <v>0</v>
      </c>
      <c r="S663" s="224">
        <v>0</v>
      </c>
      <c r="T663" s="225">
        <f>S663*H663</f>
        <v>0</v>
      </c>
      <c r="U663" s="41"/>
      <c r="V663" s="41"/>
      <c r="W663" s="41"/>
      <c r="X663" s="41"/>
      <c r="Y663" s="41"/>
      <c r="Z663" s="41"/>
      <c r="AA663" s="41"/>
      <c r="AB663" s="41"/>
      <c r="AC663" s="41"/>
      <c r="AD663" s="41"/>
      <c r="AE663" s="41"/>
      <c r="AR663" s="226" t="s">
        <v>323</v>
      </c>
      <c r="AT663" s="226" t="s">
        <v>195</v>
      </c>
      <c r="AU663" s="226" t="s">
        <v>78</v>
      </c>
      <c r="AY663" s="20" t="s">
        <v>193</v>
      </c>
      <c r="BE663" s="227">
        <f>IF(N663="základní",J663,0)</f>
        <v>0</v>
      </c>
      <c r="BF663" s="227">
        <f>IF(N663="snížená",J663,0)</f>
        <v>0</v>
      </c>
      <c r="BG663" s="227">
        <f>IF(N663="zákl. přenesená",J663,0)</f>
        <v>0</v>
      </c>
      <c r="BH663" s="227">
        <f>IF(N663="sníž. přenesená",J663,0)</f>
        <v>0</v>
      </c>
      <c r="BI663" s="227">
        <f>IF(N663="nulová",J663,0)</f>
        <v>0</v>
      </c>
      <c r="BJ663" s="20" t="s">
        <v>76</v>
      </c>
      <c r="BK663" s="227">
        <f>ROUND(I663*H663,2)</f>
        <v>0</v>
      </c>
      <c r="BL663" s="20" t="s">
        <v>323</v>
      </c>
      <c r="BM663" s="226" t="s">
        <v>6028</v>
      </c>
    </row>
    <row r="664" s="2" customFormat="1">
      <c r="A664" s="41"/>
      <c r="B664" s="42"/>
      <c r="C664" s="43"/>
      <c r="D664" s="228" t="s">
        <v>202</v>
      </c>
      <c r="E664" s="43"/>
      <c r="F664" s="229" t="s">
        <v>6029</v>
      </c>
      <c r="G664" s="43"/>
      <c r="H664" s="43"/>
      <c r="I664" s="230"/>
      <c r="J664" s="43"/>
      <c r="K664" s="43"/>
      <c r="L664" s="47"/>
      <c r="M664" s="231"/>
      <c r="N664" s="232"/>
      <c r="O664" s="87"/>
      <c r="P664" s="87"/>
      <c r="Q664" s="87"/>
      <c r="R664" s="87"/>
      <c r="S664" s="87"/>
      <c r="T664" s="88"/>
      <c r="U664" s="41"/>
      <c r="V664" s="41"/>
      <c r="W664" s="41"/>
      <c r="X664" s="41"/>
      <c r="Y664" s="41"/>
      <c r="Z664" s="41"/>
      <c r="AA664" s="41"/>
      <c r="AB664" s="41"/>
      <c r="AC664" s="41"/>
      <c r="AD664" s="41"/>
      <c r="AE664" s="41"/>
      <c r="AT664" s="20" t="s">
        <v>202</v>
      </c>
      <c r="AU664" s="20" t="s">
        <v>78</v>
      </c>
    </row>
    <row r="665" s="13" customFormat="1">
      <c r="A665" s="13"/>
      <c r="B665" s="235"/>
      <c r="C665" s="236"/>
      <c r="D665" s="228" t="s">
        <v>206</v>
      </c>
      <c r="E665" s="237" t="s">
        <v>19</v>
      </c>
      <c r="F665" s="238" t="s">
        <v>279</v>
      </c>
      <c r="G665" s="236"/>
      <c r="H665" s="237" t="s">
        <v>19</v>
      </c>
      <c r="I665" s="239"/>
      <c r="J665" s="236"/>
      <c r="K665" s="236"/>
      <c r="L665" s="240"/>
      <c r="M665" s="241"/>
      <c r="N665" s="242"/>
      <c r="O665" s="242"/>
      <c r="P665" s="242"/>
      <c r="Q665" s="242"/>
      <c r="R665" s="242"/>
      <c r="S665" s="242"/>
      <c r="T665" s="243"/>
      <c r="U665" s="13"/>
      <c r="V665" s="13"/>
      <c r="W665" s="13"/>
      <c r="X665" s="13"/>
      <c r="Y665" s="13"/>
      <c r="Z665" s="13"/>
      <c r="AA665" s="13"/>
      <c r="AB665" s="13"/>
      <c r="AC665" s="13"/>
      <c r="AD665" s="13"/>
      <c r="AE665" s="13"/>
      <c r="AT665" s="244" t="s">
        <v>206</v>
      </c>
      <c r="AU665" s="244" t="s">
        <v>78</v>
      </c>
      <c r="AV665" s="13" t="s">
        <v>76</v>
      </c>
      <c r="AW665" s="13" t="s">
        <v>31</v>
      </c>
      <c r="AX665" s="13" t="s">
        <v>69</v>
      </c>
      <c r="AY665" s="244" t="s">
        <v>193</v>
      </c>
    </row>
    <row r="666" s="14" customFormat="1">
      <c r="A666" s="14"/>
      <c r="B666" s="245"/>
      <c r="C666" s="246"/>
      <c r="D666" s="228" t="s">
        <v>206</v>
      </c>
      <c r="E666" s="247" t="s">
        <v>19</v>
      </c>
      <c r="F666" s="248" t="s">
        <v>255</v>
      </c>
      <c r="G666" s="246"/>
      <c r="H666" s="249">
        <v>7</v>
      </c>
      <c r="I666" s="250"/>
      <c r="J666" s="246"/>
      <c r="K666" s="246"/>
      <c r="L666" s="251"/>
      <c r="M666" s="252"/>
      <c r="N666" s="253"/>
      <c r="O666" s="253"/>
      <c r="P666" s="253"/>
      <c r="Q666" s="253"/>
      <c r="R666" s="253"/>
      <c r="S666" s="253"/>
      <c r="T666" s="254"/>
      <c r="U666" s="14"/>
      <c r="V666" s="14"/>
      <c r="W666" s="14"/>
      <c r="X666" s="14"/>
      <c r="Y666" s="14"/>
      <c r="Z666" s="14"/>
      <c r="AA666" s="14"/>
      <c r="AB666" s="14"/>
      <c r="AC666" s="14"/>
      <c r="AD666" s="14"/>
      <c r="AE666" s="14"/>
      <c r="AT666" s="255" t="s">
        <v>206</v>
      </c>
      <c r="AU666" s="255" t="s">
        <v>78</v>
      </c>
      <c r="AV666" s="14" t="s">
        <v>78</v>
      </c>
      <c r="AW666" s="14" t="s">
        <v>31</v>
      </c>
      <c r="AX666" s="14" t="s">
        <v>76</v>
      </c>
      <c r="AY666" s="255" t="s">
        <v>193</v>
      </c>
    </row>
    <row r="667" s="2" customFormat="1" ht="16.5" customHeight="1">
      <c r="A667" s="41"/>
      <c r="B667" s="42"/>
      <c r="C667" s="215" t="s">
        <v>2529</v>
      </c>
      <c r="D667" s="215" t="s">
        <v>195</v>
      </c>
      <c r="E667" s="216" t="s">
        <v>6030</v>
      </c>
      <c r="F667" s="217" t="s">
        <v>6031</v>
      </c>
      <c r="G667" s="218" t="s">
        <v>408</v>
      </c>
      <c r="H667" s="219">
        <v>8</v>
      </c>
      <c r="I667" s="220"/>
      <c r="J667" s="221">
        <f>ROUND(I667*H667,2)</f>
        <v>0</v>
      </c>
      <c r="K667" s="217" t="s">
        <v>19</v>
      </c>
      <c r="L667" s="47"/>
      <c r="M667" s="222" t="s">
        <v>19</v>
      </c>
      <c r="N667" s="223" t="s">
        <v>40</v>
      </c>
      <c r="O667" s="87"/>
      <c r="P667" s="224">
        <f>O667*H667</f>
        <v>0</v>
      </c>
      <c r="Q667" s="224">
        <v>0</v>
      </c>
      <c r="R667" s="224">
        <f>Q667*H667</f>
        <v>0</v>
      </c>
      <c r="S667" s="224">
        <v>0</v>
      </c>
      <c r="T667" s="225">
        <f>S667*H667</f>
        <v>0</v>
      </c>
      <c r="U667" s="41"/>
      <c r="V667" s="41"/>
      <c r="W667" s="41"/>
      <c r="X667" s="41"/>
      <c r="Y667" s="41"/>
      <c r="Z667" s="41"/>
      <c r="AA667" s="41"/>
      <c r="AB667" s="41"/>
      <c r="AC667" s="41"/>
      <c r="AD667" s="41"/>
      <c r="AE667" s="41"/>
      <c r="AR667" s="226" t="s">
        <v>323</v>
      </c>
      <c r="AT667" s="226" t="s">
        <v>195</v>
      </c>
      <c r="AU667" s="226" t="s">
        <v>78</v>
      </c>
      <c r="AY667" s="20" t="s">
        <v>193</v>
      </c>
      <c r="BE667" s="227">
        <f>IF(N667="základní",J667,0)</f>
        <v>0</v>
      </c>
      <c r="BF667" s="227">
        <f>IF(N667="snížená",J667,0)</f>
        <v>0</v>
      </c>
      <c r="BG667" s="227">
        <f>IF(N667="zákl. přenesená",J667,0)</f>
        <v>0</v>
      </c>
      <c r="BH667" s="227">
        <f>IF(N667="sníž. přenesená",J667,0)</f>
        <v>0</v>
      </c>
      <c r="BI667" s="227">
        <f>IF(N667="nulová",J667,0)</f>
        <v>0</v>
      </c>
      <c r="BJ667" s="20" t="s">
        <v>76</v>
      </c>
      <c r="BK667" s="227">
        <f>ROUND(I667*H667,2)</f>
        <v>0</v>
      </c>
      <c r="BL667" s="20" t="s">
        <v>323</v>
      </c>
      <c r="BM667" s="226" t="s">
        <v>6032</v>
      </c>
    </row>
    <row r="668" s="2" customFormat="1">
      <c r="A668" s="41"/>
      <c r="B668" s="42"/>
      <c r="C668" s="43"/>
      <c r="D668" s="228" t="s">
        <v>202</v>
      </c>
      <c r="E668" s="43"/>
      <c r="F668" s="229" t="s">
        <v>6033</v>
      </c>
      <c r="G668" s="43"/>
      <c r="H668" s="43"/>
      <c r="I668" s="230"/>
      <c r="J668" s="43"/>
      <c r="K668" s="43"/>
      <c r="L668" s="47"/>
      <c r="M668" s="231"/>
      <c r="N668" s="232"/>
      <c r="O668" s="87"/>
      <c r="P668" s="87"/>
      <c r="Q668" s="87"/>
      <c r="R668" s="87"/>
      <c r="S668" s="87"/>
      <c r="T668" s="88"/>
      <c r="U668" s="41"/>
      <c r="V668" s="41"/>
      <c r="W668" s="41"/>
      <c r="X668" s="41"/>
      <c r="Y668" s="41"/>
      <c r="Z668" s="41"/>
      <c r="AA668" s="41"/>
      <c r="AB668" s="41"/>
      <c r="AC668" s="41"/>
      <c r="AD668" s="41"/>
      <c r="AE668" s="41"/>
      <c r="AT668" s="20" t="s">
        <v>202</v>
      </c>
      <c r="AU668" s="20" t="s">
        <v>78</v>
      </c>
    </row>
    <row r="669" s="13" customFormat="1">
      <c r="A669" s="13"/>
      <c r="B669" s="235"/>
      <c r="C669" s="236"/>
      <c r="D669" s="228" t="s">
        <v>206</v>
      </c>
      <c r="E669" s="237" t="s">
        <v>19</v>
      </c>
      <c r="F669" s="238" t="s">
        <v>279</v>
      </c>
      <c r="G669" s="236"/>
      <c r="H669" s="237" t="s">
        <v>19</v>
      </c>
      <c r="I669" s="239"/>
      <c r="J669" s="236"/>
      <c r="K669" s="236"/>
      <c r="L669" s="240"/>
      <c r="M669" s="241"/>
      <c r="N669" s="242"/>
      <c r="O669" s="242"/>
      <c r="P669" s="242"/>
      <c r="Q669" s="242"/>
      <c r="R669" s="242"/>
      <c r="S669" s="242"/>
      <c r="T669" s="243"/>
      <c r="U669" s="13"/>
      <c r="V669" s="13"/>
      <c r="W669" s="13"/>
      <c r="X669" s="13"/>
      <c r="Y669" s="13"/>
      <c r="Z669" s="13"/>
      <c r="AA669" s="13"/>
      <c r="AB669" s="13"/>
      <c r="AC669" s="13"/>
      <c r="AD669" s="13"/>
      <c r="AE669" s="13"/>
      <c r="AT669" s="244" t="s">
        <v>206</v>
      </c>
      <c r="AU669" s="244" t="s">
        <v>78</v>
      </c>
      <c r="AV669" s="13" t="s">
        <v>76</v>
      </c>
      <c r="AW669" s="13" t="s">
        <v>31</v>
      </c>
      <c r="AX669" s="13" t="s">
        <v>69</v>
      </c>
      <c r="AY669" s="244" t="s">
        <v>193</v>
      </c>
    </row>
    <row r="670" s="14" customFormat="1">
      <c r="A670" s="14"/>
      <c r="B670" s="245"/>
      <c r="C670" s="246"/>
      <c r="D670" s="228" t="s">
        <v>206</v>
      </c>
      <c r="E670" s="247" t="s">
        <v>19</v>
      </c>
      <c r="F670" s="248" t="s">
        <v>265</v>
      </c>
      <c r="G670" s="246"/>
      <c r="H670" s="249">
        <v>8</v>
      </c>
      <c r="I670" s="250"/>
      <c r="J670" s="246"/>
      <c r="K670" s="246"/>
      <c r="L670" s="251"/>
      <c r="M670" s="252"/>
      <c r="N670" s="253"/>
      <c r="O670" s="253"/>
      <c r="P670" s="253"/>
      <c r="Q670" s="253"/>
      <c r="R670" s="253"/>
      <c r="S670" s="253"/>
      <c r="T670" s="254"/>
      <c r="U670" s="14"/>
      <c r="V670" s="14"/>
      <c r="W670" s="14"/>
      <c r="X670" s="14"/>
      <c r="Y670" s="14"/>
      <c r="Z670" s="14"/>
      <c r="AA670" s="14"/>
      <c r="AB670" s="14"/>
      <c r="AC670" s="14"/>
      <c r="AD670" s="14"/>
      <c r="AE670" s="14"/>
      <c r="AT670" s="255" t="s">
        <v>206</v>
      </c>
      <c r="AU670" s="255" t="s">
        <v>78</v>
      </c>
      <c r="AV670" s="14" t="s">
        <v>78</v>
      </c>
      <c r="AW670" s="14" t="s">
        <v>31</v>
      </c>
      <c r="AX670" s="14" t="s">
        <v>76</v>
      </c>
      <c r="AY670" s="255" t="s">
        <v>193</v>
      </c>
    </row>
    <row r="671" s="2" customFormat="1" ht="16.5" customHeight="1">
      <c r="A671" s="41"/>
      <c r="B671" s="42"/>
      <c r="C671" s="215" t="s">
        <v>2532</v>
      </c>
      <c r="D671" s="215" t="s">
        <v>195</v>
      </c>
      <c r="E671" s="216" t="s">
        <v>6034</v>
      </c>
      <c r="F671" s="217" t="s">
        <v>6035</v>
      </c>
      <c r="G671" s="218" t="s">
        <v>408</v>
      </c>
      <c r="H671" s="219">
        <v>23</v>
      </c>
      <c r="I671" s="220"/>
      <c r="J671" s="221">
        <f>ROUND(I671*H671,2)</f>
        <v>0</v>
      </c>
      <c r="K671" s="217" t="s">
        <v>19</v>
      </c>
      <c r="L671" s="47"/>
      <c r="M671" s="222" t="s">
        <v>19</v>
      </c>
      <c r="N671" s="223" t="s">
        <v>40</v>
      </c>
      <c r="O671" s="87"/>
      <c r="P671" s="224">
        <f>O671*H671</f>
        <v>0</v>
      </c>
      <c r="Q671" s="224">
        <v>0</v>
      </c>
      <c r="R671" s="224">
        <f>Q671*H671</f>
        <v>0</v>
      </c>
      <c r="S671" s="224">
        <v>0</v>
      </c>
      <c r="T671" s="225">
        <f>S671*H671</f>
        <v>0</v>
      </c>
      <c r="U671" s="41"/>
      <c r="V671" s="41"/>
      <c r="W671" s="41"/>
      <c r="X671" s="41"/>
      <c r="Y671" s="41"/>
      <c r="Z671" s="41"/>
      <c r="AA671" s="41"/>
      <c r="AB671" s="41"/>
      <c r="AC671" s="41"/>
      <c r="AD671" s="41"/>
      <c r="AE671" s="41"/>
      <c r="AR671" s="226" t="s">
        <v>323</v>
      </c>
      <c r="AT671" s="226" t="s">
        <v>195</v>
      </c>
      <c r="AU671" s="226" t="s">
        <v>78</v>
      </c>
      <c r="AY671" s="20" t="s">
        <v>193</v>
      </c>
      <c r="BE671" s="227">
        <f>IF(N671="základní",J671,0)</f>
        <v>0</v>
      </c>
      <c r="BF671" s="227">
        <f>IF(N671="snížená",J671,0)</f>
        <v>0</v>
      </c>
      <c r="BG671" s="227">
        <f>IF(N671="zákl. přenesená",J671,0)</f>
        <v>0</v>
      </c>
      <c r="BH671" s="227">
        <f>IF(N671="sníž. přenesená",J671,0)</f>
        <v>0</v>
      </c>
      <c r="BI671" s="227">
        <f>IF(N671="nulová",J671,0)</f>
        <v>0</v>
      </c>
      <c r="BJ671" s="20" t="s">
        <v>76</v>
      </c>
      <c r="BK671" s="227">
        <f>ROUND(I671*H671,2)</f>
        <v>0</v>
      </c>
      <c r="BL671" s="20" t="s">
        <v>323</v>
      </c>
      <c r="BM671" s="226" t="s">
        <v>6036</v>
      </c>
    </row>
    <row r="672" s="2" customFormat="1">
      <c r="A672" s="41"/>
      <c r="B672" s="42"/>
      <c r="C672" s="43"/>
      <c r="D672" s="228" t="s">
        <v>202</v>
      </c>
      <c r="E672" s="43"/>
      <c r="F672" s="229" t="s">
        <v>6037</v>
      </c>
      <c r="G672" s="43"/>
      <c r="H672" s="43"/>
      <c r="I672" s="230"/>
      <c r="J672" s="43"/>
      <c r="K672" s="43"/>
      <c r="L672" s="47"/>
      <c r="M672" s="231"/>
      <c r="N672" s="232"/>
      <c r="O672" s="87"/>
      <c r="P672" s="87"/>
      <c r="Q672" s="87"/>
      <c r="R672" s="87"/>
      <c r="S672" s="87"/>
      <c r="T672" s="88"/>
      <c r="U672" s="41"/>
      <c r="V672" s="41"/>
      <c r="W672" s="41"/>
      <c r="X672" s="41"/>
      <c r="Y672" s="41"/>
      <c r="Z672" s="41"/>
      <c r="AA672" s="41"/>
      <c r="AB672" s="41"/>
      <c r="AC672" s="41"/>
      <c r="AD672" s="41"/>
      <c r="AE672" s="41"/>
      <c r="AT672" s="20" t="s">
        <v>202</v>
      </c>
      <c r="AU672" s="20" t="s">
        <v>78</v>
      </c>
    </row>
    <row r="673" s="13" customFormat="1">
      <c r="A673" s="13"/>
      <c r="B673" s="235"/>
      <c r="C673" s="236"/>
      <c r="D673" s="228" t="s">
        <v>206</v>
      </c>
      <c r="E673" s="237" t="s">
        <v>19</v>
      </c>
      <c r="F673" s="238" t="s">
        <v>279</v>
      </c>
      <c r="G673" s="236"/>
      <c r="H673" s="237" t="s">
        <v>19</v>
      </c>
      <c r="I673" s="239"/>
      <c r="J673" s="236"/>
      <c r="K673" s="236"/>
      <c r="L673" s="240"/>
      <c r="M673" s="241"/>
      <c r="N673" s="242"/>
      <c r="O673" s="242"/>
      <c r="P673" s="242"/>
      <c r="Q673" s="242"/>
      <c r="R673" s="242"/>
      <c r="S673" s="242"/>
      <c r="T673" s="243"/>
      <c r="U673" s="13"/>
      <c r="V673" s="13"/>
      <c r="W673" s="13"/>
      <c r="X673" s="13"/>
      <c r="Y673" s="13"/>
      <c r="Z673" s="13"/>
      <c r="AA673" s="13"/>
      <c r="AB673" s="13"/>
      <c r="AC673" s="13"/>
      <c r="AD673" s="13"/>
      <c r="AE673" s="13"/>
      <c r="AT673" s="244" t="s">
        <v>206</v>
      </c>
      <c r="AU673" s="244" t="s">
        <v>78</v>
      </c>
      <c r="AV673" s="13" t="s">
        <v>76</v>
      </c>
      <c r="AW673" s="13" t="s">
        <v>31</v>
      </c>
      <c r="AX673" s="13" t="s">
        <v>69</v>
      </c>
      <c r="AY673" s="244" t="s">
        <v>193</v>
      </c>
    </row>
    <row r="674" s="14" customFormat="1">
      <c r="A674" s="14"/>
      <c r="B674" s="245"/>
      <c r="C674" s="246"/>
      <c r="D674" s="228" t="s">
        <v>206</v>
      </c>
      <c r="E674" s="247" t="s">
        <v>19</v>
      </c>
      <c r="F674" s="248" t="s">
        <v>360</v>
      </c>
      <c r="G674" s="246"/>
      <c r="H674" s="249">
        <v>23</v>
      </c>
      <c r="I674" s="250"/>
      <c r="J674" s="246"/>
      <c r="K674" s="246"/>
      <c r="L674" s="251"/>
      <c r="M674" s="252"/>
      <c r="N674" s="253"/>
      <c r="O674" s="253"/>
      <c r="P674" s="253"/>
      <c r="Q674" s="253"/>
      <c r="R674" s="253"/>
      <c r="S674" s="253"/>
      <c r="T674" s="254"/>
      <c r="U674" s="14"/>
      <c r="V674" s="14"/>
      <c r="W674" s="14"/>
      <c r="X674" s="14"/>
      <c r="Y674" s="14"/>
      <c r="Z674" s="14"/>
      <c r="AA674" s="14"/>
      <c r="AB674" s="14"/>
      <c r="AC674" s="14"/>
      <c r="AD674" s="14"/>
      <c r="AE674" s="14"/>
      <c r="AT674" s="255" t="s">
        <v>206</v>
      </c>
      <c r="AU674" s="255" t="s">
        <v>78</v>
      </c>
      <c r="AV674" s="14" t="s">
        <v>78</v>
      </c>
      <c r="AW674" s="14" t="s">
        <v>31</v>
      </c>
      <c r="AX674" s="14" t="s">
        <v>76</v>
      </c>
      <c r="AY674" s="255" t="s">
        <v>193</v>
      </c>
    </row>
    <row r="675" s="2" customFormat="1" ht="16.5" customHeight="1">
      <c r="A675" s="41"/>
      <c r="B675" s="42"/>
      <c r="C675" s="215" t="s">
        <v>2538</v>
      </c>
      <c r="D675" s="215" t="s">
        <v>195</v>
      </c>
      <c r="E675" s="216" t="s">
        <v>6038</v>
      </c>
      <c r="F675" s="217" t="s">
        <v>6039</v>
      </c>
      <c r="G675" s="218" t="s">
        <v>408</v>
      </c>
      <c r="H675" s="219">
        <v>14</v>
      </c>
      <c r="I675" s="220"/>
      <c r="J675" s="221">
        <f>ROUND(I675*H675,2)</f>
        <v>0</v>
      </c>
      <c r="K675" s="217" t="s">
        <v>19</v>
      </c>
      <c r="L675" s="47"/>
      <c r="M675" s="222" t="s">
        <v>19</v>
      </c>
      <c r="N675" s="223" t="s">
        <v>40</v>
      </c>
      <c r="O675" s="87"/>
      <c r="P675" s="224">
        <f>O675*H675</f>
        <v>0</v>
      </c>
      <c r="Q675" s="224">
        <v>0</v>
      </c>
      <c r="R675" s="224">
        <f>Q675*H675</f>
        <v>0</v>
      </c>
      <c r="S675" s="224">
        <v>0</v>
      </c>
      <c r="T675" s="225">
        <f>S675*H675</f>
        <v>0</v>
      </c>
      <c r="U675" s="41"/>
      <c r="V675" s="41"/>
      <c r="W675" s="41"/>
      <c r="X675" s="41"/>
      <c r="Y675" s="41"/>
      <c r="Z675" s="41"/>
      <c r="AA675" s="41"/>
      <c r="AB675" s="41"/>
      <c r="AC675" s="41"/>
      <c r="AD675" s="41"/>
      <c r="AE675" s="41"/>
      <c r="AR675" s="226" t="s">
        <v>323</v>
      </c>
      <c r="AT675" s="226" t="s">
        <v>195</v>
      </c>
      <c r="AU675" s="226" t="s">
        <v>78</v>
      </c>
      <c r="AY675" s="20" t="s">
        <v>193</v>
      </c>
      <c r="BE675" s="227">
        <f>IF(N675="základní",J675,0)</f>
        <v>0</v>
      </c>
      <c r="BF675" s="227">
        <f>IF(N675="snížená",J675,0)</f>
        <v>0</v>
      </c>
      <c r="BG675" s="227">
        <f>IF(N675="zákl. přenesená",J675,0)</f>
        <v>0</v>
      </c>
      <c r="BH675" s="227">
        <f>IF(N675="sníž. přenesená",J675,0)</f>
        <v>0</v>
      </c>
      <c r="BI675" s="227">
        <f>IF(N675="nulová",J675,0)</f>
        <v>0</v>
      </c>
      <c r="BJ675" s="20" t="s">
        <v>76</v>
      </c>
      <c r="BK675" s="227">
        <f>ROUND(I675*H675,2)</f>
        <v>0</v>
      </c>
      <c r="BL675" s="20" t="s">
        <v>323</v>
      </c>
      <c r="BM675" s="226" t="s">
        <v>6040</v>
      </c>
    </row>
    <row r="676" s="2" customFormat="1">
      <c r="A676" s="41"/>
      <c r="B676" s="42"/>
      <c r="C676" s="43"/>
      <c r="D676" s="228" t="s">
        <v>202</v>
      </c>
      <c r="E676" s="43"/>
      <c r="F676" s="229" t="s">
        <v>6041</v>
      </c>
      <c r="G676" s="43"/>
      <c r="H676" s="43"/>
      <c r="I676" s="230"/>
      <c r="J676" s="43"/>
      <c r="K676" s="43"/>
      <c r="L676" s="47"/>
      <c r="M676" s="231"/>
      <c r="N676" s="232"/>
      <c r="O676" s="87"/>
      <c r="P676" s="87"/>
      <c r="Q676" s="87"/>
      <c r="R676" s="87"/>
      <c r="S676" s="87"/>
      <c r="T676" s="88"/>
      <c r="U676" s="41"/>
      <c r="V676" s="41"/>
      <c r="W676" s="41"/>
      <c r="X676" s="41"/>
      <c r="Y676" s="41"/>
      <c r="Z676" s="41"/>
      <c r="AA676" s="41"/>
      <c r="AB676" s="41"/>
      <c r="AC676" s="41"/>
      <c r="AD676" s="41"/>
      <c r="AE676" s="41"/>
      <c r="AT676" s="20" t="s">
        <v>202</v>
      </c>
      <c r="AU676" s="20" t="s">
        <v>78</v>
      </c>
    </row>
    <row r="677" s="13" customFormat="1">
      <c r="A677" s="13"/>
      <c r="B677" s="235"/>
      <c r="C677" s="236"/>
      <c r="D677" s="228" t="s">
        <v>206</v>
      </c>
      <c r="E677" s="237" t="s">
        <v>19</v>
      </c>
      <c r="F677" s="238" t="s">
        <v>279</v>
      </c>
      <c r="G677" s="236"/>
      <c r="H677" s="237" t="s">
        <v>19</v>
      </c>
      <c r="I677" s="239"/>
      <c r="J677" s="236"/>
      <c r="K677" s="236"/>
      <c r="L677" s="240"/>
      <c r="M677" s="241"/>
      <c r="N677" s="242"/>
      <c r="O677" s="242"/>
      <c r="P677" s="242"/>
      <c r="Q677" s="242"/>
      <c r="R677" s="242"/>
      <c r="S677" s="242"/>
      <c r="T677" s="243"/>
      <c r="U677" s="13"/>
      <c r="V677" s="13"/>
      <c r="W677" s="13"/>
      <c r="X677" s="13"/>
      <c r="Y677" s="13"/>
      <c r="Z677" s="13"/>
      <c r="AA677" s="13"/>
      <c r="AB677" s="13"/>
      <c r="AC677" s="13"/>
      <c r="AD677" s="13"/>
      <c r="AE677" s="13"/>
      <c r="AT677" s="244" t="s">
        <v>206</v>
      </c>
      <c r="AU677" s="244" t="s">
        <v>78</v>
      </c>
      <c r="AV677" s="13" t="s">
        <v>76</v>
      </c>
      <c r="AW677" s="13" t="s">
        <v>31</v>
      </c>
      <c r="AX677" s="13" t="s">
        <v>69</v>
      </c>
      <c r="AY677" s="244" t="s">
        <v>193</v>
      </c>
    </row>
    <row r="678" s="14" customFormat="1">
      <c r="A678" s="14"/>
      <c r="B678" s="245"/>
      <c r="C678" s="246"/>
      <c r="D678" s="228" t="s">
        <v>206</v>
      </c>
      <c r="E678" s="247" t="s">
        <v>19</v>
      </c>
      <c r="F678" s="248" t="s">
        <v>307</v>
      </c>
      <c r="G678" s="246"/>
      <c r="H678" s="249">
        <v>14</v>
      </c>
      <c r="I678" s="250"/>
      <c r="J678" s="246"/>
      <c r="K678" s="246"/>
      <c r="L678" s="251"/>
      <c r="M678" s="252"/>
      <c r="N678" s="253"/>
      <c r="O678" s="253"/>
      <c r="P678" s="253"/>
      <c r="Q678" s="253"/>
      <c r="R678" s="253"/>
      <c r="S678" s="253"/>
      <c r="T678" s="254"/>
      <c r="U678" s="14"/>
      <c r="V678" s="14"/>
      <c r="W678" s="14"/>
      <c r="X678" s="14"/>
      <c r="Y678" s="14"/>
      <c r="Z678" s="14"/>
      <c r="AA678" s="14"/>
      <c r="AB678" s="14"/>
      <c r="AC678" s="14"/>
      <c r="AD678" s="14"/>
      <c r="AE678" s="14"/>
      <c r="AT678" s="255" t="s">
        <v>206</v>
      </c>
      <c r="AU678" s="255" t="s">
        <v>78</v>
      </c>
      <c r="AV678" s="14" t="s">
        <v>78</v>
      </c>
      <c r="AW678" s="14" t="s">
        <v>31</v>
      </c>
      <c r="AX678" s="14" t="s">
        <v>76</v>
      </c>
      <c r="AY678" s="255" t="s">
        <v>193</v>
      </c>
    </row>
    <row r="679" s="2" customFormat="1" ht="16.5" customHeight="1">
      <c r="A679" s="41"/>
      <c r="B679" s="42"/>
      <c r="C679" s="215" t="s">
        <v>2541</v>
      </c>
      <c r="D679" s="215" t="s">
        <v>195</v>
      </c>
      <c r="E679" s="216" t="s">
        <v>6042</v>
      </c>
      <c r="F679" s="217" t="s">
        <v>6043</v>
      </c>
      <c r="G679" s="218" t="s">
        <v>408</v>
      </c>
      <c r="H679" s="219">
        <v>13</v>
      </c>
      <c r="I679" s="220"/>
      <c r="J679" s="221">
        <f>ROUND(I679*H679,2)</f>
        <v>0</v>
      </c>
      <c r="K679" s="217" t="s">
        <v>19</v>
      </c>
      <c r="L679" s="47"/>
      <c r="M679" s="222" t="s">
        <v>19</v>
      </c>
      <c r="N679" s="223" t="s">
        <v>40</v>
      </c>
      <c r="O679" s="87"/>
      <c r="P679" s="224">
        <f>O679*H679</f>
        <v>0</v>
      </c>
      <c r="Q679" s="224">
        <v>0</v>
      </c>
      <c r="R679" s="224">
        <f>Q679*H679</f>
        <v>0</v>
      </c>
      <c r="S679" s="224">
        <v>0</v>
      </c>
      <c r="T679" s="225">
        <f>S679*H679</f>
        <v>0</v>
      </c>
      <c r="U679" s="41"/>
      <c r="V679" s="41"/>
      <c r="W679" s="41"/>
      <c r="X679" s="41"/>
      <c r="Y679" s="41"/>
      <c r="Z679" s="41"/>
      <c r="AA679" s="41"/>
      <c r="AB679" s="41"/>
      <c r="AC679" s="41"/>
      <c r="AD679" s="41"/>
      <c r="AE679" s="41"/>
      <c r="AR679" s="226" t="s">
        <v>323</v>
      </c>
      <c r="AT679" s="226" t="s">
        <v>195</v>
      </c>
      <c r="AU679" s="226" t="s">
        <v>78</v>
      </c>
      <c r="AY679" s="20" t="s">
        <v>193</v>
      </c>
      <c r="BE679" s="227">
        <f>IF(N679="základní",J679,0)</f>
        <v>0</v>
      </c>
      <c r="BF679" s="227">
        <f>IF(N679="snížená",J679,0)</f>
        <v>0</v>
      </c>
      <c r="BG679" s="227">
        <f>IF(N679="zákl. přenesená",J679,0)</f>
        <v>0</v>
      </c>
      <c r="BH679" s="227">
        <f>IF(N679="sníž. přenesená",J679,0)</f>
        <v>0</v>
      </c>
      <c r="BI679" s="227">
        <f>IF(N679="nulová",J679,0)</f>
        <v>0</v>
      </c>
      <c r="BJ679" s="20" t="s">
        <v>76</v>
      </c>
      <c r="BK679" s="227">
        <f>ROUND(I679*H679,2)</f>
        <v>0</v>
      </c>
      <c r="BL679" s="20" t="s">
        <v>323</v>
      </c>
      <c r="BM679" s="226" t="s">
        <v>6044</v>
      </c>
    </row>
    <row r="680" s="2" customFormat="1">
      <c r="A680" s="41"/>
      <c r="B680" s="42"/>
      <c r="C680" s="43"/>
      <c r="D680" s="228" t="s">
        <v>202</v>
      </c>
      <c r="E680" s="43"/>
      <c r="F680" s="229" t="s">
        <v>6045</v>
      </c>
      <c r="G680" s="43"/>
      <c r="H680" s="43"/>
      <c r="I680" s="230"/>
      <c r="J680" s="43"/>
      <c r="K680" s="43"/>
      <c r="L680" s="47"/>
      <c r="M680" s="231"/>
      <c r="N680" s="232"/>
      <c r="O680" s="87"/>
      <c r="P680" s="87"/>
      <c r="Q680" s="87"/>
      <c r="R680" s="87"/>
      <c r="S680" s="87"/>
      <c r="T680" s="88"/>
      <c r="U680" s="41"/>
      <c r="V680" s="41"/>
      <c r="W680" s="41"/>
      <c r="X680" s="41"/>
      <c r="Y680" s="41"/>
      <c r="Z680" s="41"/>
      <c r="AA680" s="41"/>
      <c r="AB680" s="41"/>
      <c r="AC680" s="41"/>
      <c r="AD680" s="41"/>
      <c r="AE680" s="41"/>
      <c r="AT680" s="20" t="s">
        <v>202</v>
      </c>
      <c r="AU680" s="20" t="s">
        <v>78</v>
      </c>
    </row>
    <row r="681" s="13" customFormat="1">
      <c r="A681" s="13"/>
      <c r="B681" s="235"/>
      <c r="C681" s="236"/>
      <c r="D681" s="228" t="s">
        <v>206</v>
      </c>
      <c r="E681" s="237" t="s">
        <v>19</v>
      </c>
      <c r="F681" s="238" t="s">
        <v>279</v>
      </c>
      <c r="G681" s="236"/>
      <c r="H681" s="237" t="s">
        <v>19</v>
      </c>
      <c r="I681" s="239"/>
      <c r="J681" s="236"/>
      <c r="K681" s="236"/>
      <c r="L681" s="240"/>
      <c r="M681" s="241"/>
      <c r="N681" s="242"/>
      <c r="O681" s="242"/>
      <c r="P681" s="242"/>
      <c r="Q681" s="242"/>
      <c r="R681" s="242"/>
      <c r="S681" s="242"/>
      <c r="T681" s="243"/>
      <c r="U681" s="13"/>
      <c r="V681" s="13"/>
      <c r="W681" s="13"/>
      <c r="X681" s="13"/>
      <c r="Y681" s="13"/>
      <c r="Z681" s="13"/>
      <c r="AA681" s="13"/>
      <c r="AB681" s="13"/>
      <c r="AC681" s="13"/>
      <c r="AD681" s="13"/>
      <c r="AE681" s="13"/>
      <c r="AT681" s="244" t="s">
        <v>206</v>
      </c>
      <c r="AU681" s="244" t="s">
        <v>78</v>
      </c>
      <c r="AV681" s="13" t="s">
        <v>76</v>
      </c>
      <c r="AW681" s="13" t="s">
        <v>31</v>
      </c>
      <c r="AX681" s="13" t="s">
        <v>69</v>
      </c>
      <c r="AY681" s="244" t="s">
        <v>193</v>
      </c>
    </row>
    <row r="682" s="14" customFormat="1">
      <c r="A682" s="14"/>
      <c r="B682" s="245"/>
      <c r="C682" s="246"/>
      <c r="D682" s="228" t="s">
        <v>206</v>
      </c>
      <c r="E682" s="247" t="s">
        <v>19</v>
      </c>
      <c r="F682" s="248" t="s">
        <v>300</v>
      </c>
      <c r="G682" s="246"/>
      <c r="H682" s="249">
        <v>13</v>
      </c>
      <c r="I682" s="250"/>
      <c r="J682" s="246"/>
      <c r="K682" s="246"/>
      <c r="L682" s="251"/>
      <c r="M682" s="252"/>
      <c r="N682" s="253"/>
      <c r="O682" s="253"/>
      <c r="P682" s="253"/>
      <c r="Q682" s="253"/>
      <c r="R682" s="253"/>
      <c r="S682" s="253"/>
      <c r="T682" s="254"/>
      <c r="U682" s="14"/>
      <c r="V682" s="14"/>
      <c r="W682" s="14"/>
      <c r="X682" s="14"/>
      <c r="Y682" s="14"/>
      <c r="Z682" s="14"/>
      <c r="AA682" s="14"/>
      <c r="AB682" s="14"/>
      <c r="AC682" s="14"/>
      <c r="AD682" s="14"/>
      <c r="AE682" s="14"/>
      <c r="AT682" s="255" t="s">
        <v>206</v>
      </c>
      <c r="AU682" s="255" t="s">
        <v>78</v>
      </c>
      <c r="AV682" s="14" t="s">
        <v>78</v>
      </c>
      <c r="AW682" s="14" t="s">
        <v>31</v>
      </c>
      <c r="AX682" s="14" t="s">
        <v>76</v>
      </c>
      <c r="AY682" s="255" t="s">
        <v>193</v>
      </c>
    </row>
    <row r="683" s="2" customFormat="1" ht="16.5" customHeight="1">
      <c r="A683" s="41"/>
      <c r="B683" s="42"/>
      <c r="C683" s="215" t="s">
        <v>2547</v>
      </c>
      <c r="D683" s="215" t="s">
        <v>195</v>
      </c>
      <c r="E683" s="216" t="s">
        <v>6046</v>
      </c>
      <c r="F683" s="217" t="s">
        <v>6047</v>
      </c>
      <c r="G683" s="218" t="s">
        <v>408</v>
      </c>
      <c r="H683" s="219">
        <v>15</v>
      </c>
      <c r="I683" s="220"/>
      <c r="J683" s="221">
        <f>ROUND(I683*H683,2)</f>
        <v>0</v>
      </c>
      <c r="K683" s="217" t="s">
        <v>19</v>
      </c>
      <c r="L683" s="47"/>
      <c r="M683" s="222" t="s">
        <v>19</v>
      </c>
      <c r="N683" s="223" t="s">
        <v>40</v>
      </c>
      <c r="O683" s="87"/>
      <c r="P683" s="224">
        <f>O683*H683</f>
        <v>0</v>
      </c>
      <c r="Q683" s="224">
        <v>0</v>
      </c>
      <c r="R683" s="224">
        <f>Q683*H683</f>
        <v>0</v>
      </c>
      <c r="S683" s="224">
        <v>0</v>
      </c>
      <c r="T683" s="225">
        <f>S683*H683</f>
        <v>0</v>
      </c>
      <c r="U683" s="41"/>
      <c r="V683" s="41"/>
      <c r="W683" s="41"/>
      <c r="X683" s="41"/>
      <c r="Y683" s="41"/>
      <c r="Z683" s="41"/>
      <c r="AA683" s="41"/>
      <c r="AB683" s="41"/>
      <c r="AC683" s="41"/>
      <c r="AD683" s="41"/>
      <c r="AE683" s="41"/>
      <c r="AR683" s="226" t="s">
        <v>323</v>
      </c>
      <c r="AT683" s="226" t="s">
        <v>195</v>
      </c>
      <c r="AU683" s="226" t="s">
        <v>78</v>
      </c>
      <c r="AY683" s="20" t="s">
        <v>193</v>
      </c>
      <c r="BE683" s="227">
        <f>IF(N683="základní",J683,0)</f>
        <v>0</v>
      </c>
      <c r="BF683" s="227">
        <f>IF(N683="snížená",J683,0)</f>
        <v>0</v>
      </c>
      <c r="BG683" s="227">
        <f>IF(N683="zákl. přenesená",J683,0)</f>
        <v>0</v>
      </c>
      <c r="BH683" s="227">
        <f>IF(N683="sníž. přenesená",J683,0)</f>
        <v>0</v>
      </c>
      <c r="BI683" s="227">
        <f>IF(N683="nulová",J683,0)</f>
        <v>0</v>
      </c>
      <c r="BJ683" s="20" t="s">
        <v>76</v>
      </c>
      <c r="BK683" s="227">
        <f>ROUND(I683*H683,2)</f>
        <v>0</v>
      </c>
      <c r="BL683" s="20" t="s">
        <v>323</v>
      </c>
      <c r="BM683" s="226" t="s">
        <v>6048</v>
      </c>
    </row>
    <row r="684" s="2" customFormat="1">
      <c r="A684" s="41"/>
      <c r="B684" s="42"/>
      <c r="C684" s="43"/>
      <c r="D684" s="228" t="s">
        <v>202</v>
      </c>
      <c r="E684" s="43"/>
      <c r="F684" s="229" t="s">
        <v>6049</v>
      </c>
      <c r="G684" s="43"/>
      <c r="H684" s="43"/>
      <c r="I684" s="230"/>
      <c r="J684" s="43"/>
      <c r="K684" s="43"/>
      <c r="L684" s="47"/>
      <c r="M684" s="231"/>
      <c r="N684" s="232"/>
      <c r="O684" s="87"/>
      <c r="P684" s="87"/>
      <c r="Q684" s="87"/>
      <c r="R684" s="87"/>
      <c r="S684" s="87"/>
      <c r="T684" s="88"/>
      <c r="U684" s="41"/>
      <c r="V684" s="41"/>
      <c r="W684" s="41"/>
      <c r="X684" s="41"/>
      <c r="Y684" s="41"/>
      <c r="Z684" s="41"/>
      <c r="AA684" s="41"/>
      <c r="AB684" s="41"/>
      <c r="AC684" s="41"/>
      <c r="AD684" s="41"/>
      <c r="AE684" s="41"/>
      <c r="AT684" s="20" t="s">
        <v>202</v>
      </c>
      <c r="AU684" s="20" t="s">
        <v>78</v>
      </c>
    </row>
    <row r="685" s="13" customFormat="1">
      <c r="A685" s="13"/>
      <c r="B685" s="235"/>
      <c r="C685" s="236"/>
      <c r="D685" s="228" t="s">
        <v>206</v>
      </c>
      <c r="E685" s="237" t="s">
        <v>19</v>
      </c>
      <c r="F685" s="238" t="s">
        <v>279</v>
      </c>
      <c r="G685" s="236"/>
      <c r="H685" s="237" t="s">
        <v>19</v>
      </c>
      <c r="I685" s="239"/>
      <c r="J685" s="236"/>
      <c r="K685" s="236"/>
      <c r="L685" s="240"/>
      <c r="M685" s="241"/>
      <c r="N685" s="242"/>
      <c r="O685" s="242"/>
      <c r="P685" s="242"/>
      <c r="Q685" s="242"/>
      <c r="R685" s="242"/>
      <c r="S685" s="242"/>
      <c r="T685" s="243"/>
      <c r="U685" s="13"/>
      <c r="V685" s="13"/>
      <c r="W685" s="13"/>
      <c r="X685" s="13"/>
      <c r="Y685" s="13"/>
      <c r="Z685" s="13"/>
      <c r="AA685" s="13"/>
      <c r="AB685" s="13"/>
      <c r="AC685" s="13"/>
      <c r="AD685" s="13"/>
      <c r="AE685" s="13"/>
      <c r="AT685" s="244" t="s">
        <v>206</v>
      </c>
      <c r="AU685" s="244" t="s">
        <v>78</v>
      </c>
      <c r="AV685" s="13" t="s">
        <v>76</v>
      </c>
      <c r="AW685" s="13" t="s">
        <v>31</v>
      </c>
      <c r="AX685" s="13" t="s">
        <v>69</v>
      </c>
      <c r="AY685" s="244" t="s">
        <v>193</v>
      </c>
    </row>
    <row r="686" s="14" customFormat="1">
      <c r="A686" s="14"/>
      <c r="B686" s="245"/>
      <c r="C686" s="246"/>
      <c r="D686" s="228" t="s">
        <v>206</v>
      </c>
      <c r="E686" s="247" t="s">
        <v>19</v>
      </c>
      <c r="F686" s="248" t="s">
        <v>313</v>
      </c>
      <c r="G686" s="246"/>
      <c r="H686" s="249">
        <v>15</v>
      </c>
      <c r="I686" s="250"/>
      <c r="J686" s="246"/>
      <c r="K686" s="246"/>
      <c r="L686" s="251"/>
      <c r="M686" s="252"/>
      <c r="N686" s="253"/>
      <c r="O686" s="253"/>
      <c r="P686" s="253"/>
      <c r="Q686" s="253"/>
      <c r="R686" s="253"/>
      <c r="S686" s="253"/>
      <c r="T686" s="254"/>
      <c r="U686" s="14"/>
      <c r="V686" s="14"/>
      <c r="W686" s="14"/>
      <c r="X686" s="14"/>
      <c r="Y686" s="14"/>
      <c r="Z686" s="14"/>
      <c r="AA686" s="14"/>
      <c r="AB686" s="14"/>
      <c r="AC686" s="14"/>
      <c r="AD686" s="14"/>
      <c r="AE686" s="14"/>
      <c r="AT686" s="255" t="s">
        <v>206</v>
      </c>
      <c r="AU686" s="255" t="s">
        <v>78</v>
      </c>
      <c r="AV686" s="14" t="s">
        <v>78</v>
      </c>
      <c r="AW686" s="14" t="s">
        <v>31</v>
      </c>
      <c r="AX686" s="14" t="s">
        <v>76</v>
      </c>
      <c r="AY686" s="255" t="s">
        <v>193</v>
      </c>
    </row>
    <row r="687" s="2" customFormat="1" ht="16.5" customHeight="1">
      <c r="A687" s="41"/>
      <c r="B687" s="42"/>
      <c r="C687" s="215" t="s">
        <v>2553</v>
      </c>
      <c r="D687" s="215" t="s">
        <v>195</v>
      </c>
      <c r="E687" s="216" t="s">
        <v>6050</v>
      </c>
      <c r="F687" s="217" t="s">
        <v>6051</v>
      </c>
      <c r="G687" s="218" t="s">
        <v>408</v>
      </c>
      <c r="H687" s="219">
        <v>10</v>
      </c>
      <c r="I687" s="220"/>
      <c r="J687" s="221">
        <f>ROUND(I687*H687,2)</f>
        <v>0</v>
      </c>
      <c r="K687" s="217" t="s">
        <v>19</v>
      </c>
      <c r="L687" s="47"/>
      <c r="M687" s="222" t="s">
        <v>19</v>
      </c>
      <c r="N687" s="223" t="s">
        <v>40</v>
      </c>
      <c r="O687" s="87"/>
      <c r="P687" s="224">
        <f>O687*H687</f>
        <v>0</v>
      </c>
      <c r="Q687" s="224">
        <v>0</v>
      </c>
      <c r="R687" s="224">
        <f>Q687*H687</f>
        <v>0</v>
      </c>
      <c r="S687" s="224">
        <v>0</v>
      </c>
      <c r="T687" s="225">
        <f>S687*H687</f>
        <v>0</v>
      </c>
      <c r="U687" s="41"/>
      <c r="V687" s="41"/>
      <c r="W687" s="41"/>
      <c r="X687" s="41"/>
      <c r="Y687" s="41"/>
      <c r="Z687" s="41"/>
      <c r="AA687" s="41"/>
      <c r="AB687" s="41"/>
      <c r="AC687" s="41"/>
      <c r="AD687" s="41"/>
      <c r="AE687" s="41"/>
      <c r="AR687" s="226" t="s">
        <v>323</v>
      </c>
      <c r="AT687" s="226" t="s">
        <v>195</v>
      </c>
      <c r="AU687" s="226" t="s">
        <v>78</v>
      </c>
      <c r="AY687" s="20" t="s">
        <v>193</v>
      </c>
      <c r="BE687" s="227">
        <f>IF(N687="základní",J687,0)</f>
        <v>0</v>
      </c>
      <c r="BF687" s="227">
        <f>IF(N687="snížená",J687,0)</f>
        <v>0</v>
      </c>
      <c r="BG687" s="227">
        <f>IF(N687="zákl. přenesená",J687,0)</f>
        <v>0</v>
      </c>
      <c r="BH687" s="227">
        <f>IF(N687="sníž. přenesená",J687,0)</f>
        <v>0</v>
      </c>
      <c r="BI687" s="227">
        <f>IF(N687="nulová",J687,0)</f>
        <v>0</v>
      </c>
      <c r="BJ687" s="20" t="s">
        <v>76</v>
      </c>
      <c r="BK687" s="227">
        <f>ROUND(I687*H687,2)</f>
        <v>0</v>
      </c>
      <c r="BL687" s="20" t="s">
        <v>323</v>
      </c>
      <c r="BM687" s="226" t="s">
        <v>6052</v>
      </c>
    </row>
    <row r="688" s="2" customFormat="1">
      <c r="A688" s="41"/>
      <c r="B688" s="42"/>
      <c r="C688" s="43"/>
      <c r="D688" s="228" t="s">
        <v>202</v>
      </c>
      <c r="E688" s="43"/>
      <c r="F688" s="229" t="s">
        <v>6053</v>
      </c>
      <c r="G688" s="43"/>
      <c r="H688" s="43"/>
      <c r="I688" s="230"/>
      <c r="J688" s="43"/>
      <c r="K688" s="43"/>
      <c r="L688" s="47"/>
      <c r="M688" s="231"/>
      <c r="N688" s="232"/>
      <c r="O688" s="87"/>
      <c r="P688" s="87"/>
      <c r="Q688" s="87"/>
      <c r="R688" s="87"/>
      <c r="S688" s="87"/>
      <c r="T688" s="88"/>
      <c r="U688" s="41"/>
      <c r="V688" s="41"/>
      <c r="W688" s="41"/>
      <c r="X688" s="41"/>
      <c r="Y688" s="41"/>
      <c r="Z688" s="41"/>
      <c r="AA688" s="41"/>
      <c r="AB688" s="41"/>
      <c r="AC688" s="41"/>
      <c r="AD688" s="41"/>
      <c r="AE688" s="41"/>
      <c r="AT688" s="20" t="s">
        <v>202</v>
      </c>
      <c r="AU688" s="20" t="s">
        <v>78</v>
      </c>
    </row>
    <row r="689" s="13" customFormat="1">
      <c r="A689" s="13"/>
      <c r="B689" s="235"/>
      <c r="C689" s="236"/>
      <c r="D689" s="228" t="s">
        <v>206</v>
      </c>
      <c r="E689" s="237" t="s">
        <v>19</v>
      </c>
      <c r="F689" s="238" t="s">
        <v>279</v>
      </c>
      <c r="G689" s="236"/>
      <c r="H689" s="237" t="s">
        <v>19</v>
      </c>
      <c r="I689" s="239"/>
      <c r="J689" s="236"/>
      <c r="K689" s="236"/>
      <c r="L689" s="240"/>
      <c r="M689" s="241"/>
      <c r="N689" s="242"/>
      <c r="O689" s="242"/>
      <c r="P689" s="242"/>
      <c r="Q689" s="242"/>
      <c r="R689" s="242"/>
      <c r="S689" s="242"/>
      <c r="T689" s="243"/>
      <c r="U689" s="13"/>
      <c r="V689" s="13"/>
      <c r="W689" s="13"/>
      <c r="X689" s="13"/>
      <c r="Y689" s="13"/>
      <c r="Z689" s="13"/>
      <c r="AA689" s="13"/>
      <c r="AB689" s="13"/>
      <c r="AC689" s="13"/>
      <c r="AD689" s="13"/>
      <c r="AE689" s="13"/>
      <c r="AT689" s="244" t="s">
        <v>206</v>
      </c>
      <c r="AU689" s="244" t="s">
        <v>78</v>
      </c>
      <c r="AV689" s="13" t="s">
        <v>76</v>
      </c>
      <c r="AW689" s="13" t="s">
        <v>31</v>
      </c>
      <c r="AX689" s="13" t="s">
        <v>69</v>
      </c>
      <c r="AY689" s="244" t="s">
        <v>193</v>
      </c>
    </row>
    <row r="690" s="14" customFormat="1">
      <c r="A690" s="14"/>
      <c r="B690" s="245"/>
      <c r="C690" s="246"/>
      <c r="D690" s="228" t="s">
        <v>206</v>
      </c>
      <c r="E690" s="247" t="s">
        <v>19</v>
      </c>
      <c r="F690" s="248" t="s">
        <v>281</v>
      </c>
      <c r="G690" s="246"/>
      <c r="H690" s="249">
        <v>10</v>
      </c>
      <c r="I690" s="250"/>
      <c r="J690" s="246"/>
      <c r="K690" s="246"/>
      <c r="L690" s="251"/>
      <c r="M690" s="252"/>
      <c r="N690" s="253"/>
      <c r="O690" s="253"/>
      <c r="P690" s="253"/>
      <c r="Q690" s="253"/>
      <c r="R690" s="253"/>
      <c r="S690" s="253"/>
      <c r="T690" s="254"/>
      <c r="U690" s="14"/>
      <c r="V690" s="14"/>
      <c r="W690" s="14"/>
      <c r="X690" s="14"/>
      <c r="Y690" s="14"/>
      <c r="Z690" s="14"/>
      <c r="AA690" s="14"/>
      <c r="AB690" s="14"/>
      <c r="AC690" s="14"/>
      <c r="AD690" s="14"/>
      <c r="AE690" s="14"/>
      <c r="AT690" s="255" t="s">
        <v>206</v>
      </c>
      <c r="AU690" s="255" t="s">
        <v>78</v>
      </c>
      <c r="AV690" s="14" t="s">
        <v>78</v>
      </c>
      <c r="AW690" s="14" t="s">
        <v>31</v>
      </c>
      <c r="AX690" s="14" t="s">
        <v>76</v>
      </c>
      <c r="AY690" s="255" t="s">
        <v>193</v>
      </c>
    </row>
    <row r="691" s="2" customFormat="1" ht="16.5" customHeight="1">
      <c r="A691" s="41"/>
      <c r="B691" s="42"/>
      <c r="C691" s="215" t="s">
        <v>2560</v>
      </c>
      <c r="D691" s="215" t="s">
        <v>195</v>
      </c>
      <c r="E691" s="216" t="s">
        <v>6054</v>
      </c>
      <c r="F691" s="217" t="s">
        <v>6055</v>
      </c>
      <c r="G691" s="218" t="s">
        <v>408</v>
      </c>
      <c r="H691" s="219">
        <v>5</v>
      </c>
      <c r="I691" s="220"/>
      <c r="J691" s="221">
        <f>ROUND(I691*H691,2)</f>
        <v>0</v>
      </c>
      <c r="K691" s="217" t="s">
        <v>19</v>
      </c>
      <c r="L691" s="47"/>
      <c r="M691" s="222" t="s">
        <v>19</v>
      </c>
      <c r="N691" s="223" t="s">
        <v>40</v>
      </c>
      <c r="O691" s="87"/>
      <c r="P691" s="224">
        <f>O691*H691</f>
        <v>0</v>
      </c>
      <c r="Q691" s="224">
        <v>0</v>
      </c>
      <c r="R691" s="224">
        <f>Q691*H691</f>
        <v>0</v>
      </c>
      <c r="S691" s="224">
        <v>0</v>
      </c>
      <c r="T691" s="225">
        <f>S691*H691</f>
        <v>0</v>
      </c>
      <c r="U691" s="41"/>
      <c r="V691" s="41"/>
      <c r="W691" s="41"/>
      <c r="X691" s="41"/>
      <c r="Y691" s="41"/>
      <c r="Z691" s="41"/>
      <c r="AA691" s="41"/>
      <c r="AB691" s="41"/>
      <c r="AC691" s="41"/>
      <c r="AD691" s="41"/>
      <c r="AE691" s="41"/>
      <c r="AR691" s="226" t="s">
        <v>323</v>
      </c>
      <c r="AT691" s="226" t="s">
        <v>195</v>
      </c>
      <c r="AU691" s="226" t="s">
        <v>78</v>
      </c>
      <c r="AY691" s="20" t="s">
        <v>193</v>
      </c>
      <c r="BE691" s="227">
        <f>IF(N691="základní",J691,0)</f>
        <v>0</v>
      </c>
      <c r="BF691" s="227">
        <f>IF(N691="snížená",J691,0)</f>
        <v>0</v>
      </c>
      <c r="BG691" s="227">
        <f>IF(N691="zákl. přenesená",J691,0)</f>
        <v>0</v>
      </c>
      <c r="BH691" s="227">
        <f>IF(N691="sníž. přenesená",J691,0)</f>
        <v>0</v>
      </c>
      <c r="BI691" s="227">
        <f>IF(N691="nulová",J691,0)</f>
        <v>0</v>
      </c>
      <c r="BJ691" s="20" t="s">
        <v>76</v>
      </c>
      <c r="BK691" s="227">
        <f>ROUND(I691*H691,2)</f>
        <v>0</v>
      </c>
      <c r="BL691" s="20" t="s">
        <v>323</v>
      </c>
      <c r="BM691" s="226" t="s">
        <v>6056</v>
      </c>
    </row>
    <row r="692" s="2" customFormat="1">
      <c r="A692" s="41"/>
      <c r="B692" s="42"/>
      <c r="C692" s="43"/>
      <c r="D692" s="228" t="s">
        <v>202</v>
      </c>
      <c r="E692" s="43"/>
      <c r="F692" s="229" t="s">
        <v>6057</v>
      </c>
      <c r="G692" s="43"/>
      <c r="H692" s="43"/>
      <c r="I692" s="230"/>
      <c r="J692" s="43"/>
      <c r="K692" s="43"/>
      <c r="L692" s="47"/>
      <c r="M692" s="231"/>
      <c r="N692" s="232"/>
      <c r="O692" s="87"/>
      <c r="P692" s="87"/>
      <c r="Q692" s="87"/>
      <c r="R692" s="87"/>
      <c r="S692" s="87"/>
      <c r="T692" s="88"/>
      <c r="U692" s="41"/>
      <c r="V692" s="41"/>
      <c r="W692" s="41"/>
      <c r="X692" s="41"/>
      <c r="Y692" s="41"/>
      <c r="Z692" s="41"/>
      <c r="AA692" s="41"/>
      <c r="AB692" s="41"/>
      <c r="AC692" s="41"/>
      <c r="AD692" s="41"/>
      <c r="AE692" s="41"/>
      <c r="AT692" s="20" t="s">
        <v>202</v>
      </c>
      <c r="AU692" s="20" t="s">
        <v>78</v>
      </c>
    </row>
    <row r="693" s="13" customFormat="1">
      <c r="A693" s="13"/>
      <c r="B693" s="235"/>
      <c r="C693" s="236"/>
      <c r="D693" s="228" t="s">
        <v>206</v>
      </c>
      <c r="E693" s="237" t="s">
        <v>19</v>
      </c>
      <c r="F693" s="238" t="s">
        <v>279</v>
      </c>
      <c r="G693" s="236"/>
      <c r="H693" s="237" t="s">
        <v>19</v>
      </c>
      <c r="I693" s="239"/>
      <c r="J693" s="236"/>
      <c r="K693" s="236"/>
      <c r="L693" s="240"/>
      <c r="M693" s="241"/>
      <c r="N693" s="242"/>
      <c r="O693" s="242"/>
      <c r="P693" s="242"/>
      <c r="Q693" s="242"/>
      <c r="R693" s="242"/>
      <c r="S693" s="242"/>
      <c r="T693" s="243"/>
      <c r="U693" s="13"/>
      <c r="V693" s="13"/>
      <c r="W693" s="13"/>
      <c r="X693" s="13"/>
      <c r="Y693" s="13"/>
      <c r="Z693" s="13"/>
      <c r="AA693" s="13"/>
      <c r="AB693" s="13"/>
      <c r="AC693" s="13"/>
      <c r="AD693" s="13"/>
      <c r="AE693" s="13"/>
      <c r="AT693" s="244" t="s">
        <v>206</v>
      </c>
      <c r="AU693" s="244" t="s">
        <v>78</v>
      </c>
      <c r="AV693" s="13" t="s">
        <v>76</v>
      </c>
      <c r="AW693" s="13" t="s">
        <v>31</v>
      </c>
      <c r="AX693" s="13" t="s">
        <v>69</v>
      </c>
      <c r="AY693" s="244" t="s">
        <v>193</v>
      </c>
    </row>
    <row r="694" s="14" customFormat="1">
      <c r="A694" s="14"/>
      <c r="B694" s="245"/>
      <c r="C694" s="246"/>
      <c r="D694" s="228" t="s">
        <v>206</v>
      </c>
      <c r="E694" s="247" t="s">
        <v>19</v>
      </c>
      <c r="F694" s="248" t="s">
        <v>245</v>
      </c>
      <c r="G694" s="246"/>
      <c r="H694" s="249">
        <v>5</v>
      </c>
      <c r="I694" s="250"/>
      <c r="J694" s="246"/>
      <c r="K694" s="246"/>
      <c r="L694" s="251"/>
      <c r="M694" s="252"/>
      <c r="N694" s="253"/>
      <c r="O694" s="253"/>
      <c r="P694" s="253"/>
      <c r="Q694" s="253"/>
      <c r="R694" s="253"/>
      <c r="S694" s="253"/>
      <c r="T694" s="254"/>
      <c r="U694" s="14"/>
      <c r="V694" s="14"/>
      <c r="W694" s="14"/>
      <c r="X694" s="14"/>
      <c r="Y694" s="14"/>
      <c r="Z694" s="14"/>
      <c r="AA694" s="14"/>
      <c r="AB694" s="14"/>
      <c r="AC694" s="14"/>
      <c r="AD694" s="14"/>
      <c r="AE694" s="14"/>
      <c r="AT694" s="255" t="s">
        <v>206</v>
      </c>
      <c r="AU694" s="255" t="s">
        <v>78</v>
      </c>
      <c r="AV694" s="14" t="s">
        <v>78</v>
      </c>
      <c r="AW694" s="14" t="s">
        <v>31</v>
      </c>
      <c r="AX694" s="14" t="s">
        <v>76</v>
      </c>
      <c r="AY694" s="255" t="s">
        <v>193</v>
      </c>
    </row>
    <row r="695" s="2" customFormat="1" ht="16.5" customHeight="1">
      <c r="A695" s="41"/>
      <c r="B695" s="42"/>
      <c r="C695" s="215" t="s">
        <v>2564</v>
      </c>
      <c r="D695" s="215" t="s">
        <v>195</v>
      </c>
      <c r="E695" s="216" t="s">
        <v>6058</v>
      </c>
      <c r="F695" s="217" t="s">
        <v>6059</v>
      </c>
      <c r="G695" s="218" t="s">
        <v>408</v>
      </c>
      <c r="H695" s="219">
        <v>178</v>
      </c>
      <c r="I695" s="220"/>
      <c r="J695" s="221">
        <f>ROUND(I695*H695,2)</f>
        <v>0</v>
      </c>
      <c r="K695" s="217" t="s">
        <v>19</v>
      </c>
      <c r="L695" s="47"/>
      <c r="M695" s="222" t="s">
        <v>19</v>
      </c>
      <c r="N695" s="223" t="s">
        <v>40</v>
      </c>
      <c r="O695" s="87"/>
      <c r="P695" s="224">
        <f>O695*H695</f>
        <v>0</v>
      </c>
      <c r="Q695" s="224">
        <v>0</v>
      </c>
      <c r="R695" s="224">
        <f>Q695*H695</f>
        <v>0</v>
      </c>
      <c r="S695" s="224">
        <v>0</v>
      </c>
      <c r="T695" s="225">
        <f>S695*H695</f>
        <v>0</v>
      </c>
      <c r="U695" s="41"/>
      <c r="V695" s="41"/>
      <c r="W695" s="41"/>
      <c r="X695" s="41"/>
      <c r="Y695" s="41"/>
      <c r="Z695" s="41"/>
      <c r="AA695" s="41"/>
      <c r="AB695" s="41"/>
      <c r="AC695" s="41"/>
      <c r="AD695" s="41"/>
      <c r="AE695" s="41"/>
      <c r="AR695" s="226" t="s">
        <v>323</v>
      </c>
      <c r="AT695" s="226" t="s">
        <v>195</v>
      </c>
      <c r="AU695" s="226" t="s">
        <v>78</v>
      </c>
      <c r="AY695" s="20" t="s">
        <v>193</v>
      </c>
      <c r="BE695" s="227">
        <f>IF(N695="základní",J695,0)</f>
        <v>0</v>
      </c>
      <c r="BF695" s="227">
        <f>IF(N695="snížená",J695,0)</f>
        <v>0</v>
      </c>
      <c r="BG695" s="227">
        <f>IF(N695="zákl. přenesená",J695,0)</f>
        <v>0</v>
      </c>
      <c r="BH695" s="227">
        <f>IF(N695="sníž. přenesená",J695,0)</f>
        <v>0</v>
      </c>
      <c r="BI695" s="227">
        <f>IF(N695="nulová",J695,0)</f>
        <v>0</v>
      </c>
      <c r="BJ695" s="20" t="s">
        <v>76</v>
      </c>
      <c r="BK695" s="227">
        <f>ROUND(I695*H695,2)</f>
        <v>0</v>
      </c>
      <c r="BL695" s="20" t="s">
        <v>323</v>
      </c>
      <c r="BM695" s="226" t="s">
        <v>6060</v>
      </c>
    </row>
    <row r="696" s="2" customFormat="1">
      <c r="A696" s="41"/>
      <c r="B696" s="42"/>
      <c r="C696" s="43"/>
      <c r="D696" s="228" t="s">
        <v>202</v>
      </c>
      <c r="E696" s="43"/>
      <c r="F696" s="229" t="s">
        <v>6061</v>
      </c>
      <c r="G696" s="43"/>
      <c r="H696" s="43"/>
      <c r="I696" s="230"/>
      <c r="J696" s="43"/>
      <c r="K696" s="43"/>
      <c r="L696" s="47"/>
      <c r="M696" s="231"/>
      <c r="N696" s="232"/>
      <c r="O696" s="87"/>
      <c r="P696" s="87"/>
      <c r="Q696" s="87"/>
      <c r="R696" s="87"/>
      <c r="S696" s="87"/>
      <c r="T696" s="88"/>
      <c r="U696" s="41"/>
      <c r="V696" s="41"/>
      <c r="W696" s="41"/>
      <c r="X696" s="41"/>
      <c r="Y696" s="41"/>
      <c r="Z696" s="41"/>
      <c r="AA696" s="41"/>
      <c r="AB696" s="41"/>
      <c r="AC696" s="41"/>
      <c r="AD696" s="41"/>
      <c r="AE696" s="41"/>
      <c r="AT696" s="20" t="s">
        <v>202</v>
      </c>
      <c r="AU696" s="20" t="s">
        <v>78</v>
      </c>
    </row>
    <row r="697" s="13" customFormat="1">
      <c r="A697" s="13"/>
      <c r="B697" s="235"/>
      <c r="C697" s="236"/>
      <c r="D697" s="228" t="s">
        <v>206</v>
      </c>
      <c r="E697" s="237" t="s">
        <v>19</v>
      </c>
      <c r="F697" s="238" t="s">
        <v>279</v>
      </c>
      <c r="G697" s="236"/>
      <c r="H697" s="237" t="s">
        <v>19</v>
      </c>
      <c r="I697" s="239"/>
      <c r="J697" s="236"/>
      <c r="K697" s="236"/>
      <c r="L697" s="240"/>
      <c r="M697" s="241"/>
      <c r="N697" s="242"/>
      <c r="O697" s="242"/>
      <c r="P697" s="242"/>
      <c r="Q697" s="242"/>
      <c r="R697" s="242"/>
      <c r="S697" s="242"/>
      <c r="T697" s="243"/>
      <c r="U697" s="13"/>
      <c r="V697" s="13"/>
      <c r="W697" s="13"/>
      <c r="X697" s="13"/>
      <c r="Y697" s="13"/>
      <c r="Z697" s="13"/>
      <c r="AA697" s="13"/>
      <c r="AB697" s="13"/>
      <c r="AC697" s="13"/>
      <c r="AD697" s="13"/>
      <c r="AE697" s="13"/>
      <c r="AT697" s="244" t="s">
        <v>206</v>
      </c>
      <c r="AU697" s="244" t="s">
        <v>78</v>
      </c>
      <c r="AV697" s="13" t="s">
        <v>76</v>
      </c>
      <c r="AW697" s="13" t="s">
        <v>31</v>
      </c>
      <c r="AX697" s="13" t="s">
        <v>69</v>
      </c>
      <c r="AY697" s="244" t="s">
        <v>193</v>
      </c>
    </row>
    <row r="698" s="14" customFormat="1">
      <c r="A698" s="14"/>
      <c r="B698" s="245"/>
      <c r="C698" s="246"/>
      <c r="D698" s="228" t="s">
        <v>206</v>
      </c>
      <c r="E698" s="247" t="s">
        <v>19</v>
      </c>
      <c r="F698" s="248" t="s">
        <v>4174</v>
      </c>
      <c r="G698" s="246"/>
      <c r="H698" s="249">
        <v>178</v>
      </c>
      <c r="I698" s="250"/>
      <c r="J698" s="246"/>
      <c r="K698" s="246"/>
      <c r="L698" s="251"/>
      <c r="M698" s="252"/>
      <c r="N698" s="253"/>
      <c r="O698" s="253"/>
      <c r="P698" s="253"/>
      <c r="Q698" s="253"/>
      <c r="R698" s="253"/>
      <c r="S698" s="253"/>
      <c r="T698" s="254"/>
      <c r="U698" s="14"/>
      <c r="V698" s="14"/>
      <c r="W698" s="14"/>
      <c r="X698" s="14"/>
      <c r="Y698" s="14"/>
      <c r="Z698" s="14"/>
      <c r="AA698" s="14"/>
      <c r="AB698" s="14"/>
      <c r="AC698" s="14"/>
      <c r="AD698" s="14"/>
      <c r="AE698" s="14"/>
      <c r="AT698" s="255" t="s">
        <v>206</v>
      </c>
      <c r="AU698" s="255" t="s">
        <v>78</v>
      </c>
      <c r="AV698" s="14" t="s">
        <v>78</v>
      </c>
      <c r="AW698" s="14" t="s">
        <v>31</v>
      </c>
      <c r="AX698" s="14" t="s">
        <v>76</v>
      </c>
      <c r="AY698" s="255" t="s">
        <v>193</v>
      </c>
    </row>
    <row r="699" s="2" customFormat="1" ht="16.5" customHeight="1">
      <c r="A699" s="41"/>
      <c r="B699" s="42"/>
      <c r="C699" s="215" t="s">
        <v>2570</v>
      </c>
      <c r="D699" s="215" t="s">
        <v>195</v>
      </c>
      <c r="E699" s="216" t="s">
        <v>6062</v>
      </c>
      <c r="F699" s="217" t="s">
        <v>6063</v>
      </c>
      <c r="G699" s="218" t="s">
        <v>408</v>
      </c>
      <c r="H699" s="219">
        <v>6</v>
      </c>
      <c r="I699" s="220"/>
      <c r="J699" s="221">
        <f>ROUND(I699*H699,2)</f>
        <v>0</v>
      </c>
      <c r="K699" s="217" t="s">
        <v>19</v>
      </c>
      <c r="L699" s="47"/>
      <c r="M699" s="222" t="s">
        <v>19</v>
      </c>
      <c r="N699" s="223" t="s">
        <v>40</v>
      </c>
      <c r="O699" s="87"/>
      <c r="P699" s="224">
        <f>O699*H699</f>
        <v>0</v>
      </c>
      <c r="Q699" s="224">
        <v>0</v>
      </c>
      <c r="R699" s="224">
        <f>Q699*H699</f>
        <v>0</v>
      </c>
      <c r="S699" s="224">
        <v>0</v>
      </c>
      <c r="T699" s="225">
        <f>S699*H699</f>
        <v>0</v>
      </c>
      <c r="U699" s="41"/>
      <c r="V699" s="41"/>
      <c r="W699" s="41"/>
      <c r="X699" s="41"/>
      <c r="Y699" s="41"/>
      <c r="Z699" s="41"/>
      <c r="AA699" s="41"/>
      <c r="AB699" s="41"/>
      <c r="AC699" s="41"/>
      <c r="AD699" s="41"/>
      <c r="AE699" s="41"/>
      <c r="AR699" s="226" t="s">
        <v>323</v>
      </c>
      <c r="AT699" s="226" t="s">
        <v>195</v>
      </c>
      <c r="AU699" s="226" t="s">
        <v>78</v>
      </c>
      <c r="AY699" s="20" t="s">
        <v>193</v>
      </c>
      <c r="BE699" s="227">
        <f>IF(N699="základní",J699,0)</f>
        <v>0</v>
      </c>
      <c r="BF699" s="227">
        <f>IF(N699="snížená",J699,0)</f>
        <v>0</v>
      </c>
      <c r="BG699" s="227">
        <f>IF(N699="zákl. přenesená",J699,0)</f>
        <v>0</v>
      </c>
      <c r="BH699" s="227">
        <f>IF(N699="sníž. přenesená",J699,0)</f>
        <v>0</v>
      </c>
      <c r="BI699" s="227">
        <f>IF(N699="nulová",J699,0)</f>
        <v>0</v>
      </c>
      <c r="BJ699" s="20" t="s">
        <v>76</v>
      </c>
      <c r="BK699" s="227">
        <f>ROUND(I699*H699,2)</f>
        <v>0</v>
      </c>
      <c r="BL699" s="20" t="s">
        <v>323</v>
      </c>
      <c r="BM699" s="226" t="s">
        <v>6064</v>
      </c>
    </row>
    <row r="700" s="2" customFormat="1">
      <c r="A700" s="41"/>
      <c r="B700" s="42"/>
      <c r="C700" s="43"/>
      <c r="D700" s="228" t="s">
        <v>202</v>
      </c>
      <c r="E700" s="43"/>
      <c r="F700" s="229" t="s">
        <v>6065</v>
      </c>
      <c r="G700" s="43"/>
      <c r="H700" s="43"/>
      <c r="I700" s="230"/>
      <c r="J700" s="43"/>
      <c r="K700" s="43"/>
      <c r="L700" s="47"/>
      <c r="M700" s="231"/>
      <c r="N700" s="232"/>
      <c r="O700" s="87"/>
      <c r="P700" s="87"/>
      <c r="Q700" s="87"/>
      <c r="R700" s="87"/>
      <c r="S700" s="87"/>
      <c r="T700" s="88"/>
      <c r="U700" s="41"/>
      <c r="V700" s="41"/>
      <c r="W700" s="41"/>
      <c r="X700" s="41"/>
      <c r="Y700" s="41"/>
      <c r="Z700" s="41"/>
      <c r="AA700" s="41"/>
      <c r="AB700" s="41"/>
      <c r="AC700" s="41"/>
      <c r="AD700" s="41"/>
      <c r="AE700" s="41"/>
      <c r="AT700" s="20" t="s">
        <v>202</v>
      </c>
      <c r="AU700" s="20" t="s">
        <v>78</v>
      </c>
    </row>
    <row r="701" s="13" customFormat="1">
      <c r="A701" s="13"/>
      <c r="B701" s="235"/>
      <c r="C701" s="236"/>
      <c r="D701" s="228" t="s">
        <v>206</v>
      </c>
      <c r="E701" s="237" t="s">
        <v>19</v>
      </c>
      <c r="F701" s="238" t="s">
        <v>279</v>
      </c>
      <c r="G701" s="236"/>
      <c r="H701" s="237" t="s">
        <v>19</v>
      </c>
      <c r="I701" s="239"/>
      <c r="J701" s="236"/>
      <c r="K701" s="236"/>
      <c r="L701" s="240"/>
      <c r="M701" s="241"/>
      <c r="N701" s="242"/>
      <c r="O701" s="242"/>
      <c r="P701" s="242"/>
      <c r="Q701" s="242"/>
      <c r="R701" s="242"/>
      <c r="S701" s="242"/>
      <c r="T701" s="243"/>
      <c r="U701" s="13"/>
      <c r="V701" s="13"/>
      <c r="W701" s="13"/>
      <c r="X701" s="13"/>
      <c r="Y701" s="13"/>
      <c r="Z701" s="13"/>
      <c r="AA701" s="13"/>
      <c r="AB701" s="13"/>
      <c r="AC701" s="13"/>
      <c r="AD701" s="13"/>
      <c r="AE701" s="13"/>
      <c r="AT701" s="244" t="s">
        <v>206</v>
      </c>
      <c r="AU701" s="244" t="s">
        <v>78</v>
      </c>
      <c r="AV701" s="13" t="s">
        <v>76</v>
      </c>
      <c r="AW701" s="13" t="s">
        <v>31</v>
      </c>
      <c r="AX701" s="13" t="s">
        <v>69</v>
      </c>
      <c r="AY701" s="244" t="s">
        <v>193</v>
      </c>
    </row>
    <row r="702" s="14" customFormat="1">
      <c r="A702" s="14"/>
      <c r="B702" s="245"/>
      <c r="C702" s="246"/>
      <c r="D702" s="228" t="s">
        <v>206</v>
      </c>
      <c r="E702" s="247" t="s">
        <v>19</v>
      </c>
      <c r="F702" s="248" t="s">
        <v>237</v>
      </c>
      <c r="G702" s="246"/>
      <c r="H702" s="249">
        <v>6</v>
      </c>
      <c r="I702" s="250"/>
      <c r="J702" s="246"/>
      <c r="K702" s="246"/>
      <c r="L702" s="251"/>
      <c r="M702" s="252"/>
      <c r="N702" s="253"/>
      <c r="O702" s="253"/>
      <c r="P702" s="253"/>
      <c r="Q702" s="253"/>
      <c r="R702" s="253"/>
      <c r="S702" s="253"/>
      <c r="T702" s="254"/>
      <c r="U702" s="14"/>
      <c r="V702" s="14"/>
      <c r="W702" s="14"/>
      <c r="X702" s="14"/>
      <c r="Y702" s="14"/>
      <c r="Z702" s="14"/>
      <c r="AA702" s="14"/>
      <c r="AB702" s="14"/>
      <c r="AC702" s="14"/>
      <c r="AD702" s="14"/>
      <c r="AE702" s="14"/>
      <c r="AT702" s="255" t="s">
        <v>206</v>
      </c>
      <c r="AU702" s="255" t="s">
        <v>78</v>
      </c>
      <c r="AV702" s="14" t="s">
        <v>78</v>
      </c>
      <c r="AW702" s="14" t="s">
        <v>31</v>
      </c>
      <c r="AX702" s="14" t="s">
        <v>76</v>
      </c>
      <c r="AY702" s="255" t="s">
        <v>193</v>
      </c>
    </row>
    <row r="703" s="2" customFormat="1" ht="16.5" customHeight="1">
      <c r="A703" s="41"/>
      <c r="B703" s="42"/>
      <c r="C703" s="215" t="s">
        <v>2574</v>
      </c>
      <c r="D703" s="215" t="s">
        <v>195</v>
      </c>
      <c r="E703" s="216" t="s">
        <v>6066</v>
      </c>
      <c r="F703" s="217" t="s">
        <v>6067</v>
      </c>
      <c r="G703" s="218" t="s">
        <v>408</v>
      </c>
      <c r="H703" s="219">
        <v>3</v>
      </c>
      <c r="I703" s="220"/>
      <c r="J703" s="221">
        <f>ROUND(I703*H703,2)</f>
        <v>0</v>
      </c>
      <c r="K703" s="217" t="s">
        <v>19</v>
      </c>
      <c r="L703" s="47"/>
      <c r="M703" s="222" t="s">
        <v>19</v>
      </c>
      <c r="N703" s="223" t="s">
        <v>40</v>
      </c>
      <c r="O703" s="87"/>
      <c r="P703" s="224">
        <f>O703*H703</f>
        <v>0</v>
      </c>
      <c r="Q703" s="224">
        <v>0</v>
      </c>
      <c r="R703" s="224">
        <f>Q703*H703</f>
        <v>0</v>
      </c>
      <c r="S703" s="224">
        <v>0</v>
      </c>
      <c r="T703" s="225">
        <f>S703*H703</f>
        <v>0</v>
      </c>
      <c r="U703" s="41"/>
      <c r="V703" s="41"/>
      <c r="W703" s="41"/>
      <c r="X703" s="41"/>
      <c r="Y703" s="41"/>
      <c r="Z703" s="41"/>
      <c r="AA703" s="41"/>
      <c r="AB703" s="41"/>
      <c r="AC703" s="41"/>
      <c r="AD703" s="41"/>
      <c r="AE703" s="41"/>
      <c r="AR703" s="226" t="s">
        <v>323</v>
      </c>
      <c r="AT703" s="226" t="s">
        <v>195</v>
      </c>
      <c r="AU703" s="226" t="s">
        <v>78</v>
      </c>
      <c r="AY703" s="20" t="s">
        <v>193</v>
      </c>
      <c r="BE703" s="227">
        <f>IF(N703="základní",J703,0)</f>
        <v>0</v>
      </c>
      <c r="BF703" s="227">
        <f>IF(N703="snížená",J703,0)</f>
        <v>0</v>
      </c>
      <c r="BG703" s="227">
        <f>IF(N703="zákl. přenesená",J703,0)</f>
        <v>0</v>
      </c>
      <c r="BH703" s="227">
        <f>IF(N703="sníž. přenesená",J703,0)</f>
        <v>0</v>
      </c>
      <c r="BI703" s="227">
        <f>IF(N703="nulová",J703,0)</f>
        <v>0</v>
      </c>
      <c r="BJ703" s="20" t="s">
        <v>76</v>
      </c>
      <c r="BK703" s="227">
        <f>ROUND(I703*H703,2)</f>
        <v>0</v>
      </c>
      <c r="BL703" s="20" t="s">
        <v>323</v>
      </c>
      <c r="BM703" s="226" t="s">
        <v>6068</v>
      </c>
    </row>
    <row r="704" s="2" customFormat="1">
      <c r="A704" s="41"/>
      <c r="B704" s="42"/>
      <c r="C704" s="43"/>
      <c r="D704" s="228" t="s">
        <v>202</v>
      </c>
      <c r="E704" s="43"/>
      <c r="F704" s="229" t="s">
        <v>6069</v>
      </c>
      <c r="G704" s="43"/>
      <c r="H704" s="43"/>
      <c r="I704" s="230"/>
      <c r="J704" s="43"/>
      <c r="K704" s="43"/>
      <c r="L704" s="47"/>
      <c r="M704" s="231"/>
      <c r="N704" s="232"/>
      <c r="O704" s="87"/>
      <c r="P704" s="87"/>
      <c r="Q704" s="87"/>
      <c r="R704" s="87"/>
      <c r="S704" s="87"/>
      <c r="T704" s="88"/>
      <c r="U704" s="41"/>
      <c r="V704" s="41"/>
      <c r="W704" s="41"/>
      <c r="X704" s="41"/>
      <c r="Y704" s="41"/>
      <c r="Z704" s="41"/>
      <c r="AA704" s="41"/>
      <c r="AB704" s="41"/>
      <c r="AC704" s="41"/>
      <c r="AD704" s="41"/>
      <c r="AE704" s="41"/>
      <c r="AT704" s="20" t="s">
        <v>202</v>
      </c>
      <c r="AU704" s="20" t="s">
        <v>78</v>
      </c>
    </row>
    <row r="705" s="13" customFormat="1">
      <c r="A705" s="13"/>
      <c r="B705" s="235"/>
      <c r="C705" s="236"/>
      <c r="D705" s="228" t="s">
        <v>206</v>
      </c>
      <c r="E705" s="237" t="s">
        <v>19</v>
      </c>
      <c r="F705" s="238" t="s">
        <v>279</v>
      </c>
      <c r="G705" s="236"/>
      <c r="H705" s="237" t="s">
        <v>19</v>
      </c>
      <c r="I705" s="239"/>
      <c r="J705" s="236"/>
      <c r="K705" s="236"/>
      <c r="L705" s="240"/>
      <c r="M705" s="241"/>
      <c r="N705" s="242"/>
      <c r="O705" s="242"/>
      <c r="P705" s="242"/>
      <c r="Q705" s="242"/>
      <c r="R705" s="242"/>
      <c r="S705" s="242"/>
      <c r="T705" s="243"/>
      <c r="U705" s="13"/>
      <c r="V705" s="13"/>
      <c r="W705" s="13"/>
      <c r="X705" s="13"/>
      <c r="Y705" s="13"/>
      <c r="Z705" s="13"/>
      <c r="AA705" s="13"/>
      <c r="AB705" s="13"/>
      <c r="AC705" s="13"/>
      <c r="AD705" s="13"/>
      <c r="AE705" s="13"/>
      <c r="AT705" s="244" t="s">
        <v>206</v>
      </c>
      <c r="AU705" s="244" t="s">
        <v>78</v>
      </c>
      <c r="AV705" s="13" t="s">
        <v>76</v>
      </c>
      <c r="AW705" s="13" t="s">
        <v>31</v>
      </c>
      <c r="AX705" s="13" t="s">
        <v>69</v>
      </c>
      <c r="AY705" s="244" t="s">
        <v>193</v>
      </c>
    </row>
    <row r="706" s="14" customFormat="1">
      <c r="A706" s="14"/>
      <c r="B706" s="245"/>
      <c r="C706" s="246"/>
      <c r="D706" s="228" t="s">
        <v>206</v>
      </c>
      <c r="E706" s="247" t="s">
        <v>19</v>
      </c>
      <c r="F706" s="248" t="s">
        <v>219</v>
      </c>
      <c r="G706" s="246"/>
      <c r="H706" s="249">
        <v>3</v>
      </c>
      <c r="I706" s="250"/>
      <c r="J706" s="246"/>
      <c r="K706" s="246"/>
      <c r="L706" s="251"/>
      <c r="M706" s="252"/>
      <c r="N706" s="253"/>
      <c r="O706" s="253"/>
      <c r="P706" s="253"/>
      <c r="Q706" s="253"/>
      <c r="R706" s="253"/>
      <c r="S706" s="253"/>
      <c r="T706" s="254"/>
      <c r="U706" s="14"/>
      <c r="V706" s="14"/>
      <c r="W706" s="14"/>
      <c r="X706" s="14"/>
      <c r="Y706" s="14"/>
      <c r="Z706" s="14"/>
      <c r="AA706" s="14"/>
      <c r="AB706" s="14"/>
      <c r="AC706" s="14"/>
      <c r="AD706" s="14"/>
      <c r="AE706" s="14"/>
      <c r="AT706" s="255" t="s">
        <v>206</v>
      </c>
      <c r="AU706" s="255" t="s">
        <v>78</v>
      </c>
      <c r="AV706" s="14" t="s">
        <v>78</v>
      </c>
      <c r="AW706" s="14" t="s">
        <v>31</v>
      </c>
      <c r="AX706" s="14" t="s">
        <v>76</v>
      </c>
      <c r="AY706" s="255" t="s">
        <v>193</v>
      </c>
    </row>
    <row r="707" s="2" customFormat="1" ht="16.5" customHeight="1">
      <c r="A707" s="41"/>
      <c r="B707" s="42"/>
      <c r="C707" s="215" t="s">
        <v>2578</v>
      </c>
      <c r="D707" s="215" t="s">
        <v>195</v>
      </c>
      <c r="E707" s="216" t="s">
        <v>6070</v>
      </c>
      <c r="F707" s="217" t="s">
        <v>6071</v>
      </c>
      <c r="G707" s="218" t="s">
        <v>343</v>
      </c>
      <c r="H707" s="219">
        <v>1</v>
      </c>
      <c r="I707" s="220"/>
      <c r="J707" s="221">
        <f>ROUND(I707*H707,2)</f>
        <v>0</v>
      </c>
      <c r="K707" s="217" t="s">
        <v>19</v>
      </c>
      <c r="L707" s="47"/>
      <c r="M707" s="222" t="s">
        <v>19</v>
      </c>
      <c r="N707" s="223" t="s">
        <v>40</v>
      </c>
      <c r="O707" s="87"/>
      <c r="P707" s="224">
        <f>O707*H707</f>
        <v>0</v>
      </c>
      <c r="Q707" s="224">
        <v>0</v>
      </c>
      <c r="R707" s="224">
        <f>Q707*H707</f>
        <v>0</v>
      </c>
      <c r="S707" s="224">
        <v>0</v>
      </c>
      <c r="T707" s="225">
        <f>S707*H707</f>
        <v>0</v>
      </c>
      <c r="U707" s="41"/>
      <c r="V707" s="41"/>
      <c r="W707" s="41"/>
      <c r="X707" s="41"/>
      <c r="Y707" s="41"/>
      <c r="Z707" s="41"/>
      <c r="AA707" s="41"/>
      <c r="AB707" s="41"/>
      <c r="AC707" s="41"/>
      <c r="AD707" s="41"/>
      <c r="AE707" s="41"/>
      <c r="AR707" s="226" t="s">
        <v>323</v>
      </c>
      <c r="AT707" s="226" t="s">
        <v>195</v>
      </c>
      <c r="AU707" s="226" t="s">
        <v>78</v>
      </c>
      <c r="AY707" s="20" t="s">
        <v>193</v>
      </c>
      <c r="BE707" s="227">
        <f>IF(N707="základní",J707,0)</f>
        <v>0</v>
      </c>
      <c r="BF707" s="227">
        <f>IF(N707="snížená",J707,0)</f>
        <v>0</v>
      </c>
      <c r="BG707" s="227">
        <f>IF(N707="zákl. přenesená",J707,0)</f>
        <v>0</v>
      </c>
      <c r="BH707" s="227">
        <f>IF(N707="sníž. přenesená",J707,0)</f>
        <v>0</v>
      </c>
      <c r="BI707" s="227">
        <f>IF(N707="nulová",J707,0)</f>
        <v>0</v>
      </c>
      <c r="BJ707" s="20" t="s">
        <v>76</v>
      </c>
      <c r="BK707" s="227">
        <f>ROUND(I707*H707,2)</f>
        <v>0</v>
      </c>
      <c r="BL707" s="20" t="s">
        <v>323</v>
      </c>
      <c r="BM707" s="226" t="s">
        <v>6072</v>
      </c>
    </row>
    <row r="708" s="2" customFormat="1">
      <c r="A708" s="41"/>
      <c r="B708" s="42"/>
      <c r="C708" s="43"/>
      <c r="D708" s="228" t="s">
        <v>202</v>
      </c>
      <c r="E708" s="43"/>
      <c r="F708" s="229" t="s">
        <v>6073</v>
      </c>
      <c r="G708" s="43"/>
      <c r="H708" s="43"/>
      <c r="I708" s="230"/>
      <c r="J708" s="43"/>
      <c r="K708" s="43"/>
      <c r="L708" s="47"/>
      <c r="M708" s="231"/>
      <c r="N708" s="232"/>
      <c r="O708" s="87"/>
      <c r="P708" s="87"/>
      <c r="Q708" s="87"/>
      <c r="R708" s="87"/>
      <c r="S708" s="87"/>
      <c r="T708" s="88"/>
      <c r="U708" s="41"/>
      <c r="V708" s="41"/>
      <c r="W708" s="41"/>
      <c r="X708" s="41"/>
      <c r="Y708" s="41"/>
      <c r="Z708" s="41"/>
      <c r="AA708" s="41"/>
      <c r="AB708" s="41"/>
      <c r="AC708" s="41"/>
      <c r="AD708" s="41"/>
      <c r="AE708" s="41"/>
      <c r="AT708" s="20" t="s">
        <v>202</v>
      </c>
      <c r="AU708" s="20" t="s">
        <v>78</v>
      </c>
    </row>
    <row r="709" s="13" customFormat="1">
      <c r="A709" s="13"/>
      <c r="B709" s="235"/>
      <c r="C709" s="236"/>
      <c r="D709" s="228" t="s">
        <v>206</v>
      </c>
      <c r="E709" s="237" t="s">
        <v>19</v>
      </c>
      <c r="F709" s="238" t="s">
        <v>279</v>
      </c>
      <c r="G709" s="236"/>
      <c r="H709" s="237" t="s">
        <v>19</v>
      </c>
      <c r="I709" s="239"/>
      <c r="J709" s="236"/>
      <c r="K709" s="236"/>
      <c r="L709" s="240"/>
      <c r="M709" s="241"/>
      <c r="N709" s="242"/>
      <c r="O709" s="242"/>
      <c r="P709" s="242"/>
      <c r="Q709" s="242"/>
      <c r="R709" s="242"/>
      <c r="S709" s="242"/>
      <c r="T709" s="243"/>
      <c r="U709" s="13"/>
      <c r="V709" s="13"/>
      <c r="W709" s="13"/>
      <c r="X709" s="13"/>
      <c r="Y709" s="13"/>
      <c r="Z709" s="13"/>
      <c r="AA709" s="13"/>
      <c r="AB709" s="13"/>
      <c r="AC709" s="13"/>
      <c r="AD709" s="13"/>
      <c r="AE709" s="13"/>
      <c r="AT709" s="244" t="s">
        <v>206</v>
      </c>
      <c r="AU709" s="244" t="s">
        <v>78</v>
      </c>
      <c r="AV709" s="13" t="s">
        <v>76</v>
      </c>
      <c r="AW709" s="13" t="s">
        <v>31</v>
      </c>
      <c r="AX709" s="13" t="s">
        <v>69</v>
      </c>
      <c r="AY709" s="244" t="s">
        <v>193</v>
      </c>
    </row>
    <row r="710" s="14" customFormat="1">
      <c r="A710" s="14"/>
      <c r="B710" s="245"/>
      <c r="C710" s="246"/>
      <c r="D710" s="228" t="s">
        <v>206</v>
      </c>
      <c r="E710" s="247" t="s">
        <v>19</v>
      </c>
      <c r="F710" s="248" t="s">
        <v>76</v>
      </c>
      <c r="G710" s="246"/>
      <c r="H710" s="249">
        <v>1</v>
      </c>
      <c r="I710" s="250"/>
      <c r="J710" s="246"/>
      <c r="K710" s="246"/>
      <c r="L710" s="251"/>
      <c r="M710" s="252"/>
      <c r="N710" s="253"/>
      <c r="O710" s="253"/>
      <c r="P710" s="253"/>
      <c r="Q710" s="253"/>
      <c r="R710" s="253"/>
      <c r="S710" s="253"/>
      <c r="T710" s="254"/>
      <c r="U710" s="14"/>
      <c r="V710" s="14"/>
      <c r="W710" s="14"/>
      <c r="X710" s="14"/>
      <c r="Y710" s="14"/>
      <c r="Z710" s="14"/>
      <c r="AA710" s="14"/>
      <c r="AB710" s="14"/>
      <c r="AC710" s="14"/>
      <c r="AD710" s="14"/>
      <c r="AE710" s="14"/>
      <c r="AT710" s="255" t="s">
        <v>206</v>
      </c>
      <c r="AU710" s="255" t="s">
        <v>78</v>
      </c>
      <c r="AV710" s="14" t="s">
        <v>78</v>
      </c>
      <c r="AW710" s="14" t="s">
        <v>31</v>
      </c>
      <c r="AX710" s="14" t="s">
        <v>76</v>
      </c>
      <c r="AY710" s="255" t="s">
        <v>193</v>
      </c>
    </row>
    <row r="711" s="12" customFormat="1" ht="22.8" customHeight="1">
      <c r="A711" s="12"/>
      <c r="B711" s="199"/>
      <c r="C711" s="200"/>
      <c r="D711" s="201" t="s">
        <v>68</v>
      </c>
      <c r="E711" s="213" t="s">
        <v>844</v>
      </c>
      <c r="F711" s="213" t="s">
        <v>845</v>
      </c>
      <c r="G711" s="200"/>
      <c r="H711" s="200"/>
      <c r="I711" s="203"/>
      <c r="J711" s="214">
        <f>BK711</f>
        <v>0</v>
      </c>
      <c r="K711" s="200"/>
      <c r="L711" s="205"/>
      <c r="M711" s="206"/>
      <c r="N711" s="207"/>
      <c r="O711" s="207"/>
      <c r="P711" s="208">
        <f>SUM(P712:P727)</f>
        <v>0</v>
      </c>
      <c r="Q711" s="207"/>
      <c r="R711" s="208">
        <f>SUM(R712:R727)</f>
        <v>0</v>
      </c>
      <c r="S711" s="207"/>
      <c r="T711" s="209">
        <f>SUM(T712:T727)</f>
        <v>0</v>
      </c>
      <c r="U711" s="12"/>
      <c r="V711" s="12"/>
      <c r="W711" s="12"/>
      <c r="X711" s="12"/>
      <c r="Y711" s="12"/>
      <c r="Z711" s="12"/>
      <c r="AA711" s="12"/>
      <c r="AB711" s="12"/>
      <c r="AC711" s="12"/>
      <c r="AD711" s="12"/>
      <c r="AE711" s="12"/>
      <c r="AR711" s="210" t="s">
        <v>78</v>
      </c>
      <c r="AT711" s="211" t="s">
        <v>68</v>
      </c>
      <c r="AU711" s="211" t="s">
        <v>76</v>
      </c>
      <c r="AY711" s="210" t="s">
        <v>193</v>
      </c>
      <c r="BK711" s="212">
        <f>SUM(BK712:BK727)</f>
        <v>0</v>
      </c>
    </row>
    <row r="712" s="2" customFormat="1" ht="16.5" customHeight="1">
      <c r="A712" s="41"/>
      <c r="B712" s="42"/>
      <c r="C712" s="215" t="s">
        <v>2582</v>
      </c>
      <c r="D712" s="215" t="s">
        <v>195</v>
      </c>
      <c r="E712" s="216" t="s">
        <v>6074</v>
      </c>
      <c r="F712" s="217" t="s">
        <v>6075</v>
      </c>
      <c r="G712" s="218" t="s">
        <v>326</v>
      </c>
      <c r="H712" s="219">
        <v>1</v>
      </c>
      <c r="I712" s="220"/>
      <c r="J712" s="221">
        <f>ROUND(I712*H712,2)</f>
        <v>0</v>
      </c>
      <c r="K712" s="217" t="s">
        <v>19</v>
      </c>
      <c r="L712" s="47"/>
      <c r="M712" s="222" t="s">
        <v>19</v>
      </c>
      <c r="N712" s="223" t="s">
        <v>40</v>
      </c>
      <c r="O712" s="87"/>
      <c r="P712" s="224">
        <f>O712*H712</f>
        <v>0</v>
      </c>
      <c r="Q712" s="224">
        <v>0</v>
      </c>
      <c r="R712" s="224">
        <f>Q712*H712</f>
        <v>0</v>
      </c>
      <c r="S712" s="224">
        <v>0</v>
      </c>
      <c r="T712" s="225">
        <f>S712*H712</f>
        <v>0</v>
      </c>
      <c r="U712" s="41"/>
      <c r="V712" s="41"/>
      <c r="W712" s="41"/>
      <c r="X712" s="41"/>
      <c r="Y712" s="41"/>
      <c r="Z712" s="41"/>
      <c r="AA712" s="41"/>
      <c r="AB712" s="41"/>
      <c r="AC712" s="41"/>
      <c r="AD712" s="41"/>
      <c r="AE712" s="41"/>
      <c r="AR712" s="226" t="s">
        <v>323</v>
      </c>
      <c r="AT712" s="226" t="s">
        <v>195</v>
      </c>
      <c r="AU712" s="226" t="s">
        <v>78</v>
      </c>
      <c r="AY712" s="20" t="s">
        <v>193</v>
      </c>
      <c r="BE712" s="227">
        <f>IF(N712="základní",J712,0)</f>
        <v>0</v>
      </c>
      <c r="BF712" s="227">
        <f>IF(N712="snížená",J712,0)</f>
        <v>0</v>
      </c>
      <c r="BG712" s="227">
        <f>IF(N712="zákl. přenesená",J712,0)</f>
        <v>0</v>
      </c>
      <c r="BH712" s="227">
        <f>IF(N712="sníž. přenesená",J712,0)</f>
        <v>0</v>
      </c>
      <c r="BI712" s="227">
        <f>IF(N712="nulová",J712,0)</f>
        <v>0</v>
      </c>
      <c r="BJ712" s="20" t="s">
        <v>76</v>
      </c>
      <c r="BK712" s="227">
        <f>ROUND(I712*H712,2)</f>
        <v>0</v>
      </c>
      <c r="BL712" s="20" t="s">
        <v>323</v>
      </c>
      <c r="BM712" s="226" t="s">
        <v>6076</v>
      </c>
    </row>
    <row r="713" s="2" customFormat="1">
      <c r="A713" s="41"/>
      <c r="B713" s="42"/>
      <c r="C713" s="43"/>
      <c r="D713" s="228" t="s">
        <v>202</v>
      </c>
      <c r="E713" s="43"/>
      <c r="F713" s="229" t="s">
        <v>6077</v>
      </c>
      <c r="G713" s="43"/>
      <c r="H713" s="43"/>
      <c r="I713" s="230"/>
      <c r="J713" s="43"/>
      <c r="K713" s="43"/>
      <c r="L713" s="47"/>
      <c r="M713" s="231"/>
      <c r="N713" s="232"/>
      <c r="O713" s="87"/>
      <c r="P713" s="87"/>
      <c r="Q713" s="87"/>
      <c r="R713" s="87"/>
      <c r="S713" s="87"/>
      <c r="T713" s="88"/>
      <c r="U713" s="41"/>
      <c r="V713" s="41"/>
      <c r="W713" s="41"/>
      <c r="X713" s="41"/>
      <c r="Y713" s="41"/>
      <c r="Z713" s="41"/>
      <c r="AA713" s="41"/>
      <c r="AB713" s="41"/>
      <c r="AC713" s="41"/>
      <c r="AD713" s="41"/>
      <c r="AE713" s="41"/>
      <c r="AT713" s="20" t="s">
        <v>202</v>
      </c>
      <c r="AU713" s="20" t="s">
        <v>78</v>
      </c>
    </row>
    <row r="714" s="13" customFormat="1">
      <c r="A714" s="13"/>
      <c r="B714" s="235"/>
      <c r="C714" s="236"/>
      <c r="D714" s="228" t="s">
        <v>206</v>
      </c>
      <c r="E714" s="237" t="s">
        <v>19</v>
      </c>
      <c r="F714" s="238" t="s">
        <v>279</v>
      </c>
      <c r="G714" s="236"/>
      <c r="H714" s="237" t="s">
        <v>19</v>
      </c>
      <c r="I714" s="239"/>
      <c r="J714" s="236"/>
      <c r="K714" s="236"/>
      <c r="L714" s="240"/>
      <c r="M714" s="241"/>
      <c r="N714" s="242"/>
      <c r="O714" s="242"/>
      <c r="P714" s="242"/>
      <c r="Q714" s="242"/>
      <c r="R714" s="242"/>
      <c r="S714" s="242"/>
      <c r="T714" s="243"/>
      <c r="U714" s="13"/>
      <c r="V714" s="13"/>
      <c r="W714" s="13"/>
      <c r="X714" s="13"/>
      <c r="Y714" s="13"/>
      <c r="Z714" s="13"/>
      <c r="AA714" s="13"/>
      <c r="AB714" s="13"/>
      <c r="AC714" s="13"/>
      <c r="AD714" s="13"/>
      <c r="AE714" s="13"/>
      <c r="AT714" s="244" t="s">
        <v>206</v>
      </c>
      <c r="AU714" s="244" t="s">
        <v>78</v>
      </c>
      <c r="AV714" s="13" t="s">
        <v>76</v>
      </c>
      <c r="AW714" s="13" t="s">
        <v>31</v>
      </c>
      <c r="AX714" s="13" t="s">
        <v>69</v>
      </c>
      <c r="AY714" s="244" t="s">
        <v>193</v>
      </c>
    </row>
    <row r="715" s="14" customFormat="1">
      <c r="A715" s="14"/>
      <c r="B715" s="245"/>
      <c r="C715" s="246"/>
      <c r="D715" s="228" t="s">
        <v>206</v>
      </c>
      <c r="E715" s="247" t="s">
        <v>19</v>
      </c>
      <c r="F715" s="248" t="s">
        <v>76</v>
      </c>
      <c r="G715" s="246"/>
      <c r="H715" s="249">
        <v>1</v>
      </c>
      <c r="I715" s="250"/>
      <c r="J715" s="246"/>
      <c r="K715" s="246"/>
      <c r="L715" s="251"/>
      <c r="M715" s="252"/>
      <c r="N715" s="253"/>
      <c r="O715" s="253"/>
      <c r="P715" s="253"/>
      <c r="Q715" s="253"/>
      <c r="R715" s="253"/>
      <c r="S715" s="253"/>
      <c r="T715" s="254"/>
      <c r="U715" s="14"/>
      <c r="V715" s="14"/>
      <c r="W715" s="14"/>
      <c r="X715" s="14"/>
      <c r="Y715" s="14"/>
      <c r="Z715" s="14"/>
      <c r="AA715" s="14"/>
      <c r="AB715" s="14"/>
      <c r="AC715" s="14"/>
      <c r="AD715" s="14"/>
      <c r="AE715" s="14"/>
      <c r="AT715" s="255" t="s">
        <v>206</v>
      </c>
      <c r="AU715" s="255" t="s">
        <v>78</v>
      </c>
      <c r="AV715" s="14" t="s">
        <v>78</v>
      </c>
      <c r="AW715" s="14" t="s">
        <v>31</v>
      </c>
      <c r="AX715" s="14" t="s">
        <v>76</v>
      </c>
      <c r="AY715" s="255" t="s">
        <v>193</v>
      </c>
    </row>
    <row r="716" s="2" customFormat="1" ht="16.5" customHeight="1">
      <c r="A716" s="41"/>
      <c r="B716" s="42"/>
      <c r="C716" s="215" t="s">
        <v>2586</v>
      </c>
      <c r="D716" s="215" t="s">
        <v>195</v>
      </c>
      <c r="E716" s="216" t="s">
        <v>6078</v>
      </c>
      <c r="F716" s="217" t="s">
        <v>6079</v>
      </c>
      <c r="G716" s="218" t="s">
        <v>326</v>
      </c>
      <c r="H716" s="219">
        <v>1</v>
      </c>
      <c r="I716" s="220"/>
      <c r="J716" s="221">
        <f>ROUND(I716*H716,2)</f>
        <v>0</v>
      </c>
      <c r="K716" s="217" t="s">
        <v>19</v>
      </c>
      <c r="L716" s="47"/>
      <c r="M716" s="222" t="s">
        <v>19</v>
      </c>
      <c r="N716" s="223" t="s">
        <v>40</v>
      </c>
      <c r="O716" s="87"/>
      <c r="P716" s="224">
        <f>O716*H716</f>
        <v>0</v>
      </c>
      <c r="Q716" s="224">
        <v>0</v>
      </c>
      <c r="R716" s="224">
        <f>Q716*H716</f>
        <v>0</v>
      </c>
      <c r="S716" s="224">
        <v>0</v>
      </c>
      <c r="T716" s="225">
        <f>S716*H716</f>
        <v>0</v>
      </c>
      <c r="U716" s="41"/>
      <c r="V716" s="41"/>
      <c r="W716" s="41"/>
      <c r="X716" s="41"/>
      <c r="Y716" s="41"/>
      <c r="Z716" s="41"/>
      <c r="AA716" s="41"/>
      <c r="AB716" s="41"/>
      <c r="AC716" s="41"/>
      <c r="AD716" s="41"/>
      <c r="AE716" s="41"/>
      <c r="AR716" s="226" t="s">
        <v>323</v>
      </c>
      <c r="AT716" s="226" t="s">
        <v>195</v>
      </c>
      <c r="AU716" s="226" t="s">
        <v>78</v>
      </c>
      <c r="AY716" s="20" t="s">
        <v>193</v>
      </c>
      <c r="BE716" s="227">
        <f>IF(N716="základní",J716,0)</f>
        <v>0</v>
      </c>
      <c r="BF716" s="227">
        <f>IF(N716="snížená",J716,0)</f>
        <v>0</v>
      </c>
      <c r="BG716" s="227">
        <f>IF(N716="zákl. přenesená",J716,0)</f>
        <v>0</v>
      </c>
      <c r="BH716" s="227">
        <f>IF(N716="sníž. přenesená",J716,0)</f>
        <v>0</v>
      </c>
      <c r="BI716" s="227">
        <f>IF(N716="nulová",J716,0)</f>
        <v>0</v>
      </c>
      <c r="BJ716" s="20" t="s">
        <v>76</v>
      </c>
      <c r="BK716" s="227">
        <f>ROUND(I716*H716,2)</f>
        <v>0</v>
      </c>
      <c r="BL716" s="20" t="s">
        <v>323</v>
      </c>
      <c r="BM716" s="226" t="s">
        <v>6080</v>
      </c>
    </row>
    <row r="717" s="2" customFormat="1">
      <c r="A717" s="41"/>
      <c r="B717" s="42"/>
      <c r="C717" s="43"/>
      <c r="D717" s="228" t="s">
        <v>202</v>
      </c>
      <c r="E717" s="43"/>
      <c r="F717" s="229" t="s">
        <v>6081</v>
      </c>
      <c r="G717" s="43"/>
      <c r="H717" s="43"/>
      <c r="I717" s="230"/>
      <c r="J717" s="43"/>
      <c r="K717" s="43"/>
      <c r="L717" s="47"/>
      <c r="M717" s="231"/>
      <c r="N717" s="232"/>
      <c r="O717" s="87"/>
      <c r="P717" s="87"/>
      <c r="Q717" s="87"/>
      <c r="R717" s="87"/>
      <c r="S717" s="87"/>
      <c r="T717" s="88"/>
      <c r="U717" s="41"/>
      <c r="V717" s="41"/>
      <c r="W717" s="41"/>
      <c r="X717" s="41"/>
      <c r="Y717" s="41"/>
      <c r="Z717" s="41"/>
      <c r="AA717" s="41"/>
      <c r="AB717" s="41"/>
      <c r="AC717" s="41"/>
      <c r="AD717" s="41"/>
      <c r="AE717" s="41"/>
      <c r="AT717" s="20" t="s">
        <v>202</v>
      </c>
      <c r="AU717" s="20" t="s">
        <v>78</v>
      </c>
    </row>
    <row r="718" s="13" customFormat="1">
      <c r="A718" s="13"/>
      <c r="B718" s="235"/>
      <c r="C718" s="236"/>
      <c r="D718" s="228" t="s">
        <v>206</v>
      </c>
      <c r="E718" s="237" t="s">
        <v>19</v>
      </c>
      <c r="F718" s="238" t="s">
        <v>279</v>
      </c>
      <c r="G718" s="236"/>
      <c r="H718" s="237" t="s">
        <v>19</v>
      </c>
      <c r="I718" s="239"/>
      <c r="J718" s="236"/>
      <c r="K718" s="236"/>
      <c r="L718" s="240"/>
      <c r="M718" s="241"/>
      <c r="N718" s="242"/>
      <c r="O718" s="242"/>
      <c r="P718" s="242"/>
      <c r="Q718" s="242"/>
      <c r="R718" s="242"/>
      <c r="S718" s="242"/>
      <c r="T718" s="243"/>
      <c r="U718" s="13"/>
      <c r="V718" s="13"/>
      <c r="W718" s="13"/>
      <c r="X718" s="13"/>
      <c r="Y718" s="13"/>
      <c r="Z718" s="13"/>
      <c r="AA718" s="13"/>
      <c r="AB718" s="13"/>
      <c r="AC718" s="13"/>
      <c r="AD718" s="13"/>
      <c r="AE718" s="13"/>
      <c r="AT718" s="244" t="s">
        <v>206</v>
      </c>
      <c r="AU718" s="244" t="s">
        <v>78</v>
      </c>
      <c r="AV718" s="13" t="s">
        <v>76</v>
      </c>
      <c r="AW718" s="13" t="s">
        <v>31</v>
      </c>
      <c r="AX718" s="13" t="s">
        <v>69</v>
      </c>
      <c r="AY718" s="244" t="s">
        <v>193</v>
      </c>
    </row>
    <row r="719" s="14" customFormat="1">
      <c r="A719" s="14"/>
      <c r="B719" s="245"/>
      <c r="C719" s="246"/>
      <c r="D719" s="228" t="s">
        <v>206</v>
      </c>
      <c r="E719" s="247" t="s">
        <v>19</v>
      </c>
      <c r="F719" s="248" t="s">
        <v>76</v>
      </c>
      <c r="G719" s="246"/>
      <c r="H719" s="249">
        <v>1</v>
      </c>
      <c r="I719" s="250"/>
      <c r="J719" s="246"/>
      <c r="K719" s="246"/>
      <c r="L719" s="251"/>
      <c r="M719" s="252"/>
      <c r="N719" s="253"/>
      <c r="O719" s="253"/>
      <c r="P719" s="253"/>
      <c r="Q719" s="253"/>
      <c r="R719" s="253"/>
      <c r="S719" s="253"/>
      <c r="T719" s="254"/>
      <c r="U719" s="14"/>
      <c r="V719" s="14"/>
      <c r="W719" s="14"/>
      <c r="X719" s="14"/>
      <c r="Y719" s="14"/>
      <c r="Z719" s="14"/>
      <c r="AA719" s="14"/>
      <c r="AB719" s="14"/>
      <c r="AC719" s="14"/>
      <c r="AD719" s="14"/>
      <c r="AE719" s="14"/>
      <c r="AT719" s="255" t="s">
        <v>206</v>
      </c>
      <c r="AU719" s="255" t="s">
        <v>78</v>
      </c>
      <c r="AV719" s="14" t="s">
        <v>78</v>
      </c>
      <c r="AW719" s="14" t="s">
        <v>31</v>
      </c>
      <c r="AX719" s="14" t="s">
        <v>76</v>
      </c>
      <c r="AY719" s="255" t="s">
        <v>193</v>
      </c>
    </row>
    <row r="720" s="2" customFormat="1" ht="16.5" customHeight="1">
      <c r="A720" s="41"/>
      <c r="B720" s="42"/>
      <c r="C720" s="215" t="s">
        <v>2592</v>
      </c>
      <c r="D720" s="215" t="s">
        <v>195</v>
      </c>
      <c r="E720" s="216" t="s">
        <v>6082</v>
      </c>
      <c r="F720" s="217" t="s">
        <v>6083</v>
      </c>
      <c r="G720" s="218" t="s">
        <v>326</v>
      </c>
      <c r="H720" s="219">
        <v>1</v>
      </c>
      <c r="I720" s="220"/>
      <c r="J720" s="221">
        <f>ROUND(I720*H720,2)</f>
        <v>0</v>
      </c>
      <c r="K720" s="217" t="s">
        <v>19</v>
      </c>
      <c r="L720" s="47"/>
      <c r="M720" s="222" t="s">
        <v>19</v>
      </c>
      <c r="N720" s="223" t="s">
        <v>40</v>
      </c>
      <c r="O720" s="87"/>
      <c r="P720" s="224">
        <f>O720*H720</f>
        <v>0</v>
      </c>
      <c r="Q720" s="224">
        <v>0</v>
      </c>
      <c r="R720" s="224">
        <f>Q720*H720</f>
        <v>0</v>
      </c>
      <c r="S720" s="224">
        <v>0</v>
      </c>
      <c r="T720" s="225">
        <f>S720*H720</f>
        <v>0</v>
      </c>
      <c r="U720" s="41"/>
      <c r="V720" s="41"/>
      <c r="W720" s="41"/>
      <c r="X720" s="41"/>
      <c r="Y720" s="41"/>
      <c r="Z720" s="41"/>
      <c r="AA720" s="41"/>
      <c r="AB720" s="41"/>
      <c r="AC720" s="41"/>
      <c r="AD720" s="41"/>
      <c r="AE720" s="41"/>
      <c r="AR720" s="226" t="s">
        <v>323</v>
      </c>
      <c r="AT720" s="226" t="s">
        <v>195</v>
      </c>
      <c r="AU720" s="226" t="s">
        <v>78</v>
      </c>
      <c r="AY720" s="20" t="s">
        <v>193</v>
      </c>
      <c r="BE720" s="227">
        <f>IF(N720="základní",J720,0)</f>
        <v>0</v>
      </c>
      <c r="BF720" s="227">
        <f>IF(N720="snížená",J720,0)</f>
        <v>0</v>
      </c>
      <c r="BG720" s="227">
        <f>IF(N720="zákl. přenesená",J720,0)</f>
        <v>0</v>
      </c>
      <c r="BH720" s="227">
        <f>IF(N720="sníž. přenesená",J720,0)</f>
        <v>0</v>
      </c>
      <c r="BI720" s="227">
        <f>IF(N720="nulová",J720,0)</f>
        <v>0</v>
      </c>
      <c r="BJ720" s="20" t="s">
        <v>76</v>
      </c>
      <c r="BK720" s="227">
        <f>ROUND(I720*H720,2)</f>
        <v>0</v>
      </c>
      <c r="BL720" s="20" t="s">
        <v>323</v>
      </c>
      <c r="BM720" s="226" t="s">
        <v>6084</v>
      </c>
    </row>
    <row r="721" s="2" customFormat="1">
      <c r="A721" s="41"/>
      <c r="B721" s="42"/>
      <c r="C721" s="43"/>
      <c r="D721" s="228" t="s">
        <v>202</v>
      </c>
      <c r="E721" s="43"/>
      <c r="F721" s="229" t="s">
        <v>6085</v>
      </c>
      <c r="G721" s="43"/>
      <c r="H721" s="43"/>
      <c r="I721" s="230"/>
      <c r="J721" s="43"/>
      <c r="K721" s="43"/>
      <c r="L721" s="47"/>
      <c r="M721" s="231"/>
      <c r="N721" s="232"/>
      <c r="O721" s="87"/>
      <c r="P721" s="87"/>
      <c r="Q721" s="87"/>
      <c r="R721" s="87"/>
      <c r="S721" s="87"/>
      <c r="T721" s="88"/>
      <c r="U721" s="41"/>
      <c r="V721" s="41"/>
      <c r="W721" s="41"/>
      <c r="X721" s="41"/>
      <c r="Y721" s="41"/>
      <c r="Z721" s="41"/>
      <c r="AA721" s="41"/>
      <c r="AB721" s="41"/>
      <c r="AC721" s="41"/>
      <c r="AD721" s="41"/>
      <c r="AE721" s="41"/>
      <c r="AT721" s="20" t="s">
        <v>202</v>
      </c>
      <c r="AU721" s="20" t="s">
        <v>78</v>
      </c>
    </row>
    <row r="722" s="13" customFormat="1">
      <c r="A722" s="13"/>
      <c r="B722" s="235"/>
      <c r="C722" s="236"/>
      <c r="D722" s="228" t="s">
        <v>206</v>
      </c>
      <c r="E722" s="237" t="s">
        <v>19</v>
      </c>
      <c r="F722" s="238" t="s">
        <v>279</v>
      </c>
      <c r="G722" s="236"/>
      <c r="H722" s="237" t="s">
        <v>19</v>
      </c>
      <c r="I722" s="239"/>
      <c r="J722" s="236"/>
      <c r="K722" s="236"/>
      <c r="L722" s="240"/>
      <c r="M722" s="241"/>
      <c r="N722" s="242"/>
      <c r="O722" s="242"/>
      <c r="P722" s="242"/>
      <c r="Q722" s="242"/>
      <c r="R722" s="242"/>
      <c r="S722" s="242"/>
      <c r="T722" s="243"/>
      <c r="U722" s="13"/>
      <c r="V722" s="13"/>
      <c r="W722" s="13"/>
      <c r="X722" s="13"/>
      <c r="Y722" s="13"/>
      <c r="Z722" s="13"/>
      <c r="AA722" s="13"/>
      <c r="AB722" s="13"/>
      <c r="AC722" s="13"/>
      <c r="AD722" s="13"/>
      <c r="AE722" s="13"/>
      <c r="AT722" s="244" t="s">
        <v>206</v>
      </c>
      <c r="AU722" s="244" t="s">
        <v>78</v>
      </c>
      <c r="AV722" s="13" t="s">
        <v>76</v>
      </c>
      <c r="AW722" s="13" t="s">
        <v>31</v>
      </c>
      <c r="AX722" s="13" t="s">
        <v>69</v>
      </c>
      <c r="AY722" s="244" t="s">
        <v>193</v>
      </c>
    </row>
    <row r="723" s="14" customFormat="1">
      <c r="A723" s="14"/>
      <c r="B723" s="245"/>
      <c r="C723" s="246"/>
      <c r="D723" s="228" t="s">
        <v>206</v>
      </c>
      <c r="E723" s="247" t="s">
        <v>19</v>
      </c>
      <c r="F723" s="248" t="s">
        <v>76</v>
      </c>
      <c r="G723" s="246"/>
      <c r="H723" s="249">
        <v>1</v>
      </c>
      <c r="I723" s="250"/>
      <c r="J723" s="246"/>
      <c r="K723" s="246"/>
      <c r="L723" s="251"/>
      <c r="M723" s="252"/>
      <c r="N723" s="253"/>
      <c r="O723" s="253"/>
      <c r="P723" s="253"/>
      <c r="Q723" s="253"/>
      <c r="R723" s="253"/>
      <c r="S723" s="253"/>
      <c r="T723" s="254"/>
      <c r="U723" s="14"/>
      <c r="V723" s="14"/>
      <c r="W723" s="14"/>
      <c r="X723" s="14"/>
      <c r="Y723" s="14"/>
      <c r="Z723" s="14"/>
      <c r="AA723" s="14"/>
      <c r="AB723" s="14"/>
      <c r="AC723" s="14"/>
      <c r="AD723" s="14"/>
      <c r="AE723" s="14"/>
      <c r="AT723" s="255" t="s">
        <v>206</v>
      </c>
      <c r="AU723" s="255" t="s">
        <v>78</v>
      </c>
      <c r="AV723" s="14" t="s">
        <v>78</v>
      </c>
      <c r="AW723" s="14" t="s">
        <v>31</v>
      </c>
      <c r="AX723" s="14" t="s">
        <v>76</v>
      </c>
      <c r="AY723" s="255" t="s">
        <v>193</v>
      </c>
    </row>
    <row r="724" s="2" customFormat="1" ht="16.5" customHeight="1">
      <c r="A724" s="41"/>
      <c r="B724" s="42"/>
      <c r="C724" s="215" t="s">
        <v>2597</v>
      </c>
      <c r="D724" s="215" t="s">
        <v>195</v>
      </c>
      <c r="E724" s="216" t="s">
        <v>6086</v>
      </c>
      <c r="F724" s="217" t="s">
        <v>6087</v>
      </c>
      <c r="G724" s="218" t="s">
        <v>326</v>
      </c>
      <c r="H724" s="219">
        <v>2</v>
      </c>
      <c r="I724" s="220"/>
      <c r="J724" s="221">
        <f>ROUND(I724*H724,2)</f>
        <v>0</v>
      </c>
      <c r="K724" s="217" t="s">
        <v>19</v>
      </c>
      <c r="L724" s="47"/>
      <c r="M724" s="222" t="s">
        <v>19</v>
      </c>
      <c r="N724" s="223" t="s">
        <v>40</v>
      </c>
      <c r="O724" s="87"/>
      <c r="P724" s="224">
        <f>O724*H724</f>
        <v>0</v>
      </c>
      <c r="Q724" s="224">
        <v>0</v>
      </c>
      <c r="R724" s="224">
        <f>Q724*H724</f>
        <v>0</v>
      </c>
      <c r="S724" s="224">
        <v>0</v>
      </c>
      <c r="T724" s="225">
        <f>S724*H724</f>
        <v>0</v>
      </c>
      <c r="U724" s="41"/>
      <c r="V724" s="41"/>
      <c r="W724" s="41"/>
      <c r="X724" s="41"/>
      <c r="Y724" s="41"/>
      <c r="Z724" s="41"/>
      <c r="AA724" s="41"/>
      <c r="AB724" s="41"/>
      <c r="AC724" s="41"/>
      <c r="AD724" s="41"/>
      <c r="AE724" s="41"/>
      <c r="AR724" s="226" t="s">
        <v>323</v>
      </c>
      <c r="AT724" s="226" t="s">
        <v>195</v>
      </c>
      <c r="AU724" s="226" t="s">
        <v>78</v>
      </c>
      <c r="AY724" s="20" t="s">
        <v>193</v>
      </c>
      <c r="BE724" s="227">
        <f>IF(N724="základní",J724,0)</f>
        <v>0</v>
      </c>
      <c r="BF724" s="227">
        <f>IF(N724="snížená",J724,0)</f>
        <v>0</v>
      </c>
      <c r="BG724" s="227">
        <f>IF(N724="zákl. přenesená",J724,0)</f>
        <v>0</v>
      </c>
      <c r="BH724" s="227">
        <f>IF(N724="sníž. přenesená",J724,0)</f>
        <v>0</v>
      </c>
      <c r="BI724" s="227">
        <f>IF(N724="nulová",J724,0)</f>
        <v>0</v>
      </c>
      <c r="BJ724" s="20" t="s">
        <v>76</v>
      </c>
      <c r="BK724" s="227">
        <f>ROUND(I724*H724,2)</f>
        <v>0</v>
      </c>
      <c r="BL724" s="20" t="s">
        <v>323</v>
      </c>
      <c r="BM724" s="226" t="s">
        <v>6088</v>
      </c>
    </row>
    <row r="725" s="2" customFormat="1">
      <c r="A725" s="41"/>
      <c r="B725" s="42"/>
      <c r="C725" s="43"/>
      <c r="D725" s="228" t="s">
        <v>202</v>
      </c>
      <c r="E725" s="43"/>
      <c r="F725" s="229" t="s">
        <v>6089</v>
      </c>
      <c r="G725" s="43"/>
      <c r="H725" s="43"/>
      <c r="I725" s="230"/>
      <c r="J725" s="43"/>
      <c r="K725" s="43"/>
      <c r="L725" s="47"/>
      <c r="M725" s="231"/>
      <c r="N725" s="232"/>
      <c r="O725" s="87"/>
      <c r="P725" s="87"/>
      <c r="Q725" s="87"/>
      <c r="R725" s="87"/>
      <c r="S725" s="87"/>
      <c r="T725" s="88"/>
      <c r="U725" s="41"/>
      <c r="V725" s="41"/>
      <c r="W725" s="41"/>
      <c r="X725" s="41"/>
      <c r="Y725" s="41"/>
      <c r="Z725" s="41"/>
      <c r="AA725" s="41"/>
      <c r="AB725" s="41"/>
      <c r="AC725" s="41"/>
      <c r="AD725" s="41"/>
      <c r="AE725" s="41"/>
      <c r="AT725" s="20" t="s">
        <v>202</v>
      </c>
      <c r="AU725" s="20" t="s">
        <v>78</v>
      </c>
    </row>
    <row r="726" s="13" customFormat="1">
      <c r="A726" s="13"/>
      <c r="B726" s="235"/>
      <c r="C726" s="236"/>
      <c r="D726" s="228" t="s">
        <v>206</v>
      </c>
      <c r="E726" s="237" t="s">
        <v>19</v>
      </c>
      <c r="F726" s="238" t="s">
        <v>279</v>
      </c>
      <c r="G726" s="236"/>
      <c r="H726" s="237" t="s">
        <v>19</v>
      </c>
      <c r="I726" s="239"/>
      <c r="J726" s="236"/>
      <c r="K726" s="236"/>
      <c r="L726" s="240"/>
      <c r="M726" s="241"/>
      <c r="N726" s="242"/>
      <c r="O726" s="242"/>
      <c r="P726" s="242"/>
      <c r="Q726" s="242"/>
      <c r="R726" s="242"/>
      <c r="S726" s="242"/>
      <c r="T726" s="243"/>
      <c r="U726" s="13"/>
      <c r="V726" s="13"/>
      <c r="W726" s="13"/>
      <c r="X726" s="13"/>
      <c r="Y726" s="13"/>
      <c r="Z726" s="13"/>
      <c r="AA726" s="13"/>
      <c r="AB726" s="13"/>
      <c r="AC726" s="13"/>
      <c r="AD726" s="13"/>
      <c r="AE726" s="13"/>
      <c r="AT726" s="244" t="s">
        <v>206</v>
      </c>
      <c r="AU726" s="244" t="s">
        <v>78</v>
      </c>
      <c r="AV726" s="13" t="s">
        <v>76</v>
      </c>
      <c r="AW726" s="13" t="s">
        <v>31</v>
      </c>
      <c r="AX726" s="13" t="s">
        <v>69</v>
      </c>
      <c r="AY726" s="244" t="s">
        <v>193</v>
      </c>
    </row>
    <row r="727" s="14" customFormat="1">
      <c r="A727" s="14"/>
      <c r="B727" s="245"/>
      <c r="C727" s="246"/>
      <c r="D727" s="228" t="s">
        <v>206</v>
      </c>
      <c r="E727" s="247" t="s">
        <v>19</v>
      </c>
      <c r="F727" s="248" t="s">
        <v>78</v>
      </c>
      <c r="G727" s="246"/>
      <c r="H727" s="249">
        <v>2</v>
      </c>
      <c r="I727" s="250"/>
      <c r="J727" s="246"/>
      <c r="K727" s="246"/>
      <c r="L727" s="251"/>
      <c r="M727" s="252"/>
      <c r="N727" s="253"/>
      <c r="O727" s="253"/>
      <c r="P727" s="253"/>
      <c r="Q727" s="253"/>
      <c r="R727" s="253"/>
      <c r="S727" s="253"/>
      <c r="T727" s="254"/>
      <c r="U727" s="14"/>
      <c r="V727" s="14"/>
      <c r="W727" s="14"/>
      <c r="X727" s="14"/>
      <c r="Y727" s="14"/>
      <c r="Z727" s="14"/>
      <c r="AA727" s="14"/>
      <c r="AB727" s="14"/>
      <c r="AC727" s="14"/>
      <c r="AD727" s="14"/>
      <c r="AE727" s="14"/>
      <c r="AT727" s="255" t="s">
        <v>206</v>
      </c>
      <c r="AU727" s="255" t="s">
        <v>78</v>
      </c>
      <c r="AV727" s="14" t="s">
        <v>78</v>
      </c>
      <c r="AW727" s="14" t="s">
        <v>31</v>
      </c>
      <c r="AX727" s="14" t="s">
        <v>76</v>
      </c>
      <c r="AY727" s="255" t="s">
        <v>193</v>
      </c>
    </row>
    <row r="728" s="12" customFormat="1" ht="22.8" customHeight="1">
      <c r="A728" s="12"/>
      <c r="B728" s="199"/>
      <c r="C728" s="200"/>
      <c r="D728" s="201" t="s">
        <v>68</v>
      </c>
      <c r="E728" s="213" t="s">
        <v>862</v>
      </c>
      <c r="F728" s="213" t="s">
        <v>863</v>
      </c>
      <c r="G728" s="200"/>
      <c r="H728" s="200"/>
      <c r="I728" s="203"/>
      <c r="J728" s="214">
        <f>BK728</f>
        <v>0</v>
      </c>
      <c r="K728" s="200"/>
      <c r="L728" s="205"/>
      <c r="M728" s="206"/>
      <c r="N728" s="207"/>
      <c r="O728" s="207"/>
      <c r="P728" s="208">
        <f>SUM(P729:P829)</f>
        <v>0</v>
      </c>
      <c r="Q728" s="207"/>
      <c r="R728" s="208">
        <f>SUM(R729:R829)</f>
        <v>0</v>
      </c>
      <c r="S728" s="207"/>
      <c r="T728" s="209">
        <f>SUM(T729:T829)</f>
        <v>0</v>
      </c>
      <c r="U728" s="12"/>
      <c r="V728" s="12"/>
      <c r="W728" s="12"/>
      <c r="X728" s="12"/>
      <c r="Y728" s="12"/>
      <c r="Z728" s="12"/>
      <c r="AA728" s="12"/>
      <c r="AB728" s="12"/>
      <c r="AC728" s="12"/>
      <c r="AD728" s="12"/>
      <c r="AE728" s="12"/>
      <c r="AR728" s="210" t="s">
        <v>78</v>
      </c>
      <c r="AT728" s="211" t="s">
        <v>68</v>
      </c>
      <c r="AU728" s="211" t="s">
        <v>76</v>
      </c>
      <c r="AY728" s="210" t="s">
        <v>193</v>
      </c>
      <c r="BK728" s="212">
        <f>SUM(BK729:BK829)</f>
        <v>0</v>
      </c>
    </row>
    <row r="729" s="2" customFormat="1" ht="16.5" customHeight="1">
      <c r="A729" s="41"/>
      <c r="B729" s="42"/>
      <c r="C729" s="215" t="s">
        <v>2602</v>
      </c>
      <c r="D729" s="215" t="s">
        <v>195</v>
      </c>
      <c r="E729" s="216" t="s">
        <v>6090</v>
      </c>
      <c r="F729" s="217" t="s">
        <v>6091</v>
      </c>
      <c r="G729" s="218" t="s">
        <v>326</v>
      </c>
      <c r="H729" s="219">
        <v>1</v>
      </c>
      <c r="I729" s="220"/>
      <c r="J729" s="221">
        <f>ROUND(I729*H729,2)</f>
        <v>0</v>
      </c>
      <c r="K729" s="217" t="s">
        <v>19</v>
      </c>
      <c r="L729" s="47"/>
      <c r="M729" s="222" t="s">
        <v>19</v>
      </c>
      <c r="N729" s="223" t="s">
        <v>40</v>
      </c>
      <c r="O729" s="87"/>
      <c r="P729" s="224">
        <f>O729*H729</f>
        <v>0</v>
      </c>
      <c r="Q729" s="224">
        <v>0</v>
      </c>
      <c r="R729" s="224">
        <f>Q729*H729</f>
        <v>0</v>
      </c>
      <c r="S729" s="224">
        <v>0</v>
      </c>
      <c r="T729" s="225">
        <f>S729*H729</f>
        <v>0</v>
      </c>
      <c r="U729" s="41"/>
      <c r="V729" s="41"/>
      <c r="W729" s="41"/>
      <c r="X729" s="41"/>
      <c r="Y729" s="41"/>
      <c r="Z729" s="41"/>
      <c r="AA729" s="41"/>
      <c r="AB729" s="41"/>
      <c r="AC729" s="41"/>
      <c r="AD729" s="41"/>
      <c r="AE729" s="41"/>
      <c r="AR729" s="226" t="s">
        <v>323</v>
      </c>
      <c r="AT729" s="226" t="s">
        <v>195</v>
      </c>
      <c r="AU729" s="226" t="s">
        <v>78</v>
      </c>
      <c r="AY729" s="20" t="s">
        <v>193</v>
      </c>
      <c r="BE729" s="227">
        <f>IF(N729="základní",J729,0)</f>
        <v>0</v>
      </c>
      <c r="BF729" s="227">
        <f>IF(N729="snížená",J729,0)</f>
        <v>0</v>
      </c>
      <c r="BG729" s="227">
        <f>IF(N729="zákl. přenesená",J729,0)</f>
        <v>0</v>
      </c>
      <c r="BH729" s="227">
        <f>IF(N729="sníž. přenesená",J729,0)</f>
        <v>0</v>
      </c>
      <c r="BI729" s="227">
        <f>IF(N729="nulová",J729,0)</f>
        <v>0</v>
      </c>
      <c r="BJ729" s="20" t="s">
        <v>76</v>
      </c>
      <c r="BK729" s="227">
        <f>ROUND(I729*H729,2)</f>
        <v>0</v>
      </c>
      <c r="BL729" s="20" t="s">
        <v>323</v>
      </c>
      <c r="BM729" s="226" t="s">
        <v>6092</v>
      </c>
    </row>
    <row r="730" s="2" customFormat="1">
      <c r="A730" s="41"/>
      <c r="B730" s="42"/>
      <c r="C730" s="43"/>
      <c r="D730" s="228" t="s">
        <v>202</v>
      </c>
      <c r="E730" s="43"/>
      <c r="F730" s="229" t="s">
        <v>6093</v>
      </c>
      <c r="G730" s="43"/>
      <c r="H730" s="43"/>
      <c r="I730" s="230"/>
      <c r="J730" s="43"/>
      <c r="K730" s="43"/>
      <c r="L730" s="47"/>
      <c r="M730" s="231"/>
      <c r="N730" s="232"/>
      <c r="O730" s="87"/>
      <c r="P730" s="87"/>
      <c r="Q730" s="87"/>
      <c r="R730" s="87"/>
      <c r="S730" s="87"/>
      <c r="T730" s="88"/>
      <c r="U730" s="41"/>
      <c r="V730" s="41"/>
      <c r="W730" s="41"/>
      <c r="X730" s="41"/>
      <c r="Y730" s="41"/>
      <c r="Z730" s="41"/>
      <c r="AA730" s="41"/>
      <c r="AB730" s="41"/>
      <c r="AC730" s="41"/>
      <c r="AD730" s="41"/>
      <c r="AE730" s="41"/>
      <c r="AT730" s="20" t="s">
        <v>202</v>
      </c>
      <c r="AU730" s="20" t="s">
        <v>78</v>
      </c>
    </row>
    <row r="731" s="13" customFormat="1">
      <c r="A731" s="13"/>
      <c r="B731" s="235"/>
      <c r="C731" s="236"/>
      <c r="D731" s="228" t="s">
        <v>206</v>
      </c>
      <c r="E731" s="237" t="s">
        <v>19</v>
      </c>
      <c r="F731" s="238" t="s">
        <v>279</v>
      </c>
      <c r="G731" s="236"/>
      <c r="H731" s="237" t="s">
        <v>19</v>
      </c>
      <c r="I731" s="239"/>
      <c r="J731" s="236"/>
      <c r="K731" s="236"/>
      <c r="L731" s="240"/>
      <c r="M731" s="241"/>
      <c r="N731" s="242"/>
      <c r="O731" s="242"/>
      <c r="P731" s="242"/>
      <c r="Q731" s="242"/>
      <c r="R731" s="242"/>
      <c r="S731" s="242"/>
      <c r="T731" s="243"/>
      <c r="U731" s="13"/>
      <c r="V731" s="13"/>
      <c r="W731" s="13"/>
      <c r="X731" s="13"/>
      <c r="Y731" s="13"/>
      <c r="Z731" s="13"/>
      <c r="AA731" s="13"/>
      <c r="AB731" s="13"/>
      <c r="AC731" s="13"/>
      <c r="AD731" s="13"/>
      <c r="AE731" s="13"/>
      <c r="AT731" s="244" t="s">
        <v>206</v>
      </c>
      <c r="AU731" s="244" t="s">
        <v>78</v>
      </c>
      <c r="AV731" s="13" t="s">
        <v>76</v>
      </c>
      <c r="AW731" s="13" t="s">
        <v>31</v>
      </c>
      <c r="AX731" s="13" t="s">
        <v>69</v>
      </c>
      <c r="AY731" s="244" t="s">
        <v>193</v>
      </c>
    </row>
    <row r="732" s="14" customFormat="1">
      <c r="A732" s="14"/>
      <c r="B732" s="245"/>
      <c r="C732" s="246"/>
      <c r="D732" s="228" t="s">
        <v>206</v>
      </c>
      <c r="E732" s="247" t="s">
        <v>19</v>
      </c>
      <c r="F732" s="248" t="s">
        <v>76</v>
      </c>
      <c r="G732" s="246"/>
      <c r="H732" s="249">
        <v>1</v>
      </c>
      <c r="I732" s="250"/>
      <c r="J732" s="246"/>
      <c r="K732" s="246"/>
      <c r="L732" s="251"/>
      <c r="M732" s="252"/>
      <c r="N732" s="253"/>
      <c r="O732" s="253"/>
      <c r="P732" s="253"/>
      <c r="Q732" s="253"/>
      <c r="R732" s="253"/>
      <c r="S732" s="253"/>
      <c r="T732" s="254"/>
      <c r="U732" s="14"/>
      <c r="V732" s="14"/>
      <c r="W732" s="14"/>
      <c r="X732" s="14"/>
      <c r="Y732" s="14"/>
      <c r="Z732" s="14"/>
      <c r="AA732" s="14"/>
      <c r="AB732" s="14"/>
      <c r="AC732" s="14"/>
      <c r="AD732" s="14"/>
      <c r="AE732" s="14"/>
      <c r="AT732" s="255" t="s">
        <v>206</v>
      </c>
      <c r="AU732" s="255" t="s">
        <v>78</v>
      </c>
      <c r="AV732" s="14" t="s">
        <v>78</v>
      </c>
      <c r="AW732" s="14" t="s">
        <v>31</v>
      </c>
      <c r="AX732" s="14" t="s">
        <v>76</v>
      </c>
      <c r="AY732" s="255" t="s">
        <v>193</v>
      </c>
    </row>
    <row r="733" s="2" customFormat="1" ht="16.5" customHeight="1">
      <c r="A733" s="41"/>
      <c r="B733" s="42"/>
      <c r="C733" s="215" t="s">
        <v>2607</v>
      </c>
      <c r="D733" s="215" t="s">
        <v>195</v>
      </c>
      <c r="E733" s="216" t="s">
        <v>6094</v>
      </c>
      <c r="F733" s="217" t="s">
        <v>6095</v>
      </c>
      <c r="G733" s="218" t="s">
        <v>326</v>
      </c>
      <c r="H733" s="219">
        <v>1</v>
      </c>
      <c r="I733" s="220"/>
      <c r="J733" s="221">
        <f>ROUND(I733*H733,2)</f>
        <v>0</v>
      </c>
      <c r="K733" s="217" t="s">
        <v>19</v>
      </c>
      <c r="L733" s="47"/>
      <c r="M733" s="222" t="s">
        <v>19</v>
      </c>
      <c r="N733" s="223" t="s">
        <v>40</v>
      </c>
      <c r="O733" s="87"/>
      <c r="P733" s="224">
        <f>O733*H733</f>
        <v>0</v>
      </c>
      <c r="Q733" s="224">
        <v>0</v>
      </c>
      <c r="R733" s="224">
        <f>Q733*H733</f>
        <v>0</v>
      </c>
      <c r="S733" s="224">
        <v>0</v>
      </c>
      <c r="T733" s="225">
        <f>S733*H733</f>
        <v>0</v>
      </c>
      <c r="U733" s="41"/>
      <c r="V733" s="41"/>
      <c r="W733" s="41"/>
      <c r="X733" s="41"/>
      <c r="Y733" s="41"/>
      <c r="Z733" s="41"/>
      <c r="AA733" s="41"/>
      <c r="AB733" s="41"/>
      <c r="AC733" s="41"/>
      <c r="AD733" s="41"/>
      <c r="AE733" s="41"/>
      <c r="AR733" s="226" t="s">
        <v>323</v>
      </c>
      <c r="AT733" s="226" t="s">
        <v>195</v>
      </c>
      <c r="AU733" s="226" t="s">
        <v>78</v>
      </c>
      <c r="AY733" s="20" t="s">
        <v>193</v>
      </c>
      <c r="BE733" s="227">
        <f>IF(N733="základní",J733,0)</f>
        <v>0</v>
      </c>
      <c r="BF733" s="227">
        <f>IF(N733="snížená",J733,0)</f>
        <v>0</v>
      </c>
      <c r="BG733" s="227">
        <f>IF(N733="zákl. přenesená",J733,0)</f>
        <v>0</v>
      </c>
      <c r="BH733" s="227">
        <f>IF(N733="sníž. přenesená",J733,0)</f>
        <v>0</v>
      </c>
      <c r="BI733" s="227">
        <f>IF(N733="nulová",J733,0)</f>
        <v>0</v>
      </c>
      <c r="BJ733" s="20" t="s">
        <v>76</v>
      </c>
      <c r="BK733" s="227">
        <f>ROUND(I733*H733,2)</f>
        <v>0</v>
      </c>
      <c r="BL733" s="20" t="s">
        <v>323</v>
      </c>
      <c r="BM733" s="226" t="s">
        <v>6096</v>
      </c>
    </row>
    <row r="734" s="2" customFormat="1">
      <c r="A734" s="41"/>
      <c r="B734" s="42"/>
      <c r="C734" s="43"/>
      <c r="D734" s="228" t="s">
        <v>202</v>
      </c>
      <c r="E734" s="43"/>
      <c r="F734" s="229" t="s">
        <v>6097</v>
      </c>
      <c r="G734" s="43"/>
      <c r="H734" s="43"/>
      <c r="I734" s="230"/>
      <c r="J734" s="43"/>
      <c r="K734" s="43"/>
      <c r="L734" s="47"/>
      <c r="M734" s="231"/>
      <c r="N734" s="232"/>
      <c r="O734" s="87"/>
      <c r="P734" s="87"/>
      <c r="Q734" s="87"/>
      <c r="R734" s="87"/>
      <c r="S734" s="87"/>
      <c r="T734" s="88"/>
      <c r="U734" s="41"/>
      <c r="V734" s="41"/>
      <c r="W734" s="41"/>
      <c r="X734" s="41"/>
      <c r="Y734" s="41"/>
      <c r="Z734" s="41"/>
      <c r="AA734" s="41"/>
      <c r="AB734" s="41"/>
      <c r="AC734" s="41"/>
      <c r="AD734" s="41"/>
      <c r="AE734" s="41"/>
      <c r="AT734" s="20" t="s">
        <v>202</v>
      </c>
      <c r="AU734" s="20" t="s">
        <v>78</v>
      </c>
    </row>
    <row r="735" s="13" customFormat="1">
      <c r="A735" s="13"/>
      <c r="B735" s="235"/>
      <c r="C735" s="236"/>
      <c r="D735" s="228" t="s">
        <v>206</v>
      </c>
      <c r="E735" s="237" t="s">
        <v>19</v>
      </c>
      <c r="F735" s="238" t="s">
        <v>279</v>
      </c>
      <c r="G735" s="236"/>
      <c r="H735" s="237" t="s">
        <v>19</v>
      </c>
      <c r="I735" s="239"/>
      <c r="J735" s="236"/>
      <c r="K735" s="236"/>
      <c r="L735" s="240"/>
      <c r="M735" s="241"/>
      <c r="N735" s="242"/>
      <c r="O735" s="242"/>
      <c r="P735" s="242"/>
      <c r="Q735" s="242"/>
      <c r="R735" s="242"/>
      <c r="S735" s="242"/>
      <c r="T735" s="243"/>
      <c r="U735" s="13"/>
      <c r="V735" s="13"/>
      <c r="W735" s="13"/>
      <c r="X735" s="13"/>
      <c r="Y735" s="13"/>
      <c r="Z735" s="13"/>
      <c r="AA735" s="13"/>
      <c r="AB735" s="13"/>
      <c r="AC735" s="13"/>
      <c r="AD735" s="13"/>
      <c r="AE735" s="13"/>
      <c r="AT735" s="244" t="s">
        <v>206</v>
      </c>
      <c r="AU735" s="244" t="s">
        <v>78</v>
      </c>
      <c r="AV735" s="13" t="s">
        <v>76</v>
      </c>
      <c r="AW735" s="13" t="s">
        <v>31</v>
      </c>
      <c r="AX735" s="13" t="s">
        <v>69</v>
      </c>
      <c r="AY735" s="244" t="s">
        <v>193</v>
      </c>
    </row>
    <row r="736" s="14" customFormat="1">
      <c r="A736" s="14"/>
      <c r="B736" s="245"/>
      <c r="C736" s="246"/>
      <c r="D736" s="228" t="s">
        <v>206</v>
      </c>
      <c r="E736" s="247" t="s">
        <v>19</v>
      </c>
      <c r="F736" s="248" t="s">
        <v>76</v>
      </c>
      <c r="G736" s="246"/>
      <c r="H736" s="249">
        <v>1</v>
      </c>
      <c r="I736" s="250"/>
      <c r="J736" s="246"/>
      <c r="K736" s="246"/>
      <c r="L736" s="251"/>
      <c r="M736" s="252"/>
      <c r="N736" s="253"/>
      <c r="O736" s="253"/>
      <c r="P736" s="253"/>
      <c r="Q736" s="253"/>
      <c r="R736" s="253"/>
      <c r="S736" s="253"/>
      <c r="T736" s="254"/>
      <c r="U736" s="14"/>
      <c r="V736" s="14"/>
      <c r="W736" s="14"/>
      <c r="X736" s="14"/>
      <c r="Y736" s="14"/>
      <c r="Z736" s="14"/>
      <c r="AA736" s="14"/>
      <c r="AB736" s="14"/>
      <c r="AC736" s="14"/>
      <c r="AD736" s="14"/>
      <c r="AE736" s="14"/>
      <c r="AT736" s="255" t="s">
        <v>206</v>
      </c>
      <c r="AU736" s="255" t="s">
        <v>78</v>
      </c>
      <c r="AV736" s="14" t="s">
        <v>78</v>
      </c>
      <c r="AW736" s="14" t="s">
        <v>31</v>
      </c>
      <c r="AX736" s="14" t="s">
        <v>76</v>
      </c>
      <c r="AY736" s="255" t="s">
        <v>193</v>
      </c>
    </row>
    <row r="737" s="2" customFormat="1" ht="16.5" customHeight="1">
      <c r="A737" s="41"/>
      <c r="B737" s="42"/>
      <c r="C737" s="215" t="s">
        <v>2611</v>
      </c>
      <c r="D737" s="215" t="s">
        <v>195</v>
      </c>
      <c r="E737" s="216" t="s">
        <v>6098</v>
      </c>
      <c r="F737" s="217" t="s">
        <v>6099</v>
      </c>
      <c r="G737" s="218" t="s">
        <v>326</v>
      </c>
      <c r="H737" s="219">
        <v>1</v>
      </c>
      <c r="I737" s="220"/>
      <c r="J737" s="221">
        <f>ROUND(I737*H737,2)</f>
        <v>0</v>
      </c>
      <c r="K737" s="217" t="s">
        <v>19</v>
      </c>
      <c r="L737" s="47"/>
      <c r="M737" s="222" t="s">
        <v>19</v>
      </c>
      <c r="N737" s="223" t="s">
        <v>40</v>
      </c>
      <c r="O737" s="87"/>
      <c r="P737" s="224">
        <f>O737*H737</f>
        <v>0</v>
      </c>
      <c r="Q737" s="224">
        <v>0</v>
      </c>
      <c r="R737" s="224">
        <f>Q737*H737</f>
        <v>0</v>
      </c>
      <c r="S737" s="224">
        <v>0</v>
      </c>
      <c r="T737" s="225">
        <f>S737*H737</f>
        <v>0</v>
      </c>
      <c r="U737" s="41"/>
      <c r="V737" s="41"/>
      <c r="W737" s="41"/>
      <c r="X737" s="41"/>
      <c r="Y737" s="41"/>
      <c r="Z737" s="41"/>
      <c r="AA737" s="41"/>
      <c r="AB737" s="41"/>
      <c r="AC737" s="41"/>
      <c r="AD737" s="41"/>
      <c r="AE737" s="41"/>
      <c r="AR737" s="226" t="s">
        <v>323</v>
      </c>
      <c r="AT737" s="226" t="s">
        <v>195</v>
      </c>
      <c r="AU737" s="226" t="s">
        <v>78</v>
      </c>
      <c r="AY737" s="20" t="s">
        <v>193</v>
      </c>
      <c r="BE737" s="227">
        <f>IF(N737="základní",J737,0)</f>
        <v>0</v>
      </c>
      <c r="BF737" s="227">
        <f>IF(N737="snížená",J737,0)</f>
        <v>0</v>
      </c>
      <c r="BG737" s="227">
        <f>IF(N737="zákl. přenesená",J737,0)</f>
        <v>0</v>
      </c>
      <c r="BH737" s="227">
        <f>IF(N737="sníž. přenesená",J737,0)</f>
        <v>0</v>
      </c>
      <c r="BI737" s="227">
        <f>IF(N737="nulová",J737,0)</f>
        <v>0</v>
      </c>
      <c r="BJ737" s="20" t="s">
        <v>76</v>
      </c>
      <c r="BK737" s="227">
        <f>ROUND(I737*H737,2)</f>
        <v>0</v>
      </c>
      <c r="BL737" s="20" t="s">
        <v>323</v>
      </c>
      <c r="BM737" s="226" t="s">
        <v>6100</v>
      </c>
    </row>
    <row r="738" s="2" customFormat="1">
      <c r="A738" s="41"/>
      <c r="B738" s="42"/>
      <c r="C738" s="43"/>
      <c r="D738" s="228" t="s">
        <v>202</v>
      </c>
      <c r="E738" s="43"/>
      <c r="F738" s="229" t="s">
        <v>6101</v>
      </c>
      <c r="G738" s="43"/>
      <c r="H738" s="43"/>
      <c r="I738" s="230"/>
      <c r="J738" s="43"/>
      <c r="K738" s="43"/>
      <c r="L738" s="47"/>
      <c r="M738" s="231"/>
      <c r="N738" s="232"/>
      <c r="O738" s="87"/>
      <c r="P738" s="87"/>
      <c r="Q738" s="87"/>
      <c r="R738" s="87"/>
      <c r="S738" s="87"/>
      <c r="T738" s="88"/>
      <c r="U738" s="41"/>
      <c r="V738" s="41"/>
      <c r="W738" s="41"/>
      <c r="X738" s="41"/>
      <c r="Y738" s="41"/>
      <c r="Z738" s="41"/>
      <c r="AA738" s="41"/>
      <c r="AB738" s="41"/>
      <c r="AC738" s="41"/>
      <c r="AD738" s="41"/>
      <c r="AE738" s="41"/>
      <c r="AT738" s="20" t="s">
        <v>202</v>
      </c>
      <c r="AU738" s="20" t="s">
        <v>78</v>
      </c>
    </row>
    <row r="739" s="13" customFormat="1">
      <c r="A739" s="13"/>
      <c r="B739" s="235"/>
      <c r="C739" s="236"/>
      <c r="D739" s="228" t="s">
        <v>206</v>
      </c>
      <c r="E739" s="237" t="s">
        <v>19</v>
      </c>
      <c r="F739" s="238" t="s">
        <v>279</v>
      </c>
      <c r="G739" s="236"/>
      <c r="H739" s="237" t="s">
        <v>19</v>
      </c>
      <c r="I739" s="239"/>
      <c r="J739" s="236"/>
      <c r="K739" s="236"/>
      <c r="L739" s="240"/>
      <c r="M739" s="241"/>
      <c r="N739" s="242"/>
      <c r="O739" s="242"/>
      <c r="P739" s="242"/>
      <c r="Q739" s="242"/>
      <c r="R739" s="242"/>
      <c r="S739" s="242"/>
      <c r="T739" s="243"/>
      <c r="U739" s="13"/>
      <c r="V739" s="13"/>
      <c r="W739" s="13"/>
      <c r="X739" s="13"/>
      <c r="Y739" s="13"/>
      <c r="Z739" s="13"/>
      <c r="AA739" s="13"/>
      <c r="AB739" s="13"/>
      <c r="AC739" s="13"/>
      <c r="AD739" s="13"/>
      <c r="AE739" s="13"/>
      <c r="AT739" s="244" t="s">
        <v>206</v>
      </c>
      <c r="AU739" s="244" t="s">
        <v>78</v>
      </c>
      <c r="AV739" s="13" t="s">
        <v>76</v>
      </c>
      <c r="AW739" s="13" t="s">
        <v>31</v>
      </c>
      <c r="AX739" s="13" t="s">
        <v>69</v>
      </c>
      <c r="AY739" s="244" t="s">
        <v>193</v>
      </c>
    </row>
    <row r="740" s="14" customFormat="1">
      <c r="A740" s="14"/>
      <c r="B740" s="245"/>
      <c r="C740" s="246"/>
      <c r="D740" s="228" t="s">
        <v>206</v>
      </c>
      <c r="E740" s="247" t="s">
        <v>19</v>
      </c>
      <c r="F740" s="248" t="s">
        <v>76</v>
      </c>
      <c r="G740" s="246"/>
      <c r="H740" s="249">
        <v>1</v>
      </c>
      <c r="I740" s="250"/>
      <c r="J740" s="246"/>
      <c r="K740" s="246"/>
      <c r="L740" s="251"/>
      <c r="M740" s="252"/>
      <c r="N740" s="253"/>
      <c r="O740" s="253"/>
      <c r="P740" s="253"/>
      <c r="Q740" s="253"/>
      <c r="R740" s="253"/>
      <c r="S740" s="253"/>
      <c r="T740" s="254"/>
      <c r="U740" s="14"/>
      <c r="V740" s="14"/>
      <c r="W740" s="14"/>
      <c r="X740" s="14"/>
      <c r="Y740" s="14"/>
      <c r="Z740" s="14"/>
      <c r="AA740" s="14"/>
      <c r="AB740" s="14"/>
      <c r="AC740" s="14"/>
      <c r="AD740" s="14"/>
      <c r="AE740" s="14"/>
      <c r="AT740" s="255" t="s">
        <v>206</v>
      </c>
      <c r="AU740" s="255" t="s">
        <v>78</v>
      </c>
      <c r="AV740" s="14" t="s">
        <v>78</v>
      </c>
      <c r="AW740" s="14" t="s">
        <v>31</v>
      </c>
      <c r="AX740" s="14" t="s">
        <v>76</v>
      </c>
      <c r="AY740" s="255" t="s">
        <v>193</v>
      </c>
    </row>
    <row r="741" s="2" customFormat="1" ht="16.5" customHeight="1">
      <c r="A741" s="41"/>
      <c r="B741" s="42"/>
      <c r="C741" s="215" t="s">
        <v>2617</v>
      </c>
      <c r="D741" s="215" t="s">
        <v>195</v>
      </c>
      <c r="E741" s="216" t="s">
        <v>6102</v>
      </c>
      <c r="F741" s="217" t="s">
        <v>6103</v>
      </c>
      <c r="G741" s="218" t="s">
        <v>326</v>
      </c>
      <c r="H741" s="219">
        <v>1</v>
      </c>
      <c r="I741" s="220"/>
      <c r="J741" s="221">
        <f>ROUND(I741*H741,2)</f>
        <v>0</v>
      </c>
      <c r="K741" s="217" t="s">
        <v>19</v>
      </c>
      <c r="L741" s="47"/>
      <c r="M741" s="222" t="s">
        <v>19</v>
      </c>
      <c r="N741" s="223" t="s">
        <v>40</v>
      </c>
      <c r="O741" s="87"/>
      <c r="P741" s="224">
        <f>O741*H741</f>
        <v>0</v>
      </c>
      <c r="Q741" s="224">
        <v>0</v>
      </c>
      <c r="R741" s="224">
        <f>Q741*H741</f>
        <v>0</v>
      </c>
      <c r="S741" s="224">
        <v>0</v>
      </c>
      <c r="T741" s="225">
        <f>S741*H741</f>
        <v>0</v>
      </c>
      <c r="U741" s="41"/>
      <c r="V741" s="41"/>
      <c r="W741" s="41"/>
      <c r="X741" s="41"/>
      <c r="Y741" s="41"/>
      <c r="Z741" s="41"/>
      <c r="AA741" s="41"/>
      <c r="AB741" s="41"/>
      <c r="AC741" s="41"/>
      <c r="AD741" s="41"/>
      <c r="AE741" s="41"/>
      <c r="AR741" s="226" t="s">
        <v>323</v>
      </c>
      <c r="AT741" s="226" t="s">
        <v>195</v>
      </c>
      <c r="AU741" s="226" t="s">
        <v>78</v>
      </c>
      <c r="AY741" s="20" t="s">
        <v>193</v>
      </c>
      <c r="BE741" s="227">
        <f>IF(N741="základní",J741,0)</f>
        <v>0</v>
      </c>
      <c r="BF741" s="227">
        <f>IF(N741="snížená",J741,0)</f>
        <v>0</v>
      </c>
      <c r="BG741" s="227">
        <f>IF(N741="zákl. přenesená",J741,0)</f>
        <v>0</v>
      </c>
      <c r="BH741" s="227">
        <f>IF(N741="sníž. přenesená",J741,0)</f>
        <v>0</v>
      </c>
      <c r="BI741" s="227">
        <f>IF(N741="nulová",J741,0)</f>
        <v>0</v>
      </c>
      <c r="BJ741" s="20" t="s">
        <v>76</v>
      </c>
      <c r="BK741" s="227">
        <f>ROUND(I741*H741,2)</f>
        <v>0</v>
      </c>
      <c r="BL741" s="20" t="s">
        <v>323</v>
      </c>
      <c r="BM741" s="226" t="s">
        <v>6104</v>
      </c>
    </row>
    <row r="742" s="2" customFormat="1">
      <c r="A742" s="41"/>
      <c r="B742" s="42"/>
      <c r="C742" s="43"/>
      <c r="D742" s="228" t="s">
        <v>202</v>
      </c>
      <c r="E742" s="43"/>
      <c r="F742" s="229" t="s">
        <v>6105</v>
      </c>
      <c r="G742" s="43"/>
      <c r="H742" s="43"/>
      <c r="I742" s="230"/>
      <c r="J742" s="43"/>
      <c r="K742" s="43"/>
      <c r="L742" s="47"/>
      <c r="M742" s="231"/>
      <c r="N742" s="232"/>
      <c r="O742" s="87"/>
      <c r="P742" s="87"/>
      <c r="Q742" s="87"/>
      <c r="R742" s="87"/>
      <c r="S742" s="87"/>
      <c r="T742" s="88"/>
      <c r="U742" s="41"/>
      <c r="V742" s="41"/>
      <c r="W742" s="41"/>
      <c r="X742" s="41"/>
      <c r="Y742" s="41"/>
      <c r="Z742" s="41"/>
      <c r="AA742" s="41"/>
      <c r="AB742" s="41"/>
      <c r="AC742" s="41"/>
      <c r="AD742" s="41"/>
      <c r="AE742" s="41"/>
      <c r="AT742" s="20" t="s">
        <v>202</v>
      </c>
      <c r="AU742" s="20" t="s">
        <v>78</v>
      </c>
    </row>
    <row r="743" s="13" customFormat="1">
      <c r="A743" s="13"/>
      <c r="B743" s="235"/>
      <c r="C743" s="236"/>
      <c r="D743" s="228" t="s">
        <v>206</v>
      </c>
      <c r="E743" s="237" t="s">
        <v>19</v>
      </c>
      <c r="F743" s="238" t="s">
        <v>279</v>
      </c>
      <c r="G743" s="236"/>
      <c r="H743" s="237" t="s">
        <v>19</v>
      </c>
      <c r="I743" s="239"/>
      <c r="J743" s="236"/>
      <c r="K743" s="236"/>
      <c r="L743" s="240"/>
      <c r="M743" s="241"/>
      <c r="N743" s="242"/>
      <c r="O743" s="242"/>
      <c r="P743" s="242"/>
      <c r="Q743" s="242"/>
      <c r="R743" s="242"/>
      <c r="S743" s="242"/>
      <c r="T743" s="243"/>
      <c r="U743" s="13"/>
      <c r="V743" s="13"/>
      <c r="W743" s="13"/>
      <c r="X743" s="13"/>
      <c r="Y743" s="13"/>
      <c r="Z743" s="13"/>
      <c r="AA743" s="13"/>
      <c r="AB743" s="13"/>
      <c r="AC743" s="13"/>
      <c r="AD743" s="13"/>
      <c r="AE743" s="13"/>
      <c r="AT743" s="244" t="s">
        <v>206</v>
      </c>
      <c r="AU743" s="244" t="s">
        <v>78</v>
      </c>
      <c r="AV743" s="13" t="s">
        <v>76</v>
      </c>
      <c r="AW743" s="13" t="s">
        <v>31</v>
      </c>
      <c r="AX743" s="13" t="s">
        <v>69</v>
      </c>
      <c r="AY743" s="244" t="s">
        <v>193</v>
      </c>
    </row>
    <row r="744" s="14" customFormat="1">
      <c r="A744" s="14"/>
      <c r="B744" s="245"/>
      <c r="C744" s="246"/>
      <c r="D744" s="228" t="s">
        <v>206</v>
      </c>
      <c r="E744" s="247" t="s">
        <v>19</v>
      </c>
      <c r="F744" s="248" t="s">
        <v>76</v>
      </c>
      <c r="G744" s="246"/>
      <c r="H744" s="249">
        <v>1</v>
      </c>
      <c r="I744" s="250"/>
      <c r="J744" s="246"/>
      <c r="K744" s="246"/>
      <c r="L744" s="251"/>
      <c r="M744" s="252"/>
      <c r="N744" s="253"/>
      <c r="O744" s="253"/>
      <c r="P744" s="253"/>
      <c r="Q744" s="253"/>
      <c r="R744" s="253"/>
      <c r="S744" s="253"/>
      <c r="T744" s="254"/>
      <c r="U744" s="14"/>
      <c r="V744" s="14"/>
      <c r="W744" s="14"/>
      <c r="X744" s="14"/>
      <c r="Y744" s="14"/>
      <c r="Z744" s="14"/>
      <c r="AA744" s="14"/>
      <c r="AB744" s="14"/>
      <c r="AC744" s="14"/>
      <c r="AD744" s="14"/>
      <c r="AE744" s="14"/>
      <c r="AT744" s="255" t="s">
        <v>206</v>
      </c>
      <c r="AU744" s="255" t="s">
        <v>78</v>
      </c>
      <c r="AV744" s="14" t="s">
        <v>78</v>
      </c>
      <c r="AW744" s="14" t="s">
        <v>31</v>
      </c>
      <c r="AX744" s="14" t="s">
        <v>76</v>
      </c>
      <c r="AY744" s="255" t="s">
        <v>193</v>
      </c>
    </row>
    <row r="745" s="2" customFormat="1" ht="16.5" customHeight="1">
      <c r="A745" s="41"/>
      <c r="B745" s="42"/>
      <c r="C745" s="215" t="s">
        <v>2624</v>
      </c>
      <c r="D745" s="215" t="s">
        <v>195</v>
      </c>
      <c r="E745" s="216" t="s">
        <v>6106</v>
      </c>
      <c r="F745" s="217" t="s">
        <v>6107</v>
      </c>
      <c r="G745" s="218" t="s">
        <v>326</v>
      </c>
      <c r="H745" s="219">
        <v>1</v>
      </c>
      <c r="I745" s="220"/>
      <c r="J745" s="221">
        <f>ROUND(I745*H745,2)</f>
        <v>0</v>
      </c>
      <c r="K745" s="217" t="s">
        <v>19</v>
      </c>
      <c r="L745" s="47"/>
      <c r="M745" s="222" t="s">
        <v>19</v>
      </c>
      <c r="N745" s="223" t="s">
        <v>40</v>
      </c>
      <c r="O745" s="87"/>
      <c r="P745" s="224">
        <f>O745*H745</f>
        <v>0</v>
      </c>
      <c r="Q745" s="224">
        <v>0</v>
      </c>
      <c r="R745" s="224">
        <f>Q745*H745</f>
        <v>0</v>
      </c>
      <c r="S745" s="224">
        <v>0</v>
      </c>
      <c r="T745" s="225">
        <f>S745*H745</f>
        <v>0</v>
      </c>
      <c r="U745" s="41"/>
      <c r="V745" s="41"/>
      <c r="W745" s="41"/>
      <c r="X745" s="41"/>
      <c r="Y745" s="41"/>
      <c r="Z745" s="41"/>
      <c r="AA745" s="41"/>
      <c r="AB745" s="41"/>
      <c r="AC745" s="41"/>
      <c r="AD745" s="41"/>
      <c r="AE745" s="41"/>
      <c r="AR745" s="226" t="s">
        <v>323</v>
      </c>
      <c r="AT745" s="226" t="s">
        <v>195</v>
      </c>
      <c r="AU745" s="226" t="s">
        <v>78</v>
      </c>
      <c r="AY745" s="20" t="s">
        <v>193</v>
      </c>
      <c r="BE745" s="227">
        <f>IF(N745="základní",J745,0)</f>
        <v>0</v>
      </c>
      <c r="BF745" s="227">
        <f>IF(N745="snížená",J745,0)</f>
        <v>0</v>
      </c>
      <c r="BG745" s="227">
        <f>IF(N745="zákl. přenesená",J745,0)</f>
        <v>0</v>
      </c>
      <c r="BH745" s="227">
        <f>IF(N745="sníž. přenesená",J745,0)</f>
        <v>0</v>
      </c>
      <c r="BI745" s="227">
        <f>IF(N745="nulová",J745,0)</f>
        <v>0</v>
      </c>
      <c r="BJ745" s="20" t="s">
        <v>76</v>
      </c>
      <c r="BK745" s="227">
        <f>ROUND(I745*H745,2)</f>
        <v>0</v>
      </c>
      <c r="BL745" s="20" t="s">
        <v>323</v>
      </c>
      <c r="BM745" s="226" t="s">
        <v>6108</v>
      </c>
    </row>
    <row r="746" s="2" customFormat="1">
      <c r="A746" s="41"/>
      <c r="B746" s="42"/>
      <c r="C746" s="43"/>
      <c r="D746" s="228" t="s">
        <v>202</v>
      </c>
      <c r="E746" s="43"/>
      <c r="F746" s="229" t="s">
        <v>6109</v>
      </c>
      <c r="G746" s="43"/>
      <c r="H746" s="43"/>
      <c r="I746" s="230"/>
      <c r="J746" s="43"/>
      <c r="K746" s="43"/>
      <c r="L746" s="47"/>
      <c r="M746" s="231"/>
      <c r="N746" s="232"/>
      <c r="O746" s="87"/>
      <c r="P746" s="87"/>
      <c r="Q746" s="87"/>
      <c r="R746" s="87"/>
      <c r="S746" s="87"/>
      <c r="T746" s="88"/>
      <c r="U746" s="41"/>
      <c r="V746" s="41"/>
      <c r="W746" s="41"/>
      <c r="X746" s="41"/>
      <c r="Y746" s="41"/>
      <c r="Z746" s="41"/>
      <c r="AA746" s="41"/>
      <c r="AB746" s="41"/>
      <c r="AC746" s="41"/>
      <c r="AD746" s="41"/>
      <c r="AE746" s="41"/>
      <c r="AT746" s="20" t="s">
        <v>202</v>
      </c>
      <c r="AU746" s="20" t="s">
        <v>78</v>
      </c>
    </row>
    <row r="747" s="13" customFormat="1">
      <c r="A747" s="13"/>
      <c r="B747" s="235"/>
      <c r="C747" s="236"/>
      <c r="D747" s="228" t="s">
        <v>206</v>
      </c>
      <c r="E747" s="237" t="s">
        <v>19</v>
      </c>
      <c r="F747" s="238" t="s">
        <v>279</v>
      </c>
      <c r="G747" s="236"/>
      <c r="H747" s="237" t="s">
        <v>19</v>
      </c>
      <c r="I747" s="239"/>
      <c r="J747" s="236"/>
      <c r="K747" s="236"/>
      <c r="L747" s="240"/>
      <c r="M747" s="241"/>
      <c r="N747" s="242"/>
      <c r="O747" s="242"/>
      <c r="P747" s="242"/>
      <c r="Q747" s="242"/>
      <c r="R747" s="242"/>
      <c r="S747" s="242"/>
      <c r="T747" s="243"/>
      <c r="U747" s="13"/>
      <c r="V747" s="13"/>
      <c r="W747" s="13"/>
      <c r="X747" s="13"/>
      <c r="Y747" s="13"/>
      <c r="Z747" s="13"/>
      <c r="AA747" s="13"/>
      <c r="AB747" s="13"/>
      <c r="AC747" s="13"/>
      <c r="AD747" s="13"/>
      <c r="AE747" s="13"/>
      <c r="AT747" s="244" t="s">
        <v>206</v>
      </c>
      <c r="AU747" s="244" t="s">
        <v>78</v>
      </c>
      <c r="AV747" s="13" t="s">
        <v>76</v>
      </c>
      <c r="AW747" s="13" t="s">
        <v>31</v>
      </c>
      <c r="AX747" s="13" t="s">
        <v>69</v>
      </c>
      <c r="AY747" s="244" t="s">
        <v>193</v>
      </c>
    </row>
    <row r="748" s="14" customFormat="1">
      <c r="A748" s="14"/>
      <c r="B748" s="245"/>
      <c r="C748" s="246"/>
      <c r="D748" s="228" t="s">
        <v>206</v>
      </c>
      <c r="E748" s="247" t="s">
        <v>19</v>
      </c>
      <c r="F748" s="248" t="s">
        <v>76</v>
      </c>
      <c r="G748" s="246"/>
      <c r="H748" s="249">
        <v>1</v>
      </c>
      <c r="I748" s="250"/>
      <c r="J748" s="246"/>
      <c r="K748" s="246"/>
      <c r="L748" s="251"/>
      <c r="M748" s="252"/>
      <c r="N748" s="253"/>
      <c r="O748" s="253"/>
      <c r="P748" s="253"/>
      <c r="Q748" s="253"/>
      <c r="R748" s="253"/>
      <c r="S748" s="253"/>
      <c r="T748" s="254"/>
      <c r="U748" s="14"/>
      <c r="V748" s="14"/>
      <c r="W748" s="14"/>
      <c r="X748" s="14"/>
      <c r="Y748" s="14"/>
      <c r="Z748" s="14"/>
      <c r="AA748" s="14"/>
      <c r="AB748" s="14"/>
      <c r="AC748" s="14"/>
      <c r="AD748" s="14"/>
      <c r="AE748" s="14"/>
      <c r="AT748" s="255" t="s">
        <v>206</v>
      </c>
      <c r="AU748" s="255" t="s">
        <v>78</v>
      </c>
      <c r="AV748" s="14" t="s">
        <v>78</v>
      </c>
      <c r="AW748" s="14" t="s">
        <v>31</v>
      </c>
      <c r="AX748" s="14" t="s">
        <v>76</v>
      </c>
      <c r="AY748" s="255" t="s">
        <v>193</v>
      </c>
    </row>
    <row r="749" s="2" customFormat="1" ht="16.5" customHeight="1">
      <c r="A749" s="41"/>
      <c r="B749" s="42"/>
      <c r="C749" s="215" t="s">
        <v>2630</v>
      </c>
      <c r="D749" s="215" t="s">
        <v>195</v>
      </c>
      <c r="E749" s="216" t="s">
        <v>6110</v>
      </c>
      <c r="F749" s="217" t="s">
        <v>6111</v>
      </c>
      <c r="G749" s="218" t="s">
        <v>326</v>
      </c>
      <c r="H749" s="219">
        <v>1</v>
      </c>
      <c r="I749" s="220"/>
      <c r="J749" s="221">
        <f>ROUND(I749*H749,2)</f>
        <v>0</v>
      </c>
      <c r="K749" s="217" t="s">
        <v>19</v>
      </c>
      <c r="L749" s="47"/>
      <c r="M749" s="222" t="s">
        <v>19</v>
      </c>
      <c r="N749" s="223" t="s">
        <v>40</v>
      </c>
      <c r="O749" s="87"/>
      <c r="P749" s="224">
        <f>O749*H749</f>
        <v>0</v>
      </c>
      <c r="Q749" s="224">
        <v>0</v>
      </c>
      <c r="R749" s="224">
        <f>Q749*H749</f>
        <v>0</v>
      </c>
      <c r="S749" s="224">
        <v>0</v>
      </c>
      <c r="T749" s="225">
        <f>S749*H749</f>
        <v>0</v>
      </c>
      <c r="U749" s="41"/>
      <c r="V749" s="41"/>
      <c r="W749" s="41"/>
      <c r="X749" s="41"/>
      <c r="Y749" s="41"/>
      <c r="Z749" s="41"/>
      <c r="AA749" s="41"/>
      <c r="AB749" s="41"/>
      <c r="AC749" s="41"/>
      <c r="AD749" s="41"/>
      <c r="AE749" s="41"/>
      <c r="AR749" s="226" t="s">
        <v>323</v>
      </c>
      <c r="AT749" s="226" t="s">
        <v>195</v>
      </c>
      <c r="AU749" s="226" t="s">
        <v>78</v>
      </c>
      <c r="AY749" s="20" t="s">
        <v>193</v>
      </c>
      <c r="BE749" s="227">
        <f>IF(N749="základní",J749,0)</f>
        <v>0</v>
      </c>
      <c r="BF749" s="227">
        <f>IF(N749="snížená",J749,0)</f>
        <v>0</v>
      </c>
      <c r="BG749" s="227">
        <f>IF(N749="zákl. přenesená",J749,0)</f>
        <v>0</v>
      </c>
      <c r="BH749" s="227">
        <f>IF(N749="sníž. přenesená",J749,0)</f>
        <v>0</v>
      </c>
      <c r="BI749" s="227">
        <f>IF(N749="nulová",J749,0)</f>
        <v>0</v>
      </c>
      <c r="BJ749" s="20" t="s">
        <v>76</v>
      </c>
      <c r="BK749" s="227">
        <f>ROUND(I749*H749,2)</f>
        <v>0</v>
      </c>
      <c r="BL749" s="20" t="s">
        <v>323</v>
      </c>
      <c r="BM749" s="226" t="s">
        <v>6112</v>
      </c>
    </row>
    <row r="750" s="2" customFormat="1">
      <c r="A750" s="41"/>
      <c r="B750" s="42"/>
      <c r="C750" s="43"/>
      <c r="D750" s="228" t="s">
        <v>202</v>
      </c>
      <c r="E750" s="43"/>
      <c r="F750" s="229" t="s">
        <v>6113</v>
      </c>
      <c r="G750" s="43"/>
      <c r="H750" s="43"/>
      <c r="I750" s="230"/>
      <c r="J750" s="43"/>
      <c r="K750" s="43"/>
      <c r="L750" s="47"/>
      <c r="M750" s="231"/>
      <c r="N750" s="232"/>
      <c r="O750" s="87"/>
      <c r="P750" s="87"/>
      <c r="Q750" s="87"/>
      <c r="R750" s="87"/>
      <c r="S750" s="87"/>
      <c r="T750" s="88"/>
      <c r="U750" s="41"/>
      <c r="V750" s="41"/>
      <c r="W750" s="41"/>
      <c r="X750" s="41"/>
      <c r="Y750" s="41"/>
      <c r="Z750" s="41"/>
      <c r="AA750" s="41"/>
      <c r="AB750" s="41"/>
      <c r="AC750" s="41"/>
      <c r="AD750" s="41"/>
      <c r="AE750" s="41"/>
      <c r="AT750" s="20" t="s">
        <v>202</v>
      </c>
      <c r="AU750" s="20" t="s">
        <v>78</v>
      </c>
    </row>
    <row r="751" s="13" customFormat="1">
      <c r="A751" s="13"/>
      <c r="B751" s="235"/>
      <c r="C751" s="236"/>
      <c r="D751" s="228" t="s">
        <v>206</v>
      </c>
      <c r="E751" s="237" t="s">
        <v>19</v>
      </c>
      <c r="F751" s="238" t="s">
        <v>279</v>
      </c>
      <c r="G751" s="236"/>
      <c r="H751" s="237" t="s">
        <v>19</v>
      </c>
      <c r="I751" s="239"/>
      <c r="J751" s="236"/>
      <c r="K751" s="236"/>
      <c r="L751" s="240"/>
      <c r="M751" s="241"/>
      <c r="N751" s="242"/>
      <c r="O751" s="242"/>
      <c r="P751" s="242"/>
      <c r="Q751" s="242"/>
      <c r="R751" s="242"/>
      <c r="S751" s="242"/>
      <c r="T751" s="243"/>
      <c r="U751" s="13"/>
      <c r="V751" s="13"/>
      <c r="W751" s="13"/>
      <c r="X751" s="13"/>
      <c r="Y751" s="13"/>
      <c r="Z751" s="13"/>
      <c r="AA751" s="13"/>
      <c r="AB751" s="13"/>
      <c r="AC751" s="13"/>
      <c r="AD751" s="13"/>
      <c r="AE751" s="13"/>
      <c r="AT751" s="244" t="s">
        <v>206</v>
      </c>
      <c r="AU751" s="244" t="s">
        <v>78</v>
      </c>
      <c r="AV751" s="13" t="s">
        <v>76</v>
      </c>
      <c r="AW751" s="13" t="s">
        <v>31</v>
      </c>
      <c r="AX751" s="13" t="s">
        <v>69</v>
      </c>
      <c r="AY751" s="244" t="s">
        <v>193</v>
      </c>
    </row>
    <row r="752" s="14" customFormat="1">
      <c r="A752" s="14"/>
      <c r="B752" s="245"/>
      <c r="C752" s="246"/>
      <c r="D752" s="228" t="s">
        <v>206</v>
      </c>
      <c r="E752" s="247" t="s">
        <v>19</v>
      </c>
      <c r="F752" s="248" t="s">
        <v>76</v>
      </c>
      <c r="G752" s="246"/>
      <c r="H752" s="249">
        <v>1</v>
      </c>
      <c r="I752" s="250"/>
      <c r="J752" s="246"/>
      <c r="K752" s="246"/>
      <c r="L752" s="251"/>
      <c r="M752" s="252"/>
      <c r="N752" s="253"/>
      <c r="O752" s="253"/>
      <c r="P752" s="253"/>
      <c r="Q752" s="253"/>
      <c r="R752" s="253"/>
      <c r="S752" s="253"/>
      <c r="T752" s="254"/>
      <c r="U752" s="14"/>
      <c r="V752" s="14"/>
      <c r="W752" s="14"/>
      <c r="X752" s="14"/>
      <c r="Y752" s="14"/>
      <c r="Z752" s="14"/>
      <c r="AA752" s="14"/>
      <c r="AB752" s="14"/>
      <c r="AC752" s="14"/>
      <c r="AD752" s="14"/>
      <c r="AE752" s="14"/>
      <c r="AT752" s="255" t="s">
        <v>206</v>
      </c>
      <c r="AU752" s="255" t="s">
        <v>78</v>
      </c>
      <c r="AV752" s="14" t="s">
        <v>78</v>
      </c>
      <c r="AW752" s="14" t="s">
        <v>31</v>
      </c>
      <c r="AX752" s="14" t="s">
        <v>76</v>
      </c>
      <c r="AY752" s="255" t="s">
        <v>193</v>
      </c>
    </row>
    <row r="753" s="2" customFormat="1" ht="16.5" customHeight="1">
      <c r="A753" s="41"/>
      <c r="B753" s="42"/>
      <c r="C753" s="215" t="s">
        <v>2636</v>
      </c>
      <c r="D753" s="215" t="s">
        <v>195</v>
      </c>
      <c r="E753" s="216" t="s">
        <v>6114</v>
      </c>
      <c r="F753" s="217" t="s">
        <v>6115</v>
      </c>
      <c r="G753" s="218" t="s">
        <v>326</v>
      </c>
      <c r="H753" s="219">
        <v>1</v>
      </c>
      <c r="I753" s="220"/>
      <c r="J753" s="221">
        <f>ROUND(I753*H753,2)</f>
        <v>0</v>
      </c>
      <c r="K753" s="217" t="s">
        <v>19</v>
      </c>
      <c r="L753" s="47"/>
      <c r="M753" s="222" t="s">
        <v>19</v>
      </c>
      <c r="N753" s="223" t="s">
        <v>40</v>
      </c>
      <c r="O753" s="87"/>
      <c r="P753" s="224">
        <f>O753*H753</f>
        <v>0</v>
      </c>
      <c r="Q753" s="224">
        <v>0</v>
      </c>
      <c r="R753" s="224">
        <f>Q753*H753</f>
        <v>0</v>
      </c>
      <c r="S753" s="224">
        <v>0</v>
      </c>
      <c r="T753" s="225">
        <f>S753*H753</f>
        <v>0</v>
      </c>
      <c r="U753" s="41"/>
      <c r="V753" s="41"/>
      <c r="W753" s="41"/>
      <c r="X753" s="41"/>
      <c r="Y753" s="41"/>
      <c r="Z753" s="41"/>
      <c r="AA753" s="41"/>
      <c r="AB753" s="41"/>
      <c r="AC753" s="41"/>
      <c r="AD753" s="41"/>
      <c r="AE753" s="41"/>
      <c r="AR753" s="226" t="s">
        <v>323</v>
      </c>
      <c r="AT753" s="226" t="s">
        <v>195</v>
      </c>
      <c r="AU753" s="226" t="s">
        <v>78</v>
      </c>
      <c r="AY753" s="20" t="s">
        <v>193</v>
      </c>
      <c r="BE753" s="227">
        <f>IF(N753="základní",J753,0)</f>
        <v>0</v>
      </c>
      <c r="BF753" s="227">
        <f>IF(N753="snížená",J753,0)</f>
        <v>0</v>
      </c>
      <c r="BG753" s="227">
        <f>IF(N753="zákl. přenesená",J753,0)</f>
        <v>0</v>
      </c>
      <c r="BH753" s="227">
        <f>IF(N753="sníž. přenesená",J753,0)</f>
        <v>0</v>
      </c>
      <c r="BI753" s="227">
        <f>IF(N753="nulová",J753,0)</f>
        <v>0</v>
      </c>
      <c r="BJ753" s="20" t="s">
        <v>76</v>
      </c>
      <c r="BK753" s="227">
        <f>ROUND(I753*H753,2)</f>
        <v>0</v>
      </c>
      <c r="BL753" s="20" t="s">
        <v>323</v>
      </c>
      <c r="BM753" s="226" t="s">
        <v>6116</v>
      </c>
    </row>
    <row r="754" s="2" customFormat="1">
      <c r="A754" s="41"/>
      <c r="B754" s="42"/>
      <c r="C754" s="43"/>
      <c r="D754" s="228" t="s">
        <v>202</v>
      </c>
      <c r="E754" s="43"/>
      <c r="F754" s="229" t="s">
        <v>6117</v>
      </c>
      <c r="G754" s="43"/>
      <c r="H754" s="43"/>
      <c r="I754" s="230"/>
      <c r="J754" s="43"/>
      <c r="K754" s="43"/>
      <c r="L754" s="47"/>
      <c r="M754" s="231"/>
      <c r="N754" s="232"/>
      <c r="O754" s="87"/>
      <c r="P754" s="87"/>
      <c r="Q754" s="87"/>
      <c r="R754" s="87"/>
      <c r="S754" s="87"/>
      <c r="T754" s="88"/>
      <c r="U754" s="41"/>
      <c r="V754" s="41"/>
      <c r="W754" s="41"/>
      <c r="X754" s="41"/>
      <c r="Y754" s="41"/>
      <c r="Z754" s="41"/>
      <c r="AA754" s="41"/>
      <c r="AB754" s="41"/>
      <c r="AC754" s="41"/>
      <c r="AD754" s="41"/>
      <c r="AE754" s="41"/>
      <c r="AT754" s="20" t="s">
        <v>202</v>
      </c>
      <c r="AU754" s="20" t="s">
        <v>78</v>
      </c>
    </row>
    <row r="755" s="13" customFormat="1">
      <c r="A755" s="13"/>
      <c r="B755" s="235"/>
      <c r="C755" s="236"/>
      <c r="D755" s="228" t="s">
        <v>206</v>
      </c>
      <c r="E755" s="237" t="s">
        <v>19</v>
      </c>
      <c r="F755" s="238" t="s">
        <v>279</v>
      </c>
      <c r="G755" s="236"/>
      <c r="H755" s="237" t="s">
        <v>19</v>
      </c>
      <c r="I755" s="239"/>
      <c r="J755" s="236"/>
      <c r="K755" s="236"/>
      <c r="L755" s="240"/>
      <c r="M755" s="241"/>
      <c r="N755" s="242"/>
      <c r="O755" s="242"/>
      <c r="P755" s="242"/>
      <c r="Q755" s="242"/>
      <c r="R755" s="242"/>
      <c r="S755" s="242"/>
      <c r="T755" s="243"/>
      <c r="U755" s="13"/>
      <c r="V755" s="13"/>
      <c r="W755" s="13"/>
      <c r="X755" s="13"/>
      <c r="Y755" s="13"/>
      <c r="Z755" s="13"/>
      <c r="AA755" s="13"/>
      <c r="AB755" s="13"/>
      <c r="AC755" s="13"/>
      <c r="AD755" s="13"/>
      <c r="AE755" s="13"/>
      <c r="AT755" s="244" t="s">
        <v>206</v>
      </c>
      <c r="AU755" s="244" t="s">
        <v>78</v>
      </c>
      <c r="AV755" s="13" t="s">
        <v>76</v>
      </c>
      <c r="AW755" s="13" t="s">
        <v>31</v>
      </c>
      <c r="AX755" s="13" t="s">
        <v>69</v>
      </c>
      <c r="AY755" s="244" t="s">
        <v>193</v>
      </c>
    </row>
    <row r="756" s="14" customFormat="1">
      <c r="A756" s="14"/>
      <c r="B756" s="245"/>
      <c r="C756" s="246"/>
      <c r="D756" s="228" t="s">
        <v>206</v>
      </c>
      <c r="E756" s="247" t="s">
        <v>19</v>
      </c>
      <c r="F756" s="248" t="s">
        <v>76</v>
      </c>
      <c r="G756" s="246"/>
      <c r="H756" s="249">
        <v>1</v>
      </c>
      <c r="I756" s="250"/>
      <c r="J756" s="246"/>
      <c r="K756" s="246"/>
      <c r="L756" s="251"/>
      <c r="M756" s="252"/>
      <c r="N756" s="253"/>
      <c r="O756" s="253"/>
      <c r="P756" s="253"/>
      <c r="Q756" s="253"/>
      <c r="R756" s="253"/>
      <c r="S756" s="253"/>
      <c r="T756" s="254"/>
      <c r="U756" s="14"/>
      <c r="V756" s="14"/>
      <c r="W756" s="14"/>
      <c r="X756" s="14"/>
      <c r="Y756" s="14"/>
      <c r="Z756" s="14"/>
      <c r="AA756" s="14"/>
      <c r="AB756" s="14"/>
      <c r="AC756" s="14"/>
      <c r="AD756" s="14"/>
      <c r="AE756" s="14"/>
      <c r="AT756" s="255" t="s">
        <v>206</v>
      </c>
      <c r="AU756" s="255" t="s">
        <v>78</v>
      </c>
      <c r="AV756" s="14" t="s">
        <v>78</v>
      </c>
      <c r="AW756" s="14" t="s">
        <v>31</v>
      </c>
      <c r="AX756" s="14" t="s">
        <v>76</v>
      </c>
      <c r="AY756" s="255" t="s">
        <v>193</v>
      </c>
    </row>
    <row r="757" s="2" customFormat="1" ht="16.5" customHeight="1">
      <c r="A757" s="41"/>
      <c r="B757" s="42"/>
      <c r="C757" s="215" t="s">
        <v>2642</v>
      </c>
      <c r="D757" s="215" t="s">
        <v>195</v>
      </c>
      <c r="E757" s="216" t="s">
        <v>6118</v>
      </c>
      <c r="F757" s="217" t="s">
        <v>6119</v>
      </c>
      <c r="G757" s="218" t="s">
        <v>326</v>
      </c>
      <c r="H757" s="219">
        <v>2</v>
      </c>
      <c r="I757" s="220"/>
      <c r="J757" s="221">
        <f>ROUND(I757*H757,2)</f>
        <v>0</v>
      </c>
      <c r="K757" s="217" t="s">
        <v>19</v>
      </c>
      <c r="L757" s="47"/>
      <c r="M757" s="222" t="s">
        <v>19</v>
      </c>
      <c r="N757" s="223" t="s">
        <v>40</v>
      </c>
      <c r="O757" s="87"/>
      <c r="P757" s="224">
        <f>O757*H757</f>
        <v>0</v>
      </c>
      <c r="Q757" s="224">
        <v>0</v>
      </c>
      <c r="R757" s="224">
        <f>Q757*H757</f>
        <v>0</v>
      </c>
      <c r="S757" s="224">
        <v>0</v>
      </c>
      <c r="T757" s="225">
        <f>S757*H757</f>
        <v>0</v>
      </c>
      <c r="U757" s="41"/>
      <c r="V757" s="41"/>
      <c r="W757" s="41"/>
      <c r="X757" s="41"/>
      <c r="Y757" s="41"/>
      <c r="Z757" s="41"/>
      <c r="AA757" s="41"/>
      <c r="AB757" s="41"/>
      <c r="AC757" s="41"/>
      <c r="AD757" s="41"/>
      <c r="AE757" s="41"/>
      <c r="AR757" s="226" t="s">
        <v>323</v>
      </c>
      <c r="AT757" s="226" t="s">
        <v>195</v>
      </c>
      <c r="AU757" s="226" t="s">
        <v>78</v>
      </c>
      <c r="AY757" s="20" t="s">
        <v>193</v>
      </c>
      <c r="BE757" s="227">
        <f>IF(N757="základní",J757,0)</f>
        <v>0</v>
      </c>
      <c r="BF757" s="227">
        <f>IF(N757="snížená",J757,0)</f>
        <v>0</v>
      </c>
      <c r="BG757" s="227">
        <f>IF(N757="zákl. přenesená",J757,0)</f>
        <v>0</v>
      </c>
      <c r="BH757" s="227">
        <f>IF(N757="sníž. přenesená",J757,0)</f>
        <v>0</v>
      </c>
      <c r="BI757" s="227">
        <f>IF(N757="nulová",J757,0)</f>
        <v>0</v>
      </c>
      <c r="BJ757" s="20" t="s">
        <v>76</v>
      </c>
      <c r="BK757" s="227">
        <f>ROUND(I757*H757,2)</f>
        <v>0</v>
      </c>
      <c r="BL757" s="20" t="s">
        <v>323</v>
      </c>
      <c r="BM757" s="226" t="s">
        <v>6120</v>
      </c>
    </row>
    <row r="758" s="2" customFormat="1">
      <c r="A758" s="41"/>
      <c r="B758" s="42"/>
      <c r="C758" s="43"/>
      <c r="D758" s="228" t="s">
        <v>202</v>
      </c>
      <c r="E758" s="43"/>
      <c r="F758" s="229" t="s">
        <v>6121</v>
      </c>
      <c r="G758" s="43"/>
      <c r="H758" s="43"/>
      <c r="I758" s="230"/>
      <c r="J758" s="43"/>
      <c r="K758" s="43"/>
      <c r="L758" s="47"/>
      <c r="M758" s="231"/>
      <c r="N758" s="232"/>
      <c r="O758" s="87"/>
      <c r="P758" s="87"/>
      <c r="Q758" s="87"/>
      <c r="R758" s="87"/>
      <c r="S758" s="87"/>
      <c r="T758" s="88"/>
      <c r="U758" s="41"/>
      <c r="V758" s="41"/>
      <c r="W758" s="41"/>
      <c r="X758" s="41"/>
      <c r="Y758" s="41"/>
      <c r="Z758" s="41"/>
      <c r="AA758" s="41"/>
      <c r="AB758" s="41"/>
      <c r="AC758" s="41"/>
      <c r="AD758" s="41"/>
      <c r="AE758" s="41"/>
      <c r="AT758" s="20" t="s">
        <v>202</v>
      </c>
      <c r="AU758" s="20" t="s">
        <v>78</v>
      </c>
    </row>
    <row r="759" s="13" customFormat="1">
      <c r="A759" s="13"/>
      <c r="B759" s="235"/>
      <c r="C759" s="236"/>
      <c r="D759" s="228" t="s">
        <v>206</v>
      </c>
      <c r="E759" s="237" t="s">
        <v>19</v>
      </c>
      <c r="F759" s="238" t="s">
        <v>279</v>
      </c>
      <c r="G759" s="236"/>
      <c r="H759" s="237" t="s">
        <v>19</v>
      </c>
      <c r="I759" s="239"/>
      <c r="J759" s="236"/>
      <c r="K759" s="236"/>
      <c r="L759" s="240"/>
      <c r="M759" s="241"/>
      <c r="N759" s="242"/>
      <c r="O759" s="242"/>
      <c r="P759" s="242"/>
      <c r="Q759" s="242"/>
      <c r="R759" s="242"/>
      <c r="S759" s="242"/>
      <c r="T759" s="243"/>
      <c r="U759" s="13"/>
      <c r="V759" s="13"/>
      <c r="W759" s="13"/>
      <c r="X759" s="13"/>
      <c r="Y759" s="13"/>
      <c r="Z759" s="13"/>
      <c r="AA759" s="13"/>
      <c r="AB759" s="13"/>
      <c r="AC759" s="13"/>
      <c r="AD759" s="13"/>
      <c r="AE759" s="13"/>
      <c r="AT759" s="244" t="s">
        <v>206</v>
      </c>
      <c r="AU759" s="244" t="s">
        <v>78</v>
      </c>
      <c r="AV759" s="13" t="s">
        <v>76</v>
      </c>
      <c r="AW759" s="13" t="s">
        <v>31</v>
      </c>
      <c r="AX759" s="13" t="s">
        <v>69</v>
      </c>
      <c r="AY759" s="244" t="s">
        <v>193</v>
      </c>
    </row>
    <row r="760" s="14" customFormat="1">
      <c r="A760" s="14"/>
      <c r="B760" s="245"/>
      <c r="C760" s="246"/>
      <c r="D760" s="228" t="s">
        <v>206</v>
      </c>
      <c r="E760" s="247" t="s">
        <v>19</v>
      </c>
      <c r="F760" s="248" t="s">
        <v>78</v>
      </c>
      <c r="G760" s="246"/>
      <c r="H760" s="249">
        <v>2</v>
      </c>
      <c r="I760" s="250"/>
      <c r="J760" s="246"/>
      <c r="K760" s="246"/>
      <c r="L760" s="251"/>
      <c r="M760" s="252"/>
      <c r="N760" s="253"/>
      <c r="O760" s="253"/>
      <c r="P760" s="253"/>
      <c r="Q760" s="253"/>
      <c r="R760" s="253"/>
      <c r="S760" s="253"/>
      <c r="T760" s="254"/>
      <c r="U760" s="14"/>
      <c r="V760" s="14"/>
      <c r="W760" s="14"/>
      <c r="X760" s="14"/>
      <c r="Y760" s="14"/>
      <c r="Z760" s="14"/>
      <c r="AA760" s="14"/>
      <c r="AB760" s="14"/>
      <c r="AC760" s="14"/>
      <c r="AD760" s="14"/>
      <c r="AE760" s="14"/>
      <c r="AT760" s="255" t="s">
        <v>206</v>
      </c>
      <c r="AU760" s="255" t="s">
        <v>78</v>
      </c>
      <c r="AV760" s="14" t="s">
        <v>78</v>
      </c>
      <c r="AW760" s="14" t="s">
        <v>31</v>
      </c>
      <c r="AX760" s="14" t="s">
        <v>76</v>
      </c>
      <c r="AY760" s="255" t="s">
        <v>193</v>
      </c>
    </row>
    <row r="761" s="2" customFormat="1" ht="16.5" customHeight="1">
      <c r="A761" s="41"/>
      <c r="B761" s="42"/>
      <c r="C761" s="215" t="s">
        <v>2648</v>
      </c>
      <c r="D761" s="215" t="s">
        <v>195</v>
      </c>
      <c r="E761" s="216" t="s">
        <v>6122</v>
      </c>
      <c r="F761" s="217" t="s">
        <v>6123</v>
      </c>
      <c r="G761" s="218" t="s">
        <v>326</v>
      </c>
      <c r="H761" s="219">
        <v>1</v>
      </c>
      <c r="I761" s="220"/>
      <c r="J761" s="221">
        <f>ROUND(I761*H761,2)</f>
        <v>0</v>
      </c>
      <c r="K761" s="217" t="s">
        <v>19</v>
      </c>
      <c r="L761" s="47"/>
      <c r="M761" s="222" t="s">
        <v>19</v>
      </c>
      <c r="N761" s="223" t="s">
        <v>40</v>
      </c>
      <c r="O761" s="87"/>
      <c r="P761" s="224">
        <f>O761*H761</f>
        <v>0</v>
      </c>
      <c r="Q761" s="224">
        <v>0</v>
      </c>
      <c r="R761" s="224">
        <f>Q761*H761</f>
        <v>0</v>
      </c>
      <c r="S761" s="224">
        <v>0</v>
      </c>
      <c r="T761" s="225">
        <f>S761*H761</f>
        <v>0</v>
      </c>
      <c r="U761" s="41"/>
      <c r="V761" s="41"/>
      <c r="W761" s="41"/>
      <c r="X761" s="41"/>
      <c r="Y761" s="41"/>
      <c r="Z761" s="41"/>
      <c r="AA761" s="41"/>
      <c r="AB761" s="41"/>
      <c r="AC761" s="41"/>
      <c r="AD761" s="41"/>
      <c r="AE761" s="41"/>
      <c r="AR761" s="226" t="s">
        <v>323</v>
      </c>
      <c r="AT761" s="226" t="s">
        <v>195</v>
      </c>
      <c r="AU761" s="226" t="s">
        <v>78</v>
      </c>
      <c r="AY761" s="20" t="s">
        <v>193</v>
      </c>
      <c r="BE761" s="227">
        <f>IF(N761="základní",J761,0)</f>
        <v>0</v>
      </c>
      <c r="BF761" s="227">
        <f>IF(N761="snížená",J761,0)</f>
        <v>0</v>
      </c>
      <c r="BG761" s="227">
        <f>IF(N761="zákl. přenesená",J761,0)</f>
        <v>0</v>
      </c>
      <c r="BH761" s="227">
        <f>IF(N761="sníž. přenesená",J761,0)</f>
        <v>0</v>
      </c>
      <c r="BI761" s="227">
        <f>IF(N761="nulová",J761,0)</f>
        <v>0</v>
      </c>
      <c r="BJ761" s="20" t="s">
        <v>76</v>
      </c>
      <c r="BK761" s="227">
        <f>ROUND(I761*H761,2)</f>
        <v>0</v>
      </c>
      <c r="BL761" s="20" t="s">
        <v>323</v>
      </c>
      <c r="BM761" s="226" t="s">
        <v>6124</v>
      </c>
    </row>
    <row r="762" s="2" customFormat="1">
      <c r="A762" s="41"/>
      <c r="B762" s="42"/>
      <c r="C762" s="43"/>
      <c r="D762" s="228" t="s">
        <v>202</v>
      </c>
      <c r="E762" s="43"/>
      <c r="F762" s="229" t="s">
        <v>6125</v>
      </c>
      <c r="G762" s="43"/>
      <c r="H762" s="43"/>
      <c r="I762" s="230"/>
      <c r="J762" s="43"/>
      <c r="K762" s="43"/>
      <c r="L762" s="47"/>
      <c r="M762" s="231"/>
      <c r="N762" s="232"/>
      <c r="O762" s="87"/>
      <c r="P762" s="87"/>
      <c r="Q762" s="87"/>
      <c r="R762" s="87"/>
      <c r="S762" s="87"/>
      <c r="T762" s="88"/>
      <c r="U762" s="41"/>
      <c r="V762" s="41"/>
      <c r="W762" s="41"/>
      <c r="X762" s="41"/>
      <c r="Y762" s="41"/>
      <c r="Z762" s="41"/>
      <c r="AA762" s="41"/>
      <c r="AB762" s="41"/>
      <c r="AC762" s="41"/>
      <c r="AD762" s="41"/>
      <c r="AE762" s="41"/>
      <c r="AT762" s="20" t="s">
        <v>202</v>
      </c>
      <c r="AU762" s="20" t="s">
        <v>78</v>
      </c>
    </row>
    <row r="763" s="13" customFormat="1">
      <c r="A763" s="13"/>
      <c r="B763" s="235"/>
      <c r="C763" s="236"/>
      <c r="D763" s="228" t="s">
        <v>206</v>
      </c>
      <c r="E763" s="237" t="s">
        <v>19</v>
      </c>
      <c r="F763" s="238" t="s">
        <v>279</v>
      </c>
      <c r="G763" s="236"/>
      <c r="H763" s="237" t="s">
        <v>19</v>
      </c>
      <c r="I763" s="239"/>
      <c r="J763" s="236"/>
      <c r="K763" s="236"/>
      <c r="L763" s="240"/>
      <c r="M763" s="241"/>
      <c r="N763" s="242"/>
      <c r="O763" s="242"/>
      <c r="P763" s="242"/>
      <c r="Q763" s="242"/>
      <c r="R763" s="242"/>
      <c r="S763" s="242"/>
      <c r="T763" s="243"/>
      <c r="U763" s="13"/>
      <c r="V763" s="13"/>
      <c r="W763" s="13"/>
      <c r="X763" s="13"/>
      <c r="Y763" s="13"/>
      <c r="Z763" s="13"/>
      <c r="AA763" s="13"/>
      <c r="AB763" s="13"/>
      <c r="AC763" s="13"/>
      <c r="AD763" s="13"/>
      <c r="AE763" s="13"/>
      <c r="AT763" s="244" t="s">
        <v>206</v>
      </c>
      <c r="AU763" s="244" t="s">
        <v>78</v>
      </c>
      <c r="AV763" s="13" t="s">
        <v>76</v>
      </c>
      <c r="AW763" s="13" t="s">
        <v>31</v>
      </c>
      <c r="AX763" s="13" t="s">
        <v>69</v>
      </c>
      <c r="AY763" s="244" t="s">
        <v>193</v>
      </c>
    </row>
    <row r="764" s="14" customFormat="1">
      <c r="A764" s="14"/>
      <c r="B764" s="245"/>
      <c r="C764" s="246"/>
      <c r="D764" s="228" t="s">
        <v>206</v>
      </c>
      <c r="E764" s="247" t="s">
        <v>19</v>
      </c>
      <c r="F764" s="248" t="s">
        <v>76</v>
      </c>
      <c r="G764" s="246"/>
      <c r="H764" s="249">
        <v>1</v>
      </c>
      <c r="I764" s="250"/>
      <c r="J764" s="246"/>
      <c r="K764" s="246"/>
      <c r="L764" s="251"/>
      <c r="M764" s="252"/>
      <c r="N764" s="253"/>
      <c r="O764" s="253"/>
      <c r="P764" s="253"/>
      <c r="Q764" s="253"/>
      <c r="R764" s="253"/>
      <c r="S764" s="253"/>
      <c r="T764" s="254"/>
      <c r="U764" s="14"/>
      <c r="V764" s="14"/>
      <c r="W764" s="14"/>
      <c r="X764" s="14"/>
      <c r="Y764" s="14"/>
      <c r="Z764" s="14"/>
      <c r="AA764" s="14"/>
      <c r="AB764" s="14"/>
      <c r="AC764" s="14"/>
      <c r="AD764" s="14"/>
      <c r="AE764" s="14"/>
      <c r="AT764" s="255" t="s">
        <v>206</v>
      </c>
      <c r="AU764" s="255" t="s">
        <v>78</v>
      </c>
      <c r="AV764" s="14" t="s">
        <v>78</v>
      </c>
      <c r="AW764" s="14" t="s">
        <v>31</v>
      </c>
      <c r="AX764" s="14" t="s">
        <v>76</v>
      </c>
      <c r="AY764" s="255" t="s">
        <v>193</v>
      </c>
    </row>
    <row r="765" s="2" customFormat="1" ht="16.5" customHeight="1">
      <c r="A765" s="41"/>
      <c r="B765" s="42"/>
      <c r="C765" s="215" t="s">
        <v>2655</v>
      </c>
      <c r="D765" s="215" t="s">
        <v>195</v>
      </c>
      <c r="E765" s="216" t="s">
        <v>6126</v>
      </c>
      <c r="F765" s="217" t="s">
        <v>6127</v>
      </c>
      <c r="G765" s="218" t="s">
        <v>326</v>
      </c>
      <c r="H765" s="219">
        <v>1</v>
      </c>
      <c r="I765" s="220"/>
      <c r="J765" s="221">
        <f>ROUND(I765*H765,2)</f>
        <v>0</v>
      </c>
      <c r="K765" s="217" t="s">
        <v>19</v>
      </c>
      <c r="L765" s="47"/>
      <c r="M765" s="222" t="s">
        <v>19</v>
      </c>
      <c r="N765" s="223" t="s">
        <v>40</v>
      </c>
      <c r="O765" s="87"/>
      <c r="P765" s="224">
        <f>O765*H765</f>
        <v>0</v>
      </c>
      <c r="Q765" s="224">
        <v>0</v>
      </c>
      <c r="R765" s="224">
        <f>Q765*H765</f>
        <v>0</v>
      </c>
      <c r="S765" s="224">
        <v>0</v>
      </c>
      <c r="T765" s="225">
        <f>S765*H765</f>
        <v>0</v>
      </c>
      <c r="U765" s="41"/>
      <c r="V765" s="41"/>
      <c r="W765" s="41"/>
      <c r="X765" s="41"/>
      <c r="Y765" s="41"/>
      <c r="Z765" s="41"/>
      <c r="AA765" s="41"/>
      <c r="AB765" s="41"/>
      <c r="AC765" s="41"/>
      <c r="AD765" s="41"/>
      <c r="AE765" s="41"/>
      <c r="AR765" s="226" t="s">
        <v>323</v>
      </c>
      <c r="AT765" s="226" t="s">
        <v>195</v>
      </c>
      <c r="AU765" s="226" t="s">
        <v>78</v>
      </c>
      <c r="AY765" s="20" t="s">
        <v>193</v>
      </c>
      <c r="BE765" s="227">
        <f>IF(N765="základní",J765,0)</f>
        <v>0</v>
      </c>
      <c r="BF765" s="227">
        <f>IF(N765="snížená",J765,0)</f>
        <v>0</v>
      </c>
      <c r="BG765" s="227">
        <f>IF(N765="zákl. přenesená",J765,0)</f>
        <v>0</v>
      </c>
      <c r="BH765" s="227">
        <f>IF(N765="sníž. přenesená",J765,0)</f>
        <v>0</v>
      </c>
      <c r="BI765" s="227">
        <f>IF(N765="nulová",J765,0)</f>
        <v>0</v>
      </c>
      <c r="BJ765" s="20" t="s">
        <v>76</v>
      </c>
      <c r="BK765" s="227">
        <f>ROUND(I765*H765,2)</f>
        <v>0</v>
      </c>
      <c r="BL765" s="20" t="s">
        <v>323</v>
      </c>
      <c r="BM765" s="226" t="s">
        <v>6128</v>
      </c>
    </row>
    <row r="766" s="2" customFormat="1">
      <c r="A766" s="41"/>
      <c r="B766" s="42"/>
      <c r="C766" s="43"/>
      <c r="D766" s="228" t="s">
        <v>202</v>
      </c>
      <c r="E766" s="43"/>
      <c r="F766" s="229" t="s">
        <v>6129</v>
      </c>
      <c r="G766" s="43"/>
      <c r="H766" s="43"/>
      <c r="I766" s="230"/>
      <c r="J766" s="43"/>
      <c r="K766" s="43"/>
      <c r="L766" s="47"/>
      <c r="M766" s="231"/>
      <c r="N766" s="232"/>
      <c r="O766" s="87"/>
      <c r="P766" s="87"/>
      <c r="Q766" s="87"/>
      <c r="R766" s="87"/>
      <c r="S766" s="87"/>
      <c r="T766" s="88"/>
      <c r="U766" s="41"/>
      <c r="V766" s="41"/>
      <c r="W766" s="41"/>
      <c r="X766" s="41"/>
      <c r="Y766" s="41"/>
      <c r="Z766" s="41"/>
      <c r="AA766" s="41"/>
      <c r="AB766" s="41"/>
      <c r="AC766" s="41"/>
      <c r="AD766" s="41"/>
      <c r="AE766" s="41"/>
      <c r="AT766" s="20" t="s">
        <v>202</v>
      </c>
      <c r="AU766" s="20" t="s">
        <v>78</v>
      </c>
    </row>
    <row r="767" s="13" customFormat="1">
      <c r="A767" s="13"/>
      <c r="B767" s="235"/>
      <c r="C767" s="236"/>
      <c r="D767" s="228" t="s">
        <v>206</v>
      </c>
      <c r="E767" s="237" t="s">
        <v>19</v>
      </c>
      <c r="F767" s="238" t="s">
        <v>279</v>
      </c>
      <c r="G767" s="236"/>
      <c r="H767" s="237" t="s">
        <v>19</v>
      </c>
      <c r="I767" s="239"/>
      <c r="J767" s="236"/>
      <c r="K767" s="236"/>
      <c r="L767" s="240"/>
      <c r="M767" s="241"/>
      <c r="N767" s="242"/>
      <c r="O767" s="242"/>
      <c r="P767" s="242"/>
      <c r="Q767" s="242"/>
      <c r="R767" s="242"/>
      <c r="S767" s="242"/>
      <c r="T767" s="243"/>
      <c r="U767" s="13"/>
      <c r="V767" s="13"/>
      <c r="W767" s="13"/>
      <c r="X767" s="13"/>
      <c r="Y767" s="13"/>
      <c r="Z767" s="13"/>
      <c r="AA767" s="13"/>
      <c r="AB767" s="13"/>
      <c r="AC767" s="13"/>
      <c r="AD767" s="13"/>
      <c r="AE767" s="13"/>
      <c r="AT767" s="244" t="s">
        <v>206</v>
      </c>
      <c r="AU767" s="244" t="s">
        <v>78</v>
      </c>
      <c r="AV767" s="13" t="s">
        <v>76</v>
      </c>
      <c r="AW767" s="13" t="s">
        <v>31</v>
      </c>
      <c r="AX767" s="13" t="s">
        <v>69</v>
      </c>
      <c r="AY767" s="244" t="s">
        <v>193</v>
      </c>
    </row>
    <row r="768" s="14" customFormat="1">
      <c r="A768" s="14"/>
      <c r="B768" s="245"/>
      <c r="C768" s="246"/>
      <c r="D768" s="228" t="s">
        <v>206</v>
      </c>
      <c r="E768" s="247" t="s">
        <v>19</v>
      </c>
      <c r="F768" s="248" t="s">
        <v>76</v>
      </c>
      <c r="G768" s="246"/>
      <c r="H768" s="249">
        <v>1</v>
      </c>
      <c r="I768" s="250"/>
      <c r="J768" s="246"/>
      <c r="K768" s="246"/>
      <c r="L768" s="251"/>
      <c r="M768" s="252"/>
      <c r="N768" s="253"/>
      <c r="O768" s="253"/>
      <c r="P768" s="253"/>
      <c r="Q768" s="253"/>
      <c r="R768" s="253"/>
      <c r="S768" s="253"/>
      <c r="T768" s="254"/>
      <c r="U768" s="14"/>
      <c r="V768" s="14"/>
      <c r="W768" s="14"/>
      <c r="X768" s="14"/>
      <c r="Y768" s="14"/>
      <c r="Z768" s="14"/>
      <c r="AA768" s="14"/>
      <c r="AB768" s="14"/>
      <c r="AC768" s="14"/>
      <c r="AD768" s="14"/>
      <c r="AE768" s="14"/>
      <c r="AT768" s="255" t="s">
        <v>206</v>
      </c>
      <c r="AU768" s="255" t="s">
        <v>78</v>
      </c>
      <c r="AV768" s="14" t="s">
        <v>78</v>
      </c>
      <c r="AW768" s="14" t="s">
        <v>31</v>
      </c>
      <c r="AX768" s="14" t="s">
        <v>76</v>
      </c>
      <c r="AY768" s="255" t="s">
        <v>193</v>
      </c>
    </row>
    <row r="769" s="2" customFormat="1" ht="16.5" customHeight="1">
      <c r="A769" s="41"/>
      <c r="B769" s="42"/>
      <c r="C769" s="215" t="s">
        <v>2660</v>
      </c>
      <c r="D769" s="215" t="s">
        <v>195</v>
      </c>
      <c r="E769" s="216" t="s">
        <v>6130</v>
      </c>
      <c r="F769" s="217" t="s">
        <v>6131</v>
      </c>
      <c r="G769" s="218" t="s">
        <v>326</v>
      </c>
      <c r="H769" s="219">
        <v>1</v>
      </c>
      <c r="I769" s="220"/>
      <c r="J769" s="221">
        <f>ROUND(I769*H769,2)</f>
        <v>0</v>
      </c>
      <c r="K769" s="217" t="s">
        <v>19</v>
      </c>
      <c r="L769" s="47"/>
      <c r="M769" s="222" t="s">
        <v>19</v>
      </c>
      <c r="N769" s="223" t="s">
        <v>40</v>
      </c>
      <c r="O769" s="87"/>
      <c r="P769" s="224">
        <f>O769*H769</f>
        <v>0</v>
      </c>
      <c r="Q769" s="224">
        <v>0</v>
      </c>
      <c r="R769" s="224">
        <f>Q769*H769</f>
        <v>0</v>
      </c>
      <c r="S769" s="224">
        <v>0</v>
      </c>
      <c r="T769" s="225">
        <f>S769*H769</f>
        <v>0</v>
      </c>
      <c r="U769" s="41"/>
      <c r="V769" s="41"/>
      <c r="W769" s="41"/>
      <c r="X769" s="41"/>
      <c r="Y769" s="41"/>
      <c r="Z769" s="41"/>
      <c r="AA769" s="41"/>
      <c r="AB769" s="41"/>
      <c r="AC769" s="41"/>
      <c r="AD769" s="41"/>
      <c r="AE769" s="41"/>
      <c r="AR769" s="226" t="s">
        <v>323</v>
      </c>
      <c r="AT769" s="226" t="s">
        <v>195</v>
      </c>
      <c r="AU769" s="226" t="s">
        <v>78</v>
      </c>
      <c r="AY769" s="20" t="s">
        <v>193</v>
      </c>
      <c r="BE769" s="227">
        <f>IF(N769="základní",J769,0)</f>
        <v>0</v>
      </c>
      <c r="BF769" s="227">
        <f>IF(N769="snížená",J769,0)</f>
        <v>0</v>
      </c>
      <c r="BG769" s="227">
        <f>IF(N769="zákl. přenesená",J769,0)</f>
        <v>0</v>
      </c>
      <c r="BH769" s="227">
        <f>IF(N769="sníž. přenesená",J769,0)</f>
        <v>0</v>
      </c>
      <c r="BI769" s="227">
        <f>IF(N769="nulová",J769,0)</f>
        <v>0</v>
      </c>
      <c r="BJ769" s="20" t="s">
        <v>76</v>
      </c>
      <c r="BK769" s="227">
        <f>ROUND(I769*H769,2)</f>
        <v>0</v>
      </c>
      <c r="BL769" s="20" t="s">
        <v>323</v>
      </c>
      <c r="BM769" s="226" t="s">
        <v>6132</v>
      </c>
    </row>
    <row r="770" s="2" customFormat="1">
      <c r="A770" s="41"/>
      <c r="B770" s="42"/>
      <c r="C770" s="43"/>
      <c r="D770" s="228" t="s">
        <v>202</v>
      </c>
      <c r="E770" s="43"/>
      <c r="F770" s="229" t="s">
        <v>6133</v>
      </c>
      <c r="G770" s="43"/>
      <c r="H770" s="43"/>
      <c r="I770" s="230"/>
      <c r="J770" s="43"/>
      <c r="K770" s="43"/>
      <c r="L770" s="47"/>
      <c r="M770" s="231"/>
      <c r="N770" s="232"/>
      <c r="O770" s="87"/>
      <c r="P770" s="87"/>
      <c r="Q770" s="87"/>
      <c r="R770" s="87"/>
      <c r="S770" s="87"/>
      <c r="T770" s="88"/>
      <c r="U770" s="41"/>
      <c r="V770" s="41"/>
      <c r="W770" s="41"/>
      <c r="X770" s="41"/>
      <c r="Y770" s="41"/>
      <c r="Z770" s="41"/>
      <c r="AA770" s="41"/>
      <c r="AB770" s="41"/>
      <c r="AC770" s="41"/>
      <c r="AD770" s="41"/>
      <c r="AE770" s="41"/>
      <c r="AT770" s="20" t="s">
        <v>202</v>
      </c>
      <c r="AU770" s="20" t="s">
        <v>78</v>
      </c>
    </row>
    <row r="771" s="13" customFormat="1">
      <c r="A771" s="13"/>
      <c r="B771" s="235"/>
      <c r="C771" s="236"/>
      <c r="D771" s="228" t="s">
        <v>206</v>
      </c>
      <c r="E771" s="237" t="s">
        <v>19</v>
      </c>
      <c r="F771" s="238" t="s">
        <v>279</v>
      </c>
      <c r="G771" s="236"/>
      <c r="H771" s="237" t="s">
        <v>19</v>
      </c>
      <c r="I771" s="239"/>
      <c r="J771" s="236"/>
      <c r="K771" s="236"/>
      <c r="L771" s="240"/>
      <c r="M771" s="241"/>
      <c r="N771" s="242"/>
      <c r="O771" s="242"/>
      <c r="P771" s="242"/>
      <c r="Q771" s="242"/>
      <c r="R771" s="242"/>
      <c r="S771" s="242"/>
      <c r="T771" s="243"/>
      <c r="U771" s="13"/>
      <c r="V771" s="13"/>
      <c r="W771" s="13"/>
      <c r="X771" s="13"/>
      <c r="Y771" s="13"/>
      <c r="Z771" s="13"/>
      <c r="AA771" s="13"/>
      <c r="AB771" s="13"/>
      <c r="AC771" s="13"/>
      <c r="AD771" s="13"/>
      <c r="AE771" s="13"/>
      <c r="AT771" s="244" t="s">
        <v>206</v>
      </c>
      <c r="AU771" s="244" t="s">
        <v>78</v>
      </c>
      <c r="AV771" s="13" t="s">
        <v>76</v>
      </c>
      <c r="AW771" s="13" t="s">
        <v>31</v>
      </c>
      <c r="AX771" s="13" t="s">
        <v>69</v>
      </c>
      <c r="AY771" s="244" t="s">
        <v>193</v>
      </c>
    </row>
    <row r="772" s="14" customFormat="1">
      <c r="A772" s="14"/>
      <c r="B772" s="245"/>
      <c r="C772" s="246"/>
      <c r="D772" s="228" t="s">
        <v>206</v>
      </c>
      <c r="E772" s="247" t="s">
        <v>19</v>
      </c>
      <c r="F772" s="248" t="s">
        <v>76</v>
      </c>
      <c r="G772" s="246"/>
      <c r="H772" s="249">
        <v>1</v>
      </c>
      <c r="I772" s="250"/>
      <c r="J772" s="246"/>
      <c r="K772" s="246"/>
      <c r="L772" s="251"/>
      <c r="M772" s="252"/>
      <c r="N772" s="253"/>
      <c r="O772" s="253"/>
      <c r="P772" s="253"/>
      <c r="Q772" s="253"/>
      <c r="R772" s="253"/>
      <c r="S772" s="253"/>
      <c r="T772" s="254"/>
      <c r="U772" s="14"/>
      <c r="V772" s="14"/>
      <c r="W772" s="14"/>
      <c r="X772" s="14"/>
      <c r="Y772" s="14"/>
      <c r="Z772" s="14"/>
      <c r="AA772" s="14"/>
      <c r="AB772" s="14"/>
      <c r="AC772" s="14"/>
      <c r="AD772" s="14"/>
      <c r="AE772" s="14"/>
      <c r="AT772" s="255" t="s">
        <v>206</v>
      </c>
      <c r="AU772" s="255" t="s">
        <v>78</v>
      </c>
      <c r="AV772" s="14" t="s">
        <v>78</v>
      </c>
      <c r="AW772" s="14" t="s">
        <v>31</v>
      </c>
      <c r="AX772" s="14" t="s">
        <v>76</v>
      </c>
      <c r="AY772" s="255" t="s">
        <v>193</v>
      </c>
    </row>
    <row r="773" s="2" customFormat="1" ht="16.5" customHeight="1">
      <c r="A773" s="41"/>
      <c r="B773" s="42"/>
      <c r="C773" s="215" t="s">
        <v>2668</v>
      </c>
      <c r="D773" s="215" t="s">
        <v>195</v>
      </c>
      <c r="E773" s="216" t="s">
        <v>6134</v>
      </c>
      <c r="F773" s="217" t="s">
        <v>6135</v>
      </c>
      <c r="G773" s="218" t="s">
        <v>326</v>
      </c>
      <c r="H773" s="219">
        <v>1</v>
      </c>
      <c r="I773" s="220"/>
      <c r="J773" s="221">
        <f>ROUND(I773*H773,2)</f>
        <v>0</v>
      </c>
      <c r="K773" s="217" t="s">
        <v>19</v>
      </c>
      <c r="L773" s="47"/>
      <c r="M773" s="222" t="s">
        <v>19</v>
      </c>
      <c r="N773" s="223" t="s">
        <v>40</v>
      </c>
      <c r="O773" s="87"/>
      <c r="P773" s="224">
        <f>O773*H773</f>
        <v>0</v>
      </c>
      <c r="Q773" s="224">
        <v>0</v>
      </c>
      <c r="R773" s="224">
        <f>Q773*H773</f>
        <v>0</v>
      </c>
      <c r="S773" s="224">
        <v>0</v>
      </c>
      <c r="T773" s="225">
        <f>S773*H773</f>
        <v>0</v>
      </c>
      <c r="U773" s="41"/>
      <c r="V773" s="41"/>
      <c r="W773" s="41"/>
      <c r="X773" s="41"/>
      <c r="Y773" s="41"/>
      <c r="Z773" s="41"/>
      <c r="AA773" s="41"/>
      <c r="AB773" s="41"/>
      <c r="AC773" s="41"/>
      <c r="AD773" s="41"/>
      <c r="AE773" s="41"/>
      <c r="AR773" s="226" t="s">
        <v>323</v>
      </c>
      <c r="AT773" s="226" t="s">
        <v>195</v>
      </c>
      <c r="AU773" s="226" t="s">
        <v>78</v>
      </c>
      <c r="AY773" s="20" t="s">
        <v>193</v>
      </c>
      <c r="BE773" s="227">
        <f>IF(N773="základní",J773,0)</f>
        <v>0</v>
      </c>
      <c r="BF773" s="227">
        <f>IF(N773="snížená",J773,0)</f>
        <v>0</v>
      </c>
      <c r="BG773" s="227">
        <f>IF(N773="zákl. přenesená",J773,0)</f>
        <v>0</v>
      </c>
      <c r="BH773" s="227">
        <f>IF(N773="sníž. přenesená",J773,0)</f>
        <v>0</v>
      </c>
      <c r="BI773" s="227">
        <f>IF(N773="nulová",J773,0)</f>
        <v>0</v>
      </c>
      <c r="BJ773" s="20" t="s">
        <v>76</v>
      </c>
      <c r="BK773" s="227">
        <f>ROUND(I773*H773,2)</f>
        <v>0</v>
      </c>
      <c r="BL773" s="20" t="s">
        <v>323</v>
      </c>
      <c r="BM773" s="226" t="s">
        <v>6136</v>
      </c>
    </row>
    <row r="774" s="2" customFormat="1">
      <c r="A774" s="41"/>
      <c r="B774" s="42"/>
      <c r="C774" s="43"/>
      <c r="D774" s="228" t="s">
        <v>202</v>
      </c>
      <c r="E774" s="43"/>
      <c r="F774" s="229" t="s">
        <v>6137</v>
      </c>
      <c r="G774" s="43"/>
      <c r="H774" s="43"/>
      <c r="I774" s="230"/>
      <c r="J774" s="43"/>
      <c r="K774" s="43"/>
      <c r="L774" s="47"/>
      <c r="M774" s="231"/>
      <c r="N774" s="232"/>
      <c r="O774" s="87"/>
      <c r="P774" s="87"/>
      <c r="Q774" s="87"/>
      <c r="R774" s="87"/>
      <c r="S774" s="87"/>
      <c r="T774" s="88"/>
      <c r="U774" s="41"/>
      <c r="V774" s="41"/>
      <c r="W774" s="41"/>
      <c r="X774" s="41"/>
      <c r="Y774" s="41"/>
      <c r="Z774" s="41"/>
      <c r="AA774" s="41"/>
      <c r="AB774" s="41"/>
      <c r="AC774" s="41"/>
      <c r="AD774" s="41"/>
      <c r="AE774" s="41"/>
      <c r="AT774" s="20" t="s">
        <v>202</v>
      </c>
      <c r="AU774" s="20" t="s">
        <v>78</v>
      </c>
    </row>
    <row r="775" s="13" customFormat="1">
      <c r="A775" s="13"/>
      <c r="B775" s="235"/>
      <c r="C775" s="236"/>
      <c r="D775" s="228" t="s">
        <v>206</v>
      </c>
      <c r="E775" s="237" t="s">
        <v>19</v>
      </c>
      <c r="F775" s="238" t="s">
        <v>279</v>
      </c>
      <c r="G775" s="236"/>
      <c r="H775" s="237" t="s">
        <v>19</v>
      </c>
      <c r="I775" s="239"/>
      <c r="J775" s="236"/>
      <c r="K775" s="236"/>
      <c r="L775" s="240"/>
      <c r="M775" s="241"/>
      <c r="N775" s="242"/>
      <c r="O775" s="242"/>
      <c r="P775" s="242"/>
      <c r="Q775" s="242"/>
      <c r="R775" s="242"/>
      <c r="S775" s="242"/>
      <c r="T775" s="243"/>
      <c r="U775" s="13"/>
      <c r="V775" s="13"/>
      <c r="W775" s="13"/>
      <c r="X775" s="13"/>
      <c r="Y775" s="13"/>
      <c r="Z775" s="13"/>
      <c r="AA775" s="13"/>
      <c r="AB775" s="13"/>
      <c r="AC775" s="13"/>
      <c r="AD775" s="13"/>
      <c r="AE775" s="13"/>
      <c r="AT775" s="244" t="s">
        <v>206</v>
      </c>
      <c r="AU775" s="244" t="s">
        <v>78</v>
      </c>
      <c r="AV775" s="13" t="s">
        <v>76</v>
      </c>
      <c r="AW775" s="13" t="s">
        <v>31</v>
      </c>
      <c r="AX775" s="13" t="s">
        <v>69</v>
      </c>
      <c r="AY775" s="244" t="s">
        <v>193</v>
      </c>
    </row>
    <row r="776" s="14" customFormat="1">
      <c r="A776" s="14"/>
      <c r="B776" s="245"/>
      <c r="C776" s="246"/>
      <c r="D776" s="228" t="s">
        <v>206</v>
      </c>
      <c r="E776" s="247" t="s">
        <v>19</v>
      </c>
      <c r="F776" s="248" t="s">
        <v>76</v>
      </c>
      <c r="G776" s="246"/>
      <c r="H776" s="249">
        <v>1</v>
      </c>
      <c r="I776" s="250"/>
      <c r="J776" s="246"/>
      <c r="K776" s="246"/>
      <c r="L776" s="251"/>
      <c r="M776" s="252"/>
      <c r="N776" s="253"/>
      <c r="O776" s="253"/>
      <c r="P776" s="253"/>
      <c r="Q776" s="253"/>
      <c r="R776" s="253"/>
      <c r="S776" s="253"/>
      <c r="T776" s="254"/>
      <c r="U776" s="14"/>
      <c r="V776" s="14"/>
      <c r="W776" s="14"/>
      <c r="X776" s="14"/>
      <c r="Y776" s="14"/>
      <c r="Z776" s="14"/>
      <c r="AA776" s="14"/>
      <c r="AB776" s="14"/>
      <c r="AC776" s="14"/>
      <c r="AD776" s="14"/>
      <c r="AE776" s="14"/>
      <c r="AT776" s="255" t="s">
        <v>206</v>
      </c>
      <c r="AU776" s="255" t="s">
        <v>78</v>
      </c>
      <c r="AV776" s="14" t="s">
        <v>78</v>
      </c>
      <c r="AW776" s="14" t="s">
        <v>31</v>
      </c>
      <c r="AX776" s="14" t="s">
        <v>76</v>
      </c>
      <c r="AY776" s="255" t="s">
        <v>193</v>
      </c>
    </row>
    <row r="777" s="2" customFormat="1" ht="16.5" customHeight="1">
      <c r="A777" s="41"/>
      <c r="B777" s="42"/>
      <c r="C777" s="215" t="s">
        <v>2677</v>
      </c>
      <c r="D777" s="215" t="s">
        <v>195</v>
      </c>
      <c r="E777" s="216" t="s">
        <v>6138</v>
      </c>
      <c r="F777" s="217" t="s">
        <v>6139</v>
      </c>
      <c r="G777" s="218" t="s">
        <v>326</v>
      </c>
      <c r="H777" s="219">
        <v>1</v>
      </c>
      <c r="I777" s="220"/>
      <c r="J777" s="221">
        <f>ROUND(I777*H777,2)</f>
        <v>0</v>
      </c>
      <c r="K777" s="217" t="s">
        <v>19</v>
      </c>
      <c r="L777" s="47"/>
      <c r="M777" s="222" t="s">
        <v>19</v>
      </c>
      <c r="N777" s="223" t="s">
        <v>40</v>
      </c>
      <c r="O777" s="87"/>
      <c r="P777" s="224">
        <f>O777*H777</f>
        <v>0</v>
      </c>
      <c r="Q777" s="224">
        <v>0</v>
      </c>
      <c r="R777" s="224">
        <f>Q777*H777</f>
        <v>0</v>
      </c>
      <c r="S777" s="224">
        <v>0</v>
      </c>
      <c r="T777" s="225">
        <f>S777*H777</f>
        <v>0</v>
      </c>
      <c r="U777" s="41"/>
      <c r="V777" s="41"/>
      <c r="W777" s="41"/>
      <c r="X777" s="41"/>
      <c r="Y777" s="41"/>
      <c r="Z777" s="41"/>
      <c r="AA777" s="41"/>
      <c r="AB777" s="41"/>
      <c r="AC777" s="41"/>
      <c r="AD777" s="41"/>
      <c r="AE777" s="41"/>
      <c r="AR777" s="226" t="s">
        <v>323</v>
      </c>
      <c r="AT777" s="226" t="s">
        <v>195</v>
      </c>
      <c r="AU777" s="226" t="s">
        <v>78</v>
      </c>
      <c r="AY777" s="20" t="s">
        <v>193</v>
      </c>
      <c r="BE777" s="227">
        <f>IF(N777="základní",J777,0)</f>
        <v>0</v>
      </c>
      <c r="BF777" s="227">
        <f>IF(N777="snížená",J777,0)</f>
        <v>0</v>
      </c>
      <c r="BG777" s="227">
        <f>IF(N777="zákl. přenesená",J777,0)</f>
        <v>0</v>
      </c>
      <c r="BH777" s="227">
        <f>IF(N777="sníž. přenesená",J777,0)</f>
        <v>0</v>
      </c>
      <c r="BI777" s="227">
        <f>IF(N777="nulová",J777,0)</f>
        <v>0</v>
      </c>
      <c r="BJ777" s="20" t="s">
        <v>76</v>
      </c>
      <c r="BK777" s="227">
        <f>ROUND(I777*H777,2)</f>
        <v>0</v>
      </c>
      <c r="BL777" s="20" t="s">
        <v>323</v>
      </c>
      <c r="BM777" s="226" t="s">
        <v>6140</v>
      </c>
    </row>
    <row r="778" s="2" customFormat="1">
      <c r="A778" s="41"/>
      <c r="B778" s="42"/>
      <c r="C778" s="43"/>
      <c r="D778" s="228" t="s">
        <v>202</v>
      </c>
      <c r="E778" s="43"/>
      <c r="F778" s="229" t="s">
        <v>6141</v>
      </c>
      <c r="G778" s="43"/>
      <c r="H778" s="43"/>
      <c r="I778" s="230"/>
      <c r="J778" s="43"/>
      <c r="K778" s="43"/>
      <c r="L778" s="47"/>
      <c r="M778" s="231"/>
      <c r="N778" s="232"/>
      <c r="O778" s="87"/>
      <c r="P778" s="87"/>
      <c r="Q778" s="87"/>
      <c r="R778" s="87"/>
      <c r="S778" s="87"/>
      <c r="T778" s="88"/>
      <c r="U778" s="41"/>
      <c r="V778" s="41"/>
      <c r="W778" s="41"/>
      <c r="X778" s="41"/>
      <c r="Y778" s="41"/>
      <c r="Z778" s="41"/>
      <c r="AA778" s="41"/>
      <c r="AB778" s="41"/>
      <c r="AC778" s="41"/>
      <c r="AD778" s="41"/>
      <c r="AE778" s="41"/>
      <c r="AT778" s="20" t="s">
        <v>202</v>
      </c>
      <c r="AU778" s="20" t="s">
        <v>78</v>
      </c>
    </row>
    <row r="779" s="2" customFormat="1">
      <c r="A779" s="41"/>
      <c r="B779" s="42"/>
      <c r="C779" s="43"/>
      <c r="D779" s="228" t="s">
        <v>1221</v>
      </c>
      <c r="E779" s="43"/>
      <c r="F779" s="270" t="s">
        <v>6142</v>
      </c>
      <c r="G779" s="43"/>
      <c r="H779" s="43"/>
      <c r="I779" s="230"/>
      <c r="J779" s="43"/>
      <c r="K779" s="43"/>
      <c r="L779" s="47"/>
      <c r="M779" s="231"/>
      <c r="N779" s="232"/>
      <c r="O779" s="87"/>
      <c r="P779" s="87"/>
      <c r="Q779" s="87"/>
      <c r="R779" s="87"/>
      <c r="S779" s="87"/>
      <c r="T779" s="88"/>
      <c r="U779" s="41"/>
      <c r="V779" s="41"/>
      <c r="W779" s="41"/>
      <c r="X779" s="41"/>
      <c r="Y779" s="41"/>
      <c r="Z779" s="41"/>
      <c r="AA779" s="41"/>
      <c r="AB779" s="41"/>
      <c r="AC779" s="41"/>
      <c r="AD779" s="41"/>
      <c r="AE779" s="41"/>
      <c r="AT779" s="20" t="s">
        <v>1221</v>
      </c>
      <c r="AU779" s="20" t="s">
        <v>78</v>
      </c>
    </row>
    <row r="780" s="13" customFormat="1">
      <c r="A780" s="13"/>
      <c r="B780" s="235"/>
      <c r="C780" s="236"/>
      <c r="D780" s="228" t="s">
        <v>206</v>
      </c>
      <c r="E780" s="237" t="s">
        <v>19</v>
      </c>
      <c r="F780" s="238" t="s">
        <v>279</v>
      </c>
      <c r="G780" s="236"/>
      <c r="H780" s="237" t="s">
        <v>19</v>
      </c>
      <c r="I780" s="239"/>
      <c r="J780" s="236"/>
      <c r="K780" s="236"/>
      <c r="L780" s="240"/>
      <c r="M780" s="241"/>
      <c r="N780" s="242"/>
      <c r="O780" s="242"/>
      <c r="P780" s="242"/>
      <c r="Q780" s="242"/>
      <c r="R780" s="242"/>
      <c r="S780" s="242"/>
      <c r="T780" s="243"/>
      <c r="U780" s="13"/>
      <c r="V780" s="13"/>
      <c r="W780" s="13"/>
      <c r="X780" s="13"/>
      <c r="Y780" s="13"/>
      <c r="Z780" s="13"/>
      <c r="AA780" s="13"/>
      <c r="AB780" s="13"/>
      <c r="AC780" s="13"/>
      <c r="AD780" s="13"/>
      <c r="AE780" s="13"/>
      <c r="AT780" s="244" t="s">
        <v>206</v>
      </c>
      <c r="AU780" s="244" t="s">
        <v>78</v>
      </c>
      <c r="AV780" s="13" t="s">
        <v>76</v>
      </c>
      <c r="AW780" s="13" t="s">
        <v>31</v>
      </c>
      <c r="AX780" s="13" t="s">
        <v>69</v>
      </c>
      <c r="AY780" s="244" t="s">
        <v>193</v>
      </c>
    </row>
    <row r="781" s="14" customFormat="1">
      <c r="A781" s="14"/>
      <c r="B781" s="245"/>
      <c r="C781" s="246"/>
      <c r="D781" s="228" t="s">
        <v>206</v>
      </c>
      <c r="E781" s="247" t="s">
        <v>19</v>
      </c>
      <c r="F781" s="248" t="s">
        <v>76</v>
      </c>
      <c r="G781" s="246"/>
      <c r="H781" s="249">
        <v>1</v>
      </c>
      <c r="I781" s="250"/>
      <c r="J781" s="246"/>
      <c r="K781" s="246"/>
      <c r="L781" s="251"/>
      <c r="M781" s="252"/>
      <c r="N781" s="253"/>
      <c r="O781" s="253"/>
      <c r="P781" s="253"/>
      <c r="Q781" s="253"/>
      <c r="R781" s="253"/>
      <c r="S781" s="253"/>
      <c r="T781" s="254"/>
      <c r="U781" s="14"/>
      <c r="V781" s="14"/>
      <c r="W781" s="14"/>
      <c r="X781" s="14"/>
      <c r="Y781" s="14"/>
      <c r="Z781" s="14"/>
      <c r="AA781" s="14"/>
      <c r="AB781" s="14"/>
      <c r="AC781" s="14"/>
      <c r="AD781" s="14"/>
      <c r="AE781" s="14"/>
      <c r="AT781" s="255" t="s">
        <v>206</v>
      </c>
      <c r="AU781" s="255" t="s">
        <v>78</v>
      </c>
      <c r="AV781" s="14" t="s">
        <v>78</v>
      </c>
      <c r="AW781" s="14" t="s">
        <v>31</v>
      </c>
      <c r="AX781" s="14" t="s">
        <v>76</v>
      </c>
      <c r="AY781" s="255" t="s">
        <v>193</v>
      </c>
    </row>
    <row r="782" s="2" customFormat="1" ht="16.5" customHeight="1">
      <c r="A782" s="41"/>
      <c r="B782" s="42"/>
      <c r="C782" s="215" t="s">
        <v>2688</v>
      </c>
      <c r="D782" s="215" t="s">
        <v>195</v>
      </c>
      <c r="E782" s="216" t="s">
        <v>6143</v>
      </c>
      <c r="F782" s="217" t="s">
        <v>6144</v>
      </c>
      <c r="G782" s="218" t="s">
        <v>326</v>
      </c>
      <c r="H782" s="219">
        <v>1</v>
      </c>
      <c r="I782" s="220"/>
      <c r="J782" s="221">
        <f>ROUND(I782*H782,2)</f>
        <v>0</v>
      </c>
      <c r="K782" s="217" t="s">
        <v>19</v>
      </c>
      <c r="L782" s="47"/>
      <c r="M782" s="222" t="s">
        <v>19</v>
      </c>
      <c r="N782" s="223" t="s">
        <v>40</v>
      </c>
      <c r="O782" s="87"/>
      <c r="P782" s="224">
        <f>O782*H782</f>
        <v>0</v>
      </c>
      <c r="Q782" s="224">
        <v>0</v>
      </c>
      <c r="R782" s="224">
        <f>Q782*H782</f>
        <v>0</v>
      </c>
      <c r="S782" s="224">
        <v>0</v>
      </c>
      <c r="T782" s="225">
        <f>S782*H782</f>
        <v>0</v>
      </c>
      <c r="U782" s="41"/>
      <c r="V782" s="41"/>
      <c r="W782" s="41"/>
      <c r="X782" s="41"/>
      <c r="Y782" s="41"/>
      <c r="Z782" s="41"/>
      <c r="AA782" s="41"/>
      <c r="AB782" s="41"/>
      <c r="AC782" s="41"/>
      <c r="AD782" s="41"/>
      <c r="AE782" s="41"/>
      <c r="AR782" s="226" t="s">
        <v>323</v>
      </c>
      <c r="AT782" s="226" t="s">
        <v>195</v>
      </c>
      <c r="AU782" s="226" t="s">
        <v>78</v>
      </c>
      <c r="AY782" s="20" t="s">
        <v>193</v>
      </c>
      <c r="BE782" s="227">
        <f>IF(N782="základní",J782,0)</f>
        <v>0</v>
      </c>
      <c r="BF782" s="227">
        <f>IF(N782="snížená",J782,0)</f>
        <v>0</v>
      </c>
      <c r="BG782" s="227">
        <f>IF(N782="zákl. přenesená",J782,0)</f>
        <v>0</v>
      </c>
      <c r="BH782" s="227">
        <f>IF(N782="sníž. přenesená",J782,0)</f>
        <v>0</v>
      </c>
      <c r="BI782" s="227">
        <f>IF(N782="nulová",J782,0)</f>
        <v>0</v>
      </c>
      <c r="BJ782" s="20" t="s">
        <v>76</v>
      </c>
      <c r="BK782" s="227">
        <f>ROUND(I782*H782,2)</f>
        <v>0</v>
      </c>
      <c r="BL782" s="20" t="s">
        <v>323</v>
      </c>
      <c r="BM782" s="226" t="s">
        <v>6145</v>
      </c>
    </row>
    <row r="783" s="2" customFormat="1">
      <c r="A783" s="41"/>
      <c r="B783" s="42"/>
      <c r="C783" s="43"/>
      <c r="D783" s="228" t="s">
        <v>202</v>
      </c>
      <c r="E783" s="43"/>
      <c r="F783" s="229" t="s">
        <v>6146</v>
      </c>
      <c r="G783" s="43"/>
      <c r="H783" s="43"/>
      <c r="I783" s="230"/>
      <c r="J783" s="43"/>
      <c r="K783" s="43"/>
      <c r="L783" s="47"/>
      <c r="M783" s="231"/>
      <c r="N783" s="232"/>
      <c r="O783" s="87"/>
      <c r="P783" s="87"/>
      <c r="Q783" s="87"/>
      <c r="R783" s="87"/>
      <c r="S783" s="87"/>
      <c r="T783" s="88"/>
      <c r="U783" s="41"/>
      <c r="V783" s="41"/>
      <c r="W783" s="41"/>
      <c r="X783" s="41"/>
      <c r="Y783" s="41"/>
      <c r="Z783" s="41"/>
      <c r="AA783" s="41"/>
      <c r="AB783" s="41"/>
      <c r="AC783" s="41"/>
      <c r="AD783" s="41"/>
      <c r="AE783" s="41"/>
      <c r="AT783" s="20" t="s">
        <v>202</v>
      </c>
      <c r="AU783" s="20" t="s">
        <v>78</v>
      </c>
    </row>
    <row r="784" s="2" customFormat="1">
      <c r="A784" s="41"/>
      <c r="B784" s="42"/>
      <c r="C784" s="43"/>
      <c r="D784" s="228" t="s">
        <v>1221</v>
      </c>
      <c r="E784" s="43"/>
      <c r="F784" s="270" t="s">
        <v>6142</v>
      </c>
      <c r="G784" s="43"/>
      <c r="H784" s="43"/>
      <c r="I784" s="230"/>
      <c r="J784" s="43"/>
      <c r="K784" s="43"/>
      <c r="L784" s="47"/>
      <c r="M784" s="231"/>
      <c r="N784" s="232"/>
      <c r="O784" s="87"/>
      <c r="P784" s="87"/>
      <c r="Q784" s="87"/>
      <c r="R784" s="87"/>
      <c r="S784" s="87"/>
      <c r="T784" s="88"/>
      <c r="U784" s="41"/>
      <c r="V784" s="41"/>
      <c r="W784" s="41"/>
      <c r="X784" s="41"/>
      <c r="Y784" s="41"/>
      <c r="Z784" s="41"/>
      <c r="AA784" s="41"/>
      <c r="AB784" s="41"/>
      <c r="AC784" s="41"/>
      <c r="AD784" s="41"/>
      <c r="AE784" s="41"/>
      <c r="AT784" s="20" t="s">
        <v>1221</v>
      </c>
      <c r="AU784" s="20" t="s">
        <v>78</v>
      </c>
    </row>
    <row r="785" s="13" customFormat="1">
      <c r="A785" s="13"/>
      <c r="B785" s="235"/>
      <c r="C785" s="236"/>
      <c r="D785" s="228" t="s">
        <v>206</v>
      </c>
      <c r="E785" s="237" t="s">
        <v>19</v>
      </c>
      <c r="F785" s="238" t="s">
        <v>279</v>
      </c>
      <c r="G785" s="236"/>
      <c r="H785" s="237" t="s">
        <v>19</v>
      </c>
      <c r="I785" s="239"/>
      <c r="J785" s="236"/>
      <c r="K785" s="236"/>
      <c r="L785" s="240"/>
      <c r="M785" s="241"/>
      <c r="N785" s="242"/>
      <c r="O785" s="242"/>
      <c r="P785" s="242"/>
      <c r="Q785" s="242"/>
      <c r="R785" s="242"/>
      <c r="S785" s="242"/>
      <c r="T785" s="243"/>
      <c r="U785" s="13"/>
      <c r="V785" s="13"/>
      <c r="W785" s="13"/>
      <c r="X785" s="13"/>
      <c r="Y785" s="13"/>
      <c r="Z785" s="13"/>
      <c r="AA785" s="13"/>
      <c r="AB785" s="13"/>
      <c r="AC785" s="13"/>
      <c r="AD785" s="13"/>
      <c r="AE785" s="13"/>
      <c r="AT785" s="244" t="s">
        <v>206</v>
      </c>
      <c r="AU785" s="244" t="s">
        <v>78</v>
      </c>
      <c r="AV785" s="13" t="s">
        <v>76</v>
      </c>
      <c r="AW785" s="13" t="s">
        <v>31</v>
      </c>
      <c r="AX785" s="13" t="s">
        <v>69</v>
      </c>
      <c r="AY785" s="244" t="s">
        <v>193</v>
      </c>
    </row>
    <row r="786" s="14" customFormat="1">
      <c r="A786" s="14"/>
      <c r="B786" s="245"/>
      <c r="C786" s="246"/>
      <c r="D786" s="228" t="s">
        <v>206</v>
      </c>
      <c r="E786" s="247" t="s">
        <v>19</v>
      </c>
      <c r="F786" s="248" t="s">
        <v>76</v>
      </c>
      <c r="G786" s="246"/>
      <c r="H786" s="249">
        <v>1</v>
      </c>
      <c r="I786" s="250"/>
      <c r="J786" s="246"/>
      <c r="K786" s="246"/>
      <c r="L786" s="251"/>
      <c r="M786" s="252"/>
      <c r="N786" s="253"/>
      <c r="O786" s="253"/>
      <c r="P786" s="253"/>
      <c r="Q786" s="253"/>
      <c r="R786" s="253"/>
      <c r="S786" s="253"/>
      <c r="T786" s="254"/>
      <c r="U786" s="14"/>
      <c r="V786" s="14"/>
      <c r="W786" s="14"/>
      <c r="X786" s="14"/>
      <c r="Y786" s="14"/>
      <c r="Z786" s="14"/>
      <c r="AA786" s="14"/>
      <c r="AB786" s="14"/>
      <c r="AC786" s="14"/>
      <c r="AD786" s="14"/>
      <c r="AE786" s="14"/>
      <c r="AT786" s="255" t="s">
        <v>206</v>
      </c>
      <c r="AU786" s="255" t="s">
        <v>78</v>
      </c>
      <c r="AV786" s="14" t="s">
        <v>78</v>
      </c>
      <c r="AW786" s="14" t="s">
        <v>31</v>
      </c>
      <c r="AX786" s="14" t="s">
        <v>76</v>
      </c>
      <c r="AY786" s="255" t="s">
        <v>193</v>
      </c>
    </row>
    <row r="787" s="2" customFormat="1" ht="16.5" customHeight="1">
      <c r="A787" s="41"/>
      <c r="B787" s="42"/>
      <c r="C787" s="215" t="s">
        <v>4032</v>
      </c>
      <c r="D787" s="215" t="s">
        <v>195</v>
      </c>
      <c r="E787" s="216" t="s">
        <v>6147</v>
      </c>
      <c r="F787" s="217" t="s">
        <v>6148</v>
      </c>
      <c r="G787" s="218" t="s">
        <v>326</v>
      </c>
      <c r="H787" s="219">
        <v>1</v>
      </c>
      <c r="I787" s="220"/>
      <c r="J787" s="221">
        <f>ROUND(I787*H787,2)</f>
        <v>0</v>
      </c>
      <c r="K787" s="217" t="s">
        <v>19</v>
      </c>
      <c r="L787" s="47"/>
      <c r="M787" s="222" t="s">
        <v>19</v>
      </c>
      <c r="N787" s="223" t="s">
        <v>40</v>
      </c>
      <c r="O787" s="87"/>
      <c r="P787" s="224">
        <f>O787*H787</f>
        <v>0</v>
      </c>
      <c r="Q787" s="224">
        <v>0</v>
      </c>
      <c r="R787" s="224">
        <f>Q787*H787</f>
        <v>0</v>
      </c>
      <c r="S787" s="224">
        <v>0</v>
      </c>
      <c r="T787" s="225">
        <f>S787*H787</f>
        <v>0</v>
      </c>
      <c r="U787" s="41"/>
      <c r="V787" s="41"/>
      <c r="W787" s="41"/>
      <c r="X787" s="41"/>
      <c r="Y787" s="41"/>
      <c r="Z787" s="41"/>
      <c r="AA787" s="41"/>
      <c r="AB787" s="41"/>
      <c r="AC787" s="41"/>
      <c r="AD787" s="41"/>
      <c r="AE787" s="41"/>
      <c r="AR787" s="226" t="s">
        <v>323</v>
      </c>
      <c r="AT787" s="226" t="s">
        <v>195</v>
      </c>
      <c r="AU787" s="226" t="s">
        <v>78</v>
      </c>
      <c r="AY787" s="20" t="s">
        <v>193</v>
      </c>
      <c r="BE787" s="227">
        <f>IF(N787="základní",J787,0)</f>
        <v>0</v>
      </c>
      <c r="BF787" s="227">
        <f>IF(N787="snížená",J787,0)</f>
        <v>0</v>
      </c>
      <c r="BG787" s="227">
        <f>IF(N787="zákl. přenesená",J787,0)</f>
        <v>0</v>
      </c>
      <c r="BH787" s="227">
        <f>IF(N787="sníž. přenesená",J787,0)</f>
        <v>0</v>
      </c>
      <c r="BI787" s="227">
        <f>IF(N787="nulová",J787,0)</f>
        <v>0</v>
      </c>
      <c r="BJ787" s="20" t="s">
        <v>76</v>
      </c>
      <c r="BK787" s="227">
        <f>ROUND(I787*H787,2)</f>
        <v>0</v>
      </c>
      <c r="BL787" s="20" t="s">
        <v>323</v>
      </c>
      <c r="BM787" s="226" t="s">
        <v>6149</v>
      </c>
    </row>
    <row r="788" s="2" customFormat="1">
      <c r="A788" s="41"/>
      <c r="B788" s="42"/>
      <c r="C788" s="43"/>
      <c r="D788" s="228" t="s">
        <v>202</v>
      </c>
      <c r="E788" s="43"/>
      <c r="F788" s="229" t="s">
        <v>6150</v>
      </c>
      <c r="G788" s="43"/>
      <c r="H788" s="43"/>
      <c r="I788" s="230"/>
      <c r="J788" s="43"/>
      <c r="K788" s="43"/>
      <c r="L788" s="47"/>
      <c r="M788" s="231"/>
      <c r="N788" s="232"/>
      <c r="O788" s="87"/>
      <c r="P788" s="87"/>
      <c r="Q788" s="87"/>
      <c r="R788" s="87"/>
      <c r="S788" s="87"/>
      <c r="T788" s="88"/>
      <c r="U788" s="41"/>
      <c r="V788" s="41"/>
      <c r="W788" s="41"/>
      <c r="X788" s="41"/>
      <c r="Y788" s="41"/>
      <c r="Z788" s="41"/>
      <c r="AA788" s="41"/>
      <c r="AB788" s="41"/>
      <c r="AC788" s="41"/>
      <c r="AD788" s="41"/>
      <c r="AE788" s="41"/>
      <c r="AT788" s="20" t="s">
        <v>202</v>
      </c>
      <c r="AU788" s="20" t="s">
        <v>78</v>
      </c>
    </row>
    <row r="789" s="2" customFormat="1">
      <c r="A789" s="41"/>
      <c r="B789" s="42"/>
      <c r="C789" s="43"/>
      <c r="D789" s="228" t="s">
        <v>1221</v>
      </c>
      <c r="E789" s="43"/>
      <c r="F789" s="270" t="s">
        <v>6142</v>
      </c>
      <c r="G789" s="43"/>
      <c r="H789" s="43"/>
      <c r="I789" s="230"/>
      <c r="J789" s="43"/>
      <c r="K789" s="43"/>
      <c r="L789" s="47"/>
      <c r="M789" s="231"/>
      <c r="N789" s="232"/>
      <c r="O789" s="87"/>
      <c r="P789" s="87"/>
      <c r="Q789" s="87"/>
      <c r="R789" s="87"/>
      <c r="S789" s="87"/>
      <c r="T789" s="88"/>
      <c r="U789" s="41"/>
      <c r="V789" s="41"/>
      <c r="W789" s="41"/>
      <c r="X789" s="41"/>
      <c r="Y789" s="41"/>
      <c r="Z789" s="41"/>
      <c r="AA789" s="41"/>
      <c r="AB789" s="41"/>
      <c r="AC789" s="41"/>
      <c r="AD789" s="41"/>
      <c r="AE789" s="41"/>
      <c r="AT789" s="20" t="s">
        <v>1221</v>
      </c>
      <c r="AU789" s="20" t="s">
        <v>78</v>
      </c>
    </row>
    <row r="790" s="13" customFormat="1">
      <c r="A790" s="13"/>
      <c r="B790" s="235"/>
      <c r="C790" s="236"/>
      <c r="D790" s="228" t="s">
        <v>206</v>
      </c>
      <c r="E790" s="237" t="s">
        <v>19</v>
      </c>
      <c r="F790" s="238" t="s">
        <v>279</v>
      </c>
      <c r="G790" s="236"/>
      <c r="H790" s="237" t="s">
        <v>19</v>
      </c>
      <c r="I790" s="239"/>
      <c r="J790" s="236"/>
      <c r="K790" s="236"/>
      <c r="L790" s="240"/>
      <c r="M790" s="241"/>
      <c r="N790" s="242"/>
      <c r="O790" s="242"/>
      <c r="P790" s="242"/>
      <c r="Q790" s="242"/>
      <c r="R790" s="242"/>
      <c r="S790" s="242"/>
      <c r="T790" s="243"/>
      <c r="U790" s="13"/>
      <c r="V790" s="13"/>
      <c r="W790" s="13"/>
      <c r="X790" s="13"/>
      <c r="Y790" s="13"/>
      <c r="Z790" s="13"/>
      <c r="AA790" s="13"/>
      <c r="AB790" s="13"/>
      <c r="AC790" s="13"/>
      <c r="AD790" s="13"/>
      <c r="AE790" s="13"/>
      <c r="AT790" s="244" t="s">
        <v>206</v>
      </c>
      <c r="AU790" s="244" t="s">
        <v>78</v>
      </c>
      <c r="AV790" s="13" t="s">
        <v>76</v>
      </c>
      <c r="AW790" s="13" t="s">
        <v>31</v>
      </c>
      <c r="AX790" s="13" t="s">
        <v>69</v>
      </c>
      <c r="AY790" s="244" t="s">
        <v>193</v>
      </c>
    </row>
    <row r="791" s="14" customFormat="1">
      <c r="A791" s="14"/>
      <c r="B791" s="245"/>
      <c r="C791" s="246"/>
      <c r="D791" s="228" t="s">
        <v>206</v>
      </c>
      <c r="E791" s="247" t="s">
        <v>19</v>
      </c>
      <c r="F791" s="248" t="s">
        <v>76</v>
      </c>
      <c r="G791" s="246"/>
      <c r="H791" s="249">
        <v>1</v>
      </c>
      <c r="I791" s="250"/>
      <c r="J791" s="246"/>
      <c r="K791" s="246"/>
      <c r="L791" s="251"/>
      <c r="M791" s="252"/>
      <c r="N791" s="253"/>
      <c r="O791" s="253"/>
      <c r="P791" s="253"/>
      <c r="Q791" s="253"/>
      <c r="R791" s="253"/>
      <c r="S791" s="253"/>
      <c r="T791" s="254"/>
      <c r="U791" s="14"/>
      <c r="V791" s="14"/>
      <c r="W791" s="14"/>
      <c r="X791" s="14"/>
      <c r="Y791" s="14"/>
      <c r="Z791" s="14"/>
      <c r="AA791" s="14"/>
      <c r="AB791" s="14"/>
      <c r="AC791" s="14"/>
      <c r="AD791" s="14"/>
      <c r="AE791" s="14"/>
      <c r="AT791" s="255" t="s">
        <v>206</v>
      </c>
      <c r="AU791" s="255" t="s">
        <v>78</v>
      </c>
      <c r="AV791" s="14" t="s">
        <v>78</v>
      </c>
      <c r="AW791" s="14" t="s">
        <v>31</v>
      </c>
      <c r="AX791" s="14" t="s">
        <v>76</v>
      </c>
      <c r="AY791" s="255" t="s">
        <v>193</v>
      </c>
    </row>
    <row r="792" s="2" customFormat="1" ht="16.5" customHeight="1">
      <c r="A792" s="41"/>
      <c r="B792" s="42"/>
      <c r="C792" s="215" t="s">
        <v>4036</v>
      </c>
      <c r="D792" s="215" t="s">
        <v>195</v>
      </c>
      <c r="E792" s="216" t="s">
        <v>6151</v>
      </c>
      <c r="F792" s="217" t="s">
        <v>6152</v>
      </c>
      <c r="G792" s="218" t="s">
        <v>326</v>
      </c>
      <c r="H792" s="219">
        <v>1</v>
      </c>
      <c r="I792" s="220"/>
      <c r="J792" s="221">
        <f>ROUND(I792*H792,2)</f>
        <v>0</v>
      </c>
      <c r="K792" s="217" t="s">
        <v>19</v>
      </c>
      <c r="L792" s="47"/>
      <c r="M792" s="222" t="s">
        <v>19</v>
      </c>
      <c r="N792" s="223" t="s">
        <v>40</v>
      </c>
      <c r="O792" s="87"/>
      <c r="P792" s="224">
        <f>O792*H792</f>
        <v>0</v>
      </c>
      <c r="Q792" s="224">
        <v>0</v>
      </c>
      <c r="R792" s="224">
        <f>Q792*H792</f>
        <v>0</v>
      </c>
      <c r="S792" s="224">
        <v>0</v>
      </c>
      <c r="T792" s="225">
        <f>S792*H792</f>
        <v>0</v>
      </c>
      <c r="U792" s="41"/>
      <c r="V792" s="41"/>
      <c r="W792" s="41"/>
      <c r="X792" s="41"/>
      <c r="Y792" s="41"/>
      <c r="Z792" s="41"/>
      <c r="AA792" s="41"/>
      <c r="AB792" s="41"/>
      <c r="AC792" s="41"/>
      <c r="AD792" s="41"/>
      <c r="AE792" s="41"/>
      <c r="AR792" s="226" t="s">
        <v>323</v>
      </c>
      <c r="AT792" s="226" t="s">
        <v>195</v>
      </c>
      <c r="AU792" s="226" t="s">
        <v>78</v>
      </c>
      <c r="AY792" s="20" t="s">
        <v>193</v>
      </c>
      <c r="BE792" s="227">
        <f>IF(N792="základní",J792,0)</f>
        <v>0</v>
      </c>
      <c r="BF792" s="227">
        <f>IF(N792="snížená",J792,0)</f>
        <v>0</v>
      </c>
      <c r="BG792" s="227">
        <f>IF(N792="zákl. přenesená",J792,0)</f>
        <v>0</v>
      </c>
      <c r="BH792" s="227">
        <f>IF(N792="sníž. přenesená",J792,0)</f>
        <v>0</v>
      </c>
      <c r="BI792" s="227">
        <f>IF(N792="nulová",J792,0)</f>
        <v>0</v>
      </c>
      <c r="BJ792" s="20" t="s">
        <v>76</v>
      </c>
      <c r="BK792" s="227">
        <f>ROUND(I792*H792,2)</f>
        <v>0</v>
      </c>
      <c r="BL792" s="20" t="s">
        <v>323</v>
      </c>
      <c r="BM792" s="226" t="s">
        <v>6153</v>
      </c>
    </row>
    <row r="793" s="2" customFormat="1">
      <c r="A793" s="41"/>
      <c r="B793" s="42"/>
      <c r="C793" s="43"/>
      <c r="D793" s="228" t="s">
        <v>202</v>
      </c>
      <c r="E793" s="43"/>
      <c r="F793" s="229" t="s">
        <v>6154</v>
      </c>
      <c r="G793" s="43"/>
      <c r="H793" s="43"/>
      <c r="I793" s="230"/>
      <c r="J793" s="43"/>
      <c r="K793" s="43"/>
      <c r="L793" s="47"/>
      <c r="M793" s="231"/>
      <c r="N793" s="232"/>
      <c r="O793" s="87"/>
      <c r="P793" s="87"/>
      <c r="Q793" s="87"/>
      <c r="R793" s="87"/>
      <c r="S793" s="87"/>
      <c r="T793" s="88"/>
      <c r="U793" s="41"/>
      <c r="V793" s="41"/>
      <c r="W793" s="41"/>
      <c r="X793" s="41"/>
      <c r="Y793" s="41"/>
      <c r="Z793" s="41"/>
      <c r="AA793" s="41"/>
      <c r="AB793" s="41"/>
      <c r="AC793" s="41"/>
      <c r="AD793" s="41"/>
      <c r="AE793" s="41"/>
      <c r="AT793" s="20" t="s">
        <v>202</v>
      </c>
      <c r="AU793" s="20" t="s">
        <v>78</v>
      </c>
    </row>
    <row r="794" s="2" customFormat="1">
      <c r="A794" s="41"/>
      <c r="B794" s="42"/>
      <c r="C794" s="43"/>
      <c r="D794" s="228" t="s">
        <v>1221</v>
      </c>
      <c r="E794" s="43"/>
      <c r="F794" s="270" t="s">
        <v>6142</v>
      </c>
      <c r="G794" s="43"/>
      <c r="H794" s="43"/>
      <c r="I794" s="230"/>
      <c r="J794" s="43"/>
      <c r="K794" s="43"/>
      <c r="L794" s="47"/>
      <c r="M794" s="231"/>
      <c r="N794" s="232"/>
      <c r="O794" s="87"/>
      <c r="P794" s="87"/>
      <c r="Q794" s="87"/>
      <c r="R794" s="87"/>
      <c r="S794" s="87"/>
      <c r="T794" s="88"/>
      <c r="U794" s="41"/>
      <c r="V794" s="41"/>
      <c r="W794" s="41"/>
      <c r="X794" s="41"/>
      <c r="Y794" s="41"/>
      <c r="Z794" s="41"/>
      <c r="AA794" s="41"/>
      <c r="AB794" s="41"/>
      <c r="AC794" s="41"/>
      <c r="AD794" s="41"/>
      <c r="AE794" s="41"/>
      <c r="AT794" s="20" t="s">
        <v>1221</v>
      </c>
      <c r="AU794" s="20" t="s">
        <v>78</v>
      </c>
    </row>
    <row r="795" s="13" customFormat="1">
      <c r="A795" s="13"/>
      <c r="B795" s="235"/>
      <c r="C795" s="236"/>
      <c r="D795" s="228" t="s">
        <v>206</v>
      </c>
      <c r="E795" s="237" t="s">
        <v>19</v>
      </c>
      <c r="F795" s="238" t="s">
        <v>279</v>
      </c>
      <c r="G795" s="236"/>
      <c r="H795" s="237" t="s">
        <v>19</v>
      </c>
      <c r="I795" s="239"/>
      <c r="J795" s="236"/>
      <c r="K795" s="236"/>
      <c r="L795" s="240"/>
      <c r="M795" s="241"/>
      <c r="N795" s="242"/>
      <c r="O795" s="242"/>
      <c r="P795" s="242"/>
      <c r="Q795" s="242"/>
      <c r="R795" s="242"/>
      <c r="S795" s="242"/>
      <c r="T795" s="243"/>
      <c r="U795" s="13"/>
      <c r="V795" s="13"/>
      <c r="W795" s="13"/>
      <c r="X795" s="13"/>
      <c r="Y795" s="13"/>
      <c r="Z795" s="13"/>
      <c r="AA795" s="13"/>
      <c r="AB795" s="13"/>
      <c r="AC795" s="13"/>
      <c r="AD795" s="13"/>
      <c r="AE795" s="13"/>
      <c r="AT795" s="244" t="s">
        <v>206</v>
      </c>
      <c r="AU795" s="244" t="s">
        <v>78</v>
      </c>
      <c r="AV795" s="13" t="s">
        <v>76</v>
      </c>
      <c r="AW795" s="13" t="s">
        <v>31</v>
      </c>
      <c r="AX795" s="13" t="s">
        <v>69</v>
      </c>
      <c r="AY795" s="244" t="s">
        <v>193</v>
      </c>
    </row>
    <row r="796" s="14" customFormat="1">
      <c r="A796" s="14"/>
      <c r="B796" s="245"/>
      <c r="C796" s="246"/>
      <c r="D796" s="228" t="s">
        <v>206</v>
      </c>
      <c r="E796" s="247" t="s">
        <v>19</v>
      </c>
      <c r="F796" s="248" t="s">
        <v>76</v>
      </c>
      <c r="G796" s="246"/>
      <c r="H796" s="249">
        <v>1</v>
      </c>
      <c r="I796" s="250"/>
      <c r="J796" s="246"/>
      <c r="K796" s="246"/>
      <c r="L796" s="251"/>
      <c r="M796" s="252"/>
      <c r="N796" s="253"/>
      <c r="O796" s="253"/>
      <c r="P796" s="253"/>
      <c r="Q796" s="253"/>
      <c r="R796" s="253"/>
      <c r="S796" s="253"/>
      <c r="T796" s="254"/>
      <c r="U796" s="14"/>
      <c r="V796" s="14"/>
      <c r="W796" s="14"/>
      <c r="X796" s="14"/>
      <c r="Y796" s="14"/>
      <c r="Z796" s="14"/>
      <c r="AA796" s="14"/>
      <c r="AB796" s="14"/>
      <c r="AC796" s="14"/>
      <c r="AD796" s="14"/>
      <c r="AE796" s="14"/>
      <c r="AT796" s="255" t="s">
        <v>206</v>
      </c>
      <c r="AU796" s="255" t="s">
        <v>78</v>
      </c>
      <c r="AV796" s="14" t="s">
        <v>78</v>
      </c>
      <c r="AW796" s="14" t="s">
        <v>31</v>
      </c>
      <c r="AX796" s="14" t="s">
        <v>76</v>
      </c>
      <c r="AY796" s="255" t="s">
        <v>193</v>
      </c>
    </row>
    <row r="797" s="2" customFormat="1" ht="16.5" customHeight="1">
      <c r="A797" s="41"/>
      <c r="B797" s="42"/>
      <c r="C797" s="215" t="s">
        <v>4060</v>
      </c>
      <c r="D797" s="215" t="s">
        <v>195</v>
      </c>
      <c r="E797" s="216" t="s">
        <v>6155</v>
      </c>
      <c r="F797" s="217" t="s">
        <v>6156</v>
      </c>
      <c r="G797" s="218" t="s">
        <v>326</v>
      </c>
      <c r="H797" s="219">
        <v>1</v>
      </c>
      <c r="I797" s="220"/>
      <c r="J797" s="221">
        <f>ROUND(I797*H797,2)</f>
        <v>0</v>
      </c>
      <c r="K797" s="217" t="s">
        <v>19</v>
      </c>
      <c r="L797" s="47"/>
      <c r="M797" s="222" t="s">
        <v>19</v>
      </c>
      <c r="N797" s="223" t="s">
        <v>40</v>
      </c>
      <c r="O797" s="87"/>
      <c r="P797" s="224">
        <f>O797*H797</f>
        <v>0</v>
      </c>
      <c r="Q797" s="224">
        <v>0</v>
      </c>
      <c r="R797" s="224">
        <f>Q797*H797</f>
        <v>0</v>
      </c>
      <c r="S797" s="224">
        <v>0</v>
      </c>
      <c r="T797" s="225">
        <f>S797*H797</f>
        <v>0</v>
      </c>
      <c r="U797" s="41"/>
      <c r="V797" s="41"/>
      <c r="W797" s="41"/>
      <c r="X797" s="41"/>
      <c r="Y797" s="41"/>
      <c r="Z797" s="41"/>
      <c r="AA797" s="41"/>
      <c r="AB797" s="41"/>
      <c r="AC797" s="41"/>
      <c r="AD797" s="41"/>
      <c r="AE797" s="41"/>
      <c r="AR797" s="226" t="s">
        <v>323</v>
      </c>
      <c r="AT797" s="226" t="s">
        <v>195</v>
      </c>
      <c r="AU797" s="226" t="s">
        <v>78</v>
      </c>
      <c r="AY797" s="20" t="s">
        <v>193</v>
      </c>
      <c r="BE797" s="227">
        <f>IF(N797="základní",J797,0)</f>
        <v>0</v>
      </c>
      <c r="BF797" s="227">
        <f>IF(N797="snížená",J797,0)</f>
        <v>0</v>
      </c>
      <c r="BG797" s="227">
        <f>IF(N797="zákl. přenesená",J797,0)</f>
        <v>0</v>
      </c>
      <c r="BH797" s="227">
        <f>IF(N797="sníž. přenesená",J797,0)</f>
        <v>0</v>
      </c>
      <c r="BI797" s="227">
        <f>IF(N797="nulová",J797,0)</f>
        <v>0</v>
      </c>
      <c r="BJ797" s="20" t="s">
        <v>76</v>
      </c>
      <c r="BK797" s="227">
        <f>ROUND(I797*H797,2)</f>
        <v>0</v>
      </c>
      <c r="BL797" s="20" t="s">
        <v>323</v>
      </c>
      <c r="BM797" s="226" t="s">
        <v>6157</v>
      </c>
    </row>
    <row r="798" s="2" customFormat="1">
      <c r="A798" s="41"/>
      <c r="B798" s="42"/>
      <c r="C798" s="43"/>
      <c r="D798" s="228" t="s">
        <v>202</v>
      </c>
      <c r="E798" s="43"/>
      <c r="F798" s="229" t="s">
        <v>6158</v>
      </c>
      <c r="G798" s="43"/>
      <c r="H798" s="43"/>
      <c r="I798" s="230"/>
      <c r="J798" s="43"/>
      <c r="K798" s="43"/>
      <c r="L798" s="47"/>
      <c r="M798" s="231"/>
      <c r="N798" s="232"/>
      <c r="O798" s="87"/>
      <c r="P798" s="87"/>
      <c r="Q798" s="87"/>
      <c r="R798" s="87"/>
      <c r="S798" s="87"/>
      <c r="T798" s="88"/>
      <c r="U798" s="41"/>
      <c r="V798" s="41"/>
      <c r="W798" s="41"/>
      <c r="X798" s="41"/>
      <c r="Y798" s="41"/>
      <c r="Z798" s="41"/>
      <c r="AA798" s="41"/>
      <c r="AB798" s="41"/>
      <c r="AC798" s="41"/>
      <c r="AD798" s="41"/>
      <c r="AE798" s="41"/>
      <c r="AT798" s="20" t="s">
        <v>202</v>
      </c>
      <c r="AU798" s="20" t="s">
        <v>78</v>
      </c>
    </row>
    <row r="799" s="2" customFormat="1">
      <c r="A799" s="41"/>
      <c r="B799" s="42"/>
      <c r="C799" s="43"/>
      <c r="D799" s="228" t="s">
        <v>1221</v>
      </c>
      <c r="E799" s="43"/>
      <c r="F799" s="270" t="s">
        <v>6142</v>
      </c>
      <c r="G799" s="43"/>
      <c r="H799" s="43"/>
      <c r="I799" s="230"/>
      <c r="J799" s="43"/>
      <c r="K799" s="43"/>
      <c r="L799" s="47"/>
      <c r="M799" s="231"/>
      <c r="N799" s="232"/>
      <c r="O799" s="87"/>
      <c r="P799" s="87"/>
      <c r="Q799" s="87"/>
      <c r="R799" s="87"/>
      <c r="S799" s="87"/>
      <c r="T799" s="88"/>
      <c r="U799" s="41"/>
      <c r="V799" s="41"/>
      <c r="W799" s="41"/>
      <c r="X799" s="41"/>
      <c r="Y799" s="41"/>
      <c r="Z799" s="41"/>
      <c r="AA799" s="41"/>
      <c r="AB799" s="41"/>
      <c r="AC799" s="41"/>
      <c r="AD799" s="41"/>
      <c r="AE799" s="41"/>
      <c r="AT799" s="20" t="s">
        <v>1221</v>
      </c>
      <c r="AU799" s="20" t="s">
        <v>78</v>
      </c>
    </row>
    <row r="800" s="13" customFormat="1">
      <c r="A800" s="13"/>
      <c r="B800" s="235"/>
      <c r="C800" s="236"/>
      <c r="D800" s="228" t="s">
        <v>206</v>
      </c>
      <c r="E800" s="237" t="s">
        <v>19</v>
      </c>
      <c r="F800" s="238" t="s">
        <v>279</v>
      </c>
      <c r="G800" s="236"/>
      <c r="H800" s="237" t="s">
        <v>19</v>
      </c>
      <c r="I800" s="239"/>
      <c r="J800" s="236"/>
      <c r="K800" s="236"/>
      <c r="L800" s="240"/>
      <c r="M800" s="241"/>
      <c r="N800" s="242"/>
      <c r="O800" s="242"/>
      <c r="P800" s="242"/>
      <c r="Q800" s="242"/>
      <c r="R800" s="242"/>
      <c r="S800" s="242"/>
      <c r="T800" s="243"/>
      <c r="U800" s="13"/>
      <c r="V800" s="13"/>
      <c r="W800" s="13"/>
      <c r="X800" s="13"/>
      <c r="Y800" s="13"/>
      <c r="Z800" s="13"/>
      <c r="AA800" s="13"/>
      <c r="AB800" s="13"/>
      <c r="AC800" s="13"/>
      <c r="AD800" s="13"/>
      <c r="AE800" s="13"/>
      <c r="AT800" s="244" t="s">
        <v>206</v>
      </c>
      <c r="AU800" s="244" t="s">
        <v>78</v>
      </c>
      <c r="AV800" s="13" t="s">
        <v>76</v>
      </c>
      <c r="AW800" s="13" t="s">
        <v>31</v>
      </c>
      <c r="AX800" s="13" t="s">
        <v>69</v>
      </c>
      <c r="AY800" s="244" t="s">
        <v>193</v>
      </c>
    </row>
    <row r="801" s="14" customFormat="1">
      <c r="A801" s="14"/>
      <c r="B801" s="245"/>
      <c r="C801" s="246"/>
      <c r="D801" s="228" t="s">
        <v>206</v>
      </c>
      <c r="E801" s="247" t="s">
        <v>19</v>
      </c>
      <c r="F801" s="248" t="s">
        <v>76</v>
      </c>
      <c r="G801" s="246"/>
      <c r="H801" s="249">
        <v>1</v>
      </c>
      <c r="I801" s="250"/>
      <c r="J801" s="246"/>
      <c r="K801" s="246"/>
      <c r="L801" s="251"/>
      <c r="M801" s="252"/>
      <c r="N801" s="253"/>
      <c r="O801" s="253"/>
      <c r="P801" s="253"/>
      <c r="Q801" s="253"/>
      <c r="R801" s="253"/>
      <c r="S801" s="253"/>
      <c r="T801" s="254"/>
      <c r="U801" s="14"/>
      <c r="V801" s="14"/>
      <c r="W801" s="14"/>
      <c r="X801" s="14"/>
      <c r="Y801" s="14"/>
      <c r="Z801" s="14"/>
      <c r="AA801" s="14"/>
      <c r="AB801" s="14"/>
      <c r="AC801" s="14"/>
      <c r="AD801" s="14"/>
      <c r="AE801" s="14"/>
      <c r="AT801" s="255" t="s">
        <v>206</v>
      </c>
      <c r="AU801" s="255" t="s">
        <v>78</v>
      </c>
      <c r="AV801" s="14" t="s">
        <v>78</v>
      </c>
      <c r="AW801" s="14" t="s">
        <v>31</v>
      </c>
      <c r="AX801" s="14" t="s">
        <v>76</v>
      </c>
      <c r="AY801" s="255" t="s">
        <v>193</v>
      </c>
    </row>
    <row r="802" s="2" customFormat="1" ht="16.5" customHeight="1">
      <c r="A802" s="41"/>
      <c r="B802" s="42"/>
      <c r="C802" s="215" t="s">
        <v>4063</v>
      </c>
      <c r="D802" s="215" t="s">
        <v>195</v>
      </c>
      <c r="E802" s="216" t="s">
        <v>6159</v>
      </c>
      <c r="F802" s="217" t="s">
        <v>6160</v>
      </c>
      <c r="G802" s="218" t="s">
        <v>326</v>
      </c>
      <c r="H802" s="219">
        <v>1</v>
      </c>
      <c r="I802" s="220"/>
      <c r="J802" s="221">
        <f>ROUND(I802*H802,2)</f>
        <v>0</v>
      </c>
      <c r="K802" s="217" t="s">
        <v>19</v>
      </c>
      <c r="L802" s="47"/>
      <c r="M802" s="222" t="s">
        <v>19</v>
      </c>
      <c r="N802" s="223" t="s">
        <v>40</v>
      </c>
      <c r="O802" s="87"/>
      <c r="P802" s="224">
        <f>O802*H802</f>
        <v>0</v>
      </c>
      <c r="Q802" s="224">
        <v>0</v>
      </c>
      <c r="R802" s="224">
        <f>Q802*H802</f>
        <v>0</v>
      </c>
      <c r="S802" s="224">
        <v>0</v>
      </c>
      <c r="T802" s="225">
        <f>S802*H802</f>
        <v>0</v>
      </c>
      <c r="U802" s="41"/>
      <c r="V802" s="41"/>
      <c r="W802" s="41"/>
      <c r="X802" s="41"/>
      <c r="Y802" s="41"/>
      <c r="Z802" s="41"/>
      <c r="AA802" s="41"/>
      <c r="AB802" s="41"/>
      <c r="AC802" s="41"/>
      <c r="AD802" s="41"/>
      <c r="AE802" s="41"/>
      <c r="AR802" s="226" t="s">
        <v>323</v>
      </c>
      <c r="AT802" s="226" t="s">
        <v>195</v>
      </c>
      <c r="AU802" s="226" t="s">
        <v>78</v>
      </c>
      <c r="AY802" s="20" t="s">
        <v>193</v>
      </c>
      <c r="BE802" s="227">
        <f>IF(N802="základní",J802,0)</f>
        <v>0</v>
      </c>
      <c r="BF802" s="227">
        <f>IF(N802="snížená",J802,0)</f>
        <v>0</v>
      </c>
      <c r="BG802" s="227">
        <f>IF(N802="zákl. přenesená",J802,0)</f>
        <v>0</v>
      </c>
      <c r="BH802" s="227">
        <f>IF(N802="sníž. přenesená",J802,0)</f>
        <v>0</v>
      </c>
      <c r="BI802" s="227">
        <f>IF(N802="nulová",J802,0)</f>
        <v>0</v>
      </c>
      <c r="BJ802" s="20" t="s">
        <v>76</v>
      </c>
      <c r="BK802" s="227">
        <f>ROUND(I802*H802,2)</f>
        <v>0</v>
      </c>
      <c r="BL802" s="20" t="s">
        <v>323</v>
      </c>
      <c r="BM802" s="226" t="s">
        <v>6161</v>
      </c>
    </row>
    <row r="803" s="2" customFormat="1">
      <c r="A803" s="41"/>
      <c r="B803" s="42"/>
      <c r="C803" s="43"/>
      <c r="D803" s="228" t="s">
        <v>202</v>
      </c>
      <c r="E803" s="43"/>
      <c r="F803" s="229" t="s">
        <v>6162</v>
      </c>
      <c r="G803" s="43"/>
      <c r="H803" s="43"/>
      <c r="I803" s="230"/>
      <c r="J803" s="43"/>
      <c r="K803" s="43"/>
      <c r="L803" s="47"/>
      <c r="M803" s="231"/>
      <c r="N803" s="232"/>
      <c r="O803" s="87"/>
      <c r="P803" s="87"/>
      <c r="Q803" s="87"/>
      <c r="R803" s="87"/>
      <c r="S803" s="87"/>
      <c r="T803" s="88"/>
      <c r="U803" s="41"/>
      <c r="V803" s="41"/>
      <c r="W803" s="41"/>
      <c r="X803" s="41"/>
      <c r="Y803" s="41"/>
      <c r="Z803" s="41"/>
      <c r="AA803" s="41"/>
      <c r="AB803" s="41"/>
      <c r="AC803" s="41"/>
      <c r="AD803" s="41"/>
      <c r="AE803" s="41"/>
      <c r="AT803" s="20" t="s">
        <v>202</v>
      </c>
      <c r="AU803" s="20" t="s">
        <v>78</v>
      </c>
    </row>
    <row r="804" s="2" customFormat="1">
      <c r="A804" s="41"/>
      <c r="B804" s="42"/>
      <c r="C804" s="43"/>
      <c r="D804" s="228" t="s">
        <v>1221</v>
      </c>
      <c r="E804" s="43"/>
      <c r="F804" s="270" t="s">
        <v>6142</v>
      </c>
      <c r="G804" s="43"/>
      <c r="H804" s="43"/>
      <c r="I804" s="230"/>
      <c r="J804" s="43"/>
      <c r="K804" s="43"/>
      <c r="L804" s="47"/>
      <c r="M804" s="231"/>
      <c r="N804" s="232"/>
      <c r="O804" s="87"/>
      <c r="P804" s="87"/>
      <c r="Q804" s="87"/>
      <c r="R804" s="87"/>
      <c r="S804" s="87"/>
      <c r="T804" s="88"/>
      <c r="U804" s="41"/>
      <c r="V804" s="41"/>
      <c r="W804" s="41"/>
      <c r="X804" s="41"/>
      <c r="Y804" s="41"/>
      <c r="Z804" s="41"/>
      <c r="AA804" s="41"/>
      <c r="AB804" s="41"/>
      <c r="AC804" s="41"/>
      <c r="AD804" s="41"/>
      <c r="AE804" s="41"/>
      <c r="AT804" s="20" t="s">
        <v>1221</v>
      </c>
      <c r="AU804" s="20" t="s">
        <v>78</v>
      </c>
    </row>
    <row r="805" s="13" customFormat="1">
      <c r="A805" s="13"/>
      <c r="B805" s="235"/>
      <c r="C805" s="236"/>
      <c r="D805" s="228" t="s">
        <v>206</v>
      </c>
      <c r="E805" s="237" t="s">
        <v>19</v>
      </c>
      <c r="F805" s="238" t="s">
        <v>279</v>
      </c>
      <c r="G805" s="236"/>
      <c r="H805" s="237" t="s">
        <v>19</v>
      </c>
      <c r="I805" s="239"/>
      <c r="J805" s="236"/>
      <c r="K805" s="236"/>
      <c r="L805" s="240"/>
      <c r="M805" s="241"/>
      <c r="N805" s="242"/>
      <c r="O805" s="242"/>
      <c r="P805" s="242"/>
      <c r="Q805" s="242"/>
      <c r="R805" s="242"/>
      <c r="S805" s="242"/>
      <c r="T805" s="243"/>
      <c r="U805" s="13"/>
      <c r="V805" s="13"/>
      <c r="W805" s="13"/>
      <c r="X805" s="13"/>
      <c r="Y805" s="13"/>
      <c r="Z805" s="13"/>
      <c r="AA805" s="13"/>
      <c r="AB805" s="13"/>
      <c r="AC805" s="13"/>
      <c r="AD805" s="13"/>
      <c r="AE805" s="13"/>
      <c r="AT805" s="244" t="s">
        <v>206</v>
      </c>
      <c r="AU805" s="244" t="s">
        <v>78</v>
      </c>
      <c r="AV805" s="13" t="s">
        <v>76</v>
      </c>
      <c r="AW805" s="13" t="s">
        <v>31</v>
      </c>
      <c r="AX805" s="13" t="s">
        <v>69</v>
      </c>
      <c r="AY805" s="244" t="s">
        <v>193</v>
      </c>
    </row>
    <row r="806" s="14" customFormat="1">
      <c r="A806" s="14"/>
      <c r="B806" s="245"/>
      <c r="C806" s="246"/>
      <c r="D806" s="228" t="s">
        <v>206</v>
      </c>
      <c r="E806" s="247" t="s">
        <v>19</v>
      </c>
      <c r="F806" s="248" t="s">
        <v>76</v>
      </c>
      <c r="G806" s="246"/>
      <c r="H806" s="249">
        <v>1</v>
      </c>
      <c r="I806" s="250"/>
      <c r="J806" s="246"/>
      <c r="K806" s="246"/>
      <c r="L806" s="251"/>
      <c r="M806" s="252"/>
      <c r="N806" s="253"/>
      <c r="O806" s="253"/>
      <c r="P806" s="253"/>
      <c r="Q806" s="253"/>
      <c r="R806" s="253"/>
      <c r="S806" s="253"/>
      <c r="T806" s="254"/>
      <c r="U806" s="14"/>
      <c r="V806" s="14"/>
      <c r="W806" s="14"/>
      <c r="X806" s="14"/>
      <c r="Y806" s="14"/>
      <c r="Z806" s="14"/>
      <c r="AA806" s="14"/>
      <c r="AB806" s="14"/>
      <c r="AC806" s="14"/>
      <c r="AD806" s="14"/>
      <c r="AE806" s="14"/>
      <c r="AT806" s="255" t="s">
        <v>206</v>
      </c>
      <c r="AU806" s="255" t="s">
        <v>78</v>
      </c>
      <c r="AV806" s="14" t="s">
        <v>78</v>
      </c>
      <c r="AW806" s="14" t="s">
        <v>31</v>
      </c>
      <c r="AX806" s="14" t="s">
        <v>76</v>
      </c>
      <c r="AY806" s="255" t="s">
        <v>193</v>
      </c>
    </row>
    <row r="807" s="2" customFormat="1" ht="16.5" customHeight="1">
      <c r="A807" s="41"/>
      <c r="B807" s="42"/>
      <c r="C807" s="215" t="s">
        <v>4065</v>
      </c>
      <c r="D807" s="215" t="s">
        <v>195</v>
      </c>
      <c r="E807" s="216" t="s">
        <v>6163</v>
      </c>
      <c r="F807" s="217" t="s">
        <v>6164</v>
      </c>
      <c r="G807" s="218" t="s">
        <v>326</v>
      </c>
      <c r="H807" s="219">
        <v>1</v>
      </c>
      <c r="I807" s="220"/>
      <c r="J807" s="221">
        <f>ROUND(I807*H807,2)</f>
        <v>0</v>
      </c>
      <c r="K807" s="217" t="s">
        <v>19</v>
      </c>
      <c r="L807" s="47"/>
      <c r="M807" s="222" t="s">
        <v>19</v>
      </c>
      <c r="N807" s="223" t="s">
        <v>40</v>
      </c>
      <c r="O807" s="87"/>
      <c r="P807" s="224">
        <f>O807*H807</f>
        <v>0</v>
      </c>
      <c r="Q807" s="224">
        <v>0</v>
      </c>
      <c r="R807" s="224">
        <f>Q807*H807</f>
        <v>0</v>
      </c>
      <c r="S807" s="224">
        <v>0</v>
      </c>
      <c r="T807" s="225">
        <f>S807*H807</f>
        <v>0</v>
      </c>
      <c r="U807" s="41"/>
      <c r="V807" s="41"/>
      <c r="W807" s="41"/>
      <c r="X807" s="41"/>
      <c r="Y807" s="41"/>
      <c r="Z807" s="41"/>
      <c r="AA807" s="41"/>
      <c r="AB807" s="41"/>
      <c r="AC807" s="41"/>
      <c r="AD807" s="41"/>
      <c r="AE807" s="41"/>
      <c r="AR807" s="226" t="s">
        <v>323</v>
      </c>
      <c r="AT807" s="226" t="s">
        <v>195</v>
      </c>
      <c r="AU807" s="226" t="s">
        <v>78</v>
      </c>
      <c r="AY807" s="20" t="s">
        <v>193</v>
      </c>
      <c r="BE807" s="227">
        <f>IF(N807="základní",J807,0)</f>
        <v>0</v>
      </c>
      <c r="BF807" s="227">
        <f>IF(N807="snížená",J807,0)</f>
        <v>0</v>
      </c>
      <c r="BG807" s="227">
        <f>IF(N807="zákl. přenesená",J807,0)</f>
        <v>0</v>
      </c>
      <c r="BH807" s="227">
        <f>IF(N807="sníž. přenesená",J807,0)</f>
        <v>0</v>
      </c>
      <c r="BI807" s="227">
        <f>IF(N807="nulová",J807,0)</f>
        <v>0</v>
      </c>
      <c r="BJ807" s="20" t="s">
        <v>76</v>
      </c>
      <c r="BK807" s="227">
        <f>ROUND(I807*H807,2)</f>
        <v>0</v>
      </c>
      <c r="BL807" s="20" t="s">
        <v>323</v>
      </c>
      <c r="BM807" s="226" t="s">
        <v>6165</v>
      </c>
    </row>
    <row r="808" s="2" customFormat="1">
      <c r="A808" s="41"/>
      <c r="B808" s="42"/>
      <c r="C808" s="43"/>
      <c r="D808" s="228" t="s">
        <v>202</v>
      </c>
      <c r="E808" s="43"/>
      <c r="F808" s="229" t="s">
        <v>6166</v>
      </c>
      <c r="G808" s="43"/>
      <c r="H808" s="43"/>
      <c r="I808" s="230"/>
      <c r="J808" s="43"/>
      <c r="K808" s="43"/>
      <c r="L808" s="47"/>
      <c r="M808" s="231"/>
      <c r="N808" s="232"/>
      <c r="O808" s="87"/>
      <c r="P808" s="87"/>
      <c r="Q808" s="87"/>
      <c r="R808" s="87"/>
      <c r="S808" s="87"/>
      <c r="T808" s="88"/>
      <c r="U808" s="41"/>
      <c r="V808" s="41"/>
      <c r="W808" s="41"/>
      <c r="X808" s="41"/>
      <c r="Y808" s="41"/>
      <c r="Z808" s="41"/>
      <c r="AA808" s="41"/>
      <c r="AB808" s="41"/>
      <c r="AC808" s="41"/>
      <c r="AD808" s="41"/>
      <c r="AE808" s="41"/>
      <c r="AT808" s="20" t="s">
        <v>202</v>
      </c>
      <c r="AU808" s="20" t="s">
        <v>78</v>
      </c>
    </row>
    <row r="809" s="2" customFormat="1">
      <c r="A809" s="41"/>
      <c r="B809" s="42"/>
      <c r="C809" s="43"/>
      <c r="D809" s="228" t="s">
        <v>1221</v>
      </c>
      <c r="E809" s="43"/>
      <c r="F809" s="270" t="s">
        <v>6142</v>
      </c>
      <c r="G809" s="43"/>
      <c r="H809" s="43"/>
      <c r="I809" s="230"/>
      <c r="J809" s="43"/>
      <c r="K809" s="43"/>
      <c r="L809" s="47"/>
      <c r="M809" s="231"/>
      <c r="N809" s="232"/>
      <c r="O809" s="87"/>
      <c r="P809" s="87"/>
      <c r="Q809" s="87"/>
      <c r="R809" s="87"/>
      <c r="S809" s="87"/>
      <c r="T809" s="88"/>
      <c r="U809" s="41"/>
      <c r="V809" s="41"/>
      <c r="W809" s="41"/>
      <c r="X809" s="41"/>
      <c r="Y809" s="41"/>
      <c r="Z809" s="41"/>
      <c r="AA809" s="41"/>
      <c r="AB809" s="41"/>
      <c r="AC809" s="41"/>
      <c r="AD809" s="41"/>
      <c r="AE809" s="41"/>
      <c r="AT809" s="20" t="s">
        <v>1221</v>
      </c>
      <c r="AU809" s="20" t="s">
        <v>78</v>
      </c>
    </row>
    <row r="810" s="13" customFormat="1">
      <c r="A810" s="13"/>
      <c r="B810" s="235"/>
      <c r="C810" s="236"/>
      <c r="D810" s="228" t="s">
        <v>206</v>
      </c>
      <c r="E810" s="237" t="s">
        <v>19</v>
      </c>
      <c r="F810" s="238" t="s">
        <v>279</v>
      </c>
      <c r="G810" s="236"/>
      <c r="H810" s="237" t="s">
        <v>19</v>
      </c>
      <c r="I810" s="239"/>
      <c r="J810" s="236"/>
      <c r="K810" s="236"/>
      <c r="L810" s="240"/>
      <c r="M810" s="241"/>
      <c r="N810" s="242"/>
      <c r="O810" s="242"/>
      <c r="P810" s="242"/>
      <c r="Q810" s="242"/>
      <c r="R810" s="242"/>
      <c r="S810" s="242"/>
      <c r="T810" s="243"/>
      <c r="U810" s="13"/>
      <c r="V810" s="13"/>
      <c r="W810" s="13"/>
      <c r="X810" s="13"/>
      <c r="Y810" s="13"/>
      <c r="Z810" s="13"/>
      <c r="AA810" s="13"/>
      <c r="AB810" s="13"/>
      <c r="AC810" s="13"/>
      <c r="AD810" s="13"/>
      <c r="AE810" s="13"/>
      <c r="AT810" s="244" t="s">
        <v>206</v>
      </c>
      <c r="AU810" s="244" t="s">
        <v>78</v>
      </c>
      <c r="AV810" s="13" t="s">
        <v>76</v>
      </c>
      <c r="AW810" s="13" t="s">
        <v>31</v>
      </c>
      <c r="AX810" s="13" t="s">
        <v>69</v>
      </c>
      <c r="AY810" s="244" t="s">
        <v>193</v>
      </c>
    </row>
    <row r="811" s="14" customFormat="1">
      <c r="A811" s="14"/>
      <c r="B811" s="245"/>
      <c r="C811" s="246"/>
      <c r="D811" s="228" t="s">
        <v>206</v>
      </c>
      <c r="E811" s="247" t="s">
        <v>19</v>
      </c>
      <c r="F811" s="248" t="s">
        <v>76</v>
      </c>
      <c r="G811" s="246"/>
      <c r="H811" s="249">
        <v>1</v>
      </c>
      <c r="I811" s="250"/>
      <c r="J811" s="246"/>
      <c r="K811" s="246"/>
      <c r="L811" s="251"/>
      <c r="M811" s="252"/>
      <c r="N811" s="253"/>
      <c r="O811" s="253"/>
      <c r="P811" s="253"/>
      <c r="Q811" s="253"/>
      <c r="R811" s="253"/>
      <c r="S811" s="253"/>
      <c r="T811" s="254"/>
      <c r="U811" s="14"/>
      <c r="V811" s="14"/>
      <c r="W811" s="14"/>
      <c r="X811" s="14"/>
      <c r="Y811" s="14"/>
      <c r="Z811" s="14"/>
      <c r="AA811" s="14"/>
      <c r="AB811" s="14"/>
      <c r="AC811" s="14"/>
      <c r="AD811" s="14"/>
      <c r="AE811" s="14"/>
      <c r="AT811" s="255" t="s">
        <v>206</v>
      </c>
      <c r="AU811" s="255" t="s">
        <v>78</v>
      </c>
      <c r="AV811" s="14" t="s">
        <v>78</v>
      </c>
      <c r="AW811" s="14" t="s">
        <v>31</v>
      </c>
      <c r="AX811" s="14" t="s">
        <v>76</v>
      </c>
      <c r="AY811" s="255" t="s">
        <v>193</v>
      </c>
    </row>
    <row r="812" s="2" customFormat="1" ht="16.5" customHeight="1">
      <c r="A812" s="41"/>
      <c r="B812" s="42"/>
      <c r="C812" s="215" t="s">
        <v>4071</v>
      </c>
      <c r="D812" s="215" t="s">
        <v>195</v>
      </c>
      <c r="E812" s="216" t="s">
        <v>6167</v>
      </c>
      <c r="F812" s="217" t="s">
        <v>6168</v>
      </c>
      <c r="G812" s="218" t="s">
        <v>326</v>
      </c>
      <c r="H812" s="219">
        <v>1</v>
      </c>
      <c r="I812" s="220"/>
      <c r="J812" s="221">
        <f>ROUND(I812*H812,2)</f>
        <v>0</v>
      </c>
      <c r="K812" s="217" t="s">
        <v>19</v>
      </c>
      <c r="L812" s="47"/>
      <c r="M812" s="222" t="s">
        <v>19</v>
      </c>
      <c r="N812" s="223" t="s">
        <v>40</v>
      </c>
      <c r="O812" s="87"/>
      <c r="P812" s="224">
        <f>O812*H812</f>
        <v>0</v>
      </c>
      <c r="Q812" s="224">
        <v>0</v>
      </c>
      <c r="R812" s="224">
        <f>Q812*H812</f>
        <v>0</v>
      </c>
      <c r="S812" s="224">
        <v>0</v>
      </c>
      <c r="T812" s="225">
        <f>S812*H812</f>
        <v>0</v>
      </c>
      <c r="U812" s="41"/>
      <c r="V812" s="41"/>
      <c r="W812" s="41"/>
      <c r="X812" s="41"/>
      <c r="Y812" s="41"/>
      <c r="Z812" s="41"/>
      <c r="AA812" s="41"/>
      <c r="AB812" s="41"/>
      <c r="AC812" s="41"/>
      <c r="AD812" s="41"/>
      <c r="AE812" s="41"/>
      <c r="AR812" s="226" t="s">
        <v>323</v>
      </c>
      <c r="AT812" s="226" t="s">
        <v>195</v>
      </c>
      <c r="AU812" s="226" t="s">
        <v>78</v>
      </c>
      <c r="AY812" s="20" t="s">
        <v>193</v>
      </c>
      <c r="BE812" s="227">
        <f>IF(N812="základní",J812,0)</f>
        <v>0</v>
      </c>
      <c r="BF812" s="227">
        <f>IF(N812="snížená",J812,0)</f>
        <v>0</v>
      </c>
      <c r="BG812" s="227">
        <f>IF(N812="zákl. přenesená",J812,0)</f>
        <v>0</v>
      </c>
      <c r="BH812" s="227">
        <f>IF(N812="sníž. přenesená",J812,0)</f>
        <v>0</v>
      </c>
      <c r="BI812" s="227">
        <f>IF(N812="nulová",J812,0)</f>
        <v>0</v>
      </c>
      <c r="BJ812" s="20" t="s">
        <v>76</v>
      </c>
      <c r="BK812" s="227">
        <f>ROUND(I812*H812,2)</f>
        <v>0</v>
      </c>
      <c r="BL812" s="20" t="s">
        <v>323</v>
      </c>
      <c r="BM812" s="226" t="s">
        <v>6169</v>
      </c>
    </row>
    <row r="813" s="2" customFormat="1">
      <c r="A813" s="41"/>
      <c r="B813" s="42"/>
      <c r="C813" s="43"/>
      <c r="D813" s="228" t="s">
        <v>202</v>
      </c>
      <c r="E813" s="43"/>
      <c r="F813" s="229" t="s">
        <v>6170</v>
      </c>
      <c r="G813" s="43"/>
      <c r="H813" s="43"/>
      <c r="I813" s="230"/>
      <c r="J813" s="43"/>
      <c r="K813" s="43"/>
      <c r="L813" s="47"/>
      <c r="M813" s="231"/>
      <c r="N813" s="232"/>
      <c r="O813" s="87"/>
      <c r="P813" s="87"/>
      <c r="Q813" s="87"/>
      <c r="R813" s="87"/>
      <c r="S813" s="87"/>
      <c r="T813" s="88"/>
      <c r="U813" s="41"/>
      <c r="V813" s="41"/>
      <c r="W813" s="41"/>
      <c r="X813" s="41"/>
      <c r="Y813" s="41"/>
      <c r="Z813" s="41"/>
      <c r="AA813" s="41"/>
      <c r="AB813" s="41"/>
      <c r="AC813" s="41"/>
      <c r="AD813" s="41"/>
      <c r="AE813" s="41"/>
      <c r="AT813" s="20" t="s">
        <v>202</v>
      </c>
      <c r="AU813" s="20" t="s">
        <v>78</v>
      </c>
    </row>
    <row r="814" s="2" customFormat="1">
      <c r="A814" s="41"/>
      <c r="B814" s="42"/>
      <c r="C814" s="43"/>
      <c r="D814" s="228" t="s">
        <v>1221</v>
      </c>
      <c r="E814" s="43"/>
      <c r="F814" s="270" t="s">
        <v>6171</v>
      </c>
      <c r="G814" s="43"/>
      <c r="H814" s="43"/>
      <c r="I814" s="230"/>
      <c r="J814" s="43"/>
      <c r="K814" s="43"/>
      <c r="L814" s="47"/>
      <c r="M814" s="231"/>
      <c r="N814" s="232"/>
      <c r="O814" s="87"/>
      <c r="P814" s="87"/>
      <c r="Q814" s="87"/>
      <c r="R814" s="87"/>
      <c r="S814" s="87"/>
      <c r="T814" s="88"/>
      <c r="U814" s="41"/>
      <c r="V814" s="41"/>
      <c r="W814" s="41"/>
      <c r="X814" s="41"/>
      <c r="Y814" s="41"/>
      <c r="Z814" s="41"/>
      <c r="AA814" s="41"/>
      <c r="AB814" s="41"/>
      <c r="AC814" s="41"/>
      <c r="AD814" s="41"/>
      <c r="AE814" s="41"/>
      <c r="AT814" s="20" t="s">
        <v>1221</v>
      </c>
      <c r="AU814" s="20" t="s">
        <v>78</v>
      </c>
    </row>
    <row r="815" s="13" customFormat="1">
      <c r="A815" s="13"/>
      <c r="B815" s="235"/>
      <c r="C815" s="236"/>
      <c r="D815" s="228" t="s">
        <v>206</v>
      </c>
      <c r="E815" s="237" t="s">
        <v>19</v>
      </c>
      <c r="F815" s="238" t="s">
        <v>279</v>
      </c>
      <c r="G815" s="236"/>
      <c r="H815" s="237" t="s">
        <v>19</v>
      </c>
      <c r="I815" s="239"/>
      <c r="J815" s="236"/>
      <c r="K815" s="236"/>
      <c r="L815" s="240"/>
      <c r="M815" s="241"/>
      <c r="N815" s="242"/>
      <c r="O815" s="242"/>
      <c r="P815" s="242"/>
      <c r="Q815" s="242"/>
      <c r="R815" s="242"/>
      <c r="S815" s="242"/>
      <c r="T815" s="243"/>
      <c r="U815" s="13"/>
      <c r="V815" s="13"/>
      <c r="W815" s="13"/>
      <c r="X815" s="13"/>
      <c r="Y815" s="13"/>
      <c r="Z815" s="13"/>
      <c r="AA815" s="13"/>
      <c r="AB815" s="13"/>
      <c r="AC815" s="13"/>
      <c r="AD815" s="13"/>
      <c r="AE815" s="13"/>
      <c r="AT815" s="244" t="s">
        <v>206</v>
      </c>
      <c r="AU815" s="244" t="s">
        <v>78</v>
      </c>
      <c r="AV815" s="13" t="s">
        <v>76</v>
      </c>
      <c r="AW815" s="13" t="s">
        <v>31</v>
      </c>
      <c r="AX815" s="13" t="s">
        <v>69</v>
      </c>
      <c r="AY815" s="244" t="s">
        <v>193</v>
      </c>
    </row>
    <row r="816" s="14" customFormat="1">
      <c r="A816" s="14"/>
      <c r="B816" s="245"/>
      <c r="C816" s="246"/>
      <c r="D816" s="228" t="s">
        <v>206</v>
      </c>
      <c r="E816" s="247" t="s">
        <v>19</v>
      </c>
      <c r="F816" s="248" t="s">
        <v>76</v>
      </c>
      <c r="G816" s="246"/>
      <c r="H816" s="249">
        <v>1</v>
      </c>
      <c r="I816" s="250"/>
      <c r="J816" s="246"/>
      <c r="K816" s="246"/>
      <c r="L816" s="251"/>
      <c r="M816" s="252"/>
      <c r="N816" s="253"/>
      <c r="O816" s="253"/>
      <c r="P816" s="253"/>
      <c r="Q816" s="253"/>
      <c r="R816" s="253"/>
      <c r="S816" s="253"/>
      <c r="T816" s="254"/>
      <c r="U816" s="14"/>
      <c r="V816" s="14"/>
      <c r="W816" s="14"/>
      <c r="X816" s="14"/>
      <c r="Y816" s="14"/>
      <c r="Z816" s="14"/>
      <c r="AA816" s="14"/>
      <c r="AB816" s="14"/>
      <c r="AC816" s="14"/>
      <c r="AD816" s="14"/>
      <c r="AE816" s="14"/>
      <c r="AT816" s="255" t="s">
        <v>206</v>
      </c>
      <c r="AU816" s="255" t="s">
        <v>78</v>
      </c>
      <c r="AV816" s="14" t="s">
        <v>78</v>
      </c>
      <c r="AW816" s="14" t="s">
        <v>31</v>
      </c>
      <c r="AX816" s="14" t="s">
        <v>76</v>
      </c>
      <c r="AY816" s="255" t="s">
        <v>193</v>
      </c>
    </row>
    <row r="817" s="2" customFormat="1" ht="16.5" customHeight="1">
      <c r="A817" s="41"/>
      <c r="B817" s="42"/>
      <c r="C817" s="215" t="s">
        <v>4088</v>
      </c>
      <c r="D817" s="215" t="s">
        <v>195</v>
      </c>
      <c r="E817" s="216" t="s">
        <v>6172</v>
      </c>
      <c r="F817" s="217" t="s">
        <v>6173</v>
      </c>
      <c r="G817" s="218" t="s">
        <v>408</v>
      </c>
      <c r="H817" s="219">
        <v>3.5</v>
      </c>
      <c r="I817" s="220"/>
      <c r="J817" s="221">
        <f>ROUND(I817*H817,2)</f>
        <v>0</v>
      </c>
      <c r="K817" s="217" t="s">
        <v>19</v>
      </c>
      <c r="L817" s="47"/>
      <c r="M817" s="222" t="s">
        <v>19</v>
      </c>
      <c r="N817" s="223" t="s">
        <v>40</v>
      </c>
      <c r="O817" s="87"/>
      <c r="P817" s="224">
        <f>O817*H817</f>
        <v>0</v>
      </c>
      <c r="Q817" s="224">
        <v>0</v>
      </c>
      <c r="R817" s="224">
        <f>Q817*H817</f>
        <v>0</v>
      </c>
      <c r="S817" s="224">
        <v>0</v>
      </c>
      <c r="T817" s="225">
        <f>S817*H817</f>
        <v>0</v>
      </c>
      <c r="U817" s="41"/>
      <c r="V817" s="41"/>
      <c r="W817" s="41"/>
      <c r="X817" s="41"/>
      <c r="Y817" s="41"/>
      <c r="Z817" s="41"/>
      <c r="AA817" s="41"/>
      <c r="AB817" s="41"/>
      <c r="AC817" s="41"/>
      <c r="AD817" s="41"/>
      <c r="AE817" s="41"/>
      <c r="AR817" s="226" t="s">
        <v>323</v>
      </c>
      <c r="AT817" s="226" t="s">
        <v>195</v>
      </c>
      <c r="AU817" s="226" t="s">
        <v>78</v>
      </c>
      <c r="AY817" s="20" t="s">
        <v>193</v>
      </c>
      <c r="BE817" s="227">
        <f>IF(N817="základní",J817,0)</f>
        <v>0</v>
      </c>
      <c r="BF817" s="227">
        <f>IF(N817="snížená",J817,0)</f>
        <v>0</v>
      </c>
      <c r="BG817" s="227">
        <f>IF(N817="zákl. přenesená",J817,0)</f>
        <v>0</v>
      </c>
      <c r="BH817" s="227">
        <f>IF(N817="sníž. přenesená",J817,0)</f>
        <v>0</v>
      </c>
      <c r="BI817" s="227">
        <f>IF(N817="nulová",J817,0)</f>
        <v>0</v>
      </c>
      <c r="BJ817" s="20" t="s">
        <v>76</v>
      </c>
      <c r="BK817" s="227">
        <f>ROUND(I817*H817,2)</f>
        <v>0</v>
      </c>
      <c r="BL817" s="20" t="s">
        <v>323</v>
      </c>
      <c r="BM817" s="226" t="s">
        <v>6174</v>
      </c>
    </row>
    <row r="818" s="2" customFormat="1">
      <c r="A818" s="41"/>
      <c r="B818" s="42"/>
      <c r="C818" s="43"/>
      <c r="D818" s="228" t="s">
        <v>202</v>
      </c>
      <c r="E818" s="43"/>
      <c r="F818" s="229" t="s">
        <v>6175</v>
      </c>
      <c r="G818" s="43"/>
      <c r="H818" s="43"/>
      <c r="I818" s="230"/>
      <c r="J818" s="43"/>
      <c r="K818" s="43"/>
      <c r="L818" s="47"/>
      <c r="M818" s="231"/>
      <c r="N818" s="232"/>
      <c r="O818" s="87"/>
      <c r="P818" s="87"/>
      <c r="Q818" s="87"/>
      <c r="R818" s="87"/>
      <c r="S818" s="87"/>
      <c r="T818" s="88"/>
      <c r="U818" s="41"/>
      <c r="V818" s="41"/>
      <c r="W818" s="41"/>
      <c r="X818" s="41"/>
      <c r="Y818" s="41"/>
      <c r="Z818" s="41"/>
      <c r="AA818" s="41"/>
      <c r="AB818" s="41"/>
      <c r="AC818" s="41"/>
      <c r="AD818" s="41"/>
      <c r="AE818" s="41"/>
      <c r="AT818" s="20" t="s">
        <v>202</v>
      </c>
      <c r="AU818" s="20" t="s">
        <v>78</v>
      </c>
    </row>
    <row r="819" s="13" customFormat="1">
      <c r="A819" s="13"/>
      <c r="B819" s="235"/>
      <c r="C819" s="236"/>
      <c r="D819" s="228" t="s">
        <v>206</v>
      </c>
      <c r="E819" s="237" t="s">
        <v>19</v>
      </c>
      <c r="F819" s="238" t="s">
        <v>279</v>
      </c>
      <c r="G819" s="236"/>
      <c r="H819" s="237" t="s">
        <v>19</v>
      </c>
      <c r="I819" s="239"/>
      <c r="J819" s="236"/>
      <c r="K819" s="236"/>
      <c r="L819" s="240"/>
      <c r="M819" s="241"/>
      <c r="N819" s="242"/>
      <c r="O819" s="242"/>
      <c r="P819" s="242"/>
      <c r="Q819" s="242"/>
      <c r="R819" s="242"/>
      <c r="S819" s="242"/>
      <c r="T819" s="243"/>
      <c r="U819" s="13"/>
      <c r="V819" s="13"/>
      <c r="W819" s="13"/>
      <c r="X819" s="13"/>
      <c r="Y819" s="13"/>
      <c r="Z819" s="13"/>
      <c r="AA819" s="13"/>
      <c r="AB819" s="13"/>
      <c r="AC819" s="13"/>
      <c r="AD819" s="13"/>
      <c r="AE819" s="13"/>
      <c r="AT819" s="244" t="s">
        <v>206</v>
      </c>
      <c r="AU819" s="244" t="s">
        <v>78</v>
      </c>
      <c r="AV819" s="13" t="s">
        <v>76</v>
      </c>
      <c r="AW819" s="13" t="s">
        <v>31</v>
      </c>
      <c r="AX819" s="13" t="s">
        <v>69</v>
      </c>
      <c r="AY819" s="244" t="s">
        <v>193</v>
      </c>
    </row>
    <row r="820" s="14" customFormat="1">
      <c r="A820" s="14"/>
      <c r="B820" s="245"/>
      <c r="C820" s="246"/>
      <c r="D820" s="228" t="s">
        <v>206</v>
      </c>
      <c r="E820" s="247" t="s">
        <v>19</v>
      </c>
      <c r="F820" s="248" t="s">
        <v>6176</v>
      </c>
      <c r="G820" s="246"/>
      <c r="H820" s="249">
        <v>3.5</v>
      </c>
      <c r="I820" s="250"/>
      <c r="J820" s="246"/>
      <c r="K820" s="246"/>
      <c r="L820" s="251"/>
      <c r="M820" s="252"/>
      <c r="N820" s="253"/>
      <c r="O820" s="253"/>
      <c r="P820" s="253"/>
      <c r="Q820" s="253"/>
      <c r="R820" s="253"/>
      <c r="S820" s="253"/>
      <c r="T820" s="254"/>
      <c r="U820" s="14"/>
      <c r="V820" s="14"/>
      <c r="W820" s="14"/>
      <c r="X820" s="14"/>
      <c r="Y820" s="14"/>
      <c r="Z820" s="14"/>
      <c r="AA820" s="14"/>
      <c r="AB820" s="14"/>
      <c r="AC820" s="14"/>
      <c r="AD820" s="14"/>
      <c r="AE820" s="14"/>
      <c r="AT820" s="255" t="s">
        <v>206</v>
      </c>
      <c r="AU820" s="255" t="s">
        <v>78</v>
      </c>
      <c r="AV820" s="14" t="s">
        <v>78</v>
      </c>
      <c r="AW820" s="14" t="s">
        <v>31</v>
      </c>
      <c r="AX820" s="14" t="s">
        <v>76</v>
      </c>
      <c r="AY820" s="255" t="s">
        <v>193</v>
      </c>
    </row>
    <row r="821" s="2" customFormat="1" ht="16.5" customHeight="1">
      <c r="A821" s="41"/>
      <c r="B821" s="42"/>
      <c r="C821" s="215" t="s">
        <v>4100</v>
      </c>
      <c r="D821" s="215" t="s">
        <v>195</v>
      </c>
      <c r="E821" s="216" t="s">
        <v>6177</v>
      </c>
      <c r="F821" s="217" t="s">
        <v>6178</v>
      </c>
      <c r="G821" s="218" t="s">
        <v>326</v>
      </c>
      <c r="H821" s="219">
        <v>1</v>
      </c>
      <c r="I821" s="220"/>
      <c r="J821" s="221">
        <f>ROUND(I821*H821,2)</f>
        <v>0</v>
      </c>
      <c r="K821" s="217" t="s">
        <v>19</v>
      </c>
      <c r="L821" s="47"/>
      <c r="M821" s="222" t="s">
        <v>19</v>
      </c>
      <c r="N821" s="223" t="s">
        <v>40</v>
      </c>
      <c r="O821" s="87"/>
      <c r="P821" s="224">
        <f>O821*H821</f>
        <v>0</v>
      </c>
      <c r="Q821" s="224">
        <v>0</v>
      </c>
      <c r="R821" s="224">
        <f>Q821*H821</f>
        <v>0</v>
      </c>
      <c r="S821" s="224">
        <v>0</v>
      </c>
      <c r="T821" s="225">
        <f>S821*H821</f>
        <v>0</v>
      </c>
      <c r="U821" s="41"/>
      <c r="V821" s="41"/>
      <c r="W821" s="41"/>
      <c r="X821" s="41"/>
      <c r="Y821" s="41"/>
      <c r="Z821" s="41"/>
      <c r="AA821" s="41"/>
      <c r="AB821" s="41"/>
      <c r="AC821" s="41"/>
      <c r="AD821" s="41"/>
      <c r="AE821" s="41"/>
      <c r="AR821" s="226" t="s">
        <v>323</v>
      </c>
      <c r="AT821" s="226" t="s">
        <v>195</v>
      </c>
      <c r="AU821" s="226" t="s">
        <v>78</v>
      </c>
      <c r="AY821" s="20" t="s">
        <v>193</v>
      </c>
      <c r="BE821" s="227">
        <f>IF(N821="základní",J821,0)</f>
        <v>0</v>
      </c>
      <c r="BF821" s="227">
        <f>IF(N821="snížená",J821,0)</f>
        <v>0</v>
      </c>
      <c r="BG821" s="227">
        <f>IF(N821="zákl. přenesená",J821,0)</f>
        <v>0</v>
      </c>
      <c r="BH821" s="227">
        <f>IF(N821="sníž. přenesená",J821,0)</f>
        <v>0</v>
      </c>
      <c r="BI821" s="227">
        <f>IF(N821="nulová",J821,0)</f>
        <v>0</v>
      </c>
      <c r="BJ821" s="20" t="s">
        <v>76</v>
      </c>
      <c r="BK821" s="227">
        <f>ROUND(I821*H821,2)</f>
        <v>0</v>
      </c>
      <c r="BL821" s="20" t="s">
        <v>323</v>
      </c>
      <c r="BM821" s="226" t="s">
        <v>6179</v>
      </c>
    </row>
    <row r="822" s="2" customFormat="1">
      <c r="A822" s="41"/>
      <c r="B822" s="42"/>
      <c r="C822" s="43"/>
      <c r="D822" s="228" t="s">
        <v>202</v>
      </c>
      <c r="E822" s="43"/>
      <c r="F822" s="229" t="s">
        <v>6180</v>
      </c>
      <c r="G822" s="43"/>
      <c r="H822" s="43"/>
      <c r="I822" s="230"/>
      <c r="J822" s="43"/>
      <c r="K822" s="43"/>
      <c r="L822" s="47"/>
      <c r="M822" s="231"/>
      <c r="N822" s="232"/>
      <c r="O822" s="87"/>
      <c r="P822" s="87"/>
      <c r="Q822" s="87"/>
      <c r="R822" s="87"/>
      <c r="S822" s="87"/>
      <c r="T822" s="88"/>
      <c r="U822" s="41"/>
      <c r="V822" s="41"/>
      <c r="W822" s="41"/>
      <c r="X822" s="41"/>
      <c r="Y822" s="41"/>
      <c r="Z822" s="41"/>
      <c r="AA822" s="41"/>
      <c r="AB822" s="41"/>
      <c r="AC822" s="41"/>
      <c r="AD822" s="41"/>
      <c r="AE822" s="41"/>
      <c r="AT822" s="20" t="s">
        <v>202</v>
      </c>
      <c r="AU822" s="20" t="s">
        <v>78</v>
      </c>
    </row>
    <row r="823" s="2" customFormat="1">
      <c r="A823" s="41"/>
      <c r="B823" s="42"/>
      <c r="C823" s="43"/>
      <c r="D823" s="228" t="s">
        <v>1221</v>
      </c>
      <c r="E823" s="43"/>
      <c r="F823" s="270" t="s">
        <v>6181</v>
      </c>
      <c r="G823" s="43"/>
      <c r="H823" s="43"/>
      <c r="I823" s="230"/>
      <c r="J823" s="43"/>
      <c r="K823" s="43"/>
      <c r="L823" s="47"/>
      <c r="M823" s="231"/>
      <c r="N823" s="232"/>
      <c r="O823" s="87"/>
      <c r="P823" s="87"/>
      <c r="Q823" s="87"/>
      <c r="R823" s="87"/>
      <c r="S823" s="87"/>
      <c r="T823" s="88"/>
      <c r="U823" s="41"/>
      <c r="V823" s="41"/>
      <c r="W823" s="41"/>
      <c r="X823" s="41"/>
      <c r="Y823" s="41"/>
      <c r="Z823" s="41"/>
      <c r="AA823" s="41"/>
      <c r="AB823" s="41"/>
      <c r="AC823" s="41"/>
      <c r="AD823" s="41"/>
      <c r="AE823" s="41"/>
      <c r="AT823" s="20" t="s">
        <v>1221</v>
      </c>
      <c r="AU823" s="20" t="s">
        <v>78</v>
      </c>
    </row>
    <row r="824" s="13" customFormat="1">
      <c r="A824" s="13"/>
      <c r="B824" s="235"/>
      <c r="C824" s="236"/>
      <c r="D824" s="228" t="s">
        <v>206</v>
      </c>
      <c r="E824" s="237" t="s">
        <v>19</v>
      </c>
      <c r="F824" s="238" t="s">
        <v>279</v>
      </c>
      <c r="G824" s="236"/>
      <c r="H824" s="237" t="s">
        <v>19</v>
      </c>
      <c r="I824" s="239"/>
      <c r="J824" s="236"/>
      <c r="K824" s="236"/>
      <c r="L824" s="240"/>
      <c r="M824" s="241"/>
      <c r="N824" s="242"/>
      <c r="O824" s="242"/>
      <c r="P824" s="242"/>
      <c r="Q824" s="242"/>
      <c r="R824" s="242"/>
      <c r="S824" s="242"/>
      <c r="T824" s="243"/>
      <c r="U824" s="13"/>
      <c r="V824" s="13"/>
      <c r="W824" s="13"/>
      <c r="X824" s="13"/>
      <c r="Y824" s="13"/>
      <c r="Z824" s="13"/>
      <c r="AA824" s="13"/>
      <c r="AB824" s="13"/>
      <c r="AC824" s="13"/>
      <c r="AD824" s="13"/>
      <c r="AE824" s="13"/>
      <c r="AT824" s="244" t="s">
        <v>206</v>
      </c>
      <c r="AU824" s="244" t="s">
        <v>78</v>
      </c>
      <c r="AV824" s="13" t="s">
        <v>76</v>
      </c>
      <c r="AW824" s="13" t="s">
        <v>31</v>
      </c>
      <c r="AX824" s="13" t="s">
        <v>69</v>
      </c>
      <c r="AY824" s="244" t="s">
        <v>193</v>
      </c>
    </row>
    <row r="825" s="14" customFormat="1">
      <c r="A825" s="14"/>
      <c r="B825" s="245"/>
      <c r="C825" s="246"/>
      <c r="D825" s="228" t="s">
        <v>206</v>
      </c>
      <c r="E825" s="247" t="s">
        <v>19</v>
      </c>
      <c r="F825" s="248" t="s">
        <v>76</v>
      </c>
      <c r="G825" s="246"/>
      <c r="H825" s="249">
        <v>1</v>
      </c>
      <c r="I825" s="250"/>
      <c r="J825" s="246"/>
      <c r="K825" s="246"/>
      <c r="L825" s="251"/>
      <c r="M825" s="252"/>
      <c r="N825" s="253"/>
      <c r="O825" s="253"/>
      <c r="P825" s="253"/>
      <c r="Q825" s="253"/>
      <c r="R825" s="253"/>
      <c r="S825" s="253"/>
      <c r="T825" s="254"/>
      <c r="U825" s="14"/>
      <c r="V825" s="14"/>
      <c r="W825" s="14"/>
      <c r="X825" s="14"/>
      <c r="Y825" s="14"/>
      <c r="Z825" s="14"/>
      <c r="AA825" s="14"/>
      <c r="AB825" s="14"/>
      <c r="AC825" s="14"/>
      <c r="AD825" s="14"/>
      <c r="AE825" s="14"/>
      <c r="AT825" s="255" t="s">
        <v>206</v>
      </c>
      <c r="AU825" s="255" t="s">
        <v>78</v>
      </c>
      <c r="AV825" s="14" t="s">
        <v>78</v>
      </c>
      <c r="AW825" s="14" t="s">
        <v>31</v>
      </c>
      <c r="AX825" s="14" t="s">
        <v>76</v>
      </c>
      <c r="AY825" s="255" t="s">
        <v>193</v>
      </c>
    </row>
    <row r="826" s="2" customFormat="1" ht="16.5" customHeight="1">
      <c r="A826" s="41"/>
      <c r="B826" s="42"/>
      <c r="C826" s="215" t="s">
        <v>3375</v>
      </c>
      <c r="D826" s="215" t="s">
        <v>195</v>
      </c>
      <c r="E826" s="216" t="s">
        <v>6182</v>
      </c>
      <c r="F826" s="217" t="s">
        <v>6183</v>
      </c>
      <c r="G826" s="218" t="s">
        <v>408</v>
      </c>
      <c r="H826" s="219">
        <v>1255</v>
      </c>
      <c r="I826" s="220"/>
      <c r="J826" s="221">
        <f>ROUND(I826*H826,2)</f>
        <v>0</v>
      </c>
      <c r="K826" s="217" t="s">
        <v>19</v>
      </c>
      <c r="L826" s="47"/>
      <c r="M826" s="222" t="s">
        <v>19</v>
      </c>
      <c r="N826" s="223" t="s">
        <v>40</v>
      </c>
      <c r="O826" s="87"/>
      <c r="P826" s="224">
        <f>O826*H826</f>
        <v>0</v>
      </c>
      <c r="Q826" s="224">
        <v>0</v>
      </c>
      <c r="R826" s="224">
        <f>Q826*H826</f>
        <v>0</v>
      </c>
      <c r="S826" s="224">
        <v>0</v>
      </c>
      <c r="T826" s="225">
        <f>S826*H826</f>
        <v>0</v>
      </c>
      <c r="U826" s="41"/>
      <c r="V826" s="41"/>
      <c r="W826" s="41"/>
      <c r="X826" s="41"/>
      <c r="Y826" s="41"/>
      <c r="Z826" s="41"/>
      <c r="AA826" s="41"/>
      <c r="AB826" s="41"/>
      <c r="AC826" s="41"/>
      <c r="AD826" s="41"/>
      <c r="AE826" s="41"/>
      <c r="AR826" s="226" t="s">
        <v>323</v>
      </c>
      <c r="AT826" s="226" t="s">
        <v>195</v>
      </c>
      <c r="AU826" s="226" t="s">
        <v>78</v>
      </c>
      <c r="AY826" s="20" t="s">
        <v>193</v>
      </c>
      <c r="BE826" s="227">
        <f>IF(N826="základní",J826,0)</f>
        <v>0</v>
      </c>
      <c r="BF826" s="227">
        <f>IF(N826="snížená",J826,0)</f>
        <v>0</v>
      </c>
      <c r="BG826" s="227">
        <f>IF(N826="zákl. přenesená",J826,0)</f>
        <v>0</v>
      </c>
      <c r="BH826" s="227">
        <f>IF(N826="sníž. přenesená",J826,0)</f>
        <v>0</v>
      </c>
      <c r="BI826" s="227">
        <f>IF(N826="nulová",J826,0)</f>
        <v>0</v>
      </c>
      <c r="BJ826" s="20" t="s">
        <v>76</v>
      </c>
      <c r="BK826" s="227">
        <f>ROUND(I826*H826,2)</f>
        <v>0</v>
      </c>
      <c r="BL826" s="20" t="s">
        <v>323</v>
      </c>
      <c r="BM826" s="226" t="s">
        <v>6184</v>
      </c>
    </row>
    <row r="827" s="2" customFormat="1">
      <c r="A827" s="41"/>
      <c r="B827" s="42"/>
      <c r="C827" s="43"/>
      <c r="D827" s="228" t="s">
        <v>202</v>
      </c>
      <c r="E827" s="43"/>
      <c r="F827" s="229" t="s">
        <v>6185</v>
      </c>
      <c r="G827" s="43"/>
      <c r="H827" s="43"/>
      <c r="I827" s="230"/>
      <c r="J827" s="43"/>
      <c r="K827" s="43"/>
      <c r="L827" s="47"/>
      <c r="M827" s="231"/>
      <c r="N827" s="232"/>
      <c r="O827" s="87"/>
      <c r="P827" s="87"/>
      <c r="Q827" s="87"/>
      <c r="R827" s="87"/>
      <c r="S827" s="87"/>
      <c r="T827" s="88"/>
      <c r="U827" s="41"/>
      <c r="V827" s="41"/>
      <c r="W827" s="41"/>
      <c r="X827" s="41"/>
      <c r="Y827" s="41"/>
      <c r="Z827" s="41"/>
      <c r="AA827" s="41"/>
      <c r="AB827" s="41"/>
      <c r="AC827" s="41"/>
      <c r="AD827" s="41"/>
      <c r="AE827" s="41"/>
      <c r="AT827" s="20" t="s">
        <v>202</v>
      </c>
      <c r="AU827" s="20" t="s">
        <v>78</v>
      </c>
    </row>
    <row r="828" s="13" customFormat="1">
      <c r="A828" s="13"/>
      <c r="B828" s="235"/>
      <c r="C828" s="236"/>
      <c r="D828" s="228" t="s">
        <v>206</v>
      </c>
      <c r="E828" s="237" t="s">
        <v>19</v>
      </c>
      <c r="F828" s="238" t="s">
        <v>279</v>
      </c>
      <c r="G828" s="236"/>
      <c r="H828" s="237" t="s">
        <v>19</v>
      </c>
      <c r="I828" s="239"/>
      <c r="J828" s="236"/>
      <c r="K828" s="236"/>
      <c r="L828" s="240"/>
      <c r="M828" s="241"/>
      <c r="N828" s="242"/>
      <c r="O828" s="242"/>
      <c r="P828" s="242"/>
      <c r="Q828" s="242"/>
      <c r="R828" s="242"/>
      <c r="S828" s="242"/>
      <c r="T828" s="243"/>
      <c r="U828" s="13"/>
      <c r="V828" s="13"/>
      <c r="W828" s="13"/>
      <c r="X828" s="13"/>
      <c r="Y828" s="13"/>
      <c r="Z828" s="13"/>
      <c r="AA828" s="13"/>
      <c r="AB828" s="13"/>
      <c r="AC828" s="13"/>
      <c r="AD828" s="13"/>
      <c r="AE828" s="13"/>
      <c r="AT828" s="244" t="s">
        <v>206</v>
      </c>
      <c r="AU828" s="244" t="s">
        <v>78</v>
      </c>
      <c r="AV828" s="13" t="s">
        <v>76</v>
      </c>
      <c r="AW828" s="13" t="s">
        <v>31</v>
      </c>
      <c r="AX828" s="13" t="s">
        <v>69</v>
      </c>
      <c r="AY828" s="244" t="s">
        <v>193</v>
      </c>
    </row>
    <row r="829" s="14" customFormat="1">
      <c r="A829" s="14"/>
      <c r="B829" s="245"/>
      <c r="C829" s="246"/>
      <c r="D829" s="228" t="s">
        <v>206</v>
      </c>
      <c r="E829" s="247" t="s">
        <v>19</v>
      </c>
      <c r="F829" s="248" t="s">
        <v>6186</v>
      </c>
      <c r="G829" s="246"/>
      <c r="H829" s="249">
        <v>1255</v>
      </c>
      <c r="I829" s="250"/>
      <c r="J829" s="246"/>
      <c r="K829" s="246"/>
      <c r="L829" s="251"/>
      <c r="M829" s="271"/>
      <c r="N829" s="272"/>
      <c r="O829" s="272"/>
      <c r="P829" s="272"/>
      <c r="Q829" s="272"/>
      <c r="R829" s="272"/>
      <c r="S829" s="272"/>
      <c r="T829" s="273"/>
      <c r="U829" s="14"/>
      <c r="V829" s="14"/>
      <c r="W829" s="14"/>
      <c r="X829" s="14"/>
      <c r="Y829" s="14"/>
      <c r="Z829" s="14"/>
      <c r="AA829" s="14"/>
      <c r="AB829" s="14"/>
      <c r="AC829" s="14"/>
      <c r="AD829" s="14"/>
      <c r="AE829" s="14"/>
      <c r="AT829" s="255" t="s">
        <v>206</v>
      </c>
      <c r="AU829" s="255" t="s">
        <v>78</v>
      </c>
      <c r="AV829" s="14" t="s">
        <v>78</v>
      </c>
      <c r="AW829" s="14" t="s">
        <v>31</v>
      </c>
      <c r="AX829" s="14" t="s">
        <v>76</v>
      </c>
      <c r="AY829" s="255" t="s">
        <v>193</v>
      </c>
    </row>
    <row r="830" s="2" customFormat="1" ht="6.96" customHeight="1">
      <c r="A830" s="41"/>
      <c r="B830" s="62"/>
      <c r="C830" s="63"/>
      <c r="D830" s="63"/>
      <c r="E830" s="63"/>
      <c r="F830" s="63"/>
      <c r="G830" s="63"/>
      <c r="H830" s="63"/>
      <c r="I830" s="63"/>
      <c r="J830" s="63"/>
      <c r="K830" s="63"/>
      <c r="L830" s="47"/>
      <c r="M830" s="41"/>
      <c r="O830" s="41"/>
      <c r="P830" s="41"/>
      <c r="Q830" s="41"/>
      <c r="R830" s="41"/>
      <c r="S830" s="41"/>
      <c r="T830" s="41"/>
      <c r="U830" s="41"/>
      <c r="V830" s="41"/>
      <c r="W830" s="41"/>
      <c r="X830" s="41"/>
      <c r="Y830" s="41"/>
      <c r="Z830" s="41"/>
      <c r="AA830" s="41"/>
      <c r="AB830" s="41"/>
      <c r="AC830" s="41"/>
      <c r="AD830" s="41"/>
      <c r="AE830" s="41"/>
    </row>
  </sheetData>
  <sheetProtection sheet="1" autoFilter="0" formatColumns="0" formatRows="0" objects="1" scenarios="1" spinCount="100000" saltValue="wHJZQESZVFduvPvepqCWQds1TQq3OmniCun933X2ffxgfMxec44xoxP0s3mJzbQmflu3cu3peSHLw5HToUTeDQ==" hashValue="49LtjdlIOs9E8qY2Q7i2nCTTZ6SQEXK4dI1weVEPiU0+2XvOuxZFuXKVwQMaozEhiG/HAkNrnj0QUaqq/+LUyA==" algorithmName="SHA-512" password="97FE"/>
  <autoFilter ref="C93:K829"/>
  <mergeCells count="12">
    <mergeCell ref="E7:H7"/>
    <mergeCell ref="E9:H9"/>
    <mergeCell ref="E11:H11"/>
    <mergeCell ref="E20:H20"/>
    <mergeCell ref="E29:H29"/>
    <mergeCell ref="E50:H50"/>
    <mergeCell ref="E52:H52"/>
    <mergeCell ref="E54:H54"/>
    <mergeCell ref="E82:H82"/>
    <mergeCell ref="E84:H84"/>
    <mergeCell ref="E86:H86"/>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104</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6187</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ROUND(J98,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ROUND((SUM(BE98:BE603)),  2)</f>
        <v>0</v>
      </c>
      <c r="G35" s="41"/>
      <c r="H35" s="41"/>
      <c r="I35" s="160">
        <v>0.20999999999999999</v>
      </c>
      <c r="J35" s="159">
        <f>ROUND(((SUM(BE98:BE603))*I35),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ROUND((SUM(BF98:BF603)),  2)</f>
        <v>0</v>
      </c>
      <c r="G36" s="41"/>
      <c r="H36" s="41"/>
      <c r="I36" s="160">
        <v>0.12</v>
      </c>
      <c r="J36" s="159">
        <f>ROUND(((SUM(BF98:BF603))*I36),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ROUND((SUM(BG98:BG603)),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ROUND((SUM(BH98:BH603)),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ROUND((SUM(BI98:BI603)),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D.1.4.1 - ZTI</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J98</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6188</v>
      </c>
      <c r="E64" s="180"/>
      <c r="F64" s="180"/>
      <c r="G64" s="180"/>
      <c r="H64" s="180"/>
      <c r="I64" s="180"/>
      <c r="J64" s="181">
        <f>J99</f>
        <v>0</v>
      </c>
      <c r="K64" s="178"/>
      <c r="L64" s="182"/>
      <c r="S64" s="9"/>
      <c r="T64" s="9"/>
      <c r="U64" s="9"/>
      <c r="V64" s="9"/>
      <c r="W64" s="9"/>
      <c r="X64" s="9"/>
      <c r="Y64" s="9"/>
      <c r="Z64" s="9"/>
      <c r="AA64" s="9"/>
      <c r="AB64" s="9"/>
      <c r="AC64" s="9"/>
      <c r="AD64" s="9"/>
      <c r="AE64" s="9"/>
    </row>
    <row r="65" s="9" customFormat="1" ht="24.96" customHeight="1">
      <c r="A65" s="9"/>
      <c r="B65" s="177"/>
      <c r="C65" s="178"/>
      <c r="D65" s="179" t="s">
        <v>6189</v>
      </c>
      <c r="E65" s="180"/>
      <c r="F65" s="180"/>
      <c r="G65" s="180"/>
      <c r="H65" s="180"/>
      <c r="I65" s="180"/>
      <c r="J65" s="181">
        <f>J124</f>
        <v>0</v>
      </c>
      <c r="K65" s="178"/>
      <c r="L65" s="182"/>
      <c r="S65" s="9"/>
      <c r="T65" s="9"/>
      <c r="U65" s="9"/>
      <c r="V65" s="9"/>
      <c r="W65" s="9"/>
      <c r="X65" s="9"/>
      <c r="Y65" s="9"/>
      <c r="Z65" s="9"/>
      <c r="AA65" s="9"/>
      <c r="AB65" s="9"/>
      <c r="AC65" s="9"/>
      <c r="AD65" s="9"/>
      <c r="AE65" s="9"/>
    </row>
    <row r="66" s="9" customFormat="1" ht="24.96" customHeight="1">
      <c r="A66" s="9"/>
      <c r="B66" s="177"/>
      <c r="C66" s="178"/>
      <c r="D66" s="179" t="s">
        <v>6190</v>
      </c>
      <c r="E66" s="180"/>
      <c r="F66" s="180"/>
      <c r="G66" s="180"/>
      <c r="H66" s="180"/>
      <c r="I66" s="180"/>
      <c r="J66" s="181">
        <f>J128</f>
        <v>0</v>
      </c>
      <c r="K66" s="178"/>
      <c r="L66" s="182"/>
      <c r="S66" s="9"/>
      <c r="T66" s="9"/>
      <c r="U66" s="9"/>
      <c r="V66" s="9"/>
      <c r="W66" s="9"/>
      <c r="X66" s="9"/>
      <c r="Y66" s="9"/>
      <c r="Z66" s="9"/>
      <c r="AA66" s="9"/>
      <c r="AB66" s="9"/>
      <c r="AC66" s="9"/>
      <c r="AD66" s="9"/>
      <c r="AE66" s="9"/>
    </row>
    <row r="67" s="9" customFormat="1" ht="24.96" customHeight="1">
      <c r="A67" s="9"/>
      <c r="B67" s="177"/>
      <c r="C67" s="178"/>
      <c r="D67" s="179" t="s">
        <v>6191</v>
      </c>
      <c r="E67" s="180"/>
      <c r="F67" s="180"/>
      <c r="G67" s="180"/>
      <c r="H67" s="180"/>
      <c r="I67" s="180"/>
      <c r="J67" s="181">
        <f>J132</f>
        <v>0</v>
      </c>
      <c r="K67" s="178"/>
      <c r="L67" s="182"/>
      <c r="S67" s="9"/>
      <c r="T67" s="9"/>
      <c r="U67" s="9"/>
      <c r="V67" s="9"/>
      <c r="W67" s="9"/>
      <c r="X67" s="9"/>
      <c r="Y67" s="9"/>
      <c r="Z67" s="9"/>
      <c r="AA67" s="9"/>
      <c r="AB67" s="9"/>
      <c r="AC67" s="9"/>
      <c r="AD67" s="9"/>
      <c r="AE67" s="9"/>
    </row>
    <row r="68" s="9" customFormat="1" ht="24.96" customHeight="1">
      <c r="A68" s="9"/>
      <c r="B68" s="177"/>
      <c r="C68" s="178"/>
      <c r="D68" s="179" t="s">
        <v>6192</v>
      </c>
      <c r="E68" s="180"/>
      <c r="F68" s="180"/>
      <c r="G68" s="180"/>
      <c r="H68" s="180"/>
      <c r="I68" s="180"/>
      <c r="J68" s="181">
        <f>J150</f>
        <v>0</v>
      </c>
      <c r="K68" s="178"/>
      <c r="L68" s="182"/>
      <c r="S68" s="9"/>
      <c r="T68" s="9"/>
      <c r="U68" s="9"/>
      <c r="V68" s="9"/>
      <c r="W68" s="9"/>
      <c r="X68" s="9"/>
      <c r="Y68" s="9"/>
      <c r="Z68" s="9"/>
      <c r="AA68" s="9"/>
      <c r="AB68" s="9"/>
      <c r="AC68" s="9"/>
      <c r="AD68" s="9"/>
      <c r="AE68" s="9"/>
    </row>
    <row r="69" s="9" customFormat="1" ht="24.96" customHeight="1">
      <c r="A69" s="9"/>
      <c r="B69" s="177"/>
      <c r="C69" s="178"/>
      <c r="D69" s="179" t="s">
        <v>6193</v>
      </c>
      <c r="E69" s="180"/>
      <c r="F69" s="180"/>
      <c r="G69" s="180"/>
      <c r="H69" s="180"/>
      <c r="I69" s="180"/>
      <c r="J69" s="181">
        <f>J219</f>
        <v>0</v>
      </c>
      <c r="K69" s="178"/>
      <c r="L69" s="182"/>
      <c r="S69" s="9"/>
      <c r="T69" s="9"/>
      <c r="U69" s="9"/>
      <c r="V69" s="9"/>
      <c r="W69" s="9"/>
      <c r="X69" s="9"/>
      <c r="Y69" s="9"/>
      <c r="Z69" s="9"/>
      <c r="AA69" s="9"/>
      <c r="AB69" s="9"/>
      <c r="AC69" s="9"/>
      <c r="AD69" s="9"/>
      <c r="AE69" s="9"/>
    </row>
    <row r="70" s="9" customFormat="1" ht="24.96" customHeight="1">
      <c r="A70" s="9"/>
      <c r="B70" s="177"/>
      <c r="C70" s="178"/>
      <c r="D70" s="179" t="s">
        <v>6194</v>
      </c>
      <c r="E70" s="180"/>
      <c r="F70" s="180"/>
      <c r="G70" s="180"/>
      <c r="H70" s="180"/>
      <c r="I70" s="180"/>
      <c r="J70" s="181">
        <f>J232</f>
        <v>0</v>
      </c>
      <c r="K70" s="178"/>
      <c r="L70" s="182"/>
      <c r="S70" s="9"/>
      <c r="T70" s="9"/>
      <c r="U70" s="9"/>
      <c r="V70" s="9"/>
      <c r="W70" s="9"/>
      <c r="X70" s="9"/>
      <c r="Y70" s="9"/>
      <c r="Z70" s="9"/>
      <c r="AA70" s="9"/>
      <c r="AB70" s="9"/>
      <c r="AC70" s="9"/>
      <c r="AD70" s="9"/>
      <c r="AE70" s="9"/>
    </row>
    <row r="71" s="9" customFormat="1" ht="24.96" customHeight="1">
      <c r="A71" s="9"/>
      <c r="B71" s="177"/>
      <c r="C71" s="178"/>
      <c r="D71" s="179" t="s">
        <v>6195</v>
      </c>
      <c r="E71" s="180"/>
      <c r="F71" s="180"/>
      <c r="G71" s="180"/>
      <c r="H71" s="180"/>
      <c r="I71" s="180"/>
      <c r="J71" s="181">
        <f>J331</f>
        <v>0</v>
      </c>
      <c r="K71" s="178"/>
      <c r="L71" s="182"/>
      <c r="S71" s="9"/>
      <c r="T71" s="9"/>
      <c r="U71" s="9"/>
      <c r="V71" s="9"/>
      <c r="W71" s="9"/>
      <c r="X71" s="9"/>
      <c r="Y71" s="9"/>
      <c r="Z71" s="9"/>
      <c r="AA71" s="9"/>
      <c r="AB71" s="9"/>
      <c r="AC71" s="9"/>
      <c r="AD71" s="9"/>
      <c r="AE71" s="9"/>
    </row>
    <row r="72" s="9" customFormat="1" ht="24.96" customHeight="1">
      <c r="A72" s="9"/>
      <c r="B72" s="177"/>
      <c r="C72" s="178"/>
      <c r="D72" s="179" t="s">
        <v>6196</v>
      </c>
      <c r="E72" s="180"/>
      <c r="F72" s="180"/>
      <c r="G72" s="180"/>
      <c r="H72" s="180"/>
      <c r="I72" s="180"/>
      <c r="J72" s="181">
        <f>J472</f>
        <v>0</v>
      </c>
      <c r="K72" s="178"/>
      <c r="L72" s="182"/>
      <c r="S72" s="9"/>
      <c r="T72" s="9"/>
      <c r="U72" s="9"/>
      <c r="V72" s="9"/>
      <c r="W72" s="9"/>
      <c r="X72" s="9"/>
      <c r="Y72" s="9"/>
      <c r="Z72" s="9"/>
      <c r="AA72" s="9"/>
      <c r="AB72" s="9"/>
      <c r="AC72" s="9"/>
      <c r="AD72" s="9"/>
      <c r="AE72" s="9"/>
    </row>
    <row r="73" s="9" customFormat="1" ht="24.96" customHeight="1">
      <c r="A73" s="9"/>
      <c r="B73" s="177"/>
      <c r="C73" s="178"/>
      <c r="D73" s="179" t="s">
        <v>6197</v>
      </c>
      <c r="E73" s="180"/>
      <c r="F73" s="180"/>
      <c r="G73" s="180"/>
      <c r="H73" s="180"/>
      <c r="I73" s="180"/>
      <c r="J73" s="181">
        <f>J491</f>
        <v>0</v>
      </c>
      <c r="K73" s="178"/>
      <c r="L73" s="182"/>
      <c r="S73" s="9"/>
      <c r="T73" s="9"/>
      <c r="U73" s="9"/>
      <c r="V73" s="9"/>
      <c r="W73" s="9"/>
      <c r="X73" s="9"/>
      <c r="Y73" s="9"/>
      <c r="Z73" s="9"/>
      <c r="AA73" s="9"/>
      <c r="AB73" s="9"/>
      <c r="AC73" s="9"/>
      <c r="AD73" s="9"/>
      <c r="AE73" s="9"/>
    </row>
    <row r="74" s="9" customFormat="1" ht="24.96" customHeight="1">
      <c r="A74" s="9"/>
      <c r="B74" s="177"/>
      <c r="C74" s="178"/>
      <c r="D74" s="179" t="s">
        <v>6198</v>
      </c>
      <c r="E74" s="180"/>
      <c r="F74" s="180"/>
      <c r="G74" s="180"/>
      <c r="H74" s="180"/>
      <c r="I74" s="180"/>
      <c r="J74" s="181">
        <f>J562</f>
        <v>0</v>
      </c>
      <c r="K74" s="178"/>
      <c r="L74" s="182"/>
      <c r="S74" s="9"/>
      <c r="T74" s="9"/>
      <c r="U74" s="9"/>
      <c r="V74" s="9"/>
      <c r="W74" s="9"/>
      <c r="X74" s="9"/>
      <c r="Y74" s="9"/>
      <c r="Z74" s="9"/>
      <c r="AA74" s="9"/>
      <c r="AB74" s="9"/>
      <c r="AC74" s="9"/>
      <c r="AD74" s="9"/>
      <c r="AE74" s="9"/>
    </row>
    <row r="75" s="9" customFormat="1" ht="24.96" customHeight="1">
      <c r="A75" s="9"/>
      <c r="B75" s="177"/>
      <c r="C75" s="178"/>
      <c r="D75" s="179" t="s">
        <v>6199</v>
      </c>
      <c r="E75" s="180"/>
      <c r="F75" s="180"/>
      <c r="G75" s="180"/>
      <c r="H75" s="180"/>
      <c r="I75" s="180"/>
      <c r="J75" s="181">
        <f>J579</f>
        <v>0</v>
      </c>
      <c r="K75" s="178"/>
      <c r="L75" s="182"/>
      <c r="S75" s="9"/>
      <c r="T75" s="9"/>
      <c r="U75" s="9"/>
      <c r="V75" s="9"/>
      <c r="W75" s="9"/>
      <c r="X75" s="9"/>
      <c r="Y75" s="9"/>
      <c r="Z75" s="9"/>
      <c r="AA75" s="9"/>
      <c r="AB75" s="9"/>
      <c r="AC75" s="9"/>
      <c r="AD75" s="9"/>
      <c r="AE75" s="9"/>
    </row>
    <row r="76" s="9" customFormat="1" ht="24.96" customHeight="1">
      <c r="A76" s="9"/>
      <c r="B76" s="177"/>
      <c r="C76" s="178"/>
      <c r="D76" s="179" t="s">
        <v>6200</v>
      </c>
      <c r="E76" s="180"/>
      <c r="F76" s="180"/>
      <c r="G76" s="180"/>
      <c r="H76" s="180"/>
      <c r="I76" s="180"/>
      <c r="J76" s="181">
        <f>J600</f>
        <v>0</v>
      </c>
      <c r="K76" s="178"/>
      <c r="L76" s="182"/>
      <c r="S76" s="9"/>
      <c r="T76" s="9"/>
      <c r="U76" s="9"/>
      <c r="V76" s="9"/>
      <c r="W76" s="9"/>
      <c r="X76" s="9"/>
      <c r="Y76" s="9"/>
      <c r="Z76" s="9"/>
      <c r="AA76" s="9"/>
      <c r="AB76" s="9"/>
      <c r="AC76" s="9"/>
      <c r="AD76" s="9"/>
      <c r="AE76" s="9"/>
    </row>
    <row r="77" s="2" customFormat="1" ht="21.84" customHeight="1">
      <c r="A77" s="41"/>
      <c r="B77" s="42"/>
      <c r="C77" s="43"/>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6.96" customHeight="1">
      <c r="A78" s="41"/>
      <c r="B78" s="62"/>
      <c r="C78" s="63"/>
      <c r="D78" s="63"/>
      <c r="E78" s="63"/>
      <c r="F78" s="63"/>
      <c r="G78" s="63"/>
      <c r="H78" s="63"/>
      <c r="I78" s="63"/>
      <c r="J78" s="63"/>
      <c r="K78" s="63"/>
      <c r="L78" s="147"/>
      <c r="S78" s="41"/>
      <c r="T78" s="41"/>
      <c r="U78" s="41"/>
      <c r="V78" s="41"/>
      <c r="W78" s="41"/>
      <c r="X78" s="41"/>
      <c r="Y78" s="41"/>
      <c r="Z78" s="41"/>
      <c r="AA78" s="41"/>
      <c r="AB78" s="41"/>
      <c r="AC78" s="41"/>
      <c r="AD78" s="41"/>
      <c r="AE78" s="41"/>
    </row>
    <row r="82" s="2" customFormat="1" ht="6.96" customHeight="1">
      <c r="A82" s="41"/>
      <c r="B82" s="64"/>
      <c r="C82" s="65"/>
      <c r="D82" s="65"/>
      <c r="E82" s="65"/>
      <c r="F82" s="65"/>
      <c r="G82" s="65"/>
      <c r="H82" s="65"/>
      <c r="I82" s="65"/>
      <c r="J82" s="65"/>
      <c r="K82" s="65"/>
      <c r="L82" s="147"/>
      <c r="S82" s="41"/>
      <c r="T82" s="41"/>
      <c r="U82" s="41"/>
      <c r="V82" s="41"/>
      <c r="W82" s="41"/>
      <c r="X82" s="41"/>
      <c r="Y82" s="41"/>
      <c r="Z82" s="41"/>
      <c r="AA82" s="41"/>
      <c r="AB82" s="41"/>
      <c r="AC82" s="41"/>
      <c r="AD82" s="41"/>
      <c r="AE82" s="41"/>
    </row>
    <row r="83" s="2" customFormat="1" ht="24.96" customHeight="1">
      <c r="A83" s="41"/>
      <c r="B83" s="42"/>
      <c r="C83" s="26" t="s">
        <v>178</v>
      </c>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16</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6.5" customHeight="1">
      <c r="A86" s="41"/>
      <c r="B86" s="42"/>
      <c r="C86" s="43"/>
      <c r="D86" s="43"/>
      <c r="E86" s="172" t="str">
        <f>E7</f>
        <v>Tělocvična ZŠ TGM Poděbrady</v>
      </c>
      <c r="F86" s="35"/>
      <c r="G86" s="35"/>
      <c r="H86" s="35"/>
      <c r="I86" s="43"/>
      <c r="J86" s="43"/>
      <c r="K86" s="43"/>
      <c r="L86" s="147"/>
      <c r="S86" s="41"/>
      <c r="T86" s="41"/>
      <c r="U86" s="41"/>
      <c r="V86" s="41"/>
      <c r="W86" s="41"/>
      <c r="X86" s="41"/>
      <c r="Y86" s="41"/>
      <c r="Z86" s="41"/>
      <c r="AA86" s="41"/>
      <c r="AB86" s="41"/>
      <c r="AC86" s="41"/>
      <c r="AD86" s="41"/>
      <c r="AE86" s="41"/>
    </row>
    <row r="87" s="1" customFormat="1" ht="12" customHeight="1">
      <c r="B87" s="24"/>
      <c r="C87" s="35" t="s">
        <v>153</v>
      </c>
      <c r="D87" s="25"/>
      <c r="E87" s="25"/>
      <c r="F87" s="25"/>
      <c r="G87" s="25"/>
      <c r="H87" s="25"/>
      <c r="I87" s="25"/>
      <c r="J87" s="25"/>
      <c r="K87" s="25"/>
      <c r="L87" s="23"/>
    </row>
    <row r="88" s="2" customFormat="1" ht="16.5" customHeight="1">
      <c r="A88" s="41"/>
      <c r="B88" s="42"/>
      <c r="C88" s="43"/>
      <c r="D88" s="43"/>
      <c r="E88" s="172" t="s">
        <v>1254</v>
      </c>
      <c r="F88" s="43"/>
      <c r="G88" s="43"/>
      <c r="H88" s="43"/>
      <c r="I88" s="43"/>
      <c r="J88" s="43"/>
      <c r="K88" s="43"/>
      <c r="L88" s="147"/>
      <c r="S88" s="41"/>
      <c r="T88" s="41"/>
      <c r="U88" s="41"/>
      <c r="V88" s="41"/>
      <c r="W88" s="41"/>
      <c r="X88" s="41"/>
      <c r="Y88" s="41"/>
      <c r="Z88" s="41"/>
      <c r="AA88" s="41"/>
      <c r="AB88" s="41"/>
      <c r="AC88" s="41"/>
      <c r="AD88" s="41"/>
      <c r="AE88" s="41"/>
    </row>
    <row r="89" s="2" customFormat="1" ht="12" customHeight="1">
      <c r="A89" s="41"/>
      <c r="B89" s="42"/>
      <c r="C89" s="35" t="s">
        <v>155</v>
      </c>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6.5" customHeight="1">
      <c r="A90" s="41"/>
      <c r="B90" s="42"/>
      <c r="C90" s="43"/>
      <c r="D90" s="43"/>
      <c r="E90" s="72" t="str">
        <f>E11</f>
        <v>D.1.4.1 - ZTI</v>
      </c>
      <c r="F90" s="43"/>
      <c r="G90" s="43"/>
      <c r="H90" s="43"/>
      <c r="I90" s="43"/>
      <c r="J90" s="43"/>
      <c r="K90" s="43"/>
      <c r="L90" s="147"/>
      <c r="S90" s="41"/>
      <c r="T90" s="41"/>
      <c r="U90" s="41"/>
      <c r="V90" s="41"/>
      <c r="W90" s="41"/>
      <c r="X90" s="41"/>
      <c r="Y90" s="41"/>
      <c r="Z90" s="41"/>
      <c r="AA90" s="41"/>
      <c r="AB90" s="41"/>
      <c r="AC90" s="41"/>
      <c r="AD90" s="41"/>
      <c r="AE90" s="41"/>
    </row>
    <row r="91" s="2" customFormat="1" ht="6.96" customHeight="1">
      <c r="A91" s="41"/>
      <c r="B91" s="42"/>
      <c r="C91" s="43"/>
      <c r="D91" s="43"/>
      <c r="E91" s="43"/>
      <c r="F91" s="43"/>
      <c r="G91" s="43"/>
      <c r="H91" s="43"/>
      <c r="I91" s="43"/>
      <c r="J91" s="43"/>
      <c r="K91" s="43"/>
      <c r="L91" s="147"/>
      <c r="S91" s="41"/>
      <c r="T91" s="41"/>
      <c r="U91" s="41"/>
      <c r="V91" s="41"/>
      <c r="W91" s="41"/>
      <c r="X91" s="41"/>
      <c r="Y91" s="41"/>
      <c r="Z91" s="41"/>
      <c r="AA91" s="41"/>
      <c r="AB91" s="41"/>
      <c r="AC91" s="41"/>
      <c r="AD91" s="41"/>
      <c r="AE91" s="41"/>
    </row>
    <row r="92" s="2" customFormat="1" ht="12" customHeight="1">
      <c r="A92" s="41"/>
      <c r="B92" s="42"/>
      <c r="C92" s="35" t="s">
        <v>21</v>
      </c>
      <c r="D92" s="43"/>
      <c r="E92" s="43"/>
      <c r="F92" s="30" t="str">
        <f>F14</f>
        <v xml:space="preserve"> </v>
      </c>
      <c r="G92" s="43"/>
      <c r="H92" s="43"/>
      <c r="I92" s="35" t="s">
        <v>23</v>
      </c>
      <c r="J92" s="75" t="str">
        <f>IF(J14="","",J14)</f>
        <v>26. 2. 2026</v>
      </c>
      <c r="K92" s="43"/>
      <c r="L92" s="147"/>
      <c r="S92" s="41"/>
      <c r="T92" s="41"/>
      <c r="U92" s="41"/>
      <c r="V92" s="41"/>
      <c r="W92" s="41"/>
      <c r="X92" s="41"/>
      <c r="Y92" s="41"/>
      <c r="Z92" s="41"/>
      <c r="AA92" s="41"/>
      <c r="AB92" s="41"/>
      <c r="AC92" s="41"/>
      <c r="AD92" s="41"/>
      <c r="AE92" s="41"/>
    </row>
    <row r="93" s="2" customFormat="1" ht="6.96" customHeight="1">
      <c r="A93" s="41"/>
      <c r="B93" s="42"/>
      <c r="C93" s="43"/>
      <c r="D93" s="43"/>
      <c r="E93" s="43"/>
      <c r="F93" s="43"/>
      <c r="G93" s="43"/>
      <c r="H93" s="43"/>
      <c r="I93" s="43"/>
      <c r="J93" s="43"/>
      <c r="K93" s="43"/>
      <c r="L93" s="147"/>
      <c r="S93" s="41"/>
      <c r="T93" s="41"/>
      <c r="U93" s="41"/>
      <c r="V93" s="41"/>
      <c r="W93" s="41"/>
      <c r="X93" s="41"/>
      <c r="Y93" s="41"/>
      <c r="Z93" s="41"/>
      <c r="AA93" s="41"/>
      <c r="AB93" s="41"/>
      <c r="AC93" s="41"/>
      <c r="AD93" s="41"/>
      <c r="AE93" s="41"/>
    </row>
    <row r="94" s="2" customFormat="1" ht="15.15" customHeight="1">
      <c r="A94" s="41"/>
      <c r="B94" s="42"/>
      <c r="C94" s="35" t="s">
        <v>25</v>
      </c>
      <c r="D94" s="43"/>
      <c r="E94" s="43"/>
      <c r="F94" s="30" t="str">
        <f>E17</f>
        <v xml:space="preserve"> </v>
      </c>
      <c r="G94" s="43"/>
      <c r="H94" s="43"/>
      <c r="I94" s="35" t="s">
        <v>30</v>
      </c>
      <c r="J94" s="39" t="str">
        <f>E23</f>
        <v xml:space="preserve"> </v>
      </c>
      <c r="K94" s="43"/>
      <c r="L94" s="147"/>
      <c r="S94" s="41"/>
      <c r="T94" s="41"/>
      <c r="U94" s="41"/>
      <c r="V94" s="41"/>
      <c r="W94" s="41"/>
      <c r="X94" s="41"/>
      <c r="Y94" s="41"/>
      <c r="Z94" s="41"/>
      <c r="AA94" s="41"/>
      <c r="AB94" s="41"/>
      <c r="AC94" s="41"/>
      <c r="AD94" s="41"/>
      <c r="AE94" s="41"/>
    </row>
    <row r="95" s="2" customFormat="1" ht="15.15" customHeight="1">
      <c r="A95" s="41"/>
      <c r="B95" s="42"/>
      <c r="C95" s="35" t="s">
        <v>28</v>
      </c>
      <c r="D95" s="43"/>
      <c r="E95" s="43"/>
      <c r="F95" s="30" t="str">
        <f>IF(E20="","",E20)</f>
        <v>Vyplň údaj</v>
      </c>
      <c r="G95" s="43"/>
      <c r="H95" s="43"/>
      <c r="I95" s="35" t="s">
        <v>32</v>
      </c>
      <c r="J95" s="39" t="str">
        <f>E26</f>
        <v xml:space="preserve"> </v>
      </c>
      <c r="K95" s="43"/>
      <c r="L95" s="147"/>
      <c r="S95" s="41"/>
      <c r="T95" s="41"/>
      <c r="U95" s="41"/>
      <c r="V95" s="41"/>
      <c r="W95" s="41"/>
      <c r="X95" s="41"/>
      <c r="Y95" s="41"/>
      <c r="Z95" s="41"/>
      <c r="AA95" s="41"/>
      <c r="AB95" s="41"/>
      <c r="AC95" s="41"/>
      <c r="AD95" s="41"/>
      <c r="AE95" s="41"/>
    </row>
    <row r="96" s="2" customFormat="1" ht="10.32" customHeight="1">
      <c r="A96" s="41"/>
      <c r="B96" s="42"/>
      <c r="C96" s="43"/>
      <c r="D96" s="43"/>
      <c r="E96" s="43"/>
      <c r="F96" s="43"/>
      <c r="G96" s="43"/>
      <c r="H96" s="43"/>
      <c r="I96" s="43"/>
      <c r="J96" s="43"/>
      <c r="K96" s="43"/>
      <c r="L96" s="147"/>
      <c r="S96" s="41"/>
      <c r="T96" s="41"/>
      <c r="U96" s="41"/>
      <c r="V96" s="41"/>
      <c r="W96" s="41"/>
      <c r="X96" s="41"/>
      <c r="Y96" s="41"/>
      <c r="Z96" s="41"/>
      <c r="AA96" s="41"/>
      <c r="AB96" s="41"/>
      <c r="AC96" s="41"/>
      <c r="AD96" s="41"/>
      <c r="AE96" s="41"/>
    </row>
    <row r="97" s="11" customFormat="1" ht="29.28" customHeight="1">
      <c r="A97" s="188"/>
      <c r="B97" s="189"/>
      <c r="C97" s="190" t="s">
        <v>179</v>
      </c>
      <c r="D97" s="191" t="s">
        <v>54</v>
      </c>
      <c r="E97" s="191" t="s">
        <v>50</v>
      </c>
      <c r="F97" s="191" t="s">
        <v>51</v>
      </c>
      <c r="G97" s="191" t="s">
        <v>180</v>
      </c>
      <c r="H97" s="191" t="s">
        <v>181</v>
      </c>
      <c r="I97" s="191" t="s">
        <v>182</v>
      </c>
      <c r="J97" s="191" t="s">
        <v>159</v>
      </c>
      <c r="K97" s="192" t="s">
        <v>183</v>
      </c>
      <c r="L97" s="193"/>
      <c r="M97" s="95" t="s">
        <v>19</v>
      </c>
      <c r="N97" s="96" t="s">
        <v>39</v>
      </c>
      <c r="O97" s="96" t="s">
        <v>184</v>
      </c>
      <c r="P97" s="96" t="s">
        <v>185</v>
      </c>
      <c r="Q97" s="96" t="s">
        <v>186</v>
      </c>
      <c r="R97" s="96" t="s">
        <v>187</v>
      </c>
      <c r="S97" s="96" t="s">
        <v>188</v>
      </c>
      <c r="T97" s="97" t="s">
        <v>189</v>
      </c>
      <c r="U97" s="188"/>
      <c r="V97" s="188"/>
      <c r="W97" s="188"/>
      <c r="X97" s="188"/>
      <c r="Y97" s="188"/>
      <c r="Z97" s="188"/>
      <c r="AA97" s="188"/>
      <c r="AB97" s="188"/>
      <c r="AC97" s="188"/>
      <c r="AD97" s="188"/>
      <c r="AE97" s="188"/>
    </row>
    <row r="98" s="2" customFormat="1" ht="22.8" customHeight="1">
      <c r="A98" s="41"/>
      <c r="B98" s="42"/>
      <c r="C98" s="102" t="s">
        <v>190</v>
      </c>
      <c r="D98" s="43"/>
      <c r="E98" s="43"/>
      <c r="F98" s="43"/>
      <c r="G98" s="43"/>
      <c r="H98" s="43"/>
      <c r="I98" s="43"/>
      <c r="J98" s="194">
        <f>BK98</f>
        <v>0</v>
      </c>
      <c r="K98" s="43"/>
      <c r="L98" s="47"/>
      <c r="M98" s="98"/>
      <c r="N98" s="195"/>
      <c r="O98" s="99"/>
      <c r="P98" s="196">
        <f>P99+P124+P128+P132+P150+P219+P232+P331+P472+P491+P562+P579+P600</f>
        <v>0</v>
      </c>
      <c r="Q98" s="99"/>
      <c r="R98" s="196">
        <f>R99+R124+R128+R132+R150+R219+R232+R331+R472+R491+R562+R579+R600</f>
        <v>0</v>
      </c>
      <c r="S98" s="99"/>
      <c r="T98" s="197">
        <f>T99+T124+T128+T132+T150+T219+T232+T331+T472+T491+T562+T579+T600</f>
        <v>0</v>
      </c>
      <c r="U98" s="41"/>
      <c r="V98" s="41"/>
      <c r="W98" s="41"/>
      <c r="X98" s="41"/>
      <c r="Y98" s="41"/>
      <c r="Z98" s="41"/>
      <c r="AA98" s="41"/>
      <c r="AB98" s="41"/>
      <c r="AC98" s="41"/>
      <c r="AD98" s="41"/>
      <c r="AE98" s="41"/>
      <c r="AT98" s="20" t="s">
        <v>68</v>
      </c>
      <c r="AU98" s="20" t="s">
        <v>160</v>
      </c>
      <c r="BK98" s="198">
        <f>BK99+BK124+BK128+BK132+BK150+BK219+BK232+BK331+BK472+BK491+BK562+BK579+BK600</f>
        <v>0</v>
      </c>
    </row>
    <row r="99" s="12" customFormat="1" ht="25.92" customHeight="1">
      <c r="A99" s="12"/>
      <c r="B99" s="199"/>
      <c r="C99" s="200"/>
      <c r="D99" s="201" t="s">
        <v>68</v>
      </c>
      <c r="E99" s="202" t="s">
        <v>76</v>
      </c>
      <c r="F99" s="202" t="s">
        <v>194</v>
      </c>
      <c r="G99" s="200"/>
      <c r="H99" s="200"/>
      <c r="I99" s="203"/>
      <c r="J99" s="204">
        <f>BK99</f>
        <v>0</v>
      </c>
      <c r="K99" s="200"/>
      <c r="L99" s="205"/>
      <c r="M99" s="206"/>
      <c r="N99" s="207"/>
      <c r="O99" s="207"/>
      <c r="P99" s="208">
        <f>SUM(P100:P123)</f>
        <v>0</v>
      </c>
      <c r="Q99" s="207"/>
      <c r="R99" s="208">
        <f>SUM(R100:R123)</f>
        <v>0</v>
      </c>
      <c r="S99" s="207"/>
      <c r="T99" s="209">
        <f>SUM(T100:T123)</f>
        <v>0</v>
      </c>
      <c r="U99" s="12"/>
      <c r="V99" s="12"/>
      <c r="W99" s="12"/>
      <c r="X99" s="12"/>
      <c r="Y99" s="12"/>
      <c r="Z99" s="12"/>
      <c r="AA99" s="12"/>
      <c r="AB99" s="12"/>
      <c r="AC99" s="12"/>
      <c r="AD99" s="12"/>
      <c r="AE99" s="12"/>
      <c r="AR99" s="210" t="s">
        <v>76</v>
      </c>
      <c r="AT99" s="211" t="s">
        <v>68</v>
      </c>
      <c r="AU99" s="211" t="s">
        <v>69</v>
      </c>
      <c r="AY99" s="210" t="s">
        <v>193</v>
      </c>
      <c r="BK99" s="212">
        <f>SUM(BK100:BK123)</f>
        <v>0</v>
      </c>
    </row>
    <row r="100" s="2" customFormat="1" ht="16.5" customHeight="1">
      <c r="A100" s="41"/>
      <c r="B100" s="42"/>
      <c r="C100" s="215" t="s">
        <v>76</v>
      </c>
      <c r="D100" s="215" t="s">
        <v>195</v>
      </c>
      <c r="E100" s="216" t="s">
        <v>6201</v>
      </c>
      <c r="F100" s="217" t="s">
        <v>6202</v>
      </c>
      <c r="G100" s="218" t="s">
        <v>198</v>
      </c>
      <c r="H100" s="219">
        <v>81.719999999999999</v>
      </c>
      <c r="I100" s="220"/>
      <c r="J100" s="221">
        <f>ROUND(I100*H100,2)</f>
        <v>0</v>
      </c>
      <c r="K100" s="217" t="s">
        <v>19</v>
      </c>
      <c r="L100" s="47"/>
      <c r="M100" s="222" t="s">
        <v>19</v>
      </c>
      <c r="N100" s="223" t="s">
        <v>40</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200</v>
      </c>
      <c r="AT100" s="226" t="s">
        <v>195</v>
      </c>
      <c r="AU100" s="226" t="s">
        <v>76</v>
      </c>
      <c r="AY100" s="20" t="s">
        <v>193</v>
      </c>
      <c r="BE100" s="227">
        <f>IF(N100="základní",J100,0)</f>
        <v>0</v>
      </c>
      <c r="BF100" s="227">
        <f>IF(N100="snížená",J100,0)</f>
        <v>0</v>
      </c>
      <c r="BG100" s="227">
        <f>IF(N100="zákl. přenesená",J100,0)</f>
        <v>0</v>
      </c>
      <c r="BH100" s="227">
        <f>IF(N100="sníž. přenesená",J100,0)</f>
        <v>0</v>
      </c>
      <c r="BI100" s="227">
        <f>IF(N100="nulová",J100,0)</f>
        <v>0</v>
      </c>
      <c r="BJ100" s="20" t="s">
        <v>76</v>
      </c>
      <c r="BK100" s="227">
        <f>ROUND(I100*H100,2)</f>
        <v>0</v>
      </c>
      <c r="BL100" s="20" t="s">
        <v>200</v>
      </c>
      <c r="BM100" s="226" t="s">
        <v>78</v>
      </c>
    </row>
    <row r="101" s="2" customFormat="1">
      <c r="A101" s="41"/>
      <c r="B101" s="42"/>
      <c r="C101" s="43"/>
      <c r="D101" s="228" t="s">
        <v>202</v>
      </c>
      <c r="E101" s="43"/>
      <c r="F101" s="229" t="s">
        <v>6202</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202</v>
      </c>
      <c r="AU101" s="20" t="s">
        <v>76</v>
      </c>
    </row>
    <row r="102" s="2" customFormat="1">
      <c r="A102" s="41"/>
      <c r="B102" s="42"/>
      <c r="C102" s="43"/>
      <c r="D102" s="228" t="s">
        <v>1221</v>
      </c>
      <c r="E102" s="43"/>
      <c r="F102" s="270" t="s">
        <v>6203</v>
      </c>
      <c r="G102" s="43"/>
      <c r="H102" s="43"/>
      <c r="I102" s="230"/>
      <c r="J102" s="43"/>
      <c r="K102" s="43"/>
      <c r="L102" s="47"/>
      <c r="M102" s="231"/>
      <c r="N102" s="232"/>
      <c r="O102" s="87"/>
      <c r="P102" s="87"/>
      <c r="Q102" s="87"/>
      <c r="R102" s="87"/>
      <c r="S102" s="87"/>
      <c r="T102" s="88"/>
      <c r="U102" s="41"/>
      <c r="V102" s="41"/>
      <c r="W102" s="41"/>
      <c r="X102" s="41"/>
      <c r="Y102" s="41"/>
      <c r="Z102" s="41"/>
      <c r="AA102" s="41"/>
      <c r="AB102" s="41"/>
      <c r="AC102" s="41"/>
      <c r="AD102" s="41"/>
      <c r="AE102" s="41"/>
      <c r="AT102" s="20" t="s">
        <v>1221</v>
      </c>
      <c r="AU102" s="20" t="s">
        <v>76</v>
      </c>
    </row>
    <row r="103" s="2" customFormat="1" ht="16.5" customHeight="1">
      <c r="A103" s="41"/>
      <c r="B103" s="42"/>
      <c r="C103" s="215" t="s">
        <v>78</v>
      </c>
      <c r="D103" s="215" t="s">
        <v>195</v>
      </c>
      <c r="E103" s="216" t="s">
        <v>6204</v>
      </c>
      <c r="F103" s="217" t="s">
        <v>6205</v>
      </c>
      <c r="G103" s="218" t="s">
        <v>198</v>
      </c>
      <c r="H103" s="219">
        <v>40.859999999999999</v>
      </c>
      <c r="I103" s="220"/>
      <c r="J103" s="221">
        <f>ROUND(I103*H103,2)</f>
        <v>0</v>
      </c>
      <c r="K103" s="217" t="s">
        <v>19</v>
      </c>
      <c r="L103" s="47"/>
      <c r="M103" s="222" t="s">
        <v>19</v>
      </c>
      <c r="N103" s="223" t="s">
        <v>40</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200</v>
      </c>
      <c r="AT103" s="226" t="s">
        <v>195</v>
      </c>
      <c r="AU103" s="226" t="s">
        <v>76</v>
      </c>
      <c r="AY103" s="20" t="s">
        <v>193</v>
      </c>
      <c r="BE103" s="227">
        <f>IF(N103="základní",J103,0)</f>
        <v>0</v>
      </c>
      <c r="BF103" s="227">
        <f>IF(N103="snížená",J103,0)</f>
        <v>0</v>
      </c>
      <c r="BG103" s="227">
        <f>IF(N103="zákl. přenesená",J103,0)</f>
        <v>0</v>
      </c>
      <c r="BH103" s="227">
        <f>IF(N103="sníž. přenesená",J103,0)</f>
        <v>0</v>
      </c>
      <c r="BI103" s="227">
        <f>IF(N103="nulová",J103,0)</f>
        <v>0</v>
      </c>
      <c r="BJ103" s="20" t="s">
        <v>76</v>
      </c>
      <c r="BK103" s="227">
        <f>ROUND(I103*H103,2)</f>
        <v>0</v>
      </c>
      <c r="BL103" s="20" t="s">
        <v>200</v>
      </c>
      <c r="BM103" s="226" t="s">
        <v>200</v>
      </c>
    </row>
    <row r="104" s="2" customFormat="1">
      <c r="A104" s="41"/>
      <c r="B104" s="42"/>
      <c r="C104" s="43"/>
      <c r="D104" s="228" t="s">
        <v>202</v>
      </c>
      <c r="E104" s="43"/>
      <c r="F104" s="229" t="s">
        <v>6205</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202</v>
      </c>
      <c r="AU104" s="20" t="s">
        <v>76</v>
      </c>
    </row>
    <row r="105" s="2" customFormat="1">
      <c r="A105" s="41"/>
      <c r="B105" s="42"/>
      <c r="C105" s="43"/>
      <c r="D105" s="228" t="s">
        <v>1221</v>
      </c>
      <c r="E105" s="43"/>
      <c r="F105" s="270" t="s">
        <v>6203</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1221</v>
      </c>
      <c r="AU105" s="20" t="s">
        <v>76</v>
      </c>
    </row>
    <row r="106" s="2" customFormat="1" ht="16.5" customHeight="1">
      <c r="A106" s="41"/>
      <c r="B106" s="42"/>
      <c r="C106" s="215" t="s">
        <v>219</v>
      </c>
      <c r="D106" s="215" t="s">
        <v>195</v>
      </c>
      <c r="E106" s="216" t="s">
        <v>6206</v>
      </c>
      <c r="F106" s="217" t="s">
        <v>6207</v>
      </c>
      <c r="G106" s="218" t="s">
        <v>198</v>
      </c>
      <c r="H106" s="219">
        <v>48.539999999999999</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200</v>
      </c>
      <c r="AT106" s="226" t="s">
        <v>195</v>
      </c>
      <c r="AU106" s="226" t="s">
        <v>76</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200</v>
      </c>
      <c r="BM106" s="226" t="s">
        <v>237</v>
      </c>
    </row>
    <row r="107" s="2" customFormat="1">
      <c r="A107" s="41"/>
      <c r="B107" s="42"/>
      <c r="C107" s="43"/>
      <c r="D107" s="228" t="s">
        <v>202</v>
      </c>
      <c r="E107" s="43"/>
      <c r="F107" s="229" t="s">
        <v>6208</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76</v>
      </c>
    </row>
    <row r="108" s="2" customFormat="1">
      <c r="A108" s="41"/>
      <c r="B108" s="42"/>
      <c r="C108" s="43"/>
      <c r="D108" s="228" t="s">
        <v>1221</v>
      </c>
      <c r="E108" s="43"/>
      <c r="F108" s="270" t="s">
        <v>6209</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1221</v>
      </c>
      <c r="AU108" s="20" t="s">
        <v>76</v>
      </c>
    </row>
    <row r="109" s="2" customFormat="1" ht="24.15" customHeight="1">
      <c r="A109" s="41"/>
      <c r="B109" s="42"/>
      <c r="C109" s="215" t="s">
        <v>200</v>
      </c>
      <c r="D109" s="215" t="s">
        <v>195</v>
      </c>
      <c r="E109" s="216" t="s">
        <v>6210</v>
      </c>
      <c r="F109" s="217" t="s">
        <v>6211</v>
      </c>
      <c r="G109" s="218" t="s">
        <v>198</v>
      </c>
      <c r="H109" s="219">
        <v>242.69999999999999</v>
      </c>
      <c r="I109" s="220"/>
      <c r="J109" s="221">
        <f>ROUND(I109*H109,2)</f>
        <v>0</v>
      </c>
      <c r="K109" s="217" t="s">
        <v>19</v>
      </c>
      <c r="L109" s="47"/>
      <c r="M109" s="222" t="s">
        <v>19</v>
      </c>
      <c r="N109" s="223" t="s">
        <v>40</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200</v>
      </c>
      <c r="AT109" s="226" t="s">
        <v>195</v>
      </c>
      <c r="AU109" s="226" t="s">
        <v>76</v>
      </c>
      <c r="AY109" s="20" t="s">
        <v>193</v>
      </c>
      <c r="BE109" s="227">
        <f>IF(N109="základní",J109,0)</f>
        <v>0</v>
      </c>
      <c r="BF109" s="227">
        <f>IF(N109="snížená",J109,0)</f>
        <v>0</v>
      </c>
      <c r="BG109" s="227">
        <f>IF(N109="zákl. přenesená",J109,0)</f>
        <v>0</v>
      </c>
      <c r="BH109" s="227">
        <f>IF(N109="sníž. přenesená",J109,0)</f>
        <v>0</v>
      </c>
      <c r="BI109" s="227">
        <f>IF(N109="nulová",J109,0)</f>
        <v>0</v>
      </c>
      <c r="BJ109" s="20" t="s">
        <v>76</v>
      </c>
      <c r="BK109" s="227">
        <f>ROUND(I109*H109,2)</f>
        <v>0</v>
      </c>
      <c r="BL109" s="20" t="s">
        <v>200</v>
      </c>
      <c r="BM109" s="226" t="s">
        <v>265</v>
      </c>
    </row>
    <row r="110" s="2" customFormat="1">
      <c r="A110" s="41"/>
      <c r="B110" s="42"/>
      <c r="C110" s="43"/>
      <c r="D110" s="228" t="s">
        <v>202</v>
      </c>
      <c r="E110" s="43"/>
      <c r="F110" s="229" t="s">
        <v>6212</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202</v>
      </c>
      <c r="AU110" s="20" t="s">
        <v>76</v>
      </c>
    </row>
    <row r="111" s="2" customFormat="1">
      <c r="A111" s="41"/>
      <c r="B111" s="42"/>
      <c r="C111" s="43"/>
      <c r="D111" s="228" t="s">
        <v>1221</v>
      </c>
      <c r="E111" s="43"/>
      <c r="F111" s="270" t="s">
        <v>6209</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1221</v>
      </c>
      <c r="AU111" s="20" t="s">
        <v>76</v>
      </c>
    </row>
    <row r="112" s="2" customFormat="1" ht="21.75" customHeight="1">
      <c r="A112" s="41"/>
      <c r="B112" s="42"/>
      <c r="C112" s="215" t="s">
        <v>245</v>
      </c>
      <c r="D112" s="215" t="s">
        <v>195</v>
      </c>
      <c r="E112" s="216" t="s">
        <v>6213</v>
      </c>
      <c r="F112" s="217" t="s">
        <v>6214</v>
      </c>
      <c r="G112" s="218" t="s">
        <v>198</v>
      </c>
      <c r="H112" s="219">
        <v>48.539999999999999</v>
      </c>
      <c r="I112" s="220"/>
      <c r="J112" s="221">
        <f>ROUND(I112*H112,2)</f>
        <v>0</v>
      </c>
      <c r="K112" s="217" t="s">
        <v>19</v>
      </c>
      <c r="L112" s="47"/>
      <c r="M112" s="222" t="s">
        <v>19</v>
      </c>
      <c r="N112" s="223" t="s">
        <v>40</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200</v>
      </c>
      <c r="AT112" s="226" t="s">
        <v>195</v>
      </c>
      <c r="AU112" s="226" t="s">
        <v>76</v>
      </c>
      <c r="AY112" s="20" t="s">
        <v>193</v>
      </c>
      <c r="BE112" s="227">
        <f>IF(N112="základní",J112,0)</f>
        <v>0</v>
      </c>
      <c r="BF112" s="227">
        <f>IF(N112="snížená",J112,0)</f>
        <v>0</v>
      </c>
      <c r="BG112" s="227">
        <f>IF(N112="zákl. přenesená",J112,0)</f>
        <v>0</v>
      </c>
      <c r="BH112" s="227">
        <f>IF(N112="sníž. přenesená",J112,0)</f>
        <v>0</v>
      </c>
      <c r="BI112" s="227">
        <f>IF(N112="nulová",J112,0)</f>
        <v>0</v>
      </c>
      <c r="BJ112" s="20" t="s">
        <v>76</v>
      </c>
      <c r="BK112" s="227">
        <f>ROUND(I112*H112,2)</f>
        <v>0</v>
      </c>
      <c r="BL112" s="20" t="s">
        <v>200</v>
      </c>
      <c r="BM112" s="226" t="s">
        <v>281</v>
      </c>
    </row>
    <row r="113" s="2" customFormat="1">
      <c r="A113" s="41"/>
      <c r="B113" s="42"/>
      <c r="C113" s="43"/>
      <c r="D113" s="228" t="s">
        <v>202</v>
      </c>
      <c r="E113" s="43"/>
      <c r="F113" s="229" t="s">
        <v>6215</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202</v>
      </c>
      <c r="AU113" s="20" t="s">
        <v>76</v>
      </c>
    </row>
    <row r="114" s="2" customFormat="1" ht="21.75" customHeight="1">
      <c r="A114" s="41"/>
      <c r="B114" s="42"/>
      <c r="C114" s="215" t="s">
        <v>237</v>
      </c>
      <c r="D114" s="215" t="s">
        <v>195</v>
      </c>
      <c r="E114" s="216" t="s">
        <v>6216</v>
      </c>
      <c r="F114" s="217" t="s">
        <v>6217</v>
      </c>
      <c r="G114" s="218" t="s">
        <v>198</v>
      </c>
      <c r="H114" s="219">
        <v>48.539999999999999</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200</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200</v>
      </c>
      <c r="BM114" s="226" t="s">
        <v>8</v>
      </c>
    </row>
    <row r="115" s="2" customFormat="1">
      <c r="A115" s="41"/>
      <c r="B115" s="42"/>
      <c r="C115" s="43"/>
      <c r="D115" s="228" t="s">
        <v>202</v>
      </c>
      <c r="E115" s="43"/>
      <c r="F115" s="229" t="s">
        <v>6217</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ht="16.5" customHeight="1">
      <c r="A116" s="41"/>
      <c r="B116" s="42"/>
      <c r="C116" s="215" t="s">
        <v>255</v>
      </c>
      <c r="D116" s="215" t="s">
        <v>195</v>
      </c>
      <c r="E116" s="216" t="s">
        <v>6218</v>
      </c>
      <c r="F116" s="217" t="s">
        <v>6219</v>
      </c>
      <c r="G116" s="218" t="s">
        <v>198</v>
      </c>
      <c r="H116" s="219">
        <v>33.18</v>
      </c>
      <c r="I116" s="220"/>
      <c r="J116" s="221">
        <f>ROUND(I116*H116,2)</f>
        <v>0</v>
      </c>
      <c r="K116" s="217" t="s">
        <v>19</v>
      </c>
      <c r="L116" s="47"/>
      <c r="M116" s="222" t="s">
        <v>19</v>
      </c>
      <c r="N116" s="223" t="s">
        <v>40</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200</v>
      </c>
      <c r="AT116" s="226" t="s">
        <v>195</v>
      </c>
      <c r="AU116" s="226" t="s">
        <v>76</v>
      </c>
      <c r="AY116" s="20" t="s">
        <v>193</v>
      </c>
      <c r="BE116" s="227">
        <f>IF(N116="základní",J116,0)</f>
        <v>0</v>
      </c>
      <c r="BF116" s="227">
        <f>IF(N116="snížená",J116,0)</f>
        <v>0</v>
      </c>
      <c r="BG116" s="227">
        <f>IF(N116="zákl. přenesená",J116,0)</f>
        <v>0</v>
      </c>
      <c r="BH116" s="227">
        <f>IF(N116="sníž. přenesená",J116,0)</f>
        <v>0</v>
      </c>
      <c r="BI116" s="227">
        <f>IF(N116="nulová",J116,0)</f>
        <v>0</v>
      </c>
      <c r="BJ116" s="20" t="s">
        <v>76</v>
      </c>
      <c r="BK116" s="227">
        <f>ROUND(I116*H116,2)</f>
        <v>0</v>
      </c>
      <c r="BL116" s="20" t="s">
        <v>200</v>
      </c>
      <c r="BM116" s="226" t="s">
        <v>307</v>
      </c>
    </row>
    <row r="117" s="2" customFormat="1">
      <c r="A117" s="41"/>
      <c r="B117" s="42"/>
      <c r="C117" s="43"/>
      <c r="D117" s="228" t="s">
        <v>202</v>
      </c>
      <c r="E117" s="43"/>
      <c r="F117" s="229" t="s">
        <v>6219</v>
      </c>
      <c r="G117" s="43"/>
      <c r="H117" s="43"/>
      <c r="I117" s="230"/>
      <c r="J117" s="43"/>
      <c r="K117" s="43"/>
      <c r="L117" s="47"/>
      <c r="M117" s="231"/>
      <c r="N117" s="232"/>
      <c r="O117" s="87"/>
      <c r="P117" s="87"/>
      <c r="Q117" s="87"/>
      <c r="R117" s="87"/>
      <c r="S117" s="87"/>
      <c r="T117" s="88"/>
      <c r="U117" s="41"/>
      <c r="V117" s="41"/>
      <c r="W117" s="41"/>
      <c r="X117" s="41"/>
      <c r="Y117" s="41"/>
      <c r="Z117" s="41"/>
      <c r="AA117" s="41"/>
      <c r="AB117" s="41"/>
      <c r="AC117" s="41"/>
      <c r="AD117" s="41"/>
      <c r="AE117" s="41"/>
      <c r="AT117" s="20" t="s">
        <v>202</v>
      </c>
      <c r="AU117" s="20" t="s">
        <v>76</v>
      </c>
    </row>
    <row r="118" s="2" customFormat="1">
      <c r="A118" s="41"/>
      <c r="B118" s="42"/>
      <c r="C118" s="43"/>
      <c r="D118" s="228" t="s">
        <v>1221</v>
      </c>
      <c r="E118" s="43"/>
      <c r="F118" s="270" t="s">
        <v>6220</v>
      </c>
      <c r="G118" s="43"/>
      <c r="H118" s="43"/>
      <c r="I118" s="230"/>
      <c r="J118" s="43"/>
      <c r="K118" s="43"/>
      <c r="L118" s="47"/>
      <c r="M118" s="231"/>
      <c r="N118" s="232"/>
      <c r="O118" s="87"/>
      <c r="P118" s="87"/>
      <c r="Q118" s="87"/>
      <c r="R118" s="87"/>
      <c r="S118" s="87"/>
      <c r="T118" s="88"/>
      <c r="U118" s="41"/>
      <c r="V118" s="41"/>
      <c r="W118" s="41"/>
      <c r="X118" s="41"/>
      <c r="Y118" s="41"/>
      <c r="Z118" s="41"/>
      <c r="AA118" s="41"/>
      <c r="AB118" s="41"/>
      <c r="AC118" s="41"/>
      <c r="AD118" s="41"/>
      <c r="AE118" s="41"/>
      <c r="AT118" s="20" t="s">
        <v>1221</v>
      </c>
      <c r="AU118" s="20" t="s">
        <v>76</v>
      </c>
    </row>
    <row r="119" s="2" customFormat="1" ht="16.5" customHeight="1">
      <c r="A119" s="41"/>
      <c r="B119" s="42"/>
      <c r="C119" s="215" t="s">
        <v>265</v>
      </c>
      <c r="D119" s="215" t="s">
        <v>195</v>
      </c>
      <c r="E119" s="216" t="s">
        <v>6221</v>
      </c>
      <c r="F119" s="217" t="s">
        <v>6222</v>
      </c>
      <c r="G119" s="218" t="s">
        <v>198</v>
      </c>
      <c r="H119" s="219">
        <v>39.460000000000001</v>
      </c>
      <c r="I119" s="220"/>
      <c r="J119" s="221">
        <f>ROUND(I119*H119,2)</f>
        <v>0</v>
      </c>
      <c r="K119" s="217" t="s">
        <v>19</v>
      </c>
      <c r="L119" s="47"/>
      <c r="M119" s="222" t="s">
        <v>19</v>
      </c>
      <c r="N119" s="223" t="s">
        <v>40</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200</v>
      </c>
      <c r="AT119" s="226" t="s">
        <v>195</v>
      </c>
      <c r="AU119" s="226" t="s">
        <v>76</v>
      </c>
      <c r="AY119" s="20" t="s">
        <v>193</v>
      </c>
      <c r="BE119" s="227">
        <f>IF(N119="základní",J119,0)</f>
        <v>0</v>
      </c>
      <c r="BF119" s="227">
        <f>IF(N119="snížená",J119,0)</f>
        <v>0</v>
      </c>
      <c r="BG119" s="227">
        <f>IF(N119="zákl. přenesená",J119,0)</f>
        <v>0</v>
      </c>
      <c r="BH119" s="227">
        <f>IF(N119="sníž. přenesená",J119,0)</f>
        <v>0</v>
      </c>
      <c r="BI119" s="227">
        <f>IF(N119="nulová",J119,0)</f>
        <v>0</v>
      </c>
      <c r="BJ119" s="20" t="s">
        <v>76</v>
      </c>
      <c r="BK119" s="227">
        <f>ROUND(I119*H119,2)</f>
        <v>0</v>
      </c>
      <c r="BL119" s="20" t="s">
        <v>200</v>
      </c>
      <c r="BM119" s="226" t="s">
        <v>323</v>
      </c>
    </row>
    <row r="120" s="2" customFormat="1">
      <c r="A120" s="41"/>
      <c r="B120" s="42"/>
      <c r="C120" s="43"/>
      <c r="D120" s="228" t="s">
        <v>202</v>
      </c>
      <c r="E120" s="43"/>
      <c r="F120" s="229" t="s">
        <v>6222</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202</v>
      </c>
      <c r="AU120" s="20" t="s">
        <v>76</v>
      </c>
    </row>
    <row r="121" s="2" customFormat="1">
      <c r="A121" s="41"/>
      <c r="B121" s="42"/>
      <c r="C121" s="43"/>
      <c r="D121" s="228" t="s">
        <v>1221</v>
      </c>
      <c r="E121" s="43"/>
      <c r="F121" s="270" t="s">
        <v>6223</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1221</v>
      </c>
      <c r="AU121" s="20" t="s">
        <v>76</v>
      </c>
    </row>
    <row r="122" s="2" customFormat="1" ht="16.5" customHeight="1">
      <c r="A122" s="41"/>
      <c r="B122" s="42"/>
      <c r="C122" s="215" t="s">
        <v>272</v>
      </c>
      <c r="D122" s="215" t="s">
        <v>195</v>
      </c>
      <c r="E122" s="216" t="s">
        <v>6224</v>
      </c>
      <c r="F122" s="217" t="s">
        <v>6225</v>
      </c>
      <c r="G122" s="218" t="s">
        <v>198</v>
      </c>
      <c r="H122" s="219">
        <v>48.539999999999999</v>
      </c>
      <c r="I122" s="220"/>
      <c r="J122" s="221">
        <f>ROUND(I122*H122,2)</f>
        <v>0</v>
      </c>
      <c r="K122" s="217" t="s">
        <v>19</v>
      </c>
      <c r="L122" s="47"/>
      <c r="M122" s="222" t="s">
        <v>19</v>
      </c>
      <c r="N122" s="22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200</v>
      </c>
      <c r="AT122" s="226" t="s">
        <v>195</v>
      </c>
      <c r="AU122" s="226" t="s">
        <v>76</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200</v>
      </c>
      <c r="BM122" s="226" t="s">
        <v>333</v>
      </c>
    </row>
    <row r="123" s="2" customFormat="1">
      <c r="A123" s="41"/>
      <c r="B123" s="42"/>
      <c r="C123" s="43"/>
      <c r="D123" s="228" t="s">
        <v>202</v>
      </c>
      <c r="E123" s="43"/>
      <c r="F123" s="229" t="s">
        <v>6225</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76</v>
      </c>
    </row>
    <row r="124" s="12" customFormat="1" ht="25.92" customHeight="1">
      <c r="A124" s="12"/>
      <c r="B124" s="199"/>
      <c r="C124" s="200"/>
      <c r="D124" s="201" t="s">
        <v>68</v>
      </c>
      <c r="E124" s="202" t="s">
        <v>545</v>
      </c>
      <c r="F124" s="202" t="s">
        <v>6226</v>
      </c>
      <c r="G124" s="200"/>
      <c r="H124" s="200"/>
      <c r="I124" s="203"/>
      <c r="J124" s="204">
        <f>BK124</f>
        <v>0</v>
      </c>
      <c r="K124" s="200"/>
      <c r="L124" s="205"/>
      <c r="M124" s="206"/>
      <c r="N124" s="207"/>
      <c r="O124" s="207"/>
      <c r="P124" s="208">
        <f>SUM(P125:P127)</f>
        <v>0</v>
      </c>
      <c r="Q124" s="207"/>
      <c r="R124" s="208">
        <f>SUM(R125:R127)</f>
        <v>0</v>
      </c>
      <c r="S124" s="207"/>
      <c r="T124" s="209">
        <f>SUM(T125:T127)</f>
        <v>0</v>
      </c>
      <c r="U124" s="12"/>
      <c r="V124" s="12"/>
      <c r="W124" s="12"/>
      <c r="X124" s="12"/>
      <c r="Y124" s="12"/>
      <c r="Z124" s="12"/>
      <c r="AA124" s="12"/>
      <c r="AB124" s="12"/>
      <c r="AC124" s="12"/>
      <c r="AD124" s="12"/>
      <c r="AE124" s="12"/>
      <c r="AR124" s="210" t="s">
        <v>76</v>
      </c>
      <c r="AT124" s="211" t="s">
        <v>68</v>
      </c>
      <c r="AU124" s="211" t="s">
        <v>69</v>
      </c>
      <c r="AY124" s="210" t="s">
        <v>193</v>
      </c>
      <c r="BK124" s="212">
        <f>SUM(BK125:BK127)</f>
        <v>0</v>
      </c>
    </row>
    <row r="125" s="2" customFormat="1" ht="16.5" customHeight="1">
      <c r="A125" s="41"/>
      <c r="B125" s="42"/>
      <c r="C125" s="215" t="s">
        <v>281</v>
      </c>
      <c r="D125" s="215" t="s">
        <v>195</v>
      </c>
      <c r="E125" s="216" t="s">
        <v>6227</v>
      </c>
      <c r="F125" s="217" t="s">
        <v>6228</v>
      </c>
      <c r="G125" s="218" t="s">
        <v>198</v>
      </c>
      <c r="H125" s="219">
        <v>9.0800000000000001</v>
      </c>
      <c r="I125" s="220"/>
      <c r="J125" s="221">
        <f>ROUND(I125*H125,2)</f>
        <v>0</v>
      </c>
      <c r="K125" s="217" t="s">
        <v>19</v>
      </c>
      <c r="L125" s="47"/>
      <c r="M125" s="222" t="s">
        <v>19</v>
      </c>
      <c r="N125" s="223" t="s">
        <v>40</v>
      </c>
      <c r="O125" s="87"/>
      <c r="P125" s="224">
        <f>O125*H125</f>
        <v>0</v>
      </c>
      <c r="Q125" s="224">
        <v>0</v>
      </c>
      <c r="R125" s="224">
        <f>Q125*H125</f>
        <v>0</v>
      </c>
      <c r="S125" s="224">
        <v>0</v>
      </c>
      <c r="T125" s="225">
        <f>S125*H125</f>
        <v>0</v>
      </c>
      <c r="U125" s="41"/>
      <c r="V125" s="41"/>
      <c r="W125" s="41"/>
      <c r="X125" s="41"/>
      <c r="Y125" s="41"/>
      <c r="Z125" s="41"/>
      <c r="AA125" s="41"/>
      <c r="AB125" s="41"/>
      <c r="AC125" s="41"/>
      <c r="AD125" s="41"/>
      <c r="AE125" s="41"/>
      <c r="AR125" s="226" t="s">
        <v>200</v>
      </c>
      <c r="AT125" s="226" t="s">
        <v>195</v>
      </c>
      <c r="AU125" s="226" t="s">
        <v>76</v>
      </c>
      <c r="AY125" s="20" t="s">
        <v>193</v>
      </c>
      <c r="BE125" s="227">
        <f>IF(N125="základní",J125,0)</f>
        <v>0</v>
      </c>
      <c r="BF125" s="227">
        <f>IF(N125="snížená",J125,0)</f>
        <v>0</v>
      </c>
      <c r="BG125" s="227">
        <f>IF(N125="zákl. přenesená",J125,0)</f>
        <v>0</v>
      </c>
      <c r="BH125" s="227">
        <f>IF(N125="sníž. přenesená",J125,0)</f>
        <v>0</v>
      </c>
      <c r="BI125" s="227">
        <f>IF(N125="nulová",J125,0)</f>
        <v>0</v>
      </c>
      <c r="BJ125" s="20" t="s">
        <v>76</v>
      </c>
      <c r="BK125" s="227">
        <f>ROUND(I125*H125,2)</f>
        <v>0</v>
      </c>
      <c r="BL125" s="20" t="s">
        <v>200</v>
      </c>
      <c r="BM125" s="226" t="s">
        <v>346</v>
      </c>
    </row>
    <row r="126" s="2" customFormat="1">
      <c r="A126" s="41"/>
      <c r="B126" s="42"/>
      <c r="C126" s="43"/>
      <c r="D126" s="228" t="s">
        <v>202</v>
      </c>
      <c r="E126" s="43"/>
      <c r="F126" s="229" t="s">
        <v>6228</v>
      </c>
      <c r="G126" s="43"/>
      <c r="H126" s="43"/>
      <c r="I126" s="230"/>
      <c r="J126" s="43"/>
      <c r="K126" s="43"/>
      <c r="L126" s="47"/>
      <c r="M126" s="231"/>
      <c r="N126" s="232"/>
      <c r="O126" s="87"/>
      <c r="P126" s="87"/>
      <c r="Q126" s="87"/>
      <c r="R126" s="87"/>
      <c r="S126" s="87"/>
      <c r="T126" s="88"/>
      <c r="U126" s="41"/>
      <c r="V126" s="41"/>
      <c r="W126" s="41"/>
      <c r="X126" s="41"/>
      <c r="Y126" s="41"/>
      <c r="Z126" s="41"/>
      <c r="AA126" s="41"/>
      <c r="AB126" s="41"/>
      <c r="AC126" s="41"/>
      <c r="AD126" s="41"/>
      <c r="AE126" s="41"/>
      <c r="AT126" s="20" t="s">
        <v>202</v>
      </c>
      <c r="AU126" s="20" t="s">
        <v>76</v>
      </c>
    </row>
    <row r="127" s="2" customFormat="1">
      <c r="A127" s="41"/>
      <c r="B127" s="42"/>
      <c r="C127" s="43"/>
      <c r="D127" s="228" t="s">
        <v>1221</v>
      </c>
      <c r="E127" s="43"/>
      <c r="F127" s="270" t="s">
        <v>6229</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1221</v>
      </c>
      <c r="AU127" s="20" t="s">
        <v>76</v>
      </c>
    </row>
    <row r="128" s="12" customFormat="1" ht="25.92" customHeight="1">
      <c r="A128" s="12"/>
      <c r="B128" s="199"/>
      <c r="C128" s="200"/>
      <c r="D128" s="201" t="s">
        <v>68</v>
      </c>
      <c r="E128" s="202" t="s">
        <v>659</v>
      </c>
      <c r="F128" s="202" t="s">
        <v>6230</v>
      </c>
      <c r="G128" s="200"/>
      <c r="H128" s="200"/>
      <c r="I128" s="203"/>
      <c r="J128" s="204">
        <f>BK128</f>
        <v>0</v>
      </c>
      <c r="K128" s="200"/>
      <c r="L128" s="205"/>
      <c r="M128" s="206"/>
      <c r="N128" s="207"/>
      <c r="O128" s="207"/>
      <c r="P128" s="208">
        <f>SUM(P129:P131)</f>
        <v>0</v>
      </c>
      <c r="Q128" s="207"/>
      <c r="R128" s="208">
        <f>SUM(R129:R131)</f>
        <v>0</v>
      </c>
      <c r="S128" s="207"/>
      <c r="T128" s="209">
        <f>SUM(T129:T131)</f>
        <v>0</v>
      </c>
      <c r="U128" s="12"/>
      <c r="V128" s="12"/>
      <c r="W128" s="12"/>
      <c r="X128" s="12"/>
      <c r="Y128" s="12"/>
      <c r="Z128" s="12"/>
      <c r="AA128" s="12"/>
      <c r="AB128" s="12"/>
      <c r="AC128" s="12"/>
      <c r="AD128" s="12"/>
      <c r="AE128" s="12"/>
      <c r="AR128" s="210" t="s">
        <v>76</v>
      </c>
      <c r="AT128" s="211" t="s">
        <v>68</v>
      </c>
      <c r="AU128" s="211" t="s">
        <v>69</v>
      </c>
      <c r="AY128" s="210" t="s">
        <v>193</v>
      </c>
      <c r="BK128" s="212">
        <f>SUM(BK129:BK131)</f>
        <v>0</v>
      </c>
    </row>
    <row r="129" s="2" customFormat="1" ht="16.5" customHeight="1">
      <c r="A129" s="41"/>
      <c r="B129" s="42"/>
      <c r="C129" s="215" t="s">
        <v>288</v>
      </c>
      <c r="D129" s="215" t="s">
        <v>195</v>
      </c>
      <c r="E129" s="216" t="s">
        <v>6231</v>
      </c>
      <c r="F129" s="217" t="s">
        <v>6232</v>
      </c>
      <c r="G129" s="218" t="s">
        <v>343</v>
      </c>
      <c r="H129" s="219">
        <v>12</v>
      </c>
      <c r="I129" s="220"/>
      <c r="J129" s="221">
        <f>ROUND(I129*H129,2)</f>
        <v>0</v>
      </c>
      <c r="K129" s="217" t="s">
        <v>19</v>
      </c>
      <c r="L129" s="47"/>
      <c r="M129" s="222" t="s">
        <v>19</v>
      </c>
      <c r="N129" s="223" t="s">
        <v>40</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200</v>
      </c>
      <c r="AT129" s="226" t="s">
        <v>195</v>
      </c>
      <c r="AU129" s="226" t="s">
        <v>76</v>
      </c>
      <c r="AY129" s="20" t="s">
        <v>193</v>
      </c>
      <c r="BE129" s="227">
        <f>IF(N129="základní",J129,0)</f>
        <v>0</v>
      </c>
      <c r="BF129" s="227">
        <f>IF(N129="snížená",J129,0)</f>
        <v>0</v>
      </c>
      <c r="BG129" s="227">
        <f>IF(N129="zákl. přenesená",J129,0)</f>
        <v>0</v>
      </c>
      <c r="BH129" s="227">
        <f>IF(N129="sníž. přenesená",J129,0)</f>
        <v>0</v>
      </c>
      <c r="BI129" s="227">
        <f>IF(N129="nulová",J129,0)</f>
        <v>0</v>
      </c>
      <c r="BJ129" s="20" t="s">
        <v>76</v>
      </c>
      <c r="BK129" s="227">
        <f>ROUND(I129*H129,2)</f>
        <v>0</v>
      </c>
      <c r="BL129" s="20" t="s">
        <v>200</v>
      </c>
      <c r="BM129" s="226" t="s">
        <v>355</v>
      </c>
    </row>
    <row r="130" s="2" customFormat="1">
      <c r="A130" s="41"/>
      <c r="B130" s="42"/>
      <c r="C130" s="43"/>
      <c r="D130" s="228" t="s">
        <v>202</v>
      </c>
      <c r="E130" s="43"/>
      <c r="F130" s="229" t="s">
        <v>6232</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202</v>
      </c>
      <c r="AU130" s="20" t="s">
        <v>76</v>
      </c>
    </row>
    <row r="131" s="2" customFormat="1">
      <c r="A131" s="41"/>
      <c r="B131" s="42"/>
      <c r="C131" s="43"/>
      <c r="D131" s="228" t="s">
        <v>1221</v>
      </c>
      <c r="E131" s="43"/>
      <c r="F131" s="270" t="s">
        <v>6233</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1221</v>
      </c>
      <c r="AU131" s="20" t="s">
        <v>76</v>
      </c>
    </row>
    <row r="132" s="12" customFormat="1" ht="25.92" customHeight="1">
      <c r="A132" s="12"/>
      <c r="B132" s="199"/>
      <c r="C132" s="200"/>
      <c r="D132" s="201" t="s">
        <v>68</v>
      </c>
      <c r="E132" s="202" t="s">
        <v>272</v>
      </c>
      <c r="F132" s="202" t="s">
        <v>6234</v>
      </c>
      <c r="G132" s="200"/>
      <c r="H132" s="200"/>
      <c r="I132" s="203"/>
      <c r="J132" s="204">
        <f>BK132</f>
        <v>0</v>
      </c>
      <c r="K132" s="200"/>
      <c r="L132" s="205"/>
      <c r="M132" s="206"/>
      <c r="N132" s="207"/>
      <c r="O132" s="207"/>
      <c r="P132" s="208">
        <f>SUM(P133:P149)</f>
        <v>0</v>
      </c>
      <c r="Q132" s="207"/>
      <c r="R132" s="208">
        <f>SUM(R133:R149)</f>
        <v>0</v>
      </c>
      <c r="S132" s="207"/>
      <c r="T132" s="209">
        <f>SUM(T133:T149)</f>
        <v>0</v>
      </c>
      <c r="U132" s="12"/>
      <c r="V132" s="12"/>
      <c r="W132" s="12"/>
      <c r="X132" s="12"/>
      <c r="Y132" s="12"/>
      <c r="Z132" s="12"/>
      <c r="AA132" s="12"/>
      <c r="AB132" s="12"/>
      <c r="AC132" s="12"/>
      <c r="AD132" s="12"/>
      <c r="AE132" s="12"/>
      <c r="AR132" s="210" t="s">
        <v>76</v>
      </c>
      <c r="AT132" s="211" t="s">
        <v>68</v>
      </c>
      <c r="AU132" s="211" t="s">
        <v>69</v>
      </c>
      <c r="AY132" s="210" t="s">
        <v>193</v>
      </c>
      <c r="BK132" s="212">
        <f>SUM(BK133:BK149)</f>
        <v>0</v>
      </c>
    </row>
    <row r="133" s="2" customFormat="1" ht="21.75" customHeight="1">
      <c r="A133" s="41"/>
      <c r="B133" s="42"/>
      <c r="C133" s="215" t="s">
        <v>8</v>
      </c>
      <c r="D133" s="215" t="s">
        <v>195</v>
      </c>
      <c r="E133" s="216" t="s">
        <v>6235</v>
      </c>
      <c r="F133" s="217" t="s">
        <v>6236</v>
      </c>
      <c r="G133" s="218" t="s">
        <v>258</v>
      </c>
      <c r="H133" s="219">
        <v>2</v>
      </c>
      <c r="I133" s="220"/>
      <c r="J133" s="221">
        <f>ROUND(I133*H133,2)</f>
        <v>0</v>
      </c>
      <c r="K133" s="217" t="s">
        <v>19</v>
      </c>
      <c r="L133" s="47"/>
      <c r="M133" s="222" t="s">
        <v>19</v>
      </c>
      <c r="N133" s="223" t="s">
        <v>40</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200</v>
      </c>
      <c r="AT133" s="226" t="s">
        <v>195</v>
      </c>
      <c r="AU133" s="226" t="s">
        <v>76</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397</v>
      </c>
    </row>
    <row r="134" s="2" customFormat="1">
      <c r="A134" s="41"/>
      <c r="B134" s="42"/>
      <c r="C134" s="43"/>
      <c r="D134" s="228" t="s">
        <v>202</v>
      </c>
      <c r="E134" s="43"/>
      <c r="F134" s="229" t="s">
        <v>6236</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76</v>
      </c>
    </row>
    <row r="135" s="2" customFormat="1">
      <c r="A135" s="41"/>
      <c r="B135" s="42"/>
      <c r="C135" s="43"/>
      <c r="D135" s="228" t="s">
        <v>1221</v>
      </c>
      <c r="E135" s="43"/>
      <c r="F135" s="270" t="s">
        <v>6237</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1221</v>
      </c>
      <c r="AU135" s="20" t="s">
        <v>76</v>
      </c>
    </row>
    <row r="136" s="2" customFormat="1" ht="24.15" customHeight="1">
      <c r="A136" s="41"/>
      <c r="B136" s="42"/>
      <c r="C136" s="215" t="s">
        <v>300</v>
      </c>
      <c r="D136" s="215" t="s">
        <v>195</v>
      </c>
      <c r="E136" s="216" t="s">
        <v>6238</v>
      </c>
      <c r="F136" s="217" t="s">
        <v>6239</v>
      </c>
      <c r="G136" s="218" t="s">
        <v>343</v>
      </c>
      <c r="H136" s="219">
        <v>2</v>
      </c>
      <c r="I136" s="220"/>
      <c r="J136" s="221">
        <f>ROUND(I136*H136,2)</f>
        <v>0</v>
      </c>
      <c r="K136" s="217" t="s">
        <v>19</v>
      </c>
      <c r="L136" s="47"/>
      <c r="M136" s="222" t="s">
        <v>19</v>
      </c>
      <c r="N136" s="223" t="s">
        <v>40</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200</v>
      </c>
      <c r="AT136" s="226" t="s">
        <v>195</v>
      </c>
      <c r="AU136" s="226" t="s">
        <v>76</v>
      </c>
      <c r="AY136" s="20" t="s">
        <v>193</v>
      </c>
      <c r="BE136" s="227">
        <f>IF(N136="základní",J136,0)</f>
        <v>0</v>
      </c>
      <c r="BF136" s="227">
        <f>IF(N136="snížená",J136,0)</f>
        <v>0</v>
      </c>
      <c r="BG136" s="227">
        <f>IF(N136="zákl. přenesená",J136,0)</f>
        <v>0</v>
      </c>
      <c r="BH136" s="227">
        <f>IF(N136="sníž. přenesená",J136,0)</f>
        <v>0</v>
      </c>
      <c r="BI136" s="227">
        <f>IF(N136="nulová",J136,0)</f>
        <v>0</v>
      </c>
      <c r="BJ136" s="20" t="s">
        <v>76</v>
      </c>
      <c r="BK136" s="227">
        <f>ROUND(I136*H136,2)</f>
        <v>0</v>
      </c>
      <c r="BL136" s="20" t="s">
        <v>200</v>
      </c>
      <c r="BM136" s="226" t="s">
        <v>413</v>
      </c>
    </row>
    <row r="137" s="2" customFormat="1">
      <c r="A137" s="41"/>
      <c r="B137" s="42"/>
      <c r="C137" s="43"/>
      <c r="D137" s="228" t="s">
        <v>202</v>
      </c>
      <c r="E137" s="43"/>
      <c r="F137" s="229" t="s">
        <v>6240</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202</v>
      </c>
      <c r="AU137" s="20" t="s">
        <v>76</v>
      </c>
    </row>
    <row r="138" s="2" customFormat="1">
      <c r="A138" s="41"/>
      <c r="B138" s="42"/>
      <c r="C138" s="43"/>
      <c r="D138" s="228" t="s">
        <v>1221</v>
      </c>
      <c r="E138" s="43"/>
      <c r="F138" s="270" t="s">
        <v>6241</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1221</v>
      </c>
      <c r="AU138" s="20" t="s">
        <v>76</v>
      </c>
    </row>
    <row r="139" s="2" customFormat="1" ht="24.15" customHeight="1">
      <c r="A139" s="41"/>
      <c r="B139" s="42"/>
      <c r="C139" s="215" t="s">
        <v>307</v>
      </c>
      <c r="D139" s="215" t="s">
        <v>195</v>
      </c>
      <c r="E139" s="216" t="s">
        <v>6242</v>
      </c>
      <c r="F139" s="217" t="s">
        <v>6243</v>
      </c>
      <c r="G139" s="218" t="s">
        <v>343</v>
      </c>
      <c r="H139" s="219">
        <v>3</v>
      </c>
      <c r="I139" s="220"/>
      <c r="J139" s="221">
        <f>ROUND(I139*H139,2)</f>
        <v>0</v>
      </c>
      <c r="K139" s="217" t="s">
        <v>19</v>
      </c>
      <c r="L139" s="47"/>
      <c r="M139" s="222" t="s">
        <v>19</v>
      </c>
      <c r="N139" s="223" t="s">
        <v>40</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200</v>
      </c>
      <c r="AT139" s="226" t="s">
        <v>195</v>
      </c>
      <c r="AU139" s="226" t="s">
        <v>76</v>
      </c>
      <c r="AY139" s="20" t="s">
        <v>193</v>
      </c>
      <c r="BE139" s="227">
        <f>IF(N139="základní",J139,0)</f>
        <v>0</v>
      </c>
      <c r="BF139" s="227">
        <f>IF(N139="snížená",J139,0)</f>
        <v>0</v>
      </c>
      <c r="BG139" s="227">
        <f>IF(N139="zákl. přenesená",J139,0)</f>
        <v>0</v>
      </c>
      <c r="BH139" s="227">
        <f>IF(N139="sníž. přenesená",J139,0)</f>
        <v>0</v>
      </c>
      <c r="BI139" s="227">
        <f>IF(N139="nulová",J139,0)</f>
        <v>0</v>
      </c>
      <c r="BJ139" s="20" t="s">
        <v>76</v>
      </c>
      <c r="BK139" s="227">
        <f>ROUND(I139*H139,2)</f>
        <v>0</v>
      </c>
      <c r="BL139" s="20" t="s">
        <v>200</v>
      </c>
      <c r="BM139" s="226" t="s">
        <v>434</v>
      </c>
    </row>
    <row r="140" s="2" customFormat="1">
      <c r="A140" s="41"/>
      <c r="B140" s="42"/>
      <c r="C140" s="43"/>
      <c r="D140" s="228" t="s">
        <v>202</v>
      </c>
      <c r="E140" s="43"/>
      <c r="F140" s="229" t="s">
        <v>6244</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202</v>
      </c>
      <c r="AU140" s="20" t="s">
        <v>76</v>
      </c>
    </row>
    <row r="141" s="2" customFormat="1">
      <c r="A141" s="41"/>
      <c r="B141" s="42"/>
      <c r="C141" s="43"/>
      <c r="D141" s="228" t="s">
        <v>1221</v>
      </c>
      <c r="E141" s="43"/>
      <c r="F141" s="270" t="s">
        <v>6241</v>
      </c>
      <c r="G141" s="43"/>
      <c r="H141" s="43"/>
      <c r="I141" s="230"/>
      <c r="J141" s="43"/>
      <c r="K141" s="43"/>
      <c r="L141" s="47"/>
      <c r="M141" s="231"/>
      <c r="N141" s="232"/>
      <c r="O141" s="87"/>
      <c r="P141" s="87"/>
      <c r="Q141" s="87"/>
      <c r="R141" s="87"/>
      <c r="S141" s="87"/>
      <c r="T141" s="88"/>
      <c r="U141" s="41"/>
      <c r="V141" s="41"/>
      <c r="W141" s="41"/>
      <c r="X141" s="41"/>
      <c r="Y141" s="41"/>
      <c r="Z141" s="41"/>
      <c r="AA141" s="41"/>
      <c r="AB141" s="41"/>
      <c r="AC141" s="41"/>
      <c r="AD141" s="41"/>
      <c r="AE141" s="41"/>
      <c r="AT141" s="20" t="s">
        <v>1221</v>
      </c>
      <c r="AU141" s="20" t="s">
        <v>76</v>
      </c>
    </row>
    <row r="142" s="2" customFormat="1" ht="24.15" customHeight="1">
      <c r="A142" s="41"/>
      <c r="B142" s="42"/>
      <c r="C142" s="215" t="s">
        <v>313</v>
      </c>
      <c r="D142" s="215" t="s">
        <v>195</v>
      </c>
      <c r="E142" s="216" t="s">
        <v>6245</v>
      </c>
      <c r="F142" s="217" t="s">
        <v>6246</v>
      </c>
      <c r="G142" s="218" t="s">
        <v>343</v>
      </c>
      <c r="H142" s="219">
        <v>1</v>
      </c>
      <c r="I142" s="220"/>
      <c r="J142" s="221">
        <f>ROUND(I142*H142,2)</f>
        <v>0</v>
      </c>
      <c r="K142" s="217" t="s">
        <v>19</v>
      </c>
      <c r="L142" s="47"/>
      <c r="M142" s="222" t="s">
        <v>19</v>
      </c>
      <c r="N142" s="223" t="s">
        <v>40</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200</v>
      </c>
      <c r="AT142" s="226" t="s">
        <v>195</v>
      </c>
      <c r="AU142" s="226" t="s">
        <v>76</v>
      </c>
      <c r="AY142" s="20" t="s">
        <v>193</v>
      </c>
      <c r="BE142" s="227">
        <f>IF(N142="základní",J142,0)</f>
        <v>0</v>
      </c>
      <c r="BF142" s="227">
        <f>IF(N142="snížená",J142,0)</f>
        <v>0</v>
      </c>
      <c r="BG142" s="227">
        <f>IF(N142="zákl. přenesená",J142,0)</f>
        <v>0</v>
      </c>
      <c r="BH142" s="227">
        <f>IF(N142="sníž. přenesená",J142,0)</f>
        <v>0</v>
      </c>
      <c r="BI142" s="227">
        <f>IF(N142="nulová",J142,0)</f>
        <v>0</v>
      </c>
      <c r="BJ142" s="20" t="s">
        <v>76</v>
      </c>
      <c r="BK142" s="227">
        <f>ROUND(I142*H142,2)</f>
        <v>0</v>
      </c>
      <c r="BL142" s="20" t="s">
        <v>200</v>
      </c>
      <c r="BM142" s="226" t="s">
        <v>449</v>
      </c>
    </row>
    <row r="143" s="2" customFormat="1">
      <c r="A143" s="41"/>
      <c r="B143" s="42"/>
      <c r="C143" s="43"/>
      <c r="D143" s="228" t="s">
        <v>202</v>
      </c>
      <c r="E143" s="43"/>
      <c r="F143" s="229" t="s">
        <v>6247</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202</v>
      </c>
      <c r="AU143" s="20" t="s">
        <v>76</v>
      </c>
    </row>
    <row r="144" s="2" customFormat="1">
      <c r="A144" s="41"/>
      <c r="B144" s="42"/>
      <c r="C144" s="43"/>
      <c r="D144" s="228" t="s">
        <v>1221</v>
      </c>
      <c r="E144" s="43"/>
      <c r="F144" s="270" t="s">
        <v>6241</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1221</v>
      </c>
      <c r="AU144" s="20" t="s">
        <v>76</v>
      </c>
    </row>
    <row r="145" s="2" customFormat="1" ht="24.15" customHeight="1">
      <c r="A145" s="41"/>
      <c r="B145" s="42"/>
      <c r="C145" s="215" t="s">
        <v>323</v>
      </c>
      <c r="D145" s="215" t="s">
        <v>195</v>
      </c>
      <c r="E145" s="216" t="s">
        <v>6248</v>
      </c>
      <c r="F145" s="217" t="s">
        <v>6249</v>
      </c>
      <c r="G145" s="218" t="s">
        <v>248</v>
      </c>
      <c r="H145" s="219">
        <v>0.311</v>
      </c>
      <c r="I145" s="220"/>
      <c r="J145" s="221">
        <f>ROUND(I145*H145,2)</f>
        <v>0</v>
      </c>
      <c r="K145" s="217" t="s">
        <v>19</v>
      </c>
      <c r="L145" s="47"/>
      <c r="M145" s="222" t="s">
        <v>19</v>
      </c>
      <c r="N145" s="223" t="s">
        <v>40</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200</v>
      </c>
      <c r="AT145" s="226" t="s">
        <v>195</v>
      </c>
      <c r="AU145" s="226" t="s">
        <v>76</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200</v>
      </c>
      <c r="BM145" s="226" t="s">
        <v>467</v>
      </c>
    </row>
    <row r="146" s="2" customFormat="1">
      <c r="A146" s="41"/>
      <c r="B146" s="42"/>
      <c r="C146" s="43"/>
      <c r="D146" s="228" t="s">
        <v>202</v>
      </c>
      <c r="E146" s="43"/>
      <c r="F146" s="229" t="s">
        <v>6249</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76</v>
      </c>
    </row>
    <row r="147" s="2" customFormat="1" ht="16.5" customHeight="1">
      <c r="A147" s="41"/>
      <c r="B147" s="42"/>
      <c r="C147" s="215" t="s">
        <v>329</v>
      </c>
      <c r="D147" s="215" t="s">
        <v>195</v>
      </c>
      <c r="E147" s="216" t="s">
        <v>6250</v>
      </c>
      <c r="F147" s="217" t="s">
        <v>6251</v>
      </c>
      <c r="G147" s="218" t="s">
        <v>248</v>
      </c>
      <c r="H147" s="219">
        <v>0.311</v>
      </c>
      <c r="I147" s="220"/>
      <c r="J147" s="221">
        <f>ROUND(I147*H147,2)</f>
        <v>0</v>
      </c>
      <c r="K147" s="217" t="s">
        <v>19</v>
      </c>
      <c r="L147" s="47"/>
      <c r="M147" s="222" t="s">
        <v>19</v>
      </c>
      <c r="N147" s="223" t="s">
        <v>40</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200</v>
      </c>
      <c r="AT147" s="226" t="s">
        <v>195</v>
      </c>
      <c r="AU147" s="226" t="s">
        <v>76</v>
      </c>
      <c r="AY147" s="20" t="s">
        <v>193</v>
      </c>
      <c r="BE147" s="227">
        <f>IF(N147="základní",J147,0)</f>
        <v>0</v>
      </c>
      <c r="BF147" s="227">
        <f>IF(N147="snížená",J147,0)</f>
        <v>0</v>
      </c>
      <c r="BG147" s="227">
        <f>IF(N147="zákl. přenesená",J147,0)</f>
        <v>0</v>
      </c>
      <c r="BH147" s="227">
        <f>IF(N147="sníž. přenesená",J147,0)</f>
        <v>0</v>
      </c>
      <c r="BI147" s="227">
        <f>IF(N147="nulová",J147,0)</f>
        <v>0</v>
      </c>
      <c r="BJ147" s="20" t="s">
        <v>76</v>
      </c>
      <c r="BK147" s="227">
        <f>ROUND(I147*H147,2)</f>
        <v>0</v>
      </c>
      <c r="BL147" s="20" t="s">
        <v>200</v>
      </c>
      <c r="BM147" s="226" t="s">
        <v>482</v>
      </c>
    </row>
    <row r="148" s="2" customFormat="1">
      <c r="A148" s="41"/>
      <c r="B148" s="42"/>
      <c r="C148" s="43"/>
      <c r="D148" s="228" t="s">
        <v>202</v>
      </c>
      <c r="E148" s="43"/>
      <c r="F148" s="229" t="s">
        <v>6252</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202</v>
      </c>
      <c r="AU148" s="20" t="s">
        <v>76</v>
      </c>
    </row>
    <row r="149" s="2" customFormat="1">
      <c r="A149" s="41"/>
      <c r="B149" s="42"/>
      <c r="C149" s="43"/>
      <c r="D149" s="228" t="s">
        <v>1221</v>
      </c>
      <c r="E149" s="43"/>
      <c r="F149" s="270" t="s">
        <v>6253</v>
      </c>
      <c r="G149" s="43"/>
      <c r="H149" s="43"/>
      <c r="I149" s="230"/>
      <c r="J149" s="43"/>
      <c r="K149" s="43"/>
      <c r="L149" s="47"/>
      <c r="M149" s="231"/>
      <c r="N149" s="232"/>
      <c r="O149" s="87"/>
      <c r="P149" s="87"/>
      <c r="Q149" s="87"/>
      <c r="R149" s="87"/>
      <c r="S149" s="87"/>
      <c r="T149" s="88"/>
      <c r="U149" s="41"/>
      <c r="V149" s="41"/>
      <c r="W149" s="41"/>
      <c r="X149" s="41"/>
      <c r="Y149" s="41"/>
      <c r="Z149" s="41"/>
      <c r="AA149" s="41"/>
      <c r="AB149" s="41"/>
      <c r="AC149" s="41"/>
      <c r="AD149" s="41"/>
      <c r="AE149" s="41"/>
      <c r="AT149" s="20" t="s">
        <v>1221</v>
      </c>
      <c r="AU149" s="20" t="s">
        <v>76</v>
      </c>
    </row>
    <row r="150" s="12" customFormat="1" ht="25.92" customHeight="1">
      <c r="A150" s="12"/>
      <c r="B150" s="199"/>
      <c r="C150" s="200"/>
      <c r="D150" s="201" t="s">
        <v>68</v>
      </c>
      <c r="E150" s="202" t="s">
        <v>1560</v>
      </c>
      <c r="F150" s="202" t="s">
        <v>1561</v>
      </c>
      <c r="G150" s="200"/>
      <c r="H150" s="200"/>
      <c r="I150" s="203"/>
      <c r="J150" s="204">
        <f>BK150</f>
        <v>0</v>
      </c>
      <c r="K150" s="200"/>
      <c r="L150" s="205"/>
      <c r="M150" s="206"/>
      <c r="N150" s="207"/>
      <c r="O150" s="207"/>
      <c r="P150" s="208">
        <f>SUM(P151:P218)</f>
        <v>0</v>
      </c>
      <c r="Q150" s="207"/>
      <c r="R150" s="208">
        <f>SUM(R151:R218)</f>
        <v>0</v>
      </c>
      <c r="S150" s="207"/>
      <c r="T150" s="209">
        <f>SUM(T151:T218)</f>
        <v>0</v>
      </c>
      <c r="U150" s="12"/>
      <c r="V150" s="12"/>
      <c r="W150" s="12"/>
      <c r="X150" s="12"/>
      <c r="Y150" s="12"/>
      <c r="Z150" s="12"/>
      <c r="AA150" s="12"/>
      <c r="AB150" s="12"/>
      <c r="AC150" s="12"/>
      <c r="AD150" s="12"/>
      <c r="AE150" s="12"/>
      <c r="AR150" s="210" t="s">
        <v>78</v>
      </c>
      <c r="AT150" s="211" t="s">
        <v>68</v>
      </c>
      <c r="AU150" s="211" t="s">
        <v>69</v>
      </c>
      <c r="AY150" s="210" t="s">
        <v>193</v>
      </c>
      <c r="BK150" s="212">
        <f>SUM(BK151:BK218)</f>
        <v>0</v>
      </c>
    </row>
    <row r="151" s="2" customFormat="1" ht="21.75" customHeight="1">
      <c r="A151" s="41"/>
      <c r="B151" s="42"/>
      <c r="C151" s="215" t="s">
        <v>333</v>
      </c>
      <c r="D151" s="215" t="s">
        <v>195</v>
      </c>
      <c r="E151" s="216" t="s">
        <v>6254</v>
      </c>
      <c r="F151" s="217" t="s">
        <v>6255</v>
      </c>
      <c r="G151" s="218" t="s">
        <v>408</v>
      </c>
      <c r="H151" s="219">
        <v>139</v>
      </c>
      <c r="I151" s="220"/>
      <c r="J151" s="221">
        <f>ROUND(I151*H151,2)</f>
        <v>0</v>
      </c>
      <c r="K151" s="217" t="s">
        <v>19</v>
      </c>
      <c r="L151" s="47"/>
      <c r="M151" s="222" t="s">
        <v>19</v>
      </c>
      <c r="N151" s="223" t="s">
        <v>40</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323</v>
      </c>
      <c r="AT151" s="226" t="s">
        <v>195</v>
      </c>
      <c r="AU151" s="226" t="s">
        <v>76</v>
      </c>
      <c r="AY151" s="20" t="s">
        <v>193</v>
      </c>
      <c r="BE151" s="227">
        <f>IF(N151="základní",J151,0)</f>
        <v>0</v>
      </c>
      <c r="BF151" s="227">
        <f>IF(N151="snížená",J151,0)</f>
        <v>0</v>
      </c>
      <c r="BG151" s="227">
        <f>IF(N151="zákl. přenesená",J151,0)</f>
        <v>0</v>
      </c>
      <c r="BH151" s="227">
        <f>IF(N151="sníž. přenesená",J151,0)</f>
        <v>0</v>
      </c>
      <c r="BI151" s="227">
        <f>IF(N151="nulová",J151,0)</f>
        <v>0</v>
      </c>
      <c r="BJ151" s="20" t="s">
        <v>76</v>
      </c>
      <c r="BK151" s="227">
        <f>ROUND(I151*H151,2)</f>
        <v>0</v>
      </c>
      <c r="BL151" s="20" t="s">
        <v>323</v>
      </c>
      <c r="BM151" s="226" t="s">
        <v>494</v>
      </c>
    </row>
    <row r="152" s="2" customFormat="1">
      <c r="A152" s="41"/>
      <c r="B152" s="42"/>
      <c r="C152" s="43"/>
      <c r="D152" s="228" t="s">
        <v>202</v>
      </c>
      <c r="E152" s="43"/>
      <c r="F152" s="229" t="s">
        <v>6255</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202</v>
      </c>
      <c r="AU152" s="20" t="s">
        <v>76</v>
      </c>
    </row>
    <row r="153" s="2" customFormat="1">
      <c r="A153" s="41"/>
      <c r="B153" s="42"/>
      <c r="C153" s="43"/>
      <c r="D153" s="228" t="s">
        <v>1221</v>
      </c>
      <c r="E153" s="43"/>
      <c r="F153" s="270" t="s">
        <v>6256</v>
      </c>
      <c r="G153" s="43"/>
      <c r="H153" s="43"/>
      <c r="I153" s="230"/>
      <c r="J153" s="43"/>
      <c r="K153" s="43"/>
      <c r="L153" s="47"/>
      <c r="M153" s="231"/>
      <c r="N153" s="232"/>
      <c r="O153" s="87"/>
      <c r="P153" s="87"/>
      <c r="Q153" s="87"/>
      <c r="R153" s="87"/>
      <c r="S153" s="87"/>
      <c r="T153" s="88"/>
      <c r="U153" s="41"/>
      <c r="V153" s="41"/>
      <c r="W153" s="41"/>
      <c r="X153" s="41"/>
      <c r="Y153" s="41"/>
      <c r="Z153" s="41"/>
      <c r="AA153" s="41"/>
      <c r="AB153" s="41"/>
      <c r="AC153" s="41"/>
      <c r="AD153" s="41"/>
      <c r="AE153" s="41"/>
      <c r="AT153" s="20" t="s">
        <v>1221</v>
      </c>
      <c r="AU153" s="20" t="s">
        <v>76</v>
      </c>
    </row>
    <row r="154" s="2" customFormat="1" ht="21.75" customHeight="1">
      <c r="A154" s="41"/>
      <c r="B154" s="42"/>
      <c r="C154" s="215" t="s">
        <v>340</v>
      </c>
      <c r="D154" s="215" t="s">
        <v>195</v>
      </c>
      <c r="E154" s="216" t="s">
        <v>6257</v>
      </c>
      <c r="F154" s="217" t="s">
        <v>6258</v>
      </c>
      <c r="G154" s="218" t="s">
        <v>408</v>
      </c>
      <c r="H154" s="219">
        <v>50</v>
      </c>
      <c r="I154" s="220"/>
      <c r="J154" s="221">
        <f>ROUND(I154*H154,2)</f>
        <v>0</v>
      </c>
      <c r="K154" s="217" t="s">
        <v>19</v>
      </c>
      <c r="L154" s="47"/>
      <c r="M154" s="222" t="s">
        <v>19</v>
      </c>
      <c r="N154" s="223" t="s">
        <v>40</v>
      </c>
      <c r="O154" s="87"/>
      <c r="P154" s="224">
        <f>O154*H154</f>
        <v>0</v>
      </c>
      <c r="Q154" s="224">
        <v>0</v>
      </c>
      <c r="R154" s="224">
        <f>Q154*H154</f>
        <v>0</v>
      </c>
      <c r="S154" s="224">
        <v>0</v>
      </c>
      <c r="T154" s="225">
        <f>S154*H154</f>
        <v>0</v>
      </c>
      <c r="U154" s="41"/>
      <c r="V154" s="41"/>
      <c r="W154" s="41"/>
      <c r="X154" s="41"/>
      <c r="Y154" s="41"/>
      <c r="Z154" s="41"/>
      <c r="AA154" s="41"/>
      <c r="AB154" s="41"/>
      <c r="AC154" s="41"/>
      <c r="AD154" s="41"/>
      <c r="AE154" s="41"/>
      <c r="AR154" s="226" t="s">
        <v>323</v>
      </c>
      <c r="AT154" s="226" t="s">
        <v>195</v>
      </c>
      <c r="AU154" s="226" t="s">
        <v>76</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323</v>
      </c>
      <c r="BM154" s="226" t="s">
        <v>321</v>
      </c>
    </row>
    <row r="155" s="2" customFormat="1">
      <c r="A155" s="41"/>
      <c r="B155" s="42"/>
      <c r="C155" s="43"/>
      <c r="D155" s="228" t="s">
        <v>202</v>
      </c>
      <c r="E155" s="43"/>
      <c r="F155" s="229" t="s">
        <v>6258</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76</v>
      </c>
    </row>
    <row r="156" s="2" customFormat="1">
      <c r="A156" s="41"/>
      <c r="B156" s="42"/>
      <c r="C156" s="43"/>
      <c r="D156" s="228" t="s">
        <v>1221</v>
      </c>
      <c r="E156" s="43"/>
      <c r="F156" s="270" t="s">
        <v>6256</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1221</v>
      </c>
      <c r="AU156" s="20" t="s">
        <v>76</v>
      </c>
    </row>
    <row r="157" s="2" customFormat="1" ht="21.75" customHeight="1">
      <c r="A157" s="41"/>
      <c r="B157" s="42"/>
      <c r="C157" s="215" t="s">
        <v>346</v>
      </c>
      <c r="D157" s="215" t="s">
        <v>195</v>
      </c>
      <c r="E157" s="216" t="s">
        <v>6259</v>
      </c>
      <c r="F157" s="217" t="s">
        <v>6260</v>
      </c>
      <c r="G157" s="218" t="s">
        <v>408</v>
      </c>
      <c r="H157" s="219">
        <v>18</v>
      </c>
      <c r="I157" s="220"/>
      <c r="J157" s="221">
        <f>ROUND(I157*H157,2)</f>
        <v>0</v>
      </c>
      <c r="K157" s="217" t="s">
        <v>19</v>
      </c>
      <c r="L157" s="47"/>
      <c r="M157" s="222" t="s">
        <v>19</v>
      </c>
      <c r="N157" s="223" t="s">
        <v>40</v>
      </c>
      <c r="O157" s="87"/>
      <c r="P157" s="224">
        <f>O157*H157</f>
        <v>0</v>
      </c>
      <c r="Q157" s="224">
        <v>0</v>
      </c>
      <c r="R157" s="224">
        <f>Q157*H157</f>
        <v>0</v>
      </c>
      <c r="S157" s="224">
        <v>0</v>
      </c>
      <c r="T157" s="225">
        <f>S157*H157</f>
        <v>0</v>
      </c>
      <c r="U157" s="41"/>
      <c r="V157" s="41"/>
      <c r="W157" s="41"/>
      <c r="X157" s="41"/>
      <c r="Y157" s="41"/>
      <c r="Z157" s="41"/>
      <c r="AA157" s="41"/>
      <c r="AB157" s="41"/>
      <c r="AC157" s="41"/>
      <c r="AD157" s="41"/>
      <c r="AE157" s="41"/>
      <c r="AR157" s="226" t="s">
        <v>323</v>
      </c>
      <c r="AT157" s="226" t="s">
        <v>195</v>
      </c>
      <c r="AU157" s="226" t="s">
        <v>76</v>
      </c>
      <c r="AY157" s="20" t="s">
        <v>193</v>
      </c>
      <c r="BE157" s="227">
        <f>IF(N157="základní",J157,0)</f>
        <v>0</v>
      </c>
      <c r="BF157" s="227">
        <f>IF(N157="snížená",J157,0)</f>
        <v>0</v>
      </c>
      <c r="BG157" s="227">
        <f>IF(N157="zákl. přenesená",J157,0)</f>
        <v>0</v>
      </c>
      <c r="BH157" s="227">
        <f>IF(N157="sníž. přenesená",J157,0)</f>
        <v>0</v>
      </c>
      <c r="BI157" s="227">
        <f>IF(N157="nulová",J157,0)</f>
        <v>0</v>
      </c>
      <c r="BJ157" s="20" t="s">
        <v>76</v>
      </c>
      <c r="BK157" s="227">
        <f>ROUND(I157*H157,2)</f>
        <v>0</v>
      </c>
      <c r="BL157" s="20" t="s">
        <v>323</v>
      </c>
      <c r="BM157" s="226" t="s">
        <v>523</v>
      </c>
    </row>
    <row r="158" s="2" customFormat="1">
      <c r="A158" s="41"/>
      <c r="B158" s="42"/>
      <c r="C158" s="43"/>
      <c r="D158" s="228" t="s">
        <v>202</v>
      </c>
      <c r="E158" s="43"/>
      <c r="F158" s="229" t="s">
        <v>6260</v>
      </c>
      <c r="G158" s="43"/>
      <c r="H158" s="43"/>
      <c r="I158" s="230"/>
      <c r="J158" s="43"/>
      <c r="K158" s="43"/>
      <c r="L158" s="47"/>
      <c r="M158" s="231"/>
      <c r="N158" s="232"/>
      <c r="O158" s="87"/>
      <c r="P158" s="87"/>
      <c r="Q158" s="87"/>
      <c r="R158" s="87"/>
      <c r="S158" s="87"/>
      <c r="T158" s="88"/>
      <c r="U158" s="41"/>
      <c r="V158" s="41"/>
      <c r="W158" s="41"/>
      <c r="X158" s="41"/>
      <c r="Y158" s="41"/>
      <c r="Z158" s="41"/>
      <c r="AA158" s="41"/>
      <c r="AB158" s="41"/>
      <c r="AC158" s="41"/>
      <c r="AD158" s="41"/>
      <c r="AE158" s="41"/>
      <c r="AT158" s="20" t="s">
        <v>202</v>
      </c>
      <c r="AU158" s="20" t="s">
        <v>76</v>
      </c>
    </row>
    <row r="159" s="2" customFormat="1">
      <c r="A159" s="41"/>
      <c r="B159" s="42"/>
      <c r="C159" s="43"/>
      <c r="D159" s="228" t="s">
        <v>1221</v>
      </c>
      <c r="E159" s="43"/>
      <c r="F159" s="270" t="s">
        <v>6256</v>
      </c>
      <c r="G159" s="43"/>
      <c r="H159" s="43"/>
      <c r="I159" s="230"/>
      <c r="J159" s="43"/>
      <c r="K159" s="43"/>
      <c r="L159" s="47"/>
      <c r="M159" s="231"/>
      <c r="N159" s="232"/>
      <c r="O159" s="87"/>
      <c r="P159" s="87"/>
      <c r="Q159" s="87"/>
      <c r="R159" s="87"/>
      <c r="S159" s="87"/>
      <c r="T159" s="88"/>
      <c r="U159" s="41"/>
      <c r="V159" s="41"/>
      <c r="W159" s="41"/>
      <c r="X159" s="41"/>
      <c r="Y159" s="41"/>
      <c r="Z159" s="41"/>
      <c r="AA159" s="41"/>
      <c r="AB159" s="41"/>
      <c r="AC159" s="41"/>
      <c r="AD159" s="41"/>
      <c r="AE159" s="41"/>
      <c r="AT159" s="20" t="s">
        <v>1221</v>
      </c>
      <c r="AU159" s="20" t="s">
        <v>76</v>
      </c>
    </row>
    <row r="160" s="2" customFormat="1" ht="21.75" customHeight="1">
      <c r="A160" s="41"/>
      <c r="B160" s="42"/>
      <c r="C160" s="215" t="s">
        <v>7</v>
      </c>
      <c r="D160" s="215" t="s">
        <v>195</v>
      </c>
      <c r="E160" s="216" t="s">
        <v>6261</v>
      </c>
      <c r="F160" s="217" t="s">
        <v>6262</v>
      </c>
      <c r="G160" s="218" t="s">
        <v>408</v>
      </c>
      <c r="H160" s="219">
        <v>53</v>
      </c>
      <c r="I160" s="220"/>
      <c r="J160" s="221">
        <f>ROUND(I160*H160,2)</f>
        <v>0</v>
      </c>
      <c r="K160" s="217" t="s">
        <v>19</v>
      </c>
      <c r="L160" s="47"/>
      <c r="M160" s="222" t="s">
        <v>19</v>
      </c>
      <c r="N160" s="223" t="s">
        <v>40</v>
      </c>
      <c r="O160" s="87"/>
      <c r="P160" s="224">
        <f>O160*H160</f>
        <v>0</v>
      </c>
      <c r="Q160" s="224">
        <v>0</v>
      </c>
      <c r="R160" s="224">
        <f>Q160*H160</f>
        <v>0</v>
      </c>
      <c r="S160" s="224">
        <v>0</v>
      </c>
      <c r="T160" s="225">
        <f>S160*H160</f>
        <v>0</v>
      </c>
      <c r="U160" s="41"/>
      <c r="V160" s="41"/>
      <c r="W160" s="41"/>
      <c r="X160" s="41"/>
      <c r="Y160" s="41"/>
      <c r="Z160" s="41"/>
      <c r="AA160" s="41"/>
      <c r="AB160" s="41"/>
      <c r="AC160" s="41"/>
      <c r="AD160" s="41"/>
      <c r="AE160" s="41"/>
      <c r="AR160" s="226" t="s">
        <v>323</v>
      </c>
      <c r="AT160" s="226" t="s">
        <v>195</v>
      </c>
      <c r="AU160" s="226" t="s">
        <v>76</v>
      </c>
      <c r="AY160" s="20" t="s">
        <v>193</v>
      </c>
      <c r="BE160" s="227">
        <f>IF(N160="základní",J160,0)</f>
        <v>0</v>
      </c>
      <c r="BF160" s="227">
        <f>IF(N160="snížená",J160,0)</f>
        <v>0</v>
      </c>
      <c r="BG160" s="227">
        <f>IF(N160="zákl. přenesená",J160,0)</f>
        <v>0</v>
      </c>
      <c r="BH160" s="227">
        <f>IF(N160="sníž. přenesená",J160,0)</f>
        <v>0</v>
      </c>
      <c r="BI160" s="227">
        <f>IF(N160="nulová",J160,0)</f>
        <v>0</v>
      </c>
      <c r="BJ160" s="20" t="s">
        <v>76</v>
      </c>
      <c r="BK160" s="227">
        <f>ROUND(I160*H160,2)</f>
        <v>0</v>
      </c>
      <c r="BL160" s="20" t="s">
        <v>323</v>
      </c>
      <c r="BM160" s="226" t="s">
        <v>537</v>
      </c>
    </row>
    <row r="161" s="2" customFormat="1">
      <c r="A161" s="41"/>
      <c r="B161" s="42"/>
      <c r="C161" s="43"/>
      <c r="D161" s="228" t="s">
        <v>202</v>
      </c>
      <c r="E161" s="43"/>
      <c r="F161" s="229" t="s">
        <v>6262</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202</v>
      </c>
      <c r="AU161" s="20" t="s">
        <v>76</v>
      </c>
    </row>
    <row r="162" s="2" customFormat="1">
      <c r="A162" s="41"/>
      <c r="B162" s="42"/>
      <c r="C162" s="43"/>
      <c r="D162" s="228" t="s">
        <v>1221</v>
      </c>
      <c r="E162" s="43"/>
      <c r="F162" s="270" t="s">
        <v>6256</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1221</v>
      </c>
      <c r="AU162" s="20" t="s">
        <v>76</v>
      </c>
    </row>
    <row r="163" s="2" customFormat="1" ht="21.75" customHeight="1">
      <c r="A163" s="41"/>
      <c r="B163" s="42"/>
      <c r="C163" s="215" t="s">
        <v>355</v>
      </c>
      <c r="D163" s="215" t="s">
        <v>195</v>
      </c>
      <c r="E163" s="216" t="s">
        <v>6263</v>
      </c>
      <c r="F163" s="217" t="s">
        <v>6264</v>
      </c>
      <c r="G163" s="218" t="s">
        <v>408</v>
      </c>
      <c r="H163" s="219">
        <v>39</v>
      </c>
      <c r="I163" s="220"/>
      <c r="J163" s="221">
        <f>ROUND(I163*H163,2)</f>
        <v>0</v>
      </c>
      <c r="K163" s="217" t="s">
        <v>19</v>
      </c>
      <c r="L163" s="47"/>
      <c r="M163" s="222" t="s">
        <v>19</v>
      </c>
      <c r="N163" s="223" t="s">
        <v>40</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323</v>
      </c>
      <c r="AT163" s="226" t="s">
        <v>195</v>
      </c>
      <c r="AU163" s="226" t="s">
        <v>76</v>
      </c>
      <c r="AY163" s="20" t="s">
        <v>193</v>
      </c>
      <c r="BE163" s="227">
        <f>IF(N163="základní",J163,0)</f>
        <v>0</v>
      </c>
      <c r="BF163" s="227">
        <f>IF(N163="snížená",J163,0)</f>
        <v>0</v>
      </c>
      <c r="BG163" s="227">
        <f>IF(N163="zákl. přenesená",J163,0)</f>
        <v>0</v>
      </c>
      <c r="BH163" s="227">
        <f>IF(N163="sníž. přenesená",J163,0)</f>
        <v>0</v>
      </c>
      <c r="BI163" s="227">
        <f>IF(N163="nulová",J163,0)</f>
        <v>0</v>
      </c>
      <c r="BJ163" s="20" t="s">
        <v>76</v>
      </c>
      <c r="BK163" s="227">
        <f>ROUND(I163*H163,2)</f>
        <v>0</v>
      </c>
      <c r="BL163" s="20" t="s">
        <v>323</v>
      </c>
      <c r="BM163" s="226" t="s">
        <v>554</v>
      </c>
    </row>
    <row r="164" s="2" customFormat="1">
      <c r="A164" s="41"/>
      <c r="B164" s="42"/>
      <c r="C164" s="43"/>
      <c r="D164" s="228" t="s">
        <v>202</v>
      </c>
      <c r="E164" s="43"/>
      <c r="F164" s="229" t="s">
        <v>6264</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202</v>
      </c>
      <c r="AU164" s="20" t="s">
        <v>76</v>
      </c>
    </row>
    <row r="165" s="2" customFormat="1">
      <c r="A165" s="41"/>
      <c r="B165" s="42"/>
      <c r="C165" s="43"/>
      <c r="D165" s="228" t="s">
        <v>1221</v>
      </c>
      <c r="E165" s="43"/>
      <c r="F165" s="270" t="s">
        <v>6256</v>
      </c>
      <c r="G165" s="43"/>
      <c r="H165" s="43"/>
      <c r="I165" s="230"/>
      <c r="J165" s="43"/>
      <c r="K165" s="43"/>
      <c r="L165" s="47"/>
      <c r="M165" s="231"/>
      <c r="N165" s="232"/>
      <c r="O165" s="87"/>
      <c r="P165" s="87"/>
      <c r="Q165" s="87"/>
      <c r="R165" s="87"/>
      <c r="S165" s="87"/>
      <c r="T165" s="88"/>
      <c r="U165" s="41"/>
      <c r="V165" s="41"/>
      <c r="W165" s="41"/>
      <c r="X165" s="41"/>
      <c r="Y165" s="41"/>
      <c r="Z165" s="41"/>
      <c r="AA165" s="41"/>
      <c r="AB165" s="41"/>
      <c r="AC165" s="41"/>
      <c r="AD165" s="41"/>
      <c r="AE165" s="41"/>
      <c r="AT165" s="20" t="s">
        <v>1221</v>
      </c>
      <c r="AU165" s="20" t="s">
        <v>76</v>
      </c>
    </row>
    <row r="166" s="2" customFormat="1" ht="21.75" customHeight="1">
      <c r="A166" s="41"/>
      <c r="B166" s="42"/>
      <c r="C166" s="215" t="s">
        <v>360</v>
      </c>
      <c r="D166" s="215" t="s">
        <v>195</v>
      </c>
      <c r="E166" s="216" t="s">
        <v>6265</v>
      </c>
      <c r="F166" s="217" t="s">
        <v>6266</v>
      </c>
      <c r="G166" s="218" t="s">
        <v>408</v>
      </c>
      <c r="H166" s="219">
        <v>6</v>
      </c>
      <c r="I166" s="220"/>
      <c r="J166" s="221">
        <f>ROUND(I166*H166,2)</f>
        <v>0</v>
      </c>
      <c r="K166" s="217" t="s">
        <v>19</v>
      </c>
      <c r="L166" s="47"/>
      <c r="M166" s="222" t="s">
        <v>19</v>
      </c>
      <c r="N166" s="223" t="s">
        <v>40</v>
      </c>
      <c r="O166" s="87"/>
      <c r="P166" s="224">
        <f>O166*H166</f>
        <v>0</v>
      </c>
      <c r="Q166" s="224">
        <v>0</v>
      </c>
      <c r="R166" s="224">
        <f>Q166*H166</f>
        <v>0</v>
      </c>
      <c r="S166" s="224">
        <v>0</v>
      </c>
      <c r="T166" s="225">
        <f>S166*H166</f>
        <v>0</v>
      </c>
      <c r="U166" s="41"/>
      <c r="V166" s="41"/>
      <c r="W166" s="41"/>
      <c r="X166" s="41"/>
      <c r="Y166" s="41"/>
      <c r="Z166" s="41"/>
      <c r="AA166" s="41"/>
      <c r="AB166" s="41"/>
      <c r="AC166" s="41"/>
      <c r="AD166" s="41"/>
      <c r="AE166" s="41"/>
      <c r="AR166" s="226" t="s">
        <v>323</v>
      </c>
      <c r="AT166" s="226" t="s">
        <v>195</v>
      </c>
      <c r="AU166" s="226" t="s">
        <v>76</v>
      </c>
      <c r="AY166" s="20" t="s">
        <v>193</v>
      </c>
      <c r="BE166" s="227">
        <f>IF(N166="základní",J166,0)</f>
        <v>0</v>
      </c>
      <c r="BF166" s="227">
        <f>IF(N166="snížená",J166,0)</f>
        <v>0</v>
      </c>
      <c r="BG166" s="227">
        <f>IF(N166="zákl. přenesená",J166,0)</f>
        <v>0</v>
      </c>
      <c r="BH166" s="227">
        <f>IF(N166="sníž. přenesená",J166,0)</f>
        <v>0</v>
      </c>
      <c r="BI166" s="227">
        <f>IF(N166="nulová",J166,0)</f>
        <v>0</v>
      </c>
      <c r="BJ166" s="20" t="s">
        <v>76</v>
      </c>
      <c r="BK166" s="227">
        <f>ROUND(I166*H166,2)</f>
        <v>0</v>
      </c>
      <c r="BL166" s="20" t="s">
        <v>323</v>
      </c>
      <c r="BM166" s="226" t="s">
        <v>568</v>
      </c>
    </row>
    <row r="167" s="2" customFormat="1">
      <c r="A167" s="41"/>
      <c r="B167" s="42"/>
      <c r="C167" s="43"/>
      <c r="D167" s="228" t="s">
        <v>202</v>
      </c>
      <c r="E167" s="43"/>
      <c r="F167" s="229" t="s">
        <v>6266</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202</v>
      </c>
      <c r="AU167" s="20" t="s">
        <v>76</v>
      </c>
    </row>
    <row r="168" s="2" customFormat="1">
      <c r="A168" s="41"/>
      <c r="B168" s="42"/>
      <c r="C168" s="43"/>
      <c r="D168" s="228" t="s">
        <v>1221</v>
      </c>
      <c r="E168" s="43"/>
      <c r="F168" s="270" t="s">
        <v>6256</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1221</v>
      </c>
      <c r="AU168" s="20" t="s">
        <v>76</v>
      </c>
    </row>
    <row r="169" s="2" customFormat="1" ht="21.75" customHeight="1">
      <c r="A169" s="41"/>
      <c r="B169" s="42"/>
      <c r="C169" s="215" t="s">
        <v>369</v>
      </c>
      <c r="D169" s="215" t="s">
        <v>195</v>
      </c>
      <c r="E169" s="216" t="s">
        <v>6267</v>
      </c>
      <c r="F169" s="217" t="s">
        <v>6268</v>
      </c>
      <c r="G169" s="218" t="s">
        <v>408</v>
      </c>
      <c r="H169" s="219">
        <v>59</v>
      </c>
      <c r="I169" s="220"/>
      <c r="J169" s="221">
        <f>ROUND(I169*H169,2)</f>
        <v>0</v>
      </c>
      <c r="K169" s="217" t="s">
        <v>19</v>
      </c>
      <c r="L169" s="47"/>
      <c r="M169" s="222" t="s">
        <v>19</v>
      </c>
      <c r="N169" s="223" t="s">
        <v>40</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323</v>
      </c>
      <c r="AT169" s="226" t="s">
        <v>195</v>
      </c>
      <c r="AU169" s="226" t="s">
        <v>76</v>
      </c>
      <c r="AY169" s="20" t="s">
        <v>193</v>
      </c>
      <c r="BE169" s="227">
        <f>IF(N169="základní",J169,0)</f>
        <v>0</v>
      </c>
      <c r="BF169" s="227">
        <f>IF(N169="snížená",J169,0)</f>
        <v>0</v>
      </c>
      <c r="BG169" s="227">
        <f>IF(N169="zákl. přenesená",J169,0)</f>
        <v>0</v>
      </c>
      <c r="BH169" s="227">
        <f>IF(N169="sníž. přenesená",J169,0)</f>
        <v>0</v>
      </c>
      <c r="BI169" s="227">
        <f>IF(N169="nulová",J169,0)</f>
        <v>0</v>
      </c>
      <c r="BJ169" s="20" t="s">
        <v>76</v>
      </c>
      <c r="BK169" s="227">
        <f>ROUND(I169*H169,2)</f>
        <v>0</v>
      </c>
      <c r="BL169" s="20" t="s">
        <v>323</v>
      </c>
      <c r="BM169" s="226" t="s">
        <v>584</v>
      </c>
    </row>
    <row r="170" s="2" customFormat="1">
      <c r="A170" s="41"/>
      <c r="B170" s="42"/>
      <c r="C170" s="43"/>
      <c r="D170" s="228" t="s">
        <v>202</v>
      </c>
      <c r="E170" s="43"/>
      <c r="F170" s="229" t="s">
        <v>6268</v>
      </c>
      <c r="G170" s="43"/>
      <c r="H170" s="43"/>
      <c r="I170" s="230"/>
      <c r="J170" s="43"/>
      <c r="K170" s="43"/>
      <c r="L170" s="47"/>
      <c r="M170" s="231"/>
      <c r="N170" s="232"/>
      <c r="O170" s="87"/>
      <c r="P170" s="87"/>
      <c r="Q170" s="87"/>
      <c r="R170" s="87"/>
      <c r="S170" s="87"/>
      <c r="T170" s="88"/>
      <c r="U170" s="41"/>
      <c r="V170" s="41"/>
      <c r="W170" s="41"/>
      <c r="X170" s="41"/>
      <c r="Y170" s="41"/>
      <c r="Z170" s="41"/>
      <c r="AA170" s="41"/>
      <c r="AB170" s="41"/>
      <c r="AC170" s="41"/>
      <c r="AD170" s="41"/>
      <c r="AE170" s="41"/>
      <c r="AT170" s="20" t="s">
        <v>202</v>
      </c>
      <c r="AU170" s="20" t="s">
        <v>76</v>
      </c>
    </row>
    <row r="171" s="2" customFormat="1">
      <c r="A171" s="41"/>
      <c r="B171" s="42"/>
      <c r="C171" s="43"/>
      <c r="D171" s="228" t="s">
        <v>1221</v>
      </c>
      <c r="E171" s="43"/>
      <c r="F171" s="270" t="s">
        <v>6256</v>
      </c>
      <c r="G171" s="43"/>
      <c r="H171" s="43"/>
      <c r="I171" s="230"/>
      <c r="J171" s="43"/>
      <c r="K171" s="43"/>
      <c r="L171" s="47"/>
      <c r="M171" s="231"/>
      <c r="N171" s="232"/>
      <c r="O171" s="87"/>
      <c r="P171" s="87"/>
      <c r="Q171" s="87"/>
      <c r="R171" s="87"/>
      <c r="S171" s="87"/>
      <c r="T171" s="88"/>
      <c r="U171" s="41"/>
      <c r="V171" s="41"/>
      <c r="W171" s="41"/>
      <c r="X171" s="41"/>
      <c r="Y171" s="41"/>
      <c r="Z171" s="41"/>
      <c r="AA171" s="41"/>
      <c r="AB171" s="41"/>
      <c r="AC171" s="41"/>
      <c r="AD171" s="41"/>
      <c r="AE171" s="41"/>
      <c r="AT171" s="20" t="s">
        <v>1221</v>
      </c>
      <c r="AU171" s="20" t="s">
        <v>76</v>
      </c>
    </row>
    <row r="172" s="2" customFormat="1" ht="21.75" customHeight="1">
      <c r="A172" s="41"/>
      <c r="B172" s="42"/>
      <c r="C172" s="215" t="s">
        <v>390</v>
      </c>
      <c r="D172" s="215" t="s">
        <v>195</v>
      </c>
      <c r="E172" s="216" t="s">
        <v>6269</v>
      </c>
      <c r="F172" s="217" t="s">
        <v>6270</v>
      </c>
      <c r="G172" s="218" t="s">
        <v>408</v>
      </c>
      <c r="H172" s="219">
        <v>3</v>
      </c>
      <c r="I172" s="220"/>
      <c r="J172" s="221">
        <f>ROUND(I172*H172,2)</f>
        <v>0</v>
      </c>
      <c r="K172" s="217" t="s">
        <v>19</v>
      </c>
      <c r="L172" s="47"/>
      <c r="M172" s="222" t="s">
        <v>19</v>
      </c>
      <c r="N172" s="223" t="s">
        <v>40</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323</v>
      </c>
      <c r="AT172" s="226" t="s">
        <v>195</v>
      </c>
      <c r="AU172" s="226" t="s">
        <v>76</v>
      </c>
      <c r="AY172" s="20" t="s">
        <v>193</v>
      </c>
      <c r="BE172" s="227">
        <f>IF(N172="základní",J172,0)</f>
        <v>0</v>
      </c>
      <c r="BF172" s="227">
        <f>IF(N172="snížená",J172,0)</f>
        <v>0</v>
      </c>
      <c r="BG172" s="227">
        <f>IF(N172="zákl. přenesená",J172,0)</f>
        <v>0</v>
      </c>
      <c r="BH172" s="227">
        <f>IF(N172="sníž. přenesená",J172,0)</f>
        <v>0</v>
      </c>
      <c r="BI172" s="227">
        <f>IF(N172="nulová",J172,0)</f>
        <v>0</v>
      </c>
      <c r="BJ172" s="20" t="s">
        <v>76</v>
      </c>
      <c r="BK172" s="227">
        <f>ROUND(I172*H172,2)</f>
        <v>0</v>
      </c>
      <c r="BL172" s="20" t="s">
        <v>323</v>
      </c>
      <c r="BM172" s="226" t="s">
        <v>598</v>
      </c>
    </row>
    <row r="173" s="2" customFormat="1">
      <c r="A173" s="41"/>
      <c r="B173" s="42"/>
      <c r="C173" s="43"/>
      <c r="D173" s="228" t="s">
        <v>202</v>
      </c>
      <c r="E173" s="43"/>
      <c r="F173" s="229" t="s">
        <v>6270</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202</v>
      </c>
      <c r="AU173" s="20" t="s">
        <v>76</v>
      </c>
    </row>
    <row r="174" s="2" customFormat="1">
      <c r="A174" s="41"/>
      <c r="B174" s="42"/>
      <c r="C174" s="43"/>
      <c r="D174" s="228" t="s">
        <v>1221</v>
      </c>
      <c r="E174" s="43"/>
      <c r="F174" s="270" t="s">
        <v>6256</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1221</v>
      </c>
      <c r="AU174" s="20" t="s">
        <v>76</v>
      </c>
    </row>
    <row r="175" s="2" customFormat="1" ht="21.75" customHeight="1">
      <c r="A175" s="41"/>
      <c r="B175" s="42"/>
      <c r="C175" s="215" t="s">
        <v>397</v>
      </c>
      <c r="D175" s="215" t="s">
        <v>195</v>
      </c>
      <c r="E175" s="216" t="s">
        <v>6271</v>
      </c>
      <c r="F175" s="217" t="s">
        <v>6272</v>
      </c>
      <c r="G175" s="218" t="s">
        <v>408</v>
      </c>
      <c r="H175" s="219">
        <v>13</v>
      </c>
      <c r="I175" s="220"/>
      <c r="J175" s="221">
        <f>ROUND(I175*H175,2)</f>
        <v>0</v>
      </c>
      <c r="K175" s="217" t="s">
        <v>19</v>
      </c>
      <c r="L175" s="47"/>
      <c r="M175" s="222" t="s">
        <v>19</v>
      </c>
      <c r="N175" s="223" t="s">
        <v>40</v>
      </c>
      <c r="O175" s="87"/>
      <c r="P175" s="224">
        <f>O175*H175</f>
        <v>0</v>
      </c>
      <c r="Q175" s="224">
        <v>0</v>
      </c>
      <c r="R175" s="224">
        <f>Q175*H175</f>
        <v>0</v>
      </c>
      <c r="S175" s="224">
        <v>0</v>
      </c>
      <c r="T175" s="225">
        <f>S175*H175</f>
        <v>0</v>
      </c>
      <c r="U175" s="41"/>
      <c r="V175" s="41"/>
      <c r="W175" s="41"/>
      <c r="X175" s="41"/>
      <c r="Y175" s="41"/>
      <c r="Z175" s="41"/>
      <c r="AA175" s="41"/>
      <c r="AB175" s="41"/>
      <c r="AC175" s="41"/>
      <c r="AD175" s="41"/>
      <c r="AE175" s="41"/>
      <c r="AR175" s="226" t="s">
        <v>323</v>
      </c>
      <c r="AT175" s="226" t="s">
        <v>195</v>
      </c>
      <c r="AU175" s="226" t="s">
        <v>76</v>
      </c>
      <c r="AY175" s="20" t="s">
        <v>193</v>
      </c>
      <c r="BE175" s="227">
        <f>IF(N175="základní",J175,0)</f>
        <v>0</v>
      </c>
      <c r="BF175" s="227">
        <f>IF(N175="snížená",J175,0)</f>
        <v>0</v>
      </c>
      <c r="BG175" s="227">
        <f>IF(N175="zákl. přenesená",J175,0)</f>
        <v>0</v>
      </c>
      <c r="BH175" s="227">
        <f>IF(N175="sníž. přenesená",J175,0)</f>
        <v>0</v>
      </c>
      <c r="BI175" s="227">
        <f>IF(N175="nulová",J175,0)</f>
        <v>0</v>
      </c>
      <c r="BJ175" s="20" t="s">
        <v>76</v>
      </c>
      <c r="BK175" s="227">
        <f>ROUND(I175*H175,2)</f>
        <v>0</v>
      </c>
      <c r="BL175" s="20" t="s">
        <v>323</v>
      </c>
      <c r="BM175" s="226" t="s">
        <v>614</v>
      </c>
    </row>
    <row r="176" s="2" customFormat="1">
      <c r="A176" s="41"/>
      <c r="B176" s="42"/>
      <c r="C176" s="43"/>
      <c r="D176" s="228" t="s">
        <v>202</v>
      </c>
      <c r="E176" s="43"/>
      <c r="F176" s="229" t="s">
        <v>6272</v>
      </c>
      <c r="G176" s="43"/>
      <c r="H176" s="43"/>
      <c r="I176" s="230"/>
      <c r="J176" s="43"/>
      <c r="K176" s="43"/>
      <c r="L176" s="47"/>
      <c r="M176" s="231"/>
      <c r="N176" s="232"/>
      <c r="O176" s="87"/>
      <c r="P176" s="87"/>
      <c r="Q176" s="87"/>
      <c r="R176" s="87"/>
      <c r="S176" s="87"/>
      <c r="T176" s="88"/>
      <c r="U176" s="41"/>
      <c r="V176" s="41"/>
      <c r="W176" s="41"/>
      <c r="X176" s="41"/>
      <c r="Y176" s="41"/>
      <c r="Z176" s="41"/>
      <c r="AA176" s="41"/>
      <c r="AB176" s="41"/>
      <c r="AC176" s="41"/>
      <c r="AD176" s="41"/>
      <c r="AE176" s="41"/>
      <c r="AT176" s="20" t="s">
        <v>202</v>
      </c>
      <c r="AU176" s="20" t="s">
        <v>76</v>
      </c>
    </row>
    <row r="177" s="2" customFormat="1">
      <c r="A177" s="41"/>
      <c r="B177" s="42"/>
      <c r="C177" s="43"/>
      <c r="D177" s="228" t="s">
        <v>1221</v>
      </c>
      <c r="E177" s="43"/>
      <c r="F177" s="270" t="s">
        <v>6256</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1221</v>
      </c>
      <c r="AU177" s="20" t="s">
        <v>76</v>
      </c>
    </row>
    <row r="178" s="2" customFormat="1" ht="21.75" customHeight="1">
      <c r="A178" s="41"/>
      <c r="B178" s="42"/>
      <c r="C178" s="215" t="s">
        <v>405</v>
      </c>
      <c r="D178" s="215" t="s">
        <v>195</v>
      </c>
      <c r="E178" s="216" t="s">
        <v>6273</v>
      </c>
      <c r="F178" s="217" t="s">
        <v>6274</v>
      </c>
      <c r="G178" s="218" t="s">
        <v>408</v>
      </c>
      <c r="H178" s="219">
        <v>55</v>
      </c>
      <c r="I178" s="220"/>
      <c r="J178" s="221">
        <f>ROUND(I178*H178,2)</f>
        <v>0</v>
      </c>
      <c r="K178" s="217" t="s">
        <v>19</v>
      </c>
      <c r="L178" s="47"/>
      <c r="M178" s="222" t="s">
        <v>19</v>
      </c>
      <c r="N178" s="223" t="s">
        <v>40</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323</v>
      </c>
      <c r="AT178" s="226" t="s">
        <v>195</v>
      </c>
      <c r="AU178" s="226" t="s">
        <v>76</v>
      </c>
      <c r="AY178" s="20" t="s">
        <v>193</v>
      </c>
      <c r="BE178" s="227">
        <f>IF(N178="základní",J178,0)</f>
        <v>0</v>
      </c>
      <c r="BF178" s="227">
        <f>IF(N178="snížená",J178,0)</f>
        <v>0</v>
      </c>
      <c r="BG178" s="227">
        <f>IF(N178="zákl. přenesená",J178,0)</f>
        <v>0</v>
      </c>
      <c r="BH178" s="227">
        <f>IF(N178="sníž. přenesená",J178,0)</f>
        <v>0</v>
      </c>
      <c r="BI178" s="227">
        <f>IF(N178="nulová",J178,0)</f>
        <v>0</v>
      </c>
      <c r="BJ178" s="20" t="s">
        <v>76</v>
      </c>
      <c r="BK178" s="227">
        <f>ROUND(I178*H178,2)</f>
        <v>0</v>
      </c>
      <c r="BL178" s="20" t="s">
        <v>323</v>
      </c>
      <c r="BM178" s="226" t="s">
        <v>627</v>
      </c>
    </row>
    <row r="179" s="2" customFormat="1">
      <c r="A179" s="41"/>
      <c r="B179" s="42"/>
      <c r="C179" s="43"/>
      <c r="D179" s="228" t="s">
        <v>202</v>
      </c>
      <c r="E179" s="43"/>
      <c r="F179" s="229" t="s">
        <v>6274</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202</v>
      </c>
      <c r="AU179" s="20" t="s">
        <v>76</v>
      </c>
    </row>
    <row r="180" s="2" customFormat="1">
      <c r="A180" s="41"/>
      <c r="B180" s="42"/>
      <c r="C180" s="43"/>
      <c r="D180" s="228" t="s">
        <v>1221</v>
      </c>
      <c r="E180" s="43"/>
      <c r="F180" s="270" t="s">
        <v>6256</v>
      </c>
      <c r="G180" s="43"/>
      <c r="H180" s="43"/>
      <c r="I180" s="230"/>
      <c r="J180" s="43"/>
      <c r="K180" s="43"/>
      <c r="L180" s="47"/>
      <c r="M180" s="231"/>
      <c r="N180" s="232"/>
      <c r="O180" s="87"/>
      <c r="P180" s="87"/>
      <c r="Q180" s="87"/>
      <c r="R180" s="87"/>
      <c r="S180" s="87"/>
      <c r="T180" s="88"/>
      <c r="U180" s="41"/>
      <c r="V180" s="41"/>
      <c r="W180" s="41"/>
      <c r="X180" s="41"/>
      <c r="Y180" s="41"/>
      <c r="Z180" s="41"/>
      <c r="AA180" s="41"/>
      <c r="AB180" s="41"/>
      <c r="AC180" s="41"/>
      <c r="AD180" s="41"/>
      <c r="AE180" s="41"/>
      <c r="AT180" s="20" t="s">
        <v>1221</v>
      </c>
      <c r="AU180" s="20" t="s">
        <v>76</v>
      </c>
    </row>
    <row r="181" s="2" customFormat="1" ht="21.75" customHeight="1">
      <c r="A181" s="41"/>
      <c r="B181" s="42"/>
      <c r="C181" s="215" t="s">
        <v>413</v>
      </c>
      <c r="D181" s="215" t="s">
        <v>195</v>
      </c>
      <c r="E181" s="216" t="s">
        <v>6275</v>
      </c>
      <c r="F181" s="217" t="s">
        <v>6276</v>
      </c>
      <c r="G181" s="218" t="s">
        <v>408</v>
      </c>
      <c r="H181" s="219">
        <v>23</v>
      </c>
      <c r="I181" s="220"/>
      <c r="J181" s="221">
        <f>ROUND(I181*H181,2)</f>
        <v>0</v>
      </c>
      <c r="K181" s="217" t="s">
        <v>19</v>
      </c>
      <c r="L181" s="47"/>
      <c r="M181" s="222" t="s">
        <v>19</v>
      </c>
      <c r="N181" s="223" t="s">
        <v>40</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323</v>
      </c>
      <c r="AT181" s="226" t="s">
        <v>195</v>
      </c>
      <c r="AU181" s="226" t="s">
        <v>76</v>
      </c>
      <c r="AY181" s="20" t="s">
        <v>193</v>
      </c>
      <c r="BE181" s="227">
        <f>IF(N181="základní",J181,0)</f>
        <v>0</v>
      </c>
      <c r="BF181" s="227">
        <f>IF(N181="snížená",J181,0)</f>
        <v>0</v>
      </c>
      <c r="BG181" s="227">
        <f>IF(N181="zákl. přenesená",J181,0)</f>
        <v>0</v>
      </c>
      <c r="BH181" s="227">
        <f>IF(N181="sníž. přenesená",J181,0)</f>
        <v>0</v>
      </c>
      <c r="BI181" s="227">
        <f>IF(N181="nulová",J181,0)</f>
        <v>0</v>
      </c>
      <c r="BJ181" s="20" t="s">
        <v>76</v>
      </c>
      <c r="BK181" s="227">
        <f>ROUND(I181*H181,2)</f>
        <v>0</v>
      </c>
      <c r="BL181" s="20" t="s">
        <v>323</v>
      </c>
      <c r="BM181" s="226" t="s">
        <v>640</v>
      </c>
    </row>
    <row r="182" s="2" customFormat="1">
      <c r="A182" s="41"/>
      <c r="B182" s="42"/>
      <c r="C182" s="43"/>
      <c r="D182" s="228" t="s">
        <v>202</v>
      </c>
      <c r="E182" s="43"/>
      <c r="F182" s="229" t="s">
        <v>6276</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202</v>
      </c>
      <c r="AU182" s="20" t="s">
        <v>76</v>
      </c>
    </row>
    <row r="183" s="2" customFormat="1">
      <c r="A183" s="41"/>
      <c r="B183" s="42"/>
      <c r="C183" s="43"/>
      <c r="D183" s="228" t="s">
        <v>1221</v>
      </c>
      <c r="E183" s="43"/>
      <c r="F183" s="270" t="s">
        <v>6256</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1221</v>
      </c>
      <c r="AU183" s="20" t="s">
        <v>76</v>
      </c>
    </row>
    <row r="184" s="2" customFormat="1" ht="16.5" customHeight="1">
      <c r="A184" s="41"/>
      <c r="B184" s="42"/>
      <c r="C184" s="215" t="s">
        <v>424</v>
      </c>
      <c r="D184" s="215" t="s">
        <v>195</v>
      </c>
      <c r="E184" s="216" t="s">
        <v>6277</v>
      </c>
      <c r="F184" s="217" t="s">
        <v>6278</v>
      </c>
      <c r="G184" s="218" t="s">
        <v>408</v>
      </c>
      <c r="H184" s="219">
        <v>275</v>
      </c>
      <c r="I184" s="220"/>
      <c r="J184" s="221">
        <f>ROUND(I184*H184,2)</f>
        <v>0</v>
      </c>
      <c r="K184" s="217" t="s">
        <v>19</v>
      </c>
      <c r="L184" s="47"/>
      <c r="M184" s="222" t="s">
        <v>19</v>
      </c>
      <c r="N184" s="223" t="s">
        <v>40</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323</v>
      </c>
      <c r="AT184" s="226" t="s">
        <v>195</v>
      </c>
      <c r="AU184" s="226" t="s">
        <v>76</v>
      </c>
      <c r="AY184" s="20" t="s">
        <v>193</v>
      </c>
      <c r="BE184" s="227">
        <f>IF(N184="základní",J184,0)</f>
        <v>0</v>
      </c>
      <c r="BF184" s="227">
        <f>IF(N184="snížená",J184,0)</f>
        <v>0</v>
      </c>
      <c r="BG184" s="227">
        <f>IF(N184="zákl. přenesená",J184,0)</f>
        <v>0</v>
      </c>
      <c r="BH184" s="227">
        <f>IF(N184="sníž. přenesená",J184,0)</f>
        <v>0</v>
      </c>
      <c r="BI184" s="227">
        <f>IF(N184="nulová",J184,0)</f>
        <v>0</v>
      </c>
      <c r="BJ184" s="20" t="s">
        <v>76</v>
      </c>
      <c r="BK184" s="227">
        <f>ROUND(I184*H184,2)</f>
        <v>0</v>
      </c>
      <c r="BL184" s="20" t="s">
        <v>323</v>
      </c>
      <c r="BM184" s="226" t="s">
        <v>653</v>
      </c>
    </row>
    <row r="185" s="2" customFormat="1">
      <c r="A185" s="41"/>
      <c r="B185" s="42"/>
      <c r="C185" s="43"/>
      <c r="D185" s="228" t="s">
        <v>202</v>
      </c>
      <c r="E185" s="43"/>
      <c r="F185" s="229" t="s">
        <v>6278</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202</v>
      </c>
      <c r="AU185" s="20" t="s">
        <v>76</v>
      </c>
    </row>
    <row r="186" s="14" customFormat="1">
      <c r="A186" s="14"/>
      <c r="B186" s="245"/>
      <c r="C186" s="246"/>
      <c r="D186" s="228" t="s">
        <v>206</v>
      </c>
      <c r="E186" s="247" t="s">
        <v>19</v>
      </c>
      <c r="F186" s="248" t="s">
        <v>6279</v>
      </c>
      <c r="G186" s="246"/>
      <c r="H186" s="249">
        <v>275</v>
      </c>
      <c r="I186" s="250"/>
      <c r="J186" s="246"/>
      <c r="K186" s="246"/>
      <c r="L186" s="251"/>
      <c r="M186" s="252"/>
      <c r="N186" s="253"/>
      <c r="O186" s="253"/>
      <c r="P186" s="253"/>
      <c r="Q186" s="253"/>
      <c r="R186" s="253"/>
      <c r="S186" s="253"/>
      <c r="T186" s="254"/>
      <c r="U186" s="14"/>
      <c r="V186" s="14"/>
      <c r="W186" s="14"/>
      <c r="X186" s="14"/>
      <c r="Y186" s="14"/>
      <c r="Z186" s="14"/>
      <c r="AA186" s="14"/>
      <c r="AB186" s="14"/>
      <c r="AC186" s="14"/>
      <c r="AD186" s="14"/>
      <c r="AE186" s="14"/>
      <c r="AT186" s="255" t="s">
        <v>206</v>
      </c>
      <c r="AU186" s="255" t="s">
        <v>76</v>
      </c>
      <c r="AV186" s="14" t="s">
        <v>78</v>
      </c>
      <c r="AW186" s="14" t="s">
        <v>31</v>
      </c>
      <c r="AX186" s="14" t="s">
        <v>69</v>
      </c>
      <c r="AY186" s="255" t="s">
        <v>193</v>
      </c>
    </row>
    <row r="187" s="15" customFormat="1">
      <c r="A187" s="15"/>
      <c r="B187" s="256"/>
      <c r="C187" s="257"/>
      <c r="D187" s="228" t="s">
        <v>206</v>
      </c>
      <c r="E187" s="258" t="s">
        <v>19</v>
      </c>
      <c r="F187" s="259" t="s">
        <v>218</v>
      </c>
      <c r="G187" s="257"/>
      <c r="H187" s="260">
        <v>275</v>
      </c>
      <c r="I187" s="261"/>
      <c r="J187" s="257"/>
      <c r="K187" s="257"/>
      <c r="L187" s="262"/>
      <c r="M187" s="263"/>
      <c r="N187" s="264"/>
      <c r="O187" s="264"/>
      <c r="P187" s="264"/>
      <c r="Q187" s="264"/>
      <c r="R187" s="264"/>
      <c r="S187" s="264"/>
      <c r="T187" s="265"/>
      <c r="U187" s="15"/>
      <c r="V187" s="15"/>
      <c r="W187" s="15"/>
      <c r="X187" s="15"/>
      <c r="Y187" s="15"/>
      <c r="Z187" s="15"/>
      <c r="AA187" s="15"/>
      <c r="AB187" s="15"/>
      <c r="AC187" s="15"/>
      <c r="AD187" s="15"/>
      <c r="AE187" s="15"/>
      <c r="AT187" s="266" t="s">
        <v>206</v>
      </c>
      <c r="AU187" s="266" t="s">
        <v>76</v>
      </c>
      <c r="AV187" s="15" t="s">
        <v>200</v>
      </c>
      <c r="AW187" s="15" t="s">
        <v>31</v>
      </c>
      <c r="AX187" s="15" t="s">
        <v>76</v>
      </c>
      <c r="AY187" s="266" t="s">
        <v>193</v>
      </c>
    </row>
    <row r="188" s="2" customFormat="1" ht="33" customHeight="1">
      <c r="A188" s="41"/>
      <c r="B188" s="42"/>
      <c r="C188" s="274" t="s">
        <v>434</v>
      </c>
      <c r="D188" s="274" t="s">
        <v>1765</v>
      </c>
      <c r="E188" s="275" t="s">
        <v>6280</v>
      </c>
      <c r="F188" s="276" t="s">
        <v>6281</v>
      </c>
      <c r="G188" s="277" t="s">
        <v>408</v>
      </c>
      <c r="H188" s="278">
        <v>167</v>
      </c>
      <c r="I188" s="279"/>
      <c r="J188" s="280">
        <f>ROUND(I188*H188,2)</f>
        <v>0</v>
      </c>
      <c r="K188" s="276" t="s">
        <v>19</v>
      </c>
      <c r="L188" s="281"/>
      <c r="M188" s="282" t="s">
        <v>19</v>
      </c>
      <c r="N188" s="283" t="s">
        <v>40</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449</v>
      </c>
      <c r="AT188" s="226" t="s">
        <v>1765</v>
      </c>
      <c r="AU188" s="226" t="s">
        <v>76</v>
      </c>
      <c r="AY188" s="20" t="s">
        <v>193</v>
      </c>
      <c r="BE188" s="227">
        <f>IF(N188="základní",J188,0)</f>
        <v>0</v>
      </c>
      <c r="BF188" s="227">
        <f>IF(N188="snížená",J188,0)</f>
        <v>0</v>
      </c>
      <c r="BG188" s="227">
        <f>IF(N188="zákl. přenesená",J188,0)</f>
        <v>0</v>
      </c>
      <c r="BH188" s="227">
        <f>IF(N188="sníž. přenesená",J188,0)</f>
        <v>0</v>
      </c>
      <c r="BI188" s="227">
        <f>IF(N188="nulová",J188,0)</f>
        <v>0</v>
      </c>
      <c r="BJ188" s="20" t="s">
        <v>76</v>
      </c>
      <c r="BK188" s="227">
        <f>ROUND(I188*H188,2)</f>
        <v>0</v>
      </c>
      <c r="BL188" s="20" t="s">
        <v>323</v>
      </c>
      <c r="BM188" s="226" t="s">
        <v>665</v>
      </c>
    </row>
    <row r="189" s="2" customFormat="1">
      <c r="A189" s="41"/>
      <c r="B189" s="42"/>
      <c r="C189" s="43"/>
      <c r="D189" s="228" t="s">
        <v>202</v>
      </c>
      <c r="E189" s="43"/>
      <c r="F189" s="229" t="s">
        <v>6281</v>
      </c>
      <c r="G189" s="43"/>
      <c r="H189" s="43"/>
      <c r="I189" s="230"/>
      <c r="J189" s="43"/>
      <c r="K189" s="43"/>
      <c r="L189" s="47"/>
      <c r="M189" s="231"/>
      <c r="N189" s="232"/>
      <c r="O189" s="87"/>
      <c r="P189" s="87"/>
      <c r="Q189" s="87"/>
      <c r="R189" s="87"/>
      <c r="S189" s="87"/>
      <c r="T189" s="88"/>
      <c r="U189" s="41"/>
      <c r="V189" s="41"/>
      <c r="W189" s="41"/>
      <c r="X189" s="41"/>
      <c r="Y189" s="41"/>
      <c r="Z189" s="41"/>
      <c r="AA189" s="41"/>
      <c r="AB189" s="41"/>
      <c r="AC189" s="41"/>
      <c r="AD189" s="41"/>
      <c r="AE189" s="41"/>
      <c r="AT189" s="20" t="s">
        <v>202</v>
      </c>
      <c r="AU189" s="20" t="s">
        <v>76</v>
      </c>
    </row>
    <row r="190" s="14" customFormat="1">
      <c r="A190" s="14"/>
      <c r="B190" s="245"/>
      <c r="C190" s="246"/>
      <c r="D190" s="228" t="s">
        <v>206</v>
      </c>
      <c r="E190" s="247" t="s">
        <v>19</v>
      </c>
      <c r="F190" s="248" t="s">
        <v>6282</v>
      </c>
      <c r="G190" s="246"/>
      <c r="H190" s="249">
        <v>167</v>
      </c>
      <c r="I190" s="250"/>
      <c r="J190" s="246"/>
      <c r="K190" s="246"/>
      <c r="L190" s="251"/>
      <c r="M190" s="252"/>
      <c r="N190" s="253"/>
      <c r="O190" s="253"/>
      <c r="P190" s="253"/>
      <c r="Q190" s="253"/>
      <c r="R190" s="253"/>
      <c r="S190" s="253"/>
      <c r="T190" s="254"/>
      <c r="U190" s="14"/>
      <c r="V190" s="14"/>
      <c r="W190" s="14"/>
      <c r="X190" s="14"/>
      <c r="Y190" s="14"/>
      <c r="Z190" s="14"/>
      <c r="AA190" s="14"/>
      <c r="AB190" s="14"/>
      <c r="AC190" s="14"/>
      <c r="AD190" s="14"/>
      <c r="AE190" s="14"/>
      <c r="AT190" s="255" t="s">
        <v>206</v>
      </c>
      <c r="AU190" s="255" t="s">
        <v>76</v>
      </c>
      <c r="AV190" s="14" t="s">
        <v>78</v>
      </c>
      <c r="AW190" s="14" t="s">
        <v>31</v>
      </c>
      <c r="AX190" s="14" t="s">
        <v>69</v>
      </c>
      <c r="AY190" s="255" t="s">
        <v>193</v>
      </c>
    </row>
    <row r="191" s="15" customFormat="1">
      <c r="A191" s="15"/>
      <c r="B191" s="256"/>
      <c r="C191" s="257"/>
      <c r="D191" s="228" t="s">
        <v>206</v>
      </c>
      <c r="E191" s="258" t="s">
        <v>19</v>
      </c>
      <c r="F191" s="259" t="s">
        <v>218</v>
      </c>
      <c r="G191" s="257"/>
      <c r="H191" s="260">
        <v>167</v>
      </c>
      <c r="I191" s="261"/>
      <c r="J191" s="257"/>
      <c r="K191" s="257"/>
      <c r="L191" s="262"/>
      <c r="M191" s="263"/>
      <c r="N191" s="264"/>
      <c r="O191" s="264"/>
      <c r="P191" s="264"/>
      <c r="Q191" s="264"/>
      <c r="R191" s="264"/>
      <c r="S191" s="264"/>
      <c r="T191" s="265"/>
      <c r="U191" s="15"/>
      <c r="V191" s="15"/>
      <c r="W191" s="15"/>
      <c r="X191" s="15"/>
      <c r="Y191" s="15"/>
      <c r="Z191" s="15"/>
      <c r="AA191" s="15"/>
      <c r="AB191" s="15"/>
      <c r="AC191" s="15"/>
      <c r="AD191" s="15"/>
      <c r="AE191" s="15"/>
      <c r="AT191" s="266" t="s">
        <v>206</v>
      </c>
      <c r="AU191" s="266" t="s">
        <v>76</v>
      </c>
      <c r="AV191" s="15" t="s">
        <v>200</v>
      </c>
      <c r="AW191" s="15" t="s">
        <v>31</v>
      </c>
      <c r="AX191" s="15" t="s">
        <v>76</v>
      </c>
      <c r="AY191" s="266" t="s">
        <v>193</v>
      </c>
    </row>
    <row r="192" s="2" customFormat="1" ht="33" customHeight="1">
      <c r="A192" s="41"/>
      <c r="B192" s="42"/>
      <c r="C192" s="274" t="s">
        <v>442</v>
      </c>
      <c r="D192" s="274" t="s">
        <v>1765</v>
      </c>
      <c r="E192" s="275" t="s">
        <v>6283</v>
      </c>
      <c r="F192" s="276" t="s">
        <v>6284</v>
      </c>
      <c r="G192" s="277" t="s">
        <v>408</v>
      </c>
      <c r="H192" s="278">
        <v>108</v>
      </c>
      <c r="I192" s="279"/>
      <c r="J192" s="280">
        <f>ROUND(I192*H192,2)</f>
        <v>0</v>
      </c>
      <c r="K192" s="276" t="s">
        <v>19</v>
      </c>
      <c r="L192" s="281"/>
      <c r="M192" s="282" t="s">
        <v>19</v>
      </c>
      <c r="N192" s="283" t="s">
        <v>40</v>
      </c>
      <c r="O192" s="87"/>
      <c r="P192" s="224">
        <f>O192*H192</f>
        <v>0</v>
      </c>
      <c r="Q192" s="224">
        <v>0</v>
      </c>
      <c r="R192" s="224">
        <f>Q192*H192</f>
        <v>0</v>
      </c>
      <c r="S192" s="224">
        <v>0</v>
      </c>
      <c r="T192" s="225">
        <f>S192*H192</f>
        <v>0</v>
      </c>
      <c r="U192" s="41"/>
      <c r="V192" s="41"/>
      <c r="W192" s="41"/>
      <c r="X192" s="41"/>
      <c r="Y192" s="41"/>
      <c r="Z192" s="41"/>
      <c r="AA192" s="41"/>
      <c r="AB192" s="41"/>
      <c r="AC192" s="41"/>
      <c r="AD192" s="41"/>
      <c r="AE192" s="41"/>
      <c r="AR192" s="226" t="s">
        <v>449</v>
      </c>
      <c r="AT192" s="226" t="s">
        <v>1765</v>
      </c>
      <c r="AU192" s="226" t="s">
        <v>76</v>
      </c>
      <c r="AY192" s="20" t="s">
        <v>193</v>
      </c>
      <c r="BE192" s="227">
        <f>IF(N192="základní",J192,0)</f>
        <v>0</v>
      </c>
      <c r="BF192" s="227">
        <f>IF(N192="snížená",J192,0)</f>
        <v>0</v>
      </c>
      <c r="BG192" s="227">
        <f>IF(N192="zákl. přenesená",J192,0)</f>
        <v>0</v>
      </c>
      <c r="BH192" s="227">
        <f>IF(N192="sníž. přenesená",J192,0)</f>
        <v>0</v>
      </c>
      <c r="BI192" s="227">
        <f>IF(N192="nulová",J192,0)</f>
        <v>0</v>
      </c>
      <c r="BJ192" s="20" t="s">
        <v>76</v>
      </c>
      <c r="BK192" s="227">
        <f>ROUND(I192*H192,2)</f>
        <v>0</v>
      </c>
      <c r="BL192" s="20" t="s">
        <v>323</v>
      </c>
      <c r="BM192" s="226" t="s">
        <v>673</v>
      </c>
    </row>
    <row r="193" s="2" customFormat="1">
      <c r="A193" s="41"/>
      <c r="B193" s="42"/>
      <c r="C193" s="43"/>
      <c r="D193" s="228" t="s">
        <v>202</v>
      </c>
      <c r="E193" s="43"/>
      <c r="F193" s="229" t="s">
        <v>6284</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202</v>
      </c>
      <c r="AU193" s="20" t="s">
        <v>76</v>
      </c>
    </row>
    <row r="194" s="14" customFormat="1">
      <c r="A194" s="14"/>
      <c r="B194" s="245"/>
      <c r="C194" s="246"/>
      <c r="D194" s="228" t="s">
        <v>206</v>
      </c>
      <c r="E194" s="247" t="s">
        <v>19</v>
      </c>
      <c r="F194" s="248" t="s">
        <v>6285</v>
      </c>
      <c r="G194" s="246"/>
      <c r="H194" s="249">
        <v>108</v>
      </c>
      <c r="I194" s="250"/>
      <c r="J194" s="246"/>
      <c r="K194" s="246"/>
      <c r="L194" s="251"/>
      <c r="M194" s="252"/>
      <c r="N194" s="253"/>
      <c r="O194" s="253"/>
      <c r="P194" s="253"/>
      <c r="Q194" s="253"/>
      <c r="R194" s="253"/>
      <c r="S194" s="253"/>
      <c r="T194" s="254"/>
      <c r="U194" s="14"/>
      <c r="V194" s="14"/>
      <c r="W194" s="14"/>
      <c r="X194" s="14"/>
      <c r="Y194" s="14"/>
      <c r="Z194" s="14"/>
      <c r="AA194" s="14"/>
      <c r="AB194" s="14"/>
      <c r="AC194" s="14"/>
      <c r="AD194" s="14"/>
      <c r="AE194" s="14"/>
      <c r="AT194" s="255" t="s">
        <v>206</v>
      </c>
      <c r="AU194" s="255" t="s">
        <v>76</v>
      </c>
      <c r="AV194" s="14" t="s">
        <v>78</v>
      </c>
      <c r="AW194" s="14" t="s">
        <v>31</v>
      </c>
      <c r="AX194" s="14" t="s">
        <v>69</v>
      </c>
      <c r="AY194" s="255" t="s">
        <v>193</v>
      </c>
    </row>
    <row r="195" s="15" customFormat="1">
      <c r="A195" s="15"/>
      <c r="B195" s="256"/>
      <c r="C195" s="257"/>
      <c r="D195" s="228" t="s">
        <v>206</v>
      </c>
      <c r="E195" s="258" t="s">
        <v>19</v>
      </c>
      <c r="F195" s="259" t="s">
        <v>218</v>
      </c>
      <c r="G195" s="257"/>
      <c r="H195" s="260">
        <v>108</v>
      </c>
      <c r="I195" s="261"/>
      <c r="J195" s="257"/>
      <c r="K195" s="257"/>
      <c r="L195" s="262"/>
      <c r="M195" s="263"/>
      <c r="N195" s="264"/>
      <c r="O195" s="264"/>
      <c r="P195" s="264"/>
      <c r="Q195" s="264"/>
      <c r="R195" s="264"/>
      <c r="S195" s="264"/>
      <c r="T195" s="265"/>
      <c r="U195" s="15"/>
      <c r="V195" s="15"/>
      <c r="W195" s="15"/>
      <c r="X195" s="15"/>
      <c r="Y195" s="15"/>
      <c r="Z195" s="15"/>
      <c r="AA195" s="15"/>
      <c r="AB195" s="15"/>
      <c r="AC195" s="15"/>
      <c r="AD195" s="15"/>
      <c r="AE195" s="15"/>
      <c r="AT195" s="266" t="s">
        <v>206</v>
      </c>
      <c r="AU195" s="266" t="s">
        <v>76</v>
      </c>
      <c r="AV195" s="15" t="s">
        <v>200</v>
      </c>
      <c r="AW195" s="15" t="s">
        <v>31</v>
      </c>
      <c r="AX195" s="15" t="s">
        <v>76</v>
      </c>
      <c r="AY195" s="266" t="s">
        <v>193</v>
      </c>
    </row>
    <row r="196" s="2" customFormat="1" ht="16.5" customHeight="1">
      <c r="A196" s="41"/>
      <c r="B196" s="42"/>
      <c r="C196" s="215" t="s">
        <v>449</v>
      </c>
      <c r="D196" s="215" t="s">
        <v>195</v>
      </c>
      <c r="E196" s="216" t="s">
        <v>6286</v>
      </c>
      <c r="F196" s="217" t="s">
        <v>6287</v>
      </c>
      <c r="G196" s="218" t="s">
        <v>408</v>
      </c>
      <c r="H196" s="219">
        <v>31</v>
      </c>
      <c r="I196" s="220"/>
      <c r="J196" s="221">
        <f>ROUND(I196*H196,2)</f>
        <v>0</v>
      </c>
      <c r="K196" s="217" t="s">
        <v>19</v>
      </c>
      <c r="L196" s="47"/>
      <c r="M196" s="222" t="s">
        <v>19</v>
      </c>
      <c r="N196" s="223" t="s">
        <v>40</v>
      </c>
      <c r="O196" s="87"/>
      <c r="P196" s="224">
        <f>O196*H196</f>
        <v>0</v>
      </c>
      <c r="Q196" s="224">
        <v>0</v>
      </c>
      <c r="R196" s="224">
        <f>Q196*H196</f>
        <v>0</v>
      </c>
      <c r="S196" s="224">
        <v>0</v>
      </c>
      <c r="T196" s="225">
        <f>S196*H196</f>
        <v>0</v>
      </c>
      <c r="U196" s="41"/>
      <c r="V196" s="41"/>
      <c r="W196" s="41"/>
      <c r="X196" s="41"/>
      <c r="Y196" s="41"/>
      <c r="Z196" s="41"/>
      <c r="AA196" s="41"/>
      <c r="AB196" s="41"/>
      <c r="AC196" s="41"/>
      <c r="AD196" s="41"/>
      <c r="AE196" s="41"/>
      <c r="AR196" s="226" t="s">
        <v>323</v>
      </c>
      <c r="AT196" s="226" t="s">
        <v>195</v>
      </c>
      <c r="AU196" s="226" t="s">
        <v>76</v>
      </c>
      <c r="AY196" s="20" t="s">
        <v>193</v>
      </c>
      <c r="BE196" s="227">
        <f>IF(N196="základní",J196,0)</f>
        <v>0</v>
      </c>
      <c r="BF196" s="227">
        <f>IF(N196="snížená",J196,0)</f>
        <v>0</v>
      </c>
      <c r="BG196" s="227">
        <f>IF(N196="zákl. přenesená",J196,0)</f>
        <v>0</v>
      </c>
      <c r="BH196" s="227">
        <f>IF(N196="sníž. přenesená",J196,0)</f>
        <v>0</v>
      </c>
      <c r="BI196" s="227">
        <f>IF(N196="nulová",J196,0)</f>
        <v>0</v>
      </c>
      <c r="BJ196" s="20" t="s">
        <v>76</v>
      </c>
      <c r="BK196" s="227">
        <f>ROUND(I196*H196,2)</f>
        <v>0</v>
      </c>
      <c r="BL196" s="20" t="s">
        <v>323</v>
      </c>
      <c r="BM196" s="226" t="s">
        <v>691</v>
      </c>
    </row>
    <row r="197" s="2" customFormat="1">
      <c r="A197" s="41"/>
      <c r="B197" s="42"/>
      <c r="C197" s="43"/>
      <c r="D197" s="228" t="s">
        <v>202</v>
      </c>
      <c r="E197" s="43"/>
      <c r="F197" s="229" t="s">
        <v>6287</v>
      </c>
      <c r="G197" s="43"/>
      <c r="H197" s="43"/>
      <c r="I197" s="230"/>
      <c r="J197" s="43"/>
      <c r="K197" s="43"/>
      <c r="L197" s="47"/>
      <c r="M197" s="231"/>
      <c r="N197" s="232"/>
      <c r="O197" s="87"/>
      <c r="P197" s="87"/>
      <c r="Q197" s="87"/>
      <c r="R197" s="87"/>
      <c r="S197" s="87"/>
      <c r="T197" s="88"/>
      <c r="U197" s="41"/>
      <c r="V197" s="41"/>
      <c r="W197" s="41"/>
      <c r="X197" s="41"/>
      <c r="Y197" s="41"/>
      <c r="Z197" s="41"/>
      <c r="AA197" s="41"/>
      <c r="AB197" s="41"/>
      <c r="AC197" s="41"/>
      <c r="AD197" s="41"/>
      <c r="AE197" s="41"/>
      <c r="AT197" s="20" t="s">
        <v>202</v>
      </c>
      <c r="AU197" s="20" t="s">
        <v>76</v>
      </c>
    </row>
    <row r="198" s="14" customFormat="1">
      <c r="A198" s="14"/>
      <c r="B198" s="245"/>
      <c r="C198" s="246"/>
      <c r="D198" s="228" t="s">
        <v>206</v>
      </c>
      <c r="E198" s="247" t="s">
        <v>19</v>
      </c>
      <c r="F198" s="248" t="s">
        <v>6288</v>
      </c>
      <c r="G198" s="246"/>
      <c r="H198" s="249">
        <v>31</v>
      </c>
      <c r="I198" s="250"/>
      <c r="J198" s="246"/>
      <c r="K198" s="246"/>
      <c r="L198" s="251"/>
      <c r="M198" s="252"/>
      <c r="N198" s="253"/>
      <c r="O198" s="253"/>
      <c r="P198" s="253"/>
      <c r="Q198" s="253"/>
      <c r="R198" s="253"/>
      <c r="S198" s="253"/>
      <c r="T198" s="254"/>
      <c r="U198" s="14"/>
      <c r="V198" s="14"/>
      <c r="W198" s="14"/>
      <c r="X198" s="14"/>
      <c r="Y198" s="14"/>
      <c r="Z198" s="14"/>
      <c r="AA198" s="14"/>
      <c r="AB198" s="14"/>
      <c r="AC198" s="14"/>
      <c r="AD198" s="14"/>
      <c r="AE198" s="14"/>
      <c r="AT198" s="255" t="s">
        <v>206</v>
      </c>
      <c r="AU198" s="255" t="s">
        <v>76</v>
      </c>
      <c r="AV198" s="14" t="s">
        <v>78</v>
      </c>
      <c r="AW198" s="14" t="s">
        <v>31</v>
      </c>
      <c r="AX198" s="14" t="s">
        <v>69</v>
      </c>
      <c r="AY198" s="255" t="s">
        <v>193</v>
      </c>
    </row>
    <row r="199" s="15" customFormat="1">
      <c r="A199" s="15"/>
      <c r="B199" s="256"/>
      <c r="C199" s="257"/>
      <c r="D199" s="228" t="s">
        <v>206</v>
      </c>
      <c r="E199" s="258" t="s">
        <v>19</v>
      </c>
      <c r="F199" s="259" t="s">
        <v>218</v>
      </c>
      <c r="G199" s="257"/>
      <c r="H199" s="260">
        <v>31</v>
      </c>
      <c r="I199" s="261"/>
      <c r="J199" s="257"/>
      <c r="K199" s="257"/>
      <c r="L199" s="262"/>
      <c r="M199" s="263"/>
      <c r="N199" s="264"/>
      <c r="O199" s="264"/>
      <c r="P199" s="264"/>
      <c r="Q199" s="264"/>
      <c r="R199" s="264"/>
      <c r="S199" s="264"/>
      <c r="T199" s="265"/>
      <c r="U199" s="15"/>
      <c r="V199" s="15"/>
      <c r="W199" s="15"/>
      <c r="X199" s="15"/>
      <c r="Y199" s="15"/>
      <c r="Z199" s="15"/>
      <c r="AA199" s="15"/>
      <c r="AB199" s="15"/>
      <c r="AC199" s="15"/>
      <c r="AD199" s="15"/>
      <c r="AE199" s="15"/>
      <c r="AT199" s="266" t="s">
        <v>206</v>
      </c>
      <c r="AU199" s="266" t="s">
        <v>76</v>
      </c>
      <c r="AV199" s="15" t="s">
        <v>200</v>
      </c>
      <c r="AW199" s="15" t="s">
        <v>31</v>
      </c>
      <c r="AX199" s="15" t="s">
        <v>76</v>
      </c>
      <c r="AY199" s="266" t="s">
        <v>193</v>
      </c>
    </row>
    <row r="200" s="2" customFormat="1" ht="33" customHeight="1">
      <c r="A200" s="41"/>
      <c r="B200" s="42"/>
      <c r="C200" s="274" t="s">
        <v>456</v>
      </c>
      <c r="D200" s="274" t="s">
        <v>1765</v>
      </c>
      <c r="E200" s="275" t="s">
        <v>6289</v>
      </c>
      <c r="F200" s="276" t="s">
        <v>6290</v>
      </c>
      <c r="G200" s="277" t="s">
        <v>408</v>
      </c>
      <c r="H200" s="278">
        <v>15</v>
      </c>
      <c r="I200" s="279"/>
      <c r="J200" s="280">
        <f>ROUND(I200*H200,2)</f>
        <v>0</v>
      </c>
      <c r="K200" s="276" t="s">
        <v>19</v>
      </c>
      <c r="L200" s="281"/>
      <c r="M200" s="282" t="s">
        <v>19</v>
      </c>
      <c r="N200" s="283" t="s">
        <v>40</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449</v>
      </c>
      <c r="AT200" s="226" t="s">
        <v>1765</v>
      </c>
      <c r="AU200" s="226" t="s">
        <v>76</v>
      </c>
      <c r="AY200" s="20" t="s">
        <v>193</v>
      </c>
      <c r="BE200" s="227">
        <f>IF(N200="základní",J200,0)</f>
        <v>0</v>
      </c>
      <c r="BF200" s="227">
        <f>IF(N200="snížená",J200,0)</f>
        <v>0</v>
      </c>
      <c r="BG200" s="227">
        <f>IF(N200="zákl. přenesená",J200,0)</f>
        <v>0</v>
      </c>
      <c r="BH200" s="227">
        <f>IF(N200="sníž. přenesená",J200,0)</f>
        <v>0</v>
      </c>
      <c r="BI200" s="227">
        <f>IF(N200="nulová",J200,0)</f>
        <v>0</v>
      </c>
      <c r="BJ200" s="20" t="s">
        <v>76</v>
      </c>
      <c r="BK200" s="227">
        <f>ROUND(I200*H200,2)</f>
        <v>0</v>
      </c>
      <c r="BL200" s="20" t="s">
        <v>323</v>
      </c>
      <c r="BM200" s="226" t="s">
        <v>710</v>
      </c>
    </row>
    <row r="201" s="2" customFormat="1">
      <c r="A201" s="41"/>
      <c r="B201" s="42"/>
      <c r="C201" s="43"/>
      <c r="D201" s="228" t="s">
        <v>202</v>
      </c>
      <c r="E201" s="43"/>
      <c r="F201" s="229" t="s">
        <v>6290</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202</v>
      </c>
      <c r="AU201" s="20" t="s">
        <v>76</v>
      </c>
    </row>
    <row r="202" s="2" customFormat="1" ht="33" customHeight="1">
      <c r="A202" s="41"/>
      <c r="B202" s="42"/>
      <c r="C202" s="274" t="s">
        <v>467</v>
      </c>
      <c r="D202" s="274" t="s">
        <v>1765</v>
      </c>
      <c r="E202" s="275" t="s">
        <v>6291</v>
      </c>
      <c r="F202" s="276" t="s">
        <v>6292</v>
      </c>
      <c r="G202" s="277" t="s">
        <v>408</v>
      </c>
      <c r="H202" s="278">
        <v>16</v>
      </c>
      <c r="I202" s="279"/>
      <c r="J202" s="280">
        <f>ROUND(I202*H202,2)</f>
        <v>0</v>
      </c>
      <c r="K202" s="276" t="s">
        <v>19</v>
      </c>
      <c r="L202" s="281"/>
      <c r="M202" s="282" t="s">
        <v>19</v>
      </c>
      <c r="N202" s="283" t="s">
        <v>40</v>
      </c>
      <c r="O202" s="87"/>
      <c r="P202" s="224">
        <f>O202*H202</f>
        <v>0</v>
      </c>
      <c r="Q202" s="224">
        <v>0</v>
      </c>
      <c r="R202" s="224">
        <f>Q202*H202</f>
        <v>0</v>
      </c>
      <c r="S202" s="224">
        <v>0</v>
      </c>
      <c r="T202" s="225">
        <f>S202*H202</f>
        <v>0</v>
      </c>
      <c r="U202" s="41"/>
      <c r="V202" s="41"/>
      <c r="W202" s="41"/>
      <c r="X202" s="41"/>
      <c r="Y202" s="41"/>
      <c r="Z202" s="41"/>
      <c r="AA202" s="41"/>
      <c r="AB202" s="41"/>
      <c r="AC202" s="41"/>
      <c r="AD202" s="41"/>
      <c r="AE202" s="41"/>
      <c r="AR202" s="226" t="s">
        <v>449</v>
      </c>
      <c r="AT202" s="226" t="s">
        <v>1765</v>
      </c>
      <c r="AU202" s="226" t="s">
        <v>76</v>
      </c>
      <c r="AY202" s="20" t="s">
        <v>193</v>
      </c>
      <c r="BE202" s="227">
        <f>IF(N202="základní",J202,0)</f>
        <v>0</v>
      </c>
      <c r="BF202" s="227">
        <f>IF(N202="snížená",J202,0)</f>
        <v>0</v>
      </c>
      <c r="BG202" s="227">
        <f>IF(N202="zákl. přenesená",J202,0)</f>
        <v>0</v>
      </c>
      <c r="BH202" s="227">
        <f>IF(N202="sníž. přenesená",J202,0)</f>
        <v>0</v>
      </c>
      <c r="BI202" s="227">
        <f>IF(N202="nulová",J202,0)</f>
        <v>0</v>
      </c>
      <c r="BJ202" s="20" t="s">
        <v>76</v>
      </c>
      <c r="BK202" s="227">
        <f>ROUND(I202*H202,2)</f>
        <v>0</v>
      </c>
      <c r="BL202" s="20" t="s">
        <v>323</v>
      </c>
      <c r="BM202" s="226" t="s">
        <v>724</v>
      </c>
    </row>
    <row r="203" s="2" customFormat="1">
      <c r="A203" s="41"/>
      <c r="B203" s="42"/>
      <c r="C203" s="43"/>
      <c r="D203" s="228" t="s">
        <v>202</v>
      </c>
      <c r="E203" s="43"/>
      <c r="F203" s="229" t="s">
        <v>6292</v>
      </c>
      <c r="G203" s="43"/>
      <c r="H203" s="43"/>
      <c r="I203" s="230"/>
      <c r="J203" s="43"/>
      <c r="K203" s="43"/>
      <c r="L203" s="47"/>
      <c r="M203" s="231"/>
      <c r="N203" s="232"/>
      <c r="O203" s="87"/>
      <c r="P203" s="87"/>
      <c r="Q203" s="87"/>
      <c r="R203" s="87"/>
      <c r="S203" s="87"/>
      <c r="T203" s="88"/>
      <c r="U203" s="41"/>
      <c r="V203" s="41"/>
      <c r="W203" s="41"/>
      <c r="X203" s="41"/>
      <c r="Y203" s="41"/>
      <c r="Z203" s="41"/>
      <c r="AA203" s="41"/>
      <c r="AB203" s="41"/>
      <c r="AC203" s="41"/>
      <c r="AD203" s="41"/>
      <c r="AE203" s="41"/>
      <c r="AT203" s="20" t="s">
        <v>202</v>
      </c>
      <c r="AU203" s="20" t="s">
        <v>76</v>
      </c>
    </row>
    <row r="204" s="2" customFormat="1" ht="16.5" customHeight="1">
      <c r="A204" s="41"/>
      <c r="B204" s="42"/>
      <c r="C204" s="215" t="s">
        <v>475</v>
      </c>
      <c r="D204" s="215" t="s">
        <v>195</v>
      </c>
      <c r="E204" s="216" t="s">
        <v>6293</v>
      </c>
      <c r="F204" s="217" t="s">
        <v>6294</v>
      </c>
      <c r="G204" s="218" t="s">
        <v>408</v>
      </c>
      <c r="H204" s="219">
        <v>43</v>
      </c>
      <c r="I204" s="220"/>
      <c r="J204" s="221">
        <f>ROUND(I204*H204,2)</f>
        <v>0</v>
      </c>
      <c r="K204" s="217" t="s">
        <v>19</v>
      </c>
      <c r="L204" s="47"/>
      <c r="M204" s="222" t="s">
        <v>19</v>
      </c>
      <c r="N204" s="223" t="s">
        <v>40</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323</v>
      </c>
      <c r="AT204" s="226" t="s">
        <v>195</v>
      </c>
      <c r="AU204" s="226" t="s">
        <v>76</v>
      </c>
      <c r="AY204" s="20" t="s">
        <v>193</v>
      </c>
      <c r="BE204" s="227">
        <f>IF(N204="základní",J204,0)</f>
        <v>0</v>
      </c>
      <c r="BF204" s="227">
        <f>IF(N204="snížená",J204,0)</f>
        <v>0</v>
      </c>
      <c r="BG204" s="227">
        <f>IF(N204="zákl. přenesená",J204,0)</f>
        <v>0</v>
      </c>
      <c r="BH204" s="227">
        <f>IF(N204="sníž. přenesená",J204,0)</f>
        <v>0</v>
      </c>
      <c r="BI204" s="227">
        <f>IF(N204="nulová",J204,0)</f>
        <v>0</v>
      </c>
      <c r="BJ204" s="20" t="s">
        <v>76</v>
      </c>
      <c r="BK204" s="227">
        <f>ROUND(I204*H204,2)</f>
        <v>0</v>
      </c>
      <c r="BL204" s="20" t="s">
        <v>323</v>
      </c>
      <c r="BM204" s="226" t="s">
        <v>739</v>
      </c>
    </row>
    <row r="205" s="2" customFormat="1">
      <c r="A205" s="41"/>
      <c r="B205" s="42"/>
      <c r="C205" s="43"/>
      <c r="D205" s="228" t="s">
        <v>202</v>
      </c>
      <c r="E205" s="43"/>
      <c r="F205" s="229" t="s">
        <v>6294</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202</v>
      </c>
      <c r="AU205" s="20" t="s">
        <v>76</v>
      </c>
    </row>
    <row r="206" s="14" customFormat="1">
      <c r="A206" s="14"/>
      <c r="B206" s="245"/>
      <c r="C206" s="246"/>
      <c r="D206" s="228" t="s">
        <v>206</v>
      </c>
      <c r="E206" s="247" t="s">
        <v>19</v>
      </c>
      <c r="F206" s="248" t="s">
        <v>6295</v>
      </c>
      <c r="G206" s="246"/>
      <c r="H206" s="249">
        <v>43</v>
      </c>
      <c r="I206" s="250"/>
      <c r="J206" s="246"/>
      <c r="K206" s="246"/>
      <c r="L206" s="251"/>
      <c r="M206" s="252"/>
      <c r="N206" s="253"/>
      <c r="O206" s="253"/>
      <c r="P206" s="253"/>
      <c r="Q206" s="253"/>
      <c r="R206" s="253"/>
      <c r="S206" s="253"/>
      <c r="T206" s="254"/>
      <c r="U206" s="14"/>
      <c r="V206" s="14"/>
      <c r="W206" s="14"/>
      <c r="X206" s="14"/>
      <c r="Y206" s="14"/>
      <c r="Z206" s="14"/>
      <c r="AA206" s="14"/>
      <c r="AB206" s="14"/>
      <c r="AC206" s="14"/>
      <c r="AD206" s="14"/>
      <c r="AE206" s="14"/>
      <c r="AT206" s="255" t="s">
        <v>206</v>
      </c>
      <c r="AU206" s="255" t="s">
        <v>76</v>
      </c>
      <c r="AV206" s="14" t="s">
        <v>78</v>
      </c>
      <c r="AW206" s="14" t="s">
        <v>31</v>
      </c>
      <c r="AX206" s="14" t="s">
        <v>69</v>
      </c>
      <c r="AY206" s="255" t="s">
        <v>193</v>
      </c>
    </row>
    <row r="207" s="15" customFormat="1">
      <c r="A207" s="15"/>
      <c r="B207" s="256"/>
      <c r="C207" s="257"/>
      <c r="D207" s="228" t="s">
        <v>206</v>
      </c>
      <c r="E207" s="258" t="s">
        <v>19</v>
      </c>
      <c r="F207" s="259" t="s">
        <v>218</v>
      </c>
      <c r="G207" s="257"/>
      <c r="H207" s="260">
        <v>43</v>
      </c>
      <c r="I207" s="261"/>
      <c r="J207" s="257"/>
      <c r="K207" s="257"/>
      <c r="L207" s="262"/>
      <c r="M207" s="263"/>
      <c r="N207" s="264"/>
      <c r="O207" s="264"/>
      <c r="P207" s="264"/>
      <c r="Q207" s="264"/>
      <c r="R207" s="264"/>
      <c r="S207" s="264"/>
      <c r="T207" s="265"/>
      <c r="U207" s="15"/>
      <c r="V207" s="15"/>
      <c r="W207" s="15"/>
      <c r="X207" s="15"/>
      <c r="Y207" s="15"/>
      <c r="Z207" s="15"/>
      <c r="AA207" s="15"/>
      <c r="AB207" s="15"/>
      <c r="AC207" s="15"/>
      <c r="AD207" s="15"/>
      <c r="AE207" s="15"/>
      <c r="AT207" s="266" t="s">
        <v>206</v>
      </c>
      <c r="AU207" s="266" t="s">
        <v>76</v>
      </c>
      <c r="AV207" s="15" t="s">
        <v>200</v>
      </c>
      <c r="AW207" s="15" t="s">
        <v>31</v>
      </c>
      <c r="AX207" s="15" t="s">
        <v>76</v>
      </c>
      <c r="AY207" s="266" t="s">
        <v>193</v>
      </c>
    </row>
    <row r="208" s="2" customFormat="1" ht="33" customHeight="1">
      <c r="A208" s="41"/>
      <c r="B208" s="42"/>
      <c r="C208" s="274" t="s">
        <v>482</v>
      </c>
      <c r="D208" s="274" t="s">
        <v>1765</v>
      </c>
      <c r="E208" s="275" t="s">
        <v>6296</v>
      </c>
      <c r="F208" s="276" t="s">
        <v>6297</v>
      </c>
      <c r="G208" s="277" t="s">
        <v>408</v>
      </c>
      <c r="H208" s="278">
        <v>4</v>
      </c>
      <c r="I208" s="279"/>
      <c r="J208" s="280">
        <f>ROUND(I208*H208,2)</f>
        <v>0</v>
      </c>
      <c r="K208" s="276" t="s">
        <v>19</v>
      </c>
      <c r="L208" s="281"/>
      <c r="M208" s="282" t="s">
        <v>19</v>
      </c>
      <c r="N208" s="283" t="s">
        <v>40</v>
      </c>
      <c r="O208" s="87"/>
      <c r="P208" s="224">
        <f>O208*H208</f>
        <v>0</v>
      </c>
      <c r="Q208" s="224">
        <v>0</v>
      </c>
      <c r="R208" s="224">
        <f>Q208*H208</f>
        <v>0</v>
      </c>
      <c r="S208" s="224">
        <v>0</v>
      </c>
      <c r="T208" s="225">
        <f>S208*H208</f>
        <v>0</v>
      </c>
      <c r="U208" s="41"/>
      <c r="V208" s="41"/>
      <c r="W208" s="41"/>
      <c r="X208" s="41"/>
      <c r="Y208" s="41"/>
      <c r="Z208" s="41"/>
      <c r="AA208" s="41"/>
      <c r="AB208" s="41"/>
      <c r="AC208" s="41"/>
      <c r="AD208" s="41"/>
      <c r="AE208" s="41"/>
      <c r="AR208" s="226" t="s">
        <v>449</v>
      </c>
      <c r="AT208" s="226" t="s">
        <v>1765</v>
      </c>
      <c r="AU208" s="226" t="s">
        <v>76</v>
      </c>
      <c r="AY208" s="20" t="s">
        <v>193</v>
      </c>
      <c r="BE208" s="227">
        <f>IF(N208="základní",J208,0)</f>
        <v>0</v>
      </c>
      <c r="BF208" s="227">
        <f>IF(N208="snížená",J208,0)</f>
        <v>0</v>
      </c>
      <c r="BG208" s="227">
        <f>IF(N208="zákl. přenesená",J208,0)</f>
        <v>0</v>
      </c>
      <c r="BH208" s="227">
        <f>IF(N208="sníž. přenesená",J208,0)</f>
        <v>0</v>
      </c>
      <c r="BI208" s="227">
        <f>IF(N208="nulová",J208,0)</f>
        <v>0</v>
      </c>
      <c r="BJ208" s="20" t="s">
        <v>76</v>
      </c>
      <c r="BK208" s="227">
        <f>ROUND(I208*H208,2)</f>
        <v>0</v>
      </c>
      <c r="BL208" s="20" t="s">
        <v>323</v>
      </c>
      <c r="BM208" s="226" t="s">
        <v>758</v>
      </c>
    </row>
    <row r="209" s="2" customFormat="1">
      <c r="A209" s="41"/>
      <c r="B209" s="42"/>
      <c r="C209" s="43"/>
      <c r="D209" s="228" t="s">
        <v>202</v>
      </c>
      <c r="E209" s="43"/>
      <c r="F209" s="229" t="s">
        <v>6297</v>
      </c>
      <c r="G209" s="43"/>
      <c r="H209" s="43"/>
      <c r="I209" s="230"/>
      <c r="J209" s="43"/>
      <c r="K209" s="43"/>
      <c r="L209" s="47"/>
      <c r="M209" s="231"/>
      <c r="N209" s="232"/>
      <c r="O209" s="87"/>
      <c r="P209" s="87"/>
      <c r="Q209" s="87"/>
      <c r="R209" s="87"/>
      <c r="S209" s="87"/>
      <c r="T209" s="88"/>
      <c r="U209" s="41"/>
      <c r="V209" s="41"/>
      <c r="W209" s="41"/>
      <c r="X209" s="41"/>
      <c r="Y209" s="41"/>
      <c r="Z209" s="41"/>
      <c r="AA209" s="41"/>
      <c r="AB209" s="41"/>
      <c r="AC209" s="41"/>
      <c r="AD209" s="41"/>
      <c r="AE209" s="41"/>
      <c r="AT209" s="20" t="s">
        <v>202</v>
      </c>
      <c r="AU209" s="20" t="s">
        <v>76</v>
      </c>
    </row>
    <row r="210" s="2" customFormat="1" ht="33" customHeight="1">
      <c r="A210" s="41"/>
      <c r="B210" s="42"/>
      <c r="C210" s="274" t="s">
        <v>488</v>
      </c>
      <c r="D210" s="274" t="s">
        <v>1765</v>
      </c>
      <c r="E210" s="275" t="s">
        <v>6298</v>
      </c>
      <c r="F210" s="276" t="s">
        <v>6299</v>
      </c>
      <c r="G210" s="277" t="s">
        <v>408</v>
      </c>
      <c r="H210" s="278">
        <v>3</v>
      </c>
      <c r="I210" s="279"/>
      <c r="J210" s="280">
        <f>ROUND(I210*H210,2)</f>
        <v>0</v>
      </c>
      <c r="K210" s="276" t="s">
        <v>19</v>
      </c>
      <c r="L210" s="281"/>
      <c r="M210" s="282" t="s">
        <v>19</v>
      </c>
      <c r="N210" s="283" t="s">
        <v>40</v>
      </c>
      <c r="O210" s="87"/>
      <c r="P210" s="224">
        <f>O210*H210</f>
        <v>0</v>
      </c>
      <c r="Q210" s="224">
        <v>0</v>
      </c>
      <c r="R210" s="224">
        <f>Q210*H210</f>
        <v>0</v>
      </c>
      <c r="S210" s="224">
        <v>0</v>
      </c>
      <c r="T210" s="225">
        <f>S210*H210</f>
        <v>0</v>
      </c>
      <c r="U210" s="41"/>
      <c r="V210" s="41"/>
      <c r="W210" s="41"/>
      <c r="X210" s="41"/>
      <c r="Y210" s="41"/>
      <c r="Z210" s="41"/>
      <c r="AA210" s="41"/>
      <c r="AB210" s="41"/>
      <c r="AC210" s="41"/>
      <c r="AD210" s="41"/>
      <c r="AE210" s="41"/>
      <c r="AR210" s="226" t="s">
        <v>449</v>
      </c>
      <c r="AT210" s="226" t="s">
        <v>1765</v>
      </c>
      <c r="AU210" s="226" t="s">
        <v>76</v>
      </c>
      <c r="AY210" s="20" t="s">
        <v>193</v>
      </c>
      <c r="BE210" s="227">
        <f>IF(N210="základní",J210,0)</f>
        <v>0</v>
      </c>
      <c r="BF210" s="227">
        <f>IF(N210="snížená",J210,0)</f>
        <v>0</v>
      </c>
      <c r="BG210" s="227">
        <f>IF(N210="zákl. přenesená",J210,0)</f>
        <v>0</v>
      </c>
      <c r="BH210" s="227">
        <f>IF(N210="sníž. přenesená",J210,0)</f>
        <v>0</v>
      </c>
      <c r="BI210" s="227">
        <f>IF(N210="nulová",J210,0)</f>
        <v>0</v>
      </c>
      <c r="BJ210" s="20" t="s">
        <v>76</v>
      </c>
      <c r="BK210" s="227">
        <f>ROUND(I210*H210,2)</f>
        <v>0</v>
      </c>
      <c r="BL210" s="20" t="s">
        <v>323</v>
      </c>
      <c r="BM210" s="226" t="s">
        <v>772</v>
      </c>
    </row>
    <row r="211" s="2" customFormat="1">
      <c r="A211" s="41"/>
      <c r="B211" s="42"/>
      <c r="C211" s="43"/>
      <c r="D211" s="228" t="s">
        <v>202</v>
      </c>
      <c r="E211" s="43"/>
      <c r="F211" s="229" t="s">
        <v>6299</v>
      </c>
      <c r="G211" s="43"/>
      <c r="H211" s="43"/>
      <c r="I211" s="230"/>
      <c r="J211" s="43"/>
      <c r="K211" s="43"/>
      <c r="L211" s="47"/>
      <c r="M211" s="231"/>
      <c r="N211" s="232"/>
      <c r="O211" s="87"/>
      <c r="P211" s="87"/>
      <c r="Q211" s="87"/>
      <c r="R211" s="87"/>
      <c r="S211" s="87"/>
      <c r="T211" s="88"/>
      <c r="U211" s="41"/>
      <c r="V211" s="41"/>
      <c r="W211" s="41"/>
      <c r="X211" s="41"/>
      <c r="Y211" s="41"/>
      <c r="Z211" s="41"/>
      <c r="AA211" s="41"/>
      <c r="AB211" s="41"/>
      <c r="AC211" s="41"/>
      <c r="AD211" s="41"/>
      <c r="AE211" s="41"/>
      <c r="AT211" s="20" t="s">
        <v>202</v>
      </c>
      <c r="AU211" s="20" t="s">
        <v>76</v>
      </c>
    </row>
    <row r="212" s="2" customFormat="1" ht="33" customHeight="1">
      <c r="A212" s="41"/>
      <c r="B212" s="42"/>
      <c r="C212" s="274" t="s">
        <v>494</v>
      </c>
      <c r="D212" s="274" t="s">
        <v>1765</v>
      </c>
      <c r="E212" s="275" t="s">
        <v>6300</v>
      </c>
      <c r="F212" s="276" t="s">
        <v>6301</v>
      </c>
      <c r="G212" s="277" t="s">
        <v>408</v>
      </c>
      <c r="H212" s="278">
        <v>16</v>
      </c>
      <c r="I212" s="279"/>
      <c r="J212" s="280">
        <f>ROUND(I212*H212,2)</f>
        <v>0</v>
      </c>
      <c r="K212" s="276" t="s">
        <v>19</v>
      </c>
      <c r="L212" s="281"/>
      <c r="M212" s="282" t="s">
        <v>19</v>
      </c>
      <c r="N212" s="283" t="s">
        <v>40</v>
      </c>
      <c r="O212" s="87"/>
      <c r="P212" s="224">
        <f>O212*H212</f>
        <v>0</v>
      </c>
      <c r="Q212" s="224">
        <v>0</v>
      </c>
      <c r="R212" s="224">
        <f>Q212*H212</f>
        <v>0</v>
      </c>
      <c r="S212" s="224">
        <v>0</v>
      </c>
      <c r="T212" s="225">
        <f>S212*H212</f>
        <v>0</v>
      </c>
      <c r="U212" s="41"/>
      <c r="V212" s="41"/>
      <c r="W212" s="41"/>
      <c r="X212" s="41"/>
      <c r="Y212" s="41"/>
      <c r="Z212" s="41"/>
      <c r="AA212" s="41"/>
      <c r="AB212" s="41"/>
      <c r="AC212" s="41"/>
      <c r="AD212" s="41"/>
      <c r="AE212" s="41"/>
      <c r="AR212" s="226" t="s">
        <v>449</v>
      </c>
      <c r="AT212" s="226" t="s">
        <v>1765</v>
      </c>
      <c r="AU212" s="226" t="s">
        <v>76</v>
      </c>
      <c r="AY212" s="20" t="s">
        <v>193</v>
      </c>
      <c r="BE212" s="227">
        <f>IF(N212="základní",J212,0)</f>
        <v>0</v>
      </c>
      <c r="BF212" s="227">
        <f>IF(N212="snížená",J212,0)</f>
        <v>0</v>
      </c>
      <c r="BG212" s="227">
        <f>IF(N212="zákl. přenesená",J212,0)</f>
        <v>0</v>
      </c>
      <c r="BH212" s="227">
        <f>IF(N212="sníž. přenesená",J212,0)</f>
        <v>0</v>
      </c>
      <c r="BI212" s="227">
        <f>IF(N212="nulová",J212,0)</f>
        <v>0</v>
      </c>
      <c r="BJ212" s="20" t="s">
        <v>76</v>
      </c>
      <c r="BK212" s="227">
        <f>ROUND(I212*H212,2)</f>
        <v>0</v>
      </c>
      <c r="BL212" s="20" t="s">
        <v>323</v>
      </c>
      <c r="BM212" s="226" t="s">
        <v>790</v>
      </c>
    </row>
    <row r="213" s="2" customFormat="1">
      <c r="A213" s="41"/>
      <c r="B213" s="42"/>
      <c r="C213" s="43"/>
      <c r="D213" s="228" t="s">
        <v>202</v>
      </c>
      <c r="E213" s="43"/>
      <c r="F213" s="229" t="s">
        <v>6301</v>
      </c>
      <c r="G213" s="43"/>
      <c r="H213" s="43"/>
      <c r="I213" s="230"/>
      <c r="J213" s="43"/>
      <c r="K213" s="43"/>
      <c r="L213" s="47"/>
      <c r="M213" s="231"/>
      <c r="N213" s="232"/>
      <c r="O213" s="87"/>
      <c r="P213" s="87"/>
      <c r="Q213" s="87"/>
      <c r="R213" s="87"/>
      <c r="S213" s="87"/>
      <c r="T213" s="88"/>
      <c r="U213" s="41"/>
      <c r="V213" s="41"/>
      <c r="W213" s="41"/>
      <c r="X213" s="41"/>
      <c r="Y213" s="41"/>
      <c r="Z213" s="41"/>
      <c r="AA213" s="41"/>
      <c r="AB213" s="41"/>
      <c r="AC213" s="41"/>
      <c r="AD213" s="41"/>
      <c r="AE213" s="41"/>
      <c r="AT213" s="20" t="s">
        <v>202</v>
      </c>
      <c r="AU213" s="20" t="s">
        <v>76</v>
      </c>
    </row>
    <row r="214" s="2" customFormat="1" ht="33" customHeight="1">
      <c r="A214" s="41"/>
      <c r="B214" s="42"/>
      <c r="C214" s="274" t="s">
        <v>501</v>
      </c>
      <c r="D214" s="274" t="s">
        <v>1765</v>
      </c>
      <c r="E214" s="275" t="s">
        <v>6302</v>
      </c>
      <c r="F214" s="276" t="s">
        <v>6303</v>
      </c>
      <c r="G214" s="277" t="s">
        <v>408</v>
      </c>
      <c r="H214" s="278">
        <v>20</v>
      </c>
      <c r="I214" s="279"/>
      <c r="J214" s="280">
        <f>ROUND(I214*H214,2)</f>
        <v>0</v>
      </c>
      <c r="K214" s="276" t="s">
        <v>19</v>
      </c>
      <c r="L214" s="281"/>
      <c r="M214" s="282" t="s">
        <v>19</v>
      </c>
      <c r="N214" s="283" t="s">
        <v>40</v>
      </c>
      <c r="O214" s="87"/>
      <c r="P214" s="224">
        <f>O214*H214</f>
        <v>0</v>
      </c>
      <c r="Q214" s="224">
        <v>0</v>
      </c>
      <c r="R214" s="224">
        <f>Q214*H214</f>
        <v>0</v>
      </c>
      <c r="S214" s="224">
        <v>0</v>
      </c>
      <c r="T214" s="225">
        <f>S214*H214</f>
        <v>0</v>
      </c>
      <c r="U214" s="41"/>
      <c r="V214" s="41"/>
      <c r="W214" s="41"/>
      <c r="X214" s="41"/>
      <c r="Y214" s="41"/>
      <c r="Z214" s="41"/>
      <c r="AA214" s="41"/>
      <c r="AB214" s="41"/>
      <c r="AC214" s="41"/>
      <c r="AD214" s="41"/>
      <c r="AE214" s="41"/>
      <c r="AR214" s="226" t="s">
        <v>449</v>
      </c>
      <c r="AT214" s="226" t="s">
        <v>1765</v>
      </c>
      <c r="AU214" s="226" t="s">
        <v>76</v>
      </c>
      <c r="AY214" s="20" t="s">
        <v>193</v>
      </c>
      <c r="BE214" s="227">
        <f>IF(N214="základní",J214,0)</f>
        <v>0</v>
      </c>
      <c r="BF214" s="227">
        <f>IF(N214="snížená",J214,0)</f>
        <v>0</v>
      </c>
      <c r="BG214" s="227">
        <f>IF(N214="zákl. přenesená",J214,0)</f>
        <v>0</v>
      </c>
      <c r="BH214" s="227">
        <f>IF(N214="sníž. přenesená",J214,0)</f>
        <v>0</v>
      </c>
      <c r="BI214" s="227">
        <f>IF(N214="nulová",J214,0)</f>
        <v>0</v>
      </c>
      <c r="BJ214" s="20" t="s">
        <v>76</v>
      </c>
      <c r="BK214" s="227">
        <f>ROUND(I214*H214,2)</f>
        <v>0</v>
      </c>
      <c r="BL214" s="20" t="s">
        <v>323</v>
      </c>
      <c r="BM214" s="226" t="s">
        <v>803</v>
      </c>
    </row>
    <row r="215" s="2" customFormat="1">
      <c r="A215" s="41"/>
      <c r="B215" s="42"/>
      <c r="C215" s="43"/>
      <c r="D215" s="228" t="s">
        <v>202</v>
      </c>
      <c r="E215" s="43"/>
      <c r="F215" s="229" t="s">
        <v>6303</v>
      </c>
      <c r="G215" s="43"/>
      <c r="H215" s="43"/>
      <c r="I215" s="230"/>
      <c r="J215" s="43"/>
      <c r="K215" s="43"/>
      <c r="L215" s="47"/>
      <c r="M215" s="231"/>
      <c r="N215" s="232"/>
      <c r="O215" s="87"/>
      <c r="P215" s="87"/>
      <c r="Q215" s="87"/>
      <c r="R215" s="87"/>
      <c r="S215" s="87"/>
      <c r="T215" s="88"/>
      <c r="U215" s="41"/>
      <c r="V215" s="41"/>
      <c r="W215" s="41"/>
      <c r="X215" s="41"/>
      <c r="Y215" s="41"/>
      <c r="Z215" s="41"/>
      <c r="AA215" s="41"/>
      <c r="AB215" s="41"/>
      <c r="AC215" s="41"/>
      <c r="AD215" s="41"/>
      <c r="AE215" s="41"/>
      <c r="AT215" s="20" t="s">
        <v>202</v>
      </c>
      <c r="AU215" s="20" t="s">
        <v>76</v>
      </c>
    </row>
    <row r="216" s="2" customFormat="1" ht="16.5" customHeight="1">
      <c r="A216" s="41"/>
      <c r="B216" s="42"/>
      <c r="C216" s="215" t="s">
        <v>321</v>
      </c>
      <c r="D216" s="215" t="s">
        <v>195</v>
      </c>
      <c r="E216" s="216" t="s">
        <v>6304</v>
      </c>
      <c r="F216" s="217" t="s">
        <v>6305</v>
      </c>
      <c r="G216" s="218" t="s">
        <v>248</v>
      </c>
      <c r="H216" s="219">
        <v>0.191</v>
      </c>
      <c r="I216" s="220"/>
      <c r="J216" s="221">
        <f>ROUND(I216*H216,2)</f>
        <v>0</v>
      </c>
      <c r="K216" s="217" t="s">
        <v>19</v>
      </c>
      <c r="L216" s="47"/>
      <c r="M216" s="222" t="s">
        <v>19</v>
      </c>
      <c r="N216" s="223" t="s">
        <v>40</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323</v>
      </c>
      <c r="AT216" s="226" t="s">
        <v>195</v>
      </c>
      <c r="AU216" s="226" t="s">
        <v>76</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323</v>
      </c>
      <c r="BM216" s="226" t="s">
        <v>816</v>
      </c>
    </row>
    <row r="217" s="2" customFormat="1">
      <c r="A217" s="41"/>
      <c r="B217" s="42"/>
      <c r="C217" s="43"/>
      <c r="D217" s="228" t="s">
        <v>202</v>
      </c>
      <c r="E217" s="43"/>
      <c r="F217" s="229" t="s">
        <v>6305</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76</v>
      </c>
    </row>
    <row r="218" s="2" customFormat="1">
      <c r="A218" s="41"/>
      <c r="B218" s="42"/>
      <c r="C218" s="43"/>
      <c r="D218" s="228" t="s">
        <v>1221</v>
      </c>
      <c r="E218" s="43"/>
      <c r="F218" s="270" t="s">
        <v>6306</v>
      </c>
      <c r="G218" s="43"/>
      <c r="H218" s="43"/>
      <c r="I218" s="230"/>
      <c r="J218" s="43"/>
      <c r="K218" s="43"/>
      <c r="L218" s="47"/>
      <c r="M218" s="231"/>
      <c r="N218" s="232"/>
      <c r="O218" s="87"/>
      <c r="P218" s="87"/>
      <c r="Q218" s="87"/>
      <c r="R218" s="87"/>
      <c r="S218" s="87"/>
      <c r="T218" s="88"/>
      <c r="U218" s="41"/>
      <c r="V218" s="41"/>
      <c r="W218" s="41"/>
      <c r="X218" s="41"/>
      <c r="Y218" s="41"/>
      <c r="Z218" s="41"/>
      <c r="AA218" s="41"/>
      <c r="AB218" s="41"/>
      <c r="AC218" s="41"/>
      <c r="AD218" s="41"/>
      <c r="AE218" s="41"/>
      <c r="AT218" s="20" t="s">
        <v>1221</v>
      </c>
      <c r="AU218" s="20" t="s">
        <v>76</v>
      </c>
    </row>
    <row r="219" s="12" customFormat="1" ht="25.92" customHeight="1">
      <c r="A219" s="12"/>
      <c r="B219" s="199"/>
      <c r="C219" s="200"/>
      <c r="D219" s="201" t="s">
        <v>68</v>
      </c>
      <c r="E219" s="202" t="s">
        <v>6307</v>
      </c>
      <c r="F219" s="202" t="s">
        <v>6308</v>
      </c>
      <c r="G219" s="200"/>
      <c r="H219" s="200"/>
      <c r="I219" s="203"/>
      <c r="J219" s="204">
        <f>BK219</f>
        <v>0</v>
      </c>
      <c r="K219" s="200"/>
      <c r="L219" s="205"/>
      <c r="M219" s="206"/>
      <c r="N219" s="207"/>
      <c r="O219" s="207"/>
      <c r="P219" s="208">
        <f>SUM(P220:P231)</f>
        <v>0</v>
      </c>
      <c r="Q219" s="207"/>
      <c r="R219" s="208">
        <f>SUM(R220:R231)</f>
        <v>0</v>
      </c>
      <c r="S219" s="207"/>
      <c r="T219" s="209">
        <f>SUM(T220:T231)</f>
        <v>0</v>
      </c>
      <c r="U219" s="12"/>
      <c r="V219" s="12"/>
      <c r="W219" s="12"/>
      <c r="X219" s="12"/>
      <c r="Y219" s="12"/>
      <c r="Z219" s="12"/>
      <c r="AA219" s="12"/>
      <c r="AB219" s="12"/>
      <c r="AC219" s="12"/>
      <c r="AD219" s="12"/>
      <c r="AE219" s="12"/>
      <c r="AR219" s="210" t="s">
        <v>78</v>
      </c>
      <c r="AT219" s="211" t="s">
        <v>68</v>
      </c>
      <c r="AU219" s="211" t="s">
        <v>69</v>
      </c>
      <c r="AY219" s="210" t="s">
        <v>193</v>
      </c>
      <c r="BK219" s="212">
        <f>SUM(BK220:BK231)</f>
        <v>0</v>
      </c>
    </row>
    <row r="220" s="2" customFormat="1" ht="16.5" customHeight="1">
      <c r="A220" s="41"/>
      <c r="B220" s="42"/>
      <c r="C220" s="215" t="s">
        <v>514</v>
      </c>
      <c r="D220" s="215" t="s">
        <v>195</v>
      </c>
      <c r="E220" s="216" t="s">
        <v>6309</v>
      </c>
      <c r="F220" s="217" t="s">
        <v>6310</v>
      </c>
      <c r="G220" s="218" t="s">
        <v>343</v>
      </c>
      <c r="H220" s="219">
        <v>12</v>
      </c>
      <c r="I220" s="220"/>
      <c r="J220" s="221">
        <f>ROUND(I220*H220,2)</f>
        <v>0</v>
      </c>
      <c r="K220" s="217" t="s">
        <v>19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323</v>
      </c>
      <c r="AT220" s="226" t="s">
        <v>195</v>
      </c>
      <c r="AU220" s="226" t="s">
        <v>76</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323</v>
      </c>
      <c r="BM220" s="226" t="s">
        <v>830</v>
      </c>
    </row>
    <row r="221" s="2" customFormat="1">
      <c r="A221" s="41"/>
      <c r="B221" s="42"/>
      <c r="C221" s="43"/>
      <c r="D221" s="228" t="s">
        <v>202</v>
      </c>
      <c r="E221" s="43"/>
      <c r="F221" s="229" t="s">
        <v>6310</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76</v>
      </c>
    </row>
    <row r="222" s="2" customFormat="1">
      <c r="A222" s="41"/>
      <c r="B222" s="42"/>
      <c r="C222" s="43"/>
      <c r="D222" s="228" t="s">
        <v>1221</v>
      </c>
      <c r="E222" s="43"/>
      <c r="F222" s="270" t="s">
        <v>6311</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1221</v>
      </c>
      <c r="AU222" s="20" t="s">
        <v>76</v>
      </c>
    </row>
    <row r="223" s="2" customFormat="1" ht="16.5" customHeight="1">
      <c r="A223" s="41"/>
      <c r="B223" s="42"/>
      <c r="C223" s="215" t="s">
        <v>523</v>
      </c>
      <c r="D223" s="215" t="s">
        <v>195</v>
      </c>
      <c r="E223" s="216" t="s">
        <v>6312</v>
      </c>
      <c r="F223" s="217" t="s">
        <v>6313</v>
      </c>
      <c r="G223" s="218" t="s">
        <v>343</v>
      </c>
      <c r="H223" s="219">
        <v>15</v>
      </c>
      <c r="I223" s="220"/>
      <c r="J223" s="221">
        <f>ROUND(I223*H223,2)</f>
        <v>0</v>
      </c>
      <c r="K223" s="217" t="s">
        <v>19</v>
      </c>
      <c r="L223" s="47"/>
      <c r="M223" s="222" t="s">
        <v>19</v>
      </c>
      <c r="N223" s="223" t="s">
        <v>40</v>
      </c>
      <c r="O223" s="87"/>
      <c r="P223" s="224">
        <f>O223*H223</f>
        <v>0</v>
      </c>
      <c r="Q223" s="224">
        <v>0</v>
      </c>
      <c r="R223" s="224">
        <f>Q223*H223</f>
        <v>0</v>
      </c>
      <c r="S223" s="224">
        <v>0</v>
      </c>
      <c r="T223" s="225">
        <f>S223*H223</f>
        <v>0</v>
      </c>
      <c r="U223" s="41"/>
      <c r="V223" s="41"/>
      <c r="W223" s="41"/>
      <c r="X223" s="41"/>
      <c r="Y223" s="41"/>
      <c r="Z223" s="41"/>
      <c r="AA223" s="41"/>
      <c r="AB223" s="41"/>
      <c r="AC223" s="41"/>
      <c r="AD223" s="41"/>
      <c r="AE223" s="41"/>
      <c r="AR223" s="226" t="s">
        <v>323</v>
      </c>
      <c r="AT223" s="226" t="s">
        <v>195</v>
      </c>
      <c r="AU223" s="226" t="s">
        <v>76</v>
      </c>
      <c r="AY223" s="20" t="s">
        <v>193</v>
      </c>
      <c r="BE223" s="227">
        <f>IF(N223="základní",J223,0)</f>
        <v>0</v>
      </c>
      <c r="BF223" s="227">
        <f>IF(N223="snížená",J223,0)</f>
        <v>0</v>
      </c>
      <c r="BG223" s="227">
        <f>IF(N223="zákl. přenesená",J223,0)</f>
        <v>0</v>
      </c>
      <c r="BH223" s="227">
        <f>IF(N223="sníž. přenesená",J223,0)</f>
        <v>0</v>
      </c>
      <c r="BI223" s="227">
        <f>IF(N223="nulová",J223,0)</f>
        <v>0</v>
      </c>
      <c r="BJ223" s="20" t="s">
        <v>76</v>
      </c>
      <c r="BK223" s="227">
        <f>ROUND(I223*H223,2)</f>
        <v>0</v>
      </c>
      <c r="BL223" s="20" t="s">
        <v>323</v>
      </c>
      <c r="BM223" s="226" t="s">
        <v>846</v>
      </c>
    </row>
    <row r="224" s="2" customFormat="1">
      <c r="A224" s="41"/>
      <c r="B224" s="42"/>
      <c r="C224" s="43"/>
      <c r="D224" s="228" t="s">
        <v>202</v>
      </c>
      <c r="E224" s="43"/>
      <c r="F224" s="229" t="s">
        <v>6313</v>
      </c>
      <c r="G224" s="43"/>
      <c r="H224" s="43"/>
      <c r="I224" s="230"/>
      <c r="J224" s="43"/>
      <c r="K224" s="43"/>
      <c r="L224" s="47"/>
      <c r="M224" s="231"/>
      <c r="N224" s="232"/>
      <c r="O224" s="87"/>
      <c r="P224" s="87"/>
      <c r="Q224" s="87"/>
      <c r="R224" s="87"/>
      <c r="S224" s="87"/>
      <c r="T224" s="88"/>
      <c r="U224" s="41"/>
      <c r="V224" s="41"/>
      <c r="W224" s="41"/>
      <c r="X224" s="41"/>
      <c r="Y224" s="41"/>
      <c r="Z224" s="41"/>
      <c r="AA224" s="41"/>
      <c r="AB224" s="41"/>
      <c r="AC224" s="41"/>
      <c r="AD224" s="41"/>
      <c r="AE224" s="41"/>
      <c r="AT224" s="20" t="s">
        <v>202</v>
      </c>
      <c r="AU224" s="20" t="s">
        <v>76</v>
      </c>
    </row>
    <row r="225" s="2" customFormat="1">
      <c r="A225" s="41"/>
      <c r="B225" s="42"/>
      <c r="C225" s="43"/>
      <c r="D225" s="228" t="s">
        <v>1221</v>
      </c>
      <c r="E225" s="43"/>
      <c r="F225" s="270" t="s">
        <v>6314</v>
      </c>
      <c r="G225" s="43"/>
      <c r="H225" s="43"/>
      <c r="I225" s="230"/>
      <c r="J225" s="43"/>
      <c r="K225" s="43"/>
      <c r="L225" s="47"/>
      <c r="M225" s="231"/>
      <c r="N225" s="232"/>
      <c r="O225" s="87"/>
      <c r="P225" s="87"/>
      <c r="Q225" s="87"/>
      <c r="R225" s="87"/>
      <c r="S225" s="87"/>
      <c r="T225" s="88"/>
      <c r="U225" s="41"/>
      <c r="V225" s="41"/>
      <c r="W225" s="41"/>
      <c r="X225" s="41"/>
      <c r="Y225" s="41"/>
      <c r="Z225" s="41"/>
      <c r="AA225" s="41"/>
      <c r="AB225" s="41"/>
      <c r="AC225" s="41"/>
      <c r="AD225" s="41"/>
      <c r="AE225" s="41"/>
      <c r="AT225" s="20" t="s">
        <v>1221</v>
      </c>
      <c r="AU225" s="20" t="s">
        <v>76</v>
      </c>
    </row>
    <row r="226" s="2" customFormat="1" ht="16.5" customHeight="1">
      <c r="A226" s="41"/>
      <c r="B226" s="42"/>
      <c r="C226" s="215" t="s">
        <v>530</v>
      </c>
      <c r="D226" s="215" t="s">
        <v>195</v>
      </c>
      <c r="E226" s="216" t="s">
        <v>6315</v>
      </c>
      <c r="F226" s="217" t="s">
        <v>6316</v>
      </c>
      <c r="G226" s="218" t="s">
        <v>343</v>
      </c>
      <c r="H226" s="219">
        <v>6</v>
      </c>
      <c r="I226" s="220"/>
      <c r="J226" s="221">
        <f>ROUND(I226*H226,2)</f>
        <v>0</v>
      </c>
      <c r="K226" s="217" t="s">
        <v>19</v>
      </c>
      <c r="L226" s="47"/>
      <c r="M226" s="222" t="s">
        <v>19</v>
      </c>
      <c r="N226" s="223" t="s">
        <v>40</v>
      </c>
      <c r="O226" s="87"/>
      <c r="P226" s="224">
        <f>O226*H226</f>
        <v>0</v>
      </c>
      <c r="Q226" s="224">
        <v>0</v>
      </c>
      <c r="R226" s="224">
        <f>Q226*H226</f>
        <v>0</v>
      </c>
      <c r="S226" s="224">
        <v>0</v>
      </c>
      <c r="T226" s="225">
        <f>S226*H226</f>
        <v>0</v>
      </c>
      <c r="U226" s="41"/>
      <c r="V226" s="41"/>
      <c r="W226" s="41"/>
      <c r="X226" s="41"/>
      <c r="Y226" s="41"/>
      <c r="Z226" s="41"/>
      <c r="AA226" s="41"/>
      <c r="AB226" s="41"/>
      <c r="AC226" s="41"/>
      <c r="AD226" s="41"/>
      <c r="AE226" s="41"/>
      <c r="AR226" s="226" t="s">
        <v>323</v>
      </c>
      <c r="AT226" s="226" t="s">
        <v>195</v>
      </c>
      <c r="AU226" s="226" t="s">
        <v>76</v>
      </c>
      <c r="AY226" s="20" t="s">
        <v>193</v>
      </c>
      <c r="BE226" s="227">
        <f>IF(N226="základní",J226,0)</f>
        <v>0</v>
      </c>
      <c r="BF226" s="227">
        <f>IF(N226="snížená",J226,0)</f>
        <v>0</v>
      </c>
      <c r="BG226" s="227">
        <f>IF(N226="zákl. přenesená",J226,0)</f>
        <v>0</v>
      </c>
      <c r="BH226" s="227">
        <f>IF(N226="sníž. přenesená",J226,0)</f>
        <v>0</v>
      </c>
      <c r="BI226" s="227">
        <f>IF(N226="nulová",J226,0)</f>
        <v>0</v>
      </c>
      <c r="BJ226" s="20" t="s">
        <v>76</v>
      </c>
      <c r="BK226" s="227">
        <f>ROUND(I226*H226,2)</f>
        <v>0</v>
      </c>
      <c r="BL226" s="20" t="s">
        <v>323</v>
      </c>
      <c r="BM226" s="226" t="s">
        <v>864</v>
      </c>
    </row>
    <row r="227" s="2" customFormat="1">
      <c r="A227" s="41"/>
      <c r="B227" s="42"/>
      <c r="C227" s="43"/>
      <c r="D227" s="228" t="s">
        <v>202</v>
      </c>
      <c r="E227" s="43"/>
      <c r="F227" s="229" t="s">
        <v>6316</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202</v>
      </c>
      <c r="AU227" s="20" t="s">
        <v>76</v>
      </c>
    </row>
    <row r="228" s="2" customFormat="1">
      <c r="A228" s="41"/>
      <c r="B228" s="42"/>
      <c r="C228" s="43"/>
      <c r="D228" s="228" t="s">
        <v>1221</v>
      </c>
      <c r="E228" s="43"/>
      <c r="F228" s="270" t="s">
        <v>6317</v>
      </c>
      <c r="G228" s="43"/>
      <c r="H228" s="43"/>
      <c r="I228" s="230"/>
      <c r="J228" s="43"/>
      <c r="K228" s="43"/>
      <c r="L228" s="47"/>
      <c r="M228" s="231"/>
      <c r="N228" s="232"/>
      <c r="O228" s="87"/>
      <c r="P228" s="87"/>
      <c r="Q228" s="87"/>
      <c r="R228" s="87"/>
      <c r="S228" s="87"/>
      <c r="T228" s="88"/>
      <c r="U228" s="41"/>
      <c r="V228" s="41"/>
      <c r="W228" s="41"/>
      <c r="X228" s="41"/>
      <c r="Y228" s="41"/>
      <c r="Z228" s="41"/>
      <c r="AA228" s="41"/>
      <c r="AB228" s="41"/>
      <c r="AC228" s="41"/>
      <c r="AD228" s="41"/>
      <c r="AE228" s="41"/>
      <c r="AT228" s="20" t="s">
        <v>1221</v>
      </c>
      <c r="AU228" s="20" t="s">
        <v>76</v>
      </c>
    </row>
    <row r="229" s="2" customFormat="1" ht="16.5" customHeight="1">
      <c r="A229" s="41"/>
      <c r="B229" s="42"/>
      <c r="C229" s="215" t="s">
        <v>537</v>
      </c>
      <c r="D229" s="215" t="s">
        <v>195</v>
      </c>
      <c r="E229" s="216" t="s">
        <v>6318</v>
      </c>
      <c r="F229" s="217" t="s">
        <v>6319</v>
      </c>
      <c r="G229" s="218" t="s">
        <v>248</v>
      </c>
      <c r="H229" s="219">
        <v>0.094</v>
      </c>
      <c r="I229" s="220"/>
      <c r="J229" s="221">
        <f>ROUND(I229*H229,2)</f>
        <v>0</v>
      </c>
      <c r="K229" s="217" t="s">
        <v>19</v>
      </c>
      <c r="L229" s="47"/>
      <c r="M229" s="222" t="s">
        <v>19</v>
      </c>
      <c r="N229" s="223" t="s">
        <v>40</v>
      </c>
      <c r="O229" s="87"/>
      <c r="P229" s="224">
        <f>O229*H229</f>
        <v>0</v>
      </c>
      <c r="Q229" s="224">
        <v>0</v>
      </c>
      <c r="R229" s="224">
        <f>Q229*H229</f>
        <v>0</v>
      </c>
      <c r="S229" s="224">
        <v>0</v>
      </c>
      <c r="T229" s="225">
        <f>S229*H229</f>
        <v>0</v>
      </c>
      <c r="U229" s="41"/>
      <c r="V229" s="41"/>
      <c r="W229" s="41"/>
      <c r="X229" s="41"/>
      <c r="Y229" s="41"/>
      <c r="Z229" s="41"/>
      <c r="AA229" s="41"/>
      <c r="AB229" s="41"/>
      <c r="AC229" s="41"/>
      <c r="AD229" s="41"/>
      <c r="AE229" s="41"/>
      <c r="AR229" s="226" t="s">
        <v>323</v>
      </c>
      <c r="AT229" s="226" t="s">
        <v>195</v>
      </c>
      <c r="AU229" s="226" t="s">
        <v>76</v>
      </c>
      <c r="AY229" s="20" t="s">
        <v>193</v>
      </c>
      <c r="BE229" s="227">
        <f>IF(N229="základní",J229,0)</f>
        <v>0</v>
      </c>
      <c r="BF229" s="227">
        <f>IF(N229="snížená",J229,0)</f>
        <v>0</v>
      </c>
      <c r="BG229" s="227">
        <f>IF(N229="zákl. přenesená",J229,0)</f>
        <v>0</v>
      </c>
      <c r="BH229" s="227">
        <f>IF(N229="sníž. přenesená",J229,0)</f>
        <v>0</v>
      </c>
      <c r="BI229" s="227">
        <f>IF(N229="nulová",J229,0)</f>
        <v>0</v>
      </c>
      <c r="BJ229" s="20" t="s">
        <v>76</v>
      </c>
      <c r="BK229" s="227">
        <f>ROUND(I229*H229,2)</f>
        <v>0</v>
      </c>
      <c r="BL229" s="20" t="s">
        <v>323</v>
      </c>
      <c r="BM229" s="226" t="s">
        <v>880</v>
      </c>
    </row>
    <row r="230" s="2" customFormat="1">
      <c r="A230" s="41"/>
      <c r="B230" s="42"/>
      <c r="C230" s="43"/>
      <c r="D230" s="228" t="s">
        <v>202</v>
      </c>
      <c r="E230" s="43"/>
      <c r="F230" s="229" t="s">
        <v>6319</v>
      </c>
      <c r="G230" s="43"/>
      <c r="H230" s="43"/>
      <c r="I230" s="230"/>
      <c r="J230" s="43"/>
      <c r="K230" s="43"/>
      <c r="L230" s="47"/>
      <c r="M230" s="231"/>
      <c r="N230" s="232"/>
      <c r="O230" s="87"/>
      <c r="P230" s="87"/>
      <c r="Q230" s="87"/>
      <c r="R230" s="87"/>
      <c r="S230" s="87"/>
      <c r="T230" s="88"/>
      <c r="U230" s="41"/>
      <c r="V230" s="41"/>
      <c r="W230" s="41"/>
      <c r="X230" s="41"/>
      <c r="Y230" s="41"/>
      <c r="Z230" s="41"/>
      <c r="AA230" s="41"/>
      <c r="AB230" s="41"/>
      <c r="AC230" s="41"/>
      <c r="AD230" s="41"/>
      <c r="AE230" s="41"/>
      <c r="AT230" s="20" t="s">
        <v>202</v>
      </c>
      <c r="AU230" s="20" t="s">
        <v>76</v>
      </c>
    </row>
    <row r="231" s="2" customFormat="1">
      <c r="A231" s="41"/>
      <c r="B231" s="42"/>
      <c r="C231" s="43"/>
      <c r="D231" s="228" t="s">
        <v>1221</v>
      </c>
      <c r="E231" s="43"/>
      <c r="F231" s="270" t="s">
        <v>6320</v>
      </c>
      <c r="G231" s="43"/>
      <c r="H231" s="43"/>
      <c r="I231" s="230"/>
      <c r="J231" s="43"/>
      <c r="K231" s="43"/>
      <c r="L231" s="47"/>
      <c r="M231" s="231"/>
      <c r="N231" s="232"/>
      <c r="O231" s="87"/>
      <c r="P231" s="87"/>
      <c r="Q231" s="87"/>
      <c r="R231" s="87"/>
      <c r="S231" s="87"/>
      <c r="T231" s="88"/>
      <c r="U231" s="41"/>
      <c r="V231" s="41"/>
      <c r="W231" s="41"/>
      <c r="X231" s="41"/>
      <c r="Y231" s="41"/>
      <c r="Z231" s="41"/>
      <c r="AA231" s="41"/>
      <c r="AB231" s="41"/>
      <c r="AC231" s="41"/>
      <c r="AD231" s="41"/>
      <c r="AE231" s="41"/>
      <c r="AT231" s="20" t="s">
        <v>1221</v>
      </c>
      <c r="AU231" s="20" t="s">
        <v>76</v>
      </c>
    </row>
    <row r="232" s="12" customFormat="1" ht="25.92" customHeight="1">
      <c r="A232" s="12"/>
      <c r="B232" s="199"/>
      <c r="C232" s="200"/>
      <c r="D232" s="201" t="s">
        <v>68</v>
      </c>
      <c r="E232" s="202" t="s">
        <v>2381</v>
      </c>
      <c r="F232" s="202" t="s">
        <v>6321</v>
      </c>
      <c r="G232" s="200"/>
      <c r="H232" s="200"/>
      <c r="I232" s="203"/>
      <c r="J232" s="204">
        <f>BK232</f>
        <v>0</v>
      </c>
      <c r="K232" s="200"/>
      <c r="L232" s="205"/>
      <c r="M232" s="206"/>
      <c r="N232" s="207"/>
      <c r="O232" s="207"/>
      <c r="P232" s="208">
        <f>SUM(P233:P330)</f>
        <v>0</v>
      </c>
      <c r="Q232" s="207"/>
      <c r="R232" s="208">
        <f>SUM(R233:R330)</f>
        <v>0</v>
      </c>
      <c r="S232" s="207"/>
      <c r="T232" s="209">
        <f>SUM(T233:T330)</f>
        <v>0</v>
      </c>
      <c r="U232" s="12"/>
      <c r="V232" s="12"/>
      <c r="W232" s="12"/>
      <c r="X232" s="12"/>
      <c r="Y232" s="12"/>
      <c r="Z232" s="12"/>
      <c r="AA232" s="12"/>
      <c r="AB232" s="12"/>
      <c r="AC232" s="12"/>
      <c r="AD232" s="12"/>
      <c r="AE232" s="12"/>
      <c r="AR232" s="210" t="s">
        <v>78</v>
      </c>
      <c r="AT232" s="211" t="s">
        <v>68</v>
      </c>
      <c r="AU232" s="211" t="s">
        <v>69</v>
      </c>
      <c r="AY232" s="210" t="s">
        <v>193</v>
      </c>
      <c r="BK232" s="212">
        <f>SUM(BK233:BK330)</f>
        <v>0</v>
      </c>
    </row>
    <row r="233" s="2" customFormat="1" ht="16.5" customHeight="1">
      <c r="A233" s="41"/>
      <c r="B233" s="42"/>
      <c r="C233" s="215" t="s">
        <v>545</v>
      </c>
      <c r="D233" s="215" t="s">
        <v>195</v>
      </c>
      <c r="E233" s="216" t="s">
        <v>6322</v>
      </c>
      <c r="F233" s="217" t="s">
        <v>6323</v>
      </c>
      <c r="G233" s="218" t="s">
        <v>408</v>
      </c>
      <c r="H233" s="219">
        <v>65</v>
      </c>
      <c r="I233" s="220"/>
      <c r="J233" s="221">
        <f>ROUND(I233*H233,2)</f>
        <v>0</v>
      </c>
      <c r="K233" s="217" t="s">
        <v>19</v>
      </c>
      <c r="L233" s="47"/>
      <c r="M233" s="222" t="s">
        <v>19</v>
      </c>
      <c r="N233" s="223" t="s">
        <v>40</v>
      </c>
      <c r="O233" s="87"/>
      <c r="P233" s="224">
        <f>O233*H233</f>
        <v>0</v>
      </c>
      <c r="Q233" s="224">
        <v>0</v>
      </c>
      <c r="R233" s="224">
        <f>Q233*H233</f>
        <v>0</v>
      </c>
      <c r="S233" s="224">
        <v>0</v>
      </c>
      <c r="T233" s="225">
        <f>S233*H233</f>
        <v>0</v>
      </c>
      <c r="U233" s="41"/>
      <c r="V233" s="41"/>
      <c r="W233" s="41"/>
      <c r="X233" s="41"/>
      <c r="Y233" s="41"/>
      <c r="Z233" s="41"/>
      <c r="AA233" s="41"/>
      <c r="AB233" s="41"/>
      <c r="AC233" s="41"/>
      <c r="AD233" s="41"/>
      <c r="AE233" s="41"/>
      <c r="AR233" s="226" t="s">
        <v>323</v>
      </c>
      <c r="AT233" s="226" t="s">
        <v>195</v>
      </c>
      <c r="AU233" s="226" t="s">
        <v>76</v>
      </c>
      <c r="AY233" s="20" t="s">
        <v>193</v>
      </c>
      <c r="BE233" s="227">
        <f>IF(N233="základní",J233,0)</f>
        <v>0</v>
      </c>
      <c r="BF233" s="227">
        <f>IF(N233="snížená",J233,0)</f>
        <v>0</v>
      </c>
      <c r="BG233" s="227">
        <f>IF(N233="zákl. přenesená",J233,0)</f>
        <v>0</v>
      </c>
      <c r="BH233" s="227">
        <f>IF(N233="sníž. přenesená",J233,0)</f>
        <v>0</v>
      </c>
      <c r="BI233" s="227">
        <f>IF(N233="nulová",J233,0)</f>
        <v>0</v>
      </c>
      <c r="BJ233" s="20" t="s">
        <v>76</v>
      </c>
      <c r="BK233" s="227">
        <f>ROUND(I233*H233,2)</f>
        <v>0</v>
      </c>
      <c r="BL233" s="20" t="s">
        <v>323</v>
      </c>
      <c r="BM233" s="226" t="s">
        <v>894</v>
      </c>
    </row>
    <row r="234" s="2" customFormat="1">
      <c r="A234" s="41"/>
      <c r="B234" s="42"/>
      <c r="C234" s="43"/>
      <c r="D234" s="228" t="s">
        <v>202</v>
      </c>
      <c r="E234" s="43"/>
      <c r="F234" s="229" t="s">
        <v>6323</v>
      </c>
      <c r="G234" s="43"/>
      <c r="H234" s="43"/>
      <c r="I234" s="230"/>
      <c r="J234" s="43"/>
      <c r="K234" s="43"/>
      <c r="L234" s="47"/>
      <c r="M234" s="231"/>
      <c r="N234" s="232"/>
      <c r="O234" s="87"/>
      <c r="P234" s="87"/>
      <c r="Q234" s="87"/>
      <c r="R234" s="87"/>
      <c r="S234" s="87"/>
      <c r="T234" s="88"/>
      <c r="U234" s="41"/>
      <c r="V234" s="41"/>
      <c r="W234" s="41"/>
      <c r="X234" s="41"/>
      <c r="Y234" s="41"/>
      <c r="Z234" s="41"/>
      <c r="AA234" s="41"/>
      <c r="AB234" s="41"/>
      <c r="AC234" s="41"/>
      <c r="AD234" s="41"/>
      <c r="AE234" s="41"/>
      <c r="AT234" s="20" t="s">
        <v>202</v>
      </c>
      <c r="AU234" s="20" t="s">
        <v>76</v>
      </c>
    </row>
    <row r="235" s="2" customFormat="1">
      <c r="A235" s="41"/>
      <c r="B235" s="42"/>
      <c r="C235" s="43"/>
      <c r="D235" s="228" t="s">
        <v>1221</v>
      </c>
      <c r="E235" s="43"/>
      <c r="F235" s="270" t="s">
        <v>6324</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1221</v>
      </c>
      <c r="AU235" s="20" t="s">
        <v>76</v>
      </c>
    </row>
    <row r="236" s="2" customFormat="1" ht="16.5" customHeight="1">
      <c r="A236" s="41"/>
      <c r="B236" s="42"/>
      <c r="C236" s="215" t="s">
        <v>554</v>
      </c>
      <c r="D236" s="215" t="s">
        <v>195</v>
      </c>
      <c r="E236" s="216" t="s">
        <v>6325</v>
      </c>
      <c r="F236" s="217" t="s">
        <v>6326</v>
      </c>
      <c r="G236" s="218" t="s">
        <v>408</v>
      </c>
      <c r="H236" s="219">
        <v>32</v>
      </c>
      <c r="I236" s="220"/>
      <c r="J236" s="221">
        <f>ROUND(I236*H236,2)</f>
        <v>0</v>
      </c>
      <c r="K236" s="217" t="s">
        <v>19</v>
      </c>
      <c r="L236" s="47"/>
      <c r="M236" s="222" t="s">
        <v>19</v>
      </c>
      <c r="N236" s="223" t="s">
        <v>40</v>
      </c>
      <c r="O236" s="87"/>
      <c r="P236" s="224">
        <f>O236*H236</f>
        <v>0</v>
      </c>
      <c r="Q236" s="224">
        <v>0</v>
      </c>
      <c r="R236" s="224">
        <f>Q236*H236</f>
        <v>0</v>
      </c>
      <c r="S236" s="224">
        <v>0</v>
      </c>
      <c r="T236" s="225">
        <f>S236*H236</f>
        <v>0</v>
      </c>
      <c r="U236" s="41"/>
      <c r="V236" s="41"/>
      <c r="W236" s="41"/>
      <c r="X236" s="41"/>
      <c r="Y236" s="41"/>
      <c r="Z236" s="41"/>
      <c r="AA236" s="41"/>
      <c r="AB236" s="41"/>
      <c r="AC236" s="41"/>
      <c r="AD236" s="41"/>
      <c r="AE236" s="41"/>
      <c r="AR236" s="226" t="s">
        <v>323</v>
      </c>
      <c r="AT236" s="226" t="s">
        <v>195</v>
      </c>
      <c r="AU236" s="226" t="s">
        <v>76</v>
      </c>
      <c r="AY236" s="20" t="s">
        <v>193</v>
      </c>
      <c r="BE236" s="227">
        <f>IF(N236="základní",J236,0)</f>
        <v>0</v>
      </c>
      <c r="BF236" s="227">
        <f>IF(N236="snížená",J236,0)</f>
        <v>0</v>
      </c>
      <c r="BG236" s="227">
        <f>IF(N236="zákl. přenesená",J236,0)</f>
        <v>0</v>
      </c>
      <c r="BH236" s="227">
        <f>IF(N236="sníž. přenesená",J236,0)</f>
        <v>0</v>
      </c>
      <c r="BI236" s="227">
        <f>IF(N236="nulová",J236,0)</f>
        <v>0</v>
      </c>
      <c r="BJ236" s="20" t="s">
        <v>76</v>
      </c>
      <c r="BK236" s="227">
        <f>ROUND(I236*H236,2)</f>
        <v>0</v>
      </c>
      <c r="BL236" s="20" t="s">
        <v>323</v>
      </c>
      <c r="BM236" s="226" t="s">
        <v>2267</v>
      </c>
    </row>
    <row r="237" s="2" customFormat="1">
      <c r="A237" s="41"/>
      <c r="B237" s="42"/>
      <c r="C237" s="43"/>
      <c r="D237" s="228" t="s">
        <v>202</v>
      </c>
      <c r="E237" s="43"/>
      <c r="F237" s="229" t="s">
        <v>6326</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202</v>
      </c>
      <c r="AU237" s="20" t="s">
        <v>76</v>
      </c>
    </row>
    <row r="238" s="2" customFormat="1">
      <c r="A238" s="41"/>
      <c r="B238" s="42"/>
      <c r="C238" s="43"/>
      <c r="D238" s="228" t="s">
        <v>1221</v>
      </c>
      <c r="E238" s="43"/>
      <c r="F238" s="270" t="s">
        <v>6324</v>
      </c>
      <c r="G238" s="43"/>
      <c r="H238" s="43"/>
      <c r="I238" s="230"/>
      <c r="J238" s="43"/>
      <c r="K238" s="43"/>
      <c r="L238" s="47"/>
      <c r="M238" s="231"/>
      <c r="N238" s="232"/>
      <c r="O238" s="87"/>
      <c r="P238" s="87"/>
      <c r="Q238" s="87"/>
      <c r="R238" s="87"/>
      <c r="S238" s="87"/>
      <c r="T238" s="88"/>
      <c r="U238" s="41"/>
      <c r="V238" s="41"/>
      <c r="W238" s="41"/>
      <c r="X238" s="41"/>
      <c r="Y238" s="41"/>
      <c r="Z238" s="41"/>
      <c r="AA238" s="41"/>
      <c r="AB238" s="41"/>
      <c r="AC238" s="41"/>
      <c r="AD238" s="41"/>
      <c r="AE238" s="41"/>
      <c r="AT238" s="20" t="s">
        <v>1221</v>
      </c>
      <c r="AU238" s="20" t="s">
        <v>76</v>
      </c>
    </row>
    <row r="239" s="2" customFormat="1" ht="16.5" customHeight="1">
      <c r="A239" s="41"/>
      <c r="B239" s="42"/>
      <c r="C239" s="215" t="s">
        <v>561</v>
      </c>
      <c r="D239" s="215" t="s">
        <v>195</v>
      </c>
      <c r="E239" s="216" t="s">
        <v>6327</v>
      </c>
      <c r="F239" s="217" t="s">
        <v>6328</v>
      </c>
      <c r="G239" s="218" t="s">
        <v>408</v>
      </c>
      <c r="H239" s="219">
        <v>3.5</v>
      </c>
      <c r="I239" s="220"/>
      <c r="J239" s="221">
        <f>ROUND(I239*H239,2)</f>
        <v>0</v>
      </c>
      <c r="K239" s="217" t="s">
        <v>19</v>
      </c>
      <c r="L239" s="47"/>
      <c r="M239" s="222" t="s">
        <v>19</v>
      </c>
      <c r="N239" s="223" t="s">
        <v>40</v>
      </c>
      <c r="O239" s="87"/>
      <c r="P239" s="224">
        <f>O239*H239</f>
        <v>0</v>
      </c>
      <c r="Q239" s="224">
        <v>0</v>
      </c>
      <c r="R239" s="224">
        <f>Q239*H239</f>
        <v>0</v>
      </c>
      <c r="S239" s="224">
        <v>0</v>
      </c>
      <c r="T239" s="225">
        <f>S239*H239</f>
        <v>0</v>
      </c>
      <c r="U239" s="41"/>
      <c r="V239" s="41"/>
      <c r="W239" s="41"/>
      <c r="X239" s="41"/>
      <c r="Y239" s="41"/>
      <c r="Z239" s="41"/>
      <c r="AA239" s="41"/>
      <c r="AB239" s="41"/>
      <c r="AC239" s="41"/>
      <c r="AD239" s="41"/>
      <c r="AE239" s="41"/>
      <c r="AR239" s="226" t="s">
        <v>323</v>
      </c>
      <c r="AT239" s="226" t="s">
        <v>195</v>
      </c>
      <c r="AU239" s="226" t="s">
        <v>76</v>
      </c>
      <c r="AY239" s="20" t="s">
        <v>193</v>
      </c>
      <c r="BE239" s="227">
        <f>IF(N239="základní",J239,0)</f>
        <v>0</v>
      </c>
      <c r="BF239" s="227">
        <f>IF(N239="snížená",J239,0)</f>
        <v>0</v>
      </c>
      <c r="BG239" s="227">
        <f>IF(N239="zákl. přenesená",J239,0)</f>
        <v>0</v>
      </c>
      <c r="BH239" s="227">
        <f>IF(N239="sníž. přenesená",J239,0)</f>
        <v>0</v>
      </c>
      <c r="BI239" s="227">
        <f>IF(N239="nulová",J239,0)</f>
        <v>0</v>
      </c>
      <c r="BJ239" s="20" t="s">
        <v>76</v>
      </c>
      <c r="BK239" s="227">
        <f>ROUND(I239*H239,2)</f>
        <v>0</v>
      </c>
      <c r="BL239" s="20" t="s">
        <v>323</v>
      </c>
      <c r="BM239" s="226" t="s">
        <v>2278</v>
      </c>
    </row>
    <row r="240" s="2" customFormat="1">
      <c r="A240" s="41"/>
      <c r="B240" s="42"/>
      <c r="C240" s="43"/>
      <c r="D240" s="228" t="s">
        <v>202</v>
      </c>
      <c r="E240" s="43"/>
      <c r="F240" s="229" t="s">
        <v>6328</v>
      </c>
      <c r="G240" s="43"/>
      <c r="H240" s="43"/>
      <c r="I240" s="230"/>
      <c r="J240" s="43"/>
      <c r="K240" s="43"/>
      <c r="L240" s="47"/>
      <c r="M240" s="231"/>
      <c r="N240" s="232"/>
      <c r="O240" s="87"/>
      <c r="P240" s="87"/>
      <c r="Q240" s="87"/>
      <c r="R240" s="87"/>
      <c r="S240" s="87"/>
      <c r="T240" s="88"/>
      <c r="U240" s="41"/>
      <c r="V240" s="41"/>
      <c r="W240" s="41"/>
      <c r="X240" s="41"/>
      <c r="Y240" s="41"/>
      <c r="Z240" s="41"/>
      <c r="AA240" s="41"/>
      <c r="AB240" s="41"/>
      <c r="AC240" s="41"/>
      <c r="AD240" s="41"/>
      <c r="AE240" s="41"/>
      <c r="AT240" s="20" t="s">
        <v>202</v>
      </c>
      <c r="AU240" s="20" t="s">
        <v>76</v>
      </c>
    </row>
    <row r="241" s="2" customFormat="1">
      <c r="A241" s="41"/>
      <c r="B241" s="42"/>
      <c r="C241" s="43"/>
      <c r="D241" s="228" t="s">
        <v>1221</v>
      </c>
      <c r="E241" s="43"/>
      <c r="F241" s="270" t="s">
        <v>6324</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1221</v>
      </c>
      <c r="AU241" s="20" t="s">
        <v>76</v>
      </c>
    </row>
    <row r="242" s="2" customFormat="1" ht="16.5" customHeight="1">
      <c r="A242" s="41"/>
      <c r="B242" s="42"/>
      <c r="C242" s="215" t="s">
        <v>568</v>
      </c>
      <c r="D242" s="215" t="s">
        <v>195</v>
      </c>
      <c r="E242" s="216" t="s">
        <v>6329</v>
      </c>
      <c r="F242" s="217" t="s">
        <v>6330</v>
      </c>
      <c r="G242" s="218" t="s">
        <v>408</v>
      </c>
      <c r="H242" s="219">
        <v>18</v>
      </c>
      <c r="I242" s="220"/>
      <c r="J242" s="221">
        <f>ROUND(I242*H242,2)</f>
        <v>0</v>
      </c>
      <c r="K242" s="217" t="s">
        <v>19</v>
      </c>
      <c r="L242" s="47"/>
      <c r="M242" s="222" t="s">
        <v>19</v>
      </c>
      <c r="N242" s="223" t="s">
        <v>40</v>
      </c>
      <c r="O242" s="87"/>
      <c r="P242" s="224">
        <f>O242*H242</f>
        <v>0</v>
      </c>
      <c r="Q242" s="224">
        <v>0</v>
      </c>
      <c r="R242" s="224">
        <f>Q242*H242</f>
        <v>0</v>
      </c>
      <c r="S242" s="224">
        <v>0</v>
      </c>
      <c r="T242" s="225">
        <f>S242*H242</f>
        <v>0</v>
      </c>
      <c r="U242" s="41"/>
      <c r="V242" s="41"/>
      <c r="W242" s="41"/>
      <c r="X242" s="41"/>
      <c r="Y242" s="41"/>
      <c r="Z242" s="41"/>
      <c r="AA242" s="41"/>
      <c r="AB242" s="41"/>
      <c r="AC242" s="41"/>
      <c r="AD242" s="41"/>
      <c r="AE242" s="41"/>
      <c r="AR242" s="226" t="s">
        <v>323</v>
      </c>
      <c r="AT242" s="226" t="s">
        <v>195</v>
      </c>
      <c r="AU242" s="226" t="s">
        <v>76</v>
      </c>
      <c r="AY242" s="20" t="s">
        <v>193</v>
      </c>
      <c r="BE242" s="227">
        <f>IF(N242="základní",J242,0)</f>
        <v>0</v>
      </c>
      <c r="BF242" s="227">
        <f>IF(N242="snížená",J242,0)</f>
        <v>0</v>
      </c>
      <c r="BG242" s="227">
        <f>IF(N242="zákl. přenesená",J242,0)</f>
        <v>0</v>
      </c>
      <c r="BH242" s="227">
        <f>IF(N242="sníž. přenesená",J242,0)</f>
        <v>0</v>
      </c>
      <c r="BI242" s="227">
        <f>IF(N242="nulová",J242,0)</f>
        <v>0</v>
      </c>
      <c r="BJ242" s="20" t="s">
        <v>76</v>
      </c>
      <c r="BK242" s="227">
        <f>ROUND(I242*H242,2)</f>
        <v>0</v>
      </c>
      <c r="BL242" s="20" t="s">
        <v>323</v>
      </c>
      <c r="BM242" s="226" t="s">
        <v>2290</v>
      </c>
    </row>
    <row r="243" s="2" customFormat="1">
      <c r="A243" s="41"/>
      <c r="B243" s="42"/>
      <c r="C243" s="43"/>
      <c r="D243" s="228" t="s">
        <v>202</v>
      </c>
      <c r="E243" s="43"/>
      <c r="F243" s="229" t="s">
        <v>6330</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202</v>
      </c>
      <c r="AU243" s="20" t="s">
        <v>76</v>
      </c>
    </row>
    <row r="244" s="2" customFormat="1">
      <c r="A244" s="41"/>
      <c r="B244" s="42"/>
      <c r="C244" s="43"/>
      <c r="D244" s="228" t="s">
        <v>1221</v>
      </c>
      <c r="E244" s="43"/>
      <c r="F244" s="270" t="s">
        <v>6324</v>
      </c>
      <c r="G244" s="43"/>
      <c r="H244" s="43"/>
      <c r="I244" s="230"/>
      <c r="J244" s="43"/>
      <c r="K244" s="43"/>
      <c r="L244" s="47"/>
      <c r="M244" s="231"/>
      <c r="N244" s="232"/>
      <c r="O244" s="87"/>
      <c r="P244" s="87"/>
      <c r="Q244" s="87"/>
      <c r="R244" s="87"/>
      <c r="S244" s="87"/>
      <c r="T244" s="88"/>
      <c r="U244" s="41"/>
      <c r="V244" s="41"/>
      <c r="W244" s="41"/>
      <c r="X244" s="41"/>
      <c r="Y244" s="41"/>
      <c r="Z244" s="41"/>
      <c r="AA244" s="41"/>
      <c r="AB244" s="41"/>
      <c r="AC244" s="41"/>
      <c r="AD244" s="41"/>
      <c r="AE244" s="41"/>
      <c r="AT244" s="20" t="s">
        <v>1221</v>
      </c>
      <c r="AU244" s="20" t="s">
        <v>76</v>
      </c>
    </row>
    <row r="245" s="2" customFormat="1" ht="16.5" customHeight="1">
      <c r="A245" s="41"/>
      <c r="B245" s="42"/>
      <c r="C245" s="215" t="s">
        <v>577</v>
      </c>
      <c r="D245" s="215" t="s">
        <v>195</v>
      </c>
      <c r="E245" s="216" t="s">
        <v>6331</v>
      </c>
      <c r="F245" s="217" t="s">
        <v>6332</v>
      </c>
      <c r="G245" s="218" t="s">
        <v>408</v>
      </c>
      <c r="H245" s="219">
        <v>10</v>
      </c>
      <c r="I245" s="220"/>
      <c r="J245" s="221">
        <f>ROUND(I245*H245,2)</f>
        <v>0</v>
      </c>
      <c r="K245" s="217" t="s">
        <v>19</v>
      </c>
      <c r="L245" s="47"/>
      <c r="M245" s="222" t="s">
        <v>19</v>
      </c>
      <c r="N245" s="223" t="s">
        <v>40</v>
      </c>
      <c r="O245" s="87"/>
      <c r="P245" s="224">
        <f>O245*H245</f>
        <v>0</v>
      </c>
      <c r="Q245" s="224">
        <v>0</v>
      </c>
      <c r="R245" s="224">
        <f>Q245*H245</f>
        <v>0</v>
      </c>
      <c r="S245" s="224">
        <v>0</v>
      </c>
      <c r="T245" s="225">
        <f>S245*H245</f>
        <v>0</v>
      </c>
      <c r="U245" s="41"/>
      <c r="V245" s="41"/>
      <c r="W245" s="41"/>
      <c r="X245" s="41"/>
      <c r="Y245" s="41"/>
      <c r="Z245" s="41"/>
      <c r="AA245" s="41"/>
      <c r="AB245" s="41"/>
      <c r="AC245" s="41"/>
      <c r="AD245" s="41"/>
      <c r="AE245" s="41"/>
      <c r="AR245" s="226" t="s">
        <v>323</v>
      </c>
      <c r="AT245" s="226" t="s">
        <v>195</v>
      </c>
      <c r="AU245" s="226" t="s">
        <v>76</v>
      </c>
      <c r="AY245" s="20" t="s">
        <v>193</v>
      </c>
      <c r="BE245" s="227">
        <f>IF(N245="základní",J245,0)</f>
        <v>0</v>
      </c>
      <c r="BF245" s="227">
        <f>IF(N245="snížená",J245,0)</f>
        <v>0</v>
      </c>
      <c r="BG245" s="227">
        <f>IF(N245="zákl. přenesená",J245,0)</f>
        <v>0</v>
      </c>
      <c r="BH245" s="227">
        <f>IF(N245="sníž. přenesená",J245,0)</f>
        <v>0</v>
      </c>
      <c r="BI245" s="227">
        <f>IF(N245="nulová",J245,0)</f>
        <v>0</v>
      </c>
      <c r="BJ245" s="20" t="s">
        <v>76</v>
      </c>
      <c r="BK245" s="227">
        <f>ROUND(I245*H245,2)</f>
        <v>0</v>
      </c>
      <c r="BL245" s="20" t="s">
        <v>323</v>
      </c>
      <c r="BM245" s="226" t="s">
        <v>2303</v>
      </c>
    </row>
    <row r="246" s="2" customFormat="1">
      <c r="A246" s="41"/>
      <c r="B246" s="42"/>
      <c r="C246" s="43"/>
      <c r="D246" s="228" t="s">
        <v>202</v>
      </c>
      <c r="E246" s="43"/>
      <c r="F246" s="229" t="s">
        <v>6332</v>
      </c>
      <c r="G246" s="43"/>
      <c r="H246" s="43"/>
      <c r="I246" s="230"/>
      <c r="J246" s="43"/>
      <c r="K246" s="43"/>
      <c r="L246" s="47"/>
      <c r="M246" s="231"/>
      <c r="N246" s="232"/>
      <c r="O246" s="87"/>
      <c r="P246" s="87"/>
      <c r="Q246" s="87"/>
      <c r="R246" s="87"/>
      <c r="S246" s="87"/>
      <c r="T246" s="88"/>
      <c r="U246" s="41"/>
      <c r="V246" s="41"/>
      <c r="W246" s="41"/>
      <c r="X246" s="41"/>
      <c r="Y246" s="41"/>
      <c r="Z246" s="41"/>
      <c r="AA246" s="41"/>
      <c r="AB246" s="41"/>
      <c r="AC246" s="41"/>
      <c r="AD246" s="41"/>
      <c r="AE246" s="41"/>
      <c r="AT246" s="20" t="s">
        <v>202</v>
      </c>
      <c r="AU246" s="20" t="s">
        <v>76</v>
      </c>
    </row>
    <row r="247" s="2" customFormat="1">
      <c r="A247" s="41"/>
      <c r="B247" s="42"/>
      <c r="C247" s="43"/>
      <c r="D247" s="228" t="s">
        <v>1221</v>
      </c>
      <c r="E247" s="43"/>
      <c r="F247" s="270" t="s">
        <v>6333</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1221</v>
      </c>
      <c r="AU247" s="20" t="s">
        <v>76</v>
      </c>
    </row>
    <row r="248" s="2" customFormat="1" ht="16.5" customHeight="1">
      <c r="A248" s="41"/>
      <c r="B248" s="42"/>
      <c r="C248" s="215" t="s">
        <v>584</v>
      </c>
      <c r="D248" s="215" t="s">
        <v>195</v>
      </c>
      <c r="E248" s="216" t="s">
        <v>6334</v>
      </c>
      <c r="F248" s="217" t="s">
        <v>6335</v>
      </c>
      <c r="G248" s="218" t="s">
        <v>408</v>
      </c>
      <c r="H248" s="219">
        <v>50</v>
      </c>
      <c r="I248" s="220"/>
      <c r="J248" s="221">
        <f>ROUND(I248*H248,2)</f>
        <v>0</v>
      </c>
      <c r="K248" s="217" t="s">
        <v>19</v>
      </c>
      <c r="L248" s="47"/>
      <c r="M248" s="222" t="s">
        <v>19</v>
      </c>
      <c r="N248" s="223" t="s">
        <v>40</v>
      </c>
      <c r="O248" s="87"/>
      <c r="P248" s="224">
        <f>O248*H248</f>
        <v>0</v>
      </c>
      <c r="Q248" s="224">
        <v>0</v>
      </c>
      <c r="R248" s="224">
        <f>Q248*H248</f>
        <v>0</v>
      </c>
      <c r="S248" s="224">
        <v>0</v>
      </c>
      <c r="T248" s="225">
        <f>S248*H248</f>
        <v>0</v>
      </c>
      <c r="U248" s="41"/>
      <c r="V248" s="41"/>
      <c r="W248" s="41"/>
      <c r="X248" s="41"/>
      <c r="Y248" s="41"/>
      <c r="Z248" s="41"/>
      <c r="AA248" s="41"/>
      <c r="AB248" s="41"/>
      <c r="AC248" s="41"/>
      <c r="AD248" s="41"/>
      <c r="AE248" s="41"/>
      <c r="AR248" s="226" t="s">
        <v>323</v>
      </c>
      <c r="AT248" s="226" t="s">
        <v>195</v>
      </c>
      <c r="AU248" s="226" t="s">
        <v>76</v>
      </c>
      <c r="AY248" s="20" t="s">
        <v>193</v>
      </c>
      <c r="BE248" s="227">
        <f>IF(N248="základní",J248,0)</f>
        <v>0</v>
      </c>
      <c r="BF248" s="227">
        <f>IF(N248="snížená",J248,0)</f>
        <v>0</v>
      </c>
      <c r="BG248" s="227">
        <f>IF(N248="zákl. přenesená",J248,0)</f>
        <v>0</v>
      </c>
      <c r="BH248" s="227">
        <f>IF(N248="sníž. přenesená",J248,0)</f>
        <v>0</v>
      </c>
      <c r="BI248" s="227">
        <f>IF(N248="nulová",J248,0)</f>
        <v>0</v>
      </c>
      <c r="BJ248" s="20" t="s">
        <v>76</v>
      </c>
      <c r="BK248" s="227">
        <f>ROUND(I248*H248,2)</f>
        <v>0</v>
      </c>
      <c r="BL248" s="20" t="s">
        <v>323</v>
      </c>
      <c r="BM248" s="226" t="s">
        <v>2312</v>
      </c>
    </row>
    <row r="249" s="2" customFormat="1">
      <c r="A249" s="41"/>
      <c r="B249" s="42"/>
      <c r="C249" s="43"/>
      <c r="D249" s="228" t="s">
        <v>202</v>
      </c>
      <c r="E249" s="43"/>
      <c r="F249" s="229" t="s">
        <v>6335</v>
      </c>
      <c r="G249" s="43"/>
      <c r="H249" s="43"/>
      <c r="I249" s="230"/>
      <c r="J249" s="43"/>
      <c r="K249" s="43"/>
      <c r="L249" s="47"/>
      <c r="M249" s="231"/>
      <c r="N249" s="232"/>
      <c r="O249" s="87"/>
      <c r="P249" s="87"/>
      <c r="Q249" s="87"/>
      <c r="R249" s="87"/>
      <c r="S249" s="87"/>
      <c r="T249" s="88"/>
      <c r="U249" s="41"/>
      <c r="V249" s="41"/>
      <c r="W249" s="41"/>
      <c r="X249" s="41"/>
      <c r="Y249" s="41"/>
      <c r="Z249" s="41"/>
      <c r="AA249" s="41"/>
      <c r="AB249" s="41"/>
      <c r="AC249" s="41"/>
      <c r="AD249" s="41"/>
      <c r="AE249" s="41"/>
      <c r="AT249" s="20" t="s">
        <v>202</v>
      </c>
      <c r="AU249" s="20" t="s">
        <v>76</v>
      </c>
    </row>
    <row r="250" s="2" customFormat="1">
      <c r="A250" s="41"/>
      <c r="B250" s="42"/>
      <c r="C250" s="43"/>
      <c r="D250" s="228" t="s">
        <v>1221</v>
      </c>
      <c r="E250" s="43"/>
      <c r="F250" s="270" t="s">
        <v>6333</v>
      </c>
      <c r="G250" s="43"/>
      <c r="H250" s="43"/>
      <c r="I250" s="230"/>
      <c r="J250" s="43"/>
      <c r="K250" s="43"/>
      <c r="L250" s="47"/>
      <c r="M250" s="231"/>
      <c r="N250" s="232"/>
      <c r="O250" s="87"/>
      <c r="P250" s="87"/>
      <c r="Q250" s="87"/>
      <c r="R250" s="87"/>
      <c r="S250" s="87"/>
      <c r="T250" s="88"/>
      <c r="U250" s="41"/>
      <c r="V250" s="41"/>
      <c r="W250" s="41"/>
      <c r="X250" s="41"/>
      <c r="Y250" s="41"/>
      <c r="Z250" s="41"/>
      <c r="AA250" s="41"/>
      <c r="AB250" s="41"/>
      <c r="AC250" s="41"/>
      <c r="AD250" s="41"/>
      <c r="AE250" s="41"/>
      <c r="AT250" s="20" t="s">
        <v>1221</v>
      </c>
      <c r="AU250" s="20" t="s">
        <v>76</v>
      </c>
    </row>
    <row r="251" s="2" customFormat="1" ht="16.5" customHeight="1">
      <c r="A251" s="41"/>
      <c r="B251" s="42"/>
      <c r="C251" s="215" t="s">
        <v>591</v>
      </c>
      <c r="D251" s="215" t="s">
        <v>195</v>
      </c>
      <c r="E251" s="216" t="s">
        <v>6336</v>
      </c>
      <c r="F251" s="217" t="s">
        <v>6337</v>
      </c>
      <c r="G251" s="218" t="s">
        <v>408</v>
      </c>
      <c r="H251" s="219">
        <v>4</v>
      </c>
      <c r="I251" s="220"/>
      <c r="J251" s="221">
        <f>ROUND(I251*H251,2)</f>
        <v>0</v>
      </c>
      <c r="K251" s="217" t="s">
        <v>19</v>
      </c>
      <c r="L251" s="47"/>
      <c r="M251" s="222" t="s">
        <v>19</v>
      </c>
      <c r="N251" s="223" t="s">
        <v>40</v>
      </c>
      <c r="O251" s="87"/>
      <c r="P251" s="224">
        <f>O251*H251</f>
        <v>0</v>
      </c>
      <c r="Q251" s="224">
        <v>0</v>
      </c>
      <c r="R251" s="224">
        <f>Q251*H251</f>
        <v>0</v>
      </c>
      <c r="S251" s="224">
        <v>0</v>
      </c>
      <c r="T251" s="225">
        <f>S251*H251</f>
        <v>0</v>
      </c>
      <c r="U251" s="41"/>
      <c r="V251" s="41"/>
      <c r="W251" s="41"/>
      <c r="X251" s="41"/>
      <c r="Y251" s="41"/>
      <c r="Z251" s="41"/>
      <c r="AA251" s="41"/>
      <c r="AB251" s="41"/>
      <c r="AC251" s="41"/>
      <c r="AD251" s="41"/>
      <c r="AE251" s="41"/>
      <c r="AR251" s="226" t="s">
        <v>323</v>
      </c>
      <c r="AT251" s="226" t="s">
        <v>195</v>
      </c>
      <c r="AU251" s="226" t="s">
        <v>76</v>
      </c>
      <c r="AY251" s="20" t="s">
        <v>193</v>
      </c>
      <c r="BE251" s="227">
        <f>IF(N251="základní",J251,0)</f>
        <v>0</v>
      </c>
      <c r="BF251" s="227">
        <f>IF(N251="snížená",J251,0)</f>
        <v>0</v>
      </c>
      <c r="BG251" s="227">
        <f>IF(N251="zákl. přenesená",J251,0)</f>
        <v>0</v>
      </c>
      <c r="BH251" s="227">
        <f>IF(N251="sníž. přenesená",J251,0)</f>
        <v>0</v>
      </c>
      <c r="BI251" s="227">
        <f>IF(N251="nulová",J251,0)</f>
        <v>0</v>
      </c>
      <c r="BJ251" s="20" t="s">
        <v>76</v>
      </c>
      <c r="BK251" s="227">
        <f>ROUND(I251*H251,2)</f>
        <v>0</v>
      </c>
      <c r="BL251" s="20" t="s">
        <v>323</v>
      </c>
      <c r="BM251" s="226" t="s">
        <v>2322</v>
      </c>
    </row>
    <row r="252" s="2" customFormat="1">
      <c r="A252" s="41"/>
      <c r="B252" s="42"/>
      <c r="C252" s="43"/>
      <c r="D252" s="228" t="s">
        <v>202</v>
      </c>
      <c r="E252" s="43"/>
      <c r="F252" s="229" t="s">
        <v>6337</v>
      </c>
      <c r="G252" s="43"/>
      <c r="H252" s="43"/>
      <c r="I252" s="230"/>
      <c r="J252" s="43"/>
      <c r="K252" s="43"/>
      <c r="L252" s="47"/>
      <c r="M252" s="231"/>
      <c r="N252" s="232"/>
      <c r="O252" s="87"/>
      <c r="P252" s="87"/>
      <c r="Q252" s="87"/>
      <c r="R252" s="87"/>
      <c r="S252" s="87"/>
      <c r="T252" s="88"/>
      <c r="U252" s="41"/>
      <c r="V252" s="41"/>
      <c r="W252" s="41"/>
      <c r="X252" s="41"/>
      <c r="Y252" s="41"/>
      <c r="Z252" s="41"/>
      <c r="AA252" s="41"/>
      <c r="AB252" s="41"/>
      <c r="AC252" s="41"/>
      <c r="AD252" s="41"/>
      <c r="AE252" s="41"/>
      <c r="AT252" s="20" t="s">
        <v>202</v>
      </c>
      <c r="AU252" s="20" t="s">
        <v>76</v>
      </c>
    </row>
    <row r="253" s="2" customFormat="1">
      <c r="A253" s="41"/>
      <c r="B253" s="42"/>
      <c r="C253" s="43"/>
      <c r="D253" s="228" t="s">
        <v>1221</v>
      </c>
      <c r="E253" s="43"/>
      <c r="F253" s="270" t="s">
        <v>6333</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1221</v>
      </c>
      <c r="AU253" s="20" t="s">
        <v>76</v>
      </c>
    </row>
    <row r="254" s="2" customFormat="1" ht="16.5" customHeight="1">
      <c r="A254" s="41"/>
      <c r="B254" s="42"/>
      <c r="C254" s="215" t="s">
        <v>598</v>
      </c>
      <c r="D254" s="215" t="s">
        <v>195</v>
      </c>
      <c r="E254" s="216" t="s">
        <v>6338</v>
      </c>
      <c r="F254" s="217" t="s">
        <v>6339</v>
      </c>
      <c r="G254" s="218" t="s">
        <v>408</v>
      </c>
      <c r="H254" s="219">
        <v>10</v>
      </c>
      <c r="I254" s="220"/>
      <c r="J254" s="221">
        <f>ROUND(I254*H254,2)</f>
        <v>0</v>
      </c>
      <c r="K254" s="217" t="s">
        <v>19</v>
      </c>
      <c r="L254" s="47"/>
      <c r="M254" s="222" t="s">
        <v>19</v>
      </c>
      <c r="N254" s="223" t="s">
        <v>40</v>
      </c>
      <c r="O254" s="87"/>
      <c r="P254" s="224">
        <f>O254*H254</f>
        <v>0</v>
      </c>
      <c r="Q254" s="224">
        <v>0</v>
      </c>
      <c r="R254" s="224">
        <f>Q254*H254</f>
        <v>0</v>
      </c>
      <c r="S254" s="224">
        <v>0</v>
      </c>
      <c r="T254" s="225">
        <f>S254*H254</f>
        <v>0</v>
      </c>
      <c r="U254" s="41"/>
      <c r="V254" s="41"/>
      <c r="W254" s="41"/>
      <c r="X254" s="41"/>
      <c r="Y254" s="41"/>
      <c r="Z254" s="41"/>
      <c r="AA254" s="41"/>
      <c r="AB254" s="41"/>
      <c r="AC254" s="41"/>
      <c r="AD254" s="41"/>
      <c r="AE254" s="41"/>
      <c r="AR254" s="226" t="s">
        <v>323</v>
      </c>
      <c r="AT254" s="226" t="s">
        <v>195</v>
      </c>
      <c r="AU254" s="226" t="s">
        <v>76</v>
      </c>
      <c r="AY254" s="20" t="s">
        <v>193</v>
      </c>
      <c r="BE254" s="227">
        <f>IF(N254="základní",J254,0)</f>
        <v>0</v>
      </c>
      <c r="BF254" s="227">
        <f>IF(N254="snížená",J254,0)</f>
        <v>0</v>
      </c>
      <c r="BG254" s="227">
        <f>IF(N254="zákl. přenesená",J254,0)</f>
        <v>0</v>
      </c>
      <c r="BH254" s="227">
        <f>IF(N254="sníž. přenesená",J254,0)</f>
        <v>0</v>
      </c>
      <c r="BI254" s="227">
        <f>IF(N254="nulová",J254,0)</f>
        <v>0</v>
      </c>
      <c r="BJ254" s="20" t="s">
        <v>76</v>
      </c>
      <c r="BK254" s="227">
        <f>ROUND(I254*H254,2)</f>
        <v>0</v>
      </c>
      <c r="BL254" s="20" t="s">
        <v>323</v>
      </c>
      <c r="BM254" s="226" t="s">
        <v>2333</v>
      </c>
    </row>
    <row r="255" s="2" customFormat="1">
      <c r="A255" s="41"/>
      <c r="B255" s="42"/>
      <c r="C255" s="43"/>
      <c r="D255" s="228" t="s">
        <v>202</v>
      </c>
      <c r="E255" s="43"/>
      <c r="F255" s="229" t="s">
        <v>6339</v>
      </c>
      <c r="G255" s="43"/>
      <c r="H255" s="43"/>
      <c r="I255" s="230"/>
      <c r="J255" s="43"/>
      <c r="K255" s="43"/>
      <c r="L255" s="47"/>
      <c r="M255" s="231"/>
      <c r="N255" s="232"/>
      <c r="O255" s="87"/>
      <c r="P255" s="87"/>
      <c r="Q255" s="87"/>
      <c r="R255" s="87"/>
      <c r="S255" s="87"/>
      <c r="T255" s="88"/>
      <c r="U255" s="41"/>
      <c r="V255" s="41"/>
      <c r="W255" s="41"/>
      <c r="X255" s="41"/>
      <c r="Y255" s="41"/>
      <c r="Z255" s="41"/>
      <c r="AA255" s="41"/>
      <c r="AB255" s="41"/>
      <c r="AC255" s="41"/>
      <c r="AD255" s="41"/>
      <c r="AE255" s="41"/>
      <c r="AT255" s="20" t="s">
        <v>202</v>
      </c>
      <c r="AU255" s="20" t="s">
        <v>76</v>
      </c>
    </row>
    <row r="256" s="2" customFormat="1">
      <c r="A256" s="41"/>
      <c r="B256" s="42"/>
      <c r="C256" s="43"/>
      <c r="D256" s="228" t="s">
        <v>1221</v>
      </c>
      <c r="E256" s="43"/>
      <c r="F256" s="270" t="s">
        <v>6340</v>
      </c>
      <c r="G256" s="43"/>
      <c r="H256" s="43"/>
      <c r="I256" s="230"/>
      <c r="J256" s="43"/>
      <c r="K256" s="43"/>
      <c r="L256" s="47"/>
      <c r="M256" s="231"/>
      <c r="N256" s="232"/>
      <c r="O256" s="87"/>
      <c r="P256" s="87"/>
      <c r="Q256" s="87"/>
      <c r="R256" s="87"/>
      <c r="S256" s="87"/>
      <c r="T256" s="88"/>
      <c r="U256" s="41"/>
      <c r="V256" s="41"/>
      <c r="W256" s="41"/>
      <c r="X256" s="41"/>
      <c r="Y256" s="41"/>
      <c r="Z256" s="41"/>
      <c r="AA256" s="41"/>
      <c r="AB256" s="41"/>
      <c r="AC256" s="41"/>
      <c r="AD256" s="41"/>
      <c r="AE256" s="41"/>
      <c r="AT256" s="20" t="s">
        <v>1221</v>
      </c>
      <c r="AU256" s="20" t="s">
        <v>76</v>
      </c>
    </row>
    <row r="257" s="2" customFormat="1" ht="16.5" customHeight="1">
      <c r="A257" s="41"/>
      <c r="B257" s="42"/>
      <c r="C257" s="215" t="s">
        <v>607</v>
      </c>
      <c r="D257" s="215" t="s">
        <v>195</v>
      </c>
      <c r="E257" s="216" t="s">
        <v>6341</v>
      </c>
      <c r="F257" s="217" t="s">
        <v>6342</v>
      </c>
      <c r="G257" s="218" t="s">
        <v>408</v>
      </c>
      <c r="H257" s="219">
        <v>6</v>
      </c>
      <c r="I257" s="220"/>
      <c r="J257" s="221">
        <f>ROUND(I257*H257,2)</f>
        <v>0</v>
      </c>
      <c r="K257" s="217" t="s">
        <v>19</v>
      </c>
      <c r="L257" s="47"/>
      <c r="M257" s="222" t="s">
        <v>19</v>
      </c>
      <c r="N257" s="223" t="s">
        <v>40</v>
      </c>
      <c r="O257" s="87"/>
      <c r="P257" s="224">
        <f>O257*H257</f>
        <v>0</v>
      </c>
      <c r="Q257" s="224">
        <v>0</v>
      </c>
      <c r="R257" s="224">
        <f>Q257*H257</f>
        <v>0</v>
      </c>
      <c r="S257" s="224">
        <v>0</v>
      </c>
      <c r="T257" s="225">
        <f>S257*H257</f>
        <v>0</v>
      </c>
      <c r="U257" s="41"/>
      <c r="V257" s="41"/>
      <c r="W257" s="41"/>
      <c r="X257" s="41"/>
      <c r="Y257" s="41"/>
      <c r="Z257" s="41"/>
      <c r="AA257" s="41"/>
      <c r="AB257" s="41"/>
      <c r="AC257" s="41"/>
      <c r="AD257" s="41"/>
      <c r="AE257" s="41"/>
      <c r="AR257" s="226" t="s">
        <v>323</v>
      </c>
      <c r="AT257" s="226" t="s">
        <v>195</v>
      </c>
      <c r="AU257" s="226" t="s">
        <v>76</v>
      </c>
      <c r="AY257" s="20" t="s">
        <v>193</v>
      </c>
      <c r="BE257" s="227">
        <f>IF(N257="základní",J257,0)</f>
        <v>0</v>
      </c>
      <c r="BF257" s="227">
        <f>IF(N257="snížená",J257,0)</f>
        <v>0</v>
      </c>
      <c r="BG257" s="227">
        <f>IF(N257="zákl. přenesená",J257,0)</f>
        <v>0</v>
      </c>
      <c r="BH257" s="227">
        <f>IF(N257="sníž. přenesená",J257,0)</f>
        <v>0</v>
      </c>
      <c r="BI257" s="227">
        <f>IF(N257="nulová",J257,0)</f>
        <v>0</v>
      </c>
      <c r="BJ257" s="20" t="s">
        <v>76</v>
      </c>
      <c r="BK257" s="227">
        <f>ROUND(I257*H257,2)</f>
        <v>0</v>
      </c>
      <c r="BL257" s="20" t="s">
        <v>323</v>
      </c>
      <c r="BM257" s="226" t="s">
        <v>2345</v>
      </c>
    </row>
    <row r="258" s="2" customFormat="1">
      <c r="A258" s="41"/>
      <c r="B258" s="42"/>
      <c r="C258" s="43"/>
      <c r="D258" s="228" t="s">
        <v>202</v>
      </c>
      <c r="E258" s="43"/>
      <c r="F258" s="229" t="s">
        <v>6342</v>
      </c>
      <c r="G258" s="43"/>
      <c r="H258" s="43"/>
      <c r="I258" s="230"/>
      <c r="J258" s="43"/>
      <c r="K258" s="43"/>
      <c r="L258" s="47"/>
      <c r="M258" s="231"/>
      <c r="N258" s="232"/>
      <c r="O258" s="87"/>
      <c r="P258" s="87"/>
      <c r="Q258" s="87"/>
      <c r="R258" s="87"/>
      <c r="S258" s="87"/>
      <c r="T258" s="88"/>
      <c r="U258" s="41"/>
      <c r="V258" s="41"/>
      <c r="W258" s="41"/>
      <c r="X258" s="41"/>
      <c r="Y258" s="41"/>
      <c r="Z258" s="41"/>
      <c r="AA258" s="41"/>
      <c r="AB258" s="41"/>
      <c r="AC258" s="41"/>
      <c r="AD258" s="41"/>
      <c r="AE258" s="41"/>
      <c r="AT258" s="20" t="s">
        <v>202</v>
      </c>
      <c r="AU258" s="20" t="s">
        <v>76</v>
      </c>
    </row>
    <row r="259" s="2" customFormat="1">
      <c r="A259" s="41"/>
      <c r="B259" s="42"/>
      <c r="C259" s="43"/>
      <c r="D259" s="228" t="s">
        <v>1221</v>
      </c>
      <c r="E259" s="43"/>
      <c r="F259" s="270" t="s">
        <v>6343</v>
      </c>
      <c r="G259" s="43"/>
      <c r="H259" s="43"/>
      <c r="I259" s="230"/>
      <c r="J259" s="43"/>
      <c r="K259" s="43"/>
      <c r="L259" s="47"/>
      <c r="M259" s="231"/>
      <c r="N259" s="232"/>
      <c r="O259" s="87"/>
      <c r="P259" s="87"/>
      <c r="Q259" s="87"/>
      <c r="R259" s="87"/>
      <c r="S259" s="87"/>
      <c r="T259" s="88"/>
      <c r="U259" s="41"/>
      <c r="V259" s="41"/>
      <c r="W259" s="41"/>
      <c r="X259" s="41"/>
      <c r="Y259" s="41"/>
      <c r="Z259" s="41"/>
      <c r="AA259" s="41"/>
      <c r="AB259" s="41"/>
      <c r="AC259" s="41"/>
      <c r="AD259" s="41"/>
      <c r="AE259" s="41"/>
      <c r="AT259" s="20" t="s">
        <v>1221</v>
      </c>
      <c r="AU259" s="20" t="s">
        <v>76</v>
      </c>
    </row>
    <row r="260" s="2" customFormat="1" ht="16.5" customHeight="1">
      <c r="A260" s="41"/>
      <c r="B260" s="42"/>
      <c r="C260" s="215" t="s">
        <v>614</v>
      </c>
      <c r="D260" s="215" t="s">
        <v>195</v>
      </c>
      <c r="E260" s="216" t="s">
        <v>6344</v>
      </c>
      <c r="F260" s="217" t="s">
        <v>6345</v>
      </c>
      <c r="G260" s="218" t="s">
        <v>408</v>
      </c>
      <c r="H260" s="219">
        <v>53</v>
      </c>
      <c r="I260" s="220"/>
      <c r="J260" s="221">
        <f>ROUND(I260*H260,2)</f>
        <v>0</v>
      </c>
      <c r="K260" s="217" t="s">
        <v>19</v>
      </c>
      <c r="L260" s="47"/>
      <c r="M260" s="222" t="s">
        <v>19</v>
      </c>
      <c r="N260" s="223" t="s">
        <v>40</v>
      </c>
      <c r="O260" s="87"/>
      <c r="P260" s="224">
        <f>O260*H260</f>
        <v>0</v>
      </c>
      <c r="Q260" s="224">
        <v>0</v>
      </c>
      <c r="R260" s="224">
        <f>Q260*H260</f>
        <v>0</v>
      </c>
      <c r="S260" s="224">
        <v>0</v>
      </c>
      <c r="T260" s="225">
        <f>S260*H260</f>
        <v>0</v>
      </c>
      <c r="U260" s="41"/>
      <c r="V260" s="41"/>
      <c r="W260" s="41"/>
      <c r="X260" s="41"/>
      <c r="Y260" s="41"/>
      <c r="Z260" s="41"/>
      <c r="AA260" s="41"/>
      <c r="AB260" s="41"/>
      <c r="AC260" s="41"/>
      <c r="AD260" s="41"/>
      <c r="AE260" s="41"/>
      <c r="AR260" s="226" t="s">
        <v>323</v>
      </c>
      <c r="AT260" s="226" t="s">
        <v>195</v>
      </c>
      <c r="AU260" s="226" t="s">
        <v>76</v>
      </c>
      <c r="AY260" s="20" t="s">
        <v>193</v>
      </c>
      <c r="BE260" s="227">
        <f>IF(N260="základní",J260,0)</f>
        <v>0</v>
      </c>
      <c r="BF260" s="227">
        <f>IF(N260="snížená",J260,0)</f>
        <v>0</v>
      </c>
      <c r="BG260" s="227">
        <f>IF(N260="zákl. přenesená",J260,0)</f>
        <v>0</v>
      </c>
      <c r="BH260" s="227">
        <f>IF(N260="sníž. přenesená",J260,0)</f>
        <v>0</v>
      </c>
      <c r="BI260" s="227">
        <f>IF(N260="nulová",J260,0)</f>
        <v>0</v>
      </c>
      <c r="BJ260" s="20" t="s">
        <v>76</v>
      </c>
      <c r="BK260" s="227">
        <f>ROUND(I260*H260,2)</f>
        <v>0</v>
      </c>
      <c r="BL260" s="20" t="s">
        <v>323</v>
      </c>
      <c r="BM260" s="226" t="s">
        <v>2357</v>
      </c>
    </row>
    <row r="261" s="2" customFormat="1">
      <c r="A261" s="41"/>
      <c r="B261" s="42"/>
      <c r="C261" s="43"/>
      <c r="D261" s="228" t="s">
        <v>202</v>
      </c>
      <c r="E261" s="43"/>
      <c r="F261" s="229" t="s">
        <v>6345</v>
      </c>
      <c r="G261" s="43"/>
      <c r="H261" s="43"/>
      <c r="I261" s="230"/>
      <c r="J261" s="43"/>
      <c r="K261" s="43"/>
      <c r="L261" s="47"/>
      <c r="M261" s="231"/>
      <c r="N261" s="232"/>
      <c r="O261" s="87"/>
      <c r="P261" s="87"/>
      <c r="Q261" s="87"/>
      <c r="R261" s="87"/>
      <c r="S261" s="87"/>
      <c r="T261" s="88"/>
      <c r="U261" s="41"/>
      <c r="V261" s="41"/>
      <c r="W261" s="41"/>
      <c r="X261" s="41"/>
      <c r="Y261" s="41"/>
      <c r="Z261" s="41"/>
      <c r="AA261" s="41"/>
      <c r="AB261" s="41"/>
      <c r="AC261" s="41"/>
      <c r="AD261" s="41"/>
      <c r="AE261" s="41"/>
      <c r="AT261" s="20" t="s">
        <v>202</v>
      </c>
      <c r="AU261" s="20" t="s">
        <v>76</v>
      </c>
    </row>
    <row r="262" s="2" customFormat="1">
      <c r="A262" s="41"/>
      <c r="B262" s="42"/>
      <c r="C262" s="43"/>
      <c r="D262" s="228" t="s">
        <v>1221</v>
      </c>
      <c r="E262" s="43"/>
      <c r="F262" s="270" t="s">
        <v>6343</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1221</v>
      </c>
      <c r="AU262" s="20" t="s">
        <v>76</v>
      </c>
    </row>
    <row r="263" s="2" customFormat="1" ht="16.5" customHeight="1">
      <c r="A263" s="41"/>
      <c r="B263" s="42"/>
      <c r="C263" s="215" t="s">
        <v>621</v>
      </c>
      <c r="D263" s="215" t="s">
        <v>195</v>
      </c>
      <c r="E263" s="216" t="s">
        <v>6346</v>
      </c>
      <c r="F263" s="217" t="s">
        <v>6347</v>
      </c>
      <c r="G263" s="218" t="s">
        <v>408</v>
      </c>
      <c r="H263" s="219">
        <v>87</v>
      </c>
      <c r="I263" s="220"/>
      <c r="J263" s="221">
        <f>ROUND(I263*H263,2)</f>
        <v>0</v>
      </c>
      <c r="K263" s="217" t="s">
        <v>19</v>
      </c>
      <c r="L263" s="47"/>
      <c r="M263" s="222" t="s">
        <v>19</v>
      </c>
      <c r="N263" s="223" t="s">
        <v>40</v>
      </c>
      <c r="O263" s="87"/>
      <c r="P263" s="224">
        <f>O263*H263</f>
        <v>0</v>
      </c>
      <c r="Q263" s="224">
        <v>0</v>
      </c>
      <c r="R263" s="224">
        <f>Q263*H263</f>
        <v>0</v>
      </c>
      <c r="S263" s="224">
        <v>0</v>
      </c>
      <c r="T263" s="225">
        <f>S263*H263</f>
        <v>0</v>
      </c>
      <c r="U263" s="41"/>
      <c r="V263" s="41"/>
      <c r="W263" s="41"/>
      <c r="X263" s="41"/>
      <c r="Y263" s="41"/>
      <c r="Z263" s="41"/>
      <c r="AA263" s="41"/>
      <c r="AB263" s="41"/>
      <c r="AC263" s="41"/>
      <c r="AD263" s="41"/>
      <c r="AE263" s="41"/>
      <c r="AR263" s="226" t="s">
        <v>323</v>
      </c>
      <c r="AT263" s="226" t="s">
        <v>195</v>
      </c>
      <c r="AU263" s="226" t="s">
        <v>76</v>
      </c>
      <c r="AY263" s="20" t="s">
        <v>193</v>
      </c>
      <c r="BE263" s="227">
        <f>IF(N263="základní",J263,0)</f>
        <v>0</v>
      </c>
      <c r="BF263" s="227">
        <f>IF(N263="snížená",J263,0)</f>
        <v>0</v>
      </c>
      <c r="BG263" s="227">
        <f>IF(N263="zákl. přenesená",J263,0)</f>
        <v>0</v>
      </c>
      <c r="BH263" s="227">
        <f>IF(N263="sníž. přenesená",J263,0)</f>
        <v>0</v>
      </c>
      <c r="BI263" s="227">
        <f>IF(N263="nulová",J263,0)</f>
        <v>0</v>
      </c>
      <c r="BJ263" s="20" t="s">
        <v>76</v>
      </c>
      <c r="BK263" s="227">
        <f>ROUND(I263*H263,2)</f>
        <v>0</v>
      </c>
      <c r="BL263" s="20" t="s">
        <v>323</v>
      </c>
      <c r="BM263" s="226" t="s">
        <v>940</v>
      </c>
    </row>
    <row r="264" s="2" customFormat="1">
      <c r="A264" s="41"/>
      <c r="B264" s="42"/>
      <c r="C264" s="43"/>
      <c r="D264" s="228" t="s">
        <v>202</v>
      </c>
      <c r="E264" s="43"/>
      <c r="F264" s="229" t="s">
        <v>6347</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202</v>
      </c>
      <c r="AU264" s="20" t="s">
        <v>76</v>
      </c>
    </row>
    <row r="265" s="2" customFormat="1">
      <c r="A265" s="41"/>
      <c r="B265" s="42"/>
      <c r="C265" s="43"/>
      <c r="D265" s="228" t="s">
        <v>1221</v>
      </c>
      <c r="E265" s="43"/>
      <c r="F265" s="270" t="s">
        <v>6343</v>
      </c>
      <c r="G265" s="43"/>
      <c r="H265" s="43"/>
      <c r="I265" s="230"/>
      <c r="J265" s="43"/>
      <c r="K265" s="43"/>
      <c r="L265" s="47"/>
      <c r="M265" s="231"/>
      <c r="N265" s="232"/>
      <c r="O265" s="87"/>
      <c r="P265" s="87"/>
      <c r="Q265" s="87"/>
      <c r="R265" s="87"/>
      <c r="S265" s="87"/>
      <c r="T265" s="88"/>
      <c r="U265" s="41"/>
      <c r="V265" s="41"/>
      <c r="W265" s="41"/>
      <c r="X265" s="41"/>
      <c r="Y265" s="41"/>
      <c r="Z265" s="41"/>
      <c r="AA265" s="41"/>
      <c r="AB265" s="41"/>
      <c r="AC265" s="41"/>
      <c r="AD265" s="41"/>
      <c r="AE265" s="41"/>
      <c r="AT265" s="20" t="s">
        <v>1221</v>
      </c>
      <c r="AU265" s="20" t="s">
        <v>76</v>
      </c>
    </row>
    <row r="266" s="2" customFormat="1" ht="16.5" customHeight="1">
      <c r="A266" s="41"/>
      <c r="B266" s="42"/>
      <c r="C266" s="215" t="s">
        <v>627</v>
      </c>
      <c r="D266" s="215" t="s">
        <v>195</v>
      </c>
      <c r="E266" s="216" t="s">
        <v>6348</v>
      </c>
      <c r="F266" s="217" t="s">
        <v>6349</v>
      </c>
      <c r="G266" s="218" t="s">
        <v>408</v>
      </c>
      <c r="H266" s="219">
        <v>31</v>
      </c>
      <c r="I266" s="220"/>
      <c r="J266" s="221">
        <f>ROUND(I266*H266,2)</f>
        <v>0</v>
      </c>
      <c r="K266" s="217" t="s">
        <v>19</v>
      </c>
      <c r="L266" s="47"/>
      <c r="M266" s="222" t="s">
        <v>19</v>
      </c>
      <c r="N266" s="223" t="s">
        <v>40</v>
      </c>
      <c r="O266" s="87"/>
      <c r="P266" s="224">
        <f>O266*H266</f>
        <v>0</v>
      </c>
      <c r="Q266" s="224">
        <v>0</v>
      </c>
      <c r="R266" s="224">
        <f>Q266*H266</f>
        <v>0</v>
      </c>
      <c r="S266" s="224">
        <v>0</v>
      </c>
      <c r="T266" s="225">
        <f>S266*H266</f>
        <v>0</v>
      </c>
      <c r="U266" s="41"/>
      <c r="V266" s="41"/>
      <c r="W266" s="41"/>
      <c r="X266" s="41"/>
      <c r="Y266" s="41"/>
      <c r="Z266" s="41"/>
      <c r="AA266" s="41"/>
      <c r="AB266" s="41"/>
      <c r="AC266" s="41"/>
      <c r="AD266" s="41"/>
      <c r="AE266" s="41"/>
      <c r="AR266" s="226" t="s">
        <v>323</v>
      </c>
      <c r="AT266" s="226" t="s">
        <v>195</v>
      </c>
      <c r="AU266" s="226" t="s">
        <v>76</v>
      </c>
      <c r="AY266" s="20" t="s">
        <v>193</v>
      </c>
      <c r="BE266" s="227">
        <f>IF(N266="základní",J266,0)</f>
        <v>0</v>
      </c>
      <c r="BF266" s="227">
        <f>IF(N266="snížená",J266,0)</f>
        <v>0</v>
      </c>
      <c r="BG266" s="227">
        <f>IF(N266="zákl. přenesená",J266,0)</f>
        <v>0</v>
      </c>
      <c r="BH266" s="227">
        <f>IF(N266="sníž. přenesená",J266,0)</f>
        <v>0</v>
      </c>
      <c r="BI266" s="227">
        <f>IF(N266="nulová",J266,0)</f>
        <v>0</v>
      </c>
      <c r="BJ266" s="20" t="s">
        <v>76</v>
      </c>
      <c r="BK266" s="227">
        <f>ROUND(I266*H266,2)</f>
        <v>0</v>
      </c>
      <c r="BL266" s="20" t="s">
        <v>323</v>
      </c>
      <c r="BM266" s="226" t="s">
        <v>2383</v>
      </c>
    </row>
    <row r="267" s="2" customFormat="1">
      <c r="A267" s="41"/>
      <c r="B267" s="42"/>
      <c r="C267" s="43"/>
      <c r="D267" s="228" t="s">
        <v>202</v>
      </c>
      <c r="E267" s="43"/>
      <c r="F267" s="229" t="s">
        <v>6349</v>
      </c>
      <c r="G267" s="43"/>
      <c r="H267" s="43"/>
      <c r="I267" s="230"/>
      <c r="J267" s="43"/>
      <c r="K267" s="43"/>
      <c r="L267" s="47"/>
      <c r="M267" s="231"/>
      <c r="N267" s="232"/>
      <c r="O267" s="87"/>
      <c r="P267" s="87"/>
      <c r="Q267" s="87"/>
      <c r="R267" s="87"/>
      <c r="S267" s="87"/>
      <c r="T267" s="88"/>
      <c r="U267" s="41"/>
      <c r="V267" s="41"/>
      <c r="W267" s="41"/>
      <c r="X267" s="41"/>
      <c r="Y267" s="41"/>
      <c r="Z267" s="41"/>
      <c r="AA267" s="41"/>
      <c r="AB267" s="41"/>
      <c r="AC267" s="41"/>
      <c r="AD267" s="41"/>
      <c r="AE267" s="41"/>
      <c r="AT267" s="20" t="s">
        <v>202</v>
      </c>
      <c r="AU267" s="20" t="s">
        <v>76</v>
      </c>
    </row>
    <row r="268" s="2" customFormat="1">
      <c r="A268" s="41"/>
      <c r="B268" s="42"/>
      <c r="C268" s="43"/>
      <c r="D268" s="228" t="s">
        <v>1221</v>
      </c>
      <c r="E268" s="43"/>
      <c r="F268" s="270" t="s">
        <v>6324</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1221</v>
      </c>
      <c r="AU268" s="20" t="s">
        <v>76</v>
      </c>
    </row>
    <row r="269" s="2" customFormat="1" ht="16.5" customHeight="1">
      <c r="A269" s="41"/>
      <c r="B269" s="42"/>
      <c r="C269" s="215" t="s">
        <v>634</v>
      </c>
      <c r="D269" s="215" t="s">
        <v>195</v>
      </c>
      <c r="E269" s="216" t="s">
        <v>6350</v>
      </c>
      <c r="F269" s="217" t="s">
        <v>6351</v>
      </c>
      <c r="G269" s="218" t="s">
        <v>408</v>
      </c>
      <c r="H269" s="219">
        <v>52</v>
      </c>
      <c r="I269" s="220"/>
      <c r="J269" s="221">
        <f>ROUND(I269*H269,2)</f>
        <v>0</v>
      </c>
      <c r="K269" s="217" t="s">
        <v>19</v>
      </c>
      <c r="L269" s="47"/>
      <c r="M269" s="222" t="s">
        <v>19</v>
      </c>
      <c r="N269" s="223" t="s">
        <v>40</v>
      </c>
      <c r="O269" s="87"/>
      <c r="P269" s="224">
        <f>O269*H269</f>
        <v>0</v>
      </c>
      <c r="Q269" s="224">
        <v>0</v>
      </c>
      <c r="R269" s="224">
        <f>Q269*H269</f>
        <v>0</v>
      </c>
      <c r="S269" s="224">
        <v>0</v>
      </c>
      <c r="T269" s="225">
        <f>S269*H269</f>
        <v>0</v>
      </c>
      <c r="U269" s="41"/>
      <c r="V269" s="41"/>
      <c r="W269" s="41"/>
      <c r="X269" s="41"/>
      <c r="Y269" s="41"/>
      <c r="Z269" s="41"/>
      <c r="AA269" s="41"/>
      <c r="AB269" s="41"/>
      <c r="AC269" s="41"/>
      <c r="AD269" s="41"/>
      <c r="AE269" s="41"/>
      <c r="AR269" s="226" t="s">
        <v>323</v>
      </c>
      <c r="AT269" s="226" t="s">
        <v>195</v>
      </c>
      <c r="AU269" s="226" t="s">
        <v>76</v>
      </c>
      <c r="AY269" s="20" t="s">
        <v>193</v>
      </c>
      <c r="BE269" s="227">
        <f>IF(N269="základní",J269,0)</f>
        <v>0</v>
      </c>
      <c r="BF269" s="227">
        <f>IF(N269="snížená",J269,0)</f>
        <v>0</v>
      </c>
      <c r="BG269" s="227">
        <f>IF(N269="zákl. přenesená",J269,0)</f>
        <v>0</v>
      </c>
      <c r="BH269" s="227">
        <f>IF(N269="sníž. přenesená",J269,0)</f>
        <v>0</v>
      </c>
      <c r="BI269" s="227">
        <f>IF(N269="nulová",J269,0)</f>
        <v>0</v>
      </c>
      <c r="BJ269" s="20" t="s">
        <v>76</v>
      </c>
      <c r="BK269" s="227">
        <f>ROUND(I269*H269,2)</f>
        <v>0</v>
      </c>
      <c r="BL269" s="20" t="s">
        <v>323</v>
      </c>
      <c r="BM269" s="226" t="s">
        <v>2393</v>
      </c>
    </row>
    <row r="270" s="2" customFormat="1">
      <c r="A270" s="41"/>
      <c r="B270" s="42"/>
      <c r="C270" s="43"/>
      <c r="D270" s="228" t="s">
        <v>202</v>
      </c>
      <c r="E270" s="43"/>
      <c r="F270" s="229" t="s">
        <v>6351</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202</v>
      </c>
      <c r="AU270" s="20" t="s">
        <v>76</v>
      </c>
    </row>
    <row r="271" s="2" customFormat="1">
      <c r="A271" s="41"/>
      <c r="B271" s="42"/>
      <c r="C271" s="43"/>
      <c r="D271" s="228" t="s">
        <v>1221</v>
      </c>
      <c r="E271" s="43"/>
      <c r="F271" s="270" t="s">
        <v>6324</v>
      </c>
      <c r="G271" s="43"/>
      <c r="H271" s="43"/>
      <c r="I271" s="230"/>
      <c r="J271" s="43"/>
      <c r="K271" s="43"/>
      <c r="L271" s="47"/>
      <c r="M271" s="231"/>
      <c r="N271" s="232"/>
      <c r="O271" s="87"/>
      <c r="P271" s="87"/>
      <c r="Q271" s="87"/>
      <c r="R271" s="87"/>
      <c r="S271" s="87"/>
      <c r="T271" s="88"/>
      <c r="U271" s="41"/>
      <c r="V271" s="41"/>
      <c r="W271" s="41"/>
      <c r="X271" s="41"/>
      <c r="Y271" s="41"/>
      <c r="Z271" s="41"/>
      <c r="AA271" s="41"/>
      <c r="AB271" s="41"/>
      <c r="AC271" s="41"/>
      <c r="AD271" s="41"/>
      <c r="AE271" s="41"/>
      <c r="AT271" s="20" t="s">
        <v>1221</v>
      </c>
      <c r="AU271" s="20" t="s">
        <v>76</v>
      </c>
    </row>
    <row r="272" s="2" customFormat="1" ht="16.5" customHeight="1">
      <c r="A272" s="41"/>
      <c r="B272" s="42"/>
      <c r="C272" s="215" t="s">
        <v>640</v>
      </c>
      <c r="D272" s="215" t="s">
        <v>195</v>
      </c>
      <c r="E272" s="216" t="s">
        <v>6352</v>
      </c>
      <c r="F272" s="217" t="s">
        <v>6353</v>
      </c>
      <c r="G272" s="218" t="s">
        <v>408</v>
      </c>
      <c r="H272" s="219">
        <v>13</v>
      </c>
      <c r="I272" s="220"/>
      <c r="J272" s="221">
        <f>ROUND(I272*H272,2)</f>
        <v>0</v>
      </c>
      <c r="K272" s="217" t="s">
        <v>19</v>
      </c>
      <c r="L272" s="47"/>
      <c r="M272" s="222" t="s">
        <v>19</v>
      </c>
      <c r="N272" s="223" t="s">
        <v>40</v>
      </c>
      <c r="O272" s="87"/>
      <c r="P272" s="224">
        <f>O272*H272</f>
        <v>0</v>
      </c>
      <c r="Q272" s="224">
        <v>0</v>
      </c>
      <c r="R272" s="224">
        <f>Q272*H272</f>
        <v>0</v>
      </c>
      <c r="S272" s="224">
        <v>0</v>
      </c>
      <c r="T272" s="225">
        <f>S272*H272</f>
        <v>0</v>
      </c>
      <c r="U272" s="41"/>
      <c r="V272" s="41"/>
      <c r="W272" s="41"/>
      <c r="X272" s="41"/>
      <c r="Y272" s="41"/>
      <c r="Z272" s="41"/>
      <c r="AA272" s="41"/>
      <c r="AB272" s="41"/>
      <c r="AC272" s="41"/>
      <c r="AD272" s="41"/>
      <c r="AE272" s="41"/>
      <c r="AR272" s="226" t="s">
        <v>323</v>
      </c>
      <c r="AT272" s="226" t="s">
        <v>195</v>
      </c>
      <c r="AU272" s="226" t="s">
        <v>76</v>
      </c>
      <c r="AY272" s="20" t="s">
        <v>193</v>
      </c>
      <c r="BE272" s="227">
        <f>IF(N272="základní",J272,0)</f>
        <v>0</v>
      </c>
      <c r="BF272" s="227">
        <f>IF(N272="snížená",J272,0)</f>
        <v>0</v>
      </c>
      <c r="BG272" s="227">
        <f>IF(N272="zákl. přenesená",J272,0)</f>
        <v>0</v>
      </c>
      <c r="BH272" s="227">
        <f>IF(N272="sníž. přenesená",J272,0)</f>
        <v>0</v>
      </c>
      <c r="BI272" s="227">
        <f>IF(N272="nulová",J272,0)</f>
        <v>0</v>
      </c>
      <c r="BJ272" s="20" t="s">
        <v>76</v>
      </c>
      <c r="BK272" s="227">
        <f>ROUND(I272*H272,2)</f>
        <v>0</v>
      </c>
      <c r="BL272" s="20" t="s">
        <v>323</v>
      </c>
      <c r="BM272" s="226" t="s">
        <v>2406</v>
      </c>
    </row>
    <row r="273" s="2" customFormat="1">
      <c r="A273" s="41"/>
      <c r="B273" s="42"/>
      <c r="C273" s="43"/>
      <c r="D273" s="228" t="s">
        <v>202</v>
      </c>
      <c r="E273" s="43"/>
      <c r="F273" s="229" t="s">
        <v>6353</v>
      </c>
      <c r="G273" s="43"/>
      <c r="H273" s="43"/>
      <c r="I273" s="230"/>
      <c r="J273" s="43"/>
      <c r="K273" s="43"/>
      <c r="L273" s="47"/>
      <c r="M273" s="231"/>
      <c r="N273" s="232"/>
      <c r="O273" s="87"/>
      <c r="P273" s="87"/>
      <c r="Q273" s="87"/>
      <c r="R273" s="87"/>
      <c r="S273" s="87"/>
      <c r="T273" s="88"/>
      <c r="U273" s="41"/>
      <c r="V273" s="41"/>
      <c r="W273" s="41"/>
      <c r="X273" s="41"/>
      <c r="Y273" s="41"/>
      <c r="Z273" s="41"/>
      <c r="AA273" s="41"/>
      <c r="AB273" s="41"/>
      <c r="AC273" s="41"/>
      <c r="AD273" s="41"/>
      <c r="AE273" s="41"/>
      <c r="AT273" s="20" t="s">
        <v>202</v>
      </c>
      <c r="AU273" s="20" t="s">
        <v>76</v>
      </c>
    </row>
    <row r="274" s="2" customFormat="1">
      <c r="A274" s="41"/>
      <c r="B274" s="42"/>
      <c r="C274" s="43"/>
      <c r="D274" s="228" t="s">
        <v>1221</v>
      </c>
      <c r="E274" s="43"/>
      <c r="F274" s="270" t="s">
        <v>6324</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1221</v>
      </c>
      <c r="AU274" s="20" t="s">
        <v>76</v>
      </c>
    </row>
    <row r="275" s="2" customFormat="1" ht="16.5" customHeight="1">
      <c r="A275" s="41"/>
      <c r="B275" s="42"/>
      <c r="C275" s="215" t="s">
        <v>647</v>
      </c>
      <c r="D275" s="215" t="s">
        <v>195</v>
      </c>
      <c r="E275" s="216" t="s">
        <v>6354</v>
      </c>
      <c r="F275" s="217" t="s">
        <v>6355</v>
      </c>
      <c r="G275" s="218" t="s">
        <v>343</v>
      </c>
      <c r="H275" s="219">
        <v>5</v>
      </c>
      <c r="I275" s="220"/>
      <c r="J275" s="221">
        <f>ROUND(I275*H275,2)</f>
        <v>0</v>
      </c>
      <c r="K275" s="217" t="s">
        <v>19</v>
      </c>
      <c r="L275" s="47"/>
      <c r="M275" s="222" t="s">
        <v>19</v>
      </c>
      <c r="N275" s="223" t="s">
        <v>40</v>
      </c>
      <c r="O275" s="87"/>
      <c r="P275" s="224">
        <f>O275*H275</f>
        <v>0</v>
      </c>
      <c r="Q275" s="224">
        <v>0</v>
      </c>
      <c r="R275" s="224">
        <f>Q275*H275</f>
        <v>0</v>
      </c>
      <c r="S275" s="224">
        <v>0</v>
      </c>
      <c r="T275" s="225">
        <f>S275*H275</f>
        <v>0</v>
      </c>
      <c r="U275" s="41"/>
      <c r="V275" s="41"/>
      <c r="W275" s="41"/>
      <c r="X275" s="41"/>
      <c r="Y275" s="41"/>
      <c r="Z275" s="41"/>
      <c r="AA275" s="41"/>
      <c r="AB275" s="41"/>
      <c r="AC275" s="41"/>
      <c r="AD275" s="41"/>
      <c r="AE275" s="41"/>
      <c r="AR275" s="226" t="s">
        <v>323</v>
      </c>
      <c r="AT275" s="226" t="s">
        <v>195</v>
      </c>
      <c r="AU275" s="226" t="s">
        <v>76</v>
      </c>
      <c r="AY275" s="20" t="s">
        <v>193</v>
      </c>
      <c r="BE275" s="227">
        <f>IF(N275="základní",J275,0)</f>
        <v>0</v>
      </c>
      <c r="BF275" s="227">
        <f>IF(N275="snížená",J275,0)</f>
        <v>0</v>
      </c>
      <c r="BG275" s="227">
        <f>IF(N275="zákl. přenesená",J275,0)</f>
        <v>0</v>
      </c>
      <c r="BH275" s="227">
        <f>IF(N275="sníž. přenesená",J275,0)</f>
        <v>0</v>
      </c>
      <c r="BI275" s="227">
        <f>IF(N275="nulová",J275,0)</f>
        <v>0</v>
      </c>
      <c r="BJ275" s="20" t="s">
        <v>76</v>
      </c>
      <c r="BK275" s="227">
        <f>ROUND(I275*H275,2)</f>
        <v>0</v>
      </c>
      <c r="BL275" s="20" t="s">
        <v>323</v>
      </c>
      <c r="BM275" s="226" t="s">
        <v>2420</v>
      </c>
    </row>
    <row r="276" s="2" customFormat="1">
      <c r="A276" s="41"/>
      <c r="B276" s="42"/>
      <c r="C276" s="43"/>
      <c r="D276" s="228" t="s">
        <v>202</v>
      </c>
      <c r="E276" s="43"/>
      <c r="F276" s="229" t="s">
        <v>6355</v>
      </c>
      <c r="G276" s="43"/>
      <c r="H276" s="43"/>
      <c r="I276" s="230"/>
      <c r="J276" s="43"/>
      <c r="K276" s="43"/>
      <c r="L276" s="47"/>
      <c r="M276" s="231"/>
      <c r="N276" s="232"/>
      <c r="O276" s="87"/>
      <c r="P276" s="87"/>
      <c r="Q276" s="87"/>
      <c r="R276" s="87"/>
      <c r="S276" s="87"/>
      <c r="T276" s="88"/>
      <c r="U276" s="41"/>
      <c r="V276" s="41"/>
      <c r="W276" s="41"/>
      <c r="X276" s="41"/>
      <c r="Y276" s="41"/>
      <c r="Z276" s="41"/>
      <c r="AA276" s="41"/>
      <c r="AB276" s="41"/>
      <c r="AC276" s="41"/>
      <c r="AD276" s="41"/>
      <c r="AE276" s="41"/>
      <c r="AT276" s="20" t="s">
        <v>202</v>
      </c>
      <c r="AU276" s="20" t="s">
        <v>76</v>
      </c>
    </row>
    <row r="277" s="2" customFormat="1">
      <c r="A277" s="41"/>
      <c r="B277" s="42"/>
      <c r="C277" s="43"/>
      <c r="D277" s="228" t="s">
        <v>1221</v>
      </c>
      <c r="E277" s="43"/>
      <c r="F277" s="270" t="s">
        <v>6356</v>
      </c>
      <c r="G277" s="43"/>
      <c r="H277" s="43"/>
      <c r="I277" s="230"/>
      <c r="J277" s="43"/>
      <c r="K277" s="43"/>
      <c r="L277" s="47"/>
      <c r="M277" s="231"/>
      <c r="N277" s="232"/>
      <c r="O277" s="87"/>
      <c r="P277" s="87"/>
      <c r="Q277" s="87"/>
      <c r="R277" s="87"/>
      <c r="S277" s="87"/>
      <c r="T277" s="88"/>
      <c r="U277" s="41"/>
      <c r="V277" s="41"/>
      <c r="W277" s="41"/>
      <c r="X277" s="41"/>
      <c r="Y277" s="41"/>
      <c r="Z277" s="41"/>
      <c r="AA277" s="41"/>
      <c r="AB277" s="41"/>
      <c r="AC277" s="41"/>
      <c r="AD277" s="41"/>
      <c r="AE277" s="41"/>
      <c r="AT277" s="20" t="s">
        <v>1221</v>
      </c>
      <c r="AU277" s="20" t="s">
        <v>76</v>
      </c>
    </row>
    <row r="278" s="2" customFormat="1" ht="16.5" customHeight="1">
      <c r="A278" s="41"/>
      <c r="B278" s="42"/>
      <c r="C278" s="215" t="s">
        <v>653</v>
      </c>
      <c r="D278" s="215" t="s">
        <v>195</v>
      </c>
      <c r="E278" s="216" t="s">
        <v>6357</v>
      </c>
      <c r="F278" s="217" t="s">
        <v>6358</v>
      </c>
      <c r="G278" s="218" t="s">
        <v>343</v>
      </c>
      <c r="H278" s="219">
        <v>25</v>
      </c>
      <c r="I278" s="220"/>
      <c r="J278" s="221">
        <f>ROUND(I278*H278,2)</f>
        <v>0</v>
      </c>
      <c r="K278" s="217" t="s">
        <v>19</v>
      </c>
      <c r="L278" s="47"/>
      <c r="M278" s="222" t="s">
        <v>19</v>
      </c>
      <c r="N278" s="223" t="s">
        <v>40</v>
      </c>
      <c r="O278" s="87"/>
      <c r="P278" s="224">
        <f>O278*H278</f>
        <v>0</v>
      </c>
      <c r="Q278" s="224">
        <v>0</v>
      </c>
      <c r="R278" s="224">
        <f>Q278*H278</f>
        <v>0</v>
      </c>
      <c r="S278" s="224">
        <v>0</v>
      </c>
      <c r="T278" s="225">
        <f>S278*H278</f>
        <v>0</v>
      </c>
      <c r="U278" s="41"/>
      <c r="V278" s="41"/>
      <c r="W278" s="41"/>
      <c r="X278" s="41"/>
      <c r="Y278" s="41"/>
      <c r="Z278" s="41"/>
      <c r="AA278" s="41"/>
      <c r="AB278" s="41"/>
      <c r="AC278" s="41"/>
      <c r="AD278" s="41"/>
      <c r="AE278" s="41"/>
      <c r="AR278" s="226" t="s">
        <v>323</v>
      </c>
      <c r="AT278" s="226" t="s">
        <v>195</v>
      </c>
      <c r="AU278" s="226" t="s">
        <v>76</v>
      </c>
      <c r="AY278" s="20" t="s">
        <v>193</v>
      </c>
      <c r="BE278" s="227">
        <f>IF(N278="základní",J278,0)</f>
        <v>0</v>
      </c>
      <c r="BF278" s="227">
        <f>IF(N278="snížená",J278,0)</f>
        <v>0</v>
      </c>
      <c r="BG278" s="227">
        <f>IF(N278="zákl. přenesená",J278,0)</f>
        <v>0</v>
      </c>
      <c r="BH278" s="227">
        <f>IF(N278="sníž. přenesená",J278,0)</f>
        <v>0</v>
      </c>
      <c r="BI278" s="227">
        <f>IF(N278="nulová",J278,0)</f>
        <v>0</v>
      </c>
      <c r="BJ278" s="20" t="s">
        <v>76</v>
      </c>
      <c r="BK278" s="227">
        <f>ROUND(I278*H278,2)</f>
        <v>0</v>
      </c>
      <c r="BL278" s="20" t="s">
        <v>323</v>
      </c>
      <c r="BM278" s="226" t="s">
        <v>2430</v>
      </c>
    </row>
    <row r="279" s="2" customFormat="1">
      <c r="A279" s="41"/>
      <c r="B279" s="42"/>
      <c r="C279" s="43"/>
      <c r="D279" s="228" t="s">
        <v>202</v>
      </c>
      <c r="E279" s="43"/>
      <c r="F279" s="229" t="s">
        <v>6358</v>
      </c>
      <c r="G279" s="43"/>
      <c r="H279" s="43"/>
      <c r="I279" s="230"/>
      <c r="J279" s="43"/>
      <c r="K279" s="43"/>
      <c r="L279" s="47"/>
      <c r="M279" s="231"/>
      <c r="N279" s="232"/>
      <c r="O279" s="87"/>
      <c r="P279" s="87"/>
      <c r="Q279" s="87"/>
      <c r="R279" s="87"/>
      <c r="S279" s="87"/>
      <c r="T279" s="88"/>
      <c r="U279" s="41"/>
      <c r="V279" s="41"/>
      <c r="W279" s="41"/>
      <c r="X279" s="41"/>
      <c r="Y279" s="41"/>
      <c r="Z279" s="41"/>
      <c r="AA279" s="41"/>
      <c r="AB279" s="41"/>
      <c r="AC279" s="41"/>
      <c r="AD279" s="41"/>
      <c r="AE279" s="41"/>
      <c r="AT279" s="20" t="s">
        <v>202</v>
      </c>
      <c r="AU279" s="20" t="s">
        <v>76</v>
      </c>
    </row>
    <row r="280" s="2" customFormat="1">
      <c r="A280" s="41"/>
      <c r="B280" s="42"/>
      <c r="C280" s="43"/>
      <c r="D280" s="228" t="s">
        <v>1221</v>
      </c>
      <c r="E280" s="43"/>
      <c r="F280" s="270" t="s">
        <v>6356</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1221</v>
      </c>
      <c r="AU280" s="20" t="s">
        <v>76</v>
      </c>
    </row>
    <row r="281" s="2" customFormat="1" ht="16.5" customHeight="1">
      <c r="A281" s="41"/>
      <c r="B281" s="42"/>
      <c r="C281" s="215" t="s">
        <v>659</v>
      </c>
      <c r="D281" s="215" t="s">
        <v>195</v>
      </c>
      <c r="E281" s="216" t="s">
        <v>6359</v>
      </c>
      <c r="F281" s="217" t="s">
        <v>6360</v>
      </c>
      <c r="G281" s="218" t="s">
        <v>343</v>
      </c>
      <c r="H281" s="219">
        <v>17</v>
      </c>
      <c r="I281" s="220"/>
      <c r="J281" s="221">
        <f>ROUND(I281*H281,2)</f>
        <v>0</v>
      </c>
      <c r="K281" s="217" t="s">
        <v>19</v>
      </c>
      <c r="L281" s="47"/>
      <c r="M281" s="222" t="s">
        <v>19</v>
      </c>
      <c r="N281" s="223" t="s">
        <v>40</v>
      </c>
      <c r="O281" s="87"/>
      <c r="P281" s="224">
        <f>O281*H281</f>
        <v>0</v>
      </c>
      <c r="Q281" s="224">
        <v>0</v>
      </c>
      <c r="R281" s="224">
        <f>Q281*H281</f>
        <v>0</v>
      </c>
      <c r="S281" s="224">
        <v>0</v>
      </c>
      <c r="T281" s="225">
        <f>S281*H281</f>
        <v>0</v>
      </c>
      <c r="U281" s="41"/>
      <c r="V281" s="41"/>
      <c r="W281" s="41"/>
      <c r="X281" s="41"/>
      <c r="Y281" s="41"/>
      <c r="Z281" s="41"/>
      <c r="AA281" s="41"/>
      <c r="AB281" s="41"/>
      <c r="AC281" s="41"/>
      <c r="AD281" s="41"/>
      <c r="AE281" s="41"/>
      <c r="AR281" s="226" t="s">
        <v>323</v>
      </c>
      <c r="AT281" s="226" t="s">
        <v>195</v>
      </c>
      <c r="AU281" s="226" t="s">
        <v>76</v>
      </c>
      <c r="AY281" s="20" t="s">
        <v>193</v>
      </c>
      <c r="BE281" s="227">
        <f>IF(N281="základní",J281,0)</f>
        <v>0</v>
      </c>
      <c r="BF281" s="227">
        <f>IF(N281="snížená",J281,0)</f>
        <v>0</v>
      </c>
      <c r="BG281" s="227">
        <f>IF(N281="zákl. přenesená",J281,0)</f>
        <v>0</v>
      </c>
      <c r="BH281" s="227">
        <f>IF(N281="sníž. přenesená",J281,0)</f>
        <v>0</v>
      </c>
      <c r="BI281" s="227">
        <f>IF(N281="nulová",J281,0)</f>
        <v>0</v>
      </c>
      <c r="BJ281" s="20" t="s">
        <v>76</v>
      </c>
      <c r="BK281" s="227">
        <f>ROUND(I281*H281,2)</f>
        <v>0</v>
      </c>
      <c r="BL281" s="20" t="s">
        <v>323</v>
      </c>
      <c r="BM281" s="226" t="s">
        <v>2447</v>
      </c>
    </row>
    <row r="282" s="2" customFormat="1">
      <c r="A282" s="41"/>
      <c r="B282" s="42"/>
      <c r="C282" s="43"/>
      <c r="D282" s="228" t="s">
        <v>202</v>
      </c>
      <c r="E282" s="43"/>
      <c r="F282" s="229" t="s">
        <v>6360</v>
      </c>
      <c r="G282" s="43"/>
      <c r="H282" s="43"/>
      <c r="I282" s="230"/>
      <c r="J282" s="43"/>
      <c r="K282" s="43"/>
      <c r="L282" s="47"/>
      <c r="M282" s="231"/>
      <c r="N282" s="232"/>
      <c r="O282" s="87"/>
      <c r="P282" s="87"/>
      <c r="Q282" s="87"/>
      <c r="R282" s="87"/>
      <c r="S282" s="87"/>
      <c r="T282" s="88"/>
      <c r="U282" s="41"/>
      <c r="V282" s="41"/>
      <c r="W282" s="41"/>
      <c r="X282" s="41"/>
      <c r="Y282" s="41"/>
      <c r="Z282" s="41"/>
      <c r="AA282" s="41"/>
      <c r="AB282" s="41"/>
      <c r="AC282" s="41"/>
      <c r="AD282" s="41"/>
      <c r="AE282" s="41"/>
      <c r="AT282" s="20" t="s">
        <v>202</v>
      </c>
      <c r="AU282" s="20" t="s">
        <v>76</v>
      </c>
    </row>
    <row r="283" s="2" customFormat="1">
      <c r="A283" s="41"/>
      <c r="B283" s="42"/>
      <c r="C283" s="43"/>
      <c r="D283" s="228" t="s">
        <v>1221</v>
      </c>
      <c r="E283" s="43"/>
      <c r="F283" s="270" t="s">
        <v>6356</v>
      </c>
      <c r="G283" s="43"/>
      <c r="H283" s="43"/>
      <c r="I283" s="230"/>
      <c r="J283" s="43"/>
      <c r="K283" s="43"/>
      <c r="L283" s="47"/>
      <c r="M283" s="231"/>
      <c r="N283" s="232"/>
      <c r="O283" s="87"/>
      <c r="P283" s="87"/>
      <c r="Q283" s="87"/>
      <c r="R283" s="87"/>
      <c r="S283" s="87"/>
      <c r="T283" s="88"/>
      <c r="U283" s="41"/>
      <c r="V283" s="41"/>
      <c r="W283" s="41"/>
      <c r="X283" s="41"/>
      <c r="Y283" s="41"/>
      <c r="Z283" s="41"/>
      <c r="AA283" s="41"/>
      <c r="AB283" s="41"/>
      <c r="AC283" s="41"/>
      <c r="AD283" s="41"/>
      <c r="AE283" s="41"/>
      <c r="AT283" s="20" t="s">
        <v>1221</v>
      </c>
      <c r="AU283" s="20" t="s">
        <v>76</v>
      </c>
    </row>
    <row r="284" s="2" customFormat="1" ht="16.5" customHeight="1">
      <c r="A284" s="41"/>
      <c r="B284" s="42"/>
      <c r="C284" s="215" t="s">
        <v>665</v>
      </c>
      <c r="D284" s="215" t="s">
        <v>195</v>
      </c>
      <c r="E284" s="216" t="s">
        <v>6361</v>
      </c>
      <c r="F284" s="217" t="s">
        <v>6362</v>
      </c>
      <c r="G284" s="218" t="s">
        <v>343</v>
      </c>
      <c r="H284" s="219">
        <v>3</v>
      </c>
      <c r="I284" s="220"/>
      <c r="J284" s="221">
        <f>ROUND(I284*H284,2)</f>
        <v>0</v>
      </c>
      <c r="K284" s="217" t="s">
        <v>19</v>
      </c>
      <c r="L284" s="47"/>
      <c r="M284" s="222" t="s">
        <v>19</v>
      </c>
      <c r="N284" s="223" t="s">
        <v>40</v>
      </c>
      <c r="O284" s="87"/>
      <c r="P284" s="224">
        <f>O284*H284</f>
        <v>0</v>
      </c>
      <c r="Q284" s="224">
        <v>0</v>
      </c>
      <c r="R284" s="224">
        <f>Q284*H284</f>
        <v>0</v>
      </c>
      <c r="S284" s="224">
        <v>0</v>
      </c>
      <c r="T284" s="225">
        <f>S284*H284</f>
        <v>0</v>
      </c>
      <c r="U284" s="41"/>
      <c r="V284" s="41"/>
      <c r="W284" s="41"/>
      <c r="X284" s="41"/>
      <c r="Y284" s="41"/>
      <c r="Z284" s="41"/>
      <c r="AA284" s="41"/>
      <c r="AB284" s="41"/>
      <c r="AC284" s="41"/>
      <c r="AD284" s="41"/>
      <c r="AE284" s="41"/>
      <c r="AR284" s="226" t="s">
        <v>323</v>
      </c>
      <c r="AT284" s="226" t="s">
        <v>195</v>
      </c>
      <c r="AU284" s="226" t="s">
        <v>76</v>
      </c>
      <c r="AY284" s="20" t="s">
        <v>193</v>
      </c>
      <c r="BE284" s="227">
        <f>IF(N284="základní",J284,0)</f>
        <v>0</v>
      </c>
      <c r="BF284" s="227">
        <f>IF(N284="snížená",J284,0)</f>
        <v>0</v>
      </c>
      <c r="BG284" s="227">
        <f>IF(N284="zákl. přenesená",J284,0)</f>
        <v>0</v>
      </c>
      <c r="BH284" s="227">
        <f>IF(N284="sníž. přenesená",J284,0)</f>
        <v>0</v>
      </c>
      <c r="BI284" s="227">
        <f>IF(N284="nulová",J284,0)</f>
        <v>0</v>
      </c>
      <c r="BJ284" s="20" t="s">
        <v>76</v>
      </c>
      <c r="BK284" s="227">
        <f>ROUND(I284*H284,2)</f>
        <v>0</v>
      </c>
      <c r="BL284" s="20" t="s">
        <v>323</v>
      </c>
      <c r="BM284" s="226" t="s">
        <v>2465</v>
      </c>
    </row>
    <row r="285" s="2" customFormat="1">
      <c r="A285" s="41"/>
      <c r="B285" s="42"/>
      <c r="C285" s="43"/>
      <c r="D285" s="228" t="s">
        <v>202</v>
      </c>
      <c r="E285" s="43"/>
      <c r="F285" s="229" t="s">
        <v>6362</v>
      </c>
      <c r="G285" s="43"/>
      <c r="H285" s="43"/>
      <c r="I285" s="230"/>
      <c r="J285" s="43"/>
      <c r="K285" s="43"/>
      <c r="L285" s="47"/>
      <c r="M285" s="231"/>
      <c r="N285" s="232"/>
      <c r="O285" s="87"/>
      <c r="P285" s="87"/>
      <c r="Q285" s="87"/>
      <c r="R285" s="87"/>
      <c r="S285" s="87"/>
      <c r="T285" s="88"/>
      <c r="U285" s="41"/>
      <c r="V285" s="41"/>
      <c r="W285" s="41"/>
      <c r="X285" s="41"/>
      <c r="Y285" s="41"/>
      <c r="Z285" s="41"/>
      <c r="AA285" s="41"/>
      <c r="AB285" s="41"/>
      <c r="AC285" s="41"/>
      <c r="AD285" s="41"/>
      <c r="AE285" s="41"/>
      <c r="AT285" s="20" t="s">
        <v>202</v>
      </c>
      <c r="AU285" s="20" t="s">
        <v>76</v>
      </c>
    </row>
    <row r="286" s="2" customFormat="1">
      <c r="A286" s="41"/>
      <c r="B286" s="42"/>
      <c r="C286" s="43"/>
      <c r="D286" s="228" t="s">
        <v>1221</v>
      </c>
      <c r="E286" s="43"/>
      <c r="F286" s="270" t="s">
        <v>6356</v>
      </c>
      <c r="G286" s="43"/>
      <c r="H286" s="43"/>
      <c r="I286" s="230"/>
      <c r="J286" s="43"/>
      <c r="K286" s="43"/>
      <c r="L286" s="47"/>
      <c r="M286" s="231"/>
      <c r="N286" s="232"/>
      <c r="O286" s="87"/>
      <c r="P286" s="87"/>
      <c r="Q286" s="87"/>
      <c r="R286" s="87"/>
      <c r="S286" s="87"/>
      <c r="T286" s="88"/>
      <c r="U286" s="41"/>
      <c r="V286" s="41"/>
      <c r="W286" s="41"/>
      <c r="X286" s="41"/>
      <c r="Y286" s="41"/>
      <c r="Z286" s="41"/>
      <c r="AA286" s="41"/>
      <c r="AB286" s="41"/>
      <c r="AC286" s="41"/>
      <c r="AD286" s="41"/>
      <c r="AE286" s="41"/>
      <c r="AT286" s="20" t="s">
        <v>1221</v>
      </c>
      <c r="AU286" s="20" t="s">
        <v>76</v>
      </c>
    </row>
    <row r="287" s="2" customFormat="1" ht="16.5" customHeight="1">
      <c r="A287" s="41"/>
      <c r="B287" s="42"/>
      <c r="C287" s="215" t="s">
        <v>667</v>
      </c>
      <c r="D287" s="215" t="s">
        <v>195</v>
      </c>
      <c r="E287" s="216" t="s">
        <v>6363</v>
      </c>
      <c r="F287" s="217" t="s">
        <v>6364</v>
      </c>
      <c r="G287" s="218" t="s">
        <v>343</v>
      </c>
      <c r="H287" s="219">
        <v>15</v>
      </c>
      <c r="I287" s="220"/>
      <c r="J287" s="221">
        <f>ROUND(I287*H287,2)</f>
        <v>0</v>
      </c>
      <c r="K287" s="217" t="s">
        <v>19</v>
      </c>
      <c r="L287" s="47"/>
      <c r="M287" s="222" t="s">
        <v>19</v>
      </c>
      <c r="N287" s="223" t="s">
        <v>40</v>
      </c>
      <c r="O287" s="87"/>
      <c r="P287" s="224">
        <f>O287*H287</f>
        <v>0</v>
      </c>
      <c r="Q287" s="224">
        <v>0</v>
      </c>
      <c r="R287" s="224">
        <f>Q287*H287</f>
        <v>0</v>
      </c>
      <c r="S287" s="224">
        <v>0</v>
      </c>
      <c r="T287" s="225">
        <f>S287*H287</f>
        <v>0</v>
      </c>
      <c r="U287" s="41"/>
      <c r="V287" s="41"/>
      <c r="W287" s="41"/>
      <c r="X287" s="41"/>
      <c r="Y287" s="41"/>
      <c r="Z287" s="41"/>
      <c r="AA287" s="41"/>
      <c r="AB287" s="41"/>
      <c r="AC287" s="41"/>
      <c r="AD287" s="41"/>
      <c r="AE287" s="41"/>
      <c r="AR287" s="226" t="s">
        <v>323</v>
      </c>
      <c r="AT287" s="226" t="s">
        <v>195</v>
      </c>
      <c r="AU287" s="226" t="s">
        <v>76</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323</v>
      </c>
      <c r="BM287" s="226" t="s">
        <v>2480</v>
      </c>
    </row>
    <row r="288" s="2" customFormat="1">
      <c r="A288" s="41"/>
      <c r="B288" s="42"/>
      <c r="C288" s="43"/>
      <c r="D288" s="228" t="s">
        <v>202</v>
      </c>
      <c r="E288" s="43"/>
      <c r="F288" s="229" t="s">
        <v>6365</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76</v>
      </c>
    </row>
    <row r="289" s="2" customFormat="1">
      <c r="A289" s="41"/>
      <c r="B289" s="42"/>
      <c r="C289" s="43"/>
      <c r="D289" s="228" t="s">
        <v>1221</v>
      </c>
      <c r="E289" s="43"/>
      <c r="F289" s="270" t="s">
        <v>6356</v>
      </c>
      <c r="G289" s="43"/>
      <c r="H289" s="43"/>
      <c r="I289" s="230"/>
      <c r="J289" s="43"/>
      <c r="K289" s="43"/>
      <c r="L289" s="47"/>
      <c r="M289" s="231"/>
      <c r="N289" s="232"/>
      <c r="O289" s="87"/>
      <c r="P289" s="87"/>
      <c r="Q289" s="87"/>
      <c r="R289" s="87"/>
      <c r="S289" s="87"/>
      <c r="T289" s="88"/>
      <c r="U289" s="41"/>
      <c r="V289" s="41"/>
      <c r="W289" s="41"/>
      <c r="X289" s="41"/>
      <c r="Y289" s="41"/>
      <c r="Z289" s="41"/>
      <c r="AA289" s="41"/>
      <c r="AB289" s="41"/>
      <c r="AC289" s="41"/>
      <c r="AD289" s="41"/>
      <c r="AE289" s="41"/>
      <c r="AT289" s="20" t="s">
        <v>1221</v>
      </c>
      <c r="AU289" s="20" t="s">
        <v>76</v>
      </c>
    </row>
    <row r="290" s="2" customFormat="1" ht="24.15" customHeight="1">
      <c r="A290" s="41"/>
      <c r="B290" s="42"/>
      <c r="C290" s="215" t="s">
        <v>673</v>
      </c>
      <c r="D290" s="215" t="s">
        <v>195</v>
      </c>
      <c r="E290" s="216" t="s">
        <v>6366</v>
      </c>
      <c r="F290" s="217" t="s">
        <v>6367</v>
      </c>
      <c r="G290" s="218" t="s">
        <v>343</v>
      </c>
      <c r="H290" s="219">
        <v>3</v>
      </c>
      <c r="I290" s="220"/>
      <c r="J290" s="221">
        <f>ROUND(I290*H290,2)</f>
        <v>0</v>
      </c>
      <c r="K290" s="217" t="s">
        <v>19</v>
      </c>
      <c r="L290" s="47"/>
      <c r="M290" s="222" t="s">
        <v>19</v>
      </c>
      <c r="N290" s="223" t="s">
        <v>40</v>
      </c>
      <c r="O290" s="87"/>
      <c r="P290" s="224">
        <f>O290*H290</f>
        <v>0</v>
      </c>
      <c r="Q290" s="224">
        <v>0</v>
      </c>
      <c r="R290" s="224">
        <f>Q290*H290</f>
        <v>0</v>
      </c>
      <c r="S290" s="224">
        <v>0</v>
      </c>
      <c r="T290" s="225">
        <f>S290*H290</f>
        <v>0</v>
      </c>
      <c r="U290" s="41"/>
      <c r="V290" s="41"/>
      <c r="W290" s="41"/>
      <c r="X290" s="41"/>
      <c r="Y290" s="41"/>
      <c r="Z290" s="41"/>
      <c r="AA290" s="41"/>
      <c r="AB290" s="41"/>
      <c r="AC290" s="41"/>
      <c r="AD290" s="41"/>
      <c r="AE290" s="41"/>
      <c r="AR290" s="226" t="s">
        <v>323</v>
      </c>
      <c r="AT290" s="226" t="s">
        <v>195</v>
      </c>
      <c r="AU290" s="226" t="s">
        <v>76</v>
      </c>
      <c r="AY290" s="20" t="s">
        <v>193</v>
      </c>
      <c r="BE290" s="227">
        <f>IF(N290="základní",J290,0)</f>
        <v>0</v>
      </c>
      <c r="BF290" s="227">
        <f>IF(N290="snížená",J290,0)</f>
        <v>0</v>
      </c>
      <c r="BG290" s="227">
        <f>IF(N290="zákl. přenesená",J290,0)</f>
        <v>0</v>
      </c>
      <c r="BH290" s="227">
        <f>IF(N290="sníž. přenesená",J290,0)</f>
        <v>0</v>
      </c>
      <c r="BI290" s="227">
        <f>IF(N290="nulová",J290,0)</f>
        <v>0</v>
      </c>
      <c r="BJ290" s="20" t="s">
        <v>76</v>
      </c>
      <c r="BK290" s="227">
        <f>ROUND(I290*H290,2)</f>
        <v>0</v>
      </c>
      <c r="BL290" s="20" t="s">
        <v>323</v>
      </c>
      <c r="BM290" s="226" t="s">
        <v>2490</v>
      </c>
    </row>
    <row r="291" s="2" customFormat="1">
      <c r="A291" s="41"/>
      <c r="B291" s="42"/>
      <c r="C291" s="43"/>
      <c r="D291" s="228" t="s">
        <v>202</v>
      </c>
      <c r="E291" s="43"/>
      <c r="F291" s="229" t="s">
        <v>6367</v>
      </c>
      <c r="G291" s="43"/>
      <c r="H291" s="43"/>
      <c r="I291" s="230"/>
      <c r="J291" s="43"/>
      <c r="K291" s="43"/>
      <c r="L291" s="47"/>
      <c r="M291" s="231"/>
      <c r="N291" s="232"/>
      <c r="O291" s="87"/>
      <c r="P291" s="87"/>
      <c r="Q291" s="87"/>
      <c r="R291" s="87"/>
      <c r="S291" s="87"/>
      <c r="T291" s="88"/>
      <c r="U291" s="41"/>
      <c r="V291" s="41"/>
      <c r="W291" s="41"/>
      <c r="X291" s="41"/>
      <c r="Y291" s="41"/>
      <c r="Z291" s="41"/>
      <c r="AA291" s="41"/>
      <c r="AB291" s="41"/>
      <c r="AC291" s="41"/>
      <c r="AD291" s="41"/>
      <c r="AE291" s="41"/>
      <c r="AT291" s="20" t="s">
        <v>202</v>
      </c>
      <c r="AU291" s="20" t="s">
        <v>76</v>
      </c>
    </row>
    <row r="292" s="2" customFormat="1" ht="24.15" customHeight="1">
      <c r="A292" s="41"/>
      <c r="B292" s="42"/>
      <c r="C292" s="215" t="s">
        <v>681</v>
      </c>
      <c r="D292" s="215" t="s">
        <v>195</v>
      </c>
      <c r="E292" s="216" t="s">
        <v>6368</v>
      </c>
      <c r="F292" s="217" t="s">
        <v>6369</v>
      </c>
      <c r="G292" s="218" t="s">
        <v>343</v>
      </c>
      <c r="H292" s="219">
        <v>9</v>
      </c>
      <c r="I292" s="220"/>
      <c r="J292" s="221">
        <f>ROUND(I292*H292,2)</f>
        <v>0</v>
      </c>
      <c r="K292" s="217" t="s">
        <v>19</v>
      </c>
      <c r="L292" s="47"/>
      <c r="M292" s="222" t="s">
        <v>19</v>
      </c>
      <c r="N292" s="223" t="s">
        <v>40</v>
      </c>
      <c r="O292" s="87"/>
      <c r="P292" s="224">
        <f>O292*H292</f>
        <v>0</v>
      </c>
      <c r="Q292" s="224">
        <v>0</v>
      </c>
      <c r="R292" s="224">
        <f>Q292*H292</f>
        <v>0</v>
      </c>
      <c r="S292" s="224">
        <v>0</v>
      </c>
      <c r="T292" s="225">
        <f>S292*H292</f>
        <v>0</v>
      </c>
      <c r="U292" s="41"/>
      <c r="V292" s="41"/>
      <c r="W292" s="41"/>
      <c r="X292" s="41"/>
      <c r="Y292" s="41"/>
      <c r="Z292" s="41"/>
      <c r="AA292" s="41"/>
      <c r="AB292" s="41"/>
      <c r="AC292" s="41"/>
      <c r="AD292" s="41"/>
      <c r="AE292" s="41"/>
      <c r="AR292" s="226" t="s">
        <v>323</v>
      </c>
      <c r="AT292" s="226" t="s">
        <v>195</v>
      </c>
      <c r="AU292" s="226" t="s">
        <v>76</v>
      </c>
      <c r="AY292" s="20" t="s">
        <v>193</v>
      </c>
      <c r="BE292" s="227">
        <f>IF(N292="základní",J292,0)</f>
        <v>0</v>
      </c>
      <c r="BF292" s="227">
        <f>IF(N292="snížená",J292,0)</f>
        <v>0</v>
      </c>
      <c r="BG292" s="227">
        <f>IF(N292="zákl. přenesená",J292,0)</f>
        <v>0</v>
      </c>
      <c r="BH292" s="227">
        <f>IF(N292="sníž. přenesená",J292,0)</f>
        <v>0</v>
      </c>
      <c r="BI292" s="227">
        <f>IF(N292="nulová",J292,0)</f>
        <v>0</v>
      </c>
      <c r="BJ292" s="20" t="s">
        <v>76</v>
      </c>
      <c r="BK292" s="227">
        <f>ROUND(I292*H292,2)</f>
        <v>0</v>
      </c>
      <c r="BL292" s="20" t="s">
        <v>323</v>
      </c>
      <c r="BM292" s="226" t="s">
        <v>2502</v>
      </c>
    </row>
    <row r="293" s="2" customFormat="1">
      <c r="A293" s="41"/>
      <c r="B293" s="42"/>
      <c r="C293" s="43"/>
      <c r="D293" s="228" t="s">
        <v>202</v>
      </c>
      <c r="E293" s="43"/>
      <c r="F293" s="229" t="s">
        <v>6369</v>
      </c>
      <c r="G293" s="43"/>
      <c r="H293" s="43"/>
      <c r="I293" s="230"/>
      <c r="J293" s="43"/>
      <c r="K293" s="43"/>
      <c r="L293" s="47"/>
      <c r="M293" s="231"/>
      <c r="N293" s="232"/>
      <c r="O293" s="87"/>
      <c r="P293" s="87"/>
      <c r="Q293" s="87"/>
      <c r="R293" s="87"/>
      <c r="S293" s="87"/>
      <c r="T293" s="88"/>
      <c r="U293" s="41"/>
      <c r="V293" s="41"/>
      <c r="W293" s="41"/>
      <c r="X293" s="41"/>
      <c r="Y293" s="41"/>
      <c r="Z293" s="41"/>
      <c r="AA293" s="41"/>
      <c r="AB293" s="41"/>
      <c r="AC293" s="41"/>
      <c r="AD293" s="41"/>
      <c r="AE293" s="41"/>
      <c r="AT293" s="20" t="s">
        <v>202</v>
      </c>
      <c r="AU293" s="20" t="s">
        <v>76</v>
      </c>
    </row>
    <row r="294" s="2" customFormat="1" ht="37.8" customHeight="1">
      <c r="A294" s="41"/>
      <c r="B294" s="42"/>
      <c r="C294" s="215" t="s">
        <v>691</v>
      </c>
      <c r="D294" s="215" t="s">
        <v>195</v>
      </c>
      <c r="E294" s="216" t="s">
        <v>6370</v>
      </c>
      <c r="F294" s="217" t="s">
        <v>6371</v>
      </c>
      <c r="G294" s="218" t="s">
        <v>343</v>
      </c>
      <c r="H294" s="219">
        <v>2</v>
      </c>
      <c r="I294" s="220"/>
      <c r="J294" s="221">
        <f>ROUND(I294*H294,2)</f>
        <v>0</v>
      </c>
      <c r="K294" s="217" t="s">
        <v>19</v>
      </c>
      <c r="L294" s="47"/>
      <c r="M294" s="222" t="s">
        <v>19</v>
      </c>
      <c r="N294" s="223" t="s">
        <v>40</v>
      </c>
      <c r="O294" s="87"/>
      <c r="P294" s="224">
        <f>O294*H294</f>
        <v>0</v>
      </c>
      <c r="Q294" s="224">
        <v>0</v>
      </c>
      <c r="R294" s="224">
        <f>Q294*H294</f>
        <v>0</v>
      </c>
      <c r="S294" s="224">
        <v>0</v>
      </c>
      <c r="T294" s="225">
        <f>S294*H294</f>
        <v>0</v>
      </c>
      <c r="U294" s="41"/>
      <c r="V294" s="41"/>
      <c r="W294" s="41"/>
      <c r="X294" s="41"/>
      <c r="Y294" s="41"/>
      <c r="Z294" s="41"/>
      <c r="AA294" s="41"/>
      <c r="AB294" s="41"/>
      <c r="AC294" s="41"/>
      <c r="AD294" s="41"/>
      <c r="AE294" s="41"/>
      <c r="AR294" s="226" t="s">
        <v>323</v>
      </c>
      <c r="AT294" s="226" t="s">
        <v>195</v>
      </c>
      <c r="AU294" s="226" t="s">
        <v>76</v>
      </c>
      <c r="AY294" s="20" t="s">
        <v>193</v>
      </c>
      <c r="BE294" s="227">
        <f>IF(N294="základní",J294,0)</f>
        <v>0</v>
      </c>
      <c r="BF294" s="227">
        <f>IF(N294="snížená",J294,0)</f>
        <v>0</v>
      </c>
      <c r="BG294" s="227">
        <f>IF(N294="zákl. přenesená",J294,0)</f>
        <v>0</v>
      </c>
      <c r="BH294" s="227">
        <f>IF(N294="sníž. přenesená",J294,0)</f>
        <v>0</v>
      </c>
      <c r="BI294" s="227">
        <f>IF(N294="nulová",J294,0)</f>
        <v>0</v>
      </c>
      <c r="BJ294" s="20" t="s">
        <v>76</v>
      </c>
      <c r="BK294" s="227">
        <f>ROUND(I294*H294,2)</f>
        <v>0</v>
      </c>
      <c r="BL294" s="20" t="s">
        <v>323</v>
      </c>
      <c r="BM294" s="226" t="s">
        <v>2516</v>
      </c>
    </row>
    <row r="295" s="2" customFormat="1">
      <c r="A295" s="41"/>
      <c r="B295" s="42"/>
      <c r="C295" s="43"/>
      <c r="D295" s="228" t="s">
        <v>202</v>
      </c>
      <c r="E295" s="43"/>
      <c r="F295" s="229" t="s">
        <v>6371</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202</v>
      </c>
      <c r="AU295" s="20" t="s">
        <v>76</v>
      </c>
    </row>
    <row r="296" s="2" customFormat="1" ht="37.8" customHeight="1">
      <c r="A296" s="41"/>
      <c r="B296" s="42"/>
      <c r="C296" s="215" t="s">
        <v>701</v>
      </c>
      <c r="D296" s="215" t="s">
        <v>195</v>
      </c>
      <c r="E296" s="216" t="s">
        <v>6372</v>
      </c>
      <c r="F296" s="217" t="s">
        <v>6373</v>
      </c>
      <c r="G296" s="218" t="s">
        <v>343</v>
      </c>
      <c r="H296" s="219">
        <v>2</v>
      </c>
      <c r="I296" s="220"/>
      <c r="J296" s="221">
        <f>ROUND(I296*H296,2)</f>
        <v>0</v>
      </c>
      <c r="K296" s="217" t="s">
        <v>19</v>
      </c>
      <c r="L296" s="47"/>
      <c r="M296" s="222" t="s">
        <v>19</v>
      </c>
      <c r="N296" s="223" t="s">
        <v>40</v>
      </c>
      <c r="O296" s="87"/>
      <c r="P296" s="224">
        <f>O296*H296</f>
        <v>0</v>
      </c>
      <c r="Q296" s="224">
        <v>0</v>
      </c>
      <c r="R296" s="224">
        <f>Q296*H296</f>
        <v>0</v>
      </c>
      <c r="S296" s="224">
        <v>0</v>
      </c>
      <c r="T296" s="225">
        <f>S296*H296</f>
        <v>0</v>
      </c>
      <c r="U296" s="41"/>
      <c r="V296" s="41"/>
      <c r="W296" s="41"/>
      <c r="X296" s="41"/>
      <c r="Y296" s="41"/>
      <c r="Z296" s="41"/>
      <c r="AA296" s="41"/>
      <c r="AB296" s="41"/>
      <c r="AC296" s="41"/>
      <c r="AD296" s="41"/>
      <c r="AE296" s="41"/>
      <c r="AR296" s="226" t="s">
        <v>323</v>
      </c>
      <c r="AT296" s="226" t="s">
        <v>195</v>
      </c>
      <c r="AU296" s="226" t="s">
        <v>76</v>
      </c>
      <c r="AY296" s="20" t="s">
        <v>193</v>
      </c>
      <c r="BE296" s="227">
        <f>IF(N296="základní",J296,0)</f>
        <v>0</v>
      </c>
      <c r="BF296" s="227">
        <f>IF(N296="snížená",J296,0)</f>
        <v>0</v>
      </c>
      <c r="BG296" s="227">
        <f>IF(N296="zákl. přenesená",J296,0)</f>
        <v>0</v>
      </c>
      <c r="BH296" s="227">
        <f>IF(N296="sníž. přenesená",J296,0)</f>
        <v>0</v>
      </c>
      <c r="BI296" s="227">
        <f>IF(N296="nulová",J296,0)</f>
        <v>0</v>
      </c>
      <c r="BJ296" s="20" t="s">
        <v>76</v>
      </c>
      <c r="BK296" s="227">
        <f>ROUND(I296*H296,2)</f>
        <v>0</v>
      </c>
      <c r="BL296" s="20" t="s">
        <v>323</v>
      </c>
      <c r="BM296" s="226" t="s">
        <v>2529</v>
      </c>
    </row>
    <row r="297" s="2" customFormat="1">
      <c r="A297" s="41"/>
      <c r="B297" s="42"/>
      <c r="C297" s="43"/>
      <c r="D297" s="228" t="s">
        <v>202</v>
      </c>
      <c r="E297" s="43"/>
      <c r="F297" s="229" t="s">
        <v>6373</v>
      </c>
      <c r="G297" s="43"/>
      <c r="H297" s="43"/>
      <c r="I297" s="230"/>
      <c r="J297" s="43"/>
      <c r="K297" s="43"/>
      <c r="L297" s="47"/>
      <c r="M297" s="231"/>
      <c r="N297" s="232"/>
      <c r="O297" s="87"/>
      <c r="P297" s="87"/>
      <c r="Q297" s="87"/>
      <c r="R297" s="87"/>
      <c r="S297" s="87"/>
      <c r="T297" s="88"/>
      <c r="U297" s="41"/>
      <c r="V297" s="41"/>
      <c r="W297" s="41"/>
      <c r="X297" s="41"/>
      <c r="Y297" s="41"/>
      <c r="Z297" s="41"/>
      <c r="AA297" s="41"/>
      <c r="AB297" s="41"/>
      <c r="AC297" s="41"/>
      <c r="AD297" s="41"/>
      <c r="AE297" s="41"/>
      <c r="AT297" s="20" t="s">
        <v>202</v>
      </c>
      <c r="AU297" s="20" t="s">
        <v>76</v>
      </c>
    </row>
    <row r="298" s="2" customFormat="1" ht="24.15" customHeight="1">
      <c r="A298" s="41"/>
      <c r="B298" s="42"/>
      <c r="C298" s="215" t="s">
        <v>710</v>
      </c>
      <c r="D298" s="215" t="s">
        <v>195</v>
      </c>
      <c r="E298" s="216" t="s">
        <v>6374</v>
      </c>
      <c r="F298" s="217" t="s">
        <v>6375</v>
      </c>
      <c r="G298" s="218" t="s">
        <v>343</v>
      </c>
      <c r="H298" s="219">
        <v>5</v>
      </c>
      <c r="I298" s="220"/>
      <c r="J298" s="221">
        <f>ROUND(I298*H298,2)</f>
        <v>0</v>
      </c>
      <c r="K298" s="217" t="s">
        <v>19</v>
      </c>
      <c r="L298" s="47"/>
      <c r="M298" s="222" t="s">
        <v>19</v>
      </c>
      <c r="N298" s="223" t="s">
        <v>40</v>
      </c>
      <c r="O298" s="87"/>
      <c r="P298" s="224">
        <f>O298*H298</f>
        <v>0</v>
      </c>
      <c r="Q298" s="224">
        <v>0</v>
      </c>
      <c r="R298" s="224">
        <f>Q298*H298</f>
        <v>0</v>
      </c>
      <c r="S298" s="224">
        <v>0</v>
      </c>
      <c r="T298" s="225">
        <f>S298*H298</f>
        <v>0</v>
      </c>
      <c r="U298" s="41"/>
      <c r="V298" s="41"/>
      <c r="W298" s="41"/>
      <c r="X298" s="41"/>
      <c r="Y298" s="41"/>
      <c r="Z298" s="41"/>
      <c r="AA298" s="41"/>
      <c r="AB298" s="41"/>
      <c r="AC298" s="41"/>
      <c r="AD298" s="41"/>
      <c r="AE298" s="41"/>
      <c r="AR298" s="226" t="s">
        <v>323</v>
      </c>
      <c r="AT298" s="226" t="s">
        <v>195</v>
      </c>
      <c r="AU298" s="226" t="s">
        <v>76</v>
      </c>
      <c r="AY298" s="20" t="s">
        <v>193</v>
      </c>
      <c r="BE298" s="227">
        <f>IF(N298="základní",J298,0)</f>
        <v>0</v>
      </c>
      <c r="BF298" s="227">
        <f>IF(N298="snížená",J298,0)</f>
        <v>0</v>
      </c>
      <c r="BG298" s="227">
        <f>IF(N298="zákl. přenesená",J298,0)</f>
        <v>0</v>
      </c>
      <c r="BH298" s="227">
        <f>IF(N298="sníž. přenesená",J298,0)</f>
        <v>0</v>
      </c>
      <c r="BI298" s="227">
        <f>IF(N298="nulová",J298,0)</f>
        <v>0</v>
      </c>
      <c r="BJ298" s="20" t="s">
        <v>76</v>
      </c>
      <c r="BK298" s="227">
        <f>ROUND(I298*H298,2)</f>
        <v>0</v>
      </c>
      <c r="BL298" s="20" t="s">
        <v>323</v>
      </c>
      <c r="BM298" s="226" t="s">
        <v>2538</v>
      </c>
    </row>
    <row r="299" s="2" customFormat="1">
      <c r="A299" s="41"/>
      <c r="B299" s="42"/>
      <c r="C299" s="43"/>
      <c r="D299" s="228" t="s">
        <v>202</v>
      </c>
      <c r="E299" s="43"/>
      <c r="F299" s="229" t="s">
        <v>6375</v>
      </c>
      <c r="G299" s="43"/>
      <c r="H299" s="43"/>
      <c r="I299" s="230"/>
      <c r="J299" s="43"/>
      <c r="K299" s="43"/>
      <c r="L299" s="47"/>
      <c r="M299" s="231"/>
      <c r="N299" s="232"/>
      <c r="O299" s="87"/>
      <c r="P299" s="87"/>
      <c r="Q299" s="87"/>
      <c r="R299" s="87"/>
      <c r="S299" s="87"/>
      <c r="T299" s="88"/>
      <c r="U299" s="41"/>
      <c r="V299" s="41"/>
      <c r="W299" s="41"/>
      <c r="X299" s="41"/>
      <c r="Y299" s="41"/>
      <c r="Z299" s="41"/>
      <c r="AA299" s="41"/>
      <c r="AB299" s="41"/>
      <c r="AC299" s="41"/>
      <c r="AD299" s="41"/>
      <c r="AE299" s="41"/>
      <c r="AT299" s="20" t="s">
        <v>202</v>
      </c>
      <c r="AU299" s="20" t="s">
        <v>76</v>
      </c>
    </row>
    <row r="300" s="2" customFormat="1" ht="16.5" customHeight="1">
      <c r="A300" s="41"/>
      <c r="B300" s="42"/>
      <c r="C300" s="215" t="s">
        <v>719</v>
      </c>
      <c r="D300" s="215" t="s">
        <v>195</v>
      </c>
      <c r="E300" s="216" t="s">
        <v>6376</v>
      </c>
      <c r="F300" s="217" t="s">
        <v>6377</v>
      </c>
      <c r="G300" s="218" t="s">
        <v>343</v>
      </c>
      <c r="H300" s="219">
        <v>3</v>
      </c>
      <c r="I300" s="220"/>
      <c r="J300" s="221">
        <f>ROUND(I300*H300,2)</f>
        <v>0</v>
      </c>
      <c r="K300" s="217" t="s">
        <v>19</v>
      </c>
      <c r="L300" s="47"/>
      <c r="M300" s="222" t="s">
        <v>19</v>
      </c>
      <c r="N300" s="223" t="s">
        <v>40</v>
      </c>
      <c r="O300" s="87"/>
      <c r="P300" s="224">
        <f>O300*H300</f>
        <v>0</v>
      </c>
      <c r="Q300" s="224">
        <v>0</v>
      </c>
      <c r="R300" s="224">
        <f>Q300*H300</f>
        <v>0</v>
      </c>
      <c r="S300" s="224">
        <v>0</v>
      </c>
      <c r="T300" s="225">
        <f>S300*H300</f>
        <v>0</v>
      </c>
      <c r="U300" s="41"/>
      <c r="V300" s="41"/>
      <c r="W300" s="41"/>
      <c r="X300" s="41"/>
      <c r="Y300" s="41"/>
      <c r="Z300" s="41"/>
      <c r="AA300" s="41"/>
      <c r="AB300" s="41"/>
      <c r="AC300" s="41"/>
      <c r="AD300" s="41"/>
      <c r="AE300" s="41"/>
      <c r="AR300" s="226" t="s">
        <v>323</v>
      </c>
      <c r="AT300" s="226" t="s">
        <v>195</v>
      </c>
      <c r="AU300" s="226" t="s">
        <v>76</v>
      </c>
      <c r="AY300" s="20" t="s">
        <v>193</v>
      </c>
      <c r="BE300" s="227">
        <f>IF(N300="základní",J300,0)</f>
        <v>0</v>
      </c>
      <c r="BF300" s="227">
        <f>IF(N300="snížená",J300,0)</f>
        <v>0</v>
      </c>
      <c r="BG300" s="227">
        <f>IF(N300="zákl. přenesená",J300,0)</f>
        <v>0</v>
      </c>
      <c r="BH300" s="227">
        <f>IF(N300="sníž. přenesená",J300,0)</f>
        <v>0</v>
      </c>
      <c r="BI300" s="227">
        <f>IF(N300="nulová",J300,0)</f>
        <v>0</v>
      </c>
      <c r="BJ300" s="20" t="s">
        <v>76</v>
      </c>
      <c r="BK300" s="227">
        <f>ROUND(I300*H300,2)</f>
        <v>0</v>
      </c>
      <c r="BL300" s="20" t="s">
        <v>323</v>
      </c>
      <c r="BM300" s="226" t="s">
        <v>2547</v>
      </c>
    </row>
    <row r="301" s="2" customFormat="1">
      <c r="A301" s="41"/>
      <c r="B301" s="42"/>
      <c r="C301" s="43"/>
      <c r="D301" s="228" t="s">
        <v>202</v>
      </c>
      <c r="E301" s="43"/>
      <c r="F301" s="229" t="s">
        <v>6377</v>
      </c>
      <c r="G301" s="43"/>
      <c r="H301" s="43"/>
      <c r="I301" s="230"/>
      <c r="J301" s="43"/>
      <c r="K301" s="43"/>
      <c r="L301" s="47"/>
      <c r="M301" s="231"/>
      <c r="N301" s="232"/>
      <c r="O301" s="87"/>
      <c r="P301" s="87"/>
      <c r="Q301" s="87"/>
      <c r="R301" s="87"/>
      <c r="S301" s="87"/>
      <c r="T301" s="88"/>
      <c r="U301" s="41"/>
      <c r="V301" s="41"/>
      <c r="W301" s="41"/>
      <c r="X301" s="41"/>
      <c r="Y301" s="41"/>
      <c r="Z301" s="41"/>
      <c r="AA301" s="41"/>
      <c r="AB301" s="41"/>
      <c r="AC301" s="41"/>
      <c r="AD301" s="41"/>
      <c r="AE301" s="41"/>
      <c r="AT301" s="20" t="s">
        <v>202</v>
      </c>
      <c r="AU301" s="20" t="s">
        <v>76</v>
      </c>
    </row>
    <row r="302" s="2" customFormat="1" ht="16.5" customHeight="1">
      <c r="A302" s="41"/>
      <c r="B302" s="42"/>
      <c r="C302" s="215" t="s">
        <v>724</v>
      </c>
      <c r="D302" s="215" t="s">
        <v>195</v>
      </c>
      <c r="E302" s="216" t="s">
        <v>6378</v>
      </c>
      <c r="F302" s="217" t="s">
        <v>6379</v>
      </c>
      <c r="G302" s="218" t="s">
        <v>408</v>
      </c>
      <c r="H302" s="219">
        <v>440.5</v>
      </c>
      <c r="I302" s="220"/>
      <c r="J302" s="221">
        <f>ROUND(I302*H302,2)</f>
        <v>0</v>
      </c>
      <c r="K302" s="217" t="s">
        <v>19</v>
      </c>
      <c r="L302" s="47"/>
      <c r="M302" s="222" t="s">
        <v>19</v>
      </c>
      <c r="N302" s="223" t="s">
        <v>40</v>
      </c>
      <c r="O302" s="87"/>
      <c r="P302" s="224">
        <f>O302*H302</f>
        <v>0</v>
      </c>
      <c r="Q302" s="224">
        <v>0</v>
      </c>
      <c r="R302" s="224">
        <f>Q302*H302</f>
        <v>0</v>
      </c>
      <c r="S302" s="224">
        <v>0</v>
      </c>
      <c r="T302" s="225">
        <f>S302*H302</f>
        <v>0</v>
      </c>
      <c r="U302" s="41"/>
      <c r="V302" s="41"/>
      <c r="W302" s="41"/>
      <c r="X302" s="41"/>
      <c r="Y302" s="41"/>
      <c r="Z302" s="41"/>
      <c r="AA302" s="41"/>
      <c r="AB302" s="41"/>
      <c r="AC302" s="41"/>
      <c r="AD302" s="41"/>
      <c r="AE302" s="41"/>
      <c r="AR302" s="226" t="s">
        <v>323</v>
      </c>
      <c r="AT302" s="226" t="s">
        <v>195</v>
      </c>
      <c r="AU302" s="226" t="s">
        <v>76</v>
      </c>
      <c r="AY302" s="20" t="s">
        <v>193</v>
      </c>
      <c r="BE302" s="227">
        <f>IF(N302="základní",J302,0)</f>
        <v>0</v>
      </c>
      <c r="BF302" s="227">
        <f>IF(N302="snížená",J302,0)</f>
        <v>0</v>
      </c>
      <c r="BG302" s="227">
        <f>IF(N302="zákl. přenesená",J302,0)</f>
        <v>0</v>
      </c>
      <c r="BH302" s="227">
        <f>IF(N302="sníž. přenesená",J302,0)</f>
        <v>0</v>
      </c>
      <c r="BI302" s="227">
        <f>IF(N302="nulová",J302,0)</f>
        <v>0</v>
      </c>
      <c r="BJ302" s="20" t="s">
        <v>76</v>
      </c>
      <c r="BK302" s="227">
        <f>ROUND(I302*H302,2)</f>
        <v>0</v>
      </c>
      <c r="BL302" s="20" t="s">
        <v>323</v>
      </c>
      <c r="BM302" s="226" t="s">
        <v>2560</v>
      </c>
    </row>
    <row r="303" s="2" customFormat="1">
      <c r="A303" s="41"/>
      <c r="B303" s="42"/>
      <c r="C303" s="43"/>
      <c r="D303" s="228" t="s">
        <v>202</v>
      </c>
      <c r="E303" s="43"/>
      <c r="F303" s="229" t="s">
        <v>6379</v>
      </c>
      <c r="G303" s="43"/>
      <c r="H303" s="43"/>
      <c r="I303" s="230"/>
      <c r="J303" s="43"/>
      <c r="K303" s="43"/>
      <c r="L303" s="47"/>
      <c r="M303" s="231"/>
      <c r="N303" s="232"/>
      <c r="O303" s="87"/>
      <c r="P303" s="87"/>
      <c r="Q303" s="87"/>
      <c r="R303" s="87"/>
      <c r="S303" s="87"/>
      <c r="T303" s="88"/>
      <c r="U303" s="41"/>
      <c r="V303" s="41"/>
      <c r="W303" s="41"/>
      <c r="X303" s="41"/>
      <c r="Y303" s="41"/>
      <c r="Z303" s="41"/>
      <c r="AA303" s="41"/>
      <c r="AB303" s="41"/>
      <c r="AC303" s="41"/>
      <c r="AD303" s="41"/>
      <c r="AE303" s="41"/>
      <c r="AT303" s="20" t="s">
        <v>202</v>
      </c>
      <c r="AU303" s="20" t="s">
        <v>76</v>
      </c>
    </row>
    <row r="304" s="14" customFormat="1">
      <c r="A304" s="14"/>
      <c r="B304" s="245"/>
      <c r="C304" s="246"/>
      <c r="D304" s="228" t="s">
        <v>206</v>
      </c>
      <c r="E304" s="247" t="s">
        <v>19</v>
      </c>
      <c r="F304" s="248" t="s">
        <v>6380</v>
      </c>
      <c r="G304" s="246"/>
      <c r="H304" s="249">
        <v>440.5</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206</v>
      </c>
      <c r="AU304" s="255" t="s">
        <v>76</v>
      </c>
      <c r="AV304" s="14" t="s">
        <v>78</v>
      </c>
      <c r="AW304" s="14" t="s">
        <v>31</v>
      </c>
      <c r="AX304" s="14" t="s">
        <v>69</v>
      </c>
      <c r="AY304" s="255" t="s">
        <v>193</v>
      </c>
    </row>
    <row r="305" s="15" customFormat="1">
      <c r="A305" s="15"/>
      <c r="B305" s="256"/>
      <c r="C305" s="257"/>
      <c r="D305" s="228" t="s">
        <v>206</v>
      </c>
      <c r="E305" s="258" t="s">
        <v>19</v>
      </c>
      <c r="F305" s="259" t="s">
        <v>218</v>
      </c>
      <c r="G305" s="257"/>
      <c r="H305" s="260">
        <v>440.5</v>
      </c>
      <c r="I305" s="261"/>
      <c r="J305" s="257"/>
      <c r="K305" s="257"/>
      <c r="L305" s="262"/>
      <c r="M305" s="263"/>
      <c r="N305" s="264"/>
      <c r="O305" s="264"/>
      <c r="P305" s="264"/>
      <c r="Q305" s="264"/>
      <c r="R305" s="264"/>
      <c r="S305" s="264"/>
      <c r="T305" s="265"/>
      <c r="U305" s="15"/>
      <c r="V305" s="15"/>
      <c r="W305" s="15"/>
      <c r="X305" s="15"/>
      <c r="Y305" s="15"/>
      <c r="Z305" s="15"/>
      <c r="AA305" s="15"/>
      <c r="AB305" s="15"/>
      <c r="AC305" s="15"/>
      <c r="AD305" s="15"/>
      <c r="AE305" s="15"/>
      <c r="AT305" s="266" t="s">
        <v>206</v>
      </c>
      <c r="AU305" s="266" t="s">
        <v>76</v>
      </c>
      <c r="AV305" s="15" t="s">
        <v>200</v>
      </c>
      <c r="AW305" s="15" t="s">
        <v>31</v>
      </c>
      <c r="AX305" s="15" t="s">
        <v>76</v>
      </c>
      <c r="AY305" s="266" t="s">
        <v>193</v>
      </c>
    </row>
    <row r="306" s="2" customFormat="1" ht="16.5" customHeight="1">
      <c r="A306" s="41"/>
      <c r="B306" s="42"/>
      <c r="C306" s="215" t="s">
        <v>731</v>
      </c>
      <c r="D306" s="215" t="s">
        <v>195</v>
      </c>
      <c r="E306" s="216" t="s">
        <v>6381</v>
      </c>
      <c r="F306" s="217" t="s">
        <v>6382</v>
      </c>
      <c r="G306" s="218" t="s">
        <v>408</v>
      </c>
      <c r="H306" s="219">
        <v>13</v>
      </c>
      <c r="I306" s="220"/>
      <c r="J306" s="221">
        <f>ROUND(I306*H306,2)</f>
        <v>0</v>
      </c>
      <c r="K306" s="217" t="s">
        <v>19</v>
      </c>
      <c r="L306" s="47"/>
      <c r="M306" s="222" t="s">
        <v>19</v>
      </c>
      <c r="N306" s="223" t="s">
        <v>40</v>
      </c>
      <c r="O306" s="87"/>
      <c r="P306" s="224">
        <f>O306*H306</f>
        <v>0</v>
      </c>
      <c r="Q306" s="224">
        <v>0</v>
      </c>
      <c r="R306" s="224">
        <f>Q306*H306</f>
        <v>0</v>
      </c>
      <c r="S306" s="224">
        <v>0</v>
      </c>
      <c r="T306" s="225">
        <f>S306*H306</f>
        <v>0</v>
      </c>
      <c r="U306" s="41"/>
      <c r="V306" s="41"/>
      <c r="W306" s="41"/>
      <c r="X306" s="41"/>
      <c r="Y306" s="41"/>
      <c r="Z306" s="41"/>
      <c r="AA306" s="41"/>
      <c r="AB306" s="41"/>
      <c r="AC306" s="41"/>
      <c r="AD306" s="41"/>
      <c r="AE306" s="41"/>
      <c r="AR306" s="226" t="s">
        <v>323</v>
      </c>
      <c r="AT306" s="226" t="s">
        <v>195</v>
      </c>
      <c r="AU306" s="226" t="s">
        <v>76</v>
      </c>
      <c r="AY306" s="20" t="s">
        <v>193</v>
      </c>
      <c r="BE306" s="227">
        <f>IF(N306="základní",J306,0)</f>
        <v>0</v>
      </c>
      <c r="BF306" s="227">
        <f>IF(N306="snížená",J306,0)</f>
        <v>0</v>
      </c>
      <c r="BG306" s="227">
        <f>IF(N306="zákl. přenesená",J306,0)</f>
        <v>0</v>
      </c>
      <c r="BH306" s="227">
        <f>IF(N306="sníž. přenesená",J306,0)</f>
        <v>0</v>
      </c>
      <c r="BI306" s="227">
        <f>IF(N306="nulová",J306,0)</f>
        <v>0</v>
      </c>
      <c r="BJ306" s="20" t="s">
        <v>76</v>
      </c>
      <c r="BK306" s="227">
        <f>ROUND(I306*H306,2)</f>
        <v>0</v>
      </c>
      <c r="BL306" s="20" t="s">
        <v>323</v>
      </c>
      <c r="BM306" s="226" t="s">
        <v>2570</v>
      </c>
    </row>
    <row r="307" s="2" customFormat="1">
      <c r="A307" s="41"/>
      <c r="B307" s="42"/>
      <c r="C307" s="43"/>
      <c r="D307" s="228" t="s">
        <v>202</v>
      </c>
      <c r="E307" s="43"/>
      <c r="F307" s="229" t="s">
        <v>6382</v>
      </c>
      <c r="G307" s="43"/>
      <c r="H307" s="43"/>
      <c r="I307" s="230"/>
      <c r="J307" s="43"/>
      <c r="K307" s="43"/>
      <c r="L307" s="47"/>
      <c r="M307" s="231"/>
      <c r="N307" s="232"/>
      <c r="O307" s="87"/>
      <c r="P307" s="87"/>
      <c r="Q307" s="87"/>
      <c r="R307" s="87"/>
      <c r="S307" s="87"/>
      <c r="T307" s="88"/>
      <c r="U307" s="41"/>
      <c r="V307" s="41"/>
      <c r="W307" s="41"/>
      <c r="X307" s="41"/>
      <c r="Y307" s="41"/>
      <c r="Z307" s="41"/>
      <c r="AA307" s="41"/>
      <c r="AB307" s="41"/>
      <c r="AC307" s="41"/>
      <c r="AD307" s="41"/>
      <c r="AE307" s="41"/>
      <c r="AT307" s="20" t="s">
        <v>202</v>
      </c>
      <c r="AU307" s="20" t="s">
        <v>76</v>
      </c>
    </row>
    <row r="308" s="2" customFormat="1" ht="24.15" customHeight="1">
      <c r="A308" s="41"/>
      <c r="B308" s="42"/>
      <c r="C308" s="215" t="s">
        <v>739</v>
      </c>
      <c r="D308" s="215" t="s">
        <v>195</v>
      </c>
      <c r="E308" s="216" t="s">
        <v>6383</v>
      </c>
      <c r="F308" s="217" t="s">
        <v>6384</v>
      </c>
      <c r="G308" s="218" t="s">
        <v>408</v>
      </c>
      <c r="H308" s="219">
        <v>19</v>
      </c>
      <c r="I308" s="220"/>
      <c r="J308" s="221">
        <f>ROUND(I308*H308,2)</f>
        <v>0</v>
      </c>
      <c r="K308" s="217" t="s">
        <v>19</v>
      </c>
      <c r="L308" s="47"/>
      <c r="M308" s="222" t="s">
        <v>19</v>
      </c>
      <c r="N308" s="223" t="s">
        <v>40</v>
      </c>
      <c r="O308" s="87"/>
      <c r="P308" s="224">
        <f>O308*H308</f>
        <v>0</v>
      </c>
      <c r="Q308" s="224">
        <v>0</v>
      </c>
      <c r="R308" s="224">
        <f>Q308*H308</f>
        <v>0</v>
      </c>
      <c r="S308" s="224">
        <v>0</v>
      </c>
      <c r="T308" s="225">
        <f>S308*H308</f>
        <v>0</v>
      </c>
      <c r="U308" s="41"/>
      <c r="V308" s="41"/>
      <c r="W308" s="41"/>
      <c r="X308" s="41"/>
      <c r="Y308" s="41"/>
      <c r="Z308" s="41"/>
      <c r="AA308" s="41"/>
      <c r="AB308" s="41"/>
      <c r="AC308" s="41"/>
      <c r="AD308" s="41"/>
      <c r="AE308" s="41"/>
      <c r="AR308" s="226" t="s">
        <v>323</v>
      </c>
      <c r="AT308" s="226" t="s">
        <v>195</v>
      </c>
      <c r="AU308" s="226" t="s">
        <v>76</v>
      </c>
      <c r="AY308" s="20" t="s">
        <v>193</v>
      </c>
      <c r="BE308" s="227">
        <f>IF(N308="základní",J308,0)</f>
        <v>0</v>
      </c>
      <c r="BF308" s="227">
        <f>IF(N308="snížená",J308,0)</f>
        <v>0</v>
      </c>
      <c r="BG308" s="227">
        <f>IF(N308="zákl. přenesená",J308,0)</f>
        <v>0</v>
      </c>
      <c r="BH308" s="227">
        <f>IF(N308="sníž. přenesená",J308,0)</f>
        <v>0</v>
      </c>
      <c r="BI308" s="227">
        <f>IF(N308="nulová",J308,0)</f>
        <v>0</v>
      </c>
      <c r="BJ308" s="20" t="s">
        <v>76</v>
      </c>
      <c r="BK308" s="227">
        <f>ROUND(I308*H308,2)</f>
        <v>0</v>
      </c>
      <c r="BL308" s="20" t="s">
        <v>323</v>
      </c>
      <c r="BM308" s="226" t="s">
        <v>2578</v>
      </c>
    </row>
    <row r="309" s="2" customFormat="1">
      <c r="A309" s="41"/>
      <c r="B309" s="42"/>
      <c r="C309" s="43"/>
      <c r="D309" s="228" t="s">
        <v>202</v>
      </c>
      <c r="E309" s="43"/>
      <c r="F309" s="229" t="s">
        <v>6384</v>
      </c>
      <c r="G309" s="43"/>
      <c r="H309" s="43"/>
      <c r="I309" s="230"/>
      <c r="J309" s="43"/>
      <c r="K309" s="43"/>
      <c r="L309" s="47"/>
      <c r="M309" s="231"/>
      <c r="N309" s="232"/>
      <c r="O309" s="87"/>
      <c r="P309" s="87"/>
      <c r="Q309" s="87"/>
      <c r="R309" s="87"/>
      <c r="S309" s="87"/>
      <c r="T309" s="88"/>
      <c r="U309" s="41"/>
      <c r="V309" s="41"/>
      <c r="W309" s="41"/>
      <c r="X309" s="41"/>
      <c r="Y309" s="41"/>
      <c r="Z309" s="41"/>
      <c r="AA309" s="41"/>
      <c r="AB309" s="41"/>
      <c r="AC309" s="41"/>
      <c r="AD309" s="41"/>
      <c r="AE309" s="41"/>
      <c r="AT309" s="20" t="s">
        <v>202</v>
      </c>
      <c r="AU309" s="20" t="s">
        <v>76</v>
      </c>
    </row>
    <row r="310" s="2" customFormat="1">
      <c r="A310" s="41"/>
      <c r="B310" s="42"/>
      <c r="C310" s="43"/>
      <c r="D310" s="228" t="s">
        <v>1221</v>
      </c>
      <c r="E310" s="43"/>
      <c r="F310" s="270" t="s">
        <v>6385</v>
      </c>
      <c r="G310" s="43"/>
      <c r="H310" s="43"/>
      <c r="I310" s="230"/>
      <c r="J310" s="43"/>
      <c r="K310" s="43"/>
      <c r="L310" s="47"/>
      <c r="M310" s="231"/>
      <c r="N310" s="232"/>
      <c r="O310" s="87"/>
      <c r="P310" s="87"/>
      <c r="Q310" s="87"/>
      <c r="R310" s="87"/>
      <c r="S310" s="87"/>
      <c r="T310" s="88"/>
      <c r="U310" s="41"/>
      <c r="V310" s="41"/>
      <c r="W310" s="41"/>
      <c r="X310" s="41"/>
      <c r="Y310" s="41"/>
      <c r="Z310" s="41"/>
      <c r="AA310" s="41"/>
      <c r="AB310" s="41"/>
      <c r="AC310" s="41"/>
      <c r="AD310" s="41"/>
      <c r="AE310" s="41"/>
      <c r="AT310" s="20" t="s">
        <v>1221</v>
      </c>
      <c r="AU310" s="20" t="s">
        <v>76</v>
      </c>
    </row>
    <row r="311" s="2" customFormat="1" ht="16.5" customHeight="1">
      <c r="A311" s="41"/>
      <c r="B311" s="42"/>
      <c r="C311" s="215" t="s">
        <v>747</v>
      </c>
      <c r="D311" s="215" t="s">
        <v>195</v>
      </c>
      <c r="E311" s="216" t="s">
        <v>6386</v>
      </c>
      <c r="F311" s="217" t="s">
        <v>6387</v>
      </c>
      <c r="G311" s="218" t="s">
        <v>343</v>
      </c>
      <c r="H311" s="219">
        <v>2</v>
      </c>
      <c r="I311" s="220"/>
      <c r="J311" s="221">
        <f>ROUND(I311*H311,2)</f>
        <v>0</v>
      </c>
      <c r="K311" s="217" t="s">
        <v>19</v>
      </c>
      <c r="L311" s="47"/>
      <c r="M311" s="222" t="s">
        <v>19</v>
      </c>
      <c r="N311" s="223" t="s">
        <v>40</v>
      </c>
      <c r="O311" s="87"/>
      <c r="P311" s="224">
        <f>O311*H311</f>
        <v>0</v>
      </c>
      <c r="Q311" s="224">
        <v>0</v>
      </c>
      <c r="R311" s="224">
        <f>Q311*H311</f>
        <v>0</v>
      </c>
      <c r="S311" s="224">
        <v>0</v>
      </c>
      <c r="T311" s="225">
        <f>S311*H311</f>
        <v>0</v>
      </c>
      <c r="U311" s="41"/>
      <c r="V311" s="41"/>
      <c r="W311" s="41"/>
      <c r="X311" s="41"/>
      <c r="Y311" s="41"/>
      <c r="Z311" s="41"/>
      <c r="AA311" s="41"/>
      <c r="AB311" s="41"/>
      <c r="AC311" s="41"/>
      <c r="AD311" s="41"/>
      <c r="AE311" s="41"/>
      <c r="AR311" s="226" t="s">
        <v>323</v>
      </c>
      <c r="AT311" s="226" t="s">
        <v>195</v>
      </c>
      <c r="AU311" s="226" t="s">
        <v>76</v>
      </c>
      <c r="AY311" s="20" t="s">
        <v>193</v>
      </c>
      <c r="BE311" s="227">
        <f>IF(N311="základní",J311,0)</f>
        <v>0</v>
      </c>
      <c r="BF311" s="227">
        <f>IF(N311="snížená",J311,0)</f>
        <v>0</v>
      </c>
      <c r="BG311" s="227">
        <f>IF(N311="zákl. přenesená",J311,0)</f>
        <v>0</v>
      </c>
      <c r="BH311" s="227">
        <f>IF(N311="sníž. přenesená",J311,0)</f>
        <v>0</v>
      </c>
      <c r="BI311" s="227">
        <f>IF(N311="nulová",J311,0)</f>
        <v>0</v>
      </c>
      <c r="BJ311" s="20" t="s">
        <v>76</v>
      </c>
      <c r="BK311" s="227">
        <f>ROUND(I311*H311,2)</f>
        <v>0</v>
      </c>
      <c r="BL311" s="20" t="s">
        <v>323</v>
      </c>
      <c r="BM311" s="226" t="s">
        <v>2586</v>
      </c>
    </row>
    <row r="312" s="2" customFormat="1">
      <c r="A312" s="41"/>
      <c r="B312" s="42"/>
      <c r="C312" s="43"/>
      <c r="D312" s="228" t="s">
        <v>202</v>
      </c>
      <c r="E312" s="43"/>
      <c r="F312" s="229" t="s">
        <v>6387</v>
      </c>
      <c r="G312" s="43"/>
      <c r="H312" s="43"/>
      <c r="I312" s="230"/>
      <c r="J312" s="43"/>
      <c r="K312" s="43"/>
      <c r="L312" s="47"/>
      <c r="M312" s="231"/>
      <c r="N312" s="232"/>
      <c r="O312" s="87"/>
      <c r="P312" s="87"/>
      <c r="Q312" s="87"/>
      <c r="R312" s="87"/>
      <c r="S312" s="87"/>
      <c r="T312" s="88"/>
      <c r="U312" s="41"/>
      <c r="V312" s="41"/>
      <c r="W312" s="41"/>
      <c r="X312" s="41"/>
      <c r="Y312" s="41"/>
      <c r="Z312" s="41"/>
      <c r="AA312" s="41"/>
      <c r="AB312" s="41"/>
      <c r="AC312" s="41"/>
      <c r="AD312" s="41"/>
      <c r="AE312" s="41"/>
      <c r="AT312" s="20" t="s">
        <v>202</v>
      </c>
      <c r="AU312" s="20" t="s">
        <v>76</v>
      </c>
    </row>
    <row r="313" s="2" customFormat="1">
      <c r="A313" s="41"/>
      <c r="B313" s="42"/>
      <c r="C313" s="43"/>
      <c r="D313" s="228" t="s">
        <v>1221</v>
      </c>
      <c r="E313" s="43"/>
      <c r="F313" s="270" t="s">
        <v>6388</v>
      </c>
      <c r="G313" s="43"/>
      <c r="H313" s="43"/>
      <c r="I313" s="230"/>
      <c r="J313" s="43"/>
      <c r="K313" s="43"/>
      <c r="L313" s="47"/>
      <c r="M313" s="231"/>
      <c r="N313" s="232"/>
      <c r="O313" s="87"/>
      <c r="P313" s="87"/>
      <c r="Q313" s="87"/>
      <c r="R313" s="87"/>
      <c r="S313" s="87"/>
      <c r="T313" s="88"/>
      <c r="U313" s="41"/>
      <c r="V313" s="41"/>
      <c r="W313" s="41"/>
      <c r="X313" s="41"/>
      <c r="Y313" s="41"/>
      <c r="Z313" s="41"/>
      <c r="AA313" s="41"/>
      <c r="AB313" s="41"/>
      <c r="AC313" s="41"/>
      <c r="AD313" s="41"/>
      <c r="AE313" s="41"/>
      <c r="AT313" s="20" t="s">
        <v>1221</v>
      </c>
      <c r="AU313" s="20" t="s">
        <v>76</v>
      </c>
    </row>
    <row r="314" s="2" customFormat="1" ht="16.5" customHeight="1">
      <c r="A314" s="41"/>
      <c r="B314" s="42"/>
      <c r="C314" s="215" t="s">
        <v>758</v>
      </c>
      <c r="D314" s="215" t="s">
        <v>195</v>
      </c>
      <c r="E314" s="216" t="s">
        <v>6389</v>
      </c>
      <c r="F314" s="217" t="s">
        <v>6390</v>
      </c>
      <c r="G314" s="218" t="s">
        <v>343</v>
      </c>
      <c r="H314" s="219">
        <v>7</v>
      </c>
      <c r="I314" s="220"/>
      <c r="J314" s="221">
        <f>ROUND(I314*H314,2)</f>
        <v>0</v>
      </c>
      <c r="K314" s="217" t="s">
        <v>19</v>
      </c>
      <c r="L314" s="47"/>
      <c r="M314" s="222" t="s">
        <v>19</v>
      </c>
      <c r="N314" s="223" t="s">
        <v>40</v>
      </c>
      <c r="O314" s="87"/>
      <c r="P314" s="224">
        <f>O314*H314</f>
        <v>0</v>
      </c>
      <c r="Q314" s="224">
        <v>0</v>
      </c>
      <c r="R314" s="224">
        <f>Q314*H314</f>
        <v>0</v>
      </c>
      <c r="S314" s="224">
        <v>0</v>
      </c>
      <c r="T314" s="225">
        <f>S314*H314</f>
        <v>0</v>
      </c>
      <c r="U314" s="41"/>
      <c r="V314" s="41"/>
      <c r="W314" s="41"/>
      <c r="X314" s="41"/>
      <c r="Y314" s="41"/>
      <c r="Z314" s="41"/>
      <c r="AA314" s="41"/>
      <c r="AB314" s="41"/>
      <c r="AC314" s="41"/>
      <c r="AD314" s="41"/>
      <c r="AE314" s="41"/>
      <c r="AR314" s="226" t="s">
        <v>323</v>
      </c>
      <c r="AT314" s="226" t="s">
        <v>195</v>
      </c>
      <c r="AU314" s="226" t="s">
        <v>76</v>
      </c>
      <c r="AY314" s="20" t="s">
        <v>193</v>
      </c>
      <c r="BE314" s="227">
        <f>IF(N314="základní",J314,0)</f>
        <v>0</v>
      </c>
      <c r="BF314" s="227">
        <f>IF(N314="snížená",J314,0)</f>
        <v>0</v>
      </c>
      <c r="BG314" s="227">
        <f>IF(N314="zákl. přenesená",J314,0)</f>
        <v>0</v>
      </c>
      <c r="BH314" s="227">
        <f>IF(N314="sníž. přenesená",J314,0)</f>
        <v>0</v>
      </c>
      <c r="BI314" s="227">
        <f>IF(N314="nulová",J314,0)</f>
        <v>0</v>
      </c>
      <c r="BJ314" s="20" t="s">
        <v>76</v>
      </c>
      <c r="BK314" s="227">
        <f>ROUND(I314*H314,2)</f>
        <v>0</v>
      </c>
      <c r="BL314" s="20" t="s">
        <v>323</v>
      </c>
      <c r="BM314" s="226" t="s">
        <v>2597</v>
      </c>
    </row>
    <row r="315" s="2" customFormat="1">
      <c r="A315" s="41"/>
      <c r="B315" s="42"/>
      <c r="C315" s="43"/>
      <c r="D315" s="228" t="s">
        <v>202</v>
      </c>
      <c r="E315" s="43"/>
      <c r="F315" s="229" t="s">
        <v>6390</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202</v>
      </c>
      <c r="AU315" s="20" t="s">
        <v>76</v>
      </c>
    </row>
    <row r="316" s="2" customFormat="1" ht="16.5" customHeight="1">
      <c r="A316" s="41"/>
      <c r="B316" s="42"/>
      <c r="C316" s="274" t="s">
        <v>765</v>
      </c>
      <c r="D316" s="274" t="s">
        <v>1765</v>
      </c>
      <c r="E316" s="275" t="s">
        <v>6391</v>
      </c>
      <c r="F316" s="276" t="s">
        <v>6392</v>
      </c>
      <c r="G316" s="277" t="s">
        <v>343</v>
      </c>
      <c r="H316" s="278">
        <v>7</v>
      </c>
      <c r="I316" s="279"/>
      <c r="J316" s="280">
        <f>ROUND(I316*H316,2)</f>
        <v>0</v>
      </c>
      <c r="K316" s="276" t="s">
        <v>19</v>
      </c>
      <c r="L316" s="281"/>
      <c r="M316" s="282" t="s">
        <v>19</v>
      </c>
      <c r="N316" s="283" t="s">
        <v>40</v>
      </c>
      <c r="O316" s="87"/>
      <c r="P316" s="224">
        <f>O316*H316</f>
        <v>0</v>
      </c>
      <c r="Q316" s="224">
        <v>0</v>
      </c>
      <c r="R316" s="224">
        <f>Q316*H316</f>
        <v>0</v>
      </c>
      <c r="S316" s="224">
        <v>0</v>
      </c>
      <c r="T316" s="225">
        <f>S316*H316</f>
        <v>0</v>
      </c>
      <c r="U316" s="41"/>
      <c r="V316" s="41"/>
      <c r="W316" s="41"/>
      <c r="X316" s="41"/>
      <c r="Y316" s="41"/>
      <c r="Z316" s="41"/>
      <c r="AA316" s="41"/>
      <c r="AB316" s="41"/>
      <c r="AC316" s="41"/>
      <c r="AD316" s="41"/>
      <c r="AE316" s="41"/>
      <c r="AR316" s="226" t="s">
        <v>449</v>
      </c>
      <c r="AT316" s="226" t="s">
        <v>1765</v>
      </c>
      <c r="AU316" s="226" t="s">
        <v>76</v>
      </c>
      <c r="AY316" s="20" t="s">
        <v>193</v>
      </c>
      <c r="BE316" s="227">
        <f>IF(N316="základní",J316,0)</f>
        <v>0</v>
      </c>
      <c r="BF316" s="227">
        <f>IF(N316="snížená",J316,0)</f>
        <v>0</v>
      </c>
      <c r="BG316" s="227">
        <f>IF(N316="zákl. přenesená",J316,0)</f>
        <v>0</v>
      </c>
      <c r="BH316" s="227">
        <f>IF(N316="sníž. přenesená",J316,0)</f>
        <v>0</v>
      </c>
      <c r="BI316" s="227">
        <f>IF(N316="nulová",J316,0)</f>
        <v>0</v>
      </c>
      <c r="BJ316" s="20" t="s">
        <v>76</v>
      </c>
      <c r="BK316" s="227">
        <f>ROUND(I316*H316,2)</f>
        <v>0</v>
      </c>
      <c r="BL316" s="20" t="s">
        <v>323</v>
      </c>
      <c r="BM316" s="226" t="s">
        <v>2607</v>
      </c>
    </row>
    <row r="317" s="2" customFormat="1">
      <c r="A317" s="41"/>
      <c r="B317" s="42"/>
      <c r="C317" s="43"/>
      <c r="D317" s="228" t="s">
        <v>202</v>
      </c>
      <c r="E317" s="43"/>
      <c r="F317" s="229" t="s">
        <v>6392</v>
      </c>
      <c r="G317" s="43"/>
      <c r="H317" s="43"/>
      <c r="I317" s="230"/>
      <c r="J317" s="43"/>
      <c r="K317" s="43"/>
      <c r="L317" s="47"/>
      <c r="M317" s="231"/>
      <c r="N317" s="232"/>
      <c r="O317" s="87"/>
      <c r="P317" s="87"/>
      <c r="Q317" s="87"/>
      <c r="R317" s="87"/>
      <c r="S317" s="87"/>
      <c r="T317" s="88"/>
      <c r="U317" s="41"/>
      <c r="V317" s="41"/>
      <c r="W317" s="41"/>
      <c r="X317" s="41"/>
      <c r="Y317" s="41"/>
      <c r="Z317" s="41"/>
      <c r="AA317" s="41"/>
      <c r="AB317" s="41"/>
      <c r="AC317" s="41"/>
      <c r="AD317" s="41"/>
      <c r="AE317" s="41"/>
      <c r="AT317" s="20" t="s">
        <v>202</v>
      </c>
      <c r="AU317" s="20" t="s">
        <v>76</v>
      </c>
    </row>
    <row r="318" s="2" customFormat="1" ht="16.5" customHeight="1">
      <c r="A318" s="41"/>
      <c r="B318" s="42"/>
      <c r="C318" s="215" t="s">
        <v>772</v>
      </c>
      <c r="D318" s="215" t="s">
        <v>195</v>
      </c>
      <c r="E318" s="216" t="s">
        <v>6393</v>
      </c>
      <c r="F318" s="217" t="s">
        <v>6394</v>
      </c>
      <c r="G318" s="218" t="s">
        <v>408</v>
      </c>
      <c r="H318" s="219">
        <v>2</v>
      </c>
      <c r="I318" s="220"/>
      <c r="J318" s="221">
        <f>ROUND(I318*H318,2)</f>
        <v>0</v>
      </c>
      <c r="K318" s="217" t="s">
        <v>19</v>
      </c>
      <c r="L318" s="47"/>
      <c r="M318" s="222" t="s">
        <v>19</v>
      </c>
      <c r="N318" s="223" t="s">
        <v>40</v>
      </c>
      <c r="O318" s="87"/>
      <c r="P318" s="224">
        <f>O318*H318</f>
        <v>0</v>
      </c>
      <c r="Q318" s="224">
        <v>0</v>
      </c>
      <c r="R318" s="224">
        <f>Q318*H318</f>
        <v>0</v>
      </c>
      <c r="S318" s="224">
        <v>0</v>
      </c>
      <c r="T318" s="225">
        <f>S318*H318</f>
        <v>0</v>
      </c>
      <c r="U318" s="41"/>
      <c r="V318" s="41"/>
      <c r="W318" s="41"/>
      <c r="X318" s="41"/>
      <c r="Y318" s="41"/>
      <c r="Z318" s="41"/>
      <c r="AA318" s="41"/>
      <c r="AB318" s="41"/>
      <c r="AC318" s="41"/>
      <c r="AD318" s="41"/>
      <c r="AE318" s="41"/>
      <c r="AR318" s="226" t="s">
        <v>323</v>
      </c>
      <c r="AT318" s="226" t="s">
        <v>195</v>
      </c>
      <c r="AU318" s="226" t="s">
        <v>76</v>
      </c>
      <c r="AY318" s="20" t="s">
        <v>193</v>
      </c>
      <c r="BE318" s="227">
        <f>IF(N318="základní",J318,0)</f>
        <v>0</v>
      </c>
      <c r="BF318" s="227">
        <f>IF(N318="snížená",J318,0)</f>
        <v>0</v>
      </c>
      <c r="BG318" s="227">
        <f>IF(N318="zákl. přenesená",J318,0)</f>
        <v>0</v>
      </c>
      <c r="BH318" s="227">
        <f>IF(N318="sníž. přenesená",J318,0)</f>
        <v>0</v>
      </c>
      <c r="BI318" s="227">
        <f>IF(N318="nulová",J318,0)</f>
        <v>0</v>
      </c>
      <c r="BJ318" s="20" t="s">
        <v>76</v>
      </c>
      <c r="BK318" s="227">
        <f>ROUND(I318*H318,2)</f>
        <v>0</v>
      </c>
      <c r="BL318" s="20" t="s">
        <v>323</v>
      </c>
      <c r="BM318" s="226" t="s">
        <v>2617</v>
      </c>
    </row>
    <row r="319" s="2" customFormat="1">
      <c r="A319" s="41"/>
      <c r="B319" s="42"/>
      <c r="C319" s="43"/>
      <c r="D319" s="228" t="s">
        <v>202</v>
      </c>
      <c r="E319" s="43"/>
      <c r="F319" s="229" t="s">
        <v>6394</v>
      </c>
      <c r="G319" s="43"/>
      <c r="H319" s="43"/>
      <c r="I319" s="230"/>
      <c r="J319" s="43"/>
      <c r="K319" s="43"/>
      <c r="L319" s="47"/>
      <c r="M319" s="231"/>
      <c r="N319" s="232"/>
      <c r="O319" s="87"/>
      <c r="P319" s="87"/>
      <c r="Q319" s="87"/>
      <c r="R319" s="87"/>
      <c r="S319" s="87"/>
      <c r="T319" s="88"/>
      <c r="U319" s="41"/>
      <c r="V319" s="41"/>
      <c r="W319" s="41"/>
      <c r="X319" s="41"/>
      <c r="Y319" s="41"/>
      <c r="Z319" s="41"/>
      <c r="AA319" s="41"/>
      <c r="AB319" s="41"/>
      <c r="AC319" s="41"/>
      <c r="AD319" s="41"/>
      <c r="AE319" s="41"/>
      <c r="AT319" s="20" t="s">
        <v>202</v>
      </c>
      <c r="AU319" s="20" t="s">
        <v>76</v>
      </c>
    </row>
    <row r="320" s="2" customFormat="1" ht="16.5" customHeight="1">
      <c r="A320" s="41"/>
      <c r="B320" s="42"/>
      <c r="C320" s="215" t="s">
        <v>781</v>
      </c>
      <c r="D320" s="215" t="s">
        <v>195</v>
      </c>
      <c r="E320" s="216" t="s">
        <v>6395</v>
      </c>
      <c r="F320" s="217" t="s">
        <v>6396</v>
      </c>
      <c r="G320" s="218" t="s">
        <v>408</v>
      </c>
      <c r="H320" s="219">
        <v>2</v>
      </c>
      <c r="I320" s="220"/>
      <c r="J320" s="221">
        <f>ROUND(I320*H320,2)</f>
        <v>0</v>
      </c>
      <c r="K320" s="217" t="s">
        <v>19</v>
      </c>
      <c r="L320" s="47"/>
      <c r="M320" s="222" t="s">
        <v>19</v>
      </c>
      <c r="N320" s="223" t="s">
        <v>40</v>
      </c>
      <c r="O320" s="87"/>
      <c r="P320" s="224">
        <f>O320*H320</f>
        <v>0</v>
      </c>
      <c r="Q320" s="224">
        <v>0</v>
      </c>
      <c r="R320" s="224">
        <f>Q320*H320</f>
        <v>0</v>
      </c>
      <c r="S320" s="224">
        <v>0</v>
      </c>
      <c r="T320" s="225">
        <f>S320*H320</f>
        <v>0</v>
      </c>
      <c r="U320" s="41"/>
      <c r="V320" s="41"/>
      <c r="W320" s="41"/>
      <c r="X320" s="41"/>
      <c r="Y320" s="41"/>
      <c r="Z320" s="41"/>
      <c r="AA320" s="41"/>
      <c r="AB320" s="41"/>
      <c r="AC320" s="41"/>
      <c r="AD320" s="41"/>
      <c r="AE320" s="41"/>
      <c r="AR320" s="226" t="s">
        <v>323</v>
      </c>
      <c r="AT320" s="226" t="s">
        <v>195</v>
      </c>
      <c r="AU320" s="226" t="s">
        <v>76</v>
      </c>
      <c r="AY320" s="20" t="s">
        <v>193</v>
      </c>
      <c r="BE320" s="227">
        <f>IF(N320="základní",J320,0)</f>
        <v>0</v>
      </c>
      <c r="BF320" s="227">
        <f>IF(N320="snížená",J320,0)</f>
        <v>0</v>
      </c>
      <c r="BG320" s="227">
        <f>IF(N320="zákl. přenesená",J320,0)</f>
        <v>0</v>
      </c>
      <c r="BH320" s="227">
        <f>IF(N320="sníž. přenesená",J320,0)</f>
        <v>0</v>
      </c>
      <c r="BI320" s="227">
        <f>IF(N320="nulová",J320,0)</f>
        <v>0</v>
      </c>
      <c r="BJ320" s="20" t="s">
        <v>76</v>
      </c>
      <c r="BK320" s="227">
        <f>ROUND(I320*H320,2)</f>
        <v>0</v>
      </c>
      <c r="BL320" s="20" t="s">
        <v>323</v>
      </c>
      <c r="BM320" s="226" t="s">
        <v>2630</v>
      </c>
    </row>
    <row r="321" s="2" customFormat="1">
      <c r="A321" s="41"/>
      <c r="B321" s="42"/>
      <c r="C321" s="43"/>
      <c r="D321" s="228" t="s">
        <v>202</v>
      </c>
      <c r="E321" s="43"/>
      <c r="F321" s="229" t="s">
        <v>6396</v>
      </c>
      <c r="G321" s="43"/>
      <c r="H321" s="43"/>
      <c r="I321" s="230"/>
      <c r="J321" s="43"/>
      <c r="K321" s="43"/>
      <c r="L321" s="47"/>
      <c r="M321" s="231"/>
      <c r="N321" s="232"/>
      <c r="O321" s="87"/>
      <c r="P321" s="87"/>
      <c r="Q321" s="87"/>
      <c r="R321" s="87"/>
      <c r="S321" s="87"/>
      <c r="T321" s="88"/>
      <c r="U321" s="41"/>
      <c r="V321" s="41"/>
      <c r="W321" s="41"/>
      <c r="X321" s="41"/>
      <c r="Y321" s="41"/>
      <c r="Z321" s="41"/>
      <c r="AA321" s="41"/>
      <c r="AB321" s="41"/>
      <c r="AC321" s="41"/>
      <c r="AD321" s="41"/>
      <c r="AE321" s="41"/>
      <c r="AT321" s="20" t="s">
        <v>202</v>
      </c>
      <c r="AU321" s="20" t="s">
        <v>76</v>
      </c>
    </row>
    <row r="322" s="2" customFormat="1" ht="16.5" customHeight="1">
      <c r="A322" s="41"/>
      <c r="B322" s="42"/>
      <c r="C322" s="274" t="s">
        <v>790</v>
      </c>
      <c r="D322" s="274" t="s">
        <v>1765</v>
      </c>
      <c r="E322" s="275" t="s">
        <v>6397</v>
      </c>
      <c r="F322" s="276" t="s">
        <v>6398</v>
      </c>
      <c r="G322" s="277" t="s">
        <v>343</v>
      </c>
      <c r="H322" s="278">
        <v>1</v>
      </c>
      <c r="I322" s="279"/>
      <c r="J322" s="280">
        <f>ROUND(I322*H322,2)</f>
        <v>0</v>
      </c>
      <c r="K322" s="276" t="s">
        <v>19</v>
      </c>
      <c r="L322" s="281"/>
      <c r="M322" s="282" t="s">
        <v>19</v>
      </c>
      <c r="N322" s="283" t="s">
        <v>40</v>
      </c>
      <c r="O322" s="87"/>
      <c r="P322" s="224">
        <f>O322*H322</f>
        <v>0</v>
      </c>
      <c r="Q322" s="224">
        <v>0</v>
      </c>
      <c r="R322" s="224">
        <f>Q322*H322</f>
        <v>0</v>
      </c>
      <c r="S322" s="224">
        <v>0</v>
      </c>
      <c r="T322" s="225">
        <f>S322*H322</f>
        <v>0</v>
      </c>
      <c r="U322" s="41"/>
      <c r="V322" s="41"/>
      <c r="W322" s="41"/>
      <c r="X322" s="41"/>
      <c r="Y322" s="41"/>
      <c r="Z322" s="41"/>
      <c r="AA322" s="41"/>
      <c r="AB322" s="41"/>
      <c r="AC322" s="41"/>
      <c r="AD322" s="41"/>
      <c r="AE322" s="41"/>
      <c r="AR322" s="226" t="s">
        <v>449</v>
      </c>
      <c r="AT322" s="226" t="s">
        <v>1765</v>
      </c>
      <c r="AU322" s="226" t="s">
        <v>76</v>
      </c>
      <c r="AY322" s="20" t="s">
        <v>193</v>
      </c>
      <c r="BE322" s="227">
        <f>IF(N322="základní",J322,0)</f>
        <v>0</v>
      </c>
      <c r="BF322" s="227">
        <f>IF(N322="snížená",J322,0)</f>
        <v>0</v>
      </c>
      <c r="BG322" s="227">
        <f>IF(N322="zákl. přenesená",J322,0)</f>
        <v>0</v>
      </c>
      <c r="BH322" s="227">
        <f>IF(N322="sníž. přenesená",J322,0)</f>
        <v>0</v>
      </c>
      <c r="BI322" s="227">
        <f>IF(N322="nulová",J322,0)</f>
        <v>0</v>
      </c>
      <c r="BJ322" s="20" t="s">
        <v>76</v>
      </c>
      <c r="BK322" s="227">
        <f>ROUND(I322*H322,2)</f>
        <v>0</v>
      </c>
      <c r="BL322" s="20" t="s">
        <v>323</v>
      </c>
      <c r="BM322" s="226" t="s">
        <v>2642</v>
      </c>
    </row>
    <row r="323" s="2" customFormat="1">
      <c r="A323" s="41"/>
      <c r="B323" s="42"/>
      <c r="C323" s="43"/>
      <c r="D323" s="228" t="s">
        <v>202</v>
      </c>
      <c r="E323" s="43"/>
      <c r="F323" s="229" t="s">
        <v>6398</v>
      </c>
      <c r="G323" s="43"/>
      <c r="H323" s="43"/>
      <c r="I323" s="230"/>
      <c r="J323" s="43"/>
      <c r="K323" s="43"/>
      <c r="L323" s="47"/>
      <c r="M323" s="231"/>
      <c r="N323" s="232"/>
      <c r="O323" s="87"/>
      <c r="P323" s="87"/>
      <c r="Q323" s="87"/>
      <c r="R323" s="87"/>
      <c r="S323" s="87"/>
      <c r="T323" s="88"/>
      <c r="U323" s="41"/>
      <c r="V323" s="41"/>
      <c r="W323" s="41"/>
      <c r="X323" s="41"/>
      <c r="Y323" s="41"/>
      <c r="Z323" s="41"/>
      <c r="AA323" s="41"/>
      <c r="AB323" s="41"/>
      <c r="AC323" s="41"/>
      <c r="AD323" s="41"/>
      <c r="AE323" s="41"/>
      <c r="AT323" s="20" t="s">
        <v>202</v>
      </c>
      <c r="AU323" s="20" t="s">
        <v>76</v>
      </c>
    </row>
    <row r="324" s="2" customFormat="1" ht="16.5" customHeight="1">
      <c r="A324" s="41"/>
      <c r="B324" s="42"/>
      <c r="C324" s="274" t="s">
        <v>797</v>
      </c>
      <c r="D324" s="274" t="s">
        <v>1765</v>
      </c>
      <c r="E324" s="275" t="s">
        <v>6399</v>
      </c>
      <c r="F324" s="276" t="s">
        <v>6400</v>
      </c>
      <c r="G324" s="277" t="s">
        <v>343</v>
      </c>
      <c r="H324" s="278">
        <v>1</v>
      </c>
      <c r="I324" s="279"/>
      <c r="J324" s="280">
        <f>ROUND(I324*H324,2)</f>
        <v>0</v>
      </c>
      <c r="K324" s="276" t="s">
        <v>19</v>
      </c>
      <c r="L324" s="281"/>
      <c r="M324" s="282" t="s">
        <v>19</v>
      </c>
      <c r="N324" s="283" t="s">
        <v>40</v>
      </c>
      <c r="O324" s="87"/>
      <c r="P324" s="224">
        <f>O324*H324</f>
        <v>0</v>
      </c>
      <c r="Q324" s="224">
        <v>0</v>
      </c>
      <c r="R324" s="224">
        <f>Q324*H324</f>
        <v>0</v>
      </c>
      <c r="S324" s="224">
        <v>0</v>
      </c>
      <c r="T324" s="225">
        <f>S324*H324</f>
        <v>0</v>
      </c>
      <c r="U324" s="41"/>
      <c r="V324" s="41"/>
      <c r="W324" s="41"/>
      <c r="X324" s="41"/>
      <c r="Y324" s="41"/>
      <c r="Z324" s="41"/>
      <c r="AA324" s="41"/>
      <c r="AB324" s="41"/>
      <c r="AC324" s="41"/>
      <c r="AD324" s="41"/>
      <c r="AE324" s="41"/>
      <c r="AR324" s="226" t="s">
        <v>449</v>
      </c>
      <c r="AT324" s="226" t="s">
        <v>1765</v>
      </c>
      <c r="AU324" s="226" t="s">
        <v>76</v>
      </c>
      <c r="AY324" s="20" t="s">
        <v>193</v>
      </c>
      <c r="BE324" s="227">
        <f>IF(N324="základní",J324,0)</f>
        <v>0</v>
      </c>
      <c r="BF324" s="227">
        <f>IF(N324="snížená",J324,0)</f>
        <v>0</v>
      </c>
      <c r="BG324" s="227">
        <f>IF(N324="zákl. přenesená",J324,0)</f>
        <v>0</v>
      </c>
      <c r="BH324" s="227">
        <f>IF(N324="sníž. přenesená",J324,0)</f>
        <v>0</v>
      </c>
      <c r="BI324" s="227">
        <f>IF(N324="nulová",J324,0)</f>
        <v>0</v>
      </c>
      <c r="BJ324" s="20" t="s">
        <v>76</v>
      </c>
      <c r="BK324" s="227">
        <f>ROUND(I324*H324,2)</f>
        <v>0</v>
      </c>
      <c r="BL324" s="20" t="s">
        <v>323</v>
      </c>
      <c r="BM324" s="226" t="s">
        <v>2655</v>
      </c>
    </row>
    <row r="325" s="2" customFormat="1">
      <c r="A325" s="41"/>
      <c r="B325" s="42"/>
      <c r="C325" s="43"/>
      <c r="D325" s="228" t="s">
        <v>202</v>
      </c>
      <c r="E325" s="43"/>
      <c r="F325" s="229" t="s">
        <v>6400</v>
      </c>
      <c r="G325" s="43"/>
      <c r="H325" s="43"/>
      <c r="I325" s="230"/>
      <c r="J325" s="43"/>
      <c r="K325" s="43"/>
      <c r="L325" s="47"/>
      <c r="M325" s="231"/>
      <c r="N325" s="232"/>
      <c r="O325" s="87"/>
      <c r="P325" s="87"/>
      <c r="Q325" s="87"/>
      <c r="R325" s="87"/>
      <c r="S325" s="87"/>
      <c r="T325" s="88"/>
      <c r="U325" s="41"/>
      <c r="V325" s="41"/>
      <c r="W325" s="41"/>
      <c r="X325" s="41"/>
      <c r="Y325" s="41"/>
      <c r="Z325" s="41"/>
      <c r="AA325" s="41"/>
      <c r="AB325" s="41"/>
      <c r="AC325" s="41"/>
      <c r="AD325" s="41"/>
      <c r="AE325" s="41"/>
      <c r="AT325" s="20" t="s">
        <v>202</v>
      </c>
      <c r="AU325" s="20" t="s">
        <v>76</v>
      </c>
    </row>
    <row r="326" s="2" customFormat="1" ht="16.5" customHeight="1">
      <c r="A326" s="41"/>
      <c r="B326" s="42"/>
      <c r="C326" s="274" t="s">
        <v>803</v>
      </c>
      <c r="D326" s="274" t="s">
        <v>1765</v>
      </c>
      <c r="E326" s="275" t="s">
        <v>6401</v>
      </c>
      <c r="F326" s="276" t="s">
        <v>6402</v>
      </c>
      <c r="G326" s="277" t="s">
        <v>343</v>
      </c>
      <c r="H326" s="278">
        <v>1</v>
      </c>
      <c r="I326" s="279"/>
      <c r="J326" s="280">
        <f>ROUND(I326*H326,2)</f>
        <v>0</v>
      </c>
      <c r="K326" s="276" t="s">
        <v>19</v>
      </c>
      <c r="L326" s="281"/>
      <c r="M326" s="282" t="s">
        <v>19</v>
      </c>
      <c r="N326" s="283" t="s">
        <v>40</v>
      </c>
      <c r="O326" s="87"/>
      <c r="P326" s="224">
        <f>O326*H326</f>
        <v>0</v>
      </c>
      <c r="Q326" s="224">
        <v>0</v>
      </c>
      <c r="R326" s="224">
        <f>Q326*H326</f>
        <v>0</v>
      </c>
      <c r="S326" s="224">
        <v>0</v>
      </c>
      <c r="T326" s="225">
        <f>S326*H326</f>
        <v>0</v>
      </c>
      <c r="U326" s="41"/>
      <c r="V326" s="41"/>
      <c r="W326" s="41"/>
      <c r="X326" s="41"/>
      <c r="Y326" s="41"/>
      <c r="Z326" s="41"/>
      <c r="AA326" s="41"/>
      <c r="AB326" s="41"/>
      <c r="AC326" s="41"/>
      <c r="AD326" s="41"/>
      <c r="AE326" s="41"/>
      <c r="AR326" s="226" t="s">
        <v>449</v>
      </c>
      <c r="AT326" s="226" t="s">
        <v>1765</v>
      </c>
      <c r="AU326" s="226" t="s">
        <v>76</v>
      </c>
      <c r="AY326" s="20" t="s">
        <v>193</v>
      </c>
      <c r="BE326" s="227">
        <f>IF(N326="základní",J326,0)</f>
        <v>0</v>
      </c>
      <c r="BF326" s="227">
        <f>IF(N326="snížená",J326,0)</f>
        <v>0</v>
      </c>
      <c r="BG326" s="227">
        <f>IF(N326="zákl. přenesená",J326,0)</f>
        <v>0</v>
      </c>
      <c r="BH326" s="227">
        <f>IF(N326="sníž. přenesená",J326,0)</f>
        <v>0</v>
      </c>
      <c r="BI326" s="227">
        <f>IF(N326="nulová",J326,0)</f>
        <v>0</v>
      </c>
      <c r="BJ326" s="20" t="s">
        <v>76</v>
      </c>
      <c r="BK326" s="227">
        <f>ROUND(I326*H326,2)</f>
        <v>0</v>
      </c>
      <c r="BL326" s="20" t="s">
        <v>323</v>
      </c>
      <c r="BM326" s="226" t="s">
        <v>2668</v>
      </c>
    </row>
    <row r="327" s="2" customFormat="1">
      <c r="A327" s="41"/>
      <c r="B327" s="42"/>
      <c r="C327" s="43"/>
      <c r="D327" s="228" t="s">
        <v>202</v>
      </c>
      <c r="E327" s="43"/>
      <c r="F327" s="229" t="s">
        <v>6402</v>
      </c>
      <c r="G327" s="43"/>
      <c r="H327" s="43"/>
      <c r="I327" s="230"/>
      <c r="J327" s="43"/>
      <c r="K327" s="43"/>
      <c r="L327" s="47"/>
      <c r="M327" s="231"/>
      <c r="N327" s="232"/>
      <c r="O327" s="87"/>
      <c r="P327" s="87"/>
      <c r="Q327" s="87"/>
      <c r="R327" s="87"/>
      <c r="S327" s="87"/>
      <c r="T327" s="88"/>
      <c r="U327" s="41"/>
      <c r="V327" s="41"/>
      <c r="W327" s="41"/>
      <c r="X327" s="41"/>
      <c r="Y327" s="41"/>
      <c r="Z327" s="41"/>
      <c r="AA327" s="41"/>
      <c r="AB327" s="41"/>
      <c r="AC327" s="41"/>
      <c r="AD327" s="41"/>
      <c r="AE327" s="41"/>
      <c r="AT327" s="20" t="s">
        <v>202</v>
      </c>
      <c r="AU327" s="20" t="s">
        <v>76</v>
      </c>
    </row>
    <row r="328" s="2" customFormat="1" ht="16.5" customHeight="1">
      <c r="A328" s="41"/>
      <c r="B328" s="42"/>
      <c r="C328" s="215" t="s">
        <v>810</v>
      </c>
      <c r="D328" s="215" t="s">
        <v>195</v>
      </c>
      <c r="E328" s="216" t="s">
        <v>6403</v>
      </c>
      <c r="F328" s="217" t="s">
        <v>6404</v>
      </c>
      <c r="G328" s="218" t="s">
        <v>248</v>
      </c>
      <c r="H328" s="219">
        <v>0.96999999999999997</v>
      </c>
      <c r="I328" s="220"/>
      <c r="J328" s="221">
        <f>ROUND(I328*H328,2)</f>
        <v>0</v>
      </c>
      <c r="K328" s="217" t="s">
        <v>19</v>
      </c>
      <c r="L328" s="47"/>
      <c r="M328" s="222" t="s">
        <v>19</v>
      </c>
      <c r="N328" s="223" t="s">
        <v>40</v>
      </c>
      <c r="O328" s="87"/>
      <c r="P328" s="224">
        <f>O328*H328</f>
        <v>0</v>
      </c>
      <c r="Q328" s="224">
        <v>0</v>
      </c>
      <c r="R328" s="224">
        <f>Q328*H328</f>
        <v>0</v>
      </c>
      <c r="S328" s="224">
        <v>0</v>
      </c>
      <c r="T328" s="225">
        <f>S328*H328</f>
        <v>0</v>
      </c>
      <c r="U328" s="41"/>
      <c r="V328" s="41"/>
      <c r="W328" s="41"/>
      <c r="X328" s="41"/>
      <c r="Y328" s="41"/>
      <c r="Z328" s="41"/>
      <c r="AA328" s="41"/>
      <c r="AB328" s="41"/>
      <c r="AC328" s="41"/>
      <c r="AD328" s="41"/>
      <c r="AE328" s="41"/>
      <c r="AR328" s="226" t="s">
        <v>323</v>
      </c>
      <c r="AT328" s="226" t="s">
        <v>195</v>
      </c>
      <c r="AU328" s="226" t="s">
        <v>76</v>
      </c>
      <c r="AY328" s="20" t="s">
        <v>193</v>
      </c>
      <c r="BE328" s="227">
        <f>IF(N328="základní",J328,0)</f>
        <v>0</v>
      </c>
      <c r="BF328" s="227">
        <f>IF(N328="snížená",J328,0)</f>
        <v>0</v>
      </c>
      <c r="BG328" s="227">
        <f>IF(N328="zákl. přenesená",J328,0)</f>
        <v>0</v>
      </c>
      <c r="BH328" s="227">
        <f>IF(N328="sníž. přenesená",J328,0)</f>
        <v>0</v>
      </c>
      <c r="BI328" s="227">
        <f>IF(N328="nulová",J328,0)</f>
        <v>0</v>
      </c>
      <c r="BJ328" s="20" t="s">
        <v>76</v>
      </c>
      <c r="BK328" s="227">
        <f>ROUND(I328*H328,2)</f>
        <v>0</v>
      </c>
      <c r="BL328" s="20" t="s">
        <v>323</v>
      </c>
      <c r="BM328" s="226" t="s">
        <v>2688</v>
      </c>
    </row>
    <row r="329" s="2" customFormat="1">
      <c r="A329" s="41"/>
      <c r="B329" s="42"/>
      <c r="C329" s="43"/>
      <c r="D329" s="228" t="s">
        <v>202</v>
      </c>
      <c r="E329" s="43"/>
      <c r="F329" s="229" t="s">
        <v>6404</v>
      </c>
      <c r="G329" s="43"/>
      <c r="H329" s="43"/>
      <c r="I329" s="230"/>
      <c r="J329" s="43"/>
      <c r="K329" s="43"/>
      <c r="L329" s="47"/>
      <c r="M329" s="231"/>
      <c r="N329" s="232"/>
      <c r="O329" s="87"/>
      <c r="P329" s="87"/>
      <c r="Q329" s="87"/>
      <c r="R329" s="87"/>
      <c r="S329" s="87"/>
      <c r="T329" s="88"/>
      <c r="U329" s="41"/>
      <c r="V329" s="41"/>
      <c r="W329" s="41"/>
      <c r="X329" s="41"/>
      <c r="Y329" s="41"/>
      <c r="Z329" s="41"/>
      <c r="AA329" s="41"/>
      <c r="AB329" s="41"/>
      <c r="AC329" s="41"/>
      <c r="AD329" s="41"/>
      <c r="AE329" s="41"/>
      <c r="AT329" s="20" t="s">
        <v>202</v>
      </c>
      <c r="AU329" s="20" t="s">
        <v>76</v>
      </c>
    </row>
    <row r="330" s="2" customFormat="1">
      <c r="A330" s="41"/>
      <c r="B330" s="42"/>
      <c r="C330" s="43"/>
      <c r="D330" s="228" t="s">
        <v>1221</v>
      </c>
      <c r="E330" s="43"/>
      <c r="F330" s="270" t="s">
        <v>6320</v>
      </c>
      <c r="G330" s="43"/>
      <c r="H330" s="43"/>
      <c r="I330" s="230"/>
      <c r="J330" s="43"/>
      <c r="K330" s="43"/>
      <c r="L330" s="47"/>
      <c r="M330" s="231"/>
      <c r="N330" s="232"/>
      <c r="O330" s="87"/>
      <c r="P330" s="87"/>
      <c r="Q330" s="87"/>
      <c r="R330" s="87"/>
      <c r="S330" s="87"/>
      <c r="T330" s="88"/>
      <c r="U330" s="41"/>
      <c r="V330" s="41"/>
      <c r="W330" s="41"/>
      <c r="X330" s="41"/>
      <c r="Y330" s="41"/>
      <c r="Z330" s="41"/>
      <c r="AA330" s="41"/>
      <c r="AB330" s="41"/>
      <c r="AC330" s="41"/>
      <c r="AD330" s="41"/>
      <c r="AE330" s="41"/>
      <c r="AT330" s="20" t="s">
        <v>1221</v>
      </c>
      <c r="AU330" s="20" t="s">
        <v>76</v>
      </c>
    </row>
    <row r="331" s="12" customFormat="1" ht="25.92" customHeight="1">
      <c r="A331" s="12"/>
      <c r="B331" s="199"/>
      <c r="C331" s="200"/>
      <c r="D331" s="201" t="s">
        <v>68</v>
      </c>
      <c r="E331" s="202" t="s">
        <v>6405</v>
      </c>
      <c r="F331" s="202" t="s">
        <v>6406</v>
      </c>
      <c r="G331" s="200"/>
      <c r="H331" s="200"/>
      <c r="I331" s="203"/>
      <c r="J331" s="204">
        <f>BK331</f>
        <v>0</v>
      </c>
      <c r="K331" s="200"/>
      <c r="L331" s="205"/>
      <c r="M331" s="206"/>
      <c r="N331" s="207"/>
      <c r="O331" s="207"/>
      <c r="P331" s="208">
        <f>SUM(P332:P471)</f>
        <v>0</v>
      </c>
      <c r="Q331" s="207"/>
      <c r="R331" s="208">
        <f>SUM(R332:R471)</f>
        <v>0</v>
      </c>
      <c r="S331" s="207"/>
      <c r="T331" s="209">
        <f>SUM(T332:T471)</f>
        <v>0</v>
      </c>
      <c r="U331" s="12"/>
      <c r="V331" s="12"/>
      <c r="W331" s="12"/>
      <c r="X331" s="12"/>
      <c r="Y331" s="12"/>
      <c r="Z331" s="12"/>
      <c r="AA331" s="12"/>
      <c r="AB331" s="12"/>
      <c r="AC331" s="12"/>
      <c r="AD331" s="12"/>
      <c r="AE331" s="12"/>
      <c r="AR331" s="210" t="s">
        <v>78</v>
      </c>
      <c r="AT331" s="211" t="s">
        <v>68</v>
      </c>
      <c r="AU331" s="211" t="s">
        <v>69</v>
      </c>
      <c r="AY331" s="210" t="s">
        <v>193</v>
      </c>
      <c r="BK331" s="212">
        <f>SUM(BK332:BK471)</f>
        <v>0</v>
      </c>
    </row>
    <row r="332" s="2" customFormat="1" ht="24.15" customHeight="1">
      <c r="A332" s="41"/>
      <c r="B332" s="42"/>
      <c r="C332" s="215" t="s">
        <v>816</v>
      </c>
      <c r="D332" s="215" t="s">
        <v>195</v>
      </c>
      <c r="E332" s="216" t="s">
        <v>6407</v>
      </c>
      <c r="F332" s="217" t="s">
        <v>6408</v>
      </c>
      <c r="G332" s="218" t="s">
        <v>408</v>
      </c>
      <c r="H332" s="219">
        <v>17.5</v>
      </c>
      <c r="I332" s="220"/>
      <c r="J332" s="221">
        <f>ROUND(I332*H332,2)</f>
        <v>0</v>
      </c>
      <c r="K332" s="217" t="s">
        <v>19</v>
      </c>
      <c r="L332" s="47"/>
      <c r="M332" s="222" t="s">
        <v>19</v>
      </c>
      <c r="N332" s="223" t="s">
        <v>40</v>
      </c>
      <c r="O332" s="87"/>
      <c r="P332" s="224">
        <f>O332*H332</f>
        <v>0</v>
      </c>
      <c r="Q332" s="224">
        <v>0</v>
      </c>
      <c r="R332" s="224">
        <f>Q332*H332</f>
        <v>0</v>
      </c>
      <c r="S332" s="224">
        <v>0</v>
      </c>
      <c r="T332" s="225">
        <f>S332*H332</f>
        <v>0</v>
      </c>
      <c r="U332" s="41"/>
      <c r="V332" s="41"/>
      <c r="W332" s="41"/>
      <c r="X332" s="41"/>
      <c r="Y332" s="41"/>
      <c r="Z332" s="41"/>
      <c r="AA332" s="41"/>
      <c r="AB332" s="41"/>
      <c r="AC332" s="41"/>
      <c r="AD332" s="41"/>
      <c r="AE332" s="41"/>
      <c r="AR332" s="226" t="s">
        <v>323</v>
      </c>
      <c r="AT332" s="226" t="s">
        <v>195</v>
      </c>
      <c r="AU332" s="226" t="s">
        <v>76</v>
      </c>
      <c r="AY332" s="20" t="s">
        <v>193</v>
      </c>
      <c r="BE332" s="227">
        <f>IF(N332="základní",J332,0)</f>
        <v>0</v>
      </c>
      <c r="BF332" s="227">
        <f>IF(N332="snížená",J332,0)</f>
        <v>0</v>
      </c>
      <c r="BG332" s="227">
        <f>IF(N332="zákl. přenesená",J332,0)</f>
        <v>0</v>
      </c>
      <c r="BH332" s="227">
        <f>IF(N332="sníž. přenesená",J332,0)</f>
        <v>0</v>
      </c>
      <c r="BI332" s="227">
        <f>IF(N332="nulová",J332,0)</f>
        <v>0</v>
      </c>
      <c r="BJ332" s="20" t="s">
        <v>76</v>
      </c>
      <c r="BK332" s="227">
        <f>ROUND(I332*H332,2)</f>
        <v>0</v>
      </c>
      <c r="BL332" s="20" t="s">
        <v>323</v>
      </c>
      <c r="BM332" s="226" t="s">
        <v>4036</v>
      </c>
    </row>
    <row r="333" s="2" customFormat="1">
      <c r="A333" s="41"/>
      <c r="B333" s="42"/>
      <c r="C333" s="43"/>
      <c r="D333" s="228" t="s">
        <v>202</v>
      </c>
      <c r="E333" s="43"/>
      <c r="F333" s="229" t="s">
        <v>6408</v>
      </c>
      <c r="G333" s="43"/>
      <c r="H333" s="43"/>
      <c r="I333" s="230"/>
      <c r="J333" s="43"/>
      <c r="K333" s="43"/>
      <c r="L333" s="47"/>
      <c r="M333" s="231"/>
      <c r="N333" s="232"/>
      <c r="O333" s="87"/>
      <c r="P333" s="87"/>
      <c r="Q333" s="87"/>
      <c r="R333" s="87"/>
      <c r="S333" s="87"/>
      <c r="T333" s="88"/>
      <c r="U333" s="41"/>
      <c r="V333" s="41"/>
      <c r="W333" s="41"/>
      <c r="X333" s="41"/>
      <c r="Y333" s="41"/>
      <c r="Z333" s="41"/>
      <c r="AA333" s="41"/>
      <c r="AB333" s="41"/>
      <c r="AC333" s="41"/>
      <c r="AD333" s="41"/>
      <c r="AE333" s="41"/>
      <c r="AT333" s="20" t="s">
        <v>202</v>
      </c>
      <c r="AU333" s="20" t="s">
        <v>76</v>
      </c>
    </row>
    <row r="334" s="2" customFormat="1">
      <c r="A334" s="41"/>
      <c r="B334" s="42"/>
      <c r="C334" s="43"/>
      <c r="D334" s="228" t="s">
        <v>1221</v>
      </c>
      <c r="E334" s="43"/>
      <c r="F334" s="270" t="s">
        <v>6409</v>
      </c>
      <c r="G334" s="43"/>
      <c r="H334" s="43"/>
      <c r="I334" s="230"/>
      <c r="J334" s="43"/>
      <c r="K334" s="43"/>
      <c r="L334" s="47"/>
      <c r="M334" s="231"/>
      <c r="N334" s="232"/>
      <c r="O334" s="87"/>
      <c r="P334" s="87"/>
      <c r="Q334" s="87"/>
      <c r="R334" s="87"/>
      <c r="S334" s="87"/>
      <c r="T334" s="88"/>
      <c r="U334" s="41"/>
      <c r="V334" s="41"/>
      <c r="W334" s="41"/>
      <c r="X334" s="41"/>
      <c r="Y334" s="41"/>
      <c r="Z334" s="41"/>
      <c r="AA334" s="41"/>
      <c r="AB334" s="41"/>
      <c r="AC334" s="41"/>
      <c r="AD334" s="41"/>
      <c r="AE334" s="41"/>
      <c r="AT334" s="20" t="s">
        <v>1221</v>
      </c>
      <c r="AU334" s="20" t="s">
        <v>76</v>
      </c>
    </row>
    <row r="335" s="2" customFormat="1" ht="16.5" customHeight="1">
      <c r="A335" s="41"/>
      <c r="B335" s="42"/>
      <c r="C335" s="274" t="s">
        <v>822</v>
      </c>
      <c r="D335" s="274" t="s">
        <v>1765</v>
      </c>
      <c r="E335" s="275" t="s">
        <v>6410</v>
      </c>
      <c r="F335" s="276" t="s">
        <v>6411</v>
      </c>
      <c r="G335" s="277" t="s">
        <v>408</v>
      </c>
      <c r="H335" s="278">
        <v>17.5</v>
      </c>
      <c r="I335" s="279"/>
      <c r="J335" s="280">
        <f>ROUND(I335*H335,2)</f>
        <v>0</v>
      </c>
      <c r="K335" s="276" t="s">
        <v>19</v>
      </c>
      <c r="L335" s="281"/>
      <c r="M335" s="282" t="s">
        <v>19</v>
      </c>
      <c r="N335" s="283" t="s">
        <v>40</v>
      </c>
      <c r="O335" s="87"/>
      <c r="P335" s="224">
        <f>O335*H335</f>
        <v>0</v>
      </c>
      <c r="Q335" s="224">
        <v>0</v>
      </c>
      <c r="R335" s="224">
        <f>Q335*H335</f>
        <v>0</v>
      </c>
      <c r="S335" s="224">
        <v>0</v>
      </c>
      <c r="T335" s="225">
        <f>S335*H335</f>
        <v>0</v>
      </c>
      <c r="U335" s="41"/>
      <c r="V335" s="41"/>
      <c r="W335" s="41"/>
      <c r="X335" s="41"/>
      <c r="Y335" s="41"/>
      <c r="Z335" s="41"/>
      <c r="AA335" s="41"/>
      <c r="AB335" s="41"/>
      <c r="AC335" s="41"/>
      <c r="AD335" s="41"/>
      <c r="AE335" s="41"/>
      <c r="AR335" s="226" t="s">
        <v>449</v>
      </c>
      <c r="AT335" s="226" t="s">
        <v>1765</v>
      </c>
      <c r="AU335" s="226" t="s">
        <v>76</v>
      </c>
      <c r="AY335" s="20" t="s">
        <v>193</v>
      </c>
      <c r="BE335" s="227">
        <f>IF(N335="základní",J335,0)</f>
        <v>0</v>
      </c>
      <c r="BF335" s="227">
        <f>IF(N335="snížená",J335,0)</f>
        <v>0</v>
      </c>
      <c r="BG335" s="227">
        <f>IF(N335="zákl. přenesená",J335,0)</f>
        <v>0</v>
      </c>
      <c r="BH335" s="227">
        <f>IF(N335="sníž. přenesená",J335,0)</f>
        <v>0</v>
      </c>
      <c r="BI335" s="227">
        <f>IF(N335="nulová",J335,0)</f>
        <v>0</v>
      </c>
      <c r="BJ335" s="20" t="s">
        <v>76</v>
      </c>
      <c r="BK335" s="227">
        <f>ROUND(I335*H335,2)</f>
        <v>0</v>
      </c>
      <c r="BL335" s="20" t="s">
        <v>323</v>
      </c>
      <c r="BM335" s="226" t="s">
        <v>4063</v>
      </c>
    </row>
    <row r="336" s="2" customFormat="1">
      <c r="A336" s="41"/>
      <c r="B336" s="42"/>
      <c r="C336" s="43"/>
      <c r="D336" s="228" t="s">
        <v>202</v>
      </c>
      <c r="E336" s="43"/>
      <c r="F336" s="229" t="s">
        <v>6411</v>
      </c>
      <c r="G336" s="43"/>
      <c r="H336" s="43"/>
      <c r="I336" s="230"/>
      <c r="J336" s="43"/>
      <c r="K336" s="43"/>
      <c r="L336" s="47"/>
      <c r="M336" s="231"/>
      <c r="N336" s="232"/>
      <c r="O336" s="87"/>
      <c r="P336" s="87"/>
      <c r="Q336" s="87"/>
      <c r="R336" s="87"/>
      <c r="S336" s="87"/>
      <c r="T336" s="88"/>
      <c r="U336" s="41"/>
      <c r="V336" s="41"/>
      <c r="W336" s="41"/>
      <c r="X336" s="41"/>
      <c r="Y336" s="41"/>
      <c r="Z336" s="41"/>
      <c r="AA336" s="41"/>
      <c r="AB336" s="41"/>
      <c r="AC336" s="41"/>
      <c r="AD336" s="41"/>
      <c r="AE336" s="41"/>
      <c r="AT336" s="20" t="s">
        <v>202</v>
      </c>
      <c r="AU336" s="20" t="s">
        <v>76</v>
      </c>
    </row>
    <row r="337" s="2" customFormat="1">
      <c r="A337" s="41"/>
      <c r="B337" s="42"/>
      <c r="C337" s="43"/>
      <c r="D337" s="228" t="s">
        <v>1221</v>
      </c>
      <c r="E337" s="43"/>
      <c r="F337" s="270" t="s">
        <v>6412</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1221</v>
      </c>
      <c r="AU337" s="20" t="s">
        <v>76</v>
      </c>
    </row>
    <row r="338" s="2" customFormat="1" ht="24.15" customHeight="1">
      <c r="A338" s="41"/>
      <c r="B338" s="42"/>
      <c r="C338" s="215" t="s">
        <v>830</v>
      </c>
      <c r="D338" s="215" t="s">
        <v>195</v>
      </c>
      <c r="E338" s="216" t="s">
        <v>6413</v>
      </c>
      <c r="F338" s="217" t="s">
        <v>6414</v>
      </c>
      <c r="G338" s="218" t="s">
        <v>408</v>
      </c>
      <c r="H338" s="219">
        <v>53</v>
      </c>
      <c r="I338" s="220"/>
      <c r="J338" s="221">
        <f>ROUND(I338*H338,2)</f>
        <v>0</v>
      </c>
      <c r="K338" s="217" t="s">
        <v>19</v>
      </c>
      <c r="L338" s="47"/>
      <c r="M338" s="222" t="s">
        <v>19</v>
      </c>
      <c r="N338" s="223" t="s">
        <v>40</v>
      </c>
      <c r="O338" s="87"/>
      <c r="P338" s="224">
        <f>O338*H338</f>
        <v>0</v>
      </c>
      <c r="Q338" s="224">
        <v>0</v>
      </c>
      <c r="R338" s="224">
        <f>Q338*H338</f>
        <v>0</v>
      </c>
      <c r="S338" s="224">
        <v>0</v>
      </c>
      <c r="T338" s="225">
        <f>S338*H338</f>
        <v>0</v>
      </c>
      <c r="U338" s="41"/>
      <c r="V338" s="41"/>
      <c r="W338" s="41"/>
      <c r="X338" s="41"/>
      <c r="Y338" s="41"/>
      <c r="Z338" s="41"/>
      <c r="AA338" s="41"/>
      <c r="AB338" s="41"/>
      <c r="AC338" s="41"/>
      <c r="AD338" s="41"/>
      <c r="AE338" s="41"/>
      <c r="AR338" s="226" t="s">
        <v>323</v>
      </c>
      <c r="AT338" s="226" t="s">
        <v>195</v>
      </c>
      <c r="AU338" s="226" t="s">
        <v>76</v>
      </c>
      <c r="AY338" s="20" t="s">
        <v>193</v>
      </c>
      <c r="BE338" s="227">
        <f>IF(N338="základní",J338,0)</f>
        <v>0</v>
      </c>
      <c r="BF338" s="227">
        <f>IF(N338="snížená",J338,0)</f>
        <v>0</v>
      </c>
      <c r="BG338" s="227">
        <f>IF(N338="zákl. přenesená",J338,0)</f>
        <v>0</v>
      </c>
      <c r="BH338" s="227">
        <f>IF(N338="sníž. přenesená",J338,0)</f>
        <v>0</v>
      </c>
      <c r="BI338" s="227">
        <f>IF(N338="nulová",J338,0)</f>
        <v>0</v>
      </c>
      <c r="BJ338" s="20" t="s">
        <v>76</v>
      </c>
      <c r="BK338" s="227">
        <f>ROUND(I338*H338,2)</f>
        <v>0</v>
      </c>
      <c r="BL338" s="20" t="s">
        <v>323</v>
      </c>
      <c r="BM338" s="226" t="s">
        <v>4071</v>
      </c>
    </row>
    <row r="339" s="2" customFormat="1">
      <c r="A339" s="41"/>
      <c r="B339" s="42"/>
      <c r="C339" s="43"/>
      <c r="D339" s="228" t="s">
        <v>202</v>
      </c>
      <c r="E339" s="43"/>
      <c r="F339" s="229" t="s">
        <v>6415</v>
      </c>
      <c r="G339" s="43"/>
      <c r="H339" s="43"/>
      <c r="I339" s="230"/>
      <c r="J339" s="43"/>
      <c r="K339" s="43"/>
      <c r="L339" s="47"/>
      <c r="M339" s="231"/>
      <c r="N339" s="232"/>
      <c r="O339" s="87"/>
      <c r="P339" s="87"/>
      <c r="Q339" s="87"/>
      <c r="R339" s="87"/>
      <c r="S339" s="87"/>
      <c r="T339" s="88"/>
      <c r="U339" s="41"/>
      <c r="V339" s="41"/>
      <c r="W339" s="41"/>
      <c r="X339" s="41"/>
      <c r="Y339" s="41"/>
      <c r="Z339" s="41"/>
      <c r="AA339" s="41"/>
      <c r="AB339" s="41"/>
      <c r="AC339" s="41"/>
      <c r="AD339" s="41"/>
      <c r="AE339" s="41"/>
      <c r="AT339" s="20" t="s">
        <v>202</v>
      </c>
      <c r="AU339" s="20" t="s">
        <v>76</v>
      </c>
    </row>
    <row r="340" s="2" customFormat="1">
      <c r="A340" s="41"/>
      <c r="B340" s="42"/>
      <c r="C340" s="43"/>
      <c r="D340" s="228" t="s">
        <v>1221</v>
      </c>
      <c r="E340" s="43"/>
      <c r="F340" s="270" t="s">
        <v>6416</v>
      </c>
      <c r="G340" s="43"/>
      <c r="H340" s="43"/>
      <c r="I340" s="230"/>
      <c r="J340" s="43"/>
      <c r="K340" s="43"/>
      <c r="L340" s="47"/>
      <c r="M340" s="231"/>
      <c r="N340" s="232"/>
      <c r="O340" s="87"/>
      <c r="P340" s="87"/>
      <c r="Q340" s="87"/>
      <c r="R340" s="87"/>
      <c r="S340" s="87"/>
      <c r="T340" s="88"/>
      <c r="U340" s="41"/>
      <c r="V340" s="41"/>
      <c r="W340" s="41"/>
      <c r="X340" s="41"/>
      <c r="Y340" s="41"/>
      <c r="Z340" s="41"/>
      <c r="AA340" s="41"/>
      <c r="AB340" s="41"/>
      <c r="AC340" s="41"/>
      <c r="AD340" s="41"/>
      <c r="AE340" s="41"/>
      <c r="AT340" s="20" t="s">
        <v>1221</v>
      </c>
      <c r="AU340" s="20" t="s">
        <v>76</v>
      </c>
    </row>
    <row r="341" s="2" customFormat="1" ht="24.15" customHeight="1">
      <c r="A341" s="41"/>
      <c r="B341" s="42"/>
      <c r="C341" s="215" t="s">
        <v>837</v>
      </c>
      <c r="D341" s="215" t="s">
        <v>195</v>
      </c>
      <c r="E341" s="216" t="s">
        <v>6417</v>
      </c>
      <c r="F341" s="217" t="s">
        <v>6418</v>
      </c>
      <c r="G341" s="218" t="s">
        <v>408</v>
      </c>
      <c r="H341" s="219">
        <v>59</v>
      </c>
      <c r="I341" s="220"/>
      <c r="J341" s="221">
        <f>ROUND(I341*H341,2)</f>
        <v>0</v>
      </c>
      <c r="K341" s="217" t="s">
        <v>19</v>
      </c>
      <c r="L341" s="47"/>
      <c r="M341" s="222" t="s">
        <v>19</v>
      </c>
      <c r="N341" s="223" t="s">
        <v>40</v>
      </c>
      <c r="O341" s="87"/>
      <c r="P341" s="224">
        <f>O341*H341</f>
        <v>0</v>
      </c>
      <c r="Q341" s="224">
        <v>0</v>
      </c>
      <c r="R341" s="224">
        <f>Q341*H341</f>
        <v>0</v>
      </c>
      <c r="S341" s="224">
        <v>0</v>
      </c>
      <c r="T341" s="225">
        <f>S341*H341</f>
        <v>0</v>
      </c>
      <c r="U341" s="41"/>
      <c r="V341" s="41"/>
      <c r="W341" s="41"/>
      <c r="X341" s="41"/>
      <c r="Y341" s="41"/>
      <c r="Z341" s="41"/>
      <c r="AA341" s="41"/>
      <c r="AB341" s="41"/>
      <c r="AC341" s="41"/>
      <c r="AD341" s="41"/>
      <c r="AE341" s="41"/>
      <c r="AR341" s="226" t="s">
        <v>323</v>
      </c>
      <c r="AT341" s="226" t="s">
        <v>195</v>
      </c>
      <c r="AU341" s="226" t="s">
        <v>76</v>
      </c>
      <c r="AY341" s="20" t="s">
        <v>193</v>
      </c>
      <c r="BE341" s="227">
        <f>IF(N341="základní",J341,0)</f>
        <v>0</v>
      </c>
      <c r="BF341" s="227">
        <f>IF(N341="snížená",J341,0)</f>
        <v>0</v>
      </c>
      <c r="BG341" s="227">
        <f>IF(N341="zákl. přenesená",J341,0)</f>
        <v>0</v>
      </c>
      <c r="BH341" s="227">
        <f>IF(N341="sníž. přenesená",J341,0)</f>
        <v>0</v>
      </c>
      <c r="BI341" s="227">
        <f>IF(N341="nulová",J341,0)</f>
        <v>0</v>
      </c>
      <c r="BJ341" s="20" t="s">
        <v>76</v>
      </c>
      <c r="BK341" s="227">
        <f>ROUND(I341*H341,2)</f>
        <v>0</v>
      </c>
      <c r="BL341" s="20" t="s">
        <v>323</v>
      </c>
      <c r="BM341" s="226" t="s">
        <v>4100</v>
      </c>
    </row>
    <row r="342" s="2" customFormat="1">
      <c r="A342" s="41"/>
      <c r="B342" s="42"/>
      <c r="C342" s="43"/>
      <c r="D342" s="228" t="s">
        <v>202</v>
      </c>
      <c r="E342" s="43"/>
      <c r="F342" s="229" t="s">
        <v>6419</v>
      </c>
      <c r="G342" s="43"/>
      <c r="H342" s="43"/>
      <c r="I342" s="230"/>
      <c r="J342" s="43"/>
      <c r="K342" s="43"/>
      <c r="L342" s="47"/>
      <c r="M342" s="231"/>
      <c r="N342" s="232"/>
      <c r="O342" s="87"/>
      <c r="P342" s="87"/>
      <c r="Q342" s="87"/>
      <c r="R342" s="87"/>
      <c r="S342" s="87"/>
      <c r="T342" s="88"/>
      <c r="U342" s="41"/>
      <c r="V342" s="41"/>
      <c r="W342" s="41"/>
      <c r="X342" s="41"/>
      <c r="Y342" s="41"/>
      <c r="Z342" s="41"/>
      <c r="AA342" s="41"/>
      <c r="AB342" s="41"/>
      <c r="AC342" s="41"/>
      <c r="AD342" s="41"/>
      <c r="AE342" s="41"/>
      <c r="AT342" s="20" t="s">
        <v>202</v>
      </c>
      <c r="AU342" s="20" t="s">
        <v>76</v>
      </c>
    </row>
    <row r="343" s="2" customFormat="1">
      <c r="A343" s="41"/>
      <c r="B343" s="42"/>
      <c r="C343" s="43"/>
      <c r="D343" s="228" t="s">
        <v>1221</v>
      </c>
      <c r="E343" s="43"/>
      <c r="F343" s="270" t="s">
        <v>6416</v>
      </c>
      <c r="G343" s="43"/>
      <c r="H343" s="43"/>
      <c r="I343" s="230"/>
      <c r="J343" s="43"/>
      <c r="K343" s="43"/>
      <c r="L343" s="47"/>
      <c r="M343" s="231"/>
      <c r="N343" s="232"/>
      <c r="O343" s="87"/>
      <c r="P343" s="87"/>
      <c r="Q343" s="87"/>
      <c r="R343" s="87"/>
      <c r="S343" s="87"/>
      <c r="T343" s="88"/>
      <c r="U343" s="41"/>
      <c r="V343" s="41"/>
      <c r="W343" s="41"/>
      <c r="X343" s="41"/>
      <c r="Y343" s="41"/>
      <c r="Z343" s="41"/>
      <c r="AA343" s="41"/>
      <c r="AB343" s="41"/>
      <c r="AC343" s="41"/>
      <c r="AD343" s="41"/>
      <c r="AE343" s="41"/>
      <c r="AT343" s="20" t="s">
        <v>1221</v>
      </c>
      <c r="AU343" s="20" t="s">
        <v>76</v>
      </c>
    </row>
    <row r="344" s="2" customFormat="1" ht="21.75" customHeight="1">
      <c r="A344" s="41"/>
      <c r="B344" s="42"/>
      <c r="C344" s="215" t="s">
        <v>846</v>
      </c>
      <c r="D344" s="215" t="s">
        <v>195</v>
      </c>
      <c r="E344" s="216" t="s">
        <v>6420</v>
      </c>
      <c r="F344" s="217" t="s">
        <v>6421</v>
      </c>
      <c r="G344" s="218" t="s">
        <v>408</v>
      </c>
      <c r="H344" s="219">
        <v>306</v>
      </c>
      <c r="I344" s="220"/>
      <c r="J344" s="221">
        <f>ROUND(I344*H344,2)</f>
        <v>0</v>
      </c>
      <c r="K344" s="217" t="s">
        <v>19</v>
      </c>
      <c r="L344" s="47"/>
      <c r="M344" s="222" t="s">
        <v>19</v>
      </c>
      <c r="N344" s="223" t="s">
        <v>40</v>
      </c>
      <c r="O344" s="87"/>
      <c r="P344" s="224">
        <f>O344*H344</f>
        <v>0</v>
      </c>
      <c r="Q344" s="224">
        <v>0</v>
      </c>
      <c r="R344" s="224">
        <f>Q344*H344</f>
        <v>0</v>
      </c>
      <c r="S344" s="224">
        <v>0</v>
      </c>
      <c r="T344" s="225">
        <f>S344*H344</f>
        <v>0</v>
      </c>
      <c r="U344" s="41"/>
      <c r="V344" s="41"/>
      <c r="W344" s="41"/>
      <c r="X344" s="41"/>
      <c r="Y344" s="41"/>
      <c r="Z344" s="41"/>
      <c r="AA344" s="41"/>
      <c r="AB344" s="41"/>
      <c r="AC344" s="41"/>
      <c r="AD344" s="41"/>
      <c r="AE344" s="41"/>
      <c r="AR344" s="226" t="s">
        <v>323</v>
      </c>
      <c r="AT344" s="226" t="s">
        <v>195</v>
      </c>
      <c r="AU344" s="226" t="s">
        <v>76</v>
      </c>
      <c r="AY344" s="20" t="s">
        <v>193</v>
      </c>
      <c r="BE344" s="227">
        <f>IF(N344="základní",J344,0)</f>
        <v>0</v>
      </c>
      <c r="BF344" s="227">
        <f>IF(N344="snížená",J344,0)</f>
        <v>0</v>
      </c>
      <c r="BG344" s="227">
        <f>IF(N344="zákl. přenesená",J344,0)</f>
        <v>0</v>
      </c>
      <c r="BH344" s="227">
        <f>IF(N344="sníž. přenesená",J344,0)</f>
        <v>0</v>
      </c>
      <c r="BI344" s="227">
        <f>IF(N344="nulová",J344,0)</f>
        <v>0</v>
      </c>
      <c r="BJ344" s="20" t="s">
        <v>76</v>
      </c>
      <c r="BK344" s="227">
        <f>ROUND(I344*H344,2)</f>
        <v>0</v>
      </c>
      <c r="BL344" s="20" t="s">
        <v>323</v>
      </c>
      <c r="BM344" s="226" t="s">
        <v>4128</v>
      </c>
    </row>
    <row r="345" s="2" customFormat="1">
      <c r="A345" s="41"/>
      <c r="B345" s="42"/>
      <c r="C345" s="43"/>
      <c r="D345" s="228" t="s">
        <v>202</v>
      </c>
      <c r="E345" s="43"/>
      <c r="F345" s="229" t="s">
        <v>6421</v>
      </c>
      <c r="G345" s="43"/>
      <c r="H345" s="43"/>
      <c r="I345" s="230"/>
      <c r="J345" s="43"/>
      <c r="K345" s="43"/>
      <c r="L345" s="47"/>
      <c r="M345" s="231"/>
      <c r="N345" s="232"/>
      <c r="O345" s="87"/>
      <c r="P345" s="87"/>
      <c r="Q345" s="87"/>
      <c r="R345" s="87"/>
      <c r="S345" s="87"/>
      <c r="T345" s="88"/>
      <c r="U345" s="41"/>
      <c r="V345" s="41"/>
      <c r="W345" s="41"/>
      <c r="X345" s="41"/>
      <c r="Y345" s="41"/>
      <c r="Z345" s="41"/>
      <c r="AA345" s="41"/>
      <c r="AB345" s="41"/>
      <c r="AC345" s="41"/>
      <c r="AD345" s="41"/>
      <c r="AE345" s="41"/>
      <c r="AT345" s="20" t="s">
        <v>202</v>
      </c>
      <c r="AU345" s="20" t="s">
        <v>76</v>
      </c>
    </row>
    <row r="346" s="2" customFormat="1">
      <c r="A346" s="41"/>
      <c r="B346" s="42"/>
      <c r="C346" s="43"/>
      <c r="D346" s="228" t="s">
        <v>1221</v>
      </c>
      <c r="E346" s="43"/>
      <c r="F346" s="270" t="s">
        <v>6422</v>
      </c>
      <c r="G346" s="43"/>
      <c r="H346" s="43"/>
      <c r="I346" s="230"/>
      <c r="J346" s="43"/>
      <c r="K346" s="43"/>
      <c r="L346" s="47"/>
      <c r="M346" s="231"/>
      <c r="N346" s="232"/>
      <c r="O346" s="87"/>
      <c r="P346" s="87"/>
      <c r="Q346" s="87"/>
      <c r="R346" s="87"/>
      <c r="S346" s="87"/>
      <c r="T346" s="88"/>
      <c r="U346" s="41"/>
      <c r="V346" s="41"/>
      <c r="W346" s="41"/>
      <c r="X346" s="41"/>
      <c r="Y346" s="41"/>
      <c r="Z346" s="41"/>
      <c r="AA346" s="41"/>
      <c r="AB346" s="41"/>
      <c r="AC346" s="41"/>
      <c r="AD346" s="41"/>
      <c r="AE346" s="41"/>
      <c r="AT346" s="20" t="s">
        <v>1221</v>
      </c>
      <c r="AU346" s="20" t="s">
        <v>76</v>
      </c>
    </row>
    <row r="347" s="2" customFormat="1" ht="21.75" customHeight="1">
      <c r="A347" s="41"/>
      <c r="B347" s="42"/>
      <c r="C347" s="215" t="s">
        <v>855</v>
      </c>
      <c r="D347" s="215" t="s">
        <v>195</v>
      </c>
      <c r="E347" s="216" t="s">
        <v>6423</v>
      </c>
      <c r="F347" s="217" t="s">
        <v>6424</v>
      </c>
      <c r="G347" s="218" t="s">
        <v>408</v>
      </c>
      <c r="H347" s="219">
        <v>158</v>
      </c>
      <c r="I347" s="220"/>
      <c r="J347" s="221">
        <f>ROUND(I347*H347,2)</f>
        <v>0</v>
      </c>
      <c r="K347" s="217" t="s">
        <v>19</v>
      </c>
      <c r="L347" s="47"/>
      <c r="M347" s="222" t="s">
        <v>19</v>
      </c>
      <c r="N347" s="223" t="s">
        <v>40</v>
      </c>
      <c r="O347" s="87"/>
      <c r="P347" s="224">
        <f>O347*H347</f>
        <v>0</v>
      </c>
      <c r="Q347" s="224">
        <v>0</v>
      </c>
      <c r="R347" s="224">
        <f>Q347*H347</f>
        <v>0</v>
      </c>
      <c r="S347" s="224">
        <v>0</v>
      </c>
      <c r="T347" s="225">
        <f>S347*H347</f>
        <v>0</v>
      </c>
      <c r="U347" s="41"/>
      <c r="V347" s="41"/>
      <c r="W347" s="41"/>
      <c r="X347" s="41"/>
      <c r="Y347" s="41"/>
      <c r="Z347" s="41"/>
      <c r="AA347" s="41"/>
      <c r="AB347" s="41"/>
      <c r="AC347" s="41"/>
      <c r="AD347" s="41"/>
      <c r="AE347" s="41"/>
      <c r="AR347" s="226" t="s">
        <v>323</v>
      </c>
      <c r="AT347" s="226" t="s">
        <v>195</v>
      </c>
      <c r="AU347" s="226" t="s">
        <v>76</v>
      </c>
      <c r="AY347" s="20" t="s">
        <v>193</v>
      </c>
      <c r="BE347" s="227">
        <f>IF(N347="základní",J347,0)</f>
        <v>0</v>
      </c>
      <c r="BF347" s="227">
        <f>IF(N347="snížená",J347,0)</f>
        <v>0</v>
      </c>
      <c r="BG347" s="227">
        <f>IF(N347="zákl. přenesená",J347,0)</f>
        <v>0</v>
      </c>
      <c r="BH347" s="227">
        <f>IF(N347="sníž. přenesená",J347,0)</f>
        <v>0</v>
      </c>
      <c r="BI347" s="227">
        <f>IF(N347="nulová",J347,0)</f>
        <v>0</v>
      </c>
      <c r="BJ347" s="20" t="s">
        <v>76</v>
      </c>
      <c r="BK347" s="227">
        <f>ROUND(I347*H347,2)</f>
        <v>0</v>
      </c>
      <c r="BL347" s="20" t="s">
        <v>323</v>
      </c>
      <c r="BM347" s="226" t="s">
        <v>4144</v>
      </c>
    </row>
    <row r="348" s="2" customFormat="1">
      <c r="A348" s="41"/>
      <c r="B348" s="42"/>
      <c r="C348" s="43"/>
      <c r="D348" s="228" t="s">
        <v>202</v>
      </c>
      <c r="E348" s="43"/>
      <c r="F348" s="229" t="s">
        <v>6424</v>
      </c>
      <c r="G348" s="43"/>
      <c r="H348" s="43"/>
      <c r="I348" s="230"/>
      <c r="J348" s="43"/>
      <c r="K348" s="43"/>
      <c r="L348" s="47"/>
      <c r="M348" s="231"/>
      <c r="N348" s="232"/>
      <c r="O348" s="87"/>
      <c r="P348" s="87"/>
      <c r="Q348" s="87"/>
      <c r="R348" s="87"/>
      <c r="S348" s="87"/>
      <c r="T348" s="88"/>
      <c r="U348" s="41"/>
      <c r="V348" s="41"/>
      <c r="W348" s="41"/>
      <c r="X348" s="41"/>
      <c r="Y348" s="41"/>
      <c r="Z348" s="41"/>
      <c r="AA348" s="41"/>
      <c r="AB348" s="41"/>
      <c r="AC348" s="41"/>
      <c r="AD348" s="41"/>
      <c r="AE348" s="41"/>
      <c r="AT348" s="20" t="s">
        <v>202</v>
      </c>
      <c r="AU348" s="20" t="s">
        <v>76</v>
      </c>
    </row>
    <row r="349" s="2" customFormat="1">
      <c r="A349" s="41"/>
      <c r="B349" s="42"/>
      <c r="C349" s="43"/>
      <c r="D349" s="228" t="s">
        <v>1221</v>
      </c>
      <c r="E349" s="43"/>
      <c r="F349" s="270" t="s">
        <v>6422</v>
      </c>
      <c r="G349" s="43"/>
      <c r="H349" s="43"/>
      <c r="I349" s="230"/>
      <c r="J349" s="43"/>
      <c r="K349" s="43"/>
      <c r="L349" s="47"/>
      <c r="M349" s="231"/>
      <c r="N349" s="232"/>
      <c r="O349" s="87"/>
      <c r="P349" s="87"/>
      <c r="Q349" s="87"/>
      <c r="R349" s="87"/>
      <c r="S349" s="87"/>
      <c r="T349" s="88"/>
      <c r="U349" s="41"/>
      <c r="V349" s="41"/>
      <c r="W349" s="41"/>
      <c r="X349" s="41"/>
      <c r="Y349" s="41"/>
      <c r="Z349" s="41"/>
      <c r="AA349" s="41"/>
      <c r="AB349" s="41"/>
      <c r="AC349" s="41"/>
      <c r="AD349" s="41"/>
      <c r="AE349" s="41"/>
      <c r="AT349" s="20" t="s">
        <v>1221</v>
      </c>
      <c r="AU349" s="20" t="s">
        <v>76</v>
      </c>
    </row>
    <row r="350" s="2" customFormat="1" ht="21.75" customHeight="1">
      <c r="A350" s="41"/>
      <c r="B350" s="42"/>
      <c r="C350" s="215" t="s">
        <v>864</v>
      </c>
      <c r="D350" s="215" t="s">
        <v>195</v>
      </c>
      <c r="E350" s="216" t="s">
        <v>6425</v>
      </c>
      <c r="F350" s="217" t="s">
        <v>6426</v>
      </c>
      <c r="G350" s="218" t="s">
        <v>408</v>
      </c>
      <c r="H350" s="219">
        <v>33</v>
      </c>
      <c r="I350" s="220"/>
      <c r="J350" s="221">
        <f>ROUND(I350*H350,2)</f>
        <v>0</v>
      </c>
      <c r="K350" s="217" t="s">
        <v>19</v>
      </c>
      <c r="L350" s="47"/>
      <c r="M350" s="222" t="s">
        <v>19</v>
      </c>
      <c r="N350" s="223" t="s">
        <v>40</v>
      </c>
      <c r="O350" s="87"/>
      <c r="P350" s="224">
        <f>O350*H350</f>
        <v>0</v>
      </c>
      <c r="Q350" s="224">
        <v>0</v>
      </c>
      <c r="R350" s="224">
        <f>Q350*H350</f>
        <v>0</v>
      </c>
      <c r="S350" s="224">
        <v>0</v>
      </c>
      <c r="T350" s="225">
        <f>S350*H350</f>
        <v>0</v>
      </c>
      <c r="U350" s="41"/>
      <c r="V350" s="41"/>
      <c r="W350" s="41"/>
      <c r="X350" s="41"/>
      <c r="Y350" s="41"/>
      <c r="Z350" s="41"/>
      <c r="AA350" s="41"/>
      <c r="AB350" s="41"/>
      <c r="AC350" s="41"/>
      <c r="AD350" s="41"/>
      <c r="AE350" s="41"/>
      <c r="AR350" s="226" t="s">
        <v>323</v>
      </c>
      <c r="AT350" s="226" t="s">
        <v>195</v>
      </c>
      <c r="AU350" s="226" t="s">
        <v>76</v>
      </c>
      <c r="AY350" s="20" t="s">
        <v>193</v>
      </c>
      <c r="BE350" s="227">
        <f>IF(N350="základní",J350,0)</f>
        <v>0</v>
      </c>
      <c r="BF350" s="227">
        <f>IF(N350="snížená",J350,0)</f>
        <v>0</v>
      </c>
      <c r="BG350" s="227">
        <f>IF(N350="zákl. přenesená",J350,0)</f>
        <v>0</v>
      </c>
      <c r="BH350" s="227">
        <f>IF(N350="sníž. přenesená",J350,0)</f>
        <v>0</v>
      </c>
      <c r="BI350" s="227">
        <f>IF(N350="nulová",J350,0)</f>
        <v>0</v>
      </c>
      <c r="BJ350" s="20" t="s">
        <v>76</v>
      </c>
      <c r="BK350" s="227">
        <f>ROUND(I350*H350,2)</f>
        <v>0</v>
      </c>
      <c r="BL350" s="20" t="s">
        <v>323</v>
      </c>
      <c r="BM350" s="226" t="s">
        <v>4174</v>
      </c>
    </row>
    <row r="351" s="2" customFormat="1">
      <c r="A351" s="41"/>
      <c r="B351" s="42"/>
      <c r="C351" s="43"/>
      <c r="D351" s="228" t="s">
        <v>202</v>
      </c>
      <c r="E351" s="43"/>
      <c r="F351" s="229" t="s">
        <v>6426</v>
      </c>
      <c r="G351" s="43"/>
      <c r="H351" s="43"/>
      <c r="I351" s="230"/>
      <c r="J351" s="43"/>
      <c r="K351" s="43"/>
      <c r="L351" s="47"/>
      <c r="M351" s="231"/>
      <c r="N351" s="232"/>
      <c r="O351" s="87"/>
      <c r="P351" s="87"/>
      <c r="Q351" s="87"/>
      <c r="R351" s="87"/>
      <c r="S351" s="87"/>
      <c r="T351" s="88"/>
      <c r="U351" s="41"/>
      <c r="V351" s="41"/>
      <c r="W351" s="41"/>
      <c r="X351" s="41"/>
      <c r="Y351" s="41"/>
      <c r="Z351" s="41"/>
      <c r="AA351" s="41"/>
      <c r="AB351" s="41"/>
      <c r="AC351" s="41"/>
      <c r="AD351" s="41"/>
      <c r="AE351" s="41"/>
      <c r="AT351" s="20" t="s">
        <v>202</v>
      </c>
      <c r="AU351" s="20" t="s">
        <v>76</v>
      </c>
    </row>
    <row r="352" s="2" customFormat="1">
      <c r="A352" s="41"/>
      <c r="B352" s="42"/>
      <c r="C352" s="43"/>
      <c r="D352" s="228" t="s">
        <v>1221</v>
      </c>
      <c r="E352" s="43"/>
      <c r="F352" s="270" t="s">
        <v>6422</v>
      </c>
      <c r="G352" s="43"/>
      <c r="H352" s="43"/>
      <c r="I352" s="230"/>
      <c r="J352" s="43"/>
      <c r="K352" s="43"/>
      <c r="L352" s="47"/>
      <c r="M352" s="231"/>
      <c r="N352" s="232"/>
      <c r="O352" s="87"/>
      <c r="P352" s="87"/>
      <c r="Q352" s="87"/>
      <c r="R352" s="87"/>
      <c r="S352" s="87"/>
      <c r="T352" s="88"/>
      <c r="U352" s="41"/>
      <c r="V352" s="41"/>
      <c r="W352" s="41"/>
      <c r="X352" s="41"/>
      <c r="Y352" s="41"/>
      <c r="Z352" s="41"/>
      <c r="AA352" s="41"/>
      <c r="AB352" s="41"/>
      <c r="AC352" s="41"/>
      <c r="AD352" s="41"/>
      <c r="AE352" s="41"/>
      <c r="AT352" s="20" t="s">
        <v>1221</v>
      </c>
      <c r="AU352" s="20" t="s">
        <v>76</v>
      </c>
    </row>
    <row r="353" s="2" customFormat="1" ht="21.75" customHeight="1">
      <c r="A353" s="41"/>
      <c r="B353" s="42"/>
      <c r="C353" s="215" t="s">
        <v>871</v>
      </c>
      <c r="D353" s="215" t="s">
        <v>195</v>
      </c>
      <c r="E353" s="216" t="s">
        <v>6427</v>
      </c>
      <c r="F353" s="217" t="s">
        <v>6428</v>
      </c>
      <c r="G353" s="218" t="s">
        <v>408</v>
      </c>
      <c r="H353" s="219">
        <v>55</v>
      </c>
      <c r="I353" s="220"/>
      <c r="J353" s="221">
        <f>ROUND(I353*H353,2)</f>
        <v>0</v>
      </c>
      <c r="K353" s="217" t="s">
        <v>19</v>
      </c>
      <c r="L353" s="47"/>
      <c r="M353" s="222" t="s">
        <v>19</v>
      </c>
      <c r="N353" s="223" t="s">
        <v>40</v>
      </c>
      <c r="O353" s="87"/>
      <c r="P353" s="224">
        <f>O353*H353</f>
        <v>0</v>
      </c>
      <c r="Q353" s="224">
        <v>0</v>
      </c>
      <c r="R353" s="224">
        <f>Q353*H353</f>
        <v>0</v>
      </c>
      <c r="S353" s="224">
        <v>0</v>
      </c>
      <c r="T353" s="225">
        <f>S353*H353</f>
        <v>0</v>
      </c>
      <c r="U353" s="41"/>
      <c r="V353" s="41"/>
      <c r="W353" s="41"/>
      <c r="X353" s="41"/>
      <c r="Y353" s="41"/>
      <c r="Z353" s="41"/>
      <c r="AA353" s="41"/>
      <c r="AB353" s="41"/>
      <c r="AC353" s="41"/>
      <c r="AD353" s="41"/>
      <c r="AE353" s="41"/>
      <c r="AR353" s="226" t="s">
        <v>323</v>
      </c>
      <c r="AT353" s="226" t="s">
        <v>195</v>
      </c>
      <c r="AU353" s="226" t="s">
        <v>76</v>
      </c>
      <c r="AY353" s="20" t="s">
        <v>193</v>
      </c>
      <c r="BE353" s="227">
        <f>IF(N353="základní",J353,0)</f>
        <v>0</v>
      </c>
      <c r="BF353" s="227">
        <f>IF(N353="snížená",J353,0)</f>
        <v>0</v>
      </c>
      <c r="BG353" s="227">
        <f>IF(N353="zákl. přenesená",J353,0)</f>
        <v>0</v>
      </c>
      <c r="BH353" s="227">
        <f>IF(N353="sníž. přenesená",J353,0)</f>
        <v>0</v>
      </c>
      <c r="BI353" s="227">
        <f>IF(N353="nulová",J353,0)</f>
        <v>0</v>
      </c>
      <c r="BJ353" s="20" t="s">
        <v>76</v>
      </c>
      <c r="BK353" s="227">
        <f>ROUND(I353*H353,2)</f>
        <v>0</v>
      </c>
      <c r="BL353" s="20" t="s">
        <v>323</v>
      </c>
      <c r="BM353" s="226" t="s">
        <v>4179</v>
      </c>
    </row>
    <row r="354" s="2" customFormat="1">
      <c r="A354" s="41"/>
      <c r="B354" s="42"/>
      <c r="C354" s="43"/>
      <c r="D354" s="228" t="s">
        <v>202</v>
      </c>
      <c r="E354" s="43"/>
      <c r="F354" s="229" t="s">
        <v>6428</v>
      </c>
      <c r="G354" s="43"/>
      <c r="H354" s="43"/>
      <c r="I354" s="230"/>
      <c r="J354" s="43"/>
      <c r="K354" s="43"/>
      <c r="L354" s="47"/>
      <c r="M354" s="231"/>
      <c r="N354" s="232"/>
      <c r="O354" s="87"/>
      <c r="P354" s="87"/>
      <c r="Q354" s="87"/>
      <c r="R354" s="87"/>
      <c r="S354" s="87"/>
      <c r="T354" s="88"/>
      <c r="U354" s="41"/>
      <c r="V354" s="41"/>
      <c r="W354" s="41"/>
      <c r="X354" s="41"/>
      <c r="Y354" s="41"/>
      <c r="Z354" s="41"/>
      <c r="AA354" s="41"/>
      <c r="AB354" s="41"/>
      <c r="AC354" s="41"/>
      <c r="AD354" s="41"/>
      <c r="AE354" s="41"/>
      <c r="AT354" s="20" t="s">
        <v>202</v>
      </c>
      <c r="AU354" s="20" t="s">
        <v>76</v>
      </c>
    </row>
    <row r="355" s="2" customFormat="1">
      <c r="A355" s="41"/>
      <c r="B355" s="42"/>
      <c r="C355" s="43"/>
      <c r="D355" s="228" t="s">
        <v>1221</v>
      </c>
      <c r="E355" s="43"/>
      <c r="F355" s="270" t="s">
        <v>6422</v>
      </c>
      <c r="G355" s="43"/>
      <c r="H355" s="43"/>
      <c r="I355" s="230"/>
      <c r="J355" s="43"/>
      <c r="K355" s="43"/>
      <c r="L355" s="47"/>
      <c r="M355" s="231"/>
      <c r="N355" s="232"/>
      <c r="O355" s="87"/>
      <c r="P355" s="87"/>
      <c r="Q355" s="87"/>
      <c r="R355" s="87"/>
      <c r="S355" s="87"/>
      <c r="T355" s="88"/>
      <c r="U355" s="41"/>
      <c r="V355" s="41"/>
      <c r="W355" s="41"/>
      <c r="X355" s="41"/>
      <c r="Y355" s="41"/>
      <c r="Z355" s="41"/>
      <c r="AA355" s="41"/>
      <c r="AB355" s="41"/>
      <c r="AC355" s="41"/>
      <c r="AD355" s="41"/>
      <c r="AE355" s="41"/>
      <c r="AT355" s="20" t="s">
        <v>1221</v>
      </c>
      <c r="AU355" s="20" t="s">
        <v>76</v>
      </c>
    </row>
    <row r="356" s="2" customFormat="1" ht="21.75" customHeight="1">
      <c r="A356" s="41"/>
      <c r="B356" s="42"/>
      <c r="C356" s="215" t="s">
        <v>880</v>
      </c>
      <c r="D356" s="215" t="s">
        <v>195</v>
      </c>
      <c r="E356" s="216" t="s">
        <v>6429</v>
      </c>
      <c r="F356" s="217" t="s">
        <v>6430</v>
      </c>
      <c r="G356" s="218" t="s">
        <v>408</v>
      </c>
      <c r="H356" s="219">
        <v>10</v>
      </c>
      <c r="I356" s="220"/>
      <c r="J356" s="221">
        <f>ROUND(I356*H356,2)</f>
        <v>0</v>
      </c>
      <c r="K356" s="217" t="s">
        <v>19</v>
      </c>
      <c r="L356" s="47"/>
      <c r="M356" s="222" t="s">
        <v>19</v>
      </c>
      <c r="N356" s="223" t="s">
        <v>40</v>
      </c>
      <c r="O356" s="87"/>
      <c r="P356" s="224">
        <f>O356*H356</f>
        <v>0</v>
      </c>
      <c r="Q356" s="224">
        <v>0</v>
      </c>
      <c r="R356" s="224">
        <f>Q356*H356</f>
        <v>0</v>
      </c>
      <c r="S356" s="224">
        <v>0</v>
      </c>
      <c r="T356" s="225">
        <f>S356*H356</f>
        <v>0</v>
      </c>
      <c r="U356" s="41"/>
      <c r="V356" s="41"/>
      <c r="W356" s="41"/>
      <c r="X356" s="41"/>
      <c r="Y356" s="41"/>
      <c r="Z356" s="41"/>
      <c r="AA356" s="41"/>
      <c r="AB356" s="41"/>
      <c r="AC356" s="41"/>
      <c r="AD356" s="41"/>
      <c r="AE356" s="41"/>
      <c r="AR356" s="226" t="s">
        <v>323</v>
      </c>
      <c r="AT356" s="226" t="s">
        <v>195</v>
      </c>
      <c r="AU356" s="226" t="s">
        <v>76</v>
      </c>
      <c r="AY356" s="20" t="s">
        <v>193</v>
      </c>
      <c r="BE356" s="227">
        <f>IF(N356="základní",J356,0)</f>
        <v>0</v>
      </c>
      <c r="BF356" s="227">
        <f>IF(N356="snížená",J356,0)</f>
        <v>0</v>
      </c>
      <c r="BG356" s="227">
        <f>IF(N356="zákl. přenesená",J356,0)</f>
        <v>0</v>
      </c>
      <c r="BH356" s="227">
        <f>IF(N356="sníž. přenesená",J356,0)</f>
        <v>0</v>
      </c>
      <c r="BI356" s="227">
        <f>IF(N356="nulová",J356,0)</f>
        <v>0</v>
      </c>
      <c r="BJ356" s="20" t="s">
        <v>76</v>
      </c>
      <c r="BK356" s="227">
        <f>ROUND(I356*H356,2)</f>
        <v>0</v>
      </c>
      <c r="BL356" s="20" t="s">
        <v>323</v>
      </c>
      <c r="BM356" s="226" t="s">
        <v>4185</v>
      </c>
    </row>
    <row r="357" s="2" customFormat="1">
      <c r="A357" s="41"/>
      <c r="B357" s="42"/>
      <c r="C357" s="43"/>
      <c r="D357" s="228" t="s">
        <v>202</v>
      </c>
      <c r="E357" s="43"/>
      <c r="F357" s="229" t="s">
        <v>6430</v>
      </c>
      <c r="G357" s="43"/>
      <c r="H357" s="43"/>
      <c r="I357" s="230"/>
      <c r="J357" s="43"/>
      <c r="K357" s="43"/>
      <c r="L357" s="47"/>
      <c r="M357" s="231"/>
      <c r="N357" s="232"/>
      <c r="O357" s="87"/>
      <c r="P357" s="87"/>
      <c r="Q357" s="87"/>
      <c r="R357" s="87"/>
      <c r="S357" s="87"/>
      <c r="T357" s="88"/>
      <c r="U357" s="41"/>
      <c r="V357" s="41"/>
      <c r="W357" s="41"/>
      <c r="X357" s="41"/>
      <c r="Y357" s="41"/>
      <c r="Z357" s="41"/>
      <c r="AA357" s="41"/>
      <c r="AB357" s="41"/>
      <c r="AC357" s="41"/>
      <c r="AD357" s="41"/>
      <c r="AE357" s="41"/>
      <c r="AT357" s="20" t="s">
        <v>202</v>
      </c>
      <c r="AU357" s="20" t="s">
        <v>76</v>
      </c>
    </row>
    <row r="358" s="2" customFormat="1">
      <c r="A358" s="41"/>
      <c r="B358" s="42"/>
      <c r="C358" s="43"/>
      <c r="D358" s="228" t="s">
        <v>1221</v>
      </c>
      <c r="E358" s="43"/>
      <c r="F358" s="270" t="s">
        <v>6422</v>
      </c>
      <c r="G358" s="43"/>
      <c r="H358" s="43"/>
      <c r="I358" s="230"/>
      <c r="J358" s="43"/>
      <c r="K358" s="43"/>
      <c r="L358" s="47"/>
      <c r="M358" s="231"/>
      <c r="N358" s="232"/>
      <c r="O358" s="87"/>
      <c r="P358" s="87"/>
      <c r="Q358" s="87"/>
      <c r="R358" s="87"/>
      <c r="S358" s="87"/>
      <c r="T358" s="88"/>
      <c r="U358" s="41"/>
      <c r="V358" s="41"/>
      <c r="W358" s="41"/>
      <c r="X358" s="41"/>
      <c r="Y358" s="41"/>
      <c r="Z358" s="41"/>
      <c r="AA358" s="41"/>
      <c r="AB358" s="41"/>
      <c r="AC358" s="41"/>
      <c r="AD358" s="41"/>
      <c r="AE358" s="41"/>
      <c r="AT358" s="20" t="s">
        <v>1221</v>
      </c>
      <c r="AU358" s="20" t="s">
        <v>76</v>
      </c>
    </row>
    <row r="359" s="2" customFormat="1" ht="21.75" customHeight="1">
      <c r="A359" s="41"/>
      <c r="B359" s="42"/>
      <c r="C359" s="215" t="s">
        <v>888</v>
      </c>
      <c r="D359" s="215" t="s">
        <v>195</v>
      </c>
      <c r="E359" s="216" t="s">
        <v>6431</v>
      </c>
      <c r="F359" s="217" t="s">
        <v>6432</v>
      </c>
      <c r="G359" s="218" t="s">
        <v>408</v>
      </c>
      <c r="H359" s="219">
        <v>6</v>
      </c>
      <c r="I359" s="220"/>
      <c r="J359" s="221">
        <f>ROUND(I359*H359,2)</f>
        <v>0</v>
      </c>
      <c r="K359" s="217" t="s">
        <v>19</v>
      </c>
      <c r="L359" s="47"/>
      <c r="M359" s="222" t="s">
        <v>19</v>
      </c>
      <c r="N359" s="223" t="s">
        <v>40</v>
      </c>
      <c r="O359" s="87"/>
      <c r="P359" s="224">
        <f>O359*H359</f>
        <v>0</v>
      </c>
      <c r="Q359" s="224">
        <v>0</v>
      </c>
      <c r="R359" s="224">
        <f>Q359*H359</f>
        <v>0</v>
      </c>
      <c r="S359" s="224">
        <v>0</v>
      </c>
      <c r="T359" s="225">
        <f>S359*H359</f>
        <v>0</v>
      </c>
      <c r="U359" s="41"/>
      <c r="V359" s="41"/>
      <c r="W359" s="41"/>
      <c r="X359" s="41"/>
      <c r="Y359" s="41"/>
      <c r="Z359" s="41"/>
      <c r="AA359" s="41"/>
      <c r="AB359" s="41"/>
      <c r="AC359" s="41"/>
      <c r="AD359" s="41"/>
      <c r="AE359" s="41"/>
      <c r="AR359" s="226" t="s">
        <v>323</v>
      </c>
      <c r="AT359" s="226" t="s">
        <v>195</v>
      </c>
      <c r="AU359" s="226" t="s">
        <v>76</v>
      </c>
      <c r="AY359" s="20" t="s">
        <v>193</v>
      </c>
      <c r="BE359" s="227">
        <f>IF(N359="základní",J359,0)</f>
        <v>0</v>
      </c>
      <c r="BF359" s="227">
        <f>IF(N359="snížená",J359,0)</f>
        <v>0</v>
      </c>
      <c r="BG359" s="227">
        <f>IF(N359="zákl. přenesená",J359,0)</f>
        <v>0</v>
      </c>
      <c r="BH359" s="227">
        <f>IF(N359="sníž. přenesená",J359,0)</f>
        <v>0</v>
      </c>
      <c r="BI359" s="227">
        <f>IF(N359="nulová",J359,0)</f>
        <v>0</v>
      </c>
      <c r="BJ359" s="20" t="s">
        <v>76</v>
      </c>
      <c r="BK359" s="227">
        <f>ROUND(I359*H359,2)</f>
        <v>0</v>
      </c>
      <c r="BL359" s="20" t="s">
        <v>323</v>
      </c>
      <c r="BM359" s="226" t="s">
        <v>4251</v>
      </c>
    </row>
    <row r="360" s="2" customFormat="1">
      <c r="A360" s="41"/>
      <c r="B360" s="42"/>
      <c r="C360" s="43"/>
      <c r="D360" s="228" t="s">
        <v>202</v>
      </c>
      <c r="E360" s="43"/>
      <c r="F360" s="229" t="s">
        <v>6432</v>
      </c>
      <c r="G360" s="43"/>
      <c r="H360" s="43"/>
      <c r="I360" s="230"/>
      <c r="J360" s="43"/>
      <c r="K360" s="43"/>
      <c r="L360" s="47"/>
      <c r="M360" s="231"/>
      <c r="N360" s="232"/>
      <c r="O360" s="87"/>
      <c r="P360" s="87"/>
      <c r="Q360" s="87"/>
      <c r="R360" s="87"/>
      <c r="S360" s="87"/>
      <c r="T360" s="88"/>
      <c r="U360" s="41"/>
      <c r="V360" s="41"/>
      <c r="W360" s="41"/>
      <c r="X360" s="41"/>
      <c r="Y360" s="41"/>
      <c r="Z360" s="41"/>
      <c r="AA360" s="41"/>
      <c r="AB360" s="41"/>
      <c r="AC360" s="41"/>
      <c r="AD360" s="41"/>
      <c r="AE360" s="41"/>
      <c r="AT360" s="20" t="s">
        <v>202</v>
      </c>
      <c r="AU360" s="20" t="s">
        <v>76</v>
      </c>
    </row>
    <row r="361" s="2" customFormat="1">
      <c r="A361" s="41"/>
      <c r="B361" s="42"/>
      <c r="C361" s="43"/>
      <c r="D361" s="228" t="s">
        <v>1221</v>
      </c>
      <c r="E361" s="43"/>
      <c r="F361" s="270" t="s">
        <v>6422</v>
      </c>
      <c r="G361" s="43"/>
      <c r="H361" s="43"/>
      <c r="I361" s="230"/>
      <c r="J361" s="43"/>
      <c r="K361" s="43"/>
      <c r="L361" s="47"/>
      <c r="M361" s="231"/>
      <c r="N361" s="232"/>
      <c r="O361" s="87"/>
      <c r="P361" s="87"/>
      <c r="Q361" s="87"/>
      <c r="R361" s="87"/>
      <c r="S361" s="87"/>
      <c r="T361" s="88"/>
      <c r="U361" s="41"/>
      <c r="V361" s="41"/>
      <c r="W361" s="41"/>
      <c r="X361" s="41"/>
      <c r="Y361" s="41"/>
      <c r="Z361" s="41"/>
      <c r="AA361" s="41"/>
      <c r="AB361" s="41"/>
      <c r="AC361" s="41"/>
      <c r="AD361" s="41"/>
      <c r="AE361" s="41"/>
      <c r="AT361" s="20" t="s">
        <v>1221</v>
      </c>
      <c r="AU361" s="20" t="s">
        <v>76</v>
      </c>
    </row>
    <row r="362" s="2" customFormat="1" ht="21.75" customHeight="1">
      <c r="A362" s="41"/>
      <c r="B362" s="42"/>
      <c r="C362" s="215" t="s">
        <v>894</v>
      </c>
      <c r="D362" s="215" t="s">
        <v>195</v>
      </c>
      <c r="E362" s="216" t="s">
        <v>6433</v>
      </c>
      <c r="F362" s="217" t="s">
        <v>6434</v>
      </c>
      <c r="G362" s="218" t="s">
        <v>408</v>
      </c>
      <c r="H362" s="219">
        <v>29</v>
      </c>
      <c r="I362" s="220"/>
      <c r="J362" s="221">
        <f>ROUND(I362*H362,2)</f>
        <v>0</v>
      </c>
      <c r="K362" s="217" t="s">
        <v>19</v>
      </c>
      <c r="L362" s="47"/>
      <c r="M362" s="222" t="s">
        <v>19</v>
      </c>
      <c r="N362" s="223" t="s">
        <v>40</v>
      </c>
      <c r="O362" s="87"/>
      <c r="P362" s="224">
        <f>O362*H362</f>
        <v>0</v>
      </c>
      <c r="Q362" s="224">
        <v>0</v>
      </c>
      <c r="R362" s="224">
        <f>Q362*H362</f>
        <v>0</v>
      </c>
      <c r="S362" s="224">
        <v>0</v>
      </c>
      <c r="T362" s="225">
        <f>S362*H362</f>
        <v>0</v>
      </c>
      <c r="U362" s="41"/>
      <c r="V362" s="41"/>
      <c r="W362" s="41"/>
      <c r="X362" s="41"/>
      <c r="Y362" s="41"/>
      <c r="Z362" s="41"/>
      <c r="AA362" s="41"/>
      <c r="AB362" s="41"/>
      <c r="AC362" s="41"/>
      <c r="AD362" s="41"/>
      <c r="AE362" s="41"/>
      <c r="AR362" s="226" t="s">
        <v>323</v>
      </c>
      <c r="AT362" s="226" t="s">
        <v>195</v>
      </c>
      <c r="AU362" s="226" t="s">
        <v>76</v>
      </c>
      <c r="AY362" s="20" t="s">
        <v>193</v>
      </c>
      <c r="BE362" s="227">
        <f>IF(N362="základní",J362,0)</f>
        <v>0</v>
      </c>
      <c r="BF362" s="227">
        <f>IF(N362="snížená",J362,0)</f>
        <v>0</v>
      </c>
      <c r="BG362" s="227">
        <f>IF(N362="zákl. přenesená",J362,0)</f>
        <v>0</v>
      </c>
      <c r="BH362" s="227">
        <f>IF(N362="sníž. přenesená",J362,0)</f>
        <v>0</v>
      </c>
      <c r="BI362" s="227">
        <f>IF(N362="nulová",J362,0)</f>
        <v>0</v>
      </c>
      <c r="BJ362" s="20" t="s">
        <v>76</v>
      </c>
      <c r="BK362" s="227">
        <f>ROUND(I362*H362,2)</f>
        <v>0</v>
      </c>
      <c r="BL362" s="20" t="s">
        <v>323</v>
      </c>
      <c r="BM362" s="226" t="s">
        <v>4265</v>
      </c>
    </row>
    <row r="363" s="2" customFormat="1">
      <c r="A363" s="41"/>
      <c r="B363" s="42"/>
      <c r="C363" s="43"/>
      <c r="D363" s="228" t="s">
        <v>202</v>
      </c>
      <c r="E363" s="43"/>
      <c r="F363" s="229" t="s">
        <v>6434</v>
      </c>
      <c r="G363" s="43"/>
      <c r="H363" s="43"/>
      <c r="I363" s="230"/>
      <c r="J363" s="43"/>
      <c r="K363" s="43"/>
      <c r="L363" s="47"/>
      <c r="M363" s="231"/>
      <c r="N363" s="232"/>
      <c r="O363" s="87"/>
      <c r="P363" s="87"/>
      <c r="Q363" s="87"/>
      <c r="R363" s="87"/>
      <c r="S363" s="87"/>
      <c r="T363" s="88"/>
      <c r="U363" s="41"/>
      <c r="V363" s="41"/>
      <c r="W363" s="41"/>
      <c r="X363" s="41"/>
      <c r="Y363" s="41"/>
      <c r="Z363" s="41"/>
      <c r="AA363" s="41"/>
      <c r="AB363" s="41"/>
      <c r="AC363" s="41"/>
      <c r="AD363" s="41"/>
      <c r="AE363" s="41"/>
      <c r="AT363" s="20" t="s">
        <v>202</v>
      </c>
      <c r="AU363" s="20" t="s">
        <v>76</v>
      </c>
    </row>
    <row r="364" s="2" customFormat="1">
      <c r="A364" s="41"/>
      <c r="B364" s="42"/>
      <c r="C364" s="43"/>
      <c r="D364" s="228" t="s">
        <v>1221</v>
      </c>
      <c r="E364" s="43"/>
      <c r="F364" s="270" t="s">
        <v>6422</v>
      </c>
      <c r="G364" s="43"/>
      <c r="H364" s="43"/>
      <c r="I364" s="230"/>
      <c r="J364" s="43"/>
      <c r="K364" s="43"/>
      <c r="L364" s="47"/>
      <c r="M364" s="231"/>
      <c r="N364" s="232"/>
      <c r="O364" s="87"/>
      <c r="P364" s="87"/>
      <c r="Q364" s="87"/>
      <c r="R364" s="87"/>
      <c r="S364" s="87"/>
      <c r="T364" s="88"/>
      <c r="U364" s="41"/>
      <c r="V364" s="41"/>
      <c r="W364" s="41"/>
      <c r="X364" s="41"/>
      <c r="Y364" s="41"/>
      <c r="Z364" s="41"/>
      <c r="AA364" s="41"/>
      <c r="AB364" s="41"/>
      <c r="AC364" s="41"/>
      <c r="AD364" s="41"/>
      <c r="AE364" s="41"/>
      <c r="AT364" s="20" t="s">
        <v>1221</v>
      </c>
      <c r="AU364" s="20" t="s">
        <v>76</v>
      </c>
    </row>
    <row r="365" s="2" customFormat="1" ht="21.75" customHeight="1">
      <c r="A365" s="41"/>
      <c r="B365" s="42"/>
      <c r="C365" s="215" t="s">
        <v>903</v>
      </c>
      <c r="D365" s="215" t="s">
        <v>195</v>
      </c>
      <c r="E365" s="216" t="s">
        <v>6435</v>
      </c>
      <c r="F365" s="217" t="s">
        <v>6436</v>
      </c>
      <c r="G365" s="218" t="s">
        <v>408</v>
      </c>
      <c r="H365" s="219">
        <v>75</v>
      </c>
      <c r="I365" s="220"/>
      <c r="J365" s="221">
        <f>ROUND(I365*H365,2)</f>
        <v>0</v>
      </c>
      <c r="K365" s="217" t="s">
        <v>19</v>
      </c>
      <c r="L365" s="47"/>
      <c r="M365" s="222" t="s">
        <v>19</v>
      </c>
      <c r="N365" s="223" t="s">
        <v>40</v>
      </c>
      <c r="O365" s="87"/>
      <c r="P365" s="224">
        <f>O365*H365</f>
        <v>0</v>
      </c>
      <c r="Q365" s="224">
        <v>0</v>
      </c>
      <c r="R365" s="224">
        <f>Q365*H365</f>
        <v>0</v>
      </c>
      <c r="S365" s="224">
        <v>0</v>
      </c>
      <c r="T365" s="225">
        <f>S365*H365</f>
        <v>0</v>
      </c>
      <c r="U365" s="41"/>
      <c r="V365" s="41"/>
      <c r="W365" s="41"/>
      <c r="X365" s="41"/>
      <c r="Y365" s="41"/>
      <c r="Z365" s="41"/>
      <c r="AA365" s="41"/>
      <c r="AB365" s="41"/>
      <c r="AC365" s="41"/>
      <c r="AD365" s="41"/>
      <c r="AE365" s="41"/>
      <c r="AR365" s="226" t="s">
        <v>323</v>
      </c>
      <c r="AT365" s="226" t="s">
        <v>195</v>
      </c>
      <c r="AU365" s="226" t="s">
        <v>76</v>
      </c>
      <c r="AY365" s="20" t="s">
        <v>193</v>
      </c>
      <c r="BE365" s="227">
        <f>IF(N365="základní",J365,0)</f>
        <v>0</v>
      </c>
      <c r="BF365" s="227">
        <f>IF(N365="snížená",J365,0)</f>
        <v>0</v>
      </c>
      <c r="BG365" s="227">
        <f>IF(N365="zákl. přenesená",J365,0)</f>
        <v>0</v>
      </c>
      <c r="BH365" s="227">
        <f>IF(N365="sníž. přenesená",J365,0)</f>
        <v>0</v>
      </c>
      <c r="BI365" s="227">
        <f>IF(N365="nulová",J365,0)</f>
        <v>0</v>
      </c>
      <c r="BJ365" s="20" t="s">
        <v>76</v>
      </c>
      <c r="BK365" s="227">
        <f>ROUND(I365*H365,2)</f>
        <v>0</v>
      </c>
      <c r="BL365" s="20" t="s">
        <v>323</v>
      </c>
      <c r="BM365" s="226" t="s">
        <v>4279</v>
      </c>
    </row>
    <row r="366" s="2" customFormat="1">
      <c r="A366" s="41"/>
      <c r="B366" s="42"/>
      <c r="C366" s="43"/>
      <c r="D366" s="228" t="s">
        <v>202</v>
      </c>
      <c r="E366" s="43"/>
      <c r="F366" s="229" t="s">
        <v>6436</v>
      </c>
      <c r="G366" s="43"/>
      <c r="H366" s="43"/>
      <c r="I366" s="230"/>
      <c r="J366" s="43"/>
      <c r="K366" s="43"/>
      <c r="L366" s="47"/>
      <c r="M366" s="231"/>
      <c r="N366" s="232"/>
      <c r="O366" s="87"/>
      <c r="P366" s="87"/>
      <c r="Q366" s="87"/>
      <c r="R366" s="87"/>
      <c r="S366" s="87"/>
      <c r="T366" s="88"/>
      <c r="U366" s="41"/>
      <c r="V366" s="41"/>
      <c r="W366" s="41"/>
      <c r="X366" s="41"/>
      <c r="Y366" s="41"/>
      <c r="Z366" s="41"/>
      <c r="AA366" s="41"/>
      <c r="AB366" s="41"/>
      <c r="AC366" s="41"/>
      <c r="AD366" s="41"/>
      <c r="AE366" s="41"/>
      <c r="AT366" s="20" t="s">
        <v>202</v>
      </c>
      <c r="AU366" s="20" t="s">
        <v>76</v>
      </c>
    </row>
    <row r="367" s="2" customFormat="1">
      <c r="A367" s="41"/>
      <c r="B367" s="42"/>
      <c r="C367" s="43"/>
      <c r="D367" s="228" t="s">
        <v>1221</v>
      </c>
      <c r="E367" s="43"/>
      <c r="F367" s="270" t="s">
        <v>6422</v>
      </c>
      <c r="G367" s="43"/>
      <c r="H367" s="43"/>
      <c r="I367" s="230"/>
      <c r="J367" s="43"/>
      <c r="K367" s="43"/>
      <c r="L367" s="47"/>
      <c r="M367" s="231"/>
      <c r="N367" s="232"/>
      <c r="O367" s="87"/>
      <c r="P367" s="87"/>
      <c r="Q367" s="87"/>
      <c r="R367" s="87"/>
      <c r="S367" s="87"/>
      <c r="T367" s="88"/>
      <c r="U367" s="41"/>
      <c r="V367" s="41"/>
      <c r="W367" s="41"/>
      <c r="X367" s="41"/>
      <c r="Y367" s="41"/>
      <c r="Z367" s="41"/>
      <c r="AA367" s="41"/>
      <c r="AB367" s="41"/>
      <c r="AC367" s="41"/>
      <c r="AD367" s="41"/>
      <c r="AE367" s="41"/>
      <c r="AT367" s="20" t="s">
        <v>1221</v>
      </c>
      <c r="AU367" s="20" t="s">
        <v>76</v>
      </c>
    </row>
    <row r="368" s="2" customFormat="1" ht="21.75" customHeight="1">
      <c r="A368" s="41"/>
      <c r="B368" s="42"/>
      <c r="C368" s="215" t="s">
        <v>2267</v>
      </c>
      <c r="D368" s="215" t="s">
        <v>195</v>
      </c>
      <c r="E368" s="216" t="s">
        <v>6437</v>
      </c>
      <c r="F368" s="217" t="s">
        <v>6438</v>
      </c>
      <c r="G368" s="218" t="s">
        <v>408</v>
      </c>
      <c r="H368" s="219">
        <v>23</v>
      </c>
      <c r="I368" s="220"/>
      <c r="J368" s="221">
        <f>ROUND(I368*H368,2)</f>
        <v>0</v>
      </c>
      <c r="K368" s="217" t="s">
        <v>19</v>
      </c>
      <c r="L368" s="47"/>
      <c r="M368" s="222" t="s">
        <v>19</v>
      </c>
      <c r="N368" s="223" t="s">
        <v>40</v>
      </c>
      <c r="O368" s="87"/>
      <c r="P368" s="224">
        <f>O368*H368</f>
        <v>0</v>
      </c>
      <c r="Q368" s="224">
        <v>0</v>
      </c>
      <c r="R368" s="224">
        <f>Q368*H368</f>
        <v>0</v>
      </c>
      <c r="S368" s="224">
        <v>0</v>
      </c>
      <c r="T368" s="225">
        <f>S368*H368</f>
        <v>0</v>
      </c>
      <c r="U368" s="41"/>
      <c r="V368" s="41"/>
      <c r="W368" s="41"/>
      <c r="X368" s="41"/>
      <c r="Y368" s="41"/>
      <c r="Z368" s="41"/>
      <c r="AA368" s="41"/>
      <c r="AB368" s="41"/>
      <c r="AC368" s="41"/>
      <c r="AD368" s="41"/>
      <c r="AE368" s="41"/>
      <c r="AR368" s="226" t="s">
        <v>323</v>
      </c>
      <c r="AT368" s="226" t="s">
        <v>195</v>
      </c>
      <c r="AU368" s="226" t="s">
        <v>76</v>
      </c>
      <c r="AY368" s="20" t="s">
        <v>193</v>
      </c>
      <c r="BE368" s="227">
        <f>IF(N368="základní",J368,0)</f>
        <v>0</v>
      </c>
      <c r="BF368" s="227">
        <f>IF(N368="snížená",J368,0)</f>
        <v>0</v>
      </c>
      <c r="BG368" s="227">
        <f>IF(N368="zákl. přenesená",J368,0)</f>
        <v>0</v>
      </c>
      <c r="BH368" s="227">
        <f>IF(N368="sníž. přenesená",J368,0)</f>
        <v>0</v>
      </c>
      <c r="BI368" s="227">
        <f>IF(N368="nulová",J368,0)</f>
        <v>0</v>
      </c>
      <c r="BJ368" s="20" t="s">
        <v>76</v>
      </c>
      <c r="BK368" s="227">
        <f>ROUND(I368*H368,2)</f>
        <v>0</v>
      </c>
      <c r="BL368" s="20" t="s">
        <v>323</v>
      </c>
      <c r="BM368" s="226" t="s">
        <v>4292</v>
      </c>
    </row>
    <row r="369" s="2" customFormat="1">
      <c r="A369" s="41"/>
      <c r="B369" s="42"/>
      <c r="C369" s="43"/>
      <c r="D369" s="228" t="s">
        <v>202</v>
      </c>
      <c r="E369" s="43"/>
      <c r="F369" s="229" t="s">
        <v>6438</v>
      </c>
      <c r="G369" s="43"/>
      <c r="H369" s="43"/>
      <c r="I369" s="230"/>
      <c r="J369" s="43"/>
      <c r="K369" s="43"/>
      <c r="L369" s="47"/>
      <c r="M369" s="231"/>
      <c r="N369" s="232"/>
      <c r="O369" s="87"/>
      <c r="P369" s="87"/>
      <c r="Q369" s="87"/>
      <c r="R369" s="87"/>
      <c r="S369" s="87"/>
      <c r="T369" s="88"/>
      <c r="U369" s="41"/>
      <c r="V369" s="41"/>
      <c r="W369" s="41"/>
      <c r="X369" s="41"/>
      <c r="Y369" s="41"/>
      <c r="Z369" s="41"/>
      <c r="AA369" s="41"/>
      <c r="AB369" s="41"/>
      <c r="AC369" s="41"/>
      <c r="AD369" s="41"/>
      <c r="AE369" s="41"/>
      <c r="AT369" s="20" t="s">
        <v>202</v>
      </c>
      <c r="AU369" s="20" t="s">
        <v>76</v>
      </c>
    </row>
    <row r="370" s="2" customFormat="1">
      <c r="A370" s="41"/>
      <c r="B370" s="42"/>
      <c r="C370" s="43"/>
      <c r="D370" s="228" t="s">
        <v>1221</v>
      </c>
      <c r="E370" s="43"/>
      <c r="F370" s="270" t="s">
        <v>6422</v>
      </c>
      <c r="G370" s="43"/>
      <c r="H370" s="43"/>
      <c r="I370" s="230"/>
      <c r="J370" s="43"/>
      <c r="K370" s="43"/>
      <c r="L370" s="47"/>
      <c r="M370" s="231"/>
      <c r="N370" s="232"/>
      <c r="O370" s="87"/>
      <c r="P370" s="87"/>
      <c r="Q370" s="87"/>
      <c r="R370" s="87"/>
      <c r="S370" s="87"/>
      <c r="T370" s="88"/>
      <c r="U370" s="41"/>
      <c r="V370" s="41"/>
      <c r="W370" s="41"/>
      <c r="X370" s="41"/>
      <c r="Y370" s="41"/>
      <c r="Z370" s="41"/>
      <c r="AA370" s="41"/>
      <c r="AB370" s="41"/>
      <c r="AC370" s="41"/>
      <c r="AD370" s="41"/>
      <c r="AE370" s="41"/>
      <c r="AT370" s="20" t="s">
        <v>1221</v>
      </c>
      <c r="AU370" s="20" t="s">
        <v>76</v>
      </c>
    </row>
    <row r="371" s="2" customFormat="1" ht="16.5" customHeight="1">
      <c r="A371" s="41"/>
      <c r="B371" s="42"/>
      <c r="C371" s="215" t="s">
        <v>2273</v>
      </c>
      <c r="D371" s="215" t="s">
        <v>195</v>
      </c>
      <c r="E371" s="216" t="s">
        <v>6439</v>
      </c>
      <c r="F371" s="217" t="s">
        <v>6440</v>
      </c>
      <c r="G371" s="218" t="s">
        <v>343</v>
      </c>
      <c r="H371" s="219">
        <v>97</v>
      </c>
      <c r="I371" s="220"/>
      <c r="J371" s="221">
        <f>ROUND(I371*H371,2)</f>
        <v>0</v>
      </c>
      <c r="K371" s="217" t="s">
        <v>19</v>
      </c>
      <c r="L371" s="47"/>
      <c r="M371" s="222" t="s">
        <v>19</v>
      </c>
      <c r="N371" s="223" t="s">
        <v>40</v>
      </c>
      <c r="O371" s="87"/>
      <c r="P371" s="224">
        <f>O371*H371</f>
        <v>0</v>
      </c>
      <c r="Q371" s="224">
        <v>0</v>
      </c>
      <c r="R371" s="224">
        <f>Q371*H371</f>
        <v>0</v>
      </c>
      <c r="S371" s="224">
        <v>0</v>
      </c>
      <c r="T371" s="225">
        <f>S371*H371</f>
        <v>0</v>
      </c>
      <c r="U371" s="41"/>
      <c r="V371" s="41"/>
      <c r="W371" s="41"/>
      <c r="X371" s="41"/>
      <c r="Y371" s="41"/>
      <c r="Z371" s="41"/>
      <c r="AA371" s="41"/>
      <c r="AB371" s="41"/>
      <c r="AC371" s="41"/>
      <c r="AD371" s="41"/>
      <c r="AE371" s="41"/>
      <c r="AR371" s="226" t="s">
        <v>323</v>
      </c>
      <c r="AT371" s="226" t="s">
        <v>195</v>
      </c>
      <c r="AU371" s="226" t="s">
        <v>76</v>
      </c>
      <c r="AY371" s="20" t="s">
        <v>193</v>
      </c>
      <c r="BE371" s="227">
        <f>IF(N371="základní",J371,0)</f>
        <v>0</v>
      </c>
      <c r="BF371" s="227">
        <f>IF(N371="snížená",J371,0)</f>
        <v>0</v>
      </c>
      <c r="BG371" s="227">
        <f>IF(N371="zákl. přenesená",J371,0)</f>
        <v>0</v>
      </c>
      <c r="BH371" s="227">
        <f>IF(N371="sníž. přenesená",J371,0)</f>
        <v>0</v>
      </c>
      <c r="BI371" s="227">
        <f>IF(N371="nulová",J371,0)</f>
        <v>0</v>
      </c>
      <c r="BJ371" s="20" t="s">
        <v>76</v>
      </c>
      <c r="BK371" s="227">
        <f>ROUND(I371*H371,2)</f>
        <v>0</v>
      </c>
      <c r="BL371" s="20" t="s">
        <v>323</v>
      </c>
      <c r="BM371" s="226" t="s">
        <v>4303</v>
      </c>
    </row>
    <row r="372" s="2" customFormat="1">
      <c r="A372" s="41"/>
      <c r="B372" s="42"/>
      <c r="C372" s="43"/>
      <c r="D372" s="228" t="s">
        <v>202</v>
      </c>
      <c r="E372" s="43"/>
      <c r="F372" s="229" t="s">
        <v>6440</v>
      </c>
      <c r="G372" s="43"/>
      <c r="H372" s="43"/>
      <c r="I372" s="230"/>
      <c r="J372" s="43"/>
      <c r="K372" s="43"/>
      <c r="L372" s="47"/>
      <c r="M372" s="231"/>
      <c r="N372" s="232"/>
      <c r="O372" s="87"/>
      <c r="P372" s="87"/>
      <c r="Q372" s="87"/>
      <c r="R372" s="87"/>
      <c r="S372" s="87"/>
      <c r="T372" s="88"/>
      <c r="U372" s="41"/>
      <c r="V372" s="41"/>
      <c r="W372" s="41"/>
      <c r="X372" s="41"/>
      <c r="Y372" s="41"/>
      <c r="Z372" s="41"/>
      <c r="AA372" s="41"/>
      <c r="AB372" s="41"/>
      <c r="AC372" s="41"/>
      <c r="AD372" s="41"/>
      <c r="AE372" s="41"/>
      <c r="AT372" s="20" t="s">
        <v>202</v>
      </c>
      <c r="AU372" s="20" t="s">
        <v>76</v>
      </c>
    </row>
    <row r="373" s="2" customFormat="1" ht="16.5" customHeight="1">
      <c r="A373" s="41"/>
      <c r="B373" s="42"/>
      <c r="C373" s="215" t="s">
        <v>2278</v>
      </c>
      <c r="D373" s="215" t="s">
        <v>195</v>
      </c>
      <c r="E373" s="216" t="s">
        <v>6441</v>
      </c>
      <c r="F373" s="217" t="s">
        <v>6442</v>
      </c>
      <c r="G373" s="218" t="s">
        <v>343</v>
      </c>
      <c r="H373" s="219">
        <v>1</v>
      </c>
      <c r="I373" s="220"/>
      <c r="J373" s="221">
        <f>ROUND(I373*H373,2)</f>
        <v>0</v>
      </c>
      <c r="K373" s="217" t="s">
        <v>19</v>
      </c>
      <c r="L373" s="47"/>
      <c r="M373" s="222" t="s">
        <v>19</v>
      </c>
      <c r="N373" s="223" t="s">
        <v>40</v>
      </c>
      <c r="O373" s="87"/>
      <c r="P373" s="224">
        <f>O373*H373</f>
        <v>0</v>
      </c>
      <c r="Q373" s="224">
        <v>0</v>
      </c>
      <c r="R373" s="224">
        <f>Q373*H373</f>
        <v>0</v>
      </c>
      <c r="S373" s="224">
        <v>0</v>
      </c>
      <c r="T373" s="225">
        <f>S373*H373</f>
        <v>0</v>
      </c>
      <c r="U373" s="41"/>
      <c r="V373" s="41"/>
      <c r="W373" s="41"/>
      <c r="X373" s="41"/>
      <c r="Y373" s="41"/>
      <c r="Z373" s="41"/>
      <c r="AA373" s="41"/>
      <c r="AB373" s="41"/>
      <c r="AC373" s="41"/>
      <c r="AD373" s="41"/>
      <c r="AE373" s="41"/>
      <c r="AR373" s="226" t="s">
        <v>323</v>
      </c>
      <c r="AT373" s="226" t="s">
        <v>195</v>
      </c>
      <c r="AU373" s="226" t="s">
        <v>76</v>
      </c>
      <c r="AY373" s="20" t="s">
        <v>193</v>
      </c>
      <c r="BE373" s="227">
        <f>IF(N373="základní",J373,0)</f>
        <v>0</v>
      </c>
      <c r="BF373" s="227">
        <f>IF(N373="snížená",J373,0)</f>
        <v>0</v>
      </c>
      <c r="BG373" s="227">
        <f>IF(N373="zákl. přenesená",J373,0)</f>
        <v>0</v>
      </c>
      <c r="BH373" s="227">
        <f>IF(N373="sníž. přenesená",J373,0)</f>
        <v>0</v>
      </c>
      <c r="BI373" s="227">
        <f>IF(N373="nulová",J373,0)</f>
        <v>0</v>
      </c>
      <c r="BJ373" s="20" t="s">
        <v>76</v>
      </c>
      <c r="BK373" s="227">
        <f>ROUND(I373*H373,2)</f>
        <v>0</v>
      </c>
      <c r="BL373" s="20" t="s">
        <v>323</v>
      </c>
      <c r="BM373" s="226" t="s">
        <v>4313</v>
      </c>
    </row>
    <row r="374" s="2" customFormat="1">
      <c r="A374" s="41"/>
      <c r="B374" s="42"/>
      <c r="C374" s="43"/>
      <c r="D374" s="228" t="s">
        <v>202</v>
      </c>
      <c r="E374" s="43"/>
      <c r="F374" s="229" t="s">
        <v>6442</v>
      </c>
      <c r="G374" s="43"/>
      <c r="H374" s="43"/>
      <c r="I374" s="230"/>
      <c r="J374" s="43"/>
      <c r="K374" s="43"/>
      <c r="L374" s="47"/>
      <c r="M374" s="231"/>
      <c r="N374" s="232"/>
      <c r="O374" s="87"/>
      <c r="P374" s="87"/>
      <c r="Q374" s="87"/>
      <c r="R374" s="87"/>
      <c r="S374" s="87"/>
      <c r="T374" s="88"/>
      <c r="U374" s="41"/>
      <c r="V374" s="41"/>
      <c r="W374" s="41"/>
      <c r="X374" s="41"/>
      <c r="Y374" s="41"/>
      <c r="Z374" s="41"/>
      <c r="AA374" s="41"/>
      <c r="AB374" s="41"/>
      <c r="AC374" s="41"/>
      <c r="AD374" s="41"/>
      <c r="AE374" s="41"/>
      <c r="AT374" s="20" t="s">
        <v>202</v>
      </c>
      <c r="AU374" s="20" t="s">
        <v>76</v>
      </c>
    </row>
    <row r="375" s="2" customFormat="1" ht="16.5" customHeight="1">
      <c r="A375" s="41"/>
      <c r="B375" s="42"/>
      <c r="C375" s="215" t="s">
        <v>2284</v>
      </c>
      <c r="D375" s="215" t="s">
        <v>195</v>
      </c>
      <c r="E375" s="216" t="s">
        <v>6443</v>
      </c>
      <c r="F375" s="217" t="s">
        <v>6444</v>
      </c>
      <c r="G375" s="218" t="s">
        <v>343</v>
      </c>
      <c r="H375" s="219">
        <v>5</v>
      </c>
      <c r="I375" s="220"/>
      <c r="J375" s="221">
        <f>ROUND(I375*H375,2)</f>
        <v>0</v>
      </c>
      <c r="K375" s="217" t="s">
        <v>19</v>
      </c>
      <c r="L375" s="47"/>
      <c r="M375" s="222" t="s">
        <v>19</v>
      </c>
      <c r="N375" s="223" t="s">
        <v>40</v>
      </c>
      <c r="O375" s="87"/>
      <c r="P375" s="224">
        <f>O375*H375</f>
        <v>0</v>
      </c>
      <c r="Q375" s="224">
        <v>0</v>
      </c>
      <c r="R375" s="224">
        <f>Q375*H375</f>
        <v>0</v>
      </c>
      <c r="S375" s="224">
        <v>0</v>
      </c>
      <c r="T375" s="225">
        <f>S375*H375</f>
        <v>0</v>
      </c>
      <c r="U375" s="41"/>
      <c r="V375" s="41"/>
      <c r="W375" s="41"/>
      <c r="X375" s="41"/>
      <c r="Y375" s="41"/>
      <c r="Z375" s="41"/>
      <c r="AA375" s="41"/>
      <c r="AB375" s="41"/>
      <c r="AC375" s="41"/>
      <c r="AD375" s="41"/>
      <c r="AE375" s="41"/>
      <c r="AR375" s="226" t="s">
        <v>323</v>
      </c>
      <c r="AT375" s="226" t="s">
        <v>195</v>
      </c>
      <c r="AU375" s="226" t="s">
        <v>76</v>
      </c>
      <c r="AY375" s="20" t="s">
        <v>193</v>
      </c>
      <c r="BE375" s="227">
        <f>IF(N375="základní",J375,0)</f>
        <v>0</v>
      </c>
      <c r="BF375" s="227">
        <f>IF(N375="snížená",J375,0)</f>
        <v>0</v>
      </c>
      <c r="BG375" s="227">
        <f>IF(N375="zákl. přenesená",J375,0)</f>
        <v>0</v>
      </c>
      <c r="BH375" s="227">
        <f>IF(N375="sníž. přenesená",J375,0)</f>
        <v>0</v>
      </c>
      <c r="BI375" s="227">
        <f>IF(N375="nulová",J375,0)</f>
        <v>0</v>
      </c>
      <c r="BJ375" s="20" t="s">
        <v>76</v>
      </c>
      <c r="BK375" s="227">
        <f>ROUND(I375*H375,2)</f>
        <v>0</v>
      </c>
      <c r="BL375" s="20" t="s">
        <v>323</v>
      </c>
      <c r="BM375" s="226" t="s">
        <v>4286</v>
      </c>
    </row>
    <row r="376" s="2" customFormat="1">
      <c r="A376" s="41"/>
      <c r="B376" s="42"/>
      <c r="C376" s="43"/>
      <c r="D376" s="228" t="s">
        <v>202</v>
      </c>
      <c r="E376" s="43"/>
      <c r="F376" s="229" t="s">
        <v>6444</v>
      </c>
      <c r="G376" s="43"/>
      <c r="H376" s="43"/>
      <c r="I376" s="230"/>
      <c r="J376" s="43"/>
      <c r="K376" s="43"/>
      <c r="L376" s="47"/>
      <c r="M376" s="231"/>
      <c r="N376" s="232"/>
      <c r="O376" s="87"/>
      <c r="P376" s="87"/>
      <c r="Q376" s="87"/>
      <c r="R376" s="87"/>
      <c r="S376" s="87"/>
      <c r="T376" s="88"/>
      <c r="U376" s="41"/>
      <c r="V376" s="41"/>
      <c r="W376" s="41"/>
      <c r="X376" s="41"/>
      <c r="Y376" s="41"/>
      <c r="Z376" s="41"/>
      <c r="AA376" s="41"/>
      <c r="AB376" s="41"/>
      <c r="AC376" s="41"/>
      <c r="AD376" s="41"/>
      <c r="AE376" s="41"/>
      <c r="AT376" s="20" t="s">
        <v>202</v>
      </c>
      <c r="AU376" s="20" t="s">
        <v>76</v>
      </c>
    </row>
    <row r="377" s="2" customFormat="1" ht="21.75" customHeight="1">
      <c r="A377" s="41"/>
      <c r="B377" s="42"/>
      <c r="C377" s="215" t="s">
        <v>2290</v>
      </c>
      <c r="D377" s="215" t="s">
        <v>195</v>
      </c>
      <c r="E377" s="216" t="s">
        <v>6445</v>
      </c>
      <c r="F377" s="217" t="s">
        <v>6446</v>
      </c>
      <c r="G377" s="218" t="s">
        <v>343</v>
      </c>
      <c r="H377" s="219">
        <v>2</v>
      </c>
      <c r="I377" s="220"/>
      <c r="J377" s="221">
        <f>ROUND(I377*H377,2)</f>
        <v>0</v>
      </c>
      <c r="K377" s="217" t="s">
        <v>19</v>
      </c>
      <c r="L377" s="47"/>
      <c r="M377" s="222" t="s">
        <v>19</v>
      </c>
      <c r="N377" s="223" t="s">
        <v>40</v>
      </c>
      <c r="O377" s="87"/>
      <c r="P377" s="224">
        <f>O377*H377</f>
        <v>0</v>
      </c>
      <c r="Q377" s="224">
        <v>0</v>
      </c>
      <c r="R377" s="224">
        <f>Q377*H377</f>
        <v>0</v>
      </c>
      <c r="S377" s="224">
        <v>0</v>
      </c>
      <c r="T377" s="225">
        <f>S377*H377</f>
        <v>0</v>
      </c>
      <c r="U377" s="41"/>
      <c r="V377" s="41"/>
      <c r="W377" s="41"/>
      <c r="X377" s="41"/>
      <c r="Y377" s="41"/>
      <c r="Z377" s="41"/>
      <c r="AA377" s="41"/>
      <c r="AB377" s="41"/>
      <c r="AC377" s="41"/>
      <c r="AD377" s="41"/>
      <c r="AE377" s="41"/>
      <c r="AR377" s="226" t="s">
        <v>323</v>
      </c>
      <c r="AT377" s="226" t="s">
        <v>195</v>
      </c>
      <c r="AU377" s="226" t="s">
        <v>76</v>
      </c>
      <c r="AY377" s="20" t="s">
        <v>193</v>
      </c>
      <c r="BE377" s="227">
        <f>IF(N377="základní",J377,0)</f>
        <v>0</v>
      </c>
      <c r="BF377" s="227">
        <f>IF(N377="snížená",J377,0)</f>
        <v>0</v>
      </c>
      <c r="BG377" s="227">
        <f>IF(N377="zákl. přenesená",J377,0)</f>
        <v>0</v>
      </c>
      <c r="BH377" s="227">
        <f>IF(N377="sníž. přenesená",J377,0)</f>
        <v>0</v>
      </c>
      <c r="BI377" s="227">
        <f>IF(N377="nulová",J377,0)</f>
        <v>0</v>
      </c>
      <c r="BJ377" s="20" t="s">
        <v>76</v>
      </c>
      <c r="BK377" s="227">
        <f>ROUND(I377*H377,2)</f>
        <v>0</v>
      </c>
      <c r="BL377" s="20" t="s">
        <v>323</v>
      </c>
      <c r="BM377" s="226" t="s">
        <v>4321</v>
      </c>
    </row>
    <row r="378" s="2" customFormat="1">
      <c r="A378" s="41"/>
      <c r="B378" s="42"/>
      <c r="C378" s="43"/>
      <c r="D378" s="228" t="s">
        <v>202</v>
      </c>
      <c r="E378" s="43"/>
      <c r="F378" s="229" t="s">
        <v>6446</v>
      </c>
      <c r="G378" s="43"/>
      <c r="H378" s="43"/>
      <c r="I378" s="230"/>
      <c r="J378" s="43"/>
      <c r="K378" s="43"/>
      <c r="L378" s="47"/>
      <c r="M378" s="231"/>
      <c r="N378" s="232"/>
      <c r="O378" s="87"/>
      <c r="P378" s="87"/>
      <c r="Q378" s="87"/>
      <c r="R378" s="87"/>
      <c r="S378" s="87"/>
      <c r="T378" s="88"/>
      <c r="U378" s="41"/>
      <c r="V378" s="41"/>
      <c r="W378" s="41"/>
      <c r="X378" s="41"/>
      <c r="Y378" s="41"/>
      <c r="Z378" s="41"/>
      <c r="AA378" s="41"/>
      <c r="AB378" s="41"/>
      <c r="AC378" s="41"/>
      <c r="AD378" s="41"/>
      <c r="AE378" s="41"/>
      <c r="AT378" s="20" t="s">
        <v>202</v>
      </c>
      <c r="AU378" s="20" t="s">
        <v>76</v>
      </c>
    </row>
    <row r="379" s="2" customFormat="1" ht="16.5" customHeight="1">
      <c r="A379" s="41"/>
      <c r="B379" s="42"/>
      <c r="C379" s="215" t="s">
        <v>921</v>
      </c>
      <c r="D379" s="215" t="s">
        <v>195</v>
      </c>
      <c r="E379" s="216" t="s">
        <v>6447</v>
      </c>
      <c r="F379" s="217" t="s">
        <v>6448</v>
      </c>
      <c r="G379" s="218" t="s">
        <v>343</v>
      </c>
      <c r="H379" s="219">
        <v>1</v>
      </c>
      <c r="I379" s="220"/>
      <c r="J379" s="221">
        <f>ROUND(I379*H379,2)</f>
        <v>0</v>
      </c>
      <c r="K379" s="217" t="s">
        <v>19</v>
      </c>
      <c r="L379" s="47"/>
      <c r="M379" s="222" t="s">
        <v>19</v>
      </c>
      <c r="N379" s="223" t="s">
        <v>40</v>
      </c>
      <c r="O379" s="87"/>
      <c r="P379" s="224">
        <f>O379*H379</f>
        <v>0</v>
      </c>
      <c r="Q379" s="224">
        <v>0</v>
      </c>
      <c r="R379" s="224">
        <f>Q379*H379</f>
        <v>0</v>
      </c>
      <c r="S379" s="224">
        <v>0</v>
      </c>
      <c r="T379" s="225">
        <f>S379*H379</f>
        <v>0</v>
      </c>
      <c r="U379" s="41"/>
      <c r="V379" s="41"/>
      <c r="W379" s="41"/>
      <c r="X379" s="41"/>
      <c r="Y379" s="41"/>
      <c r="Z379" s="41"/>
      <c r="AA379" s="41"/>
      <c r="AB379" s="41"/>
      <c r="AC379" s="41"/>
      <c r="AD379" s="41"/>
      <c r="AE379" s="41"/>
      <c r="AR379" s="226" t="s">
        <v>323</v>
      </c>
      <c r="AT379" s="226" t="s">
        <v>195</v>
      </c>
      <c r="AU379" s="226" t="s">
        <v>76</v>
      </c>
      <c r="AY379" s="20" t="s">
        <v>193</v>
      </c>
      <c r="BE379" s="227">
        <f>IF(N379="základní",J379,0)</f>
        <v>0</v>
      </c>
      <c r="BF379" s="227">
        <f>IF(N379="snížená",J379,0)</f>
        <v>0</v>
      </c>
      <c r="BG379" s="227">
        <f>IF(N379="zákl. přenesená",J379,0)</f>
        <v>0</v>
      </c>
      <c r="BH379" s="227">
        <f>IF(N379="sníž. přenesená",J379,0)</f>
        <v>0</v>
      </c>
      <c r="BI379" s="227">
        <f>IF(N379="nulová",J379,0)</f>
        <v>0</v>
      </c>
      <c r="BJ379" s="20" t="s">
        <v>76</v>
      </c>
      <c r="BK379" s="227">
        <f>ROUND(I379*H379,2)</f>
        <v>0</v>
      </c>
      <c r="BL379" s="20" t="s">
        <v>323</v>
      </c>
      <c r="BM379" s="226" t="s">
        <v>4329</v>
      </c>
    </row>
    <row r="380" s="2" customFormat="1">
      <c r="A380" s="41"/>
      <c r="B380" s="42"/>
      <c r="C380" s="43"/>
      <c r="D380" s="228" t="s">
        <v>202</v>
      </c>
      <c r="E380" s="43"/>
      <c r="F380" s="229" t="s">
        <v>6448</v>
      </c>
      <c r="G380" s="43"/>
      <c r="H380" s="43"/>
      <c r="I380" s="230"/>
      <c r="J380" s="43"/>
      <c r="K380" s="43"/>
      <c r="L380" s="47"/>
      <c r="M380" s="231"/>
      <c r="N380" s="232"/>
      <c r="O380" s="87"/>
      <c r="P380" s="87"/>
      <c r="Q380" s="87"/>
      <c r="R380" s="87"/>
      <c r="S380" s="87"/>
      <c r="T380" s="88"/>
      <c r="U380" s="41"/>
      <c r="V380" s="41"/>
      <c r="W380" s="41"/>
      <c r="X380" s="41"/>
      <c r="Y380" s="41"/>
      <c r="Z380" s="41"/>
      <c r="AA380" s="41"/>
      <c r="AB380" s="41"/>
      <c r="AC380" s="41"/>
      <c r="AD380" s="41"/>
      <c r="AE380" s="41"/>
      <c r="AT380" s="20" t="s">
        <v>202</v>
      </c>
      <c r="AU380" s="20" t="s">
        <v>76</v>
      </c>
    </row>
    <row r="381" s="2" customFormat="1" ht="16.5" customHeight="1">
      <c r="A381" s="41"/>
      <c r="B381" s="42"/>
      <c r="C381" s="215" t="s">
        <v>2303</v>
      </c>
      <c r="D381" s="215" t="s">
        <v>195</v>
      </c>
      <c r="E381" s="216" t="s">
        <v>6449</v>
      </c>
      <c r="F381" s="217" t="s">
        <v>6450</v>
      </c>
      <c r="G381" s="218" t="s">
        <v>343</v>
      </c>
      <c r="H381" s="219">
        <v>1</v>
      </c>
      <c r="I381" s="220"/>
      <c r="J381" s="221">
        <f>ROUND(I381*H381,2)</f>
        <v>0</v>
      </c>
      <c r="K381" s="217" t="s">
        <v>19</v>
      </c>
      <c r="L381" s="47"/>
      <c r="M381" s="222" t="s">
        <v>19</v>
      </c>
      <c r="N381" s="223" t="s">
        <v>40</v>
      </c>
      <c r="O381" s="87"/>
      <c r="P381" s="224">
        <f>O381*H381</f>
        <v>0</v>
      </c>
      <c r="Q381" s="224">
        <v>0</v>
      </c>
      <c r="R381" s="224">
        <f>Q381*H381</f>
        <v>0</v>
      </c>
      <c r="S381" s="224">
        <v>0</v>
      </c>
      <c r="T381" s="225">
        <f>S381*H381</f>
        <v>0</v>
      </c>
      <c r="U381" s="41"/>
      <c r="V381" s="41"/>
      <c r="W381" s="41"/>
      <c r="X381" s="41"/>
      <c r="Y381" s="41"/>
      <c r="Z381" s="41"/>
      <c r="AA381" s="41"/>
      <c r="AB381" s="41"/>
      <c r="AC381" s="41"/>
      <c r="AD381" s="41"/>
      <c r="AE381" s="41"/>
      <c r="AR381" s="226" t="s">
        <v>323</v>
      </c>
      <c r="AT381" s="226" t="s">
        <v>195</v>
      </c>
      <c r="AU381" s="226" t="s">
        <v>76</v>
      </c>
      <c r="AY381" s="20" t="s">
        <v>193</v>
      </c>
      <c r="BE381" s="227">
        <f>IF(N381="základní",J381,0)</f>
        <v>0</v>
      </c>
      <c r="BF381" s="227">
        <f>IF(N381="snížená",J381,0)</f>
        <v>0</v>
      </c>
      <c r="BG381" s="227">
        <f>IF(N381="zákl. přenesená",J381,0)</f>
        <v>0</v>
      </c>
      <c r="BH381" s="227">
        <f>IF(N381="sníž. přenesená",J381,0)</f>
        <v>0</v>
      </c>
      <c r="BI381" s="227">
        <f>IF(N381="nulová",J381,0)</f>
        <v>0</v>
      </c>
      <c r="BJ381" s="20" t="s">
        <v>76</v>
      </c>
      <c r="BK381" s="227">
        <f>ROUND(I381*H381,2)</f>
        <v>0</v>
      </c>
      <c r="BL381" s="20" t="s">
        <v>323</v>
      </c>
      <c r="BM381" s="226" t="s">
        <v>4343</v>
      </c>
    </row>
    <row r="382" s="2" customFormat="1">
      <c r="A382" s="41"/>
      <c r="B382" s="42"/>
      <c r="C382" s="43"/>
      <c r="D382" s="228" t="s">
        <v>202</v>
      </c>
      <c r="E382" s="43"/>
      <c r="F382" s="229" t="s">
        <v>6450</v>
      </c>
      <c r="G382" s="43"/>
      <c r="H382" s="43"/>
      <c r="I382" s="230"/>
      <c r="J382" s="43"/>
      <c r="K382" s="43"/>
      <c r="L382" s="47"/>
      <c r="M382" s="231"/>
      <c r="N382" s="232"/>
      <c r="O382" s="87"/>
      <c r="P382" s="87"/>
      <c r="Q382" s="87"/>
      <c r="R382" s="87"/>
      <c r="S382" s="87"/>
      <c r="T382" s="88"/>
      <c r="U382" s="41"/>
      <c r="V382" s="41"/>
      <c r="W382" s="41"/>
      <c r="X382" s="41"/>
      <c r="Y382" s="41"/>
      <c r="Z382" s="41"/>
      <c r="AA382" s="41"/>
      <c r="AB382" s="41"/>
      <c r="AC382" s="41"/>
      <c r="AD382" s="41"/>
      <c r="AE382" s="41"/>
      <c r="AT382" s="20" t="s">
        <v>202</v>
      </c>
      <c r="AU382" s="20" t="s">
        <v>76</v>
      </c>
    </row>
    <row r="383" s="2" customFormat="1" ht="16.5" customHeight="1">
      <c r="A383" s="41"/>
      <c r="B383" s="42"/>
      <c r="C383" s="215" t="s">
        <v>2309</v>
      </c>
      <c r="D383" s="215" t="s">
        <v>195</v>
      </c>
      <c r="E383" s="216" t="s">
        <v>6451</v>
      </c>
      <c r="F383" s="217" t="s">
        <v>6452</v>
      </c>
      <c r="G383" s="218" t="s">
        <v>343</v>
      </c>
      <c r="H383" s="219">
        <v>1</v>
      </c>
      <c r="I383" s="220"/>
      <c r="J383" s="221">
        <f>ROUND(I383*H383,2)</f>
        <v>0</v>
      </c>
      <c r="K383" s="217" t="s">
        <v>19</v>
      </c>
      <c r="L383" s="47"/>
      <c r="M383" s="222" t="s">
        <v>19</v>
      </c>
      <c r="N383" s="223" t="s">
        <v>40</v>
      </c>
      <c r="O383" s="87"/>
      <c r="P383" s="224">
        <f>O383*H383</f>
        <v>0</v>
      </c>
      <c r="Q383" s="224">
        <v>0</v>
      </c>
      <c r="R383" s="224">
        <f>Q383*H383</f>
        <v>0</v>
      </c>
      <c r="S383" s="224">
        <v>0</v>
      </c>
      <c r="T383" s="225">
        <f>S383*H383</f>
        <v>0</v>
      </c>
      <c r="U383" s="41"/>
      <c r="V383" s="41"/>
      <c r="W383" s="41"/>
      <c r="X383" s="41"/>
      <c r="Y383" s="41"/>
      <c r="Z383" s="41"/>
      <c r="AA383" s="41"/>
      <c r="AB383" s="41"/>
      <c r="AC383" s="41"/>
      <c r="AD383" s="41"/>
      <c r="AE383" s="41"/>
      <c r="AR383" s="226" t="s">
        <v>323</v>
      </c>
      <c r="AT383" s="226" t="s">
        <v>195</v>
      </c>
      <c r="AU383" s="226" t="s">
        <v>76</v>
      </c>
      <c r="AY383" s="20" t="s">
        <v>193</v>
      </c>
      <c r="BE383" s="227">
        <f>IF(N383="základní",J383,0)</f>
        <v>0</v>
      </c>
      <c r="BF383" s="227">
        <f>IF(N383="snížená",J383,0)</f>
        <v>0</v>
      </c>
      <c r="BG383" s="227">
        <f>IF(N383="zákl. přenesená",J383,0)</f>
        <v>0</v>
      </c>
      <c r="BH383" s="227">
        <f>IF(N383="sníž. přenesená",J383,0)</f>
        <v>0</v>
      </c>
      <c r="BI383" s="227">
        <f>IF(N383="nulová",J383,0)</f>
        <v>0</v>
      </c>
      <c r="BJ383" s="20" t="s">
        <v>76</v>
      </c>
      <c r="BK383" s="227">
        <f>ROUND(I383*H383,2)</f>
        <v>0</v>
      </c>
      <c r="BL383" s="20" t="s">
        <v>323</v>
      </c>
      <c r="BM383" s="226" t="s">
        <v>4356</v>
      </c>
    </row>
    <row r="384" s="2" customFormat="1">
      <c r="A384" s="41"/>
      <c r="B384" s="42"/>
      <c r="C384" s="43"/>
      <c r="D384" s="228" t="s">
        <v>202</v>
      </c>
      <c r="E384" s="43"/>
      <c r="F384" s="229" t="s">
        <v>6452</v>
      </c>
      <c r="G384" s="43"/>
      <c r="H384" s="43"/>
      <c r="I384" s="230"/>
      <c r="J384" s="43"/>
      <c r="K384" s="43"/>
      <c r="L384" s="47"/>
      <c r="M384" s="231"/>
      <c r="N384" s="232"/>
      <c r="O384" s="87"/>
      <c r="P384" s="87"/>
      <c r="Q384" s="87"/>
      <c r="R384" s="87"/>
      <c r="S384" s="87"/>
      <c r="T384" s="88"/>
      <c r="U384" s="41"/>
      <c r="V384" s="41"/>
      <c r="W384" s="41"/>
      <c r="X384" s="41"/>
      <c r="Y384" s="41"/>
      <c r="Z384" s="41"/>
      <c r="AA384" s="41"/>
      <c r="AB384" s="41"/>
      <c r="AC384" s="41"/>
      <c r="AD384" s="41"/>
      <c r="AE384" s="41"/>
      <c r="AT384" s="20" t="s">
        <v>202</v>
      </c>
      <c r="AU384" s="20" t="s">
        <v>76</v>
      </c>
    </row>
    <row r="385" s="2" customFormat="1" ht="16.5" customHeight="1">
      <c r="A385" s="41"/>
      <c r="B385" s="42"/>
      <c r="C385" s="215" t="s">
        <v>2312</v>
      </c>
      <c r="D385" s="215" t="s">
        <v>195</v>
      </c>
      <c r="E385" s="216" t="s">
        <v>6453</v>
      </c>
      <c r="F385" s="217" t="s">
        <v>6454</v>
      </c>
      <c r="G385" s="218" t="s">
        <v>343</v>
      </c>
      <c r="H385" s="219">
        <v>15</v>
      </c>
      <c r="I385" s="220"/>
      <c r="J385" s="221">
        <f>ROUND(I385*H385,2)</f>
        <v>0</v>
      </c>
      <c r="K385" s="217" t="s">
        <v>19</v>
      </c>
      <c r="L385" s="47"/>
      <c r="M385" s="222" t="s">
        <v>19</v>
      </c>
      <c r="N385" s="223" t="s">
        <v>40</v>
      </c>
      <c r="O385" s="87"/>
      <c r="P385" s="224">
        <f>O385*H385</f>
        <v>0</v>
      </c>
      <c r="Q385" s="224">
        <v>0</v>
      </c>
      <c r="R385" s="224">
        <f>Q385*H385</f>
        <v>0</v>
      </c>
      <c r="S385" s="224">
        <v>0</v>
      </c>
      <c r="T385" s="225">
        <f>S385*H385</f>
        <v>0</v>
      </c>
      <c r="U385" s="41"/>
      <c r="V385" s="41"/>
      <c r="W385" s="41"/>
      <c r="X385" s="41"/>
      <c r="Y385" s="41"/>
      <c r="Z385" s="41"/>
      <c r="AA385" s="41"/>
      <c r="AB385" s="41"/>
      <c r="AC385" s="41"/>
      <c r="AD385" s="41"/>
      <c r="AE385" s="41"/>
      <c r="AR385" s="226" t="s">
        <v>323</v>
      </c>
      <c r="AT385" s="226" t="s">
        <v>195</v>
      </c>
      <c r="AU385" s="226" t="s">
        <v>76</v>
      </c>
      <c r="AY385" s="20" t="s">
        <v>193</v>
      </c>
      <c r="BE385" s="227">
        <f>IF(N385="základní",J385,0)</f>
        <v>0</v>
      </c>
      <c r="BF385" s="227">
        <f>IF(N385="snížená",J385,0)</f>
        <v>0</v>
      </c>
      <c r="BG385" s="227">
        <f>IF(N385="zákl. přenesená",J385,0)</f>
        <v>0</v>
      </c>
      <c r="BH385" s="227">
        <f>IF(N385="sníž. přenesená",J385,0)</f>
        <v>0</v>
      </c>
      <c r="BI385" s="227">
        <f>IF(N385="nulová",J385,0)</f>
        <v>0</v>
      </c>
      <c r="BJ385" s="20" t="s">
        <v>76</v>
      </c>
      <c r="BK385" s="227">
        <f>ROUND(I385*H385,2)</f>
        <v>0</v>
      </c>
      <c r="BL385" s="20" t="s">
        <v>323</v>
      </c>
      <c r="BM385" s="226" t="s">
        <v>4369</v>
      </c>
    </row>
    <row r="386" s="2" customFormat="1">
      <c r="A386" s="41"/>
      <c r="B386" s="42"/>
      <c r="C386" s="43"/>
      <c r="D386" s="228" t="s">
        <v>202</v>
      </c>
      <c r="E386" s="43"/>
      <c r="F386" s="229" t="s">
        <v>6454</v>
      </c>
      <c r="G386" s="43"/>
      <c r="H386" s="43"/>
      <c r="I386" s="230"/>
      <c r="J386" s="43"/>
      <c r="K386" s="43"/>
      <c r="L386" s="47"/>
      <c r="M386" s="231"/>
      <c r="N386" s="232"/>
      <c r="O386" s="87"/>
      <c r="P386" s="87"/>
      <c r="Q386" s="87"/>
      <c r="R386" s="87"/>
      <c r="S386" s="87"/>
      <c r="T386" s="88"/>
      <c r="U386" s="41"/>
      <c r="V386" s="41"/>
      <c r="W386" s="41"/>
      <c r="X386" s="41"/>
      <c r="Y386" s="41"/>
      <c r="Z386" s="41"/>
      <c r="AA386" s="41"/>
      <c r="AB386" s="41"/>
      <c r="AC386" s="41"/>
      <c r="AD386" s="41"/>
      <c r="AE386" s="41"/>
      <c r="AT386" s="20" t="s">
        <v>202</v>
      </c>
      <c r="AU386" s="20" t="s">
        <v>76</v>
      </c>
    </row>
    <row r="387" s="2" customFormat="1" ht="16.5" customHeight="1">
      <c r="A387" s="41"/>
      <c r="B387" s="42"/>
      <c r="C387" s="215" t="s">
        <v>2314</v>
      </c>
      <c r="D387" s="215" t="s">
        <v>195</v>
      </c>
      <c r="E387" s="216" t="s">
        <v>6455</v>
      </c>
      <c r="F387" s="217" t="s">
        <v>6456</v>
      </c>
      <c r="G387" s="218" t="s">
        <v>343</v>
      </c>
      <c r="H387" s="219">
        <v>7</v>
      </c>
      <c r="I387" s="220"/>
      <c r="J387" s="221">
        <f>ROUND(I387*H387,2)</f>
        <v>0</v>
      </c>
      <c r="K387" s="217" t="s">
        <v>19</v>
      </c>
      <c r="L387" s="47"/>
      <c r="M387" s="222" t="s">
        <v>19</v>
      </c>
      <c r="N387" s="223" t="s">
        <v>40</v>
      </c>
      <c r="O387" s="87"/>
      <c r="P387" s="224">
        <f>O387*H387</f>
        <v>0</v>
      </c>
      <c r="Q387" s="224">
        <v>0</v>
      </c>
      <c r="R387" s="224">
        <f>Q387*H387</f>
        <v>0</v>
      </c>
      <c r="S387" s="224">
        <v>0</v>
      </c>
      <c r="T387" s="225">
        <f>S387*H387</f>
        <v>0</v>
      </c>
      <c r="U387" s="41"/>
      <c r="V387" s="41"/>
      <c r="W387" s="41"/>
      <c r="X387" s="41"/>
      <c r="Y387" s="41"/>
      <c r="Z387" s="41"/>
      <c r="AA387" s="41"/>
      <c r="AB387" s="41"/>
      <c r="AC387" s="41"/>
      <c r="AD387" s="41"/>
      <c r="AE387" s="41"/>
      <c r="AR387" s="226" t="s">
        <v>323</v>
      </c>
      <c r="AT387" s="226" t="s">
        <v>195</v>
      </c>
      <c r="AU387" s="226" t="s">
        <v>76</v>
      </c>
      <c r="AY387" s="20" t="s">
        <v>193</v>
      </c>
      <c r="BE387" s="227">
        <f>IF(N387="základní",J387,0)</f>
        <v>0</v>
      </c>
      <c r="BF387" s="227">
        <f>IF(N387="snížená",J387,0)</f>
        <v>0</v>
      </c>
      <c r="BG387" s="227">
        <f>IF(N387="zákl. přenesená",J387,0)</f>
        <v>0</v>
      </c>
      <c r="BH387" s="227">
        <f>IF(N387="sníž. přenesená",J387,0)</f>
        <v>0</v>
      </c>
      <c r="BI387" s="227">
        <f>IF(N387="nulová",J387,0)</f>
        <v>0</v>
      </c>
      <c r="BJ387" s="20" t="s">
        <v>76</v>
      </c>
      <c r="BK387" s="227">
        <f>ROUND(I387*H387,2)</f>
        <v>0</v>
      </c>
      <c r="BL387" s="20" t="s">
        <v>323</v>
      </c>
      <c r="BM387" s="226" t="s">
        <v>4387</v>
      </c>
    </row>
    <row r="388" s="2" customFormat="1">
      <c r="A388" s="41"/>
      <c r="B388" s="42"/>
      <c r="C388" s="43"/>
      <c r="D388" s="228" t="s">
        <v>202</v>
      </c>
      <c r="E388" s="43"/>
      <c r="F388" s="229" t="s">
        <v>6456</v>
      </c>
      <c r="G388" s="43"/>
      <c r="H388" s="43"/>
      <c r="I388" s="230"/>
      <c r="J388" s="43"/>
      <c r="K388" s="43"/>
      <c r="L388" s="47"/>
      <c r="M388" s="231"/>
      <c r="N388" s="232"/>
      <c r="O388" s="87"/>
      <c r="P388" s="87"/>
      <c r="Q388" s="87"/>
      <c r="R388" s="87"/>
      <c r="S388" s="87"/>
      <c r="T388" s="88"/>
      <c r="U388" s="41"/>
      <c r="V388" s="41"/>
      <c r="W388" s="41"/>
      <c r="X388" s="41"/>
      <c r="Y388" s="41"/>
      <c r="Z388" s="41"/>
      <c r="AA388" s="41"/>
      <c r="AB388" s="41"/>
      <c r="AC388" s="41"/>
      <c r="AD388" s="41"/>
      <c r="AE388" s="41"/>
      <c r="AT388" s="20" t="s">
        <v>202</v>
      </c>
      <c r="AU388" s="20" t="s">
        <v>76</v>
      </c>
    </row>
    <row r="389" s="2" customFormat="1" ht="16.5" customHeight="1">
      <c r="A389" s="41"/>
      <c r="B389" s="42"/>
      <c r="C389" s="215" t="s">
        <v>2322</v>
      </c>
      <c r="D389" s="215" t="s">
        <v>195</v>
      </c>
      <c r="E389" s="216" t="s">
        <v>6457</v>
      </c>
      <c r="F389" s="217" t="s">
        <v>6458</v>
      </c>
      <c r="G389" s="218" t="s">
        <v>343</v>
      </c>
      <c r="H389" s="219">
        <v>10</v>
      </c>
      <c r="I389" s="220"/>
      <c r="J389" s="221">
        <f>ROUND(I389*H389,2)</f>
        <v>0</v>
      </c>
      <c r="K389" s="217" t="s">
        <v>19</v>
      </c>
      <c r="L389" s="47"/>
      <c r="M389" s="222" t="s">
        <v>19</v>
      </c>
      <c r="N389" s="223" t="s">
        <v>40</v>
      </c>
      <c r="O389" s="87"/>
      <c r="P389" s="224">
        <f>O389*H389</f>
        <v>0</v>
      </c>
      <c r="Q389" s="224">
        <v>0</v>
      </c>
      <c r="R389" s="224">
        <f>Q389*H389</f>
        <v>0</v>
      </c>
      <c r="S389" s="224">
        <v>0</v>
      </c>
      <c r="T389" s="225">
        <f>S389*H389</f>
        <v>0</v>
      </c>
      <c r="U389" s="41"/>
      <c r="V389" s="41"/>
      <c r="W389" s="41"/>
      <c r="X389" s="41"/>
      <c r="Y389" s="41"/>
      <c r="Z389" s="41"/>
      <c r="AA389" s="41"/>
      <c r="AB389" s="41"/>
      <c r="AC389" s="41"/>
      <c r="AD389" s="41"/>
      <c r="AE389" s="41"/>
      <c r="AR389" s="226" t="s">
        <v>323</v>
      </c>
      <c r="AT389" s="226" t="s">
        <v>195</v>
      </c>
      <c r="AU389" s="226" t="s">
        <v>76</v>
      </c>
      <c r="AY389" s="20" t="s">
        <v>193</v>
      </c>
      <c r="BE389" s="227">
        <f>IF(N389="základní",J389,0)</f>
        <v>0</v>
      </c>
      <c r="BF389" s="227">
        <f>IF(N389="snížená",J389,0)</f>
        <v>0</v>
      </c>
      <c r="BG389" s="227">
        <f>IF(N389="zákl. přenesená",J389,0)</f>
        <v>0</v>
      </c>
      <c r="BH389" s="227">
        <f>IF(N389="sníž. přenesená",J389,0)</f>
        <v>0</v>
      </c>
      <c r="BI389" s="227">
        <f>IF(N389="nulová",J389,0)</f>
        <v>0</v>
      </c>
      <c r="BJ389" s="20" t="s">
        <v>76</v>
      </c>
      <c r="BK389" s="227">
        <f>ROUND(I389*H389,2)</f>
        <v>0</v>
      </c>
      <c r="BL389" s="20" t="s">
        <v>323</v>
      </c>
      <c r="BM389" s="226" t="s">
        <v>4401</v>
      </c>
    </row>
    <row r="390" s="2" customFormat="1">
      <c r="A390" s="41"/>
      <c r="B390" s="42"/>
      <c r="C390" s="43"/>
      <c r="D390" s="228" t="s">
        <v>202</v>
      </c>
      <c r="E390" s="43"/>
      <c r="F390" s="229" t="s">
        <v>6458</v>
      </c>
      <c r="G390" s="43"/>
      <c r="H390" s="43"/>
      <c r="I390" s="230"/>
      <c r="J390" s="43"/>
      <c r="K390" s="43"/>
      <c r="L390" s="47"/>
      <c r="M390" s="231"/>
      <c r="N390" s="232"/>
      <c r="O390" s="87"/>
      <c r="P390" s="87"/>
      <c r="Q390" s="87"/>
      <c r="R390" s="87"/>
      <c r="S390" s="87"/>
      <c r="T390" s="88"/>
      <c r="U390" s="41"/>
      <c r="V390" s="41"/>
      <c r="W390" s="41"/>
      <c r="X390" s="41"/>
      <c r="Y390" s="41"/>
      <c r="Z390" s="41"/>
      <c r="AA390" s="41"/>
      <c r="AB390" s="41"/>
      <c r="AC390" s="41"/>
      <c r="AD390" s="41"/>
      <c r="AE390" s="41"/>
      <c r="AT390" s="20" t="s">
        <v>202</v>
      </c>
      <c r="AU390" s="20" t="s">
        <v>76</v>
      </c>
    </row>
    <row r="391" s="2" customFormat="1" ht="16.5" customHeight="1">
      <c r="A391" s="41"/>
      <c r="B391" s="42"/>
      <c r="C391" s="215" t="s">
        <v>2327</v>
      </c>
      <c r="D391" s="215" t="s">
        <v>195</v>
      </c>
      <c r="E391" s="216" t="s">
        <v>6459</v>
      </c>
      <c r="F391" s="217" t="s">
        <v>6460</v>
      </c>
      <c r="G391" s="218" t="s">
        <v>343</v>
      </c>
      <c r="H391" s="219">
        <v>3</v>
      </c>
      <c r="I391" s="220"/>
      <c r="J391" s="221">
        <f>ROUND(I391*H391,2)</f>
        <v>0</v>
      </c>
      <c r="K391" s="217" t="s">
        <v>19</v>
      </c>
      <c r="L391" s="47"/>
      <c r="M391" s="222" t="s">
        <v>19</v>
      </c>
      <c r="N391" s="223" t="s">
        <v>40</v>
      </c>
      <c r="O391" s="87"/>
      <c r="P391" s="224">
        <f>O391*H391</f>
        <v>0</v>
      </c>
      <c r="Q391" s="224">
        <v>0</v>
      </c>
      <c r="R391" s="224">
        <f>Q391*H391</f>
        <v>0</v>
      </c>
      <c r="S391" s="224">
        <v>0</v>
      </c>
      <c r="T391" s="225">
        <f>S391*H391</f>
        <v>0</v>
      </c>
      <c r="U391" s="41"/>
      <c r="V391" s="41"/>
      <c r="W391" s="41"/>
      <c r="X391" s="41"/>
      <c r="Y391" s="41"/>
      <c r="Z391" s="41"/>
      <c r="AA391" s="41"/>
      <c r="AB391" s="41"/>
      <c r="AC391" s="41"/>
      <c r="AD391" s="41"/>
      <c r="AE391" s="41"/>
      <c r="AR391" s="226" t="s">
        <v>323</v>
      </c>
      <c r="AT391" s="226" t="s">
        <v>195</v>
      </c>
      <c r="AU391" s="226" t="s">
        <v>76</v>
      </c>
      <c r="AY391" s="20" t="s">
        <v>193</v>
      </c>
      <c r="BE391" s="227">
        <f>IF(N391="základní",J391,0)</f>
        <v>0</v>
      </c>
      <c r="BF391" s="227">
        <f>IF(N391="snížená",J391,0)</f>
        <v>0</v>
      </c>
      <c r="BG391" s="227">
        <f>IF(N391="zákl. přenesená",J391,0)</f>
        <v>0</v>
      </c>
      <c r="BH391" s="227">
        <f>IF(N391="sníž. přenesená",J391,0)</f>
        <v>0</v>
      </c>
      <c r="BI391" s="227">
        <f>IF(N391="nulová",J391,0)</f>
        <v>0</v>
      </c>
      <c r="BJ391" s="20" t="s">
        <v>76</v>
      </c>
      <c r="BK391" s="227">
        <f>ROUND(I391*H391,2)</f>
        <v>0</v>
      </c>
      <c r="BL391" s="20" t="s">
        <v>323</v>
      </c>
      <c r="BM391" s="226" t="s">
        <v>4417</v>
      </c>
    </row>
    <row r="392" s="2" customFormat="1">
      <c r="A392" s="41"/>
      <c r="B392" s="42"/>
      <c r="C392" s="43"/>
      <c r="D392" s="228" t="s">
        <v>202</v>
      </c>
      <c r="E392" s="43"/>
      <c r="F392" s="229" t="s">
        <v>6460</v>
      </c>
      <c r="G392" s="43"/>
      <c r="H392" s="43"/>
      <c r="I392" s="230"/>
      <c r="J392" s="43"/>
      <c r="K392" s="43"/>
      <c r="L392" s="47"/>
      <c r="M392" s="231"/>
      <c r="N392" s="232"/>
      <c r="O392" s="87"/>
      <c r="P392" s="87"/>
      <c r="Q392" s="87"/>
      <c r="R392" s="87"/>
      <c r="S392" s="87"/>
      <c r="T392" s="88"/>
      <c r="U392" s="41"/>
      <c r="V392" s="41"/>
      <c r="W392" s="41"/>
      <c r="X392" s="41"/>
      <c r="Y392" s="41"/>
      <c r="Z392" s="41"/>
      <c r="AA392" s="41"/>
      <c r="AB392" s="41"/>
      <c r="AC392" s="41"/>
      <c r="AD392" s="41"/>
      <c r="AE392" s="41"/>
      <c r="AT392" s="20" t="s">
        <v>202</v>
      </c>
      <c r="AU392" s="20" t="s">
        <v>76</v>
      </c>
    </row>
    <row r="393" s="2" customFormat="1" ht="16.5" customHeight="1">
      <c r="A393" s="41"/>
      <c r="B393" s="42"/>
      <c r="C393" s="215" t="s">
        <v>2333</v>
      </c>
      <c r="D393" s="215" t="s">
        <v>195</v>
      </c>
      <c r="E393" s="216" t="s">
        <v>6461</v>
      </c>
      <c r="F393" s="217" t="s">
        <v>6462</v>
      </c>
      <c r="G393" s="218" t="s">
        <v>343</v>
      </c>
      <c r="H393" s="219">
        <v>7</v>
      </c>
      <c r="I393" s="220"/>
      <c r="J393" s="221">
        <f>ROUND(I393*H393,2)</f>
        <v>0</v>
      </c>
      <c r="K393" s="217" t="s">
        <v>19</v>
      </c>
      <c r="L393" s="47"/>
      <c r="M393" s="222" t="s">
        <v>19</v>
      </c>
      <c r="N393" s="223" t="s">
        <v>40</v>
      </c>
      <c r="O393" s="87"/>
      <c r="P393" s="224">
        <f>O393*H393</f>
        <v>0</v>
      </c>
      <c r="Q393" s="224">
        <v>0</v>
      </c>
      <c r="R393" s="224">
        <f>Q393*H393</f>
        <v>0</v>
      </c>
      <c r="S393" s="224">
        <v>0</v>
      </c>
      <c r="T393" s="225">
        <f>S393*H393</f>
        <v>0</v>
      </c>
      <c r="U393" s="41"/>
      <c r="V393" s="41"/>
      <c r="W393" s="41"/>
      <c r="X393" s="41"/>
      <c r="Y393" s="41"/>
      <c r="Z393" s="41"/>
      <c r="AA393" s="41"/>
      <c r="AB393" s="41"/>
      <c r="AC393" s="41"/>
      <c r="AD393" s="41"/>
      <c r="AE393" s="41"/>
      <c r="AR393" s="226" t="s">
        <v>323</v>
      </c>
      <c r="AT393" s="226" t="s">
        <v>195</v>
      </c>
      <c r="AU393" s="226" t="s">
        <v>76</v>
      </c>
      <c r="AY393" s="20" t="s">
        <v>193</v>
      </c>
      <c r="BE393" s="227">
        <f>IF(N393="základní",J393,0)</f>
        <v>0</v>
      </c>
      <c r="BF393" s="227">
        <f>IF(N393="snížená",J393,0)</f>
        <v>0</v>
      </c>
      <c r="BG393" s="227">
        <f>IF(N393="zákl. přenesená",J393,0)</f>
        <v>0</v>
      </c>
      <c r="BH393" s="227">
        <f>IF(N393="sníž. přenesená",J393,0)</f>
        <v>0</v>
      </c>
      <c r="BI393" s="227">
        <f>IF(N393="nulová",J393,0)</f>
        <v>0</v>
      </c>
      <c r="BJ393" s="20" t="s">
        <v>76</v>
      </c>
      <c r="BK393" s="227">
        <f>ROUND(I393*H393,2)</f>
        <v>0</v>
      </c>
      <c r="BL393" s="20" t="s">
        <v>323</v>
      </c>
      <c r="BM393" s="226" t="s">
        <v>4431</v>
      </c>
    </row>
    <row r="394" s="2" customFormat="1">
      <c r="A394" s="41"/>
      <c r="B394" s="42"/>
      <c r="C394" s="43"/>
      <c r="D394" s="228" t="s">
        <v>202</v>
      </c>
      <c r="E394" s="43"/>
      <c r="F394" s="229" t="s">
        <v>6462</v>
      </c>
      <c r="G394" s="43"/>
      <c r="H394" s="43"/>
      <c r="I394" s="230"/>
      <c r="J394" s="43"/>
      <c r="K394" s="43"/>
      <c r="L394" s="47"/>
      <c r="M394" s="231"/>
      <c r="N394" s="232"/>
      <c r="O394" s="87"/>
      <c r="P394" s="87"/>
      <c r="Q394" s="87"/>
      <c r="R394" s="87"/>
      <c r="S394" s="87"/>
      <c r="T394" s="88"/>
      <c r="U394" s="41"/>
      <c r="V394" s="41"/>
      <c r="W394" s="41"/>
      <c r="X394" s="41"/>
      <c r="Y394" s="41"/>
      <c r="Z394" s="41"/>
      <c r="AA394" s="41"/>
      <c r="AB394" s="41"/>
      <c r="AC394" s="41"/>
      <c r="AD394" s="41"/>
      <c r="AE394" s="41"/>
      <c r="AT394" s="20" t="s">
        <v>202</v>
      </c>
      <c r="AU394" s="20" t="s">
        <v>76</v>
      </c>
    </row>
    <row r="395" s="2" customFormat="1" ht="16.5" customHeight="1">
      <c r="A395" s="41"/>
      <c r="B395" s="42"/>
      <c r="C395" s="215" t="s">
        <v>2339</v>
      </c>
      <c r="D395" s="215" t="s">
        <v>195</v>
      </c>
      <c r="E395" s="216" t="s">
        <v>6463</v>
      </c>
      <c r="F395" s="217" t="s">
        <v>6464</v>
      </c>
      <c r="G395" s="218" t="s">
        <v>343</v>
      </c>
      <c r="H395" s="219">
        <v>1</v>
      </c>
      <c r="I395" s="220"/>
      <c r="J395" s="221">
        <f>ROUND(I395*H395,2)</f>
        <v>0</v>
      </c>
      <c r="K395" s="217" t="s">
        <v>19</v>
      </c>
      <c r="L395" s="47"/>
      <c r="M395" s="222" t="s">
        <v>19</v>
      </c>
      <c r="N395" s="223" t="s">
        <v>40</v>
      </c>
      <c r="O395" s="87"/>
      <c r="P395" s="224">
        <f>O395*H395</f>
        <v>0</v>
      </c>
      <c r="Q395" s="224">
        <v>0</v>
      </c>
      <c r="R395" s="224">
        <f>Q395*H395</f>
        <v>0</v>
      </c>
      <c r="S395" s="224">
        <v>0</v>
      </c>
      <c r="T395" s="225">
        <f>S395*H395</f>
        <v>0</v>
      </c>
      <c r="U395" s="41"/>
      <c r="V395" s="41"/>
      <c r="W395" s="41"/>
      <c r="X395" s="41"/>
      <c r="Y395" s="41"/>
      <c r="Z395" s="41"/>
      <c r="AA395" s="41"/>
      <c r="AB395" s="41"/>
      <c r="AC395" s="41"/>
      <c r="AD395" s="41"/>
      <c r="AE395" s="41"/>
      <c r="AR395" s="226" t="s">
        <v>323</v>
      </c>
      <c r="AT395" s="226" t="s">
        <v>195</v>
      </c>
      <c r="AU395" s="226" t="s">
        <v>76</v>
      </c>
      <c r="AY395" s="20" t="s">
        <v>193</v>
      </c>
      <c r="BE395" s="227">
        <f>IF(N395="základní",J395,0)</f>
        <v>0</v>
      </c>
      <c r="BF395" s="227">
        <f>IF(N395="snížená",J395,0)</f>
        <v>0</v>
      </c>
      <c r="BG395" s="227">
        <f>IF(N395="zákl. přenesená",J395,0)</f>
        <v>0</v>
      </c>
      <c r="BH395" s="227">
        <f>IF(N395="sníž. přenesená",J395,0)</f>
        <v>0</v>
      </c>
      <c r="BI395" s="227">
        <f>IF(N395="nulová",J395,0)</f>
        <v>0</v>
      </c>
      <c r="BJ395" s="20" t="s">
        <v>76</v>
      </c>
      <c r="BK395" s="227">
        <f>ROUND(I395*H395,2)</f>
        <v>0</v>
      </c>
      <c r="BL395" s="20" t="s">
        <v>323</v>
      </c>
      <c r="BM395" s="226" t="s">
        <v>4443</v>
      </c>
    </row>
    <row r="396" s="2" customFormat="1">
      <c r="A396" s="41"/>
      <c r="B396" s="42"/>
      <c r="C396" s="43"/>
      <c r="D396" s="228" t="s">
        <v>202</v>
      </c>
      <c r="E396" s="43"/>
      <c r="F396" s="229" t="s">
        <v>6464</v>
      </c>
      <c r="G396" s="43"/>
      <c r="H396" s="43"/>
      <c r="I396" s="230"/>
      <c r="J396" s="43"/>
      <c r="K396" s="43"/>
      <c r="L396" s="47"/>
      <c r="M396" s="231"/>
      <c r="N396" s="232"/>
      <c r="O396" s="87"/>
      <c r="P396" s="87"/>
      <c r="Q396" s="87"/>
      <c r="R396" s="87"/>
      <c r="S396" s="87"/>
      <c r="T396" s="88"/>
      <c r="U396" s="41"/>
      <c r="V396" s="41"/>
      <c r="W396" s="41"/>
      <c r="X396" s="41"/>
      <c r="Y396" s="41"/>
      <c r="Z396" s="41"/>
      <c r="AA396" s="41"/>
      <c r="AB396" s="41"/>
      <c r="AC396" s="41"/>
      <c r="AD396" s="41"/>
      <c r="AE396" s="41"/>
      <c r="AT396" s="20" t="s">
        <v>202</v>
      </c>
      <c r="AU396" s="20" t="s">
        <v>76</v>
      </c>
    </row>
    <row r="397" s="2" customFormat="1" ht="16.5" customHeight="1">
      <c r="A397" s="41"/>
      <c r="B397" s="42"/>
      <c r="C397" s="215" t="s">
        <v>2345</v>
      </c>
      <c r="D397" s="215" t="s">
        <v>195</v>
      </c>
      <c r="E397" s="216" t="s">
        <v>6465</v>
      </c>
      <c r="F397" s="217" t="s">
        <v>6466</v>
      </c>
      <c r="G397" s="218" t="s">
        <v>343</v>
      </c>
      <c r="H397" s="219">
        <v>6</v>
      </c>
      <c r="I397" s="220"/>
      <c r="J397" s="221">
        <f>ROUND(I397*H397,2)</f>
        <v>0</v>
      </c>
      <c r="K397" s="217" t="s">
        <v>19</v>
      </c>
      <c r="L397" s="47"/>
      <c r="M397" s="222" t="s">
        <v>19</v>
      </c>
      <c r="N397" s="223" t="s">
        <v>40</v>
      </c>
      <c r="O397" s="87"/>
      <c r="P397" s="224">
        <f>O397*H397</f>
        <v>0</v>
      </c>
      <c r="Q397" s="224">
        <v>0</v>
      </c>
      <c r="R397" s="224">
        <f>Q397*H397</f>
        <v>0</v>
      </c>
      <c r="S397" s="224">
        <v>0</v>
      </c>
      <c r="T397" s="225">
        <f>S397*H397</f>
        <v>0</v>
      </c>
      <c r="U397" s="41"/>
      <c r="V397" s="41"/>
      <c r="W397" s="41"/>
      <c r="X397" s="41"/>
      <c r="Y397" s="41"/>
      <c r="Z397" s="41"/>
      <c r="AA397" s="41"/>
      <c r="AB397" s="41"/>
      <c r="AC397" s="41"/>
      <c r="AD397" s="41"/>
      <c r="AE397" s="41"/>
      <c r="AR397" s="226" t="s">
        <v>323</v>
      </c>
      <c r="AT397" s="226" t="s">
        <v>195</v>
      </c>
      <c r="AU397" s="226" t="s">
        <v>76</v>
      </c>
      <c r="AY397" s="20" t="s">
        <v>193</v>
      </c>
      <c r="BE397" s="227">
        <f>IF(N397="základní",J397,0)</f>
        <v>0</v>
      </c>
      <c r="BF397" s="227">
        <f>IF(N397="snížená",J397,0)</f>
        <v>0</v>
      </c>
      <c r="BG397" s="227">
        <f>IF(N397="zákl. přenesená",J397,0)</f>
        <v>0</v>
      </c>
      <c r="BH397" s="227">
        <f>IF(N397="sníž. přenesená",J397,0)</f>
        <v>0</v>
      </c>
      <c r="BI397" s="227">
        <f>IF(N397="nulová",J397,0)</f>
        <v>0</v>
      </c>
      <c r="BJ397" s="20" t="s">
        <v>76</v>
      </c>
      <c r="BK397" s="227">
        <f>ROUND(I397*H397,2)</f>
        <v>0</v>
      </c>
      <c r="BL397" s="20" t="s">
        <v>323</v>
      </c>
      <c r="BM397" s="226" t="s">
        <v>4453</v>
      </c>
    </row>
    <row r="398" s="2" customFormat="1">
      <c r="A398" s="41"/>
      <c r="B398" s="42"/>
      <c r="C398" s="43"/>
      <c r="D398" s="228" t="s">
        <v>202</v>
      </c>
      <c r="E398" s="43"/>
      <c r="F398" s="229" t="s">
        <v>6466</v>
      </c>
      <c r="G398" s="43"/>
      <c r="H398" s="43"/>
      <c r="I398" s="230"/>
      <c r="J398" s="43"/>
      <c r="K398" s="43"/>
      <c r="L398" s="47"/>
      <c r="M398" s="231"/>
      <c r="N398" s="232"/>
      <c r="O398" s="87"/>
      <c r="P398" s="87"/>
      <c r="Q398" s="87"/>
      <c r="R398" s="87"/>
      <c r="S398" s="87"/>
      <c r="T398" s="88"/>
      <c r="U398" s="41"/>
      <c r="V398" s="41"/>
      <c r="W398" s="41"/>
      <c r="X398" s="41"/>
      <c r="Y398" s="41"/>
      <c r="Z398" s="41"/>
      <c r="AA398" s="41"/>
      <c r="AB398" s="41"/>
      <c r="AC398" s="41"/>
      <c r="AD398" s="41"/>
      <c r="AE398" s="41"/>
      <c r="AT398" s="20" t="s">
        <v>202</v>
      </c>
      <c r="AU398" s="20" t="s">
        <v>76</v>
      </c>
    </row>
    <row r="399" s="2" customFormat="1" ht="16.5" customHeight="1">
      <c r="A399" s="41"/>
      <c r="B399" s="42"/>
      <c r="C399" s="215" t="s">
        <v>2351</v>
      </c>
      <c r="D399" s="215" t="s">
        <v>195</v>
      </c>
      <c r="E399" s="216" t="s">
        <v>6467</v>
      </c>
      <c r="F399" s="217" t="s">
        <v>6468</v>
      </c>
      <c r="G399" s="218" t="s">
        <v>343</v>
      </c>
      <c r="H399" s="219">
        <v>2</v>
      </c>
      <c r="I399" s="220"/>
      <c r="J399" s="221">
        <f>ROUND(I399*H399,2)</f>
        <v>0</v>
      </c>
      <c r="K399" s="217" t="s">
        <v>19</v>
      </c>
      <c r="L399" s="47"/>
      <c r="M399" s="222" t="s">
        <v>19</v>
      </c>
      <c r="N399" s="223" t="s">
        <v>40</v>
      </c>
      <c r="O399" s="87"/>
      <c r="P399" s="224">
        <f>O399*H399</f>
        <v>0</v>
      </c>
      <c r="Q399" s="224">
        <v>0</v>
      </c>
      <c r="R399" s="224">
        <f>Q399*H399</f>
        <v>0</v>
      </c>
      <c r="S399" s="224">
        <v>0</v>
      </c>
      <c r="T399" s="225">
        <f>S399*H399</f>
        <v>0</v>
      </c>
      <c r="U399" s="41"/>
      <c r="V399" s="41"/>
      <c r="W399" s="41"/>
      <c r="X399" s="41"/>
      <c r="Y399" s="41"/>
      <c r="Z399" s="41"/>
      <c r="AA399" s="41"/>
      <c r="AB399" s="41"/>
      <c r="AC399" s="41"/>
      <c r="AD399" s="41"/>
      <c r="AE399" s="41"/>
      <c r="AR399" s="226" t="s">
        <v>323</v>
      </c>
      <c r="AT399" s="226" t="s">
        <v>195</v>
      </c>
      <c r="AU399" s="226" t="s">
        <v>76</v>
      </c>
      <c r="AY399" s="20" t="s">
        <v>193</v>
      </c>
      <c r="BE399" s="227">
        <f>IF(N399="základní",J399,0)</f>
        <v>0</v>
      </c>
      <c r="BF399" s="227">
        <f>IF(N399="snížená",J399,0)</f>
        <v>0</v>
      </c>
      <c r="BG399" s="227">
        <f>IF(N399="zákl. přenesená",J399,0)</f>
        <v>0</v>
      </c>
      <c r="BH399" s="227">
        <f>IF(N399="sníž. přenesená",J399,0)</f>
        <v>0</v>
      </c>
      <c r="BI399" s="227">
        <f>IF(N399="nulová",J399,0)</f>
        <v>0</v>
      </c>
      <c r="BJ399" s="20" t="s">
        <v>76</v>
      </c>
      <c r="BK399" s="227">
        <f>ROUND(I399*H399,2)</f>
        <v>0</v>
      </c>
      <c r="BL399" s="20" t="s">
        <v>323</v>
      </c>
      <c r="BM399" s="226" t="s">
        <v>4461</v>
      </c>
    </row>
    <row r="400" s="2" customFormat="1">
      <c r="A400" s="41"/>
      <c r="B400" s="42"/>
      <c r="C400" s="43"/>
      <c r="D400" s="228" t="s">
        <v>202</v>
      </c>
      <c r="E400" s="43"/>
      <c r="F400" s="229" t="s">
        <v>6468</v>
      </c>
      <c r="G400" s="43"/>
      <c r="H400" s="43"/>
      <c r="I400" s="230"/>
      <c r="J400" s="43"/>
      <c r="K400" s="43"/>
      <c r="L400" s="47"/>
      <c r="M400" s="231"/>
      <c r="N400" s="232"/>
      <c r="O400" s="87"/>
      <c r="P400" s="87"/>
      <c r="Q400" s="87"/>
      <c r="R400" s="87"/>
      <c r="S400" s="87"/>
      <c r="T400" s="88"/>
      <c r="U400" s="41"/>
      <c r="V400" s="41"/>
      <c r="W400" s="41"/>
      <c r="X400" s="41"/>
      <c r="Y400" s="41"/>
      <c r="Z400" s="41"/>
      <c r="AA400" s="41"/>
      <c r="AB400" s="41"/>
      <c r="AC400" s="41"/>
      <c r="AD400" s="41"/>
      <c r="AE400" s="41"/>
      <c r="AT400" s="20" t="s">
        <v>202</v>
      </c>
      <c r="AU400" s="20" t="s">
        <v>76</v>
      </c>
    </row>
    <row r="401" s="2" customFormat="1" ht="16.5" customHeight="1">
      <c r="A401" s="41"/>
      <c r="B401" s="42"/>
      <c r="C401" s="215" t="s">
        <v>2357</v>
      </c>
      <c r="D401" s="215" t="s">
        <v>195</v>
      </c>
      <c r="E401" s="216" t="s">
        <v>6469</v>
      </c>
      <c r="F401" s="217" t="s">
        <v>6470</v>
      </c>
      <c r="G401" s="218" t="s">
        <v>343</v>
      </c>
      <c r="H401" s="219">
        <v>1</v>
      </c>
      <c r="I401" s="220"/>
      <c r="J401" s="221">
        <f>ROUND(I401*H401,2)</f>
        <v>0</v>
      </c>
      <c r="K401" s="217" t="s">
        <v>19</v>
      </c>
      <c r="L401" s="47"/>
      <c r="M401" s="222" t="s">
        <v>19</v>
      </c>
      <c r="N401" s="223" t="s">
        <v>40</v>
      </c>
      <c r="O401" s="87"/>
      <c r="P401" s="224">
        <f>O401*H401</f>
        <v>0</v>
      </c>
      <c r="Q401" s="224">
        <v>0</v>
      </c>
      <c r="R401" s="224">
        <f>Q401*H401</f>
        <v>0</v>
      </c>
      <c r="S401" s="224">
        <v>0</v>
      </c>
      <c r="T401" s="225">
        <f>S401*H401</f>
        <v>0</v>
      </c>
      <c r="U401" s="41"/>
      <c r="V401" s="41"/>
      <c r="W401" s="41"/>
      <c r="X401" s="41"/>
      <c r="Y401" s="41"/>
      <c r="Z401" s="41"/>
      <c r="AA401" s="41"/>
      <c r="AB401" s="41"/>
      <c r="AC401" s="41"/>
      <c r="AD401" s="41"/>
      <c r="AE401" s="41"/>
      <c r="AR401" s="226" t="s">
        <v>323</v>
      </c>
      <c r="AT401" s="226" t="s">
        <v>195</v>
      </c>
      <c r="AU401" s="226" t="s">
        <v>76</v>
      </c>
      <c r="AY401" s="20" t="s">
        <v>193</v>
      </c>
      <c r="BE401" s="227">
        <f>IF(N401="základní",J401,0)</f>
        <v>0</v>
      </c>
      <c r="BF401" s="227">
        <f>IF(N401="snížená",J401,0)</f>
        <v>0</v>
      </c>
      <c r="BG401" s="227">
        <f>IF(N401="zákl. přenesená",J401,0)</f>
        <v>0</v>
      </c>
      <c r="BH401" s="227">
        <f>IF(N401="sníž. přenesená",J401,0)</f>
        <v>0</v>
      </c>
      <c r="BI401" s="227">
        <f>IF(N401="nulová",J401,0)</f>
        <v>0</v>
      </c>
      <c r="BJ401" s="20" t="s">
        <v>76</v>
      </c>
      <c r="BK401" s="227">
        <f>ROUND(I401*H401,2)</f>
        <v>0</v>
      </c>
      <c r="BL401" s="20" t="s">
        <v>323</v>
      </c>
      <c r="BM401" s="226" t="s">
        <v>4466</v>
      </c>
    </row>
    <row r="402" s="2" customFormat="1">
      <c r="A402" s="41"/>
      <c r="B402" s="42"/>
      <c r="C402" s="43"/>
      <c r="D402" s="228" t="s">
        <v>202</v>
      </c>
      <c r="E402" s="43"/>
      <c r="F402" s="229" t="s">
        <v>6470</v>
      </c>
      <c r="G402" s="43"/>
      <c r="H402" s="43"/>
      <c r="I402" s="230"/>
      <c r="J402" s="43"/>
      <c r="K402" s="43"/>
      <c r="L402" s="47"/>
      <c r="M402" s="231"/>
      <c r="N402" s="232"/>
      <c r="O402" s="87"/>
      <c r="P402" s="87"/>
      <c r="Q402" s="87"/>
      <c r="R402" s="87"/>
      <c r="S402" s="87"/>
      <c r="T402" s="88"/>
      <c r="U402" s="41"/>
      <c r="V402" s="41"/>
      <c r="W402" s="41"/>
      <c r="X402" s="41"/>
      <c r="Y402" s="41"/>
      <c r="Z402" s="41"/>
      <c r="AA402" s="41"/>
      <c r="AB402" s="41"/>
      <c r="AC402" s="41"/>
      <c r="AD402" s="41"/>
      <c r="AE402" s="41"/>
      <c r="AT402" s="20" t="s">
        <v>202</v>
      </c>
      <c r="AU402" s="20" t="s">
        <v>76</v>
      </c>
    </row>
    <row r="403" s="2" customFormat="1" ht="16.5" customHeight="1">
      <c r="A403" s="41"/>
      <c r="B403" s="42"/>
      <c r="C403" s="215" t="s">
        <v>2365</v>
      </c>
      <c r="D403" s="215" t="s">
        <v>195</v>
      </c>
      <c r="E403" s="216" t="s">
        <v>6471</v>
      </c>
      <c r="F403" s="217" t="s">
        <v>6472</v>
      </c>
      <c r="G403" s="218" t="s">
        <v>343</v>
      </c>
      <c r="H403" s="219">
        <v>1</v>
      </c>
      <c r="I403" s="220"/>
      <c r="J403" s="221">
        <f>ROUND(I403*H403,2)</f>
        <v>0</v>
      </c>
      <c r="K403" s="217" t="s">
        <v>19</v>
      </c>
      <c r="L403" s="47"/>
      <c r="M403" s="222" t="s">
        <v>19</v>
      </c>
      <c r="N403" s="223" t="s">
        <v>40</v>
      </c>
      <c r="O403" s="87"/>
      <c r="P403" s="224">
        <f>O403*H403</f>
        <v>0</v>
      </c>
      <c r="Q403" s="224">
        <v>0</v>
      </c>
      <c r="R403" s="224">
        <f>Q403*H403</f>
        <v>0</v>
      </c>
      <c r="S403" s="224">
        <v>0</v>
      </c>
      <c r="T403" s="225">
        <f>S403*H403</f>
        <v>0</v>
      </c>
      <c r="U403" s="41"/>
      <c r="V403" s="41"/>
      <c r="W403" s="41"/>
      <c r="X403" s="41"/>
      <c r="Y403" s="41"/>
      <c r="Z403" s="41"/>
      <c r="AA403" s="41"/>
      <c r="AB403" s="41"/>
      <c r="AC403" s="41"/>
      <c r="AD403" s="41"/>
      <c r="AE403" s="41"/>
      <c r="AR403" s="226" t="s">
        <v>323</v>
      </c>
      <c r="AT403" s="226" t="s">
        <v>195</v>
      </c>
      <c r="AU403" s="226" t="s">
        <v>76</v>
      </c>
      <c r="AY403" s="20" t="s">
        <v>193</v>
      </c>
      <c r="BE403" s="227">
        <f>IF(N403="základní",J403,0)</f>
        <v>0</v>
      </c>
      <c r="BF403" s="227">
        <f>IF(N403="snížená",J403,0)</f>
        <v>0</v>
      </c>
      <c r="BG403" s="227">
        <f>IF(N403="zákl. přenesená",J403,0)</f>
        <v>0</v>
      </c>
      <c r="BH403" s="227">
        <f>IF(N403="sníž. přenesená",J403,0)</f>
        <v>0</v>
      </c>
      <c r="BI403" s="227">
        <f>IF(N403="nulová",J403,0)</f>
        <v>0</v>
      </c>
      <c r="BJ403" s="20" t="s">
        <v>76</v>
      </c>
      <c r="BK403" s="227">
        <f>ROUND(I403*H403,2)</f>
        <v>0</v>
      </c>
      <c r="BL403" s="20" t="s">
        <v>323</v>
      </c>
      <c r="BM403" s="226" t="s">
        <v>950</v>
      </c>
    </row>
    <row r="404" s="2" customFormat="1">
      <c r="A404" s="41"/>
      <c r="B404" s="42"/>
      <c r="C404" s="43"/>
      <c r="D404" s="228" t="s">
        <v>202</v>
      </c>
      <c r="E404" s="43"/>
      <c r="F404" s="229" t="s">
        <v>6472</v>
      </c>
      <c r="G404" s="43"/>
      <c r="H404" s="43"/>
      <c r="I404" s="230"/>
      <c r="J404" s="43"/>
      <c r="K404" s="43"/>
      <c r="L404" s="47"/>
      <c r="M404" s="231"/>
      <c r="N404" s="232"/>
      <c r="O404" s="87"/>
      <c r="P404" s="87"/>
      <c r="Q404" s="87"/>
      <c r="R404" s="87"/>
      <c r="S404" s="87"/>
      <c r="T404" s="88"/>
      <c r="U404" s="41"/>
      <c r="V404" s="41"/>
      <c r="W404" s="41"/>
      <c r="X404" s="41"/>
      <c r="Y404" s="41"/>
      <c r="Z404" s="41"/>
      <c r="AA404" s="41"/>
      <c r="AB404" s="41"/>
      <c r="AC404" s="41"/>
      <c r="AD404" s="41"/>
      <c r="AE404" s="41"/>
      <c r="AT404" s="20" t="s">
        <v>202</v>
      </c>
      <c r="AU404" s="20" t="s">
        <v>76</v>
      </c>
    </row>
    <row r="405" s="2" customFormat="1" ht="16.5" customHeight="1">
      <c r="A405" s="41"/>
      <c r="B405" s="42"/>
      <c r="C405" s="215" t="s">
        <v>940</v>
      </c>
      <c r="D405" s="215" t="s">
        <v>195</v>
      </c>
      <c r="E405" s="216" t="s">
        <v>6473</v>
      </c>
      <c r="F405" s="217" t="s">
        <v>6474</v>
      </c>
      <c r="G405" s="218" t="s">
        <v>343</v>
      </c>
      <c r="H405" s="219">
        <v>1</v>
      </c>
      <c r="I405" s="220"/>
      <c r="J405" s="221">
        <f>ROUND(I405*H405,2)</f>
        <v>0</v>
      </c>
      <c r="K405" s="217" t="s">
        <v>19</v>
      </c>
      <c r="L405" s="47"/>
      <c r="M405" s="222" t="s">
        <v>19</v>
      </c>
      <c r="N405" s="223" t="s">
        <v>40</v>
      </c>
      <c r="O405" s="87"/>
      <c r="P405" s="224">
        <f>O405*H405</f>
        <v>0</v>
      </c>
      <c r="Q405" s="224">
        <v>0</v>
      </c>
      <c r="R405" s="224">
        <f>Q405*H405</f>
        <v>0</v>
      </c>
      <c r="S405" s="224">
        <v>0</v>
      </c>
      <c r="T405" s="225">
        <f>S405*H405</f>
        <v>0</v>
      </c>
      <c r="U405" s="41"/>
      <c r="V405" s="41"/>
      <c r="W405" s="41"/>
      <c r="X405" s="41"/>
      <c r="Y405" s="41"/>
      <c r="Z405" s="41"/>
      <c r="AA405" s="41"/>
      <c r="AB405" s="41"/>
      <c r="AC405" s="41"/>
      <c r="AD405" s="41"/>
      <c r="AE405" s="41"/>
      <c r="AR405" s="226" t="s">
        <v>323</v>
      </c>
      <c r="AT405" s="226" t="s">
        <v>195</v>
      </c>
      <c r="AU405" s="226" t="s">
        <v>76</v>
      </c>
      <c r="AY405" s="20" t="s">
        <v>193</v>
      </c>
      <c r="BE405" s="227">
        <f>IF(N405="základní",J405,0)</f>
        <v>0</v>
      </c>
      <c r="BF405" s="227">
        <f>IF(N405="snížená",J405,0)</f>
        <v>0</v>
      </c>
      <c r="BG405" s="227">
        <f>IF(N405="zákl. přenesená",J405,0)</f>
        <v>0</v>
      </c>
      <c r="BH405" s="227">
        <f>IF(N405="sníž. přenesená",J405,0)</f>
        <v>0</v>
      </c>
      <c r="BI405" s="227">
        <f>IF(N405="nulová",J405,0)</f>
        <v>0</v>
      </c>
      <c r="BJ405" s="20" t="s">
        <v>76</v>
      </c>
      <c r="BK405" s="227">
        <f>ROUND(I405*H405,2)</f>
        <v>0</v>
      </c>
      <c r="BL405" s="20" t="s">
        <v>323</v>
      </c>
      <c r="BM405" s="226" t="s">
        <v>4481</v>
      </c>
    </row>
    <row r="406" s="2" customFormat="1">
      <c r="A406" s="41"/>
      <c r="B406" s="42"/>
      <c r="C406" s="43"/>
      <c r="D406" s="228" t="s">
        <v>202</v>
      </c>
      <c r="E406" s="43"/>
      <c r="F406" s="229" t="s">
        <v>6474</v>
      </c>
      <c r="G406" s="43"/>
      <c r="H406" s="43"/>
      <c r="I406" s="230"/>
      <c r="J406" s="43"/>
      <c r="K406" s="43"/>
      <c r="L406" s="47"/>
      <c r="M406" s="231"/>
      <c r="N406" s="232"/>
      <c r="O406" s="87"/>
      <c r="P406" s="87"/>
      <c r="Q406" s="87"/>
      <c r="R406" s="87"/>
      <c r="S406" s="87"/>
      <c r="T406" s="88"/>
      <c r="U406" s="41"/>
      <c r="V406" s="41"/>
      <c r="W406" s="41"/>
      <c r="X406" s="41"/>
      <c r="Y406" s="41"/>
      <c r="Z406" s="41"/>
      <c r="AA406" s="41"/>
      <c r="AB406" s="41"/>
      <c r="AC406" s="41"/>
      <c r="AD406" s="41"/>
      <c r="AE406" s="41"/>
      <c r="AT406" s="20" t="s">
        <v>202</v>
      </c>
      <c r="AU406" s="20" t="s">
        <v>76</v>
      </c>
    </row>
    <row r="407" s="2" customFormat="1" ht="16.5" customHeight="1">
      <c r="A407" s="41"/>
      <c r="B407" s="42"/>
      <c r="C407" s="215" t="s">
        <v>2375</v>
      </c>
      <c r="D407" s="215" t="s">
        <v>195</v>
      </c>
      <c r="E407" s="216" t="s">
        <v>6475</v>
      </c>
      <c r="F407" s="217" t="s">
        <v>6476</v>
      </c>
      <c r="G407" s="218" t="s">
        <v>343</v>
      </c>
      <c r="H407" s="219">
        <v>6</v>
      </c>
      <c r="I407" s="220"/>
      <c r="J407" s="221">
        <f>ROUND(I407*H407,2)</f>
        <v>0</v>
      </c>
      <c r="K407" s="217" t="s">
        <v>19</v>
      </c>
      <c r="L407" s="47"/>
      <c r="M407" s="222" t="s">
        <v>19</v>
      </c>
      <c r="N407" s="223" t="s">
        <v>40</v>
      </c>
      <c r="O407" s="87"/>
      <c r="P407" s="224">
        <f>O407*H407</f>
        <v>0</v>
      </c>
      <c r="Q407" s="224">
        <v>0</v>
      </c>
      <c r="R407" s="224">
        <f>Q407*H407</f>
        <v>0</v>
      </c>
      <c r="S407" s="224">
        <v>0</v>
      </c>
      <c r="T407" s="225">
        <f>S407*H407</f>
        <v>0</v>
      </c>
      <c r="U407" s="41"/>
      <c r="V407" s="41"/>
      <c r="W407" s="41"/>
      <c r="X407" s="41"/>
      <c r="Y407" s="41"/>
      <c r="Z407" s="41"/>
      <c r="AA407" s="41"/>
      <c r="AB407" s="41"/>
      <c r="AC407" s="41"/>
      <c r="AD407" s="41"/>
      <c r="AE407" s="41"/>
      <c r="AR407" s="226" t="s">
        <v>323</v>
      </c>
      <c r="AT407" s="226" t="s">
        <v>195</v>
      </c>
      <c r="AU407" s="226" t="s">
        <v>76</v>
      </c>
      <c r="AY407" s="20" t="s">
        <v>193</v>
      </c>
      <c r="BE407" s="227">
        <f>IF(N407="základní",J407,0)</f>
        <v>0</v>
      </c>
      <c r="BF407" s="227">
        <f>IF(N407="snížená",J407,0)</f>
        <v>0</v>
      </c>
      <c r="BG407" s="227">
        <f>IF(N407="zákl. přenesená",J407,0)</f>
        <v>0</v>
      </c>
      <c r="BH407" s="227">
        <f>IF(N407="sníž. přenesená",J407,0)</f>
        <v>0</v>
      </c>
      <c r="BI407" s="227">
        <f>IF(N407="nulová",J407,0)</f>
        <v>0</v>
      </c>
      <c r="BJ407" s="20" t="s">
        <v>76</v>
      </c>
      <c r="BK407" s="227">
        <f>ROUND(I407*H407,2)</f>
        <v>0</v>
      </c>
      <c r="BL407" s="20" t="s">
        <v>323</v>
      </c>
      <c r="BM407" s="226" t="s">
        <v>4485</v>
      </c>
    </row>
    <row r="408" s="2" customFormat="1">
      <c r="A408" s="41"/>
      <c r="B408" s="42"/>
      <c r="C408" s="43"/>
      <c r="D408" s="228" t="s">
        <v>202</v>
      </c>
      <c r="E408" s="43"/>
      <c r="F408" s="229" t="s">
        <v>6476</v>
      </c>
      <c r="G408" s="43"/>
      <c r="H408" s="43"/>
      <c r="I408" s="230"/>
      <c r="J408" s="43"/>
      <c r="K408" s="43"/>
      <c r="L408" s="47"/>
      <c r="M408" s="231"/>
      <c r="N408" s="232"/>
      <c r="O408" s="87"/>
      <c r="P408" s="87"/>
      <c r="Q408" s="87"/>
      <c r="R408" s="87"/>
      <c r="S408" s="87"/>
      <c r="T408" s="88"/>
      <c r="U408" s="41"/>
      <c r="V408" s="41"/>
      <c r="W408" s="41"/>
      <c r="X408" s="41"/>
      <c r="Y408" s="41"/>
      <c r="Z408" s="41"/>
      <c r="AA408" s="41"/>
      <c r="AB408" s="41"/>
      <c r="AC408" s="41"/>
      <c r="AD408" s="41"/>
      <c r="AE408" s="41"/>
      <c r="AT408" s="20" t="s">
        <v>202</v>
      </c>
      <c r="AU408" s="20" t="s">
        <v>76</v>
      </c>
    </row>
    <row r="409" s="2" customFormat="1" ht="16.5" customHeight="1">
      <c r="A409" s="41"/>
      <c r="B409" s="42"/>
      <c r="C409" s="215" t="s">
        <v>2383</v>
      </c>
      <c r="D409" s="215" t="s">
        <v>195</v>
      </c>
      <c r="E409" s="216" t="s">
        <v>6477</v>
      </c>
      <c r="F409" s="217" t="s">
        <v>6478</v>
      </c>
      <c r="G409" s="218" t="s">
        <v>343</v>
      </c>
      <c r="H409" s="219">
        <v>1</v>
      </c>
      <c r="I409" s="220"/>
      <c r="J409" s="221">
        <f>ROUND(I409*H409,2)</f>
        <v>0</v>
      </c>
      <c r="K409" s="217" t="s">
        <v>19</v>
      </c>
      <c r="L409" s="47"/>
      <c r="M409" s="222" t="s">
        <v>19</v>
      </c>
      <c r="N409" s="223" t="s">
        <v>40</v>
      </c>
      <c r="O409" s="87"/>
      <c r="P409" s="224">
        <f>O409*H409</f>
        <v>0</v>
      </c>
      <c r="Q409" s="224">
        <v>0</v>
      </c>
      <c r="R409" s="224">
        <f>Q409*H409</f>
        <v>0</v>
      </c>
      <c r="S409" s="224">
        <v>0</v>
      </c>
      <c r="T409" s="225">
        <f>S409*H409</f>
        <v>0</v>
      </c>
      <c r="U409" s="41"/>
      <c r="V409" s="41"/>
      <c r="W409" s="41"/>
      <c r="X409" s="41"/>
      <c r="Y409" s="41"/>
      <c r="Z409" s="41"/>
      <c r="AA409" s="41"/>
      <c r="AB409" s="41"/>
      <c r="AC409" s="41"/>
      <c r="AD409" s="41"/>
      <c r="AE409" s="41"/>
      <c r="AR409" s="226" t="s">
        <v>323</v>
      </c>
      <c r="AT409" s="226" t="s">
        <v>195</v>
      </c>
      <c r="AU409" s="226" t="s">
        <v>76</v>
      </c>
      <c r="AY409" s="20" t="s">
        <v>193</v>
      </c>
      <c r="BE409" s="227">
        <f>IF(N409="základní",J409,0)</f>
        <v>0</v>
      </c>
      <c r="BF409" s="227">
        <f>IF(N409="snížená",J409,0)</f>
        <v>0</v>
      </c>
      <c r="BG409" s="227">
        <f>IF(N409="zákl. přenesená",J409,0)</f>
        <v>0</v>
      </c>
      <c r="BH409" s="227">
        <f>IF(N409="sníž. přenesená",J409,0)</f>
        <v>0</v>
      </c>
      <c r="BI409" s="227">
        <f>IF(N409="nulová",J409,0)</f>
        <v>0</v>
      </c>
      <c r="BJ409" s="20" t="s">
        <v>76</v>
      </c>
      <c r="BK409" s="227">
        <f>ROUND(I409*H409,2)</f>
        <v>0</v>
      </c>
      <c r="BL409" s="20" t="s">
        <v>323</v>
      </c>
      <c r="BM409" s="226" t="s">
        <v>4492</v>
      </c>
    </row>
    <row r="410" s="2" customFormat="1">
      <c r="A410" s="41"/>
      <c r="B410" s="42"/>
      <c r="C410" s="43"/>
      <c r="D410" s="228" t="s">
        <v>202</v>
      </c>
      <c r="E410" s="43"/>
      <c r="F410" s="229" t="s">
        <v>6478</v>
      </c>
      <c r="G410" s="43"/>
      <c r="H410" s="43"/>
      <c r="I410" s="230"/>
      <c r="J410" s="43"/>
      <c r="K410" s="43"/>
      <c r="L410" s="47"/>
      <c r="M410" s="231"/>
      <c r="N410" s="232"/>
      <c r="O410" s="87"/>
      <c r="P410" s="87"/>
      <c r="Q410" s="87"/>
      <c r="R410" s="87"/>
      <c r="S410" s="87"/>
      <c r="T410" s="88"/>
      <c r="U410" s="41"/>
      <c r="V410" s="41"/>
      <c r="W410" s="41"/>
      <c r="X410" s="41"/>
      <c r="Y410" s="41"/>
      <c r="Z410" s="41"/>
      <c r="AA410" s="41"/>
      <c r="AB410" s="41"/>
      <c r="AC410" s="41"/>
      <c r="AD410" s="41"/>
      <c r="AE410" s="41"/>
      <c r="AT410" s="20" t="s">
        <v>202</v>
      </c>
      <c r="AU410" s="20" t="s">
        <v>76</v>
      </c>
    </row>
    <row r="411" s="2" customFormat="1" ht="16.5" customHeight="1">
      <c r="A411" s="41"/>
      <c r="B411" s="42"/>
      <c r="C411" s="215" t="s">
        <v>2387</v>
      </c>
      <c r="D411" s="215" t="s">
        <v>195</v>
      </c>
      <c r="E411" s="216" t="s">
        <v>6479</v>
      </c>
      <c r="F411" s="217" t="s">
        <v>6480</v>
      </c>
      <c r="G411" s="218" t="s">
        <v>343</v>
      </c>
      <c r="H411" s="219">
        <v>1</v>
      </c>
      <c r="I411" s="220"/>
      <c r="J411" s="221">
        <f>ROUND(I411*H411,2)</f>
        <v>0</v>
      </c>
      <c r="K411" s="217" t="s">
        <v>19</v>
      </c>
      <c r="L411" s="47"/>
      <c r="M411" s="222" t="s">
        <v>19</v>
      </c>
      <c r="N411" s="223" t="s">
        <v>40</v>
      </c>
      <c r="O411" s="87"/>
      <c r="P411" s="224">
        <f>O411*H411</f>
        <v>0</v>
      </c>
      <c r="Q411" s="224">
        <v>0</v>
      </c>
      <c r="R411" s="224">
        <f>Q411*H411</f>
        <v>0</v>
      </c>
      <c r="S411" s="224">
        <v>0</v>
      </c>
      <c r="T411" s="225">
        <f>S411*H411</f>
        <v>0</v>
      </c>
      <c r="U411" s="41"/>
      <c r="V411" s="41"/>
      <c r="W411" s="41"/>
      <c r="X411" s="41"/>
      <c r="Y411" s="41"/>
      <c r="Z411" s="41"/>
      <c r="AA411" s="41"/>
      <c r="AB411" s="41"/>
      <c r="AC411" s="41"/>
      <c r="AD411" s="41"/>
      <c r="AE411" s="41"/>
      <c r="AR411" s="226" t="s">
        <v>323</v>
      </c>
      <c r="AT411" s="226" t="s">
        <v>195</v>
      </c>
      <c r="AU411" s="226" t="s">
        <v>76</v>
      </c>
      <c r="AY411" s="20" t="s">
        <v>193</v>
      </c>
      <c r="BE411" s="227">
        <f>IF(N411="základní",J411,0)</f>
        <v>0</v>
      </c>
      <c r="BF411" s="227">
        <f>IF(N411="snížená",J411,0)</f>
        <v>0</v>
      </c>
      <c r="BG411" s="227">
        <f>IF(N411="zákl. přenesená",J411,0)</f>
        <v>0</v>
      </c>
      <c r="BH411" s="227">
        <f>IF(N411="sníž. přenesená",J411,0)</f>
        <v>0</v>
      </c>
      <c r="BI411" s="227">
        <f>IF(N411="nulová",J411,0)</f>
        <v>0</v>
      </c>
      <c r="BJ411" s="20" t="s">
        <v>76</v>
      </c>
      <c r="BK411" s="227">
        <f>ROUND(I411*H411,2)</f>
        <v>0</v>
      </c>
      <c r="BL411" s="20" t="s">
        <v>323</v>
      </c>
      <c r="BM411" s="226" t="s">
        <v>4500</v>
      </c>
    </row>
    <row r="412" s="2" customFormat="1">
      <c r="A412" s="41"/>
      <c r="B412" s="42"/>
      <c r="C412" s="43"/>
      <c r="D412" s="228" t="s">
        <v>202</v>
      </c>
      <c r="E412" s="43"/>
      <c r="F412" s="229" t="s">
        <v>6480</v>
      </c>
      <c r="G412" s="43"/>
      <c r="H412" s="43"/>
      <c r="I412" s="230"/>
      <c r="J412" s="43"/>
      <c r="K412" s="43"/>
      <c r="L412" s="47"/>
      <c r="M412" s="231"/>
      <c r="N412" s="232"/>
      <c r="O412" s="87"/>
      <c r="P412" s="87"/>
      <c r="Q412" s="87"/>
      <c r="R412" s="87"/>
      <c r="S412" s="87"/>
      <c r="T412" s="88"/>
      <c r="U412" s="41"/>
      <c r="V412" s="41"/>
      <c r="W412" s="41"/>
      <c r="X412" s="41"/>
      <c r="Y412" s="41"/>
      <c r="Z412" s="41"/>
      <c r="AA412" s="41"/>
      <c r="AB412" s="41"/>
      <c r="AC412" s="41"/>
      <c r="AD412" s="41"/>
      <c r="AE412" s="41"/>
      <c r="AT412" s="20" t="s">
        <v>202</v>
      </c>
      <c r="AU412" s="20" t="s">
        <v>76</v>
      </c>
    </row>
    <row r="413" s="2" customFormat="1" ht="16.5" customHeight="1">
      <c r="A413" s="41"/>
      <c r="B413" s="42"/>
      <c r="C413" s="274" t="s">
        <v>2393</v>
      </c>
      <c r="D413" s="274" t="s">
        <v>1765</v>
      </c>
      <c r="E413" s="275" t="s">
        <v>6481</v>
      </c>
      <c r="F413" s="276" t="s">
        <v>6482</v>
      </c>
      <c r="G413" s="277" t="s">
        <v>343</v>
      </c>
      <c r="H413" s="278">
        <v>1</v>
      </c>
      <c r="I413" s="279"/>
      <c r="J413" s="280">
        <f>ROUND(I413*H413,2)</f>
        <v>0</v>
      </c>
      <c r="K413" s="276" t="s">
        <v>19</v>
      </c>
      <c r="L413" s="281"/>
      <c r="M413" s="282" t="s">
        <v>19</v>
      </c>
      <c r="N413" s="283" t="s">
        <v>40</v>
      </c>
      <c r="O413" s="87"/>
      <c r="P413" s="224">
        <f>O413*H413</f>
        <v>0</v>
      </c>
      <c r="Q413" s="224">
        <v>0</v>
      </c>
      <c r="R413" s="224">
        <f>Q413*H413</f>
        <v>0</v>
      </c>
      <c r="S413" s="224">
        <v>0</v>
      </c>
      <c r="T413" s="225">
        <f>S413*H413</f>
        <v>0</v>
      </c>
      <c r="U413" s="41"/>
      <c r="V413" s="41"/>
      <c r="W413" s="41"/>
      <c r="X413" s="41"/>
      <c r="Y413" s="41"/>
      <c r="Z413" s="41"/>
      <c r="AA413" s="41"/>
      <c r="AB413" s="41"/>
      <c r="AC413" s="41"/>
      <c r="AD413" s="41"/>
      <c r="AE413" s="41"/>
      <c r="AR413" s="226" t="s">
        <v>449</v>
      </c>
      <c r="AT413" s="226" t="s">
        <v>1765</v>
      </c>
      <c r="AU413" s="226" t="s">
        <v>76</v>
      </c>
      <c r="AY413" s="20" t="s">
        <v>193</v>
      </c>
      <c r="BE413" s="227">
        <f>IF(N413="základní",J413,0)</f>
        <v>0</v>
      </c>
      <c r="BF413" s="227">
        <f>IF(N413="snížená",J413,0)</f>
        <v>0</v>
      </c>
      <c r="BG413" s="227">
        <f>IF(N413="zákl. přenesená",J413,0)</f>
        <v>0</v>
      </c>
      <c r="BH413" s="227">
        <f>IF(N413="sníž. přenesená",J413,0)</f>
        <v>0</v>
      </c>
      <c r="BI413" s="227">
        <f>IF(N413="nulová",J413,0)</f>
        <v>0</v>
      </c>
      <c r="BJ413" s="20" t="s">
        <v>76</v>
      </c>
      <c r="BK413" s="227">
        <f>ROUND(I413*H413,2)</f>
        <v>0</v>
      </c>
      <c r="BL413" s="20" t="s">
        <v>323</v>
      </c>
      <c r="BM413" s="226" t="s">
        <v>4508</v>
      </c>
    </row>
    <row r="414" s="2" customFormat="1">
      <c r="A414" s="41"/>
      <c r="B414" s="42"/>
      <c r="C414" s="43"/>
      <c r="D414" s="228" t="s">
        <v>202</v>
      </c>
      <c r="E414" s="43"/>
      <c r="F414" s="229" t="s">
        <v>6482</v>
      </c>
      <c r="G414" s="43"/>
      <c r="H414" s="43"/>
      <c r="I414" s="230"/>
      <c r="J414" s="43"/>
      <c r="K414" s="43"/>
      <c r="L414" s="47"/>
      <c r="M414" s="231"/>
      <c r="N414" s="232"/>
      <c r="O414" s="87"/>
      <c r="P414" s="87"/>
      <c r="Q414" s="87"/>
      <c r="R414" s="87"/>
      <c r="S414" s="87"/>
      <c r="T414" s="88"/>
      <c r="U414" s="41"/>
      <c r="V414" s="41"/>
      <c r="W414" s="41"/>
      <c r="X414" s="41"/>
      <c r="Y414" s="41"/>
      <c r="Z414" s="41"/>
      <c r="AA414" s="41"/>
      <c r="AB414" s="41"/>
      <c r="AC414" s="41"/>
      <c r="AD414" s="41"/>
      <c r="AE414" s="41"/>
      <c r="AT414" s="20" t="s">
        <v>202</v>
      </c>
      <c r="AU414" s="20" t="s">
        <v>76</v>
      </c>
    </row>
    <row r="415" s="2" customFormat="1" ht="21.75" customHeight="1">
      <c r="A415" s="41"/>
      <c r="B415" s="42"/>
      <c r="C415" s="215" t="s">
        <v>2400</v>
      </c>
      <c r="D415" s="215" t="s">
        <v>195</v>
      </c>
      <c r="E415" s="216" t="s">
        <v>6483</v>
      </c>
      <c r="F415" s="217" t="s">
        <v>6484</v>
      </c>
      <c r="G415" s="218" t="s">
        <v>343</v>
      </c>
      <c r="H415" s="219">
        <v>5</v>
      </c>
      <c r="I415" s="220"/>
      <c r="J415" s="221">
        <f>ROUND(I415*H415,2)</f>
        <v>0</v>
      </c>
      <c r="K415" s="217" t="s">
        <v>19</v>
      </c>
      <c r="L415" s="47"/>
      <c r="M415" s="222" t="s">
        <v>19</v>
      </c>
      <c r="N415" s="223" t="s">
        <v>40</v>
      </c>
      <c r="O415" s="87"/>
      <c r="P415" s="224">
        <f>O415*H415</f>
        <v>0</v>
      </c>
      <c r="Q415" s="224">
        <v>0</v>
      </c>
      <c r="R415" s="224">
        <f>Q415*H415</f>
        <v>0</v>
      </c>
      <c r="S415" s="224">
        <v>0</v>
      </c>
      <c r="T415" s="225">
        <f>S415*H415</f>
        <v>0</v>
      </c>
      <c r="U415" s="41"/>
      <c r="V415" s="41"/>
      <c r="W415" s="41"/>
      <c r="X415" s="41"/>
      <c r="Y415" s="41"/>
      <c r="Z415" s="41"/>
      <c r="AA415" s="41"/>
      <c r="AB415" s="41"/>
      <c r="AC415" s="41"/>
      <c r="AD415" s="41"/>
      <c r="AE415" s="41"/>
      <c r="AR415" s="226" t="s">
        <v>323</v>
      </c>
      <c r="AT415" s="226" t="s">
        <v>195</v>
      </c>
      <c r="AU415" s="226" t="s">
        <v>76</v>
      </c>
      <c r="AY415" s="20" t="s">
        <v>193</v>
      </c>
      <c r="BE415" s="227">
        <f>IF(N415="základní",J415,0)</f>
        <v>0</v>
      </c>
      <c r="BF415" s="227">
        <f>IF(N415="snížená",J415,0)</f>
        <v>0</v>
      </c>
      <c r="BG415" s="227">
        <f>IF(N415="zákl. přenesená",J415,0)</f>
        <v>0</v>
      </c>
      <c r="BH415" s="227">
        <f>IF(N415="sníž. přenesená",J415,0)</f>
        <v>0</v>
      </c>
      <c r="BI415" s="227">
        <f>IF(N415="nulová",J415,0)</f>
        <v>0</v>
      </c>
      <c r="BJ415" s="20" t="s">
        <v>76</v>
      </c>
      <c r="BK415" s="227">
        <f>ROUND(I415*H415,2)</f>
        <v>0</v>
      </c>
      <c r="BL415" s="20" t="s">
        <v>323</v>
      </c>
      <c r="BM415" s="226" t="s">
        <v>4518</v>
      </c>
    </row>
    <row r="416" s="2" customFormat="1">
      <c r="A416" s="41"/>
      <c r="B416" s="42"/>
      <c r="C416" s="43"/>
      <c r="D416" s="228" t="s">
        <v>202</v>
      </c>
      <c r="E416" s="43"/>
      <c r="F416" s="229" t="s">
        <v>6484</v>
      </c>
      <c r="G416" s="43"/>
      <c r="H416" s="43"/>
      <c r="I416" s="230"/>
      <c r="J416" s="43"/>
      <c r="K416" s="43"/>
      <c r="L416" s="47"/>
      <c r="M416" s="231"/>
      <c r="N416" s="232"/>
      <c r="O416" s="87"/>
      <c r="P416" s="87"/>
      <c r="Q416" s="87"/>
      <c r="R416" s="87"/>
      <c r="S416" s="87"/>
      <c r="T416" s="88"/>
      <c r="U416" s="41"/>
      <c r="V416" s="41"/>
      <c r="W416" s="41"/>
      <c r="X416" s="41"/>
      <c r="Y416" s="41"/>
      <c r="Z416" s="41"/>
      <c r="AA416" s="41"/>
      <c r="AB416" s="41"/>
      <c r="AC416" s="41"/>
      <c r="AD416" s="41"/>
      <c r="AE416" s="41"/>
      <c r="AT416" s="20" t="s">
        <v>202</v>
      </c>
      <c r="AU416" s="20" t="s">
        <v>76</v>
      </c>
    </row>
    <row r="417" s="2" customFormat="1" ht="16.5" customHeight="1">
      <c r="A417" s="41"/>
      <c r="B417" s="42"/>
      <c r="C417" s="215" t="s">
        <v>2406</v>
      </c>
      <c r="D417" s="215" t="s">
        <v>195</v>
      </c>
      <c r="E417" s="216" t="s">
        <v>6485</v>
      </c>
      <c r="F417" s="217" t="s">
        <v>6486</v>
      </c>
      <c r="G417" s="218" t="s">
        <v>343</v>
      </c>
      <c r="H417" s="219">
        <v>5</v>
      </c>
      <c r="I417" s="220"/>
      <c r="J417" s="221">
        <f>ROUND(I417*H417,2)</f>
        <v>0</v>
      </c>
      <c r="K417" s="217" t="s">
        <v>19</v>
      </c>
      <c r="L417" s="47"/>
      <c r="M417" s="222" t="s">
        <v>19</v>
      </c>
      <c r="N417" s="223" t="s">
        <v>40</v>
      </c>
      <c r="O417" s="87"/>
      <c r="P417" s="224">
        <f>O417*H417</f>
        <v>0</v>
      </c>
      <c r="Q417" s="224">
        <v>0</v>
      </c>
      <c r="R417" s="224">
        <f>Q417*H417</f>
        <v>0</v>
      </c>
      <c r="S417" s="224">
        <v>0</v>
      </c>
      <c r="T417" s="225">
        <f>S417*H417</f>
        <v>0</v>
      </c>
      <c r="U417" s="41"/>
      <c r="V417" s="41"/>
      <c r="W417" s="41"/>
      <c r="X417" s="41"/>
      <c r="Y417" s="41"/>
      <c r="Z417" s="41"/>
      <c r="AA417" s="41"/>
      <c r="AB417" s="41"/>
      <c r="AC417" s="41"/>
      <c r="AD417" s="41"/>
      <c r="AE417" s="41"/>
      <c r="AR417" s="226" t="s">
        <v>323</v>
      </c>
      <c r="AT417" s="226" t="s">
        <v>195</v>
      </c>
      <c r="AU417" s="226" t="s">
        <v>76</v>
      </c>
      <c r="AY417" s="20" t="s">
        <v>193</v>
      </c>
      <c r="BE417" s="227">
        <f>IF(N417="základní",J417,0)</f>
        <v>0</v>
      </c>
      <c r="BF417" s="227">
        <f>IF(N417="snížená",J417,0)</f>
        <v>0</v>
      </c>
      <c r="BG417" s="227">
        <f>IF(N417="zákl. přenesená",J417,0)</f>
        <v>0</v>
      </c>
      <c r="BH417" s="227">
        <f>IF(N417="sníž. přenesená",J417,0)</f>
        <v>0</v>
      </c>
      <c r="BI417" s="227">
        <f>IF(N417="nulová",J417,0)</f>
        <v>0</v>
      </c>
      <c r="BJ417" s="20" t="s">
        <v>76</v>
      </c>
      <c r="BK417" s="227">
        <f>ROUND(I417*H417,2)</f>
        <v>0</v>
      </c>
      <c r="BL417" s="20" t="s">
        <v>323</v>
      </c>
      <c r="BM417" s="226" t="s">
        <v>4525</v>
      </c>
    </row>
    <row r="418" s="2" customFormat="1">
      <c r="A418" s="41"/>
      <c r="B418" s="42"/>
      <c r="C418" s="43"/>
      <c r="D418" s="228" t="s">
        <v>202</v>
      </c>
      <c r="E418" s="43"/>
      <c r="F418" s="229" t="s">
        <v>6486</v>
      </c>
      <c r="G418" s="43"/>
      <c r="H418" s="43"/>
      <c r="I418" s="230"/>
      <c r="J418" s="43"/>
      <c r="K418" s="43"/>
      <c r="L418" s="47"/>
      <c r="M418" s="231"/>
      <c r="N418" s="232"/>
      <c r="O418" s="87"/>
      <c r="P418" s="87"/>
      <c r="Q418" s="87"/>
      <c r="R418" s="87"/>
      <c r="S418" s="87"/>
      <c r="T418" s="88"/>
      <c r="U418" s="41"/>
      <c r="V418" s="41"/>
      <c r="W418" s="41"/>
      <c r="X418" s="41"/>
      <c r="Y418" s="41"/>
      <c r="Z418" s="41"/>
      <c r="AA418" s="41"/>
      <c r="AB418" s="41"/>
      <c r="AC418" s="41"/>
      <c r="AD418" s="41"/>
      <c r="AE418" s="41"/>
      <c r="AT418" s="20" t="s">
        <v>202</v>
      </c>
      <c r="AU418" s="20" t="s">
        <v>76</v>
      </c>
    </row>
    <row r="419" s="2" customFormat="1" ht="16.5" customHeight="1">
      <c r="A419" s="41"/>
      <c r="B419" s="42"/>
      <c r="C419" s="215" t="s">
        <v>2413</v>
      </c>
      <c r="D419" s="215" t="s">
        <v>195</v>
      </c>
      <c r="E419" s="216" t="s">
        <v>6487</v>
      </c>
      <c r="F419" s="217" t="s">
        <v>6488</v>
      </c>
      <c r="G419" s="218" t="s">
        <v>343</v>
      </c>
      <c r="H419" s="219">
        <v>5</v>
      </c>
      <c r="I419" s="220"/>
      <c r="J419" s="221">
        <f>ROUND(I419*H419,2)</f>
        <v>0</v>
      </c>
      <c r="K419" s="217" t="s">
        <v>19</v>
      </c>
      <c r="L419" s="47"/>
      <c r="M419" s="222" t="s">
        <v>19</v>
      </c>
      <c r="N419" s="223" t="s">
        <v>40</v>
      </c>
      <c r="O419" s="87"/>
      <c r="P419" s="224">
        <f>O419*H419</f>
        <v>0</v>
      </c>
      <c r="Q419" s="224">
        <v>0</v>
      </c>
      <c r="R419" s="224">
        <f>Q419*H419</f>
        <v>0</v>
      </c>
      <c r="S419" s="224">
        <v>0</v>
      </c>
      <c r="T419" s="225">
        <f>S419*H419</f>
        <v>0</v>
      </c>
      <c r="U419" s="41"/>
      <c r="V419" s="41"/>
      <c r="W419" s="41"/>
      <c r="X419" s="41"/>
      <c r="Y419" s="41"/>
      <c r="Z419" s="41"/>
      <c r="AA419" s="41"/>
      <c r="AB419" s="41"/>
      <c r="AC419" s="41"/>
      <c r="AD419" s="41"/>
      <c r="AE419" s="41"/>
      <c r="AR419" s="226" t="s">
        <v>323</v>
      </c>
      <c r="AT419" s="226" t="s">
        <v>195</v>
      </c>
      <c r="AU419" s="226" t="s">
        <v>76</v>
      </c>
      <c r="AY419" s="20" t="s">
        <v>193</v>
      </c>
      <c r="BE419" s="227">
        <f>IF(N419="základní",J419,0)</f>
        <v>0</v>
      </c>
      <c r="BF419" s="227">
        <f>IF(N419="snížená",J419,0)</f>
        <v>0</v>
      </c>
      <c r="BG419" s="227">
        <f>IF(N419="zákl. přenesená",J419,0)</f>
        <v>0</v>
      </c>
      <c r="BH419" s="227">
        <f>IF(N419="sníž. přenesená",J419,0)</f>
        <v>0</v>
      </c>
      <c r="BI419" s="227">
        <f>IF(N419="nulová",J419,0)</f>
        <v>0</v>
      </c>
      <c r="BJ419" s="20" t="s">
        <v>76</v>
      </c>
      <c r="BK419" s="227">
        <f>ROUND(I419*H419,2)</f>
        <v>0</v>
      </c>
      <c r="BL419" s="20" t="s">
        <v>323</v>
      </c>
      <c r="BM419" s="226" t="s">
        <v>4530</v>
      </c>
    </row>
    <row r="420" s="2" customFormat="1">
      <c r="A420" s="41"/>
      <c r="B420" s="42"/>
      <c r="C420" s="43"/>
      <c r="D420" s="228" t="s">
        <v>202</v>
      </c>
      <c r="E420" s="43"/>
      <c r="F420" s="229" t="s">
        <v>6488</v>
      </c>
      <c r="G420" s="43"/>
      <c r="H420" s="43"/>
      <c r="I420" s="230"/>
      <c r="J420" s="43"/>
      <c r="K420" s="43"/>
      <c r="L420" s="47"/>
      <c r="M420" s="231"/>
      <c r="N420" s="232"/>
      <c r="O420" s="87"/>
      <c r="P420" s="87"/>
      <c r="Q420" s="87"/>
      <c r="R420" s="87"/>
      <c r="S420" s="87"/>
      <c r="T420" s="88"/>
      <c r="U420" s="41"/>
      <c r="V420" s="41"/>
      <c r="W420" s="41"/>
      <c r="X420" s="41"/>
      <c r="Y420" s="41"/>
      <c r="Z420" s="41"/>
      <c r="AA420" s="41"/>
      <c r="AB420" s="41"/>
      <c r="AC420" s="41"/>
      <c r="AD420" s="41"/>
      <c r="AE420" s="41"/>
      <c r="AT420" s="20" t="s">
        <v>202</v>
      </c>
      <c r="AU420" s="20" t="s">
        <v>76</v>
      </c>
    </row>
    <row r="421" s="2" customFormat="1" ht="16.5" customHeight="1">
      <c r="A421" s="41"/>
      <c r="B421" s="42"/>
      <c r="C421" s="215" t="s">
        <v>2420</v>
      </c>
      <c r="D421" s="215" t="s">
        <v>195</v>
      </c>
      <c r="E421" s="216" t="s">
        <v>6489</v>
      </c>
      <c r="F421" s="217" t="s">
        <v>6490</v>
      </c>
      <c r="G421" s="218" t="s">
        <v>343</v>
      </c>
      <c r="H421" s="219">
        <v>5</v>
      </c>
      <c r="I421" s="220"/>
      <c r="J421" s="221">
        <f>ROUND(I421*H421,2)</f>
        <v>0</v>
      </c>
      <c r="K421" s="217" t="s">
        <v>19</v>
      </c>
      <c r="L421" s="47"/>
      <c r="M421" s="222" t="s">
        <v>19</v>
      </c>
      <c r="N421" s="223" t="s">
        <v>40</v>
      </c>
      <c r="O421" s="87"/>
      <c r="P421" s="224">
        <f>O421*H421</f>
        <v>0</v>
      </c>
      <c r="Q421" s="224">
        <v>0</v>
      </c>
      <c r="R421" s="224">
        <f>Q421*H421</f>
        <v>0</v>
      </c>
      <c r="S421" s="224">
        <v>0</v>
      </c>
      <c r="T421" s="225">
        <f>S421*H421</f>
        <v>0</v>
      </c>
      <c r="U421" s="41"/>
      <c r="V421" s="41"/>
      <c r="W421" s="41"/>
      <c r="X421" s="41"/>
      <c r="Y421" s="41"/>
      <c r="Z421" s="41"/>
      <c r="AA421" s="41"/>
      <c r="AB421" s="41"/>
      <c r="AC421" s="41"/>
      <c r="AD421" s="41"/>
      <c r="AE421" s="41"/>
      <c r="AR421" s="226" t="s">
        <v>323</v>
      </c>
      <c r="AT421" s="226" t="s">
        <v>195</v>
      </c>
      <c r="AU421" s="226" t="s">
        <v>76</v>
      </c>
      <c r="AY421" s="20" t="s">
        <v>193</v>
      </c>
      <c r="BE421" s="227">
        <f>IF(N421="základní",J421,0)</f>
        <v>0</v>
      </c>
      <c r="BF421" s="227">
        <f>IF(N421="snížená",J421,0)</f>
        <v>0</v>
      </c>
      <c r="BG421" s="227">
        <f>IF(N421="zákl. přenesená",J421,0)</f>
        <v>0</v>
      </c>
      <c r="BH421" s="227">
        <f>IF(N421="sníž. přenesená",J421,0)</f>
        <v>0</v>
      </c>
      <c r="BI421" s="227">
        <f>IF(N421="nulová",J421,0)</f>
        <v>0</v>
      </c>
      <c r="BJ421" s="20" t="s">
        <v>76</v>
      </c>
      <c r="BK421" s="227">
        <f>ROUND(I421*H421,2)</f>
        <v>0</v>
      </c>
      <c r="BL421" s="20" t="s">
        <v>323</v>
      </c>
      <c r="BM421" s="226" t="s">
        <v>4541</v>
      </c>
    </row>
    <row r="422" s="2" customFormat="1">
      <c r="A422" s="41"/>
      <c r="B422" s="42"/>
      <c r="C422" s="43"/>
      <c r="D422" s="228" t="s">
        <v>202</v>
      </c>
      <c r="E422" s="43"/>
      <c r="F422" s="229" t="s">
        <v>6490</v>
      </c>
      <c r="G422" s="43"/>
      <c r="H422" s="43"/>
      <c r="I422" s="230"/>
      <c r="J422" s="43"/>
      <c r="K422" s="43"/>
      <c r="L422" s="47"/>
      <c r="M422" s="231"/>
      <c r="N422" s="232"/>
      <c r="O422" s="87"/>
      <c r="P422" s="87"/>
      <c r="Q422" s="87"/>
      <c r="R422" s="87"/>
      <c r="S422" s="87"/>
      <c r="T422" s="88"/>
      <c r="U422" s="41"/>
      <c r="V422" s="41"/>
      <c r="W422" s="41"/>
      <c r="X422" s="41"/>
      <c r="Y422" s="41"/>
      <c r="Z422" s="41"/>
      <c r="AA422" s="41"/>
      <c r="AB422" s="41"/>
      <c r="AC422" s="41"/>
      <c r="AD422" s="41"/>
      <c r="AE422" s="41"/>
      <c r="AT422" s="20" t="s">
        <v>202</v>
      </c>
      <c r="AU422" s="20" t="s">
        <v>76</v>
      </c>
    </row>
    <row r="423" s="2" customFormat="1" ht="24.15" customHeight="1">
      <c r="A423" s="41"/>
      <c r="B423" s="42"/>
      <c r="C423" s="215" t="s">
        <v>2424</v>
      </c>
      <c r="D423" s="215" t="s">
        <v>195</v>
      </c>
      <c r="E423" s="216" t="s">
        <v>6491</v>
      </c>
      <c r="F423" s="217" t="s">
        <v>6492</v>
      </c>
      <c r="G423" s="218" t="s">
        <v>343</v>
      </c>
      <c r="H423" s="219">
        <v>1</v>
      </c>
      <c r="I423" s="220"/>
      <c r="J423" s="221">
        <f>ROUND(I423*H423,2)</f>
        <v>0</v>
      </c>
      <c r="K423" s="217" t="s">
        <v>19</v>
      </c>
      <c r="L423" s="47"/>
      <c r="M423" s="222" t="s">
        <v>19</v>
      </c>
      <c r="N423" s="223" t="s">
        <v>40</v>
      </c>
      <c r="O423" s="87"/>
      <c r="P423" s="224">
        <f>O423*H423</f>
        <v>0</v>
      </c>
      <c r="Q423" s="224">
        <v>0</v>
      </c>
      <c r="R423" s="224">
        <f>Q423*H423</f>
        <v>0</v>
      </c>
      <c r="S423" s="224">
        <v>0</v>
      </c>
      <c r="T423" s="225">
        <f>S423*H423</f>
        <v>0</v>
      </c>
      <c r="U423" s="41"/>
      <c r="V423" s="41"/>
      <c r="W423" s="41"/>
      <c r="X423" s="41"/>
      <c r="Y423" s="41"/>
      <c r="Z423" s="41"/>
      <c r="AA423" s="41"/>
      <c r="AB423" s="41"/>
      <c r="AC423" s="41"/>
      <c r="AD423" s="41"/>
      <c r="AE423" s="41"/>
      <c r="AR423" s="226" t="s">
        <v>323</v>
      </c>
      <c r="AT423" s="226" t="s">
        <v>195</v>
      </c>
      <c r="AU423" s="226" t="s">
        <v>76</v>
      </c>
      <c r="AY423" s="20" t="s">
        <v>193</v>
      </c>
      <c r="BE423" s="227">
        <f>IF(N423="základní",J423,0)</f>
        <v>0</v>
      </c>
      <c r="BF423" s="227">
        <f>IF(N423="snížená",J423,0)</f>
        <v>0</v>
      </c>
      <c r="BG423" s="227">
        <f>IF(N423="zákl. přenesená",J423,0)</f>
        <v>0</v>
      </c>
      <c r="BH423" s="227">
        <f>IF(N423="sníž. přenesená",J423,0)</f>
        <v>0</v>
      </c>
      <c r="BI423" s="227">
        <f>IF(N423="nulová",J423,0)</f>
        <v>0</v>
      </c>
      <c r="BJ423" s="20" t="s">
        <v>76</v>
      </c>
      <c r="BK423" s="227">
        <f>ROUND(I423*H423,2)</f>
        <v>0</v>
      </c>
      <c r="BL423" s="20" t="s">
        <v>323</v>
      </c>
      <c r="BM423" s="226" t="s">
        <v>4555</v>
      </c>
    </row>
    <row r="424" s="2" customFormat="1">
      <c r="A424" s="41"/>
      <c r="B424" s="42"/>
      <c r="C424" s="43"/>
      <c r="D424" s="228" t="s">
        <v>202</v>
      </c>
      <c r="E424" s="43"/>
      <c r="F424" s="229" t="s">
        <v>6492</v>
      </c>
      <c r="G424" s="43"/>
      <c r="H424" s="43"/>
      <c r="I424" s="230"/>
      <c r="J424" s="43"/>
      <c r="K424" s="43"/>
      <c r="L424" s="47"/>
      <c r="M424" s="231"/>
      <c r="N424" s="232"/>
      <c r="O424" s="87"/>
      <c r="P424" s="87"/>
      <c r="Q424" s="87"/>
      <c r="R424" s="87"/>
      <c r="S424" s="87"/>
      <c r="T424" s="88"/>
      <c r="U424" s="41"/>
      <c r="V424" s="41"/>
      <c r="W424" s="41"/>
      <c r="X424" s="41"/>
      <c r="Y424" s="41"/>
      <c r="Z424" s="41"/>
      <c r="AA424" s="41"/>
      <c r="AB424" s="41"/>
      <c r="AC424" s="41"/>
      <c r="AD424" s="41"/>
      <c r="AE424" s="41"/>
      <c r="AT424" s="20" t="s">
        <v>202</v>
      </c>
      <c r="AU424" s="20" t="s">
        <v>76</v>
      </c>
    </row>
    <row r="425" s="2" customFormat="1" ht="24.15" customHeight="1">
      <c r="A425" s="41"/>
      <c r="B425" s="42"/>
      <c r="C425" s="215" t="s">
        <v>2430</v>
      </c>
      <c r="D425" s="215" t="s">
        <v>195</v>
      </c>
      <c r="E425" s="216" t="s">
        <v>6493</v>
      </c>
      <c r="F425" s="217" t="s">
        <v>6494</v>
      </c>
      <c r="G425" s="218" t="s">
        <v>343</v>
      </c>
      <c r="H425" s="219">
        <v>1</v>
      </c>
      <c r="I425" s="220"/>
      <c r="J425" s="221">
        <f>ROUND(I425*H425,2)</f>
        <v>0</v>
      </c>
      <c r="K425" s="217" t="s">
        <v>19</v>
      </c>
      <c r="L425" s="47"/>
      <c r="M425" s="222" t="s">
        <v>19</v>
      </c>
      <c r="N425" s="223" t="s">
        <v>40</v>
      </c>
      <c r="O425" s="87"/>
      <c r="P425" s="224">
        <f>O425*H425</f>
        <v>0</v>
      </c>
      <c r="Q425" s="224">
        <v>0</v>
      </c>
      <c r="R425" s="224">
        <f>Q425*H425</f>
        <v>0</v>
      </c>
      <c r="S425" s="224">
        <v>0</v>
      </c>
      <c r="T425" s="225">
        <f>S425*H425</f>
        <v>0</v>
      </c>
      <c r="U425" s="41"/>
      <c r="V425" s="41"/>
      <c r="W425" s="41"/>
      <c r="X425" s="41"/>
      <c r="Y425" s="41"/>
      <c r="Z425" s="41"/>
      <c r="AA425" s="41"/>
      <c r="AB425" s="41"/>
      <c r="AC425" s="41"/>
      <c r="AD425" s="41"/>
      <c r="AE425" s="41"/>
      <c r="AR425" s="226" t="s">
        <v>323</v>
      </c>
      <c r="AT425" s="226" t="s">
        <v>195</v>
      </c>
      <c r="AU425" s="226" t="s">
        <v>76</v>
      </c>
      <c r="AY425" s="20" t="s">
        <v>193</v>
      </c>
      <c r="BE425" s="227">
        <f>IF(N425="základní",J425,0)</f>
        <v>0</v>
      </c>
      <c r="BF425" s="227">
        <f>IF(N425="snížená",J425,0)</f>
        <v>0</v>
      </c>
      <c r="BG425" s="227">
        <f>IF(N425="zákl. přenesená",J425,0)</f>
        <v>0</v>
      </c>
      <c r="BH425" s="227">
        <f>IF(N425="sníž. přenesená",J425,0)</f>
        <v>0</v>
      </c>
      <c r="BI425" s="227">
        <f>IF(N425="nulová",J425,0)</f>
        <v>0</v>
      </c>
      <c r="BJ425" s="20" t="s">
        <v>76</v>
      </c>
      <c r="BK425" s="227">
        <f>ROUND(I425*H425,2)</f>
        <v>0</v>
      </c>
      <c r="BL425" s="20" t="s">
        <v>323</v>
      </c>
      <c r="BM425" s="226" t="s">
        <v>4562</v>
      </c>
    </row>
    <row r="426" s="2" customFormat="1">
      <c r="A426" s="41"/>
      <c r="B426" s="42"/>
      <c r="C426" s="43"/>
      <c r="D426" s="228" t="s">
        <v>202</v>
      </c>
      <c r="E426" s="43"/>
      <c r="F426" s="229" t="s">
        <v>6494</v>
      </c>
      <c r="G426" s="43"/>
      <c r="H426" s="43"/>
      <c r="I426" s="230"/>
      <c r="J426" s="43"/>
      <c r="K426" s="43"/>
      <c r="L426" s="47"/>
      <c r="M426" s="231"/>
      <c r="N426" s="232"/>
      <c r="O426" s="87"/>
      <c r="P426" s="87"/>
      <c r="Q426" s="87"/>
      <c r="R426" s="87"/>
      <c r="S426" s="87"/>
      <c r="T426" s="88"/>
      <c r="U426" s="41"/>
      <c r="V426" s="41"/>
      <c r="W426" s="41"/>
      <c r="X426" s="41"/>
      <c r="Y426" s="41"/>
      <c r="Z426" s="41"/>
      <c r="AA426" s="41"/>
      <c r="AB426" s="41"/>
      <c r="AC426" s="41"/>
      <c r="AD426" s="41"/>
      <c r="AE426" s="41"/>
      <c r="AT426" s="20" t="s">
        <v>202</v>
      </c>
      <c r="AU426" s="20" t="s">
        <v>76</v>
      </c>
    </row>
    <row r="427" s="2" customFormat="1" ht="16.5" customHeight="1">
      <c r="A427" s="41"/>
      <c r="B427" s="42"/>
      <c r="C427" s="215" t="s">
        <v>2441</v>
      </c>
      <c r="D427" s="215" t="s">
        <v>195</v>
      </c>
      <c r="E427" s="216" t="s">
        <v>6495</v>
      </c>
      <c r="F427" s="217" t="s">
        <v>6496</v>
      </c>
      <c r="G427" s="218" t="s">
        <v>343</v>
      </c>
      <c r="H427" s="219">
        <v>1</v>
      </c>
      <c r="I427" s="220"/>
      <c r="J427" s="221">
        <f>ROUND(I427*H427,2)</f>
        <v>0</v>
      </c>
      <c r="K427" s="217" t="s">
        <v>19</v>
      </c>
      <c r="L427" s="47"/>
      <c r="M427" s="222" t="s">
        <v>19</v>
      </c>
      <c r="N427" s="223" t="s">
        <v>40</v>
      </c>
      <c r="O427" s="87"/>
      <c r="P427" s="224">
        <f>O427*H427</f>
        <v>0</v>
      </c>
      <c r="Q427" s="224">
        <v>0</v>
      </c>
      <c r="R427" s="224">
        <f>Q427*H427</f>
        <v>0</v>
      </c>
      <c r="S427" s="224">
        <v>0</v>
      </c>
      <c r="T427" s="225">
        <f>S427*H427</f>
        <v>0</v>
      </c>
      <c r="U427" s="41"/>
      <c r="V427" s="41"/>
      <c r="W427" s="41"/>
      <c r="X427" s="41"/>
      <c r="Y427" s="41"/>
      <c r="Z427" s="41"/>
      <c r="AA427" s="41"/>
      <c r="AB427" s="41"/>
      <c r="AC427" s="41"/>
      <c r="AD427" s="41"/>
      <c r="AE427" s="41"/>
      <c r="AR427" s="226" t="s">
        <v>323</v>
      </c>
      <c r="AT427" s="226" t="s">
        <v>195</v>
      </c>
      <c r="AU427" s="226" t="s">
        <v>76</v>
      </c>
      <c r="AY427" s="20" t="s">
        <v>193</v>
      </c>
      <c r="BE427" s="227">
        <f>IF(N427="základní",J427,0)</f>
        <v>0</v>
      </c>
      <c r="BF427" s="227">
        <f>IF(N427="snížená",J427,0)</f>
        <v>0</v>
      </c>
      <c r="BG427" s="227">
        <f>IF(N427="zákl. přenesená",J427,0)</f>
        <v>0</v>
      </c>
      <c r="BH427" s="227">
        <f>IF(N427="sníž. přenesená",J427,0)</f>
        <v>0</v>
      </c>
      <c r="BI427" s="227">
        <f>IF(N427="nulová",J427,0)</f>
        <v>0</v>
      </c>
      <c r="BJ427" s="20" t="s">
        <v>76</v>
      </c>
      <c r="BK427" s="227">
        <f>ROUND(I427*H427,2)</f>
        <v>0</v>
      </c>
      <c r="BL427" s="20" t="s">
        <v>323</v>
      </c>
      <c r="BM427" s="226" t="s">
        <v>4571</v>
      </c>
    </row>
    <row r="428" s="2" customFormat="1">
      <c r="A428" s="41"/>
      <c r="B428" s="42"/>
      <c r="C428" s="43"/>
      <c r="D428" s="228" t="s">
        <v>202</v>
      </c>
      <c r="E428" s="43"/>
      <c r="F428" s="229" t="s">
        <v>6496</v>
      </c>
      <c r="G428" s="43"/>
      <c r="H428" s="43"/>
      <c r="I428" s="230"/>
      <c r="J428" s="43"/>
      <c r="K428" s="43"/>
      <c r="L428" s="47"/>
      <c r="M428" s="231"/>
      <c r="N428" s="232"/>
      <c r="O428" s="87"/>
      <c r="P428" s="87"/>
      <c r="Q428" s="87"/>
      <c r="R428" s="87"/>
      <c r="S428" s="87"/>
      <c r="T428" s="88"/>
      <c r="U428" s="41"/>
      <c r="V428" s="41"/>
      <c r="W428" s="41"/>
      <c r="X428" s="41"/>
      <c r="Y428" s="41"/>
      <c r="Z428" s="41"/>
      <c r="AA428" s="41"/>
      <c r="AB428" s="41"/>
      <c r="AC428" s="41"/>
      <c r="AD428" s="41"/>
      <c r="AE428" s="41"/>
      <c r="AT428" s="20" t="s">
        <v>202</v>
      </c>
      <c r="AU428" s="20" t="s">
        <v>76</v>
      </c>
    </row>
    <row r="429" s="2" customFormat="1" ht="16.5" customHeight="1">
      <c r="A429" s="41"/>
      <c r="B429" s="42"/>
      <c r="C429" s="215" t="s">
        <v>2447</v>
      </c>
      <c r="D429" s="215" t="s">
        <v>195</v>
      </c>
      <c r="E429" s="216" t="s">
        <v>6497</v>
      </c>
      <c r="F429" s="217" t="s">
        <v>6498</v>
      </c>
      <c r="G429" s="218" t="s">
        <v>408</v>
      </c>
      <c r="H429" s="219">
        <v>497</v>
      </c>
      <c r="I429" s="220"/>
      <c r="J429" s="221">
        <f>ROUND(I429*H429,2)</f>
        <v>0</v>
      </c>
      <c r="K429" s="217" t="s">
        <v>19</v>
      </c>
      <c r="L429" s="47"/>
      <c r="M429" s="222" t="s">
        <v>19</v>
      </c>
      <c r="N429" s="223" t="s">
        <v>40</v>
      </c>
      <c r="O429" s="87"/>
      <c r="P429" s="224">
        <f>O429*H429</f>
        <v>0</v>
      </c>
      <c r="Q429" s="224">
        <v>0</v>
      </c>
      <c r="R429" s="224">
        <f>Q429*H429</f>
        <v>0</v>
      </c>
      <c r="S429" s="224">
        <v>0</v>
      </c>
      <c r="T429" s="225">
        <f>S429*H429</f>
        <v>0</v>
      </c>
      <c r="U429" s="41"/>
      <c r="V429" s="41"/>
      <c r="W429" s="41"/>
      <c r="X429" s="41"/>
      <c r="Y429" s="41"/>
      <c r="Z429" s="41"/>
      <c r="AA429" s="41"/>
      <c r="AB429" s="41"/>
      <c r="AC429" s="41"/>
      <c r="AD429" s="41"/>
      <c r="AE429" s="41"/>
      <c r="AR429" s="226" t="s">
        <v>323</v>
      </c>
      <c r="AT429" s="226" t="s">
        <v>195</v>
      </c>
      <c r="AU429" s="226" t="s">
        <v>76</v>
      </c>
      <c r="AY429" s="20" t="s">
        <v>193</v>
      </c>
      <c r="BE429" s="227">
        <f>IF(N429="základní",J429,0)</f>
        <v>0</v>
      </c>
      <c r="BF429" s="227">
        <f>IF(N429="snížená",J429,0)</f>
        <v>0</v>
      </c>
      <c r="BG429" s="227">
        <f>IF(N429="zákl. přenesená",J429,0)</f>
        <v>0</v>
      </c>
      <c r="BH429" s="227">
        <f>IF(N429="sníž. přenesená",J429,0)</f>
        <v>0</v>
      </c>
      <c r="BI429" s="227">
        <f>IF(N429="nulová",J429,0)</f>
        <v>0</v>
      </c>
      <c r="BJ429" s="20" t="s">
        <v>76</v>
      </c>
      <c r="BK429" s="227">
        <f>ROUND(I429*H429,2)</f>
        <v>0</v>
      </c>
      <c r="BL429" s="20" t="s">
        <v>323</v>
      </c>
      <c r="BM429" s="226" t="s">
        <v>4581</v>
      </c>
    </row>
    <row r="430" s="2" customFormat="1">
      <c r="A430" s="41"/>
      <c r="B430" s="42"/>
      <c r="C430" s="43"/>
      <c r="D430" s="228" t="s">
        <v>202</v>
      </c>
      <c r="E430" s="43"/>
      <c r="F430" s="229" t="s">
        <v>6498</v>
      </c>
      <c r="G430" s="43"/>
      <c r="H430" s="43"/>
      <c r="I430" s="230"/>
      <c r="J430" s="43"/>
      <c r="K430" s="43"/>
      <c r="L430" s="47"/>
      <c r="M430" s="231"/>
      <c r="N430" s="232"/>
      <c r="O430" s="87"/>
      <c r="P430" s="87"/>
      <c r="Q430" s="87"/>
      <c r="R430" s="87"/>
      <c r="S430" s="87"/>
      <c r="T430" s="88"/>
      <c r="U430" s="41"/>
      <c r="V430" s="41"/>
      <c r="W430" s="41"/>
      <c r="X430" s="41"/>
      <c r="Y430" s="41"/>
      <c r="Z430" s="41"/>
      <c r="AA430" s="41"/>
      <c r="AB430" s="41"/>
      <c r="AC430" s="41"/>
      <c r="AD430" s="41"/>
      <c r="AE430" s="41"/>
      <c r="AT430" s="20" t="s">
        <v>202</v>
      </c>
      <c r="AU430" s="20" t="s">
        <v>76</v>
      </c>
    </row>
    <row r="431" s="2" customFormat="1">
      <c r="A431" s="41"/>
      <c r="B431" s="42"/>
      <c r="C431" s="43"/>
      <c r="D431" s="228" t="s">
        <v>1221</v>
      </c>
      <c r="E431" s="43"/>
      <c r="F431" s="270" t="s">
        <v>6499</v>
      </c>
      <c r="G431" s="43"/>
      <c r="H431" s="43"/>
      <c r="I431" s="230"/>
      <c r="J431" s="43"/>
      <c r="K431" s="43"/>
      <c r="L431" s="47"/>
      <c r="M431" s="231"/>
      <c r="N431" s="232"/>
      <c r="O431" s="87"/>
      <c r="P431" s="87"/>
      <c r="Q431" s="87"/>
      <c r="R431" s="87"/>
      <c r="S431" s="87"/>
      <c r="T431" s="88"/>
      <c r="U431" s="41"/>
      <c r="V431" s="41"/>
      <c r="W431" s="41"/>
      <c r="X431" s="41"/>
      <c r="Y431" s="41"/>
      <c r="Z431" s="41"/>
      <c r="AA431" s="41"/>
      <c r="AB431" s="41"/>
      <c r="AC431" s="41"/>
      <c r="AD431" s="41"/>
      <c r="AE431" s="41"/>
      <c r="AT431" s="20" t="s">
        <v>1221</v>
      </c>
      <c r="AU431" s="20" t="s">
        <v>76</v>
      </c>
    </row>
    <row r="432" s="14" customFormat="1">
      <c r="A432" s="14"/>
      <c r="B432" s="245"/>
      <c r="C432" s="246"/>
      <c r="D432" s="228" t="s">
        <v>206</v>
      </c>
      <c r="E432" s="247" t="s">
        <v>19</v>
      </c>
      <c r="F432" s="248" t="s">
        <v>6500</v>
      </c>
      <c r="G432" s="246"/>
      <c r="H432" s="249">
        <v>497</v>
      </c>
      <c r="I432" s="250"/>
      <c r="J432" s="246"/>
      <c r="K432" s="246"/>
      <c r="L432" s="251"/>
      <c r="M432" s="252"/>
      <c r="N432" s="253"/>
      <c r="O432" s="253"/>
      <c r="P432" s="253"/>
      <c r="Q432" s="253"/>
      <c r="R432" s="253"/>
      <c r="S432" s="253"/>
      <c r="T432" s="254"/>
      <c r="U432" s="14"/>
      <c r="V432" s="14"/>
      <c r="W432" s="14"/>
      <c r="X432" s="14"/>
      <c r="Y432" s="14"/>
      <c r="Z432" s="14"/>
      <c r="AA432" s="14"/>
      <c r="AB432" s="14"/>
      <c r="AC432" s="14"/>
      <c r="AD432" s="14"/>
      <c r="AE432" s="14"/>
      <c r="AT432" s="255" t="s">
        <v>206</v>
      </c>
      <c r="AU432" s="255" t="s">
        <v>76</v>
      </c>
      <c r="AV432" s="14" t="s">
        <v>78</v>
      </c>
      <c r="AW432" s="14" t="s">
        <v>31</v>
      </c>
      <c r="AX432" s="14" t="s">
        <v>69</v>
      </c>
      <c r="AY432" s="255" t="s">
        <v>193</v>
      </c>
    </row>
    <row r="433" s="15" customFormat="1">
      <c r="A433" s="15"/>
      <c r="B433" s="256"/>
      <c r="C433" s="257"/>
      <c r="D433" s="228" t="s">
        <v>206</v>
      </c>
      <c r="E433" s="258" t="s">
        <v>19</v>
      </c>
      <c r="F433" s="259" t="s">
        <v>218</v>
      </c>
      <c r="G433" s="257"/>
      <c r="H433" s="260">
        <v>497</v>
      </c>
      <c r="I433" s="261"/>
      <c r="J433" s="257"/>
      <c r="K433" s="257"/>
      <c r="L433" s="262"/>
      <c r="M433" s="263"/>
      <c r="N433" s="264"/>
      <c r="O433" s="264"/>
      <c r="P433" s="264"/>
      <c r="Q433" s="264"/>
      <c r="R433" s="264"/>
      <c r="S433" s="264"/>
      <c r="T433" s="265"/>
      <c r="U433" s="15"/>
      <c r="V433" s="15"/>
      <c r="W433" s="15"/>
      <c r="X433" s="15"/>
      <c r="Y433" s="15"/>
      <c r="Z433" s="15"/>
      <c r="AA433" s="15"/>
      <c r="AB433" s="15"/>
      <c r="AC433" s="15"/>
      <c r="AD433" s="15"/>
      <c r="AE433" s="15"/>
      <c r="AT433" s="266" t="s">
        <v>206</v>
      </c>
      <c r="AU433" s="266" t="s">
        <v>76</v>
      </c>
      <c r="AV433" s="15" t="s">
        <v>200</v>
      </c>
      <c r="AW433" s="15" t="s">
        <v>31</v>
      </c>
      <c r="AX433" s="15" t="s">
        <v>76</v>
      </c>
      <c r="AY433" s="266" t="s">
        <v>193</v>
      </c>
    </row>
    <row r="434" s="2" customFormat="1" ht="16.5" customHeight="1">
      <c r="A434" s="41"/>
      <c r="B434" s="42"/>
      <c r="C434" s="215" t="s">
        <v>2458</v>
      </c>
      <c r="D434" s="215" t="s">
        <v>195</v>
      </c>
      <c r="E434" s="216" t="s">
        <v>6501</v>
      </c>
      <c r="F434" s="217" t="s">
        <v>6502</v>
      </c>
      <c r="G434" s="218" t="s">
        <v>408</v>
      </c>
      <c r="H434" s="219">
        <v>55</v>
      </c>
      <c r="I434" s="220"/>
      <c r="J434" s="221">
        <f>ROUND(I434*H434,2)</f>
        <v>0</v>
      </c>
      <c r="K434" s="217" t="s">
        <v>19</v>
      </c>
      <c r="L434" s="47"/>
      <c r="M434" s="222" t="s">
        <v>19</v>
      </c>
      <c r="N434" s="223" t="s">
        <v>40</v>
      </c>
      <c r="O434" s="87"/>
      <c r="P434" s="224">
        <f>O434*H434</f>
        <v>0</v>
      </c>
      <c r="Q434" s="224">
        <v>0</v>
      </c>
      <c r="R434" s="224">
        <f>Q434*H434</f>
        <v>0</v>
      </c>
      <c r="S434" s="224">
        <v>0</v>
      </c>
      <c r="T434" s="225">
        <f>S434*H434</f>
        <v>0</v>
      </c>
      <c r="U434" s="41"/>
      <c r="V434" s="41"/>
      <c r="W434" s="41"/>
      <c r="X434" s="41"/>
      <c r="Y434" s="41"/>
      <c r="Z434" s="41"/>
      <c r="AA434" s="41"/>
      <c r="AB434" s="41"/>
      <c r="AC434" s="41"/>
      <c r="AD434" s="41"/>
      <c r="AE434" s="41"/>
      <c r="AR434" s="226" t="s">
        <v>323</v>
      </c>
      <c r="AT434" s="226" t="s">
        <v>195</v>
      </c>
      <c r="AU434" s="226" t="s">
        <v>76</v>
      </c>
      <c r="AY434" s="20" t="s">
        <v>193</v>
      </c>
      <c r="BE434" s="227">
        <f>IF(N434="základní",J434,0)</f>
        <v>0</v>
      </c>
      <c r="BF434" s="227">
        <f>IF(N434="snížená",J434,0)</f>
        <v>0</v>
      </c>
      <c r="BG434" s="227">
        <f>IF(N434="zákl. přenesená",J434,0)</f>
        <v>0</v>
      </c>
      <c r="BH434" s="227">
        <f>IF(N434="sníž. přenesená",J434,0)</f>
        <v>0</v>
      </c>
      <c r="BI434" s="227">
        <f>IF(N434="nulová",J434,0)</f>
        <v>0</v>
      </c>
      <c r="BJ434" s="20" t="s">
        <v>76</v>
      </c>
      <c r="BK434" s="227">
        <f>ROUND(I434*H434,2)</f>
        <v>0</v>
      </c>
      <c r="BL434" s="20" t="s">
        <v>323</v>
      </c>
      <c r="BM434" s="226" t="s">
        <v>4592</v>
      </c>
    </row>
    <row r="435" s="2" customFormat="1">
      <c r="A435" s="41"/>
      <c r="B435" s="42"/>
      <c r="C435" s="43"/>
      <c r="D435" s="228" t="s">
        <v>202</v>
      </c>
      <c r="E435" s="43"/>
      <c r="F435" s="229" t="s">
        <v>6502</v>
      </c>
      <c r="G435" s="43"/>
      <c r="H435" s="43"/>
      <c r="I435" s="230"/>
      <c r="J435" s="43"/>
      <c r="K435" s="43"/>
      <c r="L435" s="47"/>
      <c r="M435" s="231"/>
      <c r="N435" s="232"/>
      <c r="O435" s="87"/>
      <c r="P435" s="87"/>
      <c r="Q435" s="87"/>
      <c r="R435" s="87"/>
      <c r="S435" s="87"/>
      <c r="T435" s="88"/>
      <c r="U435" s="41"/>
      <c r="V435" s="41"/>
      <c r="W435" s="41"/>
      <c r="X435" s="41"/>
      <c r="Y435" s="41"/>
      <c r="Z435" s="41"/>
      <c r="AA435" s="41"/>
      <c r="AB435" s="41"/>
      <c r="AC435" s="41"/>
      <c r="AD435" s="41"/>
      <c r="AE435" s="41"/>
      <c r="AT435" s="20" t="s">
        <v>202</v>
      </c>
      <c r="AU435" s="20" t="s">
        <v>76</v>
      </c>
    </row>
    <row r="436" s="2" customFormat="1">
      <c r="A436" s="41"/>
      <c r="B436" s="42"/>
      <c r="C436" s="43"/>
      <c r="D436" s="228" t="s">
        <v>1221</v>
      </c>
      <c r="E436" s="43"/>
      <c r="F436" s="270" t="s">
        <v>6499</v>
      </c>
      <c r="G436" s="43"/>
      <c r="H436" s="43"/>
      <c r="I436" s="230"/>
      <c r="J436" s="43"/>
      <c r="K436" s="43"/>
      <c r="L436" s="47"/>
      <c r="M436" s="231"/>
      <c r="N436" s="232"/>
      <c r="O436" s="87"/>
      <c r="P436" s="87"/>
      <c r="Q436" s="87"/>
      <c r="R436" s="87"/>
      <c r="S436" s="87"/>
      <c r="T436" s="88"/>
      <c r="U436" s="41"/>
      <c r="V436" s="41"/>
      <c r="W436" s="41"/>
      <c r="X436" s="41"/>
      <c r="Y436" s="41"/>
      <c r="Z436" s="41"/>
      <c r="AA436" s="41"/>
      <c r="AB436" s="41"/>
      <c r="AC436" s="41"/>
      <c r="AD436" s="41"/>
      <c r="AE436" s="41"/>
      <c r="AT436" s="20" t="s">
        <v>1221</v>
      </c>
      <c r="AU436" s="20" t="s">
        <v>76</v>
      </c>
    </row>
    <row r="437" s="2" customFormat="1" ht="16.5" customHeight="1">
      <c r="A437" s="41"/>
      <c r="B437" s="42"/>
      <c r="C437" s="215" t="s">
        <v>2465</v>
      </c>
      <c r="D437" s="215" t="s">
        <v>195</v>
      </c>
      <c r="E437" s="216" t="s">
        <v>6503</v>
      </c>
      <c r="F437" s="217" t="s">
        <v>6504</v>
      </c>
      <c r="G437" s="218" t="s">
        <v>408</v>
      </c>
      <c r="H437" s="219">
        <v>10</v>
      </c>
      <c r="I437" s="220"/>
      <c r="J437" s="221">
        <f>ROUND(I437*H437,2)</f>
        <v>0</v>
      </c>
      <c r="K437" s="217" t="s">
        <v>19</v>
      </c>
      <c r="L437" s="47"/>
      <c r="M437" s="222" t="s">
        <v>19</v>
      </c>
      <c r="N437" s="223" t="s">
        <v>40</v>
      </c>
      <c r="O437" s="87"/>
      <c r="P437" s="224">
        <f>O437*H437</f>
        <v>0</v>
      </c>
      <c r="Q437" s="224">
        <v>0</v>
      </c>
      <c r="R437" s="224">
        <f>Q437*H437</f>
        <v>0</v>
      </c>
      <c r="S437" s="224">
        <v>0</v>
      </c>
      <c r="T437" s="225">
        <f>S437*H437</f>
        <v>0</v>
      </c>
      <c r="U437" s="41"/>
      <c r="V437" s="41"/>
      <c r="W437" s="41"/>
      <c r="X437" s="41"/>
      <c r="Y437" s="41"/>
      <c r="Z437" s="41"/>
      <c r="AA437" s="41"/>
      <c r="AB437" s="41"/>
      <c r="AC437" s="41"/>
      <c r="AD437" s="41"/>
      <c r="AE437" s="41"/>
      <c r="AR437" s="226" t="s">
        <v>323</v>
      </c>
      <c r="AT437" s="226" t="s">
        <v>195</v>
      </c>
      <c r="AU437" s="226" t="s">
        <v>76</v>
      </c>
      <c r="AY437" s="20" t="s">
        <v>193</v>
      </c>
      <c r="BE437" s="227">
        <f>IF(N437="základní",J437,0)</f>
        <v>0</v>
      </c>
      <c r="BF437" s="227">
        <f>IF(N437="snížená",J437,0)</f>
        <v>0</v>
      </c>
      <c r="BG437" s="227">
        <f>IF(N437="zákl. přenesená",J437,0)</f>
        <v>0</v>
      </c>
      <c r="BH437" s="227">
        <f>IF(N437="sníž. přenesená",J437,0)</f>
        <v>0</v>
      </c>
      <c r="BI437" s="227">
        <f>IF(N437="nulová",J437,0)</f>
        <v>0</v>
      </c>
      <c r="BJ437" s="20" t="s">
        <v>76</v>
      </c>
      <c r="BK437" s="227">
        <f>ROUND(I437*H437,2)</f>
        <v>0</v>
      </c>
      <c r="BL437" s="20" t="s">
        <v>323</v>
      </c>
      <c r="BM437" s="226" t="s">
        <v>4606</v>
      </c>
    </row>
    <row r="438" s="2" customFormat="1">
      <c r="A438" s="41"/>
      <c r="B438" s="42"/>
      <c r="C438" s="43"/>
      <c r="D438" s="228" t="s">
        <v>202</v>
      </c>
      <c r="E438" s="43"/>
      <c r="F438" s="229" t="s">
        <v>6504</v>
      </c>
      <c r="G438" s="43"/>
      <c r="H438" s="43"/>
      <c r="I438" s="230"/>
      <c r="J438" s="43"/>
      <c r="K438" s="43"/>
      <c r="L438" s="47"/>
      <c r="M438" s="231"/>
      <c r="N438" s="232"/>
      <c r="O438" s="87"/>
      <c r="P438" s="87"/>
      <c r="Q438" s="87"/>
      <c r="R438" s="87"/>
      <c r="S438" s="87"/>
      <c r="T438" s="88"/>
      <c r="U438" s="41"/>
      <c r="V438" s="41"/>
      <c r="W438" s="41"/>
      <c r="X438" s="41"/>
      <c r="Y438" s="41"/>
      <c r="Z438" s="41"/>
      <c r="AA438" s="41"/>
      <c r="AB438" s="41"/>
      <c r="AC438" s="41"/>
      <c r="AD438" s="41"/>
      <c r="AE438" s="41"/>
      <c r="AT438" s="20" t="s">
        <v>202</v>
      </c>
      <c r="AU438" s="20" t="s">
        <v>76</v>
      </c>
    </row>
    <row r="439" s="2" customFormat="1">
      <c r="A439" s="41"/>
      <c r="B439" s="42"/>
      <c r="C439" s="43"/>
      <c r="D439" s="228" t="s">
        <v>1221</v>
      </c>
      <c r="E439" s="43"/>
      <c r="F439" s="270" t="s">
        <v>6499</v>
      </c>
      <c r="G439" s="43"/>
      <c r="H439" s="43"/>
      <c r="I439" s="230"/>
      <c r="J439" s="43"/>
      <c r="K439" s="43"/>
      <c r="L439" s="47"/>
      <c r="M439" s="231"/>
      <c r="N439" s="232"/>
      <c r="O439" s="87"/>
      <c r="P439" s="87"/>
      <c r="Q439" s="87"/>
      <c r="R439" s="87"/>
      <c r="S439" s="87"/>
      <c r="T439" s="88"/>
      <c r="U439" s="41"/>
      <c r="V439" s="41"/>
      <c r="W439" s="41"/>
      <c r="X439" s="41"/>
      <c r="Y439" s="41"/>
      <c r="Z439" s="41"/>
      <c r="AA439" s="41"/>
      <c r="AB439" s="41"/>
      <c r="AC439" s="41"/>
      <c r="AD439" s="41"/>
      <c r="AE439" s="41"/>
      <c r="AT439" s="20" t="s">
        <v>1221</v>
      </c>
      <c r="AU439" s="20" t="s">
        <v>76</v>
      </c>
    </row>
    <row r="440" s="2" customFormat="1" ht="16.5" customHeight="1">
      <c r="A440" s="41"/>
      <c r="B440" s="42"/>
      <c r="C440" s="215" t="s">
        <v>2471</v>
      </c>
      <c r="D440" s="215" t="s">
        <v>195</v>
      </c>
      <c r="E440" s="216" t="s">
        <v>6505</v>
      </c>
      <c r="F440" s="217" t="s">
        <v>6506</v>
      </c>
      <c r="G440" s="218" t="s">
        <v>408</v>
      </c>
      <c r="H440" s="219">
        <v>6</v>
      </c>
      <c r="I440" s="220"/>
      <c r="J440" s="221">
        <f>ROUND(I440*H440,2)</f>
        <v>0</v>
      </c>
      <c r="K440" s="217" t="s">
        <v>19</v>
      </c>
      <c r="L440" s="47"/>
      <c r="M440" s="222" t="s">
        <v>19</v>
      </c>
      <c r="N440" s="223" t="s">
        <v>40</v>
      </c>
      <c r="O440" s="87"/>
      <c r="P440" s="224">
        <f>O440*H440</f>
        <v>0</v>
      </c>
      <c r="Q440" s="224">
        <v>0</v>
      </c>
      <c r="R440" s="224">
        <f>Q440*H440</f>
        <v>0</v>
      </c>
      <c r="S440" s="224">
        <v>0</v>
      </c>
      <c r="T440" s="225">
        <f>S440*H440</f>
        <v>0</v>
      </c>
      <c r="U440" s="41"/>
      <c r="V440" s="41"/>
      <c r="W440" s="41"/>
      <c r="X440" s="41"/>
      <c r="Y440" s="41"/>
      <c r="Z440" s="41"/>
      <c r="AA440" s="41"/>
      <c r="AB440" s="41"/>
      <c r="AC440" s="41"/>
      <c r="AD440" s="41"/>
      <c r="AE440" s="41"/>
      <c r="AR440" s="226" t="s">
        <v>323</v>
      </c>
      <c r="AT440" s="226" t="s">
        <v>195</v>
      </c>
      <c r="AU440" s="226" t="s">
        <v>76</v>
      </c>
      <c r="AY440" s="20" t="s">
        <v>193</v>
      </c>
      <c r="BE440" s="227">
        <f>IF(N440="základní",J440,0)</f>
        <v>0</v>
      </c>
      <c r="BF440" s="227">
        <f>IF(N440="snížená",J440,0)</f>
        <v>0</v>
      </c>
      <c r="BG440" s="227">
        <f>IF(N440="zákl. přenesená",J440,0)</f>
        <v>0</v>
      </c>
      <c r="BH440" s="227">
        <f>IF(N440="sníž. přenesená",J440,0)</f>
        <v>0</v>
      </c>
      <c r="BI440" s="227">
        <f>IF(N440="nulová",J440,0)</f>
        <v>0</v>
      </c>
      <c r="BJ440" s="20" t="s">
        <v>76</v>
      </c>
      <c r="BK440" s="227">
        <f>ROUND(I440*H440,2)</f>
        <v>0</v>
      </c>
      <c r="BL440" s="20" t="s">
        <v>323</v>
      </c>
      <c r="BM440" s="226" t="s">
        <v>4630</v>
      </c>
    </row>
    <row r="441" s="2" customFormat="1">
      <c r="A441" s="41"/>
      <c r="B441" s="42"/>
      <c r="C441" s="43"/>
      <c r="D441" s="228" t="s">
        <v>202</v>
      </c>
      <c r="E441" s="43"/>
      <c r="F441" s="229" t="s">
        <v>6506</v>
      </c>
      <c r="G441" s="43"/>
      <c r="H441" s="43"/>
      <c r="I441" s="230"/>
      <c r="J441" s="43"/>
      <c r="K441" s="43"/>
      <c r="L441" s="47"/>
      <c r="M441" s="231"/>
      <c r="N441" s="232"/>
      <c r="O441" s="87"/>
      <c r="P441" s="87"/>
      <c r="Q441" s="87"/>
      <c r="R441" s="87"/>
      <c r="S441" s="87"/>
      <c r="T441" s="88"/>
      <c r="U441" s="41"/>
      <c r="V441" s="41"/>
      <c r="W441" s="41"/>
      <c r="X441" s="41"/>
      <c r="Y441" s="41"/>
      <c r="Z441" s="41"/>
      <c r="AA441" s="41"/>
      <c r="AB441" s="41"/>
      <c r="AC441" s="41"/>
      <c r="AD441" s="41"/>
      <c r="AE441" s="41"/>
      <c r="AT441" s="20" t="s">
        <v>202</v>
      </c>
      <c r="AU441" s="20" t="s">
        <v>76</v>
      </c>
    </row>
    <row r="442" s="2" customFormat="1">
      <c r="A442" s="41"/>
      <c r="B442" s="42"/>
      <c r="C442" s="43"/>
      <c r="D442" s="228" t="s">
        <v>1221</v>
      </c>
      <c r="E442" s="43"/>
      <c r="F442" s="270" t="s">
        <v>6499</v>
      </c>
      <c r="G442" s="43"/>
      <c r="H442" s="43"/>
      <c r="I442" s="230"/>
      <c r="J442" s="43"/>
      <c r="K442" s="43"/>
      <c r="L442" s="47"/>
      <c r="M442" s="231"/>
      <c r="N442" s="232"/>
      <c r="O442" s="87"/>
      <c r="P442" s="87"/>
      <c r="Q442" s="87"/>
      <c r="R442" s="87"/>
      <c r="S442" s="87"/>
      <c r="T442" s="88"/>
      <c r="U442" s="41"/>
      <c r="V442" s="41"/>
      <c r="W442" s="41"/>
      <c r="X442" s="41"/>
      <c r="Y442" s="41"/>
      <c r="Z442" s="41"/>
      <c r="AA442" s="41"/>
      <c r="AB442" s="41"/>
      <c r="AC442" s="41"/>
      <c r="AD442" s="41"/>
      <c r="AE442" s="41"/>
      <c r="AT442" s="20" t="s">
        <v>1221</v>
      </c>
      <c r="AU442" s="20" t="s">
        <v>76</v>
      </c>
    </row>
    <row r="443" s="2" customFormat="1" ht="16.5" customHeight="1">
      <c r="A443" s="41"/>
      <c r="B443" s="42"/>
      <c r="C443" s="215" t="s">
        <v>2480</v>
      </c>
      <c r="D443" s="215" t="s">
        <v>195</v>
      </c>
      <c r="E443" s="216" t="s">
        <v>6507</v>
      </c>
      <c r="F443" s="217" t="s">
        <v>6508</v>
      </c>
      <c r="G443" s="218" t="s">
        <v>408</v>
      </c>
      <c r="H443" s="219">
        <v>129.5</v>
      </c>
      <c r="I443" s="220"/>
      <c r="J443" s="221">
        <f>ROUND(I443*H443,2)</f>
        <v>0</v>
      </c>
      <c r="K443" s="217" t="s">
        <v>19</v>
      </c>
      <c r="L443" s="47"/>
      <c r="M443" s="222" t="s">
        <v>19</v>
      </c>
      <c r="N443" s="223" t="s">
        <v>40</v>
      </c>
      <c r="O443" s="87"/>
      <c r="P443" s="224">
        <f>O443*H443</f>
        <v>0</v>
      </c>
      <c r="Q443" s="224">
        <v>0</v>
      </c>
      <c r="R443" s="224">
        <f>Q443*H443</f>
        <v>0</v>
      </c>
      <c r="S443" s="224">
        <v>0</v>
      </c>
      <c r="T443" s="225">
        <f>S443*H443</f>
        <v>0</v>
      </c>
      <c r="U443" s="41"/>
      <c r="V443" s="41"/>
      <c r="W443" s="41"/>
      <c r="X443" s="41"/>
      <c r="Y443" s="41"/>
      <c r="Z443" s="41"/>
      <c r="AA443" s="41"/>
      <c r="AB443" s="41"/>
      <c r="AC443" s="41"/>
      <c r="AD443" s="41"/>
      <c r="AE443" s="41"/>
      <c r="AR443" s="226" t="s">
        <v>323</v>
      </c>
      <c r="AT443" s="226" t="s">
        <v>195</v>
      </c>
      <c r="AU443" s="226" t="s">
        <v>76</v>
      </c>
      <c r="AY443" s="20" t="s">
        <v>193</v>
      </c>
      <c r="BE443" s="227">
        <f>IF(N443="základní",J443,0)</f>
        <v>0</v>
      </c>
      <c r="BF443" s="227">
        <f>IF(N443="snížená",J443,0)</f>
        <v>0</v>
      </c>
      <c r="BG443" s="227">
        <f>IF(N443="zákl. přenesená",J443,0)</f>
        <v>0</v>
      </c>
      <c r="BH443" s="227">
        <f>IF(N443="sníž. přenesená",J443,0)</f>
        <v>0</v>
      </c>
      <c r="BI443" s="227">
        <f>IF(N443="nulová",J443,0)</f>
        <v>0</v>
      </c>
      <c r="BJ443" s="20" t="s">
        <v>76</v>
      </c>
      <c r="BK443" s="227">
        <f>ROUND(I443*H443,2)</f>
        <v>0</v>
      </c>
      <c r="BL443" s="20" t="s">
        <v>323</v>
      </c>
      <c r="BM443" s="226" t="s">
        <v>4644</v>
      </c>
    </row>
    <row r="444" s="2" customFormat="1">
      <c r="A444" s="41"/>
      <c r="B444" s="42"/>
      <c r="C444" s="43"/>
      <c r="D444" s="228" t="s">
        <v>202</v>
      </c>
      <c r="E444" s="43"/>
      <c r="F444" s="229" t="s">
        <v>6508</v>
      </c>
      <c r="G444" s="43"/>
      <c r="H444" s="43"/>
      <c r="I444" s="230"/>
      <c r="J444" s="43"/>
      <c r="K444" s="43"/>
      <c r="L444" s="47"/>
      <c r="M444" s="231"/>
      <c r="N444" s="232"/>
      <c r="O444" s="87"/>
      <c r="P444" s="87"/>
      <c r="Q444" s="87"/>
      <c r="R444" s="87"/>
      <c r="S444" s="87"/>
      <c r="T444" s="88"/>
      <c r="U444" s="41"/>
      <c r="V444" s="41"/>
      <c r="W444" s="41"/>
      <c r="X444" s="41"/>
      <c r="Y444" s="41"/>
      <c r="Z444" s="41"/>
      <c r="AA444" s="41"/>
      <c r="AB444" s="41"/>
      <c r="AC444" s="41"/>
      <c r="AD444" s="41"/>
      <c r="AE444" s="41"/>
      <c r="AT444" s="20" t="s">
        <v>202</v>
      </c>
      <c r="AU444" s="20" t="s">
        <v>76</v>
      </c>
    </row>
    <row r="445" s="2" customFormat="1">
      <c r="A445" s="41"/>
      <c r="B445" s="42"/>
      <c r="C445" s="43"/>
      <c r="D445" s="228" t="s">
        <v>1221</v>
      </c>
      <c r="E445" s="43"/>
      <c r="F445" s="270" t="s">
        <v>6499</v>
      </c>
      <c r="G445" s="43"/>
      <c r="H445" s="43"/>
      <c r="I445" s="230"/>
      <c r="J445" s="43"/>
      <c r="K445" s="43"/>
      <c r="L445" s="47"/>
      <c r="M445" s="231"/>
      <c r="N445" s="232"/>
      <c r="O445" s="87"/>
      <c r="P445" s="87"/>
      <c r="Q445" s="87"/>
      <c r="R445" s="87"/>
      <c r="S445" s="87"/>
      <c r="T445" s="88"/>
      <c r="U445" s="41"/>
      <c r="V445" s="41"/>
      <c r="W445" s="41"/>
      <c r="X445" s="41"/>
      <c r="Y445" s="41"/>
      <c r="Z445" s="41"/>
      <c r="AA445" s="41"/>
      <c r="AB445" s="41"/>
      <c r="AC445" s="41"/>
      <c r="AD445" s="41"/>
      <c r="AE445" s="41"/>
      <c r="AT445" s="20" t="s">
        <v>1221</v>
      </c>
      <c r="AU445" s="20" t="s">
        <v>76</v>
      </c>
    </row>
    <row r="446" s="14" customFormat="1">
      <c r="A446" s="14"/>
      <c r="B446" s="245"/>
      <c r="C446" s="246"/>
      <c r="D446" s="228" t="s">
        <v>206</v>
      </c>
      <c r="E446" s="247" t="s">
        <v>19</v>
      </c>
      <c r="F446" s="248" t="s">
        <v>6509</v>
      </c>
      <c r="G446" s="246"/>
      <c r="H446" s="249">
        <v>129.5</v>
      </c>
      <c r="I446" s="250"/>
      <c r="J446" s="246"/>
      <c r="K446" s="246"/>
      <c r="L446" s="251"/>
      <c r="M446" s="252"/>
      <c r="N446" s="253"/>
      <c r="O446" s="253"/>
      <c r="P446" s="253"/>
      <c r="Q446" s="253"/>
      <c r="R446" s="253"/>
      <c r="S446" s="253"/>
      <c r="T446" s="254"/>
      <c r="U446" s="14"/>
      <c r="V446" s="14"/>
      <c r="W446" s="14"/>
      <c r="X446" s="14"/>
      <c r="Y446" s="14"/>
      <c r="Z446" s="14"/>
      <c r="AA446" s="14"/>
      <c r="AB446" s="14"/>
      <c r="AC446" s="14"/>
      <c r="AD446" s="14"/>
      <c r="AE446" s="14"/>
      <c r="AT446" s="255" t="s">
        <v>206</v>
      </c>
      <c r="AU446" s="255" t="s">
        <v>76</v>
      </c>
      <c r="AV446" s="14" t="s">
        <v>78</v>
      </c>
      <c r="AW446" s="14" t="s">
        <v>31</v>
      </c>
      <c r="AX446" s="14" t="s">
        <v>69</v>
      </c>
      <c r="AY446" s="255" t="s">
        <v>193</v>
      </c>
    </row>
    <row r="447" s="15" customFormat="1">
      <c r="A447" s="15"/>
      <c r="B447" s="256"/>
      <c r="C447" s="257"/>
      <c r="D447" s="228" t="s">
        <v>206</v>
      </c>
      <c r="E447" s="258" t="s">
        <v>19</v>
      </c>
      <c r="F447" s="259" t="s">
        <v>218</v>
      </c>
      <c r="G447" s="257"/>
      <c r="H447" s="260">
        <v>129.5</v>
      </c>
      <c r="I447" s="261"/>
      <c r="J447" s="257"/>
      <c r="K447" s="257"/>
      <c r="L447" s="262"/>
      <c r="M447" s="263"/>
      <c r="N447" s="264"/>
      <c r="O447" s="264"/>
      <c r="P447" s="264"/>
      <c r="Q447" s="264"/>
      <c r="R447" s="264"/>
      <c r="S447" s="264"/>
      <c r="T447" s="265"/>
      <c r="U447" s="15"/>
      <c r="V447" s="15"/>
      <c r="W447" s="15"/>
      <c r="X447" s="15"/>
      <c r="Y447" s="15"/>
      <c r="Z447" s="15"/>
      <c r="AA447" s="15"/>
      <c r="AB447" s="15"/>
      <c r="AC447" s="15"/>
      <c r="AD447" s="15"/>
      <c r="AE447" s="15"/>
      <c r="AT447" s="266" t="s">
        <v>206</v>
      </c>
      <c r="AU447" s="266" t="s">
        <v>76</v>
      </c>
      <c r="AV447" s="15" t="s">
        <v>200</v>
      </c>
      <c r="AW447" s="15" t="s">
        <v>31</v>
      </c>
      <c r="AX447" s="15" t="s">
        <v>76</v>
      </c>
      <c r="AY447" s="266" t="s">
        <v>193</v>
      </c>
    </row>
    <row r="448" s="2" customFormat="1" ht="16.5" customHeight="1">
      <c r="A448" s="41"/>
      <c r="B448" s="42"/>
      <c r="C448" s="215" t="s">
        <v>2484</v>
      </c>
      <c r="D448" s="215" t="s">
        <v>195</v>
      </c>
      <c r="E448" s="216" t="s">
        <v>6510</v>
      </c>
      <c r="F448" s="217" t="s">
        <v>6511</v>
      </c>
      <c r="G448" s="218" t="s">
        <v>408</v>
      </c>
      <c r="H448" s="219">
        <v>127</v>
      </c>
      <c r="I448" s="220"/>
      <c r="J448" s="221">
        <f>ROUND(I448*H448,2)</f>
        <v>0</v>
      </c>
      <c r="K448" s="217" t="s">
        <v>19</v>
      </c>
      <c r="L448" s="47"/>
      <c r="M448" s="222" t="s">
        <v>19</v>
      </c>
      <c r="N448" s="223" t="s">
        <v>40</v>
      </c>
      <c r="O448" s="87"/>
      <c r="P448" s="224">
        <f>O448*H448</f>
        <v>0</v>
      </c>
      <c r="Q448" s="224">
        <v>0</v>
      </c>
      <c r="R448" s="224">
        <f>Q448*H448</f>
        <v>0</v>
      </c>
      <c r="S448" s="224">
        <v>0</v>
      </c>
      <c r="T448" s="225">
        <f>S448*H448</f>
        <v>0</v>
      </c>
      <c r="U448" s="41"/>
      <c r="V448" s="41"/>
      <c r="W448" s="41"/>
      <c r="X448" s="41"/>
      <c r="Y448" s="41"/>
      <c r="Z448" s="41"/>
      <c r="AA448" s="41"/>
      <c r="AB448" s="41"/>
      <c r="AC448" s="41"/>
      <c r="AD448" s="41"/>
      <c r="AE448" s="41"/>
      <c r="AR448" s="226" t="s">
        <v>323</v>
      </c>
      <c r="AT448" s="226" t="s">
        <v>195</v>
      </c>
      <c r="AU448" s="226" t="s">
        <v>76</v>
      </c>
      <c r="AY448" s="20" t="s">
        <v>193</v>
      </c>
      <c r="BE448" s="227">
        <f>IF(N448="základní",J448,0)</f>
        <v>0</v>
      </c>
      <c r="BF448" s="227">
        <f>IF(N448="snížená",J448,0)</f>
        <v>0</v>
      </c>
      <c r="BG448" s="227">
        <f>IF(N448="zákl. přenesená",J448,0)</f>
        <v>0</v>
      </c>
      <c r="BH448" s="227">
        <f>IF(N448="sníž. přenesená",J448,0)</f>
        <v>0</v>
      </c>
      <c r="BI448" s="227">
        <f>IF(N448="nulová",J448,0)</f>
        <v>0</v>
      </c>
      <c r="BJ448" s="20" t="s">
        <v>76</v>
      </c>
      <c r="BK448" s="227">
        <f>ROUND(I448*H448,2)</f>
        <v>0</v>
      </c>
      <c r="BL448" s="20" t="s">
        <v>323</v>
      </c>
      <c r="BM448" s="226" t="s">
        <v>4649</v>
      </c>
    </row>
    <row r="449" s="2" customFormat="1">
      <c r="A449" s="41"/>
      <c r="B449" s="42"/>
      <c r="C449" s="43"/>
      <c r="D449" s="228" t="s">
        <v>202</v>
      </c>
      <c r="E449" s="43"/>
      <c r="F449" s="229" t="s">
        <v>6512</v>
      </c>
      <c r="G449" s="43"/>
      <c r="H449" s="43"/>
      <c r="I449" s="230"/>
      <c r="J449" s="43"/>
      <c r="K449" s="43"/>
      <c r="L449" s="47"/>
      <c r="M449" s="231"/>
      <c r="N449" s="232"/>
      <c r="O449" s="87"/>
      <c r="P449" s="87"/>
      <c r="Q449" s="87"/>
      <c r="R449" s="87"/>
      <c r="S449" s="87"/>
      <c r="T449" s="88"/>
      <c r="U449" s="41"/>
      <c r="V449" s="41"/>
      <c r="W449" s="41"/>
      <c r="X449" s="41"/>
      <c r="Y449" s="41"/>
      <c r="Z449" s="41"/>
      <c r="AA449" s="41"/>
      <c r="AB449" s="41"/>
      <c r="AC449" s="41"/>
      <c r="AD449" s="41"/>
      <c r="AE449" s="41"/>
      <c r="AT449" s="20" t="s">
        <v>202</v>
      </c>
      <c r="AU449" s="20" t="s">
        <v>76</v>
      </c>
    </row>
    <row r="450" s="2" customFormat="1">
      <c r="A450" s="41"/>
      <c r="B450" s="42"/>
      <c r="C450" s="43"/>
      <c r="D450" s="228" t="s">
        <v>1221</v>
      </c>
      <c r="E450" s="43"/>
      <c r="F450" s="270" t="s">
        <v>6499</v>
      </c>
      <c r="G450" s="43"/>
      <c r="H450" s="43"/>
      <c r="I450" s="230"/>
      <c r="J450" s="43"/>
      <c r="K450" s="43"/>
      <c r="L450" s="47"/>
      <c r="M450" s="231"/>
      <c r="N450" s="232"/>
      <c r="O450" s="87"/>
      <c r="P450" s="87"/>
      <c r="Q450" s="87"/>
      <c r="R450" s="87"/>
      <c r="S450" s="87"/>
      <c r="T450" s="88"/>
      <c r="U450" s="41"/>
      <c r="V450" s="41"/>
      <c r="W450" s="41"/>
      <c r="X450" s="41"/>
      <c r="Y450" s="41"/>
      <c r="Z450" s="41"/>
      <c r="AA450" s="41"/>
      <c r="AB450" s="41"/>
      <c r="AC450" s="41"/>
      <c r="AD450" s="41"/>
      <c r="AE450" s="41"/>
      <c r="AT450" s="20" t="s">
        <v>1221</v>
      </c>
      <c r="AU450" s="20" t="s">
        <v>76</v>
      </c>
    </row>
    <row r="451" s="14" customFormat="1">
      <c r="A451" s="14"/>
      <c r="B451" s="245"/>
      <c r="C451" s="246"/>
      <c r="D451" s="228" t="s">
        <v>206</v>
      </c>
      <c r="E451" s="247" t="s">
        <v>19</v>
      </c>
      <c r="F451" s="248" t="s">
        <v>6513</v>
      </c>
      <c r="G451" s="246"/>
      <c r="H451" s="249">
        <v>127</v>
      </c>
      <c r="I451" s="250"/>
      <c r="J451" s="246"/>
      <c r="K451" s="246"/>
      <c r="L451" s="251"/>
      <c r="M451" s="252"/>
      <c r="N451" s="253"/>
      <c r="O451" s="253"/>
      <c r="P451" s="253"/>
      <c r="Q451" s="253"/>
      <c r="R451" s="253"/>
      <c r="S451" s="253"/>
      <c r="T451" s="254"/>
      <c r="U451" s="14"/>
      <c r="V451" s="14"/>
      <c r="W451" s="14"/>
      <c r="X451" s="14"/>
      <c r="Y451" s="14"/>
      <c r="Z451" s="14"/>
      <c r="AA451" s="14"/>
      <c r="AB451" s="14"/>
      <c r="AC451" s="14"/>
      <c r="AD451" s="14"/>
      <c r="AE451" s="14"/>
      <c r="AT451" s="255" t="s">
        <v>206</v>
      </c>
      <c r="AU451" s="255" t="s">
        <v>76</v>
      </c>
      <c r="AV451" s="14" t="s">
        <v>78</v>
      </c>
      <c r="AW451" s="14" t="s">
        <v>31</v>
      </c>
      <c r="AX451" s="14" t="s">
        <v>69</v>
      </c>
      <c r="AY451" s="255" t="s">
        <v>193</v>
      </c>
    </row>
    <row r="452" s="15" customFormat="1">
      <c r="A452" s="15"/>
      <c r="B452" s="256"/>
      <c r="C452" s="257"/>
      <c r="D452" s="228" t="s">
        <v>206</v>
      </c>
      <c r="E452" s="258" t="s">
        <v>19</v>
      </c>
      <c r="F452" s="259" t="s">
        <v>218</v>
      </c>
      <c r="G452" s="257"/>
      <c r="H452" s="260">
        <v>127</v>
      </c>
      <c r="I452" s="261"/>
      <c r="J452" s="257"/>
      <c r="K452" s="257"/>
      <c r="L452" s="262"/>
      <c r="M452" s="263"/>
      <c r="N452" s="264"/>
      <c r="O452" s="264"/>
      <c r="P452" s="264"/>
      <c r="Q452" s="264"/>
      <c r="R452" s="264"/>
      <c r="S452" s="264"/>
      <c r="T452" s="265"/>
      <c r="U452" s="15"/>
      <c r="V452" s="15"/>
      <c r="W452" s="15"/>
      <c r="X452" s="15"/>
      <c r="Y452" s="15"/>
      <c r="Z452" s="15"/>
      <c r="AA452" s="15"/>
      <c r="AB452" s="15"/>
      <c r="AC452" s="15"/>
      <c r="AD452" s="15"/>
      <c r="AE452" s="15"/>
      <c r="AT452" s="266" t="s">
        <v>206</v>
      </c>
      <c r="AU452" s="266" t="s">
        <v>76</v>
      </c>
      <c r="AV452" s="15" t="s">
        <v>200</v>
      </c>
      <c r="AW452" s="15" t="s">
        <v>31</v>
      </c>
      <c r="AX452" s="15" t="s">
        <v>76</v>
      </c>
      <c r="AY452" s="266" t="s">
        <v>193</v>
      </c>
    </row>
    <row r="453" s="2" customFormat="1" ht="16.5" customHeight="1">
      <c r="A453" s="41"/>
      <c r="B453" s="42"/>
      <c r="C453" s="215" t="s">
        <v>2490</v>
      </c>
      <c r="D453" s="215" t="s">
        <v>195</v>
      </c>
      <c r="E453" s="216" t="s">
        <v>6514</v>
      </c>
      <c r="F453" s="217" t="s">
        <v>6515</v>
      </c>
      <c r="G453" s="218" t="s">
        <v>408</v>
      </c>
      <c r="H453" s="219">
        <v>801.5</v>
      </c>
      <c r="I453" s="220"/>
      <c r="J453" s="221">
        <f>ROUND(I453*H453,2)</f>
        <v>0</v>
      </c>
      <c r="K453" s="217" t="s">
        <v>19</v>
      </c>
      <c r="L453" s="47"/>
      <c r="M453" s="222" t="s">
        <v>19</v>
      </c>
      <c r="N453" s="223" t="s">
        <v>40</v>
      </c>
      <c r="O453" s="87"/>
      <c r="P453" s="224">
        <f>O453*H453</f>
        <v>0</v>
      </c>
      <c r="Q453" s="224">
        <v>0</v>
      </c>
      <c r="R453" s="224">
        <f>Q453*H453</f>
        <v>0</v>
      </c>
      <c r="S453" s="224">
        <v>0</v>
      </c>
      <c r="T453" s="225">
        <f>S453*H453</f>
        <v>0</v>
      </c>
      <c r="U453" s="41"/>
      <c r="V453" s="41"/>
      <c r="W453" s="41"/>
      <c r="X453" s="41"/>
      <c r="Y453" s="41"/>
      <c r="Z453" s="41"/>
      <c r="AA453" s="41"/>
      <c r="AB453" s="41"/>
      <c r="AC453" s="41"/>
      <c r="AD453" s="41"/>
      <c r="AE453" s="41"/>
      <c r="AR453" s="226" t="s">
        <v>323</v>
      </c>
      <c r="AT453" s="226" t="s">
        <v>195</v>
      </c>
      <c r="AU453" s="226" t="s">
        <v>76</v>
      </c>
      <c r="AY453" s="20" t="s">
        <v>193</v>
      </c>
      <c r="BE453" s="227">
        <f>IF(N453="základní",J453,0)</f>
        <v>0</v>
      </c>
      <c r="BF453" s="227">
        <f>IF(N453="snížená",J453,0)</f>
        <v>0</v>
      </c>
      <c r="BG453" s="227">
        <f>IF(N453="zákl. přenesená",J453,0)</f>
        <v>0</v>
      </c>
      <c r="BH453" s="227">
        <f>IF(N453="sníž. přenesená",J453,0)</f>
        <v>0</v>
      </c>
      <c r="BI453" s="227">
        <f>IF(N453="nulová",J453,0)</f>
        <v>0</v>
      </c>
      <c r="BJ453" s="20" t="s">
        <v>76</v>
      </c>
      <c r="BK453" s="227">
        <f>ROUND(I453*H453,2)</f>
        <v>0</v>
      </c>
      <c r="BL453" s="20" t="s">
        <v>323</v>
      </c>
      <c r="BM453" s="226" t="s">
        <v>4657</v>
      </c>
    </row>
    <row r="454" s="2" customFormat="1">
      <c r="A454" s="41"/>
      <c r="B454" s="42"/>
      <c r="C454" s="43"/>
      <c r="D454" s="228" t="s">
        <v>202</v>
      </c>
      <c r="E454" s="43"/>
      <c r="F454" s="229" t="s">
        <v>6515</v>
      </c>
      <c r="G454" s="43"/>
      <c r="H454" s="43"/>
      <c r="I454" s="230"/>
      <c r="J454" s="43"/>
      <c r="K454" s="43"/>
      <c r="L454" s="47"/>
      <c r="M454" s="231"/>
      <c r="N454" s="232"/>
      <c r="O454" s="87"/>
      <c r="P454" s="87"/>
      <c r="Q454" s="87"/>
      <c r="R454" s="87"/>
      <c r="S454" s="87"/>
      <c r="T454" s="88"/>
      <c r="U454" s="41"/>
      <c r="V454" s="41"/>
      <c r="W454" s="41"/>
      <c r="X454" s="41"/>
      <c r="Y454" s="41"/>
      <c r="Z454" s="41"/>
      <c r="AA454" s="41"/>
      <c r="AB454" s="41"/>
      <c r="AC454" s="41"/>
      <c r="AD454" s="41"/>
      <c r="AE454" s="41"/>
      <c r="AT454" s="20" t="s">
        <v>202</v>
      </c>
      <c r="AU454" s="20" t="s">
        <v>76</v>
      </c>
    </row>
    <row r="455" s="2" customFormat="1">
      <c r="A455" s="41"/>
      <c r="B455" s="42"/>
      <c r="C455" s="43"/>
      <c r="D455" s="228" t="s">
        <v>1221</v>
      </c>
      <c r="E455" s="43"/>
      <c r="F455" s="270" t="s">
        <v>6516</v>
      </c>
      <c r="G455" s="43"/>
      <c r="H455" s="43"/>
      <c r="I455" s="230"/>
      <c r="J455" s="43"/>
      <c r="K455" s="43"/>
      <c r="L455" s="47"/>
      <c r="M455" s="231"/>
      <c r="N455" s="232"/>
      <c r="O455" s="87"/>
      <c r="P455" s="87"/>
      <c r="Q455" s="87"/>
      <c r="R455" s="87"/>
      <c r="S455" s="87"/>
      <c r="T455" s="88"/>
      <c r="U455" s="41"/>
      <c r="V455" s="41"/>
      <c r="W455" s="41"/>
      <c r="X455" s="41"/>
      <c r="Y455" s="41"/>
      <c r="Z455" s="41"/>
      <c r="AA455" s="41"/>
      <c r="AB455" s="41"/>
      <c r="AC455" s="41"/>
      <c r="AD455" s="41"/>
      <c r="AE455" s="41"/>
      <c r="AT455" s="20" t="s">
        <v>1221</v>
      </c>
      <c r="AU455" s="20" t="s">
        <v>76</v>
      </c>
    </row>
    <row r="456" s="14" customFormat="1">
      <c r="A456" s="14"/>
      <c r="B456" s="245"/>
      <c r="C456" s="246"/>
      <c r="D456" s="228" t="s">
        <v>206</v>
      </c>
      <c r="E456" s="247" t="s">
        <v>19</v>
      </c>
      <c r="F456" s="248" t="s">
        <v>6517</v>
      </c>
      <c r="G456" s="246"/>
      <c r="H456" s="249">
        <v>801.5</v>
      </c>
      <c r="I456" s="250"/>
      <c r="J456" s="246"/>
      <c r="K456" s="246"/>
      <c r="L456" s="251"/>
      <c r="M456" s="252"/>
      <c r="N456" s="253"/>
      <c r="O456" s="253"/>
      <c r="P456" s="253"/>
      <c r="Q456" s="253"/>
      <c r="R456" s="253"/>
      <c r="S456" s="253"/>
      <c r="T456" s="254"/>
      <c r="U456" s="14"/>
      <c r="V456" s="14"/>
      <c r="W456" s="14"/>
      <c r="X456" s="14"/>
      <c r="Y456" s="14"/>
      <c r="Z456" s="14"/>
      <c r="AA456" s="14"/>
      <c r="AB456" s="14"/>
      <c r="AC456" s="14"/>
      <c r="AD456" s="14"/>
      <c r="AE456" s="14"/>
      <c r="AT456" s="255" t="s">
        <v>206</v>
      </c>
      <c r="AU456" s="255" t="s">
        <v>76</v>
      </c>
      <c r="AV456" s="14" t="s">
        <v>78</v>
      </c>
      <c r="AW456" s="14" t="s">
        <v>31</v>
      </c>
      <c r="AX456" s="14" t="s">
        <v>69</v>
      </c>
      <c r="AY456" s="255" t="s">
        <v>193</v>
      </c>
    </row>
    <row r="457" s="15" customFormat="1">
      <c r="A457" s="15"/>
      <c r="B457" s="256"/>
      <c r="C457" s="257"/>
      <c r="D457" s="228" t="s">
        <v>206</v>
      </c>
      <c r="E457" s="258" t="s">
        <v>19</v>
      </c>
      <c r="F457" s="259" t="s">
        <v>218</v>
      </c>
      <c r="G457" s="257"/>
      <c r="H457" s="260">
        <v>801.5</v>
      </c>
      <c r="I457" s="261"/>
      <c r="J457" s="257"/>
      <c r="K457" s="257"/>
      <c r="L457" s="262"/>
      <c r="M457" s="263"/>
      <c r="N457" s="264"/>
      <c r="O457" s="264"/>
      <c r="P457" s="264"/>
      <c r="Q457" s="264"/>
      <c r="R457" s="264"/>
      <c r="S457" s="264"/>
      <c r="T457" s="265"/>
      <c r="U457" s="15"/>
      <c r="V457" s="15"/>
      <c r="W457" s="15"/>
      <c r="X457" s="15"/>
      <c r="Y457" s="15"/>
      <c r="Z457" s="15"/>
      <c r="AA457" s="15"/>
      <c r="AB457" s="15"/>
      <c r="AC457" s="15"/>
      <c r="AD457" s="15"/>
      <c r="AE457" s="15"/>
      <c r="AT457" s="266" t="s">
        <v>206</v>
      </c>
      <c r="AU457" s="266" t="s">
        <v>76</v>
      </c>
      <c r="AV457" s="15" t="s">
        <v>200</v>
      </c>
      <c r="AW457" s="15" t="s">
        <v>31</v>
      </c>
      <c r="AX457" s="15" t="s">
        <v>76</v>
      </c>
      <c r="AY457" s="266" t="s">
        <v>193</v>
      </c>
    </row>
    <row r="458" s="2" customFormat="1" ht="16.5" customHeight="1">
      <c r="A458" s="41"/>
      <c r="B458" s="42"/>
      <c r="C458" s="215" t="s">
        <v>2496</v>
      </c>
      <c r="D458" s="215" t="s">
        <v>195</v>
      </c>
      <c r="E458" s="216" t="s">
        <v>6518</v>
      </c>
      <c r="F458" s="217" t="s">
        <v>6519</v>
      </c>
      <c r="G458" s="218" t="s">
        <v>408</v>
      </c>
      <c r="H458" s="219">
        <v>23</v>
      </c>
      <c r="I458" s="220"/>
      <c r="J458" s="221">
        <f>ROUND(I458*H458,2)</f>
        <v>0</v>
      </c>
      <c r="K458" s="217" t="s">
        <v>19</v>
      </c>
      <c r="L458" s="47"/>
      <c r="M458" s="222" t="s">
        <v>19</v>
      </c>
      <c r="N458" s="223" t="s">
        <v>40</v>
      </c>
      <c r="O458" s="87"/>
      <c r="P458" s="224">
        <f>O458*H458</f>
        <v>0</v>
      </c>
      <c r="Q458" s="224">
        <v>0</v>
      </c>
      <c r="R458" s="224">
        <f>Q458*H458</f>
        <v>0</v>
      </c>
      <c r="S458" s="224">
        <v>0</v>
      </c>
      <c r="T458" s="225">
        <f>S458*H458</f>
        <v>0</v>
      </c>
      <c r="U458" s="41"/>
      <c r="V458" s="41"/>
      <c r="W458" s="41"/>
      <c r="X458" s="41"/>
      <c r="Y458" s="41"/>
      <c r="Z458" s="41"/>
      <c r="AA458" s="41"/>
      <c r="AB458" s="41"/>
      <c r="AC458" s="41"/>
      <c r="AD458" s="41"/>
      <c r="AE458" s="41"/>
      <c r="AR458" s="226" t="s">
        <v>323</v>
      </c>
      <c r="AT458" s="226" t="s">
        <v>195</v>
      </c>
      <c r="AU458" s="226" t="s">
        <v>76</v>
      </c>
      <c r="AY458" s="20" t="s">
        <v>193</v>
      </c>
      <c r="BE458" s="227">
        <f>IF(N458="základní",J458,0)</f>
        <v>0</v>
      </c>
      <c r="BF458" s="227">
        <f>IF(N458="snížená",J458,0)</f>
        <v>0</v>
      </c>
      <c r="BG458" s="227">
        <f>IF(N458="zákl. přenesená",J458,0)</f>
        <v>0</v>
      </c>
      <c r="BH458" s="227">
        <f>IF(N458="sníž. přenesená",J458,0)</f>
        <v>0</v>
      </c>
      <c r="BI458" s="227">
        <f>IF(N458="nulová",J458,0)</f>
        <v>0</v>
      </c>
      <c r="BJ458" s="20" t="s">
        <v>76</v>
      </c>
      <c r="BK458" s="227">
        <f>ROUND(I458*H458,2)</f>
        <v>0</v>
      </c>
      <c r="BL458" s="20" t="s">
        <v>323</v>
      </c>
      <c r="BM458" s="226" t="s">
        <v>4673</v>
      </c>
    </row>
    <row r="459" s="2" customFormat="1">
      <c r="A459" s="41"/>
      <c r="B459" s="42"/>
      <c r="C459" s="43"/>
      <c r="D459" s="228" t="s">
        <v>202</v>
      </c>
      <c r="E459" s="43"/>
      <c r="F459" s="229" t="s">
        <v>6519</v>
      </c>
      <c r="G459" s="43"/>
      <c r="H459" s="43"/>
      <c r="I459" s="230"/>
      <c r="J459" s="43"/>
      <c r="K459" s="43"/>
      <c r="L459" s="47"/>
      <c r="M459" s="231"/>
      <c r="N459" s="232"/>
      <c r="O459" s="87"/>
      <c r="P459" s="87"/>
      <c r="Q459" s="87"/>
      <c r="R459" s="87"/>
      <c r="S459" s="87"/>
      <c r="T459" s="88"/>
      <c r="U459" s="41"/>
      <c r="V459" s="41"/>
      <c r="W459" s="41"/>
      <c r="X459" s="41"/>
      <c r="Y459" s="41"/>
      <c r="Z459" s="41"/>
      <c r="AA459" s="41"/>
      <c r="AB459" s="41"/>
      <c r="AC459" s="41"/>
      <c r="AD459" s="41"/>
      <c r="AE459" s="41"/>
      <c r="AT459" s="20" t="s">
        <v>202</v>
      </c>
      <c r="AU459" s="20" t="s">
        <v>76</v>
      </c>
    </row>
    <row r="460" s="2" customFormat="1">
      <c r="A460" s="41"/>
      <c r="B460" s="42"/>
      <c r="C460" s="43"/>
      <c r="D460" s="228" t="s">
        <v>1221</v>
      </c>
      <c r="E460" s="43"/>
      <c r="F460" s="270" t="s">
        <v>6516</v>
      </c>
      <c r="G460" s="43"/>
      <c r="H460" s="43"/>
      <c r="I460" s="230"/>
      <c r="J460" s="43"/>
      <c r="K460" s="43"/>
      <c r="L460" s="47"/>
      <c r="M460" s="231"/>
      <c r="N460" s="232"/>
      <c r="O460" s="87"/>
      <c r="P460" s="87"/>
      <c r="Q460" s="87"/>
      <c r="R460" s="87"/>
      <c r="S460" s="87"/>
      <c r="T460" s="88"/>
      <c r="U460" s="41"/>
      <c r="V460" s="41"/>
      <c r="W460" s="41"/>
      <c r="X460" s="41"/>
      <c r="Y460" s="41"/>
      <c r="Z460" s="41"/>
      <c r="AA460" s="41"/>
      <c r="AB460" s="41"/>
      <c r="AC460" s="41"/>
      <c r="AD460" s="41"/>
      <c r="AE460" s="41"/>
      <c r="AT460" s="20" t="s">
        <v>1221</v>
      </c>
      <c r="AU460" s="20" t="s">
        <v>76</v>
      </c>
    </row>
    <row r="461" s="2" customFormat="1" ht="16.5" customHeight="1">
      <c r="A461" s="41"/>
      <c r="B461" s="42"/>
      <c r="C461" s="215" t="s">
        <v>2502</v>
      </c>
      <c r="D461" s="215" t="s">
        <v>195</v>
      </c>
      <c r="E461" s="216" t="s">
        <v>6520</v>
      </c>
      <c r="F461" s="217" t="s">
        <v>6521</v>
      </c>
      <c r="G461" s="218" t="s">
        <v>343</v>
      </c>
      <c r="H461" s="219">
        <v>5</v>
      </c>
      <c r="I461" s="220"/>
      <c r="J461" s="221">
        <f>ROUND(I461*H461,2)</f>
        <v>0</v>
      </c>
      <c r="K461" s="217" t="s">
        <v>19</v>
      </c>
      <c r="L461" s="47"/>
      <c r="M461" s="222" t="s">
        <v>19</v>
      </c>
      <c r="N461" s="223" t="s">
        <v>40</v>
      </c>
      <c r="O461" s="87"/>
      <c r="P461" s="224">
        <f>O461*H461</f>
        <v>0</v>
      </c>
      <c r="Q461" s="224">
        <v>0</v>
      </c>
      <c r="R461" s="224">
        <f>Q461*H461</f>
        <v>0</v>
      </c>
      <c r="S461" s="224">
        <v>0</v>
      </c>
      <c r="T461" s="225">
        <f>S461*H461</f>
        <v>0</v>
      </c>
      <c r="U461" s="41"/>
      <c r="V461" s="41"/>
      <c r="W461" s="41"/>
      <c r="X461" s="41"/>
      <c r="Y461" s="41"/>
      <c r="Z461" s="41"/>
      <c r="AA461" s="41"/>
      <c r="AB461" s="41"/>
      <c r="AC461" s="41"/>
      <c r="AD461" s="41"/>
      <c r="AE461" s="41"/>
      <c r="AR461" s="226" t="s">
        <v>323</v>
      </c>
      <c r="AT461" s="226" t="s">
        <v>195</v>
      </c>
      <c r="AU461" s="226" t="s">
        <v>76</v>
      </c>
      <c r="AY461" s="20" t="s">
        <v>193</v>
      </c>
      <c r="BE461" s="227">
        <f>IF(N461="základní",J461,0)</f>
        <v>0</v>
      </c>
      <c r="BF461" s="227">
        <f>IF(N461="snížená",J461,0)</f>
        <v>0</v>
      </c>
      <c r="BG461" s="227">
        <f>IF(N461="zákl. přenesená",J461,0)</f>
        <v>0</v>
      </c>
      <c r="BH461" s="227">
        <f>IF(N461="sníž. přenesená",J461,0)</f>
        <v>0</v>
      </c>
      <c r="BI461" s="227">
        <f>IF(N461="nulová",J461,0)</f>
        <v>0</v>
      </c>
      <c r="BJ461" s="20" t="s">
        <v>76</v>
      </c>
      <c r="BK461" s="227">
        <f>ROUND(I461*H461,2)</f>
        <v>0</v>
      </c>
      <c r="BL461" s="20" t="s">
        <v>323</v>
      </c>
      <c r="BM461" s="226" t="s">
        <v>4682</v>
      </c>
    </row>
    <row r="462" s="2" customFormat="1">
      <c r="A462" s="41"/>
      <c r="B462" s="42"/>
      <c r="C462" s="43"/>
      <c r="D462" s="228" t="s">
        <v>202</v>
      </c>
      <c r="E462" s="43"/>
      <c r="F462" s="229" t="s">
        <v>6521</v>
      </c>
      <c r="G462" s="43"/>
      <c r="H462" s="43"/>
      <c r="I462" s="230"/>
      <c r="J462" s="43"/>
      <c r="K462" s="43"/>
      <c r="L462" s="47"/>
      <c r="M462" s="231"/>
      <c r="N462" s="232"/>
      <c r="O462" s="87"/>
      <c r="P462" s="87"/>
      <c r="Q462" s="87"/>
      <c r="R462" s="87"/>
      <c r="S462" s="87"/>
      <c r="T462" s="88"/>
      <c r="U462" s="41"/>
      <c r="V462" s="41"/>
      <c r="W462" s="41"/>
      <c r="X462" s="41"/>
      <c r="Y462" s="41"/>
      <c r="Z462" s="41"/>
      <c r="AA462" s="41"/>
      <c r="AB462" s="41"/>
      <c r="AC462" s="41"/>
      <c r="AD462" s="41"/>
      <c r="AE462" s="41"/>
      <c r="AT462" s="20" t="s">
        <v>202</v>
      </c>
      <c r="AU462" s="20" t="s">
        <v>76</v>
      </c>
    </row>
    <row r="463" s="2" customFormat="1" ht="16.5" customHeight="1">
      <c r="A463" s="41"/>
      <c r="B463" s="42"/>
      <c r="C463" s="215" t="s">
        <v>2506</v>
      </c>
      <c r="D463" s="215" t="s">
        <v>195</v>
      </c>
      <c r="E463" s="216" t="s">
        <v>6522</v>
      </c>
      <c r="F463" s="217" t="s">
        <v>6523</v>
      </c>
      <c r="G463" s="218" t="s">
        <v>343</v>
      </c>
      <c r="H463" s="219">
        <v>1</v>
      </c>
      <c r="I463" s="220"/>
      <c r="J463" s="221">
        <f>ROUND(I463*H463,2)</f>
        <v>0</v>
      </c>
      <c r="K463" s="217" t="s">
        <v>19</v>
      </c>
      <c r="L463" s="47"/>
      <c r="M463" s="222" t="s">
        <v>19</v>
      </c>
      <c r="N463" s="223" t="s">
        <v>40</v>
      </c>
      <c r="O463" s="87"/>
      <c r="P463" s="224">
        <f>O463*H463</f>
        <v>0</v>
      </c>
      <c r="Q463" s="224">
        <v>0</v>
      </c>
      <c r="R463" s="224">
        <f>Q463*H463</f>
        <v>0</v>
      </c>
      <c r="S463" s="224">
        <v>0</v>
      </c>
      <c r="T463" s="225">
        <f>S463*H463</f>
        <v>0</v>
      </c>
      <c r="U463" s="41"/>
      <c r="V463" s="41"/>
      <c r="W463" s="41"/>
      <c r="X463" s="41"/>
      <c r="Y463" s="41"/>
      <c r="Z463" s="41"/>
      <c r="AA463" s="41"/>
      <c r="AB463" s="41"/>
      <c r="AC463" s="41"/>
      <c r="AD463" s="41"/>
      <c r="AE463" s="41"/>
      <c r="AR463" s="226" t="s">
        <v>323</v>
      </c>
      <c r="AT463" s="226" t="s">
        <v>195</v>
      </c>
      <c r="AU463" s="226" t="s">
        <v>76</v>
      </c>
      <c r="AY463" s="20" t="s">
        <v>193</v>
      </c>
      <c r="BE463" s="227">
        <f>IF(N463="základní",J463,0)</f>
        <v>0</v>
      </c>
      <c r="BF463" s="227">
        <f>IF(N463="snížená",J463,0)</f>
        <v>0</v>
      </c>
      <c r="BG463" s="227">
        <f>IF(N463="zákl. přenesená",J463,0)</f>
        <v>0</v>
      </c>
      <c r="BH463" s="227">
        <f>IF(N463="sníž. přenesená",J463,0)</f>
        <v>0</v>
      </c>
      <c r="BI463" s="227">
        <f>IF(N463="nulová",J463,0)</f>
        <v>0</v>
      </c>
      <c r="BJ463" s="20" t="s">
        <v>76</v>
      </c>
      <c r="BK463" s="227">
        <f>ROUND(I463*H463,2)</f>
        <v>0</v>
      </c>
      <c r="BL463" s="20" t="s">
        <v>323</v>
      </c>
      <c r="BM463" s="226" t="s">
        <v>4697</v>
      </c>
    </row>
    <row r="464" s="2" customFormat="1">
      <c r="A464" s="41"/>
      <c r="B464" s="42"/>
      <c r="C464" s="43"/>
      <c r="D464" s="228" t="s">
        <v>202</v>
      </c>
      <c r="E464" s="43"/>
      <c r="F464" s="229" t="s">
        <v>6523</v>
      </c>
      <c r="G464" s="43"/>
      <c r="H464" s="43"/>
      <c r="I464" s="230"/>
      <c r="J464" s="43"/>
      <c r="K464" s="43"/>
      <c r="L464" s="47"/>
      <c r="M464" s="231"/>
      <c r="N464" s="232"/>
      <c r="O464" s="87"/>
      <c r="P464" s="87"/>
      <c r="Q464" s="87"/>
      <c r="R464" s="87"/>
      <c r="S464" s="87"/>
      <c r="T464" s="88"/>
      <c r="U464" s="41"/>
      <c r="V464" s="41"/>
      <c r="W464" s="41"/>
      <c r="X464" s="41"/>
      <c r="Y464" s="41"/>
      <c r="Z464" s="41"/>
      <c r="AA464" s="41"/>
      <c r="AB464" s="41"/>
      <c r="AC464" s="41"/>
      <c r="AD464" s="41"/>
      <c r="AE464" s="41"/>
      <c r="AT464" s="20" t="s">
        <v>202</v>
      </c>
      <c r="AU464" s="20" t="s">
        <v>76</v>
      </c>
    </row>
    <row r="465" s="2" customFormat="1" ht="16.5" customHeight="1">
      <c r="A465" s="41"/>
      <c r="B465" s="42"/>
      <c r="C465" s="215" t="s">
        <v>2516</v>
      </c>
      <c r="D465" s="215" t="s">
        <v>195</v>
      </c>
      <c r="E465" s="216" t="s">
        <v>6524</v>
      </c>
      <c r="F465" s="217" t="s">
        <v>6525</v>
      </c>
      <c r="G465" s="218" t="s">
        <v>343</v>
      </c>
      <c r="H465" s="219">
        <v>13</v>
      </c>
      <c r="I465" s="220"/>
      <c r="J465" s="221">
        <f>ROUND(I465*H465,2)</f>
        <v>0</v>
      </c>
      <c r="K465" s="217" t="s">
        <v>19</v>
      </c>
      <c r="L465" s="47"/>
      <c r="M465" s="222" t="s">
        <v>19</v>
      </c>
      <c r="N465" s="223" t="s">
        <v>40</v>
      </c>
      <c r="O465" s="87"/>
      <c r="P465" s="224">
        <f>O465*H465</f>
        <v>0</v>
      </c>
      <c r="Q465" s="224">
        <v>0</v>
      </c>
      <c r="R465" s="224">
        <f>Q465*H465</f>
        <v>0</v>
      </c>
      <c r="S465" s="224">
        <v>0</v>
      </c>
      <c r="T465" s="225">
        <f>S465*H465</f>
        <v>0</v>
      </c>
      <c r="U465" s="41"/>
      <c r="V465" s="41"/>
      <c r="W465" s="41"/>
      <c r="X465" s="41"/>
      <c r="Y465" s="41"/>
      <c r="Z465" s="41"/>
      <c r="AA465" s="41"/>
      <c r="AB465" s="41"/>
      <c r="AC465" s="41"/>
      <c r="AD465" s="41"/>
      <c r="AE465" s="41"/>
      <c r="AR465" s="226" t="s">
        <v>323</v>
      </c>
      <c r="AT465" s="226" t="s">
        <v>195</v>
      </c>
      <c r="AU465" s="226" t="s">
        <v>76</v>
      </c>
      <c r="AY465" s="20" t="s">
        <v>193</v>
      </c>
      <c r="BE465" s="227">
        <f>IF(N465="základní",J465,0)</f>
        <v>0</v>
      </c>
      <c r="BF465" s="227">
        <f>IF(N465="snížená",J465,0)</f>
        <v>0</v>
      </c>
      <c r="BG465" s="227">
        <f>IF(N465="zákl. přenesená",J465,0)</f>
        <v>0</v>
      </c>
      <c r="BH465" s="227">
        <f>IF(N465="sníž. přenesená",J465,0)</f>
        <v>0</v>
      </c>
      <c r="BI465" s="227">
        <f>IF(N465="nulová",J465,0)</f>
        <v>0</v>
      </c>
      <c r="BJ465" s="20" t="s">
        <v>76</v>
      </c>
      <c r="BK465" s="227">
        <f>ROUND(I465*H465,2)</f>
        <v>0</v>
      </c>
      <c r="BL465" s="20" t="s">
        <v>323</v>
      </c>
      <c r="BM465" s="226" t="s">
        <v>4713</v>
      </c>
    </row>
    <row r="466" s="2" customFormat="1">
      <c r="A466" s="41"/>
      <c r="B466" s="42"/>
      <c r="C466" s="43"/>
      <c r="D466" s="228" t="s">
        <v>202</v>
      </c>
      <c r="E466" s="43"/>
      <c r="F466" s="229" t="s">
        <v>6525</v>
      </c>
      <c r="G466" s="43"/>
      <c r="H466" s="43"/>
      <c r="I466" s="230"/>
      <c r="J466" s="43"/>
      <c r="K466" s="43"/>
      <c r="L466" s="47"/>
      <c r="M466" s="231"/>
      <c r="N466" s="232"/>
      <c r="O466" s="87"/>
      <c r="P466" s="87"/>
      <c r="Q466" s="87"/>
      <c r="R466" s="87"/>
      <c r="S466" s="87"/>
      <c r="T466" s="88"/>
      <c r="U466" s="41"/>
      <c r="V466" s="41"/>
      <c r="W466" s="41"/>
      <c r="X466" s="41"/>
      <c r="Y466" s="41"/>
      <c r="Z466" s="41"/>
      <c r="AA466" s="41"/>
      <c r="AB466" s="41"/>
      <c r="AC466" s="41"/>
      <c r="AD466" s="41"/>
      <c r="AE466" s="41"/>
      <c r="AT466" s="20" t="s">
        <v>202</v>
      </c>
      <c r="AU466" s="20" t="s">
        <v>76</v>
      </c>
    </row>
    <row r="467" s="2" customFormat="1" ht="16.5" customHeight="1">
      <c r="A467" s="41"/>
      <c r="B467" s="42"/>
      <c r="C467" s="215" t="s">
        <v>2522</v>
      </c>
      <c r="D467" s="215" t="s">
        <v>195</v>
      </c>
      <c r="E467" s="216" t="s">
        <v>6526</v>
      </c>
      <c r="F467" s="217" t="s">
        <v>6527</v>
      </c>
      <c r="G467" s="218" t="s">
        <v>343</v>
      </c>
      <c r="H467" s="219">
        <v>2</v>
      </c>
      <c r="I467" s="220"/>
      <c r="J467" s="221">
        <f>ROUND(I467*H467,2)</f>
        <v>0</v>
      </c>
      <c r="K467" s="217" t="s">
        <v>19</v>
      </c>
      <c r="L467" s="47"/>
      <c r="M467" s="222" t="s">
        <v>19</v>
      </c>
      <c r="N467" s="223" t="s">
        <v>40</v>
      </c>
      <c r="O467" s="87"/>
      <c r="P467" s="224">
        <f>O467*H467</f>
        <v>0</v>
      </c>
      <c r="Q467" s="224">
        <v>0</v>
      </c>
      <c r="R467" s="224">
        <f>Q467*H467</f>
        <v>0</v>
      </c>
      <c r="S467" s="224">
        <v>0</v>
      </c>
      <c r="T467" s="225">
        <f>S467*H467</f>
        <v>0</v>
      </c>
      <c r="U467" s="41"/>
      <c r="V467" s="41"/>
      <c r="W467" s="41"/>
      <c r="X467" s="41"/>
      <c r="Y467" s="41"/>
      <c r="Z467" s="41"/>
      <c r="AA467" s="41"/>
      <c r="AB467" s="41"/>
      <c r="AC467" s="41"/>
      <c r="AD467" s="41"/>
      <c r="AE467" s="41"/>
      <c r="AR467" s="226" t="s">
        <v>323</v>
      </c>
      <c r="AT467" s="226" t="s">
        <v>195</v>
      </c>
      <c r="AU467" s="226" t="s">
        <v>76</v>
      </c>
      <c r="AY467" s="20" t="s">
        <v>193</v>
      </c>
      <c r="BE467" s="227">
        <f>IF(N467="základní",J467,0)</f>
        <v>0</v>
      </c>
      <c r="BF467" s="227">
        <f>IF(N467="snížená",J467,0)</f>
        <v>0</v>
      </c>
      <c r="BG467" s="227">
        <f>IF(N467="zákl. přenesená",J467,0)</f>
        <v>0</v>
      </c>
      <c r="BH467" s="227">
        <f>IF(N467="sníž. přenesená",J467,0)</f>
        <v>0</v>
      </c>
      <c r="BI467" s="227">
        <f>IF(N467="nulová",J467,0)</f>
        <v>0</v>
      </c>
      <c r="BJ467" s="20" t="s">
        <v>76</v>
      </c>
      <c r="BK467" s="227">
        <f>ROUND(I467*H467,2)</f>
        <v>0</v>
      </c>
      <c r="BL467" s="20" t="s">
        <v>323</v>
      </c>
      <c r="BM467" s="226" t="s">
        <v>4724</v>
      </c>
    </row>
    <row r="468" s="2" customFormat="1">
      <c r="A468" s="41"/>
      <c r="B468" s="42"/>
      <c r="C468" s="43"/>
      <c r="D468" s="228" t="s">
        <v>202</v>
      </c>
      <c r="E468" s="43"/>
      <c r="F468" s="229" t="s">
        <v>6527</v>
      </c>
      <c r="G468" s="43"/>
      <c r="H468" s="43"/>
      <c r="I468" s="230"/>
      <c r="J468" s="43"/>
      <c r="K468" s="43"/>
      <c r="L468" s="47"/>
      <c r="M468" s="231"/>
      <c r="N468" s="232"/>
      <c r="O468" s="87"/>
      <c r="P468" s="87"/>
      <c r="Q468" s="87"/>
      <c r="R468" s="87"/>
      <c r="S468" s="87"/>
      <c r="T468" s="88"/>
      <c r="U468" s="41"/>
      <c r="V468" s="41"/>
      <c r="W468" s="41"/>
      <c r="X468" s="41"/>
      <c r="Y468" s="41"/>
      <c r="Z468" s="41"/>
      <c r="AA468" s="41"/>
      <c r="AB468" s="41"/>
      <c r="AC468" s="41"/>
      <c r="AD468" s="41"/>
      <c r="AE468" s="41"/>
      <c r="AT468" s="20" t="s">
        <v>202</v>
      </c>
      <c r="AU468" s="20" t="s">
        <v>76</v>
      </c>
    </row>
    <row r="469" s="2" customFormat="1" ht="16.5" customHeight="1">
      <c r="A469" s="41"/>
      <c r="B469" s="42"/>
      <c r="C469" s="215" t="s">
        <v>2529</v>
      </c>
      <c r="D469" s="215" t="s">
        <v>195</v>
      </c>
      <c r="E469" s="216" t="s">
        <v>6528</v>
      </c>
      <c r="F469" s="217" t="s">
        <v>6529</v>
      </c>
      <c r="G469" s="218" t="s">
        <v>248</v>
      </c>
      <c r="H469" s="219">
        <v>2.8879999999999999</v>
      </c>
      <c r="I469" s="220"/>
      <c r="J469" s="221">
        <f>ROUND(I469*H469,2)</f>
        <v>0</v>
      </c>
      <c r="K469" s="217" t="s">
        <v>19</v>
      </c>
      <c r="L469" s="47"/>
      <c r="M469" s="222" t="s">
        <v>19</v>
      </c>
      <c r="N469" s="223" t="s">
        <v>40</v>
      </c>
      <c r="O469" s="87"/>
      <c r="P469" s="224">
        <f>O469*H469</f>
        <v>0</v>
      </c>
      <c r="Q469" s="224">
        <v>0</v>
      </c>
      <c r="R469" s="224">
        <f>Q469*H469</f>
        <v>0</v>
      </c>
      <c r="S469" s="224">
        <v>0</v>
      </c>
      <c r="T469" s="225">
        <f>S469*H469</f>
        <v>0</v>
      </c>
      <c r="U469" s="41"/>
      <c r="V469" s="41"/>
      <c r="W469" s="41"/>
      <c r="X469" s="41"/>
      <c r="Y469" s="41"/>
      <c r="Z469" s="41"/>
      <c r="AA469" s="41"/>
      <c r="AB469" s="41"/>
      <c r="AC469" s="41"/>
      <c r="AD469" s="41"/>
      <c r="AE469" s="41"/>
      <c r="AR469" s="226" t="s">
        <v>323</v>
      </c>
      <c r="AT469" s="226" t="s">
        <v>195</v>
      </c>
      <c r="AU469" s="226" t="s">
        <v>76</v>
      </c>
      <c r="AY469" s="20" t="s">
        <v>193</v>
      </c>
      <c r="BE469" s="227">
        <f>IF(N469="základní",J469,0)</f>
        <v>0</v>
      </c>
      <c r="BF469" s="227">
        <f>IF(N469="snížená",J469,0)</f>
        <v>0</v>
      </c>
      <c r="BG469" s="227">
        <f>IF(N469="zákl. přenesená",J469,0)</f>
        <v>0</v>
      </c>
      <c r="BH469" s="227">
        <f>IF(N469="sníž. přenesená",J469,0)</f>
        <v>0</v>
      </c>
      <c r="BI469" s="227">
        <f>IF(N469="nulová",J469,0)</f>
        <v>0</v>
      </c>
      <c r="BJ469" s="20" t="s">
        <v>76</v>
      </c>
      <c r="BK469" s="227">
        <f>ROUND(I469*H469,2)</f>
        <v>0</v>
      </c>
      <c r="BL469" s="20" t="s">
        <v>323</v>
      </c>
      <c r="BM469" s="226" t="s">
        <v>4734</v>
      </c>
    </row>
    <row r="470" s="2" customFormat="1">
      <c r="A470" s="41"/>
      <c r="B470" s="42"/>
      <c r="C470" s="43"/>
      <c r="D470" s="228" t="s">
        <v>202</v>
      </c>
      <c r="E470" s="43"/>
      <c r="F470" s="229" t="s">
        <v>6529</v>
      </c>
      <c r="G470" s="43"/>
      <c r="H470" s="43"/>
      <c r="I470" s="230"/>
      <c r="J470" s="43"/>
      <c r="K470" s="43"/>
      <c r="L470" s="47"/>
      <c r="M470" s="231"/>
      <c r="N470" s="232"/>
      <c r="O470" s="87"/>
      <c r="P470" s="87"/>
      <c r="Q470" s="87"/>
      <c r="R470" s="87"/>
      <c r="S470" s="87"/>
      <c r="T470" s="88"/>
      <c r="U470" s="41"/>
      <c r="V470" s="41"/>
      <c r="W470" s="41"/>
      <c r="X470" s="41"/>
      <c r="Y470" s="41"/>
      <c r="Z470" s="41"/>
      <c r="AA470" s="41"/>
      <c r="AB470" s="41"/>
      <c r="AC470" s="41"/>
      <c r="AD470" s="41"/>
      <c r="AE470" s="41"/>
      <c r="AT470" s="20" t="s">
        <v>202</v>
      </c>
      <c r="AU470" s="20" t="s">
        <v>76</v>
      </c>
    </row>
    <row r="471" s="2" customFormat="1">
      <c r="A471" s="41"/>
      <c r="B471" s="42"/>
      <c r="C471" s="43"/>
      <c r="D471" s="228" t="s">
        <v>1221</v>
      </c>
      <c r="E471" s="43"/>
      <c r="F471" s="270" t="s">
        <v>6530</v>
      </c>
      <c r="G471" s="43"/>
      <c r="H471" s="43"/>
      <c r="I471" s="230"/>
      <c r="J471" s="43"/>
      <c r="K471" s="43"/>
      <c r="L471" s="47"/>
      <c r="M471" s="231"/>
      <c r="N471" s="232"/>
      <c r="O471" s="87"/>
      <c r="P471" s="87"/>
      <c r="Q471" s="87"/>
      <c r="R471" s="87"/>
      <c r="S471" s="87"/>
      <c r="T471" s="88"/>
      <c r="U471" s="41"/>
      <c r="V471" s="41"/>
      <c r="W471" s="41"/>
      <c r="X471" s="41"/>
      <c r="Y471" s="41"/>
      <c r="Z471" s="41"/>
      <c r="AA471" s="41"/>
      <c r="AB471" s="41"/>
      <c r="AC471" s="41"/>
      <c r="AD471" s="41"/>
      <c r="AE471" s="41"/>
      <c r="AT471" s="20" t="s">
        <v>1221</v>
      </c>
      <c r="AU471" s="20" t="s">
        <v>76</v>
      </c>
    </row>
    <row r="472" s="12" customFormat="1" ht="25.92" customHeight="1">
      <c r="A472" s="12"/>
      <c r="B472" s="199"/>
      <c r="C472" s="200"/>
      <c r="D472" s="201" t="s">
        <v>68</v>
      </c>
      <c r="E472" s="202" t="s">
        <v>6531</v>
      </c>
      <c r="F472" s="202" t="s">
        <v>6532</v>
      </c>
      <c r="G472" s="200"/>
      <c r="H472" s="200"/>
      <c r="I472" s="203"/>
      <c r="J472" s="204">
        <f>BK472</f>
        <v>0</v>
      </c>
      <c r="K472" s="200"/>
      <c r="L472" s="205"/>
      <c r="M472" s="206"/>
      <c r="N472" s="207"/>
      <c r="O472" s="207"/>
      <c r="P472" s="208">
        <f>SUM(P473:P490)</f>
        <v>0</v>
      </c>
      <c r="Q472" s="207"/>
      <c r="R472" s="208">
        <f>SUM(R473:R490)</f>
        <v>0</v>
      </c>
      <c r="S472" s="207"/>
      <c r="T472" s="209">
        <f>SUM(T473:T490)</f>
        <v>0</v>
      </c>
      <c r="U472" s="12"/>
      <c r="V472" s="12"/>
      <c r="W472" s="12"/>
      <c r="X472" s="12"/>
      <c r="Y472" s="12"/>
      <c r="Z472" s="12"/>
      <c r="AA472" s="12"/>
      <c r="AB472" s="12"/>
      <c r="AC472" s="12"/>
      <c r="AD472" s="12"/>
      <c r="AE472" s="12"/>
      <c r="AR472" s="210" t="s">
        <v>78</v>
      </c>
      <c r="AT472" s="211" t="s">
        <v>68</v>
      </c>
      <c r="AU472" s="211" t="s">
        <v>69</v>
      </c>
      <c r="AY472" s="210" t="s">
        <v>193</v>
      </c>
      <c r="BK472" s="212">
        <f>SUM(BK473:BK490)</f>
        <v>0</v>
      </c>
    </row>
    <row r="473" s="2" customFormat="1" ht="16.5" customHeight="1">
      <c r="A473" s="41"/>
      <c r="B473" s="42"/>
      <c r="C473" s="215" t="s">
        <v>2532</v>
      </c>
      <c r="D473" s="215" t="s">
        <v>195</v>
      </c>
      <c r="E473" s="216" t="s">
        <v>6533</v>
      </c>
      <c r="F473" s="217" t="s">
        <v>6534</v>
      </c>
      <c r="G473" s="218" t="s">
        <v>343</v>
      </c>
      <c r="H473" s="219">
        <v>1</v>
      </c>
      <c r="I473" s="220"/>
      <c r="J473" s="221">
        <f>ROUND(I473*H473,2)</f>
        <v>0</v>
      </c>
      <c r="K473" s="217" t="s">
        <v>19</v>
      </c>
      <c r="L473" s="47"/>
      <c r="M473" s="222" t="s">
        <v>19</v>
      </c>
      <c r="N473" s="223" t="s">
        <v>40</v>
      </c>
      <c r="O473" s="87"/>
      <c r="P473" s="224">
        <f>O473*H473</f>
        <v>0</v>
      </c>
      <c r="Q473" s="224">
        <v>0</v>
      </c>
      <c r="R473" s="224">
        <f>Q473*H473</f>
        <v>0</v>
      </c>
      <c r="S473" s="224">
        <v>0</v>
      </c>
      <c r="T473" s="225">
        <f>S473*H473</f>
        <v>0</v>
      </c>
      <c r="U473" s="41"/>
      <c r="V473" s="41"/>
      <c r="W473" s="41"/>
      <c r="X473" s="41"/>
      <c r="Y473" s="41"/>
      <c r="Z473" s="41"/>
      <c r="AA473" s="41"/>
      <c r="AB473" s="41"/>
      <c r="AC473" s="41"/>
      <c r="AD473" s="41"/>
      <c r="AE473" s="41"/>
      <c r="AR473" s="226" t="s">
        <v>323</v>
      </c>
      <c r="AT473" s="226" t="s">
        <v>195</v>
      </c>
      <c r="AU473" s="226" t="s">
        <v>76</v>
      </c>
      <c r="AY473" s="20" t="s">
        <v>193</v>
      </c>
      <c r="BE473" s="227">
        <f>IF(N473="základní",J473,0)</f>
        <v>0</v>
      </c>
      <c r="BF473" s="227">
        <f>IF(N473="snížená",J473,0)</f>
        <v>0</v>
      </c>
      <c r="BG473" s="227">
        <f>IF(N473="zákl. přenesená",J473,0)</f>
        <v>0</v>
      </c>
      <c r="BH473" s="227">
        <f>IF(N473="sníž. přenesená",J473,0)</f>
        <v>0</v>
      </c>
      <c r="BI473" s="227">
        <f>IF(N473="nulová",J473,0)</f>
        <v>0</v>
      </c>
      <c r="BJ473" s="20" t="s">
        <v>76</v>
      </c>
      <c r="BK473" s="227">
        <f>ROUND(I473*H473,2)</f>
        <v>0</v>
      </c>
      <c r="BL473" s="20" t="s">
        <v>323</v>
      </c>
      <c r="BM473" s="226" t="s">
        <v>4739</v>
      </c>
    </row>
    <row r="474" s="2" customFormat="1">
      <c r="A474" s="41"/>
      <c r="B474" s="42"/>
      <c r="C474" s="43"/>
      <c r="D474" s="228" t="s">
        <v>202</v>
      </c>
      <c r="E474" s="43"/>
      <c r="F474" s="229" t="s">
        <v>6534</v>
      </c>
      <c r="G474" s="43"/>
      <c r="H474" s="43"/>
      <c r="I474" s="230"/>
      <c r="J474" s="43"/>
      <c r="K474" s="43"/>
      <c r="L474" s="47"/>
      <c r="M474" s="231"/>
      <c r="N474" s="232"/>
      <c r="O474" s="87"/>
      <c r="P474" s="87"/>
      <c r="Q474" s="87"/>
      <c r="R474" s="87"/>
      <c r="S474" s="87"/>
      <c r="T474" s="88"/>
      <c r="U474" s="41"/>
      <c r="V474" s="41"/>
      <c r="W474" s="41"/>
      <c r="X474" s="41"/>
      <c r="Y474" s="41"/>
      <c r="Z474" s="41"/>
      <c r="AA474" s="41"/>
      <c r="AB474" s="41"/>
      <c r="AC474" s="41"/>
      <c r="AD474" s="41"/>
      <c r="AE474" s="41"/>
      <c r="AT474" s="20" t="s">
        <v>202</v>
      </c>
      <c r="AU474" s="20" t="s">
        <v>76</v>
      </c>
    </row>
    <row r="475" s="2" customFormat="1" ht="24.15" customHeight="1">
      <c r="A475" s="41"/>
      <c r="B475" s="42"/>
      <c r="C475" s="215" t="s">
        <v>2538</v>
      </c>
      <c r="D475" s="215" t="s">
        <v>195</v>
      </c>
      <c r="E475" s="216" t="s">
        <v>6535</v>
      </c>
      <c r="F475" s="217" t="s">
        <v>6536</v>
      </c>
      <c r="G475" s="218" t="s">
        <v>326</v>
      </c>
      <c r="H475" s="219">
        <v>1</v>
      </c>
      <c r="I475" s="220"/>
      <c r="J475" s="221">
        <f>ROUND(I475*H475,2)</f>
        <v>0</v>
      </c>
      <c r="K475" s="217" t="s">
        <v>19</v>
      </c>
      <c r="L475" s="47"/>
      <c r="M475" s="222" t="s">
        <v>19</v>
      </c>
      <c r="N475" s="223" t="s">
        <v>40</v>
      </c>
      <c r="O475" s="87"/>
      <c r="P475" s="224">
        <f>O475*H475</f>
        <v>0</v>
      </c>
      <c r="Q475" s="224">
        <v>0</v>
      </c>
      <c r="R475" s="224">
        <f>Q475*H475</f>
        <v>0</v>
      </c>
      <c r="S475" s="224">
        <v>0</v>
      </c>
      <c r="T475" s="225">
        <f>S475*H475</f>
        <v>0</v>
      </c>
      <c r="U475" s="41"/>
      <c r="V475" s="41"/>
      <c r="W475" s="41"/>
      <c r="X475" s="41"/>
      <c r="Y475" s="41"/>
      <c r="Z475" s="41"/>
      <c r="AA475" s="41"/>
      <c r="AB475" s="41"/>
      <c r="AC475" s="41"/>
      <c r="AD475" s="41"/>
      <c r="AE475" s="41"/>
      <c r="AR475" s="226" t="s">
        <v>323</v>
      </c>
      <c r="AT475" s="226" t="s">
        <v>195</v>
      </c>
      <c r="AU475" s="226" t="s">
        <v>76</v>
      </c>
      <c r="AY475" s="20" t="s">
        <v>193</v>
      </c>
      <c r="BE475" s="227">
        <f>IF(N475="základní",J475,0)</f>
        <v>0</v>
      </c>
      <c r="BF475" s="227">
        <f>IF(N475="snížená",J475,0)</f>
        <v>0</v>
      </c>
      <c r="BG475" s="227">
        <f>IF(N475="zákl. přenesená",J475,0)</f>
        <v>0</v>
      </c>
      <c r="BH475" s="227">
        <f>IF(N475="sníž. přenesená",J475,0)</f>
        <v>0</v>
      </c>
      <c r="BI475" s="227">
        <f>IF(N475="nulová",J475,0)</f>
        <v>0</v>
      </c>
      <c r="BJ475" s="20" t="s">
        <v>76</v>
      </c>
      <c r="BK475" s="227">
        <f>ROUND(I475*H475,2)</f>
        <v>0</v>
      </c>
      <c r="BL475" s="20" t="s">
        <v>323</v>
      </c>
      <c r="BM475" s="226" t="s">
        <v>4769</v>
      </c>
    </row>
    <row r="476" s="2" customFormat="1">
      <c r="A476" s="41"/>
      <c r="B476" s="42"/>
      <c r="C476" s="43"/>
      <c r="D476" s="228" t="s">
        <v>202</v>
      </c>
      <c r="E476" s="43"/>
      <c r="F476" s="229" t="s">
        <v>6536</v>
      </c>
      <c r="G476" s="43"/>
      <c r="H476" s="43"/>
      <c r="I476" s="230"/>
      <c r="J476" s="43"/>
      <c r="K476" s="43"/>
      <c r="L476" s="47"/>
      <c r="M476" s="231"/>
      <c r="N476" s="232"/>
      <c r="O476" s="87"/>
      <c r="P476" s="87"/>
      <c r="Q476" s="87"/>
      <c r="R476" s="87"/>
      <c r="S476" s="87"/>
      <c r="T476" s="88"/>
      <c r="U476" s="41"/>
      <c r="V476" s="41"/>
      <c r="W476" s="41"/>
      <c r="X476" s="41"/>
      <c r="Y476" s="41"/>
      <c r="Z476" s="41"/>
      <c r="AA476" s="41"/>
      <c r="AB476" s="41"/>
      <c r="AC476" s="41"/>
      <c r="AD476" s="41"/>
      <c r="AE476" s="41"/>
      <c r="AT476" s="20" t="s">
        <v>202</v>
      </c>
      <c r="AU476" s="20" t="s">
        <v>76</v>
      </c>
    </row>
    <row r="477" s="2" customFormat="1">
      <c r="A477" s="41"/>
      <c r="B477" s="42"/>
      <c r="C477" s="43"/>
      <c r="D477" s="228" t="s">
        <v>1221</v>
      </c>
      <c r="E477" s="43"/>
      <c r="F477" s="270" t="s">
        <v>6537</v>
      </c>
      <c r="G477" s="43"/>
      <c r="H477" s="43"/>
      <c r="I477" s="230"/>
      <c r="J477" s="43"/>
      <c r="K477" s="43"/>
      <c r="L477" s="47"/>
      <c r="M477" s="231"/>
      <c r="N477" s="232"/>
      <c r="O477" s="87"/>
      <c r="P477" s="87"/>
      <c r="Q477" s="87"/>
      <c r="R477" s="87"/>
      <c r="S477" s="87"/>
      <c r="T477" s="88"/>
      <c r="U477" s="41"/>
      <c r="V477" s="41"/>
      <c r="W477" s="41"/>
      <c r="X477" s="41"/>
      <c r="Y477" s="41"/>
      <c r="Z477" s="41"/>
      <c r="AA477" s="41"/>
      <c r="AB477" s="41"/>
      <c r="AC477" s="41"/>
      <c r="AD477" s="41"/>
      <c r="AE477" s="41"/>
      <c r="AT477" s="20" t="s">
        <v>1221</v>
      </c>
      <c r="AU477" s="20" t="s">
        <v>76</v>
      </c>
    </row>
    <row r="478" s="2" customFormat="1" ht="16.5" customHeight="1">
      <c r="A478" s="41"/>
      <c r="B478" s="42"/>
      <c r="C478" s="215" t="s">
        <v>2541</v>
      </c>
      <c r="D478" s="215" t="s">
        <v>195</v>
      </c>
      <c r="E478" s="216" t="s">
        <v>6538</v>
      </c>
      <c r="F478" s="217" t="s">
        <v>6539</v>
      </c>
      <c r="G478" s="218" t="s">
        <v>326</v>
      </c>
      <c r="H478" s="219">
        <v>1</v>
      </c>
      <c r="I478" s="220"/>
      <c r="J478" s="221">
        <f>ROUND(I478*H478,2)</f>
        <v>0</v>
      </c>
      <c r="K478" s="217" t="s">
        <v>19</v>
      </c>
      <c r="L478" s="47"/>
      <c r="M478" s="222" t="s">
        <v>19</v>
      </c>
      <c r="N478" s="223" t="s">
        <v>40</v>
      </c>
      <c r="O478" s="87"/>
      <c r="P478" s="224">
        <f>O478*H478</f>
        <v>0</v>
      </c>
      <c r="Q478" s="224">
        <v>0</v>
      </c>
      <c r="R478" s="224">
        <f>Q478*H478</f>
        <v>0</v>
      </c>
      <c r="S478" s="224">
        <v>0</v>
      </c>
      <c r="T478" s="225">
        <f>S478*H478</f>
        <v>0</v>
      </c>
      <c r="U478" s="41"/>
      <c r="V478" s="41"/>
      <c r="W478" s="41"/>
      <c r="X478" s="41"/>
      <c r="Y478" s="41"/>
      <c r="Z478" s="41"/>
      <c r="AA478" s="41"/>
      <c r="AB478" s="41"/>
      <c r="AC478" s="41"/>
      <c r="AD478" s="41"/>
      <c r="AE478" s="41"/>
      <c r="AR478" s="226" t="s">
        <v>323</v>
      </c>
      <c r="AT478" s="226" t="s">
        <v>195</v>
      </c>
      <c r="AU478" s="226" t="s">
        <v>76</v>
      </c>
      <c r="AY478" s="20" t="s">
        <v>193</v>
      </c>
      <c r="BE478" s="227">
        <f>IF(N478="základní",J478,0)</f>
        <v>0</v>
      </c>
      <c r="BF478" s="227">
        <f>IF(N478="snížená",J478,0)</f>
        <v>0</v>
      </c>
      <c r="BG478" s="227">
        <f>IF(N478="zákl. přenesená",J478,0)</f>
        <v>0</v>
      </c>
      <c r="BH478" s="227">
        <f>IF(N478="sníž. přenesená",J478,0)</f>
        <v>0</v>
      </c>
      <c r="BI478" s="227">
        <f>IF(N478="nulová",J478,0)</f>
        <v>0</v>
      </c>
      <c r="BJ478" s="20" t="s">
        <v>76</v>
      </c>
      <c r="BK478" s="227">
        <f>ROUND(I478*H478,2)</f>
        <v>0</v>
      </c>
      <c r="BL478" s="20" t="s">
        <v>323</v>
      </c>
      <c r="BM478" s="226" t="s">
        <v>4783</v>
      </c>
    </row>
    <row r="479" s="2" customFormat="1">
      <c r="A479" s="41"/>
      <c r="B479" s="42"/>
      <c r="C479" s="43"/>
      <c r="D479" s="228" t="s">
        <v>202</v>
      </c>
      <c r="E479" s="43"/>
      <c r="F479" s="229" t="s">
        <v>6539</v>
      </c>
      <c r="G479" s="43"/>
      <c r="H479" s="43"/>
      <c r="I479" s="230"/>
      <c r="J479" s="43"/>
      <c r="K479" s="43"/>
      <c r="L479" s="47"/>
      <c r="M479" s="231"/>
      <c r="N479" s="232"/>
      <c r="O479" s="87"/>
      <c r="P479" s="87"/>
      <c r="Q479" s="87"/>
      <c r="R479" s="87"/>
      <c r="S479" s="87"/>
      <c r="T479" s="88"/>
      <c r="U479" s="41"/>
      <c r="V479" s="41"/>
      <c r="W479" s="41"/>
      <c r="X479" s="41"/>
      <c r="Y479" s="41"/>
      <c r="Z479" s="41"/>
      <c r="AA479" s="41"/>
      <c r="AB479" s="41"/>
      <c r="AC479" s="41"/>
      <c r="AD479" s="41"/>
      <c r="AE479" s="41"/>
      <c r="AT479" s="20" t="s">
        <v>202</v>
      </c>
      <c r="AU479" s="20" t="s">
        <v>76</v>
      </c>
    </row>
    <row r="480" s="2" customFormat="1" ht="24.15" customHeight="1">
      <c r="A480" s="41"/>
      <c r="B480" s="42"/>
      <c r="C480" s="274" t="s">
        <v>2547</v>
      </c>
      <c r="D480" s="274" t="s">
        <v>1765</v>
      </c>
      <c r="E480" s="275" t="s">
        <v>6540</v>
      </c>
      <c r="F480" s="276" t="s">
        <v>6541</v>
      </c>
      <c r="G480" s="277" t="s">
        <v>343</v>
      </c>
      <c r="H480" s="278">
        <v>1</v>
      </c>
      <c r="I480" s="279"/>
      <c r="J480" s="280">
        <f>ROUND(I480*H480,2)</f>
        <v>0</v>
      </c>
      <c r="K480" s="276" t="s">
        <v>19</v>
      </c>
      <c r="L480" s="281"/>
      <c r="M480" s="282" t="s">
        <v>19</v>
      </c>
      <c r="N480" s="283" t="s">
        <v>40</v>
      </c>
      <c r="O480" s="87"/>
      <c r="P480" s="224">
        <f>O480*H480</f>
        <v>0</v>
      </c>
      <c r="Q480" s="224">
        <v>0</v>
      </c>
      <c r="R480" s="224">
        <f>Q480*H480</f>
        <v>0</v>
      </c>
      <c r="S480" s="224">
        <v>0</v>
      </c>
      <c r="T480" s="225">
        <f>S480*H480</f>
        <v>0</v>
      </c>
      <c r="U480" s="41"/>
      <c r="V480" s="41"/>
      <c r="W480" s="41"/>
      <c r="X480" s="41"/>
      <c r="Y480" s="41"/>
      <c r="Z480" s="41"/>
      <c r="AA480" s="41"/>
      <c r="AB480" s="41"/>
      <c r="AC480" s="41"/>
      <c r="AD480" s="41"/>
      <c r="AE480" s="41"/>
      <c r="AR480" s="226" t="s">
        <v>449</v>
      </c>
      <c r="AT480" s="226" t="s">
        <v>1765</v>
      </c>
      <c r="AU480" s="226" t="s">
        <v>76</v>
      </c>
      <c r="AY480" s="20" t="s">
        <v>193</v>
      </c>
      <c r="BE480" s="227">
        <f>IF(N480="základní",J480,0)</f>
        <v>0</v>
      </c>
      <c r="BF480" s="227">
        <f>IF(N480="snížená",J480,0)</f>
        <v>0</v>
      </c>
      <c r="BG480" s="227">
        <f>IF(N480="zákl. přenesená",J480,0)</f>
        <v>0</v>
      </c>
      <c r="BH480" s="227">
        <f>IF(N480="sníž. přenesená",J480,0)</f>
        <v>0</v>
      </c>
      <c r="BI480" s="227">
        <f>IF(N480="nulová",J480,0)</f>
        <v>0</v>
      </c>
      <c r="BJ480" s="20" t="s">
        <v>76</v>
      </c>
      <c r="BK480" s="227">
        <f>ROUND(I480*H480,2)</f>
        <v>0</v>
      </c>
      <c r="BL480" s="20" t="s">
        <v>323</v>
      </c>
      <c r="BM480" s="226" t="s">
        <v>4795</v>
      </c>
    </row>
    <row r="481" s="2" customFormat="1">
      <c r="A481" s="41"/>
      <c r="B481" s="42"/>
      <c r="C481" s="43"/>
      <c r="D481" s="228" t="s">
        <v>202</v>
      </c>
      <c r="E481" s="43"/>
      <c r="F481" s="229" t="s">
        <v>6541</v>
      </c>
      <c r="G481" s="43"/>
      <c r="H481" s="43"/>
      <c r="I481" s="230"/>
      <c r="J481" s="43"/>
      <c r="K481" s="43"/>
      <c r="L481" s="47"/>
      <c r="M481" s="231"/>
      <c r="N481" s="232"/>
      <c r="O481" s="87"/>
      <c r="P481" s="87"/>
      <c r="Q481" s="87"/>
      <c r="R481" s="87"/>
      <c r="S481" s="87"/>
      <c r="T481" s="88"/>
      <c r="U481" s="41"/>
      <c r="V481" s="41"/>
      <c r="W481" s="41"/>
      <c r="X481" s="41"/>
      <c r="Y481" s="41"/>
      <c r="Z481" s="41"/>
      <c r="AA481" s="41"/>
      <c r="AB481" s="41"/>
      <c r="AC481" s="41"/>
      <c r="AD481" s="41"/>
      <c r="AE481" s="41"/>
      <c r="AT481" s="20" t="s">
        <v>202</v>
      </c>
      <c r="AU481" s="20" t="s">
        <v>76</v>
      </c>
    </row>
    <row r="482" s="2" customFormat="1" ht="16.5" customHeight="1">
      <c r="A482" s="41"/>
      <c r="B482" s="42"/>
      <c r="C482" s="215" t="s">
        <v>2553</v>
      </c>
      <c r="D482" s="215" t="s">
        <v>195</v>
      </c>
      <c r="E482" s="216" t="s">
        <v>6542</v>
      </c>
      <c r="F482" s="217" t="s">
        <v>6543</v>
      </c>
      <c r="G482" s="218" t="s">
        <v>343</v>
      </c>
      <c r="H482" s="219">
        <v>3</v>
      </c>
      <c r="I482" s="220"/>
      <c r="J482" s="221">
        <f>ROUND(I482*H482,2)</f>
        <v>0</v>
      </c>
      <c r="K482" s="217" t="s">
        <v>19</v>
      </c>
      <c r="L482" s="47"/>
      <c r="M482" s="222" t="s">
        <v>19</v>
      </c>
      <c r="N482" s="223" t="s">
        <v>40</v>
      </c>
      <c r="O482" s="87"/>
      <c r="P482" s="224">
        <f>O482*H482</f>
        <v>0</v>
      </c>
      <c r="Q482" s="224">
        <v>0</v>
      </c>
      <c r="R482" s="224">
        <f>Q482*H482</f>
        <v>0</v>
      </c>
      <c r="S482" s="224">
        <v>0</v>
      </c>
      <c r="T482" s="225">
        <f>S482*H482</f>
        <v>0</v>
      </c>
      <c r="U482" s="41"/>
      <c r="V482" s="41"/>
      <c r="W482" s="41"/>
      <c r="X482" s="41"/>
      <c r="Y482" s="41"/>
      <c r="Z482" s="41"/>
      <c r="AA482" s="41"/>
      <c r="AB482" s="41"/>
      <c r="AC482" s="41"/>
      <c r="AD482" s="41"/>
      <c r="AE482" s="41"/>
      <c r="AR482" s="226" t="s">
        <v>323</v>
      </c>
      <c r="AT482" s="226" t="s">
        <v>195</v>
      </c>
      <c r="AU482" s="226" t="s">
        <v>76</v>
      </c>
      <c r="AY482" s="20" t="s">
        <v>193</v>
      </c>
      <c r="BE482" s="227">
        <f>IF(N482="základní",J482,0)</f>
        <v>0</v>
      </c>
      <c r="BF482" s="227">
        <f>IF(N482="snížená",J482,0)</f>
        <v>0</v>
      </c>
      <c r="BG482" s="227">
        <f>IF(N482="zákl. přenesená",J482,0)</f>
        <v>0</v>
      </c>
      <c r="BH482" s="227">
        <f>IF(N482="sníž. přenesená",J482,0)</f>
        <v>0</v>
      </c>
      <c r="BI482" s="227">
        <f>IF(N482="nulová",J482,0)</f>
        <v>0</v>
      </c>
      <c r="BJ482" s="20" t="s">
        <v>76</v>
      </c>
      <c r="BK482" s="227">
        <f>ROUND(I482*H482,2)</f>
        <v>0</v>
      </c>
      <c r="BL482" s="20" t="s">
        <v>323</v>
      </c>
      <c r="BM482" s="226" t="s">
        <v>4811</v>
      </c>
    </row>
    <row r="483" s="2" customFormat="1">
      <c r="A483" s="41"/>
      <c r="B483" s="42"/>
      <c r="C483" s="43"/>
      <c r="D483" s="228" t="s">
        <v>202</v>
      </c>
      <c r="E483" s="43"/>
      <c r="F483" s="229" t="s">
        <v>6543</v>
      </c>
      <c r="G483" s="43"/>
      <c r="H483" s="43"/>
      <c r="I483" s="230"/>
      <c r="J483" s="43"/>
      <c r="K483" s="43"/>
      <c r="L483" s="47"/>
      <c r="M483" s="231"/>
      <c r="N483" s="232"/>
      <c r="O483" s="87"/>
      <c r="P483" s="87"/>
      <c r="Q483" s="87"/>
      <c r="R483" s="87"/>
      <c r="S483" s="87"/>
      <c r="T483" s="88"/>
      <c r="U483" s="41"/>
      <c r="V483" s="41"/>
      <c r="W483" s="41"/>
      <c r="X483" s="41"/>
      <c r="Y483" s="41"/>
      <c r="Z483" s="41"/>
      <c r="AA483" s="41"/>
      <c r="AB483" s="41"/>
      <c r="AC483" s="41"/>
      <c r="AD483" s="41"/>
      <c r="AE483" s="41"/>
      <c r="AT483" s="20" t="s">
        <v>202</v>
      </c>
      <c r="AU483" s="20" t="s">
        <v>76</v>
      </c>
    </row>
    <row r="484" s="2" customFormat="1" ht="16.5" customHeight="1">
      <c r="A484" s="41"/>
      <c r="B484" s="42"/>
      <c r="C484" s="215" t="s">
        <v>2560</v>
      </c>
      <c r="D484" s="215" t="s">
        <v>195</v>
      </c>
      <c r="E484" s="216" t="s">
        <v>6544</v>
      </c>
      <c r="F484" s="217" t="s">
        <v>6545</v>
      </c>
      <c r="G484" s="218" t="s">
        <v>343</v>
      </c>
      <c r="H484" s="219">
        <v>1</v>
      </c>
      <c r="I484" s="220"/>
      <c r="J484" s="221">
        <f>ROUND(I484*H484,2)</f>
        <v>0</v>
      </c>
      <c r="K484" s="217" t="s">
        <v>19</v>
      </c>
      <c r="L484" s="47"/>
      <c r="M484" s="222" t="s">
        <v>19</v>
      </c>
      <c r="N484" s="223" t="s">
        <v>40</v>
      </c>
      <c r="O484" s="87"/>
      <c r="P484" s="224">
        <f>O484*H484</f>
        <v>0</v>
      </c>
      <c r="Q484" s="224">
        <v>0</v>
      </c>
      <c r="R484" s="224">
        <f>Q484*H484</f>
        <v>0</v>
      </c>
      <c r="S484" s="224">
        <v>0</v>
      </c>
      <c r="T484" s="225">
        <f>S484*H484</f>
        <v>0</v>
      </c>
      <c r="U484" s="41"/>
      <c r="V484" s="41"/>
      <c r="W484" s="41"/>
      <c r="X484" s="41"/>
      <c r="Y484" s="41"/>
      <c r="Z484" s="41"/>
      <c r="AA484" s="41"/>
      <c r="AB484" s="41"/>
      <c r="AC484" s="41"/>
      <c r="AD484" s="41"/>
      <c r="AE484" s="41"/>
      <c r="AR484" s="226" t="s">
        <v>323</v>
      </c>
      <c r="AT484" s="226" t="s">
        <v>195</v>
      </c>
      <c r="AU484" s="226" t="s">
        <v>76</v>
      </c>
      <c r="AY484" s="20" t="s">
        <v>193</v>
      </c>
      <c r="BE484" s="227">
        <f>IF(N484="základní",J484,0)</f>
        <v>0</v>
      </c>
      <c r="BF484" s="227">
        <f>IF(N484="snížená",J484,0)</f>
        <v>0</v>
      </c>
      <c r="BG484" s="227">
        <f>IF(N484="zákl. přenesená",J484,0)</f>
        <v>0</v>
      </c>
      <c r="BH484" s="227">
        <f>IF(N484="sníž. přenesená",J484,0)</f>
        <v>0</v>
      </c>
      <c r="BI484" s="227">
        <f>IF(N484="nulová",J484,0)</f>
        <v>0</v>
      </c>
      <c r="BJ484" s="20" t="s">
        <v>76</v>
      </c>
      <c r="BK484" s="227">
        <f>ROUND(I484*H484,2)</f>
        <v>0</v>
      </c>
      <c r="BL484" s="20" t="s">
        <v>323</v>
      </c>
      <c r="BM484" s="226" t="s">
        <v>4816</v>
      </c>
    </row>
    <row r="485" s="2" customFormat="1">
      <c r="A485" s="41"/>
      <c r="B485" s="42"/>
      <c r="C485" s="43"/>
      <c r="D485" s="228" t="s">
        <v>202</v>
      </c>
      <c r="E485" s="43"/>
      <c r="F485" s="229" t="s">
        <v>6545</v>
      </c>
      <c r="G485" s="43"/>
      <c r="H485" s="43"/>
      <c r="I485" s="230"/>
      <c r="J485" s="43"/>
      <c r="K485" s="43"/>
      <c r="L485" s="47"/>
      <c r="M485" s="231"/>
      <c r="N485" s="232"/>
      <c r="O485" s="87"/>
      <c r="P485" s="87"/>
      <c r="Q485" s="87"/>
      <c r="R485" s="87"/>
      <c r="S485" s="87"/>
      <c r="T485" s="88"/>
      <c r="U485" s="41"/>
      <c r="V485" s="41"/>
      <c r="W485" s="41"/>
      <c r="X485" s="41"/>
      <c r="Y485" s="41"/>
      <c r="Z485" s="41"/>
      <c r="AA485" s="41"/>
      <c r="AB485" s="41"/>
      <c r="AC485" s="41"/>
      <c r="AD485" s="41"/>
      <c r="AE485" s="41"/>
      <c r="AT485" s="20" t="s">
        <v>202</v>
      </c>
      <c r="AU485" s="20" t="s">
        <v>76</v>
      </c>
    </row>
    <row r="486" s="2" customFormat="1" ht="16.5" customHeight="1">
      <c r="A486" s="41"/>
      <c r="B486" s="42"/>
      <c r="C486" s="215" t="s">
        <v>2564</v>
      </c>
      <c r="D486" s="215" t="s">
        <v>195</v>
      </c>
      <c r="E486" s="216" t="s">
        <v>6546</v>
      </c>
      <c r="F486" s="217" t="s">
        <v>6547</v>
      </c>
      <c r="G486" s="218" t="s">
        <v>343</v>
      </c>
      <c r="H486" s="219">
        <v>1</v>
      </c>
      <c r="I486" s="220"/>
      <c r="J486" s="221">
        <f>ROUND(I486*H486,2)</f>
        <v>0</v>
      </c>
      <c r="K486" s="217" t="s">
        <v>19</v>
      </c>
      <c r="L486" s="47"/>
      <c r="M486" s="222" t="s">
        <v>19</v>
      </c>
      <c r="N486" s="223" t="s">
        <v>40</v>
      </c>
      <c r="O486" s="87"/>
      <c r="P486" s="224">
        <f>O486*H486</f>
        <v>0</v>
      </c>
      <c r="Q486" s="224">
        <v>0</v>
      </c>
      <c r="R486" s="224">
        <f>Q486*H486</f>
        <v>0</v>
      </c>
      <c r="S486" s="224">
        <v>0</v>
      </c>
      <c r="T486" s="225">
        <f>S486*H486</f>
        <v>0</v>
      </c>
      <c r="U486" s="41"/>
      <c r="V486" s="41"/>
      <c r="W486" s="41"/>
      <c r="X486" s="41"/>
      <c r="Y486" s="41"/>
      <c r="Z486" s="41"/>
      <c r="AA486" s="41"/>
      <c r="AB486" s="41"/>
      <c r="AC486" s="41"/>
      <c r="AD486" s="41"/>
      <c r="AE486" s="41"/>
      <c r="AR486" s="226" t="s">
        <v>323</v>
      </c>
      <c r="AT486" s="226" t="s">
        <v>195</v>
      </c>
      <c r="AU486" s="226" t="s">
        <v>76</v>
      </c>
      <c r="AY486" s="20" t="s">
        <v>193</v>
      </c>
      <c r="BE486" s="227">
        <f>IF(N486="základní",J486,0)</f>
        <v>0</v>
      </c>
      <c r="BF486" s="227">
        <f>IF(N486="snížená",J486,0)</f>
        <v>0</v>
      </c>
      <c r="BG486" s="227">
        <f>IF(N486="zákl. přenesená",J486,0)</f>
        <v>0</v>
      </c>
      <c r="BH486" s="227">
        <f>IF(N486="sníž. přenesená",J486,0)</f>
        <v>0</v>
      </c>
      <c r="BI486" s="227">
        <f>IF(N486="nulová",J486,0)</f>
        <v>0</v>
      </c>
      <c r="BJ486" s="20" t="s">
        <v>76</v>
      </c>
      <c r="BK486" s="227">
        <f>ROUND(I486*H486,2)</f>
        <v>0</v>
      </c>
      <c r="BL486" s="20" t="s">
        <v>323</v>
      </c>
      <c r="BM486" s="226" t="s">
        <v>4836</v>
      </c>
    </row>
    <row r="487" s="2" customFormat="1">
      <c r="A487" s="41"/>
      <c r="B487" s="42"/>
      <c r="C487" s="43"/>
      <c r="D487" s="228" t="s">
        <v>202</v>
      </c>
      <c r="E487" s="43"/>
      <c r="F487" s="229" t="s">
        <v>6547</v>
      </c>
      <c r="G487" s="43"/>
      <c r="H487" s="43"/>
      <c r="I487" s="230"/>
      <c r="J487" s="43"/>
      <c r="K487" s="43"/>
      <c r="L487" s="47"/>
      <c r="M487" s="231"/>
      <c r="N487" s="232"/>
      <c r="O487" s="87"/>
      <c r="P487" s="87"/>
      <c r="Q487" s="87"/>
      <c r="R487" s="87"/>
      <c r="S487" s="87"/>
      <c r="T487" s="88"/>
      <c r="U487" s="41"/>
      <c r="V487" s="41"/>
      <c r="W487" s="41"/>
      <c r="X487" s="41"/>
      <c r="Y487" s="41"/>
      <c r="Z487" s="41"/>
      <c r="AA487" s="41"/>
      <c r="AB487" s="41"/>
      <c r="AC487" s="41"/>
      <c r="AD487" s="41"/>
      <c r="AE487" s="41"/>
      <c r="AT487" s="20" t="s">
        <v>202</v>
      </c>
      <c r="AU487" s="20" t="s">
        <v>76</v>
      </c>
    </row>
    <row r="488" s="2" customFormat="1" ht="16.5" customHeight="1">
      <c r="A488" s="41"/>
      <c r="B488" s="42"/>
      <c r="C488" s="215" t="s">
        <v>2570</v>
      </c>
      <c r="D488" s="215" t="s">
        <v>195</v>
      </c>
      <c r="E488" s="216" t="s">
        <v>6548</v>
      </c>
      <c r="F488" s="217" t="s">
        <v>6549</v>
      </c>
      <c r="G488" s="218" t="s">
        <v>248</v>
      </c>
      <c r="H488" s="219">
        <v>0.096000000000000002</v>
      </c>
      <c r="I488" s="220"/>
      <c r="J488" s="221">
        <f>ROUND(I488*H488,2)</f>
        <v>0</v>
      </c>
      <c r="K488" s="217" t="s">
        <v>19</v>
      </c>
      <c r="L488" s="47"/>
      <c r="M488" s="222" t="s">
        <v>19</v>
      </c>
      <c r="N488" s="223" t="s">
        <v>40</v>
      </c>
      <c r="O488" s="87"/>
      <c r="P488" s="224">
        <f>O488*H488</f>
        <v>0</v>
      </c>
      <c r="Q488" s="224">
        <v>0</v>
      </c>
      <c r="R488" s="224">
        <f>Q488*H488</f>
        <v>0</v>
      </c>
      <c r="S488" s="224">
        <v>0</v>
      </c>
      <c r="T488" s="225">
        <f>S488*H488</f>
        <v>0</v>
      </c>
      <c r="U488" s="41"/>
      <c r="V488" s="41"/>
      <c r="W488" s="41"/>
      <c r="X488" s="41"/>
      <c r="Y488" s="41"/>
      <c r="Z488" s="41"/>
      <c r="AA488" s="41"/>
      <c r="AB488" s="41"/>
      <c r="AC488" s="41"/>
      <c r="AD488" s="41"/>
      <c r="AE488" s="41"/>
      <c r="AR488" s="226" t="s">
        <v>323</v>
      </c>
      <c r="AT488" s="226" t="s">
        <v>195</v>
      </c>
      <c r="AU488" s="226" t="s">
        <v>76</v>
      </c>
      <c r="AY488" s="20" t="s">
        <v>193</v>
      </c>
      <c r="BE488" s="227">
        <f>IF(N488="základní",J488,0)</f>
        <v>0</v>
      </c>
      <c r="BF488" s="227">
        <f>IF(N488="snížená",J488,0)</f>
        <v>0</v>
      </c>
      <c r="BG488" s="227">
        <f>IF(N488="zákl. přenesená",J488,0)</f>
        <v>0</v>
      </c>
      <c r="BH488" s="227">
        <f>IF(N488="sníž. přenesená",J488,0)</f>
        <v>0</v>
      </c>
      <c r="BI488" s="227">
        <f>IF(N488="nulová",J488,0)</f>
        <v>0</v>
      </c>
      <c r="BJ488" s="20" t="s">
        <v>76</v>
      </c>
      <c r="BK488" s="227">
        <f>ROUND(I488*H488,2)</f>
        <v>0</v>
      </c>
      <c r="BL488" s="20" t="s">
        <v>323</v>
      </c>
      <c r="BM488" s="226" t="s">
        <v>4840</v>
      </c>
    </row>
    <row r="489" s="2" customFormat="1">
      <c r="A489" s="41"/>
      <c r="B489" s="42"/>
      <c r="C489" s="43"/>
      <c r="D489" s="228" t="s">
        <v>202</v>
      </c>
      <c r="E489" s="43"/>
      <c r="F489" s="229" t="s">
        <v>6549</v>
      </c>
      <c r="G489" s="43"/>
      <c r="H489" s="43"/>
      <c r="I489" s="230"/>
      <c r="J489" s="43"/>
      <c r="K489" s="43"/>
      <c r="L489" s="47"/>
      <c r="M489" s="231"/>
      <c r="N489" s="232"/>
      <c r="O489" s="87"/>
      <c r="P489" s="87"/>
      <c r="Q489" s="87"/>
      <c r="R489" s="87"/>
      <c r="S489" s="87"/>
      <c r="T489" s="88"/>
      <c r="U489" s="41"/>
      <c r="V489" s="41"/>
      <c r="W489" s="41"/>
      <c r="X489" s="41"/>
      <c r="Y489" s="41"/>
      <c r="Z489" s="41"/>
      <c r="AA489" s="41"/>
      <c r="AB489" s="41"/>
      <c r="AC489" s="41"/>
      <c r="AD489" s="41"/>
      <c r="AE489" s="41"/>
      <c r="AT489" s="20" t="s">
        <v>202</v>
      </c>
      <c r="AU489" s="20" t="s">
        <v>76</v>
      </c>
    </row>
    <row r="490" s="2" customFormat="1">
      <c r="A490" s="41"/>
      <c r="B490" s="42"/>
      <c r="C490" s="43"/>
      <c r="D490" s="228" t="s">
        <v>1221</v>
      </c>
      <c r="E490" s="43"/>
      <c r="F490" s="270" t="s">
        <v>6530</v>
      </c>
      <c r="G490" s="43"/>
      <c r="H490" s="43"/>
      <c r="I490" s="230"/>
      <c r="J490" s="43"/>
      <c r="K490" s="43"/>
      <c r="L490" s="47"/>
      <c r="M490" s="231"/>
      <c r="N490" s="232"/>
      <c r="O490" s="87"/>
      <c r="P490" s="87"/>
      <c r="Q490" s="87"/>
      <c r="R490" s="87"/>
      <c r="S490" s="87"/>
      <c r="T490" s="88"/>
      <c r="U490" s="41"/>
      <c r="V490" s="41"/>
      <c r="W490" s="41"/>
      <c r="X490" s="41"/>
      <c r="Y490" s="41"/>
      <c r="Z490" s="41"/>
      <c r="AA490" s="41"/>
      <c r="AB490" s="41"/>
      <c r="AC490" s="41"/>
      <c r="AD490" s="41"/>
      <c r="AE490" s="41"/>
      <c r="AT490" s="20" t="s">
        <v>1221</v>
      </c>
      <c r="AU490" s="20" t="s">
        <v>76</v>
      </c>
    </row>
    <row r="491" s="12" customFormat="1" ht="25.92" customHeight="1">
      <c r="A491" s="12"/>
      <c r="B491" s="199"/>
      <c r="C491" s="200"/>
      <c r="D491" s="201" t="s">
        <v>68</v>
      </c>
      <c r="E491" s="202" t="s">
        <v>1581</v>
      </c>
      <c r="F491" s="202" t="s">
        <v>6550</v>
      </c>
      <c r="G491" s="200"/>
      <c r="H491" s="200"/>
      <c r="I491" s="203"/>
      <c r="J491" s="204">
        <f>BK491</f>
        <v>0</v>
      </c>
      <c r="K491" s="200"/>
      <c r="L491" s="205"/>
      <c r="M491" s="206"/>
      <c r="N491" s="207"/>
      <c r="O491" s="207"/>
      <c r="P491" s="208">
        <f>SUM(P492:P561)</f>
        <v>0</v>
      </c>
      <c r="Q491" s="207"/>
      <c r="R491" s="208">
        <f>SUM(R492:R561)</f>
        <v>0</v>
      </c>
      <c r="S491" s="207"/>
      <c r="T491" s="209">
        <f>SUM(T492:T561)</f>
        <v>0</v>
      </c>
      <c r="U491" s="12"/>
      <c r="V491" s="12"/>
      <c r="W491" s="12"/>
      <c r="X491" s="12"/>
      <c r="Y491" s="12"/>
      <c r="Z491" s="12"/>
      <c r="AA491" s="12"/>
      <c r="AB491" s="12"/>
      <c r="AC491" s="12"/>
      <c r="AD491" s="12"/>
      <c r="AE491" s="12"/>
      <c r="AR491" s="210" t="s">
        <v>78</v>
      </c>
      <c r="AT491" s="211" t="s">
        <v>68</v>
      </c>
      <c r="AU491" s="211" t="s">
        <v>69</v>
      </c>
      <c r="AY491" s="210" t="s">
        <v>193</v>
      </c>
      <c r="BK491" s="212">
        <f>SUM(BK492:BK561)</f>
        <v>0</v>
      </c>
    </row>
    <row r="492" s="2" customFormat="1" ht="16.5" customHeight="1">
      <c r="A492" s="41"/>
      <c r="B492" s="42"/>
      <c r="C492" s="215" t="s">
        <v>2574</v>
      </c>
      <c r="D492" s="215" t="s">
        <v>195</v>
      </c>
      <c r="E492" s="216" t="s">
        <v>6551</v>
      </c>
      <c r="F492" s="217" t="s">
        <v>6552</v>
      </c>
      <c r="G492" s="218" t="s">
        <v>343</v>
      </c>
      <c r="H492" s="219">
        <v>12</v>
      </c>
      <c r="I492" s="220"/>
      <c r="J492" s="221">
        <f>ROUND(I492*H492,2)</f>
        <v>0</v>
      </c>
      <c r="K492" s="217" t="s">
        <v>19</v>
      </c>
      <c r="L492" s="47"/>
      <c r="M492" s="222" t="s">
        <v>19</v>
      </c>
      <c r="N492" s="223" t="s">
        <v>40</v>
      </c>
      <c r="O492" s="87"/>
      <c r="P492" s="224">
        <f>O492*H492</f>
        <v>0</v>
      </c>
      <c r="Q492" s="224">
        <v>0</v>
      </c>
      <c r="R492" s="224">
        <f>Q492*H492</f>
        <v>0</v>
      </c>
      <c r="S492" s="224">
        <v>0</v>
      </c>
      <c r="T492" s="225">
        <f>S492*H492</f>
        <v>0</v>
      </c>
      <c r="U492" s="41"/>
      <c r="V492" s="41"/>
      <c r="W492" s="41"/>
      <c r="X492" s="41"/>
      <c r="Y492" s="41"/>
      <c r="Z492" s="41"/>
      <c r="AA492" s="41"/>
      <c r="AB492" s="41"/>
      <c r="AC492" s="41"/>
      <c r="AD492" s="41"/>
      <c r="AE492" s="41"/>
      <c r="AR492" s="226" t="s">
        <v>323</v>
      </c>
      <c r="AT492" s="226" t="s">
        <v>195</v>
      </c>
      <c r="AU492" s="226" t="s">
        <v>76</v>
      </c>
      <c r="AY492" s="20" t="s">
        <v>193</v>
      </c>
      <c r="BE492" s="227">
        <f>IF(N492="základní",J492,0)</f>
        <v>0</v>
      </c>
      <c r="BF492" s="227">
        <f>IF(N492="snížená",J492,0)</f>
        <v>0</v>
      </c>
      <c r="BG492" s="227">
        <f>IF(N492="zákl. přenesená",J492,0)</f>
        <v>0</v>
      </c>
      <c r="BH492" s="227">
        <f>IF(N492="sníž. přenesená",J492,0)</f>
        <v>0</v>
      </c>
      <c r="BI492" s="227">
        <f>IF(N492="nulová",J492,0)</f>
        <v>0</v>
      </c>
      <c r="BJ492" s="20" t="s">
        <v>76</v>
      </c>
      <c r="BK492" s="227">
        <f>ROUND(I492*H492,2)</f>
        <v>0</v>
      </c>
      <c r="BL492" s="20" t="s">
        <v>323</v>
      </c>
      <c r="BM492" s="226" t="s">
        <v>4851</v>
      </c>
    </row>
    <row r="493" s="2" customFormat="1">
      <c r="A493" s="41"/>
      <c r="B493" s="42"/>
      <c r="C493" s="43"/>
      <c r="D493" s="228" t="s">
        <v>202</v>
      </c>
      <c r="E493" s="43"/>
      <c r="F493" s="229" t="s">
        <v>6552</v>
      </c>
      <c r="G493" s="43"/>
      <c r="H493" s="43"/>
      <c r="I493" s="230"/>
      <c r="J493" s="43"/>
      <c r="K493" s="43"/>
      <c r="L493" s="47"/>
      <c r="M493" s="231"/>
      <c r="N493" s="232"/>
      <c r="O493" s="87"/>
      <c r="P493" s="87"/>
      <c r="Q493" s="87"/>
      <c r="R493" s="87"/>
      <c r="S493" s="87"/>
      <c r="T493" s="88"/>
      <c r="U493" s="41"/>
      <c r="V493" s="41"/>
      <c r="W493" s="41"/>
      <c r="X493" s="41"/>
      <c r="Y493" s="41"/>
      <c r="Z493" s="41"/>
      <c r="AA493" s="41"/>
      <c r="AB493" s="41"/>
      <c r="AC493" s="41"/>
      <c r="AD493" s="41"/>
      <c r="AE493" s="41"/>
      <c r="AT493" s="20" t="s">
        <v>202</v>
      </c>
      <c r="AU493" s="20" t="s">
        <v>76</v>
      </c>
    </row>
    <row r="494" s="2" customFormat="1" ht="16.5" customHeight="1">
      <c r="A494" s="41"/>
      <c r="B494" s="42"/>
      <c r="C494" s="215" t="s">
        <v>2578</v>
      </c>
      <c r="D494" s="215" t="s">
        <v>195</v>
      </c>
      <c r="E494" s="216" t="s">
        <v>6553</v>
      </c>
      <c r="F494" s="217" t="s">
        <v>6554</v>
      </c>
      <c r="G494" s="218" t="s">
        <v>343</v>
      </c>
      <c r="H494" s="219">
        <v>12</v>
      </c>
      <c r="I494" s="220"/>
      <c r="J494" s="221">
        <f>ROUND(I494*H494,2)</f>
        <v>0</v>
      </c>
      <c r="K494" s="217" t="s">
        <v>19</v>
      </c>
      <c r="L494" s="47"/>
      <c r="M494" s="222" t="s">
        <v>19</v>
      </c>
      <c r="N494" s="223" t="s">
        <v>40</v>
      </c>
      <c r="O494" s="87"/>
      <c r="P494" s="224">
        <f>O494*H494</f>
        <v>0</v>
      </c>
      <c r="Q494" s="224">
        <v>0</v>
      </c>
      <c r="R494" s="224">
        <f>Q494*H494</f>
        <v>0</v>
      </c>
      <c r="S494" s="224">
        <v>0</v>
      </c>
      <c r="T494" s="225">
        <f>S494*H494</f>
        <v>0</v>
      </c>
      <c r="U494" s="41"/>
      <c r="V494" s="41"/>
      <c r="W494" s="41"/>
      <c r="X494" s="41"/>
      <c r="Y494" s="41"/>
      <c r="Z494" s="41"/>
      <c r="AA494" s="41"/>
      <c r="AB494" s="41"/>
      <c r="AC494" s="41"/>
      <c r="AD494" s="41"/>
      <c r="AE494" s="41"/>
      <c r="AR494" s="226" t="s">
        <v>323</v>
      </c>
      <c r="AT494" s="226" t="s">
        <v>195</v>
      </c>
      <c r="AU494" s="226" t="s">
        <v>76</v>
      </c>
      <c r="AY494" s="20" t="s">
        <v>193</v>
      </c>
      <c r="BE494" s="227">
        <f>IF(N494="základní",J494,0)</f>
        <v>0</v>
      </c>
      <c r="BF494" s="227">
        <f>IF(N494="snížená",J494,0)</f>
        <v>0</v>
      </c>
      <c r="BG494" s="227">
        <f>IF(N494="zákl. přenesená",J494,0)</f>
        <v>0</v>
      </c>
      <c r="BH494" s="227">
        <f>IF(N494="sníž. přenesená",J494,0)</f>
        <v>0</v>
      </c>
      <c r="BI494" s="227">
        <f>IF(N494="nulová",J494,0)</f>
        <v>0</v>
      </c>
      <c r="BJ494" s="20" t="s">
        <v>76</v>
      </c>
      <c r="BK494" s="227">
        <f>ROUND(I494*H494,2)</f>
        <v>0</v>
      </c>
      <c r="BL494" s="20" t="s">
        <v>323</v>
      </c>
      <c r="BM494" s="226" t="s">
        <v>4862</v>
      </c>
    </row>
    <row r="495" s="2" customFormat="1">
      <c r="A495" s="41"/>
      <c r="B495" s="42"/>
      <c r="C495" s="43"/>
      <c r="D495" s="228" t="s">
        <v>202</v>
      </c>
      <c r="E495" s="43"/>
      <c r="F495" s="229" t="s">
        <v>6554</v>
      </c>
      <c r="G495" s="43"/>
      <c r="H495" s="43"/>
      <c r="I495" s="230"/>
      <c r="J495" s="43"/>
      <c r="K495" s="43"/>
      <c r="L495" s="47"/>
      <c r="M495" s="231"/>
      <c r="N495" s="232"/>
      <c r="O495" s="87"/>
      <c r="P495" s="87"/>
      <c r="Q495" s="87"/>
      <c r="R495" s="87"/>
      <c r="S495" s="87"/>
      <c r="T495" s="88"/>
      <c r="U495" s="41"/>
      <c r="V495" s="41"/>
      <c r="W495" s="41"/>
      <c r="X495" s="41"/>
      <c r="Y495" s="41"/>
      <c r="Z495" s="41"/>
      <c r="AA495" s="41"/>
      <c r="AB495" s="41"/>
      <c r="AC495" s="41"/>
      <c r="AD495" s="41"/>
      <c r="AE495" s="41"/>
      <c r="AT495" s="20" t="s">
        <v>202</v>
      </c>
      <c r="AU495" s="20" t="s">
        <v>76</v>
      </c>
    </row>
    <row r="496" s="2" customFormat="1" ht="24.15" customHeight="1">
      <c r="A496" s="41"/>
      <c r="B496" s="42"/>
      <c r="C496" s="274" t="s">
        <v>2582</v>
      </c>
      <c r="D496" s="274" t="s">
        <v>1765</v>
      </c>
      <c r="E496" s="275" t="s">
        <v>6555</v>
      </c>
      <c r="F496" s="276" t="s">
        <v>6556</v>
      </c>
      <c r="G496" s="277" t="s">
        <v>343</v>
      </c>
      <c r="H496" s="278">
        <v>12</v>
      </c>
      <c r="I496" s="279"/>
      <c r="J496" s="280">
        <f>ROUND(I496*H496,2)</f>
        <v>0</v>
      </c>
      <c r="K496" s="276" t="s">
        <v>19</v>
      </c>
      <c r="L496" s="281"/>
      <c r="M496" s="282" t="s">
        <v>19</v>
      </c>
      <c r="N496" s="283" t="s">
        <v>40</v>
      </c>
      <c r="O496" s="87"/>
      <c r="P496" s="224">
        <f>O496*H496</f>
        <v>0</v>
      </c>
      <c r="Q496" s="224">
        <v>0</v>
      </c>
      <c r="R496" s="224">
        <f>Q496*H496</f>
        <v>0</v>
      </c>
      <c r="S496" s="224">
        <v>0</v>
      </c>
      <c r="T496" s="225">
        <f>S496*H496</f>
        <v>0</v>
      </c>
      <c r="U496" s="41"/>
      <c r="V496" s="41"/>
      <c r="W496" s="41"/>
      <c r="X496" s="41"/>
      <c r="Y496" s="41"/>
      <c r="Z496" s="41"/>
      <c r="AA496" s="41"/>
      <c r="AB496" s="41"/>
      <c r="AC496" s="41"/>
      <c r="AD496" s="41"/>
      <c r="AE496" s="41"/>
      <c r="AR496" s="226" t="s">
        <v>449</v>
      </c>
      <c r="AT496" s="226" t="s">
        <v>1765</v>
      </c>
      <c r="AU496" s="226" t="s">
        <v>76</v>
      </c>
      <c r="AY496" s="20" t="s">
        <v>193</v>
      </c>
      <c r="BE496" s="227">
        <f>IF(N496="základní",J496,0)</f>
        <v>0</v>
      </c>
      <c r="BF496" s="227">
        <f>IF(N496="snížená",J496,0)</f>
        <v>0</v>
      </c>
      <c r="BG496" s="227">
        <f>IF(N496="zákl. přenesená",J496,0)</f>
        <v>0</v>
      </c>
      <c r="BH496" s="227">
        <f>IF(N496="sníž. přenesená",J496,0)</f>
        <v>0</v>
      </c>
      <c r="BI496" s="227">
        <f>IF(N496="nulová",J496,0)</f>
        <v>0</v>
      </c>
      <c r="BJ496" s="20" t="s">
        <v>76</v>
      </c>
      <c r="BK496" s="227">
        <f>ROUND(I496*H496,2)</f>
        <v>0</v>
      </c>
      <c r="BL496" s="20" t="s">
        <v>323</v>
      </c>
      <c r="BM496" s="226" t="s">
        <v>500</v>
      </c>
    </row>
    <row r="497" s="2" customFormat="1">
      <c r="A497" s="41"/>
      <c r="B497" s="42"/>
      <c r="C497" s="43"/>
      <c r="D497" s="228" t="s">
        <v>202</v>
      </c>
      <c r="E497" s="43"/>
      <c r="F497" s="229" t="s">
        <v>6556</v>
      </c>
      <c r="G497" s="43"/>
      <c r="H497" s="43"/>
      <c r="I497" s="230"/>
      <c r="J497" s="43"/>
      <c r="K497" s="43"/>
      <c r="L497" s="47"/>
      <c r="M497" s="231"/>
      <c r="N497" s="232"/>
      <c r="O497" s="87"/>
      <c r="P497" s="87"/>
      <c r="Q497" s="87"/>
      <c r="R497" s="87"/>
      <c r="S497" s="87"/>
      <c r="T497" s="88"/>
      <c r="U497" s="41"/>
      <c r="V497" s="41"/>
      <c r="W497" s="41"/>
      <c r="X497" s="41"/>
      <c r="Y497" s="41"/>
      <c r="Z497" s="41"/>
      <c r="AA497" s="41"/>
      <c r="AB497" s="41"/>
      <c r="AC497" s="41"/>
      <c r="AD497" s="41"/>
      <c r="AE497" s="41"/>
      <c r="AT497" s="20" t="s">
        <v>202</v>
      </c>
      <c r="AU497" s="20" t="s">
        <v>76</v>
      </c>
    </row>
    <row r="498" s="2" customFormat="1" ht="16.5" customHeight="1">
      <c r="A498" s="41"/>
      <c r="B498" s="42"/>
      <c r="C498" s="215" t="s">
        <v>2586</v>
      </c>
      <c r="D498" s="215" t="s">
        <v>195</v>
      </c>
      <c r="E498" s="216" t="s">
        <v>6557</v>
      </c>
      <c r="F498" s="217" t="s">
        <v>6558</v>
      </c>
      <c r="G498" s="218" t="s">
        <v>326</v>
      </c>
      <c r="H498" s="219">
        <v>13</v>
      </c>
      <c r="I498" s="220"/>
      <c r="J498" s="221">
        <f>ROUND(I498*H498,2)</f>
        <v>0</v>
      </c>
      <c r="K498" s="217" t="s">
        <v>19</v>
      </c>
      <c r="L498" s="47"/>
      <c r="M498" s="222" t="s">
        <v>19</v>
      </c>
      <c r="N498" s="223" t="s">
        <v>40</v>
      </c>
      <c r="O498" s="87"/>
      <c r="P498" s="224">
        <f>O498*H498</f>
        <v>0</v>
      </c>
      <c r="Q498" s="224">
        <v>0</v>
      </c>
      <c r="R498" s="224">
        <f>Q498*H498</f>
        <v>0</v>
      </c>
      <c r="S498" s="224">
        <v>0</v>
      </c>
      <c r="T498" s="225">
        <f>S498*H498</f>
        <v>0</v>
      </c>
      <c r="U498" s="41"/>
      <c r="V498" s="41"/>
      <c r="W498" s="41"/>
      <c r="X498" s="41"/>
      <c r="Y498" s="41"/>
      <c r="Z498" s="41"/>
      <c r="AA498" s="41"/>
      <c r="AB498" s="41"/>
      <c r="AC498" s="41"/>
      <c r="AD498" s="41"/>
      <c r="AE498" s="41"/>
      <c r="AR498" s="226" t="s">
        <v>323</v>
      </c>
      <c r="AT498" s="226" t="s">
        <v>195</v>
      </c>
      <c r="AU498" s="226" t="s">
        <v>76</v>
      </c>
      <c r="AY498" s="20" t="s">
        <v>193</v>
      </c>
      <c r="BE498" s="227">
        <f>IF(N498="základní",J498,0)</f>
        <v>0</v>
      </c>
      <c r="BF498" s="227">
        <f>IF(N498="snížená",J498,0)</f>
        <v>0</v>
      </c>
      <c r="BG498" s="227">
        <f>IF(N498="zákl. přenesená",J498,0)</f>
        <v>0</v>
      </c>
      <c r="BH498" s="227">
        <f>IF(N498="sníž. přenesená",J498,0)</f>
        <v>0</v>
      </c>
      <c r="BI498" s="227">
        <f>IF(N498="nulová",J498,0)</f>
        <v>0</v>
      </c>
      <c r="BJ498" s="20" t="s">
        <v>76</v>
      </c>
      <c r="BK498" s="227">
        <f>ROUND(I498*H498,2)</f>
        <v>0</v>
      </c>
      <c r="BL498" s="20" t="s">
        <v>323</v>
      </c>
      <c r="BM498" s="226" t="s">
        <v>4887</v>
      </c>
    </row>
    <row r="499" s="2" customFormat="1">
      <c r="A499" s="41"/>
      <c r="B499" s="42"/>
      <c r="C499" s="43"/>
      <c r="D499" s="228" t="s">
        <v>202</v>
      </c>
      <c r="E499" s="43"/>
      <c r="F499" s="229" t="s">
        <v>6559</v>
      </c>
      <c r="G499" s="43"/>
      <c r="H499" s="43"/>
      <c r="I499" s="230"/>
      <c r="J499" s="43"/>
      <c r="K499" s="43"/>
      <c r="L499" s="47"/>
      <c r="M499" s="231"/>
      <c r="N499" s="232"/>
      <c r="O499" s="87"/>
      <c r="P499" s="87"/>
      <c r="Q499" s="87"/>
      <c r="R499" s="87"/>
      <c r="S499" s="87"/>
      <c r="T499" s="88"/>
      <c r="U499" s="41"/>
      <c r="V499" s="41"/>
      <c r="W499" s="41"/>
      <c r="X499" s="41"/>
      <c r="Y499" s="41"/>
      <c r="Z499" s="41"/>
      <c r="AA499" s="41"/>
      <c r="AB499" s="41"/>
      <c r="AC499" s="41"/>
      <c r="AD499" s="41"/>
      <c r="AE499" s="41"/>
      <c r="AT499" s="20" t="s">
        <v>202</v>
      </c>
      <c r="AU499" s="20" t="s">
        <v>76</v>
      </c>
    </row>
    <row r="500" s="2" customFormat="1" ht="16.5" customHeight="1">
      <c r="A500" s="41"/>
      <c r="B500" s="42"/>
      <c r="C500" s="274" t="s">
        <v>2592</v>
      </c>
      <c r="D500" s="274" t="s">
        <v>1765</v>
      </c>
      <c r="E500" s="275" t="s">
        <v>6560</v>
      </c>
      <c r="F500" s="276" t="s">
        <v>6561</v>
      </c>
      <c r="G500" s="277" t="s">
        <v>343</v>
      </c>
      <c r="H500" s="278">
        <v>10</v>
      </c>
      <c r="I500" s="279"/>
      <c r="J500" s="280">
        <f>ROUND(I500*H500,2)</f>
        <v>0</v>
      </c>
      <c r="K500" s="276" t="s">
        <v>19</v>
      </c>
      <c r="L500" s="281"/>
      <c r="M500" s="282" t="s">
        <v>19</v>
      </c>
      <c r="N500" s="283" t="s">
        <v>40</v>
      </c>
      <c r="O500" s="87"/>
      <c r="P500" s="224">
        <f>O500*H500</f>
        <v>0</v>
      </c>
      <c r="Q500" s="224">
        <v>0</v>
      </c>
      <c r="R500" s="224">
        <f>Q500*H500</f>
        <v>0</v>
      </c>
      <c r="S500" s="224">
        <v>0</v>
      </c>
      <c r="T500" s="225">
        <f>S500*H500</f>
        <v>0</v>
      </c>
      <c r="U500" s="41"/>
      <c r="V500" s="41"/>
      <c r="W500" s="41"/>
      <c r="X500" s="41"/>
      <c r="Y500" s="41"/>
      <c r="Z500" s="41"/>
      <c r="AA500" s="41"/>
      <c r="AB500" s="41"/>
      <c r="AC500" s="41"/>
      <c r="AD500" s="41"/>
      <c r="AE500" s="41"/>
      <c r="AR500" s="226" t="s">
        <v>449</v>
      </c>
      <c r="AT500" s="226" t="s">
        <v>1765</v>
      </c>
      <c r="AU500" s="226" t="s">
        <v>76</v>
      </c>
      <c r="AY500" s="20" t="s">
        <v>193</v>
      </c>
      <c r="BE500" s="227">
        <f>IF(N500="základní",J500,0)</f>
        <v>0</v>
      </c>
      <c r="BF500" s="227">
        <f>IF(N500="snížená",J500,0)</f>
        <v>0</v>
      </c>
      <c r="BG500" s="227">
        <f>IF(N500="zákl. přenesená",J500,0)</f>
        <v>0</v>
      </c>
      <c r="BH500" s="227">
        <f>IF(N500="sníž. přenesená",J500,0)</f>
        <v>0</v>
      </c>
      <c r="BI500" s="227">
        <f>IF(N500="nulová",J500,0)</f>
        <v>0</v>
      </c>
      <c r="BJ500" s="20" t="s">
        <v>76</v>
      </c>
      <c r="BK500" s="227">
        <f>ROUND(I500*H500,2)</f>
        <v>0</v>
      </c>
      <c r="BL500" s="20" t="s">
        <v>323</v>
      </c>
      <c r="BM500" s="226" t="s">
        <v>4897</v>
      </c>
    </row>
    <row r="501" s="2" customFormat="1">
      <c r="A501" s="41"/>
      <c r="B501" s="42"/>
      <c r="C501" s="43"/>
      <c r="D501" s="228" t="s">
        <v>202</v>
      </c>
      <c r="E501" s="43"/>
      <c r="F501" s="229" t="s">
        <v>6561</v>
      </c>
      <c r="G501" s="43"/>
      <c r="H501" s="43"/>
      <c r="I501" s="230"/>
      <c r="J501" s="43"/>
      <c r="K501" s="43"/>
      <c r="L501" s="47"/>
      <c r="M501" s="231"/>
      <c r="N501" s="232"/>
      <c r="O501" s="87"/>
      <c r="P501" s="87"/>
      <c r="Q501" s="87"/>
      <c r="R501" s="87"/>
      <c r="S501" s="87"/>
      <c r="T501" s="88"/>
      <c r="U501" s="41"/>
      <c r="V501" s="41"/>
      <c r="W501" s="41"/>
      <c r="X501" s="41"/>
      <c r="Y501" s="41"/>
      <c r="Z501" s="41"/>
      <c r="AA501" s="41"/>
      <c r="AB501" s="41"/>
      <c r="AC501" s="41"/>
      <c r="AD501" s="41"/>
      <c r="AE501" s="41"/>
      <c r="AT501" s="20" t="s">
        <v>202</v>
      </c>
      <c r="AU501" s="20" t="s">
        <v>76</v>
      </c>
    </row>
    <row r="502" s="2" customFormat="1" ht="24.15" customHeight="1">
      <c r="A502" s="41"/>
      <c r="B502" s="42"/>
      <c r="C502" s="274" t="s">
        <v>2597</v>
      </c>
      <c r="D502" s="274" t="s">
        <v>1765</v>
      </c>
      <c r="E502" s="275" t="s">
        <v>6562</v>
      </c>
      <c r="F502" s="276" t="s">
        <v>6563</v>
      </c>
      <c r="G502" s="277" t="s">
        <v>343</v>
      </c>
      <c r="H502" s="278">
        <v>10</v>
      </c>
      <c r="I502" s="279"/>
      <c r="J502" s="280">
        <f>ROUND(I502*H502,2)</f>
        <v>0</v>
      </c>
      <c r="K502" s="276" t="s">
        <v>19</v>
      </c>
      <c r="L502" s="281"/>
      <c r="M502" s="282" t="s">
        <v>19</v>
      </c>
      <c r="N502" s="283" t="s">
        <v>40</v>
      </c>
      <c r="O502" s="87"/>
      <c r="P502" s="224">
        <f>O502*H502</f>
        <v>0</v>
      </c>
      <c r="Q502" s="224">
        <v>0</v>
      </c>
      <c r="R502" s="224">
        <f>Q502*H502</f>
        <v>0</v>
      </c>
      <c r="S502" s="224">
        <v>0</v>
      </c>
      <c r="T502" s="225">
        <f>S502*H502</f>
        <v>0</v>
      </c>
      <c r="U502" s="41"/>
      <c r="V502" s="41"/>
      <c r="W502" s="41"/>
      <c r="X502" s="41"/>
      <c r="Y502" s="41"/>
      <c r="Z502" s="41"/>
      <c r="AA502" s="41"/>
      <c r="AB502" s="41"/>
      <c r="AC502" s="41"/>
      <c r="AD502" s="41"/>
      <c r="AE502" s="41"/>
      <c r="AR502" s="226" t="s">
        <v>449</v>
      </c>
      <c r="AT502" s="226" t="s">
        <v>1765</v>
      </c>
      <c r="AU502" s="226" t="s">
        <v>76</v>
      </c>
      <c r="AY502" s="20" t="s">
        <v>193</v>
      </c>
      <c r="BE502" s="227">
        <f>IF(N502="základní",J502,0)</f>
        <v>0</v>
      </c>
      <c r="BF502" s="227">
        <f>IF(N502="snížená",J502,0)</f>
        <v>0</v>
      </c>
      <c r="BG502" s="227">
        <f>IF(N502="zákl. přenesená",J502,0)</f>
        <v>0</v>
      </c>
      <c r="BH502" s="227">
        <f>IF(N502="sníž. přenesená",J502,0)</f>
        <v>0</v>
      </c>
      <c r="BI502" s="227">
        <f>IF(N502="nulová",J502,0)</f>
        <v>0</v>
      </c>
      <c r="BJ502" s="20" t="s">
        <v>76</v>
      </c>
      <c r="BK502" s="227">
        <f>ROUND(I502*H502,2)</f>
        <v>0</v>
      </c>
      <c r="BL502" s="20" t="s">
        <v>323</v>
      </c>
      <c r="BM502" s="226" t="s">
        <v>4929</v>
      </c>
    </row>
    <row r="503" s="2" customFormat="1">
      <c r="A503" s="41"/>
      <c r="B503" s="42"/>
      <c r="C503" s="43"/>
      <c r="D503" s="228" t="s">
        <v>202</v>
      </c>
      <c r="E503" s="43"/>
      <c r="F503" s="229" t="s">
        <v>6563</v>
      </c>
      <c r="G503" s="43"/>
      <c r="H503" s="43"/>
      <c r="I503" s="230"/>
      <c r="J503" s="43"/>
      <c r="K503" s="43"/>
      <c r="L503" s="47"/>
      <c r="M503" s="231"/>
      <c r="N503" s="232"/>
      <c r="O503" s="87"/>
      <c r="P503" s="87"/>
      <c r="Q503" s="87"/>
      <c r="R503" s="87"/>
      <c r="S503" s="87"/>
      <c r="T503" s="88"/>
      <c r="U503" s="41"/>
      <c r="V503" s="41"/>
      <c r="W503" s="41"/>
      <c r="X503" s="41"/>
      <c r="Y503" s="41"/>
      <c r="Z503" s="41"/>
      <c r="AA503" s="41"/>
      <c r="AB503" s="41"/>
      <c r="AC503" s="41"/>
      <c r="AD503" s="41"/>
      <c r="AE503" s="41"/>
      <c r="AT503" s="20" t="s">
        <v>202</v>
      </c>
      <c r="AU503" s="20" t="s">
        <v>76</v>
      </c>
    </row>
    <row r="504" s="2" customFormat="1" ht="16.5" customHeight="1">
      <c r="A504" s="41"/>
      <c r="B504" s="42"/>
      <c r="C504" s="274" t="s">
        <v>2602</v>
      </c>
      <c r="D504" s="274" t="s">
        <v>1765</v>
      </c>
      <c r="E504" s="275" t="s">
        <v>6564</v>
      </c>
      <c r="F504" s="276" t="s">
        <v>6565</v>
      </c>
      <c r="G504" s="277" t="s">
        <v>343</v>
      </c>
      <c r="H504" s="278">
        <v>3</v>
      </c>
      <c r="I504" s="279"/>
      <c r="J504" s="280">
        <f>ROUND(I504*H504,2)</f>
        <v>0</v>
      </c>
      <c r="K504" s="276" t="s">
        <v>19</v>
      </c>
      <c r="L504" s="281"/>
      <c r="M504" s="282" t="s">
        <v>19</v>
      </c>
      <c r="N504" s="283" t="s">
        <v>40</v>
      </c>
      <c r="O504" s="87"/>
      <c r="P504" s="224">
        <f>O504*H504</f>
        <v>0</v>
      </c>
      <c r="Q504" s="224">
        <v>0</v>
      </c>
      <c r="R504" s="224">
        <f>Q504*H504</f>
        <v>0</v>
      </c>
      <c r="S504" s="224">
        <v>0</v>
      </c>
      <c r="T504" s="225">
        <f>S504*H504</f>
        <v>0</v>
      </c>
      <c r="U504" s="41"/>
      <c r="V504" s="41"/>
      <c r="W504" s="41"/>
      <c r="X504" s="41"/>
      <c r="Y504" s="41"/>
      <c r="Z504" s="41"/>
      <c r="AA504" s="41"/>
      <c r="AB504" s="41"/>
      <c r="AC504" s="41"/>
      <c r="AD504" s="41"/>
      <c r="AE504" s="41"/>
      <c r="AR504" s="226" t="s">
        <v>449</v>
      </c>
      <c r="AT504" s="226" t="s">
        <v>1765</v>
      </c>
      <c r="AU504" s="226" t="s">
        <v>76</v>
      </c>
      <c r="AY504" s="20" t="s">
        <v>193</v>
      </c>
      <c r="BE504" s="227">
        <f>IF(N504="základní",J504,0)</f>
        <v>0</v>
      </c>
      <c r="BF504" s="227">
        <f>IF(N504="snížená",J504,0)</f>
        <v>0</v>
      </c>
      <c r="BG504" s="227">
        <f>IF(N504="zákl. přenesená",J504,0)</f>
        <v>0</v>
      </c>
      <c r="BH504" s="227">
        <f>IF(N504="sníž. přenesená",J504,0)</f>
        <v>0</v>
      </c>
      <c r="BI504" s="227">
        <f>IF(N504="nulová",J504,0)</f>
        <v>0</v>
      </c>
      <c r="BJ504" s="20" t="s">
        <v>76</v>
      </c>
      <c r="BK504" s="227">
        <f>ROUND(I504*H504,2)</f>
        <v>0</v>
      </c>
      <c r="BL504" s="20" t="s">
        <v>323</v>
      </c>
      <c r="BM504" s="226" t="s">
        <v>4940</v>
      </c>
    </row>
    <row r="505" s="2" customFormat="1">
      <c r="A505" s="41"/>
      <c r="B505" s="42"/>
      <c r="C505" s="43"/>
      <c r="D505" s="228" t="s">
        <v>202</v>
      </c>
      <c r="E505" s="43"/>
      <c r="F505" s="229" t="s">
        <v>6565</v>
      </c>
      <c r="G505" s="43"/>
      <c r="H505" s="43"/>
      <c r="I505" s="230"/>
      <c r="J505" s="43"/>
      <c r="K505" s="43"/>
      <c r="L505" s="47"/>
      <c r="M505" s="231"/>
      <c r="N505" s="232"/>
      <c r="O505" s="87"/>
      <c r="P505" s="87"/>
      <c r="Q505" s="87"/>
      <c r="R505" s="87"/>
      <c r="S505" s="87"/>
      <c r="T505" s="88"/>
      <c r="U505" s="41"/>
      <c r="V505" s="41"/>
      <c r="W505" s="41"/>
      <c r="X505" s="41"/>
      <c r="Y505" s="41"/>
      <c r="Z505" s="41"/>
      <c r="AA505" s="41"/>
      <c r="AB505" s="41"/>
      <c r="AC505" s="41"/>
      <c r="AD505" s="41"/>
      <c r="AE505" s="41"/>
      <c r="AT505" s="20" t="s">
        <v>202</v>
      </c>
      <c r="AU505" s="20" t="s">
        <v>76</v>
      </c>
    </row>
    <row r="506" s="2" customFormat="1" ht="24.15" customHeight="1">
      <c r="A506" s="41"/>
      <c r="B506" s="42"/>
      <c r="C506" s="274" t="s">
        <v>2607</v>
      </c>
      <c r="D506" s="274" t="s">
        <v>1765</v>
      </c>
      <c r="E506" s="275" t="s">
        <v>6566</v>
      </c>
      <c r="F506" s="276" t="s">
        <v>6567</v>
      </c>
      <c r="G506" s="277" t="s">
        <v>343</v>
      </c>
      <c r="H506" s="278">
        <v>3</v>
      </c>
      <c r="I506" s="279"/>
      <c r="J506" s="280">
        <f>ROUND(I506*H506,2)</f>
        <v>0</v>
      </c>
      <c r="K506" s="276" t="s">
        <v>19</v>
      </c>
      <c r="L506" s="281"/>
      <c r="M506" s="282" t="s">
        <v>19</v>
      </c>
      <c r="N506" s="283" t="s">
        <v>40</v>
      </c>
      <c r="O506" s="87"/>
      <c r="P506" s="224">
        <f>O506*H506</f>
        <v>0</v>
      </c>
      <c r="Q506" s="224">
        <v>0</v>
      </c>
      <c r="R506" s="224">
        <f>Q506*H506</f>
        <v>0</v>
      </c>
      <c r="S506" s="224">
        <v>0</v>
      </c>
      <c r="T506" s="225">
        <f>S506*H506</f>
        <v>0</v>
      </c>
      <c r="U506" s="41"/>
      <c r="V506" s="41"/>
      <c r="W506" s="41"/>
      <c r="X506" s="41"/>
      <c r="Y506" s="41"/>
      <c r="Z506" s="41"/>
      <c r="AA506" s="41"/>
      <c r="AB506" s="41"/>
      <c r="AC506" s="41"/>
      <c r="AD506" s="41"/>
      <c r="AE506" s="41"/>
      <c r="AR506" s="226" t="s">
        <v>449</v>
      </c>
      <c r="AT506" s="226" t="s">
        <v>1765</v>
      </c>
      <c r="AU506" s="226" t="s">
        <v>76</v>
      </c>
      <c r="AY506" s="20" t="s">
        <v>193</v>
      </c>
      <c r="BE506" s="227">
        <f>IF(N506="základní",J506,0)</f>
        <v>0</v>
      </c>
      <c r="BF506" s="227">
        <f>IF(N506="snížená",J506,0)</f>
        <v>0</v>
      </c>
      <c r="BG506" s="227">
        <f>IF(N506="zákl. přenesená",J506,0)</f>
        <v>0</v>
      </c>
      <c r="BH506" s="227">
        <f>IF(N506="sníž. přenesená",J506,0)</f>
        <v>0</v>
      </c>
      <c r="BI506" s="227">
        <f>IF(N506="nulová",J506,0)</f>
        <v>0</v>
      </c>
      <c r="BJ506" s="20" t="s">
        <v>76</v>
      </c>
      <c r="BK506" s="227">
        <f>ROUND(I506*H506,2)</f>
        <v>0</v>
      </c>
      <c r="BL506" s="20" t="s">
        <v>323</v>
      </c>
      <c r="BM506" s="226" t="s">
        <v>4959</v>
      </c>
    </row>
    <row r="507" s="2" customFormat="1">
      <c r="A507" s="41"/>
      <c r="B507" s="42"/>
      <c r="C507" s="43"/>
      <c r="D507" s="228" t="s">
        <v>202</v>
      </c>
      <c r="E507" s="43"/>
      <c r="F507" s="229" t="s">
        <v>6567</v>
      </c>
      <c r="G507" s="43"/>
      <c r="H507" s="43"/>
      <c r="I507" s="230"/>
      <c r="J507" s="43"/>
      <c r="K507" s="43"/>
      <c r="L507" s="47"/>
      <c r="M507" s="231"/>
      <c r="N507" s="232"/>
      <c r="O507" s="87"/>
      <c r="P507" s="87"/>
      <c r="Q507" s="87"/>
      <c r="R507" s="87"/>
      <c r="S507" s="87"/>
      <c r="T507" s="88"/>
      <c r="U507" s="41"/>
      <c r="V507" s="41"/>
      <c r="W507" s="41"/>
      <c r="X507" s="41"/>
      <c r="Y507" s="41"/>
      <c r="Z507" s="41"/>
      <c r="AA507" s="41"/>
      <c r="AB507" s="41"/>
      <c r="AC507" s="41"/>
      <c r="AD507" s="41"/>
      <c r="AE507" s="41"/>
      <c r="AT507" s="20" t="s">
        <v>202</v>
      </c>
      <c r="AU507" s="20" t="s">
        <v>76</v>
      </c>
    </row>
    <row r="508" s="2" customFormat="1" ht="16.5" customHeight="1">
      <c r="A508" s="41"/>
      <c r="B508" s="42"/>
      <c r="C508" s="215" t="s">
        <v>2611</v>
      </c>
      <c r="D508" s="215" t="s">
        <v>195</v>
      </c>
      <c r="E508" s="216" t="s">
        <v>6568</v>
      </c>
      <c r="F508" s="217" t="s">
        <v>6569</v>
      </c>
      <c r="G508" s="218" t="s">
        <v>326</v>
      </c>
      <c r="H508" s="219">
        <v>3</v>
      </c>
      <c r="I508" s="220"/>
      <c r="J508" s="221">
        <f>ROUND(I508*H508,2)</f>
        <v>0</v>
      </c>
      <c r="K508" s="217" t="s">
        <v>19</v>
      </c>
      <c r="L508" s="47"/>
      <c r="M508" s="222" t="s">
        <v>19</v>
      </c>
      <c r="N508" s="223" t="s">
        <v>40</v>
      </c>
      <c r="O508" s="87"/>
      <c r="P508" s="224">
        <f>O508*H508</f>
        <v>0</v>
      </c>
      <c r="Q508" s="224">
        <v>0</v>
      </c>
      <c r="R508" s="224">
        <f>Q508*H508</f>
        <v>0</v>
      </c>
      <c r="S508" s="224">
        <v>0</v>
      </c>
      <c r="T508" s="225">
        <f>S508*H508</f>
        <v>0</v>
      </c>
      <c r="U508" s="41"/>
      <c r="V508" s="41"/>
      <c r="W508" s="41"/>
      <c r="X508" s="41"/>
      <c r="Y508" s="41"/>
      <c r="Z508" s="41"/>
      <c r="AA508" s="41"/>
      <c r="AB508" s="41"/>
      <c r="AC508" s="41"/>
      <c r="AD508" s="41"/>
      <c r="AE508" s="41"/>
      <c r="AR508" s="226" t="s">
        <v>323</v>
      </c>
      <c r="AT508" s="226" t="s">
        <v>195</v>
      </c>
      <c r="AU508" s="226" t="s">
        <v>76</v>
      </c>
      <c r="AY508" s="20" t="s">
        <v>193</v>
      </c>
      <c r="BE508" s="227">
        <f>IF(N508="základní",J508,0)</f>
        <v>0</v>
      </c>
      <c r="BF508" s="227">
        <f>IF(N508="snížená",J508,0)</f>
        <v>0</v>
      </c>
      <c r="BG508" s="227">
        <f>IF(N508="zákl. přenesená",J508,0)</f>
        <v>0</v>
      </c>
      <c r="BH508" s="227">
        <f>IF(N508="sníž. přenesená",J508,0)</f>
        <v>0</v>
      </c>
      <c r="BI508" s="227">
        <f>IF(N508="nulová",J508,0)</f>
        <v>0</v>
      </c>
      <c r="BJ508" s="20" t="s">
        <v>76</v>
      </c>
      <c r="BK508" s="227">
        <f>ROUND(I508*H508,2)</f>
        <v>0</v>
      </c>
      <c r="BL508" s="20" t="s">
        <v>323</v>
      </c>
      <c r="BM508" s="226" t="s">
        <v>4975</v>
      </c>
    </row>
    <row r="509" s="2" customFormat="1">
      <c r="A509" s="41"/>
      <c r="B509" s="42"/>
      <c r="C509" s="43"/>
      <c r="D509" s="228" t="s">
        <v>202</v>
      </c>
      <c r="E509" s="43"/>
      <c r="F509" s="229" t="s">
        <v>6569</v>
      </c>
      <c r="G509" s="43"/>
      <c r="H509" s="43"/>
      <c r="I509" s="230"/>
      <c r="J509" s="43"/>
      <c r="K509" s="43"/>
      <c r="L509" s="47"/>
      <c r="M509" s="231"/>
      <c r="N509" s="232"/>
      <c r="O509" s="87"/>
      <c r="P509" s="87"/>
      <c r="Q509" s="87"/>
      <c r="R509" s="87"/>
      <c r="S509" s="87"/>
      <c r="T509" s="88"/>
      <c r="U509" s="41"/>
      <c r="V509" s="41"/>
      <c r="W509" s="41"/>
      <c r="X509" s="41"/>
      <c r="Y509" s="41"/>
      <c r="Z509" s="41"/>
      <c r="AA509" s="41"/>
      <c r="AB509" s="41"/>
      <c r="AC509" s="41"/>
      <c r="AD509" s="41"/>
      <c r="AE509" s="41"/>
      <c r="AT509" s="20" t="s">
        <v>202</v>
      </c>
      <c r="AU509" s="20" t="s">
        <v>76</v>
      </c>
    </row>
    <row r="510" s="2" customFormat="1" ht="16.5" customHeight="1">
      <c r="A510" s="41"/>
      <c r="B510" s="42"/>
      <c r="C510" s="215" t="s">
        <v>2617</v>
      </c>
      <c r="D510" s="215" t="s">
        <v>195</v>
      </c>
      <c r="E510" s="216" t="s">
        <v>6570</v>
      </c>
      <c r="F510" s="217" t="s">
        <v>6571</v>
      </c>
      <c r="G510" s="218" t="s">
        <v>326</v>
      </c>
      <c r="H510" s="219">
        <v>3</v>
      </c>
      <c r="I510" s="220"/>
      <c r="J510" s="221">
        <f>ROUND(I510*H510,2)</f>
        <v>0</v>
      </c>
      <c r="K510" s="217" t="s">
        <v>19</v>
      </c>
      <c r="L510" s="47"/>
      <c r="M510" s="222" t="s">
        <v>19</v>
      </c>
      <c r="N510" s="223" t="s">
        <v>40</v>
      </c>
      <c r="O510" s="87"/>
      <c r="P510" s="224">
        <f>O510*H510</f>
        <v>0</v>
      </c>
      <c r="Q510" s="224">
        <v>0</v>
      </c>
      <c r="R510" s="224">
        <f>Q510*H510</f>
        <v>0</v>
      </c>
      <c r="S510" s="224">
        <v>0</v>
      </c>
      <c r="T510" s="225">
        <f>S510*H510</f>
        <v>0</v>
      </c>
      <c r="U510" s="41"/>
      <c r="V510" s="41"/>
      <c r="W510" s="41"/>
      <c r="X510" s="41"/>
      <c r="Y510" s="41"/>
      <c r="Z510" s="41"/>
      <c r="AA510" s="41"/>
      <c r="AB510" s="41"/>
      <c r="AC510" s="41"/>
      <c r="AD510" s="41"/>
      <c r="AE510" s="41"/>
      <c r="AR510" s="226" t="s">
        <v>323</v>
      </c>
      <c r="AT510" s="226" t="s">
        <v>195</v>
      </c>
      <c r="AU510" s="226" t="s">
        <v>76</v>
      </c>
      <c r="AY510" s="20" t="s">
        <v>193</v>
      </c>
      <c r="BE510" s="227">
        <f>IF(N510="základní",J510,0)</f>
        <v>0</v>
      </c>
      <c r="BF510" s="227">
        <f>IF(N510="snížená",J510,0)</f>
        <v>0</v>
      </c>
      <c r="BG510" s="227">
        <f>IF(N510="zákl. přenesená",J510,0)</f>
        <v>0</v>
      </c>
      <c r="BH510" s="227">
        <f>IF(N510="sníž. přenesená",J510,0)</f>
        <v>0</v>
      </c>
      <c r="BI510" s="227">
        <f>IF(N510="nulová",J510,0)</f>
        <v>0</v>
      </c>
      <c r="BJ510" s="20" t="s">
        <v>76</v>
      </c>
      <c r="BK510" s="227">
        <f>ROUND(I510*H510,2)</f>
        <v>0</v>
      </c>
      <c r="BL510" s="20" t="s">
        <v>323</v>
      </c>
      <c r="BM510" s="226" t="s">
        <v>4983</v>
      </c>
    </row>
    <row r="511" s="2" customFormat="1">
      <c r="A511" s="41"/>
      <c r="B511" s="42"/>
      <c r="C511" s="43"/>
      <c r="D511" s="228" t="s">
        <v>202</v>
      </c>
      <c r="E511" s="43"/>
      <c r="F511" s="229" t="s">
        <v>6571</v>
      </c>
      <c r="G511" s="43"/>
      <c r="H511" s="43"/>
      <c r="I511" s="230"/>
      <c r="J511" s="43"/>
      <c r="K511" s="43"/>
      <c r="L511" s="47"/>
      <c r="M511" s="231"/>
      <c r="N511" s="232"/>
      <c r="O511" s="87"/>
      <c r="P511" s="87"/>
      <c r="Q511" s="87"/>
      <c r="R511" s="87"/>
      <c r="S511" s="87"/>
      <c r="T511" s="88"/>
      <c r="U511" s="41"/>
      <c r="V511" s="41"/>
      <c r="W511" s="41"/>
      <c r="X511" s="41"/>
      <c r="Y511" s="41"/>
      <c r="Z511" s="41"/>
      <c r="AA511" s="41"/>
      <c r="AB511" s="41"/>
      <c r="AC511" s="41"/>
      <c r="AD511" s="41"/>
      <c r="AE511" s="41"/>
      <c r="AT511" s="20" t="s">
        <v>202</v>
      </c>
      <c r="AU511" s="20" t="s">
        <v>76</v>
      </c>
    </row>
    <row r="512" s="2" customFormat="1" ht="16.5" customHeight="1">
      <c r="A512" s="41"/>
      <c r="B512" s="42"/>
      <c r="C512" s="215" t="s">
        <v>2624</v>
      </c>
      <c r="D512" s="215" t="s">
        <v>195</v>
      </c>
      <c r="E512" s="216" t="s">
        <v>6572</v>
      </c>
      <c r="F512" s="217" t="s">
        <v>6573</v>
      </c>
      <c r="G512" s="218" t="s">
        <v>326</v>
      </c>
      <c r="H512" s="219">
        <v>4</v>
      </c>
      <c r="I512" s="220"/>
      <c r="J512" s="221">
        <f>ROUND(I512*H512,2)</f>
        <v>0</v>
      </c>
      <c r="K512" s="217" t="s">
        <v>19</v>
      </c>
      <c r="L512" s="47"/>
      <c r="M512" s="222" t="s">
        <v>19</v>
      </c>
      <c r="N512" s="223" t="s">
        <v>40</v>
      </c>
      <c r="O512" s="87"/>
      <c r="P512" s="224">
        <f>O512*H512</f>
        <v>0</v>
      </c>
      <c r="Q512" s="224">
        <v>0</v>
      </c>
      <c r="R512" s="224">
        <f>Q512*H512</f>
        <v>0</v>
      </c>
      <c r="S512" s="224">
        <v>0</v>
      </c>
      <c r="T512" s="225">
        <f>S512*H512</f>
        <v>0</v>
      </c>
      <c r="U512" s="41"/>
      <c r="V512" s="41"/>
      <c r="W512" s="41"/>
      <c r="X512" s="41"/>
      <c r="Y512" s="41"/>
      <c r="Z512" s="41"/>
      <c r="AA512" s="41"/>
      <c r="AB512" s="41"/>
      <c r="AC512" s="41"/>
      <c r="AD512" s="41"/>
      <c r="AE512" s="41"/>
      <c r="AR512" s="226" t="s">
        <v>323</v>
      </c>
      <c r="AT512" s="226" t="s">
        <v>195</v>
      </c>
      <c r="AU512" s="226" t="s">
        <v>76</v>
      </c>
      <c r="AY512" s="20" t="s">
        <v>193</v>
      </c>
      <c r="BE512" s="227">
        <f>IF(N512="základní",J512,0)</f>
        <v>0</v>
      </c>
      <c r="BF512" s="227">
        <f>IF(N512="snížená",J512,0)</f>
        <v>0</v>
      </c>
      <c r="BG512" s="227">
        <f>IF(N512="zákl. přenesená",J512,0)</f>
        <v>0</v>
      </c>
      <c r="BH512" s="227">
        <f>IF(N512="sníž. přenesená",J512,0)</f>
        <v>0</v>
      </c>
      <c r="BI512" s="227">
        <f>IF(N512="nulová",J512,0)</f>
        <v>0</v>
      </c>
      <c r="BJ512" s="20" t="s">
        <v>76</v>
      </c>
      <c r="BK512" s="227">
        <f>ROUND(I512*H512,2)</f>
        <v>0</v>
      </c>
      <c r="BL512" s="20" t="s">
        <v>323</v>
      </c>
      <c r="BM512" s="226" t="s">
        <v>4992</v>
      </c>
    </row>
    <row r="513" s="2" customFormat="1">
      <c r="A513" s="41"/>
      <c r="B513" s="42"/>
      <c r="C513" s="43"/>
      <c r="D513" s="228" t="s">
        <v>202</v>
      </c>
      <c r="E513" s="43"/>
      <c r="F513" s="229" t="s">
        <v>6573</v>
      </c>
      <c r="G513" s="43"/>
      <c r="H513" s="43"/>
      <c r="I513" s="230"/>
      <c r="J513" s="43"/>
      <c r="K513" s="43"/>
      <c r="L513" s="47"/>
      <c r="M513" s="231"/>
      <c r="N513" s="232"/>
      <c r="O513" s="87"/>
      <c r="P513" s="87"/>
      <c r="Q513" s="87"/>
      <c r="R513" s="87"/>
      <c r="S513" s="87"/>
      <c r="T513" s="88"/>
      <c r="U513" s="41"/>
      <c r="V513" s="41"/>
      <c r="W513" s="41"/>
      <c r="X513" s="41"/>
      <c r="Y513" s="41"/>
      <c r="Z513" s="41"/>
      <c r="AA513" s="41"/>
      <c r="AB513" s="41"/>
      <c r="AC513" s="41"/>
      <c r="AD513" s="41"/>
      <c r="AE513" s="41"/>
      <c r="AT513" s="20" t="s">
        <v>202</v>
      </c>
      <c r="AU513" s="20" t="s">
        <v>76</v>
      </c>
    </row>
    <row r="514" s="2" customFormat="1" ht="16.5" customHeight="1">
      <c r="A514" s="41"/>
      <c r="B514" s="42"/>
      <c r="C514" s="274" t="s">
        <v>2630</v>
      </c>
      <c r="D514" s="274" t="s">
        <v>1765</v>
      </c>
      <c r="E514" s="275" t="s">
        <v>6574</v>
      </c>
      <c r="F514" s="276" t="s">
        <v>6575</v>
      </c>
      <c r="G514" s="277" t="s">
        <v>343</v>
      </c>
      <c r="H514" s="278">
        <v>4</v>
      </c>
      <c r="I514" s="279"/>
      <c r="J514" s="280">
        <f>ROUND(I514*H514,2)</f>
        <v>0</v>
      </c>
      <c r="K514" s="276" t="s">
        <v>19</v>
      </c>
      <c r="L514" s="281"/>
      <c r="M514" s="282" t="s">
        <v>19</v>
      </c>
      <c r="N514" s="283" t="s">
        <v>40</v>
      </c>
      <c r="O514" s="87"/>
      <c r="P514" s="224">
        <f>O514*H514</f>
        <v>0</v>
      </c>
      <c r="Q514" s="224">
        <v>0</v>
      </c>
      <c r="R514" s="224">
        <f>Q514*H514</f>
        <v>0</v>
      </c>
      <c r="S514" s="224">
        <v>0</v>
      </c>
      <c r="T514" s="225">
        <f>S514*H514</f>
        <v>0</v>
      </c>
      <c r="U514" s="41"/>
      <c r="V514" s="41"/>
      <c r="W514" s="41"/>
      <c r="X514" s="41"/>
      <c r="Y514" s="41"/>
      <c r="Z514" s="41"/>
      <c r="AA514" s="41"/>
      <c r="AB514" s="41"/>
      <c r="AC514" s="41"/>
      <c r="AD514" s="41"/>
      <c r="AE514" s="41"/>
      <c r="AR514" s="226" t="s">
        <v>449</v>
      </c>
      <c r="AT514" s="226" t="s">
        <v>1765</v>
      </c>
      <c r="AU514" s="226" t="s">
        <v>76</v>
      </c>
      <c r="AY514" s="20" t="s">
        <v>193</v>
      </c>
      <c r="BE514" s="227">
        <f>IF(N514="základní",J514,0)</f>
        <v>0</v>
      </c>
      <c r="BF514" s="227">
        <f>IF(N514="snížená",J514,0)</f>
        <v>0</v>
      </c>
      <c r="BG514" s="227">
        <f>IF(N514="zákl. přenesená",J514,0)</f>
        <v>0</v>
      </c>
      <c r="BH514" s="227">
        <f>IF(N514="sníž. přenesená",J514,0)</f>
        <v>0</v>
      </c>
      <c r="BI514" s="227">
        <f>IF(N514="nulová",J514,0)</f>
        <v>0</v>
      </c>
      <c r="BJ514" s="20" t="s">
        <v>76</v>
      </c>
      <c r="BK514" s="227">
        <f>ROUND(I514*H514,2)</f>
        <v>0</v>
      </c>
      <c r="BL514" s="20" t="s">
        <v>323</v>
      </c>
      <c r="BM514" s="226" t="s">
        <v>5008</v>
      </c>
    </row>
    <row r="515" s="2" customFormat="1">
      <c r="A515" s="41"/>
      <c r="B515" s="42"/>
      <c r="C515" s="43"/>
      <c r="D515" s="228" t="s">
        <v>202</v>
      </c>
      <c r="E515" s="43"/>
      <c r="F515" s="229" t="s">
        <v>6575</v>
      </c>
      <c r="G515" s="43"/>
      <c r="H515" s="43"/>
      <c r="I515" s="230"/>
      <c r="J515" s="43"/>
      <c r="K515" s="43"/>
      <c r="L515" s="47"/>
      <c r="M515" s="231"/>
      <c r="N515" s="232"/>
      <c r="O515" s="87"/>
      <c r="P515" s="87"/>
      <c r="Q515" s="87"/>
      <c r="R515" s="87"/>
      <c r="S515" s="87"/>
      <c r="T515" s="88"/>
      <c r="U515" s="41"/>
      <c r="V515" s="41"/>
      <c r="W515" s="41"/>
      <c r="X515" s="41"/>
      <c r="Y515" s="41"/>
      <c r="Z515" s="41"/>
      <c r="AA515" s="41"/>
      <c r="AB515" s="41"/>
      <c r="AC515" s="41"/>
      <c r="AD515" s="41"/>
      <c r="AE515" s="41"/>
      <c r="AT515" s="20" t="s">
        <v>202</v>
      </c>
      <c r="AU515" s="20" t="s">
        <v>76</v>
      </c>
    </row>
    <row r="516" s="2" customFormat="1" ht="16.5" customHeight="1">
      <c r="A516" s="41"/>
      <c r="B516" s="42"/>
      <c r="C516" s="215" t="s">
        <v>2636</v>
      </c>
      <c r="D516" s="215" t="s">
        <v>195</v>
      </c>
      <c r="E516" s="216" t="s">
        <v>6576</v>
      </c>
      <c r="F516" s="217" t="s">
        <v>6577</v>
      </c>
      <c r="G516" s="218" t="s">
        <v>326</v>
      </c>
      <c r="H516" s="219">
        <v>25</v>
      </c>
      <c r="I516" s="220"/>
      <c r="J516" s="221">
        <f>ROUND(I516*H516,2)</f>
        <v>0</v>
      </c>
      <c r="K516" s="217" t="s">
        <v>19</v>
      </c>
      <c r="L516" s="47"/>
      <c r="M516" s="222" t="s">
        <v>19</v>
      </c>
      <c r="N516" s="223" t="s">
        <v>40</v>
      </c>
      <c r="O516" s="87"/>
      <c r="P516" s="224">
        <f>O516*H516</f>
        <v>0</v>
      </c>
      <c r="Q516" s="224">
        <v>0</v>
      </c>
      <c r="R516" s="224">
        <f>Q516*H516</f>
        <v>0</v>
      </c>
      <c r="S516" s="224">
        <v>0</v>
      </c>
      <c r="T516" s="225">
        <f>S516*H516</f>
        <v>0</v>
      </c>
      <c r="U516" s="41"/>
      <c r="V516" s="41"/>
      <c r="W516" s="41"/>
      <c r="X516" s="41"/>
      <c r="Y516" s="41"/>
      <c r="Z516" s="41"/>
      <c r="AA516" s="41"/>
      <c r="AB516" s="41"/>
      <c r="AC516" s="41"/>
      <c r="AD516" s="41"/>
      <c r="AE516" s="41"/>
      <c r="AR516" s="226" t="s">
        <v>323</v>
      </c>
      <c r="AT516" s="226" t="s">
        <v>195</v>
      </c>
      <c r="AU516" s="226" t="s">
        <v>76</v>
      </c>
      <c r="AY516" s="20" t="s">
        <v>193</v>
      </c>
      <c r="BE516" s="227">
        <f>IF(N516="základní",J516,0)</f>
        <v>0</v>
      </c>
      <c r="BF516" s="227">
        <f>IF(N516="snížená",J516,0)</f>
        <v>0</v>
      </c>
      <c r="BG516" s="227">
        <f>IF(N516="zákl. přenesená",J516,0)</f>
        <v>0</v>
      </c>
      <c r="BH516" s="227">
        <f>IF(N516="sníž. přenesená",J516,0)</f>
        <v>0</v>
      </c>
      <c r="BI516" s="227">
        <f>IF(N516="nulová",J516,0)</f>
        <v>0</v>
      </c>
      <c r="BJ516" s="20" t="s">
        <v>76</v>
      </c>
      <c r="BK516" s="227">
        <f>ROUND(I516*H516,2)</f>
        <v>0</v>
      </c>
      <c r="BL516" s="20" t="s">
        <v>323</v>
      </c>
      <c r="BM516" s="226" t="s">
        <v>5020</v>
      </c>
    </row>
    <row r="517" s="2" customFormat="1">
      <c r="A517" s="41"/>
      <c r="B517" s="42"/>
      <c r="C517" s="43"/>
      <c r="D517" s="228" t="s">
        <v>202</v>
      </c>
      <c r="E517" s="43"/>
      <c r="F517" s="229" t="s">
        <v>6577</v>
      </c>
      <c r="G517" s="43"/>
      <c r="H517" s="43"/>
      <c r="I517" s="230"/>
      <c r="J517" s="43"/>
      <c r="K517" s="43"/>
      <c r="L517" s="47"/>
      <c r="M517" s="231"/>
      <c r="N517" s="232"/>
      <c r="O517" s="87"/>
      <c r="P517" s="87"/>
      <c r="Q517" s="87"/>
      <c r="R517" s="87"/>
      <c r="S517" s="87"/>
      <c r="T517" s="88"/>
      <c r="U517" s="41"/>
      <c r="V517" s="41"/>
      <c r="W517" s="41"/>
      <c r="X517" s="41"/>
      <c r="Y517" s="41"/>
      <c r="Z517" s="41"/>
      <c r="AA517" s="41"/>
      <c r="AB517" s="41"/>
      <c r="AC517" s="41"/>
      <c r="AD517" s="41"/>
      <c r="AE517" s="41"/>
      <c r="AT517" s="20" t="s">
        <v>202</v>
      </c>
      <c r="AU517" s="20" t="s">
        <v>76</v>
      </c>
    </row>
    <row r="518" s="2" customFormat="1">
      <c r="A518" s="41"/>
      <c r="B518" s="42"/>
      <c r="C518" s="43"/>
      <c r="D518" s="228" t="s">
        <v>1221</v>
      </c>
      <c r="E518" s="43"/>
      <c r="F518" s="270" t="s">
        <v>6578</v>
      </c>
      <c r="G518" s="43"/>
      <c r="H518" s="43"/>
      <c r="I518" s="230"/>
      <c r="J518" s="43"/>
      <c r="K518" s="43"/>
      <c r="L518" s="47"/>
      <c r="M518" s="231"/>
      <c r="N518" s="232"/>
      <c r="O518" s="87"/>
      <c r="P518" s="87"/>
      <c r="Q518" s="87"/>
      <c r="R518" s="87"/>
      <c r="S518" s="87"/>
      <c r="T518" s="88"/>
      <c r="U518" s="41"/>
      <c r="V518" s="41"/>
      <c r="W518" s="41"/>
      <c r="X518" s="41"/>
      <c r="Y518" s="41"/>
      <c r="Z518" s="41"/>
      <c r="AA518" s="41"/>
      <c r="AB518" s="41"/>
      <c r="AC518" s="41"/>
      <c r="AD518" s="41"/>
      <c r="AE518" s="41"/>
      <c r="AT518" s="20" t="s">
        <v>1221</v>
      </c>
      <c r="AU518" s="20" t="s">
        <v>76</v>
      </c>
    </row>
    <row r="519" s="2" customFormat="1" ht="21.75" customHeight="1">
      <c r="A519" s="41"/>
      <c r="B519" s="42"/>
      <c r="C519" s="274" t="s">
        <v>2642</v>
      </c>
      <c r="D519" s="274" t="s">
        <v>1765</v>
      </c>
      <c r="E519" s="275" t="s">
        <v>6579</v>
      </c>
      <c r="F519" s="276" t="s">
        <v>6580</v>
      </c>
      <c r="G519" s="277" t="s">
        <v>343</v>
      </c>
      <c r="H519" s="278">
        <v>21</v>
      </c>
      <c r="I519" s="279"/>
      <c r="J519" s="280">
        <f>ROUND(I519*H519,2)</f>
        <v>0</v>
      </c>
      <c r="K519" s="276" t="s">
        <v>19</v>
      </c>
      <c r="L519" s="281"/>
      <c r="M519" s="282" t="s">
        <v>19</v>
      </c>
      <c r="N519" s="283" t="s">
        <v>40</v>
      </c>
      <c r="O519" s="87"/>
      <c r="P519" s="224">
        <f>O519*H519</f>
        <v>0</v>
      </c>
      <c r="Q519" s="224">
        <v>0</v>
      </c>
      <c r="R519" s="224">
        <f>Q519*H519</f>
        <v>0</v>
      </c>
      <c r="S519" s="224">
        <v>0</v>
      </c>
      <c r="T519" s="225">
        <f>S519*H519</f>
        <v>0</v>
      </c>
      <c r="U519" s="41"/>
      <c r="V519" s="41"/>
      <c r="W519" s="41"/>
      <c r="X519" s="41"/>
      <c r="Y519" s="41"/>
      <c r="Z519" s="41"/>
      <c r="AA519" s="41"/>
      <c r="AB519" s="41"/>
      <c r="AC519" s="41"/>
      <c r="AD519" s="41"/>
      <c r="AE519" s="41"/>
      <c r="AR519" s="226" t="s">
        <v>449</v>
      </c>
      <c r="AT519" s="226" t="s">
        <v>1765</v>
      </c>
      <c r="AU519" s="226" t="s">
        <v>76</v>
      </c>
      <c r="AY519" s="20" t="s">
        <v>193</v>
      </c>
      <c r="BE519" s="227">
        <f>IF(N519="základní",J519,0)</f>
        <v>0</v>
      </c>
      <c r="BF519" s="227">
        <f>IF(N519="snížená",J519,0)</f>
        <v>0</v>
      </c>
      <c r="BG519" s="227">
        <f>IF(N519="zákl. přenesená",J519,0)</f>
        <v>0</v>
      </c>
      <c r="BH519" s="227">
        <f>IF(N519="sníž. přenesená",J519,0)</f>
        <v>0</v>
      </c>
      <c r="BI519" s="227">
        <f>IF(N519="nulová",J519,0)</f>
        <v>0</v>
      </c>
      <c r="BJ519" s="20" t="s">
        <v>76</v>
      </c>
      <c r="BK519" s="227">
        <f>ROUND(I519*H519,2)</f>
        <v>0</v>
      </c>
      <c r="BL519" s="20" t="s">
        <v>323</v>
      </c>
      <c r="BM519" s="226" t="s">
        <v>5033</v>
      </c>
    </row>
    <row r="520" s="2" customFormat="1">
      <c r="A520" s="41"/>
      <c r="B520" s="42"/>
      <c r="C520" s="43"/>
      <c r="D520" s="228" t="s">
        <v>202</v>
      </c>
      <c r="E520" s="43"/>
      <c r="F520" s="229" t="s">
        <v>6580</v>
      </c>
      <c r="G520" s="43"/>
      <c r="H520" s="43"/>
      <c r="I520" s="230"/>
      <c r="J520" s="43"/>
      <c r="K520" s="43"/>
      <c r="L520" s="47"/>
      <c r="M520" s="231"/>
      <c r="N520" s="232"/>
      <c r="O520" s="87"/>
      <c r="P520" s="87"/>
      <c r="Q520" s="87"/>
      <c r="R520" s="87"/>
      <c r="S520" s="87"/>
      <c r="T520" s="88"/>
      <c r="U520" s="41"/>
      <c r="V520" s="41"/>
      <c r="W520" s="41"/>
      <c r="X520" s="41"/>
      <c r="Y520" s="41"/>
      <c r="Z520" s="41"/>
      <c r="AA520" s="41"/>
      <c r="AB520" s="41"/>
      <c r="AC520" s="41"/>
      <c r="AD520" s="41"/>
      <c r="AE520" s="41"/>
      <c r="AT520" s="20" t="s">
        <v>202</v>
      </c>
      <c r="AU520" s="20" t="s">
        <v>76</v>
      </c>
    </row>
    <row r="521" s="2" customFormat="1" ht="21.75" customHeight="1">
      <c r="A521" s="41"/>
      <c r="B521" s="42"/>
      <c r="C521" s="274" t="s">
        <v>2648</v>
      </c>
      <c r="D521" s="274" t="s">
        <v>1765</v>
      </c>
      <c r="E521" s="275" t="s">
        <v>6581</v>
      </c>
      <c r="F521" s="276" t="s">
        <v>6582</v>
      </c>
      <c r="G521" s="277" t="s">
        <v>343</v>
      </c>
      <c r="H521" s="278">
        <v>1</v>
      </c>
      <c r="I521" s="279"/>
      <c r="J521" s="280">
        <f>ROUND(I521*H521,2)</f>
        <v>0</v>
      </c>
      <c r="K521" s="276" t="s">
        <v>19</v>
      </c>
      <c r="L521" s="281"/>
      <c r="M521" s="282" t="s">
        <v>19</v>
      </c>
      <c r="N521" s="283" t="s">
        <v>40</v>
      </c>
      <c r="O521" s="87"/>
      <c r="P521" s="224">
        <f>O521*H521</f>
        <v>0</v>
      </c>
      <c r="Q521" s="224">
        <v>0</v>
      </c>
      <c r="R521" s="224">
        <f>Q521*H521</f>
        <v>0</v>
      </c>
      <c r="S521" s="224">
        <v>0</v>
      </c>
      <c r="T521" s="225">
        <f>S521*H521</f>
        <v>0</v>
      </c>
      <c r="U521" s="41"/>
      <c r="V521" s="41"/>
      <c r="W521" s="41"/>
      <c r="X521" s="41"/>
      <c r="Y521" s="41"/>
      <c r="Z521" s="41"/>
      <c r="AA521" s="41"/>
      <c r="AB521" s="41"/>
      <c r="AC521" s="41"/>
      <c r="AD521" s="41"/>
      <c r="AE521" s="41"/>
      <c r="AR521" s="226" t="s">
        <v>449</v>
      </c>
      <c r="AT521" s="226" t="s">
        <v>1765</v>
      </c>
      <c r="AU521" s="226" t="s">
        <v>76</v>
      </c>
      <c r="AY521" s="20" t="s">
        <v>193</v>
      </c>
      <c r="BE521" s="227">
        <f>IF(N521="základní",J521,0)</f>
        <v>0</v>
      </c>
      <c r="BF521" s="227">
        <f>IF(N521="snížená",J521,0)</f>
        <v>0</v>
      </c>
      <c r="BG521" s="227">
        <f>IF(N521="zákl. přenesená",J521,0)</f>
        <v>0</v>
      </c>
      <c r="BH521" s="227">
        <f>IF(N521="sníž. přenesená",J521,0)</f>
        <v>0</v>
      </c>
      <c r="BI521" s="227">
        <f>IF(N521="nulová",J521,0)</f>
        <v>0</v>
      </c>
      <c r="BJ521" s="20" t="s">
        <v>76</v>
      </c>
      <c r="BK521" s="227">
        <f>ROUND(I521*H521,2)</f>
        <v>0</v>
      </c>
      <c r="BL521" s="20" t="s">
        <v>323</v>
      </c>
      <c r="BM521" s="226" t="s">
        <v>5048</v>
      </c>
    </row>
    <row r="522" s="2" customFormat="1">
      <c r="A522" s="41"/>
      <c r="B522" s="42"/>
      <c r="C522" s="43"/>
      <c r="D522" s="228" t="s">
        <v>202</v>
      </c>
      <c r="E522" s="43"/>
      <c r="F522" s="229" t="s">
        <v>6582</v>
      </c>
      <c r="G522" s="43"/>
      <c r="H522" s="43"/>
      <c r="I522" s="230"/>
      <c r="J522" s="43"/>
      <c r="K522" s="43"/>
      <c r="L522" s="47"/>
      <c r="M522" s="231"/>
      <c r="N522" s="232"/>
      <c r="O522" s="87"/>
      <c r="P522" s="87"/>
      <c r="Q522" s="87"/>
      <c r="R522" s="87"/>
      <c r="S522" s="87"/>
      <c r="T522" s="88"/>
      <c r="U522" s="41"/>
      <c r="V522" s="41"/>
      <c r="W522" s="41"/>
      <c r="X522" s="41"/>
      <c r="Y522" s="41"/>
      <c r="Z522" s="41"/>
      <c r="AA522" s="41"/>
      <c r="AB522" s="41"/>
      <c r="AC522" s="41"/>
      <c r="AD522" s="41"/>
      <c r="AE522" s="41"/>
      <c r="AT522" s="20" t="s">
        <v>202</v>
      </c>
      <c r="AU522" s="20" t="s">
        <v>76</v>
      </c>
    </row>
    <row r="523" s="2" customFormat="1" ht="21.75" customHeight="1">
      <c r="A523" s="41"/>
      <c r="B523" s="42"/>
      <c r="C523" s="274" t="s">
        <v>2655</v>
      </c>
      <c r="D523" s="274" t="s">
        <v>1765</v>
      </c>
      <c r="E523" s="275" t="s">
        <v>6583</v>
      </c>
      <c r="F523" s="276" t="s">
        <v>6584</v>
      </c>
      <c r="G523" s="277" t="s">
        <v>343</v>
      </c>
      <c r="H523" s="278">
        <v>3</v>
      </c>
      <c r="I523" s="279"/>
      <c r="J523" s="280">
        <f>ROUND(I523*H523,2)</f>
        <v>0</v>
      </c>
      <c r="K523" s="276" t="s">
        <v>19</v>
      </c>
      <c r="L523" s="281"/>
      <c r="M523" s="282" t="s">
        <v>19</v>
      </c>
      <c r="N523" s="283" t="s">
        <v>40</v>
      </c>
      <c r="O523" s="87"/>
      <c r="P523" s="224">
        <f>O523*H523</f>
        <v>0</v>
      </c>
      <c r="Q523" s="224">
        <v>0</v>
      </c>
      <c r="R523" s="224">
        <f>Q523*H523</f>
        <v>0</v>
      </c>
      <c r="S523" s="224">
        <v>0</v>
      </c>
      <c r="T523" s="225">
        <f>S523*H523</f>
        <v>0</v>
      </c>
      <c r="U523" s="41"/>
      <c r="V523" s="41"/>
      <c r="W523" s="41"/>
      <c r="X523" s="41"/>
      <c r="Y523" s="41"/>
      <c r="Z523" s="41"/>
      <c r="AA523" s="41"/>
      <c r="AB523" s="41"/>
      <c r="AC523" s="41"/>
      <c r="AD523" s="41"/>
      <c r="AE523" s="41"/>
      <c r="AR523" s="226" t="s">
        <v>449</v>
      </c>
      <c r="AT523" s="226" t="s">
        <v>1765</v>
      </c>
      <c r="AU523" s="226" t="s">
        <v>76</v>
      </c>
      <c r="AY523" s="20" t="s">
        <v>193</v>
      </c>
      <c r="BE523" s="227">
        <f>IF(N523="základní",J523,0)</f>
        <v>0</v>
      </c>
      <c r="BF523" s="227">
        <f>IF(N523="snížená",J523,0)</f>
        <v>0</v>
      </c>
      <c r="BG523" s="227">
        <f>IF(N523="zákl. přenesená",J523,0)</f>
        <v>0</v>
      </c>
      <c r="BH523" s="227">
        <f>IF(N523="sníž. přenesená",J523,0)</f>
        <v>0</v>
      </c>
      <c r="BI523" s="227">
        <f>IF(N523="nulová",J523,0)</f>
        <v>0</v>
      </c>
      <c r="BJ523" s="20" t="s">
        <v>76</v>
      </c>
      <c r="BK523" s="227">
        <f>ROUND(I523*H523,2)</f>
        <v>0</v>
      </c>
      <c r="BL523" s="20" t="s">
        <v>323</v>
      </c>
      <c r="BM523" s="226" t="s">
        <v>5058</v>
      </c>
    </row>
    <row r="524" s="2" customFormat="1">
      <c r="A524" s="41"/>
      <c r="B524" s="42"/>
      <c r="C524" s="43"/>
      <c r="D524" s="228" t="s">
        <v>202</v>
      </c>
      <c r="E524" s="43"/>
      <c r="F524" s="229" t="s">
        <v>6584</v>
      </c>
      <c r="G524" s="43"/>
      <c r="H524" s="43"/>
      <c r="I524" s="230"/>
      <c r="J524" s="43"/>
      <c r="K524" s="43"/>
      <c r="L524" s="47"/>
      <c r="M524" s="231"/>
      <c r="N524" s="232"/>
      <c r="O524" s="87"/>
      <c r="P524" s="87"/>
      <c r="Q524" s="87"/>
      <c r="R524" s="87"/>
      <c r="S524" s="87"/>
      <c r="T524" s="88"/>
      <c r="U524" s="41"/>
      <c r="V524" s="41"/>
      <c r="W524" s="41"/>
      <c r="X524" s="41"/>
      <c r="Y524" s="41"/>
      <c r="Z524" s="41"/>
      <c r="AA524" s="41"/>
      <c r="AB524" s="41"/>
      <c r="AC524" s="41"/>
      <c r="AD524" s="41"/>
      <c r="AE524" s="41"/>
      <c r="AT524" s="20" t="s">
        <v>202</v>
      </c>
      <c r="AU524" s="20" t="s">
        <v>76</v>
      </c>
    </row>
    <row r="525" s="2" customFormat="1" ht="16.5" customHeight="1">
      <c r="A525" s="41"/>
      <c r="B525" s="42"/>
      <c r="C525" s="215" t="s">
        <v>2660</v>
      </c>
      <c r="D525" s="215" t="s">
        <v>195</v>
      </c>
      <c r="E525" s="216" t="s">
        <v>6585</v>
      </c>
      <c r="F525" s="217" t="s">
        <v>6586</v>
      </c>
      <c r="G525" s="218" t="s">
        <v>326</v>
      </c>
      <c r="H525" s="219">
        <v>3</v>
      </c>
      <c r="I525" s="220"/>
      <c r="J525" s="221">
        <f>ROUND(I525*H525,2)</f>
        <v>0</v>
      </c>
      <c r="K525" s="217" t="s">
        <v>19</v>
      </c>
      <c r="L525" s="47"/>
      <c r="M525" s="222" t="s">
        <v>19</v>
      </c>
      <c r="N525" s="223" t="s">
        <v>40</v>
      </c>
      <c r="O525" s="87"/>
      <c r="P525" s="224">
        <f>O525*H525</f>
        <v>0</v>
      </c>
      <c r="Q525" s="224">
        <v>0</v>
      </c>
      <c r="R525" s="224">
        <f>Q525*H525</f>
        <v>0</v>
      </c>
      <c r="S525" s="224">
        <v>0</v>
      </c>
      <c r="T525" s="225">
        <f>S525*H525</f>
        <v>0</v>
      </c>
      <c r="U525" s="41"/>
      <c r="V525" s="41"/>
      <c r="W525" s="41"/>
      <c r="X525" s="41"/>
      <c r="Y525" s="41"/>
      <c r="Z525" s="41"/>
      <c r="AA525" s="41"/>
      <c r="AB525" s="41"/>
      <c r="AC525" s="41"/>
      <c r="AD525" s="41"/>
      <c r="AE525" s="41"/>
      <c r="AR525" s="226" t="s">
        <v>323</v>
      </c>
      <c r="AT525" s="226" t="s">
        <v>195</v>
      </c>
      <c r="AU525" s="226" t="s">
        <v>76</v>
      </c>
      <c r="AY525" s="20" t="s">
        <v>193</v>
      </c>
      <c r="BE525" s="227">
        <f>IF(N525="základní",J525,0)</f>
        <v>0</v>
      </c>
      <c r="BF525" s="227">
        <f>IF(N525="snížená",J525,0)</f>
        <v>0</v>
      </c>
      <c r="BG525" s="227">
        <f>IF(N525="zákl. přenesená",J525,0)</f>
        <v>0</v>
      </c>
      <c r="BH525" s="227">
        <f>IF(N525="sníž. přenesená",J525,0)</f>
        <v>0</v>
      </c>
      <c r="BI525" s="227">
        <f>IF(N525="nulová",J525,0)</f>
        <v>0</v>
      </c>
      <c r="BJ525" s="20" t="s">
        <v>76</v>
      </c>
      <c r="BK525" s="227">
        <f>ROUND(I525*H525,2)</f>
        <v>0</v>
      </c>
      <c r="BL525" s="20" t="s">
        <v>323</v>
      </c>
      <c r="BM525" s="226" t="s">
        <v>5067</v>
      </c>
    </row>
    <row r="526" s="2" customFormat="1">
      <c r="A526" s="41"/>
      <c r="B526" s="42"/>
      <c r="C526" s="43"/>
      <c r="D526" s="228" t="s">
        <v>202</v>
      </c>
      <c r="E526" s="43"/>
      <c r="F526" s="229" t="s">
        <v>6586</v>
      </c>
      <c r="G526" s="43"/>
      <c r="H526" s="43"/>
      <c r="I526" s="230"/>
      <c r="J526" s="43"/>
      <c r="K526" s="43"/>
      <c r="L526" s="47"/>
      <c r="M526" s="231"/>
      <c r="N526" s="232"/>
      <c r="O526" s="87"/>
      <c r="P526" s="87"/>
      <c r="Q526" s="87"/>
      <c r="R526" s="87"/>
      <c r="S526" s="87"/>
      <c r="T526" s="88"/>
      <c r="U526" s="41"/>
      <c r="V526" s="41"/>
      <c r="W526" s="41"/>
      <c r="X526" s="41"/>
      <c r="Y526" s="41"/>
      <c r="Z526" s="41"/>
      <c r="AA526" s="41"/>
      <c r="AB526" s="41"/>
      <c r="AC526" s="41"/>
      <c r="AD526" s="41"/>
      <c r="AE526" s="41"/>
      <c r="AT526" s="20" t="s">
        <v>202</v>
      </c>
      <c r="AU526" s="20" t="s">
        <v>76</v>
      </c>
    </row>
    <row r="527" s="2" customFormat="1" ht="16.5" customHeight="1">
      <c r="A527" s="41"/>
      <c r="B527" s="42"/>
      <c r="C527" s="215" t="s">
        <v>2668</v>
      </c>
      <c r="D527" s="215" t="s">
        <v>195</v>
      </c>
      <c r="E527" s="216" t="s">
        <v>6587</v>
      </c>
      <c r="F527" s="217" t="s">
        <v>6588</v>
      </c>
      <c r="G527" s="218" t="s">
        <v>326</v>
      </c>
      <c r="H527" s="219">
        <v>1</v>
      </c>
      <c r="I527" s="220"/>
      <c r="J527" s="221">
        <f>ROUND(I527*H527,2)</f>
        <v>0</v>
      </c>
      <c r="K527" s="217" t="s">
        <v>19</v>
      </c>
      <c r="L527" s="47"/>
      <c r="M527" s="222" t="s">
        <v>19</v>
      </c>
      <c r="N527" s="223" t="s">
        <v>40</v>
      </c>
      <c r="O527" s="87"/>
      <c r="P527" s="224">
        <f>O527*H527</f>
        <v>0</v>
      </c>
      <c r="Q527" s="224">
        <v>0</v>
      </c>
      <c r="R527" s="224">
        <f>Q527*H527</f>
        <v>0</v>
      </c>
      <c r="S527" s="224">
        <v>0</v>
      </c>
      <c r="T527" s="225">
        <f>S527*H527</f>
        <v>0</v>
      </c>
      <c r="U527" s="41"/>
      <c r="V527" s="41"/>
      <c r="W527" s="41"/>
      <c r="X527" s="41"/>
      <c r="Y527" s="41"/>
      <c r="Z527" s="41"/>
      <c r="AA527" s="41"/>
      <c r="AB527" s="41"/>
      <c r="AC527" s="41"/>
      <c r="AD527" s="41"/>
      <c r="AE527" s="41"/>
      <c r="AR527" s="226" t="s">
        <v>323</v>
      </c>
      <c r="AT527" s="226" t="s">
        <v>195</v>
      </c>
      <c r="AU527" s="226" t="s">
        <v>76</v>
      </c>
      <c r="AY527" s="20" t="s">
        <v>193</v>
      </c>
      <c r="BE527" s="227">
        <f>IF(N527="základní",J527,0)</f>
        <v>0</v>
      </c>
      <c r="BF527" s="227">
        <f>IF(N527="snížená",J527,0)</f>
        <v>0</v>
      </c>
      <c r="BG527" s="227">
        <f>IF(N527="zákl. přenesená",J527,0)</f>
        <v>0</v>
      </c>
      <c r="BH527" s="227">
        <f>IF(N527="sníž. přenesená",J527,0)</f>
        <v>0</v>
      </c>
      <c r="BI527" s="227">
        <f>IF(N527="nulová",J527,0)</f>
        <v>0</v>
      </c>
      <c r="BJ527" s="20" t="s">
        <v>76</v>
      </c>
      <c r="BK527" s="227">
        <f>ROUND(I527*H527,2)</f>
        <v>0</v>
      </c>
      <c r="BL527" s="20" t="s">
        <v>323</v>
      </c>
      <c r="BM527" s="226" t="s">
        <v>5075</v>
      </c>
    </row>
    <row r="528" s="2" customFormat="1">
      <c r="A528" s="41"/>
      <c r="B528" s="42"/>
      <c r="C528" s="43"/>
      <c r="D528" s="228" t="s">
        <v>202</v>
      </c>
      <c r="E528" s="43"/>
      <c r="F528" s="229" t="s">
        <v>6588</v>
      </c>
      <c r="G528" s="43"/>
      <c r="H528" s="43"/>
      <c r="I528" s="230"/>
      <c r="J528" s="43"/>
      <c r="K528" s="43"/>
      <c r="L528" s="47"/>
      <c r="M528" s="231"/>
      <c r="N528" s="232"/>
      <c r="O528" s="87"/>
      <c r="P528" s="87"/>
      <c r="Q528" s="87"/>
      <c r="R528" s="87"/>
      <c r="S528" s="87"/>
      <c r="T528" s="88"/>
      <c r="U528" s="41"/>
      <c r="V528" s="41"/>
      <c r="W528" s="41"/>
      <c r="X528" s="41"/>
      <c r="Y528" s="41"/>
      <c r="Z528" s="41"/>
      <c r="AA528" s="41"/>
      <c r="AB528" s="41"/>
      <c r="AC528" s="41"/>
      <c r="AD528" s="41"/>
      <c r="AE528" s="41"/>
      <c r="AT528" s="20" t="s">
        <v>202</v>
      </c>
      <c r="AU528" s="20" t="s">
        <v>76</v>
      </c>
    </row>
    <row r="529" s="2" customFormat="1" ht="16.5" customHeight="1">
      <c r="A529" s="41"/>
      <c r="B529" s="42"/>
      <c r="C529" s="274" t="s">
        <v>2677</v>
      </c>
      <c r="D529" s="274" t="s">
        <v>1765</v>
      </c>
      <c r="E529" s="275" t="s">
        <v>6589</v>
      </c>
      <c r="F529" s="276" t="s">
        <v>6590</v>
      </c>
      <c r="G529" s="277" t="s">
        <v>343</v>
      </c>
      <c r="H529" s="278">
        <v>1</v>
      </c>
      <c r="I529" s="279"/>
      <c r="J529" s="280">
        <f>ROUND(I529*H529,2)</f>
        <v>0</v>
      </c>
      <c r="K529" s="276" t="s">
        <v>19</v>
      </c>
      <c r="L529" s="281"/>
      <c r="M529" s="282" t="s">
        <v>19</v>
      </c>
      <c r="N529" s="283" t="s">
        <v>40</v>
      </c>
      <c r="O529" s="87"/>
      <c r="P529" s="224">
        <f>O529*H529</f>
        <v>0</v>
      </c>
      <c r="Q529" s="224">
        <v>0</v>
      </c>
      <c r="R529" s="224">
        <f>Q529*H529</f>
        <v>0</v>
      </c>
      <c r="S529" s="224">
        <v>0</v>
      </c>
      <c r="T529" s="225">
        <f>S529*H529</f>
        <v>0</v>
      </c>
      <c r="U529" s="41"/>
      <c r="V529" s="41"/>
      <c r="W529" s="41"/>
      <c r="X529" s="41"/>
      <c r="Y529" s="41"/>
      <c r="Z529" s="41"/>
      <c r="AA529" s="41"/>
      <c r="AB529" s="41"/>
      <c r="AC529" s="41"/>
      <c r="AD529" s="41"/>
      <c r="AE529" s="41"/>
      <c r="AR529" s="226" t="s">
        <v>449</v>
      </c>
      <c r="AT529" s="226" t="s">
        <v>1765</v>
      </c>
      <c r="AU529" s="226" t="s">
        <v>76</v>
      </c>
      <c r="AY529" s="20" t="s">
        <v>193</v>
      </c>
      <c r="BE529" s="227">
        <f>IF(N529="základní",J529,0)</f>
        <v>0</v>
      </c>
      <c r="BF529" s="227">
        <f>IF(N529="snížená",J529,0)</f>
        <v>0</v>
      </c>
      <c r="BG529" s="227">
        <f>IF(N529="zákl. přenesená",J529,0)</f>
        <v>0</v>
      </c>
      <c r="BH529" s="227">
        <f>IF(N529="sníž. přenesená",J529,0)</f>
        <v>0</v>
      </c>
      <c r="BI529" s="227">
        <f>IF(N529="nulová",J529,0)</f>
        <v>0</v>
      </c>
      <c r="BJ529" s="20" t="s">
        <v>76</v>
      </c>
      <c r="BK529" s="227">
        <f>ROUND(I529*H529,2)</f>
        <v>0</v>
      </c>
      <c r="BL529" s="20" t="s">
        <v>323</v>
      </c>
      <c r="BM529" s="226" t="s">
        <v>5094</v>
      </c>
    </row>
    <row r="530" s="2" customFormat="1">
      <c r="A530" s="41"/>
      <c r="B530" s="42"/>
      <c r="C530" s="43"/>
      <c r="D530" s="228" t="s">
        <v>202</v>
      </c>
      <c r="E530" s="43"/>
      <c r="F530" s="229" t="s">
        <v>6590</v>
      </c>
      <c r="G530" s="43"/>
      <c r="H530" s="43"/>
      <c r="I530" s="230"/>
      <c r="J530" s="43"/>
      <c r="K530" s="43"/>
      <c r="L530" s="47"/>
      <c r="M530" s="231"/>
      <c r="N530" s="232"/>
      <c r="O530" s="87"/>
      <c r="P530" s="87"/>
      <c r="Q530" s="87"/>
      <c r="R530" s="87"/>
      <c r="S530" s="87"/>
      <c r="T530" s="88"/>
      <c r="U530" s="41"/>
      <c r="V530" s="41"/>
      <c r="W530" s="41"/>
      <c r="X530" s="41"/>
      <c r="Y530" s="41"/>
      <c r="Z530" s="41"/>
      <c r="AA530" s="41"/>
      <c r="AB530" s="41"/>
      <c r="AC530" s="41"/>
      <c r="AD530" s="41"/>
      <c r="AE530" s="41"/>
      <c r="AT530" s="20" t="s">
        <v>202</v>
      </c>
      <c r="AU530" s="20" t="s">
        <v>76</v>
      </c>
    </row>
    <row r="531" s="2" customFormat="1" ht="16.5" customHeight="1">
      <c r="A531" s="41"/>
      <c r="B531" s="42"/>
      <c r="C531" s="215" t="s">
        <v>2688</v>
      </c>
      <c r="D531" s="215" t="s">
        <v>195</v>
      </c>
      <c r="E531" s="216" t="s">
        <v>6591</v>
      </c>
      <c r="F531" s="217" t="s">
        <v>6592</v>
      </c>
      <c r="G531" s="218" t="s">
        <v>326</v>
      </c>
      <c r="H531" s="219">
        <v>1</v>
      </c>
      <c r="I531" s="220"/>
      <c r="J531" s="221">
        <f>ROUND(I531*H531,2)</f>
        <v>0</v>
      </c>
      <c r="K531" s="217" t="s">
        <v>19</v>
      </c>
      <c r="L531" s="47"/>
      <c r="M531" s="222" t="s">
        <v>19</v>
      </c>
      <c r="N531" s="223" t="s">
        <v>40</v>
      </c>
      <c r="O531" s="87"/>
      <c r="P531" s="224">
        <f>O531*H531</f>
        <v>0</v>
      </c>
      <c r="Q531" s="224">
        <v>0</v>
      </c>
      <c r="R531" s="224">
        <f>Q531*H531</f>
        <v>0</v>
      </c>
      <c r="S531" s="224">
        <v>0</v>
      </c>
      <c r="T531" s="225">
        <f>S531*H531</f>
        <v>0</v>
      </c>
      <c r="U531" s="41"/>
      <c r="V531" s="41"/>
      <c r="W531" s="41"/>
      <c r="X531" s="41"/>
      <c r="Y531" s="41"/>
      <c r="Z531" s="41"/>
      <c r="AA531" s="41"/>
      <c r="AB531" s="41"/>
      <c r="AC531" s="41"/>
      <c r="AD531" s="41"/>
      <c r="AE531" s="41"/>
      <c r="AR531" s="226" t="s">
        <v>323</v>
      </c>
      <c r="AT531" s="226" t="s">
        <v>195</v>
      </c>
      <c r="AU531" s="226" t="s">
        <v>76</v>
      </c>
      <c r="AY531" s="20" t="s">
        <v>193</v>
      </c>
      <c r="BE531" s="227">
        <f>IF(N531="základní",J531,0)</f>
        <v>0</v>
      </c>
      <c r="BF531" s="227">
        <f>IF(N531="snížená",J531,0)</f>
        <v>0</v>
      </c>
      <c r="BG531" s="227">
        <f>IF(N531="zákl. přenesená",J531,0)</f>
        <v>0</v>
      </c>
      <c r="BH531" s="227">
        <f>IF(N531="sníž. přenesená",J531,0)</f>
        <v>0</v>
      </c>
      <c r="BI531" s="227">
        <f>IF(N531="nulová",J531,0)</f>
        <v>0</v>
      </c>
      <c r="BJ531" s="20" t="s">
        <v>76</v>
      </c>
      <c r="BK531" s="227">
        <f>ROUND(I531*H531,2)</f>
        <v>0</v>
      </c>
      <c r="BL531" s="20" t="s">
        <v>323</v>
      </c>
      <c r="BM531" s="226" t="s">
        <v>5101</v>
      </c>
    </row>
    <row r="532" s="2" customFormat="1">
      <c r="A532" s="41"/>
      <c r="B532" s="42"/>
      <c r="C532" s="43"/>
      <c r="D532" s="228" t="s">
        <v>202</v>
      </c>
      <c r="E532" s="43"/>
      <c r="F532" s="229" t="s">
        <v>6592</v>
      </c>
      <c r="G532" s="43"/>
      <c r="H532" s="43"/>
      <c r="I532" s="230"/>
      <c r="J532" s="43"/>
      <c r="K532" s="43"/>
      <c r="L532" s="47"/>
      <c r="M532" s="231"/>
      <c r="N532" s="232"/>
      <c r="O532" s="87"/>
      <c r="P532" s="87"/>
      <c r="Q532" s="87"/>
      <c r="R532" s="87"/>
      <c r="S532" s="87"/>
      <c r="T532" s="88"/>
      <c r="U532" s="41"/>
      <c r="V532" s="41"/>
      <c r="W532" s="41"/>
      <c r="X532" s="41"/>
      <c r="Y532" s="41"/>
      <c r="Z532" s="41"/>
      <c r="AA532" s="41"/>
      <c r="AB532" s="41"/>
      <c r="AC532" s="41"/>
      <c r="AD532" s="41"/>
      <c r="AE532" s="41"/>
      <c r="AT532" s="20" t="s">
        <v>202</v>
      </c>
      <c r="AU532" s="20" t="s">
        <v>76</v>
      </c>
    </row>
    <row r="533" s="2" customFormat="1" ht="21.75" customHeight="1">
      <c r="A533" s="41"/>
      <c r="B533" s="42"/>
      <c r="C533" s="274" t="s">
        <v>4032</v>
      </c>
      <c r="D533" s="274" t="s">
        <v>1765</v>
      </c>
      <c r="E533" s="275" t="s">
        <v>6593</v>
      </c>
      <c r="F533" s="276" t="s">
        <v>6594</v>
      </c>
      <c r="G533" s="277" t="s">
        <v>343</v>
      </c>
      <c r="H533" s="278">
        <v>1</v>
      </c>
      <c r="I533" s="279"/>
      <c r="J533" s="280">
        <f>ROUND(I533*H533,2)</f>
        <v>0</v>
      </c>
      <c r="K533" s="276" t="s">
        <v>19</v>
      </c>
      <c r="L533" s="281"/>
      <c r="M533" s="282" t="s">
        <v>19</v>
      </c>
      <c r="N533" s="283" t="s">
        <v>40</v>
      </c>
      <c r="O533" s="87"/>
      <c r="P533" s="224">
        <f>O533*H533</f>
        <v>0</v>
      </c>
      <c r="Q533" s="224">
        <v>0</v>
      </c>
      <c r="R533" s="224">
        <f>Q533*H533</f>
        <v>0</v>
      </c>
      <c r="S533" s="224">
        <v>0</v>
      </c>
      <c r="T533" s="225">
        <f>S533*H533</f>
        <v>0</v>
      </c>
      <c r="U533" s="41"/>
      <c r="V533" s="41"/>
      <c r="W533" s="41"/>
      <c r="X533" s="41"/>
      <c r="Y533" s="41"/>
      <c r="Z533" s="41"/>
      <c r="AA533" s="41"/>
      <c r="AB533" s="41"/>
      <c r="AC533" s="41"/>
      <c r="AD533" s="41"/>
      <c r="AE533" s="41"/>
      <c r="AR533" s="226" t="s">
        <v>449</v>
      </c>
      <c r="AT533" s="226" t="s">
        <v>1765</v>
      </c>
      <c r="AU533" s="226" t="s">
        <v>76</v>
      </c>
      <c r="AY533" s="20" t="s">
        <v>193</v>
      </c>
      <c r="BE533" s="227">
        <f>IF(N533="základní",J533,0)</f>
        <v>0</v>
      </c>
      <c r="BF533" s="227">
        <f>IF(N533="snížená",J533,0)</f>
        <v>0</v>
      </c>
      <c r="BG533" s="227">
        <f>IF(N533="zákl. přenesená",J533,0)</f>
        <v>0</v>
      </c>
      <c r="BH533" s="227">
        <f>IF(N533="sníž. přenesená",J533,0)</f>
        <v>0</v>
      </c>
      <c r="BI533" s="227">
        <f>IF(N533="nulová",J533,0)</f>
        <v>0</v>
      </c>
      <c r="BJ533" s="20" t="s">
        <v>76</v>
      </c>
      <c r="BK533" s="227">
        <f>ROUND(I533*H533,2)</f>
        <v>0</v>
      </c>
      <c r="BL533" s="20" t="s">
        <v>323</v>
      </c>
      <c r="BM533" s="226" t="s">
        <v>5106</v>
      </c>
    </row>
    <row r="534" s="2" customFormat="1">
      <c r="A534" s="41"/>
      <c r="B534" s="42"/>
      <c r="C534" s="43"/>
      <c r="D534" s="228" t="s">
        <v>202</v>
      </c>
      <c r="E534" s="43"/>
      <c r="F534" s="229" t="s">
        <v>6594</v>
      </c>
      <c r="G534" s="43"/>
      <c r="H534" s="43"/>
      <c r="I534" s="230"/>
      <c r="J534" s="43"/>
      <c r="K534" s="43"/>
      <c r="L534" s="47"/>
      <c r="M534" s="231"/>
      <c r="N534" s="232"/>
      <c r="O534" s="87"/>
      <c r="P534" s="87"/>
      <c r="Q534" s="87"/>
      <c r="R534" s="87"/>
      <c r="S534" s="87"/>
      <c r="T534" s="88"/>
      <c r="U534" s="41"/>
      <c r="V534" s="41"/>
      <c r="W534" s="41"/>
      <c r="X534" s="41"/>
      <c r="Y534" s="41"/>
      <c r="Z534" s="41"/>
      <c r="AA534" s="41"/>
      <c r="AB534" s="41"/>
      <c r="AC534" s="41"/>
      <c r="AD534" s="41"/>
      <c r="AE534" s="41"/>
      <c r="AT534" s="20" t="s">
        <v>202</v>
      </c>
      <c r="AU534" s="20" t="s">
        <v>76</v>
      </c>
    </row>
    <row r="535" s="2" customFormat="1" ht="16.5" customHeight="1">
      <c r="A535" s="41"/>
      <c r="B535" s="42"/>
      <c r="C535" s="215" t="s">
        <v>4036</v>
      </c>
      <c r="D535" s="215" t="s">
        <v>195</v>
      </c>
      <c r="E535" s="216" t="s">
        <v>6595</v>
      </c>
      <c r="F535" s="217" t="s">
        <v>6596</v>
      </c>
      <c r="G535" s="218" t="s">
        <v>343</v>
      </c>
      <c r="H535" s="219">
        <v>2</v>
      </c>
      <c r="I535" s="220"/>
      <c r="J535" s="221">
        <f>ROUND(I535*H535,2)</f>
        <v>0</v>
      </c>
      <c r="K535" s="217" t="s">
        <v>19</v>
      </c>
      <c r="L535" s="47"/>
      <c r="M535" s="222" t="s">
        <v>19</v>
      </c>
      <c r="N535" s="223" t="s">
        <v>40</v>
      </c>
      <c r="O535" s="87"/>
      <c r="P535" s="224">
        <f>O535*H535</f>
        <v>0</v>
      </c>
      <c r="Q535" s="224">
        <v>0</v>
      </c>
      <c r="R535" s="224">
        <f>Q535*H535</f>
        <v>0</v>
      </c>
      <c r="S535" s="224">
        <v>0</v>
      </c>
      <c r="T535" s="225">
        <f>S535*H535</f>
        <v>0</v>
      </c>
      <c r="U535" s="41"/>
      <c r="V535" s="41"/>
      <c r="W535" s="41"/>
      <c r="X535" s="41"/>
      <c r="Y535" s="41"/>
      <c r="Z535" s="41"/>
      <c r="AA535" s="41"/>
      <c r="AB535" s="41"/>
      <c r="AC535" s="41"/>
      <c r="AD535" s="41"/>
      <c r="AE535" s="41"/>
      <c r="AR535" s="226" t="s">
        <v>323</v>
      </c>
      <c r="AT535" s="226" t="s">
        <v>195</v>
      </c>
      <c r="AU535" s="226" t="s">
        <v>76</v>
      </c>
      <c r="AY535" s="20" t="s">
        <v>193</v>
      </c>
      <c r="BE535" s="227">
        <f>IF(N535="základní",J535,0)</f>
        <v>0</v>
      </c>
      <c r="BF535" s="227">
        <f>IF(N535="snížená",J535,0)</f>
        <v>0</v>
      </c>
      <c r="BG535" s="227">
        <f>IF(N535="zákl. přenesená",J535,0)</f>
        <v>0</v>
      </c>
      <c r="BH535" s="227">
        <f>IF(N535="sníž. přenesená",J535,0)</f>
        <v>0</v>
      </c>
      <c r="BI535" s="227">
        <f>IF(N535="nulová",J535,0)</f>
        <v>0</v>
      </c>
      <c r="BJ535" s="20" t="s">
        <v>76</v>
      </c>
      <c r="BK535" s="227">
        <f>ROUND(I535*H535,2)</f>
        <v>0</v>
      </c>
      <c r="BL535" s="20" t="s">
        <v>323</v>
      </c>
      <c r="BM535" s="226" t="s">
        <v>5124</v>
      </c>
    </row>
    <row r="536" s="2" customFormat="1">
      <c r="A536" s="41"/>
      <c r="B536" s="42"/>
      <c r="C536" s="43"/>
      <c r="D536" s="228" t="s">
        <v>202</v>
      </c>
      <c r="E536" s="43"/>
      <c r="F536" s="229" t="s">
        <v>6596</v>
      </c>
      <c r="G536" s="43"/>
      <c r="H536" s="43"/>
      <c r="I536" s="230"/>
      <c r="J536" s="43"/>
      <c r="K536" s="43"/>
      <c r="L536" s="47"/>
      <c r="M536" s="231"/>
      <c r="N536" s="232"/>
      <c r="O536" s="87"/>
      <c r="P536" s="87"/>
      <c r="Q536" s="87"/>
      <c r="R536" s="87"/>
      <c r="S536" s="87"/>
      <c r="T536" s="88"/>
      <c r="U536" s="41"/>
      <c r="V536" s="41"/>
      <c r="W536" s="41"/>
      <c r="X536" s="41"/>
      <c r="Y536" s="41"/>
      <c r="Z536" s="41"/>
      <c r="AA536" s="41"/>
      <c r="AB536" s="41"/>
      <c r="AC536" s="41"/>
      <c r="AD536" s="41"/>
      <c r="AE536" s="41"/>
      <c r="AT536" s="20" t="s">
        <v>202</v>
      </c>
      <c r="AU536" s="20" t="s">
        <v>76</v>
      </c>
    </row>
    <row r="537" s="2" customFormat="1" ht="24.15" customHeight="1">
      <c r="A537" s="41"/>
      <c r="B537" s="42"/>
      <c r="C537" s="274" t="s">
        <v>4060</v>
      </c>
      <c r="D537" s="274" t="s">
        <v>1765</v>
      </c>
      <c r="E537" s="275" t="s">
        <v>6597</v>
      </c>
      <c r="F537" s="276" t="s">
        <v>6598</v>
      </c>
      <c r="G537" s="277" t="s">
        <v>343</v>
      </c>
      <c r="H537" s="278">
        <v>2</v>
      </c>
      <c r="I537" s="279"/>
      <c r="J537" s="280">
        <f>ROUND(I537*H537,2)</f>
        <v>0</v>
      </c>
      <c r="K537" s="276" t="s">
        <v>19</v>
      </c>
      <c r="L537" s="281"/>
      <c r="M537" s="282" t="s">
        <v>19</v>
      </c>
      <c r="N537" s="283" t="s">
        <v>40</v>
      </c>
      <c r="O537" s="87"/>
      <c r="P537" s="224">
        <f>O537*H537</f>
        <v>0</v>
      </c>
      <c r="Q537" s="224">
        <v>0</v>
      </c>
      <c r="R537" s="224">
        <f>Q537*H537</f>
        <v>0</v>
      </c>
      <c r="S537" s="224">
        <v>0</v>
      </c>
      <c r="T537" s="225">
        <f>S537*H537</f>
        <v>0</v>
      </c>
      <c r="U537" s="41"/>
      <c r="V537" s="41"/>
      <c r="W537" s="41"/>
      <c r="X537" s="41"/>
      <c r="Y537" s="41"/>
      <c r="Z537" s="41"/>
      <c r="AA537" s="41"/>
      <c r="AB537" s="41"/>
      <c r="AC537" s="41"/>
      <c r="AD537" s="41"/>
      <c r="AE537" s="41"/>
      <c r="AR537" s="226" t="s">
        <v>449</v>
      </c>
      <c r="AT537" s="226" t="s">
        <v>1765</v>
      </c>
      <c r="AU537" s="226" t="s">
        <v>76</v>
      </c>
      <c r="AY537" s="20" t="s">
        <v>193</v>
      </c>
      <c r="BE537" s="227">
        <f>IF(N537="základní",J537,0)</f>
        <v>0</v>
      </c>
      <c r="BF537" s="227">
        <f>IF(N537="snížená",J537,0)</f>
        <v>0</v>
      </c>
      <c r="BG537" s="227">
        <f>IF(N537="zákl. přenesená",J537,0)</f>
        <v>0</v>
      </c>
      <c r="BH537" s="227">
        <f>IF(N537="sníž. přenesená",J537,0)</f>
        <v>0</v>
      </c>
      <c r="BI537" s="227">
        <f>IF(N537="nulová",J537,0)</f>
        <v>0</v>
      </c>
      <c r="BJ537" s="20" t="s">
        <v>76</v>
      </c>
      <c r="BK537" s="227">
        <f>ROUND(I537*H537,2)</f>
        <v>0</v>
      </c>
      <c r="BL537" s="20" t="s">
        <v>323</v>
      </c>
      <c r="BM537" s="226" t="s">
        <v>5132</v>
      </c>
    </row>
    <row r="538" s="2" customFormat="1">
      <c r="A538" s="41"/>
      <c r="B538" s="42"/>
      <c r="C538" s="43"/>
      <c r="D538" s="228" t="s">
        <v>202</v>
      </c>
      <c r="E538" s="43"/>
      <c r="F538" s="229" t="s">
        <v>6598</v>
      </c>
      <c r="G538" s="43"/>
      <c r="H538" s="43"/>
      <c r="I538" s="230"/>
      <c r="J538" s="43"/>
      <c r="K538" s="43"/>
      <c r="L538" s="47"/>
      <c r="M538" s="231"/>
      <c r="N538" s="232"/>
      <c r="O538" s="87"/>
      <c r="P538" s="87"/>
      <c r="Q538" s="87"/>
      <c r="R538" s="87"/>
      <c r="S538" s="87"/>
      <c r="T538" s="88"/>
      <c r="U538" s="41"/>
      <c r="V538" s="41"/>
      <c r="W538" s="41"/>
      <c r="X538" s="41"/>
      <c r="Y538" s="41"/>
      <c r="Z538" s="41"/>
      <c r="AA538" s="41"/>
      <c r="AB538" s="41"/>
      <c r="AC538" s="41"/>
      <c r="AD538" s="41"/>
      <c r="AE538" s="41"/>
      <c r="AT538" s="20" t="s">
        <v>202</v>
      </c>
      <c r="AU538" s="20" t="s">
        <v>76</v>
      </c>
    </row>
    <row r="539" s="2" customFormat="1" ht="16.5" customHeight="1">
      <c r="A539" s="41"/>
      <c r="B539" s="42"/>
      <c r="C539" s="215" t="s">
        <v>4063</v>
      </c>
      <c r="D539" s="215" t="s">
        <v>195</v>
      </c>
      <c r="E539" s="216" t="s">
        <v>6599</v>
      </c>
      <c r="F539" s="217" t="s">
        <v>6600</v>
      </c>
      <c r="G539" s="218" t="s">
        <v>326</v>
      </c>
      <c r="H539" s="219">
        <v>50</v>
      </c>
      <c r="I539" s="220"/>
      <c r="J539" s="221">
        <f>ROUND(I539*H539,2)</f>
        <v>0</v>
      </c>
      <c r="K539" s="217" t="s">
        <v>19</v>
      </c>
      <c r="L539" s="47"/>
      <c r="M539" s="222" t="s">
        <v>19</v>
      </c>
      <c r="N539" s="223" t="s">
        <v>40</v>
      </c>
      <c r="O539" s="87"/>
      <c r="P539" s="224">
        <f>O539*H539</f>
        <v>0</v>
      </c>
      <c r="Q539" s="224">
        <v>0</v>
      </c>
      <c r="R539" s="224">
        <f>Q539*H539</f>
        <v>0</v>
      </c>
      <c r="S539" s="224">
        <v>0</v>
      </c>
      <c r="T539" s="225">
        <f>S539*H539</f>
        <v>0</v>
      </c>
      <c r="U539" s="41"/>
      <c r="V539" s="41"/>
      <c r="W539" s="41"/>
      <c r="X539" s="41"/>
      <c r="Y539" s="41"/>
      <c r="Z539" s="41"/>
      <c r="AA539" s="41"/>
      <c r="AB539" s="41"/>
      <c r="AC539" s="41"/>
      <c r="AD539" s="41"/>
      <c r="AE539" s="41"/>
      <c r="AR539" s="226" t="s">
        <v>323</v>
      </c>
      <c r="AT539" s="226" t="s">
        <v>195</v>
      </c>
      <c r="AU539" s="226" t="s">
        <v>76</v>
      </c>
      <c r="AY539" s="20" t="s">
        <v>193</v>
      </c>
      <c r="BE539" s="227">
        <f>IF(N539="základní",J539,0)</f>
        <v>0</v>
      </c>
      <c r="BF539" s="227">
        <f>IF(N539="snížená",J539,0)</f>
        <v>0</v>
      </c>
      <c r="BG539" s="227">
        <f>IF(N539="zákl. přenesená",J539,0)</f>
        <v>0</v>
      </c>
      <c r="BH539" s="227">
        <f>IF(N539="sníž. přenesená",J539,0)</f>
        <v>0</v>
      </c>
      <c r="BI539" s="227">
        <f>IF(N539="nulová",J539,0)</f>
        <v>0</v>
      </c>
      <c r="BJ539" s="20" t="s">
        <v>76</v>
      </c>
      <c r="BK539" s="227">
        <f>ROUND(I539*H539,2)</f>
        <v>0</v>
      </c>
      <c r="BL539" s="20" t="s">
        <v>323</v>
      </c>
      <c r="BM539" s="226" t="s">
        <v>5140</v>
      </c>
    </row>
    <row r="540" s="2" customFormat="1">
      <c r="A540" s="41"/>
      <c r="B540" s="42"/>
      <c r="C540" s="43"/>
      <c r="D540" s="228" t="s">
        <v>202</v>
      </c>
      <c r="E540" s="43"/>
      <c r="F540" s="229" t="s">
        <v>6601</v>
      </c>
      <c r="G540" s="43"/>
      <c r="H540" s="43"/>
      <c r="I540" s="230"/>
      <c r="J540" s="43"/>
      <c r="K540" s="43"/>
      <c r="L540" s="47"/>
      <c r="M540" s="231"/>
      <c r="N540" s="232"/>
      <c r="O540" s="87"/>
      <c r="P540" s="87"/>
      <c r="Q540" s="87"/>
      <c r="R540" s="87"/>
      <c r="S540" s="87"/>
      <c r="T540" s="88"/>
      <c r="U540" s="41"/>
      <c r="V540" s="41"/>
      <c r="W540" s="41"/>
      <c r="X540" s="41"/>
      <c r="Y540" s="41"/>
      <c r="Z540" s="41"/>
      <c r="AA540" s="41"/>
      <c r="AB540" s="41"/>
      <c r="AC540" s="41"/>
      <c r="AD540" s="41"/>
      <c r="AE540" s="41"/>
      <c r="AT540" s="20" t="s">
        <v>202</v>
      </c>
      <c r="AU540" s="20" t="s">
        <v>76</v>
      </c>
    </row>
    <row r="541" s="2" customFormat="1" ht="16.5" customHeight="1">
      <c r="A541" s="41"/>
      <c r="B541" s="42"/>
      <c r="C541" s="215" t="s">
        <v>4065</v>
      </c>
      <c r="D541" s="215" t="s">
        <v>195</v>
      </c>
      <c r="E541" s="216" t="s">
        <v>6602</v>
      </c>
      <c r="F541" s="217" t="s">
        <v>6603</v>
      </c>
      <c r="G541" s="218" t="s">
        <v>343</v>
      </c>
      <c r="H541" s="219">
        <v>2</v>
      </c>
      <c r="I541" s="220"/>
      <c r="J541" s="221">
        <f>ROUND(I541*H541,2)</f>
        <v>0</v>
      </c>
      <c r="K541" s="217" t="s">
        <v>19</v>
      </c>
      <c r="L541" s="47"/>
      <c r="M541" s="222" t="s">
        <v>19</v>
      </c>
      <c r="N541" s="223" t="s">
        <v>40</v>
      </c>
      <c r="O541" s="87"/>
      <c r="P541" s="224">
        <f>O541*H541</f>
        <v>0</v>
      </c>
      <c r="Q541" s="224">
        <v>0</v>
      </c>
      <c r="R541" s="224">
        <f>Q541*H541</f>
        <v>0</v>
      </c>
      <c r="S541" s="224">
        <v>0</v>
      </c>
      <c r="T541" s="225">
        <f>S541*H541</f>
        <v>0</v>
      </c>
      <c r="U541" s="41"/>
      <c r="V541" s="41"/>
      <c r="W541" s="41"/>
      <c r="X541" s="41"/>
      <c r="Y541" s="41"/>
      <c r="Z541" s="41"/>
      <c r="AA541" s="41"/>
      <c r="AB541" s="41"/>
      <c r="AC541" s="41"/>
      <c r="AD541" s="41"/>
      <c r="AE541" s="41"/>
      <c r="AR541" s="226" t="s">
        <v>323</v>
      </c>
      <c r="AT541" s="226" t="s">
        <v>195</v>
      </c>
      <c r="AU541" s="226" t="s">
        <v>76</v>
      </c>
      <c r="AY541" s="20" t="s">
        <v>193</v>
      </c>
      <c r="BE541" s="227">
        <f>IF(N541="základní",J541,0)</f>
        <v>0</v>
      </c>
      <c r="BF541" s="227">
        <f>IF(N541="snížená",J541,0)</f>
        <v>0</v>
      </c>
      <c r="BG541" s="227">
        <f>IF(N541="zákl. přenesená",J541,0)</f>
        <v>0</v>
      </c>
      <c r="BH541" s="227">
        <f>IF(N541="sníž. přenesená",J541,0)</f>
        <v>0</v>
      </c>
      <c r="BI541" s="227">
        <f>IF(N541="nulová",J541,0)</f>
        <v>0</v>
      </c>
      <c r="BJ541" s="20" t="s">
        <v>76</v>
      </c>
      <c r="BK541" s="227">
        <f>ROUND(I541*H541,2)</f>
        <v>0</v>
      </c>
      <c r="BL541" s="20" t="s">
        <v>323</v>
      </c>
      <c r="BM541" s="226" t="s">
        <v>5145</v>
      </c>
    </row>
    <row r="542" s="2" customFormat="1">
      <c r="A542" s="41"/>
      <c r="B542" s="42"/>
      <c r="C542" s="43"/>
      <c r="D542" s="228" t="s">
        <v>202</v>
      </c>
      <c r="E542" s="43"/>
      <c r="F542" s="229" t="s">
        <v>6603</v>
      </c>
      <c r="G542" s="43"/>
      <c r="H542" s="43"/>
      <c r="I542" s="230"/>
      <c r="J542" s="43"/>
      <c r="K542" s="43"/>
      <c r="L542" s="47"/>
      <c r="M542" s="231"/>
      <c r="N542" s="232"/>
      <c r="O542" s="87"/>
      <c r="P542" s="87"/>
      <c r="Q542" s="87"/>
      <c r="R542" s="87"/>
      <c r="S542" s="87"/>
      <c r="T542" s="88"/>
      <c r="U542" s="41"/>
      <c r="V542" s="41"/>
      <c r="W542" s="41"/>
      <c r="X542" s="41"/>
      <c r="Y542" s="41"/>
      <c r="Z542" s="41"/>
      <c r="AA542" s="41"/>
      <c r="AB542" s="41"/>
      <c r="AC542" s="41"/>
      <c r="AD542" s="41"/>
      <c r="AE542" s="41"/>
      <c r="AT542" s="20" t="s">
        <v>202</v>
      </c>
      <c r="AU542" s="20" t="s">
        <v>76</v>
      </c>
    </row>
    <row r="543" s="2" customFormat="1" ht="24.15" customHeight="1">
      <c r="A543" s="41"/>
      <c r="B543" s="42"/>
      <c r="C543" s="274" t="s">
        <v>4071</v>
      </c>
      <c r="D543" s="274" t="s">
        <v>1765</v>
      </c>
      <c r="E543" s="275" t="s">
        <v>6604</v>
      </c>
      <c r="F543" s="276" t="s">
        <v>6605</v>
      </c>
      <c r="G543" s="277" t="s">
        <v>343</v>
      </c>
      <c r="H543" s="278">
        <v>2</v>
      </c>
      <c r="I543" s="279"/>
      <c r="J543" s="280">
        <f>ROUND(I543*H543,2)</f>
        <v>0</v>
      </c>
      <c r="K543" s="276" t="s">
        <v>19</v>
      </c>
      <c r="L543" s="281"/>
      <c r="M543" s="282" t="s">
        <v>19</v>
      </c>
      <c r="N543" s="283" t="s">
        <v>40</v>
      </c>
      <c r="O543" s="87"/>
      <c r="P543" s="224">
        <f>O543*H543</f>
        <v>0</v>
      </c>
      <c r="Q543" s="224">
        <v>0</v>
      </c>
      <c r="R543" s="224">
        <f>Q543*H543</f>
        <v>0</v>
      </c>
      <c r="S543" s="224">
        <v>0</v>
      </c>
      <c r="T543" s="225">
        <f>S543*H543</f>
        <v>0</v>
      </c>
      <c r="U543" s="41"/>
      <c r="V543" s="41"/>
      <c r="W543" s="41"/>
      <c r="X543" s="41"/>
      <c r="Y543" s="41"/>
      <c r="Z543" s="41"/>
      <c r="AA543" s="41"/>
      <c r="AB543" s="41"/>
      <c r="AC543" s="41"/>
      <c r="AD543" s="41"/>
      <c r="AE543" s="41"/>
      <c r="AR543" s="226" t="s">
        <v>449</v>
      </c>
      <c r="AT543" s="226" t="s">
        <v>1765</v>
      </c>
      <c r="AU543" s="226" t="s">
        <v>76</v>
      </c>
      <c r="AY543" s="20" t="s">
        <v>193</v>
      </c>
      <c r="BE543" s="227">
        <f>IF(N543="základní",J543,0)</f>
        <v>0</v>
      </c>
      <c r="BF543" s="227">
        <f>IF(N543="snížená",J543,0)</f>
        <v>0</v>
      </c>
      <c r="BG543" s="227">
        <f>IF(N543="zákl. přenesená",J543,0)</f>
        <v>0</v>
      </c>
      <c r="BH543" s="227">
        <f>IF(N543="sníž. přenesená",J543,0)</f>
        <v>0</v>
      </c>
      <c r="BI543" s="227">
        <f>IF(N543="nulová",J543,0)</f>
        <v>0</v>
      </c>
      <c r="BJ543" s="20" t="s">
        <v>76</v>
      </c>
      <c r="BK543" s="227">
        <f>ROUND(I543*H543,2)</f>
        <v>0</v>
      </c>
      <c r="BL543" s="20" t="s">
        <v>323</v>
      </c>
      <c r="BM543" s="226" t="s">
        <v>5171</v>
      </c>
    </row>
    <row r="544" s="2" customFormat="1">
      <c r="A544" s="41"/>
      <c r="B544" s="42"/>
      <c r="C544" s="43"/>
      <c r="D544" s="228" t="s">
        <v>202</v>
      </c>
      <c r="E544" s="43"/>
      <c r="F544" s="229" t="s">
        <v>6605</v>
      </c>
      <c r="G544" s="43"/>
      <c r="H544" s="43"/>
      <c r="I544" s="230"/>
      <c r="J544" s="43"/>
      <c r="K544" s="43"/>
      <c r="L544" s="47"/>
      <c r="M544" s="231"/>
      <c r="N544" s="232"/>
      <c r="O544" s="87"/>
      <c r="P544" s="87"/>
      <c r="Q544" s="87"/>
      <c r="R544" s="87"/>
      <c r="S544" s="87"/>
      <c r="T544" s="88"/>
      <c r="U544" s="41"/>
      <c r="V544" s="41"/>
      <c r="W544" s="41"/>
      <c r="X544" s="41"/>
      <c r="Y544" s="41"/>
      <c r="Z544" s="41"/>
      <c r="AA544" s="41"/>
      <c r="AB544" s="41"/>
      <c r="AC544" s="41"/>
      <c r="AD544" s="41"/>
      <c r="AE544" s="41"/>
      <c r="AT544" s="20" t="s">
        <v>202</v>
      </c>
      <c r="AU544" s="20" t="s">
        <v>76</v>
      </c>
    </row>
    <row r="545" s="2" customFormat="1" ht="16.5" customHeight="1">
      <c r="A545" s="41"/>
      <c r="B545" s="42"/>
      <c r="C545" s="215" t="s">
        <v>4088</v>
      </c>
      <c r="D545" s="215" t="s">
        <v>195</v>
      </c>
      <c r="E545" s="216" t="s">
        <v>6606</v>
      </c>
      <c r="F545" s="217" t="s">
        <v>6607</v>
      </c>
      <c r="G545" s="218" t="s">
        <v>343</v>
      </c>
      <c r="H545" s="219">
        <v>25</v>
      </c>
      <c r="I545" s="220"/>
      <c r="J545" s="221">
        <f>ROUND(I545*H545,2)</f>
        <v>0</v>
      </c>
      <c r="K545" s="217" t="s">
        <v>19</v>
      </c>
      <c r="L545" s="47"/>
      <c r="M545" s="222" t="s">
        <v>19</v>
      </c>
      <c r="N545" s="223" t="s">
        <v>40</v>
      </c>
      <c r="O545" s="87"/>
      <c r="P545" s="224">
        <f>O545*H545</f>
        <v>0</v>
      </c>
      <c r="Q545" s="224">
        <v>0</v>
      </c>
      <c r="R545" s="224">
        <f>Q545*H545</f>
        <v>0</v>
      </c>
      <c r="S545" s="224">
        <v>0</v>
      </c>
      <c r="T545" s="225">
        <f>S545*H545</f>
        <v>0</v>
      </c>
      <c r="U545" s="41"/>
      <c r="V545" s="41"/>
      <c r="W545" s="41"/>
      <c r="X545" s="41"/>
      <c r="Y545" s="41"/>
      <c r="Z545" s="41"/>
      <c r="AA545" s="41"/>
      <c r="AB545" s="41"/>
      <c r="AC545" s="41"/>
      <c r="AD545" s="41"/>
      <c r="AE545" s="41"/>
      <c r="AR545" s="226" t="s">
        <v>323</v>
      </c>
      <c r="AT545" s="226" t="s">
        <v>195</v>
      </c>
      <c r="AU545" s="226" t="s">
        <v>76</v>
      </c>
      <c r="AY545" s="20" t="s">
        <v>193</v>
      </c>
      <c r="BE545" s="227">
        <f>IF(N545="základní",J545,0)</f>
        <v>0</v>
      </c>
      <c r="BF545" s="227">
        <f>IF(N545="snížená",J545,0)</f>
        <v>0</v>
      </c>
      <c r="BG545" s="227">
        <f>IF(N545="zákl. přenesená",J545,0)</f>
        <v>0</v>
      </c>
      <c r="BH545" s="227">
        <f>IF(N545="sníž. přenesená",J545,0)</f>
        <v>0</v>
      </c>
      <c r="BI545" s="227">
        <f>IF(N545="nulová",J545,0)</f>
        <v>0</v>
      </c>
      <c r="BJ545" s="20" t="s">
        <v>76</v>
      </c>
      <c r="BK545" s="227">
        <f>ROUND(I545*H545,2)</f>
        <v>0</v>
      </c>
      <c r="BL545" s="20" t="s">
        <v>323</v>
      </c>
      <c r="BM545" s="226" t="s">
        <v>5176</v>
      </c>
    </row>
    <row r="546" s="2" customFormat="1">
      <c r="A546" s="41"/>
      <c r="B546" s="42"/>
      <c r="C546" s="43"/>
      <c r="D546" s="228" t="s">
        <v>202</v>
      </c>
      <c r="E546" s="43"/>
      <c r="F546" s="229" t="s">
        <v>6607</v>
      </c>
      <c r="G546" s="43"/>
      <c r="H546" s="43"/>
      <c r="I546" s="230"/>
      <c r="J546" s="43"/>
      <c r="K546" s="43"/>
      <c r="L546" s="47"/>
      <c r="M546" s="231"/>
      <c r="N546" s="232"/>
      <c r="O546" s="87"/>
      <c r="P546" s="87"/>
      <c r="Q546" s="87"/>
      <c r="R546" s="87"/>
      <c r="S546" s="87"/>
      <c r="T546" s="88"/>
      <c r="U546" s="41"/>
      <c r="V546" s="41"/>
      <c r="W546" s="41"/>
      <c r="X546" s="41"/>
      <c r="Y546" s="41"/>
      <c r="Z546" s="41"/>
      <c r="AA546" s="41"/>
      <c r="AB546" s="41"/>
      <c r="AC546" s="41"/>
      <c r="AD546" s="41"/>
      <c r="AE546" s="41"/>
      <c r="AT546" s="20" t="s">
        <v>202</v>
      </c>
      <c r="AU546" s="20" t="s">
        <v>76</v>
      </c>
    </row>
    <row r="547" s="2" customFormat="1" ht="24.15" customHeight="1">
      <c r="A547" s="41"/>
      <c r="B547" s="42"/>
      <c r="C547" s="274" t="s">
        <v>4100</v>
      </c>
      <c r="D547" s="274" t="s">
        <v>1765</v>
      </c>
      <c r="E547" s="275" t="s">
        <v>6608</v>
      </c>
      <c r="F547" s="276" t="s">
        <v>6609</v>
      </c>
      <c r="G547" s="277" t="s">
        <v>343</v>
      </c>
      <c r="H547" s="278">
        <v>22</v>
      </c>
      <c r="I547" s="279"/>
      <c r="J547" s="280">
        <f>ROUND(I547*H547,2)</f>
        <v>0</v>
      </c>
      <c r="K547" s="276" t="s">
        <v>19</v>
      </c>
      <c r="L547" s="281"/>
      <c r="M547" s="282" t="s">
        <v>19</v>
      </c>
      <c r="N547" s="283" t="s">
        <v>40</v>
      </c>
      <c r="O547" s="87"/>
      <c r="P547" s="224">
        <f>O547*H547</f>
        <v>0</v>
      </c>
      <c r="Q547" s="224">
        <v>0</v>
      </c>
      <c r="R547" s="224">
        <f>Q547*H547</f>
        <v>0</v>
      </c>
      <c r="S547" s="224">
        <v>0</v>
      </c>
      <c r="T547" s="225">
        <f>S547*H547</f>
        <v>0</v>
      </c>
      <c r="U547" s="41"/>
      <c r="V547" s="41"/>
      <c r="W547" s="41"/>
      <c r="X547" s="41"/>
      <c r="Y547" s="41"/>
      <c r="Z547" s="41"/>
      <c r="AA547" s="41"/>
      <c r="AB547" s="41"/>
      <c r="AC547" s="41"/>
      <c r="AD547" s="41"/>
      <c r="AE547" s="41"/>
      <c r="AR547" s="226" t="s">
        <v>449</v>
      </c>
      <c r="AT547" s="226" t="s">
        <v>1765</v>
      </c>
      <c r="AU547" s="226" t="s">
        <v>76</v>
      </c>
      <c r="AY547" s="20" t="s">
        <v>193</v>
      </c>
      <c r="BE547" s="227">
        <f>IF(N547="základní",J547,0)</f>
        <v>0</v>
      </c>
      <c r="BF547" s="227">
        <f>IF(N547="snížená",J547,0)</f>
        <v>0</v>
      </c>
      <c r="BG547" s="227">
        <f>IF(N547="zákl. přenesená",J547,0)</f>
        <v>0</v>
      </c>
      <c r="BH547" s="227">
        <f>IF(N547="sníž. přenesená",J547,0)</f>
        <v>0</v>
      </c>
      <c r="BI547" s="227">
        <f>IF(N547="nulová",J547,0)</f>
        <v>0</v>
      </c>
      <c r="BJ547" s="20" t="s">
        <v>76</v>
      </c>
      <c r="BK547" s="227">
        <f>ROUND(I547*H547,2)</f>
        <v>0</v>
      </c>
      <c r="BL547" s="20" t="s">
        <v>323</v>
      </c>
      <c r="BM547" s="226" t="s">
        <v>5188</v>
      </c>
    </row>
    <row r="548" s="2" customFormat="1">
      <c r="A548" s="41"/>
      <c r="B548" s="42"/>
      <c r="C548" s="43"/>
      <c r="D548" s="228" t="s">
        <v>202</v>
      </c>
      <c r="E548" s="43"/>
      <c r="F548" s="229" t="s">
        <v>6609</v>
      </c>
      <c r="G548" s="43"/>
      <c r="H548" s="43"/>
      <c r="I548" s="230"/>
      <c r="J548" s="43"/>
      <c r="K548" s="43"/>
      <c r="L548" s="47"/>
      <c r="M548" s="231"/>
      <c r="N548" s="232"/>
      <c r="O548" s="87"/>
      <c r="P548" s="87"/>
      <c r="Q548" s="87"/>
      <c r="R548" s="87"/>
      <c r="S548" s="87"/>
      <c r="T548" s="88"/>
      <c r="U548" s="41"/>
      <c r="V548" s="41"/>
      <c r="W548" s="41"/>
      <c r="X548" s="41"/>
      <c r="Y548" s="41"/>
      <c r="Z548" s="41"/>
      <c r="AA548" s="41"/>
      <c r="AB548" s="41"/>
      <c r="AC548" s="41"/>
      <c r="AD548" s="41"/>
      <c r="AE548" s="41"/>
      <c r="AT548" s="20" t="s">
        <v>202</v>
      </c>
      <c r="AU548" s="20" t="s">
        <v>76</v>
      </c>
    </row>
    <row r="549" s="2" customFormat="1" ht="16.5" customHeight="1">
      <c r="A549" s="41"/>
      <c r="B549" s="42"/>
      <c r="C549" s="274" t="s">
        <v>3375</v>
      </c>
      <c r="D549" s="274" t="s">
        <v>1765</v>
      </c>
      <c r="E549" s="275" t="s">
        <v>6610</v>
      </c>
      <c r="F549" s="276" t="s">
        <v>6611</v>
      </c>
      <c r="G549" s="277" t="s">
        <v>343</v>
      </c>
      <c r="H549" s="278">
        <v>3</v>
      </c>
      <c r="I549" s="279"/>
      <c r="J549" s="280">
        <f>ROUND(I549*H549,2)</f>
        <v>0</v>
      </c>
      <c r="K549" s="276" t="s">
        <v>19</v>
      </c>
      <c r="L549" s="281"/>
      <c r="M549" s="282" t="s">
        <v>19</v>
      </c>
      <c r="N549" s="283" t="s">
        <v>40</v>
      </c>
      <c r="O549" s="87"/>
      <c r="P549" s="224">
        <f>O549*H549</f>
        <v>0</v>
      </c>
      <c r="Q549" s="224">
        <v>0</v>
      </c>
      <c r="R549" s="224">
        <f>Q549*H549</f>
        <v>0</v>
      </c>
      <c r="S549" s="224">
        <v>0</v>
      </c>
      <c r="T549" s="225">
        <f>S549*H549</f>
        <v>0</v>
      </c>
      <c r="U549" s="41"/>
      <c r="V549" s="41"/>
      <c r="W549" s="41"/>
      <c r="X549" s="41"/>
      <c r="Y549" s="41"/>
      <c r="Z549" s="41"/>
      <c r="AA549" s="41"/>
      <c r="AB549" s="41"/>
      <c r="AC549" s="41"/>
      <c r="AD549" s="41"/>
      <c r="AE549" s="41"/>
      <c r="AR549" s="226" t="s">
        <v>449</v>
      </c>
      <c r="AT549" s="226" t="s">
        <v>1765</v>
      </c>
      <c r="AU549" s="226" t="s">
        <v>76</v>
      </c>
      <c r="AY549" s="20" t="s">
        <v>193</v>
      </c>
      <c r="BE549" s="227">
        <f>IF(N549="základní",J549,0)</f>
        <v>0</v>
      </c>
      <c r="BF549" s="227">
        <f>IF(N549="snížená",J549,0)</f>
        <v>0</v>
      </c>
      <c r="BG549" s="227">
        <f>IF(N549="zákl. přenesená",J549,0)</f>
        <v>0</v>
      </c>
      <c r="BH549" s="227">
        <f>IF(N549="sníž. přenesená",J549,0)</f>
        <v>0</v>
      </c>
      <c r="BI549" s="227">
        <f>IF(N549="nulová",J549,0)</f>
        <v>0</v>
      </c>
      <c r="BJ549" s="20" t="s">
        <v>76</v>
      </c>
      <c r="BK549" s="227">
        <f>ROUND(I549*H549,2)</f>
        <v>0</v>
      </c>
      <c r="BL549" s="20" t="s">
        <v>323</v>
      </c>
      <c r="BM549" s="226" t="s">
        <v>5194</v>
      </c>
    </row>
    <row r="550" s="2" customFormat="1">
      <c r="A550" s="41"/>
      <c r="B550" s="42"/>
      <c r="C550" s="43"/>
      <c r="D550" s="228" t="s">
        <v>202</v>
      </c>
      <c r="E550" s="43"/>
      <c r="F550" s="229" t="s">
        <v>6611</v>
      </c>
      <c r="G550" s="43"/>
      <c r="H550" s="43"/>
      <c r="I550" s="230"/>
      <c r="J550" s="43"/>
      <c r="K550" s="43"/>
      <c r="L550" s="47"/>
      <c r="M550" s="231"/>
      <c r="N550" s="232"/>
      <c r="O550" s="87"/>
      <c r="P550" s="87"/>
      <c r="Q550" s="87"/>
      <c r="R550" s="87"/>
      <c r="S550" s="87"/>
      <c r="T550" s="88"/>
      <c r="U550" s="41"/>
      <c r="V550" s="41"/>
      <c r="W550" s="41"/>
      <c r="X550" s="41"/>
      <c r="Y550" s="41"/>
      <c r="Z550" s="41"/>
      <c r="AA550" s="41"/>
      <c r="AB550" s="41"/>
      <c r="AC550" s="41"/>
      <c r="AD550" s="41"/>
      <c r="AE550" s="41"/>
      <c r="AT550" s="20" t="s">
        <v>202</v>
      </c>
      <c r="AU550" s="20" t="s">
        <v>76</v>
      </c>
    </row>
    <row r="551" s="2" customFormat="1" ht="16.5" customHeight="1">
      <c r="A551" s="41"/>
      <c r="B551" s="42"/>
      <c r="C551" s="215" t="s">
        <v>4128</v>
      </c>
      <c r="D551" s="215" t="s">
        <v>195</v>
      </c>
      <c r="E551" s="216" t="s">
        <v>6612</v>
      </c>
      <c r="F551" s="217" t="s">
        <v>6613</v>
      </c>
      <c r="G551" s="218" t="s">
        <v>343</v>
      </c>
      <c r="H551" s="219">
        <v>13</v>
      </c>
      <c r="I551" s="220"/>
      <c r="J551" s="221">
        <f>ROUND(I551*H551,2)</f>
        <v>0</v>
      </c>
      <c r="K551" s="217" t="s">
        <v>19</v>
      </c>
      <c r="L551" s="47"/>
      <c r="M551" s="222" t="s">
        <v>19</v>
      </c>
      <c r="N551" s="223" t="s">
        <v>40</v>
      </c>
      <c r="O551" s="87"/>
      <c r="P551" s="224">
        <f>O551*H551</f>
        <v>0</v>
      </c>
      <c r="Q551" s="224">
        <v>0</v>
      </c>
      <c r="R551" s="224">
        <f>Q551*H551</f>
        <v>0</v>
      </c>
      <c r="S551" s="224">
        <v>0</v>
      </c>
      <c r="T551" s="225">
        <f>S551*H551</f>
        <v>0</v>
      </c>
      <c r="U551" s="41"/>
      <c r="V551" s="41"/>
      <c r="W551" s="41"/>
      <c r="X551" s="41"/>
      <c r="Y551" s="41"/>
      <c r="Z551" s="41"/>
      <c r="AA551" s="41"/>
      <c r="AB551" s="41"/>
      <c r="AC551" s="41"/>
      <c r="AD551" s="41"/>
      <c r="AE551" s="41"/>
      <c r="AR551" s="226" t="s">
        <v>323</v>
      </c>
      <c r="AT551" s="226" t="s">
        <v>195</v>
      </c>
      <c r="AU551" s="226" t="s">
        <v>76</v>
      </c>
      <c r="AY551" s="20" t="s">
        <v>193</v>
      </c>
      <c r="BE551" s="227">
        <f>IF(N551="základní",J551,0)</f>
        <v>0</v>
      </c>
      <c r="BF551" s="227">
        <f>IF(N551="snížená",J551,0)</f>
        <v>0</v>
      </c>
      <c r="BG551" s="227">
        <f>IF(N551="zákl. přenesená",J551,0)</f>
        <v>0</v>
      </c>
      <c r="BH551" s="227">
        <f>IF(N551="sníž. přenesená",J551,0)</f>
        <v>0</v>
      </c>
      <c r="BI551" s="227">
        <f>IF(N551="nulová",J551,0)</f>
        <v>0</v>
      </c>
      <c r="BJ551" s="20" t="s">
        <v>76</v>
      </c>
      <c r="BK551" s="227">
        <f>ROUND(I551*H551,2)</f>
        <v>0</v>
      </c>
      <c r="BL551" s="20" t="s">
        <v>323</v>
      </c>
      <c r="BM551" s="226" t="s">
        <v>5198</v>
      </c>
    </row>
    <row r="552" s="2" customFormat="1">
      <c r="A552" s="41"/>
      <c r="B552" s="42"/>
      <c r="C552" s="43"/>
      <c r="D552" s="228" t="s">
        <v>202</v>
      </c>
      <c r="E552" s="43"/>
      <c r="F552" s="229" t="s">
        <v>6613</v>
      </c>
      <c r="G552" s="43"/>
      <c r="H552" s="43"/>
      <c r="I552" s="230"/>
      <c r="J552" s="43"/>
      <c r="K552" s="43"/>
      <c r="L552" s="47"/>
      <c r="M552" s="231"/>
      <c r="N552" s="232"/>
      <c r="O552" s="87"/>
      <c r="P552" s="87"/>
      <c r="Q552" s="87"/>
      <c r="R552" s="87"/>
      <c r="S552" s="87"/>
      <c r="T552" s="88"/>
      <c r="U552" s="41"/>
      <c r="V552" s="41"/>
      <c r="W552" s="41"/>
      <c r="X552" s="41"/>
      <c r="Y552" s="41"/>
      <c r="Z552" s="41"/>
      <c r="AA552" s="41"/>
      <c r="AB552" s="41"/>
      <c r="AC552" s="41"/>
      <c r="AD552" s="41"/>
      <c r="AE552" s="41"/>
      <c r="AT552" s="20" t="s">
        <v>202</v>
      </c>
      <c r="AU552" s="20" t="s">
        <v>76</v>
      </c>
    </row>
    <row r="553" s="2" customFormat="1" ht="24.15" customHeight="1">
      <c r="A553" s="41"/>
      <c r="B553" s="42"/>
      <c r="C553" s="274" t="s">
        <v>4138</v>
      </c>
      <c r="D553" s="274" t="s">
        <v>1765</v>
      </c>
      <c r="E553" s="275" t="s">
        <v>6614</v>
      </c>
      <c r="F553" s="276" t="s">
        <v>6615</v>
      </c>
      <c r="G553" s="277" t="s">
        <v>343</v>
      </c>
      <c r="H553" s="278">
        <v>13</v>
      </c>
      <c r="I553" s="279"/>
      <c r="J553" s="280">
        <f>ROUND(I553*H553,2)</f>
        <v>0</v>
      </c>
      <c r="K553" s="276" t="s">
        <v>19</v>
      </c>
      <c r="L553" s="281"/>
      <c r="M553" s="282" t="s">
        <v>19</v>
      </c>
      <c r="N553" s="283" t="s">
        <v>40</v>
      </c>
      <c r="O553" s="87"/>
      <c r="P553" s="224">
        <f>O553*H553</f>
        <v>0</v>
      </c>
      <c r="Q553" s="224">
        <v>0</v>
      </c>
      <c r="R553" s="224">
        <f>Q553*H553</f>
        <v>0</v>
      </c>
      <c r="S553" s="224">
        <v>0</v>
      </c>
      <c r="T553" s="225">
        <f>S553*H553</f>
        <v>0</v>
      </c>
      <c r="U553" s="41"/>
      <c r="V553" s="41"/>
      <c r="W553" s="41"/>
      <c r="X553" s="41"/>
      <c r="Y553" s="41"/>
      <c r="Z553" s="41"/>
      <c r="AA553" s="41"/>
      <c r="AB553" s="41"/>
      <c r="AC553" s="41"/>
      <c r="AD553" s="41"/>
      <c r="AE553" s="41"/>
      <c r="AR553" s="226" t="s">
        <v>449</v>
      </c>
      <c r="AT553" s="226" t="s">
        <v>1765</v>
      </c>
      <c r="AU553" s="226" t="s">
        <v>76</v>
      </c>
      <c r="AY553" s="20" t="s">
        <v>193</v>
      </c>
      <c r="BE553" s="227">
        <f>IF(N553="základní",J553,0)</f>
        <v>0</v>
      </c>
      <c r="BF553" s="227">
        <f>IF(N553="snížená",J553,0)</f>
        <v>0</v>
      </c>
      <c r="BG553" s="227">
        <f>IF(N553="zákl. přenesená",J553,0)</f>
        <v>0</v>
      </c>
      <c r="BH553" s="227">
        <f>IF(N553="sníž. přenesená",J553,0)</f>
        <v>0</v>
      </c>
      <c r="BI553" s="227">
        <f>IF(N553="nulová",J553,0)</f>
        <v>0</v>
      </c>
      <c r="BJ553" s="20" t="s">
        <v>76</v>
      </c>
      <c r="BK553" s="227">
        <f>ROUND(I553*H553,2)</f>
        <v>0</v>
      </c>
      <c r="BL553" s="20" t="s">
        <v>323</v>
      </c>
      <c r="BM553" s="226" t="s">
        <v>5202</v>
      </c>
    </row>
    <row r="554" s="2" customFormat="1">
      <c r="A554" s="41"/>
      <c r="B554" s="42"/>
      <c r="C554" s="43"/>
      <c r="D554" s="228" t="s">
        <v>202</v>
      </c>
      <c r="E554" s="43"/>
      <c r="F554" s="229" t="s">
        <v>6615</v>
      </c>
      <c r="G554" s="43"/>
      <c r="H554" s="43"/>
      <c r="I554" s="230"/>
      <c r="J554" s="43"/>
      <c r="K554" s="43"/>
      <c r="L554" s="47"/>
      <c r="M554" s="231"/>
      <c r="N554" s="232"/>
      <c r="O554" s="87"/>
      <c r="P554" s="87"/>
      <c r="Q554" s="87"/>
      <c r="R554" s="87"/>
      <c r="S554" s="87"/>
      <c r="T554" s="88"/>
      <c r="U554" s="41"/>
      <c r="V554" s="41"/>
      <c r="W554" s="41"/>
      <c r="X554" s="41"/>
      <c r="Y554" s="41"/>
      <c r="Z554" s="41"/>
      <c r="AA554" s="41"/>
      <c r="AB554" s="41"/>
      <c r="AC554" s="41"/>
      <c r="AD554" s="41"/>
      <c r="AE554" s="41"/>
      <c r="AT554" s="20" t="s">
        <v>202</v>
      </c>
      <c r="AU554" s="20" t="s">
        <v>76</v>
      </c>
    </row>
    <row r="555" s="2" customFormat="1" ht="16.5" customHeight="1">
      <c r="A555" s="41"/>
      <c r="B555" s="42"/>
      <c r="C555" s="215" t="s">
        <v>4144</v>
      </c>
      <c r="D555" s="215" t="s">
        <v>195</v>
      </c>
      <c r="E555" s="216" t="s">
        <v>6616</v>
      </c>
      <c r="F555" s="217" t="s">
        <v>6617</v>
      </c>
      <c r="G555" s="218" t="s">
        <v>343</v>
      </c>
      <c r="H555" s="219">
        <v>13</v>
      </c>
      <c r="I555" s="220"/>
      <c r="J555" s="221">
        <f>ROUND(I555*H555,2)</f>
        <v>0</v>
      </c>
      <c r="K555" s="217" t="s">
        <v>19</v>
      </c>
      <c r="L555" s="47"/>
      <c r="M555" s="222" t="s">
        <v>19</v>
      </c>
      <c r="N555" s="223" t="s">
        <v>40</v>
      </c>
      <c r="O555" s="87"/>
      <c r="P555" s="224">
        <f>O555*H555</f>
        <v>0</v>
      </c>
      <c r="Q555" s="224">
        <v>0</v>
      </c>
      <c r="R555" s="224">
        <f>Q555*H555</f>
        <v>0</v>
      </c>
      <c r="S555" s="224">
        <v>0</v>
      </c>
      <c r="T555" s="225">
        <f>S555*H555</f>
        <v>0</v>
      </c>
      <c r="U555" s="41"/>
      <c r="V555" s="41"/>
      <c r="W555" s="41"/>
      <c r="X555" s="41"/>
      <c r="Y555" s="41"/>
      <c r="Z555" s="41"/>
      <c r="AA555" s="41"/>
      <c r="AB555" s="41"/>
      <c r="AC555" s="41"/>
      <c r="AD555" s="41"/>
      <c r="AE555" s="41"/>
      <c r="AR555" s="226" t="s">
        <v>323</v>
      </c>
      <c r="AT555" s="226" t="s">
        <v>195</v>
      </c>
      <c r="AU555" s="226" t="s">
        <v>76</v>
      </c>
      <c r="AY555" s="20" t="s">
        <v>193</v>
      </c>
      <c r="BE555" s="227">
        <f>IF(N555="základní",J555,0)</f>
        <v>0</v>
      </c>
      <c r="BF555" s="227">
        <f>IF(N555="snížená",J555,0)</f>
        <v>0</v>
      </c>
      <c r="BG555" s="227">
        <f>IF(N555="zákl. přenesená",J555,0)</f>
        <v>0</v>
      </c>
      <c r="BH555" s="227">
        <f>IF(N555="sníž. přenesená",J555,0)</f>
        <v>0</v>
      </c>
      <c r="BI555" s="227">
        <f>IF(N555="nulová",J555,0)</f>
        <v>0</v>
      </c>
      <c r="BJ555" s="20" t="s">
        <v>76</v>
      </c>
      <c r="BK555" s="227">
        <f>ROUND(I555*H555,2)</f>
        <v>0</v>
      </c>
      <c r="BL555" s="20" t="s">
        <v>323</v>
      </c>
      <c r="BM555" s="226" t="s">
        <v>5208</v>
      </c>
    </row>
    <row r="556" s="2" customFormat="1">
      <c r="A556" s="41"/>
      <c r="B556" s="42"/>
      <c r="C556" s="43"/>
      <c r="D556" s="228" t="s">
        <v>202</v>
      </c>
      <c r="E556" s="43"/>
      <c r="F556" s="229" t="s">
        <v>6617</v>
      </c>
      <c r="G556" s="43"/>
      <c r="H556" s="43"/>
      <c r="I556" s="230"/>
      <c r="J556" s="43"/>
      <c r="K556" s="43"/>
      <c r="L556" s="47"/>
      <c r="M556" s="231"/>
      <c r="N556" s="232"/>
      <c r="O556" s="87"/>
      <c r="P556" s="87"/>
      <c r="Q556" s="87"/>
      <c r="R556" s="87"/>
      <c r="S556" s="87"/>
      <c r="T556" s="88"/>
      <c r="U556" s="41"/>
      <c r="V556" s="41"/>
      <c r="W556" s="41"/>
      <c r="X556" s="41"/>
      <c r="Y556" s="41"/>
      <c r="Z556" s="41"/>
      <c r="AA556" s="41"/>
      <c r="AB556" s="41"/>
      <c r="AC556" s="41"/>
      <c r="AD556" s="41"/>
      <c r="AE556" s="41"/>
      <c r="AT556" s="20" t="s">
        <v>202</v>
      </c>
      <c r="AU556" s="20" t="s">
        <v>76</v>
      </c>
    </row>
    <row r="557" s="2" customFormat="1" ht="16.5" customHeight="1">
      <c r="A557" s="41"/>
      <c r="B557" s="42"/>
      <c r="C557" s="274" t="s">
        <v>4168</v>
      </c>
      <c r="D557" s="274" t="s">
        <v>1765</v>
      </c>
      <c r="E557" s="275" t="s">
        <v>6618</v>
      </c>
      <c r="F557" s="276" t="s">
        <v>6619</v>
      </c>
      <c r="G557" s="277" t="s">
        <v>343</v>
      </c>
      <c r="H557" s="278">
        <v>13</v>
      </c>
      <c r="I557" s="279"/>
      <c r="J557" s="280">
        <f>ROUND(I557*H557,2)</f>
        <v>0</v>
      </c>
      <c r="K557" s="276" t="s">
        <v>19</v>
      </c>
      <c r="L557" s="281"/>
      <c r="M557" s="282" t="s">
        <v>19</v>
      </c>
      <c r="N557" s="283" t="s">
        <v>40</v>
      </c>
      <c r="O557" s="87"/>
      <c r="P557" s="224">
        <f>O557*H557</f>
        <v>0</v>
      </c>
      <c r="Q557" s="224">
        <v>0</v>
      </c>
      <c r="R557" s="224">
        <f>Q557*H557</f>
        <v>0</v>
      </c>
      <c r="S557" s="224">
        <v>0</v>
      </c>
      <c r="T557" s="225">
        <f>S557*H557</f>
        <v>0</v>
      </c>
      <c r="U557" s="41"/>
      <c r="V557" s="41"/>
      <c r="W557" s="41"/>
      <c r="X557" s="41"/>
      <c r="Y557" s="41"/>
      <c r="Z557" s="41"/>
      <c r="AA557" s="41"/>
      <c r="AB557" s="41"/>
      <c r="AC557" s="41"/>
      <c r="AD557" s="41"/>
      <c r="AE557" s="41"/>
      <c r="AR557" s="226" t="s">
        <v>449</v>
      </c>
      <c r="AT557" s="226" t="s">
        <v>1765</v>
      </c>
      <c r="AU557" s="226" t="s">
        <v>76</v>
      </c>
      <c r="AY557" s="20" t="s">
        <v>193</v>
      </c>
      <c r="BE557" s="227">
        <f>IF(N557="základní",J557,0)</f>
        <v>0</v>
      </c>
      <c r="BF557" s="227">
        <f>IF(N557="snížená",J557,0)</f>
        <v>0</v>
      </c>
      <c r="BG557" s="227">
        <f>IF(N557="zákl. přenesená",J557,0)</f>
        <v>0</v>
      </c>
      <c r="BH557" s="227">
        <f>IF(N557="sníž. přenesená",J557,0)</f>
        <v>0</v>
      </c>
      <c r="BI557" s="227">
        <f>IF(N557="nulová",J557,0)</f>
        <v>0</v>
      </c>
      <c r="BJ557" s="20" t="s">
        <v>76</v>
      </c>
      <c r="BK557" s="227">
        <f>ROUND(I557*H557,2)</f>
        <v>0</v>
      </c>
      <c r="BL557" s="20" t="s">
        <v>323</v>
      </c>
      <c r="BM557" s="226" t="s">
        <v>5214</v>
      </c>
    </row>
    <row r="558" s="2" customFormat="1">
      <c r="A558" s="41"/>
      <c r="B558" s="42"/>
      <c r="C558" s="43"/>
      <c r="D558" s="228" t="s">
        <v>202</v>
      </c>
      <c r="E558" s="43"/>
      <c r="F558" s="229" t="s">
        <v>6619</v>
      </c>
      <c r="G558" s="43"/>
      <c r="H558" s="43"/>
      <c r="I558" s="230"/>
      <c r="J558" s="43"/>
      <c r="K558" s="43"/>
      <c r="L558" s="47"/>
      <c r="M558" s="231"/>
      <c r="N558" s="232"/>
      <c r="O558" s="87"/>
      <c r="P558" s="87"/>
      <c r="Q558" s="87"/>
      <c r="R558" s="87"/>
      <c r="S558" s="87"/>
      <c r="T558" s="88"/>
      <c r="U558" s="41"/>
      <c r="V558" s="41"/>
      <c r="W558" s="41"/>
      <c r="X558" s="41"/>
      <c r="Y558" s="41"/>
      <c r="Z558" s="41"/>
      <c r="AA558" s="41"/>
      <c r="AB558" s="41"/>
      <c r="AC558" s="41"/>
      <c r="AD558" s="41"/>
      <c r="AE558" s="41"/>
      <c r="AT558" s="20" t="s">
        <v>202</v>
      </c>
      <c r="AU558" s="20" t="s">
        <v>76</v>
      </c>
    </row>
    <row r="559" s="2" customFormat="1" ht="16.5" customHeight="1">
      <c r="A559" s="41"/>
      <c r="B559" s="42"/>
      <c r="C559" s="215" t="s">
        <v>4174</v>
      </c>
      <c r="D559" s="215" t="s">
        <v>195</v>
      </c>
      <c r="E559" s="216" t="s">
        <v>6620</v>
      </c>
      <c r="F559" s="217" t="s">
        <v>6621</v>
      </c>
      <c r="G559" s="218" t="s">
        <v>248</v>
      </c>
      <c r="H559" s="219">
        <v>3.9940000000000002</v>
      </c>
      <c r="I559" s="220"/>
      <c r="J559" s="221">
        <f>ROUND(I559*H559,2)</f>
        <v>0</v>
      </c>
      <c r="K559" s="217" t="s">
        <v>19</v>
      </c>
      <c r="L559" s="47"/>
      <c r="M559" s="222" t="s">
        <v>19</v>
      </c>
      <c r="N559" s="223" t="s">
        <v>40</v>
      </c>
      <c r="O559" s="87"/>
      <c r="P559" s="224">
        <f>O559*H559</f>
        <v>0</v>
      </c>
      <c r="Q559" s="224">
        <v>0</v>
      </c>
      <c r="R559" s="224">
        <f>Q559*H559</f>
        <v>0</v>
      </c>
      <c r="S559" s="224">
        <v>0</v>
      </c>
      <c r="T559" s="225">
        <f>S559*H559</f>
        <v>0</v>
      </c>
      <c r="U559" s="41"/>
      <c r="V559" s="41"/>
      <c r="W559" s="41"/>
      <c r="X559" s="41"/>
      <c r="Y559" s="41"/>
      <c r="Z559" s="41"/>
      <c r="AA559" s="41"/>
      <c r="AB559" s="41"/>
      <c r="AC559" s="41"/>
      <c r="AD559" s="41"/>
      <c r="AE559" s="41"/>
      <c r="AR559" s="226" t="s">
        <v>323</v>
      </c>
      <c r="AT559" s="226" t="s">
        <v>195</v>
      </c>
      <c r="AU559" s="226" t="s">
        <v>76</v>
      </c>
      <c r="AY559" s="20" t="s">
        <v>193</v>
      </c>
      <c r="BE559" s="227">
        <f>IF(N559="základní",J559,0)</f>
        <v>0</v>
      </c>
      <c r="BF559" s="227">
        <f>IF(N559="snížená",J559,0)</f>
        <v>0</v>
      </c>
      <c r="BG559" s="227">
        <f>IF(N559="zákl. přenesená",J559,0)</f>
        <v>0</v>
      </c>
      <c r="BH559" s="227">
        <f>IF(N559="sníž. přenesená",J559,0)</f>
        <v>0</v>
      </c>
      <c r="BI559" s="227">
        <f>IF(N559="nulová",J559,0)</f>
        <v>0</v>
      </c>
      <c r="BJ559" s="20" t="s">
        <v>76</v>
      </c>
      <c r="BK559" s="227">
        <f>ROUND(I559*H559,2)</f>
        <v>0</v>
      </c>
      <c r="BL559" s="20" t="s">
        <v>323</v>
      </c>
      <c r="BM559" s="226" t="s">
        <v>5230</v>
      </c>
    </row>
    <row r="560" s="2" customFormat="1">
      <c r="A560" s="41"/>
      <c r="B560" s="42"/>
      <c r="C560" s="43"/>
      <c r="D560" s="228" t="s">
        <v>202</v>
      </c>
      <c r="E560" s="43"/>
      <c r="F560" s="229" t="s">
        <v>6621</v>
      </c>
      <c r="G560" s="43"/>
      <c r="H560" s="43"/>
      <c r="I560" s="230"/>
      <c r="J560" s="43"/>
      <c r="K560" s="43"/>
      <c r="L560" s="47"/>
      <c r="M560" s="231"/>
      <c r="N560" s="232"/>
      <c r="O560" s="87"/>
      <c r="P560" s="87"/>
      <c r="Q560" s="87"/>
      <c r="R560" s="87"/>
      <c r="S560" s="87"/>
      <c r="T560" s="88"/>
      <c r="U560" s="41"/>
      <c r="V560" s="41"/>
      <c r="W560" s="41"/>
      <c r="X560" s="41"/>
      <c r="Y560" s="41"/>
      <c r="Z560" s="41"/>
      <c r="AA560" s="41"/>
      <c r="AB560" s="41"/>
      <c r="AC560" s="41"/>
      <c r="AD560" s="41"/>
      <c r="AE560" s="41"/>
      <c r="AT560" s="20" t="s">
        <v>202</v>
      </c>
      <c r="AU560" s="20" t="s">
        <v>76</v>
      </c>
    </row>
    <row r="561" s="2" customFormat="1">
      <c r="A561" s="41"/>
      <c r="B561" s="42"/>
      <c r="C561" s="43"/>
      <c r="D561" s="228" t="s">
        <v>1221</v>
      </c>
      <c r="E561" s="43"/>
      <c r="F561" s="270" t="s">
        <v>6530</v>
      </c>
      <c r="G561" s="43"/>
      <c r="H561" s="43"/>
      <c r="I561" s="230"/>
      <c r="J561" s="43"/>
      <c r="K561" s="43"/>
      <c r="L561" s="47"/>
      <c r="M561" s="231"/>
      <c r="N561" s="232"/>
      <c r="O561" s="87"/>
      <c r="P561" s="87"/>
      <c r="Q561" s="87"/>
      <c r="R561" s="87"/>
      <c r="S561" s="87"/>
      <c r="T561" s="88"/>
      <c r="U561" s="41"/>
      <c r="V561" s="41"/>
      <c r="W561" s="41"/>
      <c r="X561" s="41"/>
      <c r="Y561" s="41"/>
      <c r="Z561" s="41"/>
      <c r="AA561" s="41"/>
      <c r="AB561" s="41"/>
      <c r="AC561" s="41"/>
      <c r="AD561" s="41"/>
      <c r="AE561" s="41"/>
      <c r="AT561" s="20" t="s">
        <v>1221</v>
      </c>
      <c r="AU561" s="20" t="s">
        <v>76</v>
      </c>
    </row>
    <row r="562" s="12" customFormat="1" ht="25.92" customHeight="1">
      <c r="A562" s="12"/>
      <c r="B562" s="199"/>
      <c r="C562" s="200"/>
      <c r="D562" s="201" t="s">
        <v>68</v>
      </c>
      <c r="E562" s="202" t="s">
        <v>6622</v>
      </c>
      <c r="F562" s="202" t="s">
        <v>6623</v>
      </c>
      <c r="G562" s="200"/>
      <c r="H562" s="200"/>
      <c r="I562" s="203"/>
      <c r="J562" s="204">
        <f>BK562</f>
        <v>0</v>
      </c>
      <c r="K562" s="200"/>
      <c r="L562" s="205"/>
      <c r="M562" s="206"/>
      <c r="N562" s="207"/>
      <c r="O562" s="207"/>
      <c r="P562" s="208">
        <f>SUM(P563:P578)</f>
        <v>0</v>
      </c>
      <c r="Q562" s="207"/>
      <c r="R562" s="208">
        <f>SUM(R563:R578)</f>
        <v>0</v>
      </c>
      <c r="S562" s="207"/>
      <c r="T562" s="209">
        <f>SUM(T563:T578)</f>
        <v>0</v>
      </c>
      <c r="U562" s="12"/>
      <c r="V562" s="12"/>
      <c r="W562" s="12"/>
      <c r="X562" s="12"/>
      <c r="Y562" s="12"/>
      <c r="Z562" s="12"/>
      <c r="AA562" s="12"/>
      <c r="AB562" s="12"/>
      <c r="AC562" s="12"/>
      <c r="AD562" s="12"/>
      <c r="AE562" s="12"/>
      <c r="AR562" s="210" t="s">
        <v>78</v>
      </c>
      <c r="AT562" s="211" t="s">
        <v>68</v>
      </c>
      <c r="AU562" s="211" t="s">
        <v>69</v>
      </c>
      <c r="AY562" s="210" t="s">
        <v>193</v>
      </c>
      <c r="BK562" s="212">
        <f>SUM(BK563:BK578)</f>
        <v>0</v>
      </c>
    </row>
    <row r="563" s="2" customFormat="1" ht="37.8" customHeight="1">
      <c r="A563" s="41"/>
      <c r="B563" s="42"/>
      <c r="C563" s="215" t="s">
        <v>4176</v>
      </c>
      <c r="D563" s="215" t="s">
        <v>195</v>
      </c>
      <c r="E563" s="216" t="s">
        <v>6624</v>
      </c>
      <c r="F563" s="217" t="s">
        <v>6625</v>
      </c>
      <c r="G563" s="218" t="s">
        <v>326</v>
      </c>
      <c r="H563" s="219">
        <v>10</v>
      </c>
      <c r="I563" s="220"/>
      <c r="J563" s="221">
        <f>ROUND(I563*H563,2)</f>
        <v>0</v>
      </c>
      <c r="K563" s="217" t="s">
        <v>19</v>
      </c>
      <c r="L563" s="47"/>
      <c r="M563" s="222" t="s">
        <v>19</v>
      </c>
      <c r="N563" s="223" t="s">
        <v>40</v>
      </c>
      <c r="O563" s="87"/>
      <c r="P563" s="224">
        <f>O563*H563</f>
        <v>0</v>
      </c>
      <c r="Q563" s="224">
        <v>0</v>
      </c>
      <c r="R563" s="224">
        <f>Q563*H563</f>
        <v>0</v>
      </c>
      <c r="S563" s="224">
        <v>0</v>
      </c>
      <c r="T563" s="225">
        <f>S563*H563</f>
        <v>0</v>
      </c>
      <c r="U563" s="41"/>
      <c r="V563" s="41"/>
      <c r="W563" s="41"/>
      <c r="X563" s="41"/>
      <c r="Y563" s="41"/>
      <c r="Z563" s="41"/>
      <c r="AA563" s="41"/>
      <c r="AB563" s="41"/>
      <c r="AC563" s="41"/>
      <c r="AD563" s="41"/>
      <c r="AE563" s="41"/>
      <c r="AR563" s="226" t="s">
        <v>323</v>
      </c>
      <c r="AT563" s="226" t="s">
        <v>195</v>
      </c>
      <c r="AU563" s="226" t="s">
        <v>76</v>
      </c>
      <c r="AY563" s="20" t="s">
        <v>193</v>
      </c>
      <c r="BE563" s="227">
        <f>IF(N563="základní",J563,0)</f>
        <v>0</v>
      </c>
      <c r="BF563" s="227">
        <f>IF(N563="snížená",J563,0)</f>
        <v>0</v>
      </c>
      <c r="BG563" s="227">
        <f>IF(N563="zákl. přenesená",J563,0)</f>
        <v>0</v>
      </c>
      <c r="BH563" s="227">
        <f>IF(N563="sníž. přenesená",J563,0)</f>
        <v>0</v>
      </c>
      <c r="BI563" s="227">
        <f>IF(N563="nulová",J563,0)</f>
        <v>0</v>
      </c>
      <c r="BJ563" s="20" t="s">
        <v>76</v>
      </c>
      <c r="BK563" s="227">
        <f>ROUND(I563*H563,2)</f>
        <v>0</v>
      </c>
      <c r="BL563" s="20" t="s">
        <v>323</v>
      </c>
      <c r="BM563" s="226" t="s">
        <v>5250</v>
      </c>
    </row>
    <row r="564" s="2" customFormat="1">
      <c r="A564" s="41"/>
      <c r="B564" s="42"/>
      <c r="C564" s="43"/>
      <c r="D564" s="228" t="s">
        <v>202</v>
      </c>
      <c r="E564" s="43"/>
      <c r="F564" s="229" t="s">
        <v>6626</v>
      </c>
      <c r="G564" s="43"/>
      <c r="H564" s="43"/>
      <c r="I564" s="230"/>
      <c r="J564" s="43"/>
      <c r="K564" s="43"/>
      <c r="L564" s="47"/>
      <c r="M564" s="231"/>
      <c r="N564" s="232"/>
      <c r="O564" s="87"/>
      <c r="P564" s="87"/>
      <c r="Q564" s="87"/>
      <c r="R564" s="87"/>
      <c r="S564" s="87"/>
      <c r="T564" s="88"/>
      <c r="U564" s="41"/>
      <c r="V564" s="41"/>
      <c r="W564" s="41"/>
      <c r="X564" s="41"/>
      <c r="Y564" s="41"/>
      <c r="Z564" s="41"/>
      <c r="AA564" s="41"/>
      <c r="AB564" s="41"/>
      <c r="AC564" s="41"/>
      <c r="AD564" s="41"/>
      <c r="AE564" s="41"/>
      <c r="AT564" s="20" t="s">
        <v>202</v>
      </c>
      <c r="AU564" s="20" t="s">
        <v>76</v>
      </c>
    </row>
    <row r="565" s="2" customFormat="1">
      <c r="A565" s="41"/>
      <c r="B565" s="42"/>
      <c r="C565" s="43"/>
      <c r="D565" s="228" t="s">
        <v>1221</v>
      </c>
      <c r="E565" s="43"/>
      <c r="F565" s="270" t="s">
        <v>6627</v>
      </c>
      <c r="G565" s="43"/>
      <c r="H565" s="43"/>
      <c r="I565" s="230"/>
      <c r="J565" s="43"/>
      <c r="K565" s="43"/>
      <c r="L565" s="47"/>
      <c r="M565" s="231"/>
      <c r="N565" s="232"/>
      <c r="O565" s="87"/>
      <c r="P565" s="87"/>
      <c r="Q565" s="87"/>
      <c r="R565" s="87"/>
      <c r="S565" s="87"/>
      <c r="T565" s="88"/>
      <c r="U565" s="41"/>
      <c r="V565" s="41"/>
      <c r="W565" s="41"/>
      <c r="X565" s="41"/>
      <c r="Y565" s="41"/>
      <c r="Z565" s="41"/>
      <c r="AA565" s="41"/>
      <c r="AB565" s="41"/>
      <c r="AC565" s="41"/>
      <c r="AD565" s="41"/>
      <c r="AE565" s="41"/>
      <c r="AT565" s="20" t="s">
        <v>1221</v>
      </c>
      <c r="AU565" s="20" t="s">
        <v>76</v>
      </c>
    </row>
    <row r="566" s="2" customFormat="1" ht="37.8" customHeight="1">
      <c r="A566" s="41"/>
      <c r="B566" s="42"/>
      <c r="C566" s="215" t="s">
        <v>4179</v>
      </c>
      <c r="D566" s="215" t="s">
        <v>195</v>
      </c>
      <c r="E566" s="216" t="s">
        <v>6628</v>
      </c>
      <c r="F566" s="217" t="s">
        <v>6629</v>
      </c>
      <c r="G566" s="218" t="s">
        <v>326</v>
      </c>
      <c r="H566" s="219">
        <v>2</v>
      </c>
      <c r="I566" s="220"/>
      <c r="J566" s="221">
        <f>ROUND(I566*H566,2)</f>
        <v>0</v>
      </c>
      <c r="K566" s="217" t="s">
        <v>19</v>
      </c>
      <c r="L566" s="47"/>
      <c r="M566" s="222" t="s">
        <v>19</v>
      </c>
      <c r="N566" s="223" t="s">
        <v>40</v>
      </c>
      <c r="O566" s="87"/>
      <c r="P566" s="224">
        <f>O566*H566</f>
        <v>0</v>
      </c>
      <c r="Q566" s="224">
        <v>0</v>
      </c>
      <c r="R566" s="224">
        <f>Q566*H566</f>
        <v>0</v>
      </c>
      <c r="S566" s="224">
        <v>0</v>
      </c>
      <c r="T566" s="225">
        <f>S566*H566</f>
        <v>0</v>
      </c>
      <c r="U566" s="41"/>
      <c r="V566" s="41"/>
      <c r="W566" s="41"/>
      <c r="X566" s="41"/>
      <c r="Y566" s="41"/>
      <c r="Z566" s="41"/>
      <c r="AA566" s="41"/>
      <c r="AB566" s="41"/>
      <c r="AC566" s="41"/>
      <c r="AD566" s="41"/>
      <c r="AE566" s="41"/>
      <c r="AR566" s="226" t="s">
        <v>323</v>
      </c>
      <c r="AT566" s="226" t="s">
        <v>195</v>
      </c>
      <c r="AU566" s="226" t="s">
        <v>76</v>
      </c>
      <c r="AY566" s="20" t="s">
        <v>193</v>
      </c>
      <c r="BE566" s="227">
        <f>IF(N566="základní",J566,0)</f>
        <v>0</v>
      </c>
      <c r="BF566" s="227">
        <f>IF(N566="snížená",J566,0)</f>
        <v>0</v>
      </c>
      <c r="BG566" s="227">
        <f>IF(N566="zákl. přenesená",J566,0)</f>
        <v>0</v>
      </c>
      <c r="BH566" s="227">
        <f>IF(N566="sníž. přenesená",J566,0)</f>
        <v>0</v>
      </c>
      <c r="BI566" s="227">
        <f>IF(N566="nulová",J566,0)</f>
        <v>0</v>
      </c>
      <c r="BJ566" s="20" t="s">
        <v>76</v>
      </c>
      <c r="BK566" s="227">
        <f>ROUND(I566*H566,2)</f>
        <v>0</v>
      </c>
      <c r="BL566" s="20" t="s">
        <v>323</v>
      </c>
      <c r="BM566" s="226" t="s">
        <v>5263</v>
      </c>
    </row>
    <row r="567" s="2" customFormat="1">
      <c r="A567" s="41"/>
      <c r="B567" s="42"/>
      <c r="C567" s="43"/>
      <c r="D567" s="228" t="s">
        <v>202</v>
      </c>
      <c r="E567" s="43"/>
      <c r="F567" s="229" t="s">
        <v>6629</v>
      </c>
      <c r="G567" s="43"/>
      <c r="H567" s="43"/>
      <c r="I567" s="230"/>
      <c r="J567" s="43"/>
      <c r="K567" s="43"/>
      <c r="L567" s="47"/>
      <c r="M567" s="231"/>
      <c r="N567" s="232"/>
      <c r="O567" s="87"/>
      <c r="P567" s="87"/>
      <c r="Q567" s="87"/>
      <c r="R567" s="87"/>
      <c r="S567" s="87"/>
      <c r="T567" s="88"/>
      <c r="U567" s="41"/>
      <c r="V567" s="41"/>
      <c r="W567" s="41"/>
      <c r="X567" s="41"/>
      <c r="Y567" s="41"/>
      <c r="Z567" s="41"/>
      <c r="AA567" s="41"/>
      <c r="AB567" s="41"/>
      <c r="AC567" s="41"/>
      <c r="AD567" s="41"/>
      <c r="AE567" s="41"/>
      <c r="AT567" s="20" t="s">
        <v>202</v>
      </c>
      <c r="AU567" s="20" t="s">
        <v>76</v>
      </c>
    </row>
    <row r="568" s="2" customFormat="1">
      <c r="A568" s="41"/>
      <c r="B568" s="42"/>
      <c r="C568" s="43"/>
      <c r="D568" s="228" t="s">
        <v>1221</v>
      </c>
      <c r="E568" s="43"/>
      <c r="F568" s="270" t="s">
        <v>6630</v>
      </c>
      <c r="G568" s="43"/>
      <c r="H568" s="43"/>
      <c r="I568" s="230"/>
      <c r="J568" s="43"/>
      <c r="K568" s="43"/>
      <c r="L568" s="47"/>
      <c r="M568" s="231"/>
      <c r="N568" s="232"/>
      <c r="O568" s="87"/>
      <c r="P568" s="87"/>
      <c r="Q568" s="87"/>
      <c r="R568" s="87"/>
      <c r="S568" s="87"/>
      <c r="T568" s="88"/>
      <c r="U568" s="41"/>
      <c r="V568" s="41"/>
      <c r="W568" s="41"/>
      <c r="X568" s="41"/>
      <c r="Y568" s="41"/>
      <c r="Z568" s="41"/>
      <c r="AA568" s="41"/>
      <c r="AB568" s="41"/>
      <c r="AC568" s="41"/>
      <c r="AD568" s="41"/>
      <c r="AE568" s="41"/>
      <c r="AT568" s="20" t="s">
        <v>1221</v>
      </c>
      <c r="AU568" s="20" t="s">
        <v>76</v>
      </c>
    </row>
    <row r="569" s="2" customFormat="1" ht="24.15" customHeight="1">
      <c r="A569" s="41"/>
      <c r="B569" s="42"/>
      <c r="C569" s="215" t="s">
        <v>4181</v>
      </c>
      <c r="D569" s="215" t="s">
        <v>195</v>
      </c>
      <c r="E569" s="216" t="s">
        <v>6631</v>
      </c>
      <c r="F569" s="217" t="s">
        <v>6632</v>
      </c>
      <c r="G569" s="218" t="s">
        <v>343</v>
      </c>
      <c r="H569" s="219">
        <v>12</v>
      </c>
      <c r="I569" s="220"/>
      <c r="J569" s="221">
        <f>ROUND(I569*H569,2)</f>
        <v>0</v>
      </c>
      <c r="K569" s="217" t="s">
        <v>19</v>
      </c>
      <c r="L569" s="47"/>
      <c r="M569" s="222" t="s">
        <v>19</v>
      </c>
      <c r="N569" s="223" t="s">
        <v>40</v>
      </c>
      <c r="O569" s="87"/>
      <c r="P569" s="224">
        <f>O569*H569</f>
        <v>0</v>
      </c>
      <c r="Q569" s="224">
        <v>0</v>
      </c>
      <c r="R569" s="224">
        <f>Q569*H569</f>
        <v>0</v>
      </c>
      <c r="S569" s="224">
        <v>0</v>
      </c>
      <c r="T569" s="225">
        <f>S569*H569</f>
        <v>0</v>
      </c>
      <c r="U569" s="41"/>
      <c r="V569" s="41"/>
      <c r="W569" s="41"/>
      <c r="X569" s="41"/>
      <c r="Y569" s="41"/>
      <c r="Z569" s="41"/>
      <c r="AA569" s="41"/>
      <c r="AB569" s="41"/>
      <c r="AC569" s="41"/>
      <c r="AD569" s="41"/>
      <c r="AE569" s="41"/>
      <c r="AR569" s="226" t="s">
        <v>323</v>
      </c>
      <c r="AT569" s="226" t="s">
        <v>195</v>
      </c>
      <c r="AU569" s="226" t="s">
        <v>76</v>
      </c>
      <c r="AY569" s="20" t="s">
        <v>193</v>
      </c>
      <c r="BE569" s="227">
        <f>IF(N569="základní",J569,0)</f>
        <v>0</v>
      </c>
      <c r="BF569" s="227">
        <f>IF(N569="snížená",J569,0)</f>
        <v>0</v>
      </c>
      <c r="BG569" s="227">
        <f>IF(N569="zákl. přenesená",J569,0)</f>
        <v>0</v>
      </c>
      <c r="BH569" s="227">
        <f>IF(N569="sníž. přenesená",J569,0)</f>
        <v>0</v>
      </c>
      <c r="BI569" s="227">
        <f>IF(N569="nulová",J569,0)</f>
        <v>0</v>
      </c>
      <c r="BJ569" s="20" t="s">
        <v>76</v>
      </c>
      <c r="BK569" s="227">
        <f>ROUND(I569*H569,2)</f>
        <v>0</v>
      </c>
      <c r="BL569" s="20" t="s">
        <v>323</v>
      </c>
      <c r="BM569" s="226" t="s">
        <v>5267</v>
      </c>
    </row>
    <row r="570" s="2" customFormat="1">
      <c r="A570" s="41"/>
      <c r="B570" s="42"/>
      <c r="C570" s="43"/>
      <c r="D570" s="228" t="s">
        <v>202</v>
      </c>
      <c r="E570" s="43"/>
      <c r="F570" s="229" t="s">
        <v>6632</v>
      </c>
      <c r="G570" s="43"/>
      <c r="H570" s="43"/>
      <c r="I570" s="230"/>
      <c r="J570" s="43"/>
      <c r="K570" s="43"/>
      <c r="L570" s="47"/>
      <c r="M570" s="231"/>
      <c r="N570" s="232"/>
      <c r="O570" s="87"/>
      <c r="P570" s="87"/>
      <c r="Q570" s="87"/>
      <c r="R570" s="87"/>
      <c r="S570" s="87"/>
      <c r="T570" s="88"/>
      <c r="U570" s="41"/>
      <c r="V570" s="41"/>
      <c r="W570" s="41"/>
      <c r="X570" s="41"/>
      <c r="Y570" s="41"/>
      <c r="Z570" s="41"/>
      <c r="AA570" s="41"/>
      <c r="AB570" s="41"/>
      <c r="AC570" s="41"/>
      <c r="AD570" s="41"/>
      <c r="AE570" s="41"/>
      <c r="AT570" s="20" t="s">
        <v>202</v>
      </c>
      <c r="AU570" s="20" t="s">
        <v>76</v>
      </c>
    </row>
    <row r="571" s="2" customFormat="1" ht="37.8" customHeight="1">
      <c r="A571" s="41"/>
      <c r="B571" s="42"/>
      <c r="C571" s="215" t="s">
        <v>4185</v>
      </c>
      <c r="D571" s="215" t="s">
        <v>195</v>
      </c>
      <c r="E571" s="216" t="s">
        <v>6633</v>
      </c>
      <c r="F571" s="217" t="s">
        <v>6634</v>
      </c>
      <c r="G571" s="218" t="s">
        <v>326</v>
      </c>
      <c r="H571" s="219">
        <v>3</v>
      </c>
      <c r="I571" s="220"/>
      <c r="J571" s="221">
        <f>ROUND(I571*H571,2)</f>
        <v>0</v>
      </c>
      <c r="K571" s="217" t="s">
        <v>19</v>
      </c>
      <c r="L571" s="47"/>
      <c r="M571" s="222" t="s">
        <v>19</v>
      </c>
      <c r="N571" s="223" t="s">
        <v>40</v>
      </c>
      <c r="O571" s="87"/>
      <c r="P571" s="224">
        <f>O571*H571</f>
        <v>0</v>
      </c>
      <c r="Q571" s="224">
        <v>0</v>
      </c>
      <c r="R571" s="224">
        <f>Q571*H571</f>
        <v>0</v>
      </c>
      <c r="S571" s="224">
        <v>0</v>
      </c>
      <c r="T571" s="225">
        <f>S571*H571</f>
        <v>0</v>
      </c>
      <c r="U571" s="41"/>
      <c r="V571" s="41"/>
      <c r="W571" s="41"/>
      <c r="X571" s="41"/>
      <c r="Y571" s="41"/>
      <c r="Z571" s="41"/>
      <c r="AA571" s="41"/>
      <c r="AB571" s="41"/>
      <c r="AC571" s="41"/>
      <c r="AD571" s="41"/>
      <c r="AE571" s="41"/>
      <c r="AR571" s="226" t="s">
        <v>323</v>
      </c>
      <c r="AT571" s="226" t="s">
        <v>195</v>
      </c>
      <c r="AU571" s="226" t="s">
        <v>76</v>
      </c>
      <c r="AY571" s="20" t="s">
        <v>193</v>
      </c>
      <c r="BE571" s="227">
        <f>IF(N571="základní",J571,0)</f>
        <v>0</v>
      </c>
      <c r="BF571" s="227">
        <f>IF(N571="snížená",J571,0)</f>
        <v>0</v>
      </c>
      <c r="BG571" s="227">
        <f>IF(N571="zákl. přenesená",J571,0)</f>
        <v>0</v>
      </c>
      <c r="BH571" s="227">
        <f>IF(N571="sníž. přenesená",J571,0)</f>
        <v>0</v>
      </c>
      <c r="BI571" s="227">
        <f>IF(N571="nulová",J571,0)</f>
        <v>0</v>
      </c>
      <c r="BJ571" s="20" t="s">
        <v>76</v>
      </c>
      <c r="BK571" s="227">
        <f>ROUND(I571*H571,2)</f>
        <v>0</v>
      </c>
      <c r="BL571" s="20" t="s">
        <v>323</v>
      </c>
      <c r="BM571" s="226" t="s">
        <v>5271</v>
      </c>
    </row>
    <row r="572" s="2" customFormat="1">
      <c r="A572" s="41"/>
      <c r="B572" s="42"/>
      <c r="C572" s="43"/>
      <c r="D572" s="228" t="s">
        <v>202</v>
      </c>
      <c r="E572" s="43"/>
      <c r="F572" s="229" t="s">
        <v>6635</v>
      </c>
      <c r="G572" s="43"/>
      <c r="H572" s="43"/>
      <c r="I572" s="230"/>
      <c r="J572" s="43"/>
      <c r="K572" s="43"/>
      <c r="L572" s="47"/>
      <c r="M572" s="231"/>
      <c r="N572" s="232"/>
      <c r="O572" s="87"/>
      <c r="P572" s="87"/>
      <c r="Q572" s="87"/>
      <c r="R572" s="87"/>
      <c r="S572" s="87"/>
      <c r="T572" s="88"/>
      <c r="U572" s="41"/>
      <c r="V572" s="41"/>
      <c r="W572" s="41"/>
      <c r="X572" s="41"/>
      <c r="Y572" s="41"/>
      <c r="Z572" s="41"/>
      <c r="AA572" s="41"/>
      <c r="AB572" s="41"/>
      <c r="AC572" s="41"/>
      <c r="AD572" s="41"/>
      <c r="AE572" s="41"/>
      <c r="AT572" s="20" t="s">
        <v>202</v>
      </c>
      <c r="AU572" s="20" t="s">
        <v>76</v>
      </c>
    </row>
    <row r="573" s="2" customFormat="1">
      <c r="A573" s="41"/>
      <c r="B573" s="42"/>
      <c r="C573" s="43"/>
      <c r="D573" s="228" t="s">
        <v>1221</v>
      </c>
      <c r="E573" s="43"/>
      <c r="F573" s="270" t="s">
        <v>6627</v>
      </c>
      <c r="G573" s="43"/>
      <c r="H573" s="43"/>
      <c r="I573" s="230"/>
      <c r="J573" s="43"/>
      <c r="K573" s="43"/>
      <c r="L573" s="47"/>
      <c r="M573" s="231"/>
      <c r="N573" s="232"/>
      <c r="O573" s="87"/>
      <c r="P573" s="87"/>
      <c r="Q573" s="87"/>
      <c r="R573" s="87"/>
      <c r="S573" s="87"/>
      <c r="T573" s="88"/>
      <c r="U573" s="41"/>
      <c r="V573" s="41"/>
      <c r="W573" s="41"/>
      <c r="X573" s="41"/>
      <c r="Y573" s="41"/>
      <c r="Z573" s="41"/>
      <c r="AA573" s="41"/>
      <c r="AB573" s="41"/>
      <c r="AC573" s="41"/>
      <c r="AD573" s="41"/>
      <c r="AE573" s="41"/>
      <c r="AT573" s="20" t="s">
        <v>1221</v>
      </c>
      <c r="AU573" s="20" t="s">
        <v>76</v>
      </c>
    </row>
    <row r="574" s="2" customFormat="1" ht="16.5" customHeight="1">
      <c r="A574" s="41"/>
      <c r="B574" s="42"/>
      <c r="C574" s="215" t="s">
        <v>956</v>
      </c>
      <c r="D574" s="215" t="s">
        <v>195</v>
      </c>
      <c r="E574" s="216" t="s">
        <v>6636</v>
      </c>
      <c r="F574" s="217" t="s">
        <v>6637</v>
      </c>
      <c r="G574" s="218" t="s">
        <v>343</v>
      </c>
      <c r="H574" s="219">
        <v>3</v>
      </c>
      <c r="I574" s="220"/>
      <c r="J574" s="221">
        <f>ROUND(I574*H574,2)</f>
        <v>0</v>
      </c>
      <c r="K574" s="217" t="s">
        <v>19</v>
      </c>
      <c r="L574" s="47"/>
      <c r="M574" s="222" t="s">
        <v>19</v>
      </c>
      <c r="N574" s="223" t="s">
        <v>40</v>
      </c>
      <c r="O574" s="87"/>
      <c r="P574" s="224">
        <f>O574*H574</f>
        <v>0</v>
      </c>
      <c r="Q574" s="224">
        <v>0</v>
      </c>
      <c r="R574" s="224">
        <f>Q574*H574</f>
        <v>0</v>
      </c>
      <c r="S574" s="224">
        <v>0</v>
      </c>
      <c r="T574" s="225">
        <f>S574*H574</f>
        <v>0</v>
      </c>
      <c r="U574" s="41"/>
      <c r="V574" s="41"/>
      <c r="W574" s="41"/>
      <c r="X574" s="41"/>
      <c r="Y574" s="41"/>
      <c r="Z574" s="41"/>
      <c r="AA574" s="41"/>
      <c r="AB574" s="41"/>
      <c r="AC574" s="41"/>
      <c r="AD574" s="41"/>
      <c r="AE574" s="41"/>
      <c r="AR574" s="226" t="s">
        <v>323</v>
      </c>
      <c r="AT574" s="226" t="s">
        <v>195</v>
      </c>
      <c r="AU574" s="226" t="s">
        <v>76</v>
      </c>
      <c r="AY574" s="20" t="s">
        <v>193</v>
      </c>
      <c r="BE574" s="227">
        <f>IF(N574="základní",J574,0)</f>
        <v>0</v>
      </c>
      <c r="BF574" s="227">
        <f>IF(N574="snížená",J574,0)</f>
        <v>0</v>
      </c>
      <c r="BG574" s="227">
        <f>IF(N574="zákl. přenesená",J574,0)</f>
        <v>0</v>
      </c>
      <c r="BH574" s="227">
        <f>IF(N574="sníž. přenesená",J574,0)</f>
        <v>0</v>
      </c>
      <c r="BI574" s="227">
        <f>IF(N574="nulová",J574,0)</f>
        <v>0</v>
      </c>
      <c r="BJ574" s="20" t="s">
        <v>76</v>
      </c>
      <c r="BK574" s="227">
        <f>ROUND(I574*H574,2)</f>
        <v>0</v>
      </c>
      <c r="BL574" s="20" t="s">
        <v>323</v>
      </c>
      <c r="BM574" s="226" t="s">
        <v>5292</v>
      </c>
    </row>
    <row r="575" s="2" customFormat="1">
      <c r="A575" s="41"/>
      <c r="B575" s="42"/>
      <c r="C575" s="43"/>
      <c r="D575" s="228" t="s">
        <v>202</v>
      </c>
      <c r="E575" s="43"/>
      <c r="F575" s="229" t="s">
        <v>6637</v>
      </c>
      <c r="G575" s="43"/>
      <c r="H575" s="43"/>
      <c r="I575" s="230"/>
      <c r="J575" s="43"/>
      <c r="K575" s="43"/>
      <c r="L575" s="47"/>
      <c r="M575" s="231"/>
      <c r="N575" s="232"/>
      <c r="O575" s="87"/>
      <c r="P575" s="87"/>
      <c r="Q575" s="87"/>
      <c r="R575" s="87"/>
      <c r="S575" s="87"/>
      <c r="T575" s="88"/>
      <c r="U575" s="41"/>
      <c r="V575" s="41"/>
      <c r="W575" s="41"/>
      <c r="X575" s="41"/>
      <c r="Y575" s="41"/>
      <c r="Z575" s="41"/>
      <c r="AA575" s="41"/>
      <c r="AB575" s="41"/>
      <c r="AC575" s="41"/>
      <c r="AD575" s="41"/>
      <c r="AE575" s="41"/>
      <c r="AT575" s="20" t="s">
        <v>202</v>
      </c>
      <c r="AU575" s="20" t="s">
        <v>76</v>
      </c>
    </row>
    <row r="576" s="2" customFormat="1" ht="16.5" customHeight="1">
      <c r="A576" s="41"/>
      <c r="B576" s="42"/>
      <c r="C576" s="215" t="s">
        <v>4251</v>
      </c>
      <c r="D576" s="215" t="s">
        <v>195</v>
      </c>
      <c r="E576" s="216" t="s">
        <v>6638</v>
      </c>
      <c r="F576" s="217" t="s">
        <v>6639</v>
      </c>
      <c r="G576" s="218" t="s">
        <v>248</v>
      </c>
      <c r="H576" s="219">
        <v>0.23000000000000001</v>
      </c>
      <c r="I576" s="220"/>
      <c r="J576" s="221">
        <f>ROUND(I576*H576,2)</f>
        <v>0</v>
      </c>
      <c r="K576" s="217" t="s">
        <v>19</v>
      </c>
      <c r="L576" s="47"/>
      <c r="M576" s="222" t="s">
        <v>19</v>
      </c>
      <c r="N576" s="223" t="s">
        <v>40</v>
      </c>
      <c r="O576" s="87"/>
      <c r="P576" s="224">
        <f>O576*H576</f>
        <v>0</v>
      </c>
      <c r="Q576" s="224">
        <v>0</v>
      </c>
      <c r="R576" s="224">
        <f>Q576*H576</f>
        <v>0</v>
      </c>
      <c r="S576" s="224">
        <v>0</v>
      </c>
      <c r="T576" s="225">
        <f>S576*H576</f>
        <v>0</v>
      </c>
      <c r="U576" s="41"/>
      <c r="V576" s="41"/>
      <c r="W576" s="41"/>
      <c r="X576" s="41"/>
      <c r="Y576" s="41"/>
      <c r="Z576" s="41"/>
      <c r="AA576" s="41"/>
      <c r="AB576" s="41"/>
      <c r="AC576" s="41"/>
      <c r="AD576" s="41"/>
      <c r="AE576" s="41"/>
      <c r="AR576" s="226" t="s">
        <v>323</v>
      </c>
      <c r="AT576" s="226" t="s">
        <v>195</v>
      </c>
      <c r="AU576" s="226" t="s">
        <v>76</v>
      </c>
      <c r="AY576" s="20" t="s">
        <v>193</v>
      </c>
      <c r="BE576" s="227">
        <f>IF(N576="základní",J576,0)</f>
        <v>0</v>
      </c>
      <c r="BF576" s="227">
        <f>IF(N576="snížená",J576,0)</f>
        <v>0</v>
      </c>
      <c r="BG576" s="227">
        <f>IF(N576="zákl. přenesená",J576,0)</f>
        <v>0</v>
      </c>
      <c r="BH576" s="227">
        <f>IF(N576="sníž. přenesená",J576,0)</f>
        <v>0</v>
      </c>
      <c r="BI576" s="227">
        <f>IF(N576="nulová",J576,0)</f>
        <v>0</v>
      </c>
      <c r="BJ576" s="20" t="s">
        <v>76</v>
      </c>
      <c r="BK576" s="227">
        <f>ROUND(I576*H576,2)</f>
        <v>0</v>
      </c>
      <c r="BL576" s="20" t="s">
        <v>323</v>
      </c>
      <c r="BM576" s="226" t="s">
        <v>5303</v>
      </c>
    </row>
    <row r="577" s="2" customFormat="1">
      <c r="A577" s="41"/>
      <c r="B577" s="42"/>
      <c r="C577" s="43"/>
      <c r="D577" s="228" t="s">
        <v>202</v>
      </c>
      <c r="E577" s="43"/>
      <c r="F577" s="229" t="s">
        <v>6639</v>
      </c>
      <c r="G577" s="43"/>
      <c r="H577" s="43"/>
      <c r="I577" s="230"/>
      <c r="J577" s="43"/>
      <c r="K577" s="43"/>
      <c r="L577" s="47"/>
      <c r="M577" s="231"/>
      <c r="N577" s="232"/>
      <c r="O577" s="87"/>
      <c r="P577" s="87"/>
      <c r="Q577" s="87"/>
      <c r="R577" s="87"/>
      <c r="S577" s="87"/>
      <c r="T577" s="88"/>
      <c r="U577" s="41"/>
      <c r="V577" s="41"/>
      <c r="W577" s="41"/>
      <c r="X577" s="41"/>
      <c r="Y577" s="41"/>
      <c r="Z577" s="41"/>
      <c r="AA577" s="41"/>
      <c r="AB577" s="41"/>
      <c r="AC577" s="41"/>
      <c r="AD577" s="41"/>
      <c r="AE577" s="41"/>
      <c r="AT577" s="20" t="s">
        <v>202</v>
      </c>
      <c r="AU577" s="20" t="s">
        <v>76</v>
      </c>
    </row>
    <row r="578" s="2" customFormat="1">
      <c r="A578" s="41"/>
      <c r="B578" s="42"/>
      <c r="C578" s="43"/>
      <c r="D578" s="228" t="s">
        <v>1221</v>
      </c>
      <c r="E578" s="43"/>
      <c r="F578" s="270" t="s">
        <v>6530</v>
      </c>
      <c r="G578" s="43"/>
      <c r="H578" s="43"/>
      <c r="I578" s="230"/>
      <c r="J578" s="43"/>
      <c r="K578" s="43"/>
      <c r="L578" s="47"/>
      <c r="M578" s="231"/>
      <c r="N578" s="232"/>
      <c r="O578" s="87"/>
      <c r="P578" s="87"/>
      <c r="Q578" s="87"/>
      <c r="R578" s="87"/>
      <c r="S578" s="87"/>
      <c r="T578" s="88"/>
      <c r="U578" s="41"/>
      <c r="V578" s="41"/>
      <c r="W578" s="41"/>
      <c r="X578" s="41"/>
      <c r="Y578" s="41"/>
      <c r="Z578" s="41"/>
      <c r="AA578" s="41"/>
      <c r="AB578" s="41"/>
      <c r="AC578" s="41"/>
      <c r="AD578" s="41"/>
      <c r="AE578" s="41"/>
      <c r="AT578" s="20" t="s">
        <v>1221</v>
      </c>
      <c r="AU578" s="20" t="s">
        <v>76</v>
      </c>
    </row>
    <row r="579" s="12" customFormat="1" ht="25.92" customHeight="1">
      <c r="A579" s="12"/>
      <c r="B579" s="199"/>
      <c r="C579" s="200"/>
      <c r="D579" s="201" t="s">
        <v>68</v>
      </c>
      <c r="E579" s="202" t="s">
        <v>862</v>
      </c>
      <c r="F579" s="202" t="s">
        <v>863</v>
      </c>
      <c r="G579" s="200"/>
      <c r="H579" s="200"/>
      <c r="I579" s="203"/>
      <c r="J579" s="204">
        <f>BK579</f>
        <v>0</v>
      </c>
      <c r="K579" s="200"/>
      <c r="L579" s="205"/>
      <c r="M579" s="206"/>
      <c r="N579" s="207"/>
      <c r="O579" s="207"/>
      <c r="P579" s="208">
        <f>SUM(P580:P599)</f>
        <v>0</v>
      </c>
      <c r="Q579" s="207"/>
      <c r="R579" s="208">
        <f>SUM(R580:R599)</f>
        <v>0</v>
      </c>
      <c r="S579" s="207"/>
      <c r="T579" s="209">
        <f>SUM(T580:T599)</f>
        <v>0</v>
      </c>
      <c r="U579" s="12"/>
      <c r="V579" s="12"/>
      <c r="W579" s="12"/>
      <c r="X579" s="12"/>
      <c r="Y579" s="12"/>
      <c r="Z579" s="12"/>
      <c r="AA579" s="12"/>
      <c r="AB579" s="12"/>
      <c r="AC579" s="12"/>
      <c r="AD579" s="12"/>
      <c r="AE579" s="12"/>
      <c r="AR579" s="210" t="s">
        <v>78</v>
      </c>
      <c r="AT579" s="211" t="s">
        <v>68</v>
      </c>
      <c r="AU579" s="211" t="s">
        <v>69</v>
      </c>
      <c r="AY579" s="210" t="s">
        <v>193</v>
      </c>
      <c r="BK579" s="212">
        <f>SUM(BK580:BK599)</f>
        <v>0</v>
      </c>
    </row>
    <row r="580" s="2" customFormat="1" ht="16.5" customHeight="1">
      <c r="A580" s="41"/>
      <c r="B580" s="42"/>
      <c r="C580" s="215" t="s">
        <v>4263</v>
      </c>
      <c r="D580" s="215" t="s">
        <v>195</v>
      </c>
      <c r="E580" s="216" t="s">
        <v>6640</v>
      </c>
      <c r="F580" s="217" t="s">
        <v>6641</v>
      </c>
      <c r="G580" s="218" t="s">
        <v>408</v>
      </c>
      <c r="H580" s="219">
        <v>15</v>
      </c>
      <c r="I580" s="220"/>
      <c r="J580" s="221">
        <f>ROUND(I580*H580,2)</f>
        <v>0</v>
      </c>
      <c r="K580" s="217" t="s">
        <v>19</v>
      </c>
      <c r="L580" s="47"/>
      <c r="M580" s="222" t="s">
        <v>19</v>
      </c>
      <c r="N580" s="223" t="s">
        <v>40</v>
      </c>
      <c r="O580" s="87"/>
      <c r="P580" s="224">
        <f>O580*H580</f>
        <v>0</v>
      </c>
      <c r="Q580" s="224">
        <v>0</v>
      </c>
      <c r="R580" s="224">
        <f>Q580*H580</f>
        <v>0</v>
      </c>
      <c r="S580" s="224">
        <v>0</v>
      </c>
      <c r="T580" s="225">
        <f>S580*H580</f>
        <v>0</v>
      </c>
      <c r="U580" s="41"/>
      <c r="V580" s="41"/>
      <c r="W580" s="41"/>
      <c r="X580" s="41"/>
      <c r="Y580" s="41"/>
      <c r="Z580" s="41"/>
      <c r="AA580" s="41"/>
      <c r="AB580" s="41"/>
      <c r="AC580" s="41"/>
      <c r="AD580" s="41"/>
      <c r="AE580" s="41"/>
      <c r="AR580" s="226" t="s">
        <v>323</v>
      </c>
      <c r="AT580" s="226" t="s">
        <v>195</v>
      </c>
      <c r="AU580" s="226" t="s">
        <v>76</v>
      </c>
      <c r="AY580" s="20" t="s">
        <v>193</v>
      </c>
      <c r="BE580" s="227">
        <f>IF(N580="základní",J580,0)</f>
        <v>0</v>
      </c>
      <c r="BF580" s="227">
        <f>IF(N580="snížená",J580,0)</f>
        <v>0</v>
      </c>
      <c r="BG580" s="227">
        <f>IF(N580="zákl. přenesená",J580,0)</f>
        <v>0</v>
      </c>
      <c r="BH580" s="227">
        <f>IF(N580="sníž. přenesená",J580,0)</f>
        <v>0</v>
      </c>
      <c r="BI580" s="227">
        <f>IF(N580="nulová",J580,0)</f>
        <v>0</v>
      </c>
      <c r="BJ580" s="20" t="s">
        <v>76</v>
      </c>
      <c r="BK580" s="227">
        <f>ROUND(I580*H580,2)</f>
        <v>0</v>
      </c>
      <c r="BL580" s="20" t="s">
        <v>323</v>
      </c>
      <c r="BM580" s="226" t="s">
        <v>5315</v>
      </c>
    </row>
    <row r="581" s="2" customFormat="1">
      <c r="A581" s="41"/>
      <c r="B581" s="42"/>
      <c r="C581" s="43"/>
      <c r="D581" s="228" t="s">
        <v>202</v>
      </c>
      <c r="E581" s="43"/>
      <c r="F581" s="229" t="s">
        <v>6641</v>
      </c>
      <c r="G581" s="43"/>
      <c r="H581" s="43"/>
      <c r="I581" s="230"/>
      <c r="J581" s="43"/>
      <c r="K581" s="43"/>
      <c r="L581" s="47"/>
      <c r="M581" s="231"/>
      <c r="N581" s="232"/>
      <c r="O581" s="87"/>
      <c r="P581" s="87"/>
      <c r="Q581" s="87"/>
      <c r="R581" s="87"/>
      <c r="S581" s="87"/>
      <c r="T581" s="88"/>
      <c r="U581" s="41"/>
      <c r="V581" s="41"/>
      <c r="W581" s="41"/>
      <c r="X581" s="41"/>
      <c r="Y581" s="41"/>
      <c r="Z581" s="41"/>
      <c r="AA581" s="41"/>
      <c r="AB581" s="41"/>
      <c r="AC581" s="41"/>
      <c r="AD581" s="41"/>
      <c r="AE581" s="41"/>
      <c r="AT581" s="20" t="s">
        <v>202</v>
      </c>
      <c r="AU581" s="20" t="s">
        <v>76</v>
      </c>
    </row>
    <row r="582" s="2" customFormat="1">
      <c r="A582" s="41"/>
      <c r="B582" s="42"/>
      <c r="C582" s="43"/>
      <c r="D582" s="228" t="s">
        <v>1221</v>
      </c>
      <c r="E582" s="43"/>
      <c r="F582" s="270" t="s">
        <v>6642</v>
      </c>
      <c r="G582" s="43"/>
      <c r="H582" s="43"/>
      <c r="I582" s="230"/>
      <c r="J582" s="43"/>
      <c r="K582" s="43"/>
      <c r="L582" s="47"/>
      <c r="M582" s="231"/>
      <c r="N582" s="232"/>
      <c r="O582" s="87"/>
      <c r="P582" s="87"/>
      <c r="Q582" s="87"/>
      <c r="R582" s="87"/>
      <c r="S582" s="87"/>
      <c r="T582" s="88"/>
      <c r="U582" s="41"/>
      <c r="V582" s="41"/>
      <c r="W582" s="41"/>
      <c r="X582" s="41"/>
      <c r="Y582" s="41"/>
      <c r="Z582" s="41"/>
      <c r="AA582" s="41"/>
      <c r="AB582" s="41"/>
      <c r="AC582" s="41"/>
      <c r="AD582" s="41"/>
      <c r="AE582" s="41"/>
      <c r="AT582" s="20" t="s">
        <v>1221</v>
      </c>
      <c r="AU582" s="20" t="s">
        <v>76</v>
      </c>
    </row>
    <row r="583" s="2" customFormat="1" ht="16.5" customHeight="1">
      <c r="A583" s="41"/>
      <c r="B583" s="42"/>
      <c r="C583" s="215" t="s">
        <v>4265</v>
      </c>
      <c r="D583" s="215" t="s">
        <v>195</v>
      </c>
      <c r="E583" s="216" t="s">
        <v>6643</v>
      </c>
      <c r="F583" s="217" t="s">
        <v>6644</v>
      </c>
      <c r="G583" s="218" t="s">
        <v>408</v>
      </c>
      <c r="H583" s="219">
        <v>10</v>
      </c>
      <c r="I583" s="220"/>
      <c r="J583" s="221">
        <f>ROUND(I583*H583,2)</f>
        <v>0</v>
      </c>
      <c r="K583" s="217" t="s">
        <v>19</v>
      </c>
      <c r="L583" s="47"/>
      <c r="M583" s="222" t="s">
        <v>19</v>
      </c>
      <c r="N583" s="223" t="s">
        <v>40</v>
      </c>
      <c r="O583" s="87"/>
      <c r="P583" s="224">
        <f>O583*H583</f>
        <v>0</v>
      </c>
      <c r="Q583" s="224">
        <v>0</v>
      </c>
      <c r="R583" s="224">
        <f>Q583*H583</f>
        <v>0</v>
      </c>
      <c r="S583" s="224">
        <v>0</v>
      </c>
      <c r="T583" s="225">
        <f>S583*H583</f>
        <v>0</v>
      </c>
      <c r="U583" s="41"/>
      <c r="V583" s="41"/>
      <c r="W583" s="41"/>
      <c r="X583" s="41"/>
      <c r="Y583" s="41"/>
      <c r="Z583" s="41"/>
      <c r="AA583" s="41"/>
      <c r="AB583" s="41"/>
      <c r="AC583" s="41"/>
      <c r="AD583" s="41"/>
      <c r="AE583" s="41"/>
      <c r="AR583" s="226" t="s">
        <v>323</v>
      </c>
      <c r="AT583" s="226" t="s">
        <v>195</v>
      </c>
      <c r="AU583" s="226" t="s">
        <v>76</v>
      </c>
      <c r="AY583" s="20" t="s">
        <v>193</v>
      </c>
      <c r="BE583" s="227">
        <f>IF(N583="základní",J583,0)</f>
        <v>0</v>
      </c>
      <c r="BF583" s="227">
        <f>IF(N583="snížená",J583,0)</f>
        <v>0</v>
      </c>
      <c r="BG583" s="227">
        <f>IF(N583="zákl. přenesená",J583,0)</f>
        <v>0</v>
      </c>
      <c r="BH583" s="227">
        <f>IF(N583="sníž. přenesená",J583,0)</f>
        <v>0</v>
      </c>
      <c r="BI583" s="227">
        <f>IF(N583="nulová",J583,0)</f>
        <v>0</v>
      </c>
      <c r="BJ583" s="20" t="s">
        <v>76</v>
      </c>
      <c r="BK583" s="227">
        <f>ROUND(I583*H583,2)</f>
        <v>0</v>
      </c>
      <c r="BL583" s="20" t="s">
        <v>323</v>
      </c>
      <c r="BM583" s="226" t="s">
        <v>5337</v>
      </c>
    </row>
    <row r="584" s="2" customFormat="1">
      <c r="A584" s="41"/>
      <c r="B584" s="42"/>
      <c r="C584" s="43"/>
      <c r="D584" s="228" t="s">
        <v>202</v>
      </c>
      <c r="E584" s="43"/>
      <c r="F584" s="229" t="s">
        <v>6644</v>
      </c>
      <c r="G584" s="43"/>
      <c r="H584" s="43"/>
      <c r="I584" s="230"/>
      <c r="J584" s="43"/>
      <c r="K584" s="43"/>
      <c r="L584" s="47"/>
      <c r="M584" s="231"/>
      <c r="N584" s="232"/>
      <c r="O584" s="87"/>
      <c r="P584" s="87"/>
      <c r="Q584" s="87"/>
      <c r="R584" s="87"/>
      <c r="S584" s="87"/>
      <c r="T584" s="88"/>
      <c r="U584" s="41"/>
      <c r="V584" s="41"/>
      <c r="W584" s="41"/>
      <c r="X584" s="41"/>
      <c r="Y584" s="41"/>
      <c r="Z584" s="41"/>
      <c r="AA584" s="41"/>
      <c r="AB584" s="41"/>
      <c r="AC584" s="41"/>
      <c r="AD584" s="41"/>
      <c r="AE584" s="41"/>
      <c r="AT584" s="20" t="s">
        <v>202</v>
      </c>
      <c r="AU584" s="20" t="s">
        <v>76</v>
      </c>
    </row>
    <row r="585" s="2" customFormat="1">
      <c r="A585" s="41"/>
      <c r="B585" s="42"/>
      <c r="C585" s="43"/>
      <c r="D585" s="228" t="s">
        <v>1221</v>
      </c>
      <c r="E585" s="43"/>
      <c r="F585" s="270" t="s">
        <v>6642</v>
      </c>
      <c r="G585" s="43"/>
      <c r="H585" s="43"/>
      <c r="I585" s="230"/>
      <c r="J585" s="43"/>
      <c r="K585" s="43"/>
      <c r="L585" s="47"/>
      <c r="M585" s="231"/>
      <c r="N585" s="232"/>
      <c r="O585" s="87"/>
      <c r="P585" s="87"/>
      <c r="Q585" s="87"/>
      <c r="R585" s="87"/>
      <c r="S585" s="87"/>
      <c r="T585" s="88"/>
      <c r="U585" s="41"/>
      <c r="V585" s="41"/>
      <c r="W585" s="41"/>
      <c r="X585" s="41"/>
      <c r="Y585" s="41"/>
      <c r="Z585" s="41"/>
      <c r="AA585" s="41"/>
      <c r="AB585" s="41"/>
      <c r="AC585" s="41"/>
      <c r="AD585" s="41"/>
      <c r="AE585" s="41"/>
      <c r="AT585" s="20" t="s">
        <v>1221</v>
      </c>
      <c r="AU585" s="20" t="s">
        <v>76</v>
      </c>
    </row>
    <row r="586" s="2" customFormat="1" ht="16.5" customHeight="1">
      <c r="A586" s="41"/>
      <c r="B586" s="42"/>
      <c r="C586" s="215" t="s">
        <v>4272</v>
      </c>
      <c r="D586" s="215" t="s">
        <v>195</v>
      </c>
      <c r="E586" s="216" t="s">
        <v>6645</v>
      </c>
      <c r="F586" s="217" t="s">
        <v>6646</v>
      </c>
      <c r="G586" s="218" t="s">
        <v>408</v>
      </c>
      <c r="H586" s="219">
        <v>10</v>
      </c>
      <c r="I586" s="220"/>
      <c r="J586" s="221">
        <f>ROUND(I586*H586,2)</f>
        <v>0</v>
      </c>
      <c r="K586" s="217" t="s">
        <v>19</v>
      </c>
      <c r="L586" s="47"/>
      <c r="M586" s="222" t="s">
        <v>19</v>
      </c>
      <c r="N586" s="223" t="s">
        <v>40</v>
      </c>
      <c r="O586" s="87"/>
      <c r="P586" s="224">
        <f>O586*H586</f>
        <v>0</v>
      </c>
      <c r="Q586" s="224">
        <v>0</v>
      </c>
      <c r="R586" s="224">
        <f>Q586*H586</f>
        <v>0</v>
      </c>
      <c r="S586" s="224">
        <v>0</v>
      </c>
      <c r="T586" s="225">
        <f>S586*H586</f>
        <v>0</v>
      </c>
      <c r="U586" s="41"/>
      <c r="V586" s="41"/>
      <c r="W586" s="41"/>
      <c r="X586" s="41"/>
      <c r="Y586" s="41"/>
      <c r="Z586" s="41"/>
      <c r="AA586" s="41"/>
      <c r="AB586" s="41"/>
      <c r="AC586" s="41"/>
      <c r="AD586" s="41"/>
      <c r="AE586" s="41"/>
      <c r="AR586" s="226" t="s">
        <v>323</v>
      </c>
      <c r="AT586" s="226" t="s">
        <v>195</v>
      </c>
      <c r="AU586" s="226" t="s">
        <v>76</v>
      </c>
      <c r="AY586" s="20" t="s">
        <v>193</v>
      </c>
      <c r="BE586" s="227">
        <f>IF(N586="základní",J586,0)</f>
        <v>0</v>
      </c>
      <c r="BF586" s="227">
        <f>IF(N586="snížená",J586,0)</f>
        <v>0</v>
      </c>
      <c r="BG586" s="227">
        <f>IF(N586="zákl. přenesená",J586,0)</f>
        <v>0</v>
      </c>
      <c r="BH586" s="227">
        <f>IF(N586="sníž. přenesená",J586,0)</f>
        <v>0</v>
      </c>
      <c r="BI586" s="227">
        <f>IF(N586="nulová",J586,0)</f>
        <v>0</v>
      </c>
      <c r="BJ586" s="20" t="s">
        <v>76</v>
      </c>
      <c r="BK586" s="227">
        <f>ROUND(I586*H586,2)</f>
        <v>0</v>
      </c>
      <c r="BL586" s="20" t="s">
        <v>323</v>
      </c>
      <c r="BM586" s="226" t="s">
        <v>5345</v>
      </c>
    </row>
    <row r="587" s="2" customFormat="1">
      <c r="A587" s="41"/>
      <c r="B587" s="42"/>
      <c r="C587" s="43"/>
      <c r="D587" s="228" t="s">
        <v>202</v>
      </c>
      <c r="E587" s="43"/>
      <c r="F587" s="229" t="s">
        <v>6646</v>
      </c>
      <c r="G587" s="43"/>
      <c r="H587" s="43"/>
      <c r="I587" s="230"/>
      <c r="J587" s="43"/>
      <c r="K587" s="43"/>
      <c r="L587" s="47"/>
      <c r="M587" s="231"/>
      <c r="N587" s="232"/>
      <c r="O587" s="87"/>
      <c r="P587" s="87"/>
      <c r="Q587" s="87"/>
      <c r="R587" s="87"/>
      <c r="S587" s="87"/>
      <c r="T587" s="88"/>
      <c r="U587" s="41"/>
      <c r="V587" s="41"/>
      <c r="W587" s="41"/>
      <c r="X587" s="41"/>
      <c r="Y587" s="41"/>
      <c r="Z587" s="41"/>
      <c r="AA587" s="41"/>
      <c r="AB587" s="41"/>
      <c r="AC587" s="41"/>
      <c r="AD587" s="41"/>
      <c r="AE587" s="41"/>
      <c r="AT587" s="20" t="s">
        <v>202</v>
      </c>
      <c r="AU587" s="20" t="s">
        <v>76</v>
      </c>
    </row>
    <row r="588" s="2" customFormat="1">
      <c r="A588" s="41"/>
      <c r="B588" s="42"/>
      <c r="C588" s="43"/>
      <c r="D588" s="228" t="s">
        <v>1221</v>
      </c>
      <c r="E588" s="43"/>
      <c r="F588" s="270" t="s">
        <v>6642</v>
      </c>
      <c r="G588" s="43"/>
      <c r="H588" s="43"/>
      <c r="I588" s="230"/>
      <c r="J588" s="43"/>
      <c r="K588" s="43"/>
      <c r="L588" s="47"/>
      <c r="M588" s="231"/>
      <c r="N588" s="232"/>
      <c r="O588" s="87"/>
      <c r="P588" s="87"/>
      <c r="Q588" s="87"/>
      <c r="R588" s="87"/>
      <c r="S588" s="87"/>
      <c r="T588" s="88"/>
      <c r="U588" s="41"/>
      <c r="V588" s="41"/>
      <c r="W588" s="41"/>
      <c r="X588" s="41"/>
      <c r="Y588" s="41"/>
      <c r="Z588" s="41"/>
      <c r="AA588" s="41"/>
      <c r="AB588" s="41"/>
      <c r="AC588" s="41"/>
      <c r="AD588" s="41"/>
      <c r="AE588" s="41"/>
      <c r="AT588" s="20" t="s">
        <v>1221</v>
      </c>
      <c r="AU588" s="20" t="s">
        <v>76</v>
      </c>
    </row>
    <row r="589" s="2" customFormat="1" ht="16.5" customHeight="1">
      <c r="A589" s="41"/>
      <c r="B589" s="42"/>
      <c r="C589" s="215" t="s">
        <v>4279</v>
      </c>
      <c r="D589" s="215" t="s">
        <v>195</v>
      </c>
      <c r="E589" s="216" t="s">
        <v>6647</v>
      </c>
      <c r="F589" s="217" t="s">
        <v>6648</v>
      </c>
      <c r="G589" s="218" t="s">
        <v>408</v>
      </c>
      <c r="H589" s="219">
        <v>30</v>
      </c>
      <c r="I589" s="220"/>
      <c r="J589" s="221">
        <f>ROUND(I589*H589,2)</f>
        <v>0</v>
      </c>
      <c r="K589" s="217" t="s">
        <v>19</v>
      </c>
      <c r="L589" s="47"/>
      <c r="M589" s="222" t="s">
        <v>19</v>
      </c>
      <c r="N589" s="223" t="s">
        <v>40</v>
      </c>
      <c r="O589" s="87"/>
      <c r="P589" s="224">
        <f>O589*H589</f>
        <v>0</v>
      </c>
      <c r="Q589" s="224">
        <v>0</v>
      </c>
      <c r="R589" s="224">
        <f>Q589*H589</f>
        <v>0</v>
      </c>
      <c r="S589" s="224">
        <v>0</v>
      </c>
      <c r="T589" s="225">
        <f>S589*H589</f>
        <v>0</v>
      </c>
      <c r="U589" s="41"/>
      <c r="V589" s="41"/>
      <c r="W589" s="41"/>
      <c r="X589" s="41"/>
      <c r="Y589" s="41"/>
      <c r="Z589" s="41"/>
      <c r="AA589" s="41"/>
      <c r="AB589" s="41"/>
      <c r="AC589" s="41"/>
      <c r="AD589" s="41"/>
      <c r="AE589" s="41"/>
      <c r="AR589" s="226" t="s">
        <v>323</v>
      </c>
      <c r="AT589" s="226" t="s">
        <v>195</v>
      </c>
      <c r="AU589" s="226" t="s">
        <v>76</v>
      </c>
      <c r="AY589" s="20" t="s">
        <v>193</v>
      </c>
      <c r="BE589" s="227">
        <f>IF(N589="základní",J589,0)</f>
        <v>0</v>
      </c>
      <c r="BF589" s="227">
        <f>IF(N589="snížená",J589,0)</f>
        <v>0</v>
      </c>
      <c r="BG589" s="227">
        <f>IF(N589="zákl. přenesená",J589,0)</f>
        <v>0</v>
      </c>
      <c r="BH589" s="227">
        <f>IF(N589="sníž. přenesená",J589,0)</f>
        <v>0</v>
      </c>
      <c r="BI589" s="227">
        <f>IF(N589="nulová",J589,0)</f>
        <v>0</v>
      </c>
      <c r="BJ589" s="20" t="s">
        <v>76</v>
      </c>
      <c r="BK589" s="227">
        <f>ROUND(I589*H589,2)</f>
        <v>0</v>
      </c>
      <c r="BL589" s="20" t="s">
        <v>323</v>
      </c>
      <c r="BM589" s="226" t="s">
        <v>5369</v>
      </c>
    </row>
    <row r="590" s="2" customFormat="1">
      <c r="A590" s="41"/>
      <c r="B590" s="42"/>
      <c r="C590" s="43"/>
      <c r="D590" s="228" t="s">
        <v>202</v>
      </c>
      <c r="E590" s="43"/>
      <c r="F590" s="229" t="s">
        <v>6648</v>
      </c>
      <c r="G590" s="43"/>
      <c r="H590" s="43"/>
      <c r="I590" s="230"/>
      <c r="J590" s="43"/>
      <c r="K590" s="43"/>
      <c r="L590" s="47"/>
      <c r="M590" s="231"/>
      <c r="N590" s="232"/>
      <c r="O590" s="87"/>
      <c r="P590" s="87"/>
      <c r="Q590" s="87"/>
      <c r="R590" s="87"/>
      <c r="S590" s="87"/>
      <c r="T590" s="88"/>
      <c r="U590" s="41"/>
      <c r="V590" s="41"/>
      <c r="W590" s="41"/>
      <c r="X590" s="41"/>
      <c r="Y590" s="41"/>
      <c r="Z590" s="41"/>
      <c r="AA590" s="41"/>
      <c r="AB590" s="41"/>
      <c r="AC590" s="41"/>
      <c r="AD590" s="41"/>
      <c r="AE590" s="41"/>
      <c r="AT590" s="20" t="s">
        <v>202</v>
      </c>
      <c r="AU590" s="20" t="s">
        <v>76</v>
      </c>
    </row>
    <row r="591" s="2" customFormat="1" ht="16.5" customHeight="1">
      <c r="A591" s="41"/>
      <c r="B591" s="42"/>
      <c r="C591" s="215" t="s">
        <v>4287</v>
      </c>
      <c r="D591" s="215" t="s">
        <v>195</v>
      </c>
      <c r="E591" s="216" t="s">
        <v>6649</v>
      </c>
      <c r="F591" s="217" t="s">
        <v>6650</v>
      </c>
      <c r="G591" s="218" t="s">
        <v>408</v>
      </c>
      <c r="H591" s="219">
        <v>15</v>
      </c>
      <c r="I591" s="220"/>
      <c r="J591" s="221">
        <f>ROUND(I591*H591,2)</f>
        <v>0</v>
      </c>
      <c r="K591" s="217" t="s">
        <v>19</v>
      </c>
      <c r="L591" s="47"/>
      <c r="M591" s="222" t="s">
        <v>19</v>
      </c>
      <c r="N591" s="223" t="s">
        <v>40</v>
      </c>
      <c r="O591" s="87"/>
      <c r="P591" s="224">
        <f>O591*H591</f>
        <v>0</v>
      </c>
      <c r="Q591" s="224">
        <v>0</v>
      </c>
      <c r="R591" s="224">
        <f>Q591*H591</f>
        <v>0</v>
      </c>
      <c r="S591" s="224">
        <v>0</v>
      </c>
      <c r="T591" s="225">
        <f>S591*H591</f>
        <v>0</v>
      </c>
      <c r="U591" s="41"/>
      <c r="V591" s="41"/>
      <c r="W591" s="41"/>
      <c r="X591" s="41"/>
      <c r="Y591" s="41"/>
      <c r="Z591" s="41"/>
      <c r="AA591" s="41"/>
      <c r="AB591" s="41"/>
      <c r="AC591" s="41"/>
      <c r="AD591" s="41"/>
      <c r="AE591" s="41"/>
      <c r="AR591" s="226" t="s">
        <v>323</v>
      </c>
      <c r="AT591" s="226" t="s">
        <v>195</v>
      </c>
      <c r="AU591" s="226" t="s">
        <v>76</v>
      </c>
      <c r="AY591" s="20" t="s">
        <v>193</v>
      </c>
      <c r="BE591" s="227">
        <f>IF(N591="základní",J591,0)</f>
        <v>0</v>
      </c>
      <c r="BF591" s="227">
        <f>IF(N591="snížená",J591,0)</f>
        <v>0</v>
      </c>
      <c r="BG591" s="227">
        <f>IF(N591="zákl. přenesená",J591,0)</f>
        <v>0</v>
      </c>
      <c r="BH591" s="227">
        <f>IF(N591="sníž. přenesená",J591,0)</f>
        <v>0</v>
      </c>
      <c r="BI591" s="227">
        <f>IF(N591="nulová",J591,0)</f>
        <v>0</v>
      </c>
      <c r="BJ591" s="20" t="s">
        <v>76</v>
      </c>
      <c r="BK591" s="227">
        <f>ROUND(I591*H591,2)</f>
        <v>0</v>
      </c>
      <c r="BL591" s="20" t="s">
        <v>323</v>
      </c>
      <c r="BM591" s="226" t="s">
        <v>5381</v>
      </c>
    </row>
    <row r="592" s="2" customFormat="1">
      <c r="A592" s="41"/>
      <c r="B592" s="42"/>
      <c r="C592" s="43"/>
      <c r="D592" s="228" t="s">
        <v>202</v>
      </c>
      <c r="E592" s="43"/>
      <c r="F592" s="229" t="s">
        <v>6650</v>
      </c>
      <c r="G592" s="43"/>
      <c r="H592" s="43"/>
      <c r="I592" s="230"/>
      <c r="J592" s="43"/>
      <c r="K592" s="43"/>
      <c r="L592" s="47"/>
      <c r="M592" s="231"/>
      <c r="N592" s="232"/>
      <c r="O592" s="87"/>
      <c r="P592" s="87"/>
      <c r="Q592" s="87"/>
      <c r="R592" s="87"/>
      <c r="S592" s="87"/>
      <c r="T592" s="88"/>
      <c r="U592" s="41"/>
      <c r="V592" s="41"/>
      <c r="W592" s="41"/>
      <c r="X592" s="41"/>
      <c r="Y592" s="41"/>
      <c r="Z592" s="41"/>
      <c r="AA592" s="41"/>
      <c r="AB592" s="41"/>
      <c r="AC592" s="41"/>
      <c r="AD592" s="41"/>
      <c r="AE592" s="41"/>
      <c r="AT592" s="20" t="s">
        <v>202</v>
      </c>
      <c r="AU592" s="20" t="s">
        <v>76</v>
      </c>
    </row>
    <row r="593" s="2" customFormat="1" ht="16.5" customHeight="1">
      <c r="A593" s="41"/>
      <c r="B593" s="42"/>
      <c r="C593" s="215" t="s">
        <v>4292</v>
      </c>
      <c r="D593" s="215" t="s">
        <v>195</v>
      </c>
      <c r="E593" s="216" t="s">
        <v>6651</v>
      </c>
      <c r="F593" s="217" t="s">
        <v>6652</v>
      </c>
      <c r="G593" s="218" t="s">
        <v>5448</v>
      </c>
      <c r="H593" s="219">
        <v>20</v>
      </c>
      <c r="I593" s="220"/>
      <c r="J593" s="221">
        <f>ROUND(I593*H593,2)</f>
        <v>0</v>
      </c>
      <c r="K593" s="217" t="s">
        <v>19</v>
      </c>
      <c r="L593" s="47"/>
      <c r="M593" s="222" t="s">
        <v>19</v>
      </c>
      <c r="N593" s="223" t="s">
        <v>40</v>
      </c>
      <c r="O593" s="87"/>
      <c r="P593" s="224">
        <f>O593*H593</f>
        <v>0</v>
      </c>
      <c r="Q593" s="224">
        <v>0</v>
      </c>
      <c r="R593" s="224">
        <f>Q593*H593</f>
        <v>0</v>
      </c>
      <c r="S593" s="224">
        <v>0</v>
      </c>
      <c r="T593" s="225">
        <f>S593*H593</f>
        <v>0</v>
      </c>
      <c r="U593" s="41"/>
      <c r="V593" s="41"/>
      <c r="W593" s="41"/>
      <c r="X593" s="41"/>
      <c r="Y593" s="41"/>
      <c r="Z593" s="41"/>
      <c r="AA593" s="41"/>
      <c r="AB593" s="41"/>
      <c r="AC593" s="41"/>
      <c r="AD593" s="41"/>
      <c r="AE593" s="41"/>
      <c r="AR593" s="226" t="s">
        <v>323</v>
      </c>
      <c r="AT593" s="226" t="s">
        <v>195</v>
      </c>
      <c r="AU593" s="226" t="s">
        <v>76</v>
      </c>
      <c r="AY593" s="20" t="s">
        <v>193</v>
      </c>
      <c r="BE593" s="227">
        <f>IF(N593="základní",J593,0)</f>
        <v>0</v>
      </c>
      <c r="BF593" s="227">
        <f>IF(N593="snížená",J593,0)</f>
        <v>0</v>
      </c>
      <c r="BG593" s="227">
        <f>IF(N593="zákl. přenesená",J593,0)</f>
        <v>0</v>
      </c>
      <c r="BH593" s="227">
        <f>IF(N593="sníž. přenesená",J593,0)</f>
        <v>0</v>
      </c>
      <c r="BI593" s="227">
        <f>IF(N593="nulová",J593,0)</f>
        <v>0</v>
      </c>
      <c r="BJ593" s="20" t="s">
        <v>76</v>
      </c>
      <c r="BK593" s="227">
        <f>ROUND(I593*H593,2)</f>
        <v>0</v>
      </c>
      <c r="BL593" s="20" t="s">
        <v>323</v>
      </c>
      <c r="BM593" s="226" t="s">
        <v>5392</v>
      </c>
    </row>
    <row r="594" s="2" customFormat="1">
      <c r="A594" s="41"/>
      <c r="B594" s="42"/>
      <c r="C594" s="43"/>
      <c r="D594" s="228" t="s">
        <v>202</v>
      </c>
      <c r="E594" s="43"/>
      <c r="F594" s="229" t="s">
        <v>6652</v>
      </c>
      <c r="G594" s="43"/>
      <c r="H594" s="43"/>
      <c r="I594" s="230"/>
      <c r="J594" s="43"/>
      <c r="K594" s="43"/>
      <c r="L594" s="47"/>
      <c r="M594" s="231"/>
      <c r="N594" s="232"/>
      <c r="O594" s="87"/>
      <c r="P594" s="87"/>
      <c r="Q594" s="87"/>
      <c r="R594" s="87"/>
      <c r="S594" s="87"/>
      <c r="T594" s="88"/>
      <c r="U594" s="41"/>
      <c r="V594" s="41"/>
      <c r="W594" s="41"/>
      <c r="X594" s="41"/>
      <c r="Y594" s="41"/>
      <c r="Z594" s="41"/>
      <c r="AA594" s="41"/>
      <c r="AB594" s="41"/>
      <c r="AC594" s="41"/>
      <c r="AD594" s="41"/>
      <c r="AE594" s="41"/>
      <c r="AT594" s="20" t="s">
        <v>202</v>
      </c>
      <c r="AU594" s="20" t="s">
        <v>76</v>
      </c>
    </row>
    <row r="595" s="2" customFormat="1" ht="16.5" customHeight="1">
      <c r="A595" s="41"/>
      <c r="B595" s="42"/>
      <c r="C595" s="274" t="s">
        <v>4298</v>
      </c>
      <c r="D595" s="274" t="s">
        <v>1765</v>
      </c>
      <c r="E595" s="275" t="s">
        <v>6653</v>
      </c>
      <c r="F595" s="276" t="s">
        <v>6654</v>
      </c>
      <c r="G595" s="277" t="s">
        <v>5448</v>
      </c>
      <c r="H595" s="278">
        <v>20</v>
      </c>
      <c r="I595" s="279"/>
      <c r="J595" s="280">
        <f>ROUND(I595*H595,2)</f>
        <v>0</v>
      </c>
      <c r="K595" s="276" t="s">
        <v>19</v>
      </c>
      <c r="L595" s="281"/>
      <c r="M595" s="282" t="s">
        <v>19</v>
      </c>
      <c r="N595" s="283" t="s">
        <v>40</v>
      </c>
      <c r="O595" s="87"/>
      <c r="P595" s="224">
        <f>O595*H595</f>
        <v>0</v>
      </c>
      <c r="Q595" s="224">
        <v>0</v>
      </c>
      <c r="R595" s="224">
        <f>Q595*H595</f>
        <v>0</v>
      </c>
      <c r="S595" s="224">
        <v>0</v>
      </c>
      <c r="T595" s="225">
        <f>S595*H595</f>
        <v>0</v>
      </c>
      <c r="U595" s="41"/>
      <c r="V595" s="41"/>
      <c r="W595" s="41"/>
      <c r="X595" s="41"/>
      <c r="Y595" s="41"/>
      <c r="Z595" s="41"/>
      <c r="AA595" s="41"/>
      <c r="AB595" s="41"/>
      <c r="AC595" s="41"/>
      <c r="AD595" s="41"/>
      <c r="AE595" s="41"/>
      <c r="AR595" s="226" t="s">
        <v>449</v>
      </c>
      <c r="AT595" s="226" t="s">
        <v>1765</v>
      </c>
      <c r="AU595" s="226" t="s">
        <v>76</v>
      </c>
      <c r="AY595" s="20" t="s">
        <v>193</v>
      </c>
      <c r="BE595" s="227">
        <f>IF(N595="základní",J595,0)</f>
        <v>0</v>
      </c>
      <c r="BF595" s="227">
        <f>IF(N595="snížená",J595,0)</f>
        <v>0</v>
      </c>
      <c r="BG595" s="227">
        <f>IF(N595="zákl. přenesená",J595,0)</f>
        <v>0</v>
      </c>
      <c r="BH595" s="227">
        <f>IF(N595="sníž. přenesená",J595,0)</f>
        <v>0</v>
      </c>
      <c r="BI595" s="227">
        <f>IF(N595="nulová",J595,0)</f>
        <v>0</v>
      </c>
      <c r="BJ595" s="20" t="s">
        <v>76</v>
      </c>
      <c r="BK595" s="227">
        <f>ROUND(I595*H595,2)</f>
        <v>0</v>
      </c>
      <c r="BL595" s="20" t="s">
        <v>323</v>
      </c>
      <c r="BM595" s="226" t="s">
        <v>5403</v>
      </c>
    </row>
    <row r="596" s="2" customFormat="1">
      <c r="A596" s="41"/>
      <c r="B596" s="42"/>
      <c r="C596" s="43"/>
      <c r="D596" s="228" t="s">
        <v>202</v>
      </c>
      <c r="E596" s="43"/>
      <c r="F596" s="229" t="s">
        <v>6654</v>
      </c>
      <c r="G596" s="43"/>
      <c r="H596" s="43"/>
      <c r="I596" s="230"/>
      <c r="J596" s="43"/>
      <c r="K596" s="43"/>
      <c r="L596" s="47"/>
      <c r="M596" s="231"/>
      <c r="N596" s="232"/>
      <c r="O596" s="87"/>
      <c r="P596" s="87"/>
      <c r="Q596" s="87"/>
      <c r="R596" s="87"/>
      <c r="S596" s="87"/>
      <c r="T596" s="88"/>
      <c r="U596" s="41"/>
      <c r="V596" s="41"/>
      <c r="W596" s="41"/>
      <c r="X596" s="41"/>
      <c r="Y596" s="41"/>
      <c r="Z596" s="41"/>
      <c r="AA596" s="41"/>
      <c r="AB596" s="41"/>
      <c r="AC596" s="41"/>
      <c r="AD596" s="41"/>
      <c r="AE596" s="41"/>
      <c r="AT596" s="20" t="s">
        <v>202</v>
      </c>
      <c r="AU596" s="20" t="s">
        <v>76</v>
      </c>
    </row>
    <row r="597" s="2" customFormat="1" ht="16.5" customHeight="1">
      <c r="A597" s="41"/>
      <c r="B597" s="42"/>
      <c r="C597" s="215" t="s">
        <v>4303</v>
      </c>
      <c r="D597" s="215" t="s">
        <v>195</v>
      </c>
      <c r="E597" s="216" t="s">
        <v>6655</v>
      </c>
      <c r="F597" s="217" t="s">
        <v>6656</v>
      </c>
      <c r="G597" s="218" t="s">
        <v>248</v>
      </c>
      <c r="H597" s="219">
        <v>0.050999999999999997</v>
      </c>
      <c r="I597" s="220"/>
      <c r="J597" s="221">
        <f>ROUND(I597*H597,2)</f>
        <v>0</v>
      </c>
      <c r="K597" s="217" t="s">
        <v>19</v>
      </c>
      <c r="L597" s="47"/>
      <c r="M597" s="222" t="s">
        <v>19</v>
      </c>
      <c r="N597" s="223" t="s">
        <v>40</v>
      </c>
      <c r="O597" s="87"/>
      <c r="P597" s="224">
        <f>O597*H597</f>
        <v>0</v>
      </c>
      <c r="Q597" s="224">
        <v>0</v>
      </c>
      <c r="R597" s="224">
        <f>Q597*H597</f>
        <v>0</v>
      </c>
      <c r="S597" s="224">
        <v>0</v>
      </c>
      <c r="T597" s="225">
        <f>S597*H597</f>
        <v>0</v>
      </c>
      <c r="U597" s="41"/>
      <c r="V597" s="41"/>
      <c r="W597" s="41"/>
      <c r="X597" s="41"/>
      <c r="Y597" s="41"/>
      <c r="Z597" s="41"/>
      <c r="AA597" s="41"/>
      <c r="AB597" s="41"/>
      <c r="AC597" s="41"/>
      <c r="AD597" s="41"/>
      <c r="AE597" s="41"/>
      <c r="AR597" s="226" t="s">
        <v>323</v>
      </c>
      <c r="AT597" s="226" t="s">
        <v>195</v>
      </c>
      <c r="AU597" s="226" t="s">
        <v>76</v>
      </c>
      <c r="AY597" s="20" t="s">
        <v>193</v>
      </c>
      <c r="BE597" s="227">
        <f>IF(N597="základní",J597,0)</f>
        <v>0</v>
      </c>
      <c r="BF597" s="227">
        <f>IF(N597="snížená",J597,0)</f>
        <v>0</v>
      </c>
      <c r="BG597" s="227">
        <f>IF(N597="zákl. přenesená",J597,0)</f>
        <v>0</v>
      </c>
      <c r="BH597" s="227">
        <f>IF(N597="sníž. přenesená",J597,0)</f>
        <v>0</v>
      </c>
      <c r="BI597" s="227">
        <f>IF(N597="nulová",J597,0)</f>
        <v>0</v>
      </c>
      <c r="BJ597" s="20" t="s">
        <v>76</v>
      </c>
      <c r="BK597" s="227">
        <f>ROUND(I597*H597,2)</f>
        <v>0</v>
      </c>
      <c r="BL597" s="20" t="s">
        <v>323</v>
      </c>
      <c r="BM597" s="226" t="s">
        <v>5445</v>
      </c>
    </row>
    <row r="598" s="2" customFormat="1">
      <c r="A598" s="41"/>
      <c r="B598" s="42"/>
      <c r="C598" s="43"/>
      <c r="D598" s="228" t="s">
        <v>202</v>
      </c>
      <c r="E598" s="43"/>
      <c r="F598" s="229" t="s">
        <v>6656</v>
      </c>
      <c r="G598" s="43"/>
      <c r="H598" s="43"/>
      <c r="I598" s="230"/>
      <c r="J598" s="43"/>
      <c r="K598" s="43"/>
      <c r="L598" s="47"/>
      <c r="M598" s="231"/>
      <c r="N598" s="232"/>
      <c r="O598" s="87"/>
      <c r="P598" s="87"/>
      <c r="Q598" s="87"/>
      <c r="R598" s="87"/>
      <c r="S598" s="87"/>
      <c r="T598" s="88"/>
      <c r="U598" s="41"/>
      <c r="V598" s="41"/>
      <c r="W598" s="41"/>
      <c r="X598" s="41"/>
      <c r="Y598" s="41"/>
      <c r="Z598" s="41"/>
      <c r="AA598" s="41"/>
      <c r="AB598" s="41"/>
      <c r="AC598" s="41"/>
      <c r="AD598" s="41"/>
      <c r="AE598" s="41"/>
      <c r="AT598" s="20" t="s">
        <v>202</v>
      </c>
      <c r="AU598" s="20" t="s">
        <v>76</v>
      </c>
    </row>
    <row r="599" s="2" customFormat="1">
      <c r="A599" s="41"/>
      <c r="B599" s="42"/>
      <c r="C599" s="43"/>
      <c r="D599" s="228" t="s">
        <v>1221</v>
      </c>
      <c r="E599" s="43"/>
      <c r="F599" s="270" t="s">
        <v>6306</v>
      </c>
      <c r="G599" s="43"/>
      <c r="H599" s="43"/>
      <c r="I599" s="230"/>
      <c r="J599" s="43"/>
      <c r="K599" s="43"/>
      <c r="L599" s="47"/>
      <c r="M599" s="231"/>
      <c r="N599" s="232"/>
      <c r="O599" s="87"/>
      <c r="P599" s="87"/>
      <c r="Q599" s="87"/>
      <c r="R599" s="87"/>
      <c r="S599" s="87"/>
      <c r="T599" s="88"/>
      <c r="U599" s="41"/>
      <c r="V599" s="41"/>
      <c r="W599" s="41"/>
      <c r="X599" s="41"/>
      <c r="Y599" s="41"/>
      <c r="Z599" s="41"/>
      <c r="AA599" s="41"/>
      <c r="AB599" s="41"/>
      <c r="AC599" s="41"/>
      <c r="AD599" s="41"/>
      <c r="AE599" s="41"/>
      <c r="AT599" s="20" t="s">
        <v>1221</v>
      </c>
      <c r="AU599" s="20" t="s">
        <v>76</v>
      </c>
    </row>
    <row r="600" s="12" customFormat="1" ht="25.92" customHeight="1">
      <c r="A600" s="12"/>
      <c r="B600" s="199"/>
      <c r="C600" s="200"/>
      <c r="D600" s="201" t="s">
        <v>68</v>
      </c>
      <c r="E600" s="202" t="s">
        <v>6657</v>
      </c>
      <c r="F600" s="202" t="s">
        <v>6658</v>
      </c>
      <c r="G600" s="200"/>
      <c r="H600" s="200"/>
      <c r="I600" s="203"/>
      <c r="J600" s="204">
        <f>BK600</f>
        <v>0</v>
      </c>
      <c r="K600" s="200"/>
      <c r="L600" s="205"/>
      <c r="M600" s="206"/>
      <c r="N600" s="207"/>
      <c r="O600" s="207"/>
      <c r="P600" s="208">
        <f>SUM(P601:P603)</f>
        <v>0</v>
      </c>
      <c r="Q600" s="207"/>
      <c r="R600" s="208">
        <f>SUM(R601:R603)</f>
        <v>0</v>
      </c>
      <c r="S600" s="207"/>
      <c r="T600" s="209">
        <f>SUM(T601:T603)</f>
        <v>0</v>
      </c>
      <c r="U600" s="12"/>
      <c r="V600" s="12"/>
      <c r="W600" s="12"/>
      <c r="X600" s="12"/>
      <c r="Y600" s="12"/>
      <c r="Z600" s="12"/>
      <c r="AA600" s="12"/>
      <c r="AB600" s="12"/>
      <c r="AC600" s="12"/>
      <c r="AD600" s="12"/>
      <c r="AE600" s="12"/>
      <c r="AR600" s="210" t="s">
        <v>76</v>
      </c>
      <c r="AT600" s="211" t="s">
        <v>68</v>
      </c>
      <c r="AU600" s="211" t="s">
        <v>69</v>
      </c>
      <c r="AY600" s="210" t="s">
        <v>193</v>
      </c>
      <c r="BK600" s="212">
        <f>SUM(BK601:BK603)</f>
        <v>0</v>
      </c>
    </row>
    <row r="601" s="2" customFormat="1" ht="16.5" customHeight="1">
      <c r="A601" s="41"/>
      <c r="B601" s="42"/>
      <c r="C601" s="215" t="s">
        <v>4308</v>
      </c>
      <c r="D601" s="215" t="s">
        <v>195</v>
      </c>
      <c r="E601" s="216" t="s">
        <v>6659</v>
      </c>
      <c r="F601" s="217" t="s">
        <v>6660</v>
      </c>
      <c r="G601" s="218" t="s">
        <v>326</v>
      </c>
      <c r="H601" s="219">
        <v>1</v>
      </c>
      <c r="I601" s="220"/>
      <c r="J601" s="221">
        <f>ROUND(I601*H601,2)</f>
        <v>0</v>
      </c>
      <c r="K601" s="217" t="s">
        <v>19</v>
      </c>
      <c r="L601" s="47"/>
      <c r="M601" s="222" t="s">
        <v>19</v>
      </c>
      <c r="N601" s="223" t="s">
        <v>40</v>
      </c>
      <c r="O601" s="87"/>
      <c r="P601" s="224">
        <f>O601*H601</f>
        <v>0</v>
      </c>
      <c r="Q601" s="224">
        <v>0</v>
      </c>
      <c r="R601" s="224">
        <f>Q601*H601</f>
        <v>0</v>
      </c>
      <c r="S601" s="224">
        <v>0</v>
      </c>
      <c r="T601" s="225">
        <f>S601*H601</f>
        <v>0</v>
      </c>
      <c r="U601" s="41"/>
      <c r="V601" s="41"/>
      <c r="W601" s="41"/>
      <c r="X601" s="41"/>
      <c r="Y601" s="41"/>
      <c r="Z601" s="41"/>
      <c r="AA601" s="41"/>
      <c r="AB601" s="41"/>
      <c r="AC601" s="41"/>
      <c r="AD601" s="41"/>
      <c r="AE601" s="41"/>
      <c r="AR601" s="226" t="s">
        <v>200</v>
      </c>
      <c r="AT601" s="226" t="s">
        <v>195</v>
      </c>
      <c r="AU601" s="226" t="s">
        <v>76</v>
      </c>
      <c r="AY601" s="20" t="s">
        <v>193</v>
      </c>
      <c r="BE601" s="227">
        <f>IF(N601="základní",J601,0)</f>
        <v>0</v>
      </c>
      <c r="BF601" s="227">
        <f>IF(N601="snížená",J601,0)</f>
        <v>0</v>
      </c>
      <c r="BG601" s="227">
        <f>IF(N601="zákl. přenesená",J601,0)</f>
        <v>0</v>
      </c>
      <c r="BH601" s="227">
        <f>IF(N601="sníž. přenesená",J601,0)</f>
        <v>0</v>
      </c>
      <c r="BI601" s="227">
        <f>IF(N601="nulová",J601,0)</f>
        <v>0</v>
      </c>
      <c r="BJ601" s="20" t="s">
        <v>76</v>
      </c>
      <c r="BK601" s="227">
        <f>ROUND(I601*H601,2)</f>
        <v>0</v>
      </c>
      <c r="BL601" s="20" t="s">
        <v>200</v>
      </c>
      <c r="BM601" s="226" t="s">
        <v>6661</v>
      </c>
    </row>
    <row r="602" s="2" customFormat="1">
      <c r="A602" s="41"/>
      <c r="B602" s="42"/>
      <c r="C602" s="43"/>
      <c r="D602" s="228" t="s">
        <v>202</v>
      </c>
      <c r="E602" s="43"/>
      <c r="F602" s="229" t="s">
        <v>6662</v>
      </c>
      <c r="G602" s="43"/>
      <c r="H602" s="43"/>
      <c r="I602" s="230"/>
      <c r="J602" s="43"/>
      <c r="K602" s="43"/>
      <c r="L602" s="47"/>
      <c r="M602" s="231"/>
      <c r="N602" s="232"/>
      <c r="O602" s="87"/>
      <c r="P602" s="87"/>
      <c r="Q602" s="87"/>
      <c r="R602" s="87"/>
      <c r="S602" s="87"/>
      <c r="T602" s="88"/>
      <c r="U602" s="41"/>
      <c r="V602" s="41"/>
      <c r="W602" s="41"/>
      <c r="X602" s="41"/>
      <c r="Y602" s="41"/>
      <c r="Z602" s="41"/>
      <c r="AA602" s="41"/>
      <c r="AB602" s="41"/>
      <c r="AC602" s="41"/>
      <c r="AD602" s="41"/>
      <c r="AE602" s="41"/>
      <c r="AT602" s="20" t="s">
        <v>202</v>
      </c>
      <c r="AU602" s="20" t="s">
        <v>76</v>
      </c>
    </row>
    <row r="603" s="2" customFormat="1">
      <c r="A603" s="41"/>
      <c r="B603" s="42"/>
      <c r="C603" s="43"/>
      <c r="D603" s="228" t="s">
        <v>1221</v>
      </c>
      <c r="E603" s="43"/>
      <c r="F603" s="270" t="s">
        <v>6663</v>
      </c>
      <c r="G603" s="43"/>
      <c r="H603" s="43"/>
      <c r="I603" s="230"/>
      <c r="J603" s="43"/>
      <c r="K603" s="43"/>
      <c r="L603" s="47"/>
      <c r="M603" s="295"/>
      <c r="N603" s="296"/>
      <c r="O603" s="297"/>
      <c r="P603" s="297"/>
      <c r="Q603" s="297"/>
      <c r="R603" s="297"/>
      <c r="S603" s="297"/>
      <c r="T603" s="298"/>
      <c r="U603" s="41"/>
      <c r="V603" s="41"/>
      <c r="W603" s="41"/>
      <c r="X603" s="41"/>
      <c r="Y603" s="41"/>
      <c r="Z603" s="41"/>
      <c r="AA603" s="41"/>
      <c r="AB603" s="41"/>
      <c r="AC603" s="41"/>
      <c r="AD603" s="41"/>
      <c r="AE603" s="41"/>
      <c r="AT603" s="20" t="s">
        <v>1221</v>
      </c>
      <c r="AU603" s="20" t="s">
        <v>76</v>
      </c>
    </row>
    <row r="604" s="2" customFormat="1" ht="6.96" customHeight="1">
      <c r="A604" s="41"/>
      <c r="B604" s="62"/>
      <c r="C604" s="63"/>
      <c r="D604" s="63"/>
      <c r="E604" s="63"/>
      <c r="F604" s="63"/>
      <c r="G604" s="63"/>
      <c r="H604" s="63"/>
      <c r="I604" s="63"/>
      <c r="J604" s="63"/>
      <c r="K604" s="63"/>
      <c r="L604" s="47"/>
      <c r="M604" s="41"/>
      <c r="O604" s="41"/>
      <c r="P604" s="41"/>
      <c r="Q604" s="41"/>
      <c r="R604" s="41"/>
      <c r="S604" s="41"/>
      <c r="T604" s="41"/>
      <c r="U604" s="41"/>
      <c r="V604" s="41"/>
      <c r="W604" s="41"/>
      <c r="X604" s="41"/>
      <c r="Y604" s="41"/>
      <c r="Z604" s="41"/>
      <c r="AA604" s="41"/>
      <c r="AB604" s="41"/>
      <c r="AC604" s="41"/>
      <c r="AD604" s="41"/>
      <c r="AE604" s="41"/>
    </row>
  </sheetData>
  <sheetProtection sheet="1" autoFilter="0" formatColumns="0" formatRows="0" objects="1" scenarios="1" spinCount="100000" saltValue="1kK+PtzynYx92yszaRpLifYrOFffEQ6MuVy/dHRZypL7xMMS26pQFA9l4iNdyQPRPq1rCurs76jQl94Wc2VXYw==" hashValue="qTd079+NJTtPZjG7DMg/KGcrMhBffurx4U5i+l5CNyc5jB1jlho/ODz0fNz8QG2eOpwXxVntWEMaFrJYK3+5Wg==" algorithmName="SHA-512" password="97FE"/>
  <autoFilter ref="C97:K603"/>
  <mergeCells count="12">
    <mergeCell ref="E7:H7"/>
    <mergeCell ref="E9:H9"/>
    <mergeCell ref="E11:H11"/>
    <mergeCell ref="E20:H20"/>
    <mergeCell ref="E29:H29"/>
    <mergeCell ref="E50:H50"/>
    <mergeCell ref="E52:H52"/>
    <mergeCell ref="E54:H54"/>
    <mergeCell ref="E86:H86"/>
    <mergeCell ref="E88:H88"/>
    <mergeCell ref="E90:H90"/>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9.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107</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6664</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ROUND(J94,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ROUND((SUM(BE94:BE557)),  2)</f>
        <v>0</v>
      </c>
      <c r="G35" s="41"/>
      <c r="H35" s="41"/>
      <c r="I35" s="160">
        <v>0.20999999999999999</v>
      </c>
      <c r="J35" s="159">
        <f>ROUND(((SUM(BE94:BE557))*I35),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ROUND((SUM(BF94:BF557)),  2)</f>
        <v>0</v>
      </c>
      <c r="G36" s="41"/>
      <c r="H36" s="41"/>
      <c r="I36" s="160">
        <v>0.12</v>
      </c>
      <c r="J36" s="159">
        <f>ROUND(((SUM(BF94:BF557))*I36),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ROUND((SUM(BG94:BG557)),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ROUND((SUM(BH94:BH557)),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ROUND((SUM(BI94:BI557)),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D.1.4.2 - Vytápění</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J94</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6192</v>
      </c>
      <c r="E64" s="180"/>
      <c r="F64" s="180"/>
      <c r="G64" s="180"/>
      <c r="H64" s="180"/>
      <c r="I64" s="180"/>
      <c r="J64" s="181">
        <f>J95</f>
        <v>0</v>
      </c>
      <c r="K64" s="178"/>
      <c r="L64" s="182"/>
      <c r="S64" s="9"/>
      <c r="T64" s="9"/>
      <c r="U64" s="9"/>
      <c r="V64" s="9"/>
      <c r="W64" s="9"/>
      <c r="X64" s="9"/>
      <c r="Y64" s="9"/>
      <c r="Z64" s="9"/>
      <c r="AA64" s="9"/>
      <c r="AB64" s="9"/>
      <c r="AC64" s="9"/>
      <c r="AD64" s="9"/>
      <c r="AE64" s="9"/>
    </row>
    <row r="65" s="9" customFormat="1" ht="24.96" customHeight="1">
      <c r="A65" s="9"/>
      <c r="B65" s="177"/>
      <c r="C65" s="178"/>
      <c r="D65" s="179" t="s">
        <v>6665</v>
      </c>
      <c r="E65" s="180"/>
      <c r="F65" s="180"/>
      <c r="G65" s="180"/>
      <c r="H65" s="180"/>
      <c r="I65" s="180"/>
      <c r="J65" s="181">
        <f>J145</f>
        <v>0</v>
      </c>
      <c r="K65" s="178"/>
      <c r="L65" s="182"/>
      <c r="S65" s="9"/>
      <c r="T65" s="9"/>
      <c r="U65" s="9"/>
      <c r="V65" s="9"/>
      <c r="W65" s="9"/>
      <c r="X65" s="9"/>
      <c r="Y65" s="9"/>
      <c r="Z65" s="9"/>
      <c r="AA65" s="9"/>
      <c r="AB65" s="9"/>
      <c r="AC65" s="9"/>
      <c r="AD65" s="9"/>
      <c r="AE65" s="9"/>
    </row>
    <row r="66" s="9" customFormat="1" ht="24.96" customHeight="1">
      <c r="A66" s="9"/>
      <c r="B66" s="177"/>
      <c r="C66" s="178"/>
      <c r="D66" s="179" t="s">
        <v>6666</v>
      </c>
      <c r="E66" s="180"/>
      <c r="F66" s="180"/>
      <c r="G66" s="180"/>
      <c r="H66" s="180"/>
      <c r="I66" s="180"/>
      <c r="J66" s="181">
        <f>J191</f>
        <v>0</v>
      </c>
      <c r="K66" s="178"/>
      <c r="L66" s="182"/>
      <c r="S66" s="9"/>
      <c r="T66" s="9"/>
      <c r="U66" s="9"/>
      <c r="V66" s="9"/>
      <c r="W66" s="9"/>
      <c r="X66" s="9"/>
      <c r="Y66" s="9"/>
      <c r="Z66" s="9"/>
      <c r="AA66" s="9"/>
      <c r="AB66" s="9"/>
      <c r="AC66" s="9"/>
      <c r="AD66" s="9"/>
      <c r="AE66" s="9"/>
    </row>
    <row r="67" s="9" customFormat="1" ht="24.96" customHeight="1">
      <c r="A67" s="9"/>
      <c r="B67" s="177"/>
      <c r="C67" s="178"/>
      <c r="D67" s="179" t="s">
        <v>6667</v>
      </c>
      <c r="E67" s="180"/>
      <c r="F67" s="180"/>
      <c r="G67" s="180"/>
      <c r="H67" s="180"/>
      <c r="I67" s="180"/>
      <c r="J67" s="181">
        <f>J233</f>
        <v>0</v>
      </c>
      <c r="K67" s="178"/>
      <c r="L67" s="182"/>
      <c r="S67" s="9"/>
      <c r="T67" s="9"/>
      <c r="U67" s="9"/>
      <c r="V67" s="9"/>
      <c r="W67" s="9"/>
      <c r="X67" s="9"/>
      <c r="Y67" s="9"/>
      <c r="Z67" s="9"/>
      <c r="AA67" s="9"/>
      <c r="AB67" s="9"/>
      <c r="AC67" s="9"/>
      <c r="AD67" s="9"/>
      <c r="AE67" s="9"/>
    </row>
    <row r="68" s="9" customFormat="1" ht="24.96" customHeight="1">
      <c r="A68" s="9"/>
      <c r="B68" s="177"/>
      <c r="C68" s="178"/>
      <c r="D68" s="179" t="s">
        <v>6668</v>
      </c>
      <c r="E68" s="180"/>
      <c r="F68" s="180"/>
      <c r="G68" s="180"/>
      <c r="H68" s="180"/>
      <c r="I68" s="180"/>
      <c r="J68" s="181">
        <f>J410</f>
        <v>0</v>
      </c>
      <c r="K68" s="178"/>
      <c r="L68" s="182"/>
      <c r="S68" s="9"/>
      <c r="T68" s="9"/>
      <c r="U68" s="9"/>
      <c r="V68" s="9"/>
      <c r="W68" s="9"/>
      <c r="X68" s="9"/>
      <c r="Y68" s="9"/>
      <c r="Z68" s="9"/>
      <c r="AA68" s="9"/>
      <c r="AB68" s="9"/>
      <c r="AC68" s="9"/>
      <c r="AD68" s="9"/>
      <c r="AE68" s="9"/>
    </row>
    <row r="69" s="9" customFormat="1" ht="24.96" customHeight="1">
      <c r="A69" s="9"/>
      <c r="B69" s="177"/>
      <c r="C69" s="178"/>
      <c r="D69" s="179" t="s">
        <v>6669</v>
      </c>
      <c r="E69" s="180"/>
      <c r="F69" s="180"/>
      <c r="G69" s="180"/>
      <c r="H69" s="180"/>
      <c r="I69" s="180"/>
      <c r="J69" s="181">
        <f>J449</f>
        <v>0</v>
      </c>
      <c r="K69" s="178"/>
      <c r="L69" s="182"/>
      <c r="S69" s="9"/>
      <c r="T69" s="9"/>
      <c r="U69" s="9"/>
      <c r="V69" s="9"/>
      <c r="W69" s="9"/>
      <c r="X69" s="9"/>
      <c r="Y69" s="9"/>
      <c r="Z69" s="9"/>
      <c r="AA69" s="9"/>
      <c r="AB69" s="9"/>
      <c r="AC69" s="9"/>
      <c r="AD69" s="9"/>
      <c r="AE69" s="9"/>
    </row>
    <row r="70" s="9" customFormat="1" ht="24.96" customHeight="1">
      <c r="A70" s="9"/>
      <c r="B70" s="177"/>
      <c r="C70" s="178"/>
      <c r="D70" s="179" t="s">
        <v>6199</v>
      </c>
      <c r="E70" s="180"/>
      <c r="F70" s="180"/>
      <c r="G70" s="180"/>
      <c r="H70" s="180"/>
      <c r="I70" s="180"/>
      <c r="J70" s="181">
        <f>J495</f>
        <v>0</v>
      </c>
      <c r="K70" s="178"/>
      <c r="L70" s="182"/>
      <c r="S70" s="9"/>
      <c r="T70" s="9"/>
      <c r="U70" s="9"/>
      <c r="V70" s="9"/>
      <c r="W70" s="9"/>
      <c r="X70" s="9"/>
      <c r="Y70" s="9"/>
      <c r="Z70" s="9"/>
      <c r="AA70" s="9"/>
      <c r="AB70" s="9"/>
      <c r="AC70" s="9"/>
      <c r="AD70" s="9"/>
      <c r="AE70" s="9"/>
    </row>
    <row r="71" s="9" customFormat="1" ht="24.96" customHeight="1">
      <c r="A71" s="9"/>
      <c r="B71" s="177"/>
      <c r="C71" s="178"/>
      <c r="D71" s="179" t="s">
        <v>6670</v>
      </c>
      <c r="E71" s="180"/>
      <c r="F71" s="180"/>
      <c r="G71" s="180"/>
      <c r="H71" s="180"/>
      <c r="I71" s="180"/>
      <c r="J71" s="181">
        <f>J525</f>
        <v>0</v>
      </c>
      <c r="K71" s="178"/>
      <c r="L71" s="182"/>
      <c r="S71" s="9"/>
      <c r="T71" s="9"/>
      <c r="U71" s="9"/>
      <c r="V71" s="9"/>
      <c r="W71" s="9"/>
      <c r="X71" s="9"/>
      <c r="Y71" s="9"/>
      <c r="Z71" s="9"/>
      <c r="AA71" s="9"/>
      <c r="AB71" s="9"/>
      <c r="AC71" s="9"/>
      <c r="AD71" s="9"/>
      <c r="AE71" s="9"/>
    </row>
    <row r="72" s="9" customFormat="1" ht="24.96" customHeight="1">
      <c r="A72" s="9"/>
      <c r="B72" s="177"/>
      <c r="C72" s="178"/>
      <c r="D72" s="179" t="s">
        <v>6671</v>
      </c>
      <c r="E72" s="180"/>
      <c r="F72" s="180"/>
      <c r="G72" s="180"/>
      <c r="H72" s="180"/>
      <c r="I72" s="180"/>
      <c r="J72" s="181">
        <f>J538</f>
        <v>0</v>
      </c>
      <c r="K72" s="178"/>
      <c r="L72" s="182"/>
      <c r="S72" s="9"/>
      <c r="T72" s="9"/>
      <c r="U72" s="9"/>
      <c r="V72" s="9"/>
      <c r="W72" s="9"/>
      <c r="X72" s="9"/>
      <c r="Y72" s="9"/>
      <c r="Z72" s="9"/>
      <c r="AA72" s="9"/>
      <c r="AB72" s="9"/>
      <c r="AC72" s="9"/>
      <c r="AD72" s="9"/>
      <c r="AE72" s="9"/>
    </row>
    <row r="73" s="2" customFormat="1" ht="21.84"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6.96" customHeight="1">
      <c r="A74" s="41"/>
      <c r="B74" s="62"/>
      <c r="C74" s="63"/>
      <c r="D74" s="63"/>
      <c r="E74" s="63"/>
      <c r="F74" s="63"/>
      <c r="G74" s="63"/>
      <c r="H74" s="63"/>
      <c r="I74" s="63"/>
      <c r="J74" s="63"/>
      <c r="K74" s="63"/>
      <c r="L74" s="147"/>
      <c r="S74" s="41"/>
      <c r="T74" s="41"/>
      <c r="U74" s="41"/>
      <c r="V74" s="41"/>
      <c r="W74" s="41"/>
      <c r="X74" s="41"/>
      <c r="Y74" s="41"/>
      <c r="Z74" s="41"/>
      <c r="AA74" s="41"/>
      <c r="AB74" s="41"/>
      <c r="AC74" s="41"/>
      <c r="AD74" s="41"/>
      <c r="AE74" s="41"/>
    </row>
    <row r="78" s="2" customFormat="1" ht="6.96" customHeight="1">
      <c r="A78" s="41"/>
      <c r="B78" s="64"/>
      <c r="C78" s="65"/>
      <c r="D78" s="65"/>
      <c r="E78" s="65"/>
      <c r="F78" s="65"/>
      <c r="G78" s="65"/>
      <c r="H78" s="65"/>
      <c r="I78" s="65"/>
      <c r="J78" s="65"/>
      <c r="K78" s="65"/>
      <c r="L78" s="147"/>
      <c r="S78" s="41"/>
      <c r="T78" s="41"/>
      <c r="U78" s="41"/>
      <c r="V78" s="41"/>
      <c r="W78" s="41"/>
      <c r="X78" s="41"/>
      <c r="Y78" s="41"/>
      <c r="Z78" s="41"/>
      <c r="AA78" s="41"/>
      <c r="AB78" s="41"/>
      <c r="AC78" s="41"/>
      <c r="AD78" s="41"/>
      <c r="AE78" s="41"/>
    </row>
    <row r="79" s="2" customFormat="1" ht="24.96" customHeight="1">
      <c r="A79" s="41"/>
      <c r="B79" s="42"/>
      <c r="C79" s="26" t="s">
        <v>178</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16</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172" t="str">
        <f>E7</f>
        <v>Tělocvična ZŠ TGM Poděbrady</v>
      </c>
      <c r="F82" s="35"/>
      <c r="G82" s="35"/>
      <c r="H82" s="35"/>
      <c r="I82" s="43"/>
      <c r="J82" s="43"/>
      <c r="K82" s="43"/>
      <c r="L82" s="147"/>
      <c r="S82" s="41"/>
      <c r="T82" s="41"/>
      <c r="U82" s="41"/>
      <c r="V82" s="41"/>
      <c r="W82" s="41"/>
      <c r="X82" s="41"/>
      <c r="Y82" s="41"/>
      <c r="Z82" s="41"/>
      <c r="AA82" s="41"/>
      <c r="AB82" s="41"/>
      <c r="AC82" s="41"/>
      <c r="AD82" s="41"/>
      <c r="AE82" s="41"/>
    </row>
    <row r="83" s="1" customFormat="1" ht="12" customHeight="1">
      <c r="B83" s="24"/>
      <c r="C83" s="35" t="s">
        <v>153</v>
      </c>
      <c r="D83" s="25"/>
      <c r="E83" s="25"/>
      <c r="F83" s="25"/>
      <c r="G83" s="25"/>
      <c r="H83" s="25"/>
      <c r="I83" s="25"/>
      <c r="J83" s="25"/>
      <c r="K83" s="25"/>
      <c r="L83" s="23"/>
    </row>
    <row r="84" s="2" customFormat="1" ht="16.5" customHeight="1">
      <c r="A84" s="41"/>
      <c r="B84" s="42"/>
      <c r="C84" s="43"/>
      <c r="D84" s="43"/>
      <c r="E84" s="172" t="s">
        <v>1254</v>
      </c>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155</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6.5" customHeight="1">
      <c r="A86" s="41"/>
      <c r="B86" s="42"/>
      <c r="C86" s="43"/>
      <c r="D86" s="43"/>
      <c r="E86" s="72" t="str">
        <f>E11</f>
        <v>D.1.4.2 - Vytápění</v>
      </c>
      <c r="F86" s="43"/>
      <c r="G86" s="43"/>
      <c r="H86" s="43"/>
      <c r="I86" s="43"/>
      <c r="J86" s="43"/>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2" customHeight="1">
      <c r="A88" s="41"/>
      <c r="B88" s="42"/>
      <c r="C88" s="35" t="s">
        <v>21</v>
      </c>
      <c r="D88" s="43"/>
      <c r="E88" s="43"/>
      <c r="F88" s="30" t="str">
        <f>F14</f>
        <v xml:space="preserve"> </v>
      </c>
      <c r="G88" s="43"/>
      <c r="H88" s="43"/>
      <c r="I88" s="35" t="s">
        <v>23</v>
      </c>
      <c r="J88" s="75" t="str">
        <f>IF(J14="","",J14)</f>
        <v>26. 2. 2026</v>
      </c>
      <c r="K88" s="43"/>
      <c r="L88" s="14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5.15" customHeight="1">
      <c r="A90" s="41"/>
      <c r="B90" s="42"/>
      <c r="C90" s="35" t="s">
        <v>25</v>
      </c>
      <c r="D90" s="43"/>
      <c r="E90" s="43"/>
      <c r="F90" s="30" t="str">
        <f>E17</f>
        <v xml:space="preserve"> </v>
      </c>
      <c r="G90" s="43"/>
      <c r="H90" s="43"/>
      <c r="I90" s="35" t="s">
        <v>30</v>
      </c>
      <c r="J90" s="39" t="str">
        <f>E23</f>
        <v xml:space="preserve"> </v>
      </c>
      <c r="K90" s="43"/>
      <c r="L90" s="147"/>
      <c r="S90" s="41"/>
      <c r="T90" s="41"/>
      <c r="U90" s="41"/>
      <c r="V90" s="41"/>
      <c r="W90" s="41"/>
      <c r="X90" s="41"/>
      <c r="Y90" s="41"/>
      <c r="Z90" s="41"/>
      <c r="AA90" s="41"/>
      <c r="AB90" s="41"/>
      <c r="AC90" s="41"/>
      <c r="AD90" s="41"/>
      <c r="AE90" s="41"/>
    </row>
    <row r="91" s="2" customFormat="1" ht="15.15" customHeight="1">
      <c r="A91" s="41"/>
      <c r="B91" s="42"/>
      <c r="C91" s="35" t="s">
        <v>28</v>
      </c>
      <c r="D91" s="43"/>
      <c r="E91" s="43"/>
      <c r="F91" s="30" t="str">
        <f>IF(E20="","",E20)</f>
        <v>Vyplň údaj</v>
      </c>
      <c r="G91" s="43"/>
      <c r="H91" s="43"/>
      <c r="I91" s="35" t="s">
        <v>32</v>
      </c>
      <c r="J91" s="39" t="str">
        <f>E26</f>
        <v xml:space="preserve"> </v>
      </c>
      <c r="K91" s="43"/>
      <c r="L91" s="147"/>
      <c r="S91" s="41"/>
      <c r="T91" s="41"/>
      <c r="U91" s="41"/>
      <c r="V91" s="41"/>
      <c r="W91" s="41"/>
      <c r="X91" s="41"/>
      <c r="Y91" s="41"/>
      <c r="Z91" s="41"/>
      <c r="AA91" s="41"/>
      <c r="AB91" s="41"/>
      <c r="AC91" s="41"/>
      <c r="AD91" s="41"/>
      <c r="AE91" s="41"/>
    </row>
    <row r="92" s="2" customFormat="1" ht="10.32" customHeight="1">
      <c r="A92" s="41"/>
      <c r="B92" s="42"/>
      <c r="C92" s="43"/>
      <c r="D92" s="43"/>
      <c r="E92" s="43"/>
      <c r="F92" s="43"/>
      <c r="G92" s="43"/>
      <c r="H92" s="43"/>
      <c r="I92" s="43"/>
      <c r="J92" s="43"/>
      <c r="K92" s="43"/>
      <c r="L92" s="147"/>
      <c r="S92" s="41"/>
      <c r="T92" s="41"/>
      <c r="U92" s="41"/>
      <c r="V92" s="41"/>
      <c r="W92" s="41"/>
      <c r="X92" s="41"/>
      <c r="Y92" s="41"/>
      <c r="Z92" s="41"/>
      <c r="AA92" s="41"/>
      <c r="AB92" s="41"/>
      <c r="AC92" s="41"/>
      <c r="AD92" s="41"/>
      <c r="AE92" s="41"/>
    </row>
    <row r="93" s="11" customFormat="1" ht="29.28" customHeight="1">
      <c r="A93" s="188"/>
      <c r="B93" s="189"/>
      <c r="C93" s="190" t="s">
        <v>179</v>
      </c>
      <c r="D93" s="191" t="s">
        <v>54</v>
      </c>
      <c r="E93" s="191" t="s">
        <v>50</v>
      </c>
      <c r="F93" s="191" t="s">
        <v>51</v>
      </c>
      <c r="G93" s="191" t="s">
        <v>180</v>
      </c>
      <c r="H93" s="191" t="s">
        <v>181</v>
      </c>
      <c r="I93" s="191" t="s">
        <v>182</v>
      </c>
      <c r="J93" s="191" t="s">
        <v>159</v>
      </c>
      <c r="K93" s="192" t="s">
        <v>183</v>
      </c>
      <c r="L93" s="193"/>
      <c r="M93" s="95" t="s">
        <v>19</v>
      </c>
      <c r="N93" s="96" t="s">
        <v>39</v>
      </c>
      <c r="O93" s="96" t="s">
        <v>184</v>
      </c>
      <c r="P93" s="96" t="s">
        <v>185</v>
      </c>
      <c r="Q93" s="96" t="s">
        <v>186</v>
      </c>
      <c r="R93" s="96" t="s">
        <v>187</v>
      </c>
      <c r="S93" s="96" t="s">
        <v>188</v>
      </c>
      <c r="T93" s="97" t="s">
        <v>189</v>
      </c>
      <c r="U93" s="188"/>
      <c r="V93" s="188"/>
      <c r="W93" s="188"/>
      <c r="X93" s="188"/>
      <c r="Y93" s="188"/>
      <c r="Z93" s="188"/>
      <c r="AA93" s="188"/>
      <c r="AB93" s="188"/>
      <c r="AC93" s="188"/>
      <c r="AD93" s="188"/>
      <c r="AE93" s="188"/>
    </row>
    <row r="94" s="2" customFormat="1" ht="22.8" customHeight="1">
      <c r="A94" s="41"/>
      <c r="B94" s="42"/>
      <c r="C94" s="102" t="s">
        <v>190</v>
      </c>
      <c r="D94" s="43"/>
      <c r="E94" s="43"/>
      <c r="F94" s="43"/>
      <c r="G94" s="43"/>
      <c r="H94" s="43"/>
      <c r="I94" s="43"/>
      <c r="J94" s="194">
        <f>BK94</f>
        <v>0</v>
      </c>
      <c r="K94" s="43"/>
      <c r="L94" s="47"/>
      <c r="M94" s="98"/>
      <c r="N94" s="195"/>
      <c r="O94" s="99"/>
      <c r="P94" s="196">
        <f>P95+P145+P191+P233+P410+P449+P495+P525+P538</f>
        <v>0</v>
      </c>
      <c r="Q94" s="99"/>
      <c r="R94" s="196">
        <f>R95+R145+R191+R233+R410+R449+R495+R525+R538</f>
        <v>2.2724110555000006</v>
      </c>
      <c r="S94" s="99"/>
      <c r="T94" s="197">
        <f>T95+T145+T191+T233+T410+T449+T495+T525+T538</f>
        <v>0.187</v>
      </c>
      <c r="U94" s="41"/>
      <c r="V94" s="41"/>
      <c r="W94" s="41"/>
      <c r="X94" s="41"/>
      <c r="Y94" s="41"/>
      <c r="Z94" s="41"/>
      <c r="AA94" s="41"/>
      <c r="AB94" s="41"/>
      <c r="AC94" s="41"/>
      <c r="AD94" s="41"/>
      <c r="AE94" s="41"/>
      <c r="AT94" s="20" t="s">
        <v>68</v>
      </c>
      <c r="AU94" s="20" t="s">
        <v>160</v>
      </c>
      <c r="BK94" s="198">
        <f>BK95+BK145+BK191+BK233+BK410+BK449+BK495+BK525+BK538</f>
        <v>0</v>
      </c>
    </row>
    <row r="95" s="12" customFormat="1" ht="25.92" customHeight="1">
      <c r="A95" s="12"/>
      <c r="B95" s="199"/>
      <c r="C95" s="200"/>
      <c r="D95" s="201" t="s">
        <v>68</v>
      </c>
      <c r="E95" s="202" t="s">
        <v>1560</v>
      </c>
      <c r="F95" s="202" t="s">
        <v>1561</v>
      </c>
      <c r="G95" s="200"/>
      <c r="H95" s="200"/>
      <c r="I95" s="203"/>
      <c r="J95" s="204">
        <f>BK95</f>
        <v>0</v>
      </c>
      <c r="K95" s="200"/>
      <c r="L95" s="205"/>
      <c r="M95" s="206"/>
      <c r="N95" s="207"/>
      <c r="O95" s="207"/>
      <c r="P95" s="208">
        <f>SUM(P96:P144)</f>
        <v>0</v>
      </c>
      <c r="Q95" s="207"/>
      <c r="R95" s="208">
        <f>SUM(R96:R144)</f>
        <v>0.24702381000000001</v>
      </c>
      <c r="S95" s="207"/>
      <c r="T95" s="209">
        <f>SUM(T96:T144)</f>
        <v>0</v>
      </c>
      <c r="U95" s="12"/>
      <c r="V95" s="12"/>
      <c r="W95" s="12"/>
      <c r="X95" s="12"/>
      <c r="Y95" s="12"/>
      <c r="Z95" s="12"/>
      <c r="AA95" s="12"/>
      <c r="AB95" s="12"/>
      <c r="AC95" s="12"/>
      <c r="AD95" s="12"/>
      <c r="AE95" s="12"/>
      <c r="AR95" s="210" t="s">
        <v>78</v>
      </c>
      <c r="AT95" s="211" t="s">
        <v>68</v>
      </c>
      <c r="AU95" s="211" t="s">
        <v>69</v>
      </c>
      <c r="AY95" s="210" t="s">
        <v>193</v>
      </c>
      <c r="BK95" s="212">
        <f>SUM(BK96:BK144)</f>
        <v>0</v>
      </c>
    </row>
    <row r="96" s="2" customFormat="1" ht="21.75" customHeight="1">
      <c r="A96" s="41"/>
      <c r="B96" s="42"/>
      <c r="C96" s="215" t="s">
        <v>76</v>
      </c>
      <c r="D96" s="215" t="s">
        <v>195</v>
      </c>
      <c r="E96" s="216" t="s">
        <v>6672</v>
      </c>
      <c r="F96" s="217" t="s">
        <v>6673</v>
      </c>
      <c r="G96" s="218" t="s">
        <v>408</v>
      </c>
      <c r="H96" s="219">
        <v>288</v>
      </c>
      <c r="I96" s="220"/>
      <c r="J96" s="221">
        <f>ROUND(I96*H96,2)</f>
        <v>0</v>
      </c>
      <c r="K96" s="217" t="s">
        <v>199</v>
      </c>
      <c r="L96" s="47"/>
      <c r="M96" s="222" t="s">
        <v>19</v>
      </c>
      <c r="N96" s="223" t="s">
        <v>40</v>
      </c>
      <c r="O96" s="87"/>
      <c r="P96" s="224">
        <f>O96*H96</f>
        <v>0</v>
      </c>
      <c r="Q96" s="224">
        <v>9.3330000000000003E-05</v>
      </c>
      <c r="R96" s="224">
        <f>Q96*H96</f>
        <v>0.02687904</v>
      </c>
      <c r="S96" s="224">
        <v>0</v>
      </c>
      <c r="T96" s="225">
        <f>S96*H96</f>
        <v>0</v>
      </c>
      <c r="U96" s="41"/>
      <c r="V96" s="41"/>
      <c r="W96" s="41"/>
      <c r="X96" s="41"/>
      <c r="Y96" s="41"/>
      <c r="Z96" s="41"/>
      <c r="AA96" s="41"/>
      <c r="AB96" s="41"/>
      <c r="AC96" s="41"/>
      <c r="AD96" s="41"/>
      <c r="AE96" s="41"/>
      <c r="AR96" s="226" t="s">
        <v>323</v>
      </c>
      <c r="AT96" s="226" t="s">
        <v>195</v>
      </c>
      <c r="AU96" s="226" t="s">
        <v>76</v>
      </c>
      <c r="AY96" s="20" t="s">
        <v>193</v>
      </c>
      <c r="BE96" s="227">
        <f>IF(N96="základní",J96,0)</f>
        <v>0</v>
      </c>
      <c r="BF96" s="227">
        <f>IF(N96="snížená",J96,0)</f>
        <v>0</v>
      </c>
      <c r="BG96" s="227">
        <f>IF(N96="zákl. přenesená",J96,0)</f>
        <v>0</v>
      </c>
      <c r="BH96" s="227">
        <f>IF(N96="sníž. přenesená",J96,0)</f>
        <v>0</v>
      </c>
      <c r="BI96" s="227">
        <f>IF(N96="nulová",J96,0)</f>
        <v>0</v>
      </c>
      <c r="BJ96" s="20" t="s">
        <v>76</v>
      </c>
      <c r="BK96" s="227">
        <f>ROUND(I96*H96,2)</f>
        <v>0</v>
      </c>
      <c r="BL96" s="20" t="s">
        <v>323</v>
      </c>
      <c r="BM96" s="226" t="s">
        <v>78</v>
      </c>
    </row>
    <row r="97" s="2" customFormat="1">
      <c r="A97" s="41"/>
      <c r="B97" s="42"/>
      <c r="C97" s="43"/>
      <c r="D97" s="228" t="s">
        <v>202</v>
      </c>
      <c r="E97" s="43"/>
      <c r="F97" s="229" t="s">
        <v>6674</v>
      </c>
      <c r="G97" s="43"/>
      <c r="H97" s="43"/>
      <c r="I97" s="230"/>
      <c r="J97" s="43"/>
      <c r="K97" s="43"/>
      <c r="L97" s="47"/>
      <c r="M97" s="231"/>
      <c r="N97" s="232"/>
      <c r="O97" s="87"/>
      <c r="P97" s="87"/>
      <c r="Q97" s="87"/>
      <c r="R97" s="87"/>
      <c r="S97" s="87"/>
      <c r="T97" s="88"/>
      <c r="U97" s="41"/>
      <c r="V97" s="41"/>
      <c r="W97" s="41"/>
      <c r="X97" s="41"/>
      <c r="Y97" s="41"/>
      <c r="Z97" s="41"/>
      <c r="AA97" s="41"/>
      <c r="AB97" s="41"/>
      <c r="AC97" s="41"/>
      <c r="AD97" s="41"/>
      <c r="AE97" s="41"/>
      <c r="AT97" s="20" t="s">
        <v>202</v>
      </c>
      <c r="AU97" s="20" t="s">
        <v>76</v>
      </c>
    </row>
    <row r="98" s="2" customFormat="1">
      <c r="A98" s="41"/>
      <c r="B98" s="42"/>
      <c r="C98" s="43"/>
      <c r="D98" s="233" t="s">
        <v>204</v>
      </c>
      <c r="E98" s="43"/>
      <c r="F98" s="234" t="s">
        <v>6675</v>
      </c>
      <c r="G98" s="43"/>
      <c r="H98" s="43"/>
      <c r="I98" s="230"/>
      <c r="J98" s="43"/>
      <c r="K98" s="43"/>
      <c r="L98" s="47"/>
      <c r="M98" s="231"/>
      <c r="N98" s="232"/>
      <c r="O98" s="87"/>
      <c r="P98" s="87"/>
      <c r="Q98" s="87"/>
      <c r="R98" s="87"/>
      <c r="S98" s="87"/>
      <c r="T98" s="88"/>
      <c r="U98" s="41"/>
      <c r="V98" s="41"/>
      <c r="W98" s="41"/>
      <c r="X98" s="41"/>
      <c r="Y98" s="41"/>
      <c r="Z98" s="41"/>
      <c r="AA98" s="41"/>
      <c r="AB98" s="41"/>
      <c r="AC98" s="41"/>
      <c r="AD98" s="41"/>
      <c r="AE98" s="41"/>
      <c r="AT98" s="20" t="s">
        <v>204</v>
      </c>
      <c r="AU98" s="20" t="s">
        <v>76</v>
      </c>
    </row>
    <row r="99" s="2" customFormat="1" ht="21.75" customHeight="1">
      <c r="A99" s="41"/>
      <c r="B99" s="42"/>
      <c r="C99" s="215" t="s">
        <v>78</v>
      </c>
      <c r="D99" s="215" t="s">
        <v>195</v>
      </c>
      <c r="E99" s="216" t="s">
        <v>6676</v>
      </c>
      <c r="F99" s="217" t="s">
        <v>6677</v>
      </c>
      <c r="G99" s="218" t="s">
        <v>408</v>
      </c>
      <c r="H99" s="219">
        <v>332</v>
      </c>
      <c r="I99" s="220"/>
      <c r="J99" s="221">
        <f>ROUND(I99*H99,2)</f>
        <v>0</v>
      </c>
      <c r="K99" s="217" t="s">
        <v>199</v>
      </c>
      <c r="L99" s="47"/>
      <c r="M99" s="222" t="s">
        <v>19</v>
      </c>
      <c r="N99" s="223" t="s">
        <v>40</v>
      </c>
      <c r="O99" s="87"/>
      <c r="P99" s="224">
        <f>O99*H99</f>
        <v>0</v>
      </c>
      <c r="Q99" s="224">
        <v>0.00016794</v>
      </c>
      <c r="R99" s="224">
        <f>Q99*H99</f>
        <v>0.05575608</v>
      </c>
      <c r="S99" s="224">
        <v>0</v>
      </c>
      <c r="T99" s="225">
        <f>S99*H99</f>
        <v>0</v>
      </c>
      <c r="U99" s="41"/>
      <c r="V99" s="41"/>
      <c r="W99" s="41"/>
      <c r="X99" s="41"/>
      <c r="Y99" s="41"/>
      <c r="Z99" s="41"/>
      <c r="AA99" s="41"/>
      <c r="AB99" s="41"/>
      <c r="AC99" s="41"/>
      <c r="AD99" s="41"/>
      <c r="AE99" s="41"/>
      <c r="AR99" s="226" t="s">
        <v>323</v>
      </c>
      <c r="AT99" s="226" t="s">
        <v>195</v>
      </c>
      <c r="AU99" s="226" t="s">
        <v>76</v>
      </c>
      <c r="AY99" s="20" t="s">
        <v>193</v>
      </c>
      <c r="BE99" s="227">
        <f>IF(N99="základní",J99,0)</f>
        <v>0</v>
      </c>
      <c r="BF99" s="227">
        <f>IF(N99="snížená",J99,0)</f>
        <v>0</v>
      </c>
      <c r="BG99" s="227">
        <f>IF(N99="zákl. přenesená",J99,0)</f>
        <v>0</v>
      </c>
      <c r="BH99" s="227">
        <f>IF(N99="sníž. přenesená",J99,0)</f>
        <v>0</v>
      </c>
      <c r="BI99" s="227">
        <f>IF(N99="nulová",J99,0)</f>
        <v>0</v>
      </c>
      <c r="BJ99" s="20" t="s">
        <v>76</v>
      </c>
      <c r="BK99" s="227">
        <f>ROUND(I99*H99,2)</f>
        <v>0</v>
      </c>
      <c r="BL99" s="20" t="s">
        <v>323</v>
      </c>
      <c r="BM99" s="226" t="s">
        <v>200</v>
      </c>
    </row>
    <row r="100" s="2" customFormat="1">
      <c r="A100" s="41"/>
      <c r="B100" s="42"/>
      <c r="C100" s="43"/>
      <c r="D100" s="228" t="s">
        <v>202</v>
      </c>
      <c r="E100" s="43"/>
      <c r="F100" s="229" t="s">
        <v>6678</v>
      </c>
      <c r="G100" s="43"/>
      <c r="H100" s="43"/>
      <c r="I100" s="230"/>
      <c r="J100" s="43"/>
      <c r="K100" s="43"/>
      <c r="L100" s="47"/>
      <c r="M100" s="231"/>
      <c r="N100" s="232"/>
      <c r="O100" s="87"/>
      <c r="P100" s="87"/>
      <c r="Q100" s="87"/>
      <c r="R100" s="87"/>
      <c r="S100" s="87"/>
      <c r="T100" s="88"/>
      <c r="U100" s="41"/>
      <c r="V100" s="41"/>
      <c r="W100" s="41"/>
      <c r="X100" s="41"/>
      <c r="Y100" s="41"/>
      <c r="Z100" s="41"/>
      <c r="AA100" s="41"/>
      <c r="AB100" s="41"/>
      <c r="AC100" s="41"/>
      <c r="AD100" s="41"/>
      <c r="AE100" s="41"/>
      <c r="AT100" s="20" t="s">
        <v>202</v>
      </c>
      <c r="AU100" s="20" t="s">
        <v>76</v>
      </c>
    </row>
    <row r="101" s="2" customFormat="1">
      <c r="A101" s="41"/>
      <c r="B101" s="42"/>
      <c r="C101" s="43"/>
      <c r="D101" s="233" t="s">
        <v>204</v>
      </c>
      <c r="E101" s="43"/>
      <c r="F101" s="234" t="s">
        <v>6679</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204</v>
      </c>
      <c r="AU101" s="20" t="s">
        <v>76</v>
      </c>
    </row>
    <row r="102" s="2" customFormat="1" ht="21.75" customHeight="1">
      <c r="A102" s="41"/>
      <c r="B102" s="42"/>
      <c r="C102" s="215" t="s">
        <v>219</v>
      </c>
      <c r="D102" s="215" t="s">
        <v>195</v>
      </c>
      <c r="E102" s="216" t="s">
        <v>6680</v>
      </c>
      <c r="F102" s="217" t="s">
        <v>6681</v>
      </c>
      <c r="G102" s="218" t="s">
        <v>408</v>
      </c>
      <c r="H102" s="219">
        <v>183</v>
      </c>
      <c r="I102" s="220"/>
      <c r="J102" s="221">
        <f>ROUND(I102*H102,2)</f>
        <v>0</v>
      </c>
      <c r="K102" s="217" t="s">
        <v>199</v>
      </c>
      <c r="L102" s="47"/>
      <c r="M102" s="222" t="s">
        <v>19</v>
      </c>
      <c r="N102" s="223" t="s">
        <v>40</v>
      </c>
      <c r="O102" s="87"/>
      <c r="P102" s="224">
        <f>O102*H102</f>
        <v>0</v>
      </c>
      <c r="Q102" s="224">
        <v>0.00030789000000000001</v>
      </c>
      <c r="R102" s="224">
        <f>Q102*H102</f>
        <v>0.056343870000000004</v>
      </c>
      <c r="S102" s="224">
        <v>0</v>
      </c>
      <c r="T102" s="225">
        <f>S102*H102</f>
        <v>0</v>
      </c>
      <c r="U102" s="41"/>
      <c r="V102" s="41"/>
      <c r="W102" s="41"/>
      <c r="X102" s="41"/>
      <c r="Y102" s="41"/>
      <c r="Z102" s="41"/>
      <c r="AA102" s="41"/>
      <c r="AB102" s="41"/>
      <c r="AC102" s="41"/>
      <c r="AD102" s="41"/>
      <c r="AE102" s="41"/>
      <c r="AR102" s="226" t="s">
        <v>323</v>
      </c>
      <c r="AT102" s="226" t="s">
        <v>195</v>
      </c>
      <c r="AU102" s="226" t="s">
        <v>76</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323</v>
      </c>
      <c r="BM102" s="226" t="s">
        <v>237</v>
      </c>
    </row>
    <row r="103" s="2" customFormat="1">
      <c r="A103" s="41"/>
      <c r="B103" s="42"/>
      <c r="C103" s="43"/>
      <c r="D103" s="228" t="s">
        <v>202</v>
      </c>
      <c r="E103" s="43"/>
      <c r="F103" s="229" t="s">
        <v>6682</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76</v>
      </c>
    </row>
    <row r="104" s="2" customFormat="1">
      <c r="A104" s="41"/>
      <c r="B104" s="42"/>
      <c r="C104" s="43"/>
      <c r="D104" s="233" t="s">
        <v>204</v>
      </c>
      <c r="E104" s="43"/>
      <c r="F104" s="234" t="s">
        <v>6683</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204</v>
      </c>
      <c r="AU104" s="20" t="s">
        <v>76</v>
      </c>
    </row>
    <row r="105" s="2" customFormat="1" ht="21.75" customHeight="1">
      <c r="A105" s="41"/>
      <c r="B105" s="42"/>
      <c r="C105" s="215" t="s">
        <v>200</v>
      </c>
      <c r="D105" s="215" t="s">
        <v>195</v>
      </c>
      <c r="E105" s="216" t="s">
        <v>6684</v>
      </c>
      <c r="F105" s="217" t="s">
        <v>6685</v>
      </c>
      <c r="G105" s="218" t="s">
        <v>408</v>
      </c>
      <c r="H105" s="219">
        <v>116</v>
      </c>
      <c r="I105" s="220"/>
      <c r="J105" s="221">
        <f>ROUND(I105*H105,2)</f>
        <v>0</v>
      </c>
      <c r="K105" s="217" t="s">
        <v>199</v>
      </c>
      <c r="L105" s="47"/>
      <c r="M105" s="222" t="s">
        <v>19</v>
      </c>
      <c r="N105" s="223" t="s">
        <v>40</v>
      </c>
      <c r="O105" s="87"/>
      <c r="P105" s="224">
        <f>O105*H105</f>
        <v>0</v>
      </c>
      <c r="Q105" s="224">
        <v>0.00034991999999999998</v>
      </c>
      <c r="R105" s="224">
        <f>Q105*H105</f>
        <v>0.040590719999999997</v>
      </c>
      <c r="S105" s="224">
        <v>0</v>
      </c>
      <c r="T105" s="225">
        <f>S105*H105</f>
        <v>0</v>
      </c>
      <c r="U105" s="41"/>
      <c r="V105" s="41"/>
      <c r="W105" s="41"/>
      <c r="X105" s="41"/>
      <c r="Y105" s="41"/>
      <c r="Z105" s="41"/>
      <c r="AA105" s="41"/>
      <c r="AB105" s="41"/>
      <c r="AC105" s="41"/>
      <c r="AD105" s="41"/>
      <c r="AE105" s="41"/>
      <c r="AR105" s="226" t="s">
        <v>323</v>
      </c>
      <c r="AT105" s="226" t="s">
        <v>195</v>
      </c>
      <c r="AU105" s="226" t="s">
        <v>76</v>
      </c>
      <c r="AY105" s="20" t="s">
        <v>193</v>
      </c>
      <c r="BE105" s="227">
        <f>IF(N105="základní",J105,0)</f>
        <v>0</v>
      </c>
      <c r="BF105" s="227">
        <f>IF(N105="snížená",J105,0)</f>
        <v>0</v>
      </c>
      <c r="BG105" s="227">
        <f>IF(N105="zákl. přenesená",J105,0)</f>
        <v>0</v>
      </c>
      <c r="BH105" s="227">
        <f>IF(N105="sníž. přenesená",J105,0)</f>
        <v>0</v>
      </c>
      <c r="BI105" s="227">
        <f>IF(N105="nulová",J105,0)</f>
        <v>0</v>
      </c>
      <c r="BJ105" s="20" t="s">
        <v>76</v>
      </c>
      <c r="BK105" s="227">
        <f>ROUND(I105*H105,2)</f>
        <v>0</v>
      </c>
      <c r="BL105" s="20" t="s">
        <v>323</v>
      </c>
      <c r="BM105" s="226" t="s">
        <v>265</v>
      </c>
    </row>
    <row r="106" s="2" customFormat="1">
      <c r="A106" s="41"/>
      <c r="B106" s="42"/>
      <c r="C106" s="43"/>
      <c r="D106" s="228" t="s">
        <v>202</v>
      </c>
      <c r="E106" s="43"/>
      <c r="F106" s="229" t="s">
        <v>6686</v>
      </c>
      <c r="G106" s="43"/>
      <c r="H106" s="43"/>
      <c r="I106" s="230"/>
      <c r="J106" s="43"/>
      <c r="K106" s="43"/>
      <c r="L106" s="47"/>
      <c r="M106" s="231"/>
      <c r="N106" s="232"/>
      <c r="O106" s="87"/>
      <c r="P106" s="87"/>
      <c r="Q106" s="87"/>
      <c r="R106" s="87"/>
      <c r="S106" s="87"/>
      <c r="T106" s="88"/>
      <c r="U106" s="41"/>
      <c r="V106" s="41"/>
      <c r="W106" s="41"/>
      <c r="X106" s="41"/>
      <c r="Y106" s="41"/>
      <c r="Z106" s="41"/>
      <c r="AA106" s="41"/>
      <c r="AB106" s="41"/>
      <c r="AC106" s="41"/>
      <c r="AD106" s="41"/>
      <c r="AE106" s="41"/>
      <c r="AT106" s="20" t="s">
        <v>202</v>
      </c>
      <c r="AU106" s="20" t="s">
        <v>76</v>
      </c>
    </row>
    <row r="107" s="2" customFormat="1">
      <c r="A107" s="41"/>
      <c r="B107" s="42"/>
      <c r="C107" s="43"/>
      <c r="D107" s="233" t="s">
        <v>204</v>
      </c>
      <c r="E107" s="43"/>
      <c r="F107" s="234" t="s">
        <v>6687</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204</v>
      </c>
      <c r="AU107" s="20" t="s">
        <v>76</v>
      </c>
    </row>
    <row r="108" s="2" customFormat="1" ht="21.75" customHeight="1">
      <c r="A108" s="41"/>
      <c r="B108" s="42"/>
      <c r="C108" s="215" t="s">
        <v>245</v>
      </c>
      <c r="D108" s="215" t="s">
        <v>195</v>
      </c>
      <c r="E108" s="216" t="s">
        <v>6688</v>
      </c>
      <c r="F108" s="217" t="s">
        <v>6689</v>
      </c>
      <c r="G108" s="218" t="s">
        <v>408</v>
      </c>
      <c r="H108" s="219">
        <v>72</v>
      </c>
      <c r="I108" s="220"/>
      <c r="J108" s="221">
        <f>ROUND(I108*H108,2)</f>
        <v>0</v>
      </c>
      <c r="K108" s="217" t="s">
        <v>199</v>
      </c>
      <c r="L108" s="47"/>
      <c r="M108" s="222" t="s">
        <v>19</v>
      </c>
      <c r="N108" s="223" t="s">
        <v>40</v>
      </c>
      <c r="O108" s="87"/>
      <c r="P108" s="224">
        <f>O108*H108</f>
        <v>0</v>
      </c>
      <c r="Q108" s="224">
        <v>0.00013999499999999999</v>
      </c>
      <c r="R108" s="224">
        <f>Q108*H108</f>
        <v>0.010079639999999999</v>
      </c>
      <c r="S108" s="224">
        <v>0</v>
      </c>
      <c r="T108" s="225">
        <f>S108*H108</f>
        <v>0</v>
      </c>
      <c r="U108" s="41"/>
      <c r="V108" s="41"/>
      <c r="W108" s="41"/>
      <c r="X108" s="41"/>
      <c r="Y108" s="41"/>
      <c r="Z108" s="41"/>
      <c r="AA108" s="41"/>
      <c r="AB108" s="41"/>
      <c r="AC108" s="41"/>
      <c r="AD108" s="41"/>
      <c r="AE108" s="41"/>
      <c r="AR108" s="226" t="s">
        <v>323</v>
      </c>
      <c r="AT108" s="226" t="s">
        <v>195</v>
      </c>
      <c r="AU108" s="226" t="s">
        <v>76</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323</v>
      </c>
      <c r="BM108" s="226" t="s">
        <v>281</v>
      </c>
    </row>
    <row r="109" s="2" customFormat="1">
      <c r="A109" s="41"/>
      <c r="B109" s="42"/>
      <c r="C109" s="43"/>
      <c r="D109" s="228" t="s">
        <v>202</v>
      </c>
      <c r="E109" s="43"/>
      <c r="F109" s="229" t="s">
        <v>6690</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76</v>
      </c>
    </row>
    <row r="110" s="2" customFormat="1">
      <c r="A110" s="41"/>
      <c r="B110" s="42"/>
      <c r="C110" s="43"/>
      <c r="D110" s="233" t="s">
        <v>204</v>
      </c>
      <c r="E110" s="43"/>
      <c r="F110" s="234" t="s">
        <v>6691</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204</v>
      </c>
      <c r="AU110" s="20" t="s">
        <v>76</v>
      </c>
    </row>
    <row r="111" s="2" customFormat="1" ht="21.75" customHeight="1">
      <c r="A111" s="41"/>
      <c r="B111" s="42"/>
      <c r="C111" s="215" t="s">
        <v>237</v>
      </c>
      <c r="D111" s="215" t="s">
        <v>195</v>
      </c>
      <c r="E111" s="216" t="s">
        <v>6692</v>
      </c>
      <c r="F111" s="217" t="s">
        <v>6693</v>
      </c>
      <c r="G111" s="218" t="s">
        <v>408</v>
      </c>
      <c r="H111" s="219">
        <v>83</v>
      </c>
      <c r="I111" s="220"/>
      <c r="J111" s="221">
        <f>ROUND(I111*H111,2)</f>
        <v>0</v>
      </c>
      <c r="K111" s="217" t="s">
        <v>199</v>
      </c>
      <c r="L111" s="47"/>
      <c r="M111" s="222" t="s">
        <v>19</v>
      </c>
      <c r="N111" s="223" t="s">
        <v>40</v>
      </c>
      <c r="O111" s="87"/>
      <c r="P111" s="224">
        <f>O111*H111</f>
        <v>0</v>
      </c>
      <c r="Q111" s="224">
        <v>0.00025190999999999999</v>
      </c>
      <c r="R111" s="224">
        <f>Q111*H111</f>
        <v>0.020908529999999998</v>
      </c>
      <c r="S111" s="224">
        <v>0</v>
      </c>
      <c r="T111" s="225">
        <f>S111*H111</f>
        <v>0</v>
      </c>
      <c r="U111" s="41"/>
      <c r="V111" s="41"/>
      <c r="W111" s="41"/>
      <c r="X111" s="41"/>
      <c r="Y111" s="41"/>
      <c r="Z111" s="41"/>
      <c r="AA111" s="41"/>
      <c r="AB111" s="41"/>
      <c r="AC111" s="41"/>
      <c r="AD111" s="41"/>
      <c r="AE111" s="41"/>
      <c r="AR111" s="226" t="s">
        <v>323</v>
      </c>
      <c r="AT111" s="226" t="s">
        <v>195</v>
      </c>
      <c r="AU111" s="226" t="s">
        <v>76</v>
      </c>
      <c r="AY111" s="20" t="s">
        <v>193</v>
      </c>
      <c r="BE111" s="227">
        <f>IF(N111="základní",J111,0)</f>
        <v>0</v>
      </c>
      <c r="BF111" s="227">
        <f>IF(N111="snížená",J111,0)</f>
        <v>0</v>
      </c>
      <c r="BG111" s="227">
        <f>IF(N111="zákl. přenesená",J111,0)</f>
        <v>0</v>
      </c>
      <c r="BH111" s="227">
        <f>IF(N111="sníž. přenesená",J111,0)</f>
        <v>0</v>
      </c>
      <c r="BI111" s="227">
        <f>IF(N111="nulová",J111,0)</f>
        <v>0</v>
      </c>
      <c r="BJ111" s="20" t="s">
        <v>76</v>
      </c>
      <c r="BK111" s="227">
        <f>ROUND(I111*H111,2)</f>
        <v>0</v>
      </c>
      <c r="BL111" s="20" t="s">
        <v>323</v>
      </c>
      <c r="BM111" s="226" t="s">
        <v>8</v>
      </c>
    </row>
    <row r="112" s="2" customFormat="1">
      <c r="A112" s="41"/>
      <c r="B112" s="42"/>
      <c r="C112" s="43"/>
      <c r="D112" s="228" t="s">
        <v>202</v>
      </c>
      <c r="E112" s="43"/>
      <c r="F112" s="229" t="s">
        <v>6694</v>
      </c>
      <c r="G112" s="43"/>
      <c r="H112" s="43"/>
      <c r="I112" s="230"/>
      <c r="J112" s="43"/>
      <c r="K112" s="43"/>
      <c r="L112" s="47"/>
      <c r="M112" s="231"/>
      <c r="N112" s="232"/>
      <c r="O112" s="87"/>
      <c r="P112" s="87"/>
      <c r="Q112" s="87"/>
      <c r="R112" s="87"/>
      <c r="S112" s="87"/>
      <c r="T112" s="88"/>
      <c r="U112" s="41"/>
      <c r="V112" s="41"/>
      <c r="W112" s="41"/>
      <c r="X112" s="41"/>
      <c r="Y112" s="41"/>
      <c r="Z112" s="41"/>
      <c r="AA112" s="41"/>
      <c r="AB112" s="41"/>
      <c r="AC112" s="41"/>
      <c r="AD112" s="41"/>
      <c r="AE112" s="41"/>
      <c r="AT112" s="20" t="s">
        <v>202</v>
      </c>
      <c r="AU112" s="20" t="s">
        <v>76</v>
      </c>
    </row>
    <row r="113" s="2" customFormat="1">
      <c r="A113" s="41"/>
      <c r="B113" s="42"/>
      <c r="C113" s="43"/>
      <c r="D113" s="233" t="s">
        <v>204</v>
      </c>
      <c r="E113" s="43"/>
      <c r="F113" s="234" t="s">
        <v>6695</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204</v>
      </c>
      <c r="AU113" s="20" t="s">
        <v>76</v>
      </c>
    </row>
    <row r="114" s="2" customFormat="1" ht="21.75" customHeight="1">
      <c r="A114" s="41"/>
      <c r="B114" s="42"/>
      <c r="C114" s="215" t="s">
        <v>255</v>
      </c>
      <c r="D114" s="215" t="s">
        <v>195</v>
      </c>
      <c r="E114" s="216" t="s">
        <v>6696</v>
      </c>
      <c r="F114" s="217" t="s">
        <v>6697</v>
      </c>
      <c r="G114" s="218" t="s">
        <v>408</v>
      </c>
      <c r="H114" s="219">
        <v>46</v>
      </c>
      <c r="I114" s="220"/>
      <c r="J114" s="221">
        <f>ROUND(I114*H114,2)</f>
        <v>0</v>
      </c>
      <c r="K114" s="217" t="s">
        <v>199</v>
      </c>
      <c r="L114" s="47"/>
      <c r="M114" s="222" t="s">
        <v>19</v>
      </c>
      <c r="N114" s="223" t="s">
        <v>40</v>
      </c>
      <c r="O114" s="87"/>
      <c r="P114" s="224">
        <f>O114*H114</f>
        <v>0</v>
      </c>
      <c r="Q114" s="224">
        <v>0.00046183500000000001</v>
      </c>
      <c r="R114" s="224">
        <f>Q114*H114</f>
        <v>0.021244410000000002</v>
      </c>
      <c r="S114" s="224">
        <v>0</v>
      </c>
      <c r="T114" s="225">
        <f>S114*H114</f>
        <v>0</v>
      </c>
      <c r="U114" s="41"/>
      <c r="V114" s="41"/>
      <c r="W114" s="41"/>
      <c r="X114" s="41"/>
      <c r="Y114" s="41"/>
      <c r="Z114" s="41"/>
      <c r="AA114" s="41"/>
      <c r="AB114" s="41"/>
      <c r="AC114" s="41"/>
      <c r="AD114" s="41"/>
      <c r="AE114" s="41"/>
      <c r="AR114" s="226" t="s">
        <v>323</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323</v>
      </c>
      <c r="BM114" s="226" t="s">
        <v>307</v>
      </c>
    </row>
    <row r="115" s="2" customFormat="1">
      <c r="A115" s="41"/>
      <c r="B115" s="42"/>
      <c r="C115" s="43"/>
      <c r="D115" s="228" t="s">
        <v>202</v>
      </c>
      <c r="E115" s="43"/>
      <c r="F115" s="229" t="s">
        <v>6698</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c r="A116" s="41"/>
      <c r="B116" s="42"/>
      <c r="C116" s="43"/>
      <c r="D116" s="233" t="s">
        <v>204</v>
      </c>
      <c r="E116" s="43"/>
      <c r="F116" s="234" t="s">
        <v>6699</v>
      </c>
      <c r="G116" s="43"/>
      <c r="H116" s="43"/>
      <c r="I116" s="230"/>
      <c r="J116" s="43"/>
      <c r="K116" s="43"/>
      <c r="L116" s="47"/>
      <c r="M116" s="231"/>
      <c r="N116" s="232"/>
      <c r="O116" s="87"/>
      <c r="P116" s="87"/>
      <c r="Q116" s="87"/>
      <c r="R116" s="87"/>
      <c r="S116" s="87"/>
      <c r="T116" s="88"/>
      <c r="U116" s="41"/>
      <c r="V116" s="41"/>
      <c r="W116" s="41"/>
      <c r="X116" s="41"/>
      <c r="Y116" s="41"/>
      <c r="Z116" s="41"/>
      <c r="AA116" s="41"/>
      <c r="AB116" s="41"/>
      <c r="AC116" s="41"/>
      <c r="AD116" s="41"/>
      <c r="AE116" s="41"/>
      <c r="AT116" s="20" t="s">
        <v>204</v>
      </c>
      <c r="AU116" s="20" t="s">
        <v>76</v>
      </c>
    </row>
    <row r="117" s="2" customFormat="1" ht="21.75" customHeight="1">
      <c r="A117" s="41"/>
      <c r="B117" s="42"/>
      <c r="C117" s="215" t="s">
        <v>265</v>
      </c>
      <c r="D117" s="215" t="s">
        <v>195</v>
      </c>
      <c r="E117" s="216" t="s">
        <v>6700</v>
      </c>
      <c r="F117" s="217" t="s">
        <v>6701</v>
      </c>
      <c r="G117" s="218" t="s">
        <v>408</v>
      </c>
      <c r="H117" s="219">
        <v>29</v>
      </c>
      <c r="I117" s="220"/>
      <c r="J117" s="221">
        <f>ROUND(I117*H117,2)</f>
        <v>0</v>
      </c>
      <c r="K117" s="217" t="s">
        <v>199</v>
      </c>
      <c r="L117" s="47"/>
      <c r="M117" s="222" t="s">
        <v>19</v>
      </c>
      <c r="N117" s="223" t="s">
        <v>40</v>
      </c>
      <c r="O117" s="87"/>
      <c r="P117" s="224">
        <f>O117*H117</f>
        <v>0</v>
      </c>
      <c r="Q117" s="224">
        <v>0.00052488000000000003</v>
      </c>
      <c r="R117" s="224">
        <f>Q117*H117</f>
        <v>0.015221520000000001</v>
      </c>
      <c r="S117" s="224">
        <v>0</v>
      </c>
      <c r="T117" s="225">
        <f>S117*H117</f>
        <v>0</v>
      </c>
      <c r="U117" s="41"/>
      <c r="V117" s="41"/>
      <c r="W117" s="41"/>
      <c r="X117" s="41"/>
      <c r="Y117" s="41"/>
      <c r="Z117" s="41"/>
      <c r="AA117" s="41"/>
      <c r="AB117" s="41"/>
      <c r="AC117" s="41"/>
      <c r="AD117" s="41"/>
      <c r="AE117" s="41"/>
      <c r="AR117" s="226" t="s">
        <v>323</v>
      </c>
      <c r="AT117" s="226" t="s">
        <v>195</v>
      </c>
      <c r="AU117" s="226" t="s">
        <v>76</v>
      </c>
      <c r="AY117" s="20" t="s">
        <v>193</v>
      </c>
      <c r="BE117" s="227">
        <f>IF(N117="základní",J117,0)</f>
        <v>0</v>
      </c>
      <c r="BF117" s="227">
        <f>IF(N117="snížená",J117,0)</f>
        <v>0</v>
      </c>
      <c r="BG117" s="227">
        <f>IF(N117="zákl. přenesená",J117,0)</f>
        <v>0</v>
      </c>
      <c r="BH117" s="227">
        <f>IF(N117="sníž. přenesená",J117,0)</f>
        <v>0</v>
      </c>
      <c r="BI117" s="227">
        <f>IF(N117="nulová",J117,0)</f>
        <v>0</v>
      </c>
      <c r="BJ117" s="20" t="s">
        <v>76</v>
      </c>
      <c r="BK117" s="227">
        <f>ROUND(I117*H117,2)</f>
        <v>0</v>
      </c>
      <c r="BL117" s="20" t="s">
        <v>323</v>
      </c>
      <c r="BM117" s="226" t="s">
        <v>323</v>
      </c>
    </row>
    <row r="118" s="2" customFormat="1">
      <c r="A118" s="41"/>
      <c r="B118" s="42"/>
      <c r="C118" s="43"/>
      <c r="D118" s="228" t="s">
        <v>202</v>
      </c>
      <c r="E118" s="43"/>
      <c r="F118" s="229" t="s">
        <v>6702</v>
      </c>
      <c r="G118" s="43"/>
      <c r="H118" s="43"/>
      <c r="I118" s="230"/>
      <c r="J118" s="43"/>
      <c r="K118" s="43"/>
      <c r="L118" s="47"/>
      <c r="M118" s="231"/>
      <c r="N118" s="232"/>
      <c r="O118" s="87"/>
      <c r="P118" s="87"/>
      <c r="Q118" s="87"/>
      <c r="R118" s="87"/>
      <c r="S118" s="87"/>
      <c r="T118" s="88"/>
      <c r="U118" s="41"/>
      <c r="V118" s="41"/>
      <c r="W118" s="41"/>
      <c r="X118" s="41"/>
      <c r="Y118" s="41"/>
      <c r="Z118" s="41"/>
      <c r="AA118" s="41"/>
      <c r="AB118" s="41"/>
      <c r="AC118" s="41"/>
      <c r="AD118" s="41"/>
      <c r="AE118" s="41"/>
      <c r="AT118" s="20" t="s">
        <v>202</v>
      </c>
      <c r="AU118" s="20" t="s">
        <v>76</v>
      </c>
    </row>
    <row r="119" s="2" customFormat="1">
      <c r="A119" s="41"/>
      <c r="B119" s="42"/>
      <c r="C119" s="43"/>
      <c r="D119" s="233" t="s">
        <v>204</v>
      </c>
      <c r="E119" s="43"/>
      <c r="F119" s="234" t="s">
        <v>6703</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204</v>
      </c>
      <c r="AU119" s="20" t="s">
        <v>76</v>
      </c>
    </row>
    <row r="120" s="2" customFormat="1" ht="24.15" customHeight="1">
      <c r="A120" s="41"/>
      <c r="B120" s="42"/>
      <c r="C120" s="274" t="s">
        <v>272</v>
      </c>
      <c r="D120" s="274" t="s">
        <v>1765</v>
      </c>
      <c r="E120" s="275" t="s">
        <v>6704</v>
      </c>
      <c r="F120" s="276" t="s">
        <v>6705</v>
      </c>
      <c r="G120" s="277" t="s">
        <v>408</v>
      </c>
      <c r="H120" s="278">
        <v>360</v>
      </c>
      <c r="I120" s="279"/>
      <c r="J120" s="280">
        <f>ROUND(I120*H120,2)</f>
        <v>0</v>
      </c>
      <c r="K120" s="276" t="s">
        <v>19</v>
      </c>
      <c r="L120" s="281"/>
      <c r="M120" s="282" t="s">
        <v>19</v>
      </c>
      <c r="N120" s="283" t="s">
        <v>40</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449</v>
      </c>
      <c r="AT120" s="226" t="s">
        <v>1765</v>
      </c>
      <c r="AU120" s="226" t="s">
        <v>76</v>
      </c>
      <c r="AY120" s="20" t="s">
        <v>193</v>
      </c>
      <c r="BE120" s="227">
        <f>IF(N120="základní",J120,0)</f>
        <v>0</v>
      </c>
      <c r="BF120" s="227">
        <f>IF(N120="snížená",J120,0)</f>
        <v>0</v>
      </c>
      <c r="BG120" s="227">
        <f>IF(N120="zákl. přenesená",J120,0)</f>
        <v>0</v>
      </c>
      <c r="BH120" s="227">
        <f>IF(N120="sníž. přenesená",J120,0)</f>
        <v>0</v>
      </c>
      <c r="BI120" s="227">
        <f>IF(N120="nulová",J120,0)</f>
        <v>0</v>
      </c>
      <c r="BJ120" s="20" t="s">
        <v>76</v>
      </c>
      <c r="BK120" s="227">
        <f>ROUND(I120*H120,2)</f>
        <v>0</v>
      </c>
      <c r="BL120" s="20" t="s">
        <v>323</v>
      </c>
      <c r="BM120" s="226" t="s">
        <v>333</v>
      </c>
    </row>
    <row r="121" s="2" customFormat="1">
      <c r="A121" s="41"/>
      <c r="B121" s="42"/>
      <c r="C121" s="43"/>
      <c r="D121" s="228" t="s">
        <v>202</v>
      </c>
      <c r="E121" s="43"/>
      <c r="F121" s="229" t="s">
        <v>6705</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202</v>
      </c>
      <c r="AU121" s="20" t="s">
        <v>76</v>
      </c>
    </row>
    <row r="122" s="2" customFormat="1" ht="24.15" customHeight="1">
      <c r="A122" s="41"/>
      <c r="B122" s="42"/>
      <c r="C122" s="274" t="s">
        <v>281</v>
      </c>
      <c r="D122" s="274" t="s">
        <v>1765</v>
      </c>
      <c r="E122" s="275" t="s">
        <v>6706</v>
      </c>
      <c r="F122" s="276" t="s">
        <v>6707</v>
      </c>
      <c r="G122" s="277" t="s">
        <v>408</v>
      </c>
      <c r="H122" s="278">
        <v>30</v>
      </c>
      <c r="I122" s="279"/>
      <c r="J122" s="280">
        <f>ROUND(I122*H122,2)</f>
        <v>0</v>
      </c>
      <c r="K122" s="276" t="s">
        <v>19</v>
      </c>
      <c r="L122" s="281"/>
      <c r="M122" s="282" t="s">
        <v>19</v>
      </c>
      <c r="N122" s="28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449</v>
      </c>
      <c r="AT122" s="226" t="s">
        <v>1765</v>
      </c>
      <c r="AU122" s="226" t="s">
        <v>76</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323</v>
      </c>
      <c r="BM122" s="226" t="s">
        <v>346</v>
      </c>
    </row>
    <row r="123" s="2" customFormat="1">
      <c r="A123" s="41"/>
      <c r="B123" s="42"/>
      <c r="C123" s="43"/>
      <c r="D123" s="228" t="s">
        <v>202</v>
      </c>
      <c r="E123" s="43"/>
      <c r="F123" s="229" t="s">
        <v>6707</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76</v>
      </c>
    </row>
    <row r="124" s="2" customFormat="1" ht="24.15" customHeight="1">
      <c r="A124" s="41"/>
      <c r="B124" s="42"/>
      <c r="C124" s="274" t="s">
        <v>288</v>
      </c>
      <c r="D124" s="274" t="s">
        <v>1765</v>
      </c>
      <c r="E124" s="275" t="s">
        <v>6708</v>
      </c>
      <c r="F124" s="276" t="s">
        <v>6709</v>
      </c>
      <c r="G124" s="277" t="s">
        <v>408</v>
      </c>
      <c r="H124" s="278">
        <v>246</v>
      </c>
      <c r="I124" s="279"/>
      <c r="J124" s="280">
        <f>ROUND(I124*H124,2)</f>
        <v>0</v>
      </c>
      <c r="K124" s="276" t="s">
        <v>19</v>
      </c>
      <c r="L124" s="281"/>
      <c r="M124" s="282" t="s">
        <v>19</v>
      </c>
      <c r="N124" s="283" t="s">
        <v>40</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449</v>
      </c>
      <c r="AT124" s="226" t="s">
        <v>1765</v>
      </c>
      <c r="AU124" s="226" t="s">
        <v>76</v>
      </c>
      <c r="AY124" s="20" t="s">
        <v>193</v>
      </c>
      <c r="BE124" s="227">
        <f>IF(N124="základní",J124,0)</f>
        <v>0</v>
      </c>
      <c r="BF124" s="227">
        <f>IF(N124="snížená",J124,0)</f>
        <v>0</v>
      </c>
      <c r="BG124" s="227">
        <f>IF(N124="zákl. přenesená",J124,0)</f>
        <v>0</v>
      </c>
      <c r="BH124" s="227">
        <f>IF(N124="sníž. přenesená",J124,0)</f>
        <v>0</v>
      </c>
      <c r="BI124" s="227">
        <f>IF(N124="nulová",J124,0)</f>
        <v>0</v>
      </c>
      <c r="BJ124" s="20" t="s">
        <v>76</v>
      </c>
      <c r="BK124" s="227">
        <f>ROUND(I124*H124,2)</f>
        <v>0</v>
      </c>
      <c r="BL124" s="20" t="s">
        <v>323</v>
      </c>
      <c r="BM124" s="226" t="s">
        <v>355</v>
      </c>
    </row>
    <row r="125" s="2" customFormat="1">
      <c r="A125" s="41"/>
      <c r="B125" s="42"/>
      <c r="C125" s="43"/>
      <c r="D125" s="228" t="s">
        <v>202</v>
      </c>
      <c r="E125" s="43"/>
      <c r="F125" s="229" t="s">
        <v>6709</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202</v>
      </c>
      <c r="AU125" s="20" t="s">
        <v>76</v>
      </c>
    </row>
    <row r="126" s="2" customFormat="1" ht="24.15" customHeight="1">
      <c r="A126" s="41"/>
      <c r="B126" s="42"/>
      <c r="C126" s="274" t="s">
        <v>8</v>
      </c>
      <c r="D126" s="274" t="s">
        <v>1765</v>
      </c>
      <c r="E126" s="275" t="s">
        <v>6710</v>
      </c>
      <c r="F126" s="276" t="s">
        <v>6711</v>
      </c>
      <c r="G126" s="277" t="s">
        <v>408</v>
      </c>
      <c r="H126" s="278">
        <v>138</v>
      </c>
      <c r="I126" s="279"/>
      <c r="J126" s="280">
        <f>ROUND(I126*H126,2)</f>
        <v>0</v>
      </c>
      <c r="K126" s="276" t="s">
        <v>19</v>
      </c>
      <c r="L126" s="281"/>
      <c r="M126" s="282" t="s">
        <v>19</v>
      </c>
      <c r="N126" s="28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449</v>
      </c>
      <c r="AT126" s="226" t="s">
        <v>1765</v>
      </c>
      <c r="AU126" s="226" t="s">
        <v>76</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323</v>
      </c>
      <c r="BM126" s="226" t="s">
        <v>369</v>
      </c>
    </row>
    <row r="127" s="2" customFormat="1">
      <c r="A127" s="41"/>
      <c r="B127" s="42"/>
      <c r="C127" s="43"/>
      <c r="D127" s="228" t="s">
        <v>202</v>
      </c>
      <c r="E127" s="43"/>
      <c r="F127" s="229" t="s">
        <v>6711</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76</v>
      </c>
    </row>
    <row r="128" s="2" customFormat="1" ht="24.15" customHeight="1">
      <c r="A128" s="41"/>
      <c r="B128" s="42"/>
      <c r="C128" s="274" t="s">
        <v>300</v>
      </c>
      <c r="D128" s="274" t="s">
        <v>1765</v>
      </c>
      <c r="E128" s="275" t="s">
        <v>6712</v>
      </c>
      <c r="F128" s="276" t="s">
        <v>6713</v>
      </c>
      <c r="G128" s="277" t="s">
        <v>6714</v>
      </c>
      <c r="H128" s="299"/>
      <c r="I128" s="279"/>
      <c r="J128" s="280">
        <f>ROUND(I128*H128,2)</f>
        <v>0</v>
      </c>
      <c r="K128" s="276" t="s">
        <v>19</v>
      </c>
      <c r="L128" s="281"/>
      <c r="M128" s="282" t="s">
        <v>19</v>
      </c>
      <c r="N128" s="28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449</v>
      </c>
      <c r="AT128" s="226" t="s">
        <v>1765</v>
      </c>
      <c r="AU128" s="226" t="s">
        <v>76</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323</v>
      </c>
      <c r="BM128" s="226" t="s">
        <v>397</v>
      </c>
    </row>
    <row r="129" s="2" customFormat="1">
      <c r="A129" s="41"/>
      <c r="B129" s="42"/>
      <c r="C129" s="43"/>
      <c r="D129" s="228" t="s">
        <v>202</v>
      </c>
      <c r="E129" s="43"/>
      <c r="F129" s="229" t="s">
        <v>6713</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76</v>
      </c>
    </row>
    <row r="130" s="2" customFormat="1" ht="24.15" customHeight="1">
      <c r="A130" s="41"/>
      <c r="B130" s="42"/>
      <c r="C130" s="274" t="s">
        <v>307</v>
      </c>
      <c r="D130" s="274" t="s">
        <v>1765</v>
      </c>
      <c r="E130" s="275" t="s">
        <v>6715</v>
      </c>
      <c r="F130" s="276" t="s">
        <v>6716</v>
      </c>
      <c r="G130" s="277" t="s">
        <v>408</v>
      </c>
      <c r="H130" s="278">
        <v>96</v>
      </c>
      <c r="I130" s="279"/>
      <c r="J130" s="280">
        <f>ROUND(I130*H130,2)</f>
        <v>0</v>
      </c>
      <c r="K130" s="276" t="s">
        <v>19</v>
      </c>
      <c r="L130" s="281"/>
      <c r="M130" s="282" t="s">
        <v>19</v>
      </c>
      <c r="N130" s="283" t="s">
        <v>40</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449</v>
      </c>
      <c r="AT130" s="226" t="s">
        <v>1765</v>
      </c>
      <c r="AU130" s="226" t="s">
        <v>76</v>
      </c>
      <c r="AY130" s="20" t="s">
        <v>193</v>
      </c>
      <c r="BE130" s="227">
        <f>IF(N130="základní",J130,0)</f>
        <v>0</v>
      </c>
      <c r="BF130" s="227">
        <f>IF(N130="snížená",J130,0)</f>
        <v>0</v>
      </c>
      <c r="BG130" s="227">
        <f>IF(N130="zákl. přenesená",J130,0)</f>
        <v>0</v>
      </c>
      <c r="BH130" s="227">
        <f>IF(N130="sníž. přenesená",J130,0)</f>
        <v>0</v>
      </c>
      <c r="BI130" s="227">
        <f>IF(N130="nulová",J130,0)</f>
        <v>0</v>
      </c>
      <c r="BJ130" s="20" t="s">
        <v>76</v>
      </c>
      <c r="BK130" s="227">
        <f>ROUND(I130*H130,2)</f>
        <v>0</v>
      </c>
      <c r="BL130" s="20" t="s">
        <v>323</v>
      </c>
      <c r="BM130" s="226" t="s">
        <v>413</v>
      </c>
    </row>
    <row r="131" s="2" customFormat="1">
      <c r="A131" s="41"/>
      <c r="B131" s="42"/>
      <c r="C131" s="43"/>
      <c r="D131" s="228" t="s">
        <v>202</v>
      </c>
      <c r="E131" s="43"/>
      <c r="F131" s="229" t="s">
        <v>6716</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202</v>
      </c>
      <c r="AU131" s="20" t="s">
        <v>76</v>
      </c>
    </row>
    <row r="132" s="2" customFormat="1" ht="24.15" customHeight="1">
      <c r="A132" s="41"/>
      <c r="B132" s="42"/>
      <c r="C132" s="274" t="s">
        <v>313</v>
      </c>
      <c r="D132" s="274" t="s">
        <v>1765</v>
      </c>
      <c r="E132" s="275" t="s">
        <v>6717</v>
      </c>
      <c r="F132" s="276" t="s">
        <v>6718</v>
      </c>
      <c r="G132" s="277" t="s">
        <v>408</v>
      </c>
      <c r="H132" s="278">
        <v>132</v>
      </c>
      <c r="I132" s="279"/>
      <c r="J132" s="280">
        <f>ROUND(I132*H132,2)</f>
        <v>0</v>
      </c>
      <c r="K132" s="276" t="s">
        <v>19</v>
      </c>
      <c r="L132" s="281"/>
      <c r="M132" s="282" t="s">
        <v>19</v>
      </c>
      <c r="N132" s="283" t="s">
        <v>40</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449</v>
      </c>
      <c r="AT132" s="226" t="s">
        <v>1765</v>
      </c>
      <c r="AU132" s="226" t="s">
        <v>76</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323</v>
      </c>
      <c r="BM132" s="226" t="s">
        <v>434</v>
      </c>
    </row>
    <row r="133" s="2" customFormat="1">
      <c r="A133" s="41"/>
      <c r="B133" s="42"/>
      <c r="C133" s="43"/>
      <c r="D133" s="228" t="s">
        <v>202</v>
      </c>
      <c r="E133" s="43"/>
      <c r="F133" s="229" t="s">
        <v>6718</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76</v>
      </c>
    </row>
    <row r="134" s="2" customFormat="1" ht="24.15" customHeight="1">
      <c r="A134" s="41"/>
      <c r="B134" s="42"/>
      <c r="C134" s="274" t="s">
        <v>323</v>
      </c>
      <c r="D134" s="274" t="s">
        <v>1765</v>
      </c>
      <c r="E134" s="275" t="s">
        <v>6719</v>
      </c>
      <c r="F134" s="276" t="s">
        <v>6720</v>
      </c>
      <c r="G134" s="277" t="s">
        <v>408</v>
      </c>
      <c r="H134" s="278">
        <v>90</v>
      </c>
      <c r="I134" s="279"/>
      <c r="J134" s="280">
        <f>ROUND(I134*H134,2)</f>
        <v>0</v>
      </c>
      <c r="K134" s="276" t="s">
        <v>19</v>
      </c>
      <c r="L134" s="281"/>
      <c r="M134" s="282" t="s">
        <v>19</v>
      </c>
      <c r="N134" s="283" t="s">
        <v>40</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449</v>
      </c>
      <c r="AT134" s="226" t="s">
        <v>1765</v>
      </c>
      <c r="AU134" s="226" t="s">
        <v>76</v>
      </c>
      <c r="AY134" s="20" t="s">
        <v>193</v>
      </c>
      <c r="BE134" s="227">
        <f>IF(N134="základní",J134,0)</f>
        <v>0</v>
      </c>
      <c r="BF134" s="227">
        <f>IF(N134="snížená",J134,0)</f>
        <v>0</v>
      </c>
      <c r="BG134" s="227">
        <f>IF(N134="zákl. přenesená",J134,0)</f>
        <v>0</v>
      </c>
      <c r="BH134" s="227">
        <f>IF(N134="sníž. přenesená",J134,0)</f>
        <v>0</v>
      </c>
      <c r="BI134" s="227">
        <f>IF(N134="nulová",J134,0)</f>
        <v>0</v>
      </c>
      <c r="BJ134" s="20" t="s">
        <v>76</v>
      </c>
      <c r="BK134" s="227">
        <f>ROUND(I134*H134,2)</f>
        <v>0</v>
      </c>
      <c r="BL134" s="20" t="s">
        <v>323</v>
      </c>
      <c r="BM134" s="226" t="s">
        <v>449</v>
      </c>
    </row>
    <row r="135" s="2" customFormat="1">
      <c r="A135" s="41"/>
      <c r="B135" s="42"/>
      <c r="C135" s="43"/>
      <c r="D135" s="228" t="s">
        <v>202</v>
      </c>
      <c r="E135" s="43"/>
      <c r="F135" s="229" t="s">
        <v>6720</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202</v>
      </c>
      <c r="AU135" s="20" t="s">
        <v>76</v>
      </c>
    </row>
    <row r="136" s="2" customFormat="1" ht="24.15" customHeight="1">
      <c r="A136" s="41"/>
      <c r="B136" s="42"/>
      <c r="C136" s="274" t="s">
        <v>329</v>
      </c>
      <c r="D136" s="274" t="s">
        <v>1765</v>
      </c>
      <c r="E136" s="275" t="s">
        <v>6721</v>
      </c>
      <c r="F136" s="276" t="s">
        <v>6722</v>
      </c>
      <c r="G136" s="277" t="s">
        <v>408</v>
      </c>
      <c r="H136" s="278">
        <v>54</v>
      </c>
      <c r="I136" s="279"/>
      <c r="J136" s="280">
        <f>ROUND(I136*H136,2)</f>
        <v>0</v>
      </c>
      <c r="K136" s="276" t="s">
        <v>19</v>
      </c>
      <c r="L136" s="281"/>
      <c r="M136" s="282" t="s">
        <v>19</v>
      </c>
      <c r="N136" s="283" t="s">
        <v>40</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449</v>
      </c>
      <c r="AT136" s="226" t="s">
        <v>1765</v>
      </c>
      <c r="AU136" s="226" t="s">
        <v>76</v>
      </c>
      <c r="AY136" s="20" t="s">
        <v>193</v>
      </c>
      <c r="BE136" s="227">
        <f>IF(N136="základní",J136,0)</f>
        <v>0</v>
      </c>
      <c r="BF136" s="227">
        <f>IF(N136="snížená",J136,0)</f>
        <v>0</v>
      </c>
      <c r="BG136" s="227">
        <f>IF(N136="zákl. přenesená",J136,0)</f>
        <v>0</v>
      </c>
      <c r="BH136" s="227">
        <f>IF(N136="sníž. přenesená",J136,0)</f>
        <v>0</v>
      </c>
      <c r="BI136" s="227">
        <f>IF(N136="nulová",J136,0)</f>
        <v>0</v>
      </c>
      <c r="BJ136" s="20" t="s">
        <v>76</v>
      </c>
      <c r="BK136" s="227">
        <f>ROUND(I136*H136,2)</f>
        <v>0</v>
      </c>
      <c r="BL136" s="20" t="s">
        <v>323</v>
      </c>
      <c r="BM136" s="226" t="s">
        <v>467</v>
      </c>
    </row>
    <row r="137" s="2" customFormat="1">
      <c r="A137" s="41"/>
      <c r="B137" s="42"/>
      <c r="C137" s="43"/>
      <c r="D137" s="228" t="s">
        <v>202</v>
      </c>
      <c r="E137" s="43"/>
      <c r="F137" s="229" t="s">
        <v>6722</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202</v>
      </c>
      <c r="AU137" s="20" t="s">
        <v>76</v>
      </c>
    </row>
    <row r="138" s="2" customFormat="1" ht="24.15" customHeight="1">
      <c r="A138" s="41"/>
      <c r="B138" s="42"/>
      <c r="C138" s="274" t="s">
        <v>333</v>
      </c>
      <c r="D138" s="274" t="s">
        <v>1765</v>
      </c>
      <c r="E138" s="275" t="s">
        <v>6723</v>
      </c>
      <c r="F138" s="276" t="s">
        <v>6724</v>
      </c>
      <c r="G138" s="277" t="s">
        <v>6714</v>
      </c>
      <c r="H138" s="299"/>
      <c r="I138" s="279"/>
      <c r="J138" s="280">
        <f>ROUND(I138*H138,2)</f>
        <v>0</v>
      </c>
      <c r="K138" s="276" t="s">
        <v>19</v>
      </c>
      <c r="L138" s="281"/>
      <c r="M138" s="282" t="s">
        <v>19</v>
      </c>
      <c r="N138" s="283" t="s">
        <v>40</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449</v>
      </c>
      <c r="AT138" s="226" t="s">
        <v>1765</v>
      </c>
      <c r="AU138" s="226" t="s">
        <v>76</v>
      </c>
      <c r="AY138" s="20" t="s">
        <v>193</v>
      </c>
      <c r="BE138" s="227">
        <f>IF(N138="základní",J138,0)</f>
        <v>0</v>
      </c>
      <c r="BF138" s="227">
        <f>IF(N138="snížená",J138,0)</f>
        <v>0</v>
      </c>
      <c r="BG138" s="227">
        <f>IF(N138="zákl. přenesená",J138,0)</f>
        <v>0</v>
      </c>
      <c r="BH138" s="227">
        <f>IF(N138="sníž. přenesená",J138,0)</f>
        <v>0</v>
      </c>
      <c r="BI138" s="227">
        <f>IF(N138="nulová",J138,0)</f>
        <v>0</v>
      </c>
      <c r="BJ138" s="20" t="s">
        <v>76</v>
      </c>
      <c r="BK138" s="227">
        <f>ROUND(I138*H138,2)</f>
        <v>0</v>
      </c>
      <c r="BL138" s="20" t="s">
        <v>323</v>
      </c>
      <c r="BM138" s="226" t="s">
        <v>482</v>
      </c>
    </row>
    <row r="139" s="2" customFormat="1">
      <c r="A139" s="41"/>
      <c r="B139" s="42"/>
      <c r="C139" s="43"/>
      <c r="D139" s="228" t="s">
        <v>202</v>
      </c>
      <c r="E139" s="43"/>
      <c r="F139" s="229" t="s">
        <v>6724</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202</v>
      </c>
      <c r="AU139" s="20" t="s">
        <v>76</v>
      </c>
    </row>
    <row r="140" s="2" customFormat="1" ht="16.5" customHeight="1">
      <c r="A140" s="41"/>
      <c r="B140" s="42"/>
      <c r="C140" s="215" t="s">
        <v>340</v>
      </c>
      <c r="D140" s="215" t="s">
        <v>195</v>
      </c>
      <c r="E140" s="216" t="s">
        <v>6704</v>
      </c>
      <c r="F140" s="217" t="s">
        <v>6725</v>
      </c>
      <c r="G140" s="218" t="s">
        <v>326</v>
      </c>
      <c r="H140" s="219">
        <v>76</v>
      </c>
      <c r="I140" s="220"/>
      <c r="J140" s="221">
        <f>ROUND(I140*H140,2)</f>
        <v>0</v>
      </c>
      <c r="K140" s="217" t="s">
        <v>19</v>
      </c>
      <c r="L140" s="47"/>
      <c r="M140" s="222" t="s">
        <v>19</v>
      </c>
      <c r="N140" s="223" t="s">
        <v>40</v>
      </c>
      <c r="O140" s="87"/>
      <c r="P140" s="224">
        <f>O140*H140</f>
        <v>0</v>
      </c>
      <c r="Q140" s="224">
        <v>0</v>
      </c>
      <c r="R140" s="224">
        <f>Q140*H140</f>
        <v>0</v>
      </c>
      <c r="S140" s="224">
        <v>0</v>
      </c>
      <c r="T140" s="225">
        <f>S140*H140</f>
        <v>0</v>
      </c>
      <c r="U140" s="41"/>
      <c r="V140" s="41"/>
      <c r="W140" s="41"/>
      <c r="X140" s="41"/>
      <c r="Y140" s="41"/>
      <c r="Z140" s="41"/>
      <c r="AA140" s="41"/>
      <c r="AB140" s="41"/>
      <c r="AC140" s="41"/>
      <c r="AD140" s="41"/>
      <c r="AE140" s="41"/>
      <c r="AR140" s="226" t="s">
        <v>323</v>
      </c>
      <c r="AT140" s="226" t="s">
        <v>195</v>
      </c>
      <c r="AU140" s="226" t="s">
        <v>76</v>
      </c>
      <c r="AY140" s="20" t="s">
        <v>193</v>
      </c>
      <c r="BE140" s="227">
        <f>IF(N140="základní",J140,0)</f>
        <v>0</v>
      </c>
      <c r="BF140" s="227">
        <f>IF(N140="snížená",J140,0)</f>
        <v>0</v>
      </c>
      <c r="BG140" s="227">
        <f>IF(N140="zákl. přenesená",J140,0)</f>
        <v>0</v>
      </c>
      <c r="BH140" s="227">
        <f>IF(N140="sníž. přenesená",J140,0)</f>
        <v>0</v>
      </c>
      <c r="BI140" s="227">
        <f>IF(N140="nulová",J140,0)</f>
        <v>0</v>
      </c>
      <c r="BJ140" s="20" t="s">
        <v>76</v>
      </c>
      <c r="BK140" s="227">
        <f>ROUND(I140*H140,2)</f>
        <v>0</v>
      </c>
      <c r="BL140" s="20" t="s">
        <v>323</v>
      </c>
      <c r="BM140" s="226" t="s">
        <v>494</v>
      </c>
    </row>
    <row r="141" s="2" customFormat="1">
      <c r="A141" s="41"/>
      <c r="B141" s="42"/>
      <c r="C141" s="43"/>
      <c r="D141" s="228" t="s">
        <v>202</v>
      </c>
      <c r="E141" s="43"/>
      <c r="F141" s="229" t="s">
        <v>6725</v>
      </c>
      <c r="G141" s="43"/>
      <c r="H141" s="43"/>
      <c r="I141" s="230"/>
      <c r="J141" s="43"/>
      <c r="K141" s="43"/>
      <c r="L141" s="47"/>
      <c r="M141" s="231"/>
      <c r="N141" s="232"/>
      <c r="O141" s="87"/>
      <c r="P141" s="87"/>
      <c r="Q141" s="87"/>
      <c r="R141" s="87"/>
      <c r="S141" s="87"/>
      <c r="T141" s="88"/>
      <c r="U141" s="41"/>
      <c r="V141" s="41"/>
      <c r="W141" s="41"/>
      <c r="X141" s="41"/>
      <c r="Y141" s="41"/>
      <c r="Z141" s="41"/>
      <c r="AA141" s="41"/>
      <c r="AB141" s="41"/>
      <c r="AC141" s="41"/>
      <c r="AD141" s="41"/>
      <c r="AE141" s="41"/>
      <c r="AT141" s="20" t="s">
        <v>202</v>
      </c>
      <c r="AU141" s="20" t="s">
        <v>76</v>
      </c>
    </row>
    <row r="142" s="2" customFormat="1" ht="16.5" customHeight="1">
      <c r="A142" s="41"/>
      <c r="B142" s="42"/>
      <c r="C142" s="215" t="s">
        <v>346</v>
      </c>
      <c r="D142" s="215" t="s">
        <v>195</v>
      </c>
      <c r="E142" s="216" t="s">
        <v>6726</v>
      </c>
      <c r="F142" s="217" t="s">
        <v>6727</v>
      </c>
      <c r="G142" s="218" t="s">
        <v>248</v>
      </c>
      <c r="H142" s="219">
        <v>0.64000000000000001</v>
      </c>
      <c r="I142" s="220"/>
      <c r="J142" s="221">
        <f>ROUND(I142*H142,2)</f>
        <v>0</v>
      </c>
      <c r="K142" s="217" t="s">
        <v>199</v>
      </c>
      <c r="L142" s="47"/>
      <c r="M142" s="222" t="s">
        <v>19</v>
      </c>
      <c r="N142" s="223" t="s">
        <v>40</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323</v>
      </c>
      <c r="AT142" s="226" t="s">
        <v>195</v>
      </c>
      <c r="AU142" s="226" t="s">
        <v>76</v>
      </c>
      <c r="AY142" s="20" t="s">
        <v>193</v>
      </c>
      <c r="BE142" s="227">
        <f>IF(N142="základní",J142,0)</f>
        <v>0</v>
      </c>
      <c r="BF142" s="227">
        <f>IF(N142="snížená",J142,0)</f>
        <v>0</v>
      </c>
      <c r="BG142" s="227">
        <f>IF(N142="zákl. přenesená",J142,0)</f>
        <v>0</v>
      </c>
      <c r="BH142" s="227">
        <f>IF(N142="sníž. přenesená",J142,0)</f>
        <v>0</v>
      </c>
      <c r="BI142" s="227">
        <f>IF(N142="nulová",J142,0)</f>
        <v>0</v>
      </c>
      <c r="BJ142" s="20" t="s">
        <v>76</v>
      </c>
      <c r="BK142" s="227">
        <f>ROUND(I142*H142,2)</f>
        <v>0</v>
      </c>
      <c r="BL142" s="20" t="s">
        <v>323</v>
      </c>
      <c r="BM142" s="226" t="s">
        <v>321</v>
      </c>
    </row>
    <row r="143" s="2" customFormat="1">
      <c r="A143" s="41"/>
      <c r="B143" s="42"/>
      <c r="C143" s="43"/>
      <c r="D143" s="228" t="s">
        <v>202</v>
      </c>
      <c r="E143" s="43"/>
      <c r="F143" s="229" t="s">
        <v>6728</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202</v>
      </c>
      <c r="AU143" s="20" t="s">
        <v>76</v>
      </c>
    </row>
    <row r="144" s="2" customFormat="1">
      <c r="A144" s="41"/>
      <c r="B144" s="42"/>
      <c r="C144" s="43"/>
      <c r="D144" s="233" t="s">
        <v>204</v>
      </c>
      <c r="E144" s="43"/>
      <c r="F144" s="234" t="s">
        <v>6729</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204</v>
      </c>
      <c r="AU144" s="20" t="s">
        <v>76</v>
      </c>
    </row>
    <row r="145" s="12" customFormat="1" ht="25.92" customHeight="1">
      <c r="A145" s="12"/>
      <c r="B145" s="199"/>
      <c r="C145" s="200"/>
      <c r="D145" s="201" t="s">
        <v>68</v>
      </c>
      <c r="E145" s="202" t="s">
        <v>6730</v>
      </c>
      <c r="F145" s="202" t="s">
        <v>6731</v>
      </c>
      <c r="G145" s="200"/>
      <c r="H145" s="200"/>
      <c r="I145" s="203"/>
      <c r="J145" s="204">
        <f>BK145</f>
        <v>0</v>
      </c>
      <c r="K145" s="200"/>
      <c r="L145" s="205"/>
      <c r="M145" s="206"/>
      <c r="N145" s="207"/>
      <c r="O145" s="207"/>
      <c r="P145" s="208">
        <f>SUM(P146:P190)</f>
        <v>0</v>
      </c>
      <c r="Q145" s="207"/>
      <c r="R145" s="208">
        <f>SUM(R146:R190)</f>
        <v>0.052502071899999996</v>
      </c>
      <c r="S145" s="207"/>
      <c r="T145" s="209">
        <f>SUM(T146:T190)</f>
        <v>0</v>
      </c>
      <c r="U145" s="12"/>
      <c r="V145" s="12"/>
      <c r="W145" s="12"/>
      <c r="X145" s="12"/>
      <c r="Y145" s="12"/>
      <c r="Z145" s="12"/>
      <c r="AA145" s="12"/>
      <c r="AB145" s="12"/>
      <c r="AC145" s="12"/>
      <c r="AD145" s="12"/>
      <c r="AE145" s="12"/>
      <c r="AR145" s="210" t="s">
        <v>78</v>
      </c>
      <c r="AT145" s="211" t="s">
        <v>68</v>
      </c>
      <c r="AU145" s="211" t="s">
        <v>69</v>
      </c>
      <c r="AY145" s="210" t="s">
        <v>193</v>
      </c>
      <c r="BK145" s="212">
        <f>SUM(BK146:BK190)</f>
        <v>0</v>
      </c>
    </row>
    <row r="146" s="2" customFormat="1" ht="16.5" customHeight="1">
      <c r="A146" s="41"/>
      <c r="B146" s="42"/>
      <c r="C146" s="215" t="s">
        <v>7</v>
      </c>
      <c r="D146" s="215" t="s">
        <v>195</v>
      </c>
      <c r="E146" s="216" t="s">
        <v>6732</v>
      </c>
      <c r="F146" s="217" t="s">
        <v>6733</v>
      </c>
      <c r="G146" s="218" t="s">
        <v>326</v>
      </c>
      <c r="H146" s="219">
        <v>20</v>
      </c>
      <c r="I146" s="220"/>
      <c r="J146" s="221">
        <f>ROUND(I146*H146,2)</f>
        <v>0</v>
      </c>
      <c r="K146" s="217" t="s">
        <v>199</v>
      </c>
      <c r="L146" s="47"/>
      <c r="M146" s="222" t="s">
        <v>19</v>
      </c>
      <c r="N146" s="223" t="s">
        <v>40</v>
      </c>
      <c r="O146" s="87"/>
      <c r="P146" s="224">
        <f>O146*H146</f>
        <v>0</v>
      </c>
      <c r="Q146" s="224">
        <v>0.0011398999999999999</v>
      </c>
      <c r="R146" s="224">
        <f>Q146*H146</f>
        <v>0.022797999999999999</v>
      </c>
      <c r="S146" s="224">
        <v>0</v>
      </c>
      <c r="T146" s="225">
        <f>S146*H146</f>
        <v>0</v>
      </c>
      <c r="U146" s="41"/>
      <c r="V146" s="41"/>
      <c r="W146" s="41"/>
      <c r="X146" s="41"/>
      <c r="Y146" s="41"/>
      <c r="Z146" s="41"/>
      <c r="AA146" s="41"/>
      <c r="AB146" s="41"/>
      <c r="AC146" s="41"/>
      <c r="AD146" s="41"/>
      <c r="AE146" s="41"/>
      <c r="AR146" s="226" t="s">
        <v>323</v>
      </c>
      <c r="AT146" s="226" t="s">
        <v>195</v>
      </c>
      <c r="AU146" s="226" t="s">
        <v>76</v>
      </c>
      <c r="AY146" s="20" t="s">
        <v>193</v>
      </c>
      <c r="BE146" s="227">
        <f>IF(N146="základní",J146,0)</f>
        <v>0</v>
      </c>
      <c r="BF146" s="227">
        <f>IF(N146="snížená",J146,0)</f>
        <v>0</v>
      </c>
      <c r="BG146" s="227">
        <f>IF(N146="zákl. přenesená",J146,0)</f>
        <v>0</v>
      </c>
      <c r="BH146" s="227">
        <f>IF(N146="sníž. přenesená",J146,0)</f>
        <v>0</v>
      </c>
      <c r="BI146" s="227">
        <f>IF(N146="nulová",J146,0)</f>
        <v>0</v>
      </c>
      <c r="BJ146" s="20" t="s">
        <v>76</v>
      </c>
      <c r="BK146" s="227">
        <f>ROUND(I146*H146,2)</f>
        <v>0</v>
      </c>
      <c r="BL146" s="20" t="s">
        <v>323</v>
      </c>
      <c r="BM146" s="226" t="s">
        <v>523</v>
      </c>
    </row>
    <row r="147" s="2" customFormat="1">
      <c r="A147" s="41"/>
      <c r="B147" s="42"/>
      <c r="C147" s="43"/>
      <c r="D147" s="228" t="s">
        <v>202</v>
      </c>
      <c r="E147" s="43"/>
      <c r="F147" s="229" t="s">
        <v>6734</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202</v>
      </c>
      <c r="AU147" s="20" t="s">
        <v>76</v>
      </c>
    </row>
    <row r="148" s="2" customFormat="1">
      <c r="A148" s="41"/>
      <c r="B148" s="42"/>
      <c r="C148" s="43"/>
      <c r="D148" s="233" t="s">
        <v>204</v>
      </c>
      <c r="E148" s="43"/>
      <c r="F148" s="234" t="s">
        <v>6735</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204</v>
      </c>
      <c r="AU148" s="20" t="s">
        <v>76</v>
      </c>
    </row>
    <row r="149" s="2" customFormat="1" ht="16.5" customHeight="1">
      <c r="A149" s="41"/>
      <c r="B149" s="42"/>
      <c r="C149" s="274" t="s">
        <v>355</v>
      </c>
      <c r="D149" s="274" t="s">
        <v>1765</v>
      </c>
      <c r="E149" s="275" t="s">
        <v>6736</v>
      </c>
      <c r="F149" s="276" t="s">
        <v>6737</v>
      </c>
      <c r="G149" s="277" t="s">
        <v>343</v>
      </c>
      <c r="H149" s="278">
        <v>20</v>
      </c>
      <c r="I149" s="279"/>
      <c r="J149" s="280">
        <f>ROUND(I149*H149,2)</f>
        <v>0</v>
      </c>
      <c r="K149" s="276" t="s">
        <v>199</v>
      </c>
      <c r="L149" s="281"/>
      <c r="M149" s="282" t="s">
        <v>19</v>
      </c>
      <c r="N149" s="283" t="s">
        <v>40</v>
      </c>
      <c r="O149" s="87"/>
      <c r="P149" s="224">
        <f>O149*H149</f>
        <v>0</v>
      </c>
      <c r="Q149" s="224">
        <v>2.0000000000000002E-05</v>
      </c>
      <c r="R149" s="224">
        <f>Q149*H149</f>
        <v>0.00040000000000000002</v>
      </c>
      <c r="S149" s="224">
        <v>0</v>
      </c>
      <c r="T149" s="225">
        <f>S149*H149</f>
        <v>0</v>
      </c>
      <c r="U149" s="41"/>
      <c r="V149" s="41"/>
      <c r="W149" s="41"/>
      <c r="X149" s="41"/>
      <c r="Y149" s="41"/>
      <c r="Z149" s="41"/>
      <c r="AA149" s="41"/>
      <c r="AB149" s="41"/>
      <c r="AC149" s="41"/>
      <c r="AD149" s="41"/>
      <c r="AE149" s="41"/>
      <c r="AR149" s="226" t="s">
        <v>449</v>
      </c>
      <c r="AT149" s="226" t="s">
        <v>1765</v>
      </c>
      <c r="AU149" s="226" t="s">
        <v>76</v>
      </c>
      <c r="AY149" s="20" t="s">
        <v>193</v>
      </c>
      <c r="BE149" s="227">
        <f>IF(N149="základní",J149,0)</f>
        <v>0</v>
      </c>
      <c r="BF149" s="227">
        <f>IF(N149="snížená",J149,0)</f>
        <v>0</v>
      </c>
      <c r="BG149" s="227">
        <f>IF(N149="zákl. přenesená",J149,0)</f>
        <v>0</v>
      </c>
      <c r="BH149" s="227">
        <f>IF(N149="sníž. přenesená",J149,0)</f>
        <v>0</v>
      </c>
      <c r="BI149" s="227">
        <f>IF(N149="nulová",J149,0)</f>
        <v>0</v>
      </c>
      <c r="BJ149" s="20" t="s">
        <v>76</v>
      </c>
      <c r="BK149" s="227">
        <f>ROUND(I149*H149,2)</f>
        <v>0</v>
      </c>
      <c r="BL149" s="20" t="s">
        <v>323</v>
      </c>
      <c r="BM149" s="226" t="s">
        <v>537</v>
      </c>
    </row>
    <row r="150" s="2" customFormat="1">
      <c r="A150" s="41"/>
      <c r="B150" s="42"/>
      <c r="C150" s="43"/>
      <c r="D150" s="228" t="s">
        <v>202</v>
      </c>
      <c r="E150" s="43"/>
      <c r="F150" s="229" t="s">
        <v>6737</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202</v>
      </c>
      <c r="AU150" s="20" t="s">
        <v>76</v>
      </c>
    </row>
    <row r="151" s="2" customFormat="1" ht="16.5" customHeight="1">
      <c r="A151" s="41"/>
      <c r="B151" s="42"/>
      <c r="C151" s="215" t="s">
        <v>360</v>
      </c>
      <c r="D151" s="215" t="s">
        <v>195</v>
      </c>
      <c r="E151" s="216" t="s">
        <v>6738</v>
      </c>
      <c r="F151" s="217" t="s">
        <v>6739</v>
      </c>
      <c r="G151" s="218" t="s">
        <v>326</v>
      </c>
      <c r="H151" s="219">
        <v>1</v>
      </c>
      <c r="I151" s="220"/>
      <c r="J151" s="221">
        <f>ROUND(I151*H151,2)</f>
        <v>0</v>
      </c>
      <c r="K151" s="217" t="s">
        <v>199</v>
      </c>
      <c r="L151" s="47"/>
      <c r="M151" s="222" t="s">
        <v>19</v>
      </c>
      <c r="N151" s="223" t="s">
        <v>40</v>
      </c>
      <c r="O151" s="87"/>
      <c r="P151" s="224">
        <f>O151*H151</f>
        <v>0</v>
      </c>
      <c r="Q151" s="224">
        <v>0.010232733000000001</v>
      </c>
      <c r="R151" s="224">
        <f>Q151*H151</f>
        <v>0.010232733000000001</v>
      </c>
      <c r="S151" s="224">
        <v>0</v>
      </c>
      <c r="T151" s="225">
        <f>S151*H151</f>
        <v>0</v>
      </c>
      <c r="U151" s="41"/>
      <c r="V151" s="41"/>
      <c r="W151" s="41"/>
      <c r="X151" s="41"/>
      <c r="Y151" s="41"/>
      <c r="Z151" s="41"/>
      <c r="AA151" s="41"/>
      <c r="AB151" s="41"/>
      <c r="AC151" s="41"/>
      <c r="AD151" s="41"/>
      <c r="AE151" s="41"/>
      <c r="AR151" s="226" t="s">
        <v>323</v>
      </c>
      <c r="AT151" s="226" t="s">
        <v>195</v>
      </c>
      <c r="AU151" s="226" t="s">
        <v>76</v>
      </c>
      <c r="AY151" s="20" t="s">
        <v>193</v>
      </c>
      <c r="BE151" s="227">
        <f>IF(N151="základní",J151,0)</f>
        <v>0</v>
      </c>
      <c r="BF151" s="227">
        <f>IF(N151="snížená",J151,0)</f>
        <v>0</v>
      </c>
      <c r="BG151" s="227">
        <f>IF(N151="zákl. přenesená",J151,0)</f>
        <v>0</v>
      </c>
      <c r="BH151" s="227">
        <f>IF(N151="sníž. přenesená",J151,0)</f>
        <v>0</v>
      </c>
      <c r="BI151" s="227">
        <f>IF(N151="nulová",J151,0)</f>
        <v>0</v>
      </c>
      <c r="BJ151" s="20" t="s">
        <v>76</v>
      </c>
      <c r="BK151" s="227">
        <f>ROUND(I151*H151,2)</f>
        <v>0</v>
      </c>
      <c r="BL151" s="20" t="s">
        <v>323</v>
      </c>
      <c r="BM151" s="226" t="s">
        <v>554</v>
      </c>
    </row>
    <row r="152" s="2" customFormat="1">
      <c r="A152" s="41"/>
      <c r="B152" s="42"/>
      <c r="C152" s="43"/>
      <c r="D152" s="228" t="s">
        <v>202</v>
      </c>
      <c r="E152" s="43"/>
      <c r="F152" s="229" t="s">
        <v>6740</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202</v>
      </c>
      <c r="AU152" s="20" t="s">
        <v>76</v>
      </c>
    </row>
    <row r="153" s="2" customFormat="1">
      <c r="A153" s="41"/>
      <c r="B153" s="42"/>
      <c r="C153" s="43"/>
      <c r="D153" s="233" t="s">
        <v>204</v>
      </c>
      <c r="E153" s="43"/>
      <c r="F153" s="234" t="s">
        <v>6741</v>
      </c>
      <c r="G153" s="43"/>
      <c r="H153" s="43"/>
      <c r="I153" s="230"/>
      <c r="J153" s="43"/>
      <c r="K153" s="43"/>
      <c r="L153" s="47"/>
      <c r="M153" s="231"/>
      <c r="N153" s="232"/>
      <c r="O153" s="87"/>
      <c r="P153" s="87"/>
      <c r="Q153" s="87"/>
      <c r="R153" s="87"/>
      <c r="S153" s="87"/>
      <c r="T153" s="88"/>
      <c r="U153" s="41"/>
      <c r="V153" s="41"/>
      <c r="W153" s="41"/>
      <c r="X153" s="41"/>
      <c r="Y153" s="41"/>
      <c r="Z153" s="41"/>
      <c r="AA153" s="41"/>
      <c r="AB153" s="41"/>
      <c r="AC153" s="41"/>
      <c r="AD153" s="41"/>
      <c r="AE153" s="41"/>
      <c r="AT153" s="20" t="s">
        <v>204</v>
      </c>
      <c r="AU153" s="20" t="s">
        <v>76</v>
      </c>
    </row>
    <row r="154" s="2" customFormat="1" ht="37.8" customHeight="1">
      <c r="A154" s="41"/>
      <c r="B154" s="42"/>
      <c r="C154" s="274" t="s">
        <v>369</v>
      </c>
      <c r="D154" s="274" t="s">
        <v>1765</v>
      </c>
      <c r="E154" s="275" t="s">
        <v>6742</v>
      </c>
      <c r="F154" s="276" t="s">
        <v>6743</v>
      </c>
      <c r="G154" s="277" t="s">
        <v>343</v>
      </c>
      <c r="H154" s="278">
        <v>1</v>
      </c>
      <c r="I154" s="279"/>
      <c r="J154" s="280">
        <f>ROUND(I154*H154,2)</f>
        <v>0</v>
      </c>
      <c r="K154" s="276" t="s">
        <v>19</v>
      </c>
      <c r="L154" s="281"/>
      <c r="M154" s="282" t="s">
        <v>19</v>
      </c>
      <c r="N154" s="283" t="s">
        <v>40</v>
      </c>
      <c r="O154" s="87"/>
      <c r="P154" s="224">
        <f>O154*H154</f>
        <v>0</v>
      </c>
      <c r="Q154" s="224">
        <v>0</v>
      </c>
      <c r="R154" s="224">
        <f>Q154*H154</f>
        <v>0</v>
      </c>
      <c r="S154" s="224">
        <v>0</v>
      </c>
      <c r="T154" s="225">
        <f>S154*H154</f>
        <v>0</v>
      </c>
      <c r="U154" s="41"/>
      <c r="V154" s="41"/>
      <c r="W154" s="41"/>
      <c r="X154" s="41"/>
      <c r="Y154" s="41"/>
      <c r="Z154" s="41"/>
      <c r="AA154" s="41"/>
      <c r="AB154" s="41"/>
      <c r="AC154" s="41"/>
      <c r="AD154" s="41"/>
      <c r="AE154" s="41"/>
      <c r="AR154" s="226" t="s">
        <v>449</v>
      </c>
      <c r="AT154" s="226" t="s">
        <v>1765</v>
      </c>
      <c r="AU154" s="226" t="s">
        <v>76</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323</v>
      </c>
      <c r="BM154" s="226" t="s">
        <v>568</v>
      </c>
    </row>
    <row r="155" s="2" customFormat="1">
      <c r="A155" s="41"/>
      <c r="B155" s="42"/>
      <c r="C155" s="43"/>
      <c r="D155" s="228" t="s">
        <v>202</v>
      </c>
      <c r="E155" s="43"/>
      <c r="F155" s="229" t="s">
        <v>6744</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76</v>
      </c>
    </row>
    <row r="156" s="2" customFormat="1" ht="16.5" customHeight="1">
      <c r="A156" s="41"/>
      <c r="B156" s="42"/>
      <c r="C156" s="215" t="s">
        <v>390</v>
      </c>
      <c r="D156" s="215" t="s">
        <v>195</v>
      </c>
      <c r="E156" s="216" t="s">
        <v>6706</v>
      </c>
      <c r="F156" s="217" t="s">
        <v>6745</v>
      </c>
      <c r="G156" s="218" t="s">
        <v>343</v>
      </c>
      <c r="H156" s="219">
        <v>1</v>
      </c>
      <c r="I156" s="220"/>
      <c r="J156" s="221">
        <f>ROUND(I156*H156,2)</f>
        <v>0</v>
      </c>
      <c r="K156" s="217" t="s">
        <v>19</v>
      </c>
      <c r="L156" s="47"/>
      <c r="M156" s="222" t="s">
        <v>19</v>
      </c>
      <c r="N156" s="223" t="s">
        <v>40</v>
      </c>
      <c r="O156" s="87"/>
      <c r="P156" s="224">
        <f>O156*H156</f>
        <v>0</v>
      </c>
      <c r="Q156" s="224">
        <v>0</v>
      </c>
      <c r="R156" s="224">
        <f>Q156*H156</f>
        <v>0</v>
      </c>
      <c r="S156" s="224">
        <v>0</v>
      </c>
      <c r="T156" s="225">
        <f>S156*H156</f>
        <v>0</v>
      </c>
      <c r="U156" s="41"/>
      <c r="V156" s="41"/>
      <c r="W156" s="41"/>
      <c r="X156" s="41"/>
      <c r="Y156" s="41"/>
      <c r="Z156" s="41"/>
      <c r="AA156" s="41"/>
      <c r="AB156" s="41"/>
      <c r="AC156" s="41"/>
      <c r="AD156" s="41"/>
      <c r="AE156" s="41"/>
      <c r="AR156" s="226" t="s">
        <v>323</v>
      </c>
      <c r="AT156" s="226" t="s">
        <v>195</v>
      </c>
      <c r="AU156" s="226" t="s">
        <v>76</v>
      </c>
      <c r="AY156" s="20" t="s">
        <v>193</v>
      </c>
      <c r="BE156" s="227">
        <f>IF(N156="základní",J156,0)</f>
        <v>0</v>
      </c>
      <c r="BF156" s="227">
        <f>IF(N156="snížená",J156,0)</f>
        <v>0</v>
      </c>
      <c r="BG156" s="227">
        <f>IF(N156="zákl. přenesená",J156,0)</f>
        <v>0</v>
      </c>
      <c r="BH156" s="227">
        <f>IF(N156="sníž. přenesená",J156,0)</f>
        <v>0</v>
      </c>
      <c r="BI156" s="227">
        <f>IF(N156="nulová",J156,0)</f>
        <v>0</v>
      </c>
      <c r="BJ156" s="20" t="s">
        <v>76</v>
      </c>
      <c r="BK156" s="227">
        <f>ROUND(I156*H156,2)</f>
        <v>0</v>
      </c>
      <c r="BL156" s="20" t="s">
        <v>323</v>
      </c>
      <c r="BM156" s="226" t="s">
        <v>584</v>
      </c>
    </row>
    <row r="157" s="2" customFormat="1">
      <c r="A157" s="41"/>
      <c r="B157" s="42"/>
      <c r="C157" s="43"/>
      <c r="D157" s="228" t="s">
        <v>202</v>
      </c>
      <c r="E157" s="43"/>
      <c r="F157" s="229" t="s">
        <v>6745</v>
      </c>
      <c r="G157" s="43"/>
      <c r="H157" s="43"/>
      <c r="I157" s="230"/>
      <c r="J157" s="43"/>
      <c r="K157" s="43"/>
      <c r="L157" s="47"/>
      <c r="M157" s="231"/>
      <c r="N157" s="232"/>
      <c r="O157" s="87"/>
      <c r="P157" s="87"/>
      <c r="Q157" s="87"/>
      <c r="R157" s="87"/>
      <c r="S157" s="87"/>
      <c r="T157" s="88"/>
      <c r="U157" s="41"/>
      <c r="V157" s="41"/>
      <c r="W157" s="41"/>
      <c r="X157" s="41"/>
      <c r="Y157" s="41"/>
      <c r="Z157" s="41"/>
      <c r="AA157" s="41"/>
      <c r="AB157" s="41"/>
      <c r="AC157" s="41"/>
      <c r="AD157" s="41"/>
      <c r="AE157" s="41"/>
      <c r="AT157" s="20" t="s">
        <v>202</v>
      </c>
      <c r="AU157" s="20" t="s">
        <v>76</v>
      </c>
    </row>
    <row r="158" s="2" customFormat="1" ht="24.15" customHeight="1">
      <c r="A158" s="41"/>
      <c r="B158" s="42"/>
      <c r="C158" s="274" t="s">
        <v>397</v>
      </c>
      <c r="D158" s="274" t="s">
        <v>1765</v>
      </c>
      <c r="E158" s="275" t="s">
        <v>6746</v>
      </c>
      <c r="F158" s="276" t="s">
        <v>6747</v>
      </c>
      <c r="G158" s="277" t="s">
        <v>343</v>
      </c>
      <c r="H158" s="278">
        <v>1</v>
      </c>
      <c r="I158" s="279"/>
      <c r="J158" s="280">
        <f>ROUND(I158*H158,2)</f>
        <v>0</v>
      </c>
      <c r="K158" s="276" t="s">
        <v>19</v>
      </c>
      <c r="L158" s="281"/>
      <c r="M158" s="282" t="s">
        <v>19</v>
      </c>
      <c r="N158" s="283" t="s">
        <v>40</v>
      </c>
      <c r="O158" s="87"/>
      <c r="P158" s="224">
        <f>O158*H158</f>
        <v>0</v>
      </c>
      <c r="Q158" s="224">
        <v>0</v>
      </c>
      <c r="R158" s="224">
        <f>Q158*H158</f>
        <v>0</v>
      </c>
      <c r="S158" s="224">
        <v>0</v>
      </c>
      <c r="T158" s="225">
        <f>S158*H158</f>
        <v>0</v>
      </c>
      <c r="U158" s="41"/>
      <c r="V158" s="41"/>
      <c r="W158" s="41"/>
      <c r="X158" s="41"/>
      <c r="Y158" s="41"/>
      <c r="Z158" s="41"/>
      <c r="AA158" s="41"/>
      <c r="AB158" s="41"/>
      <c r="AC158" s="41"/>
      <c r="AD158" s="41"/>
      <c r="AE158" s="41"/>
      <c r="AR158" s="226" t="s">
        <v>449</v>
      </c>
      <c r="AT158" s="226" t="s">
        <v>1765</v>
      </c>
      <c r="AU158" s="226" t="s">
        <v>76</v>
      </c>
      <c r="AY158" s="20" t="s">
        <v>193</v>
      </c>
      <c r="BE158" s="227">
        <f>IF(N158="základní",J158,0)</f>
        <v>0</v>
      </c>
      <c r="BF158" s="227">
        <f>IF(N158="snížená",J158,0)</f>
        <v>0</v>
      </c>
      <c r="BG158" s="227">
        <f>IF(N158="zákl. přenesená",J158,0)</f>
        <v>0</v>
      </c>
      <c r="BH158" s="227">
        <f>IF(N158="sníž. přenesená",J158,0)</f>
        <v>0</v>
      </c>
      <c r="BI158" s="227">
        <f>IF(N158="nulová",J158,0)</f>
        <v>0</v>
      </c>
      <c r="BJ158" s="20" t="s">
        <v>76</v>
      </c>
      <c r="BK158" s="227">
        <f>ROUND(I158*H158,2)</f>
        <v>0</v>
      </c>
      <c r="BL158" s="20" t="s">
        <v>323</v>
      </c>
      <c r="BM158" s="226" t="s">
        <v>598</v>
      </c>
    </row>
    <row r="159" s="2" customFormat="1">
      <c r="A159" s="41"/>
      <c r="B159" s="42"/>
      <c r="C159" s="43"/>
      <c r="D159" s="228" t="s">
        <v>202</v>
      </c>
      <c r="E159" s="43"/>
      <c r="F159" s="229" t="s">
        <v>6747</v>
      </c>
      <c r="G159" s="43"/>
      <c r="H159" s="43"/>
      <c r="I159" s="230"/>
      <c r="J159" s="43"/>
      <c r="K159" s="43"/>
      <c r="L159" s="47"/>
      <c r="M159" s="231"/>
      <c r="N159" s="232"/>
      <c r="O159" s="87"/>
      <c r="P159" s="87"/>
      <c r="Q159" s="87"/>
      <c r="R159" s="87"/>
      <c r="S159" s="87"/>
      <c r="T159" s="88"/>
      <c r="U159" s="41"/>
      <c r="V159" s="41"/>
      <c r="W159" s="41"/>
      <c r="X159" s="41"/>
      <c r="Y159" s="41"/>
      <c r="Z159" s="41"/>
      <c r="AA159" s="41"/>
      <c r="AB159" s="41"/>
      <c r="AC159" s="41"/>
      <c r="AD159" s="41"/>
      <c r="AE159" s="41"/>
      <c r="AT159" s="20" t="s">
        <v>202</v>
      </c>
      <c r="AU159" s="20" t="s">
        <v>76</v>
      </c>
    </row>
    <row r="160" s="2" customFormat="1" ht="16.5" customHeight="1">
      <c r="A160" s="41"/>
      <c r="B160" s="42"/>
      <c r="C160" s="215" t="s">
        <v>405</v>
      </c>
      <c r="D160" s="215" t="s">
        <v>195</v>
      </c>
      <c r="E160" s="216" t="s">
        <v>6708</v>
      </c>
      <c r="F160" s="217" t="s">
        <v>6748</v>
      </c>
      <c r="G160" s="218" t="s">
        <v>343</v>
      </c>
      <c r="H160" s="219">
        <v>3</v>
      </c>
      <c r="I160" s="220"/>
      <c r="J160" s="221">
        <f>ROUND(I160*H160,2)</f>
        <v>0</v>
      </c>
      <c r="K160" s="217" t="s">
        <v>19</v>
      </c>
      <c r="L160" s="47"/>
      <c r="M160" s="222" t="s">
        <v>19</v>
      </c>
      <c r="N160" s="223" t="s">
        <v>40</v>
      </c>
      <c r="O160" s="87"/>
      <c r="P160" s="224">
        <f>O160*H160</f>
        <v>0</v>
      </c>
      <c r="Q160" s="224">
        <v>0</v>
      </c>
      <c r="R160" s="224">
        <f>Q160*H160</f>
        <v>0</v>
      </c>
      <c r="S160" s="224">
        <v>0</v>
      </c>
      <c r="T160" s="225">
        <f>S160*H160</f>
        <v>0</v>
      </c>
      <c r="U160" s="41"/>
      <c r="V160" s="41"/>
      <c r="W160" s="41"/>
      <c r="X160" s="41"/>
      <c r="Y160" s="41"/>
      <c r="Z160" s="41"/>
      <c r="AA160" s="41"/>
      <c r="AB160" s="41"/>
      <c r="AC160" s="41"/>
      <c r="AD160" s="41"/>
      <c r="AE160" s="41"/>
      <c r="AR160" s="226" t="s">
        <v>323</v>
      </c>
      <c r="AT160" s="226" t="s">
        <v>195</v>
      </c>
      <c r="AU160" s="226" t="s">
        <v>76</v>
      </c>
      <c r="AY160" s="20" t="s">
        <v>193</v>
      </c>
      <c r="BE160" s="227">
        <f>IF(N160="základní",J160,0)</f>
        <v>0</v>
      </c>
      <c r="BF160" s="227">
        <f>IF(N160="snížená",J160,0)</f>
        <v>0</v>
      </c>
      <c r="BG160" s="227">
        <f>IF(N160="zákl. přenesená",J160,0)</f>
        <v>0</v>
      </c>
      <c r="BH160" s="227">
        <f>IF(N160="sníž. přenesená",J160,0)</f>
        <v>0</v>
      </c>
      <c r="BI160" s="227">
        <f>IF(N160="nulová",J160,0)</f>
        <v>0</v>
      </c>
      <c r="BJ160" s="20" t="s">
        <v>76</v>
      </c>
      <c r="BK160" s="227">
        <f>ROUND(I160*H160,2)</f>
        <v>0</v>
      </c>
      <c r="BL160" s="20" t="s">
        <v>323</v>
      </c>
      <c r="BM160" s="226" t="s">
        <v>614</v>
      </c>
    </row>
    <row r="161" s="2" customFormat="1">
      <c r="A161" s="41"/>
      <c r="B161" s="42"/>
      <c r="C161" s="43"/>
      <c r="D161" s="228" t="s">
        <v>202</v>
      </c>
      <c r="E161" s="43"/>
      <c r="F161" s="229" t="s">
        <v>6748</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202</v>
      </c>
      <c r="AU161" s="20" t="s">
        <v>76</v>
      </c>
    </row>
    <row r="162" s="2" customFormat="1" ht="16.5" customHeight="1">
      <c r="A162" s="41"/>
      <c r="B162" s="42"/>
      <c r="C162" s="215" t="s">
        <v>413</v>
      </c>
      <c r="D162" s="215" t="s">
        <v>195</v>
      </c>
      <c r="E162" s="216" t="s">
        <v>6710</v>
      </c>
      <c r="F162" s="217" t="s">
        <v>6749</v>
      </c>
      <c r="G162" s="218" t="s">
        <v>343</v>
      </c>
      <c r="H162" s="219">
        <v>1</v>
      </c>
      <c r="I162" s="220"/>
      <c r="J162" s="221">
        <f>ROUND(I162*H162,2)</f>
        <v>0</v>
      </c>
      <c r="K162" s="217" t="s">
        <v>19</v>
      </c>
      <c r="L162" s="47"/>
      <c r="M162" s="222" t="s">
        <v>19</v>
      </c>
      <c r="N162" s="223" t="s">
        <v>40</v>
      </c>
      <c r="O162" s="87"/>
      <c r="P162" s="224">
        <f>O162*H162</f>
        <v>0</v>
      </c>
      <c r="Q162" s="224">
        <v>0</v>
      </c>
      <c r="R162" s="224">
        <f>Q162*H162</f>
        <v>0</v>
      </c>
      <c r="S162" s="224">
        <v>0</v>
      </c>
      <c r="T162" s="225">
        <f>S162*H162</f>
        <v>0</v>
      </c>
      <c r="U162" s="41"/>
      <c r="V162" s="41"/>
      <c r="W162" s="41"/>
      <c r="X162" s="41"/>
      <c r="Y162" s="41"/>
      <c r="Z162" s="41"/>
      <c r="AA162" s="41"/>
      <c r="AB162" s="41"/>
      <c r="AC162" s="41"/>
      <c r="AD162" s="41"/>
      <c r="AE162" s="41"/>
      <c r="AR162" s="226" t="s">
        <v>323</v>
      </c>
      <c r="AT162" s="226" t="s">
        <v>195</v>
      </c>
      <c r="AU162" s="226" t="s">
        <v>76</v>
      </c>
      <c r="AY162" s="20" t="s">
        <v>193</v>
      </c>
      <c r="BE162" s="227">
        <f>IF(N162="základní",J162,0)</f>
        <v>0</v>
      </c>
      <c r="BF162" s="227">
        <f>IF(N162="snížená",J162,0)</f>
        <v>0</v>
      </c>
      <c r="BG162" s="227">
        <f>IF(N162="zákl. přenesená",J162,0)</f>
        <v>0</v>
      </c>
      <c r="BH162" s="227">
        <f>IF(N162="sníž. přenesená",J162,0)</f>
        <v>0</v>
      </c>
      <c r="BI162" s="227">
        <f>IF(N162="nulová",J162,0)</f>
        <v>0</v>
      </c>
      <c r="BJ162" s="20" t="s">
        <v>76</v>
      </c>
      <c r="BK162" s="227">
        <f>ROUND(I162*H162,2)</f>
        <v>0</v>
      </c>
      <c r="BL162" s="20" t="s">
        <v>323</v>
      </c>
      <c r="BM162" s="226" t="s">
        <v>627</v>
      </c>
    </row>
    <row r="163" s="2" customFormat="1">
      <c r="A163" s="41"/>
      <c r="B163" s="42"/>
      <c r="C163" s="43"/>
      <c r="D163" s="228" t="s">
        <v>202</v>
      </c>
      <c r="E163" s="43"/>
      <c r="F163" s="229" t="s">
        <v>6749</v>
      </c>
      <c r="G163" s="43"/>
      <c r="H163" s="43"/>
      <c r="I163" s="230"/>
      <c r="J163" s="43"/>
      <c r="K163" s="43"/>
      <c r="L163" s="47"/>
      <c r="M163" s="231"/>
      <c r="N163" s="232"/>
      <c r="O163" s="87"/>
      <c r="P163" s="87"/>
      <c r="Q163" s="87"/>
      <c r="R163" s="87"/>
      <c r="S163" s="87"/>
      <c r="T163" s="88"/>
      <c r="U163" s="41"/>
      <c r="V163" s="41"/>
      <c r="W163" s="41"/>
      <c r="X163" s="41"/>
      <c r="Y163" s="41"/>
      <c r="Z163" s="41"/>
      <c r="AA163" s="41"/>
      <c r="AB163" s="41"/>
      <c r="AC163" s="41"/>
      <c r="AD163" s="41"/>
      <c r="AE163" s="41"/>
      <c r="AT163" s="20" t="s">
        <v>202</v>
      </c>
      <c r="AU163" s="20" t="s">
        <v>76</v>
      </c>
    </row>
    <row r="164" s="2" customFormat="1" ht="16.5" customHeight="1">
      <c r="A164" s="41"/>
      <c r="B164" s="42"/>
      <c r="C164" s="215" t="s">
        <v>424</v>
      </c>
      <c r="D164" s="215" t="s">
        <v>195</v>
      </c>
      <c r="E164" s="216" t="s">
        <v>6712</v>
      </c>
      <c r="F164" s="217" t="s">
        <v>6750</v>
      </c>
      <c r="G164" s="218" t="s">
        <v>343</v>
      </c>
      <c r="H164" s="219">
        <v>1</v>
      </c>
      <c r="I164" s="220"/>
      <c r="J164" s="221">
        <f>ROUND(I164*H164,2)</f>
        <v>0</v>
      </c>
      <c r="K164" s="217" t="s">
        <v>19</v>
      </c>
      <c r="L164" s="47"/>
      <c r="M164" s="222" t="s">
        <v>19</v>
      </c>
      <c r="N164" s="223" t="s">
        <v>40</v>
      </c>
      <c r="O164" s="87"/>
      <c r="P164" s="224">
        <f>O164*H164</f>
        <v>0</v>
      </c>
      <c r="Q164" s="224">
        <v>0</v>
      </c>
      <c r="R164" s="224">
        <f>Q164*H164</f>
        <v>0</v>
      </c>
      <c r="S164" s="224">
        <v>0</v>
      </c>
      <c r="T164" s="225">
        <f>S164*H164</f>
        <v>0</v>
      </c>
      <c r="U164" s="41"/>
      <c r="V164" s="41"/>
      <c r="W164" s="41"/>
      <c r="X164" s="41"/>
      <c r="Y164" s="41"/>
      <c r="Z164" s="41"/>
      <c r="AA164" s="41"/>
      <c r="AB164" s="41"/>
      <c r="AC164" s="41"/>
      <c r="AD164" s="41"/>
      <c r="AE164" s="41"/>
      <c r="AR164" s="226" t="s">
        <v>323</v>
      </c>
      <c r="AT164" s="226" t="s">
        <v>195</v>
      </c>
      <c r="AU164" s="226" t="s">
        <v>76</v>
      </c>
      <c r="AY164" s="20" t="s">
        <v>193</v>
      </c>
      <c r="BE164" s="227">
        <f>IF(N164="základní",J164,0)</f>
        <v>0</v>
      </c>
      <c r="BF164" s="227">
        <f>IF(N164="snížená",J164,0)</f>
        <v>0</v>
      </c>
      <c r="BG164" s="227">
        <f>IF(N164="zákl. přenesená",J164,0)</f>
        <v>0</v>
      </c>
      <c r="BH164" s="227">
        <f>IF(N164="sníž. přenesená",J164,0)</f>
        <v>0</v>
      </c>
      <c r="BI164" s="227">
        <f>IF(N164="nulová",J164,0)</f>
        <v>0</v>
      </c>
      <c r="BJ164" s="20" t="s">
        <v>76</v>
      </c>
      <c r="BK164" s="227">
        <f>ROUND(I164*H164,2)</f>
        <v>0</v>
      </c>
      <c r="BL164" s="20" t="s">
        <v>323</v>
      </c>
      <c r="BM164" s="226" t="s">
        <v>640</v>
      </c>
    </row>
    <row r="165" s="2" customFormat="1">
      <c r="A165" s="41"/>
      <c r="B165" s="42"/>
      <c r="C165" s="43"/>
      <c r="D165" s="228" t="s">
        <v>202</v>
      </c>
      <c r="E165" s="43"/>
      <c r="F165" s="229" t="s">
        <v>6750</v>
      </c>
      <c r="G165" s="43"/>
      <c r="H165" s="43"/>
      <c r="I165" s="230"/>
      <c r="J165" s="43"/>
      <c r="K165" s="43"/>
      <c r="L165" s="47"/>
      <c r="M165" s="231"/>
      <c r="N165" s="232"/>
      <c r="O165" s="87"/>
      <c r="P165" s="87"/>
      <c r="Q165" s="87"/>
      <c r="R165" s="87"/>
      <c r="S165" s="87"/>
      <c r="T165" s="88"/>
      <c r="U165" s="41"/>
      <c r="V165" s="41"/>
      <c r="W165" s="41"/>
      <c r="X165" s="41"/>
      <c r="Y165" s="41"/>
      <c r="Z165" s="41"/>
      <c r="AA165" s="41"/>
      <c r="AB165" s="41"/>
      <c r="AC165" s="41"/>
      <c r="AD165" s="41"/>
      <c r="AE165" s="41"/>
      <c r="AT165" s="20" t="s">
        <v>202</v>
      </c>
      <c r="AU165" s="20" t="s">
        <v>76</v>
      </c>
    </row>
    <row r="166" s="2" customFormat="1" ht="16.5" customHeight="1">
      <c r="A166" s="41"/>
      <c r="B166" s="42"/>
      <c r="C166" s="274" t="s">
        <v>434</v>
      </c>
      <c r="D166" s="274" t="s">
        <v>1765</v>
      </c>
      <c r="E166" s="275" t="s">
        <v>6751</v>
      </c>
      <c r="F166" s="276" t="s">
        <v>6752</v>
      </c>
      <c r="G166" s="277" t="s">
        <v>343</v>
      </c>
      <c r="H166" s="278">
        <v>1</v>
      </c>
      <c r="I166" s="279"/>
      <c r="J166" s="280">
        <f>ROUND(I166*H166,2)</f>
        <v>0</v>
      </c>
      <c r="K166" s="276" t="s">
        <v>19</v>
      </c>
      <c r="L166" s="281"/>
      <c r="M166" s="282" t="s">
        <v>19</v>
      </c>
      <c r="N166" s="283" t="s">
        <v>40</v>
      </c>
      <c r="O166" s="87"/>
      <c r="P166" s="224">
        <f>O166*H166</f>
        <v>0</v>
      </c>
      <c r="Q166" s="224">
        <v>0</v>
      </c>
      <c r="R166" s="224">
        <f>Q166*H166</f>
        <v>0</v>
      </c>
      <c r="S166" s="224">
        <v>0</v>
      </c>
      <c r="T166" s="225">
        <f>S166*H166</f>
        <v>0</v>
      </c>
      <c r="U166" s="41"/>
      <c r="V166" s="41"/>
      <c r="W166" s="41"/>
      <c r="X166" s="41"/>
      <c r="Y166" s="41"/>
      <c r="Z166" s="41"/>
      <c r="AA166" s="41"/>
      <c r="AB166" s="41"/>
      <c r="AC166" s="41"/>
      <c r="AD166" s="41"/>
      <c r="AE166" s="41"/>
      <c r="AR166" s="226" t="s">
        <v>449</v>
      </c>
      <c r="AT166" s="226" t="s">
        <v>1765</v>
      </c>
      <c r="AU166" s="226" t="s">
        <v>76</v>
      </c>
      <c r="AY166" s="20" t="s">
        <v>193</v>
      </c>
      <c r="BE166" s="227">
        <f>IF(N166="základní",J166,0)</f>
        <v>0</v>
      </c>
      <c r="BF166" s="227">
        <f>IF(N166="snížená",J166,0)</f>
        <v>0</v>
      </c>
      <c r="BG166" s="227">
        <f>IF(N166="zákl. přenesená",J166,0)</f>
        <v>0</v>
      </c>
      <c r="BH166" s="227">
        <f>IF(N166="sníž. přenesená",J166,0)</f>
        <v>0</v>
      </c>
      <c r="BI166" s="227">
        <f>IF(N166="nulová",J166,0)</f>
        <v>0</v>
      </c>
      <c r="BJ166" s="20" t="s">
        <v>76</v>
      </c>
      <c r="BK166" s="227">
        <f>ROUND(I166*H166,2)</f>
        <v>0</v>
      </c>
      <c r="BL166" s="20" t="s">
        <v>323</v>
      </c>
      <c r="BM166" s="226" t="s">
        <v>653</v>
      </c>
    </row>
    <row r="167" s="2" customFormat="1">
      <c r="A167" s="41"/>
      <c r="B167" s="42"/>
      <c r="C167" s="43"/>
      <c r="D167" s="228" t="s">
        <v>202</v>
      </c>
      <c r="E167" s="43"/>
      <c r="F167" s="229" t="s">
        <v>6752</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202</v>
      </c>
      <c r="AU167" s="20" t="s">
        <v>76</v>
      </c>
    </row>
    <row r="168" s="2" customFormat="1" ht="16.5" customHeight="1">
      <c r="A168" s="41"/>
      <c r="B168" s="42"/>
      <c r="C168" s="215" t="s">
        <v>442</v>
      </c>
      <c r="D168" s="215" t="s">
        <v>195</v>
      </c>
      <c r="E168" s="216" t="s">
        <v>6715</v>
      </c>
      <c r="F168" s="217" t="s">
        <v>6753</v>
      </c>
      <c r="G168" s="218" t="s">
        <v>343</v>
      </c>
      <c r="H168" s="219">
        <v>1</v>
      </c>
      <c r="I168" s="220"/>
      <c r="J168" s="221">
        <f>ROUND(I168*H168,2)</f>
        <v>0</v>
      </c>
      <c r="K168" s="217" t="s">
        <v>19</v>
      </c>
      <c r="L168" s="47"/>
      <c r="M168" s="222" t="s">
        <v>19</v>
      </c>
      <c r="N168" s="223" t="s">
        <v>40</v>
      </c>
      <c r="O168" s="87"/>
      <c r="P168" s="224">
        <f>O168*H168</f>
        <v>0</v>
      </c>
      <c r="Q168" s="224">
        <v>0</v>
      </c>
      <c r="R168" s="224">
        <f>Q168*H168</f>
        <v>0</v>
      </c>
      <c r="S168" s="224">
        <v>0</v>
      </c>
      <c r="T168" s="225">
        <f>S168*H168</f>
        <v>0</v>
      </c>
      <c r="U168" s="41"/>
      <c r="V168" s="41"/>
      <c r="W168" s="41"/>
      <c r="X168" s="41"/>
      <c r="Y168" s="41"/>
      <c r="Z168" s="41"/>
      <c r="AA168" s="41"/>
      <c r="AB168" s="41"/>
      <c r="AC168" s="41"/>
      <c r="AD168" s="41"/>
      <c r="AE168" s="41"/>
      <c r="AR168" s="226" t="s">
        <v>323</v>
      </c>
      <c r="AT168" s="226" t="s">
        <v>195</v>
      </c>
      <c r="AU168" s="226" t="s">
        <v>76</v>
      </c>
      <c r="AY168" s="20" t="s">
        <v>193</v>
      </c>
      <c r="BE168" s="227">
        <f>IF(N168="základní",J168,0)</f>
        <v>0</v>
      </c>
      <c r="BF168" s="227">
        <f>IF(N168="snížená",J168,0)</f>
        <v>0</v>
      </c>
      <c r="BG168" s="227">
        <f>IF(N168="zákl. přenesená",J168,0)</f>
        <v>0</v>
      </c>
      <c r="BH168" s="227">
        <f>IF(N168="sníž. přenesená",J168,0)</f>
        <v>0</v>
      </c>
      <c r="BI168" s="227">
        <f>IF(N168="nulová",J168,0)</f>
        <v>0</v>
      </c>
      <c r="BJ168" s="20" t="s">
        <v>76</v>
      </c>
      <c r="BK168" s="227">
        <f>ROUND(I168*H168,2)</f>
        <v>0</v>
      </c>
      <c r="BL168" s="20" t="s">
        <v>323</v>
      </c>
      <c r="BM168" s="226" t="s">
        <v>665</v>
      </c>
    </row>
    <row r="169" s="2" customFormat="1">
      <c r="A169" s="41"/>
      <c r="B169" s="42"/>
      <c r="C169" s="43"/>
      <c r="D169" s="228" t="s">
        <v>202</v>
      </c>
      <c r="E169" s="43"/>
      <c r="F169" s="229" t="s">
        <v>6753</v>
      </c>
      <c r="G169" s="43"/>
      <c r="H169" s="43"/>
      <c r="I169" s="230"/>
      <c r="J169" s="43"/>
      <c r="K169" s="43"/>
      <c r="L169" s="47"/>
      <c r="M169" s="231"/>
      <c r="N169" s="232"/>
      <c r="O169" s="87"/>
      <c r="P169" s="87"/>
      <c r="Q169" s="87"/>
      <c r="R169" s="87"/>
      <c r="S169" s="87"/>
      <c r="T169" s="88"/>
      <c r="U169" s="41"/>
      <c r="V169" s="41"/>
      <c r="W169" s="41"/>
      <c r="X169" s="41"/>
      <c r="Y169" s="41"/>
      <c r="Z169" s="41"/>
      <c r="AA169" s="41"/>
      <c r="AB169" s="41"/>
      <c r="AC169" s="41"/>
      <c r="AD169" s="41"/>
      <c r="AE169" s="41"/>
      <c r="AT169" s="20" t="s">
        <v>202</v>
      </c>
      <c r="AU169" s="20" t="s">
        <v>76</v>
      </c>
    </row>
    <row r="170" s="2" customFormat="1" ht="16.5" customHeight="1">
      <c r="A170" s="41"/>
      <c r="B170" s="42"/>
      <c r="C170" s="215" t="s">
        <v>449</v>
      </c>
      <c r="D170" s="215" t="s">
        <v>195</v>
      </c>
      <c r="E170" s="216" t="s">
        <v>6754</v>
      </c>
      <c r="F170" s="217" t="s">
        <v>6755</v>
      </c>
      <c r="G170" s="218" t="s">
        <v>326</v>
      </c>
      <c r="H170" s="219">
        <v>2</v>
      </c>
      <c r="I170" s="220"/>
      <c r="J170" s="221">
        <f>ROUND(I170*H170,2)</f>
        <v>0</v>
      </c>
      <c r="K170" s="217" t="s">
        <v>199</v>
      </c>
      <c r="L170" s="47"/>
      <c r="M170" s="222" t="s">
        <v>19</v>
      </c>
      <c r="N170" s="223" t="s">
        <v>40</v>
      </c>
      <c r="O170" s="87"/>
      <c r="P170" s="224">
        <f>O170*H170</f>
        <v>0</v>
      </c>
      <c r="Q170" s="224">
        <v>0.0006843582</v>
      </c>
      <c r="R170" s="224">
        <f>Q170*H170</f>
        <v>0.0013687164</v>
      </c>
      <c r="S170" s="224">
        <v>0</v>
      </c>
      <c r="T170" s="225">
        <f>S170*H170</f>
        <v>0</v>
      </c>
      <c r="U170" s="41"/>
      <c r="V170" s="41"/>
      <c r="W170" s="41"/>
      <c r="X170" s="41"/>
      <c r="Y170" s="41"/>
      <c r="Z170" s="41"/>
      <c r="AA170" s="41"/>
      <c r="AB170" s="41"/>
      <c r="AC170" s="41"/>
      <c r="AD170" s="41"/>
      <c r="AE170" s="41"/>
      <c r="AR170" s="226" t="s">
        <v>323</v>
      </c>
      <c r="AT170" s="226" t="s">
        <v>195</v>
      </c>
      <c r="AU170" s="226" t="s">
        <v>76</v>
      </c>
      <c r="AY170" s="20" t="s">
        <v>193</v>
      </c>
      <c r="BE170" s="227">
        <f>IF(N170="základní",J170,0)</f>
        <v>0</v>
      </c>
      <c r="BF170" s="227">
        <f>IF(N170="snížená",J170,0)</f>
        <v>0</v>
      </c>
      <c r="BG170" s="227">
        <f>IF(N170="zákl. přenesená",J170,0)</f>
        <v>0</v>
      </c>
      <c r="BH170" s="227">
        <f>IF(N170="sníž. přenesená",J170,0)</f>
        <v>0</v>
      </c>
      <c r="BI170" s="227">
        <f>IF(N170="nulová",J170,0)</f>
        <v>0</v>
      </c>
      <c r="BJ170" s="20" t="s">
        <v>76</v>
      </c>
      <c r="BK170" s="227">
        <f>ROUND(I170*H170,2)</f>
        <v>0</v>
      </c>
      <c r="BL170" s="20" t="s">
        <v>323</v>
      </c>
      <c r="BM170" s="226" t="s">
        <v>673</v>
      </c>
    </row>
    <row r="171" s="2" customFormat="1">
      <c r="A171" s="41"/>
      <c r="B171" s="42"/>
      <c r="C171" s="43"/>
      <c r="D171" s="228" t="s">
        <v>202</v>
      </c>
      <c r="E171" s="43"/>
      <c r="F171" s="229" t="s">
        <v>6756</v>
      </c>
      <c r="G171" s="43"/>
      <c r="H171" s="43"/>
      <c r="I171" s="230"/>
      <c r="J171" s="43"/>
      <c r="K171" s="43"/>
      <c r="L171" s="47"/>
      <c r="M171" s="231"/>
      <c r="N171" s="232"/>
      <c r="O171" s="87"/>
      <c r="P171" s="87"/>
      <c r="Q171" s="87"/>
      <c r="R171" s="87"/>
      <c r="S171" s="87"/>
      <c r="T171" s="88"/>
      <c r="U171" s="41"/>
      <c r="V171" s="41"/>
      <c r="W171" s="41"/>
      <c r="X171" s="41"/>
      <c r="Y171" s="41"/>
      <c r="Z171" s="41"/>
      <c r="AA171" s="41"/>
      <c r="AB171" s="41"/>
      <c r="AC171" s="41"/>
      <c r="AD171" s="41"/>
      <c r="AE171" s="41"/>
      <c r="AT171" s="20" t="s">
        <v>202</v>
      </c>
      <c r="AU171" s="20" t="s">
        <v>76</v>
      </c>
    </row>
    <row r="172" s="2" customFormat="1">
      <c r="A172" s="41"/>
      <c r="B172" s="42"/>
      <c r="C172" s="43"/>
      <c r="D172" s="233" t="s">
        <v>204</v>
      </c>
      <c r="E172" s="43"/>
      <c r="F172" s="234" t="s">
        <v>6757</v>
      </c>
      <c r="G172" s="43"/>
      <c r="H172" s="43"/>
      <c r="I172" s="230"/>
      <c r="J172" s="43"/>
      <c r="K172" s="43"/>
      <c r="L172" s="47"/>
      <c r="M172" s="231"/>
      <c r="N172" s="232"/>
      <c r="O172" s="87"/>
      <c r="P172" s="87"/>
      <c r="Q172" s="87"/>
      <c r="R172" s="87"/>
      <c r="S172" s="87"/>
      <c r="T172" s="88"/>
      <c r="U172" s="41"/>
      <c r="V172" s="41"/>
      <c r="W172" s="41"/>
      <c r="X172" s="41"/>
      <c r="Y172" s="41"/>
      <c r="Z172" s="41"/>
      <c r="AA172" s="41"/>
      <c r="AB172" s="41"/>
      <c r="AC172" s="41"/>
      <c r="AD172" s="41"/>
      <c r="AE172" s="41"/>
      <c r="AT172" s="20" t="s">
        <v>204</v>
      </c>
      <c r="AU172" s="20" t="s">
        <v>76</v>
      </c>
    </row>
    <row r="173" s="2" customFormat="1" ht="16.5" customHeight="1">
      <c r="A173" s="41"/>
      <c r="B173" s="42"/>
      <c r="C173" s="215" t="s">
        <v>456</v>
      </c>
      <c r="D173" s="215" t="s">
        <v>195</v>
      </c>
      <c r="E173" s="216" t="s">
        <v>6758</v>
      </c>
      <c r="F173" s="217" t="s">
        <v>6759</v>
      </c>
      <c r="G173" s="218" t="s">
        <v>326</v>
      </c>
      <c r="H173" s="219">
        <v>5</v>
      </c>
      <c r="I173" s="220"/>
      <c r="J173" s="221">
        <f>ROUND(I173*H173,2)</f>
        <v>0</v>
      </c>
      <c r="K173" s="217" t="s">
        <v>199</v>
      </c>
      <c r="L173" s="47"/>
      <c r="M173" s="222" t="s">
        <v>19</v>
      </c>
      <c r="N173" s="223" t="s">
        <v>40</v>
      </c>
      <c r="O173" s="87"/>
      <c r="P173" s="224">
        <f>O173*H173</f>
        <v>0</v>
      </c>
      <c r="Q173" s="224">
        <v>0.0035405244999999999</v>
      </c>
      <c r="R173" s="224">
        <f>Q173*H173</f>
        <v>0.017702622500000001</v>
      </c>
      <c r="S173" s="224">
        <v>0</v>
      </c>
      <c r="T173" s="225">
        <f>S173*H173</f>
        <v>0</v>
      </c>
      <c r="U173" s="41"/>
      <c r="V173" s="41"/>
      <c r="W173" s="41"/>
      <c r="X173" s="41"/>
      <c r="Y173" s="41"/>
      <c r="Z173" s="41"/>
      <c r="AA173" s="41"/>
      <c r="AB173" s="41"/>
      <c r="AC173" s="41"/>
      <c r="AD173" s="41"/>
      <c r="AE173" s="41"/>
      <c r="AR173" s="226" t="s">
        <v>323</v>
      </c>
      <c r="AT173" s="226" t="s">
        <v>195</v>
      </c>
      <c r="AU173" s="226" t="s">
        <v>76</v>
      </c>
      <c r="AY173" s="20" t="s">
        <v>193</v>
      </c>
      <c r="BE173" s="227">
        <f>IF(N173="základní",J173,0)</f>
        <v>0</v>
      </c>
      <c r="BF173" s="227">
        <f>IF(N173="snížená",J173,0)</f>
        <v>0</v>
      </c>
      <c r="BG173" s="227">
        <f>IF(N173="zákl. přenesená",J173,0)</f>
        <v>0</v>
      </c>
      <c r="BH173" s="227">
        <f>IF(N173="sníž. přenesená",J173,0)</f>
        <v>0</v>
      </c>
      <c r="BI173" s="227">
        <f>IF(N173="nulová",J173,0)</f>
        <v>0</v>
      </c>
      <c r="BJ173" s="20" t="s">
        <v>76</v>
      </c>
      <c r="BK173" s="227">
        <f>ROUND(I173*H173,2)</f>
        <v>0</v>
      </c>
      <c r="BL173" s="20" t="s">
        <v>323</v>
      </c>
      <c r="BM173" s="226" t="s">
        <v>691</v>
      </c>
    </row>
    <row r="174" s="2" customFormat="1">
      <c r="A174" s="41"/>
      <c r="B174" s="42"/>
      <c r="C174" s="43"/>
      <c r="D174" s="228" t="s">
        <v>202</v>
      </c>
      <c r="E174" s="43"/>
      <c r="F174" s="229" t="s">
        <v>6760</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202</v>
      </c>
      <c r="AU174" s="20" t="s">
        <v>76</v>
      </c>
    </row>
    <row r="175" s="2" customFormat="1">
      <c r="A175" s="41"/>
      <c r="B175" s="42"/>
      <c r="C175" s="43"/>
      <c r="D175" s="233" t="s">
        <v>204</v>
      </c>
      <c r="E175" s="43"/>
      <c r="F175" s="234" t="s">
        <v>6761</v>
      </c>
      <c r="G175" s="43"/>
      <c r="H175" s="43"/>
      <c r="I175" s="230"/>
      <c r="J175" s="43"/>
      <c r="K175" s="43"/>
      <c r="L175" s="47"/>
      <c r="M175" s="231"/>
      <c r="N175" s="232"/>
      <c r="O175" s="87"/>
      <c r="P175" s="87"/>
      <c r="Q175" s="87"/>
      <c r="R175" s="87"/>
      <c r="S175" s="87"/>
      <c r="T175" s="88"/>
      <c r="U175" s="41"/>
      <c r="V175" s="41"/>
      <c r="W175" s="41"/>
      <c r="X175" s="41"/>
      <c r="Y175" s="41"/>
      <c r="Z175" s="41"/>
      <c r="AA175" s="41"/>
      <c r="AB175" s="41"/>
      <c r="AC175" s="41"/>
      <c r="AD175" s="41"/>
      <c r="AE175" s="41"/>
      <c r="AT175" s="20" t="s">
        <v>204</v>
      </c>
      <c r="AU175" s="20" t="s">
        <v>76</v>
      </c>
    </row>
    <row r="176" s="2" customFormat="1" ht="24.15" customHeight="1">
      <c r="A176" s="41"/>
      <c r="B176" s="42"/>
      <c r="C176" s="274" t="s">
        <v>467</v>
      </c>
      <c r="D176" s="274" t="s">
        <v>1765</v>
      </c>
      <c r="E176" s="275" t="s">
        <v>6762</v>
      </c>
      <c r="F176" s="276" t="s">
        <v>6763</v>
      </c>
      <c r="G176" s="277" t="s">
        <v>343</v>
      </c>
      <c r="H176" s="278">
        <v>2</v>
      </c>
      <c r="I176" s="279"/>
      <c r="J176" s="280">
        <f>ROUND(I176*H176,2)</f>
        <v>0</v>
      </c>
      <c r="K176" s="276" t="s">
        <v>19</v>
      </c>
      <c r="L176" s="281"/>
      <c r="M176" s="282" t="s">
        <v>19</v>
      </c>
      <c r="N176" s="28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449</v>
      </c>
      <c r="AT176" s="226" t="s">
        <v>1765</v>
      </c>
      <c r="AU176" s="226" t="s">
        <v>76</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323</v>
      </c>
      <c r="BM176" s="226" t="s">
        <v>710</v>
      </c>
    </row>
    <row r="177" s="2" customFormat="1">
      <c r="A177" s="41"/>
      <c r="B177" s="42"/>
      <c r="C177" s="43"/>
      <c r="D177" s="228" t="s">
        <v>202</v>
      </c>
      <c r="E177" s="43"/>
      <c r="F177" s="229" t="s">
        <v>6763</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76</v>
      </c>
    </row>
    <row r="178" s="2" customFormat="1" ht="24.15" customHeight="1">
      <c r="A178" s="41"/>
      <c r="B178" s="42"/>
      <c r="C178" s="274" t="s">
        <v>475</v>
      </c>
      <c r="D178" s="274" t="s">
        <v>1765</v>
      </c>
      <c r="E178" s="275" t="s">
        <v>6764</v>
      </c>
      <c r="F178" s="276" t="s">
        <v>6765</v>
      </c>
      <c r="G178" s="277" t="s">
        <v>343</v>
      </c>
      <c r="H178" s="278">
        <v>1</v>
      </c>
      <c r="I178" s="279"/>
      <c r="J178" s="280">
        <f>ROUND(I178*H178,2)</f>
        <v>0</v>
      </c>
      <c r="K178" s="276" t="s">
        <v>19</v>
      </c>
      <c r="L178" s="281"/>
      <c r="M178" s="282" t="s">
        <v>19</v>
      </c>
      <c r="N178" s="283" t="s">
        <v>40</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449</v>
      </c>
      <c r="AT178" s="226" t="s">
        <v>1765</v>
      </c>
      <c r="AU178" s="226" t="s">
        <v>76</v>
      </c>
      <c r="AY178" s="20" t="s">
        <v>193</v>
      </c>
      <c r="BE178" s="227">
        <f>IF(N178="základní",J178,0)</f>
        <v>0</v>
      </c>
      <c r="BF178" s="227">
        <f>IF(N178="snížená",J178,0)</f>
        <v>0</v>
      </c>
      <c r="BG178" s="227">
        <f>IF(N178="zákl. přenesená",J178,0)</f>
        <v>0</v>
      </c>
      <c r="BH178" s="227">
        <f>IF(N178="sníž. přenesená",J178,0)</f>
        <v>0</v>
      </c>
      <c r="BI178" s="227">
        <f>IF(N178="nulová",J178,0)</f>
        <v>0</v>
      </c>
      <c r="BJ178" s="20" t="s">
        <v>76</v>
      </c>
      <c r="BK178" s="227">
        <f>ROUND(I178*H178,2)</f>
        <v>0</v>
      </c>
      <c r="BL178" s="20" t="s">
        <v>323</v>
      </c>
      <c r="BM178" s="226" t="s">
        <v>724</v>
      </c>
    </row>
    <row r="179" s="2" customFormat="1">
      <c r="A179" s="41"/>
      <c r="B179" s="42"/>
      <c r="C179" s="43"/>
      <c r="D179" s="228" t="s">
        <v>202</v>
      </c>
      <c r="E179" s="43"/>
      <c r="F179" s="229" t="s">
        <v>6765</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202</v>
      </c>
      <c r="AU179" s="20" t="s">
        <v>76</v>
      </c>
    </row>
    <row r="180" s="2" customFormat="1" ht="24.15" customHeight="1">
      <c r="A180" s="41"/>
      <c r="B180" s="42"/>
      <c r="C180" s="274" t="s">
        <v>482</v>
      </c>
      <c r="D180" s="274" t="s">
        <v>1765</v>
      </c>
      <c r="E180" s="275" t="s">
        <v>6766</v>
      </c>
      <c r="F180" s="276" t="s">
        <v>6767</v>
      </c>
      <c r="G180" s="277" t="s">
        <v>343</v>
      </c>
      <c r="H180" s="278">
        <v>1</v>
      </c>
      <c r="I180" s="279"/>
      <c r="J180" s="280">
        <f>ROUND(I180*H180,2)</f>
        <v>0</v>
      </c>
      <c r="K180" s="276" t="s">
        <v>19</v>
      </c>
      <c r="L180" s="281"/>
      <c r="M180" s="282" t="s">
        <v>19</v>
      </c>
      <c r="N180" s="283" t="s">
        <v>40</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449</v>
      </c>
      <c r="AT180" s="226" t="s">
        <v>1765</v>
      </c>
      <c r="AU180" s="226" t="s">
        <v>76</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323</v>
      </c>
      <c r="BM180" s="226" t="s">
        <v>739</v>
      </c>
    </row>
    <row r="181" s="2" customFormat="1">
      <c r="A181" s="41"/>
      <c r="B181" s="42"/>
      <c r="C181" s="43"/>
      <c r="D181" s="228" t="s">
        <v>202</v>
      </c>
      <c r="E181" s="43"/>
      <c r="F181" s="229" t="s">
        <v>6767</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76</v>
      </c>
    </row>
    <row r="182" s="2" customFormat="1" ht="24.15" customHeight="1">
      <c r="A182" s="41"/>
      <c r="B182" s="42"/>
      <c r="C182" s="274" t="s">
        <v>488</v>
      </c>
      <c r="D182" s="274" t="s">
        <v>1765</v>
      </c>
      <c r="E182" s="275" t="s">
        <v>6768</v>
      </c>
      <c r="F182" s="276" t="s">
        <v>6769</v>
      </c>
      <c r="G182" s="277" t="s">
        <v>343</v>
      </c>
      <c r="H182" s="278">
        <v>1</v>
      </c>
      <c r="I182" s="279"/>
      <c r="J182" s="280">
        <f>ROUND(I182*H182,2)</f>
        <v>0</v>
      </c>
      <c r="K182" s="276" t="s">
        <v>19</v>
      </c>
      <c r="L182" s="281"/>
      <c r="M182" s="282" t="s">
        <v>19</v>
      </c>
      <c r="N182" s="283" t="s">
        <v>40</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449</v>
      </c>
      <c r="AT182" s="226" t="s">
        <v>1765</v>
      </c>
      <c r="AU182" s="226" t="s">
        <v>76</v>
      </c>
      <c r="AY182" s="20" t="s">
        <v>193</v>
      </c>
      <c r="BE182" s="227">
        <f>IF(N182="základní",J182,0)</f>
        <v>0</v>
      </c>
      <c r="BF182" s="227">
        <f>IF(N182="snížená",J182,0)</f>
        <v>0</v>
      </c>
      <c r="BG182" s="227">
        <f>IF(N182="zákl. přenesená",J182,0)</f>
        <v>0</v>
      </c>
      <c r="BH182" s="227">
        <f>IF(N182="sníž. přenesená",J182,0)</f>
        <v>0</v>
      </c>
      <c r="BI182" s="227">
        <f>IF(N182="nulová",J182,0)</f>
        <v>0</v>
      </c>
      <c r="BJ182" s="20" t="s">
        <v>76</v>
      </c>
      <c r="BK182" s="227">
        <f>ROUND(I182*H182,2)</f>
        <v>0</v>
      </c>
      <c r="BL182" s="20" t="s">
        <v>323</v>
      </c>
      <c r="BM182" s="226" t="s">
        <v>758</v>
      </c>
    </row>
    <row r="183" s="2" customFormat="1">
      <c r="A183" s="41"/>
      <c r="B183" s="42"/>
      <c r="C183" s="43"/>
      <c r="D183" s="228" t="s">
        <v>202</v>
      </c>
      <c r="E183" s="43"/>
      <c r="F183" s="229" t="s">
        <v>6769</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202</v>
      </c>
      <c r="AU183" s="20" t="s">
        <v>76</v>
      </c>
    </row>
    <row r="184" s="2" customFormat="1" ht="24.15" customHeight="1">
      <c r="A184" s="41"/>
      <c r="B184" s="42"/>
      <c r="C184" s="274" t="s">
        <v>494</v>
      </c>
      <c r="D184" s="274" t="s">
        <v>1765</v>
      </c>
      <c r="E184" s="275" t="s">
        <v>6770</v>
      </c>
      <c r="F184" s="276" t="s">
        <v>6771</v>
      </c>
      <c r="G184" s="277" t="s">
        <v>343</v>
      </c>
      <c r="H184" s="278">
        <v>2</v>
      </c>
      <c r="I184" s="279"/>
      <c r="J184" s="280">
        <f>ROUND(I184*H184,2)</f>
        <v>0</v>
      </c>
      <c r="K184" s="276" t="s">
        <v>19</v>
      </c>
      <c r="L184" s="281"/>
      <c r="M184" s="282" t="s">
        <v>19</v>
      </c>
      <c r="N184" s="283" t="s">
        <v>40</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449</v>
      </c>
      <c r="AT184" s="226" t="s">
        <v>1765</v>
      </c>
      <c r="AU184" s="226" t="s">
        <v>76</v>
      </c>
      <c r="AY184" s="20" t="s">
        <v>193</v>
      </c>
      <c r="BE184" s="227">
        <f>IF(N184="základní",J184,0)</f>
        <v>0</v>
      </c>
      <c r="BF184" s="227">
        <f>IF(N184="snížená",J184,0)</f>
        <v>0</v>
      </c>
      <c r="BG184" s="227">
        <f>IF(N184="zákl. přenesená",J184,0)</f>
        <v>0</v>
      </c>
      <c r="BH184" s="227">
        <f>IF(N184="sníž. přenesená",J184,0)</f>
        <v>0</v>
      </c>
      <c r="BI184" s="227">
        <f>IF(N184="nulová",J184,0)</f>
        <v>0</v>
      </c>
      <c r="BJ184" s="20" t="s">
        <v>76</v>
      </c>
      <c r="BK184" s="227">
        <f>ROUND(I184*H184,2)</f>
        <v>0</v>
      </c>
      <c r="BL184" s="20" t="s">
        <v>323</v>
      </c>
      <c r="BM184" s="226" t="s">
        <v>772</v>
      </c>
    </row>
    <row r="185" s="2" customFormat="1">
      <c r="A185" s="41"/>
      <c r="B185" s="42"/>
      <c r="C185" s="43"/>
      <c r="D185" s="228" t="s">
        <v>202</v>
      </c>
      <c r="E185" s="43"/>
      <c r="F185" s="229" t="s">
        <v>6771</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202</v>
      </c>
      <c r="AU185" s="20" t="s">
        <v>76</v>
      </c>
    </row>
    <row r="186" s="2" customFormat="1" ht="16.5" customHeight="1">
      <c r="A186" s="41"/>
      <c r="B186" s="42"/>
      <c r="C186" s="215" t="s">
        <v>501</v>
      </c>
      <c r="D186" s="215" t="s">
        <v>195</v>
      </c>
      <c r="E186" s="216" t="s">
        <v>6717</v>
      </c>
      <c r="F186" s="217" t="s">
        <v>6772</v>
      </c>
      <c r="G186" s="218" t="s">
        <v>343</v>
      </c>
      <c r="H186" s="219">
        <v>7</v>
      </c>
      <c r="I186" s="220"/>
      <c r="J186" s="221">
        <f>ROUND(I186*H186,2)</f>
        <v>0</v>
      </c>
      <c r="K186" s="217" t="s">
        <v>19</v>
      </c>
      <c r="L186" s="47"/>
      <c r="M186" s="222" t="s">
        <v>19</v>
      </c>
      <c r="N186" s="223" t="s">
        <v>40</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323</v>
      </c>
      <c r="AT186" s="226" t="s">
        <v>195</v>
      </c>
      <c r="AU186" s="226" t="s">
        <v>76</v>
      </c>
      <c r="AY186" s="20" t="s">
        <v>193</v>
      </c>
      <c r="BE186" s="227">
        <f>IF(N186="základní",J186,0)</f>
        <v>0</v>
      </c>
      <c r="BF186" s="227">
        <f>IF(N186="snížená",J186,0)</f>
        <v>0</v>
      </c>
      <c r="BG186" s="227">
        <f>IF(N186="zákl. přenesená",J186,0)</f>
        <v>0</v>
      </c>
      <c r="BH186" s="227">
        <f>IF(N186="sníž. přenesená",J186,0)</f>
        <v>0</v>
      </c>
      <c r="BI186" s="227">
        <f>IF(N186="nulová",J186,0)</f>
        <v>0</v>
      </c>
      <c r="BJ186" s="20" t="s">
        <v>76</v>
      </c>
      <c r="BK186" s="227">
        <f>ROUND(I186*H186,2)</f>
        <v>0</v>
      </c>
      <c r="BL186" s="20" t="s">
        <v>323</v>
      </c>
      <c r="BM186" s="226" t="s">
        <v>790</v>
      </c>
    </row>
    <row r="187" s="2" customFormat="1">
      <c r="A187" s="41"/>
      <c r="B187" s="42"/>
      <c r="C187" s="43"/>
      <c r="D187" s="228" t="s">
        <v>202</v>
      </c>
      <c r="E187" s="43"/>
      <c r="F187" s="229" t="s">
        <v>6772</v>
      </c>
      <c r="G187" s="43"/>
      <c r="H187" s="43"/>
      <c r="I187" s="230"/>
      <c r="J187" s="43"/>
      <c r="K187" s="43"/>
      <c r="L187" s="47"/>
      <c r="M187" s="231"/>
      <c r="N187" s="232"/>
      <c r="O187" s="87"/>
      <c r="P187" s="87"/>
      <c r="Q187" s="87"/>
      <c r="R187" s="87"/>
      <c r="S187" s="87"/>
      <c r="T187" s="88"/>
      <c r="U187" s="41"/>
      <c r="V187" s="41"/>
      <c r="W187" s="41"/>
      <c r="X187" s="41"/>
      <c r="Y187" s="41"/>
      <c r="Z187" s="41"/>
      <c r="AA187" s="41"/>
      <c r="AB187" s="41"/>
      <c r="AC187" s="41"/>
      <c r="AD187" s="41"/>
      <c r="AE187" s="41"/>
      <c r="AT187" s="20" t="s">
        <v>202</v>
      </c>
      <c r="AU187" s="20" t="s">
        <v>76</v>
      </c>
    </row>
    <row r="188" s="2" customFormat="1" ht="16.5" customHeight="1">
      <c r="A188" s="41"/>
      <c r="B188" s="42"/>
      <c r="C188" s="215" t="s">
        <v>321</v>
      </c>
      <c r="D188" s="215" t="s">
        <v>195</v>
      </c>
      <c r="E188" s="216" t="s">
        <v>6773</v>
      </c>
      <c r="F188" s="217" t="s">
        <v>6774</v>
      </c>
      <c r="G188" s="218" t="s">
        <v>248</v>
      </c>
      <c r="H188" s="219">
        <v>0.627</v>
      </c>
      <c r="I188" s="220"/>
      <c r="J188" s="221">
        <f>ROUND(I188*H188,2)</f>
        <v>0</v>
      </c>
      <c r="K188" s="217" t="s">
        <v>199</v>
      </c>
      <c r="L188" s="47"/>
      <c r="M188" s="222" t="s">
        <v>19</v>
      </c>
      <c r="N188" s="223" t="s">
        <v>40</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323</v>
      </c>
      <c r="AT188" s="226" t="s">
        <v>195</v>
      </c>
      <c r="AU188" s="226" t="s">
        <v>76</v>
      </c>
      <c r="AY188" s="20" t="s">
        <v>193</v>
      </c>
      <c r="BE188" s="227">
        <f>IF(N188="základní",J188,0)</f>
        <v>0</v>
      </c>
      <c r="BF188" s="227">
        <f>IF(N188="snížená",J188,0)</f>
        <v>0</v>
      </c>
      <c r="BG188" s="227">
        <f>IF(N188="zákl. přenesená",J188,0)</f>
        <v>0</v>
      </c>
      <c r="BH188" s="227">
        <f>IF(N188="sníž. přenesená",J188,0)</f>
        <v>0</v>
      </c>
      <c r="BI188" s="227">
        <f>IF(N188="nulová",J188,0)</f>
        <v>0</v>
      </c>
      <c r="BJ188" s="20" t="s">
        <v>76</v>
      </c>
      <c r="BK188" s="227">
        <f>ROUND(I188*H188,2)</f>
        <v>0</v>
      </c>
      <c r="BL188" s="20" t="s">
        <v>323</v>
      </c>
      <c r="BM188" s="226" t="s">
        <v>803</v>
      </c>
    </row>
    <row r="189" s="2" customFormat="1">
      <c r="A189" s="41"/>
      <c r="B189" s="42"/>
      <c r="C189" s="43"/>
      <c r="D189" s="228" t="s">
        <v>202</v>
      </c>
      <c r="E189" s="43"/>
      <c r="F189" s="229" t="s">
        <v>6775</v>
      </c>
      <c r="G189" s="43"/>
      <c r="H189" s="43"/>
      <c r="I189" s="230"/>
      <c r="J189" s="43"/>
      <c r="K189" s="43"/>
      <c r="L189" s="47"/>
      <c r="M189" s="231"/>
      <c r="N189" s="232"/>
      <c r="O189" s="87"/>
      <c r="P189" s="87"/>
      <c r="Q189" s="87"/>
      <c r="R189" s="87"/>
      <c r="S189" s="87"/>
      <c r="T189" s="88"/>
      <c r="U189" s="41"/>
      <c r="V189" s="41"/>
      <c r="W189" s="41"/>
      <c r="X189" s="41"/>
      <c r="Y189" s="41"/>
      <c r="Z189" s="41"/>
      <c r="AA189" s="41"/>
      <c r="AB189" s="41"/>
      <c r="AC189" s="41"/>
      <c r="AD189" s="41"/>
      <c r="AE189" s="41"/>
      <c r="AT189" s="20" t="s">
        <v>202</v>
      </c>
      <c r="AU189" s="20" t="s">
        <v>76</v>
      </c>
    </row>
    <row r="190" s="2" customFormat="1">
      <c r="A190" s="41"/>
      <c r="B190" s="42"/>
      <c r="C190" s="43"/>
      <c r="D190" s="233" t="s">
        <v>204</v>
      </c>
      <c r="E190" s="43"/>
      <c r="F190" s="234" t="s">
        <v>6776</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204</v>
      </c>
      <c r="AU190" s="20" t="s">
        <v>76</v>
      </c>
    </row>
    <row r="191" s="12" customFormat="1" ht="25.92" customHeight="1">
      <c r="A191" s="12"/>
      <c r="B191" s="199"/>
      <c r="C191" s="200"/>
      <c r="D191" s="201" t="s">
        <v>68</v>
      </c>
      <c r="E191" s="202" t="s">
        <v>6777</v>
      </c>
      <c r="F191" s="202" t="s">
        <v>6778</v>
      </c>
      <c r="G191" s="200"/>
      <c r="H191" s="200"/>
      <c r="I191" s="203"/>
      <c r="J191" s="204">
        <f>BK191</f>
        <v>0</v>
      </c>
      <c r="K191" s="200"/>
      <c r="L191" s="205"/>
      <c r="M191" s="206"/>
      <c r="N191" s="207"/>
      <c r="O191" s="207"/>
      <c r="P191" s="208">
        <f>SUM(P192:P232)</f>
        <v>0</v>
      </c>
      <c r="Q191" s="207"/>
      <c r="R191" s="208">
        <f>SUM(R192:R232)</f>
        <v>1.6798557000000001</v>
      </c>
      <c r="S191" s="207"/>
      <c r="T191" s="209">
        <f>SUM(T192:T232)</f>
        <v>0</v>
      </c>
      <c r="U191" s="12"/>
      <c r="V191" s="12"/>
      <c r="W191" s="12"/>
      <c r="X191" s="12"/>
      <c r="Y191" s="12"/>
      <c r="Z191" s="12"/>
      <c r="AA191" s="12"/>
      <c r="AB191" s="12"/>
      <c r="AC191" s="12"/>
      <c r="AD191" s="12"/>
      <c r="AE191" s="12"/>
      <c r="AR191" s="210" t="s">
        <v>78</v>
      </c>
      <c r="AT191" s="211" t="s">
        <v>68</v>
      </c>
      <c r="AU191" s="211" t="s">
        <v>69</v>
      </c>
      <c r="AY191" s="210" t="s">
        <v>193</v>
      </c>
      <c r="BK191" s="212">
        <f>SUM(BK192:BK232)</f>
        <v>0</v>
      </c>
    </row>
    <row r="192" s="2" customFormat="1" ht="21.75" customHeight="1">
      <c r="A192" s="41"/>
      <c r="B192" s="42"/>
      <c r="C192" s="215" t="s">
        <v>514</v>
      </c>
      <c r="D192" s="215" t="s">
        <v>195</v>
      </c>
      <c r="E192" s="216" t="s">
        <v>6779</v>
      </c>
      <c r="F192" s="217" t="s">
        <v>6780</v>
      </c>
      <c r="G192" s="218" t="s">
        <v>408</v>
      </c>
      <c r="H192" s="219">
        <v>54</v>
      </c>
      <c r="I192" s="220"/>
      <c r="J192" s="221">
        <f>ROUND(I192*H192,2)</f>
        <v>0</v>
      </c>
      <c r="K192" s="217" t="s">
        <v>199</v>
      </c>
      <c r="L192" s="47"/>
      <c r="M192" s="222" t="s">
        <v>19</v>
      </c>
      <c r="N192" s="223" t="s">
        <v>40</v>
      </c>
      <c r="O192" s="87"/>
      <c r="P192" s="224">
        <f>O192*H192</f>
        <v>0</v>
      </c>
      <c r="Q192" s="224">
        <v>0.0079193900000000001</v>
      </c>
      <c r="R192" s="224">
        <f>Q192*H192</f>
        <v>0.42764706000000002</v>
      </c>
      <c r="S192" s="224">
        <v>0</v>
      </c>
      <c r="T192" s="225">
        <f>S192*H192</f>
        <v>0</v>
      </c>
      <c r="U192" s="41"/>
      <c r="V192" s="41"/>
      <c r="W192" s="41"/>
      <c r="X192" s="41"/>
      <c r="Y192" s="41"/>
      <c r="Z192" s="41"/>
      <c r="AA192" s="41"/>
      <c r="AB192" s="41"/>
      <c r="AC192" s="41"/>
      <c r="AD192" s="41"/>
      <c r="AE192" s="41"/>
      <c r="AR192" s="226" t="s">
        <v>323</v>
      </c>
      <c r="AT192" s="226" t="s">
        <v>195</v>
      </c>
      <c r="AU192" s="226" t="s">
        <v>76</v>
      </c>
      <c r="AY192" s="20" t="s">
        <v>193</v>
      </c>
      <c r="BE192" s="227">
        <f>IF(N192="základní",J192,0)</f>
        <v>0</v>
      </c>
      <c r="BF192" s="227">
        <f>IF(N192="snížená",J192,0)</f>
        <v>0</v>
      </c>
      <c r="BG192" s="227">
        <f>IF(N192="zákl. přenesená",J192,0)</f>
        <v>0</v>
      </c>
      <c r="BH192" s="227">
        <f>IF(N192="sníž. přenesená",J192,0)</f>
        <v>0</v>
      </c>
      <c r="BI192" s="227">
        <f>IF(N192="nulová",J192,0)</f>
        <v>0</v>
      </c>
      <c r="BJ192" s="20" t="s">
        <v>76</v>
      </c>
      <c r="BK192" s="227">
        <f>ROUND(I192*H192,2)</f>
        <v>0</v>
      </c>
      <c r="BL192" s="20" t="s">
        <v>323</v>
      </c>
      <c r="BM192" s="226" t="s">
        <v>816</v>
      </c>
    </row>
    <row r="193" s="2" customFormat="1">
      <c r="A193" s="41"/>
      <c r="B193" s="42"/>
      <c r="C193" s="43"/>
      <c r="D193" s="228" t="s">
        <v>202</v>
      </c>
      <c r="E193" s="43"/>
      <c r="F193" s="229" t="s">
        <v>6781</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202</v>
      </c>
      <c r="AU193" s="20" t="s">
        <v>76</v>
      </c>
    </row>
    <row r="194" s="2" customFormat="1">
      <c r="A194" s="41"/>
      <c r="B194" s="42"/>
      <c r="C194" s="43"/>
      <c r="D194" s="233" t="s">
        <v>204</v>
      </c>
      <c r="E194" s="43"/>
      <c r="F194" s="234" t="s">
        <v>6782</v>
      </c>
      <c r="G194" s="43"/>
      <c r="H194" s="43"/>
      <c r="I194" s="230"/>
      <c r="J194" s="43"/>
      <c r="K194" s="43"/>
      <c r="L194" s="47"/>
      <c r="M194" s="231"/>
      <c r="N194" s="232"/>
      <c r="O194" s="87"/>
      <c r="P194" s="87"/>
      <c r="Q194" s="87"/>
      <c r="R194" s="87"/>
      <c r="S194" s="87"/>
      <c r="T194" s="88"/>
      <c r="U194" s="41"/>
      <c r="V194" s="41"/>
      <c r="W194" s="41"/>
      <c r="X194" s="41"/>
      <c r="Y194" s="41"/>
      <c r="Z194" s="41"/>
      <c r="AA194" s="41"/>
      <c r="AB194" s="41"/>
      <c r="AC194" s="41"/>
      <c r="AD194" s="41"/>
      <c r="AE194" s="41"/>
      <c r="AT194" s="20" t="s">
        <v>204</v>
      </c>
      <c r="AU194" s="20" t="s">
        <v>76</v>
      </c>
    </row>
    <row r="195" s="2" customFormat="1" ht="16.5" customHeight="1">
      <c r="A195" s="41"/>
      <c r="B195" s="42"/>
      <c r="C195" s="215" t="s">
        <v>523</v>
      </c>
      <c r="D195" s="215" t="s">
        <v>195</v>
      </c>
      <c r="E195" s="216" t="s">
        <v>6783</v>
      </c>
      <c r="F195" s="217" t="s">
        <v>6784</v>
      </c>
      <c r="G195" s="218" t="s">
        <v>408</v>
      </c>
      <c r="H195" s="219">
        <v>54</v>
      </c>
      <c r="I195" s="220"/>
      <c r="J195" s="221">
        <f>ROUND(I195*H195,2)</f>
        <v>0</v>
      </c>
      <c r="K195" s="217" t="s">
        <v>199</v>
      </c>
      <c r="L195" s="47"/>
      <c r="M195" s="222" t="s">
        <v>19</v>
      </c>
      <c r="N195" s="223" t="s">
        <v>40</v>
      </c>
      <c r="O195" s="87"/>
      <c r="P195" s="224">
        <f>O195*H195</f>
        <v>0</v>
      </c>
      <c r="Q195" s="224">
        <v>0</v>
      </c>
      <c r="R195" s="224">
        <f>Q195*H195</f>
        <v>0</v>
      </c>
      <c r="S195" s="224">
        <v>0</v>
      </c>
      <c r="T195" s="225">
        <f>S195*H195</f>
        <v>0</v>
      </c>
      <c r="U195" s="41"/>
      <c r="V195" s="41"/>
      <c r="W195" s="41"/>
      <c r="X195" s="41"/>
      <c r="Y195" s="41"/>
      <c r="Z195" s="41"/>
      <c r="AA195" s="41"/>
      <c r="AB195" s="41"/>
      <c r="AC195" s="41"/>
      <c r="AD195" s="41"/>
      <c r="AE195" s="41"/>
      <c r="AR195" s="226" t="s">
        <v>323</v>
      </c>
      <c r="AT195" s="226" t="s">
        <v>195</v>
      </c>
      <c r="AU195" s="226" t="s">
        <v>76</v>
      </c>
      <c r="AY195" s="20" t="s">
        <v>193</v>
      </c>
      <c r="BE195" s="227">
        <f>IF(N195="základní",J195,0)</f>
        <v>0</v>
      </c>
      <c r="BF195" s="227">
        <f>IF(N195="snížená",J195,0)</f>
        <v>0</v>
      </c>
      <c r="BG195" s="227">
        <f>IF(N195="zákl. přenesená",J195,0)</f>
        <v>0</v>
      </c>
      <c r="BH195" s="227">
        <f>IF(N195="sníž. přenesená",J195,0)</f>
        <v>0</v>
      </c>
      <c r="BI195" s="227">
        <f>IF(N195="nulová",J195,0)</f>
        <v>0</v>
      </c>
      <c r="BJ195" s="20" t="s">
        <v>76</v>
      </c>
      <c r="BK195" s="227">
        <f>ROUND(I195*H195,2)</f>
        <v>0</v>
      </c>
      <c r="BL195" s="20" t="s">
        <v>323</v>
      </c>
      <c r="BM195" s="226" t="s">
        <v>830</v>
      </c>
    </row>
    <row r="196" s="2" customFormat="1">
      <c r="A196" s="41"/>
      <c r="B196" s="42"/>
      <c r="C196" s="43"/>
      <c r="D196" s="228" t="s">
        <v>202</v>
      </c>
      <c r="E196" s="43"/>
      <c r="F196" s="229" t="s">
        <v>6785</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202</v>
      </c>
      <c r="AU196" s="20" t="s">
        <v>76</v>
      </c>
    </row>
    <row r="197" s="2" customFormat="1">
      <c r="A197" s="41"/>
      <c r="B197" s="42"/>
      <c r="C197" s="43"/>
      <c r="D197" s="233" t="s">
        <v>204</v>
      </c>
      <c r="E197" s="43"/>
      <c r="F197" s="234" t="s">
        <v>6786</v>
      </c>
      <c r="G197" s="43"/>
      <c r="H197" s="43"/>
      <c r="I197" s="230"/>
      <c r="J197" s="43"/>
      <c r="K197" s="43"/>
      <c r="L197" s="47"/>
      <c r="M197" s="231"/>
      <c r="N197" s="232"/>
      <c r="O197" s="87"/>
      <c r="P197" s="87"/>
      <c r="Q197" s="87"/>
      <c r="R197" s="87"/>
      <c r="S197" s="87"/>
      <c r="T197" s="88"/>
      <c r="U197" s="41"/>
      <c r="V197" s="41"/>
      <c r="W197" s="41"/>
      <c r="X197" s="41"/>
      <c r="Y197" s="41"/>
      <c r="Z197" s="41"/>
      <c r="AA197" s="41"/>
      <c r="AB197" s="41"/>
      <c r="AC197" s="41"/>
      <c r="AD197" s="41"/>
      <c r="AE197" s="41"/>
      <c r="AT197" s="20" t="s">
        <v>204</v>
      </c>
      <c r="AU197" s="20" t="s">
        <v>76</v>
      </c>
    </row>
    <row r="198" s="2" customFormat="1" ht="16.5" customHeight="1">
      <c r="A198" s="41"/>
      <c r="B198" s="42"/>
      <c r="C198" s="215" t="s">
        <v>530</v>
      </c>
      <c r="D198" s="215" t="s">
        <v>195</v>
      </c>
      <c r="E198" s="216" t="s">
        <v>6787</v>
      </c>
      <c r="F198" s="217" t="s">
        <v>6788</v>
      </c>
      <c r="G198" s="218" t="s">
        <v>408</v>
      </c>
      <c r="H198" s="219">
        <v>360</v>
      </c>
      <c r="I198" s="220"/>
      <c r="J198" s="221">
        <f>ROUND(I198*H198,2)</f>
        <v>0</v>
      </c>
      <c r="K198" s="217" t="s">
        <v>199</v>
      </c>
      <c r="L198" s="47"/>
      <c r="M198" s="222" t="s">
        <v>19</v>
      </c>
      <c r="N198" s="223" t="s">
        <v>40</v>
      </c>
      <c r="O198" s="87"/>
      <c r="P198" s="224">
        <f>O198*H198</f>
        <v>0</v>
      </c>
      <c r="Q198" s="224">
        <v>0.00046274</v>
      </c>
      <c r="R198" s="224">
        <f>Q198*H198</f>
        <v>0.1665864</v>
      </c>
      <c r="S198" s="224">
        <v>0</v>
      </c>
      <c r="T198" s="225">
        <f>S198*H198</f>
        <v>0</v>
      </c>
      <c r="U198" s="41"/>
      <c r="V198" s="41"/>
      <c r="W198" s="41"/>
      <c r="X198" s="41"/>
      <c r="Y198" s="41"/>
      <c r="Z198" s="41"/>
      <c r="AA198" s="41"/>
      <c r="AB198" s="41"/>
      <c r="AC198" s="41"/>
      <c r="AD198" s="41"/>
      <c r="AE198" s="41"/>
      <c r="AR198" s="226" t="s">
        <v>323</v>
      </c>
      <c r="AT198" s="226" t="s">
        <v>195</v>
      </c>
      <c r="AU198" s="226" t="s">
        <v>76</v>
      </c>
      <c r="AY198" s="20" t="s">
        <v>193</v>
      </c>
      <c r="BE198" s="227">
        <f>IF(N198="základní",J198,0)</f>
        <v>0</v>
      </c>
      <c r="BF198" s="227">
        <f>IF(N198="snížená",J198,0)</f>
        <v>0</v>
      </c>
      <c r="BG198" s="227">
        <f>IF(N198="zákl. přenesená",J198,0)</f>
        <v>0</v>
      </c>
      <c r="BH198" s="227">
        <f>IF(N198="sníž. přenesená",J198,0)</f>
        <v>0</v>
      </c>
      <c r="BI198" s="227">
        <f>IF(N198="nulová",J198,0)</f>
        <v>0</v>
      </c>
      <c r="BJ198" s="20" t="s">
        <v>76</v>
      </c>
      <c r="BK198" s="227">
        <f>ROUND(I198*H198,2)</f>
        <v>0</v>
      </c>
      <c r="BL198" s="20" t="s">
        <v>323</v>
      </c>
      <c r="BM198" s="226" t="s">
        <v>846</v>
      </c>
    </row>
    <row r="199" s="2" customFormat="1">
      <c r="A199" s="41"/>
      <c r="B199" s="42"/>
      <c r="C199" s="43"/>
      <c r="D199" s="228" t="s">
        <v>202</v>
      </c>
      <c r="E199" s="43"/>
      <c r="F199" s="229" t="s">
        <v>6789</v>
      </c>
      <c r="G199" s="43"/>
      <c r="H199" s="43"/>
      <c r="I199" s="230"/>
      <c r="J199" s="43"/>
      <c r="K199" s="43"/>
      <c r="L199" s="47"/>
      <c r="M199" s="231"/>
      <c r="N199" s="232"/>
      <c r="O199" s="87"/>
      <c r="P199" s="87"/>
      <c r="Q199" s="87"/>
      <c r="R199" s="87"/>
      <c r="S199" s="87"/>
      <c r="T199" s="88"/>
      <c r="U199" s="41"/>
      <c r="V199" s="41"/>
      <c r="W199" s="41"/>
      <c r="X199" s="41"/>
      <c r="Y199" s="41"/>
      <c r="Z199" s="41"/>
      <c r="AA199" s="41"/>
      <c r="AB199" s="41"/>
      <c r="AC199" s="41"/>
      <c r="AD199" s="41"/>
      <c r="AE199" s="41"/>
      <c r="AT199" s="20" t="s">
        <v>202</v>
      </c>
      <c r="AU199" s="20" t="s">
        <v>76</v>
      </c>
    </row>
    <row r="200" s="2" customFormat="1">
      <c r="A200" s="41"/>
      <c r="B200" s="42"/>
      <c r="C200" s="43"/>
      <c r="D200" s="233" t="s">
        <v>204</v>
      </c>
      <c r="E200" s="43"/>
      <c r="F200" s="234" t="s">
        <v>6790</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204</v>
      </c>
      <c r="AU200" s="20" t="s">
        <v>76</v>
      </c>
    </row>
    <row r="201" s="2" customFormat="1" ht="16.5" customHeight="1">
      <c r="A201" s="41"/>
      <c r="B201" s="42"/>
      <c r="C201" s="215" t="s">
        <v>537</v>
      </c>
      <c r="D201" s="215" t="s">
        <v>195</v>
      </c>
      <c r="E201" s="216" t="s">
        <v>6791</v>
      </c>
      <c r="F201" s="217" t="s">
        <v>6792</v>
      </c>
      <c r="G201" s="218" t="s">
        <v>408</v>
      </c>
      <c r="H201" s="219">
        <v>30</v>
      </c>
      <c r="I201" s="220"/>
      <c r="J201" s="221">
        <f>ROUND(I201*H201,2)</f>
        <v>0</v>
      </c>
      <c r="K201" s="217" t="s">
        <v>199</v>
      </c>
      <c r="L201" s="47"/>
      <c r="M201" s="222" t="s">
        <v>19</v>
      </c>
      <c r="N201" s="223" t="s">
        <v>40</v>
      </c>
      <c r="O201" s="87"/>
      <c r="P201" s="224">
        <f>O201*H201</f>
        <v>0</v>
      </c>
      <c r="Q201" s="224">
        <v>0.00057323499999999996</v>
      </c>
      <c r="R201" s="224">
        <f>Q201*H201</f>
        <v>0.017197049999999998</v>
      </c>
      <c r="S201" s="224">
        <v>0</v>
      </c>
      <c r="T201" s="225">
        <f>S201*H201</f>
        <v>0</v>
      </c>
      <c r="U201" s="41"/>
      <c r="V201" s="41"/>
      <c r="W201" s="41"/>
      <c r="X201" s="41"/>
      <c r="Y201" s="41"/>
      <c r="Z201" s="41"/>
      <c r="AA201" s="41"/>
      <c r="AB201" s="41"/>
      <c r="AC201" s="41"/>
      <c r="AD201" s="41"/>
      <c r="AE201" s="41"/>
      <c r="AR201" s="226" t="s">
        <v>323</v>
      </c>
      <c r="AT201" s="226" t="s">
        <v>195</v>
      </c>
      <c r="AU201" s="226" t="s">
        <v>76</v>
      </c>
      <c r="AY201" s="20" t="s">
        <v>193</v>
      </c>
      <c r="BE201" s="227">
        <f>IF(N201="základní",J201,0)</f>
        <v>0</v>
      </c>
      <c r="BF201" s="227">
        <f>IF(N201="snížená",J201,0)</f>
        <v>0</v>
      </c>
      <c r="BG201" s="227">
        <f>IF(N201="zákl. přenesená",J201,0)</f>
        <v>0</v>
      </c>
      <c r="BH201" s="227">
        <f>IF(N201="sníž. přenesená",J201,0)</f>
        <v>0</v>
      </c>
      <c r="BI201" s="227">
        <f>IF(N201="nulová",J201,0)</f>
        <v>0</v>
      </c>
      <c r="BJ201" s="20" t="s">
        <v>76</v>
      </c>
      <c r="BK201" s="227">
        <f>ROUND(I201*H201,2)</f>
        <v>0</v>
      </c>
      <c r="BL201" s="20" t="s">
        <v>323</v>
      </c>
      <c r="BM201" s="226" t="s">
        <v>864</v>
      </c>
    </row>
    <row r="202" s="2" customFormat="1">
      <c r="A202" s="41"/>
      <c r="B202" s="42"/>
      <c r="C202" s="43"/>
      <c r="D202" s="228" t="s">
        <v>202</v>
      </c>
      <c r="E202" s="43"/>
      <c r="F202" s="229" t="s">
        <v>6793</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202</v>
      </c>
      <c r="AU202" s="20" t="s">
        <v>76</v>
      </c>
    </row>
    <row r="203" s="2" customFormat="1">
      <c r="A203" s="41"/>
      <c r="B203" s="42"/>
      <c r="C203" s="43"/>
      <c r="D203" s="233" t="s">
        <v>204</v>
      </c>
      <c r="E203" s="43"/>
      <c r="F203" s="234" t="s">
        <v>6794</v>
      </c>
      <c r="G203" s="43"/>
      <c r="H203" s="43"/>
      <c r="I203" s="230"/>
      <c r="J203" s="43"/>
      <c r="K203" s="43"/>
      <c r="L203" s="47"/>
      <c r="M203" s="231"/>
      <c r="N203" s="232"/>
      <c r="O203" s="87"/>
      <c r="P203" s="87"/>
      <c r="Q203" s="87"/>
      <c r="R203" s="87"/>
      <c r="S203" s="87"/>
      <c r="T203" s="88"/>
      <c r="U203" s="41"/>
      <c r="V203" s="41"/>
      <c r="W203" s="41"/>
      <c r="X203" s="41"/>
      <c r="Y203" s="41"/>
      <c r="Z203" s="41"/>
      <c r="AA203" s="41"/>
      <c r="AB203" s="41"/>
      <c r="AC203" s="41"/>
      <c r="AD203" s="41"/>
      <c r="AE203" s="41"/>
      <c r="AT203" s="20" t="s">
        <v>204</v>
      </c>
      <c r="AU203" s="20" t="s">
        <v>76</v>
      </c>
    </row>
    <row r="204" s="2" customFormat="1" ht="16.5" customHeight="1">
      <c r="A204" s="41"/>
      <c r="B204" s="42"/>
      <c r="C204" s="215" t="s">
        <v>545</v>
      </c>
      <c r="D204" s="215" t="s">
        <v>195</v>
      </c>
      <c r="E204" s="216" t="s">
        <v>6795</v>
      </c>
      <c r="F204" s="217" t="s">
        <v>6796</v>
      </c>
      <c r="G204" s="218" t="s">
        <v>408</v>
      </c>
      <c r="H204" s="219">
        <v>246</v>
      </c>
      <c r="I204" s="220"/>
      <c r="J204" s="221">
        <f>ROUND(I204*H204,2)</f>
        <v>0</v>
      </c>
      <c r="K204" s="217" t="s">
        <v>199</v>
      </c>
      <c r="L204" s="47"/>
      <c r="M204" s="222" t="s">
        <v>19</v>
      </c>
      <c r="N204" s="223" t="s">
        <v>40</v>
      </c>
      <c r="O204" s="87"/>
      <c r="P204" s="224">
        <f>O204*H204</f>
        <v>0</v>
      </c>
      <c r="Q204" s="224">
        <v>0.00072428499999999997</v>
      </c>
      <c r="R204" s="224">
        <f>Q204*H204</f>
        <v>0.17817411</v>
      </c>
      <c r="S204" s="224">
        <v>0</v>
      </c>
      <c r="T204" s="225">
        <f>S204*H204</f>
        <v>0</v>
      </c>
      <c r="U204" s="41"/>
      <c r="V204" s="41"/>
      <c r="W204" s="41"/>
      <c r="X204" s="41"/>
      <c r="Y204" s="41"/>
      <c r="Z204" s="41"/>
      <c r="AA204" s="41"/>
      <c r="AB204" s="41"/>
      <c r="AC204" s="41"/>
      <c r="AD204" s="41"/>
      <c r="AE204" s="41"/>
      <c r="AR204" s="226" t="s">
        <v>323</v>
      </c>
      <c r="AT204" s="226" t="s">
        <v>195</v>
      </c>
      <c r="AU204" s="226" t="s">
        <v>76</v>
      </c>
      <c r="AY204" s="20" t="s">
        <v>193</v>
      </c>
      <c r="BE204" s="227">
        <f>IF(N204="základní",J204,0)</f>
        <v>0</v>
      </c>
      <c r="BF204" s="227">
        <f>IF(N204="snížená",J204,0)</f>
        <v>0</v>
      </c>
      <c r="BG204" s="227">
        <f>IF(N204="zákl. přenesená",J204,0)</f>
        <v>0</v>
      </c>
      <c r="BH204" s="227">
        <f>IF(N204="sníž. přenesená",J204,0)</f>
        <v>0</v>
      </c>
      <c r="BI204" s="227">
        <f>IF(N204="nulová",J204,0)</f>
        <v>0</v>
      </c>
      <c r="BJ204" s="20" t="s">
        <v>76</v>
      </c>
      <c r="BK204" s="227">
        <f>ROUND(I204*H204,2)</f>
        <v>0</v>
      </c>
      <c r="BL204" s="20" t="s">
        <v>323</v>
      </c>
      <c r="BM204" s="226" t="s">
        <v>880</v>
      </c>
    </row>
    <row r="205" s="2" customFormat="1">
      <c r="A205" s="41"/>
      <c r="B205" s="42"/>
      <c r="C205" s="43"/>
      <c r="D205" s="228" t="s">
        <v>202</v>
      </c>
      <c r="E205" s="43"/>
      <c r="F205" s="229" t="s">
        <v>6797</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202</v>
      </c>
      <c r="AU205" s="20" t="s">
        <v>76</v>
      </c>
    </row>
    <row r="206" s="2" customFormat="1">
      <c r="A206" s="41"/>
      <c r="B206" s="42"/>
      <c r="C206" s="43"/>
      <c r="D206" s="233" t="s">
        <v>204</v>
      </c>
      <c r="E206" s="43"/>
      <c r="F206" s="234" t="s">
        <v>6798</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204</v>
      </c>
      <c r="AU206" s="20" t="s">
        <v>76</v>
      </c>
    </row>
    <row r="207" s="2" customFormat="1" ht="16.5" customHeight="1">
      <c r="A207" s="41"/>
      <c r="B207" s="42"/>
      <c r="C207" s="215" t="s">
        <v>554</v>
      </c>
      <c r="D207" s="215" t="s">
        <v>195</v>
      </c>
      <c r="E207" s="216" t="s">
        <v>6799</v>
      </c>
      <c r="F207" s="217" t="s">
        <v>6800</v>
      </c>
      <c r="G207" s="218" t="s">
        <v>408</v>
      </c>
      <c r="H207" s="219">
        <v>138</v>
      </c>
      <c r="I207" s="220"/>
      <c r="J207" s="221">
        <f>ROUND(I207*H207,2)</f>
        <v>0</v>
      </c>
      <c r="K207" s="217" t="s">
        <v>199</v>
      </c>
      <c r="L207" s="47"/>
      <c r="M207" s="222" t="s">
        <v>19</v>
      </c>
      <c r="N207" s="223" t="s">
        <v>40</v>
      </c>
      <c r="O207" s="87"/>
      <c r="P207" s="224">
        <f>O207*H207</f>
        <v>0</v>
      </c>
      <c r="Q207" s="224">
        <v>0.0012614200000000001</v>
      </c>
      <c r="R207" s="224">
        <f>Q207*H207</f>
        <v>0.17407596</v>
      </c>
      <c r="S207" s="224">
        <v>0</v>
      </c>
      <c r="T207" s="225">
        <f>S207*H207</f>
        <v>0</v>
      </c>
      <c r="U207" s="41"/>
      <c r="V207" s="41"/>
      <c r="W207" s="41"/>
      <c r="X207" s="41"/>
      <c r="Y207" s="41"/>
      <c r="Z207" s="41"/>
      <c r="AA207" s="41"/>
      <c r="AB207" s="41"/>
      <c r="AC207" s="41"/>
      <c r="AD207" s="41"/>
      <c r="AE207" s="41"/>
      <c r="AR207" s="226" t="s">
        <v>323</v>
      </c>
      <c r="AT207" s="226" t="s">
        <v>195</v>
      </c>
      <c r="AU207" s="226" t="s">
        <v>76</v>
      </c>
      <c r="AY207" s="20" t="s">
        <v>193</v>
      </c>
      <c r="BE207" s="227">
        <f>IF(N207="základní",J207,0)</f>
        <v>0</v>
      </c>
      <c r="BF207" s="227">
        <f>IF(N207="snížená",J207,0)</f>
        <v>0</v>
      </c>
      <c r="BG207" s="227">
        <f>IF(N207="zákl. přenesená",J207,0)</f>
        <v>0</v>
      </c>
      <c r="BH207" s="227">
        <f>IF(N207="sníž. přenesená",J207,0)</f>
        <v>0</v>
      </c>
      <c r="BI207" s="227">
        <f>IF(N207="nulová",J207,0)</f>
        <v>0</v>
      </c>
      <c r="BJ207" s="20" t="s">
        <v>76</v>
      </c>
      <c r="BK207" s="227">
        <f>ROUND(I207*H207,2)</f>
        <v>0</v>
      </c>
      <c r="BL207" s="20" t="s">
        <v>323</v>
      </c>
      <c r="BM207" s="226" t="s">
        <v>894</v>
      </c>
    </row>
    <row r="208" s="2" customFormat="1">
      <c r="A208" s="41"/>
      <c r="B208" s="42"/>
      <c r="C208" s="43"/>
      <c r="D208" s="228" t="s">
        <v>202</v>
      </c>
      <c r="E208" s="43"/>
      <c r="F208" s="229" t="s">
        <v>6801</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202</v>
      </c>
      <c r="AU208" s="20" t="s">
        <v>76</v>
      </c>
    </row>
    <row r="209" s="2" customFormat="1">
      <c r="A209" s="41"/>
      <c r="B209" s="42"/>
      <c r="C209" s="43"/>
      <c r="D209" s="233" t="s">
        <v>204</v>
      </c>
      <c r="E209" s="43"/>
      <c r="F209" s="234" t="s">
        <v>6802</v>
      </c>
      <c r="G209" s="43"/>
      <c r="H209" s="43"/>
      <c r="I209" s="230"/>
      <c r="J209" s="43"/>
      <c r="K209" s="43"/>
      <c r="L209" s="47"/>
      <c r="M209" s="231"/>
      <c r="N209" s="232"/>
      <c r="O209" s="87"/>
      <c r="P209" s="87"/>
      <c r="Q209" s="87"/>
      <c r="R209" s="87"/>
      <c r="S209" s="87"/>
      <c r="T209" s="88"/>
      <c r="U209" s="41"/>
      <c r="V209" s="41"/>
      <c r="W209" s="41"/>
      <c r="X209" s="41"/>
      <c r="Y209" s="41"/>
      <c r="Z209" s="41"/>
      <c r="AA209" s="41"/>
      <c r="AB209" s="41"/>
      <c r="AC209" s="41"/>
      <c r="AD209" s="41"/>
      <c r="AE209" s="41"/>
      <c r="AT209" s="20" t="s">
        <v>204</v>
      </c>
      <c r="AU209" s="20" t="s">
        <v>76</v>
      </c>
    </row>
    <row r="210" s="2" customFormat="1" ht="16.5" customHeight="1">
      <c r="A210" s="41"/>
      <c r="B210" s="42"/>
      <c r="C210" s="215" t="s">
        <v>561</v>
      </c>
      <c r="D210" s="215" t="s">
        <v>195</v>
      </c>
      <c r="E210" s="216" t="s">
        <v>6803</v>
      </c>
      <c r="F210" s="217" t="s">
        <v>6804</v>
      </c>
      <c r="G210" s="218" t="s">
        <v>408</v>
      </c>
      <c r="H210" s="219">
        <v>96</v>
      </c>
      <c r="I210" s="220"/>
      <c r="J210" s="221">
        <f>ROUND(I210*H210,2)</f>
        <v>0</v>
      </c>
      <c r="K210" s="217" t="s">
        <v>199</v>
      </c>
      <c r="L210" s="47"/>
      <c r="M210" s="222" t="s">
        <v>19</v>
      </c>
      <c r="N210" s="223" t="s">
        <v>40</v>
      </c>
      <c r="O210" s="87"/>
      <c r="P210" s="224">
        <f>O210*H210</f>
        <v>0</v>
      </c>
      <c r="Q210" s="224">
        <v>0.0015846149999999999</v>
      </c>
      <c r="R210" s="224">
        <f>Q210*H210</f>
        <v>0.15212303999999999</v>
      </c>
      <c r="S210" s="224">
        <v>0</v>
      </c>
      <c r="T210" s="225">
        <f>S210*H210</f>
        <v>0</v>
      </c>
      <c r="U210" s="41"/>
      <c r="V210" s="41"/>
      <c r="W210" s="41"/>
      <c r="X210" s="41"/>
      <c r="Y210" s="41"/>
      <c r="Z210" s="41"/>
      <c r="AA210" s="41"/>
      <c r="AB210" s="41"/>
      <c r="AC210" s="41"/>
      <c r="AD210" s="41"/>
      <c r="AE210" s="41"/>
      <c r="AR210" s="226" t="s">
        <v>323</v>
      </c>
      <c r="AT210" s="226" t="s">
        <v>195</v>
      </c>
      <c r="AU210" s="226" t="s">
        <v>76</v>
      </c>
      <c r="AY210" s="20" t="s">
        <v>193</v>
      </c>
      <c r="BE210" s="227">
        <f>IF(N210="základní",J210,0)</f>
        <v>0</v>
      </c>
      <c r="BF210" s="227">
        <f>IF(N210="snížená",J210,0)</f>
        <v>0</v>
      </c>
      <c r="BG210" s="227">
        <f>IF(N210="zákl. přenesená",J210,0)</f>
        <v>0</v>
      </c>
      <c r="BH210" s="227">
        <f>IF(N210="sníž. přenesená",J210,0)</f>
        <v>0</v>
      </c>
      <c r="BI210" s="227">
        <f>IF(N210="nulová",J210,0)</f>
        <v>0</v>
      </c>
      <c r="BJ210" s="20" t="s">
        <v>76</v>
      </c>
      <c r="BK210" s="227">
        <f>ROUND(I210*H210,2)</f>
        <v>0</v>
      </c>
      <c r="BL210" s="20" t="s">
        <v>323</v>
      </c>
      <c r="BM210" s="226" t="s">
        <v>2267</v>
      </c>
    </row>
    <row r="211" s="2" customFormat="1">
      <c r="A211" s="41"/>
      <c r="B211" s="42"/>
      <c r="C211" s="43"/>
      <c r="D211" s="228" t="s">
        <v>202</v>
      </c>
      <c r="E211" s="43"/>
      <c r="F211" s="229" t="s">
        <v>6805</v>
      </c>
      <c r="G211" s="43"/>
      <c r="H211" s="43"/>
      <c r="I211" s="230"/>
      <c r="J211" s="43"/>
      <c r="K211" s="43"/>
      <c r="L211" s="47"/>
      <c r="M211" s="231"/>
      <c r="N211" s="232"/>
      <c r="O211" s="87"/>
      <c r="P211" s="87"/>
      <c r="Q211" s="87"/>
      <c r="R211" s="87"/>
      <c r="S211" s="87"/>
      <c r="T211" s="88"/>
      <c r="U211" s="41"/>
      <c r="V211" s="41"/>
      <c r="W211" s="41"/>
      <c r="X211" s="41"/>
      <c r="Y211" s="41"/>
      <c r="Z211" s="41"/>
      <c r="AA211" s="41"/>
      <c r="AB211" s="41"/>
      <c r="AC211" s="41"/>
      <c r="AD211" s="41"/>
      <c r="AE211" s="41"/>
      <c r="AT211" s="20" t="s">
        <v>202</v>
      </c>
      <c r="AU211" s="20" t="s">
        <v>76</v>
      </c>
    </row>
    <row r="212" s="2" customFormat="1">
      <c r="A212" s="41"/>
      <c r="B212" s="42"/>
      <c r="C212" s="43"/>
      <c r="D212" s="233" t="s">
        <v>204</v>
      </c>
      <c r="E212" s="43"/>
      <c r="F212" s="234" t="s">
        <v>6806</v>
      </c>
      <c r="G212" s="43"/>
      <c r="H212" s="43"/>
      <c r="I212" s="230"/>
      <c r="J212" s="43"/>
      <c r="K212" s="43"/>
      <c r="L212" s="47"/>
      <c r="M212" s="231"/>
      <c r="N212" s="232"/>
      <c r="O212" s="87"/>
      <c r="P212" s="87"/>
      <c r="Q212" s="87"/>
      <c r="R212" s="87"/>
      <c r="S212" s="87"/>
      <c r="T212" s="88"/>
      <c r="U212" s="41"/>
      <c r="V212" s="41"/>
      <c r="W212" s="41"/>
      <c r="X212" s="41"/>
      <c r="Y212" s="41"/>
      <c r="Z212" s="41"/>
      <c r="AA212" s="41"/>
      <c r="AB212" s="41"/>
      <c r="AC212" s="41"/>
      <c r="AD212" s="41"/>
      <c r="AE212" s="41"/>
      <c r="AT212" s="20" t="s">
        <v>204</v>
      </c>
      <c r="AU212" s="20" t="s">
        <v>76</v>
      </c>
    </row>
    <row r="213" s="2" customFormat="1" ht="16.5" customHeight="1">
      <c r="A213" s="41"/>
      <c r="B213" s="42"/>
      <c r="C213" s="215" t="s">
        <v>568</v>
      </c>
      <c r="D213" s="215" t="s">
        <v>195</v>
      </c>
      <c r="E213" s="216" t="s">
        <v>6807</v>
      </c>
      <c r="F213" s="217" t="s">
        <v>6808</v>
      </c>
      <c r="G213" s="218" t="s">
        <v>408</v>
      </c>
      <c r="H213" s="219">
        <v>132</v>
      </c>
      <c r="I213" s="220"/>
      <c r="J213" s="221">
        <f>ROUND(I213*H213,2)</f>
        <v>0</v>
      </c>
      <c r="K213" s="217" t="s">
        <v>199</v>
      </c>
      <c r="L213" s="47"/>
      <c r="M213" s="222" t="s">
        <v>19</v>
      </c>
      <c r="N213" s="223" t="s">
        <v>40</v>
      </c>
      <c r="O213" s="87"/>
      <c r="P213" s="224">
        <f>O213*H213</f>
        <v>0</v>
      </c>
      <c r="Q213" s="224">
        <v>0.00198584</v>
      </c>
      <c r="R213" s="224">
        <f>Q213*H213</f>
        <v>0.26213088000000001</v>
      </c>
      <c r="S213" s="224">
        <v>0</v>
      </c>
      <c r="T213" s="225">
        <f>S213*H213</f>
        <v>0</v>
      </c>
      <c r="U213" s="41"/>
      <c r="V213" s="41"/>
      <c r="W213" s="41"/>
      <c r="X213" s="41"/>
      <c r="Y213" s="41"/>
      <c r="Z213" s="41"/>
      <c r="AA213" s="41"/>
      <c r="AB213" s="41"/>
      <c r="AC213" s="41"/>
      <c r="AD213" s="41"/>
      <c r="AE213" s="41"/>
      <c r="AR213" s="226" t="s">
        <v>323</v>
      </c>
      <c r="AT213" s="226" t="s">
        <v>195</v>
      </c>
      <c r="AU213" s="226" t="s">
        <v>76</v>
      </c>
      <c r="AY213" s="20" t="s">
        <v>193</v>
      </c>
      <c r="BE213" s="227">
        <f>IF(N213="základní",J213,0)</f>
        <v>0</v>
      </c>
      <c r="BF213" s="227">
        <f>IF(N213="snížená",J213,0)</f>
        <v>0</v>
      </c>
      <c r="BG213" s="227">
        <f>IF(N213="zákl. přenesená",J213,0)</f>
        <v>0</v>
      </c>
      <c r="BH213" s="227">
        <f>IF(N213="sníž. přenesená",J213,0)</f>
        <v>0</v>
      </c>
      <c r="BI213" s="227">
        <f>IF(N213="nulová",J213,0)</f>
        <v>0</v>
      </c>
      <c r="BJ213" s="20" t="s">
        <v>76</v>
      </c>
      <c r="BK213" s="227">
        <f>ROUND(I213*H213,2)</f>
        <v>0</v>
      </c>
      <c r="BL213" s="20" t="s">
        <v>323</v>
      </c>
      <c r="BM213" s="226" t="s">
        <v>2278</v>
      </c>
    </row>
    <row r="214" s="2" customFormat="1">
      <c r="A214" s="41"/>
      <c r="B214" s="42"/>
      <c r="C214" s="43"/>
      <c r="D214" s="228" t="s">
        <v>202</v>
      </c>
      <c r="E214" s="43"/>
      <c r="F214" s="229" t="s">
        <v>6809</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202</v>
      </c>
      <c r="AU214" s="20" t="s">
        <v>76</v>
      </c>
    </row>
    <row r="215" s="2" customFormat="1">
      <c r="A215" s="41"/>
      <c r="B215" s="42"/>
      <c r="C215" s="43"/>
      <c r="D215" s="233" t="s">
        <v>204</v>
      </c>
      <c r="E215" s="43"/>
      <c r="F215" s="234" t="s">
        <v>6810</v>
      </c>
      <c r="G215" s="43"/>
      <c r="H215" s="43"/>
      <c r="I215" s="230"/>
      <c r="J215" s="43"/>
      <c r="K215" s="43"/>
      <c r="L215" s="47"/>
      <c r="M215" s="231"/>
      <c r="N215" s="232"/>
      <c r="O215" s="87"/>
      <c r="P215" s="87"/>
      <c r="Q215" s="87"/>
      <c r="R215" s="87"/>
      <c r="S215" s="87"/>
      <c r="T215" s="88"/>
      <c r="U215" s="41"/>
      <c r="V215" s="41"/>
      <c r="W215" s="41"/>
      <c r="X215" s="41"/>
      <c r="Y215" s="41"/>
      <c r="Z215" s="41"/>
      <c r="AA215" s="41"/>
      <c r="AB215" s="41"/>
      <c r="AC215" s="41"/>
      <c r="AD215" s="41"/>
      <c r="AE215" s="41"/>
      <c r="AT215" s="20" t="s">
        <v>204</v>
      </c>
      <c r="AU215" s="20" t="s">
        <v>76</v>
      </c>
    </row>
    <row r="216" s="2" customFormat="1" ht="16.5" customHeight="1">
      <c r="A216" s="41"/>
      <c r="B216" s="42"/>
      <c r="C216" s="215" t="s">
        <v>577</v>
      </c>
      <c r="D216" s="215" t="s">
        <v>195</v>
      </c>
      <c r="E216" s="216" t="s">
        <v>6811</v>
      </c>
      <c r="F216" s="217" t="s">
        <v>6812</v>
      </c>
      <c r="G216" s="218" t="s">
        <v>408</v>
      </c>
      <c r="H216" s="219">
        <v>90</v>
      </c>
      <c r="I216" s="220"/>
      <c r="J216" s="221">
        <f>ROUND(I216*H216,2)</f>
        <v>0</v>
      </c>
      <c r="K216" s="217" t="s">
        <v>199</v>
      </c>
      <c r="L216" s="47"/>
      <c r="M216" s="222" t="s">
        <v>19</v>
      </c>
      <c r="N216" s="223" t="s">
        <v>40</v>
      </c>
      <c r="O216" s="87"/>
      <c r="P216" s="224">
        <f>O216*H216</f>
        <v>0</v>
      </c>
      <c r="Q216" s="224">
        <v>0.0033546800000000001</v>
      </c>
      <c r="R216" s="224">
        <f>Q216*H216</f>
        <v>0.3019212</v>
      </c>
      <c r="S216" s="224">
        <v>0</v>
      </c>
      <c r="T216" s="225">
        <f>S216*H216</f>
        <v>0</v>
      </c>
      <c r="U216" s="41"/>
      <c r="V216" s="41"/>
      <c r="W216" s="41"/>
      <c r="X216" s="41"/>
      <c r="Y216" s="41"/>
      <c r="Z216" s="41"/>
      <c r="AA216" s="41"/>
      <c r="AB216" s="41"/>
      <c r="AC216" s="41"/>
      <c r="AD216" s="41"/>
      <c r="AE216" s="41"/>
      <c r="AR216" s="226" t="s">
        <v>323</v>
      </c>
      <c r="AT216" s="226" t="s">
        <v>195</v>
      </c>
      <c r="AU216" s="226" t="s">
        <v>76</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323</v>
      </c>
      <c r="BM216" s="226" t="s">
        <v>2290</v>
      </c>
    </row>
    <row r="217" s="2" customFormat="1">
      <c r="A217" s="41"/>
      <c r="B217" s="42"/>
      <c r="C217" s="43"/>
      <c r="D217" s="228" t="s">
        <v>202</v>
      </c>
      <c r="E217" s="43"/>
      <c r="F217" s="229" t="s">
        <v>6813</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76</v>
      </c>
    </row>
    <row r="218" s="2" customFormat="1">
      <c r="A218" s="41"/>
      <c r="B218" s="42"/>
      <c r="C218" s="43"/>
      <c r="D218" s="233" t="s">
        <v>204</v>
      </c>
      <c r="E218" s="43"/>
      <c r="F218" s="234" t="s">
        <v>6814</v>
      </c>
      <c r="G218" s="43"/>
      <c r="H218" s="43"/>
      <c r="I218" s="230"/>
      <c r="J218" s="43"/>
      <c r="K218" s="43"/>
      <c r="L218" s="47"/>
      <c r="M218" s="231"/>
      <c r="N218" s="232"/>
      <c r="O218" s="87"/>
      <c r="P218" s="87"/>
      <c r="Q218" s="87"/>
      <c r="R218" s="87"/>
      <c r="S218" s="87"/>
      <c r="T218" s="88"/>
      <c r="U218" s="41"/>
      <c r="V218" s="41"/>
      <c r="W218" s="41"/>
      <c r="X218" s="41"/>
      <c r="Y218" s="41"/>
      <c r="Z218" s="41"/>
      <c r="AA218" s="41"/>
      <c r="AB218" s="41"/>
      <c r="AC218" s="41"/>
      <c r="AD218" s="41"/>
      <c r="AE218" s="41"/>
      <c r="AT218" s="20" t="s">
        <v>204</v>
      </c>
      <c r="AU218" s="20" t="s">
        <v>76</v>
      </c>
    </row>
    <row r="219" s="2" customFormat="1" ht="16.5" customHeight="1">
      <c r="A219" s="41"/>
      <c r="B219" s="42"/>
      <c r="C219" s="215" t="s">
        <v>584</v>
      </c>
      <c r="D219" s="215" t="s">
        <v>195</v>
      </c>
      <c r="E219" s="216" t="s">
        <v>6815</v>
      </c>
      <c r="F219" s="217" t="s">
        <v>6816</v>
      </c>
      <c r="G219" s="218" t="s">
        <v>408</v>
      </c>
      <c r="H219" s="219">
        <v>870</v>
      </c>
      <c r="I219" s="220"/>
      <c r="J219" s="221">
        <f>ROUND(I219*H219,2)</f>
        <v>0</v>
      </c>
      <c r="K219" s="217" t="s">
        <v>199</v>
      </c>
      <c r="L219" s="47"/>
      <c r="M219" s="222" t="s">
        <v>19</v>
      </c>
      <c r="N219" s="223" t="s">
        <v>40</v>
      </c>
      <c r="O219" s="87"/>
      <c r="P219" s="224">
        <f>O219*H219</f>
        <v>0</v>
      </c>
      <c r="Q219" s="224">
        <v>0</v>
      </c>
      <c r="R219" s="224">
        <f>Q219*H219</f>
        <v>0</v>
      </c>
      <c r="S219" s="224">
        <v>0</v>
      </c>
      <c r="T219" s="225">
        <f>S219*H219</f>
        <v>0</v>
      </c>
      <c r="U219" s="41"/>
      <c r="V219" s="41"/>
      <c r="W219" s="41"/>
      <c r="X219" s="41"/>
      <c r="Y219" s="41"/>
      <c r="Z219" s="41"/>
      <c r="AA219" s="41"/>
      <c r="AB219" s="41"/>
      <c r="AC219" s="41"/>
      <c r="AD219" s="41"/>
      <c r="AE219" s="41"/>
      <c r="AR219" s="226" t="s">
        <v>323</v>
      </c>
      <c r="AT219" s="226" t="s">
        <v>195</v>
      </c>
      <c r="AU219" s="226" t="s">
        <v>76</v>
      </c>
      <c r="AY219" s="20" t="s">
        <v>193</v>
      </c>
      <c r="BE219" s="227">
        <f>IF(N219="základní",J219,0)</f>
        <v>0</v>
      </c>
      <c r="BF219" s="227">
        <f>IF(N219="snížená",J219,0)</f>
        <v>0</v>
      </c>
      <c r="BG219" s="227">
        <f>IF(N219="zákl. přenesená",J219,0)</f>
        <v>0</v>
      </c>
      <c r="BH219" s="227">
        <f>IF(N219="sníž. přenesená",J219,0)</f>
        <v>0</v>
      </c>
      <c r="BI219" s="227">
        <f>IF(N219="nulová",J219,0)</f>
        <v>0</v>
      </c>
      <c r="BJ219" s="20" t="s">
        <v>76</v>
      </c>
      <c r="BK219" s="227">
        <f>ROUND(I219*H219,2)</f>
        <v>0</v>
      </c>
      <c r="BL219" s="20" t="s">
        <v>323</v>
      </c>
      <c r="BM219" s="226" t="s">
        <v>2303</v>
      </c>
    </row>
    <row r="220" s="2" customFormat="1">
      <c r="A220" s="41"/>
      <c r="B220" s="42"/>
      <c r="C220" s="43"/>
      <c r="D220" s="228" t="s">
        <v>202</v>
      </c>
      <c r="E220" s="43"/>
      <c r="F220" s="229" t="s">
        <v>6817</v>
      </c>
      <c r="G220" s="43"/>
      <c r="H220" s="43"/>
      <c r="I220" s="230"/>
      <c r="J220" s="43"/>
      <c r="K220" s="43"/>
      <c r="L220" s="47"/>
      <c r="M220" s="231"/>
      <c r="N220" s="232"/>
      <c r="O220" s="87"/>
      <c r="P220" s="87"/>
      <c r="Q220" s="87"/>
      <c r="R220" s="87"/>
      <c r="S220" s="87"/>
      <c r="T220" s="88"/>
      <c r="U220" s="41"/>
      <c r="V220" s="41"/>
      <c r="W220" s="41"/>
      <c r="X220" s="41"/>
      <c r="Y220" s="41"/>
      <c r="Z220" s="41"/>
      <c r="AA220" s="41"/>
      <c r="AB220" s="41"/>
      <c r="AC220" s="41"/>
      <c r="AD220" s="41"/>
      <c r="AE220" s="41"/>
      <c r="AT220" s="20" t="s">
        <v>202</v>
      </c>
      <c r="AU220" s="20" t="s">
        <v>76</v>
      </c>
    </row>
    <row r="221" s="2" customFormat="1">
      <c r="A221" s="41"/>
      <c r="B221" s="42"/>
      <c r="C221" s="43"/>
      <c r="D221" s="233" t="s">
        <v>204</v>
      </c>
      <c r="E221" s="43"/>
      <c r="F221" s="234" t="s">
        <v>6818</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204</v>
      </c>
      <c r="AU221" s="20" t="s">
        <v>76</v>
      </c>
    </row>
    <row r="222" s="2" customFormat="1" ht="16.5" customHeight="1">
      <c r="A222" s="41"/>
      <c r="B222" s="42"/>
      <c r="C222" s="215" t="s">
        <v>591</v>
      </c>
      <c r="D222" s="215" t="s">
        <v>195</v>
      </c>
      <c r="E222" s="216" t="s">
        <v>6819</v>
      </c>
      <c r="F222" s="217" t="s">
        <v>6820</v>
      </c>
      <c r="G222" s="218" t="s">
        <v>408</v>
      </c>
      <c r="H222" s="219">
        <v>222</v>
      </c>
      <c r="I222" s="220"/>
      <c r="J222" s="221">
        <f>ROUND(I222*H222,2)</f>
        <v>0</v>
      </c>
      <c r="K222" s="217" t="s">
        <v>199</v>
      </c>
      <c r="L222" s="47"/>
      <c r="M222" s="222" t="s">
        <v>19</v>
      </c>
      <c r="N222" s="223" t="s">
        <v>40</v>
      </c>
      <c r="O222" s="87"/>
      <c r="P222" s="224">
        <f>O222*H222</f>
        <v>0</v>
      </c>
      <c r="Q222" s="224">
        <v>0</v>
      </c>
      <c r="R222" s="224">
        <f>Q222*H222</f>
        <v>0</v>
      </c>
      <c r="S222" s="224">
        <v>0</v>
      </c>
      <c r="T222" s="225">
        <f>S222*H222</f>
        <v>0</v>
      </c>
      <c r="U222" s="41"/>
      <c r="V222" s="41"/>
      <c r="W222" s="41"/>
      <c r="X222" s="41"/>
      <c r="Y222" s="41"/>
      <c r="Z222" s="41"/>
      <c r="AA222" s="41"/>
      <c r="AB222" s="41"/>
      <c r="AC222" s="41"/>
      <c r="AD222" s="41"/>
      <c r="AE222" s="41"/>
      <c r="AR222" s="226" t="s">
        <v>323</v>
      </c>
      <c r="AT222" s="226" t="s">
        <v>195</v>
      </c>
      <c r="AU222" s="226" t="s">
        <v>76</v>
      </c>
      <c r="AY222" s="20" t="s">
        <v>193</v>
      </c>
      <c r="BE222" s="227">
        <f>IF(N222="základní",J222,0)</f>
        <v>0</v>
      </c>
      <c r="BF222" s="227">
        <f>IF(N222="snížená",J222,0)</f>
        <v>0</v>
      </c>
      <c r="BG222" s="227">
        <f>IF(N222="zákl. přenesená",J222,0)</f>
        <v>0</v>
      </c>
      <c r="BH222" s="227">
        <f>IF(N222="sníž. přenesená",J222,0)</f>
        <v>0</v>
      </c>
      <c r="BI222" s="227">
        <f>IF(N222="nulová",J222,0)</f>
        <v>0</v>
      </c>
      <c r="BJ222" s="20" t="s">
        <v>76</v>
      </c>
      <c r="BK222" s="227">
        <f>ROUND(I222*H222,2)</f>
        <v>0</v>
      </c>
      <c r="BL222" s="20" t="s">
        <v>323</v>
      </c>
      <c r="BM222" s="226" t="s">
        <v>2312</v>
      </c>
    </row>
    <row r="223" s="2" customFormat="1">
      <c r="A223" s="41"/>
      <c r="B223" s="42"/>
      <c r="C223" s="43"/>
      <c r="D223" s="228" t="s">
        <v>202</v>
      </c>
      <c r="E223" s="43"/>
      <c r="F223" s="229" t="s">
        <v>6821</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202</v>
      </c>
      <c r="AU223" s="20" t="s">
        <v>76</v>
      </c>
    </row>
    <row r="224" s="2" customFormat="1">
      <c r="A224" s="41"/>
      <c r="B224" s="42"/>
      <c r="C224" s="43"/>
      <c r="D224" s="233" t="s">
        <v>204</v>
      </c>
      <c r="E224" s="43"/>
      <c r="F224" s="234" t="s">
        <v>6822</v>
      </c>
      <c r="G224" s="43"/>
      <c r="H224" s="43"/>
      <c r="I224" s="230"/>
      <c r="J224" s="43"/>
      <c r="K224" s="43"/>
      <c r="L224" s="47"/>
      <c r="M224" s="231"/>
      <c r="N224" s="232"/>
      <c r="O224" s="87"/>
      <c r="P224" s="87"/>
      <c r="Q224" s="87"/>
      <c r="R224" s="87"/>
      <c r="S224" s="87"/>
      <c r="T224" s="88"/>
      <c r="U224" s="41"/>
      <c r="V224" s="41"/>
      <c r="W224" s="41"/>
      <c r="X224" s="41"/>
      <c r="Y224" s="41"/>
      <c r="Z224" s="41"/>
      <c r="AA224" s="41"/>
      <c r="AB224" s="41"/>
      <c r="AC224" s="41"/>
      <c r="AD224" s="41"/>
      <c r="AE224" s="41"/>
      <c r="AT224" s="20" t="s">
        <v>204</v>
      </c>
      <c r="AU224" s="20" t="s">
        <v>76</v>
      </c>
    </row>
    <row r="225" s="2" customFormat="1" ht="16.5" customHeight="1">
      <c r="A225" s="41"/>
      <c r="B225" s="42"/>
      <c r="C225" s="215" t="s">
        <v>598</v>
      </c>
      <c r="D225" s="215" t="s">
        <v>195</v>
      </c>
      <c r="E225" s="216" t="s">
        <v>6823</v>
      </c>
      <c r="F225" s="217" t="s">
        <v>6824</v>
      </c>
      <c r="G225" s="218" t="s">
        <v>408</v>
      </c>
      <c r="H225" s="219">
        <v>4130</v>
      </c>
      <c r="I225" s="220"/>
      <c r="J225" s="221">
        <f>ROUND(I225*H225,2)</f>
        <v>0</v>
      </c>
      <c r="K225" s="217" t="s">
        <v>199</v>
      </c>
      <c r="L225" s="47"/>
      <c r="M225" s="222" t="s">
        <v>19</v>
      </c>
      <c r="N225" s="223" t="s">
        <v>40</v>
      </c>
      <c r="O225" s="87"/>
      <c r="P225" s="224">
        <f>O225*H225</f>
        <v>0</v>
      </c>
      <c r="Q225" s="224">
        <v>0</v>
      </c>
      <c r="R225" s="224">
        <f>Q225*H225</f>
        <v>0</v>
      </c>
      <c r="S225" s="224">
        <v>0</v>
      </c>
      <c r="T225" s="225">
        <f>S225*H225</f>
        <v>0</v>
      </c>
      <c r="U225" s="41"/>
      <c r="V225" s="41"/>
      <c r="W225" s="41"/>
      <c r="X225" s="41"/>
      <c r="Y225" s="41"/>
      <c r="Z225" s="41"/>
      <c r="AA225" s="41"/>
      <c r="AB225" s="41"/>
      <c r="AC225" s="41"/>
      <c r="AD225" s="41"/>
      <c r="AE225" s="41"/>
      <c r="AR225" s="226" t="s">
        <v>323</v>
      </c>
      <c r="AT225" s="226" t="s">
        <v>195</v>
      </c>
      <c r="AU225" s="226" t="s">
        <v>76</v>
      </c>
      <c r="AY225" s="20" t="s">
        <v>193</v>
      </c>
      <c r="BE225" s="227">
        <f>IF(N225="základní",J225,0)</f>
        <v>0</v>
      </c>
      <c r="BF225" s="227">
        <f>IF(N225="snížená",J225,0)</f>
        <v>0</v>
      </c>
      <c r="BG225" s="227">
        <f>IF(N225="zákl. přenesená",J225,0)</f>
        <v>0</v>
      </c>
      <c r="BH225" s="227">
        <f>IF(N225="sníž. přenesená",J225,0)</f>
        <v>0</v>
      </c>
      <c r="BI225" s="227">
        <f>IF(N225="nulová",J225,0)</f>
        <v>0</v>
      </c>
      <c r="BJ225" s="20" t="s">
        <v>76</v>
      </c>
      <c r="BK225" s="227">
        <f>ROUND(I225*H225,2)</f>
        <v>0</v>
      </c>
      <c r="BL225" s="20" t="s">
        <v>323</v>
      </c>
      <c r="BM225" s="226" t="s">
        <v>2322</v>
      </c>
    </row>
    <row r="226" s="2" customFormat="1">
      <c r="A226" s="41"/>
      <c r="B226" s="42"/>
      <c r="C226" s="43"/>
      <c r="D226" s="228" t="s">
        <v>202</v>
      </c>
      <c r="E226" s="43"/>
      <c r="F226" s="229" t="s">
        <v>6825</v>
      </c>
      <c r="G226" s="43"/>
      <c r="H226" s="43"/>
      <c r="I226" s="230"/>
      <c r="J226" s="43"/>
      <c r="K226" s="43"/>
      <c r="L226" s="47"/>
      <c r="M226" s="231"/>
      <c r="N226" s="232"/>
      <c r="O226" s="87"/>
      <c r="P226" s="87"/>
      <c r="Q226" s="87"/>
      <c r="R226" s="87"/>
      <c r="S226" s="87"/>
      <c r="T226" s="88"/>
      <c r="U226" s="41"/>
      <c r="V226" s="41"/>
      <c r="W226" s="41"/>
      <c r="X226" s="41"/>
      <c r="Y226" s="41"/>
      <c r="Z226" s="41"/>
      <c r="AA226" s="41"/>
      <c r="AB226" s="41"/>
      <c r="AC226" s="41"/>
      <c r="AD226" s="41"/>
      <c r="AE226" s="41"/>
      <c r="AT226" s="20" t="s">
        <v>202</v>
      </c>
      <c r="AU226" s="20" t="s">
        <v>76</v>
      </c>
    </row>
    <row r="227" s="2" customFormat="1">
      <c r="A227" s="41"/>
      <c r="B227" s="42"/>
      <c r="C227" s="43"/>
      <c r="D227" s="233" t="s">
        <v>204</v>
      </c>
      <c r="E227" s="43"/>
      <c r="F227" s="234" t="s">
        <v>6826</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204</v>
      </c>
      <c r="AU227" s="20" t="s">
        <v>76</v>
      </c>
    </row>
    <row r="228" s="2" customFormat="1" ht="16.5" customHeight="1">
      <c r="A228" s="41"/>
      <c r="B228" s="42"/>
      <c r="C228" s="215" t="s">
        <v>607</v>
      </c>
      <c r="D228" s="215" t="s">
        <v>195</v>
      </c>
      <c r="E228" s="216" t="s">
        <v>6719</v>
      </c>
      <c r="F228" s="217" t="s">
        <v>6827</v>
      </c>
      <c r="G228" s="218" t="s">
        <v>343</v>
      </c>
      <c r="H228" s="219">
        <v>42</v>
      </c>
      <c r="I228" s="220"/>
      <c r="J228" s="221">
        <f>ROUND(I228*H228,2)</f>
        <v>0</v>
      </c>
      <c r="K228" s="217" t="s">
        <v>19</v>
      </c>
      <c r="L228" s="47"/>
      <c r="M228" s="222" t="s">
        <v>19</v>
      </c>
      <c r="N228" s="223" t="s">
        <v>40</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323</v>
      </c>
      <c r="AT228" s="226" t="s">
        <v>195</v>
      </c>
      <c r="AU228" s="226" t="s">
        <v>76</v>
      </c>
      <c r="AY228" s="20" t="s">
        <v>193</v>
      </c>
      <c r="BE228" s="227">
        <f>IF(N228="základní",J228,0)</f>
        <v>0</v>
      </c>
      <c r="BF228" s="227">
        <f>IF(N228="snížená",J228,0)</f>
        <v>0</v>
      </c>
      <c r="BG228" s="227">
        <f>IF(N228="zákl. přenesená",J228,0)</f>
        <v>0</v>
      </c>
      <c r="BH228" s="227">
        <f>IF(N228="sníž. přenesená",J228,0)</f>
        <v>0</v>
      </c>
      <c r="BI228" s="227">
        <f>IF(N228="nulová",J228,0)</f>
        <v>0</v>
      </c>
      <c r="BJ228" s="20" t="s">
        <v>76</v>
      </c>
      <c r="BK228" s="227">
        <f>ROUND(I228*H228,2)</f>
        <v>0</v>
      </c>
      <c r="BL228" s="20" t="s">
        <v>323</v>
      </c>
      <c r="BM228" s="226" t="s">
        <v>2333</v>
      </c>
    </row>
    <row r="229" s="2" customFormat="1">
      <c r="A229" s="41"/>
      <c r="B229" s="42"/>
      <c r="C229" s="43"/>
      <c r="D229" s="228" t="s">
        <v>202</v>
      </c>
      <c r="E229" s="43"/>
      <c r="F229" s="229" t="s">
        <v>6827</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202</v>
      </c>
      <c r="AU229" s="20" t="s">
        <v>76</v>
      </c>
    </row>
    <row r="230" s="2" customFormat="1" ht="16.5" customHeight="1">
      <c r="A230" s="41"/>
      <c r="B230" s="42"/>
      <c r="C230" s="215" t="s">
        <v>614</v>
      </c>
      <c r="D230" s="215" t="s">
        <v>195</v>
      </c>
      <c r="E230" s="216" t="s">
        <v>6828</v>
      </c>
      <c r="F230" s="217" t="s">
        <v>6829</v>
      </c>
      <c r="G230" s="218" t="s">
        <v>248</v>
      </c>
      <c r="H230" s="219">
        <v>1.272</v>
      </c>
      <c r="I230" s="220"/>
      <c r="J230" s="221">
        <f>ROUND(I230*H230,2)</f>
        <v>0</v>
      </c>
      <c r="K230" s="217" t="s">
        <v>199</v>
      </c>
      <c r="L230" s="47"/>
      <c r="M230" s="222" t="s">
        <v>19</v>
      </c>
      <c r="N230" s="223" t="s">
        <v>40</v>
      </c>
      <c r="O230" s="87"/>
      <c r="P230" s="224">
        <f>O230*H230</f>
        <v>0</v>
      </c>
      <c r="Q230" s="224">
        <v>0</v>
      </c>
      <c r="R230" s="224">
        <f>Q230*H230</f>
        <v>0</v>
      </c>
      <c r="S230" s="224">
        <v>0</v>
      </c>
      <c r="T230" s="225">
        <f>S230*H230</f>
        <v>0</v>
      </c>
      <c r="U230" s="41"/>
      <c r="V230" s="41"/>
      <c r="W230" s="41"/>
      <c r="X230" s="41"/>
      <c r="Y230" s="41"/>
      <c r="Z230" s="41"/>
      <c r="AA230" s="41"/>
      <c r="AB230" s="41"/>
      <c r="AC230" s="41"/>
      <c r="AD230" s="41"/>
      <c r="AE230" s="41"/>
      <c r="AR230" s="226" t="s">
        <v>323</v>
      </c>
      <c r="AT230" s="226" t="s">
        <v>195</v>
      </c>
      <c r="AU230" s="226" t="s">
        <v>76</v>
      </c>
      <c r="AY230" s="20" t="s">
        <v>193</v>
      </c>
      <c r="BE230" s="227">
        <f>IF(N230="základní",J230,0)</f>
        <v>0</v>
      </c>
      <c r="BF230" s="227">
        <f>IF(N230="snížená",J230,0)</f>
        <v>0</v>
      </c>
      <c r="BG230" s="227">
        <f>IF(N230="zákl. přenesená",J230,0)</f>
        <v>0</v>
      </c>
      <c r="BH230" s="227">
        <f>IF(N230="sníž. přenesená",J230,0)</f>
        <v>0</v>
      </c>
      <c r="BI230" s="227">
        <f>IF(N230="nulová",J230,0)</f>
        <v>0</v>
      </c>
      <c r="BJ230" s="20" t="s">
        <v>76</v>
      </c>
      <c r="BK230" s="227">
        <f>ROUND(I230*H230,2)</f>
        <v>0</v>
      </c>
      <c r="BL230" s="20" t="s">
        <v>323</v>
      </c>
      <c r="BM230" s="226" t="s">
        <v>2345</v>
      </c>
    </row>
    <row r="231" s="2" customFormat="1">
      <c r="A231" s="41"/>
      <c r="B231" s="42"/>
      <c r="C231" s="43"/>
      <c r="D231" s="228" t="s">
        <v>202</v>
      </c>
      <c r="E231" s="43"/>
      <c r="F231" s="229" t="s">
        <v>6830</v>
      </c>
      <c r="G231" s="43"/>
      <c r="H231" s="43"/>
      <c r="I231" s="230"/>
      <c r="J231" s="43"/>
      <c r="K231" s="43"/>
      <c r="L231" s="47"/>
      <c r="M231" s="231"/>
      <c r="N231" s="232"/>
      <c r="O231" s="87"/>
      <c r="P231" s="87"/>
      <c r="Q231" s="87"/>
      <c r="R231" s="87"/>
      <c r="S231" s="87"/>
      <c r="T231" s="88"/>
      <c r="U231" s="41"/>
      <c r="V231" s="41"/>
      <c r="W231" s="41"/>
      <c r="X231" s="41"/>
      <c r="Y231" s="41"/>
      <c r="Z231" s="41"/>
      <c r="AA231" s="41"/>
      <c r="AB231" s="41"/>
      <c r="AC231" s="41"/>
      <c r="AD231" s="41"/>
      <c r="AE231" s="41"/>
      <c r="AT231" s="20" t="s">
        <v>202</v>
      </c>
      <c r="AU231" s="20" t="s">
        <v>76</v>
      </c>
    </row>
    <row r="232" s="2" customFormat="1">
      <c r="A232" s="41"/>
      <c r="B232" s="42"/>
      <c r="C232" s="43"/>
      <c r="D232" s="233" t="s">
        <v>204</v>
      </c>
      <c r="E232" s="43"/>
      <c r="F232" s="234" t="s">
        <v>6831</v>
      </c>
      <c r="G232" s="43"/>
      <c r="H232" s="43"/>
      <c r="I232" s="230"/>
      <c r="J232" s="43"/>
      <c r="K232" s="43"/>
      <c r="L232" s="47"/>
      <c r="M232" s="231"/>
      <c r="N232" s="232"/>
      <c r="O232" s="87"/>
      <c r="P232" s="87"/>
      <c r="Q232" s="87"/>
      <c r="R232" s="87"/>
      <c r="S232" s="87"/>
      <c r="T232" s="88"/>
      <c r="U232" s="41"/>
      <c r="V232" s="41"/>
      <c r="W232" s="41"/>
      <c r="X232" s="41"/>
      <c r="Y232" s="41"/>
      <c r="Z232" s="41"/>
      <c r="AA232" s="41"/>
      <c r="AB232" s="41"/>
      <c r="AC232" s="41"/>
      <c r="AD232" s="41"/>
      <c r="AE232" s="41"/>
      <c r="AT232" s="20" t="s">
        <v>204</v>
      </c>
      <c r="AU232" s="20" t="s">
        <v>76</v>
      </c>
    </row>
    <row r="233" s="12" customFormat="1" ht="25.92" customHeight="1">
      <c r="A233" s="12"/>
      <c r="B233" s="199"/>
      <c r="C233" s="200"/>
      <c r="D233" s="201" t="s">
        <v>68</v>
      </c>
      <c r="E233" s="202" t="s">
        <v>6832</v>
      </c>
      <c r="F233" s="202" t="s">
        <v>6833</v>
      </c>
      <c r="G233" s="200"/>
      <c r="H233" s="200"/>
      <c r="I233" s="203"/>
      <c r="J233" s="204">
        <f>BK233</f>
        <v>0</v>
      </c>
      <c r="K233" s="200"/>
      <c r="L233" s="205"/>
      <c r="M233" s="206"/>
      <c r="N233" s="207"/>
      <c r="O233" s="207"/>
      <c r="P233" s="208">
        <f>SUM(P234:P409)</f>
        <v>0</v>
      </c>
      <c r="Q233" s="207"/>
      <c r="R233" s="208">
        <f>SUM(R234:R409)</f>
        <v>0.22800776859999999</v>
      </c>
      <c r="S233" s="207"/>
      <c r="T233" s="209">
        <f>SUM(T234:T409)</f>
        <v>0</v>
      </c>
      <c r="U233" s="12"/>
      <c r="V233" s="12"/>
      <c r="W233" s="12"/>
      <c r="X233" s="12"/>
      <c r="Y233" s="12"/>
      <c r="Z233" s="12"/>
      <c r="AA233" s="12"/>
      <c r="AB233" s="12"/>
      <c r="AC233" s="12"/>
      <c r="AD233" s="12"/>
      <c r="AE233" s="12"/>
      <c r="AR233" s="210" t="s">
        <v>78</v>
      </c>
      <c r="AT233" s="211" t="s">
        <v>68</v>
      </c>
      <c r="AU233" s="211" t="s">
        <v>69</v>
      </c>
      <c r="AY233" s="210" t="s">
        <v>193</v>
      </c>
      <c r="BK233" s="212">
        <f>SUM(BK234:BK409)</f>
        <v>0</v>
      </c>
    </row>
    <row r="234" s="2" customFormat="1" ht="16.5" customHeight="1">
      <c r="A234" s="41"/>
      <c r="B234" s="42"/>
      <c r="C234" s="215" t="s">
        <v>621</v>
      </c>
      <c r="D234" s="215" t="s">
        <v>195</v>
      </c>
      <c r="E234" s="216" t="s">
        <v>6834</v>
      </c>
      <c r="F234" s="217" t="s">
        <v>6835</v>
      </c>
      <c r="G234" s="218" t="s">
        <v>326</v>
      </c>
      <c r="H234" s="219">
        <v>1</v>
      </c>
      <c r="I234" s="220"/>
      <c r="J234" s="221">
        <f>ROUND(I234*H234,2)</f>
        <v>0</v>
      </c>
      <c r="K234" s="217" t="s">
        <v>199</v>
      </c>
      <c r="L234" s="47"/>
      <c r="M234" s="222" t="s">
        <v>19</v>
      </c>
      <c r="N234" s="223" t="s">
        <v>40</v>
      </c>
      <c r="O234" s="87"/>
      <c r="P234" s="224">
        <f>O234*H234</f>
        <v>0</v>
      </c>
      <c r="Q234" s="224">
        <v>0.0093912830000000003</v>
      </c>
      <c r="R234" s="224">
        <f>Q234*H234</f>
        <v>0.0093912830000000003</v>
      </c>
      <c r="S234" s="224">
        <v>0</v>
      </c>
      <c r="T234" s="225">
        <f>S234*H234</f>
        <v>0</v>
      </c>
      <c r="U234" s="41"/>
      <c r="V234" s="41"/>
      <c r="W234" s="41"/>
      <c r="X234" s="41"/>
      <c r="Y234" s="41"/>
      <c r="Z234" s="41"/>
      <c r="AA234" s="41"/>
      <c r="AB234" s="41"/>
      <c r="AC234" s="41"/>
      <c r="AD234" s="41"/>
      <c r="AE234" s="41"/>
      <c r="AR234" s="226" t="s">
        <v>323</v>
      </c>
      <c r="AT234" s="226" t="s">
        <v>195</v>
      </c>
      <c r="AU234" s="226" t="s">
        <v>76</v>
      </c>
      <c r="AY234" s="20" t="s">
        <v>193</v>
      </c>
      <c r="BE234" s="227">
        <f>IF(N234="základní",J234,0)</f>
        <v>0</v>
      </c>
      <c r="BF234" s="227">
        <f>IF(N234="snížená",J234,0)</f>
        <v>0</v>
      </c>
      <c r="BG234" s="227">
        <f>IF(N234="zákl. přenesená",J234,0)</f>
        <v>0</v>
      </c>
      <c r="BH234" s="227">
        <f>IF(N234="sníž. přenesená",J234,0)</f>
        <v>0</v>
      </c>
      <c r="BI234" s="227">
        <f>IF(N234="nulová",J234,0)</f>
        <v>0</v>
      </c>
      <c r="BJ234" s="20" t="s">
        <v>76</v>
      </c>
      <c r="BK234" s="227">
        <f>ROUND(I234*H234,2)</f>
        <v>0</v>
      </c>
      <c r="BL234" s="20" t="s">
        <v>323</v>
      </c>
      <c r="BM234" s="226" t="s">
        <v>2357</v>
      </c>
    </row>
    <row r="235" s="2" customFormat="1">
      <c r="A235" s="41"/>
      <c r="B235" s="42"/>
      <c r="C235" s="43"/>
      <c r="D235" s="228" t="s">
        <v>202</v>
      </c>
      <c r="E235" s="43"/>
      <c r="F235" s="229" t="s">
        <v>6836</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202</v>
      </c>
      <c r="AU235" s="20" t="s">
        <v>76</v>
      </c>
    </row>
    <row r="236" s="2" customFormat="1">
      <c r="A236" s="41"/>
      <c r="B236" s="42"/>
      <c r="C236" s="43"/>
      <c r="D236" s="233" t="s">
        <v>204</v>
      </c>
      <c r="E236" s="43"/>
      <c r="F236" s="234" t="s">
        <v>6837</v>
      </c>
      <c r="G236" s="43"/>
      <c r="H236" s="43"/>
      <c r="I236" s="230"/>
      <c r="J236" s="43"/>
      <c r="K236" s="43"/>
      <c r="L236" s="47"/>
      <c r="M236" s="231"/>
      <c r="N236" s="232"/>
      <c r="O236" s="87"/>
      <c r="P236" s="87"/>
      <c r="Q236" s="87"/>
      <c r="R236" s="87"/>
      <c r="S236" s="87"/>
      <c r="T236" s="88"/>
      <c r="U236" s="41"/>
      <c r="V236" s="41"/>
      <c r="W236" s="41"/>
      <c r="X236" s="41"/>
      <c r="Y236" s="41"/>
      <c r="Z236" s="41"/>
      <c r="AA236" s="41"/>
      <c r="AB236" s="41"/>
      <c r="AC236" s="41"/>
      <c r="AD236" s="41"/>
      <c r="AE236" s="41"/>
      <c r="AT236" s="20" t="s">
        <v>204</v>
      </c>
      <c r="AU236" s="20" t="s">
        <v>76</v>
      </c>
    </row>
    <row r="237" s="2" customFormat="1" ht="16.5" customHeight="1">
      <c r="A237" s="41"/>
      <c r="B237" s="42"/>
      <c r="C237" s="215" t="s">
        <v>627</v>
      </c>
      <c r="D237" s="215" t="s">
        <v>195</v>
      </c>
      <c r="E237" s="216" t="s">
        <v>6838</v>
      </c>
      <c r="F237" s="217" t="s">
        <v>6839</v>
      </c>
      <c r="G237" s="218" t="s">
        <v>326</v>
      </c>
      <c r="H237" s="219">
        <v>5</v>
      </c>
      <c r="I237" s="220"/>
      <c r="J237" s="221">
        <f>ROUND(I237*H237,2)</f>
        <v>0</v>
      </c>
      <c r="K237" s="217" t="s">
        <v>199</v>
      </c>
      <c r="L237" s="47"/>
      <c r="M237" s="222" t="s">
        <v>19</v>
      </c>
      <c r="N237" s="223" t="s">
        <v>40</v>
      </c>
      <c r="O237" s="87"/>
      <c r="P237" s="224">
        <f>O237*H237</f>
        <v>0</v>
      </c>
      <c r="Q237" s="224">
        <v>0.011594800000000001</v>
      </c>
      <c r="R237" s="224">
        <f>Q237*H237</f>
        <v>0.057974000000000005</v>
      </c>
      <c r="S237" s="224">
        <v>0</v>
      </c>
      <c r="T237" s="225">
        <f>S237*H237</f>
        <v>0</v>
      </c>
      <c r="U237" s="41"/>
      <c r="V237" s="41"/>
      <c r="W237" s="41"/>
      <c r="X237" s="41"/>
      <c r="Y237" s="41"/>
      <c r="Z237" s="41"/>
      <c r="AA237" s="41"/>
      <c r="AB237" s="41"/>
      <c r="AC237" s="41"/>
      <c r="AD237" s="41"/>
      <c r="AE237" s="41"/>
      <c r="AR237" s="226" t="s">
        <v>323</v>
      </c>
      <c r="AT237" s="226" t="s">
        <v>195</v>
      </c>
      <c r="AU237" s="226" t="s">
        <v>76</v>
      </c>
      <c r="AY237" s="20" t="s">
        <v>193</v>
      </c>
      <c r="BE237" s="227">
        <f>IF(N237="základní",J237,0)</f>
        <v>0</v>
      </c>
      <c r="BF237" s="227">
        <f>IF(N237="snížená",J237,0)</f>
        <v>0</v>
      </c>
      <c r="BG237" s="227">
        <f>IF(N237="zákl. přenesená",J237,0)</f>
        <v>0</v>
      </c>
      <c r="BH237" s="227">
        <f>IF(N237="sníž. přenesená",J237,0)</f>
        <v>0</v>
      </c>
      <c r="BI237" s="227">
        <f>IF(N237="nulová",J237,0)</f>
        <v>0</v>
      </c>
      <c r="BJ237" s="20" t="s">
        <v>76</v>
      </c>
      <c r="BK237" s="227">
        <f>ROUND(I237*H237,2)</f>
        <v>0</v>
      </c>
      <c r="BL237" s="20" t="s">
        <v>323</v>
      </c>
      <c r="BM237" s="226" t="s">
        <v>940</v>
      </c>
    </row>
    <row r="238" s="2" customFormat="1">
      <c r="A238" s="41"/>
      <c r="B238" s="42"/>
      <c r="C238" s="43"/>
      <c r="D238" s="228" t="s">
        <v>202</v>
      </c>
      <c r="E238" s="43"/>
      <c r="F238" s="229" t="s">
        <v>6840</v>
      </c>
      <c r="G238" s="43"/>
      <c r="H238" s="43"/>
      <c r="I238" s="230"/>
      <c r="J238" s="43"/>
      <c r="K238" s="43"/>
      <c r="L238" s="47"/>
      <c r="M238" s="231"/>
      <c r="N238" s="232"/>
      <c r="O238" s="87"/>
      <c r="P238" s="87"/>
      <c r="Q238" s="87"/>
      <c r="R238" s="87"/>
      <c r="S238" s="87"/>
      <c r="T238" s="88"/>
      <c r="U238" s="41"/>
      <c r="V238" s="41"/>
      <c r="W238" s="41"/>
      <c r="X238" s="41"/>
      <c r="Y238" s="41"/>
      <c r="Z238" s="41"/>
      <c r="AA238" s="41"/>
      <c r="AB238" s="41"/>
      <c r="AC238" s="41"/>
      <c r="AD238" s="41"/>
      <c r="AE238" s="41"/>
      <c r="AT238" s="20" t="s">
        <v>202</v>
      </c>
      <c r="AU238" s="20" t="s">
        <v>76</v>
      </c>
    </row>
    <row r="239" s="2" customFormat="1">
      <c r="A239" s="41"/>
      <c r="B239" s="42"/>
      <c r="C239" s="43"/>
      <c r="D239" s="233" t="s">
        <v>204</v>
      </c>
      <c r="E239" s="43"/>
      <c r="F239" s="234" t="s">
        <v>6841</v>
      </c>
      <c r="G239" s="43"/>
      <c r="H239" s="43"/>
      <c r="I239" s="230"/>
      <c r="J239" s="43"/>
      <c r="K239" s="43"/>
      <c r="L239" s="47"/>
      <c r="M239" s="231"/>
      <c r="N239" s="232"/>
      <c r="O239" s="87"/>
      <c r="P239" s="87"/>
      <c r="Q239" s="87"/>
      <c r="R239" s="87"/>
      <c r="S239" s="87"/>
      <c r="T239" s="88"/>
      <c r="U239" s="41"/>
      <c r="V239" s="41"/>
      <c r="W239" s="41"/>
      <c r="X239" s="41"/>
      <c r="Y239" s="41"/>
      <c r="Z239" s="41"/>
      <c r="AA239" s="41"/>
      <c r="AB239" s="41"/>
      <c r="AC239" s="41"/>
      <c r="AD239" s="41"/>
      <c r="AE239" s="41"/>
      <c r="AT239" s="20" t="s">
        <v>204</v>
      </c>
      <c r="AU239" s="20" t="s">
        <v>76</v>
      </c>
    </row>
    <row r="240" s="2" customFormat="1" ht="33" customHeight="1">
      <c r="A240" s="41"/>
      <c r="B240" s="42"/>
      <c r="C240" s="215" t="s">
        <v>634</v>
      </c>
      <c r="D240" s="215" t="s">
        <v>195</v>
      </c>
      <c r="E240" s="216" t="s">
        <v>6842</v>
      </c>
      <c r="F240" s="217" t="s">
        <v>6843</v>
      </c>
      <c r="G240" s="218" t="s">
        <v>343</v>
      </c>
      <c r="H240" s="219">
        <v>1</v>
      </c>
      <c r="I240" s="220"/>
      <c r="J240" s="221">
        <f>ROUND(I240*H240,2)</f>
        <v>0</v>
      </c>
      <c r="K240" s="217" t="s">
        <v>19</v>
      </c>
      <c r="L240" s="47"/>
      <c r="M240" s="222" t="s">
        <v>19</v>
      </c>
      <c r="N240" s="223" t="s">
        <v>40</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323</v>
      </c>
      <c r="AT240" s="226" t="s">
        <v>195</v>
      </c>
      <c r="AU240" s="226" t="s">
        <v>76</v>
      </c>
      <c r="AY240" s="20" t="s">
        <v>193</v>
      </c>
      <c r="BE240" s="227">
        <f>IF(N240="základní",J240,0)</f>
        <v>0</v>
      </c>
      <c r="BF240" s="227">
        <f>IF(N240="snížená",J240,0)</f>
        <v>0</v>
      </c>
      <c r="BG240" s="227">
        <f>IF(N240="zákl. přenesená",J240,0)</f>
        <v>0</v>
      </c>
      <c r="BH240" s="227">
        <f>IF(N240="sníž. přenesená",J240,0)</f>
        <v>0</v>
      </c>
      <c r="BI240" s="227">
        <f>IF(N240="nulová",J240,0)</f>
        <v>0</v>
      </c>
      <c r="BJ240" s="20" t="s">
        <v>76</v>
      </c>
      <c r="BK240" s="227">
        <f>ROUND(I240*H240,2)</f>
        <v>0</v>
      </c>
      <c r="BL240" s="20" t="s">
        <v>323</v>
      </c>
      <c r="BM240" s="226" t="s">
        <v>2383</v>
      </c>
    </row>
    <row r="241" s="2" customFormat="1">
      <c r="A241" s="41"/>
      <c r="B241" s="42"/>
      <c r="C241" s="43"/>
      <c r="D241" s="228" t="s">
        <v>202</v>
      </c>
      <c r="E241" s="43"/>
      <c r="F241" s="229" t="s">
        <v>6843</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202</v>
      </c>
      <c r="AU241" s="20" t="s">
        <v>76</v>
      </c>
    </row>
    <row r="242" s="2" customFormat="1" ht="16.5" customHeight="1">
      <c r="A242" s="41"/>
      <c r="B242" s="42"/>
      <c r="C242" s="215" t="s">
        <v>640</v>
      </c>
      <c r="D242" s="215" t="s">
        <v>195</v>
      </c>
      <c r="E242" s="216" t="s">
        <v>6844</v>
      </c>
      <c r="F242" s="217" t="s">
        <v>6845</v>
      </c>
      <c r="G242" s="218" t="s">
        <v>343</v>
      </c>
      <c r="H242" s="219">
        <v>61</v>
      </c>
      <c r="I242" s="220"/>
      <c r="J242" s="221">
        <f>ROUND(I242*H242,2)</f>
        <v>0</v>
      </c>
      <c r="K242" s="217" t="s">
        <v>199</v>
      </c>
      <c r="L242" s="47"/>
      <c r="M242" s="222" t="s">
        <v>19</v>
      </c>
      <c r="N242" s="223" t="s">
        <v>40</v>
      </c>
      <c r="O242" s="87"/>
      <c r="P242" s="224">
        <f>O242*H242</f>
        <v>0</v>
      </c>
      <c r="Q242" s="224">
        <v>7.8536999999999997E-05</v>
      </c>
      <c r="R242" s="224">
        <f>Q242*H242</f>
        <v>0.0047907569999999997</v>
      </c>
      <c r="S242" s="224">
        <v>0</v>
      </c>
      <c r="T242" s="225">
        <f>S242*H242</f>
        <v>0</v>
      </c>
      <c r="U242" s="41"/>
      <c r="V242" s="41"/>
      <c r="W242" s="41"/>
      <c r="X242" s="41"/>
      <c r="Y242" s="41"/>
      <c r="Z242" s="41"/>
      <c r="AA242" s="41"/>
      <c r="AB242" s="41"/>
      <c r="AC242" s="41"/>
      <c r="AD242" s="41"/>
      <c r="AE242" s="41"/>
      <c r="AR242" s="226" t="s">
        <v>323</v>
      </c>
      <c r="AT242" s="226" t="s">
        <v>195</v>
      </c>
      <c r="AU242" s="226" t="s">
        <v>76</v>
      </c>
      <c r="AY242" s="20" t="s">
        <v>193</v>
      </c>
      <c r="BE242" s="227">
        <f>IF(N242="základní",J242,0)</f>
        <v>0</v>
      </c>
      <c r="BF242" s="227">
        <f>IF(N242="snížená",J242,0)</f>
        <v>0</v>
      </c>
      <c r="BG242" s="227">
        <f>IF(N242="zákl. přenesená",J242,0)</f>
        <v>0</v>
      </c>
      <c r="BH242" s="227">
        <f>IF(N242="sníž. přenesená",J242,0)</f>
        <v>0</v>
      </c>
      <c r="BI242" s="227">
        <f>IF(N242="nulová",J242,0)</f>
        <v>0</v>
      </c>
      <c r="BJ242" s="20" t="s">
        <v>76</v>
      </c>
      <c r="BK242" s="227">
        <f>ROUND(I242*H242,2)</f>
        <v>0</v>
      </c>
      <c r="BL242" s="20" t="s">
        <v>323</v>
      </c>
      <c r="BM242" s="226" t="s">
        <v>2393</v>
      </c>
    </row>
    <row r="243" s="2" customFormat="1">
      <c r="A243" s="41"/>
      <c r="B243" s="42"/>
      <c r="C243" s="43"/>
      <c r="D243" s="228" t="s">
        <v>202</v>
      </c>
      <c r="E243" s="43"/>
      <c r="F243" s="229" t="s">
        <v>6846</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202</v>
      </c>
      <c r="AU243" s="20" t="s">
        <v>76</v>
      </c>
    </row>
    <row r="244" s="2" customFormat="1">
      <c r="A244" s="41"/>
      <c r="B244" s="42"/>
      <c r="C244" s="43"/>
      <c r="D244" s="233" t="s">
        <v>204</v>
      </c>
      <c r="E244" s="43"/>
      <c r="F244" s="234" t="s">
        <v>6847</v>
      </c>
      <c r="G244" s="43"/>
      <c r="H244" s="43"/>
      <c r="I244" s="230"/>
      <c r="J244" s="43"/>
      <c r="K244" s="43"/>
      <c r="L244" s="47"/>
      <c r="M244" s="231"/>
      <c r="N244" s="232"/>
      <c r="O244" s="87"/>
      <c r="P244" s="87"/>
      <c r="Q244" s="87"/>
      <c r="R244" s="87"/>
      <c r="S244" s="87"/>
      <c r="T244" s="88"/>
      <c r="U244" s="41"/>
      <c r="V244" s="41"/>
      <c r="W244" s="41"/>
      <c r="X244" s="41"/>
      <c r="Y244" s="41"/>
      <c r="Z244" s="41"/>
      <c r="AA244" s="41"/>
      <c r="AB244" s="41"/>
      <c r="AC244" s="41"/>
      <c r="AD244" s="41"/>
      <c r="AE244" s="41"/>
      <c r="AT244" s="20" t="s">
        <v>204</v>
      </c>
      <c r="AU244" s="20" t="s">
        <v>76</v>
      </c>
    </row>
    <row r="245" s="2" customFormat="1" ht="16.5" customHeight="1">
      <c r="A245" s="41"/>
      <c r="B245" s="42"/>
      <c r="C245" s="215" t="s">
        <v>647</v>
      </c>
      <c r="D245" s="215" t="s">
        <v>195</v>
      </c>
      <c r="E245" s="216" t="s">
        <v>6848</v>
      </c>
      <c r="F245" s="217" t="s">
        <v>6849</v>
      </c>
      <c r="G245" s="218" t="s">
        <v>343</v>
      </c>
      <c r="H245" s="219">
        <v>2</v>
      </c>
      <c r="I245" s="220"/>
      <c r="J245" s="221">
        <f>ROUND(I245*H245,2)</f>
        <v>0</v>
      </c>
      <c r="K245" s="217" t="s">
        <v>199</v>
      </c>
      <c r="L245" s="47"/>
      <c r="M245" s="222" t="s">
        <v>19</v>
      </c>
      <c r="N245" s="223" t="s">
        <v>40</v>
      </c>
      <c r="O245" s="87"/>
      <c r="P245" s="224">
        <f>O245*H245</f>
        <v>0</v>
      </c>
      <c r="Q245" s="224">
        <v>0.0002067762</v>
      </c>
      <c r="R245" s="224">
        <f>Q245*H245</f>
        <v>0.0004135524</v>
      </c>
      <c r="S245" s="224">
        <v>0</v>
      </c>
      <c r="T245" s="225">
        <f>S245*H245</f>
        <v>0</v>
      </c>
      <c r="U245" s="41"/>
      <c r="V245" s="41"/>
      <c r="W245" s="41"/>
      <c r="X245" s="41"/>
      <c r="Y245" s="41"/>
      <c r="Z245" s="41"/>
      <c r="AA245" s="41"/>
      <c r="AB245" s="41"/>
      <c r="AC245" s="41"/>
      <c r="AD245" s="41"/>
      <c r="AE245" s="41"/>
      <c r="AR245" s="226" t="s">
        <v>323</v>
      </c>
      <c r="AT245" s="226" t="s">
        <v>195</v>
      </c>
      <c r="AU245" s="226" t="s">
        <v>76</v>
      </c>
      <c r="AY245" s="20" t="s">
        <v>193</v>
      </c>
      <c r="BE245" s="227">
        <f>IF(N245="základní",J245,0)</f>
        <v>0</v>
      </c>
      <c r="BF245" s="227">
        <f>IF(N245="snížená",J245,0)</f>
        <v>0</v>
      </c>
      <c r="BG245" s="227">
        <f>IF(N245="zákl. přenesená",J245,0)</f>
        <v>0</v>
      </c>
      <c r="BH245" s="227">
        <f>IF(N245="sníž. přenesená",J245,0)</f>
        <v>0</v>
      </c>
      <c r="BI245" s="227">
        <f>IF(N245="nulová",J245,0)</f>
        <v>0</v>
      </c>
      <c r="BJ245" s="20" t="s">
        <v>76</v>
      </c>
      <c r="BK245" s="227">
        <f>ROUND(I245*H245,2)</f>
        <v>0</v>
      </c>
      <c r="BL245" s="20" t="s">
        <v>323</v>
      </c>
      <c r="BM245" s="226" t="s">
        <v>2406</v>
      </c>
    </row>
    <row r="246" s="2" customFormat="1">
      <c r="A246" s="41"/>
      <c r="B246" s="42"/>
      <c r="C246" s="43"/>
      <c r="D246" s="228" t="s">
        <v>202</v>
      </c>
      <c r="E246" s="43"/>
      <c r="F246" s="229" t="s">
        <v>6850</v>
      </c>
      <c r="G246" s="43"/>
      <c r="H246" s="43"/>
      <c r="I246" s="230"/>
      <c r="J246" s="43"/>
      <c r="K246" s="43"/>
      <c r="L246" s="47"/>
      <c r="M246" s="231"/>
      <c r="N246" s="232"/>
      <c r="O246" s="87"/>
      <c r="P246" s="87"/>
      <c r="Q246" s="87"/>
      <c r="R246" s="87"/>
      <c r="S246" s="87"/>
      <c r="T246" s="88"/>
      <c r="U246" s="41"/>
      <c r="V246" s="41"/>
      <c r="W246" s="41"/>
      <c r="X246" s="41"/>
      <c r="Y246" s="41"/>
      <c r="Z246" s="41"/>
      <c r="AA246" s="41"/>
      <c r="AB246" s="41"/>
      <c r="AC246" s="41"/>
      <c r="AD246" s="41"/>
      <c r="AE246" s="41"/>
      <c r="AT246" s="20" t="s">
        <v>202</v>
      </c>
      <c r="AU246" s="20" t="s">
        <v>76</v>
      </c>
    </row>
    <row r="247" s="2" customFormat="1">
      <c r="A247" s="41"/>
      <c r="B247" s="42"/>
      <c r="C247" s="43"/>
      <c r="D247" s="233" t="s">
        <v>204</v>
      </c>
      <c r="E247" s="43"/>
      <c r="F247" s="234" t="s">
        <v>6851</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204</v>
      </c>
      <c r="AU247" s="20" t="s">
        <v>76</v>
      </c>
    </row>
    <row r="248" s="2" customFormat="1" ht="16.5" customHeight="1">
      <c r="A248" s="41"/>
      <c r="B248" s="42"/>
      <c r="C248" s="215" t="s">
        <v>653</v>
      </c>
      <c r="D248" s="215" t="s">
        <v>195</v>
      </c>
      <c r="E248" s="216" t="s">
        <v>6852</v>
      </c>
      <c r="F248" s="217" t="s">
        <v>6853</v>
      </c>
      <c r="G248" s="218" t="s">
        <v>343</v>
      </c>
      <c r="H248" s="219">
        <v>2</v>
      </c>
      <c r="I248" s="220"/>
      <c r="J248" s="221">
        <f>ROUND(I248*H248,2)</f>
        <v>0</v>
      </c>
      <c r="K248" s="217" t="s">
        <v>199</v>
      </c>
      <c r="L248" s="47"/>
      <c r="M248" s="222" t="s">
        <v>19</v>
      </c>
      <c r="N248" s="223" t="s">
        <v>40</v>
      </c>
      <c r="O248" s="87"/>
      <c r="P248" s="224">
        <f>O248*H248</f>
        <v>0</v>
      </c>
      <c r="Q248" s="224">
        <v>0.00023579100000000001</v>
      </c>
      <c r="R248" s="224">
        <f>Q248*H248</f>
        <v>0.00047158200000000001</v>
      </c>
      <c r="S248" s="224">
        <v>0</v>
      </c>
      <c r="T248" s="225">
        <f>S248*H248</f>
        <v>0</v>
      </c>
      <c r="U248" s="41"/>
      <c r="V248" s="41"/>
      <c r="W248" s="41"/>
      <c r="X248" s="41"/>
      <c r="Y248" s="41"/>
      <c r="Z248" s="41"/>
      <c r="AA248" s="41"/>
      <c r="AB248" s="41"/>
      <c r="AC248" s="41"/>
      <c r="AD248" s="41"/>
      <c r="AE248" s="41"/>
      <c r="AR248" s="226" t="s">
        <v>323</v>
      </c>
      <c r="AT248" s="226" t="s">
        <v>195</v>
      </c>
      <c r="AU248" s="226" t="s">
        <v>76</v>
      </c>
      <c r="AY248" s="20" t="s">
        <v>193</v>
      </c>
      <c r="BE248" s="227">
        <f>IF(N248="základní",J248,0)</f>
        <v>0</v>
      </c>
      <c r="BF248" s="227">
        <f>IF(N248="snížená",J248,0)</f>
        <v>0</v>
      </c>
      <c r="BG248" s="227">
        <f>IF(N248="zákl. přenesená",J248,0)</f>
        <v>0</v>
      </c>
      <c r="BH248" s="227">
        <f>IF(N248="sníž. přenesená",J248,0)</f>
        <v>0</v>
      </c>
      <c r="BI248" s="227">
        <f>IF(N248="nulová",J248,0)</f>
        <v>0</v>
      </c>
      <c r="BJ248" s="20" t="s">
        <v>76</v>
      </c>
      <c r="BK248" s="227">
        <f>ROUND(I248*H248,2)</f>
        <v>0</v>
      </c>
      <c r="BL248" s="20" t="s">
        <v>323</v>
      </c>
      <c r="BM248" s="226" t="s">
        <v>2420</v>
      </c>
    </row>
    <row r="249" s="2" customFormat="1">
      <c r="A249" s="41"/>
      <c r="B249" s="42"/>
      <c r="C249" s="43"/>
      <c r="D249" s="228" t="s">
        <v>202</v>
      </c>
      <c r="E249" s="43"/>
      <c r="F249" s="229" t="s">
        <v>6854</v>
      </c>
      <c r="G249" s="43"/>
      <c r="H249" s="43"/>
      <c r="I249" s="230"/>
      <c r="J249" s="43"/>
      <c r="K249" s="43"/>
      <c r="L249" s="47"/>
      <c r="M249" s="231"/>
      <c r="N249" s="232"/>
      <c r="O249" s="87"/>
      <c r="P249" s="87"/>
      <c r="Q249" s="87"/>
      <c r="R249" s="87"/>
      <c r="S249" s="87"/>
      <c r="T249" s="88"/>
      <c r="U249" s="41"/>
      <c r="V249" s="41"/>
      <c r="W249" s="41"/>
      <c r="X249" s="41"/>
      <c r="Y249" s="41"/>
      <c r="Z249" s="41"/>
      <c r="AA249" s="41"/>
      <c r="AB249" s="41"/>
      <c r="AC249" s="41"/>
      <c r="AD249" s="41"/>
      <c r="AE249" s="41"/>
      <c r="AT249" s="20" t="s">
        <v>202</v>
      </c>
      <c r="AU249" s="20" t="s">
        <v>76</v>
      </c>
    </row>
    <row r="250" s="2" customFormat="1">
      <c r="A250" s="41"/>
      <c r="B250" s="42"/>
      <c r="C250" s="43"/>
      <c r="D250" s="233" t="s">
        <v>204</v>
      </c>
      <c r="E250" s="43"/>
      <c r="F250" s="234" t="s">
        <v>6855</v>
      </c>
      <c r="G250" s="43"/>
      <c r="H250" s="43"/>
      <c r="I250" s="230"/>
      <c r="J250" s="43"/>
      <c r="K250" s="43"/>
      <c r="L250" s="47"/>
      <c r="M250" s="231"/>
      <c r="N250" s="232"/>
      <c r="O250" s="87"/>
      <c r="P250" s="87"/>
      <c r="Q250" s="87"/>
      <c r="R250" s="87"/>
      <c r="S250" s="87"/>
      <c r="T250" s="88"/>
      <c r="U250" s="41"/>
      <c r="V250" s="41"/>
      <c r="W250" s="41"/>
      <c r="X250" s="41"/>
      <c r="Y250" s="41"/>
      <c r="Z250" s="41"/>
      <c r="AA250" s="41"/>
      <c r="AB250" s="41"/>
      <c r="AC250" s="41"/>
      <c r="AD250" s="41"/>
      <c r="AE250" s="41"/>
      <c r="AT250" s="20" t="s">
        <v>204</v>
      </c>
      <c r="AU250" s="20" t="s">
        <v>76</v>
      </c>
    </row>
    <row r="251" s="2" customFormat="1" ht="16.5" customHeight="1">
      <c r="A251" s="41"/>
      <c r="B251" s="42"/>
      <c r="C251" s="215" t="s">
        <v>659</v>
      </c>
      <c r="D251" s="215" t="s">
        <v>195</v>
      </c>
      <c r="E251" s="216" t="s">
        <v>6856</v>
      </c>
      <c r="F251" s="217" t="s">
        <v>6857</v>
      </c>
      <c r="G251" s="218" t="s">
        <v>343</v>
      </c>
      <c r="H251" s="219">
        <v>2</v>
      </c>
      <c r="I251" s="220"/>
      <c r="J251" s="221">
        <f>ROUND(I251*H251,2)</f>
        <v>0</v>
      </c>
      <c r="K251" s="217" t="s">
        <v>199</v>
      </c>
      <c r="L251" s="47"/>
      <c r="M251" s="222" t="s">
        <v>19</v>
      </c>
      <c r="N251" s="223" t="s">
        <v>40</v>
      </c>
      <c r="O251" s="87"/>
      <c r="P251" s="224">
        <f>O251*H251</f>
        <v>0</v>
      </c>
      <c r="Q251" s="224">
        <v>0.0001178058</v>
      </c>
      <c r="R251" s="224">
        <f>Q251*H251</f>
        <v>0.00023561160000000001</v>
      </c>
      <c r="S251" s="224">
        <v>0</v>
      </c>
      <c r="T251" s="225">
        <f>S251*H251</f>
        <v>0</v>
      </c>
      <c r="U251" s="41"/>
      <c r="V251" s="41"/>
      <c r="W251" s="41"/>
      <c r="X251" s="41"/>
      <c r="Y251" s="41"/>
      <c r="Z251" s="41"/>
      <c r="AA251" s="41"/>
      <c r="AB251" s="41"/>
      <c r="AC251" s="41"/>
      <c r="AD251" s="41"/>
      <c r="AE251" s="41"/>
      <c r="AR251" s="226" t="s">
        <v>323</v>
      </c>
      <c r="AT251" s="226" t="s">
        <v>195</v>
      </c>
      <c r="AU251" s="226" t="s">
        <v>76</v>
      </c>
      <c r="AY251" s="20" t="s">
        <v>193</v>
      </c>
      <c r="BE251" s="227">
        <f>IF(N251="základní",J251,0)</f>
        <v>0</v>
      </c>
      <c r="BF251" s="227">
        <f>IF(N251="snížená",J251,0)</f>
        <v>0</v>
      </c>
      <c r="BG251" s="227">
        <f>IF(N251="zákl. přenesená",J251,0)</f>
        <v>0</v>
      </c>
      <c r="BH251" s="227">
        <f>IF(N251="sníž. přenesená",J251,0)</f>
        <v>0</v>
      </c>
      <c r="BI251" s="227">
        <f>IF(N251="nulová",J251,0)</f>
        <v>0</v>
      </c>
      <c r="BJ251" s="20" t="s">
        <v>76</v>
      </c>
      <c r="BK251" s="227">
        <f>ROUND(I251*H251,2)</f>
        <v>0</v>
      </c>
      <c r="BL251" s="20" t="s">
        <v>323</v>
      </c>
      <c r="BM251" s="226" t="s">
        <v>2430</v>
      </c>
    </row>
    <row r="252" s="2" customFormat="1">
      <c r="A252" s="41"/>
      <c r="B252" s="42"/>
      <c r="C252" s="43"/>
      <c r="D252" s="228" t="s">
        <v>202</v>
      </c>
      <c r="E252" s="43"/>
      <c r="F252" s="229" t="s">
        <v>6858</v>
      </c>
      <c r="G252" s="43"/>
      <c r="H252" s="43"/>
      <c r="I252" s="230"/>
      <c r="J252" s="43"/>
      <c r="K252" s="43"/>
      <c r="L252" s="47"/>
      <c r="M252" s="231"/>
      <c r="N252" s="232"/>
      <c r="O252" s="87"/>
      <c r="P252" s="87"/>
      <c r="Q252" s="87"/>
      <c r="R252" s="87"/>
      <c r="S252" s="87"/>
      <c r="T252" s="88"/>
      <c r="U252" s="41"/>
      <c r="V252" s="41"/>
      <c r="W252" s="41"/>
      <c r="X252" s="41"/>
      <c r="Y252" s="41"/>
      <c r="Z252" s="41"/>
      <c r="AA252" s="41"/>
      <c r="AB252" s="41"/>
      <c r="AC252" s="41"/>
      <c r="AD252" s="41"/>
      <c r="AE252" s="41"/>
      <c r="AT252" s="20" t="s">
        <v>202</v>
      </c>
      <c r="AU252" s="20" t="s">
        <v>76</v>
      </c>
    </row>
    <row r="253" s="2" customFormat="1">
      <c r="A253" s="41"/>
      <c r="B253" s="42"/>
      <c r="C253" s="43"/>
      <c r="D253" s="233" t="s">
        <v>204</v>
      </c>
      <c r="E253" s="43"/>
      <c r="F253" s="234" t="s">
        <v>6859</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204</v>
      </c>
      <c r="AU253" s="20" t="s">
        <v>76</v>
      </c>
    </row>
    <row r="254" s="2" customFormat="1" ht="16.5" customHeight="1">
      <c r="A254" s="41"/>
      <c r="B254" s="42"/>
      <c r="C254" s="215" t="s">
        <v>665</v>
      </c>
      <c r="D254" s="215" t="s">
        <v>195</v>
      </c>
      <c r="E254" s="216" t="s">
        <v>6860</v>
      </c>
      <c r="F254" s="217" t="s">
        <v>6861</v>
      </c>
      <c r="G254" s="218" t="s">
        <v>343</v>
      </c>
      <c r="H254" s="219">
        <v>2</v>
      </c>
      <c r="I254" s="220"/>
      <c r="J254" s="221">
        <f>ROUND(I254*H254,2)</f>
        <v>0</v>
      </c>
      <c r="K254" s="217" t="s">
        <v>199</v>
      </c>
      <c r="L254" s="47"/>
      <c r="M254" s="222" t="s">
        <v>19</v>
      </c>
      <c r="N254" s="223" t="s">
        <v>40</v>
      </c>
      <c r="O254" s="87"/>
      <c r="P254" s="224">
        <f>O254*H254</f>
        <v>0</v>
      </c>
      <c r="Q254" s="224">
        <v>0.0001497762</v>
      </c>
      <c r="R254" s="224">
        <f>Q254*H254</f>
        <v>0.0002995524</v>
      </c>
      <c r="S254" s="224">
        <v>0</v>
      </c>
      <c r="T254" s="225">
        <f>S254*H254</f>
        <v>0</v>
      </c>
      <c r="U254" s="41"/>
      <c r="V254" s="41"/>
      <c r="W254" s="41"/>
      <c r="X254" s="41"/>
      <c r="Y254" s="41"/>
      <c r="Z254" s="41"/>
      <c r="AA254" s="41"/>
      <c r="AB254" s="41"/>
      <c r="AC254" s="41"/>
      <c r="AD254" s="41"/>
      <c r="AE254" s="41"/>
      <c r="AR254" s="226" t="s">
        <v>323</v>
      </c>
      <c r="AT254" s="226" t="s">
        <v>195</v>
      </c>
      <c r="AU254" s="226" t="s">
        <v>76</v>
      </c>
      <c r="AY254" s="20" t="s">
        <v>193</v>
      </c>
      <c r="BE254" s="227">
        <f>IF(N254="základní",J254,0)</f>
        <v>0</v>
      </c>
      <c r="BF254" s="227">
        <f>IF(N254="snížená",J254,0)</f>
        <v>0</v>
      </c>
      <c r="BG254" s="227">
        <f>IF(N254="zákl. přenesená",J254,0)</f>
        <v>0</v>
      </c>
      <c r="BH254" s="227">
        <f>IF(N254="sníž. přenesená",J254,0)</f>
        <v>0</v>
      </c>
      <c r="BI254" s="227">
        <f>IF(N254="nulová",J254,0)</f>
        <v>0</v>
      </c>
      <c r="BJ254" s="20" t="s">
        <v>76</v>
      </c>
      <c r="BK254" s="227">
        <f>ROUND(I254*H254,2)</f>
        <v>0</v>
      </c>
      <c r="BL254" s="20" t="s">
        <v>323</v>
      </c>
      <c r="BM254" s="226" t="s">
        <v>2447</v>
      </c>
    </row>
    <row r="255" s="2" customFormat="1">
      <c r="A255" s="41"/>
      <c r="B255" s="42"/>
      <c r="C255" s="43"/>
      <c r="D255" s="228" t="s">
        <v>202</v>
      </c>
      <c r="E255" s="43"/>
      <c r="F255" s="229" t="s">
        <v>6862</v>
      </c>
      <c r="G255" s="43"/>
      <c r="H255" s="43"/>
      <c r="I255" s="230"/>
      <c r="J255" s="43"/>
      <c r="K255" s="43"/>
      <c r="L255" s="47"/>
      <c r="M255" s="231"/>
      <c r="N255" s="232"/>
      <c r="O255" s="87"/>
      <c r="P255" s="87"/>
      <c r="Q255" s="87"/>
      <c r="R255" s="87"/>
      <c r="S255" s="87"/>
      <c r="T255" s="88"/>
      <c r="U255" s="41"/>
      <c r="V255" s="41"/>
      <c r="W255" s="41"/>
      <c r="X255" s="41"/>
      <c r="Y255" s="41"/>
      <c r="Z255" s="41"/>
      <c r="AA255" s="41"/>
      <c r="AB255" s="41"/>
      <c r="AC255" s="41"/>
      <c r="AD255" s="41"/>
      <c r="AE255" s="41"/>
      <c r="AT255" s="20" t="s">
        <v>202</v>
      </c>
      <c r="AU255" s="20" t="s">
        <v>76</v>
      </c>
    </row>
    <row r="256" s="2" customFormat="1">
      <c r="A256" s="41"/>
      <c r="B256" s="42"/>
      <c r="C256" s="43"/>
      <c r="D256" s="233" t="s">
        <v>204</v>
      </c>
      <c r="E256" s="43"/>
      <c r="F256" s="234" t="s">
        <v>6863</v>
      </c>
      <c r="G256" s="43"/>
      <c r="H256" s="43"/>
      <c r="I256" s="230"/>
      <c r="J256" s="43"/>
      <c r="K256" s="43"/>
      <c r="L256" s="47"/>
      <c r="M256" s="231"/>
      <c r="N256" s="232"/>
      <c r="O256" s="87"/>
      <c r="P256" s="87"/>
      <c r="Q256" s="87"/>
      <c r="R256" s="87"/>
      <c r="S256" s="87"/>
      <c r="T256" s="88"/>
      <c r="U256" s="41"/>
      <c r="V256" s="41"/>
      <c r="W256" s="41"/>
      <c r="X256" s="41"/>
      <c r="Y256" s="41"/>
      <c r="Z256" s="41"/>
      <c r="AA256" s="41"/>
      <c r="AB256" s="41"/>
      <c r="AC256" s="41"/>
      <c r="AD256" s="41"/>
      <c r="AE256" s="41"/>
      <c r="AT256" s="20" t="s">
        <v>204</v>
      </c>
      <c r="AU256" s="20" t="s">
        <v>76</v>
      </c>
    </row>
    <row r="257" s="2" customFormat="1" ht="16.5" customHeight="1">
      <c r="A257" s="41"/>
      <c r="B257" s="42"/>
      <c r="C257" s="215" t="s">
        <v>667</v>
      </c>
      <c r="D257" s="215" t="s">
        <v>195</v>
      </c>
      <c r="E257" s="216" t="s">
        <v>6864</v>
      </c>
      <c r="F257" s="217" t="s">
        <v>6865</v>
      </c>
      <c r="G257" s="218" t="s">
        <v>343</v>
      </c>
      <c r="H257" s="219">
        <v>1</v>
      </c>
      <c r="I257" s="220"/>
      <c r="J257" s="221">
        <f>ROUND(I257*H257,2)</f>
        <v>0</v>
      </c>
      <c r="K257" s="217" t="s">
        <v>199</v>
      </c>
      <c r="L257" s="47"/>
      <c r="M257" s="222" t="s">
        <v>19</v>
      </c>
      <c r="N257" s="223" t="s">
        <v>40</v>
      </c>
      <c r="O257" s="87"/>
      <c r="P257" s="224">
        <f>O257*H257</f>
        <v>0</v>
      </c>
      <c r="Q257" s="224">
        <v>0.00021653699999999999</v>
      </c>
      <c r="R257" s="224">
        <f>Q257*H257</f>
        <v>0.00021653699999999999</v>
      </c>
      <c r="S257" s="224">
        <v>0</v>
      </c>
      <c r="T257" s="225">
        <f>S257*H257</f>
        <v>0</v>
      </c>
      <c r="U257" s="41"/>
      <c r="V257" s="41"/>
      <c r="W257" s="41"/>
      <c r="X257" s="41"/>
      <c r="Y257" s="41"/>
      <c r="Z257" s="41"/>
      <c r="AA257" s="41"/>
      <c r="AB257" s="41"/>
      <c r="AC257" s="41"/>
      <c r="AD257" s="41"/>
      <c r="AE257" s="41"/>
      <c r="AR257" s="226" t="s">
        <v>323</v>
      </c>
      <c r="AT257" s="226" t="s">
        <v>195</v>
      </c>
      <c r="AU257" s="226" t="s">
        <v>76</v>
      </c>
      <c r="AY257" s="20" t="s">
        <v>193</v>
      </c>
      <c r="BE257" s="227">
        <f>IF(N257="základní",J257,0)</f>
        <v>0</v>
      </c>
      <c r="BF257" s="227">
        <f>IF(N257="snížená",J257,0)</f>
        <v>0</v>
      </c>
      <c r="BG257" s="227">
        <f>IF(N257="zákl. přenesená",J257,0)</f>
        <v>0</v>
      </c>
      <c r="BH257" s="227">
        <f>IF(N257="sníž. přenesená",J257,0)</f>
        <v>0</v>
      </c>
      <c r="BI257" s="227">
        <f>IF(N257="nulová",J257,0)</f>
        <v>0</v>
      </c>
      <c r="BJ257" s="20" t="s">
        <v>76</v>
      </c>
      <c r="BK257" s="227">
        <f>ROUND(I257*H257,2)</f>
        <v>0</v>
      </c>
      <c r="BL257" s="20" t="s">
        <v>323</v>
      </c>
      <c r="BM257" s="226" t="s">
        <v>2465</v>
      </c>
    </row>
    <row r="258" s="2" customFormat="1">
      <c r="A258" s="41"/>
      <c r="B258" s="42"/>
      <c r="C258" s="43"/>
      <c r="D258" s="228" t="s">
        <v>202</v>
      </c>
      <c r="E258" s="43"/>
      <c r="F258" s="229" t="s">
        <v>6866</v>
      </c>
      <c r="G258" s="43"/>
      <c r="H258" s="43"/>
      <c r="I258" s="230"/>
      <c r="J258" s="43"/>
      <c r="K258" s="43"/>
      <c r="L258" s="47"/>
      <c r="M258" s="231"/>
      <c r="N258" s="232"/>
      <c r="O258" s="87"/>
      <c r="P258" s="87"/>
      <c r="Q258" s="87"/>
      <c r="R258" s="87"/>
      <c r="S258" s="87"/>
      <c r="T258" s="88"/>
      <c r="U258" s="41"/>
      <c r="V258" s="41"/>
      <c r="W258" s="41"/>
      <c r="X258" s="41"/>
      <c r="Y258" s="41"/>
      <c r="Z258" s="41"/>
      <c r="AA258" s="41"/>
      <c r="AB258" s="41"/>
      <c r="AC258" s="41"/>
      <c r="AD258" s="41"/>
      <c r="AE258" s="41"/>
      <c r="AT258" s="20" t="s">
        <v>202</v>
      </c>
      <c r="AU258" s="20" t="s">
        <v>76</v>
      </c>
    </row>
    <row r="259" s="2" customFormat="1">
      <c r="A259" s="41"/>
      <c r="B259" s="42"/>
      <c r="C259" s="43"/>
      <c r="D259" s="233" t="s">
        <v>204</v>
      </c>
      <c r="E259" s="43"/>
      <c r="F259" s="234" t="s">
        <v>6867</v>
      </c>
      <c r="G259" s="43"/>
      <c r="H259" s="43"/>
      <c r="I259" s="230"/>
      <c r="J259" s="43"/>
      <c r="K259" s="43"/>
      <c r="L259" s="47"/>
      <c r="M259" s="231"/>
      <c r="N259" s="232"/>
      <c r="O259" s="87"/>
      <c r="P259" s="87"/>
      <c r="Q259" s="87"/>
      <c r="R259" s="87"/>
      <c r="S259" s="87"/>
      <c r="T259" s="88"/>
      <c r="U259" s="41"/>
      <c r="V259" s="41"/>
      <c r="W259" s="41"/>
      <c r="X259" s="41"/>
      <c r="Y259" s="41"/>
      <c r="Z259" s="41"/>
      <c r="AA259" s="41"/>
      <c r="AB259" s="41"/>
      <c r="AC259" s="41"/>
      <c r="AD259" s="41"/>
      <c r="AE259" s="41"/>
      <c r="AT259" s="20" t="s">
        <v>204</v>
      </c>
      <c r="AU259" s="20" t="s">
        <v>76</v>
      </c>
    </row>
    <row r="260" s="2" customFormat="1" ht="16.5" customHeight="1">
      <c r="A260" s="41"/>
      <c r="B260" s="42"/>
      <c r="C260" s="215" t="s">
        <v>673</v>
      </c>
      <c r="D260" s="215" t="s">
        <v>195</v>
      </c>
      <c r="E260" s="216" t="s">
        <v>6868</v>
      </c>
      <c r="F260" s="217" t="s">
        <v>6869</v>
      </c>
      <c r="G260" s="218" t="s">
        <v>343</v>
      </c>
      <c r="H260" s="219">
        <v>53</v>
      </c>
      <c r="I260" s="220"/>
      <c r="J260" s="221">
        <f>ROUND(I260*H260,2)</f>
        <v>0</v>
      </c>
      <c r="K260" s="217" t="s">
        <v>199</v>
      </c>
      <c r="L260" s="47"/>
      <c r="M260" s="222" t="s">
        <v>19</v>
      </c>
      <c r="N260" s="223" t="s">
        <v>40</v>
      </c>
      <c r="O260" s="87"/>
      <c r="P260" s="224">
        <f>O260*H260</f>
        <v>0</v>
      </c>
      <c r="Q260" s="224">
        <v>0.00021956999999999999</v>
      </c>
      <c r="R260" s="224">
        <f>Q260*H260</f>
        <v>0.011637209999999999</v>
      </c>
      <c r="S260" s="224">
        <v>0</v>
      </c>
      <c r="T260" s="225">
        <f>S260*H260</f>
        <v>0</v>
      </c>
      <c r="U260" s="41"/>
      <c r="V260" s="41"/>
      <c r="W260" s="41"/>
      <c r="X260" s="41"/>
      <c r="Y260" s="41"/>
      <c r="Z260" s="41"/>
      <c r="AA260" s="41"/>
      <c r="AB260" s="41"/>
      <c r="AC260" s="41"/>
      <c r="AD260" s="41"/>
      <c r="AE260" s="41"/>
      <c r="AR260" s="226" t="s">
        <v>323</v>
      </c>
      <c r="AT260" s="226" t="s">
        <v>195</v>
      </c>
      <c r="AU260" s="226" t="s">
        <v>76</v>
      </c>
      <c r="AY260" s="20" t="s">
        <v>193</v>
      </c>
      <c r="BE260" s="227">
        <f>IF(N260="základní",J260,0)</f>
        <v>0</v>
      </c>
      <c r="BF260" s="227">
        <f>IF(N260="snížená",J260,0)</f>
        <v>0</v>
      </c>
      <c r="BG260" s="227">
        <f>IF(N260="zákl. přenesená",J260,0)</f>
        <v>0</v>
      </c>
      <c r="BH260" s="227">
        <f>IF(N260="sníž. přenesená",J260,0)</f>
        <v>0</v>
      </c>
      <c r="BI260" s="227">
        <f>IF(N260="nulová",J260,0)</f>
        <v>0</v>
      </c>
      <c r="BJ260" s="20" t="s">
        <v>76</v>
      </c>
      <c r="BK260" s="227">
        <f>ROUND(I260*H260,2)</f>
        <v>0</v>
      </c>
      <c r="BL260" s="20" t="s">
        <v>323</v>
      </c>
      <c r="BM260" s="226" t="s">
        <v>2480</v>
      </c>
    </row>
    <row r="261" s="2" customFormat="1">
      <c r="A261" s="41"/>
      <c r="B261" s="42"/>
      <c r="C261" s="43"/>
      <c r="D261" s="228" t="s">
        <v>202</v>
      </c>
      <c r="E261" s="43"/>
      <c r="F261" s="229" t="s">
        <v>6870</v>
      </c>
      <c r="G261" s="43"/>
      <c r="H261" s="43"/>
      <c r="I261" s="230"/>
      <c r="J261" s="43"/>
      <c r="K261" s="43"/>
      <c r="L261" s="47"/>
      <c r="M261" s="231"/>
      <c r="N261" s="232"/>
      <c r="O261" s="87"/>
      <c r="P261" s="87"/>
      <c r="Q261" s="87"/>
      <c r="R261" s="87"/>
      <c r="S261" s="87"/>
      <c r="T261" s="88"/>
      <c r="U261" s="41"/>
      <c r="V261" s="41"/>
      <c r="W261" s="41"/>
      <c r="X261" s="41"/>
      <c r="Y261" s="41"/>
      <c r="Z261" s="41"/>
      <c r="AA261" s="41"/>
      <c r="AB261" s="41"/>
      <c r="AC261" s="41"/>
      <c r="AD261" s="41"/>
      <c r="AE261" s="41"/>
      <c r="AT261" s="20" t="s">
        <v>202</v>
      </c>
      <c r="AU261" s="20" t="s">
        <v>76</v>
      </c>
    </row>
    <row r="262" s="2" customFormat="1">
      <c r="A262" s="41"/>
      <c r="B262" s="42"/>
      <c r="C262" s="43"/>
      <c r="D262" s="233" t="s">
        <v>204</v>
      </c>
      <c r="E262" s="43"/>
      <c r="F262" s="234" t="s">
        <v>6871</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204</v>
      </c>
      <c r="AU262" s="20" t="s">
        <v>76</v>
      </c>
    </row>
    <row r="263" s="2" customFormat="1" ht="21.75" customHeight="1">
      <c r="A263" s="41"/>
      <c r="B263" s="42"/>
      <c r="C263" s="215" t="s">
        <v>681</v>
      </c>
      <c r="D263" s="215" t="s">
        <v>195</v>
      </c>
      <c r="E263" s="216" t="s">
        <v>6872</v>
      </c>
      <c r="F263" s="217" t="s">
        <v>6873</v>
      </c>
      <c r="G263" s="218" t="s">
        <v>343</v>
      </c>
      <c r="H263" s="219">
        <v>26</v>
      </c>
      <c r="I263" s="220"/>
      <c r="J263" s="221">
        <f>ROUND(I263*H263,2)</f>
        <v>0</v>
      </c>
      <c r="K263" s="217" t="s">
        <v>199</v>
      </c>
      <c r="L263" s="47"/>
      <c r="M263" s="222" t="s">
        <v>19</v>
      </c>
      <c r="N263" s="223" t="s">
        <v>40</v>
      </c>
      <c r="O263" s="87"/>
      <c r="P263" s="224">
        <f>O263*H263</f>
        <v>0</v>
      </c>
      <c r="Q263" s="224">
        <v>0.00026931319999999999</v>
      </c>
      <c r="R263" s="224">
        <f>Q263*H263</f>
        <v>0.0070021431999999998</v>
      </c>
      <c r="S263" s="224">
        <v>0</v>
      </c>
      <c r="T263" s="225">
        <f>S263*H263</f>
        <v>0</v>
      </c>
      <c r="U263" s="41"/>
      <c r="V263" s="41"/>
      <c r="W263" s="41"/>
      <c r="X263" s="41"/>
      <c r="Y263" s="41"/>
      <c r="Z263" s="41"/>
      <c r="AA263" s="41"/>
      <c r="AB263" s="41"/>
      <c r="AC263" s="41"/>
      <c r="AD263" s="41"/>
      <c r="AE263" s="41"/>
      <c r="AR263" s="226" t="s">
        <v>323</v>
      </c>
      <c r="AT263" s="226" t="s">
        <v>195</v>
      </c>
      <c r="AU263" s="226" t="s">
        <v>76</v>
      </c>
      <c r="AY263" s="20" t="s">
        <v>193</v>
      </c>
      <c r="BE263" s="227">
        <f>IF(N263="základní",J263,0)</f>
        <v>0</v>
      </c>
      <c r="BF263" s="227">
        <f>IF(N263="snížená",J263,0)</f>
        <v>0</v>
      </c>
      <c r="BG263" s="227">
        <f>IF(N263="zákl. přenesená",J263,0)</f>
        <v>0</v>
      </c>
      <c r="BH263" s="227">
        <f>IF(N263="sníž. přenesená",J263,0)</f>
        <v>0</v>
      </c>
      <c r="BI263" s="227">
        <f>IF(N263="nulová",J263,0)</f>
        <v>0</v>
      </c>
      <c r="BJ263" s="20" t="s">
        <v>76</v>
      </c>
      <c r="BK263" s="227">
        <f>ROUND(I263*H263,2)</f>
        <v>0</v>
      </c>
      <c r="BL263" s="20" t="s">
        <v>323</v>
      </c>
      <c r="BM263" s="226" t="s">
        <v>2490</v>
      </c>
    </row>
    <row r="264" s="2" customFormat="1">
      <c r="A264" s="41"/>
      <c r="B264" s="42"/>
      <c r="C264" s="43"/>
      <c r="D264" s="228" t="s">
        <v>202</v>
      </c>
      <c r="E264" s="43"/>
      <c r="F264" s="229" t="s">
        <v>6874</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202</v>
      </c>
      <c r="AU264" s="20" t="s">
        <v>76</v>
      </c>
    </row>
    <row r="265" s="2" customFormat="1">
      <c r="A265" s="41"/>
      <c r="B265" s="42"/>
      <c r="C265" s="43"/>
      <c r="D265" s="233" t="s">
        <v>204</v>
      </c>
      <c r="E265" s="43"/>
      <c r="F265" s="234" t="s">
        <v>6875</v>
      </c>
      <c r="G265" s="43"/>
      <c r="H265" s="43"/>
      <c r="I265" s="230"/>
      <c r="J265" s="43"/>
      <c r="K265" s="43"/>
      <c r="L265" s="47"/>
      <c r="M265" s="231"/>
      <c r="N265" s="232"/>
      <c r="O265" s="87"/>
      <c r="P265" s="87"/>
      <c r="Q265" s="87"/>
      <c r="R265" s="87"/>
      <c r="S265" s="87"/>
      <c r="T265" s="88"/>
      <c r="U265" s="41"/>
      <c r="V265" s="41"/>
      <c r="W265" s="41"/>
      <c r="X265" s="41"/>
      <c r="Y265" s="41"/>
      <c r="Z265" s="41"/>
      <c r="AA265" s="41"/>
      <c r="AB265" s="41"/>
      <c r="AC265" s="41"/>
      <c r="AD265" s="41"/>
      <c r="AE265" s="41"/>
      <c r="AT265" s="20" t="s">
        <v>204</v>
      </c>
      <c r="AU265" s="20" t="s">
        <v>76</v>
      </c>
    </row>
    <row r="266" s="2" customFormat="1" ht="16.5" customHeight="1">
      <c r="A266" s="41"/>
      <c r="B266" s="42"/>
      <c r="C266" s="215" t="s">
        <v>691</v>
      </c>
      <c r="D266" s="215" t="s">
        <v>195</v>
      </c>
      <c r="E266" s="216" t="s">
        <v>6876</v>
      </c>
      <c r="F266" s="217" t="s">
        <v>6877</v>
      </c>
      <c r="G266" s="218" t="s">
        <v>343</v>
      </c>
      <c r="H266" s="219">
        <v>4</v>
      </c>
      <c r="I266" s="220"/>
      <c r="J266" s="221">
        <f>ROUND(I266*H266,2)</f>
        <v>0</v>
      </c>
      <c r="K266" s="217" t="s">
        <v>199</v>
      </c>
      <c r="L266" s="47"/>
      <c r="M266" s="222" t="s">
        <v>19</v>
      </c>
      <c r="N266" s="223" t="s">
        <v>40</v>
      </c>
      <c r="O266" s="87"/>
      <c r="P266" s="224">
        <f>O266*H266</f>
        <v>0</v>
      </c>
      <c r="Q266" s="224">
        <v>0.00033956999999999998</v>
      </c>
      <c r="R266" s="224">
        <f>Q266*H266</f>
        <v>0.0013582799999999999</v>
      </c>
      <c r="S266" s="224">
        <v>0</v>
      </c>
      <c r="T266" s="225">
        <f>S266*H266</f>
        <v>0</v>
      </c>
      <c r="U266" s="41"/>
      <c r="V266" s="41"/>
      <c r="W266" s="41"/>
      <c r="X266" s="41"/>
      <c r="Y266" s="41"/>
      <c r="Z266" s="41"/>
      <c r="AA266" s="41"/>
      <c r="AB266" s="41"/>
      <c r="AC266" s="41"/>
      <c r="AD266" s="41"/>
      <c r="AE266" s="41"/>
      <c r="AR266" s="226" t="s">
        <v>323</v>
      </c>
      <c r="AT266" s="226" t="s">
        <v>195</v>
      </c>
      <c r="AU266" s="226" t="s">
        <v>76</v>
      </c>
      <c r="AY266" s="20" t="s">
        <v>193</v>
      </c>
      <c r="BE266" s="227">
        <f>IF(N266="základní",J266,0)</f>
        <v>0</v>
      </c>
      <c r="BF266" s="227">
        <f>IF(N266="snížená",J266,0)</f>
        <v>0</v>
      </c>
      <c r="BG266" s="227">
        <f>IF(N266="zákl. přenesená",J266,0)</f>
        <v>0</v>
      </c>
      <c r="BH266" s="227">
        <f>IF(N266="sníž. přenesená",J266,0)</f>
        <v>0</v>
      </c>
      <c r="BI266" s="227">
        <f>IF(N266="nulová",J266,0)</f>
        <v>0</v>
      </c>
      <c r="BJ266" s="20" t="s">
        <v>76</v>
      </c>
      <c r="BK266" s="227">
        <f>ROUND(I266*H266,2)</f>
        <v>0</v>
      </c>
      <c r="BL266" s="20" t="s">
        <v>323</v>
      </c>
      <c r="BM266" s="226" t="s">
        <v>2502</v>
      </c>
    </row>
    <row r="267" s="2" customFormat="1">
      <c r="A267" s="41"/>
      <c r="B267" s="42"/>
      <c r="C267" s="43"/>
      <c r="D267" s="228" t="s">
        <v>202</v>
      </c>
      <c r="E267" s="43"/>
      <c r="F267" s="229" t="s">
        <v>6878</v>
      </c>
      <c r="G267" s="43"/>
      <c r="H267" s="43"/>
      <c r="I267" s="230"/>
      <c r="J267" s="43"/>
      <c r="K267" s="43"/>
      <c r="L267" s="47"/>
      <c r="M267" s="231"/>
      <c r="N267" s="232"/>
      <c r="O267" s="87"/>
      <c r="P267" s="87"/>
      <c r="Q267" s="87"/>
      <c r="R267" s="87"/>
      <c r="S267" s="87"/>
      <c r="T267" s="88"/>
      <c r="U267" s="41"/>
      <c r="V267" s="41"/>
      <c r="W267" s="41"/>
      <c r="X267" s="41"/>
      <c r="Y267" s="41"/>
      <c r="Z267" s="41"/>
      <c r="AA267" s="41"/>
      <c r="AB267" s="41"/>
      <c r="AC267" s="41"/>
      <c r="AD267" s="41"/>
      <c r="AE267" s="41"/>
      <c r="AT267" s="20" t="s">
        <v>202</v>
      </c>
      <c r="AU267" s="20" t="s">
        <v>76</v>
      </c>
    </row>
    <row r="268" s="2" customFormat="1">
      <c r="A268" s="41"/>
      <c r="B268" s="42"/>
      <c r="C268" s="43"/>
      <c r="D268" s="233" t="s">
        <v>204</v>
      </c>
      <c r="E268" s="43"/>
      <c r="F268" s="234" t="s">
        <v>6879</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204</v>
      </c>
      <c r="AU268" s="20" t="s">
        <v>76</v>
      </c>
    </row>
    <row r="269" s="2" customFormat="1" ht="16.5" customHeight="1">
      <c r="A269" s="41"/>
      <c r="B269" s="42"/>
      <c r="C269" s="215" t="s">
        <v>701</v>
      </c>
      <c r="D269" s="215" t="s">
        <v>195</v>
      </c>
      <c r="E269" s="216" t="s">
        <v>6880</v>
      </c>
      <c r="F269" s="217" t="s">
        <v>6881</v>
      </c>
      <c r="G269" s="218" t="s">
        <v>343</v>
      </c>
      <c r="H269" s="219">
        <v>4</v>
      </c>
      <c r="I269" s="220"/>
      <c r="J269" s="221">
        <f>ROUND(I269*H269,2)</f>
        <v>0</v>
      </c>
      <c r="K269" s="217" t="s">
        <v>199</v>
      </c>
      <c r="L269" s="47"/>
      <c r="M269" s="222" t="s">
        <v>19</v>
      </c>
      <c r="N269" s="223" t="s">
        <v>40</v>
      </c>
      <c r="O269" s="87"/>
      <c r="P269" s="224">
        <f>O269*H269</f>
        <v>0</v>
      </c>
      <c r="Q269" s="224">
        <v>0.00049956999999999996</v>
      </c>
      <c r="R269" s="224">
        <f>Q269*H269</f>
        <v>0.0019982799999999998</v>
      </c>
      <c r="S269" s="224">
        <v>0</v>
      </c>
      <c r="T269" s="225">
        <f>S269*H269</f>
        <v>0</v>
      </c>
      <c r="U269" s="41"/>
      <c r="V269" s="41"/>
      <c r="W269" s="41"/>
      <c r="X269" s="41"/>
      <c r="Y269" s="41"/>
      <c r="Z269" s="41"/>
      <c r="AA269" s="41"/>
      <c r="AB269" s="41"/>
      <c r="AC269" s="41"/>
      <c r="AD269" s="41"/>
      <c r="AE269" s="41"/>
      <c r="AR269" s="226" t="s">
        <v>323</v>
      </c>
      <c r="AT269" s="226" t="s">
        <v>195</v>
      </c>
      <c r="AU269" s="226" t="s">
        <v>76</v>
      </c>
      <c r="AY269" s="20" t="s">
        <v>193</v>
      </c>
      <c r="BE269" s="227">
        <f>IF(N269="základní",J269,0)</f>
        <v>0</v>
      </c>
      <c r="BF269" s="227">
        <f>IF(N269="snížená",J269,0)</f>
        <v>0</v>
      </c>
      <c r="BG269" s="227">
        <f>IF(N269="zákl. přenesená",J269,0)</f>
        <v>0</v>
      </c>
      <c r="BH269" s="227">
        <f>IF(N269="sníž. přenesená",J269,0)</f>
        <v>0</v>
      </c>
      <c r="BI269" s="227">
        <f>IF(N269="nulová",J269,0)</f>
        <v>0</v>
      </c>
      <c r="BJ269" s="20" t="s">
        <v>76</v>
      </c>
      <c r="BK269" s="227">
        <f>ROUND(I269*H269,2)</f>
        <v>0</v>
      </c>
      <c r="BL269" s="20" t="s">
        <v>323</v>
      </c>
      <c r="BM269" s="226" t="s">
        <v>2516</v>
      </c>
    </row>
    <row r="270" s="2" customFormat="1">
      <c r="A270" s="41"/>
      <c r="B270" s="42"/>
      <c r="C270" s="43"/>
      <c r="D270" s="228" t="s">
        <v>202</v>
      </c>
      <c r="E270" s="43"/>
      <c r="F270" s="229" t="s">
        <v>6882</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202</v>
      </c>
      <c r="AU270" s="20" t="s">
        <v>76</v>
      </c>
    </row>
    <row r="271" s="2" customFormat="1">
      <c r="A271" s="41"/>
      <c r="B271" s="42"/>
      <c r="C271" s="43"/>
      <c r="D271" s="233" t="s">
        <v>204</v>
      </c>
      <c r="E271" s="43"/>
      <c r="F271" s="234" t="s">
        <v>6883</v>
      </c>
      <c r="G271" s="43"/>
      <c r="H271" s="43"/>
      <c r="I271" s="230"/>
      <c r="J271" s="43"/>
      <c r="K271" s="43"/>
      <c r="L271" s="47"/>
      <c r="M271" s="231"/>
      <c r="N271" s="232"/>
      <c r="O271" s="87"/>
      <c r="P271" s="87"/>
      <c r="Q271" s="87"/>
      <c r="R271" s="87"/>
      <c r="S271" s="87"/>
      <c r="T271" s="88"/>
      <c r="U271" s="41"/>
      <c r="V271" s="41"/>
      <c r="W271" s="41"/>
      <c r="X271" s="41"/>
      <c r="Y271" s="41"/>
      <c r="Z271" s="41"/>
      <c r="AA271" s="41"/>
      <c r="AB271" s="41"/>
      <c r="AC271" s="41"/>
      <c r="AD271" s="41"/>
      <c r="AE271" s="41"/>
      <c r="AT271" s="20" t="s">
        <v>204</v>
      </c>
      <c r="AU271" s="20" t="s">
        <v>76</v>
      </c>
    </row>
    <row r="272" s="2" customFormat="1" ht="16.5" customHeight="1">
      <c r="A272" s="41"/>
      <c r="B272" s="42"/>
      <c r="C272" s="215" t="s">
        <v>710</v>
      </c>
      <c r="D272" s="215" t="s">
        <v>195</v>
      </c>
      <c r="E272" s="216" t="s">
        <v>6884</v>
      </c>
      <c r="F272" s="217" t="s">
        <v>6885</v>
      </c>
      <c r="G272" s="218" t="s">
        <v>343</v>
      </c>
      <c r="H272" s="219">
        <v>2</v>
      </c>
      <c r="I272" s="220"/>
      <c r="J272" s="221">
        <f>ROUND(I272*H272,2)</f>
        <v>0</v>
      </c>
      <c r="K272" s="217" t="s">
        <v>199</v>
      </c>
      <c r="L272" s="47"/>
      <c r="M272" s="222" t="s">
        <v>19</v>
      </c>
      <c r="N272" s="223" t="s">
        <v>40</v>
      </c>
      <c r="O272" s="87"/>
      <c r="P272" s="224">
        <f>O272*H272</f>
        <v>0</v>
      </c>
      <c r="Q272" s="224">
        <v>0.00069957000000000005</v>
      </c>
      <c r="R272" s="224">
        <f>Q272*H272</f>
        <v>0.0013991400000000001</v>
      </c>
      <c r="S272" s="224">
        <v>0</v>
      </c>
      <c r="T272" s="225">
        <f>S272*H272</f>
        <v>0</v>
      </c>
      <c r="U272" s="41"/>
      <c r="V272" s="41"/>
      <c r="W272" s="41"/>
      <c r="X272" s="41"/>
      <c r="Y272" s="41"/>
      <c r="Z272" s="41"/>
      <c r="AA272" s="41"/>
      <c r="AB272" s="41"/>
      <c r="AC272" s="41"/>
      <c r="AD272" s="41"/>
      <c r="AE272" s="41"/>
      <c r="AR272" s="226" t="s">
        <v>323</v>
      </c>
      <c r="AT272" s="226" t="s">
        <v>195</v>
      </c>
      <c r="AU272" s="226" t="s">
        <v>76</v>
      </c>
      <c r="AY272" s="20" t="s">
        <v>193</v>
      </c>
      <c r="BE272" s="227">
        <f>IF(N272="základní",J272,0)</f>
        <v>0</v>
      </c>
      <c r="BF272" s="227">
        <f>IF(N272="snížená",J272,0)</f>
        <v>0</v>
      </c>
      <c r="BG272" s="227">
        <f>IF(N272="zákl. přenesená",J272,0)</f>
        <v>0</v>
      </c>
      <c r="BH272" s="227">
        <f>IF(N272="sníž. přenesená",J272,0)</f>
        <v>0</v>
      </c>
      <c r="BI272" s="227">
        <f>IF(N272="nulová",J272,0)</f>
        <v>0</v>
      </c>
      <c r="BJ272" s="20" t="s">
        <v>76</v>
      </c>
      <c r="BK272" s="227">
        <f>ROUND(I272*H272,2)</f>
        <v>0</v>
      </c>
      <c r="BL272" s="20" t="s">
        <v>323</v>
      </c>
      <c r="BM272" s="226" t="s">
        <v>2529</v>
      </c>
    </row>
    <row r="273" s="2" customFormat="1">
      <c r="A273" s="41"/>
      <c r="B273" s="42"/>
      <c r="C273" s="43"/>
      <c r="D273" s="228" t="s">
        <v>202</v>
      </c>
      <c r="E273" s="43"/>
      <c r="F273" s="229" t="s">
        <v>6886</v>
      </c>
      <c r="G273" s="43"/>
      <c r="H273" s="43"/>
      <c r="I273" s="230"/>
      <c r="J273" s="43"/>
      <c r="K273" s="43"/>
      <c r="L273" s="47"/>
      <c r="M273" s="231"/>
      <c r="N273" s="232"/>
      <c r="O273" s="87"/>
      <c r="P273" s="87"/>
      <c r="Q273" s="87"/>
      <c r="R273" s="87"/>
      <c r="S273" s="87"/>
      <c r="T273" s="88"/>
      <c r="U273" s="41"/>
      <c r="V273" s="41"/>
      <c r="W273" s="41"/>
      <c r="X273" s="41"/>
      <c r="Y273" s="41"/>
      <c r="Z273" s="41"/>
      <c r="AA273" s="41"/>
      <c r="AB273" s="41"/>
      <c r="AC273" s="41"/>
      <c r="AD273" s="41"/>
      <c r="AE273" s="41"/>
      <c r="AT273" s="20" t="s">
        <v>202</v>
      </c>
      <c r="AU273" s="20" t="s">
        <v>76</v>
      </c>
    </row>
    <row r="274" s="2" customFormat="1">
      <c r="A274" s="41"/>
      <c r="B274" s="42"/>
      <c r="C274" s="43"/>
      <c r="D274" s="233" t="s">
        <v>204</v>
      </c>
      <c r="E274" s="43"/>
      <c r="F274" s="234" t="s">
        <v>6887</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204</v>
      </c>
      <c r="AU274" s="20" t="s">
        <v>76</v>
      </c>
    </row>
    <row r="275" s="2" customFormat="1" ht="16.5" customHeight="1">
      <c r="A275" s="41"/>
      <c r="B275" s="42"/>
      <c r="C275" s="215" t="s">
        <v>719</v>
      </c>
      <c r="D275" s="215" t="s">
        <v>195</v>
      </c>
      <c r="E275" s="216" t="s">
        <v>6888</v>
      </c>
      <c r="F275" s="217" t="s">
        <v>6889</v>
      </c>
      <c r="G275" s="218" t="s">
        <v>343</v>
      </c>
      <c r="H275" s="219">
        <v>10</v>
      </c>
      <c r="I275" s="220"/>
      <c r="J275" s="221">
        <f>ROUND(I275*H275,2)</f>
        <v>0</v>
      </c>
      <c r="K275" s="217" t="s">
        <v>199</v>
      </c>
      <c r="L275" s="47"/>
      <c r="M275" s="222" t="s">
        <v>19</v>
      </c>
      <c r="N275" s="223" t="s">
        <v>40</v>
      </c>
      <c r="O275" s="87"/>
      <c r="P275" s="224">
        <f>O275*H275</f>
        <v>0</v>
      </c>
      <c r="Q275" s="224">
        <v>0.0010695699999999999</v>
      </c>
      <c r="R275" s="224">
        <f>Q275*H275</f>
        <v>0.010695699999999999</v>
      </c>
      <c r="S275" s="224">
        <v>0</v>
      </c>
      <c r="T275" s="225">
        <f>S275*H275</f>
        <v>0</v>
      </c>
      <c r="U275" s="41"/>
      <c r="V275" s="41"/>
      <c r="W275" s="41"/>
      <c r="X275" s="41"/>
      <c r="Y275" s="41"/>
      <c r="Z275" s="41"/>
      <c r="AA275" s="41"/>
      <c r="AB275" s="41"/>
      <c r="AC275" s="41"/>
      <c r="AD275" s="41"/>
      <c r="AE275" s="41"/>
      <c r="AR275" s="226" t="s">
        <v>323</v>
      </c>
      <c r="AT275" s="226" t="s">
        <v>195</v>
      </c>
      <c r="AU275" s="226" t="s">
        <v>76</v>
      </c>
      <c r="AY275" s="20" t="s">
        <v>193</v>
      </c>
      <c r="BE275" s="227">
        <f>IF(N275="základní",J275,0)</f>
        <v>0</v>
      </c>
      <c r="BF275" s="227">
        <f>IF(N275="snížená",J275,0)</f>
        <v>0</v>
      </c>
      <c r="BG275" s="227">
        <f>IF(N275="zákl. přenesená",J275,0)</f>
        <v>0</v>
      </c>
      <c r="BH275" s="227">
        <f>IF(N275="sníž. přenesená",J275,0)</f>
        <v>0</v>
      </c>
      <c r="BI275" s="227">
        <f>IF(N275="nulová",J275,0)</f>
        <v>0</v>
      </c>
      <c r="BJ275" s="20" t="s">
        <v>76</v>
      </c>
      <c r="BK275" s="227">
        <f>ROUND(I275*H275,2)</f>
        <v>0</v>
      </c>
      <c r="BL275" s="20" t="s">
        <v>323</v>
      </c>
      <c r="BM275" s="226" t="s">
        <v>2538</v>
      </c>
    </row>
    <row r="276" s="2" customFormat="1">
      <c r="A276" s="41"/>
      <c r="B276" s="42"/>
      <c r="C276" s="43"/>
      <c r="D276" s="228" t="s">
        <v>202</v>
      </c>
      <c r="E276" s="43"/>
      <c r="F276" s="229" t="s">
        <v>6890</v>
      </c>
      <c r="G276" s="43"/>
      <c r="H276" s="43"/>
      <c r="I276" s="230"/>
      <c r="J276" s="43"/>
      <c r="K276" s="43"/>
      <c r="L276" s="47"/>
      <c r="M276" s="231"/>
      <c r="N276" s="232"/>
      <c r="O276" s="87"/>
      <c r="P276" s="87"/>
      <c r="Q276" s="87"/>
      <c r="R276" s="87"/>
      <c r="S276" s="87"/>
      <c r="T276" s="88"/>
      <c r="U276" s="41"/>
      <c r="V276" s="41"/>
      <c r="W276" s="41"/>
      <c r="X276" s="41"/>
      <c r="Y276" s="41"/>
      <c r="Z276" s="41"/>
      <c r="AA276" s="41"/>
      <c r="AB276" s="41"/>
      <c r="AC276" s="41"/>
      <c r="AD276" s="41"/>
      <c r="AE276" s="41"/>
      <c r="AT276" s="20" t="s">
        <v>202</v>
      </c>
      <c r="AU276" s="20" t="s">
        <v>76</v>
      </c>
    </row>
    <row r="277" s="2" customFormat="1">
      <c r="A277" s="41"/>
      <c r="B277" s="42"/>
      <c r="C277" s="43"/>
      <c r="D277" s="233" t="s">
        <v>204</v>
      </c>
      <c r="E277" s="43"/>
      <c r="F277" s="234" t="s">
        <v>6891</v>
      </c>
      <c r="G277" s="43"/>
      <c r="H277" s="43"/>
      <c r="I277" s="230"/>
      <c r="J277" s="43"/>
      <c r="K277" s="43"/>
      <c r="L277" s="47"/>
      <c r="M277" s="231"/>
      <c r="N277" s="232"/>
      <c r="O277" s="87"/>
      <c r="P277" s="87"/>
      <c r="Q277" s="87"/>
      <c r="R277" s="87"/>
      <c r="S277" s="87"/>
      <c r="T277" s="88"/>
      <c r="U277" s="41"/>
      <c r="V277" s="41"/>
      <c r="W277" s="41"/>
      <c r="X277" s="41"/>
      <c r="Y277" s="41"/>
      <c r="Z277" s="41"/>
      <c r="AA277" s="41"/>
      <c r="AB277" s="41"/>
      <c r="AC277" s="41"/>
      <c r="AD277" s="41"/>
      <c r="AE277" s="41"/>
      <c r="AT277" s="20" t="s">
        <v>204</v>
      </c>
      <c r="AU277" s="20" t="s">
        <v>76</v>
      </c>
    </row>
    <row r="278" s="2" customFormat="1" ht="16.5" customHeight="1">
      <c r="A278" s="41"/>
      <c r="B278" s="42"/>
      <c r="C278" s="215" t="s">
        <v>724</v>
      </c>
      <c r="D278" s="215" t="s">
        <v>195</v>
      </c>
      <c r="E278" s="216" t="s">
        <v>6892</v>
      </c>
      <c r="F278" s="217" t="s">
        <v>6893</v>
      </c>
      <c r="G278" s="218" t="s">
        <v>343</v>
      </c>
      <c r="H278" s="219">
        <v>14</v>
      </c>
      <c r="I278" s="220"/>
      <c r="J278" s="221">
        <f>ROUND(I278*H278,2)</f>
        <v>0</v>
      </c>
      <c r="K278" s="217" t="s">
        <v>199</v>
      </c>
      <c r="L278" s="47"/>
      <c r="M278" s="222" t="s">
        <v>19</v>
      </c>
      <c r="N278" s="223" t="s">
        <v>40</v>
      </c>
      <c r="O278" s="87"/>
      <c r="P278" s="224">
        <f>O278*H278</f>
        <v>0</v>
      </c>
      <c r="Q278" s="224">
        <v>0.00167957</v>
      </c>
      <c r="R278" s="224">
        <f>Q278*H278</f>
        <v>0.02351398</v>
      </c>
      <c r="S278" s="224">
        <v>0</v>
      </c>
      <c r="T278" s="225">
        <f>S278*H278</f>
        <v>0</v>
      </c>
      <c r="U278" s="41"/>
      <c r="V278" s="41"/>
      <c r="W278" s="41"/>
      <c r="X278" s="41"/>
      <c r="Y278" s="41"/>
      <c r="Z278" s="41"/>
      <c r="AA278" s="41"/>
      <c r="AB278" s="41"/>
      <c r="AC278" s="41"/>
      <c r="AD278" s="41"/>
      <c r="AE278" s="41"/>
      <c r="AR278" s="226" t="s">
        <v>323</v>
      </c>
      <c r="AT278" s="226" t="s">
        <v>195</v>
      </c>
      <c r="AU278" s="226" t="s">
        <v>76</v>
      </c>
      <c r="AY278" s="20" t="s">
        <v>193</v>
      </c>
      <c r="BE278" s="227">
        <f>IF(N278="základní",J278,0)</f>
        <v>0</v>
      </c>
      <c r="BF278" s="227">
        <f>IF(N278="snížená",J278,0)</f>
        <v>0</v>
      </c>
      <c r="BG278" s="227">
        <f>IF(N278="zákl. přenesená",J278,0)</f>
        <v>0</v>
      </c>
      <c r="BH278" s="227">
        <f>IF(N278="sníž. přenesená",J278,0)</f>
        <v>0</v>
      </c>
      <c r="BI278" s="227">
        <f>IF(N278="nulová",J278,0)</f>
        <v>0</v>
      </c>
      <c r="BJ278" s="20" t="s">
        <v>76</v>
      </c>
      <c r="BK278" s="227">
        <f>ROUND(I278*H278,2)</f>
        <v>0</v>
      </c>
      <c r="BL278" s="20" t="s">
        <v>323</v>
      </c>
      <c r="BM278" s="226" t="s">
        <v>2547</v>
      </c>
    </row>
    <row r="279" s="2" customFormat="1">
      <c r="A279" s="41"/>
      <c r="B279" s="42"/>
      <c r="C279" s="43"/>
      <c r="D279" s="228" t="s">
        <v>202</v>
      </c>
      <c r="E279" s="43"/>
      <c r="F279" s="229" t="s">
        <v>6894</v>
      </c>
      <c r="G279" s="43"/>
      <c r="H279" s="43"/>
      <c r="I279" s="230"/>
      <c r="J279" s="43"/>
      <c r="K279" s="43"/>
      <c r="L279" s="47"/>
      <c r="M279" s="231"/>
      <c r="N279" s="232"/>
      <c r="O279" s="87"/>
      <c r="P279" s="87"/>
      <c r="Q279" s="87"/>
      <c r="R279" s="87"/>
      <c r="S279" s="87"/>
      <c r="T279" s="88"/>
      <c r="U279" s="41"/>
      <c r="V279" s="41"/>
      <c r="W279" s="41"/>
      <c r="X279" s="41"/>
      <c r="Y279" s="41"/>
      <c r="Z279" s="41"/>
      <c r="AA279" s="41"/>
      <c r="AB279" s="41"/>
      <c r="AC279" s="41"/>
      <c r="AD279" s="41"/>
      <c r="AE279" s="41"/>
      <c r="AT279" s="20" t="s">
        <v>202</v>
      </c>
      <c r="AU279" s="20" t="s">
        <v>76</v>
      </c>
    </row>
    <row r="280" s="2" customFormat="1">
      <c r="A280" s="41"/>
      <c r="B280" s="42"/>
      <c r="C280" s="43"/>
      <c r="D280" s="233" t="s">
        <v>204</v>
      </c>
      <c r="E280" s="43"/>
      <c r="F280" s="234" t="s">
        <v>6895</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204</v>
      </c>
      <c r="AU280" s="20" t="s">
        <v>76</v>
      </c>
    </row>
    <row r="281" s="2" customFormat="1" ht="16.5" customHeight="1">
      <c r="A281" s="41"/>
      <c r="B281" s="42"/>
      <c r="C281" s="215" t="s">
        <v>731</v>
      </c>
      <c r="D281" s="215" t="s">
        <v>195</v>
      </c>
      <c r="E281" s="216" t="s">
        <v>6896</v>
      </c>
      <c r="F281" s="217" t="s">
        <v>6897</v>
      </c>
      <c r="G281" s="218" t="s">
        <v>343</v>
      </c>
      <c r="H281" s="219">
        <v>2</v>
      </c>
      <c r="I281" s="220"/>
      <c r="J281" s="221">
        <f>ROUND(I281*H281,2)</f>
        <v>0</v>
      </c>
      <c r="K281" s="217" t="s">
        <v>199</v>
      </c>
      <c r="L281" s="47"/>
      <c r="M281" s="222" t="s">
        <v>19</v>
      </c>
      <c r="N281" s="223" t="s">
        <v>40</v>
      </c>
      <c r="O281" s="87"/>
      <c r="P281" s="224">
        <f>O281*H281</f>
        <v>0</v>
      </c>
      <c r="Q281" s="224">
        <v>0.00314957</v>
      </c>
      <c r="R281" s="224">
        <f>Q281*H281</f>
        <v>0.0062991399999999999</v>
      </c>
      <c r="S281" s="224">
        <v>0</v>
      </c>
      <c r="T281" s="225">
        <f>S281*H281</f>
        <v>0</v>
      </c>
      <c r="U281" s="41"/>
      <c r="V281" s="41"/>
      <c r="W281" s="41"/>
      <c r="X281" s="41"/>
      <c r="Y281" s="41"/>
      <c r="Z281" s="41"/>
      <c r="AA281" s="41"/>
      <c r="AB281" s="41"/>
      <c r="AC281" s="41"/>
      <c r="AD281" s="41"/>
      <c r="AE281" s="41"/>
      <c r="AR281" s="226" t="s">
        <v>323</v>
      </c>
      <c r="AT281" s="226" t="s">
        <v>195</v>
      </c>
      <c r="AU281" s="226" t="s">
        <v>76</v>
      </c>
      <c r="AY281" s="20" t="s">
        <v>193</v>
      </c>
      <c r="BE281" s="227">
        <f>IF(N281="základní",J281,0)</f>
        <v>0</v>
      </c>
      <c r="BF281" s="227">
        <f>IF(N281="snížená",J281,0)</f>
        <v>0</v>
      </c>
      <c r="BG281" s="227">
        <f>IF(N281="zákl. přenesená",J281,0)</f>
        <v>0</v>
      </c>
      <c r="BH281" s="227">
        <f>IF(N281="sníž. přenesená",J281,0)</f>
        <v>0</v>
      </c>
      <c r="BI281" s="227">
        <f>IF(N281="nulová",J281,0)</f>
        <v>0</v>
      </c>
      <c r="BJ281" s="20" t="s">
        <v>76</v>
      </c>
      <c r="BK281" s="227">
        <f>ROUND(I281*H281,2)</f>
        <v>0</v>
      </c>
      <c r="BL281" s="20" t="s">
        <v>323</v>
      </c>
      <c r="BM281" s="226" t="s">
        <v>2560</v>
      </c>
    </row>
    <row r="282" s="2" customFormat="1">
      <c r="A282" s="41"/>
      <c r="B282" s="42"/>
      <c r="C282" s="43"/>
      <c r="D282" s="228" t="s">
        <v>202</v>
      </c>
      <c r="E282" s="43"/>
      <c r="F282" s="229" t="s">
        <v>6898</v>
      </c>
      <c r="G282" s="43"/>
      <c r="H282" s="43"/>
      <c r="I282" s="230"/>
      <c r="J282" s="43"/>
      <c r="K282" s="43"/>
      <c r="L282" s="47"/>
      <c r="M282" s="231"/>
      <c r="N282" s="232"/>
      <c r="O282" s="87"/>
      <c r="P282" s="87"/>
      <c r="Q282" s="87"/>
      <c r="R282" s="87"/>
      <c r="S282" s="87"/>
      <c r="T282" s="88"/>
      <c r="U282" s="41"/>
      <c r="V282" s="41"/>
      <c r="W282" s="41"/>
      <c r="X282" s="41"/>
      <c r="Y282" s="41"/>
      <c r="Z282" s="41"/>
      <c r="AA282" s="41"/>
      <c r="AB282" s="41"/>
      <c r="AC282" s="41"/>
      <c r="AD282" s="41"/>
      <c r="AE282" s="41"/>
      <c r="AT282" s="20" t="s">
        <v>202</v>
      </c>
      <c r="AU282" s="20" t="s">
        <v>76</v>
      </c>
    </row>
    <row r="283" s="2" customFormat="1">
      <c r="A283" s="41"/>
      <c r="B283" s="42"/>
      <c r="C283" s="43"/>
      <c r="D283" s="233" t="s">
        <v>204</v>
      </c>
      <c r="E283" s="43"/>
      <c r="F283" s="234" t="s">
        <v>6899</v>
      </c>
      <c r="G283" s="43"/>
      <c r="H283" s="43"/>
      <c r="I283" s="230"/>
      <c r="J283" s="43"/>
      <c r="K283" s="43"/>
      <c r="L283" s="47"/>
      <c r="M283" s="231"/>
      <c r="N283" s="232"/>
      <c r="O283" s="87"/>
      <c r="P283" s="87"/>
      <c r="Q283" s="87"/>
      <c r="R283" s="87"/>
      <c r="S283" s="87"/>
      <c r="T283" s="88"/>
      <c r="U283" s="41"/>
      <c r="V283" s="41"/>
      <c r="W283" s="41"/>
      <c r="X283" s="41"/>
      <c r="Y283" s="41"/>
      <c r="Z283" s="41"/>
      <c r="AA283" s="41"/>
      <c r="AB283" s="41"/>
      <c r="AC283" s="41"/>
      <c r="AD283" s="41"/>
      <c r="AE283" s="41"/>
      <c r="AT283" s="20" t="s">
        <v>204</v>
      </c>
      <c r="AU283" s="20" t="s">
        <v>76</v>
      </c>
    </row>
    <row r="284" s="2" customFormat="1" ht="24.15" customHeight="1">
      <c r="A284" s="41"/>
      <c r="B284" s="42"/>
      <c r="C284" s="215" t="s">
        <v>739</v>
      </c>
      <c r="D284" s="215" t="s">
        <v>195</v>
      </c>
      <c r="E284" s="216" t="s">
        <v>6900</v>
      </c>
      <c r="F284" s="217" t="s">
        <v>6901</v>
      </c>
      <c r="G284" s="218" t="s">
        <v>343</v>
      </c>
      <c r="H284" s="219">
        <v>1</v>
      </c>
      <c r="I284" s="220"/>
      <c r="J284" s="221">
        <f>ROUND(I284*H284,2)</f>
        <v>0</v>
      </c>
      <c r="K284" s="217" t="s">
        <v>199</v>
      </c>
      <c r="L284" s="47"/>
      <c r="M284" s="222" t="s">
        <v>19</v>
      </c>
      <c r="N284" s="223" t="s">
        <v>40</v>
      </c>
      <c r="O284" s="87"/>
      <c r="P284" s="224">
        <f>O284*H284</f>
        <v>0</v>
      </c>
      <c r="Q284" s="224">
        <v>0.00032957</v>
      </c>
      <c r="R284" s="224">
        <f>Q284*H284</f>
        <v>0.00032957</v>
      </c>
      <c r="S284" s="224">
        <v>0</v>
      </c>
      <c r="T284" s="225">
        <f>S284*H284</f>
        <v>0</v>
      </c>
      <c r="U284" s="41"/>
      <c r="V284" s="41"/>
      <c r="W284" s="41"/>
      <c r="X284" s="41"/>
      <c r="Y284" s="41"/>
      <c r="Z284" s="41"/>
      <c r="AA284" s="41"/>
      <c r="AB284" s="41"/>
      <c r="AC284" s="41"/>
      <c r="AD284" s="41"/>
      <c r="AE284" s="41"/>
      <c r="AR284" s="226" t="s">
        <v>323</v>
      </c>
      <c r="AT284" s="226" t="s">
        <v>195</v>
      </c>
      <c r="AU284" s="226" t="s">
        <v>76</v>
      </c>
      <c r="AY284" s="20" t="s">
        <v>193</v>
      </c>
      <c r="BE284" s="227">
        <f>IF(N284="základní",J284,0)</f>
        <v>0</v>
      </c>
      <c r="BF284" s="227">
        <f>IF(N284="snížená",J284,0)</f>
        <v>0</v>
      </c>
      <c r="BG284" s="227">
        <f>IF(N284="zákl. přenesená",J284,0)</f>
        <v>0</v>
      </c>
      <c r="BH284" s="227">
        <f>IF(N284="sníž. přenesená",J284,0)</f>
        <v>0</v>
      </c>
      <c r="BI284" s="227">
        <f>IF(N284="nulová",J284,0)</f>
        <v>0</v>
      </c>
      <c r="BJ284" s="20" t="s">
        <v>76</v>
      </c>
      <c r="BK284" s="227">
        <f>ROUND(I284*H284,2)</f>
        <v>0</v>
      </c>
      <c r="BL284" s="20" t="s">
        <v>323</v>
      </c>
      <c r="BM284" s="226" t="s">
        <v>2570</v>
      </c>
    </row>
    <row r="285" s="2" customFormat="1">
      <c r="A285" s="41"/>
      <c r="B285" s="42"/>
      <c r="C285" s="43"/>
      <c r="D285" s="228" t="s">
        <v>202</v>
      </c>
      <c r="E285" s="43"/>
      <c r="F285" s="229" t="s">
        <v>6902</v>
      </c>
      <c r="G285" s="43"/>
      <c r="H285" s="43"/>
      <c r="I285" s="230"/>
      <c r="J285" s="43"/>
      <c r="K285" s="43"/>
      <c r="L285" s="47"/>
      <c r="M285" s="231"/>
      <c r="N285" s="232"/>
      <c r="O285" s="87"/>
      <c r="P285" s="87"/>
      <c r="Q285" s="87"/>
      <c r="R285" s="87"/>
      <c r="S285" s="87"/>
      <c r="T285" s="88"/>
      <c r="U285" s="41"/>
      <c r="V285" s="41"/>
      <c r="W285" s="41"/>
      <c r="X285" s="41"/>
      <c r="Y285" s="41"/>
      <c r="Z285" s="41"/>
      <c r="AA285" s="41"/>
      <c r="AB285" s="41"/>
      <c r="AC285" s="41"/>
      <c r="AD285" s="41"/>
      <c r="AE285" s="41"/>
      <c r="AT285" s="20" t="s">
        <v>202</v>
      </c>
      <c r="AU285" s="20" t="s">
        <v>76</v>
      </c>
    </row>
    <row r="286" s="2" customFormat="1">
      <c r="A286" s="41"/>
      <c r="B286" s="42"/>
      <c r="C286" s="43"/>
      <c r="D286" s="233" t="s">
        <v>204</v>
      </c>
      <c r="E286" s="43"/>
      <c r="F286" s="234" t="s">
        <v>6903</v>
      </c>
      <c r="G286" s="43"/>
      <c r="H286" s="43"/>
      <c r="I286" s="230"/>
      <c r="J286" s="43"/>
      <c r="K286" s="43"/>
      <c r="L286" s="47"/>
      <c r="M286" s="231"/>
      <c r="N286" s="232"/>
      <c r="O286" s="87"/>
      <c r="P286" s="87"/>
      <c r="Q286" s="87"/>
      <c r="R286" s="87"/>
      <c r="S286" s="87"/>
      <c r="T286" s="88"/>
      <c r="U286" s="41"/>
      <c r="V286" s="41"/>
      <c r="W286" s="41"/>
      <c r="X286" s="41"/>
      <c r="Y286" s="41"/>
      <c r="Z286" s="41"/>
      <c r="AA286" s="41"/>
      <c r="AB286" s="41"/>
      <c r="AC286" s="41"/>
      <c r="AD286" s="41"/>
      <c r="AE286" s="41"/>
      <c r="AT286" s="20" t="s">
        <v>204</v>
      </c>
      <c r="AU286" s="20" t="s">
        <v>76</v>
      </c>
    </row>
    <row r="287" s="2" customFormat="1" ht="24.15" customHeight="1">
      <c r="A287" s="41"/>
      <c r="B287" s="42"/>
      <c r="C287" s="215" t="s">
        <v>747</v>
      </c>
      <c r="D287" s="215" t="s">
        <v>195</v>
      </c>
      <c r="E287" s="216" t="s">
        <v>6904</v>
      </c>
      <c r="F287" s="217" t="s">
        <v>6905</v>
      </c>
      <c r="G287" s="218" t="s">
        <v>343</v>
      </c>
      <c r="H287" s="219">
        <v>1</v>
      </c>
      <c r="I287" s="220"/>
      <c r="J287" s="221">
        <f>ROUND(I287*H287,2)</f>
        <v>0</v>
      </c>
      <c r="K287" s="217" t="s">
        <v>199</v>
      </c>
      <c r="L287" s="47"/>
      <c r="M287" s="222" t="s">
        <v>19</v>
      </c>
      <c r="N287" s="223" t="s">
        <v>40</v>
      </c>
      <c r="O287" s="87"/>
      <c r="P287" s="224">
        <f>O287*H287</f>
        <v>0</v>
      </c>
      <c r="Q287" s="224">
        <v>0.00056957000000000004</v>
      </c>
      <c r="R287" s="224">
        <f>Q287*H287</f>
        <v>0.00056957000000000004</v>
      </c>
      <c r="S287" s="224">
        <v>0</v>
      </c>
      <c r="T287" s="225">
        <f>S287*H287</f>
        <v>0</v>
      </c>
      <c r="U287" s="41"/>
      <c r="V287" s="41"/>
      <c r="W287" s="41"/>
      <c r="X287" s="41"/>
      <c r="Y287" s="41"/>
      <c r="Z287" s="41"/>
      <c r="AA287" s="41"/>
      <c r="AB287" s="41"/>
      <c r="AC287" s="41"/>
      <c r="AD287" s="41"/>
      <c r="AE287" s="41"/>
      <c r="AR287" s="226" t="s">
        <v>323</v>
      </c>
      <c r="AT287" s="226" t="s">
        <v>195</v>
      </c>
      <c r="AU287" s="226" t="s">
        <v>76</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323</v>
      </c>
      <c r="BM287" s="226" t="s">
        <v>2578</v>
      </c>
    </row>
    <row r="288" s="2" customFormat="1">
      <c r="A288" s="41"/>
      <c r="B288" s="42"/>
      <c r="C288" s="43"/>
      <c r="D288" s="228" t="s">
        <v>202</v>
      </c>
      <c r="E288" s="43"/>
      <c r="F288" s="229" t="s">
        <v>6906</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76</v>
      </c>
    </row>
    <row r="289" s="2" customFormat="1">
      <c r="A289" s="41"/>
      <c r="B289" s="42"/>
      <c r="C289" s="43"/>
      <c r="D289" s="233" t="s">
        <v>204</v>
      </c>
      <c r="E289" s="43"/>
      <c r="F289" s="234" t="s">
        <v>6907</v>
      </c>
      <c r="G289" s="43"/>
      <c r="H289" s="43"/>
      <c r="I289" s="230"/>
      <c r="J289" s="43"/>
      <c r="K289" s="43"/>
      <c r="L289" s="47"/>
      <c r="M289" s="231"/>
      <c r="N289" s="232"/>
      <c r="O289" s="87"/>
      <c r="P289" s="87"/>
      <c r="Q289" s="87"/>
      <c r="R289" s="87"/>
      <c r="S289" s="87"/>
      <c r="T289" s="88"/>
      <c r="U289" s="41"/>
      <c r="V289" s="41"/>
      <c r="W289" s="41"/>
      <c r="X289" s="41"/>
      <c r="Y289" s="41"/>
      <c r="Z289" s="41"/>
      <c r="AA289" s="41"/>
      <c r="AB289" s="41"/>
      <c r="AC289" s="41"/>
      <c r="AD289" s="41"/>
      <c r="AE289" s="41"/>
      <c r="AT289" s="20" t="s">
        <v>204</v>
      </c>
      <c r="AU289" s="20" t="s">
        <v>76</v>
      </c>
    </row>
    <row r="290" s="2" customFormat="1" ht="24.15" customHeight="1">
      <c r="A290" s="41"/>
      <c r="B290" s="42"/>
      <c r="C290" s="215" t="s">
        <v>758</v>
      </c>
      <c r="D290" s="215" t="s">
        <v>195</v>
      </c>
      <c r="E290" s="216" t="s">
        <v>6908</v>
      </c>
      <c r="F290" s="217" t="s">
        <v>6909</v>
      </c>
      <c r="G290" s="218" t="s">
        <v>343</v>
      </c>
      <c r="H290" s="219">
        <v>1</v>
      </c>
      <c r="I290" s="220"/>
      <c r="J290" s="221">
        <f>ROUND(I290*H290,2)</f>
        <v>0</v>
      </c>
      <c r="K290" s="217" t="s">
        <v>199</v>
      </c>
      <c r="L290" s="47"/>
      <c r="M290" s="222" t="s">
        <v>19</v>
      </c>
      <c r="N290" s="223" t="s">
        <v>40</v>
      </c>
      <c r="O290" s="87"/>
      <c r="P290" s="224">
        <f>O290*H290</f>
        <v>0</v>
      </c>
      <c r="Q290" s="224">
        <v>0.0011395699999999999</v>
      </c>
      <c r="R290" s="224">
        <f>Q290*H290</f>
        <v>0.0011395699999999999</v>
      </c>
      <c r="S290" s="224">
        <v>0</v>
      </c>
      <c r="T290" s="225">
        <f>S290*H290</f>
        <v>0</v>
      </c>
      <c r="U290" s="41"/>
      <c r="V290" s="41"/>
      <c r="W290" s="41"/>
      <c r="X290" s="41"/>
      <c r="Y290" s="41"/>
      <c r="Z290" s="41"/>
      <c r="AA290" s="41"/>
      <c r="AB290" s="41"/>
      <c r="AC290" s="41"/>
      <c r="AD290" s="41"/>
      <c r="AE290" s="41"/>
      <c r="AR290" s="226" t="s">
        <v>323</v>
      </c>
      <c r="AT290" s="226" t="s">
        <v>195</v>
      </c>
      <c r="AU290" s="226" t="s">
        <v>76</v>
      </c>
      <c r="AY290" s="20" t="s">
        <v>193</v>
      </c>
      <c r="BE290" s="227">
        <f>IF(N290="základní",J290,0)</f>
        <v>0</v>
      </c>
      <c r="BF290" s="227">
        <f>IF(N290="snížená",J290,0)</f>
        <v>0</v>
      </c>
      <c r="BG290" s="227">
        <f>IF(N290="zákl. přenesená",J290,0)</f>
        <v>0</v>
      </c>
      <c r="BH290" s="227">
        <f>IF(N290="sníž. přenesená",J290,0)</f>
        <v>0</v>
      </c>
      <c r="BI290" s="227">
        <f>IF(N290="nulová",J290,0)</f>
        <v>0</v>
      </c>
      <c r="BJ290" s="20" t="s">
        <v>76</v>
      </c>
      <c r="BK290" s="227">
        <f>ROUND(I290*H290,2)</f>
        <v>0</v>
      </c>
      <c r="BL290" s="20" t="s">
        <v>323</v>
      </c>
      <c r="BM290" s="226" t="s">
        <v>2586</v>
      </c>
    </row>
    <row r="291" s="2" customFormat="1">
      <c r="A291" s="41"/>
      <c r="B291" s="42"/>
      <c r="C291" s="43"/>
      <c r="D291" s="228" t="s">
        <v>202</v>
      </c>
      <c r="E291" s="43"/>
      <c r="F291" s="229" t="s">
        <v>6910</v>
      </c>
      <c r="G291" s="43"/>
      <c r="H291" s="43"/>
      <c r="I291" s="230"/>
      <c r="J291" s="43"/>
      <c r="K291" s="43"/>
      <c r="L291" s="47"/>
      <c r="M291" s="231"/>
      <c r="N291" s="232"/>
      <c r="O291" s="87"/>
      <c r="P291" s="87"/>
      <c r="Q291" s="87"/>
      <c r="R291" s="87"/>
      <c r="S291" s="87"/>
      <c r="T291" s="88"/>
      <c r="U291" s="41"/>
      <c r="V291" s="41"/>
      <c r="W291" s="41"/>
      <c r="X291" s="41"/>
      <c r="Y291" s="41"/>
      <c r="Z291" s="41"/>
      <c r="AA291" s="41"/>
      <c r="AB291" s="41"/>
      <c r="AC291" s="41"/>
      <c r="AD291" s="41"/>
      <c r="AE291" s="41"/>
      <c r="AT291" s="20" t="s">
        <v>202</v>
      </c>
      <c r="AU291" s="20" t="s">
        <v>76</v>
      </c>
    </row>
    <row r="292" s="2" customFormat="1">
      <c r="A292" s="41"/>
      <c r="B292" s="42"/>
      <c r="C292" s="43"/>
      <c r="D292" s="233" t="s">
        <v>204</v>
      </c>
      <c r="E292" s="43"/>
      <c r="F292" s="234" t="s">
        <v>6911</v>
      </c>
      <c r="G292" s="43"/>
      <c r="H292" s="43"/>
      <c r="I292" s="230"/>
      <c r="J292" s="43"/>
      <c r="K292" s="43"/>
      <c r="L292" s="47"/>
      <c r="M292" s="231"/>
      <c r="N292" s="232"/>
      <c r="O292" s="87"/>
      <c r="P292" s="87"/>
      <c r="Q292" s="87"/>
      <c r="R292" s="87"/>
      <c r="S292" s="87"/>
      <c r="T292" s="88"/>
      <c r="U292" s="41"/>
      <c r="V292" s="41"/>
      <c r="W292" s="41"/>
      <c r="X292" s="41"/>
      <c r="Y292" s="41"/>
      <c r="Z292" s="41"/>
      <c r="AA292" s="41"/>
      <c r="AB292" s="41"/>
      <c r="AC292" s="41"/>
      <c r="AD292" s="41"/>
      <c r="AE292" s="41"/>
      <c r="AT292" s="20" t="s">
        <v>204</v>
      </c>
      <c r="AU292" s="20" t="s">
        <v>76</v>
      </c>
    </row>
    <row r="293" s="2" customFormat="1" ht="24.15" customHeight="1">
      <c r="A293" s="41"/>
      <c r="B293" s="42"/>
      <c r="C293" s="215" t="s">
        <v>765</v>
      </c>
      <c r="D293" s="215" t="s">
        <v>195</v>
      </c>
      <c r="E293" s="216" t="s">
        <v>6912</v>
      </c>
      <c r="F293" s="217" t="s">
        <v>6913</v>
      </c>
      <c r="G293" s="218" t="s">
        <v>343</v>
      </c>
      <c r="H293" s="219">
        <v>3</v>
      </c>
      <c r="I293" s="220"/>
      <c r="J293" s="221">
        <f>ROUND(I293*H293,2)</f>
        <v>0</v>
      </c>
      <c r="K293" s="217" t="s">
        <v>199</v>
      </c>
      <c r="L293" s="47"/>
      <c r="M293" s="222" t="s">
        <v>19</v>
      </c>
      <c r="N293" s="223" t="s">
        <v>40</v>
      </c>
      <c r="O293" s="87"/>
      <c r="P293" s="224">
        <f>O293*H293</f>
        <v>0</v>
      </c>
      <c r="Q293" s="224">
        <v>0.00123957</v>
      </c>
      <c r="R293" s="224">
        <f>Q293*H293</f>
        <v>0.0037187100000000001</v>
      </c>
      <c r="S293" s="224">
        <v>0</v>
      </c>
      <c r="T293" s="225">
        <f>S293*H293</f>
        <v>0</v>
      </c>
      <c r="U293" s="41"/>
      <c r="V293" s="41"/>
      <c r="W293" s="41"/>
      <c r="X293" s="41"/>
      <c r="Y293" s="41"/>
      <c r="Z293" s="41"/>
      <c r="AA293" s="41"/>
      <c r="AB293" s="41"/>
      <c r="AC293" s="41"/>
      <c r="AD293" s="41"/>
      <c r="AE293" s="41"/>
      <c r="AR293" s="226" t="s">
        <v>323</v>
      </c>
      <c r="AT293" s="226" t="s">
        <v>195</v>
      </c>
      <c r="AU293" s="226" t="s">
        <v>76</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323</v>
      </c>
      <c r="BM293" s="226" t="s">
        <v>2597</v>
      </c>
    </row>
    <row r="294" s="2" customFormat="1">
      <c r="A294" s="41"/>
      <c r="B294" s="42"/>
      <c r="C294" s="43"/>
      <c r="D294" s="228" t="s">
        <v>202</v>
      </c>
      <c r="E294" s="43"/>
      <c r="F294" s="229" t="s">
        <v>6914</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76</v>
      </c>
    </row>
    <row r="295" s="2" customFormat="1">
      <c r="A295" s="41"/>
      <c r="B295" s="42"/>
      <c r="C295" s="43"/>
      <c r="D295" s="233" t="s">
        <v>204</v>
      </c>
      <c r="E295" s="43"/>
      <c r="F295" s="234" t="s">
        <v>6915</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204</v>
      </c>
      <c r="AU295" s="20" t="s">
        <v>76</v>
      </c>
    </row>
    <row r="296" s="2" customFormat="1" ht="24.15" customHeight="1">
      <c r="A296" s="41"/>
      <c r="B296" s="42"/>
      <c r="C296" s="215" t="s">
        <v>772</v>
      </c>
      <c r="D296" s="215" t="s">
        <v>195</v>
      </c>
      <c r="E296" s="216" t="s">
        <v>6916</v>
      </c>
      <c r="F296" s="217" t="s">
        <v>6917</v>
      </c>
      <c r="G296" s="218" t="s">
        <v>343</v>
      </c>
      <c r="H296" s="219">
        <v>3</v>
      </c>
      <c r="I296" s="220"/>
      <c r="J296" s="221">
        <f>ROUND(I296*H296,2)</f>
        <v>0</v>
      </c>
      <c r="K296" s="217" t="s">
        <v>199</v>
      </c>
      <c r="L296" s="47"/>
      <c r="M296" s="222" t="s">
        <v>19</v>
      </c>
      <c r="N296" s="223" t="s">
        <v>40</v>
      </c>
      <c r="O296" s="87"/>
      <c r="P296" s="224">
        <f>O296*H296</f>
        <v>0</v>
      </c>
      <c r="Q296" s="224">
        <v>0.0017295699999999999</v>
      </c>
      <c r="R296" s="224">
        <f>Q296*H296</f>
        <v>0.00518871</v>
      </c>
      <c r="S296" s="224">
        <v>0</v>
      </c>
      <c r="T296" s="225">
        <f>S296*H296</f>
        <v>0</v>
      </c>
      <c r="U296" s="41"/>
      <c r="V296" s="41"/>
      <c r="W296" s="41"/>
      <c r="X296" s="41"/>
      <c r="Y296" s="41"/>
      <c r="Z296" s="41"/>
      <c r="AA296" s="41"/>
      <c r="AB296" s="41"/>
      <c r="AC296" s="41"/>
      <c r="AD296" s="41"/>
      <c r="AE296" s="41"/>
      <c r="AR296" s="226" t="s">
        <v>323</v>
      </c>
      <c r="AT296" s="226" t="s">
        <v>195</v>
      </c>
      <c r="AU296" s="226" t="s">
        <v>76</v>
      </c>
      <c r="AY296" s="20" t="s">
        <v>193</v>
      </c>
      <c r="BE296" s="227">
        <f>IF(N296="základní",J296,0)</f>
        <v>0</v>
      </c>
      <c r="BF296" s="227">
        <f>IF(N296="snížená",J296,0)</f>
        <v>0</v>
      </c>
      <c r="BG296" s="227">
        <f>IF(N296="zákl. přenesená",J296,0)</f>
        <v>0</v>
      </c>
      <c r="BH296" s="227">
        <f>IF(N296="sníž. přenesená",J296,0)</f>
        <v>0</v>
      </c>
      <c r="BI296" s="227">
        <f>IF(N296="nulová",J296,0)</f>
        <v>0</v>
      </c>
      <c r="BJ296" s="20" t="s">
        <v>76</v>
      </c>
      <c r="BK296" s="227">
        <f>ROUND(I296*H296,2)</f>
        <v>0</v>
      </c>
      <c r="BL296" s="20" t="s">
        <v>323</v>
      </c>
      <c r="BM296" s="226" t="s">
        <v>2607</v>
      </c>
    </row>
    <row r="297" s="2" customFormat="1">
      <c r="A297" s="41"/>
      <c r="B297" s="42"/>
      <c r="C297" s="43"/>
      <c r="D297" s="228" t="s">
        <v>202</v>
      </c>
      <c r="E297" s="43"/>
      <c r="F297" s="229" t="s">
        <v>6918</v>
      </c>
      <c r="G297" s="43"/>
      <c r="H297" s="43"/>
      <c r="I297" s="230"/>
      <c r="J297" s="43"/>
      <c r="K297" s="43"/>
      <c r="L297" s="47"/>
      <c r="M297" s="231"/>
      <c r="N297" s="232"/>
      <c r="O297" s="87"/>
      <c r="P297" s="87"/>
      <c r="Q297" s="87"/>
      <c r="R297" s="87"/>
      <c r="S297" s="87"/>
      <c r="T297" s="88"/>
      <c r="U297" s="41"/>
      <c r="V297" s="41"/>
      <c r="W297" s="41"/>
      <c r="X297" s="41"/>
      <c r="Y297" s="41"/>
      <c r="Z297" s="41"/>
      <c r="AA297" s="41"/>
      <c r="AB297" s="41"/>
      <c r="AC297" s="41"/>
      <c r="AD297" s="41"/>
      <c r="AE297" s="41"/>
      <c r="AT297" s="20" t="s">
        <v>202</v>
      </c>
      <c r="AU297" s="20" t="s">
        <v>76</v>
      </c>
    </row>
    <row r="298" s="2" customFormat="1">
      <c r="A298" s="41"/>
      <c r="B298" s="42"/>
      <c r="C298" s="43"/>
      <c r="D298" s="233" t="s">
        <v>204</v>
      </c>
      <c r="E298" s="43"/>
      <c r="F298" s="234" t="s">
        <v>6919</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204</v>
      </c>
      <c r="AU298" s="20" t="s">
        <v>76</v>
      </c>
    </row>
    <row r="299" s="2" customFormat="1" ht="16.5" customHeight="1">
      <c r="A299" s="41"/>
      <c r="B299" s="42"/>
      <c r="C299" s="215" t="s">
        <v>781</v>
      </c>
      <c r="D299" s="215" t="s">
        <v>195</v>
      </c>
      <c r="E299" s="216" t="s">
        <v>6920</v>
      </c>
      <c r="F299" s="217" t="s">
        <v>6921</v>
      </c>
      <c r="G299" s="218" t="s">
        <v>343</v>
      </c>
      <c r="H299" s="219">
        <v>1</v>
      </c>
      <c r="I299" s="220"/>
      <c r="J299" s="221">
        <f>ROUND(I299*H299,2)</f>
        <v>0</v>
      </c>
      <c r="K299" s="217" t="s">
        <v>199</v>
      </c>
      <c r="L299" s="47"/>
      <c r="M299" s="222" t="s">
        <v>19</v>
      </c>
      <c r="N299" s="223" t="s">
        <v>40</v>
      </c>
      <c r="O299" s="87"/>
      <c r="P299" s="224">
        <f>O299*H299</f>
        <v>0</v>
      </c>
      <c r="Q299" s="224">
        <v>0.00017956999999999999</v>
      </c>
      <c r="R299" s="224">
        <f>Q299*H299</f>
        <v>0.00017956999999999999</v>
      </c>
      <c r="S299" s="224">
        <v>0</v>
      </c>
      <c r="T299" s="225">
        <f>S299*H299</f>
        <v>0</v>
      </c>
      <c r="U299" s="41"/>
      <c r="V299" s="41"/>
      <c r="W299" s="41"/>
      <c r="X299" s="41"/>
      <c r="Y299" s="41"/>
      <c r="Z299" s="41"/>
      <c r="AA299" s="41"/>
      <c r="AB299" s="41"/>
      <c r="AC299" s="41"/>
      <c r="AD299" s="41"/>
      <c r="AE299" s="41"/>
      <c r="AR299" s="226" t="s">
        <v>323</v>
      </c>
      <c r="AT299" s="226" t="s">
        <v>195</v>
      </c>
      <c r="AU299" s="226" t="s">
        <v>76</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323</v>
      </c>
      <c r="BM299" s="226" t="s">
        <v>2617</v>
      </c>
    </row>
    <row r="300" s="2" customFormat="1">
      <c r="A300" s="41"/>
      <c r="B300" s="42"/>
      <c r="C300" s="43"/>
      <c r="D300" s="228" t="s">
        <v>202</v>
      </c>
      <c r="E300" s="43"/>
      <c r="F300" s="229" t="s">
        <v>6922</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76</v>
      </c>
    </row>
    <row r="301" s="2" customFormat="1">
      <c r="A301" s="41"/>
      <c r="B301" s="42"/>
      <c r="C301" s="43"/>
      <c r="D301" s="233" t="s">
        <v>204</v>
      </c>
      <c r="E301" s="43"/>
      <c r="F301" s="234" t="s">
        <v>6923</v>
      </c>
      <c r="G301" s="43"/>
      <c r="H301" s="43"/>
      <c r="I301" s="230"/>
      <c r="J301" s="43"/>
      <c r="K301" s="43"/>
      <c r="L301" s="47"/>
      <c r="M301" s="231"/>
      <c r="N301" s="232"/>
      <c r="O301" s="87"/>
      <c r="P301" s="87"/>
      <c r="Q301" s="87"/>
      <c r="R301" s="87"/>
      <c r="S301" s="87"/>
      <c r="T301" s="88"/>
      <c r="U301" s="41"/>
      <c r="V301" s="41"/>
      <c r="W301" s="41"/>
      <c r="X301" s="41"/>
      <c r="Y301" s="41"/>
      <c r="Z301" s="41"/>
      <c r="AA301" s="41"/>
      <c r="AB301" s="41"/>
      <c r="AC301" s="41"/>
      <c r="AD301" s="41"/>
      <c r="AE301" s="41"/>
      <c r="AT301" s="20" t="s">
        <v>204</v>
      </c>
      <c r="AU301" s="20" t="s">
        <v>76</v>
      </c>
    </row>
    <row r="302" s="2" customFormat="1" ht="16.5" customHeight="1">
      <c r="A302" s="41"/>
      <c r="B302" s="42"/>
      <c r="C302" s="215" t="s">
        <v>790</v>
      </c>
      <c r="D302" s="215" t="s">
        <v>195</v>
      </c>
      <c r="E302" s="216" t="s">
        <v>6924</v>
      </c>
      <c r="F302" s="217" t="s">
        <v>6925</v>
      </c>
      <c r="G302" s="218" t="s">
        <v>343</v>
      </c>
      <c r="H302" s="219">
        <v>1</v>
      </c>
      <c r="I302" s="220"/>
      <c r="J302" s="221">
        <f>ROUND(I302*H302,2)</f>
        <v>0</v>
      </c>
      <c r="K302" s="217" t="s">
        <v>199</v>
      </c>
      <c r="L302" s="47"/>
      <c r="M302" s="222" t="s">
        <v>19</v>
      </c>
      <c r="N302" s="223" t="s">
        <v>40</v>
      </c>
      <c r="O302" s="87"/>
      <c r="P302" s="224">
        <f>O302*H302</f>
        <v>0</v>
      </c>
      <c r="Q302" s="224">
        <v>0.00052957000000000004</v>
      </c>
      <c r="R302" s="224">
        <f>Q302*H302</f>
        <v>0.00052957000000000004</v>
      </c>
      <c r="S302" s="224">
        <v>0</v>
      </c>
      <c r="T302" s="225">
        <f>S302*H302</f>
        <v>0</v>
      </c>
      <c r="U302" s="41"/>
      <c r="V302" s="41"/>
      <c r="W302" s="41"/>
      <c r="X302" s="41"/>
      <c r="Y302" s="41"/>
      <c r="Z302" s="41"/>
      <c r="AA302" s="41"/>
      <c r="AB302" s="41"/>
      <c r="AC302" s="41"/>
      <c r="AD302" s="41"/>
      <c r="AE302" s="41"/>
      <c r="AR302" s="226" t="s">
        <v>323</v>
      </c>
      <c r="AT302" s="226" t="s">
        <v>195</v>
      </c>
      <c r="AU302" s="226" t="s">
        <v>76</v>
      </c>
      <c r="AY302" s="20" t="s">
        <v>193</v>
      </c>
      <c r="BE302" s="227">
        <f>IF(N302="základní",J302,0)</f>
        <v>0</v>
      </c>
      <c r="BF302" s="227">
        <f>IF(N302="snížená",J302,0)</f>
        <v>0</v>
      </c>
      <c r="BG302" s="227">
        <f>IF(N302="zákl. přenesená",J302,0)</f>
        <v>0</v>
      </c>
      <c r="BH302" s="227">
        <f>IF(N302="sníž. přenesená",J302,0)</f>
        <v>0</v>
      </c>
      <c r="BI302" s="227">
        <f>IF(N302="nulová",J302,0)</f>
        <v>0</v>
      </c>
      <c r="BJ302" s="20" t="s">
        <v>76</v>
      </c>
      <c r="BK302" s="227">
        <f>ROUND(I302*H302,2)</f>
        <v>0</v>
      </c>
      <c r="BL302" s="20" t="s">
        <v>323</v>
      </c>
      <c r="BM302" s="226" t="s">
        <v>2630</v>
      </c>
    </row>
    <row r="303" s="2" customFormat="1">
      <c r="A303" s="41"/>
      <c r="B303" s="42"/>
      <c r="C303" s="43"/>
      <c r="D303" s="228" t="s">
        <v>202</v>
      </c>
      <c r="E303" s="43"/>
      <c r="F303" s="229" t="s">
        <v>6926</v>
      </c>
      <c r="G303" s="43"/>
      <c r="H303" s="43"/>
      <c r="I303" s="230"/>
      <c r="J303" s="43"/>
      <c r="K303" s="43"/>
      <c r="L303" s="47"/>
      <c r="M303" s="231"/>
      <c r="N303" s="232"/>
      <c r="O303" s="87"/>
      <c r="P303" s="87"/>
      <c r="Q303" s="87"/>
      <c r="R303" s="87"/>
      <c r="S303" s="87"/>
      <c r="T303" s="88"/>
      <c r="U303" s="41"/>
      <c r="V303" s="41"/>
      <c r="W303" s="41"/>
      <c r="X303" s="41"/>
      <c r="Y303" s="41"/>
      <c r="Z303" s="41"/>
      <c r="AA303" s="41"/>
      <c r="AB303" s="41"/>
      <c r="AC303" s="41"/>
      <c r="AD303" s="41"/>
      <c r="AE303" s="41"/>
      <c r="AT303" s="20" t="s">
        <v>202</v>
      </c>
      <c r="AU303" s="20" t="s">
        <v>76</v>
      </c>
    </row>
    <row r="304" s="2" customFormat="1">
      <c r="A304" s="41"/>
      <c r="B304" s="42"/>
      <c r="C304" s="43"/>
      <c r="D304" s="233" t="s">
        <v>204</v>
      </c>
      <c r="E304" s="43"/>
      <c r="F304" s="234" t="s">
        <v>6927</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204</v>
      </c>
      <c r="AU304" s="20" t="s">
        <v>76</v>
      </c>
    </row>
    <row r="305" s="2" customFormat="1" ht="16.5" customHeight="1">
      <c r="A305" s="41"/>
      <c r="B305" s="42"/>
      <c r="C305" s="215" t="s">
        <v>797</v>
      </c>
      <c r="D305" s="215" t="s">
        <v>195</v>
      </c>
      <c r="E305" s="216" t="s">
        <v>6928</v>
      </c>
      <c r="F305" s="217" t="s">
        <v>6929</v>
      </c>
      <c r="G305" s="218" t="s">
        <v>343</v>
      </c>
      <c r="H305" s="219">
        <v>2</v>
      </c>
      <c r="I305" s="220"/>
      <c r="J305" s="221">
        <f>ROUND(I305*H305,2)</f>
        <v>0</v>
      </c>
      <c r="K305" s="217" t="s">
        <v>199</v>
      </c>
      <c r="L305" s="47"/>
      <c r="M305" s="222" t="s">
        <v>19</v>
      </c>
      <c r="N305" s="223" t="s">
        <v>40</v>
      </c>
      <c r="O305" s="87"/>
      <c r="P305" s="224">
        <f>O305*H305</f>
        <v>0</v>
      </c>
      <c r="Q305" s="224">
        <v>0.00069957000000000005</v>
      </c>
      <c r="R305" s="224">
        <f>Q305*H305</f>
        <v>0.0013991400000000001</v>
      </c>
      <c r="S305" s="224">
        <v>0</v>
      </c>
      <c r="T305" s="225">
        <f>S305*H305</f>
        <v>0</v>
      </c>
      <c r="U305" s="41"/>
      <c r="V305" s="41"/>
      <c r="W305" s="41"/>
      <c r="X305" s="41"/>
      <c r="Y305" s="41"/>
      <c r="Z305" s="41"/>
      <c r="AA305" s="41"/>
      <c r="AB305" s="41"/>
      <c r="AC305" s="41"/>
      <c r="AD305" s="41"/>
      <c r="AE305" s="41"/>
      <c r="AR305" s="226" t="s">
        <v>323</v>
      </c>
      <c r="AT305" s="226" t="s">
        <v>195</v>
      </c>
      <c r="AU305" s="226" t="s">
        <v>76</v>
      </c>
      <c r="AY305" s="20" t="s">
        <v>193</v>
      </c>
      <c r="BE305" s="227">
        <f>IF(N305="základní",J305,0)</f>
        <v>0</v>
      </c>
      <c r="BF305" s="227">
        <f>IF(N305="snížená",J305,0)</f>
        <v>0</v>
      </c>
      <c r="BG305" s="227">
        <f>IF(N305="zákl. přenesená",J305,0)</f>
        <v>0</v>
      </c>
      <c r="BH305" s="227">
        <f>IF(N305="sníž. přenesená",J305,0)</f>
        <v>0</v>
      </c>
      <c r="BI305" s="227">
        <f>IF(N305="nulová",J305,0)</f>
        <v>0</v>
      </c>
      <c r="BJ305" s="20" t="s">
        <v>76</v>
      </c>
      <c r="BK305" s="227">
        <f>ROUND(I305*H305,2)</f>
        <v>0</v>
      </c>
      <c r="BL305" s="20" t="s">
        <v>323</v>
      </c>
      <c r="BM305" s="226" t="s">
        <v>2642</v>
      </c>
    </row>
    <row r="306" s="2" customFormat="1">
      <c r="A306" s="41"/>
      <c r="B306" s="42"/>
      <c r="C306" s="43"/>
      <c r="D306" s="228" t="s">
        <v>202</v>
      </c>
      <c r="E306" s="43"/>
      <c r="F306" s="229" t="s">
        <v>6930</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202</v>
      </c>
      <c r="AU306" s="20" t="s">
        <v>76</v>
      </c>
    </row>
    <row r="307" s="2" customFormat="1">
      <c r="A307" s="41"/>
      <c r="B307" s="42"/>
      <c r="C307" s="43"/>
      <c r="D307" s="233" t="s">
        <v>204</v>
      </c>
      <c r="E307" s="43"/>
      <c r="F307" s="234" t="s">
        <v>6931</v>
      </c>
      <c r="G307" s="43"/>
      <c r="H307" s="43"/>
      <c r="I307" s="230"/>
      <c r="J307" s="43"/>
      <c r="K307" s="43"/>
      <c r="L307" s="47"/>
      <c r="M307" s="231"/>
      <c r="N307" s="232"/>
      <c r="O307" s="87"/>
      <c r="P307" s="87"/>
      <c r="Q307" s="87"/>
      <c r="R307" s="87"/>
      <c r="S307" s="87"/>
      <c r="T307" s="88"/>
      <c r="U307" s="41"/>
      <c r="V307" s="41"/>
      <c r="W307" s="41"/>
      <c r="X307" s="41"/>
      <c r="Y307" s="41"/>
      <c r="Z307" s="41"/>
      <c r="AA307" s="41"/>
      <c r="AB307" s="41"/>
      <c r="AC307" s="41"/>
      <c r="AD307" s="41"/>
      <c r="AE307" s="41"/>
      <c r="AT307" s="20" t="s">
        <v>204</v>
      </c>
      <c r="AU307" s="20" t="s">
        <v>76</v>
      </c>
    </row>
    <row r="308" s="2" customFormat="1" ht="16.5" customHeight="1">
      <c r="A308" s="41"/>
      <c r="B308" s="42"/>
      <c r="C308" s="215" t="s">
        <v>803</v>
      </c>
      <c r="D308" s="215" t="s">
        <v>195</v>
      </c>
      <c r="E308" s="216" t="s">
        <v>6932</v>
      </c>
      <c r="F308" s="217" t="s">
        <v>6933</v>
      </c>
      <c r="G308" s="218" t="s">
        <v>343</v>
      </c>
      <c r="H308" s="219">
        <v>3</v>
      </c>
      <c r="I308" s="220"/>
      <c r="J308" s="221">
        <f>ROUND(I308*H308,2)</f>
        <v>0</v>
      </c>
      <c r="K308" s="217" t="s">
        <v>199</v>
      </c>
      <c r="L308" s="47"/>
      <c r="M308" s="222" t="s">
        <v>19</v>
      </c>
      <c r="N308" s="223" t="s">
        <v>40</v>
      </c>
      <c r="O308" s="87"/>
      <c r="P308" s="224">
        <f>O308*H308</f>
        <v>0</v>
      </c>
      <c r="Q308" s="224">
        <v>0.00077957000000000005</v>
      </c>
      <c r="R308" s="224">
        <f>Q308*H308</f>
        <v>0.0023387099999999999</v>
      </c>
      <c r="S308" s="224">
        <v>0</v>
      </c>
      <c r="T308" s="225">
        <f>S308*H308</f>
        <v>0</v>
      </c>
      <c r="U308" s="41"/>
      <c r="V308" s="41"/>
      <c r="W308" s="41"/>
      <c r="X308" s="41"/>
      <c r="Y308" s="41"/>
      <c r="Z308" s="41"/>
      <c r="AA308" s="41"/>
      <c r="AB308" s="41"/>
      <c r="AC308" s="41"/>
      <c r="AD308" s="41"/>
      <c r="AE308" s="41"/>
      <c r="AR308" s="226" t="s">
        <v>323</v>
      </c>
      <c r="AT308" s="226" t="s">
        <v>195</v>
      </c>
      <c r="AU308" s="226" t="s">
        <v>76</v>
      </c>
      <c r="AY308" s="20" t="s">
        <v>193</v>
      </c>
      <c r="BE308" s="227">
        <f>IF(N308="základní",J308,0)</f>
        <v>0</v>
      </c>
      <c r="BF308" s="227">
        <f>IF(N308="snížená",J308,0)</f>
        <v>0</v>
      </c>
      <c r="BG308" s="227">
        <f>IF(N308="zákl. přenesená",J308,0)</f>
        <v>0</v>
      </c>
      <c r="BH308" s="227">
        <f>IF(N308="sníž. přenesená",J308,0)</f>
        <v>0</v>
      </c>
      <c r="BI308" s="227">
        <f>IF(N308="nulová",J308,0)</f>
        <v>0</v>
      </c>
      <c r="BJ308" s="20" t="s">
        <v>76</v>
      </c>
      <c r="BK308" s="227">
        <f>ROUND(I308*H308,2)</f>
        <v>0</v>
      </c>
      <c r="BL308" s="20" t="s">
        <v>323</v>
      </c>
      <c r="BM308" s="226" t="s">
        <v>2655</v>
      </c>
    </row>
    <row r="309" s="2" customFormat="1">
      <c r="A309" s="41"/>
      <c r="B309" s="42"/>
      <c r="C309" s="43"/>
      <c r="D309" s="228" t="s">
        <v>202</v>
      </c>
      <c r="E309" s="43"/>
      <c r="F309" s="229" t="s">
        <v>6934</v>
      </c>
      <c r="G309" s="43"/>
      <c r="H309" s="43"/>
      <c r="I309" s="230"/>
      <c r="J309" s="43"/>
      <c r="K309" s="43"/>
      <c r="L309" s="47"/>
      <c r="M309" s="231"/>
      <c r="N309" s="232"/>
      <c r="O309" s="87"/>
      <c r="P309" s="87"/>
      <c r="Q309" s="87"/>
      <c r="R309" s="87"/>
      <c r="S309" s="87"/>
      <c r="T309" s="88"/>
      <c r="U309" s="41"/>
      <c r="V309" s="41"/>
      <c r="W309" s="41"/>
      <c r="X309" s="41"/>
      <c r="Y309" s="41"/>
      <c r="Z309" s="41"/>
      <c r="AA309" s="41"/>
      <c r="AB309" s="41"/>
      <c r="AC309" s="41"/>
      <c r="AD309" s="41"/>
      <c r="AE309" s="41"/>
      <c r="AT309" s="20" t="s">
        <v>202</v>
      </c>
      <c r="AU309" s="20" t="s">
        <v>76</v>
      </c>
    </row>
    <row r="310" s="2" customFormat="1">
      <c r="A310" s="41"/>
      <c r="B310" s="42"/>
      <c r="C310" s="43"/>
      <c r="D310" s="233" t="s">
        <v>204</v>
      </c>
      <c r="E310" s="43"/>
      <c r="F310" s="234" t="s">
        <v>6935</v>
      </c>
      <c r="G310" s="43"/>
      <c r="H310" s="43"/>
      <c r="I310" s="230"/>
      <c r="J310" s="43"/>
      <c r="K310" s="43"/>
      <c r="L310" s="47"/>
      <c r="M310" s="231"/>
      <c r="N310" s="232"/>
      <c r="O310" s="87"/>
      <c r="P310" s="87"/>
      <c r="Q310" s="87"/>
      <c r="R310" s="87"/>
      <c r="S310" s="87"/>
      <c r="T310" s="88"/>
      <c r="U310" s="41"/>
      <c r="V310" s="41"/>
      <c r="W310" s="41"/>
      <c r="X310" s="41"/>
      <c r="Y310" s="41"/>
      <c r="Z310" s="41"/>
      <c r="AA310" s="41"/>
      <c r="AB310" s="41"/>
      <c r="AC310" s="41"/>
      <c r="AD310" s="41"/>
      <c r="AE310" s="41"/>
      <c r="AT310" s="20" t="s">
        <v>204</v>
      </c>
      <c r="AU310" s="20" t="s">
        <v>76</v>
      </c>
    </row>
    <row r="311" s="2" customFormat="1" ht="16.5" customHeight="1">
      <c r="A311" s="41"/>
      <c r="B311" s="42"/>
      <c r="C311" s="215" t="s">
        <v>810</v>
      </c>
      <c r="D311" s="215" t="s">
        <v>195</v>
      </c>
      <c r="E311" s="216" t="s">
        <v>6936</v>
      </c>
      <c r="F311" s="217" t="s">
        <v>6937</v>
      </c>
      <c r="G311" s="218" t="s">
        <v>343</v>
      </c>
      <c r="H311" s="219">
        <v>4</v>
      </c>
      <c r="I311" s="220"/>
      <c r="J311" s="221">
        <f>ROUND(I311*H311,2)</f>
        <v>0</v>
      </c>
      <c r="K311" s="217" t="s">
        <v>199</v>
      </c>
      <c r="L311" s="47"/>
      <c r="M311" s="222" t="s">
        <v>19</v>
      </c>
      <c r="N311" s="223" t="s">
        <v>40</v>
      </c>
      <c r="O311" s="87"/>
      <c r="P311" s="224">
        <f>O311*H311</f>
        <v>0</v>
      </c>
      <c r="Q311" s="224">
        <v>0.00065956999999999995</v>
      </c>
      <c r="R311" s="224">
        <f>Q311*H311</f>
        <v>0.0026382799999999998</v>
      </c>
      <c r="S311" s="224">
        <v>0</v>
      </c>
      <c r="T311" s="225">
        <f>S311*H311</f>
        <v>0</v>
      </c>
      <c r="U311" s="41"/>
      <c r="V311" s="41"/>
      <c r="W311" s="41"/>
      <c r="X311" s="41"/>
      <c r="Y311" s="41"/>
      <c r="Z311" s="41"/>
      <c r="AA311" s="41"/>
      <c r="AB311" s="41"/>
      <c r="AC311" s="41"/>
      <c r="AD311" s="41"/>
      <c r="AE311" s="41"/>
      <c r="AR311" s="226" t="s">
        <v>323</v>
      </c>
      <c r="AT311" s="226" t="s">
        <v>195</v>
      </c>
      <c r="AU311" s="226" t="s">
        <v>76</v>
      </c>
      <c r="AY311" s="20" t="s">
        <v>193</v>
      </c>
      <c r="BE311" s="227">
        <f>IF(N311="základní",J311,0)</f>
        <v>0</v>
      </c>
      <c r="BF311" s="227">
        <f>IF(N311="snížená",J311,0)</f>
        <v>0</v>
      </c>
      <c r="BG311" s="227">
        <f>IF(N311="zákl. přenesená",J311,0)</f>
        <v>0</v>
      </c>
      <c r="BH311" s="227">
        <f>IF(N311="sníž. přenesená",J311,0)</f>
        <v>0</v>
      </c>
      <c r="BI311" s="227">
        <f>IF(N311="nulová",J311,0)</f>
        <v>0</v>
      </c>
      <c r="BJ311" s="20" t="s">
        <v>76</v>
      </c>
      <c r="BK311" s="227">
        <f>ROUND(I311*H311,2)</f>
        <v>0</v>
      </c>
      <c r="BL311" s="20" t="s">
        <v>323</v>
      </c>
      <c r="BM311" s="226" t="s">
        <v>2668</v>
      </c>
    </row>
    <row r="312" s="2" customFormat="1">
      <c r="A312" s="41"/>
      <c r="B312" s="42"/>
      <c r="C312" s="43"/>
      <c r="D312" s="228" t="s">
        <v>202</v>
      </c>
      <c r="E312" s="43"/>
      <c r="F312" s="229" t="s">
        <v>6938</v>
      </c>
      <c r="G312" s="43"/>
      <c r="H312" s="43"/>
      <c r="I312" s="230"/>
      <c r="J312" s="43"/>
      <c r="K312" s="43"/>
      <c r="L312" s="47"/>
      <c r="M312" s="231"/>
      <c r="N312" s="232"/>
      <c r="O312" s="87"/>
      <c r="P312" s="87"/>
      <c r="Q312" s="87"/>
      <c r="R312" s="87"/>
      <c r="S312" s="87"/>
      <c r="T312" s="88"/>
      <c r="U312" s="41"/>
      <c r="V312" s="41"/>
      <c r="W312" s="41"/>
      <c r="X312" s="41"/>
      <c r="Y312" s="41"/>
      <c r="Z312" s="41"/>
      <c r="AA312" s="41"/>
      <c r="AB312" s="41"/>
      <c r="AC312" s="41"/>
      <c r="AD312" s="41"/>
      <c r="AE312" s="41"/>
      <c r="AT312" s="20" t="s">
        <v>202</v>
      </c>
      <c r="AU312" s="20" t="s">
        <v>76</v>
      </c>
    </row>
    <row r="313" s="2" customFormat="1">
      <c r="A313" s="41"/>
      <c r="B313" s="42"/>
      <c r="C313" s="43"/>
      <c r="D313" s="233" t="s">
        <v>204</v>
      </c>
      <c r="E313" s="43"/>
      <c r="F313" s="234" t="s">
        <v>6939</v>
      </c>
      <c r="G313" s="43"/>
      <c r="H313" s="43"/>
      <c r="I313" s="230"/>
      <c r="J313" s="43"/>
      <c r="K313" s="43"/>
      <c r="L313" s="47"/>
      <c r="M313" s="231"/>
      <c r="N313" s="232"/>
      <c r="O313" s="87"/>
      <c r="P313" s="87"/>
      <c r="Q313" s="87"/>
      <c r="R313" s="87"/>
      <c r="S313" s="87"/>
      <c r="T313" s="88"/>
      <c r="U313" s="41"/>
      <c r="V313" s="41"/>
      <c r="W313" s="41"/>
      <c r="X313" s="41"/>
      <c r="Y313" s="41"/>
      <c r="Z313" s="41"/>
      <c r="AA313" s="41"/>
      <c r="AB313" s="41"/>
      <c r="AC313" s="41"/>
      <c r="AD313" s="41"/>
      <c r="AE313" s="41"/>
      <c r="AT313" s="20" t="s">
        <v>204</v>
      </c>
      <c r="AU313" s="20" t="s">
        <v>76</v>
      </c>
    </row>
    <row r="314" s="2" customFormat="1" ht="16.5" customHeight="1">
      <c r="A314" s="41"/>
      <c r="B314" s="42"/>
      <c r="C314" s="215" t="s">
        <v>816</v>
      </c>
      <c r="D314" s="215" t="s">
        <v>195</v>
      </c>
      <c r="E314" s="216" t="s">
        <v>6940</v>
      </c>
      <c r="F314" s="217" t="s">
        <v>6941</v>
      </c>
      <c r="G314" s="218" t="s">
        <v>343</v>
      </c>
      <c r="H314" s="219">
        <v>6</v>
      </c>
      <c r="I314" s="220"/>
      <c r="J314" s="221">
        <f>ROUND(I314*H314,2)</f>
        <v>0</v>
      </c>
      <c r="K314" s="217" t="s">
        <v>199</v>
      </c>
      <c r="L314" s="47"/>
      <c r="M314" s="222" t="s">
        <v>19</v>
      </c>
      <c r="N314" s="223" t="s">
        <v>40</v>
      </c>
      <c r="O314" s="87"/>
      <c r="P314" s="224">
        <f>O314*H314</f>
        <v>0</v>
      </c>
      <c r="Q314" s="224">
        <v>0.00076913999999999997</v>
      </c>
      <c r="R314" s="224">
        <f>Q314*H314</f>
        <v>0.0046148400000000003</v>
      </c>
      <c r="S314" s="224">
        <v>0</v>
      </c>
      <c r="T314" s="225">
        <f>S314*H314</f>
        <v>0</v>
      </c>
      <c r="U314" s="41"/>
      <c r="V314" s="41"/>
      <c r="W314" s="41"/>
      <c r="X314" s="41"/>
      <c r="Y314" s="41"/>
      <c r="Z314" s="41"/>
      <c r="AA314" s="41"/>
      <c r="AB314" s="41"/>
      <c r="AC314" s="41"/>
      <c r="AD314" s="41"/>
      <c r="AE314" s="41"/>
      <c r="AR314" s="226" t="s">
        <v>323</v>
      </c>
      <c r="AT314" s="226" t="s">
        <v>195</v>
      </c>
      <c r="AU314" s="226" t="s">
        <v>76</v>
      </c>
      <c r="AY314" s="20" t="s">
        <v>193</v>
      </c>
      <c r="BE314" s="227">
        <f>IF(N314="základní",J314,0)</f>
        <v>0</v>
      </c>
      <c r="BF314" s="227">
        <f>IF(N314="snížená",J314,0)</f>
        <v>0</v>
      </c>
      <c r="BG314" s="227">
        <f>IF(N314="zákl. přenesená",J314,0)</f>
        <v>0</v>
      </c>
      <c r="BH314" s="227">
        <f>IF(N314="sníž. přenesená",J314,0)</f>
        <v>0</v>
      </c>
      <c r="BI314" s="227">
        <f>IF(N314="nulová",J314,0)</f>
        <v>0</v>
      </c>
      <c r="BJ314" s="20" t="s">
        <v>76</v>
      </c>
      <c r="BK314" s="227">
        <f>ROUND(I314*H314,2)</f>
        <v>0</v>
      </c>
      <c r="BL314" s="20" t="s">
        <v>323</v>
      </c>
      <c r="BM314" s="226" t="s">
        <v>2688</v>
      </c>
    </row>
    <row r="315" s="2" customFormat="1">
      <c r="A315" s="41"/>
      <c r="B315" s="42"/>
      <c r="C315" s="43"/>
      <c r="D315" s="228" t="s">
        <v>202</v>
      </c>
      <c r="E315" s="43"/>
      <c r="F315" s="229" t="s">
        <v>6942</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202</v>
      </c>
      <c r="AU315" s="20" t="s">
        <v>76</v>
      </c>
    </row>
    <row r="316" s="2" customFormat="1">
      <c r="A316" s="41"/>
      <c r="B316" s="42"/>
      <c r="C316" s="43"/>
      <c r="D316" s="233" t="s">
        <v>204</v>
      </c>
      <c r="E316" s="43"/>
      <c r="F316" s="234" t="s">
        <v>6943</v>
      </c>
      <c r="G316" s="43"/>
      <c r="H316" s="43"/>
      <c r="I316" s="230"/>
      <c r="J316" s="43"/>
      <c r="K316" s="43"/>
      <c r="L316" s="47"/>
      <c r="M316" s="231"/>
      <c r="N316" s="232"/>
      <c r="O316" s="87"/>
      <c r="P316" s="87"/>
      <c r="Q316" s="87"/>
      <c r="R316" s="87"/>
      <c r="S316" s="87"/>
      <c r="T316" s="88"/>
      <c r="U316" s="41"/>
      <c r="V316" s="41"/>
      <c r="W316" s="41"/>
      <c r="X316" s="41"/>
      <c r="Y316" s="41"/>
      <c r="Z316" s="41"/>
      <c r="AA316" s="41"/>
      <c r="AB316" s="41"/>
      <c r="AC316" s="41"/>
      <c r="AD316" s="41"/>
      <c r="AE316" s="41"/>
      <c r="AT316" s="20" t="s">
        <v>204</v>
      </c>
      <c r="AU316" s="20" t="s">
        <v>76</v>
      </c>
    </row>
    <row r="317" s="2" customFormat="1" ht="16.5" customHeight="1">
      <c r="A317" s="41"/>
      <c r="B317" s="42"/>
      <c r="C317" s="215" t="s">
        <v>822</v>
      </c>
      <c r="D317" s="215" t="s">
        <v>195</v>
      </c>
      <c r="E317" s="216" t="s">
        <v>6944</v>
      </c>
      <c r="F317" s="217" t="s">
        <v>6945</v>
      </c>
      <c r="G317" s="218" t="s">
        <v>343</v>
      </c>
      <c r="H317" s="219">
        <v>2</v>
      </c>
      <c r="I317" s="220"/>
      <c r="J317" s="221">
        <f>ROUND(I317*H317,2)</f>
        <v>0</v>
      </c>
      <c r="K317" s="217" t="s">
        <v>199</v>
      </c>
      <c r="L317" s="47"/>
      <c r="M317" s="222" t="s">
        <v>19</v>
      </c>
      <c r="N317" s="223" t="s">
        <v>40</v>
      </c>
      <c r="O317" s="87"/>
      <c r="P317" s="224">
        <f>O317*H317</f>
        <v>0</v>
      </c>
      <c r="Q317" s="224">
        <v>0.00092913999999999996</v>
      </c>
      <c r="R317" s="224">
        <f>Q317*H317</f>
        <v>0.0018582799999999999</v>
      </c>
      <c r="S317" s="224">
        <v>0</v>
      </c>
      <c r="T317" s="225">
        <f>S317*H317</f>
        <v>0</v>
      </c>
      <c r="U317" s="41"/>
      <c r="V317" s="41"/>
      <c r="W317" s="41"/>
      <c r="X317" s="41"/>
      <c r="Y317" s="41"/>
      <c r="Z317" s="41"/>
      <c r="AA317" s="41"/>
      <c r="AB317" s="41"/>
      <c r="AC317" s="41"/>
      <c r="AD317" s="41"/>
      <c r="AE317" s="41"/>
      <c r="AR317" s="226" t="s">
        <v>323</v>
      </c>
      <c r="AT317" s="226" t="s">
        <v>195</v>
      </c>
      <c r="AU317" s="226" t="s">
        <v>76</v>
      </c>
      <c r="AY317" s="20" t="s">
        <v>193</v>
      </c>
      <c r="BE317" s="227">
        <f>IF(N317="základní",J317,0)</f>
        <v>0</v>
      </c>
      <c r="BF317" s="227">
        <f>IF(N317="snížená",J317,0)</f>
        <v>0</v>
      </c>
      <c r="BG317" s="227">
        <f>IF(N317="zákl. přenesená",J317,0)</f>
        <v>0</v>
      </c>
      <c r="BH317" s="227">
        <f>IF(N317="sníž. přenesená",J317,0)</f>
        <v>0</v>
      </c>
      <c r="BI317" s="227">
        <f>IF(N317="nulová",J317,0)</f>
        <v>0</v>
      </c>
      <c r="BJ317" s="20" t="s">
        <v>76</v>
      </c>
      <c r="BK317" s="227">
        <f>ROUND(I317*H317,2)</f>
        <v>0</v>
      </c>
      <c r="BL317" s="20" t="s">
        <v>323</v>
      </c>
      <c r="BM317" s="226" t="s">
        <v>4036</v>
      </c>
    </row>
    <row r="318" s="2" customFormat="1">
      <c r="A318" s="41"/>
      <c r="B318" s="42"/>
      <c r="C318" s="43"/>
      <c r="D318" s="228" t="s">
        <v>202</v>
      </c>
      <c r="E318" s="43"/>
      <c r="F318" s="229" t="s">
        <v>6946</v>
      </c>
      <c r="G318" s="43"/>
      <c r="H318" s="43"/>
      <c r="I318" s="230"/>
      <c r="J318" s="43"/>
      <c r="K318" s="43"/>
      <c r="L318" s="47"/>
      <c r="M318" s="231"/>
      <c r="N318" s="232"/>
      <c r="O318" s="87"/>
      <c r="P318" s="87"/>
      <c r="Q318" s="87"/>
      <c r="R318" s="87"/>
      <c r="S318" s="87"/>
      <c r="T318" s="88"/>
      <c r="U318" s="41"/>
      <c r="V318" s="41"/>
      <c r="W318" s="41"/>
      <c r="X318" s="41"/>
      <c r="Y318" s="41"/>
      <c r="Z318" s="41"/>
      <c r="AA318" s="41"/>
      <c r="AB318" s="41"/>
      <c r="AC318" s="41"/>
      <c r="AD318" s="41"/>
      <c r="AE318" s="41"/>
      <c r="AT318" s="20" t="s">
        <v>202</v>
      </c>
      <c r="AU318" s="20" t="s">
        <v>76</v>
      </c>
    </row>
    <row r="319" s="2" customFormat="1">
      <c r="A319" s="41"/>
      <c r="B319" s="42"/>
      <c r="C319" s="43"/>
      <c r="D319" s="233" t="s">
        <v>204</v>
      </c>
      <c r="E319" s="43"/>
      <c r="F319" s="234" t="s">
        <v>6947</v>
      </c>
      <c r="G319" s="43"/>
      <c r="H319" s="43"/>
      <c r="I319" s="230"/>
      <c r="J319" s="43"/>
      <c r="K319" s="43"/>
      <c r="L319" s="47"/>
      <c r="M319" s="231"/>
      <c r="N319" s="232"/>
      <c r="O319" s="87"/>
      <c r="P319" s="87"/>
      <c r="Q319" s="87"/>
      <c r="R319" s="87"/>
      <c r="S319" s="87"/>
      <c r="T319" s="88"/>
      <c r="U319" s="41"/>
      <c r="V319" s="41"/>
      <c r="W319" s="41"/>
      <c r="X319" s="41"/>
      <c r="Y319" s="41"/>
      <c r="Z319" s="41"/>
      <c r="AA319" s="41"/>
      <c r="AB319" s="41"/>
      <c r="AC319" s="41"/>
      <c r="AD319" s="41"/>
      <c r="AE319" s="41"/>
      <c r="AT319" s="20" t="s">
        <v>204</v>
      </c>
      <c r="AU319" s="20" t="s">
        <v>76</v>
      </c>
    </row>
    <row r="320" s="2" customFormat="1" ht="16.5" customHeight="1">
      <c r="A320" s="41"/>
      <c r="B320" s="42"/>
      <c r="C320" s="215" t="s">
        <v>830</v>
      </c>
      <c r="D320" s="215" t="s">
        <v>195</v>
      </c>
      <c r="E320" s="216" t="s">
        <v>6948</v>
      </c>
      <c r="F320" s="217" t="s">
        <v>6949</v>
      </c>
      <c r="G320" s="218" t="s">
        <v>343</v>
      </c>
      <c r="H320" s="219">
        <v>4</v>
      </c>
      <c r="I320" s="220"/>
      <c r="J320" s="221">
        <f>ROUND(I320*H320,2)</f>
        <v>0</v>
      </c>
      <c r="K320" s="217" t="s">
        <v>199</v>
      </c>
      <c r="L320" s="47"/>
      <c r="M320" s="222" t="s">
        <v>19</v>
      </c>
      <c r="N320" s="223" t="s">
        <v>40</v>
      </c>
      <c r="O320" s="87"/>
      <c r="P320" s="224">
        <f>O320*H320</f>
        <v>0</v>
      </c>
      <c r="Q320" s="224">
        <v>0.0012191400000000001</v>
      </c>
      <c r="R320" s="224">
        <f>Q320*H320</f>
        <v>0.0048765600000000003</v>
      </c>
      <c r="S320" s="224">
        <v>0</v>
      </c>
      <c r="T320" s="225">
        <f>S320*H320</f>
        <v>0</v>
      </c>
      <c r="U320" s="41"/>
      <c r="V320" s="41"/>
      <c r="W320" s="41"/>
      <c r="X320" s="41"/>
      <c r="Y320" s="41"/>
      <c r="Z320" s="41"/>
      <c r="AA320" s="41"/>
      <c r="AB320" s="41"/>
      <c r="AC320" s="41"/>
      <c r="AD320" s="41"/>
      <c r="AE320" s="41"/>
      <c r="AR320" s="226" t="s">
        <v>323</v>
      </c>
      <c r="AT320" s="226" t="s">
        <v>195</v>
      </c>
      <c r="AU320" s="226" t="s">
        <v>76</v>
      </c>
      <c r="AY320" s="20" t="s">
        <v>193</v>
      </c>
      <c r="BE320" s="227">
        <f>IF(N320="základní",J320,0)</f>
        <v>0</v>
      </c>
      <c r="BF320" s="227">
        <f>IF(N320="snížená",J320,0)</f>
        <v>0</v>
      </c>
      <c r="BG320" s="227">
        <f>IF(N320="zákl. přenesená",J320,0)</f>
        <v>0</v>
      </c>
      <c r="BH320" s="227">
        <f>IF(N320="sníž. přenesená",J320,0)</f>
        <v>0</v>
      </c>
      <c r="BI320" s="227">
        <f>IF(N320="nulová",J320,0)</f>
        <v>0</v>
      </c>
      <c r="BJ320" s="20" t="s">
        <v>76</v>
      </c>
      <c r="BK320" s="227">
        <f>ROUND(I320*H320,2)</f>
        <v>0</v>
      </c>
      <c r="BL320" s="20" t="s">
        <v>323</v>
      </c>
      <c r="BM320" s="226" t="s">
        <v>4063</v>
      </c>
    </row>
    <row r="321" s="2" customFormat="1">
      <c r="A321" s="41"/>
      <c r="B321" s="42"/>
      <c r="C321" s="43"/>
      <c r="D321" s="228" t="s">
        <v>202</v>
      </c>
      <c r="E321" s="43"/>
      <c r="F321" s="229" t="s">
        <v>6950</v>
      </c>
      <c r="G321" s="43"/>
      <c r="H321" s="43"/>
      <c r="I321" s="230"/>
      <c r="J321" s="43"/>
      <c r="K321" s="43"/>
      <c r="L321" s="47"/>
      <c r="M321" s="231"/>
      <c r="N321" s="232"/>
      <c r="O321" s="87"/>
      <c r="P321" s="87"/>
      <c r="Q321" s="87"/>
      <c r="R321" s="87"/>
      <c r="S321" s="87"/>
      <c r="T321" s="88"/>
      <c r="U321" s="41"/>
      <c r="V321" s="41"/>
      <c r="W321" s="41"/>
      <c r="X321" s="41"/>
      <c r="Y321" s="41"/>
      <c r="Z321" s="41"/>
      <c r="AA321" s="41"/>
      <c r="AB321" s="41"/>
      <c r="AC321" s="41"/>
      <c r="AD321" s="41"/>
      <c r="AE321" s="41"/>
      <c r="AT321" s="20" t="s">
        <v>202</v>
      </c>
      <c r="AU321" s="20" t="s">
        <v>76</v>
      </c>
    </row>
    <row r="322" s="2" customFormat="1">
      <c r="A322" s="41"/>
      <c r="B322" s="42"/>
      <c r="C322" s="43"/>
      <c r="D322" s="233" t="s">
        <v>204</v>
      </c>
      <c r="E322" s="43"/>
      <c r="F322" s="234" t="s">
        <v>6951</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204</v>
      </c>
      <c r="AU322" s="20" t="s">
        <v>76</v>
      </c>
    </row>
    <row r="323" s="2" customFormat="1" ht="16.5" customHeight="1">
      <c r="A323" s="41"/>
      <c r="B323" s="42"/>
      <c r="C323" s="215" t="s">
        <v>837</v>
      </c>
      <c r="D323" s="215" t="s">
        <v>195</v>
      </c>
      <c r="E323" s="216" t="s">
        <v>6952</v>
      </c>
      <c r="F323" s="217" t="s">
        <v>6953</v>
      </c>
      <c r="G323" s="218" t="s">
        <v>343</v>
      </c>
      <c r="H323" s="219">
        <v>3</v>
      </c>
      <c r="I323" s="220"/>
      <c r="J323" s="221">
        <f>ROUND(I323*H323,2)</f>
        <v>0</v>
      </c>
      <c r="K323" s="217" t="s">
        <v>199</v>
      </c>
      <c r="L323" s="47"/>
      <c r="M323" s="222" t="s">
        <v>19</v>
      </c>
      <c r="N323" s="223" t="s">
        <v>40</v>
      </c>
      <c r="O323" s="87"/>
      <c r="P323" s="224">
        <f>O323*H323</f>
        <v>0</v>
      </c>
      <c r="Q323" s="224">
        <v>0.0022791399999999998</v>
      </c>
      <c r="R323" s="224">
        <f>Q323*H323</f>
        <v>0.0068374199999999994</v>
      </c>
      <c r="S323" s="224">
        <v>0</v>
      </c>
      <c r="T323" s="225">
        <f>S323*H323</f>
        <v>0</v>
      </c>
      <c r="U323" s="41"/>
      <c r="V323" s="41"/>
      <c r="W323" s="41"/>
      <c r="X323" s="41"/>
      <c r="Y323" s="41"/>
      <c r="Z323" s="41"/>
      <c r="AA323" s="41"/>
      <c r="AB323" s="41"/>
      <c r="AC323" s="41"/>
      <c r="AD323" s="41"/>
      <c r="AE323" s="41"/>
      <c r="AR323" s="226" t="s">
        <v>323</v>
      </c>
      <c r="AT323" s="226" t="s">
        <v>195</v>
      </c>
      <c r="AU323" s="226" t="s">
        <v>76</v>
      </c>
      <c r="AY323" s="20" t="s">
        <v>193</v>
      </c>
      <c r="BE323" s="227">
        <f>IF(N323="základní",J323,0)</f>
        <v>0</v>
      </c>
      <c r="BF323" s="227">
        <f>IF(N323="snížená",J323,0)</f>
        <v>0</v>
      </c>
      <c r="BG323" s="227">
        <f>IF(N323="zákl. přenesená",J323,0)</f>
        <v>0</v>
      </c>
      <c r="BH323" s="227">
        <f>IF(N323="sníž. přenesená",J323,0)</f>
        <v>0</v>
      </c>
      <c r="BI323" s="227">
        <f>IF(N323="nulová",J323,0)</f>
        <v>0</v>
      </c>
      <c r="BJ323" s="20" t="s">
        <v>76</v>
      </c>
      <c r="BK323" s="227">
        <f>ROUND(I323*H323,2)</f>
        <v>0</v>
      </c>
      <c r="BL323" s="20" t="s">
        <v>323</v>
      </c>
      <c r="BM323" s="226" t="s">
        <v>4071</v>
      </c>
    </row>
    <row r="324" s="2" customFormat="1">
      <c r="A324" s="41"/>
      <c r="B324" s="42"/>
      <c r="C324" s="43"/>
      <c r="D324" s="228" t="s">
        <v>202</v>
      </c>
      <c r="E324" s="43"/>
      <c r="F324" s="229" t="s">
        <v>6954</v>
      </c>
      <c r="G324" s="43"/>
      <c r="H324" s="43"/>
      <c r="I324" s="230"/>
      <c r="J324" s="43"/>
      <c r="K324" s="43"/>
      <c r="L324" s="47"/>
      <c r="M324" s="231"/>
      <c r="N324" s="232"/>
      <c r="O324" s="87"/>
      <c r="P324" s="87"/>
      <c r="Q324" s="87"/>
      <c r="R324" s="87"/>
      <c r="S324" s="87"/>
      <c r="T324" s="88"/>
      <c r="U324" s="41"/>
      <c r="V324" s="41"/>
      <c r="W324" s="41"/>
      <c r="X324" s="41"/>
      <c r="Y324" s="41"/>
      <c r="Z324" s="41"/>
      <c r="AA324" s="41"/>
      <c r="AB324" s="41"/>
      <c r="AC324" s="41"/>
      <c r="AD324" s="41"/>
      <c r="AE324" s="41"/>
      <c r="AT324" s="20" t="s">
        <v>202</v>
      </c>
      <c r="AU324" s="20" t="s">
        <v>76</v>
      </c>
    </row>
    <row r="325" s="2" customFormat="1">
      <c r="A325" s="41"/>
      <c r="B325" s="42"/>
      <c r="C325" s="43"/>
      <c r="D325" s="233" t="s">
        <v>204</v>
      </c>
      <c r="E325" s="43"/>
      <c r="F325" s="234" t="s">
        <v>6955</v>
      </c>
      <c r="G325" s="43"/>
      <c r="H325" s="43"/>
      <c r="I325" s="230"/>
      <c r="J325" s="43"/>
      <c r="K325" s="43"/>
      <c r="L325" s="47"/>
      <c r="M325" s="231"/>
      <c r="N325" s="232"/>
      <c r="O325" s="87"/>
      <c r="P325" s="87"/>
      <c r="Q325" s="87"/>
      <c r="R325" s="87"/>
      <c r="S325" s="87"/>
      <c r="T325" s="88"/>
      <c r="U325" s="41"/>
      <c r="V325" s="41"/>
      <c r="W325" s="41"/>
      <c r="X325" s="41"/>
      <c r="Y325" s="41"/>
      <c r="Z325" s="41"/>
      <c r="AA325" s="41"/>
      <c r="AB325" s="41"/>
      <c r="AC325" s="41"/>
      <c r="AD325" s="41"/>
      <c r="AE325" s="41"/>
      <c r="AT325" s="20" t="s">
        <v>204</v>
      </c>
      <c r="AU325" s="20" t="s">
        <v>76</v>
      </c>
    </row>
    <row r="326" s="2" customFormat="1" ht="24.15" customHeight="1">
      <c r="A326" s="41"/>
      <c r="B326" s="42"/>
      <c r="C326" s="215" t="s">
        <v>846</v>
      </c>
      <c r="D326" s="215" t="s">
        <v>195</v>
      </c>
      <c r="E326" s="216" t="s">
        <v>6721</v>
      </c>
      <c r="F326" s="217" t="s">
        <v>6956</v>
      </c>
      <c r="G326" s="218" t="s">
        <v>343</v>
      </c>
      <c r="H326" s="219">
        <v>2</v>
      </c>
      <c r="I326" s="220"/>
      <c r="J326" s="221">
        <f>ROUND(I326*H326,2)</f>
        <v>0</v>
      </c>
      <c r="K326" s="217" t="s">
        <v>19</v>
      </c>
      <c r="L326" s="47"/>
      <c r="M326" s="222" t="s">
        <v>19</v>
      </c>
      <c r="N326" s="223" t="s">
        <v>40</v>
      </c>
      <c r="O326" s="87"/>
      <c r="P326" s="224">
        <f>O326*H326</f>
        <v>0</v>
      </c>
      <c r="Q326" s="224">
        <v>0</v>
      </c>
      <c r="R326" s="224">
        <f>Q326*H326</f>
        <v>0</v>
      </c>
      <c r="S326" s="224">
        <v>0</v>
      </c>
      <c r="T326" s="225">
        <f>S326*H326</f>
        <v>0</v>
      </c>
      <c r="U326" s="41"/>
      <c r="V326" s="41"/>
      <c r="W326" s="41"/>
      <c r="X326" s="41"/>
      <c r="Y326" s="41"/>
      <c r="Z326" s="41"/>
      <c r="AA326" s="41"/>
      <c r="AB326" s="41"/>
      <c r="AC326" s="41"/>
      <c r="AD326" s="41"/>
      <c r="AE326" s="41"/>
      <c r="AR326" s="226" t="s">
        <v>323</v>
      </c>
      <c r="AT326" s="226" t="s">
        <v>195</v>
      </c>
      <c r="AU326" s="226" t="s">
        <v>76</v>
      </c>
      <c r="AY326" s="20" t="s">
        <v>193</v>
      </c>
      <c r="BE326" s="227">
        <f>IF(N326="základní",J326,0)</f>
        <v>0</v>
      </c>
      <c r="BF326" s="227">
        <f>IF(N326="snížená",J326,0)</f>
        <v>0</v>
      </c>
      <c r="BG326" s="227">
        <f>IF(N326="zákl. přenesená",J326,0)</f>
        <v>0</v>
      </c>
      <c r="BH326" s="227">
        <f>IF(N326="sníž. přenesená",J326,0)</f>
        <v>0</v>
      </c>
      <c r="BI326" s="227">
        <f>IF(N326="nulová",J326,0)</f>
        <v>0</v>
      </c>
      <c r="BJ326" s="20" t="s">
        <v>76</v>
      </c>
      <c r="BK326" s="227">
        <f>ROUND(I326*H326,2)</f>
        <v>0</v>
      </c>
      <c r="BL326" s="20" t="s">
        <v>323</v>
      </c>
      <c r="BM326" s="226" t="s">
        <v>4100</v>
      </c>
    </row>
    <row r="327" s="2" customFormat="1">
      <c r="A327" s="41"/>
      <c r="B327" s="42"/>
      <c r="C327" s="43"/>
      <c r="D327" s="228" t="s">
        <v>202</v>
      </c>
      <c r="E327" s="43"/>
      <c r="F327" s="229" t="s">
        <v>6956</v>
      </c>
      <c r="G327" s="43"/>
      <c r="H327" s="43"/>
      <c r="I327" s="230"/>
      <c r="J327" s="43"/>
      <c r="K327" s="43"/>
      <c r="L327" s="47"/>
      <c r="M327" s="231"/>
      <c r="N327" s="232"/>
      <c r="O327" s="87"/>
      <c r="P327" s="87"/>
      <c r="Q327" s="87"/>
      <c r="R327" s="87"/>
      <c r="S327" s="87"/>
      <c r="T327" s="88"/>
      <c r="U327" s="41"/>
      <c r="V327" s="41"/>
      <c r="W327" s="41"/>
      <c r="X327" s="41"/>
      <c r="Y327" s="41"/>
      <c r="Z327" s="41"/>
      <c r="AA327" s="41"/>
      <c r="AB327" s="41"/>
      <c r="AC327" s="41"/>
      <c r="AD327" s="41"/>
      <c r="AE327" s="41"/>
      <c r="AT327" s="20" t="s">
        <v>202</v>
      </c>
      <c r="AU327" s="20" t="s">
        <v>76</v>
      </c>
    </row>
    <row r="328" s="2" customFormat="1" ht="24.15" customHeight="1">
      <c r="A328" s="41"/>
      <c r="B328" s="42"/>
      <c r="C328" s="215" t="s">
        <v>855</v>
      </c>
      <c r="D328" s="215" t="s">
        <v>195</v>
      </c>
      <c r="E328" s="216" t="s">
        <v>6723</v>
      </c>
      <c r="F328" s="217" t="s">
        <v>6957</v>
      </c>
      <c r="G328" s="218" t="s">
        <v>343</v>
      </c>
      <c r="H328" s="219">
        <v>2</v>
      </c>
      <c r="I328" s="220"/>
      <c r="J328" s="221">
        <f>ROUND(I328*H328,2)</f>
        <v>0</v>
      </c>
      <c r="K328" s="217" t="s">
        <v>19</v>
      </c>
      <c r="L328" s="47"/>
      <c r="M328" s="222" t="s">
        <v>19</v>
      </c>
      <c r="N328" s="223" t="s">
        <v>40</v>
      </c>
      <c r="O328" s="87"/>
      <c r="P328" s="224">
        <f>O328*H328</f>
        <v>0</v>
      </c>
      <c r="Q328" s="224">
        <v>0</v>
      </c>
      <c r="R328" s="224">
        <f>Q328*H328</f>
        <v>0</v>
      </c>
      <c r="S328" s="224">
        <v>0</v>
      </c>
      <c r="T328" s="225">
        <f>S328*H328</f>
        <v>0</v>
      </c>
      <c r="U328" s="41"/>
      <c r="V328" s="41"/>
      <c r="W328" s="41"/>
      <c r="X328" s="41"/>
      <c r="Y328" s="41"/>
      <c r="Z328" s="41"/>
      <c r="AA328" s="41"/>
      <c r="AB328" s="41"/>
      <c r="AC328" s="41"/>
      <c r="AD328" s="41"/>
      <c r="AE328" s="41"/>
      <c r="AR328" s="226" t="s">
        <v>323</v>
      </c>
      <c r="AT328" s="226" t="s">
        <v>195</v>
      </c>
      <c r="AU328" s="226" t="s">
        <v>76</v>
      </c>
      <c r="AY328" s="20" t="s">
        <v>193</v>
      </c>
      <c r="BE328" s="227">
        <f>IF(N328="základní",J328,0)</f>
        <v>0</v>
      </c>
      <c r="BF328" s="227">
        <f>IF(N328="snížená",J328,0)</f>
        <v>0</v>
      </c>
      <c r="BG328" s="227">
        <f>IF(N328="zákl. přenesená",J328,0)</f>
        <v>0</v>
      </c>
      <c r="BH328" s="227">
        <f>IF(N328="sníž. přenesená",J328,0)</f>
        <v>0</v>
      </c>
      <c r="BI328" s="227">
        <f>IF(N328="nulová",J328,0)</f>
        <v>0</v>
      </c>
      <c r="BJ328" s="20" t="s">
        <v>76</v>
      </c>
      <c r="BK328" s="227">
        <f>ROUND(I328*H328,2)</f>
        <v>0</v>
      </c>
      <c r="BL328" s="20" t="s">
        <v>323</v>
      </c>
      <c r="BM328" s="226" t="s">
        <v>4128</v>
      </c>
    </row>
    <row r="329" s="2" customFormat="1">
      <c r="A329" s="41"/>
      <c r="B329" s="42"/>
      <c r="C329" s="43"/>
      <c r="D329" s="228" t="s">
        <v>202</v>
      </c>
      <c r="E329" s="43"/>
      <c r="F329" s="229" t="s">
        <v>6957</v>
      </c>
      <c r="G329" s="43"/>
      <c r="H329" s="43"/>
      <c r="I329" s="230"/>
      <c r="J329" s="43"/>
      <c r="K329" s="43"/>
      <c r="L329" s="47"/>
      <c r="M329" s="231"/>
      <c r="N329" s="232"/>
      <c r="O329" s="87"/>
      <c r="P329" s="87"/>
      <c r="Q329" s="87"/>
      <c r="R329" s="87"/>
      <c r="S329" s="87"/>
      <c r="T329" s="88"/>
      <c r="U329" s="41"/>
      <c r="V329" s="41"/>
      <c r="W329" s="41"/>
      <c r="X329" s="41"/>
      <c r="Y329" s="41"/>
      <c r="Z329" s="41"/>
      <c r="AA329" s="41"/>
      <c r="AB329" s="41"/>
      <c r="AC329" s="41"/>
      <c r="AD329" s="41"/>
      <c r="AE329" s="41"/>
      <c r="AT329" s="20" t="s">
        <v>202</v>
      </c>
      <c r="AU329" s="20" t="s">
        <v>76</v>
      </c>
    </row>
    <row r="330" s="2" customFormat="1" ht="24.15" customHeight="1">
      <c r="A330" s="41"/>
      <c r="B330" s="42"/>
      <c r="C330" s="215" t="s">
        <v>864</v>
      </c>
      <c r="D330" s="215" t="s">
        <v>195</v>
      </c>
      <c r="E330" s="216" t="s">
        <v>6742</v>
      </c>
      <c r="F330" s="217" t="s">
        <v>6958</v>
      </c>
      <c r="G330" s="218" t="s">
        <v>343</v>
      </c>
      <c r="H330" s="219">
        <v>1</v>
      </c>
      <c r="I330" s="220"/>
      <c r="J330" s="221">
        <f>ROUND(I330*H330,2)</f>
        <v>0</v>
      </c>
      <c r="K330" s="217" t="s">
        <v>19</v>
      </c>
      <c r="L330" s="47"/>
      <c r="M330" s="222" t="s">
        <v>19</v>
      </c>
      <c r="N330" s="223" t="s">
        <v>40</v>
      </c>
      <c r="O330" s="87"/>
      <c r="P330" s="224">
        <f>O330*H330</f>
        <v>0</v>
      </c>
      <c r="Q330" s="224">
        <v>0</v>
      </c>
      <c r="R330" s="224">
        <f>Q330*H330</f>
        <v>0</v>
      </c>
      <c r="S330" s="224">
        <v>0</v>
      </c>
      <c r="T330" s="225">
        <f>S330*H330</f>
        <v>0</v>
      </c>
      <c r="U330" s="41"/>
      <c r="V330" s="41"/>
      <c r="W330" s="41"/>
      <c r="X330" s="41"/>
      <c r="Y330" s="41"/>
      <c r="Z330" s="41"/>
      <c r="AA330" s="41"/>
      <c r="AB330" s="41"/>
      <c r="AC330" s="41"/>
      <c r="AD330" s="41"/>
      <c r="AE330" s="41"/>
      <c r="AR330" s="226" t="s">
        <v>323</v>
      </c>
      <c r="AT330" s="226" t="s">
        <v>195</v>
      </c>
      <c r="AU330" s="226" t="s">
        <v>76</v>
      </c>
      <c r="AY330" s="20" t="s">
        <v>193</v>
      </c>
      <c r="BE330" s="227">
        <f>IF(N330="základní",J330,0)</f>
        <v>0</v>
      </c>
      <c r="BF330" s="227">
        <f>IF(N330="snížená",J330,0)</f>
        <v>0</v>
      </c>
      <c r="BG330" s="227">
        <f>IF(N330="zákl. přenesená",J330,0)</f>
        <v>0</v>
      </c>
      <c r="BH330" s="227">
        <f>IF(N330="sníž. přenesená",J330,0)</f>
        <v>0</v>
      </c>
      <c r="BI330" s="227">
        <f>IF(N330="nulová",J330,0)</f>
        <v>0</v>
      </c>
      <c r="BJ330" s="20" t="s">
        <v>76</v>
      </c>
      <c r="BK330" s="227">
        <f>ROUND(I330*H330,2)</f>
        <v>0</v>
      </c>
      <c r="BL330" s="20" t="s">
        <v>323</v>
      </c>
      <c r="BM330" s="226" t="s">
        <v>4144</v>
      </c>
    </row>
    <row r="331" s="2" customFormat="1">
      <c r="A331" s="41"/>
      <c r="B331" s="42"/>
      <c r="C331" s="43"/>
      <c r="D331" s="228" t="s">
        <v>202</v>
      </c>
      <c r="E331" s="43"/>
      <c r="F331" s="229" t="s">
        <v>6958</v>
      </c>
      <c r="G331" s="43"/>
      <c r="H331" s="43"/>
      <c r="I331" s="230"/>
      <c r="J331" s="43"/>
      <c r="K331" s="43"/>
      <c r="L331" s="47"/>
      <c r="M331" s="231"/>
      <c r="N331" s="232"/>
      <c r="O331" s="87"/>
      <c r="P331" s="87"/>
      <c r="Q331" s="87"/>
      <c r="R331" s="87"/>
      <c r="S331" s="87"/>
      <c r="T331" s="88"/>
      <c r="U331" s="41"/>
      <c r="V331" s="41"/>
      <c r="W331" s="41"/>
      <c r="X331" s="41"/>
      <c r="Y331" s="41"/>
      <c r="Z331" s="41"/>
      <c r="AA331" s="41"/>
      <c r="AB331" s="41"/>
      <c r="AC331" s="41"/>
      <c r="AD331" s="41"/>
      <c r="AE331" s="41"/>
      <c r="AT331" s="20" t="s">
        <v>202</v>
      </c>
      <c r="AU331" s="20" t="s">
        <v>76</v>
      </c>
    </row>
    <row r="332" s="2" customFormat="1" ht="24.15" customHeight="1">
      <c r="A332" s="41"/>
      <c r="B332" s="42"/>
      <c r="C332" s="215" t="s">
        <v>871</v>
      </c>
      <c r="D332" s="215" t="s">
        <v>195</v>
      </c>
      <c r="E332" s="216" t="s">
        <v>6746</v>
      </c>
      <c r="F332" s="217" t="s">
        <v>6959</v>
      </c>
      <c r="G332" s="218" t="s">
        <v>343</v>
      </c>
      <c r="H332" s="219">
        <v>1</v>
      </c>
      <c r="I332" s="220"/>
      <c r="J332" s="221">
        <f>ROUND(I332*H332,2)</f>
        <v>0</v>
      </c>
      <c r="K332" s="217" t="s">
        <v>19</v>
      </c>
      <c r="L332" s="47"/>
      <c r="M332" s="222" t="s">
        <v>19</v>
      </c>
      <c r="N332" s="223" t="s">
        <v>40</v>
      </c>
      <c r="O332" s="87"/>
      <c r="P332" s="224">
        <f>O332*H332</f>
        <v>0</v>
      </c>
      <c r="Q332" s="224">
        <v>0</v>
      </c>
      <c r="R332" s="224">
        <f>Q332*H332</f>
        <v>0</v>
      </c>
      <c r="S332" s="224">
        <v>0</v>
      </c>
      <c r="T332" s="225">
        <f>S332*H332</f>
        <v>0</v>
      </c>
      <c r="U332" s="41"/>
      <c r="V332" s="41"/>
      <c r="W332" s="41"/>
      <c r="X332" s="41"/>
      <c r="Y332" s="41"/>
      <c r="Z332" s="41"/>
      <c r="AA332" s="41"/>
      <c r="AB332" s="41"/>
      <c r="AC332" s="41"/>
      <c r="AD332" s="41"/>
      <c r="AE332" s="41"/>
      <c r="AR332" s="226" t="s">
        <v>323</v>
      </c>
      <c r="AT332" s="226" t="s">
        <v>195</v>
      </c>
      <c r="AU332" s="226" t="s">
        <v>76</v>
      </c>
      <c r="AY332" s="20" t="s">
        <v>193</v>
      </c>
      <c r="BE332" s="227">
        <f>IF(N332="základní",J332,0)</f>
        <v>0</v>
      </c>
      <c r="BF332" s="227">
        <f>IF(N332="snížená",J332,0)</f>
        <v>0</v>
      </c>
      <c r="BG332" s="227">
        <f>IF(N332="zákl. přenesená",J332,0)</f>
        <v>0</v>
      </c>
      <c r="BH332" s="227">
        <f>IF(N332="sníž. přenesená",J332,0)</f>
        <v>0</v>
      </c>
      <c r="BI332" s="227">
        <f>IF(N332="nulová",J332,0)</f>
        <v>0</v>
      </c>
      <c r="BJ332" s="20" t="s">
        <v>76</v>
      </c>
      <c r="BK332" s="227">
        <f>ROUND(I332*H332,2)</f>
        <v>0</v>
      </c>
      <c r="BL332" s="20" t="s">
        <v>323</v>
      </c>
      <c r="BM332" s="226" t="s">
        <v>4174</v>
      </c>
    </row>
    <row r="333" s="2" customFormat="1">
      <c r="A333" s="41"/>
      <c r="B333" s="42"/>
      <c r="C333" s="43"/>
      <c r="D333" s="228" t="s">
        <v>202</v>
      </c>
      <c r="E333" s="43"/>
      <c r="F333" s="229" t="s">
        <v>6959</v>
      </c>
      <c r="G333" s="43"/>
      <c r="H333" s="43"/>
      <c r="I333" s="230"/>
      <c r="J333" s="43"/>
      <c r="K333" s="43"/>
      <c r="L333" s="47"/>
      <c r="M333" s="231"/>
      <c r="N333" s="232"/>
      <c r="O333" s="87"/>
      <c r="P333" s="87"/>
      <c r="Q333" s="87"/>
      <c r="R333" s="87"/>
      <c r="S333" s="87"/>
      <c r="T333" s="88"/>
      <c r="U333" s="41"/>
      <c r="V333" s="41"/>
      <c r="W333" s="41"/>
      <c r="X333" s="41"/>
      <c r="Y333" s="41"/>
      <c r="Z333" s="41"/>
      <c r="AA333" s="41"/>
      <c r="AB333" s="41"/>
      <c r="AC333" s="41"/>
      <c r="AD333" s="41"/>
      <c r="AE333" s="41"/>
      <c r="AT333" s="20" t="s">
        <v>202</v>
      </c>
      <c r="AU333" s="20" t="s">
        <v>76</v>
      </c>
    </row>
    <row r="334" s="2" customFormat="1" ht="24.15" customHeight="1">
      <c r="A334" s="41"/>
      <c r="B334" s="42"/>
      <c r="C334" s="215" t="s">
        <v>880</v>
      </c>
      <c r="D334" s="215" t="s">
        <v>195</v>
      </c>
      <c r="E334" s="216" t="s">
        <v>6751</v>
      </c>
      <c r="F334" s="217" t="s">
        <v>6960</v>
      </c>
      <c r="G334" s="218" t="s">
        <v>343</v>
      </c>
      <c r="H334" s="219">
        <v>2</v>
      </c>
      <c r="I334" s="220"/>
      <c r="J334" s="221">
        <f>ROUND(I334*H334,2)</f>
        <v>0</v>
      </c>
      <c r="K334" s="217" t="s">
        <v>19</v>
      </c>
      <c r="L334" s="47"/>
      <c r="M334" s="222" t="s">
        <v>19</v>
      </c>
      <c r="N334" s="223" t="s">
        <v>40</v>
      </c>
      <c r="O334" s="87"/>
      <c r="P334" s="224">
        <f>O334*H334</f>
        <v>0</v>
      </c>
      <c r="Q334" s="224">
        <v>0</v>
      </c>
      <c r="R334" s="224">
        <f>Q334*H334</f>
        <v>0</v>
      </c>
      <c r="S334" s="224">
        <v>0</v>
      </c>
      <c r="T334" s="225">
        <f>S334*H334</f>
        <v>0</v>
      </c>
      <c r="U334" s="41"/>
      <c r="V334" s="41"/>
      <c r="W334" s="41"/>
      <c r="X334" s="41"/>
      <c r="Y334" s="41"/>
      <c r="Z334" s="41"/>
      <c r="AA334" s="41"/>
      <c r="AB334" s="41"/>
      <c r="AC334" s="41"/>
      <c r="AD334" s="41"/>
      <c r="AE334" s="41"/>
      <c r="AR334" s="226" t="s">
        <v>323</v>
      </c>
      <c r="AT334" s="226" t="s">
        <v>195</v>
      </c>
      <c r="AU334" s="226" t="s">
        <v>76</v>
      </c>
      <c r="AY334" s="20" t="s">
        <v>193</v>
      </c>
      <c r="BE334" s="227">
        <f>IF(N334="základní",J334,0)</f>
        <v>0</v>
      </c>
      <c r="BF334" s="227">
        <f>IF(N334="snížená",J334,0)</f>
        <v>0</v>
      </c>
      <c r="BG334" s="227">
        <f>IF(N334="zákl. přenesená",J334,0)</f>
        <v>0</v>
      </c>
      <c r="BH334" s="227">
        <f>IF(N334="sníž. přenesená",J334,0)</f>
        <v>0</v>
      </c>
      <c r="BI334" s="227">
        <f>IF(N334="nulová",J334,0)</f>
        <v>0</v>
      </c>
      <c r="BJ334" s="20" t="s">
        <v>76</v>
      </c>
      <c r="BK334" s="227">
        <f>ROUND(I334*H334,2)</f>
        <v>0</v>
      </c>
      <c r="BL334" s="20" t="s">
        <v>323</v>
      </c>
      <c r="BM334" s="226" t="s">
        <v>4179</v>
      </c>
    </row>
    <row r="335" s="2" customFormat="1">
      <c r="A335" s="41"/>
      <c r="B335" s="42"/>
      <c r="C335" s="43"/>
      <c r="D335" s="228" t="s">
        <v>202</v>
      </c>
      <c r="E335" s="43"/>
      <c r="F335" s="229" t="s">
        <v>6960</v>
      </c>
      <c r="G335" s="43"/>
      <c r="H335" s="43"/>
      <c r="I335" s="230"/>
      <c r="J335" s="43"/>
      <c r="K335" s="43"/>
      <c r="L335" s="47"/>
      <c r="M335" s="231"/>
      <c r="N335" s="232"/>
      <c r="O335" s="87"/>
      <c r="P335" s="87"/>
      <c r="Q335" s="87"/>
      <c r="R335" s="87"/>
      <c r="S335" s="87"/>
      <c r="T335" s="88"/>
      <c r="U335" s="41"/>
      <c r="V335" s="41"/>
      <c r="W335" s="41"/>
      <c r="X335" s="41"/>
      <c r="Y335" s="41"/>
      <c r="Z335" s="41"/>
      <c r="AA335" s="41"/>
      <c r="AB335" s="41"/>
      <c r="AC335" s="41"/>
      <c r="AD335" s="41"/>
      <c r="AE335" s="41"/>
      <c r="AT335" s="20" t="s">
        <v>202</v>
      </c>
      <c r="AU335" s="20" t="s">
        <v>76</v>
      </c>
    </row>
    <row r="336" s="2" customFormat="1" ht="24.15" customHeight="1">
      <c r="A336" s="41"/>
      <c r="B336" s="42"/>
      <c r="C336" s="215" t="s">
        <v>888</v>
      </c>
      <c r="D336" s="215" t="s">
        <v>195</v>
      </c>
      <c r="E336" s="216" t="s">
        <v>6762</v>
      </c>
      <c r="F336" s="217" t="s">
        <v>6961</v>
      </c>
      <c r="G336" s="218" t="s">
        <v>343</v>
      </c>
      <c r="H336" s="219">
        <v>1</v>
      </c>
      <c r="I336" s="220"/>
      <c r="J336" s="221">
        <f>ROUND(I336*H336,2)</f>
        <v>0</v>
      </c>
      <c r="K336" s="217" t="s">
        <v>19</v>
      </c>
      <c r="L336" s="47"/>
      <c r="M336" s="222" t="s">
        <v>19</v>
      </c>
      <c r="N336" s="223" t="s">
        <v>40</v>
      </c>
      <c r="O336" s="87"/>
      <c r="P336" s="224">
        <f>O336*H336</f>
        <v>0</v>
      </c>
      <c r="Q336" s="224">
        <v>0</v>
      </c>
      <c r="R336" s="224">
        <f>Q336*H336</f>
        <v>0</v>
      </c>
      <c r="S336" s="224">
        <v>0</v>
      </c>
      <c r="T336" s="225">
        <f>S336*H336</f>
        <v>0</v>
      </c>
      <c r="U336" s="41"/>
      <c r="V336" s="41"/>
      <c r="W336" s="41"/>
      <c r="X336" s="41"/>
      <c r="Y336" s="41"/>
      <c r="Z336" s="41"/>
      <c r="AA336" s="41"/>
      <c r="AB336" s="41"/>
      <c r="AC336" s="41"/>
      <c r="AD336" s="41"/>
      <c r="AE336" s="41"/>
      <c r="AR336" s="226" t="s">
        <v>323</v>
      </c>
      <c r="AT336" s="226" t="s">
        <v>195</v>
      </c>
      <c r="AU336" s="226" t="s">
        <v>76</v>
      </c>
      <c r="AY336" s="20" t="s">
        <v>193</v>
      </c>
      <c r="BE336" s="227">
        <f>IF(N336="základní",J336,0)</f>
        <v>0</v>
      </c>
      <c r="BF336" s="227">
        <f>IF(N336="snížená",J336,0)</f>
        <v>0</v>
      </c>
      <c r="BG336" s="227">
        <f>IF(N336="zákl. přenesená",J336,0)</f>
        <v>0</v>
      </c>
      <c r="BH336" s="227">
        <f>IF(N336="sníž. přenesená",J336,0)</f>
        <v>0</v>
      </c>
      <c r="BI336" s="227">
        <f>IF(N336="nulová",J336,0)</f>
        <v>0</v>
      </c>
      <c r="BJ336" s="20" t="s">
        <v>76</v>
      </c>
      <c r="BK336" s="227">
        <f>ROUND(I336*H336,2)</f>
        <v>0</v>
      </c>
      <c r="BL336" s="20" t="s">
        <v>323</v>
      </c>
      <c r="BM336" s="226" t="s">
        <v>4185</v>
      </c>
    </row>
    <row r="337" s="2" customFormat="1">
      <c r="A337" s="41"/>
      <c r="B337" s="42"/>
      <c r="C337" s="43"/>
      <c r="D337" s="228" t="s">
        <v>202</v>
      </c>
      <c r="E337" s="43"/>
      <c r="F337" s="229" t="s">
        <v>6961</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202</v>
      </c>
      <c r="AU337" s="20" t="s">
        <v>76</v>
      </c>
    </row>
    <row r="338" s="2" customFormat="1" ht="16.5" customHeight="1">
      <c r="A338" s="41"/>
      <c r="B338" s="42"/>
      <c r="C338" s="215" t="s">
        <v>894</v>
      </c>
      <c r="D338" s="215" t="s">
        <v>195</v>
      </c>
      <c r="E338" s="216" t="s">
        <v>6764</v>
      </c>
      <c r="F338" s="217" t="s">
        <v>6962</v>
      </c>
      <c r="G338" s="218" t="s">
        <v>343</v>
      </c>
      <c r="H338" s="219">
        <v>4</v>
      </c>
      <c r="I338" s="220"/>
      <c r="J338" s="221">
        <f>ROUND(I338*H338,2)</f>
        <v>0</v>
      </c>
      <c r="K338" s="217" t="s">
        <v>19</v>
      </c>
      <c r="L338" s="47"/>
      <c r="M338" s="222" t="s">
        <v>19</v>
      </c>
      <c r="N338" s="223" t="s">
        <v>40</v>
      </c>
      <c r="O338" s="87"/>
      <c r="P338" s="224">
        <f>O338*H338</f>
        <v>0</v>
      </c>
      <c r="Q338" s="224">
        <v>0</v>
      </c>
      <c r="R338" s="224">
        <f>Q338*H338</f>
        <v>0</v>
      </c>
      <c r="S338" s="224">
        <v>0</v>
      </c>
      <c r="T338" s="225">
        <f>S338*H338</f>
        <v>0</v>
      </c>
      <c r="U338" s="41"/>
      <c r="V338" s="41"/>
      <c r="W338" s="41"/>
      <c r="X338" s="41"/>
      <c r="Y338" s="41"/>
      <c r="Z338" s="41"/>
      <c r="AA338" s="41"/>
      <c r="AB338" s="41"/>
      <c r="AC338" s="41"/>
      <c r="AD338" s="41"/>
      <c r="AE338" s="41"/>
      <c r="AR338" s="226" t="s">
        <v>323</v>
      </c>
      <c r="AT338" s="226" t="s">
        <v>195</v>
      </c>
      <c r="AU338" s="226" t="s">
        <v>76</v>
      </c>
      <c r="AY338" s="20" t="s">
        <v>193</v>
      </c>
      <c r="BE338" s="227">
        <f>IF(N338="základní",J338,0)</f>
        <v>0</v>
      </c>
      <c r="BF338" s="227">
        <f>IF(N338="snížená",J338,0)</f>
        <v>0</v>
      </c>
      <c r="BG338" s="227">
        <f>IF(N338="zákl. přenesená",J338,0)</f>
        <v>0</v>
      </c>
      <c r="BH338" s="227">
        <f>IF(N338="sníž. přenesená",J338,0)</f>
        <v>0</v>
      </c>
      <c r="BI338" s="227">
        <f>IF(N338="nulová",J338,0)</f>
        <v>0</v>
      </c>
      <c r="BJ338" s="20" t="s">
        <v>76</v>
      </c>
      <c r="BK338" s="227">
        <f>ROUND(I338*H338,2)</f>
        <v>0</v>
      </c>
      <c r="BL338" s="20" t="s">
        <v>323</v>
      </c>
      <c r="BM338" s="226" t="s">
        <v>4251</v>
      </c>
    </row>
    <row r="339" s="2" customFormat="1">
      <c r="A339" s="41"/>
      <c r="B339" s="42"/>
      <c r="C339" s="43"/>
      <c r="D339" s="228" t="s">
        <v>202</v>
      </c>
      <c r="E339" s="43"/>
      <c r="F339" s="229" t="s">
        <v>6962</v>
      </c>
      <c r="G339" s="43"/>
      <c r="H339" s="43"/>
      <c r="I339" s="230"/>
      <c r="J339" s="43"/>
      <c r="K339" s="43"/>
      <c r="L339" s="47"/>
      <c r="M339" s="231"/>
      <c r="N339" s="232"/>
      <c r="O339" s="87"/>
      <c r="P339" s="87"/>
      <c r="Q339" s="87"/>
      <c r="R339" s="87"/>
      <c r="S339" s="87"/>
      <c r="T339" s="88"/>
      <c r="U339" s="41"/>
      <c r="V339" s="41"/>
      <c r="W339" s="41"/>
      <c r="X339" s="41"/>
      <c r="Y339" s="41"/>
      <c r="Z339" s="41"/>
      <c r="AA339" s="41"/>
      <c r="AB339" s="41"/>
      <c r="AC339" s="41"/>
      <c r="AD339" s="41"/>
      <c r="AE339" s="41"/>
      <c r="AT339" s="20" t="s">
        <v>202</v>
      </c>
      <c r="AU339" s="20" t="s">
        <v>76</v>
      </c>
    </row>
    <row r="340" s="2" customFormat="1" ht="16.5" customHeight="1">
      <c r="A340" s="41"/>
      <c r="B340" s="42"/>
      <c r="C340" s="215" t="s">
        <v>903</v>
      </c>
      <c r="D340" s="215" t="s">
        <v>195</v>
      </c>
      <c r="E340" s="216" t="s">
        <v>6764</v>
      </c>
      <c r="F340" s="217" t="s">
        <v>6962</v>
      </c>
      <c r="G340" s="218" t="s">
        <v>343</v>
      </c>
      <c r="H340" s="219">
        <v>1</v>
      </c>
      <c r="I340" s="220"/>
      <c r="J340" s="221">
        <f>ROUND(I340*H340,2)</f>
        <v>0</v>
      </c>
      <c r="K340" s="217" t="s">
        <v>19</v>
      </c>
      <c r="L340" s="47"/>
      <c r="M340" s="222" t="s">
        <v>19</v>
      </c>
      <c r="N340" s="223" t="s">
        <v>40</v>
      </c>
      <c r="O340" s="87"/>
      <c r="P340" s="224">
        <f>O340*H340</f>
        <v>0</v>
      </c>
      <c r="Q340" s="224">
        <v>0</v>
      </c>
      <c r="R340" s="224">
        <f>Q340*H340</f>
        <v>0</v>
      </c>
      <c r="S340" s="224">
        <v>0</v>
      </c>
      <c r="T340" s="225">
        <f>S340*H340</f>
        <v>0</v>
      </c>
      <c r="U340" s="41"/>
      <c r="V340" s="41"/>
      <c r="W340" s="41"/>
      <c r="X340" s="41"/>
      <c r="Y340" s="41"/>
      <c r="Z340" s="41"/>
      <c r="AA340" s="41"/>
      <c r="AB340" s="41"/>
      <c r="AC340" s="41"/>
      <c r="AD340" s="41"/>
      <c r="AE340" s="41"/>
      <c r="AR340" s="226" t="s">
        <v>323</v>
      </c>
      <c r="AT340" s="226" t="s">
        <v>195</v>
      </c>
      <c r="AU340" s="226" t="s">
        <v>76</v>
      </c>
      <c r="AY340" s="20" t="s">
        <v>193</v>
      </c>
      <c r="BE340" s="227">
        <f>IF(N340="základní",J340,0)</f>
        <v>0</v>
      </c>
      <c r="BF340" s="227">
        <f>IF(N340="snížená",J340,0)</f>
        <v>0</v>
      </c>
      <c r="BG340" s="227">
        <f>IF(N340="zákl. přenesená",J340,0)</f>
        <v>0</v>
      </c>
      <c r="BH340" s="227">
        <f>IF(N340="sníž. přenesená",J340,0)</f>
        <v>0</v>
      </c>
      <c r="BI340" s="227">
        <f>IF(N340="nulová",J340,0)</f>
        <v>0</v>
      </c>
      <c r="BJ340" s="20" t="s">
        <v>76</v>
      </c>
      <c r="BK340" s="227">
        <f>ROUND(I340*H340,2)</f>
        <v>0</v>
      </c>
      <c r="BL340" s="20" t="s">
        <v>323</v>
      </c>
      <c r="BM340" s="226" t="s">
        <v>4265</v>
      </c>
    </row>
    <row r="341" s="2" customFormat="1">
      <c r="A341" s="41"/>
      <c r="B341" s="42"/>
      <c r="C341" s="43"/>
      <c r="D341" s="228" t="s">
        <v>202</v>
      </c>
      <c r="E341" s="43"/>
      <c r="F341" s="229" t="s">
        <v>6962</v>
      </c>
      <c r="G341" s="43"/>
      <c r="H341" s="43"/>
      <c r="I341" s="230"/>
      <c r="J341" s="43"/>
      <c r="K341" s="43"/>
      <c r="L341" s="47"/>
      <c r="M341" s="231"/>
      <c r="N341" s="232"/>
      <c r="O341" s="87"/>
      <c r="P341" s="87"/>
      <c r="Q341" s="87"/>
      <c r="R341" s="87"/>
      <c r="S341" s="87"/>
      <c r="T341" s="88"/>
      <c r="U341" s="41"/>
      <c r="V341" s="41"/>
      <c r="W341" s="41"/>
      <c r="X341" s="41"/>
      <c r="Y341" s="41"/>
      <c r="Z341" s="41"/>
      <c r="AA341" s="41"/>
      <c r="AB341" s="41"/>
      <c r="AC341" s="41"/>
      <c r="AD341" s="41"/>
      <c r="AE341" s="41"/>
      <c r="AT341" s="20" t="s">
        <v>202</v>
      </c>
      <c r="AU341" s="20" t="s">
        <v>76</v>
      </c>
    </row>
    <row r="342" s="2" customFormat="1" ht="16.5" customHeight="1">
      <c r="A342" s="41"/>
      <c r="B342" s="42"/>
      <c r="C342" s="215" t="s">
        <v>2267</v>
      </c>
      <c r="D342" s="215" t="s">
        <v>195</v>
      </c>
      <c r="E342" s="216" t="s">
        <v>6766</v>
      </c>
      <c r="F342" s="217" t="s">
        <v>6963</v>
      </c>
      <c r="G342" s="218" t="s">
        <v>343</v>
      </c>
      <c r="H342" s="219">
        <v>8</v>
      </c>
      <c r="I342" s="220"/>
      <c r="J342" s="221">
        <f>ROUND(I342*H342,2)</f>
        <v>0</v>
      </c>
      <c r="K342" s="217" t="s">
        <v>19</v>
      </c>
      <c r="L342" s="47"/>
      <c r="M342" s="222" t="s">
        <v>19</v>
      </c>
      <c r="N342" s="223" t="s">
        <v>40</v>
      </c>
      <c r="O342" s="87"/>
      <c r="P342" s="224">
        <f>O342*H342</f>
        <v>0</v>
      </c>
      <c r="Q342" s="224">
        <v>0</v>
      </c>
      <c r="R342" s="224">
        <f>Q342*H342</f>
        <v>0</v>
      </c>
      <c r="S342" s="224">
        <v>0</v>
      </c>
      <c r="T342" s="225">
        <f>S342*H342</f>
        <v>0</v>
      </c>
      <c r="U342" s="41"/>
      <c r="V342" s="41"/>
      <c r="W342" s="41"/>
      <c r="X342" s="41"/>
      <c r="Y342" s="41"/>
      <c r="Z342" s="41"/>
      <c r="AA342" s="41"/>
      <c r="AB342" s="41"/>
      <c r="AC342" s="41"/>
      <c r="AD342" s="41"/>
      <c r="AE342" s="41"/>
      <c r="AR342" s="226" t="s">
        <v>323</v>
      </c>
      <c r="AT342" s="226" t="s">
        <v>195</v>
      </c>
      <c r="AU342" s="226" t="s">
        <v>76</v>
      </c>
      <c r="AY342" s="20" t="s">
        <v>193</v>
      </c>
      <c r="BE342" s="227">
        <f>IF(N342="základní",J342,0)</f>
        <v>0</v>
      </c>
      <c r="BF342" s="227">
        <f>IF(N342="snížená",J342,0)</f>
        <v>0</v>
      </c>
      <c r="BG342" s="227">
        <f>IF(N342="zákl. přenesená",J342,0)</f>
        <v>0</v>
      </c>
      <c r="BH342" s="227">
        <f>IF(N342="sníž. přenesená",J342,0)</f>
        <v>0</v>
      </c>
      <c r="BI342" s="227">
        <f>IF(N342="nulová",J342,0)</f>
        <v>0</v>
      </c>
      <c r="BJ342" s="20" t="s">
        <v>76</v>
      </c>
      <c r="BK342" s="227">
        <f>ROUND(I342*H342,2)</f>
        <v>0</v>
      </c>
      <c r="BL342" s="20" t="s">
        <v>323</v>
      </c>
      <c r="BM342" s="226" t="s">
        <v>4279</v>
      </c>
    </row>
    <row r="343" s="2" customFormat="1">
      <c r="A343" s="41"/>
      <c r="B343" s="42"/>
      <c r="C343" s="43"/>
      <c r="D343" s="228" t="s">
        <v>202</v>
      </c>
      <c r="E343" s="43"/>
      <c r="F343" s="229" t="s">
        <v>6963</v>
      </c>
      <c r="G343" s="43"/>
      <c r="H343" s="43"/>
      <c r="I343" s="230"/>
      <c r="J343" s="43"/>
      <c r="K343" s="43"/>
      <c r="L343" s="47"/>
      <c r="M343" s="231"/>
      <c r="N343" s="232"/>
      <c r="O343" s="87"/>
      <c r="P343" s="87"/>
      <c r="Q343" s="87"/>
      <c r="R343" s="87"/>
      <c r="S343" s="87"/>
      <c r="T343" s="88"/>
      <c r="U343" s="41"/>
      <c r="V343" s="41"/>
      <c r="W343" s="41"/>
      <c r="X343" s="41"/>
      <c r="Y343" s="41"/>
      <c r="Z343" s="41"/>
      <c r="AA343" s="41"/>
      <c r="AB343" s="41"/>
      <c r="AC343" s="41"/>
      <c r="AD343" s="41"/>
      <c r="AE343" s="41"/>
      <c r="AT343" s="20" t="s">
        <v>202</v>
      </c>
      <c r="AU343" s="20" t="s">
        <v>76</v>
      </c>
    </row>
    <row r="344" s="2" customFormat="1" ht="16.5" customHeight="1">
      <c r="A344" s="41"/>
      <c r="B344" s="42"/>
      <c r="C344" s="215" t="s">
        <v>2273</v>
      </c>
      <c r="D344" s="215" t="s">
        <v>195</v>
      </c>
      <c r="E344" s="216" t="s">
        <v>6768</v>
      </c>
      <c r="F344" s="217" t="s">
        <v>6964</v>
      </c>
      <c r="G344" s="218" t="s">
        <v>343</v>
      </c>
      <c r="H344" s="219">
        <v>1</v>
      </c>
      <c r="I344" s="220"/>
      <c r="J344" s="221">
        <f>ROUND(I344*H344,2)</f>
        <v>0</v>
      </c>
      <c r="K344" s="217" t="s">
        <v>19</v>
      </c>
      <c r="L344" s="47"/>
      <c r="M344" s="222" t="s">
        <v>19</v>
      </c>
      <c r="N344" s="223" t="s">
        <v>40</v>
      </c>
      <c r="O344" s="87"/>
      <c r="P344" s="224">
        <f>O344*H344</f>
        <v>0</v>
      </c>
      <c r="Q344" s="224">
        <v>0</v>
      </c>
      <c r="R344" s="224">
        <f>Q344*H344</f>
        <v>0</v>
      </c>
      <c r="S344" s="224">
        <v>0</v>
      </c>
      <c r="T344" s="225">
        <f>S344*H344</f>
        <v>0</v>
      </c>
      <c r="U344" s="41"/>
      <c r="V344" s="41"/>
      <c r="W344" s="41"/>
      <c r="X344" s="41"/>
      <c r="Y344" s="41"/>
      <c r="Z344" s="41"/>
      <c r="AA344" s="41"/>
      <c r="AB344" s="41"/>
      <c r="AC344" s="41"/>
      <c r="AD344" s="41"/>
      <c r="AE344" s="41"/>
      <c r="AR344" s="226" t="s">
        <v>323</v>
      </c>
      <c r="AT344" s="226" t="s">
        <v>195</v>
      </c>
      <c r="AU344" s="226" t="s">
        <v>76</v>
      </c>
      <c r="AY344" s="20" t="s">
        <v>193</v>
      </c>
      <c r="BE344" s="227">
        <f>IF(N344="základní",J344,0)</f>
        <v>0</v>
      </c>
      <c r="BF344" s="227">
        <f>IF(N344="snížená",J344,0)</f>
        <v>0</v>
      </c>
      <c r="BG344" s="227">
        <f>IF(N344="zákl. přenesená",J344,0)</f>
        <v>0</v>
      </c>
      <c r="BH344" s="227">
        <f>IF(N344="sníž. přenesená",J344,0)</f>
        <v>0</v>
      </c>
      <c r="BI344" s="227">
        <f>IF(N344="nulová",J344,0)</f>
        <v>0</v>
      </c>
      <c r="BJ344" s="20" t="s">
        <v>76</v>
      </c>
      <c r="BK344" s="227">
        <f>ROUND(I344*H344,2)</f>
        <v>0</v>
      </c>
      <c r="BL344" s="20" t="s">
        <v>323</v>
      </c>
      <c r="BM344" s="226" t="s">
        <v>4292</v>
      </c>
    </row>
    <row r="345" s="2" customFormat="1">
      <c r="A345" s="41"/>
      <c r="B345" s="42"/>
      <c r="C345" s="43"/>
      <c r="D345" s="228" t="s">
        <v>202</v>
      </c>
      <c r="E345" s="43"/>
      <c r="F345" s="229" t="s">
        <v>6964</v>
      </c>
      <c r="G345" s="43"/>
      <c r="H345" s="43"/>
      <c r="I345" s="230"/>
      <c r="J345" s="43"/>
      <c r="K345" s="43"/>
      <c r="L345" s="47"/>
      <c r="M345" s="231"/>
      <c r="N345" s="232"/>
      <c r="O345" s="87"/>
      <c r="P345" s="87"/>
      <c r="Q345" s="87"/>
      <c r="R345" s="87"/>
      <c r="S345" s="87"/>
      <c r="T345" s="88"/>
      <c r="U345" s="41"/>
      <c r="V345" s="41"/>
      <c r="W345" s="41"/>
      <c r="X345" s="41"/>
      <c r="Y345" s="41"/>
      <c r="Z345" s="41"/>
      <c r="AA345" s="41"/>
      <c r="AB345" s="41"/>
      <c r="AC345" s="41"/>
      <c r="AD345" s="41"/>
      <c r="AE345" s="41"/>
      <c r="AT345" s="20" t="s">
        <v>202</v>
      </c>
      <c r="AU345" s="20" t="s">
        <v>76</v>
      </c>
    </row>
    <row r="346" s="2" customFormat="1" ht="37.8" customHeight="1">
      <c r="A346" s="41"/>
      <c r="B346" s="42"/>
      <c r="C346" s="215" t="s">
        <v>2278</v>
      </c>
      <c r="D346" s="215" t="s">
        <v>195</v>
      </c>
      <c r="E346" s="216" t="s">
        <v>6770</v>
      </c>
      <c r="F346" s="217" t="s">
        <v>6965</v>
      </c>
      <c r="G346" s="218" t="s">
        <v>343</v>
      </c>
      <c r="H346" s="219">
        <v>1</v>
      </c>
      <c r="I346" s="220"/>
      <c r="J346" s="221">
        <f>ROUND(I346*H346,2)</f>
        <v>0</v>
      </c>
      <c r="K346" s="217" t="s">
        <v>19</v>
      </c>
      <c r="L346" s="47"/>
      <c r="M346" s="222" t="s">
        <v>19</v>
      </c>
      <c r="N346" s="223" t="s">
        <v>40</v>
      </c>
      <c r="O346" s="87"/>
      <c r="P346" s="224">
        <f>O346*H346</f>
        <v>0</v>
      </c>
      <c r="Q346" s="224">
        <v>0</v>
      </c>
      <c r="R346" s="224">
        <f>Q346*H346</f>
        <v>0</v>
      </c>
      <c r="S346" s="224">
        <v>0</v>
      </c>
      <c r="T346" s="225">
        <f>S346*H346</f>
        <v>0</v>
      </c>
      <c r="U346" s="41"/>
      <c r="V346" s="41"/>
      <c r="W346" s="41"/>
      <c r="X346" s="41"/>
      <c r="Y346" s="41"/>
      <c r="Z346" s="41"/>
      <c r="AA346" s="41"/>
      <c r="AB346" s="41"/>
      <c r="AC346" s="41"/>
      <c r="AD346" s="41"/>
      <c r="AE346" s="41"/>
      <c r="AR346" s="226" t="s">
        <v>323</v>
      </c>
      <c r="AT346" s="226" t="s">
        <v>195</v>
      </c>
      <c r="AU346" s="226" t="s">
        <v>76</v>
      </c>
      <c r="AY346" s="20" t="s">
        <v>193</v>
      </c>
      <c r="BE346" s="227">
        <f>IF(N346="základní",J346,0)</f>
        <v>0</v>
      </c>
      <c r="BF346" s="227">
        <f>IF(N346="snížená",J346,0)</f>
        <v>0</v>
      </c>
      <c r="BG346" s="227">
        <f>IF(N346="zákl. přenesená",J346,0)</f>
        <v>0</v>
      </c>
      <c r="BH346" s="227">
        <f>IF(N346="sníž. přenesená",J346,0)</f>
        <v>0</v>
      </c>
      <c r="BI346" s="227">
        <f>IF(N346="nulová",J346,0)</f>
        <v>0</v>
      </c>
      <c r="BJ346" s="20" t="s">
        <v>76</v>
      </c>
      <c r="BK346" s="227">
        <f>ROUND(I346*H346,2)</f>
        <v>0</v>
      </c>
      <c r="BL346" s="20" t="s">
        <v>323</v>
      </c>
      <c r="BM346" s="226" t="s">
        <v>4303</v>
      </c>
    </row>
    <row r="347" s="2" customFormat="1">
      <c r="A347" s="41"/>
      <c r="B347" s="42"/>
      <c r="C347" s="43"/>
      <c r="D347" s="228" t="s">
        <v>202</v>
      </c>
      <c r="E347" s="43"/>
      <c r="F347" s="229" t="s">
        <v>6966</v>
      </c>
      <c r="G347" s="43"/>
      <c r="H347" s="43"/>
      <c r="I347" s="230"/>
      <c r="J347" s="43"/>
      <c r="K347" s="43"/>
      <c r="L347" s="47"/>
      <c r="M347" s="231"/>
      <c r="N347" s="232"/>
      <c r="O347" s="87"/>
      <c r="P347" s="87"/>
      <c r="Q347" s="87"/>
      <c r="R347" s="87"/>
      <c r="S347" s="87"/>
      <c r="T347" s="88"/>
      <c r="U347" s="41"/>
      <c r="V347" s="41"/>
      <c r="W347" s="41"/>
      <c r="X347" s="41"/>
      <c r="Y347" s="41"/>
      <c r="Z347" s="41"/>
      <c r="AA347" s="41"/>
      <c r="AB347" s="41"/>
      <c r="AC347" s="41"/>
      <c r="AD347" s="41"/>
      <c r="AE347" s="41"/>
      <c r="AT347" s="20" t="s">
        <v>202</v>
      </c>
      <c r="AU347" s="20" t="s">
        <v>76</v>
      </c>
    </row>
    <row r="348" s="2" customFormat="1" ht="37.8" customHeight="1">
      <c r="A348" s="41"/>
      <c r="B348" s="42"/>
      <c r="C348" s="215" t="s">
        <v>2284</v>
      </c>
      <c r="D348" s="215" t="s">
        <v>195</v>
      </c>
      <c r="E348" s="216" t="s">
        <v>6967</v>
      </c>
      <c r="F348" s="217" t="s">
        <v>6965</v>
      </c>
      <c r="G348" s="218" t="s">
        <v>343</v>
      </c>
      <c r="H348" s="219">
        <v>1</v>
      </c>
      <c r="I348" s="220"/>
      <c r="J348" s="221">
        <f>ROUND(I348*H348,2)</f>
        <v>0</v>
      </c>
      <c r="K348" s="217" t="s">
        <v>19</v>
      </c>
      <c r="L348" s="47"/>
      <c r="M348" s="222" t="s">
        <v>19</v>
      </c>
      <c r="N348" s="223" t="s">
        <v>40</v>
      </c>
      <c r="O348" s="87"/>
      <c r="P348" s="224">
        <f>O348*H348</f>
        <v>0</v>
      </c>
      <c r="Q348" s="224">
        <v>0</v>
      </c>
      <c r="R348" s="224">
        <f>Q348*H348</f>
        <v>0</v>
      </c>
      <c r="S348" s="224">
        <v>0</v>
      </c>
      <c r="T348" s="225">
        <f>S348*H348</f>
        <v>0</v>
      </c>
      <c r="U348" s="41"/>
      <c r="V348" s="41"/>
      <c r="W348" s="41"/>
      <c r="X348" s="41"/>
      <c r="Y348" s="41"/>
      <c r="Z348" s="41"/>
      <c r="AA348" s="41"/>
      <c r="AB348" s="41"/>
      <c r="AC348" s="41"/>
      <c r="AD348" s="41"/>
      <c r="AE348" s="41"/>
      <c r="AR348" s="226" t="s">
        <v>323</v>
      </c>
      <c r="AT348" s="226" t="s">
        <v>195</v>
      </c>
      <c r="AU348" s="226" t="s">
        <v>76</v>
      </c>
      <c r="AY348" s="20" t="s">
        <v>193</v>
      </c>
      <c r="BE348" s="227">
        <f>IF(N348="základní",J348,0)</f>
        <v>0</v>
      </c>
      <c r="BF348" s="227">
        <f>IF(N348="snížená",J348,0)</f>
        <v>0</v>
      </c>
      <c r="BG348" s="227">
        <f>IF(N348="zákl. přenesená",J348,0)</f>
        <v>0</v>
      </c>
      <c r="BH348" s="227">
        <f>IF(N348="sníž. přenesená",J348,0)</f>
        <v>0</v>
      </c>
      <c r="BI348" s="227">
        <f>IF(N348="nulová",J348,0)</f>
        <v>0</v>
      </c>
      <c r="BJ348" s="20" t="s">
        <v>76</v>
      </c>
      <c r="BK348" s="227">
        <f>ROUND(I348*H348,2)</f>
        <v>0</v>
      </c>
      <c r="BL348" s="20" t="s">
        <v>323</v>
      </c>
      <c r="BM348" s="226" t="s">
        <v>4313</v>
      </c>
    </row>
    <row r="349" s="2" customFormat="1">
      <c r="A349" s="41"/>
      <c r="B349" s="42"/>
      <c r="C349" s="43"/>
      <c r="D349" s="228" t="s">
        <v>202</v>
      </c>
      <c r="E349" s="43"/>
      <c r="F349" s="229" t="s">
        <v>6968</v>
      </c>
      <c r="G349" s="43"/>
      <c r="H349" s="43"/>
      <c r="I349" s="230"/>
      <c r="J349" s="43"/>
      <c r="K349" s="43"/>
      <c r="L349" s="47"/>
      <c r="M349" s="231"/>
      <c r="N349" s="232"/>
      <c r="O349" s="87"/>
      <c r="P349" s="87"/>
      <c r="Q349" s="87"/>
      <c r="R349" s="87"/>
      <c r="S349" s="87"/>
      <c r="T349" s="88"/>
      <c r="U349" s="41"/>
      <c r="V349" s="41"/>
      <c r="W349" s="41"/>
      <c r="X349" s="41"/>
      <c r="Y349" s="41"/>
      <c r="Z349" s="41"/>
      <c r="AA349" s="41"/>
      <c r="AB349" s="41"/>
      <c r="AC349" s="41"/>
      <c r="AD349" s="41"/>
      <c r="AE349" s="41"/>
      <c r="AT349" s="20" t="s">
        <v>202</v>
      </c>
      <c r="AU349" s="20" t="s">
        <v>76</v>
      </c>
    </row>
    <row r="350" s="2" customFormat="1" ht="37.8" customHeight="1">
      <c r="A350" s="41"/>
      <c r="B350" s="42"/>
      <c r="C350" s="215" t="s">
        <v>2290</v>
      </c>
      <c r="D350" s="215" t="s">
        <v>195</v>
      </c>
      <c r="E350" s="216" t="s">
        <v>6969</v>
      </c>
      <c r="F350" s="217" t="s">
        <v>6970</v>
      </c>
      <c r="G350" s="218" t="s">
        <v>343</v>
      </c>
      <c r="H350" s="219">
        <v>1</v>
      </c>
      <c r="I350" s="220"/>
      <c r="J350" s="221">
        <f>ROUND(I350*H350,2)</f>
        <v>0</v>
      </c>
      <c r="K350" s="217" t="s">
        <v>19</v>
      </c>
      <c r="L350" s="47"/>
      <c r="M350" s="222" t="s">
        <v>19</v>
      </c>
      <c r="N350" s="223" t="s">
        <v>40</v>
      </c>
      <c r="O350" s="87"/>
      <c r="P350" s="224">
        <f>O350*H350</f>
        <v>0</v>
      </c>
      <c r="Q350" s="224">
        <v>0</v>
      </c>
      <c r="R350" s="224">
        <f>Q350*H350</f>
        <v>0</v>
      </c>
      <c r="S350" s="224">
        <v>0</v>
      </c>
      <c r="T350" s="225">
        <f>S350*H350</f>
        <v>0</v>
      </c>
      <c r="U350" s="41"/>
      <c r="V350" s="41"/>
      <c r="W350" s="41"/>
      <c r="X350" s="41"/>
      <c r="Y350" s="41"/>
      <c r="Z350" s="41"/>
      <c r="AA350" s="41"/>
      <c r="AB350" s="41"/>
      <c r="AC350" s="41"/>
      <c r="AD350" s="41"/>
      <c r="AE350" s="41"/>
      <c r="AR350" s="226" t="s">
        <v>323</v>
      </c>
      <c r="AT350" s="226" t="s">
        <v>195</v>
      </c>
      <c r="AU350" s="226" t="s">
        <v>76</v>
      </c>
      <c r="AY350" s="20" t="s">
        <v>193</v>
      </c>
      <c r="BE350" s="227">
        <f>IF(N350="základní",J350,0)</f>
        <v>0</v>
      </c>
      <c r="BF350" s="227">
        <f>IF(N350="snížená",J350,0)</f>
        <v>0</v>
      </c>
      <c r="BG350" s="227">
        <f>IF(N350="zákl. přenesená",J350,0)</f>
        <v>0</v>
      </c>
      <c r="BH350" s="227">
        <f>IF(N350="sníž. přenesená",J350,0)</f>
        <v>0</v>
      </c>
      <c r="BI350" s="227">
        <f>IF(N350="nulová",J350,0)</f>
        <v>0</v>
      </c>
      <c r="BJ350" s="20" t="s">
        <v>76</v>
      </c>
      <c r="BK350" s="227">
        <f>ROUND(I350*H350,2)</f>
        <v>0</v>
      </c>
      <c r="BL350" s="20" t="s">
        <v>323</v>
      </c>
      <c r="BM350" s="226" t="s">
        <v>4286</v>
      </c>
    </row>
    <row r="351" s="2" customFormat="1">
      <c r="A351" s="41"/>
      <c r="B351" s="42"/>
      <c r="C351" s="43"/>
      <c r="D351" s="228" t="s">
        <v>202</v>
      </c>
      <c r="E351" s="43"/>
      <c r="F351" s="229" t="s">
        <v>6971</v>
      </c>
      <c r="G351" s="43"/>
      <c r="H351" s="43"/>
      <c r="I351" s="230"/>
      <c r="J351" s="43"/>
      <c r="K351" s="43"/>
      <c r="L351" s="47"/>
      <c r="M351" s="231"/>
      <c r="N351" s="232"/>
      <c r="O351" s="87"/>
      <c r="P351" s="87"/>
      <c r="Q351" s="87"/>
      <c r="R351" s="87"/>
      <c r="S351" s="87"/>
      <c r="T351" s="88"/>
      <c r="U351" s="41"/>
      <c r="V351" s="41"/>
      <c r="W351" s="41"/>
      <c r="X351" s="41"/>
      <c r="Y351" s="41"/>
      <c r="Z351" s="41"/>
      <c r="AA351" s="41"/>
      <c r="AB351" s="41"/>
      <c r="AC351" s="41"/>
      <c r="AD351" s="41"/>
      <c r="AE351" s="41"/>
      <c r="AT351" s="20" t="s">
        <v>202</v>
      </c>
      <c r="AU351" s="20" t="s">
        <v>76</v>
      </c>
    </row>
    <row r="352" s="2" customFormat="1" ht="37.8" customHeight="1">
      <c r="A352" s="41"/>
      <c r="B352" s="42"/>
      <c r="C352" s="215" t="s">
        <v>921</v>
      </c>
      <c r="D352" s="215" t="s">
        <v>195</v>
      </c>
      <c r="E352" s="216" t="s">
        <v>6972</v>
      </c>
      <c r="F352" s="217" t="s">
        <v>6970</v>
      </c>
      <c r="G352" s="218" t="s">
        <v>343</v>
      </c>
      <c r="H352" s="219">
        <v>1</v>
      </c>
      <c r="I352" s="220"/>
      <c r="J352" s="221">
        <f>ROUND(I352*H352,2)</f>
        <v>0</v>
      </c>
      <c r="K352" s="217" t="s">
        <v>19</v>
      </c>
      <c r="L352" s="47"/>
      <c r="M352" s="222" t="s">
        <v>19</v>
      </c>
      <c r="N352" s="223" t="s">
        <v>40</v>
      </c>
      <c r="O352" s="87"/>
      <c r="P352" s="224">
        <f>O352*H352</f>
        <v>0</v>
      </c>
      <c r="Q352" s="224">
        <v>0</v>
      </c>
      <c r="R352" s="224">
        <f>Q352*H352</f>
        <v>0</v>
      </c>
      <c r="S352" s="224">
        <v>0</v>
      </c>
      <c r="T352" s="225">
        <f>S352*H352</f>
        <v>0</v>
      </c>
      <c r="U352" s="41"/>
      <c r="V352" s="41"/>
      <c r="W352" s="41"/>
      <c r="X352" s="41"/>
      <c r="Y352" s="41"/>
      <c r="Z352" s="41"/>
      <c r="AA352" s="41"/>
      <c r="AB352" s="41"/>
      <c r="AC352" s="41"/>
      <c r="AD352" s="41"/>
      <c r="AE352" s="41"/>
      <c r="AR352" s="226" t="s">
        <v>323</v>
      </c>
      <c r="AT352" s="226" t="s">
        <v>195</v>
      </c>
      <c r="AU352" s="226" t="s">
        <v>76</v>
      </c>
      <c r="AY352" s="20" t="s">
        <v>193</v>
      </c>
      <c r="BE352" s="227">
        <f>IF(N352="základní",J352,0)</f>
        <v>0</v>
      </c>
      <c r="BF352" s="227">
        <f>IF(N352="snížená",J352,0)</f>
        <v>0</v>
      </c>
      <c r="BG352" s="227">
        <f>IF(N352="zákl. přenesená",J352,0)</f>
        <v>0</v>
      </c>
      <c r="BH352" s="227">
        <f>IF(N352="sníž. přenesená",J352,0)</f>
        <v>0</v>
      </c>
      <c r="BI352" s="227">
        <f>IF(N352="nulová",J352,0)</f>
        <v>0</v>
      </c>
      <c r="BJ352" s="20" t="s">
        <v>76</v>
      </c>
      <c r="BK352" s="227">
        <f>ROUND(I352*H352,2)</f>
        <v>0</v>
      </c>
      <c r="BL352" s="20" t="s">
        <v>323</v>
      </c>
      <c r="BM352" s="226" t="s">
        <v>4321</v>
      </c>
    </row>
    <row r="353" s="2" customFormat="1">
      <c r="A353" s="41"/>
      <c r="B353" s="42"/>
      <c r="C353" s="43"/>
      <c r="D353" s="228" t="s">
        <v>202</v>
      </c>
      <c r="E353" s="43"/>
      <c r="F353" s="229" t="s">
        <v>6973</v>
      </c>
      <c r="G353" s="43"/>
      <c r="H353" s="43"/>
      <c r="I353" s="230"/>
      <c r="J353" s="43"/>
      <c r="K353" s="43"/>
      <c r="L353" s="47"/>
      <c r="M353" s="231"/>
      <c r="N353" s="232"/>
      <c r="O353" s="87"/>
      <c r="P353" s="87"/>
      <c r="Q353" s="87"/>
      <c r="R353" s="87"/>
      <c r="S353" s="87"/>
      <c r="T353" s="88"/>
      <c r="U353" s="41"/>
      <c r="V353" s="41"/>
      <c r="W353" s="41"/>
      <c r="X353" s="41"/>
      <c r="Y353" s="41"/>
      <c r="Z353" s="41"/>
      <c r="AA353" s="41"/>
      <c r="AB353" s="41"/>
      <c r="AC353" s="41"/>
      <c r="AD353" s="41"/>
      <c r="AE353" s="41"/>
      <c r="AT353" s="20" t="s">
        <v>202</v>
      </c>
      <c r="AU353" s="20" t="s">
        <v>76</v>
      </c>
    </row>
    <row r="354" s="2" customFormat="1" ht="37.8" customHeight="1">
      <c r="A354" s="41"/>
      <c r="B354" s="42"/>
      <c r="C354" s="215" t="s">
        <v>2303</v>
      </c>
      <c r="D354" s="215" t="s">
        <v>195</v>
      </c>
      <c r="E354" s="216" t="s">
        <v>6974</v>
      </c>
      <c r="F354" s="217" t="s">
        <v>6970</v>
      </c>
      <c r="G354" s="218" t="s">
        <v>343</v>
      </c>
      <c r="H354" s="219">
        <v>2</v>
      </c>
      <c r="I354" s="220"/>
      <c r="J354" s="221">
        <f>ROUND(I354*H354,2)</f>
        <v>0</v>
      </c>
      <c r="K354" s="217" t="s">
        <v>19</v>
      </c>
      <c r="L354" s="47"/>
      <c r="M354" s="222" t="s">
        <v>19</v>
      </c>
      <c r="N354" s="223" t="s">
        <v>40</v>
      </c>
      <c r="O354" s="87"/>
      <c r="P354" s="224">
        <f>O354*H354</f>
        <v>0</v>
      </c>
      <c r="Q354" s="224">
        <v>0</v>
      </c>
      <c r="R354" s="224">
        <f>Q354*H354</f>
        <v>0</v>
      </c>
      <c r="S354" s="224">
        <v>0</v>
      </c>
      <c r="T354" s="225">
        <f>S354*H354</f>
        <v>0</v>
      </c>
      <c r="U354" s="41"/>
      <c r="V354" s="41"/>
      <c r="W354" s="41"/>
      <c r="X354" s="41"/>
      <c r="Y354" s="41"/>
      <c r="Z354" s="41"/>
      <c r="AA354" s="41"/>
      <c r="AB354" s="41"/>
      <c r="AC354" s="41"/>
      <c r="AD354" s="41"/>
      <c r="AE354" s="41"/>
      <c r="AR354" s="226" t="s">
        <v>323</v>
      </c>
      <c r="AT354" s="226" t="s">
        <v>195</v>
      </c>
      <c r="AU354" s="226" t="s">
        <v>76</v>
      </c>
      <c r="AY354" s="20" t="s">
        <v>193</v>
      </c>
      <c r="BE354" s="227">
        <f>IF(N354="základní",J354,0)</f>
        <v>0</v>
      </c>
      <c r="BF354" s="227">
        <f>IF(N354="snížená",J354,0)</f>
        <v>0</v>
      </c>
      <c r="BG354" s="227">
        <f>IF(N354="zákl. přenesená",J354,0)</f>
        <v>0</v>
      </c>
      <c r="BH354" s="227">
        <f>IF(N354="sníž. přenesená",J354,0)</f>
        <v>0</v>
      </c>
      <c r="BI354" s="227">
        <f>IF(N354="nulová",J354,0)</f>
        <v>0</v>
      </c>
      <c r="BJ354" s="20" t="s">
        <v>76</v>
      </c>
      <c r="BK354" s="227">
        <f>ROUND(I354*H354,2)</f>
        <v>0</v>
      </c>
      <c r="BL354" s="20" t="s">
        <v>323</v>
      </c>
      <c r="BM354" s="226" t="s">
        <v>4329</v>
      </c>
    </row>
    <row r="355" s="2" customFormat="1">
      <c r="A355" s="41"/>
      <c r="B355" s="42"/>
      <c r="C355" s="43"/>
      <c r="D355" s="228" t="s">
        <v>202</v>
      </c>
      <c r="E355" s="43"/>
      <c r="F355" s="229" t="s">
        <v>6975</v>
      </c>
      <c r="G355" s="43"/>
      <c r="H355" s="43"/>
      <c r="I355" s="230"/>
      <c r="J355" s="43"/>
      <c r="K355" s="43"/>
      <c r="L355" s="47"/>
      <c r="M355" s="231"/>
      <c r="N355" s="232"/>
      <c r="O355" s="87"/>
      <c r="P355" s="87"/>
      <c r="Q355" s="87"/>
      <c r="R355" s="87"/>
      <c r="S355" s="87"/>
      <c r="T355" s="88"/>
      <c r="U355" s="41"/>
      <c r="V355" s="41"/>
      <c r="W355" s="41"/>
      <c r="X355" s="41"/>
      <c r="Y355" s="41"/>
      <c r="Z355" s="41"/>
      <c r="AA355" s="41"/>
      <c r="AB355" s="41"/>
      <c r="AC355" s="41"/>
      <c r="AD355" s="41"/>
      <c r="AE355" s="41"/>
      <c r="AT355" s="20" t="s">
        <v>202</v>
      </c>
      <c r="AU355" s="20" t="s">
        <v>76</v>
      </c>
    </row>
    <row r="356" s="2" customFormat="1" ht="37.8" customHeight="1">
      <c r="A356" s="41"/>
      <c r="B356" s="42"/>
      <c r="C356" s="215" t="s">
        <v>2309</v>
      </c>
      <c r="D356" s="215" t="s">
        <v>195</v>
      </c>
      <c r="E356" s="216" t="s">
        <v>6976</v>
      </c>
      <c r="F356" s="217" t="s">
        <v>6970</v>
      </c>
      <c r="G356" s="218" t="s">
        <v>343</v>
      </c>
      <c r="H356" s="219">
        <v>2</v>
      </c>
      <c r="I356" s="220"/>
      <c r="J356" s="221">
        <f>ROUND(I356*H356,2)</f>
        <v>0</v>
      </c>
      <c r="K356" s="217" t="s">
        <v>19</v>
      </c>
      <c r="L356" s="47"/>
      <c r="M356" s="222" t="s">
        <v>19</v>
      </c>
      <c r="N356" s="223" t="s">
        <v>40</v>
      </c>
      <c r="O356" s="87"/>
      <c r="P356" s="224">
        <f>O356*H356</f>
        <v>0</v>
      </c>
      <c r="Q356" s="224">
        <v>0</v>
      </c>
      <c r="R356" s="224">
        <f>Q356*H356</f>
        <v>0</v>
      </c>
      <c r="S356" s="224">
        <v>0</v>
      </c>
      <c r="T356" s="225">
        <f>S356*H356</f>
        <v>0</v>
      </c>
      <c r="U356" s="41"/>
      <c r="V356" s="41"/>
      <c r="W356" s="41"/>
      <c r="X356" s="41"/>
      <c r="Y356" s="41"/>
      <c r="Z356" s="41"/>
      <c r="AA356" s="41"/>
      <c r="AB356" s="41"/>
      <c r="AC356" s="41"/>
      <c r="AD356" s="41"/>
      <c r="AE356" s="41"/>
      <c r="AR356" s="226" t="s">
        <v>323</v>
      </c>
      <c r="AT356" s="226" t="s">
        <v>195</v>
      </c>
      <c r="AU356" s="226" t="s">
        <v>76</v>
      </c>
      <c r="AY356" s="20" t="s">
        <v>193</v>
      </c>
      <c r="BE356" s="227">
        <f>IF(N356="základní",J356,0)</f>
        <v>0</v>
      </c>
      <c r="BF356" s="227">
        <f>IF(N356="snížená",J356,0)</f>
        <v>0</v>
      </c>
      <c r="BG356" s="227">
        <f>IF(N356="zákl. přenesená",J356,0)</f>
        <v>0</v>
      </c>
      <c r="BH356" s="227">
        <f>IF(N356="sníž. přenesená",J356,0)</f>
        <v>0</v>
      </c>
      <c r="BI356" s="227">
        <f>IF(N356="nulová",J356,0)</f>
        <v>0</v>
      </c>
      <c r="BJ356" s="20" t="s">
        <v>76</v>
      </c>
      <c r="BK356" s="227">
        <f>ROUND(I356*H356,2)</f>
        <v>0</v>
      </c>
      <c r="BL356" s="20" t="s">
        <v>323</v>
      </c>
      <c r="BM356" s="226" t="s">
        <v>4343</v>
      </c>
    </row>
    <row r="357" s="2" customFormat="1">
      <c r="A357" s="41"/>
      <c r="B357" s="42"/>
      <c r="C357" s="43"/>
      <c r="D357" s="228" t="s">
        <v>202</v>
      </c>
      <c r="E357" s="43"/>
      <c r="F357" s="229" t="s">
        <v>6977</v>
      </c>
      <c r="G357" s="43"/>
      <c r="H357" s="43"/>
      <c r="I357" s="230"/>
      <c r="J357" s="43"/>
      <c r="K357" s="43"/>
      <c r="L357" s="47"/>
      <c r="M357" s="231"/>
      <c r="N357" s="232"/>
      <c r="O357" s="87"/>
      <c r="P357" s="87"/>
      <c r="Q357" s="87"/>
      <c r="R357" s="87"/>
      <c r="S357" s="87"/>
      <c r="T357" s="88"/>
      <c r="U357" s="41"/>
      <c r="V357" s="41"/>
      <c r="W357" s="41"/>
      <c r="X357" s="41"/>
      <c r="Y357" s="41"/>
      <c r="Z357" s="41"/>
      <c r="AA357" s="41"/>
      <c r="AB357" s="41"/>
      <c r="AC357" s="41"/>
      <c r="AD357" s="41"/>
      <c r="AE357" s="41"/>
      <c r="AT357" s="20" t="s">
        <v>202</v>
      </c>
      <c r="AU357" s="20" t="s">
        <v>76</v>
      </c>
    </row>
    <row r="358" s="2" customFormat="1" ht="37.8" customHeight="1">
      <c r="A358" s="41"/>
      <c r="B358" s="42"/>
      <c r="C358" s="215" t="s">
        <v>2312</v>
      </c>
      <c r="D358" s="215" t="s">
        <v>195</v>
      </c>
      <c r="E358" s="216" t="s">
        <v>6978</v>
      </c>
      <c r="F358" s="217" t="s">
        <v>6970</v>
      </c>
      <c r="G358" s="218" t="s">
        <v>343</v>
      </c>
      <c r="H358" s="219">
        <v>1</v>
      </c>
      <c r="I358" s="220"/>
      <c r="J358" s="221">
        <f>ROUND(I358*H358,2)</f>
        <v>0</v>
      </c>
      <c r="K358" s="217" t="s">
        <v>19</v>
      </c>
      <c r="L358" s="47"/>
      <c r="M358" s="222" t="s">
        <v>19</v>
      </c>
      <c r="N358" s="223" t="s">
        <v>40</v>
      </c>
      <c r="O358" s="87"/>
      <c r="P358" s="224">
        <f>O358*H358</f>
        <v>0</v>
      </c>
      <c r="Q358" s="224">
        <v>0</v>
      </c>
      <c r="R358" s="224">
        <f>Q358*H358</f>
        <v>0</v>
      </c>
      <c r="S358" s="224">
        <v>0</v>
      </c>
      <c r="T358" s="225">
        <f>S358*H358</f>
        <v>0</v>
      </c>
      <c r="U358" s="41"/>
      <c r="V358" s="41"/>
      <c r="W358" s="41"/>
      <c r="X358" s="41"/>
      <c r="Y358" s="41"/>
      <c r="Z358" s="41"/>
      <c r="AA358" s="41"/>
      <c r="AB358" s="41"/>
      <c r="AC358" s="41"/>
      <c r="AD358" s="41"/>
      <c r="AE358" s="41"/>
      <c r="AR358" s="226" t="s">
        <v>323</v>
      </c>
      <c r="AT358" s="226" t="s">
        <v>195</v>
      </c>
      <c r="AU358" s="226" t="s">
        <v>76</v>
      </c>
      <c r="AY358" s="20" t="s">
        <v>193</v>
      </c>
      <c r="BE358" s="227">
        <f>IF(N358="základní",J358,0)</f>
        <v>0</v>
      </c>
      <c r="BF358" s="227">
        <f>IF(N358="snížená",J358,0)</f>
        <v>0</v>
      </c>
      <c r="BG358" s="227">
        <f>IF(N358="zákl. přenesená",J358,0)</f>
        <v>0</v>
      </c>
      <c r="BH358" s="227">
        <f>IF(N358="sníž. přenesená",J358,0)</f>
        <v>0</v>
      </c>
      <c r="BI358" s="227">
        <f>IF(N358="nulová",J358,0)</f>
        <v>0</v>
      </c>
      <c r="BJ358" s="20" t="s">
        <v>76</v>
      </c>
      <c r="BK358" s="227">
        <f>ROUND(I358*H358,2)</f>
        <v>0</v>
      </c>
      <c r="BL358" s="20" t="s">
        <v>323</v>
      </c>
      <c r="BM358" s="226" t="s">
        <v>4356</v>
      </c>
    </row>
    <row r="359" s="2" customFormat="1">
      <c r="A359" s="41"/>
      <c r="B359" s="42"/>
      <c r="C359" s="43"/>
      <c r="D359" s="228" t="s">
        <v>202</v>
      </c>
      <c r="E359" s="43"/>
      <c r="F359" s="229" t="s">
        <v>6979</v>
      </c>
      <c r="G359" s="43"/>
      <c r="H359" s="43"/>
      <c r="I359" s="230"/>
      <c r="J359" s="43"/>
      <c r="K359" s="43"/>
      <c r="L359" s="47"/>
      <c r="M359" s="231"/>
      <c r="N359" s="232"/>
      <c r="O359" s="87"/>
      <c r="P359" s="87"/>
      <c r="Q359" s="87"/>
      <c r="R359" s="87"/>
      <c r="S359" s="87"/>
      <c r="T359" s="88"/>
      <c r="U359" s="41"/>
      <c r="V359" s="41"/>
      <c r="W359" s="41"/>
      <c r="X359" s="41"/>
      <c r="Y359" s="41"/>
      <c r="Z359" s="41"/>
      <c r="AA359" s="41"/>
      <c r="AB359" s="41"/>
      <c r="AC359" s="41"/>
      <c r="AD359" s="41"/>
      <c r="AE359" s="41"/>
      <c r="AT359" s="20" t="s">
        <v>202</v>
      </c>
      <c r="AU359" s="20" t="s">
        <v>76</v>
      </c>
    </row>
    <row r="360" s="2" customFormat="1" ht="16.5" customHeight="1">
      <c r="A360" s="41"/>
      <c r="B360" s="42"/>
      <c r="C360" s="215" t="s">
        <v>2314</v>
      </c>
      <c r="D360" s="215" t="s">
        <v>195</v>
      </c>
      <c r="E360" s="216" t="s">
        <v>6980</v>
      </c>
      <c r="F360" s="217" t="s">
        <v>6981</v>
      </c>
      <c r="G360" s="218" t="s">
        <v>343</v>
      </c>
      <c r="H360" s="219">
        <v>14</v>
      </c>
      <c r="I360" s="220"/>
      <c r="J360" s="221">
        <f>ROUND(I360*H360,2)</f>
        <v>0</v>
      </c>
      <c r="K360" s="217" t="s">
        <v>19</v>
      </c>
      <c r="L360" s="47"/>
      <c r="M360" s="222" t="s">
        <v>19</v>
      </c>
      <c r="N360" s="223" t="s">
        <v>40</v>
      </c>
      <c r="O360" s="87"/>
      <c r="P360" s="224">
        <f>O360*H360</f>
        <v>0</v>
      </c>
      <c r="Q360" s="224">
        <v>0</v>
      </c>
      <c r="R360" s="224">
        <f>Q360*H360</f>
        <v>0</v>
      </c>
      <c r="S360" s="224">
        <v>0</v>
      </c>
      <c r="T360" s="225">
        <f>S360*H360</f>
        <v>0</v>
      </c>
      <c r="U360" s="41"/>
      <c r="V360" s="41"/>
      <c r="W360" s="41"/>
      <c r="X360" s="41"/>
      <c r="Y360" s="41"/>
      <c r="Z360" s="41"/>
      <c r="AA360" s="41"/>
      <c r="AB360" s="41"/>
      <c r="AC360" s="41"/>
      <c r="AD360" s="41"/>
      <c r="AE360" s="41"/>
      <c r="AR360" s="226" t="s">
        <v>323</v>
      </c>
      <c r="AT360" s="226" t="s">
        <v>195</v>
      </c>
      <c r="AU360" s="226" t="s">
        <v>76</v>
      </c>
      <c r="AY360" s="20" t="s">
        <v>193</v>
      </c>
      <c r="BE360" s="227">
        <f>IF(N360="základní",J360,0)</f>
        <v>0</v>
      </c>
      <c r="BF360" s="227">
        <f>IF(N360="snížená",J360,0)</f>
        <v>0</v>
      </c>
      <c r="BG360" s="227">
        <f>IF(N360="zákl. přenesená",J360,0)</f>
        <v>0</v>
      </c>
      <c r="BH360" s="227">
        <f>IF(N360="sníž. přenesená",J360,0)</f>
        <v>0</v>
      </c>
      <c r="BI360" s="227">
        <f>IF(N360="nulová",J360,0)</f>
        <v>0</v>
      </c>
      <c r="BJ360" s="20" t="s">
        <v>76</v>
      </c>
      <c r="BK360" s="227">
        <f>ROUND(I360*H360,2)</f>
        <v>0</v>
      </c>
      <c r="BL360" s="20" t="s">
        <v>323</v>
      </c>
      <c r="BM360" s="226" t="s">
        <v>4369</v>
      </c>
    </row>
    <row r="361" s="2" customFormat="1">
      <c r="A361" s="41"/>
      <c r="B361" s="42"/>
      <c r="C361" s="43"/>
      <c r="D361" s="228" t="s">
        <v>202</v>
      </c>
      <c r="E361" s="43"/>
      <c r="F361" s="229" t="s">
        <v>6981</v>
      </c>
      <c r="G361" s="43"/>
      <c r="H361" s="43"/>
      <c r="I361" s="230"/>
      <c r="J361" s="43"/>
      <c r="K361" s="43"/>
      <c r="L361" s="47"/>
      <c r="M361" s="231"/>
      <c r="N361" s="232"/>
      <c r="O361" s="87"/>
      <c r="P361" s="87"/>
      <c r="Q361" s="87"/>
      <c r="R361" s="87"/>
      <c r="S361" s="87"/>
      <c r="T361" s="88"/>
      <c r="U361" s="41"/>
      <c r="V361" s="41"/>
      <c r="W361" s="41"/>
      <c r="X361" s="41"/>
      <c r="Y361" s="41"/>
      <c r="Z361" s="41"/>
      <c r="AA361" s="41"/>
      <c r="AB361" s="41"/>
      <c r="AC361" s="41"/>
      <c r="AD361" s="41"/>
      <c r="AE361" s="41"/>
      <c r="AT361" s="20" t="s">
        <v>202</v>
      </c>
      <c r="AU361" s="20" t="s">
        <v>76</v>
      </c>
    </row>
    <row r="362" s="2" customFormat="1" ht="16.5" customHeight="1">
      <c r="A362" s="41"/>
      <c r="B362" s="42"/>
      <c r="C362" s="215" t="s">
        <v>2322</v>
      </c>
      <c r="D362" s="215" t="s">
        <v>195</v>
      </c>
      <c r="E362" s="216" t="s">
        <v>6982</v>
      </c>
      <c r="F362" s="217" t="s">
        <v>6983</v>
      </c>
      <c r="G362" s="218" t="s">
        <v>343</v>
      </c>
      <c r="H362" s="219">
        <v>4</v>
      </c>
      <c r="I362" s="220"/>
      <c r="J362" s="221">
        <f>ROUND(I362*H362,2)</f>
        <v>0</v>
      </c>
      <c r="K362" s="217" t="s">
        <v>19</v>
      </c>
      <c r="L362" s="47"/>
      <c r="M362" s="222" t="s">
        <v>19</v>
      </c>
      <c r="N362" s="223" t="s">
        <v>40</v>
      </c>
      <c r="O362" s="87"/>
      <c r="P362" s="224">
        <f>O362*H362</f>
        <v>0</v>
      </c>
      <c r="Q362" s="224">
        <v>0</v>
      </c>
      <c r="R362" s="224">
        <f>Q362*H362</f>
        <v>0</v>
      </c>
      <c r="S362" s="224">
        <v>0</v>
      </c>
      <c r="T362" s="225">
        <f>S362*H362</f>
        <v>0</v>
      </c>
      <c r="U362" s="41"/>
      <c r="V362" s="41"/>
      <c r="W362" s="41"/>
      <c r="X362" s="41"/>
      <c r="Y362" s="41"/>
      <c r="Z362" s="41"/>
      <c r="AA362" s="41"/>
      <c r="AB362" s="41"/>
      <c r="AC362" s="41"/>
      <c r="AD362" s="41"/>
      <c r="AE362" s="41"/>
      <c r="AR362" s="226" t="s">
        <v>323</v>
      </c>
      <c r="AT362" s="226" t="s">
        <v>195</v>
      </c>
      <c r="AU362" s="226" t="s">
        <v>76</v>
      </c>
      <c r="AY362" s="20" t="s">
        <v>193</v>
      </c>
      <c r="BE362" s="227">
        <f>IF(N362="základní",J362,0)</f>
        <v>0</v>
      </c>
      <c r="BF362" s="227">
        <f>IF(N362="snížená",J362,0)</f>
        <v>0</v>
      </c>
      <c r="BG362" s="227">
        <f>IF(N362="zákl. přenesená",J362,0)</f>
        <v>0</v>
      </c>
      <c r="BH362" s="227">
        <f>IF(N362="sníž. přenesená",J362,0)</f>
        <v>0</v>
      </c>
      <c r="BI362" s="227">
        <f>IF(N362="nulová",J362,0)</f>
        <v>0</v>
      </c>
      <c r="BJ362" s="20" t="s">
        <v>76</v>
      </c>
      <c r="BK362" s="227">
        <f>ROUND(I362*H362,2)</f>
        <v>0</v>
      </c>
      <c r="BL362" s="20" t="s">
        <v>323</v>
      </c>
      <c r="BM362" s="226" t="s">
        <v>4387</v>
      </c>
    </row>
    <row r="363" s="2" customFormat="1">
      <c r="A363" s="41"/>
      <c r="B363" s="42"/>
      <c r="C363" s="43"/>
      <c r="D363" s="228" t="s">
        <v>202</v>
      </c>
      <c r="E363" s="43"/>
      <c r="F363" s="229" t="s">
        <v>6983</v>
      </c>
      <c r="G363" s="43"/>
      <c r="H363" s="43"/>
      <c r="I363" s="230"/>
      <c r="J363" s="43"/>
      <c r="K363" s="43"/>
      <c r="L363" s="47"/>
      <c r="M363" s="231"/>
      <c r="N363" s="232"/>
      <c r="O363" s="87"/>
      <c r="P363" s="87"/>
      <c r="Q363" s="87"/>
      <c r="R363" s="87"/>
      <c r="S363" s="87"/>
      <c r="T363" s="88"/>
      <c r="U363" s="41"/>
      <c r="V363" s="41"/>
      <c r="W363" s="41"/>
      <c r="X363" s="41"/>
      <c r="Y363" s="41"/>
      <c r="Z363" s="41"/>
      <c r="AA363" s="41"/>
      <c r="AB363" s="41"/>
      <c r="AC363" s="41"/>
      <c r="AD363" s="41"/>
      <c r="AE363" s="41"/>
      <c r="AT363" s="20" t="s">
        <v>202</v>
      </c>
      <c r="AU363" s="20" t="s">
        <v>76</v>
      </c>
    </row>
    <row r="364" s="2" customFormat="1" ht="16.5" customHeight="1">
      <c r="A364" s="41"/>
      <c r="B364" s="42"/>
      <c r="C364" s="215" t="s">
        <v>2327</v>
      </c>
      <c r="D364" s="215" t="s">
        <v>195</v>
      </c>
      <c r="E364" s="216" t="s">
        <v>6984</v>
      </c>
      <c r="F364" s="217" t="s">
        <v>6985</v>
      </c>
      <c r="G364" s="218" t="s">
        <v>343</v>
      </c>
      <c r="H364" s="219">
        <v>4</v>
      </c>
      <c r="I364" s="220"/>
      <c r="J364" s="221">
        <f>ROUND(I364*H364,2)</f>
        <v>0</v>
      </c>
      <c r="K364" s="217" t="s">
        <v>19</v>
      </c>
      <c r="L364" s="47"/>
      <c r="M364" s="222" t="s">
        <v>19</v>
      </c>
      <c r="N364" s="223" t="s">
        <v>40</v>
      </c>
      <c r="O364" s="87"/>
      <c r="P364" s="224">
        <f>O364*H364</f>
        <v>0</v>
      </c>
      <c r="Q364" s="224">
        <v>0</v>
      </c>
      <c r="R364" s="224">
        <f>Q364*H364</f>
        <v>0</v>
      </c>
      <c r="S364" s="224">
        <v>0</v>
      </c>
      <c r="T364" s="225">
        <f>S364*H364</f>
        <v>0</v>
      </c>
      <c r="U364" s="41"/>
      <c r="V364" s="41"/>
      <c r="W364" s="41"/>
      <c r="X364" s="41"/>
      <c r="Y364" s="41"/>
      <c r="Z364" s="41"/>
      <c r="AA364" s="41"/>
      <c r="AB364" s="41"/>
      <c r="AC364" s="41"/>
      <c r="AD364" s="41"/>
      <c r="AE364" s="41"/>
      <c r="AR364" s="226" t="s">
        <v>323</v>
      </c>
      <c r="AT364" s="226" t="s">
        <v>195</v>
      </c>
      <c r="AU364" s="226" t="s">
        <v>76</v>
      </c>
      <c r="AY364" s="20" t="s">
        <v>193</v>
      </c>
      <c r="BE364" s="227">
        <f>IF(N364="základní",J364,0)</f>
        <v>0</v>
      </c>
      <c r="BF364" s="227">
        <f>IF(N364="snížená",J364,0)</f>
        <v>0</v>
      </c>
      <c r="BG364" s="227">
        <f>IF(N364="zákl. přenesená",J364,0)</f>
        <v>0</v>
      </c>
      <c r="BH364" s="227">
        <f>IF(N364="sníž. přenesená",J364,0)</f>
        <v>0</v>
      </c>
      <c r="BI364" s="227">
        <f>IF(N364="nulová",J364,0)</f>
        <v>0</v>
      </c>
      <c r="BJ364" s="20" t="s">
        <v>76</v>
      </c>
      <c r="BK364" s="227">
        <f>ROUND(I364*H364,2)</f>
        <v>0</v>
      </c>
      <c r="BL364" s="20" t="s">
        <v>323</v>
      </c>
      <c r="BM364" s="226" t="s">
        <v>4401</v>
      </c>
    </row>
    <row r="365" s="2" customFormat="1">
      <c r="A365" s="41"/>
      <c r="B365" s="42"/>
      <c r="C365" s="43"/>
      <c r="D365" s="228" t="s">
        <v>202</v>
      </c>
      <c r="E365" s="43"/>
      <c r="F365" s="229" t="s">
        <v>6985</v>
      </c>
      <c r="G365" s="43"/>
      <c r="H365" s="43"/>
      <c r="I365" s="230"/>
      <c r="J365" s="43"/>
      <c r="K365" s="43"/>
      <c r="L365" s="47"/>
      <c r="M365" s="231"/>
      <c r="N365" s="232"/>
      <c r="O365" s="87"/>
      <c r="P365" s="87"/>
      <c r="Q365" s="87"/>
      <c r="R365" s="87"/>
      <c r="S365" s="87"/>
      <c r="T365" s="88"/>
      <c r="U365" s="41"/>
      <c r="V365" s="41"/>
      <c r="W365" s="41"/>
      <c r="X365" s="41"/>
      <c r="Y365" s="41"/>
      <c r="Z365" s="41"/>
      <c r="AA365" s="41"/>
      <c r="AB365" s="41"/>
      <c r="AC365" s="41"/>
      <c r="AD365" s="41"/>
      <c r="AE365" s="41"/>
      <c r="AT365" s="20" t="s">
        <v>202</v>
      </c>
      <c r="AU365" s="20" t="s">
        <v>76</v>
      </c>
    </row>
    <row r="366" s="2" customFormat="1" ht="16.5" customHeight="1">
      <c r="A366" s="41"/>
      <c r="B366" s="42"/>
      <c r="C366" s="215" t="s">
        <v>2333</v>
      </c>
      <c r="D366" s="215" t="s">
        <v>195</v>
      </c>
      <c r="E366" s="216" t="s">
        <v>6986</v>
      </c>
      <c r="F366" s="217" t="s">
        <v>6987</v>
      </c>
      <c r="G366" s="218" t="s">
        <v>343</v>
      </c>
      <c r="H366" s="219">
        <v>4</v>
      </c>
      <c r="I366" s="220"/>
      <c r="J366" s="221">
        <f>ROUND(I366*H366,2)</f>
        <v>0</v>
      </c>
      <c r="K366" s="217" t="s">
        <v>19</v>
      </c>
      <c r="L366" s="47"/>
      <c r="M366" s="222" t="s">
        <v>19</v>
      </c>
      <c r="N366" s="223" t="s">
        <v>40</v>
      </c>
      <c r="O366" s="87"/>
      <c r="P366" s="224">
        <f>O366*H366</f>
        <v>0</v>
      </c>
      <c r="Q366" s="224">
        <v>0</v>
      </c>
      <c r="R366" s="224">
        <f>Q366*H366</f>
        <v>0</v>
      </c>
      <c r="S366" s="224">
        <v>0</v>
      </c>
      <c r="T366" s="225">
        <f>S366*H366</f>
        <v>0</v>
      </c>
      <c r="U366" s="41"/>
      <c r="V366" s="41"/>
      <c r="W366" s="41"/>
      <c r="X366" s="41"/>
      <c r="Y366" s="41"/>
      <c r="Z366" s="41"/>
      <c r="AA366" s="41"/>
      <c r="AB366" s="41"/>
      <c r="AC366" s="41"/>
      <c r="AD366" s="41"/>
      <c r="AE366" s="41"/>
      <c r="AR366" s="226" t="s">
        <v>323</v>
      </c>
      <c r="AT366" s="226" t="s">
        <v>195</v>
      </c>
      <c r="AU366" s="226" t="s">
        <v>76</v>
      </c>
      <c r="AY366" s="20" t="s">
        <v>193</v>
      </c>
      <c r="BE366" s="227">
        <f>IF(N366="základní",J366,0)</f>
        <v>0</v>
      </c>
      <c r="BF366" s="227">
        <f>IF(N366="snížená",J366,0)</f>
        <v>0</v>
      </c>
      <c r="BG366" s="227">
        <f>IF(N366="zákl. přenesená",J366,0)</f>
        <v>0</v>
      </c>
      <c r="BH366" s="227">
        <f>IF(N366="sníž. přenesená",J366,0)</f>
        <v>0</v>
      </c>
      <c r="BI366" s="227">
        <f>IF(N366="nulová",J366,0)</f>
        <v>0</v>
      </c>
      <c r="BJ366" s="20" t="s">
        <v>76</v>
      </c>
      <c r="BK366" s="227">
        <f>ROUND(I366*H366,2)</f>
        <v>0</v>
      </c>
      <c r="BL366" s="20" t="s">
        <v>323</v>
      </c>
      <c r="BM366" s="226" t="s">
        <v>4417</v>
      </c>
    </row>
    <row r="367" s="2" customFormat="1">
      <c r="A367" s="41"/>
      <c r="B367" s="42"/>
      <c r="C367" s="43"/>
      <c r="D367" s="228" t="s">
        <v>202</v>
      </c>
      <c r="E367" s="43"/>
      <c r="F367" s="229" t="s">
        <v>6987</v>
      </c>
      <c r="G367" s="43"/>
      <c r="H367" s="43"/>
      <c r="I367" s="230"/>
      <c r="J367" s="43"/>
      <c r="K367" s="43"/>
      <c r="L367" s="47"/>
      <c r="M367" s="231"/>
      <c r="N367" s="232"/>
      <c r="O367" s="87"/>
      <c r="P367" s="87"/>
      <c r="Q367" s="87"/>
      <c r="R367" s="87"/>
      <c r="S367" s="87"/>
      <c r="T367" s="88"/>
      <c r="U367" s="41"/>
      <c r="V367" s="41"/>
      <c r="W367" s="41"/>
      <c r="X367" s="41"/>
      <c r="Y367" s="41"/>
      <c r="Z367" s="41"/>
      <c r="AA367" s="41"/>
      <c r="AB367" s="41"/>
      <c r="AC367" s="41"/>
      <c r="AD367" s="41"/>
      <c r="AE367" s="41"/>
      <c r="AT367" s="20" t="s">
        <v>202</v>
      </c>
      <c r="AU367" s="20" t="s">
        <v>76</v>
      </c>
    </row>
    <row r="368" s="2" customFormat="1" ht="16.5" customHeight="1">
      <c r="A368" s="41"/>
      <c r="B368" s="42"/>
      <c r="C368" s="215" t="s">
        <v>2339</v>
      </c>
      <c r="D368" s="215" t="s">
        <v>195</v>
      </c>
      <c r="E368" s="216" t="s">
        <v>6988</v>
      </c>
      <c r="F368" s="217" t="s">
        <v>6989</v>
      </c>
      <c r="G368" s="218" t="s">
        <v>343</v>
      </c>
      <c r="H368" s="219">
        <v>2</v>
      </c>
      <c r="I368" s="220"/>
      <c r="J368" s="221">
        <f>ROUND(I368*H368,2)</f>
        <v>0</v>
      </c>
      <c r="K368" s="217" t="s">
        <v>19</v>
      </c>
      <c r="L368" s="47"/>
      <c r="M368" s="222" t="s">
        <v>19</v>
      </c>
      <c r="N368" s="223" t="s">
        <v>40</v>
      </c>
      <c r="O368" s="87"/>
      <c r="P368" s="224">
        <f>O368*H368</f>
        <v>0</v>
      </c>
      <c r="Q368" s="224">
        <v>0</v>
      </c>
      <c r="R368" s="224">
        <f>Q368*H368</f>
        <v>0</v>
      </c>
      <c r="S368" s="224">
        <v>0</v>
      </c>
      <c r="T368" s="225">
        <f>S368*H368</f>
        <v>0</v>
      </c>
      <c r="U368" s="41"/>
      <c r="V368" s="41"/>
      <c r="W368" s="41"/>
      <c r="X368" s="41"/>
      <c r="Y368" s="41"/>
      <c r="Z368" s="41"/>
      <c r="AA368" s="41"/>
      <c r="AB368" s="41"/>
      <c r="AC368" s="41"/>
      <c r="AD368" s="41"/>
      <c r="AE368" s="41"/>
      <c r="AR368" s="226" t="s">
        <v>323</v>
      </c>
      <c r="AT368" s="226" t="s">
        <v>195</v>
      </c>
      <c r="AU368" s="226" t="s">
        <v>76</v>
      </c>
      <c r="AY368" s="20" t="s">
        <v>193</v>
      </c>
      <c r="BE368" s="227">
        <f>IF(N368="základní",J368,0)</f>
        <v>0</v>
      </c>
      <c r="BF368" s="227">
        <f>IF(N368="snížená",J368,0)</f>
        <v>0</v>
      </c>
      <c r="BG368" s="227">
        <f>IF(N368="zákl. přenesená",J368,0)</f>
        <v>0</v>
      </c>
      <c r="BH368" s="227">
        <f>IF(N368="sníž. přenesená",J368,0)</f>
        <v>0</v>
      </c>
      <c r="BI368" s="227">
        <f>IF(N368="nulová",J368,0)</f>
        <v>0</v>
      </c>
      <c r="BJ368" s="20" t="s">
        <v>76</v>
      </c>
      <c r="BK368" s="227">
        <f>ROUND(I368*H368,2)</f>
        <v>0</v>
      </c>
      <c r="BL368" s="20" t="s">
        <v>323</v>
      </c>
      <c r="BM368" s="226" t="s">
        <v>4431</v>
      </c>
    </row>
    <row r="369" s="2" customFormat="1">
      <c r="A369" s="41"/>
      <c r="B369" s="42"/>
      <c r="C369" s="43"/>
      <c r="D369" s="228" t="s">
        <v>202</v>
      </c>
      <c r="E369" s="43"/>
      <c r="F369" s="229" t="s">
        <v>6989</v>
      </c>
      <c r="G369" s="43"/>
      <c r="H369" s="43"/>
      <c r="I369" s="230"/>
      <c r="J369" s="43"/>
      <c r="K369" s="43"/>
      <c r="L369" s="47"/>
      <c r="M369" s="231"/>
      <c r="N369" s="232"/>
      <c r="O369" s="87"/>
      <c r="P369" s="87"/>
      <c r="Q369" s="87"/>
      <c r="R369" s="87"/>
      <c r="S369" s="87"/>
      <c r="T369" s="88"/>
      <c r="U369" s="41"/>
      <c r="V369" s="41"/>
      <c r="W369" s="41"/>
      <c r="X369" s="41"/>
      <c r="Y369" s="41"/>
      <c r="Z369" s="41"/>
      <c r="AA369" s="41"/>
      <c r="AB369" s="41"/>
      <c r="AC369" s="41"/>
      <c r="AD369" s="41"/>
      <c r="AE369" s="41"/>
      <c r="AT369" s="20" t="s">
        <v>202</v>
      </c>
      <c r="AU369" s="20" t="s">
        <v>76</v>
      </c>
    </row>
    <row r="370" s="2" customFormat="1" ht="16.5" customHeight="1">
      <c r="A370" s="41"/>
      <c r="B370" s="42"/>
      <c r="C370" s="215" t="s">
        <v>2345</v>
      </c>
      <c r="D370" s="215" t="s">
        <v>195</v>
      </c>
      <c r="E370" s="216" t="s">
        <v>6990</v>
      </c>
      <c r="F370" s="217" t="s">
        <v>6991</v>
      </c>
      <c r="G370" s="218" t="s">
        <v>343</v>
      </c>
      <c r="H370" s="219">
        <v>7</v>
      </c>
      <c r="I370" s="220"/>
      <c r="J370" s="221">
        <f>ROUND(I370*H370,2)</f>
        <v>0</v>
      </c>
      <c r="K370" s="217" t="s">
        <v>19</v>
      </c>
      <c r="L370" s="47"/>
      <c r="M370" s="222" t="s">
        <v>19</v>
      </c>
      <c r="N370" s="223" t="s">
        <v>40</v>
      </c>
      <c r="O370" s="87"/>
      <c r="P370" s="224">
        <f>O370*H370</f>
        <v>0</v>
      </c>
      <c r="Q370" s="224">
        <v>0</v>
      </c>
      <c r="R370" s="224">
        <f>Q370*H370</f>
        <v>0</v>
      </c>
      <c r="S370" s="224">
        <v>0</v>
      </c>
      <c r="T370" s="225">
        <f>S370*H370</f>
        <v>0</v>
      </c>
      <c r="U370" s="41"/>
      <c r="V370" s="41"/>
      <c r="W370" s="41"/>
      <c r="X370" s="41"/>
      <c r="Y370" s="41"/>
      <c r="Z370" s="41"/>
      <c r="AA370" s="41"/>
      <c r="AB370" s="41"/>
      <c r="AC370" s="41"/>
      <c r="AD370" s="41"/>
      <c r="AE370" s="41"/>
      <c r="AR370" s="226" t="s">
        <v>323</v>
      </c>
      <c r="AT370" s="226" t="s">
        <v>195</v>
      </c>
      <c r="AU370" s="226" t="s">
        <v>76</v>
      </c>
      <c r="AY370" s="20" t="s">
        <v>193</v>
      </c>
      <c r="BE370" s="227">
        <f>IF(N370="základní",J370,0)</f>
        <v>0</v>
      </c>
      <c r="BF370" s="227">
        <f>IF(N370="snížená",J370,0)</f>
        <v>0</v>
      </c>
      <c r="BG370" s="227">
        <f>IF(N370="zákl. přenesená",J370,0)</f>
        <v>0</v>
      </c>
      <c r="BH370" s="227">
        <f>IF(N370="sníž. přenesená",J370,0)</f>
        <v>0</v>
      </c>
      <c r="BI370" s="227">
        <f>IF(N370="nulová",J370,0)</f>
        <v>0</v>
      </c>
      <c r="BJ370" s="20" t="s">
        <v>76</v>
      </c>
      <c r="BK370" s="227">
        <f>ROUND(I370*H370,2)</f>
        <v>0</v>
      </c>
      <c r="BL370" s="20" t="s">
        <v>323</v>
      </c>
      <c r="BM370" s="226" t="s">
        <v>4443</v>
      </c>
    </row>
    <row r="371" s="2" customFormat="1">
      <c r="A371" s="41"/>
      <c r="B371" s="42"/>
      <c r="C371" s="43"/>
      <c r="D371" s="228" t="s">
        <v>202</v>
      </c>
      <c r="E371" s="43"/>
      <c r="F371" s="229" t="s">
        <v>6991</v>
      </c>
      <c r="G371" s="43"/>
      <c r="H371" s="43"/>
      <c r="I371" s="230"/>
      <c r="J371" s="43"/>
      <c r="K371" s="43"/>
      <c r="L371" s="47"/>
      <c r="M371" s="231"/>
      <c r="N371" s="232"/>
      <c r="O371" s="87"/>
      <c r="P371" s="87"/>
      <c r="Q371" s="87"/>
      <c r="R371" s="87"/>
      <c r="S371" s="87"/>
      <c r="T371" s="88"/>
      <c r="U371" s="41"/>
      <c r="V371" s="41"/>
      <c r="W371" s="41"/>
      <c r="X371" s="41"/>
      <c r="Y371" s="41"/>
      <c r="Z371" s="41"/>
      <c r="AA371" s="41"/>
      <c r="AB371" s="41"/>
      <c r="AC371" s="41"/>
      <c r="AD371" s="41"/>
      <c r="AE371" s="41"/>
      <c r="AT371" s="20" t="s">
        <v>202</v>
      </c>
      <c r="AU371" s="20" t="s">
        <v>76</v>
      </c>
    </row>
    <row r="372" s="2" customFormat="1" ht="16.5" customHeight="1">
      <c r="A372" s="41"/>
      <c r="B372" s="42"/>
      <c r="C372" s="215" t="s">
        <v>2351</v>
      </c>
      <c r="D372" s="215" t="s">
        <v>195</v>
      </c>
      <c r="E372" s="216" t="s">
        <v>6992</v>
      </c>
      <c r="F372" s="217" t="s">
        <v>6993</v>
      </c>
      <c r="G372" s="218" t="s">
        <v>343</v>
      </c>
      <c r="H372" s="219">
        <v>7</v>
      </c>
      <c r="I372" s="220"/>
      <c r="J372" s="221">
        <f>ROUND(I372*H372,2)</f>
        <v>0</v>
      </c>
      <c r="K372" s="217" t="s">
        <v>19</v>
      </c>
      <c r="L372" s="47"/>
      <c r="M372" s="222" t="s">
        <v>19</v>
      </c>
      <c r="N372" s="223" t="s">
        <v>40</v>
      </c>
      <c r="O372" s="87"/>
      <c r="P372" s="224">
        <f>O372*H372</f>
        <v>0</v>
      </c>
      <c r="Q372" s="224">
        <v>0</v>
      </c>
      <c r="R372" s="224">
        <f>Q372*H372</f>
        <v>0</v>
      </c>
      <c r="S372" s="224">
        <v>0</v>
      </c>
      <c r="T372" s="225">
        <f>S372*H372</f>
        <v>0</v>
      </c>
      <c r="U372" s="41"/>
      <c r="V372" s="41"/>
      <c r="W372" s="41"/>
      <c r="X372" s="41"/>
      <c r="Y372" s="41"/>
      <c r="Z372" s="41"/>
      <c r="AA372" s="41"/>
      <c r="AB372" s="41"/>
      <c r="AC372" s="41"/>
      <c r="AD372" s="41"/>
      <c r="AE372" s="41"/>
      <c r="AR372" s="226" t="s">
        <v>323</v>
      </c>
      <c r="AT372" s="226" t="s">
        <v>195</v>
      </c>
      <c r="AU372" s="226" t="s">
        <v>76</v>
      </c>
      <c r="AY372" s="20" t="s">
        <v>193</v>
      </c>
      <c r="BE372" s="227">
        <f>IF(N372="základní",J372,0)</f>
        <v>0</v>
      </c>
      <c r="BF372" s="227">
        <f>IF(N372="snížená",J372,0)</f>
        <v>0</v>
      </c>
      <c r="BG372" s="227">
        <f>IF(N372="zákl. přenesená",J372,0)</f>
        <v>0</v>
      </c>
      <c r="BH372" s="227">
        <f>IF(N372="sníž. přenesená",J372,0)</f>
        <v>0</v>
      </c>
      <c r="BI372" s="227">
        <f>IF(N372="nulová",J372,0)</f>
        <v>0</v>
      </c>
      <c r="BJ372" s="20" t="s">
        <v>76</v>
      </c>
      <c r="BK372" s="227">
        <f>ROUND(I372*H372,2)</f>
        <v>0</v>
      </c>
      <c r="BL372" s="20" t="s">
        <v>323</v>
      </c>
      <c r="BM372" s="226" t="s">
        <v>4453</v>
      </c>
    </row>
    <row r="373" s="2" customFormat="1">
      <c r="A373" s="41"/>
      <c r="B373" s="42"/>
      <c r="C373" s="43"/>
      <c r="D373" s="228" t="s">
        <v>202</v>
      </c>
      <c r="E373" s="43"/>
      <c r="F373" s="229" t="s">
        <v>6993</v>
      </c>
      <c r="G373" s="43"/>
      <c r="H373" s="43"/>
      <c r="I373" s="230"/>
      <c r="J373" s="43"/>
      <c r="K373" s="43"/>
      <c r="L373" s="47"/>
      <c r="M373" s="231"/>
      <c r="N373" s="232"/>
      <c r="O373" s="87"/>
      <c r="P373" s="87"/>
      <c r="Q373" s="87"/>
      <c r="R373" s="87"/>
      <c r="S373" s="87"/>
      <c r="T373" s="88"/>
      <c r="U373" s="41"/>
      <c r="V373" s="41"/>
      <c r="W373" s="41"/>
      <c r="X373" s="41"/>
      <c r="Y373" s="41"/>
      <c r="Z373" s="41"/>
      <c r="AA373" s="41"/>
      <c r="AB373" s="41"/>
      <c r="AC373" s="41"/>
      <c r="AD373" s="41"/>
      <c r="AE373" s="41"/>
      <c r="AT373" s="20" t="s">
        <v>202</v>
      </c>
      <c r="AU373" s="20" t="s">
        <v>76</v>
      </c>
    </row>
    <row r="374" s="2" customFormat="1" ht="16.5" customHeight="1">
      <c r="A374" s="41"/>
      <c r="B374" s="42"/>
      <c r="C374" s="215" t="s">
        <v>2357</v>
      </c>
      <c r="D374" s="215" t="s">
        <v>195</v>
      </c>
      <c r="E374" s="216" t="s">
        <v>6994</v>
      </c>
      <c r="F374" s="217" t="s">
        <v>6995</v>
      </c>
      <c r="G374" s="218" t="s">
        <v>343</v>
      </c>
      <c r="H374" s="219">
        <v>7</v>
      </c>
      <c r="I374" s="220"/>
      <c r="J374" s="221">
        <f>ROUND(I374*H374,2)</f>
        <v>0</v>
      </c>
      <c r="K374" s="217" t="s">
        <v>19</v>
      </c>
      <c r="L374" s="47"/>
      <c r="M374" s="222" t="s">
        <v>19</v>
      </c>
      <c r="N374" s="223" t="s">
        <v>40</v>
      </c>
      <c r="O374" s="87"/>
      <c r="P374" s="224">
        <f>O374*H374</f>
        <v>0</v>
      </c>
      <c r="Q374" s="224">
        <v>0</v>
      </c>
      <c r="R374" s="224">
        <f>Q374*H374</f>
        <v>0</v>
      </c>
      <c r="S374" s="224">
        <v>0</v>
      </c>
      <c r="T374" s="225">
        <f>S374*H374</f>
        <v>0</v>
      </c>
      <c r="U374" s="41"/>
      <c r="V374" s="41"/>
      <c r="W374" s="41"/>
      <c r="X374" s="41"/>
      <c r="Y374" s="41"/>
      <c r="Z374" s="41"/>
      <c r="AA374" s="41"/>
      <c r="AB374" s="41"/>
      <c r="AC374" s="41"/>
      <c r="AD374" s="41"/>
      <c r="AE374" s="41"/>
      <c r="AR374" s="226" t="s">
        <v>323</v>
      </c>
      <c r="AT374" s="226" t="s">
        <v>195</v>
      </c>
      <c r="AU374" s="226" t="s">
        <v>76</v>
      </c>
      <c r="AY374" s="20" t="s">
        <v>193</v>
      </c>
      <c r="BE374" s="227">
        <f>IF(N374="základní",J374,0)</f>
        <v>0</v>
      </c>
      <c r="BF374" s="227">
        <f>IF(N374="snížená",J374,0)</f>
        <v>0</v>
      </c>
      <c r="BG374" s="227">
        <f>IF(N374="zákl. přenesená",J374,0)</f>
        <v>0</v>
      </c>
      <c r="BH374" s="227">
        <f>IF(N374="sníž. přenesená",J374,0)</f>
        <v>0</v>
      </c>
      <c r="BI374" s="227">
        <f>IF(N374="nulová",J374,0)</f>
        <v>0</v>
      </c>
      <c r="BJ374" s="20" t="s">
        <v>76</v>
      </c>
      <c r="BK374" s="227">
        <f>ROUND(I374*H374,2)</f>
        <v>0</v>
      </c>
      <c r="BL374" s="20" t="s">
        <v>323</v>
      </c>
      <c r="BM374" s="226" t="s">
        <v>4461</v>
      </c>
    </row>
    <row r="375" s="2" customFormat="1">
      <c r="A375" s="41"/>
      <c r="B375" s="42"/>
      <c r="C375" s="43"/>
      <c r="D375" s="228" t="s">
        <v>202</v>
      </c>
      <c r="E375" s="43"/>
      <c r="F375" s="229" t="s">
        <v>6995</v>
      </c>
      <c r="G375" s="43"/>
      <c r="H375" s="43"/>
      <c r="I375" s="230"/>
      <c r="J375" s="43"/>
      <c r="K375" s="43"/>
      <c r="L375" s="47"/>
      <c r="M375" s="231"/>
      <c r="N375" s="232"/>
      <c r="O375" s="87"/>
      <c r="P375" s="87"/>
      <c r="Q375" s="87"/>
      <c r="R375" s="87"/>
      <c r="S375" s="87"/>
      <c r="T375" s="88"/>
      <c r="U375" s="41"/>
      <c r="V375" s="41"/>
      <c r="W375" s="41"/>
      <c r="X375" s="41"/>
      <c r="Y375" s="41"/>
      <c r="Z375" s="41"/>
      <c r="AA375" s="41"/>
      <c r="AB375" s="41"/>
      <c r="AC375" s="41"/>
      <c r="AD375" s="41"/>
      <c r="AE375" s="41"/>
      <c r="AT375" s="20" t="s">
        <v>202</v>
      </c>
      <c r="AU375" s="20" t="s">
        <v>76</v>
      </c>
    </row>
    <row r="376" s="2" customFormat="1" ht="16.5" customHeight="1">
      <c r="A376" s="41"/>
      <c r="B376" s="42"/>
      <c r="C376" s="215" t="s">
        <v>2365</v>
      </c>
      <c r="D376" s="215" t="s">
        <v>195</v>
      </c>
      <c r="E376" s="216" t="s">
        <v>6996</v>
      </c>
      <c r="F376" s="217" t="s">
        <v>6997</v>
      </c>
      <c r="G376" s="218" t="s">
        <v>343</v>
      </c>
      <c r="H376" s="219">
        <v>35</v>
      </c>
      <c r="I376" s="220"/>
      <c r="J376" s="221">
        <f>ROUND(I376*H376,2)</f>
        <v>0</v>
      </c>
      <c r="K376" s="217" t="s">
        <v>19</v>
      </c>
      <c r="L376" s="47"/>
      <c r="M376" s="222" t="s">
        <v>19</v>
      </c>
      <c r="N376" s="223" t="s">
        <v>40</v>
      </c>
      <c r="O376" s="87"/>
      <c r="P376" s="224">
        <f>O376*H376</f>
        <v>0</v>
      </c>
      <c r="Q376" s="224">
        <v>0</v>
      </c>
      <c r="R376" s="224">
        <f>Q376*H376</f>
        <v>0</v>
      </c>
      <c r="S376" s="224">
        <v>0</v>
      </c>
      <c r="T376" s="225">
        <f>S376*H376</f>
        <v>0</v>
      </c>
      <c r="U376" s="41"/>
      <c r="V376" s="41"/>
      <c r="W376" s="41"/>
      <c r="X376" s="41"/>
      <c r="Y376" s="41"/>
      <c r="Z376" s="41"/>
      <c r="AA376" s="41"/>
      <c r="AB376" s="41"/>
      <c r="AC376" s="41"/>
      <c r="AD376" s="41"/>
      <c r="AE376" s="41"/>
      <c r="AR376" s="226" t="s">
        <v>323</v>
      </c>
      <c r="AT376" s="226" t="s">
        <v>195</v>
      </c>
      <c r="AU376" s="226" t="s">
        <v>76</v>
      </c>
      <c r="AY376" s="20" t="s">
        <v>193</v>
      </c>
      <c r="BE376" s="227">
        <f>IF(N376="základní",J376,0)</f>
        <v>0</v>
      </c>
      <c r="BF376" s="227">
        <f>IF(N376="snížená",J376,0)</f>
        <v>0</v>
      </c>
      <c r="BG376" s="227">
        <f>IF(N376="zákl. přenesená",J376,0)</f>
        <v>0</v>
      </c>
      <c r="BH376" s="227">
        <f>IF(N376="sníž. přenesená",J376,0)</f>
        <v>0</v>
      </c>
      <c r="BI376" s="227">
        <f>IF(N376="nulová",J376,0)</f>
        <v>0</v>
      </c>
      <c r="BJ376" s="20" t="s">
        <v>76</v>
      </c>
      <c r="BK376" s="227">
        <f>ROUND(I376*H376,2)</f>
        <v>0</v>
      </c>
      <c r="BL376" s="20" t="s">
        <v>323</v>
      </c>
      <c r="BM376" s="226" t="s">
        <v>4466</v>
      </c>
    </row>
    <row r="377" s="2" customFormat="1">
      <c r="A377" s="41"/>
      <c r="B377" s="42"/>
      <c r="C377" s="43"/>
      <c r="D377" s="228" t="s">
        <v>202</v>
      </c>
      <c r="E377" s="43"/>
      <c r="F377" s="229" t="s">
        <v>6997</v>
      </c>
      <c r="G377" s="43"/>
      <c r="H377" s="43"/>
      <c r="I377" s="230"/>
      <c r="J377" s="43"/>
      <c r="K377" s="43"/>
      <c r="L377" s="47"/>
      <c r="M377" s="231"/>
      <c r="N377" s="232"/>
      <c r="O377" s="87"/>
      <c r="P377" s="87"/>
      <c r="Q377" s="87"/>
      <c r="R377" s="87"/>
      <c r="S377" s="87"/>
      <c r="T377" s="88"/>
      <c r="U377" s="41"/>
      <c r="V377" s="41"/>
      <c r="W377" s="41"/>
      <c r="X377" s="41"/>
      <c r="Y377" s="41"/>
      <c r="Z377" s="41"/>
      <c r="AA377" s="41"/>
      <c r="AB377" s="41"/>
      <c r="AC377" s="41"/>
      <c r="AD377" s="41"/>
      <c r="AE377" s="41"/>
      <c r="AT377" s="20" t="s">
        <v>202</v>
      </c>
      <c r="AU377" s="20" t="s">
        <v>76</v>
      </c>
    </row>
    <row r="378" s="2" customFormat="1" ht="24.15" customHeight="1">
      <c r="A378" s="41"/>
      <c r="B378" s="42"/>
      <c r="C378" s="215" t="s">
        <v>940</v>
      </c>
      <c r="D378" s="215" t="s">
        <v>195</v>
      </c>
      <c r="E378" s="216" t="s">
        <v>6998</v>
      </c>
      <c r="F378" s="217" t="s">
        <v>6999</v>
      </c>
      <c r="G378" s="218" t="s">
        <v>343</v>
      </c>
      <c r="H378" s="219">
        <v>1</v>
      </c>
      <c r="I378" s="220"/>
      <c r="J378" s="221">
        <f>ROUND(I378*H378,2)</f>
        <v>0</v>
      </c>
      <c r="K378" s="217" t="s">
        <v>19</v>
      </c>
      <c r="L378" s="47"/>
      <c r="M378" s="222" t="s">
        <v>19</v>
      </c>
      <c r="N378" s="223" t="s">
        <v>40</v>
      </c>
      <c r="O378" s="87"/>
      <c r="P378" s="224">
        <f>O378*H378</f>
        <v>0</v>
      </c>
      <c r="Q378" s="224">
        <v>0</v>
      </c>
      <c r="R378" s="224">
        <f>Q378*H378</f>
        <v>0</v>
      </c>
      <c r="S378" s="224">
        <v>0</v>
      </c>
      <c r="T378" s="225">
        <f>S378*H378</f>
        <v>0</v>
      </c>
      <c r="U378" s="41"/>
      <c r="V378" s="41"/>
      <c r="W378" s="41"/>
      <c r="X378" s="41"/>
      <c r="Y378" s="41"/>
      <c r="Z378" s="41"/>
      <c r="AA378" s="41"/>
      <c r="AB378" s="41"/>
      <c r="AC378" s="41"/>
      <c r="AD378" s="41"/>
      <c r="AE378" s="41"/>
      <c r="AR378" s="226" t="s">
        <v>323</v>
      </c>
      <c r="AT378" s="226" t="s">
        <v>195</v>
      </c>
      <c r="AU378" s="226" t="s">
        <v>76</v>
      </c>
      <c r="AY378" s="20" t="s">
        <v>193</v>
      </c>
      <c r="BE378" s="227">
        <f>IF(N378="základní",J378,0)</f>
        <v>0</v>
      </c>
      <c r="BF378" s="227">
        <f>IF(N378="snížená",J378,0)</f>
        <v>0</v>
      </c>
      <c r="BG378" s="227">
        <f>IF(N378="zákl. přenesená",J378,0)</f>
        <v>0</v>
      </c>
      <c r="BH378" s="227">
        <f>IF(N378="sníž. přenesená",J378,0)</f>
        <v>0</v>
      </c>
      <c r="BI378" s="227">
        <f>IF(N378="nulová",J378,0)</f>
        <v>0</v>
      </c>
      <c r="BJ378" s="20" t="s">
        <v>76</v>
      </c>
      <c r="BK378" s="227">
        <f>ROUND(I378*H378,2)</f>
        <v>0</v>
      </c>
      <c r="BL378" s="20" t="s">
        <v>323</v>
      </c>
      <c r="BM378" s="226" t="s">
        <v>950</v>
      </c>
    </row>
    <row r="379" s="2" customFormat="1">
      <c r="A379" s="41"/>
      <c r="B379" s="42"/>
      <c r="C379" s="43"/>
      <c r="D379" s="228" t="s">
        <v>202</v>
      </c>
      <c r="E379" s="43"/>
      <c r="F379" s="229" t="s">
        <v>6999</v>
      </c>
      <c r="G379" s="43"/>
      <c r="H379" s="43"/>
      <c r="I379" s="230"/>
      <c r="J379" s="43"/>
      <c r="K379" s="43"/>
      <c r="L379" s="47"/>
      <c r="M379" s="231"/>
      <c r="N379" s="232"/>
      <c r="O379" s="87"/>
      <c r="P379" s="87"/>
      <c r="Q379" s="87"/>
      <c r="R379" s="87"/>
      <c r="S379" s="87"/>
      <c r="T379" s="88"/>
      <c r="U379" s="41"/>
      <c r="V379" s="41"/>
      <c r="W379" s="41"/>
      <c r="X379" s="41"/>
      <c r="Y379" s="41"/>
      <c r="Z379" s="41"/>
      <c r="AA379" s="41"/>
      <c r="AB379" s="41"/>
      <c r="AC379" s="41"/>
      <c r="AD379" s="41"/>
      <c r="AE379" s="41"/>
      <c r="AT379" s="20" t="s">
        <v>202</v>
      </c>
      <c r="AU379" s="20" t="s">
        <v>76</v>
      </c>
    </row>
    <row r="380" s="2" customFormat="1" ht="24.15" customHeight="1">
      <c r="A380" s="41"/>
      <c r="B380" s="42"/>
      <c r="C380" s="215" t="s">
        <v>2375</v>
      </c>
      <c r="D380" s="215" t="s">
        <v>195</v>
      </c>
      <c r="E380" s="216" t="s">
        <v>7000</v>
      </c>
      <c r="F380" s="217" t="s">
        <v>7001</v>
      </c>
      <c r="G380" s="218" t="s">
        <v>343</v>
      </c>
      <c r="H380" s="219">
        <v>1</v>
      </c>
      <c r="I380" s="220"/>
      <c r="J380" s="221">
        <f>ROUND(I380*H380,2)</f>
        <v>0</v>
      </c>
      <c r="K380" s="217" t="s">
        <v>19</v>
      </c>
      <c r="L380" s="47"/>
      <c r="M380" s="222" t="s">
        <v>19</v>
      </c>
      <c r="N380" s="223" t="s">
        <v>40</v>
      </c>
      <c r="O380" s="87"/>
      <c r="P380" s="224">
        <f>O380*H380</f>
        <v>0</v>
      </c>
      <c r="Q380" s="224">
        <v>0</v>
      </c>
      <c r="R380" s="224">
        <f>Q380*H380</f>
        <v>0</v>
      </c>
      <c r="S380" s="224">
        <v>0</v>
      </c>
      <c r="T380" s="225">
        <f>S380*H380</f>
        <v>0</v>
      </c>
      <c r="U380" s="41"/>
      <c r="V380" s="41"/>
      <c r="W380" s="41"/>
      <c r="X380" s="41"/>
      <c r="Y380" s="41"/>
      <c r="Z380" s="41"/>
      <c r="AA380" s="41"/>
      <c r="AB380" s="41"/>
      <c r="AC380" s="41"/>
      <c r="AD380" s="41"/>
      <c r="AE380" s="41"/>
      <c r="AR380" s="226" t="s">
        <v>323</v>
      </c>
      <c r="AT380" s="226" t="s">
        <v>195</v>
      </c>
      <c r="AU380" s="226" t="s">
        <v>76</v>
      </c>
      <c r="AY380" s="20" t="s">
        <v>193</v>
      </c>
      <c r="BE380" s="227">
        <f>IF(N380="základní",J380,0)</f>
        <v>0</v>
      </c>
      <c r="BF380" s="227">
        <f>IF(N380="snížená",J380,0)</f>
        <v>0</v>
      </c>
      <c r="BG380" s="227">
        <f>IF(N380="zákl. přenesená",J380,0)</f>
        <v>0</v>
      </c>
      <c r="BH380" s="227">
        <f>IF(N380="sníž. přenesená",J380,0)</f>
        <v>0</v>
      </c>
      <c r="BI380" s="227">
        <f>IF(N380="nulová",J380,0)</f>
        <v>0</v>
      </c>
      <c r="BJ380" s="20" t="s">
        <v>76</v>
      </c>
      <c r="BK380" s="227">
        <f>ROUND(I380*H380,2)</f>
        <v>0</v>
      </c>
      <c r="BL380" s="20" t="s">
        <v>323</v>
      </c>
      <c r="BM380" s="226" t="s">
        <v>4481</v>
      </c>
    </row>
    <row r="381" s="2" customFormat="1">
      <c r="A381" s="41"/>
      <c r="B381" s="42"/>
      <c r="C381" s="43"/>
      <c r="D381" s="228" t="s">
        <v>202</v>
      </c>
      <c r="E381" s="43"/>
      <c r="F381" s="229" t="s">
        <v>7002</v>
      </c>
      <c r="G381" s="43"/>
      <c r="H381" s="43"/>
      <c r="I381" s="230"/>
      <c r="J381" s="43"/>
      <c r="K381" s="43"/>
      <c r="L381" s="47"/>
      <c r="M381" s="231"/>
      <c r="N381" s="232"/>
      <c r="O381" s="87"/>
      <c r="P381" s="87"/>
      <c r="Q381" s="87"/>
      <c r="R381" s="87"/>
      <c r="S381" s="87"/>
      <c r="T381" s="88"/>
      <c r="U381" s="41"/>
      <c r="V381" s="41"/>
      <c r="W381" s="41"/>
      <c r="X381" s="41"/>
      <c r="Y381" s="41"/>
      <c r="Z381" s="41"/>
      <c r="AA381" s="41"/>
      <c r="AB381" s="41"/>
      <c r="AC381" s="41"/>
      <c r="AD381" s="41"/>
      <c r="AE381" s="41"/>
      <c r="AT381" s="20" t="s">
        <v>202</v>
      </c>
      <c r="AU381" s="20" t="s">
        <v>76</v>
      </c>
    </row>
    <row r="382" s="2" customFormat="1" ht="24.15" customHeight="1">
      <c r="A382" s="41"/>
      <c r="B382" s="42"/>
      <c r="C382" s="215" t="s">
        <v>2383</v>
      </c>
      <c r="D382" s="215" t="s">
        <v>195</v>
      </c>
      <c r="E382" s="216" t="s">
        <v>7003</v>
      </c>
      <c r="F382" s="217" t="s">
        <v>7004</v>
      </c>
      <c r="G382" s="218" t="s">
        <v>343</v>
      </c>
      <c r="H382" s="219">
        <v>24</v>
      </c>
      <c r="I382" s="220"/>
      <c r="J382" s="221">
        <f>ROUND(I382*H382,2)</f>
        <v>0</v>
      </c>
      <c r="K382" s="217" t="s">
        <v>19</v>
      </c>
      <c r="L382" s="47"/>
      <c r="M382" s="222" t="s">
        <v>19</v>
      </c>
      <c r="N382" s="223" t="s">
        <v>40</v>
      </c>
      <c r="O382" s="87"/>
      <c r="P382" s="224">
        <f>O382*H382</f>
        <v>0</v>
      </c>
      <c r="Q382" s="224">
        <v>0</v>
      </c>
      <c r="R382" s="224">
        <f>Q382*H382</f>
        <v>0</v>
      </c>
      <c r="S382" s="224">
        <v>0</v>
      </c>
      <c r="T382" s="225">
        <f>S382*H382</f>
        <v>0</v>
      </c>
      <c r="U382" s="41"/>
      <c r="V382" s="41"/>
      <c r="W382" s="41"/>
      <c r="X382" s="41"/>
      <c r="Y382" s="41"/>
      <c r="Z382" s="41"/>
      <c r="AA382" s="41"/>
      <c r="AB382" s="41"/>
      <c r="AC382" s="41"/>
      <c r="AD382" s="41"/>
      <c r="AE382" s="41"/>
      <c r="AR382" s="226" t="s">
        <v>323</v>
      </c>
      <c r="AT382" s="226" t="s">
        <v>195</v>
      </c>
      <c r="AU382" s="226" t="s">
        <v>76</v>
      </c>
      <c r="AY382" s="20" t="s">
        <v>193</v>
      </c>
      <c r="BE382" s="227">
        <f>IF(N382="základní",J382,0)</f>
        <v>0</v>
      </c>
      <c r="BF382" s="227">
        <f>IF(N382="snížená",J382,0)</f>
        <v>0</v>
      </c>
      <c r="BG382" s="227">
        <f>IF(N382="zákl. přenesená",J382,0)</f>
        <v>0</v>
      </c>
      <c r="BH382" s="227">
        <f>IF(N382="sníž. přenesená",J382,0)</f>
        <v>0</v>
      </c>
      <c r="BI382" s="227">
        <f>IF(N382="nulová",J382,0)</f>
        <v>0</v>
      </c>
      <c r="BJ382" s="20" t="s">
        <v>76</v>
      </c>
      <c r="BK382" s="227">
        <f>ROUND(I382*H382,2)</f>
        <v>0</v>
      </c>
      <c r="BL382" s="20" t="s">
        <v>323</v>
      </c>
      <c r="BM382" s="226" t="s">
        <v>4485</v>
      </c>
    </row>
    <row r="383" s="2" customFormat="1">
      <c r="A383" s="41"/>
      <c r="B383" s="42"/>
      <c r="C383" s="43"/>
      <c r="D383" s="228" t="s">
        <v>202</v>
      </c>
      <c r="E383" s="43"/>
      <c r="F383" s="229" t="s">
        <v>7004</v>
      </c>
      <c r="G383" s="43"/>
      <c r="H383" s="43"/>
      <c r="I383" s="230"/>
      <c r="J383" s="43"/>
      <c r="K383" s="43"/>
      <c r="L383" s="47"/>
      <c r="M383" s="231"/>
      <c r="N383" s="232"/>
      <c r="O383" s="87"/>
      <c r="P383" s="87"/>
      <c r="Q383" s="87"/>
      <c r="R383" s="87"/>
      <c r="S383" s="87"/>
      <c r="T383" s="88"/>
      <c r="U383" s="41"/>
      <c r="V383" s="41"/>
      <c r="W383" s="41"/>
      <c r="X383" s="41"/>
      <c r="Y383" s="41"/>
      <c r="Z383" s="41"/>
      <c r="AA383" s="41"/>
      <c r="AB383" s="41"/>
      <c r="AC383" s="41"/>
      <c r="AD383" s="41"/>
      <c r="AE383" s="41"/>
      <c r="AT383" s="20" t="s">
        <v>202</v>
      </c>
      <c r="AU383" s="20" t="s">
        <v>76</v>
      </c>
    </row>
    <row r="384" s="2" customFormat="1" ht="16.5" customHeight="1">
      <c r="A384" s="41"/>
      <c r="B384" s="42"/>
      <c r="C384" s="215" t="s">
        <v>2387</v>
      </c>
      <c r="D384" s="215" t="s">
        <v>195</v>
      </c>
      <c r="E384" s="216" t="s">
        <v>7005</v>
      </c>
      <c r="F384" s="217" t="s">
        <v>7006</v>
      </c>
      <c r="G384" s="218" t="s">
        <v>343</v>
      </c>
      <c r="H384" s="219">
        <v>9</v>
      </c>
      <c r="I384" s="220"/>
      <c r="J384" s="221">
        <f>ROUND(I384*H384,2)</f>
        <v>0</v>
      </c>
      <c r="K384" s="217" t="s">
        <v>19</v>
      </c>
      <c r="L384" s="47"/>
      <c r="M384" s="222" t="s">
        <v>19</v>
      </c>
      <c r="N384" s="223" t="s">
        <v>40</v>
      </c>
      <c r="O384" s="87"/>
      <c r="P384" s="224">
        <f>O384*H384</f>
        <v>0</v>
      </c>
      <c r="Q384" s="224">
        <v>0</v>
      </c>
      <c r="R384" s="224">
        <f>Q384*H384</f>
        <v>0</v>
      </c>
      <c r="S384" s="224">
        <v>0</v>
      </c>
      <c r="T384" s="225">
        <f>S384*H384</f>
        <v>0</v>
      </c>
      <c r="U384" s="41"/>
      <c r="V384" s="41"/>
      <c r="W384" s="41"/>
      <c r="X384" s="41"/>
      <c r="Y384" s="41"/>
      <c r="Z384" s="41"/>
      <c r="AA384" s="41"/>
      <c r="AB384" s="41"/>
      <c r="AC384" s="41"/>
      <c r="AD384" s="41"/>
      <c r="AE384" s="41"/>
      <c r="AR384" s="226" t="s">
        <v>323</v>
      </c>
      <c r="AT384" s="226" t="s">
        <v>195</v>
      </c>
      <c r="AU384" s="226" t="s">
        <v>76</v>
      </c>
      <c r="AY384" s="20" t="s">
        <v>193</v>
      </c>
      <c r="BE384" s="227">
        <f>IF(N384="základní",J384,0)</f>
        <v>0</v>
      </c>
      <c r="BF384" s="227">
        <f>IF(N384="snížená",J384,0)</f>
        <v>0</v>
      </c>
      <c r="BG384" s="227">
        <f>IF(N384="zákl. přenesená",J384,0)</f>
        <v>0</v>
      </c>
      <c r="BH384" s="227">
        <f>IF(N384="sníž. přenesená",J384,0)</f>
        <v>0</v>
      </c>
      <c r="BI384" s="227">
        <f>IF(N384="nulová",J384,0)</f>
        <v>0</v>
      </c>
      <c r="BJ384" s="20" t="s">
        <v>76</v>
      </c>
      <c r="BK384" s="227">
        <f>ROUND(I384*H384,2)</f>
        <v>0</v>
      </c>
      <c r="BL384" s="20" t="s">
        <v>323</v>
      </c>
      <c r="BM384" s="226" t="s">
        <v>4492</v>
      </c>
    </row>
    <row r="385" s="2" customFormat="1">
      <c r="A385" s="41"/>
      <c r="B385" s="42"/>
      <c r="C385" s="43"/>
      <c r="D385" s="228" t="s">
        <v>202</v>
      </c>
      <c r="E385" s="43"/>
      <c r="F385" s="229" t="s">
        <v>7006</v>
      </c>
      <c r="G385" s="43"/>
      <c r="H385" s="43"/>
      <c r="I385" s="230"/>
      <c r="J385" s="43"/>
      <c r="K385" s="43"/>
      <c r="L385" s="47"/>
      <c r="M385" s="231"/>
      <c r="N385" s="232"/>
      <c r="O385" s="87"/>
      <c r="P385" s="87"/>
      <c r="Q385" s="87"/>
      <c r="R385" s="87"/>
      <c r="S385" s="87"/>
      <c r="T385" s="88"/>
      <c r="U385" s="41"/>
      <c r="V385" s="41"/>
      <c r="W385" s="41"/>
      <c r="X385" s="41"/>
      <c r="Y385" s="41"/>
      <c r="Z385" s="41"/>
      <c r="AA385" s="41"/>
      <c r="AB385" s="41"/>
      <c r="AC385" s="41"/>
      <c r="AD385" s="41"/>
      <c r="AE385" s="41"/>
      <c r="AT385" s="20" t="s">
        <v>202</v>
      </c>
      <c r="AU385" s="20" t="s">
        <v>76</v>
      </c>
    </row>
    <row r="386" s="2" customFormat="1" ht="16.5" customHeight="1">
      <c r="A386" s="41"/>
      <c r="B386" s="42"/>
      <c r="C386" s="215" t="s">
        <v>2393</v>
      </c>
      <c r="D386" s="215" t="s">
        <v>195</v>
      </c>
      <c r="E386" s="216" t="s">
        <v>7007</v>
      </c>
      <c r="F386" s="217" t="s">
        <v>7008</v>
      </c>
      <c r="G386" s="218" t="s">
        <v>343</v>
      </c>
      <c r="H386" s="219">
        <v>9</v>
      </c>
      <c r="I386" s="220"/>
      <c r="J386" s="221">
        <f>ROUND(I386*H386,2)</f>
        <v>0</v>
      </c>
      <c r="K386" s="217" t="s">
        <v>19</v>
      </c>
      <c r="L386" s="47"/>
      <c r="M386" s="222" t="s">
        <v>19</v>
      </c>
      <c r="N386" s="223" t="s">
        <v>40</v>
      </c>
      <c r="O386" s="87"/>
      <c r="P386" s="224">
        <f>O386*H386</f>
        <v>0</v>
      </c>
      <c r="Q386" s="224">
        <v>0</v>
      </c>
      <c r="R386" s="224">
        <f>Q386*H386</f>
        <v>0</v>
      </c>
      <c r="S386" s="224">
        <v>0</v>
      </c>
      <c r="T386" s="225">
        <f>S386*H386</f>
        <v>0</v>
      </c>
      <c r="U386" s="41"/>
      <c r="V386" s="41"/>
      <c r="W386" s="41"/>
      <c r="X386" s="41"/>
      <c r="Y386" s="41"/>
      <c r="Z386" s="41"/>
      <c r="AA386" s="41"/>
      <c r="AB386" s="41"/>
      <c r="AC386" s="41"/>
      <c r="AD386" s="41"/>
      <c r="AE386" s="41"/>
      <c r="AR386" s="226" t="s">
        <v>323</v>
      </c>
      <c r="AT386" s="226" t="s">
        <v>195</v>
      </c>
      <c r="AU386" s="226" t="s">
        <v>76</v>
      </c>
      <c r="AY386" s="20" t="s">
        <v>193</v>
      </c>
      <c r="BE386" s="227">
        <f>IF(N386="základní",J386,0)</f>
        <v>0</v>
      </c>
      <c r="BF386" s="227">
        <f>IF(N386="snížená",J386,0)</f>
        <v>0</v>
      </c>
      <c r="BG386" s="227">
        <f>IF(N386="zákl. přenesená",J386,0)</f>
        <v>0</v>
      </c>
      <c r="BH386" s="227">
        <f>IF(N386="sníž. přenesená",J386,0)</f>
        <v>0</v>
      </c>
      <c r="BI386" s="227">
        <f>IF(N386="nulová",J386,0)</f>
        <v>0</v>
      </c>
      <c r="BJ386" s="20" t="s">
        <v>76</v>
      </c>
      <c r="BK386" s="227">
        <f>ROUND(I386*H386,2)</f>
        <v>0</v>
      </c>
      <c r="BL386" s="20" t="s">
        <v>323</v>
      </c>
      <c r="BM386" s="226" t="s">
        <v>4500</v>
      </c>
    </row>
    <row r="387" s="2" customFormat="1">
      <c r="A387" s="41"/>
      <c r="B387" s="42"/>
      <c r="C387" s="43"/>
      <c r="D387" s="228" t="s">
        <v>202</v>
      </c>
      <c r="E387" s="43"/>
      <c r="F387" s="229" t="s">
        <v>7008</v>
      </c>
      <c r="G387" s="43"/>
      <c r="H387" s="43"/>
      <c r="I387" s="230"/>
      <c r="J387" s="43"/>
      <c r="K387" s="43"/>
      <c r="L387" s="47"/>
      <c r="M387" s="231"/>
      <c r="N387" s="232"/>
      <c r="O387" s="87"/>
      <c r="P387" s="87"/>
      <c r="Q387" s="87"/>
      <c r="R387" s="87"/>
      <c r="S387" s="87"/>
      <c r="T387" s="88"/>
      <c r="U387" s="41"/>
      <c r="V387" s="41"/>
      <c r="W387" s="41"/>
      <c r="X387" s="41"/>
      <c r="Y387" s="41"/>
      <c r="Z387" s="41"/>
      <c r="AA387" s="41"/>
      <c r="AB387" s="41"/>
      <c r="AC387" s="41"/>
      <c r="AD387" s="41"/>
      <c r="AE387" s="41"/>
      <c r="AT387" s="20" t="s">
        <v>202</v>
      </c>
      <c r="AU387" s="20" t="s">
        <v>76</v>
      </c>
    </row>
    <row r="388" s="2" customFormat="1" ht="33" customHeight="1">
      <c r="A388" s="41"/>
      <c r="B388" s="42"/>
      <c r="C388" s="215" t="s">
        <v>2400</v>
      </c>
      <c r="D388" s="215" t="s">
        <v>195</v>
      </c>
      <c r="E388" s="216" t="s">
        <v>7009</v>
      </c>
      <c r="F388" s="217" t="s">
        <v>7010</v>
      </c>
      <c r="G388" s="218" t="s">
        <v>343</v>
      </c>
      <c r="H388" s="219">
        <v>1</v>
      </c>
      <c r="I388" s="220"/>
      <c r="J388" s="221">
        <f>ROUND(I388*H388,2)</f>
        <v>0</v>
      </c>
      <c r="K388" s="217" t="s">
        <v>19</v>
      </c>
      <c r="L388" s="47"/>
      <c r="M388" s="222" t="s">
        <v>19</v>
      </c>
      <c r="N388" s="223" t="s">
        <v>40</v>
      </c>
      <c r="O388" s="87"/>
      <c r="P388" s="224">
        <f>O388*H388</f>
        <v>0</v>
      </c>
      <c r="Q388" s="224">
        <v>0</v>
      </c>
      <c r="R388" s="224">
        <f>Q388*H388</f>
        <v>0</v>
      </c>
      <c r="S388" s="224">
        <v>0</v>
      </c>
      <c r="T388" s="225">
        <f>S388*H388</f>
        <v>0</v>
      </c>
      <c r="U388" s="41"/>
      <c r="V388" s="41"/>
      <c r="W388" s="41"/>
      <c r="X388" s="41"/>
      <c r="Y388" s="41"/>
      <c r="Z388" s="41"/>
      <c r="AA388" s="41"/>
      <c r="AB388" s="41"/>
      <c r="AC388" s="41"/>
      <c r="AD388" s="41"/>
      <c r="AE388" s="41"/>
      <c r="AR388" s="226" t="s">
        <v>323</v>
      </c>
      <c r="AT388" s="226" t="s">
        <v>195</v>
      </c>
      <c r="AU388" s="226" t="s">
        <v>76</v>
      </c>
      <c r="AY388" s="20" t="s">
        <v>193</v>
      </c>
      <c r="BE388" s="227">
        <f>IF(N388="základní",J388,0)</f>
        <v>0</v>
      </c>
      <c r="BF388" s="227">
        <f>IF(N388="snížená",J388,0)</f>
        <v>0</v>
      </c>
      <c r="BG388" s="227">
        <f>IF(N388="zákl. přenesená",J388,0)</f>
        <v>0</v>
      </c>
      <c r="BH388" s="227">
        <f>IF(N388="sníž. přenesená",J388,0)</f>
        <v>0</v>
      </c>
      <c r="BI388" s="227">
        <f>IF(N388="nulová",J388,0)</f>
        <v>0</v>
      </c>
      <c r="BJ388" s="20" t="s">
        <v>76</v>
      </c>
      <c r="BK388" s="227">
        <f>ROUND(I388*H388,2)</f>
        <v>0</v>
      </c>
      <c r="BL388" s="20" t="s">
        <v>323</v>
      </c>
      <c r="BM388" s="226" t="s">
        <v>4508</v>
      </c>
    </row>
    <row r="389" s="2" customFormat="1">
      <c r="A389" s="41"/>
      <c r="B389" s="42"/>
      <c r="C389" s="43"/>
      <c r="D389" s="228" t="s">
        <v>202</v>
      </c>
      <c r="E389" s="43"/>
      <c r="F389" s="229" t="s">
        <v>7011</v>
      </c>
      <c r="G389" s="43"/>
      <c r="H389" s="43"/>
      <c r="I389" s="230"/>
      <c r="J389" s="43"/>
      <c r="K389" s="43"/>
      <c r="L389" s="47"/>
      <c r="M389" s="231"/>
      <c r="N389" s="232"/>
      <c r="O389" s="87"/>
      <c r="P389" s="87"/>
      <c r="Q389" s="87"/>
      <c r="R389" s="87"/>
      <c r="S389" s="87"/>
      <c r="T389" s="88"/>
      <c r="U389" s="41"/>
      <c r="V389" s="41"/>
      <c r="W389" s="41"/>
      <c r="X389" s="41"/>
      <c r="Y389" s="41"/>
      <c r="Z389" s="41"/>
      <c r="AA389" s="41"/>
      <c r="AB389" s="41"/>
      <c r="AC389" s="41"/>
      <c r="AD389" s="41"/>
      <c r="AE389" s="41"/>
      <c r="AT389" s="20" t="s">
        <v>202</v>
      </c>
      <c r="AU389" s="20" t="s">
        <v>76</v>
      </c>
    </row>
    <row r="390" s="2" customFormat="1" ht="16.5" customHeight="1">
      <c r="A390" s="41"/>
      <c r="B390" s="42"/>
      <c r="C390" s="215" t="s">
        <v>2406</v>
      </c>
      <c r="D390" s="215" t="s">
        <v>195</v>
      </c>
      <c r="E390" s="216" t="s">
        <v>7012</v>
      </c>
      <c r="F390" s="217" t="s">
        <v>7013</v>
      </c>
      <c r="G390" s="218" t="s">
        <v>343</v>
      </c>
      <c r="H390" s="219">
        <v>49</v>
      </c>
      <c r="I390" s="220"/>
      <c r="J390" s="221">
        <f>ROUND(I390*H390,2)</f>
        <v>0</v>
      </c>
      <c r="K390" s="217" t="s">
        <v>19</v>
      </c>
      <c r="L390" s="47"/>
      <c r="M390" s="222" t="s">
        <v>19</v>
      </c>
      <c r="N390" s="223" t="s">
        <v>40</v>
      </c>
      <c r="O390" s="87"/>
      <c r="P390" s="224">
        <f>O390*H390</f>
        <v>0</v>
      </c>
      <c r="Q390" s="224">
        <v>0</v>
      </c>
      <c r="R390" s="224">
        <f>Q390*H390</f>
        <v>0</v>
      </c>
      <c r="S390" s="224">
        <v>0</v>
      </c>
      <c r="T390" s="225">
        <f>S390*H390</f>
        <v>0</v>
      </c>
      <c r="U390" s="41"/>
      <c r="V390" s="41"/>
      <c r="W390" s="41"/>
      <c r="X390" s="41"/>
      <c r="Y390" s="41"/>
      <c r="Z390" s="41"/>
      <c r="AA390" s="41"/>
      <c r="AB390" s="41"/>
      <c r="AC390" s="41"/>
      <c r="AD390" s="41"/>
      <c r="AE390" s="41"/>
      <c r="AR390" s="226" t="s">
        <v>323</v>
      </c>
      <c r="AT390" s="226" t="s">
        <v>195</v>
      </c>
      <c r="AU390" s="226" t="s">
        <v>76</v>
      </c>
      <c r="AY390" s="20" t="s">
        <v>193</v>
      </c>
      <c r="BE390" s="227">
        <f>IF(N390="základní",J390,0)</f>
        <v>0</v>
      </c>
      <c r="BF390" s="227">
        <f>IF(N390="snížená",J390,0)</f>
        <v>0</v>
      </c>
      <c r="BG390" s="227">
        <f>IF(N390="zákl. přenesená",J390,0)</f>
        <v>0</v>
      </c>
      <c r="BH390" s="227">
        <f>IF(N390="sníž. přenesená",J390,0)</f>
        <v>0</v>
      </c>
      <c r="BI390" s="227">
        <f>IF(N390="nulová",J390,0)</f>
        <v>0</v>
      </c>
      <c r="BJ390" s="20" t="s">
        <v>76</v>
      </c>
      <c r="BK390" s="227">
        <f>ROUND(I390*H390,2)</f>
        <v>0</v>
      </c>
      <c r="BL390" s="20" t="s">
        <v>323</v>
      </c>
      <c r="BM390" s="226" t="s">
        <v>4518</v>
      </c>
    </row>
    <row r="391" s="2" customFormat="1">
      <c r="A391" s="41"/>
      <c r="B391" s="42"/>
      <c r="C391" s="43"/>
      <c r="D391" s="228" t="s">
        <v>202</v>
      </c>
      <c r="E391" s="43"/>
      <c r="F391" s="229" t="s">
        <v>7013</v>
      </c>
      <c r="G391" s="43"/>
      <c r="H391" s="43"/>
      <c r="I391" s="230"/>
      <c r="J391" s="43"/>
      <c r="K391" s="43"/>
      <c r="L391" s="47"/>
      <c r="M391" s="231"/>
      <c r="N391" s="232"/>
      <c r="O391" s="87"/>
      <c r="P391" s="87"/>
      <c r="Q391" s="87"/>
      <c r="R391" s="87"/>
      <c r="S391" s="87"/>
      <c r="T391" s="88"/>
      <c r="U391" s="41"/>
      <c r="V391" s="41"/>
      <c r="W391" s="41"/>
      <c r="X391" s="41"/>
      <c r="Y391" s="41"/>
      <c r="Z391" s="41"/>
      <c r="AA391" s="41"/>
      <c r="AB391" s="41"/>
      <c r="AC391" s="41"/>
      <c r="AD391" s="41"/>
      <c r="AE391" s="41"/>
      <c r="AT391" s="20" t="s">
        <v>202</v>
      </c>
      <c r="AU391" s="20" t="s">
        <v>76</v>
      </c>
    </row>
    <row r="392" s="2" customFormat="1" ht="16.5" customHeight="1">
      <c r="A392" s="41"/>
      <c r="B392" s="42"/>
      <c r="C392" s="215" t="s">
        <v>2413</v>
      </c>
      <c r="D392" s="215" t="s">
        <v>195</v>
      </c>
      <c r="E392" s="216" t="s">
        <v>7014</v>
      </c>
      <c r="F392" s="217" t="s">
        <v>7015</v>
      </c>
      <c r="G392" s="218" t="s">
        <v>343</v>
      </c>
      <c r="H392" s="219">
        <v>2</v>
      </c>
      <c r="I392" s="220"/>
      <c r="J392" s="221">
        <f>ROUND(I392*H392,2)</f>
        <v>0</v>
      </c>
      <c r="K392" s="217" t="s">
        <v>19</v>
      </c>
      <c r="L392" s="47"/>
      <c r="M392" s="222" t="s">
        <v>19</v>
      </c>
      <c r="N392" s="223" t="s">
        <v>40</v>
      </c>
      <c r="O392" s="87"/>
      <c r="P392" s="224">
        <f>O392*H392</f>
        <v>0</v>
      </c>
      <c r="Q392" s="224">
        <v>0</v>
      </c>
      <c r="R392" s="224">
        <f>Q392*H392</f>
        <v>0</v>
      </c>
      <c r="S392" s="224">
        <v>0</v>
      </c>
      <c r="T392" s="225">
        <f>S392*H392</f>
        <v>0</v>
      </c>
      <c r="U392" s="41"/>
      <c r="V392" s="41"/>
      <c r="W392" s="41"/>
      <c r="X392" s="41"/>
      <c r="Y392" s="41"/>
      <c r="Z392" s="41"/>
      <c r="AA392" s="41"/>
      <c r="AB392" s="41"/>
      <c r="AC392" s="41"/>
      <c r="AD392" s="41"/>
      <c r="AE392" s="41"/>
      <c r="AR392" s="226" t="s">
        <v>323</v>
      </c>
      <c r="AT392" s="226" t="s">
        <v>195</v>
      </c>
      <c r="AU392" s="226" t="s">
        <v>76</v>
      </c>
      <c r="AY392" s="20" t="s">
        <v>193</v>
      </c>
      <c r="BE392" s="227">
        <f>IF(N392="základní",J392,0)</f>
        <v>0</v>
      </c>
      <c r="BF392" s="227">
        <f>IF(N392="snížená",J392,0)</f>
        <v>0</v>
      </c>
      <c r="BG392" s="227">
        <f>IF(N392="zákl. přenesená",J392,0)</f>
        <v>0</v>
      </c>
      <c r="BH392" s="227">
        <f>IF(N392="sníž. přenesená",J392,0)</f>
        <v>0</v>
      </c>
      <c r="BI392" s="227">
        <f>IF(N392="nulová",J392,0)</f>
        <v>0</v>
      </c>
      <c r="BJ392" s="20" t="s">
        <v>76</v>
      </c>
      <c r="BK392" s="227">
        <f>ROUND(I392*H392,2)</f>
        <v>0</v>
      </c>
      <c r="BL392" s="20" t="s">
        <v>323</v>
      </c>
      <c r="BM392" s="226" t="s">
        <v>4525</v>
      </c>
    </row>
    <row r="393" s="2" customFormat="1">
      <c r="A393" s="41"/>
      <c r="B393" s="42"/>
      <c r="C393" s="43"/>
      <c r="D393" s="228" t="s">
        <v>202</v>
      </c>
      <c r="E393" s="43"/>
      <c r="F393" s="229" t="s">
        <v>7015</v>
      </c>
      <c r="G393" s="43"/>
      <c r="H393" s="43"/>
      <c r="I393" s="230"/>
      <c r="J393" s="43"/>
      <c r="K393" s="43"/>
      <c r="L393" s="47"/>
      <c r="M393" s="231"/>
      <c r="N393" s="232"/>
      <c r="O393" s="87"/>
      <c r="P393" s="87"/>
      <c r="Q393" s="87"/>
      <c r="R393" s="87"/>
      <c r="S393" s="87"/>
      <c r="T393" s="88"/>
      <c r="U393" s="41"/>
      <c r="V393" s="41"/>
      <c r="W393" s="41"/>
      <c r="X393" s="41"/>
      <c r="Y393" s="41"/>
      <c r="Z393" s="41"/>
      <c r="AA393" s="41"/>
      <c r="AB393" s="41"/>
      <c r="AC393" s="41"/>
      <c r="AD393" s="41"/>
      <c r="AE393" s="41"/>
      <c r="AT393" s="20" t="s">
        <v>202</v>
      </c>
      <c r="AU393" s="20" t="s">
        <v>76</v>
      </c>
    </row>
    <row r="394" s="2" customFormat="1" ht="16.5" customHeight="1">
      <c r="A394" s="41"/>
      <c r="B394" s="42"/>
      <c r="C394" s="215" t="s">
        <v>2420</v>
      </c>
      <c r="D394" s="215" t="s">
        <v>195</v>
      </c>
      <c r="E394" s="216" t="s">
        <v>7016</v>
      </c>
      <c r="F394" s="217" t="s">
        <v>7017</v>
      </c>
      <c r="G394" s="218" t="s">
        <v>343</v>
      </c>
      <c r="H394" s="219">
        <v>1</v>
      </c>
      <c r="I394" s="220"/>
      <c r="J394" s="221">
        <f>ROUND(I394*H394,2)</f>
        <v>0</v>
      </c>
      <c r="K394" s="217" t="s">
        <v>19</v>
      </c>
      <c r="L394" s="47"/>
      <c r="M394" s="222" t="s">
        <v>19</v>
      </c>
      <c r="N394" s="223" t="s">
        <v>40</v>
      </c>
      <c r="O394" s="87"/>
      <c r="P394" s="224">
        <f>O394*H394</f>
        <v>0</v>
      </c>
      <c r="Q394" s="224">
        <v>0</v>
      </c>
      <c r="R394" s="224">
        <f>Q394*H394</f>
        <v>0</v>
      </c>
      <c r="S394" s="224">
        <v>0</v>
      </c>
      <c r="T394" s="225">
        <f>S394*H394</f>
        <v>0</v>
      </c>
      <c r="U394" s="41"/>
      <c r="V394" s="41"/>
      <c r="W394" s="41"/>
      <c r="X394" s="41"/>
      <c r="Y394" s="41"/>
      <c r="Z394" s="41"/>
      <c r="AA394" s="41"/>
      <c r="AB394" s="41"/>
      <c r="AC394" s="41"/>
      <c r="AD394" s="41"/>
      <c r="AE394" s="41"/>
      <c r="AR394" s="226" t="s">
        <v>323</v>
      </c>
      <c r="AT394" s="226" t="s">
        <v>195</v>
      </c>
      <c r="AU394" s="226" t="s">
        <v>76</v>
      </c>
      <c r="AY394" s="20" t="s">
        <v>193</v>
      </c>
      <c r="BE394" s="227">
        <f>IF(N394="základní",J394,0)</f>
        <v>0</v>
      </c>
      <c r="BF394" s="227">
        <f>IF(N394="snížená",J394,0)</f>
        <v>0</v>
      </c>
      <c r="BG394" s="227">
        <f>IF(N394="zákl. přenesená",J394,0)</f>
        <v>0</v>
      </c>
      <c r="BH394" s="227">
        <f>IF(N394="sníž. přenesená",J394,0)</f>
        <v>0</v>
      </c>
      <c r="BI394" s="227">
        <f>IF(N394="nulová",J394,0)</f>
        <v>0</v>
      </c>
      <c r="BJ394" s="20" t="s">
        <v>76</v>
      </c>
      <c r="BK394" s="227">
        <f>ROUND(I394*H394,2)</f>
        <v>0</v>
      </c>
      <c r="BL394" s="20" t="s">
        <v>323</v>
      </c>
      <c r="BM394" s="226" t="s">
        <v>4530</v>
      </c>
    </row>
    <row r="395" s="2" customFormat="1">
      <c r="A395" s="41"/>
      <c r="B395" s="42"/>
      <c r="C395" s="43"/>
      <c r="D395" s="228" t="s">
        <v>202</v>
      </c>
      <c r="E395" s="43"/>
      <c r="F395" s="229" t="s">
        <v>7017</v>
      </c>
      <c r="G395" s="43"/>
      <c r="H395" s="43"/>
      <c r="I395" s="230"/>
      <c r="J395" s="43"/>
      <c r="K395" s="43"/>
      <c r="L395" s="47"/>
      <c r="M395" s="231"/>
      <c r="N395" s="232"/>
      <c r="O395" s="87"/>
      <c r="P395" s="87"/>
      <c r="Q395" s="87"/>
      <c r="R395" s="87"/>
      <c r="S395" s="87"/>
      <c r="T395" s="88"/>
      <c r="U395" s="41"/>
      <c r="V395" s="41"/>
      <c r="W395" s="41"/>
      <c r="X395" s="41"/>
      <c r="Y395" s="41"/>
      <c r="Z395" s="41"/>
      <c r="AA395" s="41"/>
      <c r="AB395" s="41"/>
      <c r="AC395" s="41"/>
      <c r="AD395" s="41"/>
      <c r="AE395" s="41"/>
      <c r="AT395" s="20" t="s">
        <v>202</v>
      </c>
      <c r="AU395" s="20" t="s">
        <v>76</v>
      </c>
    </row>
    <row r="396" s="2" customFormat="1" ht="16.5" customHeight="1">
      <c r="A396" s="41"/>
      <c r="B396" s="42"/>
      <c r="C396" s="215" t="s">
        <v>2424</v>
      </c>
      <c r="D396" s="215" t="s">
        <v>195</v>
      </c>
      <c r="E396" s="216" t="s">
        <v>7018</v>
      </c>
      <c r="F396" s="217" t="s">
        <v>7019</v>
      </c>
      <c r="G396" s="218" t="s">
        <v>343</v>
      </c>
      <c r="H396" s="219">
        <v>18</v>
      </c>
      <c r="I396" s="220"/>
      <c r="J396" s="221">
        <f>ROUND(I396*H396,2)</f>
        <v>0</v>
      </c>
      <c r="K396" s="217" t="s">
        <v>199</v>
      </c>
      <c r="L396" s="47"/>
      <c r="M396" s="222" t="s">
        <v>19</v>
      </c>
      <c r="N396" s="223" t="s">
        <v>40</v>
      </c>
      <c r="O396" s="87"/>
      <c r="P396" s="224">
        <f>O396*H396</f>
        <v>0</v>
      </c>
      <c r="Q396" s="224">
        <v>0.00053757000000000002</v>
      </c>
      <c r="R396" s="224">
        <f>Q396*H396</f>
        <v>0.0096762600000000008</v>
      </c>
      <c r="S396" s="224">
        <v>0</v>
      </c>
      <c r="T396" s="225">
        <f>S396*H396</f>
        <v>0</v>
      </c>
      <c r="U396" s="41"/>
      <c r="V396" s="41"/>
      <c r="W396" s="41"/>
      <c r="X396" s="41"/>
      <c r="Y396" s="41"/>
      <c r="Z396" s="41"/>
      <c r="AA396" s="41"/>
      <c r="AB396" s="41"/>
      <c r="AC396" s="41"/>
      <c r="AD396" s="41"/>
      <c r="AE396" s="41"/>
      <c r="AR396" s="226" t="s">
        <v>323</v>
      </c>
      <c r="AT396" s="226" t="s">
        <v>195</v>
      </c>
      <c r="AU396" s="226" t="s">
        <v>76</v>
      </c>
      <c r="AY396" s="20" t="s">
        <v>193</v>
      </c>
      <c r="BE396" s="227">
        <f>IF(N396="základní",J396,0)</f>
        <v>0</v>
      </c>
      <c r="BF396" s="227">
        <f>IF(N396="snížená",J396,0)</f>
        <v>0</v>
      </c>
      <c r="BG396" s="227">
        <f>IF(N396="zákl. přenesená",J396,0)</f>
        <v>0</v>
      </c>
      <c r="BH396" s="227">
        <f>IF(N396="sníž. přenesená",J396,0)</f>
        <v>0</v>
      </c>
      <c r="BI396" s="227">
        <f>IF(N396="nulová",J396,0)</f>
        <v>0</v>
      </c>
      <c r="BJ396" s="20" t="s">
        <v>76</v>
      </c>
      <c r="BK396" s="227">
        <f>ROUND(I396*H396,2)</f>
        <v>0</v>
      </c>
      <c r="BL396" s="20" t="s">
        <v>323</v>
      </c>
      <c r="BM396" s="226" t="s">
        <v>4541</v>
      </c>
    </row>
    <row r="397" s="2" customFormat="1">
      <c r="A397" s="41"/>
      <c r="B397" s="42"/>
      <c r="C397" s="43"/>
      <c r="D397" s="228" t="s">
        <v>202</v>
      </c>
      <c r="E397" s="43"/>
      <c r="F397" s="229" t="s">
        <v>7020</v>
      </c>
      <c r="G397" s="43"/>
      <c r="H397" s="43"/>
      <c r="I397" s="230"/>
      <c r="J397" s="43"/>
      <c r="K397" s="43"/>
      <c r="L397" s="47"/>
      <c r="M397" s="231"/>
      <c r="N397" s="232"/>
      <c r="O397" s="87"/>
      <c r="P397" s="87"/>
      <c r="Q397" s="87"/>
      <c r="R397" s="87"/>
      <c r="S397" s="87"/>
      <c r="T397" s="88"/>
      <c r="U397" s="41"/>
      <c r="V397" s="41"/>
      <c r="W397" s="41"/>
      <c r="X397" s="41"/>
      <c r="Y397" s="41"/>
      <c r="Z397" s="41"/>
      <c r="AA397" s="41"/>
      <c r="AB397" s="41"/>
      <c r="AC397" s="41"/>
      <c r="AD397" s="41"/>
      <c r="AE397" s="41"/>
      <c r="AT397" s="20" t="s">
        <v>202</v>
      </c>
      <c r="AU397" s="20" t="s">
        <v>76</v>
      </c>
    </row>
    <row r="398" s="2" customFormat="1">
      <c r="A398" s="41"/>
      <c r="B398" s="42"/>
      <c r="C398" s="43"/>
      <c r="D398" s="233" t="s">
        <v>204</v>
      </c>
      <c r="E398" s="43"/>
      <c r="F398" s="234" t="s">
        <v>7021</v>
      </c>
      <c r="G398" s="43"/>
      <c r="H398" s="43"/>
      <c r="I398" s="230"/>
      <c r="J398" s="43"/>
      <c r="K398" s="43"/>
      <c r="L398" s="47"/>
      <c r="M398" s="231"/>
      <c r="N398" s="232"/>
      <c r="O398" s="87"/>
      <c r="P398" s="87"/>
      <c r="Q398" s="87"/>
      <c r="R398" s="87"/>
      <c r="S398" s="87"/>
      <c r="T398" s="88"/>
      <c r="U398" s="41"/>
      <c r="V398" s="41"/>
      <c r="W398" s="41"/>
      <c r="X398" s="41"/>
      <c r="Y398" s="41"/>
      <c r="Z398" s="41"/>
      <c r="AA398" s="41"/>
      <c r="AB398" s="41"/>
      <c r="AC398" s="41"/>
      <c r="AD398" s="41"/>
      <c r="AE398" s="41"/>
      <c r="AT398" s="20" t="s">
        <v>204</v>
      </c>
      <c r="AU398" s="20" t="s">
        <v>76</v>
      </c>
    </row>
    <row r="399" s="2" customFormat="1" ht="16.5" customHeight="1">
      <c r="A399" s="41"/>
      <c r="B399" s="42"/>
      <c r="C399" s="215" t="s">
        <v>2430</v>
      </c>
      <c r="D399" s="215" t="s">
        <v>195</v>
      </c>
      <c r="E399" s="216" t="s">
        <v>7022</v>
      </c>
      <c r="F399" s="217" t="s">
        <v>7023</v>
      </c>
      <c r="G399" s="218" t="s">
        <v>343</v>
      </c>
      <c r="H399" s="219">
        <v>18</v>
      </c>
      <c r="I399" s="220"/>
      <c r="J399" s="221">
        <f>ROUND(I399*H399,2)</f>
        <v>0</v>
      </c>
      <c r="K399" s="217" t="s">
        <v>199</v>
      </c>
      <c r="L399" s="47"/>
      <c r="M399" s="222" t="s">
        <v>19</v>
      </c>
      <c r="N399" s="223" t="s">
        <v>40</v>
      </c>
      <c r="O399" s="87"/>
      <c r="P399" s="224">
        <f>O399*H399</f>
        <v>0</v>
      </c>
      <c r="Q399" s="224">
        <v>0.0014675700000000001</v>
      </c>
      <c r="R399" s="224">
        <f>Q399*H399</f>
        <v>0.02641626</v>
      </c>
      <c r="S399" s="224">
        <v>0</v>
      </c>
      <c r="T399" s="225">
        <f>S399*H399</f>
        <v>0</v>
      </c>
      <c r="U399" s="41"/>
      <c r="V399" s="41"/>
      <c r="W399" s="41"/>
      <c r="X399" s="41"/>
      <c r="Y399" s="41"/>
      <c r="Z399" s="41"/>
      <c r="AA399" s="41"/>
      <c r="AB399" s="41"/>
      <c r="AC399" s="41"/>
      <c r="AD399" s="41"/>
      <c r="AE399" s="41"/>
      <c r="AR399" s="226" t="s">
        <v>323</v>
      </c>
      <c r="AT399" s="226" t="s">
        <v>195</v>
      </c>
      <c r="AU399" s="226" t="s">
        <v>76</v>
      </c>
      <c r="AY399" s="20" t="s">
        <v>193</v>
      </c>
      <c r="BE399" s="227">
        <f>IF(N399="základní",J399,0)</f>
        <v>0</v>
      </c>
      <c r="BF399" s="227">
        <f>IF(N399="snížená",J399,0)</f>
        <v>0</v>
      </c>
      <c r="BG399" s="227">
        <f>IF(N399="zákl. přenesená",J399,0)</f>
        <v>0</v>
      </c>
      <c r="BH399" s="227">
        <f>IF(N399="sníž. přenesená",J399,0)</f>
        <v>0</v>
      </c>
      <c r="BI399" s="227">
        <f>IF(N399="nulová",J399,0)</f>
        <v>0</v>
      </c>
      <c r="BJ399" s="20" t="s">
        <v>76</v>
      </c>
      <c r="BK399" s="227">
        <f>ROUND(I399*H399,2)</f>
        <v>0</v>
      </c>
      <c r="BL399" s="20" t="s">
        <v>323</v>
      </c>
      <c r="BM399" s="226" t="s">
        <v>4555</v>
      </c>
    </row>
    <row r="400" s="2" customFormat="1">
      <c r="A400" s="41"/>
      <c r="B400" s="42"/>
      <c r="C400" s="43"/>
      <c r="D400" s="228" t="s">
        <v>202</v>
      </c>
      <c r="E400" s="43"/>
      <c r="F400" s="229" t="s">
        <v>7024</v>
      </c>
      <c r="G400" s="43"/>
      <c r="H400" s="43"/>
      <c r="I400" s="230"/>
      <c r="J400" s="43"/>
      <c r="K400" s="43"/>
      <c r="L400" s="47"/>
      <c r="M400" s="231"/>
      <c r="N400" s="232"/>
      <c r="O400" s="87"/>
      <c r="P400" s="87"/>
      <c r="Q400" s="87"/>
      <c r="R400" s="87"/>
      <c r="S400" s="87"/>
      <c r="T400" s="88"/>
      <c r="U400" s="41"/>
      <c r="V400" s="41"/>
      <c r="W400" s="41"/>
      <c r="X400" s="41"/>
      <c r="Y400" s="41"/>
      <c r="Z400" s="41"/>
      <c r="AA400" s="41"/>
      <c r="AB400" s="41"/>
      <c r="AC400" s="41"/>
      <c r="AD400" s="41"/>
      <c r="AE400" s="41"/>
      <c r="AT400" s="20" t="s">
        <v>202</v>
      </c>
      <c r="AU400" s="20" t="s">
        <v>76</v>
      </c>
    </row>
    <row r="401" s="2" customFormat="1">
      <c r="A401" s="41"/>
      <c r="B401" s="42"/>
      <c r="C401" s="43"/>
      <c r="D401" s="233" t="s">
        <v>204</v>
      </c>
      <c r="E401" s="43"/>
      <c r="F401" s="234" t="s">
        <v>7025</v>
      </c>
      <c r="G401" s="43"/>
      <c r="H401" s="43"/>
      <c r="I401" s="230"/>
      <c r="J401" s="43"/>
      <c r="K401" s="43"/>
      <c r="L401" s="47"/>
      <c r="M401" s="231"/>
      <c r="N401" s="232"/>
      <c r="O401" s="87"/>
      <c r="P401" s="87"/>
      <c r="Q401" s="87"/>
      <c r="R401" s="87"/>
      <c r="S401" s="87"/>
      <c r="T401" s="88"/>
      <c r="U401" s="41"/>
      <c r="V401" s="41"/>
      <c r="W401" s="41"/>
      <c r="X401" s="41"/>
      <c r="Y401" s="41"/>
      <c r="Z401" s="41"/>
      <c r="AA401" s="41"/>
      <c r="AB401" s="41"/>
      <c r="AC401" s="41"/>
      <c r="AD401" s="41"/>
      <c r="AE401" s="41"/>
      <c r="AT401" s="20" t="s">
        <v>204</v>
      </c>
      <c r="AU401" s="20" t="s">
        <v>76</v>
      </c>
    </row>
    <row r="402" s="2" customFormat="1" ht="16.5" customHeight="1">
      <c r="A402" s="41"/>
      <c r="B402" s="42"/>
      <c r="C402" s="215" t="s">
        <v>2441</v>
      </c>
      <c r="D402" s="215" t="s">
        <v>195</v>
      </c>
      <c r="E402" s="216" t="s">
        <v>7026</v>
      </c>
      <c r="F402" s="217" t="s">
        <v>7027</v>
      </c>
      <c r="G402" s="218" t="s">
        <v>343</v>
      </c>
      <c r="H402" s="219">
        <v>36</v>
      </c>
      <c r="I402" s="220"/>
      <c r="J402" s="221">
        <f>ROUND(I402*H402,2)</f>
        <v>0</v>
      </c>
      <c r="K402" s="217" t="s">
        <v>199</v>
      </c>
      <c r="L402" s="47"/>
      <c r="M402" s="222" t="s">
        <v>19</v>
      </c>
      <c r="N402" s="223" t="s">
        <v>40</v>
      </c>
      <c r="O402" s="87"/>
      <c r="P402" s="224">
        <f>O402*H402</f>
        <v>0</v>
      </c>
      <c r="Q402" s="224">
        <v>0.00050000000000000001</v>
      </c>
      <c r="R402" s="224">
        <f>Q402*H402</f>
        <v>0.018000000000000002</v>
      </c>
      <c r="S402" s="224">
        <v>0</v>
      </c>
      <c r="T402" s="225">
        <f>S402*H402</f>
        <v>0</v>
      </c>
      <c r="U402" s="41"/>
      <c r="V402" s="41"/>
      <c r="W402" s="41"/>
      <c r="X402" s="41"/>
      <c r="Y402" s="41"/>
      <c r="Z402" s="41"/>
      <c r="AA402" s="41"/>
      <c r="AB402" s="41"/>
      <c r="AC402" s="41"/>
      <c r="AD402" s="41"/>
      <c r="AE402" s="41"/>
      <c r="AR402" s="226" t="s">
        <v>323</v>
      </c>
      <c r="AT402" s="226" t="s">
        <v>195</v>
      </c>
      <c r="AU402" s="226" t="s">
        <v>76</v>
      </c>
      <c r="AY402" s="20" t="s">
        <v>193</v>
      </c>
      <c r="BE402" s="227">
        <f>IF(N402="základní",J402,0)</f>
        <v>0</v>
      </c>
      <c r="BF402" s="227">
        <f>IF(N402="snížená",J402,0)</f>
        <v>0</v>
      </c>
      <c r="BG402" s="227">
        <f>IF(N402="zákl. přenesená",J402,0)</f>
        <v>0</v>
      </c>
      <c r="BH402" s="227">
        <f>IF(N402="sníž. přenesená",J402,0)</f>
        <v>0</v>
      </c>
      <c r="BI402" s="227">
        <f>IF(N402="nulová",J402,0)</f>
        <v>0</v>
      </c>
      <c r="BJ402" s="20" t="s">
        <v>76</v>
      </c>
      <c r="BK402" s="227">
        <f>ROUND(I402*H402,2)</f>
        <v>0</v>
      </c>
      <c r="BL402" s="20" t="s">
        <v>323</v>
      </c>
      <c r="BM402" s="226" t="s">
        <v>4562</v>
      </c>
    </row>
    <row r="403" s="2" customFormat="1">
      <c r="A403" s="41"/>
      <c r="B403" s="42"/>
      <c r="C403" s="43"/>
      <c r="D403" s="228" t="s">
        <v>202</v>
      </c>
      <c r="E403" s="43"/>
      <c r="F403" s="229" t="s">
        <v>7028</v>
      </c>
      <c r="G403" s="43"/>
      <c r="H403" s="43"/>
      <c r="I403" s="230"/>
      <c r="J403" s="43"/>
      <c r="K403" s="43"/>
      <c r="L403" s="47"/>
      <c r="M403" s="231"/>
      <c r="N403" s="232"/>
      <c r="O403" s="87"/>
      <c r="P403" s="87"/>
      <c r="Q403" s="87"/>
      <c r="R403" s="87"/>
      <c r="S403" s="87"/>
      <c r="T403" s="88"/>
      <c r="U403" s="41"/>
      <c r="V403" s="41"/>
      <c r="W403" s="41"/>
      <c r="X403" s="41"/>
      <c r="Y403" s="41"/>
      <c r="Z403" s="41"/>
      <c r="AA403" s="41"/>
      <c r="AB403" s="41"/>
      <c r="AC403" s="41"/>
      <c r="AD403" s="41"/>
      <c r="AE403" s="41"/>
      <c r="AT403" s="20" t="s">
        <v>202</v>
      </c>
      <c r="AU403" s="20" t="s">
        <v>76</v>
      </c>
    </row>
    <row r="404" s="2" customFormat="1">
      <c r="A404" s="41"/>
      <c r="B404" s="42"/>
      <c r="C404" s="43"/>
      <c r="D404" s="233" t="s">
        <v>204</v>
      </c>
      <c r="E404" s="43"/>
      <c r="F404" s="234" t="s">
        <v>7029</v>
      </c>
      <c r="G404" s="43"/>
      <c r="H404" s="43"/>
      <c r="I404" s="230"/>
      <c r="J404" s="43"/>
      <c r="K404" s="43"/>
      <c r="L404" s="47"/>
      <c r="M404" s="231"/>
      <c r="N404" s="232"/>
      <c r="O404" s="87"/>
      <c r="P404" s="87"/>
      <c r="Q404" s="87"/>
      <c r="R404" s="87"/>
      <c r="S404" s="87"/>
      <c r="T404" s="88"/>
      <c r="U404" s="41"/>
      <c r="V404" s="41"/>
      <c r="W404" s="41"/>
      <c r="X404" s="41"/>
      <c r="Y404" s="41"/>
      <c r="Z404" s="41"/>
      <c r="AA404" s="41"/>
      <c r="AB404" s="41"/>
      <c r="AC404" s="41"/>
      <c r="AD404" s="41"/>
      <c r="AE404" s="41"/>
      <c r="AT404" s="20" t="s">
        <v>204</v>
      </c>
      <c r="AU404" s="20" t="s">
        <v>76</v>
      </c>
    </row>
    <row r="405" s="2" customFormat="1" ht="16.5" customHeight="1">
      <c r="A405" s="41"/>
      <c r="B405" s="42"/>
      <c r="C405" s="215" t="s">
        <v>2447</v>
      </c>
      <c r="D405" s="215" t="s">
        <v>195</v>
      </c>
      <c r="E405" s="216" t="s">
        <v>7030</v>
      </c>
      <c r="F405" s="217" t="s">
        <v>7031</v>
      </c>
      <c r="G405" s="218" t="s">
        <v>326</v>
      </c>
      <c r="H405" s="219">
        <v>9</v>
      </c>
      <c r="I405" s="220"/>
      <c r="J405" s="221">
        <f>ROUND(I405*H405,2)</f>
        <v>0</v>
      </c>
      <c r="K405" s="217" t="s">
        <v>19</v>
      </c>
      <c r="L405" s="47"/>
      <c r="M405" s="222" t="s">
        <v>19</v>
      </c>
      <c r="N405" s="223" t="s">
        <v>40</v>
      </c>
      <c r="O405" s="87"/>
      <c r="P405" s="224">
        <f>O405*H405</f>
        <v>0</v>
      </c>
      <c r="Q405" s="224">
        <v>0</v>
      </c>
      <c r="R405" s="224">
        <f>Q405*H405</f>
        <v>0</v>
      </c>
      <c r="S405" s="224">
        <v>0</v>
      </c>
      <c r="T405" s="225">
        <f>S405*H405</f>
        <v>0</v>
      </c>
      <c r="U405" s="41"/>
      <c r="V405" s="41"/>
      <c r="W405" s="41"/>
      <c r="X405" s="41"/>
      <c r="Y405" s="41"/>
      <c r="Z405" s="41"/>
      <c r="AA405" s="41"/>
      <c r="AB405" s="41"/>
      <c r="AC405" s="41"/>
      <c r="AD405" s="41"/>
      <c r="AE405" s="41"/>
      <c r="AR405" s="226" t="s">
        <v>323</v>
      </c>
      <c r="AT405" s="226" t="s">
        <v>195</v>
      </c>
      <c r="AU405" s="226" t="s">
        <v>76</v>
      </c>
      <c r="AY405" s="20" t="s">
        <v>193</v>
      </c>
      <c r="BE405" s="227">
        <f>IF(N405="základní",J405,0)</f>
        <v>0</v>
      </c>
      <c r="BF405" s="227">
        <f>IF(N405="snížená",J405,0)</f>
        <v>0</v>
      </c>
      <c r="BG405" s="227">
        <f>IF(N405="zákl. přenesená",J405,0)</f>
        <v>0</v>
      </c>
      <c r="BH405" s="227">
        <f>IF(N405="sníž. přenesená",J405,0)</f>
        <v>0</v>
      </c>
      <c r="BI405" s="227">
        <f>IF(N405="nulová",J405,0)</f>
        <v>0</v>
      </c>
      <c r="BJ405" s="20" t="s">
        <v>76</v>
      </c>
      <c r="BK405" s="227">
        <f>ROUND(I405*H405,2)</f>
        <v>0</v>
      </c>
      <c r="BL405" s="20" t="s">
        <v>323</v>
      </c>
      <c r="BM405" s="226" t="s">
        <v>4571</v>
      </c>
    </row>
    <row r="406" s="2" customFormat="1">
      <c r="A406" s="41"/>
      <c r="B406" s="42"/>
      <c r="C406" s="43"/>
      <c r="D406" s="228" t="s">
        <v>202</v>
      </c>
      <c r="E406" s="43"/>
      <c r="F406" s="229" t="s">
        <v>7031</v>
      </c>
      <c r="G406" s="43"/>
      <c r="H406" s="43"/>
      <c r="I406" s="230"/>
      <c r="J406" s="43"/>
      <c r="K406" s="43"/>
      <c r="L406" s="47"/>
      <c r="M406" s="231"/>
      <c r="N406" s="232"/>
      <c r="O406" s="87"/>
      <c r="P406" s="87"/>
      <c r="Q406" s="87"/>
      <c r="R406" s="87"/>
      <c r="S406" s="87"/>
      <c r="T406" s="88"/>
      <c r="U406" s="41"/>
      <c r="V406" s="41"/>
      <c r="W406" s="41"/>
      <c r="X406" s="41"/>
      <c r="Y406" s="41"/>
      <c r="Z406" s="41"/>
      <c r="AA406" s="41"/>
      <c r="AB406" s="41"/>
      <c r="AC406" s="41"/>
      <c r="AD406" s="41"/>
      <c r="AE406" s="41"/>
      <c r="AT406" s="20" t="s">
        <v>202</v>
      </c>
      <c r="AU406" s="20" t="s">
        <v>76</v>
      </c>
    </row>
    <row r="407" s="2" customFormat="1" ht="16.5" customHeight="1">
      <c r="A407" s="41"/>
      <c r="B407" s="42"/>
      <c r="C407" s="215" t="s">
        <v>2458</v>
      </c>
      <c r="D407" s="215" t="s">
        <v>195</v>
      </c>
      <c r="E407" s="216" t="s">
        <v>7032</v>
      </c>
      <c r="F407" s="217" t="s">
        <v>7033</v>
      </c>
      <c r="G407" s="218" t="s">
        <v>248</v>
      </c>
      <c r="H407" s="219">
        <v>0.25</v>
      </c>
      <c r="I407" s="220"/>
      <c r="J407" s="221">
        <f>ROUND(I407*H407,2)</f>
        <v>0</v>
      </c>
      <c r="K407" s="217" t="s">
        <v>199</v>
      </c>
      <c r="L407" s="47"/>
      <c r="M407" s="222" t="s">
        <v>19</v>
      </c>
      <c r="N407" s="223" t="s">
        <v>40</v>
      </c>
      <c r="O407" s="87"/>
      <c r="P407" s="224">
        <f>O407*H407</f>
        <v>0</v>
      </c>
      <c r="Q407" s="224">
        <v>0</v>
      </c>
      <c r="R407" s="224">
        <f>Q407*H407</f>
        <v>0</v>
      </c>
      <c r="S407" s="224">
        <v>0</v>
      </c>
      <c r="T407" s="225">
        <f>S407*H407</f>
        <v>0</v>
      </c>
      <c r="U407" s="41"/>
      <c r="V407" s="41"/>
      <c r="W407" s="41"/>
      <c r="X407" s="41"/>
      <c r="Y407" s="41"/>
      <c r="Z407" s="41"/>
      <c r="AA407" s="41"/>
      <c r="AB407" s="41"/>
      <c r="AC407" s="41"/>
      <c r="AD407" s="41"/>
      <c r="AE407" s="41"/>
      <c r="AR407" s="226" t="s">
        <v>323</v>
      </c>
      <c r="AT407" s="226" t="s">
        <v>195</v>
      </c>
      <c r="AU407" s="226" t="s">
        <v>76</v>
      </c>
      <c r="AY407" s="20" t="s">
        <v>193</v>
      </c>
      <c r="BE407" s="227">
        <f>IF(N407="základní",J407,0)</f>
        <v>0</v>
      </c>
      <c r="BF407" s="227">
        <f>IF(N407="snížená",J407,0)</f>
        <v>0</v>
      </c>
      <c r="BG407" s="227">
        <f>IF(N407="zákl. přenesená",J407,0)</f>
        <v>0</v>
      </c>
      <c r="BH407" s="227">
        <f>IF(N407="sníž. přenesená",J407,0)</f>
        <v>0</v>
      </c>
      <c r="BI407" s="227">
        <f>IF(N407="nulová",J407,0)</f>
        <v>0</v>
      </c>
      <c r="BJ407" s="20" t="s">
        <v>76</v>
      </c>
      <c r="BK407" s="227">
        <f>ROUND(I407*H407,2)</f>
        <v>0</v>
      </c>
      <c r="BL407" s="20" t="s">
        <v>323</v>
      </c>
      <c r="BM407" s="226" t="s">
        <v>4581</v>
      </c>
    </row>
    <row r="408" s="2" customFormat="1">
      <c r="A408" s="41"/>
      <c r="B408" s="42"/>
      <c r="C408" s="43"/>
      <c r="D408" s="228" t="s">
        <v>202</v>
      </c>
      <c r="E408" s="43"/>
      <c r="F408" s="229" t="s">
        <v>7034</v>
      </c>
      <c r="G408" s="43"/>
      <c r="H408" s="43"/>
      <c r="I408" s="230"/>
      <c r="J408" s="43"/>
      <c r="K408" s="43"/>
      <c r="L408" s="47"/>
      <c r="M408" s="231"/>
      <c r="N408" s="232"/>
      <c r="O408" s="87"/>
      <c r="P408" s="87"/>
      <c r="Q408" s="87"/>
      <c r="R408" s="87"/>
      <c r="S408" s="87"/>
      <c r="T408" s="88"/>
      <c r="U408" s="41"/>
      <c r="V408" s="41"/>
      <c r="W408" s="41"/>
      <c r="X408" s="41"/>
      <c r="Y408" s="41"/>
      <c r="Z408" s="41"/>
      <c r="AA408" s="41"/>
      <c r="AB408" s="41"/>
      <c r="AC408" s="41"/>
      <c r="AD408" s="41"/>
      <c r="AE408" s="41"/>
      <c r="AT408" s="20" t="s">
        <v>202</v>
      </c>
      <c r="AU408" s="20" t="s">
        <v>76</v>
      </c>
    </row>
    <row r="409" s="2" customFormat="1">
      <c r="A409" s="41"/>
      <c r="B409" s="42"/>
      <c r="C409" s="43"/>
      <c r="D409" s="233" t="s">
        <v>204</v>
      </c>
      <c r="E409" s="43"/>
      <c r="F409" s="234" t="s">
        <v>7035</v>
      </c>
      <c r="G409" s="43"/>
      <c r="H409" s="43"/>
      <c r="I409" s="230"/>
      <c r="J409" s="43"/>
      <c r="K409" s="43"/>
      <c r="L409" s="47"/>
      <c r="M409" s="231"/>
      <c r="N409" s="232"/>
      <c r="O409" s="87"/>
      <c r="P409" s="87"/>
      <c r="Q409" s="87"/>
      <c r="R409" s="87"/>
      <c r="S409" s="87"/>
      <c r="T409" s="88"/>
      <c r="U409" s="41"/>
      <c r="V409" s="41"/>
      <c r="W409" s="41"/>
      <c r="X409" s="41"/>
      <c r="Y409" s="41"/>
      <c r="Z409" s="41"/>
      <c r="AA409" s="41"/>
      <c r="AB409" s="41"/>
      <c r="AC409" s="41"/>
      <c r="AD409" s="41"/>
      <c r="AE409" s="41"/>
      <c r="AT409" s="20" t="s">
        <v>204</v>
      </c>
      <c r="AU409" s="20" t="s">
        <v>76</v>
      </c>
    </row>
    <row r="410" s="12" customFormat="1" ht="25.92" customHeight="1">
      <c r="A410" s="12"/>
      <c r="B410" s="199"/>
      <c r="C410" s="200"/>
      <c r="D410" s="201" t="s">
        <v>68</v>
      </c>
      <c r="E410" s="202" t="s">
        <v>708</v>
      </c>
      <c r="F410" s="202" t="s">
        <v>709</v>
      </c>
      <c r="G410" s="200"/>
      <c r="H410" s="200"/>
      <c r="I410" s="203"/>
      <c r="J410" s="204">
        <f>BK410</f>
        <v>0</v>
      </c>
      <c r="K410" s="200"/>
      <c r="L410" s="205"/>
      <c r="M410" s="206"/>
      <c r="N410" s="207"/>
      <c r="O410" s="207"/>
      <c r="P410" s="208">
        <f>SUM(P411:P448)</f>
        <v>0</v>
      </c>
      <c r="Q410" s="207"/>
      <c r="R410" s="208">
        <f>SUM(R411:R448)</f>
        <v>0.03039613</v>
      </c>
      <c r="S410" s="207"/>
      <c r="T410" s="209">
        <f>SUM(T411:T448)</f>
        <v>0.187</v>
      </c>
      <c r="U410" s="12"/>
      <c r="V410" s="12"/>
      <c r="W410" s="12"/>
      <c r="X410" s="12"/>
      <c r="Y410" s="12"/>
      <c r="Z410" s="12"/>
      <c r="AA410" s="12"/>
      <c r="AB410" s="12"/>
      <c r="AC410" s="12"/>
      <c r="AD410" s="12"/>
      <c r="AE410" s="12"/>
      <c r="AR410" s="210" t="s">
        <v>78</v>
      </c>
      <c r="AT410" s="211" t="s">
        <v>68</v>
      </c>
      <c r="AU410" s="211" t="s">
        <v>69</v>
      </c>
      <c r="AY410" s="210" t="s">
        <v>193</v>
      </c>
      <c r="BK410" s="212">
        <f>SUM(BK411:BK448)</f>
        <v>0</v>
      </c>
    </row>
    <row r="411" s="2" customFormat="1" ht="16.5" customHeight="1">
      <c r="A411" s="41"/>
      <c r="B411" s="42"/>
      <c r="C411" s="215" t="s">
        <v>2465</v>
      </c>
      <c r="D411" s="215" t="s">
        <v>195</v>
      </c>
      <c r="E411" s="216" t="s">
        <v>7036</v>
      </c>
      <c r="F411" s="217" t="s">
        <v>7037</v>
      </c>
      <c r="G411" s="218" t="s">
        <v>343</v>
      </c>
      <c r="H411" s="219">
        <v>4</v>
      </c>
      <c r="I411" s="220"/>
      <c r="J411" s="221">
        <f>ROUND(I411*H411,2)</f>
        <v>0</v>
      </c>
      <c r="K411" s="217" t="s">
        <v>199</v>
      </c>
      <c r="L411" s="47"/>
      <c r="M411" s="222" t="s">
        <v>19</v>
      </c>
      <c r="N411" s="223" t="s">
        <v>40</v>
      </c>
      <c r="O411" s="87"/>
      <c r="P411" s="224">
        <f>O411*H411</f>
        <v>0</v>
      </c>
      <c r="Q411" s="224">
        <v>7.6000000000000004E-05</v>
      </c>
      <c r="R411" s="224">
        <f>Q411*H411</f>
        <v>0.00030400000000000002</v>
      </c>
      <c r="S411" s="224">
        <v>0.04675</v>
      </c>
      <c r="T411" s="225">
        <f>S411*H411</f>
        <v>0.187</v>
      </c>
      <c r="U411" s="41"/>
      <c r="V411" s="41"/>
      <c r="W411" s="41"/>
      <c r="X411" s="41"/>
      <c r="Y411" s="41"/>
      <c r="Z411" s="41"/>
      <c r="AA411" s="41"/>
      <c r="AB411" s="41"/>
      <c r="AC411" s="41"/>
      <c r="AD411" s="41"/>
      <c r="AE411" s="41"/>
      <c r="AR411" s="226" t="s">
        <v>323</v>
      </c>
      <c r="AT411" s="226" t="s">
        <v>195</v>
      </c>
      <c r="AU411" s="226" t="s">
        <v>76</v>
      </c>
      <c r="AY411" s="20" t="s">
        <v>193</v>
      </c>
      <c r="BE411" s="227">
        <f>IF(N411="základní",J411,0)</f>
        <v>0</v>
      </c>
      <c r="BF411" s="227">
        <f>IF(N411="snížená",J411,0)</f>
        <v>0</v>
      </c>
      <c r="BG411" s="227">
        <f>IF(N411="zákl. přenesená",J411,0)</f>
        <v>0</v>
      </c>
      <c r="BH411" s="227">
        <f>IF(N411="sníž. přenesená",J411,0)</f>
        <v>0</v>
      </c>
      <c r="BI411" s="227">
        <f>IF(N411="nulová",J411,0)</f>
        <v>0</v>
      </c>
      <c r="BJ411" s="20" t="s">
        <v>76</v>
      </c>
      <c r="BK411" s="227">
        <f>ROUND(I411*H411,2)</f>
        <v>0</v>
      </c>
      <c r="BL411" s="20" t="s">
        <v>323</v>
      </c>
      <c r="BM411" s="226" t="s">
        <v>4592</v>
      </c>
    </row>
    <row r="412" s="2" customFormat="1">
      <c r="A412" s="41"/>
      <c r="B412" s="42"/>
      <c r="C412" s="43"/>
      <c r="D412" s="228" t="s">
        <v>202</v>
      </c>
      <c r="E412" s="43"/>
      <c r="F412" s="229" t="s">
        <v>7038</v>
      </c>
      <c r="G412" s="43"/>
      <c r="H412" s="43"/>
      <c r="I412" s="230"/>
      <c r="J412" s="43"/>
      <c r="K412" s="43"/>
      <c r="L412" s="47"/>
      <c r="M412" s="231"/>
      <c r="N412" s="232"/>
      <c r="O412" s="87"/>
      <c r="P412" s="87"/>
      <c r="Q412" s="87"/>
      <c r="R412" s="87"/>
      <c r="S412" s="87"/>
      <c r="T412" s="88"/>
      <c r="U412" s="41"/>
      <c r="V412" s="41"/>
      <c r="W412" s="41"/>
      <c r="X412" s="41"/>
      <c r="Y412" s="41"/>
      <c r="Z412" s="41"/>
      <c r="AA412" s="41"/>
      <c r="AB412" s="41"/>
      <c r="AC412" s="41"/>
      <c r="AD412" s="41"/>
      <c r="AE412" s="41"/>
      <c r="AT412" s="20" t="s">
        <v>202</v>
      </c>
      <c r="AU412" s="20" t="s">
        <v>76</v>
      </c>
    </row>
    <row r="413" s="2" customFormat="1">
      <c r="A413" s="41"/>
      <c r="B413" s="42"/>
      <c r="C413" s="43"/>
      <c r="D413" s="233" t="s">
        <v>204</v>
      </c>
      <c r="E413" s="43"/>
      <c r="F413" s="234" t="s">
        <v>7039</v>
      </c>
      <c r="G413" s="43"/>
      <c r="H413" s="43"/>
      <c r="I413" s="230"/>
      <c r="J413" s="43"/>
      <c r="K413" s="43"/>
      <c r="L413" s="47"/>
      <c r="M413" s="231"/>
      <c r="N413" s="232"/>
      <c r="O413" s="87"/>
      <c r="P413" s="87"/>
      <c r="Q413" s="87"/>
      <c r="R413" s="87"/>
      <c r="S413" s="87"/>
      <c r="T413" s="88"/>
      <c r="U413" s="41"/>
      <c r="V413" s="41"/>
      <c r="W413" s="41"/>
      <c r="X413" s="41"/>
      <c r="Y413" s="41"/>
      <c r="Z413" s="41"/>
      <c r="AA413" s="41"/>
      <c r="AB413" s="41"/>
      <c r="AC413" s="41"/>
      <c r="AD413" s="41"/>
      <c r="AE413" s="41"/>
      <c r="AT413" s="20" t="s">
        <v>204</v>
      </c>
      <c r="AU413" s="20" t="s">
        <v>76</v>
      </c>
    </row>
    <row r="414" s="2" customFormat="1" ht="16.5" customHeight="1">
      <c r="A414" s="41"/>
      <c r="B414" s="42"/>
      <c r="C414" s="215" t="s">
        <v>2471</v>
      </c>
      <c r="D414" s="215" t="s">
        <v>195</v>
      </c>
      <c r="E414" s="216" t="s">
        <v>7040</v>
      </c>
      <c r="F414" s="217" t="s">
        <v>7041</v>
      </c>
      <c r="G414" s="218" t="s">
        <v>343</v>
      </c>
      <c r="H414" s="219">
        <v>2</v>
      </c>
      <c r="I414" s="220"/>
      <c r="J414" s="221">
        <f>ROUND(I414*H414,2)</f>
        <v>0</v>
      </c>
      <c r="K414" s="217" t="s">
        <v>199</v>
      </c>
      <c r="L414" s="47"/>
      <c r="M414" s="222" t="s">
        <v>19</v>
      </c>
      <c r="N414" s="223" t="s">
        <v>40</v>
      </c>
      <c r="O414" s="87"/>
      <c r="P414" s="224">
        <f>O414*H414</f>
        <v>0</v>
      </c>
      <c r="Q414" s="224">
        <v>0</v>
      </c>
      <c r="R414" s="224">
        <f>Q414*H414</f>
        <v>0</v>
      </c>
      <c r="S414" s="224">
        <v>0</v>
      </c>
      <c r="T414" s="225">
        <f>S414*H414</f>
        <v>0</v>
      </c>
      <c r="U414" s="41"/>
      <c r="V414" s="41"/>
      <c r="W414" s="41"/>
      <c r="X414" s="41"/>
      <c r="Y414" s="41"/>
      <c r="Z414" s="41"/>
      <c r="AA414" s="41"/>
      <c r="AB414" s="41"/>
      <c r="AC414" s="41"/>
      <c r="AD414" s="41"/>
      <c r="AE414" s="41"/>
      <c r="AR414" s="226" t="s">
        <v>323</v>
      </c>
      <c r="AT414" s="226" t="s">
        <v>195</v>
      </c>
      <c r="AU414" s="226" t="s">
        <v>76</v>
      </c>
      <c r="AY414" s="20" t="s">
        <v>193</v>
      </c>
      <c r="BE414" s="227">
        <f>IF(N414="základní",J414,0)</f>
        <v>0</v>
      </c>
      <c r="BF414" s="227">
        <f>IF(N414="snížená",J414,0)</f>
        <v>0</v>
      </c>
      <c r="BG414" s="227">
        <f>IF(N414="zákl. přenesená",J414,0)</f>
        <v>0</v>
      </c>
      <c r="BH414" s="227">
        <f>IF(N414="sníž. přenesená",J414,0)</f>
        <v>0</v>
      </c>
      <c r="BI414" s="227">
        <f>IF(N414="nulová",J414,0)</f>
        <v>0</v>
      </c>
      <c r="BJ414" s="20" t="s">
        <v>76</v>
      </c>
      <c r="BK414" s="227">
        <f>ROUND(I414*H414,2)</f>
        <v>0</v>
      </c>
      <c r="BL414" s="20" t="s">
        <v>323</v>
      </c>
      <c r="BM414" s="226" t="s">
        <v>4606</v>
      </c>
    </row>
    <row r="415" s="2" customFormat="1">
      <c r="A415" s="41"/>
      <c r="B415" s="42"/>
      <c r="C415" s="43"/>
      <c r="D415" s="228" t="s">
        <v>202</v>
      </c>
      <c r="E415" s="43"/>
      <c r="F415" s="229" t="s">
        <v>7042</v>
      </c>
      <c r="G415" s="43"/>
      <c r="H415" s="43"/>
      <c r="I415" s="230"/>
      <c r="J415" s="43"/>
      <c r="K415" s="43"/>
      <c r="L415" s="47"/>
      <c r="M415" s="231"/>
      <c r="N415" s="232"/>
      <c r="O415" s="87"/>
      <c r="P415" s="87"/>
      <c r="Q415" s="87"/>
      <c r="R415" s="87"/>
      <c r="S415" s="87"/>
      <c r="T415" s="88"/>
      <c r="U415" s="41"/>
      <c r="V415" s="41"/>
      <c r="W415" s="41"/>
      <c r="X415" s="41"/>
      <c r="Y415" s="41"/>
      <c r="Z415" s="41"/>
      <c r="AA415" s="41"/>
      <c r="AB415" s="41"/>
      <c r="AC415" s="41"/>
      <c r="AD415" s="41"/>
      <c r="AE415" s="41"/>
      <c r="AT415" s="20" t="s">
        <v>202</v>
      </c>
      <c r="AU415" s="20" t="s">
        <v>76</v>
      </c>
    </row>
    <row r="416" s="2" customFormat="1">
      <c r="A416" s="41"/>
      <c r="B416" s="42"/>
      <c r="C416" s="43"/>
      <c r="D416" s="233" t="s">
        <v>204</v>
      </c>
      <c r="E416" s="43"/>
      <c r="F416" s="234" t="s">
        <v>7043</v>
      </c>
      <c r="G416" s="43"/>
      <c r="H416" s="43"/>
      <c r="I416" s="230"/>
      <c r="J416" s="43"/>
      <c r="K416" s="43"/>
      <c r="L416" s="47"/>
      <c r="M416" s="231"/>
      <c r="N416" s="232"/>
      <c r="O416" s="87"/>
      <c r="P416" s="87"/>
      <c r="Q416" s="87"/>
      <c r="R416" s="87"/>
      <c r="S416" s="87"/>
      <c r="T416" s="88"/>
      <c r="U416" s="41"/>
      <c r="V416" s="41"/>
      <c r="W416" s="41"/>
      <c r="X416" s="41"/>
      <c r="Y416" s="41"/>
      <c r="Z416" s="41"/>
      <c r="AA416" s="41"/>
      <c r="AB416" s="41"/>
      <c r="AC416" s="41"/>
      <c r="AD416" s="41"/>
      <c r="AE416" s="41"/>
      <c r="AT416" s="20" t="s">
        <v>204</v>
      </c>
      <c r="AU416" s="20" t="s">
        <v>76</v>
      </c>
    </row>
    <row r="417" s="2" customFormat="1" ht="16.5" customHeight="1">
      <c r="A417" s="41"/>
      <c r="B417" s="42"/>
      <c r="C417" s="215" t="s">
        <v>2480</v>
      </c>
      <c r="D417" s="215" t="s">
        <v>195</v>
      </c>
      <c r="E417" s="216" t="s">
        <v>7044</v>
      </c>
      <c r="F417" s="217" t="s">
        <v>7045</v>
      </c>
      <c r="G417" s="218" t="s">
        <v>343</v>
      </c>
      <c r="H417" s="219">
        <v>1</v>
      </c>
      <c r="I417" s="220"/>
      <c r="J417" s="221">
        <f>ROUND(I417*H417,2)</f>
        <v>0</v>
      </c>
      <c r="K417" s="217" t="s">
        <v>199</v>
      </c>
      <c r="L417" s="47"/>
      <c r="M417" s="222" t="s">
        <v>19</v>
      </c>
      <c r="N417" s="223" t="s">
        <v>40</v>
      </c>
      <c r="O417" s="87"/>
      <c r="P417" s="224">
        <f>O417*H417</f>
        <v>0</v>
      </c>
      <c r="Q417" s="224">
        <v>0</v>
      </c>
      <c r="R417" s="224">
        <f>Q417*H417</f>
        <v>0</v>
      </c>
      <c r="S417" s="224">
        <v>0</v>
      </c>
      <c r="T417" s="225">
        <f>S417*H417</f>
        <v>0</v>
      </c>
      <c r="U417" s="41"/>
      <c r="V417" s="41"/>
      <c r="W417" s="41"/>
      <c r="X417" s="41"/>
      <c r="Y417" s="41"/>
      <c r="Z417" s="41"/>
      <c r="AA417" s="41"/>
      <c r="AB417" s="41"/>
      <c r="AC417" s="41"/>
      <c r="AD417" s="41"/>
      <c r="AE417" s="41"/>
      <c r="AR417" s="226" t="s">
        <v>323</v>
      </c>
      <c r="AT417" s="226" t="s">
        <v>195</v>
      </c>
      <c r="AU417" s="226" t="s">
        <v>76</v>
      </c>
      <c r="AY417" s="20" t="s">
        <v>193</v>
      </c>
      <c r="BE417" s="227">
        <f>IF(N417="základní",J417,0)</f>
        <v>0</v>
      </c>
      <c r="BF417" s="227">
        <f>IF(N417="snížená",J417,0)</f>
        <v>0</v>
      </c>
      <c r="BG417" s="227">
        <f>IF(N417="zákl. přenesená",J417,0)</f>
        <v>0</v>
      </c>
      <c r="BH417" s="227">
        <f>IF(N417="sníž. přenesená",J417,0)</f>
        <v>0</v>
      </c>
      <c r="BI417" s="227">
        <f>IF(N417="nulová",J417,0)</f>
        <v>0</v>
      </c>
      <c r="BJ417" s="20" t="s">
        <v>76</v>
      </c>
      <c r="BK417" s="227">
        <f>ROUND(I417*H417,2)</f>
        <v>0</v>
      </c>
      <c r="BL417" s="20" t="s">
        <v>323</v>
      </c>
      <c r="BM417" s="226" t="s">
        <v>4630</v>
      </c>
    </row>
    <row r="418" s="2" customFormat="1">
      <c r="A418" s="41"/>
      <c r="B418" s="42"/>
      <c r="C418" s="43"/>
      <c r="D418" s="228" t="s">
        <v>202</v>
      </c>
      <c r="E418" s="43"/>
      <c r="F418" s="229" t="s">
        <v>7046</v>
      </c>
      <c r="G418" s="43"/>
      <c r="H418" s="43"/>
      <c r="I418" s="230"/>
      <c r="J418" s="43"/>
      <c r="K418" s="43"/>
      <c r="L418" s="47"/>
      <c r="M418" s="231"/>
      <c r="N418" s="232"/>
      <c r="O418" s="87"/>
      <c r="P418" s="87"/>
      <c r="Q418" s="87"/>
      <c r="R418" s="87"/>
      <c r="S418" s="87"/>
      <c r="T418" s="88"/>
      <c r="U418" s="41"/>
      <c r="V418" s="41"/>
      <c r="W418" s="41"/>
      <c r="X418" s="41"/>
      <c r="Y418" s="41"/>
      <c r="Z418" s="41"/>
      <c r="AA418" s="41"/>
      <c r="AB418" s="41"/>
      <c r="AC418" s="41"/>
      <c r="AD418" s="41"/>
      <c r="AE418" s="41"/>
      <c r="AT418" s="20" t="s">
        <v>202</v>
      </c>
      <c r="AU418" s="20" t="s">
        <v>76</v>
      </c>
    </row>
    <row r="419" s="2" customFormat="1">
      <c r="A419" s="41"/>
      <c r="B419" s="42"/>
      <c r="C419" s="43"/>
      <c r="D419" s="233" t="s">
        <v>204</v>
      </c>
      <c r="E419" s="43"/>
      <c r="F419" s="234" t="s">
        <v>7047</v>
      </c>
      <c r="G419" s="43"/>
      <c r="H419" s="43"/>
      <c r="I419" s="230"/>
      <c r="J419" s="43"/>
      <c r="K419" s="43"/>
      <c r="L419" s="47"/>
      <c r="M419" s="231"/>
      <c r="N419" s="232"/>
      <c r="O419" s="87"/>
      <c r="P419" s="87"/>
      <c r="Q419" s="87"/>
      <c r="R419" s="87"/>
      <c r="S419" s="87"/>
      <c r="T419" s="88"/>
      <c r="U419" s="41"/>
      <c r="V419" s="41"/>
      <c r="W419" s="41"/>
      <c r="X419" s="41"/>
      <c r="Y419" s="41"/>
      <c r="Z419" s="41"/>
      <c r="AA419" s="41"/>
      <c r="AB419" s="41"/>
      <c r="AC419" s="41"/>
      <c r="AD419" s="41"/>
      <c r="AE419" s="41"/>
      <c r="AT419" s="20" t="s">
        <v>204</v>
      </c>
      <c r="AU419" s="20" t="s">
        <v>76</v>
      </c>
    </row>
    <row r="420" s="2" customFormat="1" ht="24.15" customHeight="1">
      <c r="A420" s="41"/>
      <c r="B420" s="42"/>
      <c r="C420" s="274" t="s">
        <v>2484</v>
      </c>
      <c r="D420" s="274" t="s">
        <v>1765</v>
      </c>
      <c r="E420" s="275" t="s">
        <v>6967</v>
      </c>
      <c r="F420" s="276" t="s">
        <v>7048</v>
      </c>
      <c r="G420" s="277" t="s">
        <v>343</v>
      </c>
      <c r="H420" s="278">
        <v>1</v>
      </c>
      <c r="I420" s="279"/>
      <c r="J420" s="280">
        <f>ROUND(I420*H420,2)</f>
        <v>0</v>
      </c>
      <c r="K420" s="276" t="s">
        <v>19</v>
      </c>
      <c r="L420" s="281"/>
      <c r="M420" s="282" t="s">
        <v>19</v>
      </c>
      <c r="N420" s="283" t="s">
        <v>40</v>
      </c>
      <c r="O420" s="87"/>
      <c r="P420" s="224">
        <f>O420*H420</f>
        <v>0</v>
      </c>
      <c r="Q420" s="224">
        <v>0</v>
      </c>
      <c r="R420" s="224">
        <f>Q420*H420</f>
        <v>0</v>
      </c>
      <c r="S420" s="224">
        <v>0</v>
      </c>
      <c r="T420" s="225">
        <f>S420*H420</f>
        <v>0</v>
      </c>
      <c r="U420" s="41"/>
      <c r="V420" s="41"/>
      <c r="W420" s="41"/>
      <c r="X420" s="41"/>
      <c r="Y420" s="41"/>
      <c r="Z420" s="41"/>
      <c r="AA420" s="41"/>
      <c r="AB420" s="41"/>
      <c r="AC420" s="41"/>
      <c r="AD420" s="41"/>
      <c r="AE420" s="41"/>
      <c r="AR420" s="226" t="s">
        <v>449</v>
      </c>
      <c r="AT420" s="226" t="s">
        <v>1765</v>
      </c>
      <c r="AU420" s="226" t="s">
        <v>76</v>
      </c>
      <c r="AY420" s="20" t="s">
        <v>193</v>
      </c>
      <c r="BE420" s="227">
        <f>IF(N420="základní",J420,0)</f>
        <v>0</v>
      </c>
      <c r="BF420" s="227">
        <f>IF(N420="snížená",J420,0)</f>
        <v>0</v>
      </c>
      <c r="BG420" s="227">
        <f>IF(N420="zákl. přenesená",J420,0)</f>
        <v>0</v>
      </c>
      <c r="BH420" s="227">
        <f>IF(N420="sníž. přenesená",J420,0)</f>
        <v>0</v>
      </c>
      <c r="BI420" s="227">
        <f>IF(N420="nulová",J420,0)</f>
        <v>0</v>
      </c>
      <c r="BJ420" s="20" t="s">
        <v>76</v>
      </c>
      <c r="BK420" s="227">
        <f>ROUND(I420*H420,2)</f>
        <v>0</v>
      </c>
      <c r="BL420" s="20" t="s">
        <v>323</v>
      </c>
      <c r="BM420" s="226" t="s">
        <v>4644</v>
      </c>
    </row>
    <row r="421" s="2" customFormat="1">
      <c r="A421" s="41"/>
      <c r="B421" s="42"/>
      <c r="C421" s="43"/>
      <c r="D421" s="228" t="s">
        <v>202</v>
      </c>
      <c r="E421" s="43"/>
      <c r="F421" s="229" t="s">
        <v>7048</v>
      </c>
      <c r="G421" s="43"/>
      <c r="H421" s="43"/>
      <c r="I421" s="230"/>
      <c r="J421" s="43"/>
      <c r="K421" s="43"/>
      <c r="L421" s="47"/>
      <c r="M421" s="231"/>
      <c r="N421" s="232"/>
      <c r="O421" s="87"/>
      <c r="P421" s="87"/>
      <c r="Q421" s="87"/>
      <c r="R421" s="87"/>
      <c r="S421" s="87"/>
      <c r="T421" s="88"/>
      <c r="U421" s="41"/>
      <c r="V421" s="41"/>
      <c r="W421" s="41"/>
      <c r="X421" s="41"/>
      <c r="Y421" s="41"/>
      <c r="Z421" s="41"/>
      <c r="AA421" s="41"/>
      <c r="AB421" s="41"/>
      <c r="AC421" s="41"/>
      <c r="AD421" s="41"/>
      <c r="AE421" s="41"/>
      <c r="AT421" s="20" t="s">
        <v>202</v>
      </c>
      <c r="AU421" s="20" t="s">
        <v>76</v>
      </c>
    </row>
    <row r="422" s="2" customFormat="1" ht="16.5" customHeight="1">
      <c r="A422" s="41"/>
      <c r="B422" s="42"/>
      <c r="C422" s="215" t="s">
        <v>2490</v>
      </c>
      <c r="D422" s="215" t="s">
        <v>195</v>
      </c>
      <c r="E422" s="216" t="s">
        <v>7049</v>
      </c>
      <c r="F422" s="217" t="s">
        <v>7050</v>
      </c>
      <c r="G422" s="218" t="s">
        <v>343</v>
      </c>
      <c r="H422" s="219">
        <v>25</v>
      </c>
      <c r="I422" s="220"/>
      <c r="J422" s="221">
        <f>ROUND(I422*H422,2)</f>
        <v>0</v>
      </c>
      <c r="K422" s="217" t="s">
        <v>19</v>
      </c>
      <c r="L422" s="47"/>
      <c r="M422" s="222" t="s">
        <v>19</v>
      </c>
      <c r="N422" s="223" t="s">
        <v>40</v>
      </c>
      <c r="O422" s="87"/>
      <c r="P422" s="224">
        <f>O422*H422</f>
        <v>0</v>
      </c>
      <c r="Q422" s="224">
        <v>0</v>
      </c>
      <c r="R422" s="224">
        <f>Q422*H422</f>
        <v>0</v>
      </c>
      <c r="S422" s="224">
        <v>0</v>
      </c>
      <c r="T422" s="225">
        <f>S422*H422</f>
        <v>0</v>
      </c>
      <c r="U422" s="41"/>
      <c r="V422" s="41"/>
      <c r="W422" s="41"/>
      <c r="X422" s="41"/>
      <c r="Y422" s="41"/>
      <c r="Z422" s="41"/>
      <c r="AA422" s="41"/>
      <c r="AB422" s="41"/>
      <c r="AC422" s="41"/>
      <c r="AD422" s="41"/>
      <c r="AE422" s="41"/>
      <c r="AR422" s="226" t="s">
        <v>323</v>
      </c>
      <c r="AT422" s="226" t="s">
        <v>195</v>
      </c>
      <c r="AU422" s="226" t="s">
        <v>76</v>
      </c>
      <c r="AY422" s="20" t="s">
        <v>193</v>
      </c>
      <c r="BE422" s="227">
        <f>IF(N422="základní",J422,0)</f>
        <v>0</v>
      </c>
      <c r="BF422" s="227">
        <f>IF(N422="snížená",J422,0)</f>
        <v>0</v>
      </c>
      <c r="BG422" s="227">
        <f>IF(N422="zákl. přenesená",J422,0)</f>
        <v>0</v>
      </c>
      <c r="BH422" s="227">
        <f>IF(N422="sníž. přenesená",J422,0)</f>
        <v>0</v>
      </c>
      <c r="BI422" s="227">
        <f>IF(N422="nulová",J422,0)</f>
        <v>0</v>
      </c>
      <c r="BJ422" s="20" t="s">
        <v>76</v>
      </c>
      <c r="BK422" s="227">
        <f>ROUND(I422*H422,2)</f>
        <v>0</v>
      </c>
      <c r="BL422" s="20" t="s">
        <v>323</v>
      </c>
      <c r="BM422" s="226" t="s">
        <v>4649</v>
      </c>
    </row>
    <row r="423" s="2" customFormat="1">
      <c r="A423" s="41"/>
      <c r="B423" s="42"/>
      <c r="C423" s="43"/>
      <c r="D423" s="228" t="s">
        <v>202</v>
      </c>
      <c r="E423" s="43"/>
      <c r="F423" s="229" t="s">
        <v>7050</v>
      </c>
      <c r="G423" s="43"/>
      <c r="H423" s="43"/>
      <c r="I423" s="230"/>
      <c r="J423" s="43"/>
      <c r="K423" s="43"/>
      <c r="L423" s="47"/>
      <c r="M423" s="231"/>
      <c r="N423" s="232"/>
      <c r="O423" s="87"/>
      <c r="P423" s="87"/>
      <c r="Q423" s="87"/>
      <c r="R423" s="87"/>
      <c r="S423" s="87"/>
      <c r="T423" s="88"/>
      <c r="U423" s="41"/>
      <c r="V423" s="41"/>
      <c r="W423" s="41"/>
      <c r="X423" s="41"/>
      <c r="Y423" s="41"/>
      <c r="Z423" s="41"/>
      <c r="AA423" s="41"/>
      <c r="AB423" s="41"/>
      <c r="AC423" s="41"/>
      <c r="AD423" s="41"/>
      <c r="AE423" s="41"/>
      <c r="AT423" s="20" t="s">
        <v>202</v>
      </c>
      <c r="AU423" s="20" t="s">
        <v>76</v>
      </c>
    </row>
    <row r="424" s="2" customFormat="1" ht="33" customHeight="1">
      <c r="A424" s="41"/>
      <c r="B424" s="42"/>
      <c r="C424" s="274" t="s">
        <v>2496</v>
      </c>
      <c r="D424" s="274" t="s">
        <v>1765</v>
      </c>
      <c r="E424" s="275" t="s">
        <v>6969</v>
      </c>
      <c r="F424" s="276" t="s">
        <v>7051</v>
      </c>
      <c r="G424" s="277" t="s">
        <v>343</v>
      </c>
      <c r="H424" s="278">
        <v>1</v>
      </c>
      <c r="I424" s="279"/>
      <c r="J424" s="280">
        <f>ROUND(I424*H424,2)</f>
        <v>0</v>
      </c>
      <c r="K424" s="276" t="s">
        <v>19</v>
      </c>
      <c r="L424" s="281"/>
      <c r="M424" s="282" t="s">
        <v>19</v>
      </c>
      <c r="N424" s="283" t="s">
        <v>40</v>
      </c>
      <c r="O424" s="87"/>
      <c r="P424" s="224">
        <f>O424*H424</f>
        <v>0</v>
      </c>
      <c r="Q424" s="224">
        <v>0</v>
      </c>
      <c r="R424" s="224">
        <f>Q424*H424</f>
        <v>0</v>
      </c>
      <c r="S424" s="224">
        <v>0</v>
      </c>
      <c r="T424" s="225">
        <f>S424*H424</f>
        <v>0</v>
      </c>
      <c r="U424" s="41"/>
      <c r="V424" s="41"/>
      <c r="W424" s="41"/>
      <c r="X424" s="41"/>
      <c r="Y424" s="41"/>
      <c r="Z424" s="41"/>
      <c r="AA424" s="41"/>
      <c r="AB424" s="41"/>
      <c r="AC424" s="41"/>
      <c r="AD424" s="41"/>
      <c r="AE424" s="41"/>
      <c r="AR424" s="226" t="s">
        <v>449</v>
      </c>
      <c r="AT424" s="226" t="s">
        <v>1765</v>
      </c>
      <c r="AU424" s="226" t="s">
        <v>76</v>
      </c>
      <c r="AY424" s="20" t="s">
        <v>193</v>
      </c>
      <c r="BE424" s="227">
        <f>IF(N424="základní",J424,0)</f>
        <v>0</v>
      </c>
      <c r="BF424" s="227">
        <f>IF(N424="snížená",J424,0)</f>
        <v>0</v>
      </c>
      <c r="BG424" s="227">
        <f>IF(N424="zákl. přenesená",J424,0)</f>
        <v>0</v>
      </c>
      <c r="BH424" s="227">
        <f>IF(N424="sníž. přenesená",J424,0)</f>
        <v>0</v>
      </c>
      <c r="BI424" s="227">
        <f>IF(N424="nulová",J424,0)</f>
        <v>0</v>
      </c>
      <c r="BJ424" s="20" t="s">
        <v>76</v>
      </c>
      <c r="BK424" s="227">
        <f>ROUND(I424*H424,2)</f>
        <v>0</v>
      </c>
      <c r="BL424" s="20" t="s">
        <v>323</v>
      </c>
      <c r="BM424" s="226" t="s">
        <v>4657</v>
      </c>
    </row>
    <row r="425" s="2" customFormat="1">
      <c r="A425" s="41"/>
      <c r="B425" s="42"/>
      <c r="C425" s="43"/>
      <c r="D425" s="228" t="s">
        <v>202</v>
      </c>
      <c r="E425" s="43"/>
      <c r="F425" s="229" t="s">
        <v>7051</v>
      </c>
      <c r="G425" s="43"/>
      <c r="H425" s="43"/>
      <c r="I425" s="230"/>
      <c r="J425" s="43"/>
      <c r="K425" s="43"/>
      <c r="L425" s="47"/>
      <c r="M425" s="231"/>
      <c r="N425" s="232"/>
      <c r="O425" s="87"/>
      <c r="P425" s="87"/>
      <c r="Q425" s="87"/>
      <c r="R425" s="87"/>
      <c r="S425" s="87"/>
      <c r="T425" s="88"/>
      <c r="U425" s="41"/>
      <c r="V425" s="41"/>
      <c r="W425" s="41"/>
      <c r="X425" s="41"/>
      <c r="Y425" s="41"/>
      <c r="Z425" s="41"/>
      <c r="AA425" s="41"/>
      <c r="AB425" s="41"/>
      <c r="AC425" s="41"/>
      <c r="AD425" s="41"/>
      <c r="AE425" s="41"/>
      <c r="AT425" s="20" t="s">
        <v>202</v>
      </c>
      <c r="AU425" s="20" t="s">
        <v>76</v>
      </c>
    </row>
    <row r="426" s="2" customFormat="1" ht="33" customHeight="1">
      <c r="A426" s="41"/>
      <c r="B426" s="42"/>
      <c r="C426" s="274" t="s">
        <v>2502</v>
      </c>
      <c r="D426" s="274" t="s">
        <v>1765</v>
      </c>
      <c r="E426" s="275" t="s">
        <v>6972</v>
      </c>
      <c r="F426" s="276" t="s">
        <v>7052</v>
      </c>
      <c r="G426" s="277" t="s">
        <v>343</v>
      </c>
      <c r="H426" s="278">
        <v>1</v>
      </c>
      <c r="I426" s="279"/>
      <c r="J426" s="280">
        <f>ROUND(I426*H426,2)</f>
        <v>0</v>
      </c>
      <c r="K426" s="276" t="s">
        <v>19</v>
      </c>
      <c r="L426" s="281"/>
      <c r="M426" s="282" t="s">
        <v>19</v>
      </c>
      <c r="N426" s="283" t="s">
        <v>40</v>
      </c>
      <c r="O426" s="87"/>
      <c r="P426" s="224">
        <f>O426*H426</f>
        <v>0</v>
      </c>
      <c r="Q426" s="224">
        <v>0</v>
      </c>
      <c r="R426" s="224">
        <f>Q426*H426</f>
        <v>0</v>
      </c>
      <c r="S426" s="224">
        <v>0</v>
      </c>
      <c r="T426" s="225">
        <f>S426*H426</f>
        <v>0</v>
      </c>
      <c r="U426" s="41"/>
      <c r="V426" s="41"/>
      <c r="W426" s="41"/>
      <c r="X426" s="41"/>
      <c r="Y426" s="41"/>
      <c r="Z426" s="41"/>
      <c r="AA426" s="41"/>
      <c r="AB426" s="41"/>
      <c r="AC426" s="41"/>
      <c r="AD426" s="41"/>
      <c r="AE426" s="41"/>
      <c r="AR426" s="226" t="s">
        <v>449</v>
      </c>
      <c r="AT426" s="226" t="s">
        <v>1765</v>
      </c>
      <c r="AU426" s="226" t="s">
        <v>76</v>
      </c>
      <c r="AY426" s="20" t="s">
        <v>193</v>
      </c>
      <c r="BE426" s="227">
        <f>IF(N426="základní",J426,0)</f>
        <v>0</v>
      </c>
      <c r="BF426" s="227">
        <f>IF(N426="snížená",J426,0)</f>
        <v>0</v>
      </c>
      <c r="BG426" s="227">
        <f>IF(N426="zákl. přenesená",J426,0)</f>
        <v>0</v>
      </c>
      <c r="BH426" s="227">
        <f>IF(N426="sníž. přenesená",J426,0)</f>
        <v>0</v>
      </c>
      <c r="BI426" s="227">
        <f>IF(N426="nulová",J426,0)</f>
        <v>0</v>
      </c>
      <c r="BJ426" s="20" t="s">
        <v>76</v>
      </c>
      <c r="BK426" s="227">
        <f>ROUND(I426*H426,2)</f>
        <v>0</v>
      </c>
      <c r="BL426" s="20" t="s">
        <v>323</v>
      </c>
      <c r="BM426" s="226" t="s">
        <v>4673</v>
      </c>
    </row>
    <row r="427" s="2" customFormat="1">
      <c r="A427" s="41"/>
      <c r="B427" s="42"/>
      <c r="C427" s="43"/>
      <c r="D427" s="228" t="s">
        <v>202</v>
      </c>
      <c r="E427" s="43"/>
      <c r="F427" s="229" t="s">
        <v>7052</v>
      </c>
      <c r="G427" s="43"/>
      <c r="H427" s="43"/>
      <c r="I427" s="230"/>
      <c r="J427" s="43"/>
      <c r="K427" s="43"/>
      <c r="L427" s="47"/>
      <c r="M427" s="231"/>
      <c r="N427" s="232"/>
      <c r="O427" s="87"/>
      <c r="P427" s="87"/>
      <c r="Q427" s="87"/>
      <c r="R427" s="87"/>
      <c r="S427" s="87"/>
      <c r="T427" s="88"/>
      <c r="U427" s="41"/>
      <c r="V427" s="41"/>
      <c r="W427" s="41"/>
      <c r="X427" s="41"/>
      <c r="Y427" s="41"/>
      <c r="Z427" s="41"/>
      <c r="AA427" s="41"/>
      <c r="AB427" s="41"/>
      <c r="AC427" s="41"/>
      <c r="AD427" s="41"/>
      <c r="AE427" s="41"/>
      <c r="AT427" s="20" t="s">
        <v>202</v>
      </c>
      <c r="AU427" s="20" t="s">
        <v>76</v>
      </c>
    </row>
    <row r="428" s="2" customFormat="1" ht="33" customHeight="1">
      <c r="A428" s="41"/>
      <c r="B428" s="42"/>
      <c r="C428" s="274" t="s">
        <v>2506</v>
      </c>
      <c r="D428" s="274" t="s">
        <v>1765</v>
      </c>
      <c r="E428" s="275" t="s">
        <v>6974</v>
      </c>
      <c r="F428" s="276" t="s">
        <v>7053</v>
      </c>
      <c r="G428" s="277" t="s">
        <v>343</v>
      </c>
      <c r="H428" s="278">
        <v>1</v>
      </c>
      <c r="I428" s="279"/>
      <c r="J428" s="280">
        <f>ROUND(I428*H428,2)</f>
        <v>0</v>
      </c>
      <c r="K428" s="276" t="s">
        <v>19</v>
      </c>
      <c r="L428" s="281"/>
      <c r="M428" s="282" t="s">
        <v>19</v>
      </c>
      <c r="N428" s="283" t="s">
        <v>40</v>
      </c>
      <c r="O428" s="87"/>
      <c r="P428" s="224">
        <f>O428*H428</f>
        <v>0</v>
      </c>
      <c r="Q428" s="224">
        <v>0</v>
      </c>
      <c r="R428" s="224">
        <f>Q428*H428</f>
        <v>0</v>
      </c>
      <c r="S428" s="224">
        <v>0</v>
      </c>
      <c r="T428" s="225">
        <f>S428*H428</f>
        <v>0</v>
      </c>
      <c r="U428" s="41"/>
      <c r="V428" s="41"/>
      <c r="W428" s="41"/>
      <c r="X428" s="41"/>
      <c r="Y428" s="41"/>
      <c r="Z428" s="41"/>
      <c r="AA428" s="41"/>
      <c r="AB428" s="41"/>
      <c r="AC428" s="41"/>
      <c r="AD428" s="41"/>
      <c r="AE428" s="41"/>
      <c r="AR428" s="226" t="s">
        <v>449</v>
      </c>
      <c r="AT428" s="226" t="s">
        <v>1765</v>
      </c>
      <c r="AU428" s="226" t="s">
        <v>76</v>
      </c>
      <c r="AY428" s="20" t="s">
        <v>193</v>
      </c>
      <c r="BE428" s="227">
        <f>IF(N428="základní",J428,0)</f>
        <v>0</v>
      </c>
      <c r="BF428" s="227">
        <f>IF(N428="snížená",J428,0)</f>
        <v>0</v>
      </c>
      <c r="BG428" s="227">
        <f>IF(N428="zákl. přenesená",J428,0)</f>
        <v>0</v>
      </c>
      <c r="BH428" s="227">
        <f>IF(N428="sníž. přenesená",J428,0)</f>
        <v>0</v>
      </c>
      <c r="BI428" s="227">
        <f>IF(N428="nulová",J428,0)</f>
        <v>0</v>
      </c>
      <c r="BJ428" s="20" t="s">
        <v>76</v>
      </c>
      <c r="BK428" s="227">
        <f>ROUND(I428*H428,2)</f>
        <v>0</v>
      </c>
      <c r="BL428" s="20" t="s">
        <v>323</v>
      </c>
      <c r="BM428" s="226" t="s">
        <v>4682</v>
      </c>
    </row>
    <row r="429" s="2" customFormat="1">
      <c r="A429" s="41"/>
      <c r="B429" s="42"/>
      <c r="C429" s="43"/>
      <c r="D429" s="228" t="s">
        <v>202</v>
      </c>
      <c r="E429" s="43"/>
      <c r="F429" s="229" t="s">
        <v>7053</v>
      </c>
      <c r="G429" s="43"/>
      <c r="H429" s="43"/>
      <c r="I429" s="230"/>
      <c r="J429" s="43"/>
      <c r="K429" s="43"/>
      <c r="L429" s="47"/>
      <c r="M429" s="231"/>
      <c r="N429" s="232"/>
      <c r="O429" s="87"/>
      <c r="P429" s="87"/>
      <c r="Q429" s="87"/>
      <c r="R429" s="87"/>
      <c r="S429" s="87"/>
      <c r="T429" s="88"/>
      <c r="U429" s="41"/>
      <c r="V429" s="41"/>
      <c r="W429" s="41"/>
      <c r="X429" s="41"/>
      <c r="Y429" s="41"/>
      <c r="Z429" s="41"/>
      <c r="AA429" s="41"/>
      <c r="AB429" s="41"/>
      <c r="AC429" s="41"/>
      <c r="AD429" s="41"/>
      <c r="AE429" s="41"/>
      <c r="AT429" s="20" t="s">
        <v>202</v>
      </c>
      <c r="AU429" s="20" t="s">
        <v>76</v>
      </c>
    </row>
    <row r="430" s="2" customFormat="1" ht="33" customHeight="1">
      <c r="A430" s="41"/>
      <c r="B430" s="42"/>
      <c r="C430" s="274" t="s">
        <v>2516</v>
      </c>
      <c r="D430" s="274" t="s">
        <v>1765</v>
      </c>
      <c r="E430" s="275" t="s">
        <v>6976</v>
      </c>
      <c r="F430" s="276" t="s">
        <v>7054</v>
      </c>
      <c r="G430" s="277" t="s">
        <v>343</v>
      </c>
      <c r="H430" s="278">
        <v>4</v>
      </c>
      <c r="I430" s="279"/>
      <c r="J430" s="280">
        <f>ROUND(I430*H430,2)</f>
        <v>0</v>
      </c>
      <c r="K430" s="276" t="s">
        <v>19</v>
      </c>
      <c r="L430" s="281"/>
      <c r="M430" s="282" t="s">
        <v>19</v>
      </c>
      <c r="N430" s="283" t="s">
        <v>40</v>
      </c>
      <c r="O430" s="87"/>
      <c r="P430" s="224">
        <f>O430*H430</f>
        <v>0</v>
      </c>
      <c r="Q430" s="224">
        <v>0</v>
      </c>
      <c r="R430" s="224">
        <f>Q430*H430</f>
        <v>0</v>
      </c>
      <c r="S430" s="224">
        <v>0</v>
      </c>
      <c r="T430" s="225">
        <f>S430*H430</f>
        <v>0</v>
      </c>
      <c r="U430" s="41"/>
      <c r="V430" s="41"/>
      <c r="W430" s="41"/>
      <c r="X430" s="41"/>
      <c r="Y430" s="41"/>
      <c r="Z430" s="41"/>
      <c r="AA430" s="41"/>
      <c r="AB430" s="41"/>
      <c r="AC430" s="41"/>
      <c r="AD430" s="41"/>
      <c r="AE430" s="41"/>
      <c r="AR430" s="226" t="s">
        <v>449</v>
      </c>
      <c r="AT430" s="226" t="s">
        <v>1765</v>
      </c>
      <c r="AU430" s="226" t="s">
        <v>76</v>
      </c>
      <c r="AY430" s="20" t="s">
        <v>193</v>
      </c>
      <c r="BE430" s="227">
        <f>IF(N430="základní",J430,0)</f>
        <v>0</v>
      </c>
      <c r="BF430" s="227">
        <f>IF(N430="snížená",J430,0)</f>
        <v>0</v>
      </c>
      <c r="BG430" s="227">
        <f>IF(N430="zákl. přenesená",J430,0)</f>
        <v>0</v>
      </c>
      <c r="BH430" s="227">
        <f>IF(N430="sníž. přenesená",J430,0)</f>
        <v>0</v>
      </c>
      <c r="BI430" s="227">
        <f>IF(N430="nulová",J430,0)</f>
        <v>0</v>
      </c>
      <c r="BJ430" s="20" t="s">
        <v>76</v>
      </c>
      <c r="BK430" s="227">
        <f>ROUND(I430*H430,2)</f>
        <v>0</v>
      </c>
      <c r="BL430" s="20" t="s">
        <v>323</v>
      </c>
      <c r="BM430" s="226" t="s">
        <v>4697</v>
      </c>
    </row>
    <row r="431" s="2" customFormat="1">
      <c r="A431" s="41"/>
      <c r="B431" s="42"/>
      <c r="C431" s="43"/>
      <c r="D431" s="228" t="s">
        <v>202</v>
      </c>
      <c r="E431" s="43"/>
      <c r="F431" s="229" t="s">
        <v>7054</v>
      </c>
      <c r="G431" s="43"/>
      <c r="H431" s="43"/>
      <c r="I431" s="230"/>
      <c r="J431" s="43"/>
      <c r="K431" s="43"/>
      <c r="L431" s="47"/>
      <c r="M431" s="231"/>
      <c r="N431" s="232"/>
      <c r="O431" s="87"/>
      <c r="P431" s="87"/>
      <c r="Q431" s="87"/>
      <c r="R431" s="87"/>
      <c r="S431" s="87"/>
      <c r="T431" s="88"/>
      <c r="U431" s="41"/>
      <c r="V431" s="41"/>
      <c r="W431" s="41"/>
      <c r="X431" s="41"/>
      <c r="Y431" s="41"/>
      <c r="Z431" s="41"/>
      <c r="AA431" s="41"/>
      <c r="AB431" s="41"/>
      <c r="AC431" s="41"/>
      <c r="AD431" s="41"/>
      <c r="AE431" s="41"/>
      <c r="AT431" s="20" t="s">
        <v>202</v>
      </c>
      <c r="AU431" s="20" t="s">
        <v>76</v>
      </c>
    </row>
    <row r="432" s="2" customFormat="1" ht="33" customHeight="1">
      <c r="A432" s="41"/>
      <c r="B432" s="42"/>
      <c r="C432" s="274" t="s">
        <v>2522</v>
      </c>
      <c r="D432" s="274" t="s">
        <v>1765</v>
      </c>
      <c r="E432" s="275" t="s">
        <v>6978</v>
      </c>
      <c r="F432" s="276" t="s">
        <v>7055</v>
      </c>
      <c r="G432" s="277" t="s">
        <v>343</v>
      </c>
      <c r="H432" s="278">
        <v>18</v>
      </c>
      <c r="I432" s="279"/>
      <c r="J432" s="280">
        <f>ROUND(I432*H432,2)</f>
        <v>0</v>
      </c>
      <c r="K432" s="276" t="s">
        <v>19</v>
      </c>
      <c r="L432" s="281"/>
      <c r="M432" s="282" t="s">
        <v>19</v>
      </c>
      <c r="N432" s="283" t="s">
        <v>40</v>
      </c>
      <c r="O432" s="87"/>
      <c r="P432" s="224">
        <f>O432*H432</f>
        <v>0</v>
      </c>
      <c r="Q432" s="224">
        <v>0</v>
      </c>
      <c r="R432" s="224">
        <f>Q432*H432</f>
        <v>0</v>
      </c>
      <c r="S432" s="224">
        <v>0</v>
      </c>
      <c r="T432" s="225">
        <f>S432*H432</f>
        <v>0</v>
      </c>
      <c r="U432" s="41"/>
      <c r="V432" s="41"/>
      <c r="W432" s="41"/>
      <c r="X432" s="41"/>
      <c r="Y432" s="41"/>
      <c r="Z432" s="41"/>
      <c r="AA432" s="41"/>
      <c r="AB432" s="41"/>
      <c r="AC432" s="41"/>
      <c r="AD432" s="41"/>
      <c r="AE432" s="41"/>
      <c r="AR432" s="226" t="s">
        <v>449</v>
      </c>
      <c r="AT432" s="226" t="s">
        <v>1765</v>
      </c>
      <c r="AU432" s="226" t="s">
        <v>76</v>
      </c>
      <c r="AY432" s="20" t="s">
        <v>193</v>
      </c>
      <c r="BE432" s="227">
        <f>IF(N432="základní",J432,0)</f>
        <v>0</v>
      </c>
      <c r="BF432" s="227">
        <f>IF(N432="snížená",J432,0)</f>
        <v>0</v>
      </c>
      <c r="BG432" s="227">
        <f>IF(N432="zákl. přenesená",J432,0)</f>
        <v>0</v>
      </c>
      <c r="BH432" s="227">
        <f>IF(N432="sníž. přenesená",J432,0)</f>
        <v>0</v>
      </c>
      <c r="BI432" s="227">
        <f>IF(N432="nulová",J432,0)</f>
        <v>0</v>
      </c>
      <c r="BJ432" s="20" t="s">
        <v>76</v>
      </c>
      <c r="BK432" s="227">
        <f>ROUND(I432*H432,2)</f>
        <v>0</v>
      </c>
      <c r="BL432" s="20" t="s">
        <v>323</v>
      </c>
      <c r="BM432" s="226" t="s">
        <v>4713</v>
      </c>
    </row>
    <row r="433" s="2" customFormat="1">
      <c r="A433" s="41"/>
      <c r="B433" s="42"/>
      <c r="C433" s="43"/>
      <c r="D433" s="228" t="s">
        <v>202</v>
      </c>
      <c r="E433" s="43"/>
      <c r="F433" s="229" t="s">
        <v>7055</v>
      </c>
      <c r="G433" s="43"/>
      <c r="H433" s="43"/>
      <c r="I433" s="230"/>
      <c r="J433" s="43"/>
      <c r="K433" s="43"/>
      <c r="L433" s="47"/>
      <c r="M433" s="231"/>
      <c r="N433" s="232"/>
      <c r="O433" s="87"/>
      <c r="P433" s="87"/>
      <c r="Q433" s="87"/>
      <c r="R433" s="87"/>
      <c r="S433" s="87"/>
      <c r="T433" s="88"/>
      <c r="U433" s="41"/>
      <c r="V433" s="41"/>
      <c r="W433" s="41"/>
      <c r="X433" s="41"/>
      <c r="Y433" s="41"/>
      <c r="Z433" s="41"/>
      <c r="AA433" s="41"/>
      <c r="AB433" s="41"/>
      <c r="AC433" s="41"/>
      <c r="AD433" s="41"/>
      <c r="AE433" s="41"/>
      <c r="AT433" s="20" t="s">
        <v>202</v>
      </c>
      <c r="AU433" s="20" t="s">
        <v>76</v>
      </c>
    </row>
    <row r="434" s="2" customFormat="1" ht="16.5" customHeight="1">
      <c r="A434" s="41"/>
      <c r="B434" s="42"/>
      <c r="C434" s="215" t="s">
        <v>2529</v>
      </c>
      <c r="D434" s="215" t="s">
        <v>195</v>
      </c>
      <c r="E434" s="216" t="s">
        <v>7056</v>
      </c>
      <c r="F434" s="217" t="s">
        <v>7057</v>
      </c>
      <c r="G434" s="218" t="s">
        <v>343</v>
      </c>
      <c r="H434" s="219">
        <v>1</v>
      </c>
      <c r="I434" s="220"/>
      <c r="J434" s="221">
        <f>ROUND(I434*H434,2)</f>
        <v>0</v>
      </c>
      <c r="K434" s="217" t="s">
        <v>199</v>
      </c>
      <c r="L434" s="47"/>
      <c r="M434" s="222" t="s">
        <v>19</v>
      </c>
      <c r="N434" s="223" t="s">
        <v>40</v>
      </c>
      <c r="O434" s="87"/>
      <c r="P434" s="224">
        <f>O434*H434</f>
        <v>0</v>
      </c>
      <c r="Q434" s="224">
        <v>0</v>
      </c>
      <c r="R434" s="224">
        <f>Q434*H434</f>
        <v>0</v>
      </c>
      <c r="S434" s="224">
        <v>0</v>
      </c>
      <c r="T434" s="225">
        <f>S434*H434</f>
        <v>0</v>
      </c>
      <c r="U434" s="41"/>
      <c r="V434" s="41"/>
      <c r="W434" s="41"/>
      <c r="X434" s="41"/>
      <c r="Y434" s="41"/>
      <c r="Z434" s="41"/>
      <c r="AA434" s="41"/>
      <c r="AB434" s="41"/>
      <c r="AC434" s="41"/>
      <c r="AD434" s="41"/>
      <c r="AE434" s="41"/>
      <c r="AR434" s="226" t="s">
        <v>323</v>
      </c>
      <c r="AT434" s="226" t="s">
        <v>195</v>
      </c>
      <c r="AU434" s="226" t="s">
        <v>76</v>
      </c>
      <c r="AY434" s="20" t="s">
        <v>193</v>
      </c>
      <c r="BE434" s="227">
        <f>IF(N434="základní",J434,0)</f>
        <v>0</v>
      </c>
      <c r="BF434" s="227">
        <f>IF(N434="snížená",J434,0)</f>
        <v>0</v>
      </c>
      <c r="BG434" s="227">
        <f>IF(N434="zákl. přenesená",J434,0)</f>
        <v>0</v>
      </c>
      <c r="BH434" s="227">
        <f>IF(N434="sníž. přenesená",J434,0)</f>
        <v>0</v>
      </c>
      <c r="BI434" s="227">
        <f>IF(N434="nulová",J434,0)</f>
        <v>0</v>
      </c>
      <c r="BJ434" s="20" t="s">
        <v>76</v>
      </c>
      <c r="BK434" s="227">
        <f>ROUND(I434*H434,2)</f>
        <v>0</v>
      </c>
      <c r="BL434" s="20" t="s">
        <v>323</v>
      </c>
      <c r="BM434" s="226" t="s">
        <v>4724</v>
      </c>
    </row>
    <row r="435" s="2" customFormat="1">
      <c r="A435" s="41"/>
      <c r="B435" s="42"/>
      <c r="C435" s="43"/>
      <c r="D435" s="228" t="s">
        <v>202</v>
      </c>
      <c r="E435" s="43"/>
      <c r="F435" s="229" t="s">
        <v>7058</v>
      </c>
      <c r="G435" s="43"/>
      <c r="H435" s="43"/>
      <c r="I435" s="230"/>
      <c r="J435" s="43"/>
      <c r="K435" s="43"/>
      <c r="L435" s="47"/>
      <c r="M435" s="231"/>
      <c r="N435" s="232"/>
      <c r="O435" s="87"/>
      <c r="P435" s="87"/>
      <c r="Q435" s="87"/>
      <c r="R435" s="87"/>
      <c r="S435" s="87"/>
      <c r="T435" s="88"/>
      <c r="U435" s="41"/>
      <c r="V435" s="41"/>
      <c r="W435" s="41"/>
      <c r="X435" s="41"/>
      <c r="Y435" s="41"/>
      <c r="Z435" s="41"/>
      <c r="AA435" s="41"/>
      <c r="AB435" s="41"/>
      <c r="AC435" s="41"/>
      <c r="AD435" s="41"/>
      <c r="AE435" s="41"/>
      <c r="AT435" s="20" t="s">
        <v>202</v>
      </c>
      <c r="AU435" s="20" t="s">
        <v>76</v>
      </c>
    </row>
    <row r="436" s="2" customFormat="1">
      <c r="A436" s="41"/>
      <c r="B436" s="42"/>
      <c r="C436" s="43"/>
      <c r="D436" s="233" t="s">
        <v>204</v>
      </c>
      <c r="E436" s="43"/>
      <c r="F436" s="234" t="s">
        <v>7059</v>
      </c>
      <c r="G436" s="43"/>
      <c r="H436" s="43"/>
      <c r="I436" s="230"/>
      <c r="J436" s="43"/>
      <c r="K436" s="43"/>
      <c r="L436" s="47"/>
      <c r="M436" s="231"/>
      <c r="N436" s="232"/>
      <c r="O436" s="87"/>
      <c r="P436" s="87"/>
      <c r="Q436" s="87"/>
      <c r="R436" s="87"/>
      <c r="S436" s="87"/>
      <c r="T436" s="88"/>
      <c r="U436" s="41"/>
      <c r="V436" s="41"/>
      <c r="W436" s="41"/>
      <c r="X436" s="41"/>
      <c r="Y436" s="41"/>
      <c r="Z436" s="41"/>
      <c r="AA436" s="41"/>
      <c r="AB436" s="41"/>
      <c r="AC436" s="41"/>
      <c r="AD436" s="41"/>
      <c r="AE436" s="41"/>
      <c r="AT436" s="20" t="s">
        <v>204</v>
      </c>
      <c r="AU436" s="20" t="s">
        <v>76</v>
      </c>
    </row>
    <row r="437" s="2" customFormat="1" ht="37.8" customHeight="1">
      <c r="A437" s="41"/>
      <c r="B437" s="42"/>
      <c r="C437" s="274" t="s">
        <v>2532</v>
      </c>
      <c r="D437" s="274" t="s">
        <v>1765</v>
      </c>
      <c r="E437" s="275" t="s">
        <v>6980</v>
      </c>
      <c r="F437" s="276" t="s">
        <v>7060</v>
      </c>
      <c r="G437" s="277" t="s">
        <v>343</v>
      </c>
      <c r="H437" s="278">
        <v>1</v>
      </c>
      <c r="I437" s="279"/>
      <c r="J437" s="280">
        <f>ROUND(I437*H437,2)</f>
        <v>0</v>
      </c>
      <c r="K437" s="276" t="s">
        <v>19</v>
      </c>
      <c r="L437" s="281"/>
      <c r="M437" s="282" t="s">
        <v>19</v>
      </c>
      <c r="N437" s="283" t="s">
        <v>40</v>
      </c>
      <c r="O437" s="87"/>
      <c r="P437" s="224">
        <f>O437*H437</f>
        <v>0</v>
      </c>
      <c r="Q437" s="224">
        <v>0</v>
      </c>
      <c r="R437" s="224">
        <f>Q437*H437</f>
        <v>0</v>
      </c>
      <c r="S437" s="224">
        <v>0</v>
      </c>
      <c r="T437" s="225">
        <f>S437*H437</f>
        <v>0</v>
      </c>
      <c r="U437" s="41"/>
      <c r="V437" s="41"/>
      <c r="W437" s="41"/>
      <c r="X437" s="41"/>
      <c r="Y437" s="41"/>
      <c r="Z437" s="41"/>
      <c r="AA437" s="41"/>
      <c r="AB437" s="41"/>
      <c r="AC437" s="41"/>
      <c r="AD437" s="41"/>
      <c r="AE437" s="41"/>
      <c r="AR437" s="226" t="s">
        <v>449</v>
      </c>
      <c r="AT437" s="226" t="s">
        <v>1765</v>
      </c>
      <c r="AU437" s="226" t="s">
        <v>76</v>
      </c>
      <c r="AY437" s="20" t="s">
        <v>193</v>
      </c>
      <c r="BE437" s="227">
        <f>IF(N437="základní",J437,0)</f>
        <v>0</v>
      </c>
      <c r="BF437" s="227">
        <f>IF(N437="snížená",J437,0)</f>
        <v>0</v>
      </c>
      <c r="BG437" s="227">
        <f>IF(N437="zákl. přenesená",J437,0)</f>
        <v>0</v>
      </c>
      <c r="BH437" s="227">
        <f>IF(N437="sníž. přenesená",J437,0)</f>
        <v>0</v>
      </c>
      <c r="BI437" s="227">
        <f>IF(N437="nulová",J437,0)</f>
        <v>0</v>
      </c>
      <c r="BJ437" s="20" t="s">
        <v>76</v>
      </c>
      <c r="BK437" s="227">
        <f>ROUND(I437*H437,2)</f>
        <v>0</v>
      </c>
      <c r="BL437" s="20" t="s">
        <v>323</v>
      </c>
      <c r="BM437" s="226" t="s">
        <v>4734</v>
      </c>
    </row>
    <row r="438" s="2" customFormat="1">
      <c r="A438" s="41"/>
      <c r="B438" s="42"/>
      <c r="C438" s="43"/>
      <c r="D438" s="228" t="s">
        <v>202</v>
      </c>
      <c r="E438" s="43"/>
      <c r="F438" s="229" t="s">
        <v>7061</v>
      </c>
      <c r="G438" s="43"/>
      <c r="H438" s="43"/>
      <c r="I438" s="230"/>
      <c r="J438" s="43"/>
      <c r="K438" s="43"/>
      <c r="L438" s="47"/>
      <c r="M438" s="231"/>
      <c r="N438" s="232"/>
      <c r="O438" s="87"/>
      <c r="P438" s="87"/>
      <c r="Q438" s="87"/>
      <c r="R438" s="87"/>
      <c r="S438" s="87"/>
      <c r="T438" s="88"/>
      <c r="U438" s="41"/>
      <c r="V438" s="41"/>
      <c r="W438" s="41"/>
      <c r="X438" s="41"/>
      <c r="Y438" s="41"/>
      <c r="Z438" s="41"/>
      <c r="AA438" s="41"/>
      <c r="AB438" s="41"/>
      <c r="AC438" s="41"/>
      <c r="AD438" s="41"/>
      <c r="AE438" s="41"/>
      <c r="AT438" s="20" t="s">
        <v>202</v>
      </c>
      <c r="AU438" s="20" t="s">
        <v>76</v>
      </c>
    </row>
    <row r="439" s="2" customFormat="1" ht="16.5" customHeight="1">
      <c r="A439" s="41"/>
      <c r="B439" s="42"/>
      <c r="C439" s="215" t="s">
        <v>2538</v>
      </c>
      <c r="D439" s="215" t="s">
        <v>195</v>
      </c>
      <c r="E439" s="216" t="s">
        <v>7062</v>
      </c>
      <c r="F439" s="217" t="s">
        <v>7063</v>
      </c>
      <c r="G439" s="218" t="s">
        <v>326</v>
      </c>
      <c r="H439" s="219">
        <v>9</v>
      </c>
      <c r="I439" s="220"/>
      <c r="J439" s="221">
        <f>ROUND(I439*H439,2)</f>
        <v>0</v>
      </c>
      <c r="K439" s="217" t="s">
        <v>199</v>
      </c>
      <c r="L439" s="47"/>
      <c r="M439" s="222" t="s">
        <v>19</v>
      </c>
      <c r="N439" s="223" t="s">
        <v>40</v>
      </c>
      <c r="O439" s="87"/>
      <c r="P439" s="224">
        <f>O439*H439</f>
        <v>0</v>
      </c>
      <c r="Q439" s="224">
        <v>0.0033435700000000001</v>
      </c>
      <c r="R439" s="224">
        <f>Q439*H439</f>
        <v>0.030092130000000002</v>
      </c>
      <c r="S439" s="224">
        <v>0</v>
      </c>
      <c r="T439" s="225">
        <f>S439*H439</f>
        <v>0</v>
      </c>
      <c r="U439" s="41"/>
      <c r="V439" s="41"/>
      <c r="W439" s="41"/>
      <c r="X439" s="41"/>
      <c r="Y439" s="41"/>
      <c r="Z439" s="41"/>
      <c r="AA439" s="41"/>
      <c r="AB439" s="41"/>
      <c r="AC439" s="41"/>
      <c r="AD439" s="41"/>
      <c r="AE439" s="41"/>
      <c r="AR439" s="226" t="s">
        <v>323</v>
      </c>
      <c r="AT439" s="226" t="s">
        <v>195</v>
      </c>
      <c r="AU439" s="226" t="s">
        <v>76</v>
      </c>
      <c r="AY439" s="20" t="s">
        <v>193</v>
      </c>
      <c r="BE439" s="227">
        <f>IF(N439="základní",J439,0)</f>
        <v>0</v>
      </c>
      <c r="BF439" s="227">
        <f>IF(N439="snížená",J439,0)</f>
        <v>0</v>
      </c>
      <c r="BG439" s="227">
        <f>IF(N439="zákl. přenesená",J439,0)</f>
        <v>0</v>
      </c>
      <c r="BH439" s="227">
        <f>IF(N439="sníž. přenesená",J439,0)</f>
        <v>0</v>
      </c>
      <c r="BI439" s="227">
        <f>IF(N439="nulová",J439,0)</f>
        <v>0</v>
      </c>
      <c r="BJ439" s="20" t="s">
        <v>76</v>
      </c>
      <c r="BK439" s="227">
        <f>ROUND(I439*H439,2)</f>
        <v>0</v>
      </c>
      <c r="BL439" s="20" t="s">
        <v>323</v>
      </c>
      <c r="BM439" s="226" t="s">
        <v>4739</v>
      </c>
    </row>
    <row r="440" s="2" customFormat="1">
      <c r="A440" s="41"/>
      <c r="B440" s="42"/>
      <c r="C440" s="43"/>
      <c r="D440" s="228" t="s">
        <v>202</v>
      </c>
      <c r="E440" s="43"/>
      <c r="F440" s="229" t="s">
        <v>7064</v>
      </c>
      <c r="G440" s="43"/>
      <c r="H440" s="43"/>
      <c r="I440" s="230"/>
      <c r="J440" s="43"/>
      <c r="K440" s="43"/>
      <c r="L440" s="47"/>
      <c r="M440" s="231"/>
      <c r="N440" s="232"/>
      <c r="O440" s="87"/>
      <c r="P440" s="87"/>
      <c r="Q440" s="87"/>
      <c r="R440" s="87"/>
      <c r="S440" s="87"/>
      <c r="T440" s="88"/>
      <c r="U440" s="41"/>
      <c r="V440" s="41"/>
      <c r="W440" s="41"/>
      <c r="X440" s="41"/>
      <c r="Y440" s="41"/>
      <c r="Z440" s="41"/>
      <c r="AA440" s="41"/>
      <c r="AB440" s="41"/>
      <c r="AC440" s="41"/>
      <c r="AD440" s="41"/>
      <c r="AE440" s="41"/>
      <c r="AT440" s="20" t="s">
        <v>202</v>
      </c>
      <c r="AU440" s="20" t="s">
        <v>76</v>
      </c>
    </row>
    <row r="441" s="2" customFormat="1">
      <c r="A441" s="41"/>
      <c r="B441" s="42"/>
      <c r="C441" s="43"/>
      <c r="D441" s="233" t="s">
        <v>204</v>
      </c>
      <c r="E441" s="43"/>
      <c r="F441" s="234" t="s">
        <v>7065</v>
      </c>
      <c r="G441" s="43"/>
      <c r="H441" s="43"/>
      <c r="I441" s="230"/>
      <c r="J441" s="43"/>
      <c r="K441" s="43"/>
      <c r="L441" s="47"/>
      <c r="M441" s="231"/>
      <c r="N441" s="232"/>
      <c r="O441" s="87"/>
      <c r="P441" s="87"/>
      <c r="Q441" s="87"/>
      <c r="R441" s="87"/>
      <c r="S441" s="87"/>
      <c r="T441" s="88"/>
      <c r="U441" s="41"/>
      <c r="V441" s="41"/>
      <c r="W441" s="41"/>
      <c r="X441" s="41"/>
      <c r="Y441" s="41"/>
      <c r="Z441" s="41"/>
      <c r="AA441" s="41"/>
      <c r="AB441" s="41"/>
      <c r="AC441" s="41"/>
      <c r="AD441" s="41"/>
      <c r="AE441" s="41"/>
      <c r="AT441" s="20" t="s">
        <v>204</v>
      </c>
      <c r="AU441" s="20" t="s">
        <v>76</v>
      </c>
    </row>
    <row r="442" s="2" customFormat="1" ht="37.8" customHeight="1">
      <c r="A442" s="41"/>
      <c r="B442" s="42"/>
      <c r="C442" s="274" t="s">
        <v>2541</v>
      </c>
      <c r="D442" s="274" t="s">
        <v>1765</v>
      </c>
      <c r="E442" s="275" t="s">
        <v>6982</v>
      </c>
      <c r="F442" s="276" t="s">
        <v>7066</v>
      </c>
      <c r="G442" s="277" t="s">
        <v>343</v>
      </c>
      <c r="H442" s="278">
        <v>8</v>
      </c>
      <c r="I442" s="279"/>
      <c r="J442" s="280">
        <f>ROUND(I442*H442,2)</f>
        <v>0</v>
      </c>
      <c r="K442" s="276" t="s">
        <v>19</v>
      </c>
      <c r="L442" s="281"/>
      <c r="M442" s="282" t="s">
        <v>19</v>
      </c>
      <c r="N442" s="283" t="s">
        <v>40</v>
      </c>
      <c r="O442" s="87"/>
      <c r="P442" s="224">
        <f>O442*H442</f>
        <v>0</v>
      </c>
      <c r="Q442" s="224">
        <v>0</v>
      </c>
      <c r="R442" s="224">
        <f>Q442*H442</f>
        <v>0</v>
      </c>
      <c r="S442" s="224">
        <v>0</v>
      </c>
      <c r="T442" s="225">
        <f>S442*H442</f>
        <v>0</v>
      </c>
      <c r="U442" s="41"/>
      <c r="V442" s="41"/>
      <c r="W442" s="41"/>
      <c r="X442" s="41"/>
      <c r="Y442" s="41"/>
      <c r="Z442" s="41"/>
      <c r="AA442" s="41"/>
      <c r="AB442" s="41"/>
      <c r="AC442" s="41"/>
      <c r="AD442" s="41"/>
      <c r="AE442" s="41"/>
      <c r="AR442" s="226" t="s">
        <v>449</v>
      </c>
      <c r="AT442" s="226" t="s">
        <v>1765</v>
      </c>
      <c r="AU442" s="226" t="s">
        <v>76</v>
      </c>
      <c r="AY442" s="20" t="s">
        <v>193</v>
      </c>
      <c r="BE442" s="227">
        <f>IF(N442="základní",J442,0)</f>
        <v>0</v>
      </c>
      <c r="BF442" s="227">
        <f>IF(N442="snížená",J442,0)</f>
        <v>0</v>
      </c>
      <c r="BG442" s="227">
        <f>IF(N442="zákl. přenesená",J442,0)</f>
        <v>0</v>
      </c>
      <c r="BH442" s="227">
        <f>IF(N442="sníž. přenesená",J442,0)</f>
        <v>0</v>
      </c>
      <c r="BI442" s="227">
        <f>IF(N442="nulová",J442,0)</f>
        <v>0</v>
      </c>
      <c r="BJ442" s="20" t="s">
        <v>76</v>
      </c>
      <c r="BK442" s="227">
        <f>ROUND(I442*H442,2)</f>
        <v>0</v>
      </c>
      <c r="BL442" s="20" t="s">
        <v>323</v>
      </c>
      <c r="BM442" s="226" t="s">
        <v>4769</v>
      </c>
    </row>
    <row r="443" s="2" customFormat="1">
      <c r="A443" s="41"/>
      <c r="B443" s="42"/>
      <c r="C443" s="43"/>
      <c r="D443" s="228" t="s">
        <v>202</v>
      </c>
      <c r="E443" s="43"/>
      <c r="F443" s="229" t="s">
        <v>7067</v>
      </c>
      <c r="G443" s="43"/>
      <c r="H443" s="43"/>
      <c r="I443" s="230"/>
      <c r="J443" s="43"/>
      <c r="K443" s="43"/>
      <c r="L443" s="47"/>
      <c r="M443" s="231"/>
      <c r="N443" s="232"/>
      <c r="O443" s="87"/>
      <c r="P443" s="87"/>
      <c r="Q443" s="87"/>
      <c r="R443" s="87"/>
      <c r="S443" s="87"/>
      <c r="T443" s="88"/>
      <c r="U443" s="41"/>
      <c r="V443" s="41"/>
      <c r="W443" s="41"/>
      <c r="X443" s="41"/>
      <c r="Y443" s="41"/>
      <c r="Z443" s="41"/>
      <c r="AA443" s="41"/>
      <c r="AB443" s="41"/>
      <c r="AC443" s="41"/>
      <c r="AD443" s="41"/>
      <c r="AE443" s="41"/>
      <c r="AT443" s="20" t="s">
        <v>202</v>
      </c>
      <c r="AU443" s="20" t="s">
        <v>76</v>
      </c>
    </row>
    <row r="444" s="2" customFormat="1" ht="37.8" customHeight="1">
      <c r="A444" s="41"/>
      <c r="B444" s="42"/>
      <c r="C444" s="274" t="s">
        <v>2547</v>
      </c>
      <c r="D444" s="274" t="s">
        <v>1765</v>
      </c>
      <c r="E444" s="275" t="s">
        <v>6982</v>
      </c>
      <c r="F444" s="276" t="s">
        <v>7066</v>
      </c>
      <c r="G444" s="277" t="s">
        <v>343</v>
      </c>
      <c r="H444" s="278">
        <v>1</v>
      </c>
      <c r="I444" s="279"/>
      <c r="J444" s="280">
        <f>ROUND(I444*H444,2)</f>
        <v>0</v>
      </c>
      <c r="K444" s="276" t="s">
        <v>19</v>
      </c>
      <c r="L444" s="281"/>
      <c r="M444" s="282" t="s">
        <v>19</v>
      </c>
      <c r="N444" s="283" t="s">
        <v>40</v>
      </c>
      <c r="O444" s="87"/>
      <c r="P444" s="224">
        <f>O444*H444</f>
        <v>0</v>
      </c>
      <c r="Q444" s="224">
        <v>0</v>
      </c>
      <c r="R444" s="224">
        <f>Q444*H444</f>
        <v>0</v>
      </c>
      <c r="S444" s="224">
        <v>0</v>
      </c>
      <c r="T444" s="225">
        <f>S444*H444</f>
        <v>0</v>
      </c>
      <c r="U444" s="41"/>
      <c r="V444" s="41"/>
      <c r="W444" s="41"/>
      <c r="X444" s="41"/>
      <c r="Y444" s="41"/>
      <c r="Z444" s="41"/>
      <c r="AA444" s="41"/>
      <c r="AB444" s="41"/>
      <c r="AC444" s="41"/>
      <c r="AD444" s="41"/>
      <c r="AE444" s="41"/>
      <c r="AR444" s="226" t="s">
        <v>449</v>
      </c>
      <c r="AT444" s="226" t="s">
        <v>1765</v>
      </c>
      <c r="AU444" s="226" t="s">
        <v>76</v>
      </c>
      <c r="AY444" s="20" t="s">
        <v>193</v>
      </c>
      <c r="BE444" s="227">
        <f>IF(N444="základní",J444,0)</f>
        <v>0</v>
      </c>
      <c r="BF444" s="227">
        <f>IF(N444="snížená",J444,0)</f>
        <v>0</v>
      </c>
      <c r="BG444" s="227">
        <f>IF(N444="zákl. přenesená",J444,0)</f>
        <v>0</v>
      </c>
      <c r="BH444" s="227">
        <f>IF(N444="sníž. přenesená",J444,0)</f>
        <v>0</v>
      </c>
      <c r="BI444" s="227">
        <f>IF(N444="nulová",J444,0)</f>
        <v>0</v>
      </c>
      <c r="BJ444" s="20" t="s">
        <v>76</v>
      </c>
      <c r="BK444" s="227">
        <f>ROUND(I444*H444,2)</f>
        <v>0</v>
      </c>
      <c r="BL444" s="20" t="s">
        <v>323</v>
      </c>
      <c r="BM444" s="226" t="s">
        <v>4783</v>
      </c>
    </row>
    <row r="445" s="2" customFormat="1">
      <c r="A445" s="41"/>
      <c r="B445" s="42"/>
      <c r="C445" s="43"/>
      <c r="D445" s="228" t="s">
        <v>202</v>
      </c>
      <c r="E445" s="43"/>
      <c r="F445" s="229" t="s">
        <v>7067</v>
      </c>
      <c r="G445" s="43"/>
      <c r="H445" s="43"/>
      <c r="I445" s="230"/>
      <c r="J445" s="43"/>
      <c r="K445" s="43"/>
      <c r="L445" s="47"/>
      <c r="M445" s="231"/>
      <c r="N445" s="232"/>
      <c r="O445" s="87"/>
      <c r="P445" s="87"/>
      <c r="Q445" s="87"/>
      <c r="R445" s="87"/>
      <c r="S445" s="87"/>
      <c r="T445" s="88"/>
      <c r="U445" s="41"/>
      <c r="V445" s="41"/>
      <c r="W445" s="41"/>
      <c r="X445" s="41"/>
      <c r="Y445" s="41"/>
      <c r="Z445" s="41"/>
      <c r="AA445" s="41"/>
      <c r="AB445" s="41"/>
      <c r="AC445" s="41"/>
      <c r="AD445" s="41"/>
      <c r="AE445" s="41"/>
      <c r="AT445" s="20" t="s">
        <v>202</v>
      </c>
      <c r="AU445" s="20" t="s">
        <v>76</v>
      </c>
    </row>
    <row r="446" s="2" customFormat="1" ht="16.5" customHeight="1">
      <c r="A446" s="41"/>
      <c r="B446" s="42"/>
      <c r="C446" s="215" t="s">
        <v>2553</v>
      </c>
      <c r="D446" s="215" t="s">
        <v>195</v>
      </c>
      <c r="E446" s="216" t="s">
        <v>7068</v>
      </c>
      <c r="F446" s="217" t="s">
        <v>7069</v>
      </c>
      <c r="G446" s="218" t="s">
        <v>248</v>
      </c>
      <c r="H446" s="219">
        <v>1.861</v>
      </c>
      <c r="I446" s="220"/>
      <c r="J446" s="221">
        <f>ROUND(I446*H446,2)</f>
        <v>0</v>
      </c>
      <c r="K446" s="217" t="s">
        <v>199</v>
      </c>
      <c r="L446" s="47"/>
      <c r="M446" s="222" t="s">
        <v>19</v>
      </c>
      <c r="N446" s="223" t="s">
        <v>40</v>
      </c>
      <c r="O446" s="87"/>
      <c r="P446" s="224">
        <f>O446*H446</f>
        <v>0</v>
      </c>
      <c r="Q446" s="224">
        <v>0</v>
      </c>
      <c r="R446" s="224">
        <f>Q446*H446</f>
        <v>0</v>
      </c>
      <c r="S446" s="224">
        <v>0</v>
      </c>
      <c r="T446" s="225">
        <f>S446*H446</f>
        <v>0</v>
      </c>
      <c r="U446" s="41"/>
      <c r="V446" s="41"/>
      <c r="W446" s="41"/>
      <c r="X446" s="41"/>
      <c r="Y446" s="41"/>
      <c r="Z446" s="41"/>
      <c r="AA446" s="41"/>
      <c r="AB446" s="41"/>
      <c r="AC446" s="41"/>
      <c r="AD446" s="41"/>
      <c r="AE446" s="41"/>
      <c r="AR446" s="226" t="s">
        <v>323</v>
      </c>
      <c r="AT446" s="226" t="s">
        <v>195</v>
      </c>
      <c r="AU446" s="226" t="s">
        <v>76</v>
      </c>
      <c r="AY446" s="20" t="s">
        <v>193</v>
      </c>
      <c r="BE446" s="227">
        <f>IF(N446="základní",J446,0)</f>
        <v>0</v>
      </c>
      <c r="BF446" s="227">
        <f>IF(N446="snížená",J446,0)</f>
        <v>0</v>
      </c>
      <c r="BG446" s="227">
        <f>IF(N446="zákl. přenesená",J446,0)</f>
        <v>0</v>
      </c>
      <c r="BH446" s="227">
        <f>IF(N446="sníž. přenesená",J446,0)</f>
        <v>0</v>
      </c>
      <c r="BI446" s="227">
        <f>IF(N446="nulová",J446,0)</f>
        <v>0</v>
      </c>
      <c r="BJ446" s="20" t="s">
        <v>76</v>
      </c>
      <c r="BK446" s="227">
        <f>ROUND(I446*H446,2)</f>
        <v>0</v>
      </c>
      <c r="BL446" s="20" t="s">
        <v>323</v>
      </c>
      <c r="BM446" s="226" t="s">
        <v>4795</v>
      </c>
    </row>
    <row r="447" s="2" customFormat="1">
      <c r="A447" s="41"/>
      <c r="B447" s="42"/>
      <c r="C447" s="43"/>
      <c r="D447" s="228" t="s">
        <v>202</v>
      </c>
      <c r="E447" s="43"/>
      <c r="F447" s="229" t="s">
        <v>7070</v>
      </c>
      <c r="G447" s="43"/>
      <c r="H447" s="43"/>
      <c r="I447" s="230"/>
      <c r="J447" s="43"/>
      <c r="K447" s="43"/>
      <c r="L447" s="47"/>
      <c r="M447" s="231"/>
      <c r="N447" s="232"/>
      <c r="O447" s="87"/>
      <c r="P447" s="87"/>
      <c r="Q447" s="87"/>
      <c r="R447" s="87"/>
      <c r="S447" s="87"/>
      <c r="T447" s="88"/>
      <c r="U447" s="41"/>
      <c r="V447" s="41"/>
      <c r="W447" s="41"/>
      <c r="X447" s="41"/>
      <c r="Y447" s="41"/>
      <c r="Z447" s="41"/>
      <c r="AA447" s="41"/>
      <c r="AB447" s="41"/>
      <c r="AC447" s="41"/>
      <c r="AD447" s="41"/>
      <c r="AE447" s="41"/>
      <c r="AT447" s="20" t="s">
        <v>202</v>
      </c>
      <c r="AU447" s="20" t="s">
        <v>76</v>
      </c>
    </row>
    <row r="448" s="2" customFormat="1">
      <c r="A448" s="41"/>
      <c r="B448" s="42"/>
      <c r="C448" s="43"/>
      <c r="D448" s="233" t="s">
        <v>204</v>
      </c>
      <c r="E448" s="43"/>
      <c r="F448" s="234" t="s">
        <v>7071</v>
      </c>
      <c r="G448" s="43"/>
      <c r="H448" s="43"/>
      <c r="I448" s="230"/>
      <c r="J448" s="43"/>
      <c r="K448" s="43"/>
      <c r="L448" s="47"/>
      <c r="M448" s="231"/>
      <c r="N448" s="232"/>
      <c r="O448" s="87"/>
      <c r="P448" s="87"/>
      <c r="Q448" s="87"/>
      <c r="R448" s="87"/>
      <c r="S448" s="87"/>
      <c r="T448" s="88"/>
      <c r="U448" s="41"/>
      <c r="V448" s="41"/>
      <c r="W448" s="41"/>
      <c r="X448" s="41"/>
      <c r="Y448" s="41"/>
      <c r="Z448" s="41"/>
      <c r="AA448" s="41"/>
      <c r="AB448" s="41"/>
      <c r="AC448" s="41"/>
      <c r="AD448" s="41"/>
      <c r="AE448" s="41"/>
      <c r="AT448" s="20" t="s">
        <v>204</v>
      </c>
      <c r="AU448" s="20" t="s">
        <v>76</v>
      </c>
    </row>
    <row r="449" s="12" customFormat="1" ht="25.92" customHeight="1">
      <c r="A449" s="12"/>
      <c r="B449" s="199"/>
      <c r="C449" s="200"/>
      <c r="D449" s="201" t="s">
        <v>68</v>
      </c>
      <c r="E449" s="202" t="s">
        <v>7072</v>
      </c>
      <c r="F449" s="202" t="s">
        <v>7073</v>
      </c>
      <c r="G449" s="200"/>
      <c r="H449" s="200"/>
      <c r="I449" s="203"/>
      <c r="J449" s="204">
        <f>BK449</f>
        <v>0</v>
      </c>
      <c r="K449" s="200"/>
      <c r="L449" s="205"/>
      <c r="M449" s="206"/>
      <c r="N449" s="207"/>
      <c r="O449" s="207"/>
      <c r="P449" s="208">
        <f>SUM(P450:P494)</f>
        <v>0</v>
      </c>
      <c r="Q449" s="207"/>
      <c r="R449" s="208">
        <f>SUM(R450:R494)</f>
        <v>0</v>
      </c>
      <c r="S449" s="207"/>
      <c r="T449" s="209">
        <f>SUM(T450:T494)</f>
        <v>0</v>
      </c>
      <c r="U449" s="12"/>
      <c r="V449" s="12"/>
      <c r="W449" s="12"/>
      <c r="X449" s="12"/>
      <c r="Y449" s="12"/>
      <c r="Z449" s="12"/>
      <c r="AA449" s="12"/>
      <c r="AB449" s="12"/>
      <c r="AC449" s="12"/>
      <c r="AD449" s="12"/>
      <c r="AE449" s="12"/>
      <c r="AR449" s="210" t="s">
        <v>76</v>
      </c>
      <c r="AT449" s="211" t="s">
        <v>68</v>
      </c>
      <c r="AU449" s="211" t="s">
        <v>69</v>
      </c>
      <c r="AY449" s="210" t="s">
        <v>193</v>
      </c>
      <c r="BK449" s="212">
        <f>SUM(BK450:BK494)</f>
        <v>0</v>
      </c>
    </row>
    <row r="450" s="2" customFormat="1" ht="37.8" customHeight="1">
      <c r="A450" s="41"/>
      <c r="B450" s="42"/>
      <c r="C450" s="274" t="s">
        <v>2560</v>
      </c>
      <c r="D450" s="274" t="s">
        <v>1765</v>
      </c>
      <c r="E450" s="275" t="s">
        <v>6984</v>
      </c>
      <c r="F450" s="276" t="s">
        <v>7074</v>
      </c>
      <c r="G450" s="277" t="s">
        <v>408</v>
      </c>
      <c r="H450" s="278">
        <v>4130</v>
      </c>
      <c r="I450" s="279"/>
      <c r="J450" s="280">
        <f>ROUND(I450*H450,2)</f>
        <v>0</v>
      </c>
      <c r="K450" s="276" t="s">
        <v>19</v>
      </c>
      <c r="L450" s="281"/>
      <c r="M450" s="282" t="s">
        <v>19</v>
      </c>
      <c r="N450" s="283" t="s">
        <v>40</v>
      </c>
      <c r="O450" s="87"/>
      <c r="P450" s="224">
        <f>O450*H450</f>
        <v>0</v>
      </c>
      <c r="Q450" s="224">
        <v>0</v>
      </c>
      <c r="R450" s="224">
        <f>Q450*H450</f>
        <v>0</v>
      </c>
      <c r="S450" s="224">
        <v>0</v>
      </c>
      <c r="T450" s="225">
        <f>S450*H450</f>
        <v>0</v>
      </c>
      <c r="U450" s="41"/>
      <c r="V450" s="41"/>
      <c r="W450" s="41"/>
      <c r="X450" s="41"/>
      <c r="Y450" s="41"/>
      <c r="Z450" s="41"/>
      <c r="AA450" s="41"/>
      <c r="AB450" s="41"/>
      <c r="AC450" s="41"/>
      <c r="AD450" s="41"/>
      <c r="AE450" s="41"/>
      <c r="AR450" s="226" t="s">
        <v>265</v>
      </c>
      <c r="AT450" s="226" t="s">
        <v>1765</v>
      </c>
      <c r="AU450" s="226" t="s">
        <v>76</v>
      </c>
      <c r="AY450" s="20" t="s">
        <v>193</v>
      </c>
      <c r="BE450" s="227">
        <f>IF(N450="základní",J450,0)</f>
        <v>0</v>
      </c>
      <c r="BF450" s="227">
        <f>IF(N450="snížená",J450,0)</f>
        <v>0</v>
      </c>
      <c r="BG450" s="227">
        <f>IF(N450="zákl. přenesená",J450,0)</f>
        <v>0</v>
      </c>
      <c r="BH450" s="227">
        <f>IF(N450="sníž. přenesená",J450,0)</f>
        <v>0</v>
      </c>
      <c r="BI450" s="227">
        <f>IF(N450="nulová",J450,0)</f>
        <v>0</v>
      </c>
      <c r="BJ450" s="20" t="s">
        <v>76</v>
      </c>
      <c r="BK450" s="227">
        <f>ROUND(I450*H450,2)</f>
        <v>0</v>
      </c>
      <c r="BL450" s="20" t="s">
        <v>200</v>
      </c>
      <c r="BM450" s="226" t="s">
        <v>4811</v>
      </c>
    </row>
    <row r="451" s="2" customFormat="1">
      <c r="A451" s="41"/>
      <c r="B451" s="42"/>
      <c r="C451" s="43"/>
      <c r="D451" s="228" t="s">
        <v>202</v>
      </c>
      <c r="E451" s="43"/>
      <c r="F451" s="229" t="s">
        <v>7074</v>
      </c>
      <c r="G451" s="43"/>
      <c r="H451" s="43"/>
      <c r="I451" s="230"/>
      <c r="J451" s="43"/>
      <c r="K451" s="43"/>
      <c r="L451" s="47"/>
      <c r="M451" s="231"/>
      <c r="N451" s="232"/>
      <c r="O451" s="87"/>
      <c r="P451" s="87"/>
      <c r="Q451" s="87"/>
      <c r="R451" s="87"/>
      <c r="S451" s="87"/>
      <c r="T451" s="88"/>
      <c r="U451" s="41"/>
      <c r="V451" s="41"/>
      <c r="W451" s="41"/>
      <c r="X451" s="41"/>
      <c r="Y451" s="41"/>
      <c r="Z451" s="41"/>
      <c r="AA451" s="41"/>
      <c r="AB451" s="41"/>
      <c r="AC451" s="41"/>
      <c r="AD451" s="41"/>
      <c r="AE451" s="41"/>
      <c r="AT451" s="20" t="s">
        <v>202</v>
      </c>
      <c r="AU451" s="20" t="s">
        <v>76</v>
      </c>
    </row>
    <row r="452" s="2" customFormat="1" ht="37.8" customHeight="1">
      <c r="A452" s="41"/>
      <c r="B452" s="42"/>
      <c r="C452" s="274" t="s">
        <v>2564</v>
      </c>
      <c r="D452" s="274" t="s">
        <v>1765</v>
      </c>
      <c r="E452" s="275" t="s">
        <v>6986</v>
      </c>
      <c r="F452" s="276" t="s">
        <v>7075</v>
      </c>
      <c r="G452" s="277" t="s">
        <v>7076</v>
      </c>
      <c r="H452" s="278">
        <v>135</v>
      </c>
      <c r="I452" s="279"/>
      <c r="J452" s="280">
        <f>ROUND(I452*H452,2)</f>
        <v>0</v>
      </c>
      <c r="K452" s="276" t="s">
        <v>19</v>
      </c>
      <c r="L452" s="281"/>
      <c r="M452" s="282" t="s">
        <v>19</v>
      </c>
      <c r="N452" s="283" t="s">
        <v>40</v>
      </c>
      <c r="O452" s="87"/>
      <c r="P452" s="224">
        <f>O452*H452</f>
        <v>0</v>
      </c>
      <c r="Q452" s="224">
        <v>0</v>
      </c>
      <c r="R452" s="224">
        <f>Q452*H452</f>
        <v>0</v>
      </c>
      <c r="S452" s="224">
        <v>0</v>
      </c>
      <c r="T452" s="225">
        <f>S452*H452</f>
        <v>0</v>
      </c>
      <c r="U452" s="41"/>
      <c r="V452" s="41"/>
      <c r="W452" s="41"/>
      <c r="X452" s="41"/>
      <c r="Y452" s="41"/>
      <c r="Z452" s="41"/>
      <c r="AA452" s="41"/>
      <c r="AB452" s="41"/>
      <c r="AC452" s="41"/>
      <c r="AD452" s="41"/>
      <c r="AE452" s="41"/>
      <c r="AR452" s="226" t="s">
        <v>265</v>
      </c>
      <c r="AT452" s="226" t="s">
        <v>1765</v>
      </c>
      <c r="AU452" s="226" t="s">
        <v>76</v>
      </c>
      <c r="AY452" s="20" t="s">
        <v>193</v>
      </c>
      <c r="BE452" s="227">
        <f>IF(N452="základní",J452,0)</f>
        <v>0</v>
      </c>
      <c r="BF452" s="227">
        <f>IF(N452="snížená",J452,0)</f>
        <v>0</v>
      </c>
      <c r="BG452" s="227">
        <f>IF(N452="zákl. přenesená",J452,0)</f>
        <v>0</v>
      </c>
      <c r="BH452" s="227">
        <f>IF(N452="sníž. přenesená",J452,0)</f>
        <v>0</v>
      </c>
      <c r="BI452" s="227">
        <f>IF(N452="nulová",J452,0)</f>
        <v>0</v>
      </c>
      <c r="BJ452" s="20" t="s">
        <v>76</v>
      </c>
      <c r="BK452" s="227">
        <f>ROUND(I452*H452,2)</f>
        <v>0</v>
      </c>
      <c r="BL452" s="20" t="s">
        <v>200</v>
      </c>
      <c r="BM452" s="226" t="s">
        <v>4816</v>
      </c>
    </row>
    <row r="453" s="2" customFormat="1">
      <c r="A453" s="41"/>
      <c r="B453" s="42"/>
      <c r="C453" s="43"/>
      <c r="D453" s="228" t="s">
        <v>202</v>
      </c>
      <c r="E453" s="43"/>
      <c r="F453" s="229" t="s">
        <v>7077</v>
      </c>
      <c r="G453" s="43"/>
      <c r="H453" s="43"/>
      <c r="I453" s="230"/>
      <c r="J453" s="43"/>
      <c r="K453" s="43"/>
      <c r="L453" s="47"/>
      <c r="M453" s="231"/>
      <c r="N453" s="232"/>
      <c r="O453" s="87"/>
      <c r="P453" s="87"/>
      <c r="Q453" s="87"/>
      <c r="R453" s="87"/>
      <c r="S453" s="87"/>
      <c r="T453" s="88"/>
      <c r="U453" s="41"/>
      <c r="V453" s="41"/>
      <c r="W453" s="41"/>
      <c r="X453" s="41"/>
      <c r="Y453" s="41"/>
      <c r="Z453" s="41"/>
      <c r="AA453" s="41"/>
      <c r="AB453" s="41"/>
      <c r="AC453" s="41"/>
      <c r="AD453" s="41"/>
      <c r="AE453" s="41"/>
      <c r="AT453" s="20" t="s">
        <v>202</v>
      </c>
      <c r="AU453" s="20" t="s">
        <v>76</v>
      </c>
    </row>
    <row r="454" s="2" customFormat="1" ht="33" customHeight="1">
      <c r="A454" s="41"/>
      <c r="B454" s="42"/>
      <c r="C454" s="274" t="s">
        <v>2570</v>
      </c>
      <c r="D454" s="274" t="s">
        <v>1765</v>
      </c>
      <c r="E454" s="275" t="s">
        <v>6988</v>
      </c>
      <c r="F454" s="276" t="s">
        <v>7078</v>
      </c>
      <c r="G454" s="277" t="s">
        <v>408</v>
      </c>
      <c r="H454" s="278">
        <v>820</v>
      </c>
      <c r="I454" s="279"/>
      <c r="J454" s="280">
        <f>ROUND(I454*H454,2)</f>
        <v>0</v>
      </c>
      <c r="K454" s="276" t="s">
        <v>19</v>
      </c>
      <c r="L454" s="281"/>
      <c r="M454" s="282" t="s">
        <v>19</v>
      </c>
      <c r="N454" s="283" t="s">
        <v>40</v>
      </c>
      <c r="O454" s="87"/>
      <c r="P454" s="224">
        <f>O454*H454</f>
        <v>0</v>
      </c>
      <c r="Q454" s="224">
        <v>0</v>
      </c>
      <c r="R454" s="224">
        <f>Q454*H454</f>
        <v>0</v>
      </c>
      <c r="S454" s="224">
        <v>0</v>
      </c>
      <c r="T454" s="225">
        <f>S454*H454</f>
        <v>0</v>
      </c>
      <c r="U454" s="41"/>
      <c r="V454" s="41"/>
      <c r="W454" s="41"/>
      <c r="X454" s="41"/>
      <c r="Y454" s="41"/>
      <c r="Z454" s="41"/>
      <c r="AA454" s="41"/>
      <c r="AB454" s="41"/>
      <c r="AC454" s="41"/>
      <c r="AD454" s="41"/>
      <c r="AE454" s="41"/>
      <c r="AR454" s="226" t="s">
        <v>265</v>
      </c>
      <c r="AT454" s="226" t="s">
        <v>1765</v>
      </c>
      <c r="AU454" s="226" t="s">
        <v>76</v>
      </c>
      <c r="AY454" s="20" t="s">
        <v>193</v>
      </c>
      <c r="BE454" s="227">
        <f>IF(N454="základní",J454,0)</f>
        <v>0</v>
      </c>
      <c r="BF454" s="227">
        <f>IF(N454="snížená",J454,0)</f>
        <v>0</v>
      </c>
      <c r="BG454" s="227">
        <f>IF(N454="zákl. přenesená",J454,0)</f>
        <v>0</v>
      </c>
      <c r="BH454" s="227">
        <f>IF(N454="sníž. přenesená",J454,0)</f>
        <v>0</v>
      </c>
      <c r="BI454" s="227">
        <f>IF(N454="nulová",J454,0)</f>
        <v>0</v>
      </c>
      <c r="BJ454" s="20" t="s">
        <v>76</v>
      </c>
      <c r="BK454" s="227">
        <f>ROUND(I454*H454,2)</f>
        <v>0</v>
      </c>
      <c r="BL454" s="20" t="s">
        <v>200</v>
      </c>
      <c r="BM454" s="226" t="s">
        <v>4836</v>
      </c>
    </row>
    <row r="455" s="2" customFormat="1">
      <c r="A455" s="41"/>
      <c r="B455" s="42"/>
      <c r="C455" s="43"/>
      <c r="D455" s="228" t="s">
        <v>202</v>
      </c>
      <c r="E455" s="43"/>
      <c r="F455" s="229" t="s">
        <v>7078</v>
      </c>
      <c r="G455" s="43"/>
      <c r="H455" s="43"/>
      <c r="I455" s="230"/>
      <c r="J455" s="43"/>
      <c r="K455" s="43"/>
      <c r="L455" s="47"/>
      <c r="M455" s="231"/>
      <c r="N455" s="232"/>
      <c r="O455" s="87"/>
      <c r="P455" s="87"/>
      <c r="Q455" s="87"/>
      <c r="R455" s="87"/>
      <c r="S455" s="87"/>
      <c r="T455" s="88"/>
      <c r="U455" s="41"/>
      <c r="V455" s="41"/>
      <c r="W455" s="41"/>
      <c r="X455" s="41"/>
      <c r="Y455" s="41"/>
      <c r="Z455" s="41"/>
      <c r="AA455" s="41"/>
      <c r="AB455" s="41"/>
      <c r="AC455" s="41"/>
      <c r="AD455" s="41"/>
      <c r="AE455" s="41"/>
      <c r="AT455" s="20" t="s">
        <v>202</v>
      </c>
      <c r="AU455" s="20" t="s">
        <v>76</v>
      </c>
    </row>
    <row r="456" s="2" customFormat="1" ht="24.15" customHeight="1">
      <c r="A456" s="41"/>
      <c r="B456" s="42"/>
      <c r="C456" s="274" t="s">
        <v>2574</v>
      </c>
      <c r="D456" s="274" t="s">
        <v>1765</v>
      </c>
      <c r="E456" s="275" t="s">
        <v>6990</v>
      </c>
      <c r="F456" s="276" t="s">
        <v>7079</v>
      </c>
      <c r="G456" s="277" t="s">
        <v>408</v>
      </c>
      <c r="H456" s="278">
        <v>120</v>
      </c>
      <c r="I456" s="279"/>
      <c r="J456" s="280">
        <f>ROUND(I456*H456,2)</f>
        <v>0</v>
      </c>
      <c r="K456" s="276" t="s">
        <v>19</v>
      </c>
      <c r="L456" s="281"/>
      <c r="M456" s="282" t="s">
        <v>19</v>
      </c>
      <c r="N456" s="283" t="s">
        <v>40</v>
      </c>
      <c r="O456" s="87"/>
      <c r="P456" s="224">
        <f>O456*H456</f>
        <v>0</v>
      </c>
      <c r="Q456" s="224">
        <v>0</v>
      </c>
      <c r="R456" s="224">
        <f>Q456*H456</f>
        <v>0</v>
      </c>
      <c r="S456" s="224">
        <v>0</v>
      </c>
      <c r="T456" s="225">
        <f>S456*H456</f>
        <v>0</v>
      </c>
      <c r="U456" s="41"/>
      <c r="V456" s="41"/>
      <c r="W456" s="41"/>
      <c r="X456" s="41"/>
      <c r="Y456" s="41"/>
      <c r="Z456" s="41"/>
      <c r="AA456" s="41"/>
      <c r="AB456" s="41"/>
      <c r="AC456" s="41"/>
      <c r="AD456" s="41"/>
      <c r="AE456" s="41"/>
      <c r="AR456" s="226" t="s">
        <v>265</v>
      </c>
      <c r="AT456" s="226" t="s">
        <v>1765</v>
      </c>
      <c r="AU456" s="226" t="s">
        <v>76</v>
      </c>
      <c r="AY456" s="20" t="s">
        <v>193</v>
      </c>
      <c r="BE456" s="227">
        <f>IF(N456="základní",J456,0)</f>
        <v>0</v>
      </c>
      <c r="BF456" s="227">
        <f>IF(N456="snížená",J456,0)</f>
        <v>0</v>
      </c>
      <c r="BG456" s="227">
        <f>IF(N456="zákl. přenesená",J456,0)</f>
        <v>0</v>
      </c>
      <c r="BH456" s="227">
        <f>IF(N456="sníž. přenesená",J456,0)</f>
        <v>0</v>
      </c>
      <c r="BI456" s="227">
        <f>IF(N456="nulová",J456,0)</f>
        <v>0</v>
      </c>
      <c r="BJ456" s="20" t="s">
        <v>76</v>
      </c>
      <c r="BK456" s="227">
        <f>ROUND(I456*H456,2)</f>
        <v>0</v>
      </c>
      <c r="BL456" s="20" t="s">
        <v>200</v>
      </c>
      <c r="BM456" s="226" t="s">
        <v>4840</v>
      </c>
    </row>
    <row r="457" s="2" customFormat="1">
      <c r="A457" s="41"/>
      <c r="B457" s="42"/>
      <c r="C457" s="43"/>
      <c r="D457" s="228" t="s">
        <v>202</v>
      </c>
      <c r="E457" s="43"/>
      <c r="F457" s="229" t="s">
        <v>7079</v>
      </c>
      <c r="G457" s="43"/>
      <c r="H457" s="43"/>
      <c r="I457" s="230"/>
      <c r="J457" s="43"/>
      <c r="K457" s="43"/>
      <c r="L457" s="47"/>
      <c r="M457" s="231"/>
      <c r="N457" s="232"/>
      <c r="O457" s="87"/>
      <c r="P457" s="87"/>
      <c r="Q457" s="87"/>
      <c r="R457" s="87"/>
      <c r="S457" s="87"/>
      <c r="T457" s="88"/>
      <c r="U457" s="41"/>
      <c r="V457" s="41"/>
      <c r="W457" s="41"/>
      <c r="X457" s="41"/>
      <c r="Y457" s="41"/>
      <c r="Z457" s="41"/>
      <c r="AA457" s="41"/>
      <c r="AB457" s="41"/>
      <c r="AC457" s="41"/>
      <c r="AD457" s="41"/>
      <c r="AE457" s="41"/>
      <c r="AT457" s="20" t="s">
        <v>202</v>
      </c>
      <c r="AU457" s="20" t="s">
        <v>76</v>
      </c>
    </row>
    <row r="458" s="2" customFormat="1" ht="21.75" customHeight="1">
      <c r="A458" s="41"/>
      <c r="B458" s="42"/>
      <c r="C458" s="274" t="s">
        <v>2578</v>
      </c>
      <c r="D458" s="274" t="s">
        <v>1765</v>
      </c>
      <c r="E458" s="275" t="s">
        <v>6992</v>
      </c>
      <c r="F458" s="276" t="s">
        <v>7080</v>
      </c>
      <c r="G458" s="277" t="s">
        <v>408</v>
      </c>
      <c r="H458" s="278">
        <v>250</v>
      </c>
      <c r="I458" s="279"/>
      <c r="J458" s="280">
        <f>ROUND(I458*H458,2)</f>
        <v>0</v>
      </c>
      <c r="K458" s="276" t="s">
        <v>19</v>
      </c>
      <c r="L458" s="281"/>
      <c r="M458" s="282" t="s">
        <v>19</v>
      </c>
      <c r="N458" s="283" t="s">
        <v>40</v>
      </c>
      <c r="O458" s="87"/>
      <c r="P458" s="224">
        <f>O458*H458</f>
        <v>0</v>
      </c>
      <c r="Q458" s="224">
        <v>0</v>
      </c>
      <c r="R458" s="224">
        <f>Q458*H458</f>
        <v>0</v>
      </c>
      <c r="S458" s="224">
        <v>0</v>
      </c>
      <c r="T458" s="225">
        <f>S458*H458</f>
        <v>0</v>
      </c>
      <c r="U458" s="41"/>
      <c r="V458" s="41"/>
      <c r="W458" s="41"/>
      <c r="X458" s="41"/>
      <c r="Y458" s="41"/>
      <c r="Z458" s="41"/>
      <c r="AA458" s="41"/>
      <c r="AB458" s="41"/>
      <c r="AC458" s="41"/>
      <c r="AD458" s="41"/>
      <c r="AE458" s="41"/>
      <c r="AR458" s="226" t="s">
        <v>265</v>
      </c>
      <c r="AT458" s="226" t="s">
        <v>1765</v>
      </c>
      <c r="AU458" s="226" t="s">
        <v>76</v>
      </c>
      <c r="AY458" s="20" t="s">
        <v>193</v>
      </c>
      <c r="BE458" s="227">
        <f>IF(N458="základní",J458,0)</f>
        <v>0</v>
      </c>
      <c r="BF458" s="227">
        <f>IF(N458="snížená",J458,0)</f>
        <v>0</v>
      </c>
      <c r="BG458" s="227">
        <f>IF(N458="zákl. přenesená",J458,0)</f>
        <v>0</v>
      </c>
      <c r="BH458" s="227">
        <f>IF(N458="sníž. přenesená",J458,0)</f>
        <v>0</v>
      </c>
      <c r="BI458" s="227">
        <f>IF(N458="nulová",J458,0)</f>
        <v>0</v>
      </c>
      <c r="BJ458" s="20" t="s">
        <v>76</v>
      </c>
      <c r="BK458" s="227">
        <f>ROUND(I458*H458,2)</f>
        <v>0</v>
      </c>
      <c r="BL458" s="20" t="s">
        <v>200</v>
      </c>
      <c r="BM458" s="226" t="s">
        <v>4851</v>
      </c>
    </row>
    <row r="459" s="2" customFormat="1">
      <c r="A459" s="41"/>
      <c r="B459" s="42"/>
      <c r="C459" s="43"/>
      <c r="D459" s="228" t="s">
        <v>202</v>
      </c>
      <c r="E459" s="43"/>
      <c r="F459" s="229" t="s">
        <v>7080</v>
      </c>
      <c r="G459" s="43"/>
      <c r="H459" s="43"/>
      <c r="I459" s="230"/>
      <c r="J459" s="43"/>
      <c r="K459" s="43"/>
      <c r="L459" s="47"/>
      <c r="M459" s="231"/>
      <c r="N459" s="232"/>
      <c r="O459" s="87"/>
      <c r="P459" s="87"/>
      <c r="Q459" s="87"/>
      <c r="R459" s="87"/>
      <c r="S459" s="87"/>
      <c r="T459" s="88"/>
      <c r="U459" s="41"/>
      <c r="V459" s="41"/>
      <c r="W459" s="41"/>
      <c r="X459" s="41"/>
      <c r="Y459" s="41"/>
      <c r="Z459" s="41"/>
      <c r="AA459" s="41"/>
      <c r="AB459" s="41"/>
      <c r="AC459" s="41"/>
      <c r="AD459" s="41"/>
      <c r="AE459" s="41"/>
      <c r="AT459" s="20" t="s">
        <v>202</v>
      </c>
      <c r="AU459" s="20" t="s">
        <v>76</v>
      </c>
    </row>
    <row r="460" s="2" customFormat="1" ht="21.75" customHeight="1">
      <c r="A460" s="41"/>
      <c r="B460" s="42"/>
      <c r="C460" s="274" t="s">
        <v>2582</v>
      </c>
      <c r="D460" s="274" t="s">
        <v>1765</v>
      </c>
      <c r="E460" s="275" t="s">
        <v>6994</v>
      </c>
      <c r="F460" s="276" t="s">
        <v>7081</v>
      </c>
      <c r="G460" s="277" t="s">
        <v>7082</v>
      </c>
      <c r="H460" s="278">
        <v>8</v>
      </c>
      <c r="I460" s="279"/>
      <c r="J460" s="280">
        <f>ROUND(I460*H460,2)</f>
        <v>0</v>
      </c>
      <c r="K460" s="276" t="s">
        <v>19</v>
      </c>
      <c r="L460" s="281"/>
      <c r="M460" s="282" t="s">
        <v>19</v>
      </c>
      <c r="N460" s="283" t="s">
        <v>40</v>
      </c>
      <c r="O460" s="87"/>
      <c r="P460" s="224">
        <f>O460*H460</f>
        <v>0</v>
      </c>
      <c r="Q460" s="224">
        <v>0</v>
      </c>
      <c r="R460" s="224">
        <f>Q460*H460</f>
        <v>0</v>
      </c>
      <c r="S460" s="224">
        <v>0</v>
      </c>
      <c r="T460" s="225">
        <f>S460*H460</f>
        <v>0</v>
      </c>
      <c r="U460" s="41"/>
      <c r="V460" s="41"/>
      <c r="W460" s="41"/>
      <c r="X460" s="41"/>
      <c r="Y460" s="41"/>
      <c r="Z460" s="41"/>
      <c r="AA460" s="41"/>
      <c r="AB460" s="41"/>
      <c r="AC460" s="41"/>
      <c r="AD460" s="41"/>
      <c r="AE460" s="41"/>
      <c r="AR460" s="226" t="s">
        <v>265</v>
      </c>
      <c r="AT460" s="226" t="s">
        <v>1765</v>
      </c>
      <c r="AU460" s="226" t="s">
        <v>76</v>
      </c>
      <c r="AY460" s="20" t="s">
        <v>193</v>
      </c>
      <c r="BE460" s="227">
        <f>IF(N460="základní",J460,0)</f>
        <v>0</v>
      </c>
      <c r="BF460" s="227">
        <f>IF(N460="snížená",J460,0)</f>
        <v>0</v>
      </c>
      <c r="BG460" s="227">
        <f>IF(N460="zákl. přenesená",J460,0)</f>
        <v>0</v>
      </c>
      <c r="BH460" s="227">
        <f>IF(N460="sníž. přenesená",J460,0)</f>
        <v>0</v>
      </c>
      <c r="BI460" s="227">
        <f>IF(N460="nulová",J460,0)</f>
        <v>0</v>
      </c>
      <c r="BJ460" s="20" t="s">
        <v>76</v>
      </c>
      <c r="BK460" s="227">
        <f>ROUND(I460*H460,2)</f>
        <v>0</v>
      </c>
      <c r="BL460" s="20" t="s">
        <v>200</v>
      </c>
      <c r="BM460" s="226" t="s">
        <v>4862</v>
      </c>
    </row>
    <row r="461" s="2" customFormat="1">
      <c r="A461" s="41"/>
      <c r="B461" s="42"/>
      <c r="C461" s="43"/>
      <c r="D461" s="228" t="s">
        <v>202</v>
      </c>
      <c r="E461" s="43"/>
      <c r="F461" s="229" t="s">
        <v>7081</v>
      </c>
      <c r="G461" s="43"/>
      <c r="H461" s="43"/>
      <c r="I461" s="230"/>
      <c r="J461" s="43"/>
      <c r="K461" s="43"/>
      <c r="L461" s="47"/>
      <c r="M461" s="231"/>
      <c r="N461" s="232"/>
      <c r="O461" s="87"/>
      <c r="P461" s="87"/>
      <c r="Q461" s="87"/>
      <c r="R461" s="87"/>
      <c r="S461" s="87"/>
      <c r="T461" s="88"/>
      <c r="U461" s="41"/>
      <c r="V461" s="41"/>
      <c r="W461" s="41"/>
      <c r="X461" s="41"/>
      <c r="Y461" s="41"/>
      <c r="Z461" s="41"/>
      <c r="AA461" s="41"/>
      <c r="AB461" s="41"/>
      <c r="AC461" s="41"/>
      <c r="AD461" s="41"/>
      <c r="AE461" s="41"/>
      <c r="AT461" s="20" t="s">
        <v>202</v>
      </c>
      <c r="AU461" s="20" t="s">
        <v>76</v>
      </c>
    </row>
    <row r="462" s="2" customFormat="1" ht="24.15" customHeight="1">
      <c r="A462" s="41"/>
      <c r="B462" s="42"/>
      <c r="C462" s="274" t="s">
        <v>2586</v>
      </c>
      <c r="D462" s="274" t="s">
        <v>1765</v>
      </c>
      <c r="E462" s="275" t="s">
        <v>6996</v>
      </c>
      <c r="F462" s="276" t="s">
        <v>7083</v>
      </c>
      <c r="G462" s="277" t="s">
        <v>343</v>
      </c>
      <c r="H462" s="278">
        <v>92</v>
      </c>
      <c r="I462" s="279"/>
      <c r="J462" s="280">
        <f>ROUND(I462*H462,2)</f>
        <v>0</v>
      </c>
      <c r="K462" s="276" t="s">
        <v>19</v>
      </c>
      <c r="L462" s="281"/>
      <c r="M462" s="282" t="s">
        <v>19</v>
      </c>
      <c r="N462" s="283" t="s">
        <v>40</v>
      </c>
      <c r="O462" s="87"/>
      <c r="P462" s="224">
        <f>O462*H462</f>
        <v>0</v>
      </c>
      <c r="Q462" s="224">
        <v>0</v>
      </c>
      <c r="R462" s="224">
        <f>Q462*H462</f>
        <v>0</v>
      </c>
      <c r="S462" s="224">
        <v>0</v>
      </c>
      <c r="T462" s="225">
        <f>S462*H462</f>
        <v>0</v>
      </c>
      <c r="U462" s="41"/>
      <c r="V462" s="41"/>
      <c r="W462" s="41"/>
      <c r="X462" s="41"/>
      <c r="Y462" s="41"/>
      <c r="Z462" s="41"/>
      <c r="AA462" s="41"/>
      <c r="AB462" s="41"/>
      <c r="AC462" s="41"/>
      <c r="AD462" s="41"/>
      <c r="AE462" s="41"/>
      <c r="AR462" s="226" t="s">
        <v>265</v>
      </c>
      <c r="AT462" s="226" t="s">
        <v>1765</v>
      </c>
      <c r="AU462" s="226" t="s">
        <v>76</v>
      </c>
      <c r="AY462" s="20" t="s">
        <v>193</v>
      </c>
      <c r="BE462" s="227">
        <f>IF(N462="základní",J462,0)</f>
        <v>0</v>
      </c>
      <c r="BF462" s="227">
        <f>IF(N462="snížená",J462,0)</f>
        <v>0</v>
      </c>
      <c r="BG462" s="227">
        <f>IF(N462="zákl. přenesená",J462,0)</f>
        <v>0</v>
      </c>
      <c r="BH462" s="227">
        <f>IF(N462="sníž. přenesená",J462,0)</f>
        <v>0</v>
      </c>
      <c r="BI462" s="227">
        <f>IF(N462="nulová",J462,0)</f>
        <v>0</v>
      </c>
      <c r="BJ462" s="20" t="s">
        <v>76</v>
      </c>
      <c r="BK462" s="227">
        <f>ROUND(I462*H462,2)</f>
        <v>0</v>
      </c>
      <c r="BL462" s="20" t="s">
        <v>200</v>
      </c>
      <c r="BM462" s="226" t="s">
        <v>500</v>
      </c>
    </row>
    <row r="463" s="2" customFormat="1">
      <c r="A463" s="41"/>
      <c r="B463" s="42"/>
      <c r="C463" s="43"/>
      <c r="D463" s="228" t="s">
        <v>202</v>
      </c>
      <c r="E463" s="43"/>
      <c r="F463" s="229" t="s">
        <v>7083</v>
      </c>
      <c r="G463" s="43"/>
      <c r="H463" s="43"/>
      <c r="I463" s="230"/>
      <c r="J463" s="43"/>
      <c r="K463" s="43"/>
      <c r="L463" s="47"/>
      <c r="M463" s="231"/>
      <c r="N463" s="232"/>
      <c r="O463" s="87"/>
      <c r="P463" s="87"/>
      <c r="Q463" s="87"/>
      <c r="R463" s="87"/>
      <c r="S463" s="87"/>
      <c r="T463" s="88"/>
      <c r="U463" s="41"/>
      <c r="V463" s="41"/>
      <c r="W463" s="41"/>
      <c r="X463" s="41"/>
      <c r="Y463" s="41"/>
      <c r="Z463" s="41"/>
      <c r="AA463" s="41"/>
      <c r="AB463" s="41"/>
      <c r="AC463" s="41"/>
      <c r="AD463" s="41"/>
      <c r="AE463" s="41"/>
      <c r="AT463" s="20" t="s">
        <v>202</v>
      </c>
      <c r="AU463" s="20" t="s">
        <v>76</v>
      </c>
    </row>
    <row r="464" s="2" customFormat="1" ht="37.8" customHeight="1">
      <c r="A464" s="41"/>
      <c r="B464" s="42"/>
      <c r="C464" s="274" t="s">
        <v>2592</v>
      </c>
      <c r="D464" s="274" t="s">
        <v>1765</v>
      </c>
      <c r="E464" s="275" t="s">
        <v>6998</v>
      </c>
      <c r="F464" s="276" t="s">
        <v>7084</v>
      </c>
      <c r="G464" s="277" t="s">
        <v>343</v>
      </c>
      <c r="H464" s="278">
        <v>5</v>
      </c>
      <c r="I464" s="279"/>
      <c r="J464" s="280">
        <f>ROUND(I464*H464,2)</f>
        <v>0</v>
      </c>
      <c r="K464" s="276" t="s">
        <v>19</v>
      </c>
      <c r="L464" s="281"/>
      <c r="M464" s="282" t="s">
        <v>19</v>
      </c>
      <c r="N464" s="283" t="s">
        <v>40</v>
      </c>
      <c r="O464" s="87"/>
      <c r="P464" s="224">
        <f>O464*H464</f>
        <v>0</v>
      </c>
      <c r="Q464" s="224">
        <v>0</v>
      </c>
      <c r="R464" s="224">
        <f>Q464*H464</f>
        <v>0</v>
      </c>
      <c r="S464" s="224">
        <v>0</v>
      </c>
      <c r="T464" s="225">
        <f>S464*H464</f>
        <v>0</v>
      </c>
      <c r="U464" s="41"/>
      <c r="V464" s="41"/>
      <c r="W464" s="41"/>
      <c r="X464" s="41"/>
      <c r="Y464" s="41"/>
      <c r="Z464" s="41"/>
      <c r="AA464" s="41"/>
      <c r="AB464" s="41"/>
      <c r="AC464" s="41"/>
      <c r="AD464" s="41"/>
      <c r="AE464" s="41"/>
      <c r="AR464" s="226" t="s">
        <v>265</v>
      </c>
      <c r="AT464" s="226" t="s">
        <v>1765</v>
      </c>
      <c r="AU464" s="226" t="s">
        <v>76</v>
      </c>
      <c r="AY464" s="20" t="s">
        <v>193</v>
      </c>
      <c r="BE464" s="227">
        <f>IF(N464="základní",J464,0)</f>
        <v>0</v>
      </c>
      <c r="BF464" s="227">
        <f>IF(N464="snížená",J464,0)</f>
        <v>0</v>
      </c>
      <c r="BG464" s="227">
        <f>IF(N464="zákl. přenesená",J464,0)</f>
        <v>0</v>
      </c>
      <c r="BH464" s="227">
        <f>IF(N464="sníž. přenesená",J464,0)</f>
        <v>0</v>
      </c>
      <c r="BI464" s="227">
        <f>IF(N464="nulová",J464,0)</f>
        <v>0</v>
      </c>
      <c r="BJ464" s="20" t="s">
        <v>76</v>
      </c>
      <c r="BK464" s="227">
        <f>ROUND(I464*H464,2)</f>
        <v>0</v>
      </c>
      <c r="BL464" s="20" t="s">
        <v>200</v>
      </c>
      <c r="BM464" s="226" t="s">
        <v>4887</v>
      </c>
    </row>
    <row r="465" s="2" customFormat="1">
      <c r="A465" s="41"/>
      <c r="B465" s="42"/>
      <c r="C465" s="43"/>
      <c r="D465" s="228" t="s">
        <v>202</v>
      </c>
      <c r="E465" s="43"/>
      <c r="F465" s="229" t="s">
        <v>7085</v>
      </c>
      <c r="G465" s="43"/>
      <c r="H465" s="43"/>
      <c r="I465" s="230"/>
      <c r="J465" s="43"/>
      <c r="K465" s="43"/>
      <c r="L465" s="47"/>
      <c r="M465" s="231"/>
      <c r="N465" s="232"/>
      <c r="O465" s="87"/>
      <c r="P465" s="87"/>
      <c r="Q465" s="87"/>
      <c r="R465" s="87"/>
      <c r="S465" s="87"/>
      <c r="T465" s="88"/>
      <c r="U465" s="41"/>
      <c r="V465" s="41"/>
      <c r="W465" s="41"/>
      <c r="X465" s="41"/>
      <c r="Y465" s="41"/>
      <c r="Z465" s="41"/>
      <c r="AA465" s="41"/>
      <c r="AB465" s="41"/>
      <c r="AC465" s="41"/>
      <c r="AD465" s="41"/>
      <c r="AE465" s="41"/>
      <c r="AT465" s="20" t="s">
        <v>202</v>
      </c>
      <c r="AU465" s="20" t="s">
        <v>76</v>
      </c>
    </row>
    <row r="466" s="2" customFormat="1" ht="37.8" customHeight="1">
      <c r="A466" s="41"/>
      <c r="B466" s="42"/>
      <c r="C466" s="274" t="s">
        <v>2597</v>
      </c>
      <c r="D466" s="274" t="s">
        <v>1765</v>
      </c>
      <c r="E466" s="275" t="s">
        <v>7000</v>
      </c>
      <c r="F466" s="276" t="s">
        <v>7086</v>
      </c>
      <c r="G466" s="277" t="s">
        <v>343</v>
      </c>
      <c r="H466" s="278">
        <v>1</v>
      </c>
      <c r="I466" s="279"/>
      <c r="J466" s="280">
        <f>ROUND(I466*H466,2)</f>
        <v>0</v>
      </c>
      <c r="K466" s="276" t="s">
        <v>19</v>
      </c>
      <c r="L466" s="281"/>
      <c r="M466" s="282" t="s">
        <v>19</v>
      </c>
      <c r="N466" s="283" t="s">
        <v>40</v>
      </c>
      <c r="O466" s="87"/>
      <c r="P466" s="224">
        <f>O466*H466</f>
        <v>0</v>
      </c>
      <c r="Q466" s="224">
        <v>0</v>
      </c>
      <c r="R466" s="224">
        <f>Q466*H466</f>
        <v>0</v>
      </c>
      <c r="S466" s="224">
        <v>0</v>
      </c>
      <c r="T466" s="225">
        <f>S466*H466</f>
        <v>0</v>
      </c>
      <c r="U466" s="41"/>
      <c r="V466" s="41"/>
      <c r="W466" s="41"/>
      <c r="X466" s="41"/>
      <c r="Y466" s="41"/>
      <c r="Z466" s="41"/>
      <c r="AA466" s="41"/>
      <c r="AB466" s="41"/>
      <c r="AC466" s="41"/>
      <c r="AD466" s="41"/>
      <c r="AE466" s="41"/>
      <c r="AR466" s="226" t="s">
        <v>265</v>
      </c>
      <c r="AT466" s="226" t="s">
        <v>1765</v>
      </c>
      <c r="AU466" s="226" t="s">
        <v>76</v>
      </c>
      <c r="AY466" s="20" t="s">
        <v>193</v>
      </c>
      <c r="BE466" s="227">
        <f>IF(N466="základní",J466,0)</f>
        <v>0</v>
      </c>
      <c r="BF466" s="227">
        <f>IF(N466="snížená",J466,0)</f>
        <v>0</v>
      </c>
      <c r="BG466" s="227">
        <f>IF(N466="zákl. přenesená",J466,0)</f>
        <v>0</v>
      </c>
      <c r="BH466" s="227">
        <f>IF(N466="sníž. přenesená",J466,0)</f>
        <v>0</v>
      </c>
      <c r="BI466" s="227">
        <f>IF(N466="nulová",J466,0)</f>
        <v>0</v>
      </c>
      <c r="BJ466" s="20" t="s">
        <v>76</v>
      </c>
      <c r="BK466" s="227">
        <f>ROUND(I466*H466,2)</f>
        <v>0</v>
      </c>
      <c r="BL466" s="20" t="s">
        <v>200</v>
      </c>
      <c r="BM466" s="226" t="s">
        <v>4897</v>
      </c>
    </row>
    <row r="467" s="2" customFormat="1">
      <c r="A467" s="41"/>
      <c r="B467" s="42"/>
      <c r="C467" s="43"/>
      <c r="D467" s="228" t="s">
        <v>202</v>
      </c>
      <c r="E467" s="43"/>
      <c r="F467" s="229" t="s">
        <v>7087</v>
      </c>
      <c r="G467" s="43"/>
      <c r="H467" s="43"/>
      <c r="I467" s="230"/>
      <c r="J467" s="43"/>
      <c r="K467" s="43"/>
      <c r="L467" s="47"/>
      <c r="M467" s="231"/>
      <c r="N467" s="232"/>
      <c r="O467" s="87"/>
      <c r="P467" s="87"/>
      <c r="Q467" s="87"/>
      <c r="R467" s="87"/>
      <c r="S467" s="87"/>
      <c r="T467" s="88"/>
      <c r="U467" s="41"/>
      <c r="V467" s="41"/>
      <c r="W467" s="41"/>
      <c r="X467" s="41"/>
      <c r="Y467" s="41"/>
      <c r="Z467" s="41"/>
      <c r="AA467" s="41"/>
      <c r="AB467" s="41"/>
      <c r="AC467" s="41"/>
      <c r="AD467" s="41"/>
      <c r="AE467" s="41"/>
      <c r="AT467" s="20" t="s">
        <v>202</v>
      </c>
      <c r="AU467" s="20" t="s">
        <v>76</v>
      </c>
    </row>
    <row r="468" s="2" customFormat="1" ht="37.8" customHeight="1">
      <c r="A468" s="41"/>
      <c r="B468" s="42"/>
      <c r="C468" s="274" t="s">
        <v>2602</v>
      </c>
      <c r="D468" s="274" t="s">
        <v>1765</v>
      </c>
      <c r="E468" s="275" t="s">
        <v>7003</v>
      </c>
      <c r="F468" s="276" t="s">
        <v>7088</v>
      </c>
      <c r="G468" s="277" t="s">
        <v>343</v>
      </c>
      <c r="H468" s="278">
        <v>1</v>
      </c>
      <c r="I468" s="279"/>
      <c r="J468" s="280">
        <f>ROUND(I468*H468,2)</f>
        <v>0</v>
      </c>
      <c r="K468" s="276" t="s">
        <v>19</v>
      </c>
      <c r="L468" s="281"/>
      <c r="M468" s="282" t="s">
        <v>19</v>
      </c>
      <c r="N468" s="283" t="s">
        <v>40</v>
      </c>
      <c r="O468" s="87"/>
      <c r="P468" s="224">
        <f>O468*H468</f>
        <v>0</v>
      </c>
      <c r="Q468" s="224">
        <v>0</v>
      </c>
      <c r="R468" s="224">
        <f>Q468*H468</f>
        <v>0</v>
      </c>
      <c r="S468" s="224">
        <v>0</v>
      </c>
      <c r="T468" s="225">
        <f>S468*H468</f>
        <v>0</v>
      </c>
      <c r="U468" s="41"/>
      <c r="V468" s="41"/>
      <c r="W468" s="41"/>
      <c r="X468" s="41"/>
      <c r="Y468" s="41"/>
      <c r="Z468" s="41"/>
      <c r="AA468" s="41"/>
      <c r="AB468" s="41"/>
      <c r="AC468" s="41"/>
      <c r="AD468" s="41"/>
      <c r="AE468" s="41"/>
      <c r="AR468" s="226" t="s">
        <v>265</v>
      </c>
      <c r="AT468" s="226" t="s">
        <v>1765</v>
      </c>
      <c r="AU468" s="226" t="s">
        <v>76</v>
      </c>
      <c r="AY468" s="20" t="s">
        <v>193</v>
      </c>
      <c r="BE468" s="227">
        <f>IF(N468="základní",J468,0)</f>
        <v>0</v>
      </c>
      <c r="BF468" s="227">
        <f>IF(N468="snížená",J468,0)</f>
        <v>0</v>
      </c>
      <c r="BG468" s="227">
        <f>IF(N468="zákl. přenesená",J468,0)</f>
        <v>0</v>
      </c>
      <c r="BH468" s="227">
        <f>IF(N468="sníž. přenesená",J468,0)</f>
        <v>0</v>
      </c>
      <c r="BI468" s="227">
        <f>IF(N468="nulová",J468,0)</f>
        <v>0</v>
      </c>
      <c r="BJ468" s="20" t="s">
        <v>76</v>
      </c>
      <c r="BK468" s="227">
        <f>ROUND(I468*H468,2)</f>
        <v>0</v>
      </c>
      <c r="BL468" s="20" t="s">
        <v>200</v>
      </c>
      <c r="BM468" s="226" t="s">
        <v>4929</v>
      </c>
    </row>
    <row r="469" s="2" customFormat="1">
      <c r="A469" s="41"/>
      <c r="B469" s="42"/>
      <c r="C469" s="43"/>
      <c r="D469" s="228" t="s">
        <v>202</v>
      </c>
      <c r="E469" s="43"/>
      <c r="F469" s="229" t="s">
        <v>7089</v>
      </c>
      <c r="G469" s="43"/>
      <c r="H469" s="43"/>
      <c r="I469" s="230"/>
      <c r="J469" s="43"/>
      <c r="K469" s="43"/>
      <c r="L469" s="47"/>
      <c r="M469" s="231"/>
      <c r="N469" s="232"/>
      <c r="O469" s="87"/>
      <c r="P469" s="87"/>
      <c r="Q469" s="87"/>
      <c r="R469" s="87"/>
      <c r="S469" s="87"/>
      <c r="T469" s="88"/>
      <c r="U469" s="41"/>
      <c r="V469" s="41"/>
      <c r="W469" s="41"/>
      <c r="X469" s="41"/>
      <c r="Y469" s="41"/>
      <c r="Z469" s="41"/>
      <c r="AA469" s="41"/>
      <c r="AB469" s="41"/>
      <c r="AC469" s="41"/>
      <c r="AD469" s="41"/>
      <c r="AE469" s="41"/>
      <c r="AT469" s="20" t="s">
        <v>202</v>
      </c>
      <c r="AU469" s="20" t="s">
        <v>76</v>
      </c>
    </row>
    <row r="470" s="2" customFormat="1" ht="37.8" customHeight="1">
      <c r="A470" s="41"/>
      <c r="B470" s="42"/>
      <c r="C470" s="274" t="s">
        <v>2607</v>
      </c>
      <c r="D470" s="274" t="s">
        <v>1765</v>
      </c>
      <c r="E470" s="275" t="s">
        <v>7005</v>
      </c>
      <c r="F470" s="276" t="s">
        <v>7090</v>
      </c>
      <c r="G470" s="277" t="s">
        <v>343</v>
      </c>
      <c r="H470" s="278">
        <v>1</v>
      </c>
      <c r="I470" s="279"/>
      <c r="J470" s="280">
        <f>ROUND(I470*H470,2)</f>
        <v>0</v>
      </c>
      <c r="K470" s="276" t="s">
        <v>19</v>
      </c>
      <c r="L470" s="281"/>
      <c r="M470" s="282" t="s">
        <v>19</v>
      </c>
      <c r="N470" s="283" t="s">
        <v>40</v>
      </c>
      <c r="O470" s="87"/>
      <c r="P470" s="224">
        <f>O470*H470</f>
        <v>0</v>
      </c>
      <c r="Q470" s="224">
        <v>0</v>
      </c>
      <c r="R470" s="224">
        <f>Q470*H470</f>
        <v>0</v>
      </c>
      <c r="S470" s="224">
        <v>0</v>
      </c>
      <c r="T470" s="225">
        <f>S470*H470</f>
        <v>0</v>
      </c>
      <c r="U470" s="41"/>
      <c r="V470" s="41"/>
      <c r="W470" s="41"/>
      <c r="X470" s="41"/>
      <c r="Y470" s="41"/>
      <c r="Z470" s="41"/>
      <c r="AA470" s="41"/>
      <c r="AB470" s="41"/>
      <c r="AC470" s="41"/>
      <c r="AD470" s="41"/>
      <c r="AE470" s="41"/>
      <c r="AR470" s="226" t="s">
        <v>265</v>
      </c>
      <c r="AT470" s="226" t="s">
        <v>1765</v>
      </c>
      <c r="AU470" s="226" t="s">
        <v>76</v>
      </c>
      <c r="AY470" s="20" t="s">
        <v>193</v>
      </c>
      <c r="BE470" s="227">
        <f>IF(N470="základní",J470,0)</f>
        <v>0</v>
      </c>
      <c r="BF470" s="227">
        <f>IF(N470="snížená",J470,0)</f>
        <v>0</v>
      </c>
      <c r="BG470" s="227">
        <f>IF(N470="zákl. přenesená",J470,0)</f>
        <v>0</v>
      </c>
      <c r="BH470" s="227">
        <f>IF(N470="sníž. přenesená",J470,0)</f>
        <v>0</v>
      </c>
      <c r="BI470" s="227">
        <f>IF(N470="nulová",J470,0)</f>
        <v>0</v>
      </c>
      <c r="BJ470" s="20" t="s">
        <v>76</v>
      </c>
      <c r="BK470" s="227">
        <f>ROUND(I470*H470,2)</f>
        <v>0</v>
      </c>
      <c r="BL470" s="20" t="s">
        <v>200</v>
      </c>
      <c r="BM470" s="226" t="s">
        <v>4940</v>
      </c>
    </row>
    <row r="471" s="2" customFormat="1">
      <c r="A471" s="41"/>
      <c r="B471" s="42"/>
      <c r="C471" s="43"/>
      <c r="D471" s="228" t="s">
        <v>202</v>
      </c>
      <c r="E471" s="43"/>
      <c r="F471" s="229" t="s">
        <v>7091</v>
      </c>
      <c r="G471" s="43"/>
      <c r="H471" s="43"/>
      <c r="I471" s="230"/>
      <c r="J471" s="43"/>
      <c r="K471" s="43"/>
      <c r="L471" s="47"/>
      <c r="M471" s="231"/>
      <c r="N471" s="232"/>
      <c r="O471" s="87"/>
      <c r="P471" s="87"/>
      <c r="Q471" s="87"/>
      <c r="R471" s="87"/>
      <c r="S471" s="87"/>
      <c r="T471" s="88"/>
      <c r="U471" s="41"/>
      <c r="V471" s="41"/>
      <c r="W471" s="41"/>
      <c r="X471" s="41"/>
      <c r="Y471" s="41"/>
      <c r="Z471" s="41"/>
      <c r="AA471" s="41"/>
      <c r="AB471" s="41"/>
      <c r="AC471" s="41"/>
      <c r="AD471" s="41"/>
      <c r="AE471" s="41"/>
      <c r="AT471" s="20" t="s">
        <v>202</v>
      </c>
      <c r="AU471" s="20" t="s">
        <v>76</v>
      </c>
    </row>
    <row r="472" s="2" customFormat="1" ht="37.8" customHeight="1">
      <c r="A472" s="41"/>
      <c r="B472" s="42"/>
      <c r="C472" s="274" t="s">
        <v>2611</v>
      </c>
      <c r="D472" s="274" t="s">
        <v>1765</v>
      </c>
      <c r="E472" s="275" t="s">
        <v>7007</v>
      </c>
      <c r="F472" s="276" t="s">
        <v>7092</v>
      </c>
      <c r="G472" s="277" t="s">
        <v>343</v>
      </c>
      <c r="H472" s="278">
        <v>1</v>
      </c>
      <c r="I472" s="279"/>
      <c r="J472" s="280">
        <f>ROUND(I472*H472,2)</f>
        <v>0</v>
      </c>
      <c r="K472" s="276" t="s">
        <v>19</v>
      </c>
      <c r="L472" s="281"/>
      <c r="M472" s="282" t="s">
        <v>19</v>
      </c>
      <c r="N472" s="283" t="s">
        <v>40</v>
      </c>
      <c r="O472" s="87"/>
      <c r="P472" s="224">
        <f>O472*H472</f>
        <v>0</v>
      </c>
      <c r="Q472" s="224">
        <v>0</v>
      </c>
      <c r="R472" s="224">
        <f>Q472*H472</f>
        <v>0</v>
      </c>
      <c r="S472" s="224">
        <v>0</v>
      </c>
      <c r="T472" s="225">
        <f>S472*H472</f>
        <v>0</v>
      </c>
      <c r="U472" s="41"/>
      <c r="V472" s="41"/>
      <c r="W472" s="41"/>
      <c r="X472" s="41"/>
      <c r="Y472" s="41"/>
      <c r="Z472" s="41"/>
      <c r="AA472" s="41"/>
      <c r="AB472" s="41"/>
      <c r="AC472" s="41"/>
      <c r="AD472" s="41"/>
      <c r="AE472" s="41"/>
      <c r="AR472" s="226" t="s">
        <v>265</v>
      </c>
      <c r="AT472" s="226" t="s">
        <v>1765</v>
      </c>
      <c r="AU472" s="226" t="s">
        <v>76</v>
      </c>
      <c r="AY472" s="20" t="s">
        <v>193</v>
      </c>
      <c r="BE472" s="227">
        <f>IF(N472="základní",J472,0)</f>
        <v>0</v>
      </c>
      <c r="BF472" s="227">
        <f>IF(N472="snížená",J472,0)</f>
        <v>0</v>
      </c>
      <c r="BG472" s="227">
        <f>IF(N472="zákl. přenesená",J472,0)</f>
        <v>0</v>
      </c>
      <c r="BH472" s="227">
        <f>IF(N472="sníž. přenesená",J472,0)</f>
        <v>0</v>
      </c>
      <c r="BI472" s="227">
        <f>IF(N472="nulová",J472,0)</f>
        <v>0</v>
      </c>
      <c r="BJ472" s="20" t="s">
        <v>76</v>
      </c>
      <c r="BK472" s="227">
        <f>ROUND(I472*H472,2)</f>
        <v>0</v>
      </c>
      <c r="BL472" s="20" t="s">
        <v>200</v>
      </c>
      <c r="BM472" s="226" t="s">
        <v>4959</v>
      </c>
    </row>
    <row r="473" s="2" customFormat="1">
      <c r="A473" s="41"/>
      <c r="B473" s="42"/>
      <c r="C473" s="43"/>
      <c r="D473" s="228" t="s">
        <v>202</v>
      </c>
      <c r="E473" s="43"/>
      <c r="F473" s="229" t="s">
        <v>7093</v>
      </c>
      <c r="G473" s="43"/>
      <c r="H473" s="43"/>
      <c r="I473" s="230"/>
      <c r="J473" s="43"/>
      <c r="K473" s="43"/>
      <c r="L473" s="47"/>
      <c r="M473" s="231"/>
      <c r="N473" s="232"/>
      <c r="O473" s="87"/>
      <c r="P473" s="87"/>
      <c r="Q473" s="87"/>
      <c r="R473" s="87"/>
      <c r="S473" s="87"/>
      <c r="T473" s="88"/>
      <c r="U473" s="41"/>
      <c r="V473" s="41"/>
      <c r="W473" s="41"/>
      <c r="X473" s="41"/>
      <c r="Y473" s="41"/>
      <c r="Z473" s="41"/>
      <c r="AA473" s="41"/>
      <c r="AB473" s="41"/>
      <c r="AC473" s="41"/>
      <c r="AD473" s="41"/>
      <c r="AE473" s="41"/>
      <c r="AT473" s="20" t="s">
        <v>202</v>
      </c>
      <c r="AU473" s="20" t="s">
        <v>76</v>
      </c>
    </row>
    <row r="474" s="2" customFormat="1" ht="37.8" customHeight="1">
      <c r="A474" s="41"/>
      <c r="B474" s="42"/>
      <c r="C474" s="274" t="s">
        <v>2617</v>
      </c>
      <c r="D474" s="274" t="s">
        <v>1765</v>
      </c>
      <c r="E474" s="275" t="s">
        <v>7009</v>
      </c>
      <c r="F474" s="276" t="s">
        <v>7094</v>
      </c>
      <c r="G474" s="277" t="s">
        <v>343</v>
      </c>
      <c r="H474" s="278">
        <v>6</v>
      </c>
      <c r="I474" s="279"/>
      <c r="J474" s="280">
        <f>ROUND(I474*H474,2)</f>
        <v>0</v>
      </c>
      <c r="K474" s="276" t="s">
        <v>19</v>
      </c>
      <c r="L474" s="281"/>
      <c r="M474" s="282" t="s">
        <v>19</v>
      </c>
      <c r="N474" s="283" t="s">
        <v>40</v>
      </c>
      <c r="O474" s="87"/>
      <c r="P474" s="224">
        <f>O474*H474</f>
        <v>0</v>
      </c>
      <c r="Q474" s="224">
        <v>0</v>
      </c>
      <c r="R474" s="224">
        <f>Q474*H474</f>
        <v>0</v>
      </c>
      <c r="S474" s="224">
        <v>0</v>
      </c>
      <c r="T474" s="225">
        <f>S474*H474</f>
        <v>0</v>
      </c>
      <c r="U474" s="41"/>
      <c r="V474" s="41"/>
      <c r="W474" s="41"/>
      <c r="X474" s="41"/>
      <c r="Y474" s="41"/>
      <c r="Z474" s="41"/>
      <c r="AA474" s="41"/>
      <c r="AB474" s="41"/>
      <c r="AC474" s="41"/>
      <c r="AD474" s="41"/>
      <c r="AE474" s="41"/>
      <c r="AR474" s="226" t="s">
        <v>265</v>
      </c>
      <c r="AT474" s="226" t="s">
        <v>1765</v>
      </c>
      <c r="AU474" s="226" t="s">
        <v>76</v>
      </c>
      <c r="AY474" s="20" t="s">
        <v>193</v>
      </c>
      <c r="BE474" s="227">
        <f>IF(N474="základní",J474,0)</f>
        <v>0</v>
      </c>
      <c r="BF474" s="227">
        <f>IF(N474="snížená",J474,0)</f>
        <v>0</v>
      </c>
      <c r="BG474" s="227">
        <f>IF(N474="zákl. přenesená",J474,0)</f>
        <v>0</v>
      </c>
      <c r="BH474" s="227">
        <f>IF(N474="sníž. přenesená",J474,0)</f>
        <v>0</v>
      </c>
      <c r="BI474" s="227">
        <f>IF(N474="nulová",J474,0)</f>
        <v>0</v>
      </c>
      <c r="BJ474" s="20" t="s">
        <v>76</v>
      </c>
      <c r="BK474" s="227">
        <f>ROUND(I474*H474,2)</f>
        <v>0</v>
      </c>
      <c r="BL474" s="20" t="s">
        <v>200</v>
      </c>
      <c r="BM474" s="226" t="s">
        <v>4975</v>
      </c>
    </row>
    <row r="475" s="2" customFormat="1">
      <c r="A475" s="41"/>
      <c r="B475" s="42"/>
      <c r="C475" s="43"/>
      <c r="D475" s="228" t="s">
        <v>202</v>
      </c>
      <c r="E475" s="43"/>
      <c r="F475" s="229" t="s">
        <v>7095</v>
      </c>
      <c r="G475" s="43"/>
      <c r="H475" s="43"/>
      <c r="I475" s="230"/>
      <c r="J475" s="43"/>
      <c r="K475" s="43"/>
      <c r="L475" s="47"/>
      <c r="M475" s="231"/>
      <c r="N475" s="232"/>
      <c r="O475" s="87"/>
      <c r="P475" s="87"/>
      <c r="Q475" s="87"/>
      <c r="R475" s="87"/>
      <c r="S475" s="87"/>
      <c r="T475" s="88"/>
      <c r="U475" s="41"/>
      <c r="V475" s="41"/>
      <c r="W475" s="41"/>
      <c r="X475" s="41"/>
      <c r="Y475" s="41"/>
      <c r="Z475" s="41"/>
      <c r="AA475" s="41"/>
      <c r="AB475" s="41"/>
      <c r="AC475" s="41"/>
      <c r="AD475" s="41"/>
      <c r="AE475" s="41"/>
      <c r="AT475" s="20" t="s">
        <v>202</v>
      </c>
      <c r="AU475" s="20" t="s">
        <v>76</v>
      </c>
    </row>
    <row r="476" s="2" customFormat="1" ht="37.8" customHeight="1">
      <c r="A476" s="41"/>
      <c r="B476" s="42"/>
      <c r="C476" s="274" t="s">
        <v>2624</v>
      </c>
      <c r="D476" s="274" t="s">
        <v>1765</v>
      </c>
      <c r="E476" s="275" t="s">
        <v>7012</v>
      </c>
      <c r="F476" s="276" t="s">
        <v>7096</v>
      </c>
      <c r="G476" s="277" t="s">
        <v>343</v>
      </c>
      <c r="H476" s="278">
        <v>1</v>
      </c>
      <c r="I476" s="279"/>
      <c r="J476" s="280">
        <f>ROUND(I476*H476,2)</f>
        <v>0</v>
      </c>
      <c r="K476" s="276" t="s">
        <v>19</v>
      </c>
      <c r="L476" s="281"/>
      <c r="M476" s="282" t="s">
        <v>19</v>
      </c>
      <c r="N476" s="283" t="s">
        <v>40</v>
      </c>
      <c r="O476" s="87"/>
      <c r="P476" s="224">
        <f>O476*H476</f>
        <v>0</v>
      </c>
      <c r="Q476" s="224">
        <v>0</v>
      </c>
      <c r="R476" s="224">
        <f>Q476*H476</f>
        <v>0</v>
      </c>
      <c r="S476" s="224">
        <v>0</v>
      </c>
      <c r="T476" s="225">
        <f>S476*H476</f>
        <v>0</v>
      </c>
      <c r="U476" s="41"/>
      <c r="V476" s="41"/>
      <c r="W476" s="41"/>
      <c r="X476" s="41"/>
      <c r="Y476" s="41"/>
      <c r="Z476" s="41"/>
      <c r="AA476" s="41"/>
      <c r="AB476" s="41"/>
      <c r="AC476" s="41"/>
      <c r="AD476" s="41"/>
      <c r="AE476" s="41"/>
      <c r="AR476" s="226" t="s">
        <v>265</v>
      </c>
      <c r="AT476" s="226" t="s">
        <v>1765</v>
      </c>
      <c r="AU476" s="226" t="s">
        <v>76</v>
      </c>
      <c r="AY476" s="20" t="s">
        <v>193</v>
      </c>
      <c r="BE476" s="227">
        <f>IF(N476="základní",J476,0)</f>
        <v>0</v>
      </c>
      <c r="BF476" s="227">
        <f>IF(N476="snížená",J476,0)</f>
        <v>0</v>
      </c>
      <c r="BG476" s="227">
        <f>IF(N476="zákl. přenesená",J476,0)</f>
        <v>0</v>
      </c>
      <c r="BH476" s="227">
        <f>IF(N476="sníž. přenesená",J476,0)</f>
        <v>0</v>
      </c>
      <c r="BI476" s="227">
        <f>IF(N476="nulová",J476,0)</f>
        <v>0</v>
      </c>
      <c r="BJ476" s="20" t="s">
        <v>76</v>
      </c>
      <c r="BK476" s="227">
        <f>ROUND(I476*H476,2)</f>
        <v>0</v>
      </c>
      <c r="BL476" s="20" t="s">
        <v>200</v>
      </c>
      <c r="BM476" s="226" t="s">
        <v>4983</v>
      </c>
    </row>
    <row r="477" s="2" customFormat="1">
      <c r="A477" s="41"/>
      <c r="B477" s="42"/>
      <c r="C477" s="43"/>
      <c r="D477" s="228" t="s">
        <v>202</v>
      </c>
      <c r="E477" s="43"/>
      <c r="F477" s="229" t="s">
        <v>7097</v>
      </c>
      <c r="G477" s="43"/>
      <c r="H477" s="43"/>
      <c r="I477" s="230"/>
      <c r="J477" s="43"/>
      <c r="K477" s="43"/>
      <c r="L477" s="47"/>
      <c r="M477" s="231"/>
      <c r="N477" s="232"/>
      <c r="O477" s="87"/>
      <c r="P477" s="87"/>
      <c r="Q477" s="87"/>
      <c r="R477" s="87"/>
      <c r="S477" s="87"/>
      <c r="T477" s="88"/>
      <c r="U477" s="41"/>
      <c r="V477" s="41"/>
      <c r="W477" s="41"/>
      <c r="X477" s="41"/>
      <c r="Y477" s="41"/>
      <c r="Z477" s="41"/>
      <c r="AA477" s="41"/>
      <c r="AB477" s="41"/>
      <c r="AC477" s="41"/>
      <c r="AD477" s="41"/>
      <c r="AE477" s="41"/>
      <c r="AT477" s="20" t="s">
        <v>202</v>
      </c>
      <c r="AU477" s="20" t="s">
        <v>76</v>
      </c>
    </row>
    <row r="478" s="2" customFormat="1" ht="37.8" customHeight="1">
      <c r="A478" s="41"/>
      <c r="B478" s="42"/>
      <c r="C478" s="274" t="s">
        <v>2630</v>
      </c>
      <c r="D478" s="274" t="s">
        <v>1765</v>
      </c>
      <c r="E478" s="275" t="s">
        <v>7014</v>
      </c>
      <c r="F478" s="276" t="s">
        <v>7098</v>
      </c>
      <c r="G478" s="277" t="s">
        <v>343</v>
      </c>
      <c r="H478" s="278">
        <v>1</v>
      </c>
      <c r="I478" s="279"/>
      <c r="J478" s="280">
        <f>ROUND(I478*H478,2)</f>
        <v>0</v>
      </c>
      <c r="K478" s="276" t="s">
        <v>19</v>
      </c>
      <c r="L478" s="281"/>
      <c r="M478" s="282" t="s">
        <v>19</v>
      </c>
      <c r="N478" s="283" t="s">
        <v>40</v>
      </c>
      <c r="O478" s="87"/>
      <c r="P478" s="224">
        <f>O478*H478</f>
        <v>0</v>
      </c>
      <c r="Q478" s="224">
        <v>0</v>
      </c>
      <c r="R478" s="224">
        <f>Q478*H478</f>
        <v>0</v>
      </c>
      <c r="S478" s="224">
        <v>0</v>
      </c>
      <c r="T478" s="225">
        <f>S478*H478</f>
        <v>0</v>
      </c>
      <c r="U478" s="41"/>
      <c r="V478" s="41"/>
      <c r="W478" s="41"/>
      <c r="X478" s="41"/>
      <c r="Y478" s="41"/>
      <c r="Z478" s="41"/>
      <c r="AA478" s="41"/>
      <c r="AB478" s="41"/>
      <c r="AC478" s="41"/>
      <c r="AD478" s="41"/>
      <c r="AE478" s="41"/>
      <c r="AR478" s="226" t="s">
        <v>265</v>
      </c>
      <c r="AT478" s="226" t="s">
        <v>1765</v>
      </c>
      <c r="AU478" s="226" t="s">
        <v>76</v>
      </c>
      <c r="AY478" s="20" t="s">
        <v>193</v>
      </c>
      <c r="BE478" s="227">
        <f>IF(N478="základní",J478,0)</f>
        <v>0</v>
      </c>
      <c r="BF478" s="227">
        <f>IF(N478="snížená",J478,0)</f>
        <v>0</v>
      </c>
      <c r="BG478" s="227">
        <f>IF(N478="zákl. přenesená",J478,0)</f>
        <v>0</v>
      </c>
      <c r="BH478" s="227">
        <f>IF(N478="sníž. přenesená",J478,0)</f>
        <v>0</v>
      </c>
      <c r="BI478" s="227">
        <f>IF(N478="nulová",J478,0)</f>
        <v>0</v>
      </c>
      <c r="BJ478" s="20" t="s">
        <v>76</v>
      </c>
      <c r="BK478" s="227">
        <f>ROUND(I478*H478,2)</f>
        <v>0</v>
      </c>
      <c r="BL478" s="20" t="s">
        <v>200</v>
      </c>
      <c r="BM478" s="226" t="s">
        <v>4992</v>
      </c>
    </row>
    <row r="479" s="2" customFormat="1">
      <c r="A479" s="41"/>
      <c r="B479" s="42"/>
      <c r="C479" s="43"/>
      <c r="D479" s="228" t="s">
        <v>202</v>
      </c>
      <c r="E479" s="43"/>
      <c r="F479" s="229" t="s">
        <v>7099</v>
      </c>
      <c r="G479" s="43"/>
      <c r="H479" s="43"/>
      <c r="I479" s="230"/>
      <c r="J479" s="43"/>
      <c r="K479" s="43"/>
      <c r="L479" s="47"/>
      <c r="M479" s="231"/>
      <c r="N479" s="232"/>
      <c r="O479" s="87"/>
      <c r="P479" s="87"/>
      <c r="Q479" s="87"/>
      <c r="R479" s="87"/>
      <c r="S479" s="87"/>
      <c r="T479" s="88"/>
      <c r="U479" s="41"/>
      <c r="V479" s="41"/>
      <c r="W479" s="41"/>
      <c r="X479" s="41"/>
      <c r="Y479" s="41"/>
      <c r="Z479" s="41"/>
      <c r="AA479" s="41"/>
      <c r="AB479" s="41"/>
      <c r="AC479" s="41"/>
      <c r="AD479" s="41"/>
      <c r="AE479" s="41"/>
      <c r="AT479" s="20" t="s">
        <v>202</v>
      </c>
      <c r="AU479" s="20" t="s">
        <v>76</v>
      </c>
    </row>
    <row r="480" s="2" customFormat="1" ht="21.75" customHeight="1">
      <c r="A480" s="41"/>
      <c r="B480" s="42"/>
      <c r="C480" s="274" t="s">
        <v>2636</v>
      </c>
      <c r="D480" s="274" t="s">
        <v>1765</v>
      </c>
      <c r="E480" s="275" t="s">
        <v>7016</v>
      </c>
      <c r="F480" s="276" t="s">
        <v>7100</v>
      </c>
      <c r="G480" s="277" t="s">
        <v>343</v>
      </c>
      <c r="H480" s="278">
        <v>92</v>
      </c>
      <c r="I480" s="279"/>
      <c r="J480" s="280">
        <f>ROUND(I480*H480,2)</f>
        <v>0</v>
      </c>
      <c r="K480" s="276" t="s">
        <v>19</v>
      </c>
      <c r="L480" s="281"/>
      <c r="M480" s="282" t="s">
        <v>19</v>
      </c>
      <c r="N480" s="283" t="s">
        <v>40</v>
      </c>
      <c r="O480" s="87"/>
      <c r="P480" s="224">
        <f>O480*H480</f>
        <v>0</v>
      </c>
      <c r="Q480" s="224">
        <v>0</v>
      </c>
      <c r="R480" s="224">
        <f>Q480*H480</f>
        <v>0</v>
      </c>
      <c r="S480" s="224">
        <v>0</v>
      </c>
      <c r="T480" s="225">
        <f>S480*H480</f>
        <v>0</v>
      </c>
      <c r="U480" s="41"/>
      <c r="V480" s="41"/>
      <c r="W480" s="41"/>
      <c r="X480" s="41"/>
      <c r="Y480" s="41"/>
      <c r="Z480" s="41"/>
      <c r="AA480" s="41"/>
      <c r="AB480" s="41"/>
      <c r="AC480" s="41"/>
      <c r="AD480" s="41"/>
      <c r="AE480" s="41"/>
      <c r="AR480" s="226" t="s">
        <v>265</v>
      </c>
      <c r="AT480" s="226" t="s">
        <v>1765</v>
      </c>
      <c r="AU480" s="226" t="s">
        <v>76</v>
      </c>
      <c r="AY480" s="20" t="s">
        <v>193</v>
      </c>
      <c r="BE480" s="227">
        <f>IF(N480="základní",J480,0)</f>
        <v>0</v>
      </c>
      <c r="BF480" s="227">
        <f>IF(N480="snížená",J480,0)</f>
        <v>0</v>
      </c>
      <c r="BG480" s="227">
        <f>IF(N480="zákl. přenesená",J480,0)</f>
        <v>0</v>
      </c>
      <c r="BH480" s="227">
        <f>IF(N480="sníž. přenesená",J480,0)</f>
        <v>0</v>
      </c>
      <c r="BI480" s="227">
        <f>IF(N480="nulová",J480,0)</f>
        <v>0</v>
      </c>
      <c r="BJ480" s="20" t="s">
        <v>76</v>
      </c>
      <c r="BK480" s="227">
        <f>ROUND(I480*H480,2)</f>
        <v>0</v>
      </c>
      <c r="BL480" s="20" t="s">
        <v>200</v>
      </c>
      <c r="BM480" s="226" t="s">
        <v>5008</v>
      </c>
    </row>
    <row r="481" s="2" customFormat="1">
      <c r="A481" s="41"/>
      <c r="B481" s="42"/>
      <c r="C481" s="43"/>
      <c r="D481" s="228" t="s">
        <v>202</v>
      </c>
      <c r="E481" s="43"/>
      <c r="F481" s="229" t="s">
        <v>7100</v>
      </c>
      <c r="G481" s="43"/>
      <c r="H481" s="43"/>
      <c r="I481" s="230"/>
      <c r="J481" s="43"/>
      <c r="K481" s="43"/>
      <c r="L481" s="47"/>
      <c r="M481" s="231"/>
      <c r="N481" s="232"/>
      <c r="O481" s="87"/>
      <c r="P481" s="87"/>
      <c r="Q481" s="87"/>
      <c r="R481" s="87"/>
      <c r="S481" s="87"/>
      <c r="T481" s="88"/>
      <c r="U481" s="41"/>
      <c r="V481" s="41"/>
      <c r="W481" s="41"/>
      <c r="X481" s="41"/>
      <c r="Y481" s="41"/>
      <c r="Z481" s="41"/>
      <c r="AA481" s="41"/>
      <c r="AB481" s="41"/>
      <c r="AC481" s="41"/>
      <c r="AD481" s="41"/>
      <c r="AE481" s="41"/>
      <c r="AT481" s="20" t="s">
        <v>202</v>
      </c>
      <c r="AU481" s="20" t="s">
        <v>76</v>
      </c>
    </row>
    <row r="482" s="2" customFormat="1" ht="16.5" customHeight="1">
      <c r="A482" s="41"/>
      <c r="B482" s="42"/>
      <c r="C482" s="274" t="s">
        <v>2642</v>
      </c>
      <c r="D482" s="274" t="s">
        <v>1765</v>
      </c>
      <c r="E482" s="275" t="s">
        <v>7030</v>
      </c>
      <c r="F482" s="276" t="s">
        <v>7101</v>
      </c>
      <c r="G482" s="277" t="s">
        <v>343</v>
      </c>
      <c r="H482" s="278">
        <v>240</v>
      </c>
      <c r="I482" s="279"/>
      <c r="J482" s="280">
        <f>ROUND(I482*H482,2)</f>
        <v>0</v>
      </c>
      <c r="K482" s="276" t="s">
        <v>19</v>
      </c>
      <c r="L482" s="281"/>
      <c r="M482" s="282" t="s">
        <v>19</v>
      </c>
      <c r="N482" s="283" t="s">
        <v>40</v>
      </c>
      <c r="O482" s="87"/>
      <c r="P482" s="224">
        <f>O482*H482</f>
        <v>0</v>
      </c>
      <c r="Q482" s="224">
        <v>0</v>
      </c>
      <c r="R482" s="224">
        <f>Q482*H482</f>
        <v>0</v>
      </c>
      <c r="S482" s="224">
        <v>0</v>
      </c>
      <c r="T482" s="225">
        <f>S482*H482</f>
        <v>0</v>
      </c>
      <c r="U482" s="41"/>
      <c r="V482" s="41"/>
      <c r="W482" s="41"/>
      <c r="X482" s="41"/>
      <c r="Y482" s="41"/>
      <c r="Z482" s="41"/>
      <c r="AA482" s="41"/>
      <c r="AB482" s="41"/>
      <c r="AC482" s="41"/>
      <c r="AD482" s="41"/>
      <c r="AE482" s="41"/>
      <c r="AR482" s="226" t="s">
        <v>265</v>
      </c>
      <c r="AT482" s="226" t="s">
        <v>1765</v>
      </c>
      <c r="AU482" s="226" t="s">
        <v>76</v>
      </c>
      <c r="AY482" s="20" t="s">
        <v>193</v>
      </c>
      <c r="BE482" s="227">
        <f>IF(N482="základní",J482,0)</f>
        <v>0</v>
      </c>
      <c r="BF482" s="227">
        <f>IF(N482="snížená",J482,0)</f>
        <v>0</v>
      </c>
      <c r="BG482" s="227">
        <f>IF(N482="zákl. přenesená",J482,0)</f>
        <v>0</v>
      </c>
      <c r="BH482" s="227">
        <f>IF(N482="sníž. přenesená",J482,0)</f>
        <v>0</v>
      </c>
      <c r="BI482" s="227">
        <f>IF(N482="nulová",J482,0)</f>
        <v>0</v>
      </c>
      <c r="BJ482" s="20" t="s">
        <v>76</v>
      </c>
      <c r="BK482" s="227">
        <f>ROUND(I482*H482,2)</f>
        <v>0</v>
      </c>
      <c r="BL482" s="20" t="s">
        <v>200</v>
      </c>
      <c r="BM482" s="226" t="s">
        <v>5020</v>
      </c>
    </row>
    <row r="483" s="2" customFormat="1">
      <c r="A483" s="41"/>
      <c r="B483" s="42"/>
      <c r="C483" s="43"/>
      <c r="D483" s="228" t="s">
        <v>202</v>
      </c>
      <c r="E483" s="43"/>
      <c r="F483" s="229" t="s">
        <v>7101</v>
      </c>
      <c r="G483" s="43"/>
      <c r="H483" s="43"/>
      <c r="I483" s="230"/>
      <c r="J483" s="43"/>
      <c r="K483" s="43"/>
      <c r="L483" s="47"/>
      <c r="M483" s="231"/>
      <c r="N483" s="232"/>
      <c r="O483" s="87"/>
      <c r="P483" s="87"/>
      <c r="Q483" s="87"/>
      <c r="R483" s="87"/>
      <c r="S483" s="87"/>
      <c r="T483" s="88"/>
      <c r="U483" s="41"/>
      <c r="V483" s="41"/>
      <c r="W483" s="41"/>
      <c r="X483" s="41"/>
      <c r="Y483" s="41"/>
      <c r="Z483" s="41"/>
      <c r="AA483" s="41"/>
      <c r="AB483" s="41"/>
      <c r="AC483" s="41"/>
      <c r="AD483" s="41"/>
      <c r="AE483" s="41"/>
      <c r="AT483" s="20" t="s">
        <v>202</v>
      </c>
      <c r="AU483" s="20" t="s">
        <v>76</v>
      </c>
    </row>
    <row r="484" s="2" customFormat="1" ht="16.5" customHeight="1">
      <c r="A484" s="41"/>
      <c r="B484" s="42"/>
      <c r="C484" s="274" t="s">
        <v>2648</v>
      </c>
      <c r="D484" s="274" t="s">
        <v>1765</v>
      </c>
      <c r="E484" s="275" t="s">
        <v>7049</v>
      </c>
      <c r="F484" s="276" t="s">
        <v>7102</v>
      </c>
      <c r="G484" s="277" t="s">
        <v>343</v>
      </c>
      <c r="H484" s="278">
        <v>16</v>
      </c>
      <c r="I484" s="279"/>
      <c r="J484" s="280">
        <f>ROUND(I484*H484,2)</f>
        <v>0</v>
      </c>
      <c r="K484" s="276" t="s">
        <v>19</v>
      </c>
      <c r="L484" s="281"/>
      <c r="M484" s="282" t="s">
        <v>19</v>
      </c>
      <c r="N484" s="283" t="s">
        <v>40</v>
      </c>
      <c r="O484" s="87"/>
      <c r="P484" s="224">
        <f>O484*H484</f>
        <v>0</v>
      </c>
      <c r="Q484" s="224">
        <v>0</v>
      </c>
      <c r="R484" s="224">
        <f>Q484*H484</f>
        <v>0</v>
      </c>
      <c r="S484" s="224">
        <v>0</v>
      </c>
      <c r="T484" s="225">
        <f>S484*H484</f>
        <v>0</v>
      </c>
      <c r="U484" s="41"/>
      <c r="V484" s="41"/>
      <c r="W484" s="41"/>
      <c r="X484" s="41"/>
      <c r="Y484" s="41"/>
      <c r="Z484" s="41"/>
      <c r="AA484" s="41"/>
      <c r="AB484" s="41"/>
      <c r="AC484" s="41"/>
      <c r="AD484" s="41"/>
      <c r="AE484" s="41"/>
      <c r="AR484" s="226" t="s">
        <v>265</v>
      </c>
      <c r="AT484" s="226" t="s">
        <v>1765</v>
      </c>
      <c r="AU484" s="226" t="s">
        <v>76</v>
      </c>
      <c r="AY484" s="20" t="s">
        <v>193</v>
      </c>
      <c r="BE484" s="227">
        <f>IF(N484="základní",J484,0)</f>
        <v>0</v>
      </c>
      <c r="BF484" s="227">
        <f>IF(N484="snížená",J484,0)</f>
        <v>0</v>
      </c>
      <c r="BG484" s="227">
        <f>IF(N484="zákl. přenesená",J484,0)</f>
        <v>0</v>
      </c>
      <c r="BH484" s="227">
        <f>IF(N484="sníž. přenesená",J484,0)</f>
        <v>0</v>
      </c>
      <c r="BI484" s="227">
        <f>IF(N484="nulová",J484,0)</f>
        <v>0</v>
      </c>
      <c r="BJ484" s="20" t="s">
        <v>76</v>
      </c>
      <c r="BK484" s="227">
        <f>ROUND(I484*H484,2)</f>
        <v>0</v>
      </c>
      <c r="BL484" s="20" t="s">
        <v>200</v>
      </c>
      <c r="BM484" s="226" t="s">
        <v>5033</v>
      </c>
    </row>
    <row r="485" s="2" customFormat="1">
      <c r="A485" s="41"/>
      <c r="B485" s="42"/>
      <c r="C485" s="43"/>
      <c r="D485" s="228" t="s">
        <v>202</v>
      </c>
      <c r="E485" s="43"/>
      <c r="F485" s="229" t="s">
        <v>7102</v>
      </c>
      <c r="G485" s="43"/>
      <c r="H485" s="43"/>
      <c r="I485" s="230"/>
      <c r="J485" s="43"/>
      <c r="K485" s="43"/>
      <c r="L485" s="47"/>
      <c r="M485" s="231"/>
      <c r="N485" s="232"/>
      <c r="O485" s="87"/>
      <c r="P485" s="87"/>
      <c r="Q485" s="87"/>
      <c r="R485" s="87"/>
      <c r="S485" s="87"/>
      <c r="T485" s="88"/>
      <c r="U485" s="41"/>
      <c r="V485" s="41"/>
      <c r="W485" s="41"/>
      <c r="X485" s="41"/>
      <c r="Y485" s="41"/>
      <c r="Z485" s="41"/>
      <c r="AA485" s="41"/>
      <c r="AB485" s="41"/>
      <c r="AC485" s="41"/>
      <c r="AD485" s="41"/>
      <c r="AE485" s="41"/>
      <c r="AT485" s="20" t="s">
        <v>202</v>
      </c>
      <c r="AU485" s="20" t="s">
        <v>76</v>
      </c>
    </row>
    <row r="486" s="2" customFormat="1" ht="16.5" customHeight="1">
      <c r="A486" s="41"/>
      <c r="B486" s="42"/>
      <c r="C486" s="215" t="s">
        <v>2655</v>
      </c>
      <c r="D486" s="215" t="s">
        <v>195</v>
      </c>
      <c r="E486" s="216" t="s">
        <v>7103</v>
      </c>
      <c r="F486" s="217" t="s">
        <v>7104</v>
      </c>
      <c r="G486" s="218" t="s">
        <v>326</v>
      </c>
      <c r="H486" s="219">
        <v>1</v>
      </c>
      <c r="I486" s="220"/>
      <c r="J486" s="221">
        <f>ROUND(I486*H486,2)</f>
        <v>0</v>
      </c>
      <c r="K486" s="217" t="s">
        <v>19</v>
      </c>
      <c r="L486" s="47"/>
      <c r="M486" s="222" t="s">
        <v>19</v>
      </c>
      <c r="N486" s="223" t="s">
        <v>40</v>
      </c>
      <c r="O486" s="87"/>
      <c r="P486" s="224">
        <f>O486*H486</f>
        <v>0</v>
      </c>
      <c r="Q486" s="224">
        <v>0</v>
      </c>
      <c r="R486" s="224">
        <f>Q486*H486</f>
        <v>0</v>
      </c>
      <c r="S486" s="224">
        <v>0</v>
      </c>
      <c r="T486" s="225">
        <f>S486*H486</f>
        <v>0</v>
      </c>
      <c r="U486" s="41"/>
      <c r="V486" s="41"/>
      <c r="W486" s="41"/>
      <c r="X486" s="41"/>
      <c r="Y486" s="41"/>
      <c r="Z486" s="41"/>
      <c r="AA486" s="41"/>
      <c r="AB486" s="41"/>
      <c r="AC486" s="41"/>
      <c r="AD486" s="41"/>
      <c r="AE486" s="41"/>
      <c r="AR486" s="226" t="s">
        <v>200</v>
      </c>
      <c r="AT486" s="226" t="s">
        <v>195</v>
      </c>
      <c r="AU486" s="226" t="s">
        <v>76</v>
      </c>
      <c r="AY486" s="20" t="s">
        <v>193</v>
      </c>
      <c r="BE486" s="227">
        <f>IF(N486="základní",J486,0)</f>
        <v>0</v>
      </c>
      <c r="BF486" s="227">
        <f>IF(N486="snížená",J486,0)</f>
        <v>0</v>
      </c>
      <c r="BG486" s="227">
        <f>IF(N486="zákl. přenesená",J486,0)</f>
        <v>0</v>
      </c>
      <c r="BH486" s="227">
        <f>IF(N486="sníž. přenesená",J486,0)</f>
        <v>0</v>
      </c>
      <c r="BI486" s="227">
        <f>IF(N486="nulová",J486,0)</f>
        <v>0</v>
      </c>
      <c r="BJ486" s="20" t="s">
        <v>76</v>
      </c>
      <c r="BK486" s="227">
        <f>ROUND(I486*H486,2)</f>
        <v>0</v>
      </c>
      <c r="BL486" s="20" t="s">
        <v>200</v>
      </c>
      <c r="BM486" s="226" t="s">
        <v>5048</v>
      </c>
    </row>
    <row r="487" s="2" customFormat="1">
      <c r="A487" s="41"/>
      <c r="B487" s="42"/>
      <c r="C487" s="43"/>
      <c r="D487" s="228" t="s">
        <v>202</v>
      </c>
      <c r="E487" s="43"/>
      <c r="F487" s="229" t="s">
        <v>7104</v>
      </c>
      <c r="G487" s="43"/>
      <c r="H487" s="43"/>
      <c r="I487" s="230"/>
      <c r="J487" s="43"/>
      <c r="K487" s="43"/>
      <c r="L487" s="47"/>
      <c r="M487" s="231"/>
      <c r="N487" s="232"/>
      <c r="O487" s="87"/>
      <c r="P487" s="87"/>
      <c r="Q487" s="87"/>
      <c r="R487" s="87"/>
      <c r="S487" s="87"/>
      <c r="T487" s="88"/>
      <c r="U487" s="41"/>
      <c r="V487" s="41"/>
      <c r="W487" s="41"/>
      <c r="X487" s="41"/>
      <c r="Y487" s="41"/>
      <c r="Z487" s="41"/>
      <c r="AA487" s="41"/>
      <c r="AB487" s="41"/>
      <c r="AC487" s="41"/>
      <c r="AD487" s="41"/>
      <c r="AE487" s="41"/>
      <c r="AT487" s="20" t="s">
        <v>202</v>
      </c>
      <c r="AU487" s="20" t="s">
        <v>76</v>
      </c>
    </row>
    <row r="488" s="2" customFormat="1" ht="16.5" customHeight="1">
      <c r="A488" s="41"/>
      <c r="B488" s="42"/>
      <c r="C488" s="215" t="s">
        <v>2660</v>
      </c>
      <c r="D488" s="215" t="s">
        <v>195</v>
      </c>
      <c r="E488" s="216" t="s">
        <v>7105</v>
      </c>
      <c r="F488" s="217" t="s">
        <v>7106</v>
      </c>
      <c r="G488" s="218" t="s">
        <v>326</v>
      </c>
      <c r="H488" s="219">
        <v>8</v>
      </c>
      <c r="I488" s="220"/>
      <c r="J488" s="221">
        <f>ROUND(I488*H488,2)</f>
        <v>0</v>
      </c>
      <c r="K488" s="217" t="s">
        <v>19</v>
      </c>
      <c r="L488" s="47"/>
      <c r="M488" s="222" t="s">
        <v>19</v>
      </c>
      <c r="N488" s="223" t="s">
        <v>40</v>
      </c>
      <c r="O488" s="87"/>
      <c r="P488" s="224">
        <f>O488*H488</f>
        <v>0</v>
      </c>
      <c r="Q488" s="224">
        <v>0</v>
      </c>
      <c r="R488" s="224">
        <f>Q488*H488</f>
        <v>0</v>
      </c>
      <c r="S488" s="224">
        <v>0</v>
      </c>
      <c r="T488" s="225">
        <f>S488*H488</f>
        <v>0</v>
      </c>
      <c r="U488" s="41"/>
      <c r="V488" s="41"/>
      <c r="W488" s="41"/>
      <c r="X488" s="41"/>
      <c r="Y488" s="41"/>
      <c r="Z488" s="41"/>
      <c r="AA488" s="41"/>
      <c r="AB488" s="41"/>
      <c r="AC488" s="41"/>
      <c r="AD488" s="41"/>
      <c r="AE488" s="41"/>
      <c r="AR488" s="226" t="s">
        <v>200</v>
      </c>
      <c r="AT488" s="226" t="s">
        <v>195</v>
      </c>
      <c r="AU488" s="226" t="s">
        <v>76</v>
      </c>
      <c r="AY488" s="20" t="s">
        <v>193</v>
      </c>
      <c r="BE488" s="227">
        <f>IF(N488="základní",J488,0)</f>
        <v>0</v>
      </c>
      <c r="BF488" s="227">
        <f>IF(N488="snížená",J488,0)</f>
        <v>0</v>
      </c>
      <c r="BG488" s="227">
        <f>IF(N488="zákl. přenesená",J488,0)</f>
        <v>0</v>
      </c>
      <c r="BH488" s="227">
        <f>IF(N488="sníž. přenesená",J488,0)</f>
        <v>0</v>
      </c>
      <c r="BI488" s="227">
        <f>IF(N488="nulová",J488,0)</f>
        <v>0</v>
      </c>
      <c r="BJ488" s="20" t="s">
        <v>76</v>
      </c>
      <c r="BK488" s="227">
        <f>ROUND(I488*H488,2)</f>
        <v>0</v>
      </c>
      <c r="BL488" s="20" t="s">
        <v>200</v>
      </c>
      <c r="BM488" s="226" t="s">
        <v>5058</v>
      </c>
    </row>
    <row r="489" s="2" customFormat="1">
      <c r="A489" s="41"/>
      <c r="B489" s="42"/>
      <c r="C489" s="43"/>
      <c r="D489" s="228" t="s">
        <v>202</v>
      </c>
      <c r="E489" s="43"/>
      <c r="F489" s="229" t="s">
        <v>7106</v>
      </c>
      <c r="G489" s="43"/>
      <c r="H489" s="43"/>
      <c r="I489" s="230"/>
      <c r="J489" s="43"/>
      <c r="K489" s="43"/>
      <c r="L489" s="47"/>
      <c r="M489" s="231"/>
      <c r="N489" s="232"/>
      <c r="O489" s="87"/>
      <c r="P489" s="87"/>
      <c r="Q489" s="87"/>
      <c r="R489" s="87"/>
      <c r="S489" s="87"/>
      <c r="T489" s="88"/>
      <c r="U489" s="41"/>
      <c r="V489" s="41"/>
      <c r="W489" s="41"/>
      <c r="X489" s="41"/>
      <c r="Y489" s="41"/>
      <c r="Z489" s="41"/>
      <c r="AA489" s="41"/>
      <c r="AB489" s="41"/>
      <c r="AC489" s="41"/>
      <c r="AD489" s="41"/>
      <c r="AE489" s="41"/>
      <c r="AT489" s="20" t="s">
        <v>202</v>
      </c>
      <c r="AU489" s="20" t="s">
        <v>76</v>
      </c>
    </row>
    <row r="490" s="2" customFormat="1" ht="16.5" customHeight="1">
      <c r="A490" s="41"/>
      <c r="B490" s="42"/>
      <c r="C490" s="215" t="s">
        <v>2668</v>
      </c>
      <c r="D490" s="215" t="s">
        <v>195</v>
      </c>
      <c r="E490" s="216" t="s">
        <v>7107</v>
      </c>
      <c r="F490" s="217" t="s">
        <v>7108</v>
      </c>
      <c r="G490" s="218" t="s">
        <v>258</v>
      </c>
      <c r="H490" s="219">
        <v>820.125</v>
      </c>
      <c r="I490" s="220"/>
      <c r="J490" s="221">
        <f>ROUND(I490*H490,2)</f>
        <v>0</v>
      </c>
      <c r="K490" s="217" t="s">
        <v>19</v>
      </c>
      <c r="L490" s="47"/>
      <c r="M490" s="222" t="s">
        <v>19</v>
      </c>
      <c r="N490" s="223" t="s">
        <v>40</v>
      </c>
      <c r="O490" s="87"/>
      <c r="P490" s="224">
        <f>O490*H490</f>
        <v>0</v>
      </c>
      <c r="Q490" s="224">
        <v>0</v>
      </c>
      <c r="R490" s="224">
        <f>Q490*H490</f>
        <v>0</v>
      </c>
      <c r="S490" s="224">
        <v>0</v>
      </c>
      <c r="T490" s="225">
        <f>S490*H490</f>
        <v>0</v>
      </c>
      <c r="U490" s="41"/>
      <c r="V490" s="41"/>
      <c r="W490" s="41"/>
      <c r="X490" s="41"/>
      <c r="Y490" s="41"/>
      <c r="Z490" s="41"/>
      <c r="AA490" s="41"/>
      <c r="AB490" s="41"/>
      <c r="AC490" s="41"/>
      <c r="AD490" s="41"/>
      <c r="AE490" s="41"/>
      <c r="AR490" s="226" t="s">
        <v>200</v>
      </c>
      <c r="AT490" s="226" t="s">
        <v>195</v>
      </c>
      <c r="AU490" s="226" t="s">
        <v>76</v>
      </c>
      <c r="AY490" s="20" t="s">
        <v>193</v>
      </c>
      <c r="BE490" s="227">
        <f>IF(N490="základní",J490,0)</f>
        <v>0</v>
      </c>
      <c r="BF490" s="227">
        <f>IF(N490="snížená",J490,0)</f>
        <v>0</v>
      </c>
      <c r="BG490" s="227">
        <f>IF(N490="zákl. přenesená",J490,0)</f>
        <v>0</v>
      </c>
      <c r="BH490" s="227">
        <f>IF(N490="sníž. přenesená",J490,0)</f>
        <v>0</v>
      </c>
      <c r="BI490" s="227">
        <f>IF(N490="nulová",J490,0)</f>
        <v>0</v>
      </c>
      <c r="BJ490" s="20" t="s">
        <v>76</v>
      </c>
      <c r="BK490" s="227">
        <f>ROUND(I490*H490,2)</f>
        <v>0</v>
      </c>
      <c r="BL490" s="20" t="s">
        <v>200</v>
      </c>
      <c r="BM490" s="226" t="s">
        <v>5067</v>
      </c>
    </row>
    <row r="491" s="2" customFormat="1">
      <c r="A491" s="41"/>
      <c r="B491" s="42"/>
      <c r="C491" s="43"/>
      <c r="D491" s="228" t="s">
        <v>202</v>
      </c>
      <c r="E491" s="43"/>
      <c r="F491" s="229" t="s">
        <v>7108</v>
      </c>
      <c r="G491" s="43"/>
      <c r="H491" s="43"/>
      <c r="I491" s="230"/>
      <c r="J491" s="43"/>
      <c r="K491" s="43"/>
      <c r="L491" s="47"/>
      <c r="M491" s="231"/>
      <c r="N491" s="232"/>
      <c r="O491" s="87"/>
      <c r="P491" s="87"/>
      <c r="Q491" s="87"/>
      <c r="R491" s="87"/>
      <c r="S491" s="87"/>
      <c r="T491" s="88"/>
      <c r="U491" s="41"/>
      <c r="V491" s="41"/>
      <c r="W491" s="41"/>
      <c r="X491" s="41"/>
      <c r="Y491" s="41"/>
      <c r="Z491" s="41"/>
      <c r="AA491" s="41"/>
      <c r="AB491" s="41"/>
      <c r="AC491" s="41"/>
      <c r="AD491" s="41"/>
      <c r="AE491" s="41"/>
      <c r="AT491" s="20" t="s">
        <v>202</v>
      </c>
      <c r="AU491" s="20" t="s">
        <v>76</v>
      </c>
    </row>
    <row r="492" s="2" customFormat="1" ht="16.5" customHeight="1">
      <c r="A492" s="41"/>
      <c r="B492" s="42"/>
      <c r="C492" s="215" t="s">
        <v>2677</v>
      </c>
      <c r="D492" s="215" t="s">
        <v>195</v>
      </c>
      <c r="E492" s="216" t="s">
        <v>7068</v>
      </c>
      <c r="F492" s="217" t="s">
        <v>7069</v>
      </c>
      <c r="G492" s="218" t="s">
        <v>248</v>
      </c>
      <c r="H492" s="219">
        <v>3.1739999999999999</v>
      </c>
      <c r="I492" s="220"/>
      <c r="J492" s="221">
        <f>ROUND(I492*H492,2)</f>
        <v>0</v>
      </c>
      <c r="K492" s="217" t="s">
        <v>199</v>
      </c>
      <c r="L492" s="47"/>
      <c r="M492" s="222" t="s">
        <v>19</v>
      </c>
      <c r="N492" s="223" t="s">
        <v>40</v>
      </c>
      <c r="O492" s="87"/>
      <c r="P492" s="224">
        <f>O492*H492</f>
        <v>0</v>
      </c>
      <c r="Q492" s="224">
        <v>0</v>
      </c>
      <c r="R492" s="224">
        <f>Q492*H492</f>
        <v>0</v>
      </c>
      <c r="S492" s="224">
        <v>0</v>
      </c>
      <c r="T492" s="225">
        <f>S492*H492</f>
        <v>0</v>
      </c>
      <c r="U492" s="41"/>
      <c r="V492" s="41"/>
      <c r="W492" s="41"/>
      <c r="X492" s="41"/>
      <c r="Y492" s="41"/>
      <c r="Z492" s="41"/>
      <c r="AA492" s="41"/>
      <c r="AB492" s="41"/>
      <c r="AC492" s="41"/>
      <c r="AD492" s="41"/>
      <c r="AE492" s="41"/>
      <c r="AR492" s="226" t="s">
        <v>200</v>
      </c>
      <c r="AT492" s="226" t="s">
        <v>195</v>
      </c>
      <c r="AU492" s="226" t="s">
        <v>76</v>
      </c>
      <c r="AY492" s="20" t="s">
        <v>193</v>
      </c>
      <c r="BE492" s="227">
        <f>IF(N492="základní",J492,0)</f>
        <v>0</v>
      </c>
      <c r="BF492" s="227">
        <f>IF(N492="snížená",J492,0)</f>
        <v>0</v>
      </c>
      <c r="BG492" s="227">
        <f>IF(N492="zákl. přenesená",J492,0)</f>
        <v>0</v>
      </c>
      <c r="BH492" s="227">
        <f>IF(N492="sníž. přenesená",J492,0)</f>
        <v>0</v>
      </c>
      <c r="BI492" s="227">
        <f>IF(N492="nulová",J492,0)</f>
        <v>0</v>
      </c>
      <c r="BJ492" s="20" t="s">
        <v>76</v>
      </c>
      <c r="BK492" s="227">
        <f>ROUND(I492*H492,2)</f>
        <v>0</v>
      </c>
      <c r="BL492" s="20" t="s">
        <v>200</v>
      </c>
      <c r="BM492" s="226" t="s">
        <v>5075</v>
      </c>
    </row>
    <row r="493" s="2" customFormat="1">
      <c r="A493" s="41"/>
      <c r="B493" s="42"/>
      <c r="C493" s="43"/>
      <c r="D493" s="228" t="s">
        <v>202</v>
      </c>
      <c r="E493" s="43"/>
      <c r="F493" s="229" t="s">
        <v>7070</v>
      </c>
      <c r="G493" s="43"/>
      <c r="H493" s="43"/>
      <c r="I493" s="230"/>
      <c r="J493" s="43"/>
      <c r="K493" s="43"/>
      <c r="L493" s="47"/>
      <c r="M493" s="231"/>
      <c r="N493" s="232"/>
      <c r="O493" s="87"/>
      <c r="P493" s="87"/>
      <c r="Q493" s="87"/>
      <c r="R493" s="87"/>
      <c r="S493" s="87"/>
      <c r="T493" s="88"/>
      <c r="U493" s="41"/>
      <c r="V493" s="41"/>
      <c r="W493" s="41"/>
      <c r="X493" s="41"/>
      <c r="Y493" s="41"/>
      <c r="Z493" s="41"/>
      <c r="AA493" s="41"/>
      <c r="AB493" s="41"/>
      <c r="AC493" s="41"/>
      <c r="AD493" s="41"/>
      <c r="AE493" s="41"/>
      <c r="AT493" s="20" t="s">
        <v>202</v>
      </c>
      <c r="AU493" s="20" t="s">
        <v>76</v>
      </c>
    </row>
    <row r="494" s="2" customFormat="1">
      <c r="A494" s="41"/>
      <c r="B494" s="42"/>
      <c r="C494" s="43"/>
      <c r="D494" s="233" t="s">
        <v>204</v>
      </c>
      <c r="E494" s="43"/>
      <c r="F494" s="234" t="s">
        <v>7071</v>
      </c>
      <c r="G494" s="43"/>
      <c r="H494" s="43"/>
      <c r="I494" s="230"/>
      <c r="J494" s="43"/>
      <c r="K494" s="43"/>
      <c r="L494" s="47"/>
      <c r="M494" s="231"/>
      <c r="N494" s="232"/>
      <c r="O494" s="87"/>
      <c r="P494" s="87"/>
      <c r="Q494" s="87"/>
      <c r="R494" s="87"/>
      <c r="S494" s="87"/>
      <c r="T494" s="88"/>
      <c r="U494" s="41"/>
      <c r="V494" s="41"/>
      <c r="W494" s="41"/>
      <c r="X494" s="41"/>
      <c r="Y494" s="41"/>
      <c r="Z494" s="41"/>
      <c r="AA494" s="41"/>
      <c r="AB494" s="41"/>
      <c r="AC494" s="41"/>
      <c r="AD494" s="41"/>
      <c r="AE494" s="41"/>
      <c r="AT494" s="20" t="s">
        <v>204</v>
      </c>
      <c r="AU494" s="20" t="s">
        <v>76</v>
      </c>
    </row>
    <row r="495" s="12" customFormat="1" ht="25.92" customHeight="1">
      <c r="A495" s="12"/>
      <c r="B495" s="199"/>
      <c r="C495" s="200"/>
      <c r="D495" s="201" t="s">
        <v>68</v>
      </c>
      <c r="E495" s="202" t="s">
        <v>862</v>
      </c>
      <c r="F495" s="202" t="s">
        <v>863</v>
      </c>
      <c r="G495" s="200"/>
      <c r="H495" s="200"/>
      <c r="I495" s="203"/>
      <c r="J495" s="204">
        <f>BK495</f>
        <v>0</v>
      </c>
      <c r="K495" s="200"/>
      <c r="L495" s="205"/>
      <c r="M495" s="206"/>
      <c r="N495" s="207"/>
      <c r="O495" s="207"/>
      <c r="P495" s="208">
        <f>SUM(P496:P524)</f>
        <v>0</v>
      </c>
      <c r="Q495" s="207"/>
      <c r="R495" s="208">
        <f>SUM(R496:R524)</f>
        <v>0.026957125000000002</v>
      </c>
      <c r="S495" s="207"/>
      <c r="T495" s="209">
        <f>SUM(T496:T524)</f>
        <v>0</v>
      </c>
      <c r="U495" s="12"/>
      <c r="V495" s="12"/>
      <c r="W495" s="12"/>
      <c r="X495" s="12"/>
      <c r="Y495" s="12"/>
      <c r="Z495" s="12"/>
      <c r="AA495" s="12"/>
      <c r="AB495" s="12"/>
      <c r="AC495" s="12"/>
      <c r="AD495" s="12"/>
      <c r="AE495" s="12"/>
      <c r="AR495" s="210" t="s">
        <v>78</v>
      </c>
      <c r="AT495" s="211" t="s">
        <v>68</v>
      </c>
      <c r="AU495" s="211" t="s">
        <v>69</v>
      </c>
      <c r="AY495" s="210" t="s">
        <v>193</v>
      </c>
      <c r="BK495" s="212">
        <f>SUM(BK496:BK524)</f>
        <v>0</v>
      </c>
    </row>
    <row r="496" s="2" customFormat="1" ht="16.5" customHeight="1">
      <c r="A496" s="41"/>
      <c r="B496" s="42"/>
      <c r="C496" s="215" t="s">
        <v>2688</v>
      </c>
      <c r="D496" s="215" t="s">
        <v>195</v>
      </c>
      <c r="E496" s="216" t="s">
        <v>7109</v>
      </c>
      <c r="F496" s="217" t="s">
        <v>7110</v>
      </c>
      <c r="G496" s="218" t="s">
        <v>5448</v>
      </c>
      <c r="H496" s="219">
        <v>130</v>
      </c>
      <c r="I496" s="220"/>
      <c r="J496" s="221">
        <f>ROUND(I496*H496,2)</f>
        <v>0</v>
      </c>
      <c r="K496" s="217" t="s">
        <v>199</v>
      </c>
      <c r="L496" s="47"/>
      <c r="M496" s="222" t="s">
        <v>19</v>
      </c>
      <c r="N496" s="223" t="s">
        <v>40</v>
      </c>
      <c r="O496" s="87"/>
      <c r="P496" s="224">
        <f>O496*H496</f>
        <v>0</v>
      </c>
      <c r="Q496" s="224">
        <v>6.7487499999999994E-05</v>
      </c>
      <c r="R496" s="224">
        <f>Q496*H496</f>
        <v>0.0087733749999999999</v>
      </c>
      <c r="S496" s="224">
        <v>0</v>
      </c>
      <c r="T496" s="225">
        <f>S496*H496</f>
        <v>0</v>
      </c>
      <c r="U496" s="41"/>
      <c r="V496" s="41"/>
      <c r="W496" s="41"/>
      <c r="X496" s="41"/>
      <c r="Y496" s="41"/>
      <c r="Z496" s="41"/>
      <c r="AA496" s="41"/>
      <c r="AB496" s="41"/>
      <c r="AC496" s="41"/>
      <c r="AD496" s="41"/>
      <c r="AE496" s="41"/>
      <c r="AR496" s="226" t="s">
        <v>323</v>
      </c>
      <c r="AT496" s="226" t="s">
        <v>195</v>
      </c>
      <c r="AU496" s="226" t="s">
        <v>76</v>
      </c>
      <c r="AY496" s="20" t="s">
        <v>193</v>
      </c>
      <c r="BE496" s="227">
        <f>IF(N496="základní",J496,0)</f>
        <v>0</v>
      </c>
      <c r="BF496" s="227">
        <f>IF(N496="snížená",J496,0)</f>
        <v>0</v>
      </c>
      <c r="BG496" s="227">
        <f>IF(N496="zákl. přenesená",J496,0)</f>
        <v>0</v>
      </c>
      <c r="BH496" s="227">
        <f>IF(N496="sníž. přenesená",J496,0)</f>
        <v>0</v>
      </c>
      <c r="BI496" s="227">
        <f>IF(N496="nulová",J496,0)</f>
        <v>0</v>
      </c>
      <c r="BJ496" s="20" t="s">
        <v>76</v>
      </c>
      <c r="BK496" s="227">
        <f>ROUND(I496*H496,2)</f>
        <v>0</v>
      </c>
      <c r="BL496" s="20" t="s">
        <v>323</v>
      </c>
      <c r="BM496" s="226" t="s">
        <v>5094</v>
      </c>
    </row>
    <row r="497" s="2" customFormat="1">
      <c r="A497" s="41"/>
      <c r="B497" s="42"/>
      <c r="C497" s="43"/>
      <c r="D497" s="228" t="s">
        <v>202</v>
      </c>
      <c r="E497" s="43"/>
      <c r="F497" s="229" t="s">
        <v>7111</v>
      </c>
      <c r="G497" s="43"/>
      <c r="H497" s="43"/>
      <c r="I497" s="230"/>
      <c r="J497" s="43"/>
      <c r="K497" s="43"/>
      <c r="L497" s="47"/>
      <c r="M497" s="231"/>
      <c r="N497" s="232"/>
      <c r="O497" s="87"/>
      <c r="P497" s="87"/>
      <c r="Q497" s="87"/>
      <c r="R497" s="87"/>
      <c r="S497" s="87"/>
      <c r="T497" s="88"/>
      <c r="U497" s="41"/>
      <c r="V497" s="41"/>
      <c r="W497" s="41"/>
      <c r="X497" s="41"/>
      <c r="Y497" s="41"/>
      <c r="Z497" s="41"/>
      <c r="AA497" s="41"/>
      <c r="AB497" s="41"/>
      <c r="AC497" s="41"/>
      <c r="AD497" s="41"/>
      <c r="AE497" s="41"/>
      <c r="AT497" s="20" t="s">
        <v>202</v>
      </c>
      <c r="AU497" s="20" t="s">
        <v>76</v>
      </c>
    </row>
    <row r="498" s="2" customFormat="1">
      <c r="A498" s="41"/>
      <c r="B498" s="42"/>
      <c r="C498" s="43"/>
      <c r="D498" s="233" t="s">
        <v>204</v>
      </c>
      <c r="E498" s="43"/>
      <c r="F498" s="234" t="s">
        <v>7112</v>
      </c>
      <c r="G498" s="43"/>
      <c r="H498" s="43"/>
      <c r="I498" s="230"/>
      <c r="J498" s="43"/>
      <c r="K498" s="43"/>
      <c r="L498" s="47"/>
      <c r="M498" s="231"/>
      <c r="N498" s="232"/>
      <c r="O498" s="87"/>
      <c r="P498" s="87"/>
      <c r="Q498" s="87"/>
      <c r="R498" s="87"/>
      <c r="S498" s="87"/>
      <c r="T498" s="88"/>
      <c r="U498" s="41"/>
      <c r="V498" s="41"/>
      <c r="W498" s="41"/>
      <c r="X498" s="41"/>
      <c r="Y498" s="41"/>
      <c r="Z498" s="41"/>
      <c r="AA498" s="41"/>
      <c r="AB498" s="41"/>
      <c r="AC498" s="41"/>
      <c r="AD498" s="41"/>
      <c r="AE498" s="41"/>
      <c r="AT498" s="20" t="s">
        <v>204</v>
      </c>
      <c r="AU498" s="20" t="s">
        <v>76</v>
      </c>
    </row>
    <row r="499" s="2" customFormat="1" ht="16.5" customHeight="1">
      <c r="A499" s="41"/>
      <c r="B499" s="42"/>
      <c r="C499" s="215" t="s">
        <v>4032</v>
      </c>
      <c r="D499" s="215" t="s">
        <v>195</v>
      </c>
      <c r="E499" s="216" t="s">
        <v>7113</v>
      </c>
      <c r="F499" s="217" t="s">
        <v>7114</v>
      </c>
      <c r="G499" s="218" t="s">
        <v>5448</v>
      </c>
      <c r="H499" s="219">
        <v>300</v>
      </c>
      <c r="I499" s="220"/>
      <c r="J499" s="221">
        <f>ROUND(I499*H499,2)</f>
        <v>0</v>
      </c>
      <c r="K499" s="217" t="s">
        <v>199</v>
      </c>
      <c r="L499" s="47"/>
      <c r="M499" s="222" t="s">
        <v>19</v>
      </c>
      <c r="N499" s="223" t="s">
        <v>40</v>
      </c>
      <c r="O499" s="87"/>
      <c r="P499" s="224">
        <f>O499*H499</f>
        <v>0</v>
      </c>
      <c r="Q499" s="224">
        <v>6.0612500000000003E-05</v>
      </c>
      <c r="R499" s="224">
        <f>Q499*H499</f>
        <v>0.018183750000000002</v>
      </c>
      <c r="S499" s="224">
        <v>0</v>
      </c>
      <c r="T499" s="225">
        <f>S499*H499</f>
        <v>0</v>
      </c>
      <c r="U499" s="41"/>
      <c r="V499" s="41"/>
      <c r="W499" s="41"/>
      <c r="X499" s="41"/>
      <c r="Y499" s="41"/>
      <c r="Z499" s="41"/>
      <c r="AA499" s="41"/>
      <c r="AB499" s="41"/>
      <c r="AC499" s="41"/>
      <c r="AD499" s="41"/>
      <c r="AE499" s="41"/>
      <c r="AR499" s="226" t="s">
        <v>323</v>
      </c>
      <c r="AT499" s="226" t="s">
        <v>195</v>
      </c>
      <c r="AU499" s="226" t="s">
        <v>76</v>
      </c>
      <c r="AY499" s="20" t="s">
        <v>193</v>
      </c>
      <c r="BE499" s="227">
        <f>IF(N499="základní",J499,0)</f>
        <v>0</v>
      </c>
      <c r="BF499" s="227">
        <f>IF(N499="snížená",J499,0)</f>
        <v>0</v>
      </c>
      <c r="BG499" s="227">
        <f>IF(N499="zákl. přenesená",J499,0)</f>
        <v>0</v>
      </c>
      <c r="BH499" s="227">
        <f>IF(N499="sníž. přenesená",J499,0)</f>
        <v>0</v>
      </c>
      <c r="BI499" s="227">
        <f>IF(N499="nulová",J499,0)</f>
        <v>0</v>
      </c>
      <c r="BJ499" s="20" t="s">
        <v>76</v>
      </c>
      <c r="BK499" s="227">
        <f>ROUND(I499*H499,2)</f>
        <v>0</v>
      </c>
      <c r="BL499" s="20" t="s">
        <v>323</v>
      </c>
      <c r="BM499" s="226" t="s">
        <v>5101</v>
      </c>
    </row>
    <row r="500" s="2" customFormat="1">
      <c r="A500" s="41"/>
      <c r="B500" s="42"/>
      <c r="C500" s="43"/>
      <c r="D500" s="228" t="s">
        <v>202</v>
      </c>
      <c r="E500" s="43"/>
      <c r="F500" s="229" t="s">
        <v>7115</v>
      </c>
      <c r="G500" s="43"/>
      <c r="H500" s="43"/>
      <c r="I500" s="230"/>
      <c r="J500" s="43"/>
      <c r="K500" s="43"/>
      <c r="L500" s="47"/>
      <c r="M500" s="231"/>
      <c r="N500" s="232"/>
      <c r="O500" s="87"/>
      <c r="P500" s="87"/>
      <c r="Q500" s="87"/>
      <c r="R500" s="87"/>
      <c r="S500" s="87"/>
      <c r="T500" s="88"/>
      <c r="U500" s="41"/>
      <c r="V500" s="41"/>
      <c r="W500" s="41"/>
      <c r="X500" s="41"/>
      <c r="Y500" s="41"/>
      <c r="Z500" s="41"/>
      <c r="AA500" s="41"/>
      <c r="AB500" s="41"/>
      <c r="AC500" s="41"/>
      <c r="AD500" s="41"/>
      <c r="AE500" s="41"/>
      <c r="AT500" s="20" t="s">
        <v>202</v>
      </c>
      <c r="AU500" s="20" t="s">
        <v>76</v>
      </c>
    </row>
    <row r="501" s="2" customFormat="1">
      <c r="A501" s="41"/>
      <c r="B501" s="42"/>
      <c r="C501" s="43"/>
      <c r="D501" s="233" t="s">
        <v>204</v>
      </c>
      <c r="E501" s="43"/>
      <c r="F501" s="234" t="s">
        <v>7116</v>
      </c>
      <c r="G501" s="43"/>
      <c r="H501" s="43"/>
      <c r="I501" s="230"/>
      <c r="J501" s="43"/>
      <c r="K501" s="43"/>
      <c r="L501" s="47"/>
      <c r="M501" s="231"/>
      <c r="N501" s="232"/>
      <c r="O501" s="87"/>
      <c r="P501" s="87"/>
      <c r="Q501" s="87"/>
      <c r="R501" s="87"/>
      <c r="S501" s="87"/>
      <c r="T501" s="88"/>
      <c r="U501" s="41"/>
      <c r="V501" s="41"/>
      <c r="W501" s="41"/>
      <c r="X501" s="41"/>
      <c r="Y501" s="41"/>
      <c r="Z501" s="41"/>
      <c r="AA501" s="41"/>
      <c r="AB501" s="41"/>
      <c r="AC501" s="41"/>
      <c r="AD501" s="41"/>
      <c r="AE501" s="41"/>
      <c r="AT501" s="20" t="s">
        <v>204</v>
      </c>
      <c r="AU501" s="20" t="s">
        <v>76</v>
      </c>
    </row>
    <row r="502" s="2" customFormat="1" ht="16.5" customHeight="1">
      <c r="A502" s="41"/>
      <c r="B502" s="42"/>
      <c r="C502" s="215" t="s">
        <v>4036</v>
      </c>
      <c r="D502" s="215" t="s">
        <v>195</v>
      </c>
      <c r="E502" s="216" t="s">
        <v>7117</v>
      </c>
      <c r="F502" s="217" t="s">
        <v>7118</v>
      </c>
      <c r="G502" s="218" t="s">
        <v>5448</v>
      </c>
      <c r="H502" s="219">
        <v>100</v>
      </c>
      <c r="I502" s="220"/>
      <c r="J502" s="221">
        <f>ROUND(I502*H502,2)</f>
        <v>0</v>
      </c>
      <c r="K502" s="217" t="s">
        <v>19</v>
      </c>
      <c r="L502" s="47"/>
      <c r="M502" s="222" t="s">
        <v>19</v>
      </c>
      <c r="N502" s="223" t="s">
        <v>40</v>
      </c>
      <c r="O502" s="87"/>
      <c r="P502" s="224">
        <f>O502*H502</f>
        <v>0</v>
      </c>
      <c r="Q502" s="224">
        <v>0</v>
      </c>
      <c r="R502" s="224">
        <f>Q502*H502</f>
        <v>0</v>
      </c>
      <c r="S502" s="224">
        <v>0</v>
      </c>
      <c r="T502" s="225">
        <f>S502*H502</f>
        <v>0</v>
      </c>
      <c r="U502" s="41"/>
      <c r="V502" s="41"/>
      <c r="W502" s="41"/>
      <c r="X502" s="41"/>
      <c r="Y502" s="41"/>
      <c r="Z502" s="41"/>
      <c r="AA502" s="41"/>
      <c r="AB502" s="41"/>
      <c r="AC502" s="41"/>
      <c r="AD502" s="41"/>
      <c r="AE502" s="41"/>
      <c r="AR502" s="226" t="s">
        <v>323</v>
      </c>
      <c r="AT502" s="226" t="s">
        <v>195</v>
      </c>
      <c r="AU502" s="226" t="s">
        <v>76</v>
      </c>
      <c r="AY502" s="20" t="s">
        <v>193</v>
      </c>
      <c r="BE502" s="227">
        <f>IF(N502="základní",J502,0)</f>
        <v>0</v>
      </c>
      <c r="BF502" s="227">
        <f>IF(N502="snížená",J502,0)</f>
        <v>0</v>
      </c>
      <c r="BG502" s="227">
        <f>IF(N502="zákl. přenesená",J502,0)</f>
        <v>0</v>
      </c>
      <c r="BH502" s="227">
        <f>IF(N502="sníž. přenesená",J502,0)</f>
        <v>0</v>
      </c>
      <c r="BI502" s="227">
        <f>IF(N502="nulová",J502,0)</f>
        <v>0</v>
      </c>
      <c r="BJ502" s="20" t="s">
        <v>76</v>
      </c>
      <c r="BK502" s="227">
        <f>ROUND(I502*H502,2)</f>
        <v>0</v>
      </c>
      <c r="BL502" s="20" t="s">
        <v>323</v>
      </c>
      <c r="BM502" s="226" t="s">
        <v>5106</v>
      </c>
    </row>
    <row r="503" s="2" customFormat="1">
      <c r="A503" s="41"/>
      <c r="B503" s="42"/>
      <c r="C503" s="43"/>
      <c r="D503" s="228" t="s">
        <v>202</v>
      </c>
      <c r="E503" s="43"/>
      <c r="F503" s="229" t="s">
        <v>7118</v>
      </c>
      <c r="G503" s="43"/>
      <c r="H503" s="43"/>
      <c r="I503" s="230"/>
      <c r="J503" s="43"/>
      <c r="K503" s="43"/>
      <c r="L503" s="47"/>
      <c r="M503" s="231"/>
      <c r="N503" s="232"/>
      <c r="O503" s="87"/>
      <c r="P503" s="87"/>
      <c r="Q503" s="87"/>
      <c r="R503" s="87"/>
      <c r="S503" s="87"/>
      <c r="T503" s="88"/>
      <c r="U503" s="41"/>
      <c r="V503" s="41"/>
      <c r="W503" s="41"/>
      <c r="X503" s="41"/>
      <c r="Y503" s="41"/>
      <c r="Z503" s="41"/>
      <c r="AA503" s="41"/>
      <c r="AB503" s="41"/>
      <c r="AC503" s="41"/>
      <c r="AD503" s="41"/>
      <c r="AE503" s="41"/>
      <c r="AT503" s="20" t="s">
        <v>202</v>
      </c>
      <c r="AU503" s="20" t="s">
        <v>76</v>
      </c>
    </row>
    <row r="504" s="2" customFormat="1" ht="24.15" customHeight="1">
      <c r="A504" s="41"/>
      <c r="B504" s="42"/>
      <c r="C504" s="215" t="s">
        <v>4060</v>
      </c>
      <c r="D504" s="215" t="s">
        <v>195</v>
      </c>
      <c r="E504" s="216" t="s">
        <v>7119</v>
      </c>
      <c r="F504" s="217" t="s">
        <v>7120</v>
      </c>
      <c r="G504" s="218" t="s">
        <v>343</v>
      </c>
      <c r="H504" s="219">
        <v>293</v>
      </c>
      <c r="I504" s="220"/>
      <c r="J504" s="221">
        <f>ROUND(I504*H504,2)</f>
        <v>0</v>
      </c>
      <c r="K504" s="217" t="s">
        <v>19</v>
      </c>
      <c r="L504" s="47"/>
      <c r="M504" s="222" t="s">
        <v>19</v>
      </c>
      <c r="N504" s="223" t="s">
        <v>40</v>
      </c>
      <c r="O504" s="87"/>
      <c r="P504" s="224">
        <f>O504*H504</f>
        <v>0</v>
      </c>
      <c r="Q504" s="224">
        <v>0</v>
      </c>
      <c r="R504" s="224">
        <f>Q504*H504</f>
        <v>0</v>
      </c>
      <c r="S504" s="224">
        <v>0</v>
      </c>
      <c r="T504" s="225">
        <f>S504*H504</f>
        <v>0</v>
      </c>
      <c r="U504" s="41"/>
      <c r="V504" s="41"/>
      <c r="W504" s="41"/>
      <c r="X504" s="41"/>
      <c r="Y504" s="41"/>
      <c r="Z504" s="41"/>
      <c r="AA504" s="41"/>
      <c r="AB504" s="41"/>
      <c r="AC504" s="41"/>
      <c r="AD504" s="41"/>
      <c r="AE504" s="41"/>
      <c r="AR504" s="226" t="s">
        <v>323</v>
      </c>
      <c r="AT504" s="226" t="s">
        <v>195</v>
      </c>
      <c r="AU504" s="226" t="s">
        <v>76</v>
      </c>
      <c r="AY504" s="20" t="s">
        <v>193</v>
      </c>
      <c r="BE504" s="227">
        <f>IF(N504="základní",J504,0)</f>
        <v>0</v>
      </c>
      <c r="BF504" s="227">
        <f>IF(N504="snížená",J504,0)</f>
        <v>0</v>
      </c>
      <c r="BG504" s="227">
        <f>IF(N504="zákl. přenesená",J504,0)</f>
        <v>0</v>
      </c>
      <c r="BH504" s="227">
        <f>IF(N504="sníž. přenesená",J504,0)</f>
        <v>0</v>
      </c>
      <c r="BI504" s="227">
        <f>IF(N504="nulová",J504,0)</f>
        <v>0</v>
      </c>
      <c r="BJ504" s="20" t="s">
        <v>76</v>
      </c>
      <c r="BK504" s="227">
        <f>ROUND(I504*H504,2)</f>
        <v>0</v>
      </c>
      <c r="BL504" s="20" t="s">
        <v>323</v>
      </c>
      <c r="BM504" s="226" t="s">
        <v>5124</v>
      </c>
    </row>
    <row r="505" s="2" customFormat="1">
      <c r="A505" s="41"/>
      <c r="B505" s="42"/>
      <c r="C505" s="43"/>
      <c r="D505" s="228" t="s">
        <v>202</v>
      </c>
      <c r="E505" s="43"/>
      <c r="F505" s="229" t="s">
        <v>7120</v>
      </c>
      <c r="G505" s="43"/>
      <c r="H505" s="43"/>
      <c r="I505" s="230"/>
      <c r="J505" s="43"/>
      <c r="K505" s="43"/>
      <c r="L505" s="47"/>
      <c r="M505" s="231"/>
      <c r="N505" s="232"/>
      <c r="O505" s="87"/>
      <c r="P505" s="87"/>
      <c r="Q505" s="87"/>
      <c r="R505" s="87"/>
      <c r="S505" s="87"/>
      <c r="T505" s="88"/>
      <c r="U505" s="41"/>
      <c r="V505" s="41"/>
      <c r="W505" s="41"/>
      <c r="X505" s="41"/>
      <c r="Y505" s="41"/>
      <c r="Z505" s="41"/>
      <c r="AA505" s="41"/>
      <c r="AB505" s="41"/>
      <c r="AC505" s="41"/>
      <c r="AD505" s="41"/>
      <c r="AE505" s="41"/>
      <c r="AT505" s="20" t="s">
        <v>202</v>
      </c>
      <c r="AU505" s="20" t="s">
        <v>76</v>
      </c>
    </row>
    <row r="506" s="2" customFormat="1" ht="33" customHeight="1">
      <c r="A506" s="41"/>
      <c r="B506" s="42"/>
      <c r="C506" s="215" t="s">
        <v>4063</v>
      </c>
      <c r="D506" s="215" t="s">
        <v>195</v>
      </c>
      <c r="E506" s="216" t="s">
        <v>7121</v>
      </c>
      <c r="F506" s="217" t="s">
        <v>7122</v>
      </c>
      <c r="G506" s="218" t="s">
        <v>343</v>
      </c>
      <c r="H506" s="219">
        <v>586</v>
      </c>
      <c r="I506" s="220"/>
      <c r="J506" s="221">
        <f>ROUND(I506*H506,2)</f>
        <v>0</v>
      </c>
      <c r="K506" s="217" t="s">
        <v>19</v>
      </c>
      <c r="L506" s="47"/>
      <c r="M506" s="222" t="s">
        <v>19</v>
      </c>
      <c r="N506" s="223" t="s">
        <v>40</v>
      </c>
      <c r="O506" s="87"/>
      <c r="P506" s="224">
        <f>O506*H506</f>
        <v>0</v>
      </c>
      <c r="Q506" s="224">
        <v>0</v>
      </c>
      <c r="R506" s="224">
        <f>Q506*H506</f>
        <v>0</v>
      </c>
      <c r="S506" s="224">
        <v>0</v>
      </c>
      <c r="T506" s="225">
        <f>S506*H506</f>
        <v>0</v>
      </c>
      <c r="U506" s="41"/>
      <c r="V506" s="41"/>
      <c r="W506" s="41"/>
      <c r="X506" s="41"/>
      <c r="Y506" s="41"/>
      <c r="Z506" s="41"/>
      <c r="AA506" s="41"/>
      <c r="AB506" s="41"/>
      <c r="AC506" s="41"/>
      <c r="AD506" s="41"/>
      <c r="AE506" s="41"/>
      <c r="AR506" s="226" t="s">
        <v>323</v>
      </c>
      <c r="AT506" s="226" t="s">
        <v>195</v>
      </c>
      <c r="AU506" s="226" t="s">
        <v>76</v>
      </c>
      <c r="AY506" s="20" t="s">
        <v>193</v>
      </c>
      <c r="BE506" s="227">
        <f>IF(N506="základní",J506,0)</f>
        <v>0</v>
      </c>
      <c r="BF506" s="227">
        <f>IF(N506="snížená",J506,0)</f>
        <v>0</v>
      </c>
      <c r="BG506" s="227">
        <f>IF(N506="zákl. přenesená",J506,0)</f>
        <v>0</v>
      </c>
      <c r="BH506" s="227">
        <f>IF(N506="sníž. přenesená",J506,0)</f>
        <v>0</v>
      </c>
      <c r="BI506" s="227">
        <f>IF(N506="nulová",J506,0)</f>
        <v>0</v>
      </c>
      <c r="BJ506" s="20" t="s">
        <v>76</v>
      </c>
      <c r="BK506" s="227">
        <f>ROUND(I506*H506,2)</f>
        <v>0</v>
      </c>
      <c r="BL506" s="20" t="s">
        <v>323</v>
      </c>
      <c r="BM506" s="226" t="s">
        <v>5132</v>
      </c>
    </row>
    <row r="507" s="2" customFormat="1">
      <c r="A507" s="41"/>
      <c r="B507" s="42"/>
      <c r="C507" s="43"/>
      <c r="D507" s="228" t="s">
        <v>202</v>
      </c>
      <c r="E507" s="43"/>
      <c r="F507" s="229" t="s">
        <v>7123</v>
      </c>
      <c r="G507" s="43"/>
      <c r="H507" s="43"/>
      <c r="I507" s="230"/>
      <c r="J507" s="43"/>
      <c r="K507" s="43"/>
      <c r="L507" s="47"/>
      <c r="M507" s="231"/>
      <c r="N507" s="232"/>
      <c r="O507" s="87"/>
      <c r="P507" s="87"/>
      <c r="Q507" s="87"/>
      <c r="R507" s="87"/>
      <c r="S507" s="87"/>
      <c r="T507" s="88"/>
      <c r="U507" s="41"/>
      <c r="V507" s="41"/>
      <c r="W507" s="41"/>
      <c r="X507" s="41"/>
      <c r="Y507" s="41"/>
      <c r="Z507" s="41"/>
      <c r="AA507" s="41"/>
      <c r="AB507" s="41"/>
      <c r="AC507" s="41"/>
      <c r="AD507" s="41"/>
      <c r="AE507" s="41"/>
      <c r="AT507" s="20" t="s">
        <v>202</v>
      </c>
      <c r="AU507" s="20" t="s">
        <v>76</v>
      </c>
    </row>
    <row r="508" s="2" customFormat="1" ht="37.8" customHeight="1">
      <c r="A508" s="41"/>
      <c r="B508" s="42"/>
      <c r="C508" s="215" t="s">
        <v>4065</v>
      </c>
      <c r="D508" s="215" t="s">
        <v>195</v>
      </c>
      <c r="E508" s="216" t="s">
        <v>7124</v>
      </c>
      <c r="F508" s="217" t="s">
        <v>7125</v>
      </c>
      <c r="G508" s="218" t="s">
        <v>343</v>
      </c>
      <c r="H508" s="219">
        <v>240</v>
      </c>
      <c r="I508" s="220"/>
      <c r="J508" s="221">
        <f>ROUND(I508*H508,2)</f>
        <v>0</v>
      </c>
      <c r="K508" s="217" t="s">
        <v>19</v>
      </c>
      <c r="L508" s="47"/>
      <c r="M508" s="222" t="s">
        <v>19</v>
      </c>
      <c r="N508" s="223" t="s">
        <v>40</v>
      </c>
      <c r="O508" s="87"/>
      <c r="P508" s="224">
        <f>O508*H508</f>
        <v>0</v>
      </c>
      <c r="Q508" s="224">
        <v>0</v>
      </c>
      <c r="R508" s="224">
        <f>Q508*H508</f>
        <v>0</v>
      </c>
      <c r="S508" s="224">
        <v>0</v>
      </c>
      <c r="T508" s="225">
        <f>S508*H508</f>
        <v>0</v>
      </c>
      <c r="U508" s="41"/>
      <c r="V508" s="41"/>
      <c r="W508" s="41"/>
      <c r="X508" s="41"/>
      <c r="Y508" s="41"/>
      <c r="Z508" s="41"/>
      <c r="AA508" s="41"/>
      <c r="AB508" s="41"/>
      <c r="AC508" s="41"/>
      <c r="AD508" s="41"/>
      <c r="AE508" s="41"/>
      <c r="AR508" s="226" t="s">
        <v>323</v>
      </c>
      <c r="AT508" s="226" t="s">
        <v>195</v>
      </c>
      <c r="AU508" s="226" t="s">
        <v>76</v>
      </c>
      <c r="AY508" s="20" t="s">
        <v>193</v>
      </c>
      <c r="BE508" s="227">
        <f>IF(N508="základní",J508,0)</f>
        <v>0</v>
      </c>
      <c r="BF508" s="227">
        <f>IF(N508="snížená",J508,0)</f>
        <v>0</v>
      </c>
      <c r="BG508" s="227">
        <f>IF(N508="zákl. přenesená",J508,0)</f>
        <v>0</v>
      </c>
      <c r="BH508" s="227">
        <f>IF(N508="sníž. přenesená",J508,0)</f>
        <v>0</v>
      </c>
      <c r="BI508" s="227">
        <f>IF(N508="nulová",J508,0)</f>
        <v>0</v>
      </c>
      <c r="BJ508" s="20" t="s">
        <v>76</v>
      </c>
      <c r="BK508" s="227">
        <f>ROUND(I508*H508,2)</f>
        <v>0</v>
      </c>
      <c r="BL508" s="20" t="s">
        <v>323</v>
      </c>
      <c r="BM508" s="226" t="s">
        <v>5140</v>
      </c>
    </row>
    <row r="509" s="2" customFormat="1">
      <c r="A509" s="41"/>
      <c r="B509" s="42"/>
      <c r="C509" s="43"/>
      <c r="D509" s="228" t="s">
        <v>202</v>
      </c>
      <c r="E509" s="43"/>
      <c r="F509" s="229" t="s">
        <v>7126</v>
      </c>
      <c r="G509" s="43"/>
      <c r="H509" s="43"/>
      <c r="I509" s="230"/>
      <c r="J509" s="43"/>
      <c r="K509" s="43"/>
      <c r="L509" s="47"/>
      <c r="M509" s="231"/>
      <c r="N509" s="232"/>
      <c r="O509" s="87"/>
      <c r="P509" s="87"/>
      <c r="Q509" s="87"/>
      <c r="R509" s="87"/>
      <c r="S509" s="87"/>
      <c r="T509" s="88"/>
      <c r="U509" s="41"/>
      <c r="V509" s="41"/>
      <c r="W509" s="41"/>
      <c r="X509" s="41"/>
      <c r="Y509" s="41"/>
      <c r="Z509" s="41"/>
      <c r="AA509" s="41"/>
      <c r="AB509" s="41"/>
      <c r="AC509" s="41"/>
      <c r="AD509" s="41"/>
      <c r="AE509" s="41"/>
      <c r="AT509" s="20" t="s">
        <v>202</v>
      </c>
      <c r="AU509" s="20" t="s">
        <v>76</v>
      </c>
    </row>
    <row r="510" s="2" customFormat="1" ht="37.8" customHeight="1">
      <c r="A510" s="41"/>
      <c r="B510" s="42"/>
      <c r="C510" s="215" t="s">
        <v>4071</v>
      </c>
      <c r="D510" s="215" t="s">
        <v>195</v>
      </c>
      <c r="E510" s="216" t="s">
        <v>7127</v>
      </c>
      <c r="F510" s="217" t="s">
        <v>7128</v>
      </c>
      <c r="G510" s="218" t="s">
        <v>343</v>
      </c>
      <c r="H510" s="219">
        <v>136</v>
      </c>
      <c r="I510" s="220"/>
      <c r="J510" s="221">
        <f>ROUND(I510*H510,2)</f>
        <v>0</v>
      </c>
      <c r="K510" s="217" t="s">
        <v>19</v>
      </c>
      <c r="L510" s="47"/>
      <c r="M510" s="222" t="s">
        <v>19</v>
      </c>
      <c r="N510" s="223" t="s">
        <v>40</v>
      </c>
      <c r="O510" s="87"/>
      <c r="P510" s="224">
        <f>O510*H510</f>
        <v>0</v>
      </c>
      <c r="Q510" s="224">
        <v>0</v>
      </c>
      <c r="R510" s="224">
        <f>Q510*H510</f>
        <v>0</v>
      </c>
      <c r="S510" s="224">
        <v>0</v>
      </c>
      <c r="T510" s="225">
        <f>S510*H510</f>
        <v>0</v>
      </c>
      <c r="U510" s="41"/>
      <c r="V510" s="41"/>
      <c r="W510" s="41"/>
      <c r="X510" s="41"/>
      <c r="Y510" s="41"/>
      <c r="Z510" s="41"/>
      <c r="AA510" s="41"/>
      <c r="AB510" s="41"/>
      <c r="AC510" s="41"/>
      <c r="AD510" s="41"/>
      <c r="AE510" s="41"/>
      <c r="AR510" s="226" t="s">
        <v>323</v>
      </c>
      <c r="AT510" s="226" t="s">
        <v>195</v>
      </c>
      <c r="AU510" s="226" t="s">
        <v>76</v>
      </c>
      <c r="AY510" s="20" t="s">
        <v>193</v>
      </c>
      <c r="BE510" s="227">
        <f>IF(N510="základní",J510,0)</f>
        <v>0</v>
      </c>
      <c r="BF510" s="227">
        <f>IF(N510="snížená",J510,0)</f>
        <v>0</v>
      </c>
      <c r="BG510" s="227">
        <f>IF(N510="zákl. přenesená",J510,0)</f>
        <v>0</v>
      </c>
      <c r="BH510" s="227">
        <f>IF(N510="sníž. přenesená",J510,0)</f>
        <v>0</v>
      </c>
      <c r="BI510" s="227">
        <f>IF(N510="nulová",J510,0)</f>
        <v>0</v>
      </c>
      <c r="BJ510" s="20" t="s">
        <v>76</v>
      </c>
      <c r="BK510" s="227">
        <f>ROUND(I510*H510,2)</f>
        <v>0</v>
      </c>
      <c r="BL510" s="20" t="s">
        <v>323</v>
      </c>
      <c r="BM510" s="226" t="s">
        <v>5145</v>
      </c>
    </row>
    <row r="511" s="2" customFormat="1">
      <c r="A511" s="41"/>
      <c r="B511" s="42"/>
      <c r="C511" s="43"/>
      <c r="D511" s="228" t="s">
        <v>202</v>
      </c>
      <c r="E511" s="43"/>
      <c r="F511" s="229" t="s">
        <v>7129</v>
      </c>
      <c r="G511" s="43"/>
      <c r="H511" s="43"/>
      <c r="I511" s="230"/>
      <c r="J511" s="43"/>
      <c r="K511" s="43"/>
      <c r="L511" s="47"/>
      <c r="M511" s="231"/>
      <c r="N511" s="232"/>
      <c r="O511" s="87"/>
      <c r="P511" s="87"/>
      <c r="Q511" s="87"/>
      <c r="R511" s="87"/>
      <c r="S511" s="87"/>
      <c r="T511" s="88"/>
      <c r="U511" s="41"/>
      <c r="V511" s="41"/>
      <c r="W511" s="41"/>
      <c r="X511" s="41"/>
      <c r="Y511" s="41"/>
      <c r="Z511" s="41"/>
      <c r="AA511" s="41"/>
      <c r="AB511" s="41"/>
      <c r="AC511" s="41"/>
      <c r="AD511" s="41"/>
      <c r="AE511" s="41"/>
      <c r="AT511" s="20" t="s">
        <v>202</v>
      </c>
      <c r="AU511" s="20" t="s">
        <v>76</v>
      </c>
    </row>
    <row r="512" s="2" customFormat="1" ht="37.8" customHeight="1">
      <c r="A512" s="41"/>
      <c r="B512" s="42"/>
      <c r="C512" s="215" t="s">
        <v>4088</v>
      </c>
      <c r="D512" s="215" t="s">
        <v>195</v>
      </c>
      <c r="E512" s="216" t="s">
        <v>7130</v>
      </c>
      <c r="F512" s="217" t="s">
        <v>7131</v>
      </c>
      <c r="G512" s="218" t="s">
        <v>343</v>
      </c>
      <c r="H512" s="219">
        <v>68</v>
      </c>
      <c r="I512" s="220"/>
      <c r="J512" s="221">
        <f>ROUND(I512*H512,2)</f>
        <v>0</v>
      </c>
      <c r="K512" s="217" t="s">
        <v>19</v>
      </c>
      <c r="L512" s="47"/>
      <c r="M512" s="222" t="s">
        <v>19</v>
      </c>
      <c r="N512" s="223" t="s">
        <v>40</v>
      </c>
      <c r="O512" s="87"/>
      <c r="P512" s="224">
        <f>O512*H512</f>
        <v>0</v>
      </c>
      <c r="Q512" s="224">
        <v>0</v>
      </c>
      <c r="R512" s="224">
        <f>Q512*H512</f>
        <v>0</v>
      </c>
      <c r="S512" s="224">
        <v>0</v>
      </c>
      <c r="T512" s="225">
        <f>S512*H512</f>
        <v>0</v>
      </c>
      <c r="U512" s="41"/>
      <c r="V512" s="41"/>
      <c r="W512" s="41"/>
      <c r="X512" s="41"/>
      <c r="Y512" s="41"/>
      <c r="Z512" s="41"/>
      <c r="AA512" s="41"/>
      <c r="AB512" s="41"/>
      <c r="AC512" s="41"/>
      <c r="AD512" s="41"/>
      <c r="AE512" s="41"/>
      <c r="AR512" s="226" t="s">
        <v>323</v>
      </c>
      <c r="AT512" s="226" t="s">
        <v>195</v>
      </c>
      <c r="AU512" s="226" t="s">
        <v>76</v>
      </c>
      <c r="AY512" s="20" t="s">
        <v>193</v>
      </c>
      <c r="BE512" s="227">
        <f>IF(N512="základní",J512,0)</f>
        <v>0</v>
      </c>
      <c r="BF512" s="227">
        <f>IF(N512="snížená",J512,0)</f>
        <v>0</v>
      </c>
      <c r="BG512" s="227">
        <f>IF(N512="zákl. přenesená",J512,0)</f>
        <v>0</v>
      </c>
      <c r="BH512" s="227">
        <f>IF(N512="sníž. přenesená",J512,0)</f>
        <v>0</v>
      </c>
      <c r="BI512" s="227">
        <f>IF(N512="nulová",J512,0)</f>
        <v>0</v>
      </c>
      <c r="BJ512" s="20" t="s">
        <v>76</v>
      </c>
      <c r="BK512" s="227">
        <f>ROUND(I512*H512,2)</f>
        <v>0</v>
      </c>
      <c r="BL512" s="20" t="s">
        <v>323</v>
      </c>
      <c r="BM512" s="226" t="s">
        <v>5171</v>
      </c>
    </row>
    <row r="513" s="2" customFormat="1">
      <c r="A513" s="41"/>
      <c r="B513" s="42"/>
      <c r="C513" s="43"/>
      <c r="D513" s="228" t="s">
        <v>202</v>
      </c>
      <c r="E513" s="43"/>
      <c r="F513" s="229" t="s">
        <v>7132</v>
      </c>
      <c r="G513" s="43"/>
      <c r="H513" s="43"/>
      <c r="I513" s="230"/>
      <c r="J513" s="43"/>
      <c r="K513" s="43"/>
      <c r="L513" s="47"/>
      <c r="M513" s="231"/>
      <c r="N513" s="232"/>
      <c r="O513" s="87"/>
      <c r="P513" s="87"/>
      <c r="Q513" s="87"/>
      <c r="R513" s="87"/>
      <c r="S513" s="87"/>
      <c r="T513" s="88"/>
      <c r="U513" s="41"/>
      <c r="V513" s="41"/>
      <c r="W513" s="41"/>
      <c r="X513" s="41"/>
      <c r="Y513" s="41"/>
      <c r="Z513" s="41"/>
      <c r="AA513" s="41"/>
      <c r="AB513" s="41"/>
      <c r="AC513" s="41"/>
      <c r="AD513" s="41"/>
      <c r="AE513" s="41"/>
      <c r="AT513" s="20" t="s">
        <v>202</v>
      </c>
      <c r="AU513" s="20" t="s">
        <v>76</v>
      </c>
    </row>
    <row r="514" s="2" customFormat="1" ht="37.8" customHeight="1">
      <c r="A514" s="41"/>
      <c r="B514" s="42"/>
      <c r="C514" s="215" t="s">
        <v>4100</v>
      </c>
      <c r="D514" s="215" t="s">
        <v>195</v>
      </c>
      <c r="E514" s="216" t="s">
        <v>7133</v>
      </c>
      <c r="F514" s="217" t="s">
        <v>7134</v>
      </c>
      <c r="G514" s="218" t="s">
        <v>343</v>
      </c>
      <c r="H514" s="219">
        <v>40</v>
      </c>
      <c r="I514" s="220"/>
      <c r="J514" s="221">
        <f>ROUND(I514*H514,2)</f>
        <v>0</v>
      </c>
      <c r="K514" s="217" t="s">
        <v>19</v>
      </c>
      <c r="L514" s="47"/>
      <c r="M514" s="222" t="s">
        <v>19</v>
      </c>
      <c r="N514" s="223" t="s">
        <v>40</v>
      </c>
      <c r="O514" s="87"/>
      <c r="P514" s="224">
        <f>O514*H514</f>
        <v>0</v>
      </c>
      <c r="Q514" s="224">
        <v>0</v>
      </c>
      <c r="R514" s="224">
        <f>Q514*H514</f>
        <v>0</v>
      </c>
      <c r="S514" s="224">
        <v>0</v>
      </c>
      <c r="T514" s="225">
        <f>S514*H514</f>
        <v>0</v>
      </c>
      <c r="U514" s="41"/>
      <c r="V514" s="41"/>
      <c r="W514" s="41"/>
      <c r="X514" s="41"/>
      <c r="Y514" s="41"/>
      <c r="Z514" s="41"/>
      <c r="AA514" s="41"/>
      <c r="AB514" s="41"/>
      <c r="AC514" s="41"/>
      <c r="AD514" s="41"/>
      <c r="AE514" s="41"/>
      <c r="AR514" s="226" t="s">
        <v>323</v>
      </c>
      <c r="AT514" s="226" t="s">
        <v>195</v>
      </c>
      <c r="AU514" s="226" t="s">
        <v>76</v>
      </c>
      <c r="AY514" s="20" t="s">
        <v>193</v>
      </c>
      <c r="BE514" s="227">
        <f>IF(N514="základní",J514,0)</f>
        <v>0</v>
      </c>
      <c r="BF514" s="227">
        <f>IF(N514="snížená",J514,0)</f>
        <v>0</v>
      </c>
      <c r="BG514" s="227">
        <f>IF(N514="zákl. přenesená",J514,0)</f>
        <v>0</v>
      </c>
      <c r="BH514" s="227">
        <f>IF(N514="sníž. přenesená",J514,0)</f>
        <v>0</v>
      </c>
      <c r="BI514" s="227">
        <f>IF(N514="nulová",J514,0)</f>
        <v>0</v>
      </c>
      <c r="BJ514" s="20" t="s">
        <v>76</v>
      </c>
      <c r="BK514" s="227">
        <f>ROUND(I514*H514,2)</f>
        <v>0</v>
      </c>
      <c r="BL514" s="20" t="s">
        <v>323</v>
      </c>
      <c r="BM514" s="226" t="s">
        <v>5176</v>
      </c>
    </row>
    <row r="515" s="2" customFormat="1">
      <c r="A515" s="41"/>
      <c r="B515" s="42"/>
      <c r="C515" s="43"/>
      <c r="D515" s="228" t="s">
        <v>202</v>
      </c>
      <c r="E515" s="43"/>
      <c r="F515" s="229" t="s">
        <v>7135</v>
      </c>
      <c r="G515" s="43"/>
      <c r="H515" s="43"/>
      <c r="I515" s="230"/>
      <c r="J515" s="43"/>
      <c r="K515" s="43"/>
      <c r="L515" s="47"/>
      <c r="M515" s="231"/>
      <c r="N515" s="232"/>
      <c r="O515" s="87"/>
      <c r="P515" s="87"/>
      <c r="Q515" s="87"/>
      <c r="R515" s="87"/>
      <c r="S515" s="87"/>
      <c r="T515" s="88"/>
      <c r="U515" s="41"/>
      <c r="V515" s="41"/>
      <c r="W515" s="41"/>
      <c r="X515" s="41"/>
      <c r="Y515" s="41"/>
      <c r="Z515" s="41"/>
      <c r="AA515" s="41"/>
      <c r="AB515" s="41"/>
      <c r="AC515" s="41"/>
      <c r="AD515" s="41"/>
      <c r="AE515" s="41"/>
      <c r="AT515" s="20" t="s">
        <v>202</v>
      </c>
      <c r="AU515" s="20" t="s">
        <v>76</v>
      </c>
    </row>
    <row r="516" s="2" customFormat="1" ht="37.8" customHeight="1">
      <c r="A516" s="41"/>
      <c r="B516" s="42"/>
      <c r="C516" s="215" t="s">
        <v>3375</v>
      </c>
      <c r="D516" s="215" t="s">
        <v>195</v>
      </c>
      <c r="E516" s="216" t="s">
        <v>7136</v>
      </c>
      <c r="F516" s="217" t="s">
        <v>7137</v>
      </c>
      <c r="G516" s="218" t="s">
        <v>343</v>
      </c>
      <c r="H516" s="219">
        <v>50</v>
      </c>
      <c r="I516" s="220"/>
      <c r="J516" s="221">
        <f>ROUND(I516*H516,2)</f>
        <v>0</v>
      </c>
      <c r="K516" s="217" t="s">
        <v>19</v>
      </c>
      <c r="L516" s="47"/>
      <c r="M516" s="222" t="s">
        <v>19</v>
      </c>
      <c r="N516" s="223" t="s">
        <v>40</v>
      </c>
      <c r="O516" s="87"/>
      <c r="P516" s="224">
        <f>O516*H516</f>
        <v>0</v>
      </c>
      <c r="Q516" s="224">
        <v>0</v>
      </c>
      <c r="R516" s="224">
        <f>Q516*H516</f>
        <v>0</v>
      </c>
      <c r="S516" s="224">
        <v>0</v>
      </c>
      <c r="T516" s="225">
        <f>S516*H516</f>
        <v>0</v>
      </c>
      <c r="U516" s="41"/>
      <c r="V516" s="41"/>
      <c r="W516" s="41"/>
      <c r="X516" s="41"/>
      <c r="Y516" s="41"/>
      <c r="Z516" s="41"/>
      <c r="AA516" s="41"/>
      <c r="AB516" s="41"/>
      <c r="AC516" s="41"/>
      <c r="AD516" s="41"/>
      <c r="AE516" s="41"/>
      <c r="AR516" s="226" t="s">
        <v>323</v>
      </c>
      <c r="AT516" s="226" t="s">
        <v>195</v>
      </c>
      <c r="AU516" s="226" t="s">
        <v>76</v>
      </c>
      <c r="AY516" s="20" t="s">
        <v>193</v>
      </c>
      <c r="BE516" s="227">
        <f>IF(N516="základní",J516,0)</f>
        <v>0</v>
      </c>
      <c r="BF516" s="227">
        <f>IF(N516="snížená",J516,0)</f>
        <v>0</v>
      </c>
      <c r="BG516" s="227">
        <f>IF(N516="zákl. přenesená",J516,0)</f>
        <v>0</v>
      </c>
      <c r="BH516" s="227">
        <f>IF(N516="sníž. přenesená",J516,0)</f>
        <v>0</v>
      </c>
      <c r="BI516" s="227">
        <f>IF(N516="nulová",J516,0)</f>
        <v>0</v>
      </c>
      <c r="BJ516" s="20" t="s">
        <v>76</v>
      </c>
      <c r="BK516" s="227">
        <f>ROUND(I516*H516,2)</f>
        <v>0</v>
      </c>
      <c r="BL516" s="20" t="s">
        <v>323</v>
      </c>
      <c r="BM516" s="226" t="s">
        <v>5188</v>
      </c>
    </row>
    <row r="517" s="2" customFormat="1">
      <c r="A517" s="41"/>
      <c r="B517" s="42"/>
      <c r="C517" s="43"/>
      <c r="D517" s="228" t="s">
        <v>202</v>
      </c>
      <c r="E517" s="43"/>
      <c r="F517" s="229" t="s">
        <v>7138</v>
      </c>
      <c r="G517" s="43"/>
      <c r="H517" s="43"/>
      <c r="I517" s="230"/>
      <c r="J517" s="43"/>
      <c r="K517" s="43"/>
      <c r="L517" s="47"/>
      <c r="M517" s="231"/>
      <c r="N517" s="232"/>
      <c r="O517" s="87"/>
      <c r="P517" s="87"/>
      <c r="Q517" s="87"/>
      <c r="R517" s="87"/>
      <c r="S517" s="87"/>
      <c r="T517" s="88"/>
      <c r="U517" s="41"/>
      <c r="V517" s="41"/>
      <c r="W517" s="41"/>
      <c r="X517" s="41"/>
      <c r="Y517" s="41"/>
      <c r="Z517" s="41"/>
      <c r="AA517" s="41"/>
      <c r="AB517" s="41"/>
      <c r="AC517" s="41"/>
      <c r="AD517" s="41"/>
      <c r="AE517" s="41"/>
      <c r="AT517" s="20" t="s">
        <v>202</v>
      </c>
      <c r="AU517" s="20" t="s">
        <v>76</v>
      </c>
    </row>
    <row r="518" s="2" customFormat="1" ht="37.8" customHeight="1">
      <c r="A518" s="41"/>
      <c r="B518" s="42"/>
      <c r="C518" s="215" t="s">
        <v>4128</v>
      </c>
      <c r="D518" s="215" t="s">
        <v>195</v>
      </c>
      <c r="E518" s="216" t="s">
        <v>7139</v>
      </c>
      <c r="F518" s="217" t="s">
        <v>7140</v>
      </c>
      <c r="G518" s="218" t="s">
        <v>343</v>
      </c>
      <c r="H518" s="219">
        <v>32</v>
      </c>
      <c r="I518" s="220"/>
      <c r="J518" s="221">
        <f>ROUND(I518*H518,2)</f>
        <v>0</v>
      </c>
      <c r="K518" s="217" t="s">
        <v>19</v>
      </c>
      <c r="L518" s="47"/>
      <c r="M518" s="222" t="s">
        <v>19</v>
      </c>
      <c r="N518" s="223" t="s">
        <v>40</v>
      </c>
      <c r="O518" s="87"/>
      <c r="P518" s="224">
        <f>O518*H518</f>
        <v>0</v>
      </c>
      <c r="Q518" s="224">
        <v>0</v>
      </c>
      <c r="R518" s="224">
        <f>Q518*H518</f>
        <v>0</v>
      </c>
      <c r="S518" s="224">
        <v>0</v>
      </c>
      <c r="T518" s="225">
        <f>S518*H518</f>
        <v>0</v>
      </c>
      <c r="U518" s="41"/>
      <c r="V518" s="41"/>
      <c r="W518" s="41"/>
      <c r="X518" s="41"/>
      <c r="Y518" s="41"/>
      <c r="Z518" s="41"/>
      <c r="AA518" s="41"/>
      <c r="AB518" s="41"/>
      <c r="AC518" s="41"/>
      <c r="AD518" s="41"/>
      <c r="AE518" s="41"/>
      <c r="AR518" s="226" t="s">
        <v>323</v>
      </c>
      <c r="AT518" s="226" t="s">
        <v>195</v>
      </c>
      <c r="AU518" s="226" t="s">
        <v>76</v>
      </c>
      <c r="AY518" s="20" t="s">
        <v>193</v>
      </c>
      <c r="BE518" s="227">
        <f>IF(N518="základní",J518,0)</f>
        <v>0</v>
      </c>
      <c r="BF518" s="227">
        <f>IF(N518="snížená",J518,0)</f>
        <v>0</v>
      </c>
      <c r="BG518" s="227">
        <f>IF(N518="zákl. přenesená",J518,0)</f>
        <v>0</v>
      </c>
      <c r="BH518" s="227">
        <f>IF(N518="sníž. přenesená",J518,0)</f>
        <v>0</v>
      </c>
      <c r="BI518" s="227">
        <f>IF(N518="nulová",J518,0)</f>
        <v>0</v>
      </c>
      <c r="BJ518" s="20" t="s">
        <v>76</v>
      </c>
      <c r="BK518" s="227">
        <f>ROUND(I518*H518,2)</f>
        <v>0</v>
      </c>
      <c r="BL518" s="20" t="s">
        <v>323</v>
      </c>
      <c r="BM518" s="226" t="s">
        <v>5194</v>
      </c>
    </row>
    <row r="519" s="2" customFormat="1">
      <c r="A519" s="41"/>
      <c r="B519" s="42"/>
      <c r="C519" s="43"/>
      <c r="D519" s="228" t="s">
        <v>202</v>
      </c>
      <c r="E519" s="43"/>
      <c r="F519" s="229" t="s">
        <v>7141</v>
      </c>
      <c r="G519" s="43"/>
      <c r="H519" s="43"/>
      <c r="I519" s="230"/>
      <c r="J519" s="43"/>
      <c r="K519" s="43"/>
      <c r="L519" s="47"/>
      <c r="M519" s="231"/>
      <c r="N519" s="232"/>
      <c r="O519" s="87"/>
      <c r="P519" s="87"/>
      <c r="Q519" s="87"/>
      <c r="R519" s="87"/>
      <c r="S519" s="87"/>
      <c r="T519" s="88"/>
      <c r="U519" s="41"/>
      <c r="V519" s="41"/>
      <c r="W519" s="41"/>
      <c r="X519" s="41"/>
      <c r="Y519" s="41"/>
      <c r="Z519" s="41"/>
      <c r="AA519" s="41"/>
      <c r="AB519" s="41"/>
      <c r="AC519" s="41"/>
      <c r="AD519" s="41"/>
      <c r="AE519" s="41"/>
      <c r="AT519" s="20" t="s">
        <v>202</v>
      </c>
      <c r="AU519" s="20" t="s">
        <v>76</v>
      </c>
    </row>
    <row r="520" s="2" customFormat="1" ht="37.8" customHeight="1">
      <c r="A520" s="41"/>
      <c r="B520" s="42"/>
      <c r="C520" s="215" t="s">
        <v>4138</v>
      </c>
      <c r="D520" s="215" t="s">
        <v>195</v>
      </c>
      <c r="E520" s="216" t="s">
        <v>7142</v>
      </c>
      <c r="F520" s="217" t="s">
        <v>7143</v>
      </c>
      <c r="G520" s="218" t="s">
        <v>343</v>
      </c>
      <c r="H520" s="219">
        <v>20</v>
      </c>
      <c r="I520" s="220"/>
      <c r="J520" s="221">
        <f>ROUND(I520*H520,2)</f>
        <v>0</v>
      </c>
      <c r="K520" s="217" t="s">
        <v>19</v>
      </c>
      <c r="L520" s="47"/>
      <c r="M520" s="222" t="s">
        <v>19</v>
      </c>
      <c r="N520" s="223" t="s">
        <v>40</v>
      </c>
      <c r="O520" s="87"/>
      <c r="P520" s="224">
        <f>O520*H520</f>
        <v>0</v>
      </c>
      <c r="Q520" s="224">
        <v>0</v>
      </c>
      <c r="R520" s="224">
        <f>Q520*H520</f>
        <v>0</v>
      </c>
      <c r="S520" s="224">
        <v>0</v>
      </c>
      <c r="T520" s="225">
        <f>S520*H520</f>
        <v>0</v>
      </c>
      <c r="U520" s="41"/>
      <c r="V520" s="41"/>
      <c r="W520" s="41"/>
      <c r="X520" s="41"/>
      <c r="Y520" s="41"/>
      <c r="Z520" s="41"/>
      <c r="AA520" s="41"/>
      <c r="AB520" s="41"/>
      <c r="AC520" s="41"/>
      <c r="AD520" s="41"/>
      <c r="AE520" s="41"/>
      <c r="AR520" s="226" t="s">
        <v>323</v>
      </c>
      <c r="AT520" s="226" t="s">
        <v>195</v>
      </c>
      <c r="AU520" s="226" t="s">
        <v>76</v>
      </c>
      <c r="AY520" s="20" t="s">
        <v>193</v>
      </c>
      <c r="BE520" s="227">
        <f>IF(N520="základní",J520,0)</f>
        <v>0</v>
      </c>
      <c r="BF520" s="227">
        <f>IF(N520="snížená",J520,0)</f>
        <v>0</v>
      </c>
      <c r="BG520" s="227">
        <f>IF(N520="zákl. přenesená",J520,0)</f>
        <v>0</v>
      </c>
      <c r="BH520" s="227">
        <f>IF(N520="sníž. přenesená",J520,0)</f>
        <v>0</v>
      </c>
      <c r="BI520" s="227">
        <f>IF(N520="nulová",J520,0)</f>
        <v>0</v>
      </c>
      <c r="BJ520" s="20" t="s">
        <v>76</v>
      </c>
      <c r="BK520" s="227">
        <f>ROUND(I520*H520,2)</f>
        <v>0</v>
      </c>
      <c r="BL520" s="20" t="s">
        <v>323</v>
      </c>
      <c r="BM520" s="226" t="s">
        <v>5198</v>
      </c>
    </row>
    <row r="521" s="2" customFormat="1">
      <c r="A521" s="41"/>
      <c r="B521" s="42"/>
      <c r="C521" s="43"/>
      <c r="D521" s="228" t="s">
        <v>202</v>
      </c>
      <c r="E521" s="43"/>
      <c r="F521" s="229" t="s">
        <v>7144</v>
      </c>
      <c r="G521" s="43"/>
      <c r="H521" s="43"/>
      <c r="I521" s="230"/>
      <c r="J521" s="43"/>
      <c r="K521" s="43"/>
      <c r="L521" s="47"/>
      <c r="M521" s="231"/>
      <c r="N521" s="232"/>
      <c r="O521" s="87"/>
      <c r="P521" s="87"/>
      <c r="Q521" s="87"/>
      <c r="R521" s="87"/>
      <c r="S521" s="87"/>
      <c r="T521" s="88"/>
      <c r="U521" s="41"/>
      <c r="V521" s="41"/>
      <c r="W521" s="41"/>
      <c r="X521" s="41"/>
      <c r="Y521" s="41"/>
      <c r="Z521" s="41"/>
      <c r="AA521" s="41"/>
      <c r="AB521" s="41"/>
      <c r="AC521" s="41"/>
      <c r="AD521" s="41"/>
      <c r="AE521" s="41"/>
      <c r="AT521" s="20" t="s">
        <v>202</v>
      </c>
      <c r="AU521" s="20" t="s">
        <v>76</v>
      </c>
    </row>
    <row r="522" s="2" customFormat="1" ht="16.5" customHeight="1">
      <c r="A522" s="41"/>
      <c r="B522" s="42"/>
      <c r="C522" s="215" t="s">
        <v>4144</v>
      </c>
      <c r="D522" s="215" t="s">
        <v>195</v>
      </c>
      <c r="E522" s="216" t="s">
        <v>7145</v>
      </c>
      <c r="F522" s="217" t="s">
        <v>7146</v>
      </c>
      <c r="G522" s="218" t="s">
        <v>248</v>
      </c>
      <c r="H522" s="219">
        <v>0.432</v>
      </c>
      <c r="I522" s="220"/>
      <c r="J522" s="221">
        <f>ROUND(I522*H522,2)</f>
        <v>0</v>
      </c>
      <c r="K522" s="217" t="s">
        <v>199</v>
      </c>
      <c r="L522" s="47"/>
      <c r="M522" s="222" t="s">
        <v>19</v>
      </c>
      <c r="N522" s="223" t="s">
        <v>40</v>
      </c>
      <c r="O522" s="87"/>
      <c r="P522" s="224">
        <f>O522*H522</f>
        <v>0</v>
      </c>
      <c r="Q522" s="224">
        <v>0</v>
      </c>
      <c r="R522" s="224">
        <f>Q522*H522</f>
        <v>0</v>
      </c>
      <c r="S522" s="224">
        <v>0</v>
      </c>
      <c r="T522" s="225">
        <f>S522*H522</f>
        <v>0</v>
      </c>
      <c r="U522" s="41"/>
      <c r="V522" s="41"/>
      <c r="W522" s="41"/>
      <c r="X522" s="41"/>
      <c r="Y522" s="41"/>
      <c r="Z522" s="41"/>
      <c r="AA522" s="41"/>
      <c r="AB522" s="41"/>
      <c r="AC522" s="41"/>
      <c r="AD522" s="41"/>
      <c r="AE522" s="41"/>
      <c r="AR522" s="226" t="s">
        <v>323</v>
      </c>
      <c r="AT522" s="226" t="s">
        <v>195</v>
      </c>
      <c r="AU522" s="226" t="s">
        <v>76</v>
      </c>
      <c r="AY522" s="20" t="s">
        <v>193</v>
      </c>
      <c r="BE522" s="227">
        <f>IF(N522="základní",J522,0)</f>
        <v>0</v>
      </c>
      <c r="BF522" s="227">
        <f>IF(N522="snížená",J522,0)</f>
        <v>0</v>
      </c>
      <c r="BG522" s="227">
        <f>IF(N522="zákl. přenesená",J522,0)</f>
        <v>0</v>
      </c>
      <c r="BH522" s="227">
        <f>IF(N522="sníž. přenesená",J522,0)</f>
        <v>0</v>
      </c>
      <c r="BI522" s="227">
        <f>IF(N522="nulová",J522,0)</f>
        <v>0</v>
      </c>
      <c r="BJ522" s="20" t="s">
        <v>76</v>
      </c>
      <c r="BK522" s="227">
        <f>ROUND(I522*H522,2)</f>
        <v>0</v>
      </c>
      <c r="BL522" s="20" t="s">
        <v>323</v>
      </c>
      <c r="BM522" s="226" t="s">
        <v>5202</v>
      </c>
    </row>
    <row r="523" s="2" customFormat="1">
      <c r="A523" s="41"/>
      <c r="B523" s="42"/>
      <c r="C523" s="43"/>
      <c r="D523" s="228" t="s">
        <v>202</v>
      </c>
      <c r="E523" s="43"/>
      <c r="F523" s="229" t="s">
        <v>7147</v>
      </c>
      <c r="G523" s="43"/>
      <c r="H523" s="43"/>
      <c r="I523" s="230"/>
      <c r="J523" s="43"/>
      <c r="K523" s="43"/>
      <c r="L523" s="47"/>
      <c r="M523" s="231"/>
      <c r="N523" s="232"/>
      <c r="O523" s="87"/>
      <c r="P523" s="87"/>
      <c r="Q523" s="87"/>
      <c r="R523" s="87"/>
      <c r="S523" s="87"/>
      <c r="T523" s="88"/>
      <c r="U523" s="41"/>
      <c r="V523" s="41"/>
      <c r="W523" s="41"/>
      <c r="X523" s="41"/>
      <c r="Y523" s="41"/>
      <c r="Z523" s="41"/>
      <c r="AA523" s="41"/>
      <c r="AB523" s="41"/>
      <c r="AC523" s="41"/>
      <c r="AD523" s="41"/>
      <c r="AE523" s="41"/>
      <c r="AT523" s="20" t="s">
        <v>202</v>
      </c>
      <c r="AU523" s="20" t="s">
        <v>76</v>
      </c>
    </row>
    <row r="524" s="2" customFormat="1">
      <c r="A524" s="41"/>
      <c r="B524" s="42"/>
      <c r="C524" s="43"/>
      <c r="D524" s="233" t="s">
        <v>204</v>
      </c>
      <c r="E524" s="43"/>
      <c r="F524" s="234" t="s">
        <v>7148</v>
      </c>
      <c r="G524" s="43"/>
      <c r="H524" s="43"/>
      <c r="I524" s="230"/>
      <c r="J524" s="43"/>
      <c r="K524" s="43"/>
      <c r="L524" s="47"/>
      <c r="M524" s="231"/>
      <c r="N524" s="232"/>
      <c r="O524" s="87"/>
      <c r="P524" s="87"/>
      <c r="Q524" s="87"/>
      <c r="R524" s="87"/>
      <c r="S524" s="87"/>
      <c r="T524" s="88"/>
      <c r="U524" s="41"/>
      <c r="V524" s="41"/>
      <c r="W524" s="41"/>
      <c r="X524" s="41"/>
      <c r="Y524" s="41"/>
      <c r="Z524" s="41"/>
      <c r="AA524" s="41"/>
      <c r="AB524" s="41"/>
      <c r="AC524" s="41"/>
      <c r="AD524" s="41"/>
      <c r="AE524" s="41"/>
      <c r="AT524" s="20" t="s">
        <v>204</v>
      </c>
      <c r="AU524" s="20" t="s">
        <v>76</v>
      </c>
    </row>
    <row r="525" s="12" customFormat="1" ht="25.92" customHeight="1">
      <c r="A525" s="12"/>
      <c r="B525" s="199"/>
      <c r="C525" s="200"/>
      <c r="D525" s="201" t="s">
        <v>68</v>
      </c>
      <c r="E525" s="202" t="s">
        <v>2666</v>
      </c>
      <c r="F525" s="202" t="s">
        <v>2667</v>
      </c>
      <c r="G525" s="200"/>
      <c r="H525" s="200"/>
      <c r="I525" s="203"/>
      <c r="J525" s="204">
        <f>BK525</f>
        <v>0</v>
      </c>
      <c r="K525" s="200"/>
      <c r="L525" s="205"/>
      <c r="M525" s="206"/>
      <c r="N525" s="207"/>
      <c r="O525" s="207"/>
      <c r="P525" s="208">
        <f>SUM(P526:P537)</f>
        <v>0</v>
      </c>
      <c r="Q525" s="207"/>
      <c r="R525" s="208">
        <f>SUM(R526:R537)</f>
        <v>0.0076684500000000003</v>
      </c>
      <c r="S525" s="207"/>
      <c r="T525" s="209">
        <f>SUM(T526:T537)</f>
        <v>0</v>
      </c>
      <c r="U525" s="12"/>
      <c r="V525" s="12"/>
      <c r="W525" s="12"/>
      <c r="X525" s="12"/>
      <c r="Y525" s="12"/>
      <c r="Z525" s="12"/>
      <c r="AA525" s="12"/>
      <c r="AB525" s="12"/>
      <c r="AC525" s="12"/>
      <c r="AD525" s="12"/>
      <c r="AE525" s="12"/>
      <c r="AR525" s="210" t="s">
        <v>78</v>
      </c>
      <c r="AT525" s="211" t="s">
        <v>68</v>
      </c>
      <c r="AU525" s="211" t="s">
        <v>69</v>
      </c>
      <c r="AY525" s="210" t="s">
        <v>193</v>
      </c>
      <c r="BK525" s="212">
        <f>SUM(BK526:BK537)</f>
        <v>0</v>
      </c>
    </row>
    <row r="526" s="2" customFormat="1" ht="16.5" customHeight="1">
      <c r="A526" s="41"/>
      <c r="B526" s="42"/>
      <c r="C526" s="215" t="s">
        <v>4168</v>
      </c>
      <c r="D526" s="215" t="s">
        <v>195</v>
      </c>
      <c r="E526" s="216" t="s">
        <v>7149</v>
      </c>
      <c r="F526" s="217" t="s">
        <v>7150</v>
      </c>
      <c r="G526" s="218" t="s">
        <v>258</v>
      </c>
      <c r="H526" s="219">
        <v>6</v>
      </c>
      <c r="I526" s="220"/>
      <c r="J526" s="221">
        <f>ROUND(I526*H526,2)</f>
        <v>0</v>
      </c>
      <c r="K526" s="217" t="s">
        <v>199</v>
      </c>
      <c r="L526" s="47"/>
      <c r="M526" s="222" t="s">
        <v>19</v>
      </c>
      <c r="N526" s="223" t="s">
        <v>40</v>
      </c>
      <c r="O526" s="87"/>
      <c r="P526" s="224">
        <f>O526*H526</f>
        <v>0</v>
      </c>
      <c r="Q526" s="224">
        <v>0.00016699999999999999</v>
      </c>
      <c r="R526" s="224">
        <f>Q526*H526</f>
        <v>0.0010019999999999999</v>
      </c>
      <c r="S526" s="224">
        <v>0</v>
      </c>
      <c r="T526" s="225">
        <f>S526*H526</f>
        <v>0</v>
      </c>
      <c r="U526" s="41"/>
      <c r="V526" s="41"/>
      <c r="W526" s="41"/>
      <c r="X526" s="41"/>
      <c r="Y526" s="41"/>
      <c r="Z526" s="41"/>
      <c r="AA526" s="41"/>
      <c r="AB526" s="41"/>
      <c r="AC526" s="41"/>
      <c r="AD526" s="41"/>
      <c r="AE526" s="41"/>
      <c r="AR526" s="226" t="s">
        <v>323</v>
      </c>
      <c r="AT526" s="226" t="s">
        <v>195</v>
      </c>
      <c r="AU526" s="226" t="s">
        <v>76</v>
      </c>
      <c r="AY526" s="20" t="s">
        <v>193</v>
      </c>
      <c r="BE526" s="227">
        <f>IF(N526="základní",J526,0)</f>
        <v>0</v>
      </c>
      <c r="BF526" s="227">
        <f>IF(N526="snížená",J526,0)</f>
        <v>0</v>
      </c>
      <c r="BG526" s="227">
        <f>IF(N526="zákl. přenesená",J526,0)</f>
        <v>0</v>
      </c>
      <c r="BH526" s="227">
        <f>IF(N526="sníž. přenesená",J526,0)</f>
        <v>0</v>
      </c>
      <c r="BI526" s="227">
        <f>IF(N526="nulová",J526,0)</f>
        <v>0</v>
      </c>
      <c r="BJ526" s="20" t="s">
        <v>76</v>
      </c>
      <c r="BK526" s="227">
        <f>ROUND(I526*H526,2)</f>
        <v>0</v>
      </c>
      <c r="BL526" s="20" t="s">
        <v>323</v>
      </c>
      <c r="BM526" s="226" t="s">
        <v>5208</v>
      </c>
    </row>
    <row r="527" s="2" customFormat="1">
      <c r="A527" s="41"/>
      <c r="B527" s="42"/>
      <c r="C527" s="43"/>
      <c r="D527" s="228" t="s">
        <v>202</v>
      </c>
      <c r="E527" s="43"/>
      <c r="F527" s="229" t="s">
        <v>7151</v>
      </c>
      <c r="G527" s="43"/>
      <c r="H527" s="43"/>
      <c r="I527" s="230"/>
      <c r="J527" s="43"/>
      <c r="K527" s="43"/>
      <c r="L527" s="47"/>
      <c r="M527" s="231"/>
      <c r="N527" s="232"/>
      <c r="O527" s="87"/>
      <c r="P527" s="87"/>
      <c r="Q527" s="87"/>
      <c r="R527" s="87"/>
      <c r="S527" s="87"/>
      <c r="T527" s="88"/>
      <c r="U527" s="41"/>
      <c r="V527" s="41"/>
      <c r="W527" s="41"/>
      <c r="X527" s="41"/>
      <c r="Y527" s="41"/>
      <c r="Z527" s="41"/>
      <c r="AA527" s="41"/>
      <c r="AB527" s="41"/>
      <c r="AC527" s="41"/>
      <c r="AD527" s="41"/>
      <c r="AE527" s="41"/>
      <c r="AT527" s="20" t="s">
        <v>202</v>
      </c>
      <c r="AU527" s="20" t="s">
        <v>76</v>
      </c>
    </row>
    <row r="528" s="2" customFormat="1">
      <c r="A528" s="41"/>
      <c r="B528" s="42"/>
      <c r="C528" s="43"/>
      <c r="D528" s="233" t="s">
        <v>204</v>
      </c>
      <c r="E528" s="43"/>
      <c r="F528" s="234" t="s">
        <v>7152</v>
      </c>
      <c r="G528" s="43"/>
      <c r="H528" s="43"/>
      <c r="I528" s="230"/>
      <c r="J528" s="43"/>
      <c r="K528" s="43"/>
      <c r="L528" s="47"/>
      <c r="M528" s="231"/>
      <c r="N528" s="232"/>
      <c r="O528" s="87"/>
      <c r="P528" s="87"/>
      <c r="Q528" s="87"/>
      <c r="R528" s="87"/>
      <c r="S528" s="87"/>
      <c r="T528" s="88"/>
      <c r="U528" s="41"/>
      <c r="V528" s="41"/>
      <c r="W528" s="41"/>
      <c r="X528" s="41"/>
      <c r="Y528" s="41"/>
      <c r="Z528" s="41"/>
      <c r="AA528" s="41"/>
      <c r="AB528" s="41"/>
      <c r="AC528" s="41"/>
      <c r="AD528" s="41"/>
      <c r="AE528" s="41"/>
      <c r="AT528" s="20" t="s">
        <v>204</v>
      </c>
      <c r="AU528" s="20" t="s">
        <v>76</v>
      </c>
    </row>
    <row r="529" s="2" customFormat="1" ht="16.5" customHeight="1">
      <c r="A529" s="41"/>
      <c r="B529" s="42"/>
      <c r="C529" s="215" t="s">
        <v>4174</v>
      </c>
      <c r="D529" s="215" t="s">
        <v>195</v>
      </c>
      <c r="E529" s="216" t="s">
        <v>7153</v>
      </c>
      <c r="F529" s="217" t="s">
        <v>7154</v>
      </c>
      <c r="G529" s="218" t="s">
        <v>258</v>
      </c>
      <c r="H529" s="219">
        <v>3</v>
      </c>
      <c r="I529" s="220"/>
      <c r="J529" s="221">
        <f>ROUND(I529*H529,2)</f>
        <v>0</v>
      </c>
      <c r="K529" s="217" t="s">
        <v>199</v>
      </c>
      <c r="L529" s="47"/>
      <c r="M529" s="222" t="s">
        <v>19</v>
      </c>
      <c r="N529" s="223" t="s">
        <v>40</v>
      </c>
      <c r="O529" s="87"/>
      <c r="P529" s="224">
        <f>O529*H529</f>
        <v>0</v>
      </c>
      <c r="Q529" s="224">
        <v>0.00016699999999999999</v>
      </c>
      <c r="R529" s="224">
        <f>Q529*H529</f>
        <v>0.00050099999999999993</v>
      </c>
      <c r="S529" s="224">
        <v>0</v>
      </c>
      <c r="T529" s="225">
        <f>S529*H529</f>
        <v>0</v>
      </c>
      <c r="U529" s="41"/>
      <c r="V529" s="41"/>
      <c r="W529" s="41"/>
      <c r="X529" s="41"/>
      <c r="Y529" s="41"/>
      <c r="Z529" s="41"/>
      <c r="AA529" s="41"/>
      <c r="AB529" s="41"/>
      <c r="AC529" s="41"/>
      <c r="AD529" s="41"/>
      <c r="AE529" s="41"/>
      <c r="AR529" s="226" t="s">
        <v>323</v>
      </c>
      <c r="AT529" s="226" t="s">
        <v>195</v>
      </c>
      <c r="AU529" s="226" t="s">
        <v>76</v>
      </c>
      <c r="AY529" s="20" t="s">
        <v>193</v>
      </c>
      <c r="BE529" s="227">
        <f>IF(N529="základní",J529,0)</f>
        <v>0</v>
      </c>
      <c r="BF529" s="227">
        <f>IF(N529="snížená",J529,0)</f>
        <v>0</v>
      </c>
      <c r="BG529" s="227">
        <f>IF(N529="zákl. přenesená",J529,0)</f>
        <v>0</v>
      </c>
      <c r="BH529" s="227">
        <f>IF(N529="sníž. přenesená",J529,0)</f>
        <v>0</v>
      </c>
      <c r="BI529" s="227">
        <f>IF(N529="nulová",J529,0)</f>
        <v>0</v>
      </c>
      <c r="BJ529" s="20" t="s">
        <v>76</v>
      </c>
      <c r="BK529" s="227">
        <f>ROUND(I529*H529,2)</f>
        <v>0</v>
      </c>
      <c r="BL529" s="20" t="s">
        <v>323</v>
      </c>
      <c r="BM529" s="226" t="s">
        <v>5214</v>
      </c>
    </row>
    <row r="530" s="2" customFormat="1">
      <c r="A530" s="41"/>
      <c r="B530" s="42"/>
      <c r="C530" s="43"/>
      <c r="D530" s="228" t="s">
        <v>202</v>
      </c>
      <c r="E530" s="43"/>
      <c r="F530" s="229" t="s">
        <v>7155</v>
      </c>
      <c r="G530" s="43"/>
      <c r="H530" s="43"/>
      <c r="I530" s="230"/>
      <c r="J530" s="43"/>
      <c r="K530" s="43"/>
      <c r="L530" s="47"/>
      <c r="M530" s="231"/>
      <c r="N530" s="232"/>
      <c r="O530" s="87"/>
      <c r="P530" s="87"/>
      <c r="Q530" s="87"/>
      <c r="R530" s="87"/>
      <c r="S530" s="87"/>
      <c r="T530" s="88"/>
      <c r="U530" s="41"/>
      <c r="V530" s="41"/>
      <c r="W530" s="41"/>
      <c r="X530" s="41"/>
      <c r="Y530" s="41"/>
      <c r="Z530" s="41"/>
      <c r="AA530" s="41"/>
      <c r="AB530" s="41"/>
      <c r="AC530" s="41"/>
      <c r="AD530" s="41"/>
      <c r="AE530" s="41"/>
      <c r="AT530" s="20" t="s">
        <v>202</v>
      </c>
      <c r="AU530" s="20" t="s">
        <v>76</v>
      </c>
    </row>
    <row r="531" s="2" customFormat="1">
      <c r="A531" s="41"/>
      <c r="B531" s="42"/>
      <c r="C531" s="43"/>
      <c r="D531" s="233" t="s">
        <v>204</v>
      </c>
      <c r="E531" s="43"/>
      <c r="F531" s="234" t="s">
        <v>7156</v>
      </c>
      <c r="G531" s="43"/>
      <c r="H531" s="43"/>
      <c r="I531" s="230"/>
      <c r="J531" s="43"/>
      <c r="K531" s="43"/>
      <c r="L531" s="47"/>
      <c r="M531" s="231"/>
      <c r="N531" s="232"/>
      <c r="O531" s="87"/>
      <c r="P531" s="87"/>
      <c r="Q531" s="87"/>
      <c r="R531" s="87"/>
      <c r="S531" s="87"/>
      <c r="T531" s="88"/>
      <c r="U531" s="41"/>
      <c r="V531" s="41"/>
      <c r="W531" s="41"/>
      <c r="X531" s="41"/>
      <c r="Y531" s="41"/>
      <c r="Z531" s="41"/>
      <c r="AA531" s="41"/>
      <c r="AB531" s="41"/>
      <c r="AC531" s="41"/>
      <c r="AD531" s="41"/>
      <c r="AE531" s="41"/>
      <c r="AT531" s="20" t="s">
        <v>204</v>
      </c>
      <c r="AU531" s="20" t="s">
        <v>76</v>
      </c>
    </row>
    <row r="532" s="2" customFormat="1" ht="16.5" customHeight="1">
      <c r="A532" s="41"/>
      <c r="B532" s="42"/>
      <c r="C532" s="215" t="s">
        <v>4176</v>
      </c>
      <c r="D532" s="215" t="s">
        <v>195</v>
      </c>
      <c r="E532" s="216" t="s">
        <v>7157</v>
      </c>
      <c r="F532" s="217" t="s">
        <v>7158</v>
      </c>
      <c r="G532" s="218" t="s">
        <v>408</v>
      </c>
      <c r="H532" s="219">
        <v>45</v>
      </c>
      <c r="I532" s="220"/>
      <c r="J532" s="221">
        <f>ROUND(I532*H532,2)</f>
        <v>0</v>
      </c>
      <c r="K532" s="217" t="s">
        <v>199</v>
      </c>
      <c r="L532" s="47"/>
      <c r="M532" s="222" t="s">
        <v>19</v>
      </c>
      <c r="N532" s="223" t="s">
        <v>40</v>
      </c>
      <c r="O532" s="87"/>
      <c r="P532" s="224">
        <f>O532*H532</f>
        <v>0</v>
      </c>
      <c r="Q532" s="224">
        <v>2.6489999999999999E-05</v>
      </c>
      <c r="R532" s="224">
        <f>Q532*H532</f>
        <v>0.0011920500000000001</v>
      </c>
      <c r="S532" s="224">
        <v>0</v>
      </c>
      <c r="T532" s="225">
        <f>S532*H532</f>
        <v>0</v>
      </c>
      <c r="U532" s="41"/>
      <c r="V532" s="41"/>
      <c r="W532" s="41"/>
      <c r="X532" s="41"/>
      <c r="Y532" s="41"/>
      <c r="Z532" s="41"/>
      <c r="AA532" s="41"/>
      <c r="AB532" s="41"/>
      <c r="AC532" s="41"/>
      <c r="AD532" s="41"/>
      <c r="AE532" s="41"/>
      <c r="AR532" s="226" t="s">
        <v>323</v>
      </c>
      <c r="AT532" s="226" t="s">
        <v>195</v>
      </c>
      <c r="AU532" s="226" t="s">
        <v>76</v>
      </c>
      <c r="AY532" s="20" t="s">
        <v>193</v>
      </c>
      <c r="BE532" s="227">
        <f>IF(N532="základní",J532,0)</f>
        <v>0</v>
      </c>
      <c r="BF532" s="227">
        <f>IF(N532="snížená",J532,0)</f>
        <v>0</v>
      </c>
      <c r="BG532" s="227">
        <f>IF(N532="zákl. přenesená",J532,0)</f>
        <v>0</v>
      </c>
      <c r="BH532" s="227">
        <f>IF(N532="sníž. přenesená",J532,0)</f>
        <v>0</v>
      </c>
      <c r="BI532" s="227">
        <f>IF(N532="nulová",J532,0)</f>
        <v>0</v>
      </c>
      <c r="BJ532" s="20" t="s">
        <v>76</v>
      </c>
      <c r="BK532" s="227">
        <f>ROUND(I532*H532,2)</f>
        <v>0</v>
      </c>
      <c r="BL532" s="20" t="s">
        <v>323</v>
      </c>
      <c r="BM532" s="226" t="s">
        <v>5230</v>
      </c>
    </row>
    <row r="533" s="2" customFormat="1">
      <c r="A533" s="41"/>
      <c r="B533" s="42"/>
      <c r="C533" s="43"/>
      <c r="D533" s="228" t="s">
        <v>202</v>
      </c>
      <c r="E533" s="43"/>
      <c r="F533" s="229" t="s">
        <v>7159</v>
      </c>
      <c r="G533" s="43"/>
      <c r="H533" s="43"/>
      <c r="I533" s="230"/>
      <c r="J533" s="43"/>
      <c r="K533" s="43"/>
      <c r="L533" s="47"/>
      <c r="M533" s="231"/>
      <c r="N533" s="232"/>
      <c r="O533" s="87"/>
      <c r="P533" s="87"/>
      <c r="Q533" s="87"/>
      <c r="R533" s="87"/>
      <c r="S533" s="87"/>
      <c r="T533" s="88"/>
      <c r="U533" s="41"/>
      <c r="V533" s="41"/>
      <c r="W533" s="41"/>
      <c r="X533" s="41"/>
      <c r="Y533" s="41"/>
      <c r="Z533" s="41"/>
      <c r="AA533" s="41"/>
      <c r="AB533" s="41"/>
      <c r="AC533" s="41"/>
      <c r="AD533" s="41"/>
      <c r="AE533" s="41"/>
      <c r="AT533" s="20" t="s">
        <v>202</v>
      </c>
      <c r="AU533" s="20" t="s">
        <v>76</v>
      </c>
    </row>
    <row r="534" s="2" customFormat="1">
      <c r="A534" s="41"/>
      <c r="B534" s="42"/>
      <c r="C534" s="43"/>
      <c r="D534" s="233" t="s">
        <v>204</v>
      </c>
      <c r="E534" s="43"/>
      <c r="F534" s="234" t="s">
        <v>7160</v>
      </c>
      <c r="G534" s="43"/>
      <c r="H534" s="43"/>
      <c r="I534" s="230"/>
      <c r="J534" s="43"/>
      <c r="K534" s="43"/>
      <c r="L534" s="47"/>
      <c r="M534" s="231"/>
      <c r="N534" s="232"/>
      <c r="O534" s="87"/>
      <c r="P534" s="87"/>
      <c r="Q534" s="87"/>
      <c r="R534" s="87"/>
      <c r="S534" s="87"/>
      <c r="T534" s="88"/>
      <c r="U534" s="41"/>
      <c r="V534" s="41"/>
      <c r="W534" s="41"/>
      <c r="X534" s="41"/>
      <c r="Y534" s="41"/>
      <c r="Z534" s="41"/>
      <c r="AA534" s="41"/>
      <c r="AB534" s="41"/>
      <c r="AC534" s="41"/>
      <c r="AD534" s="41"/>
      <c r="AE534" s="41"/>
      <c r="AT534" s="20" t="s">
        <v>204</v>
      </c>
      <c r="AU534" s="20" t="s">
        <v>76</v>
      </c>
    </row>
    <row r="535" s="2" customFormat="1" ht="16.5" customHeight="1">
      <c r="A535" s="41"/>
      <c r="B535" s="42"/>
      <c r="C535" s="215" t="s">
        <v>4179</v>
      </c>
      <c r="D535" s="215" t="s">
        <v>195</v>
      </c>
      <c r="E535" s="216" t="s">
        <v>7161</v>
      </c>
      <c r="F535" s="217" t="s">
        <v>7162</v>
      </c>
      <c r="G535" s="218" t="s">
        <v>408</v>
      </c>
      <c r="H535" s="219">
        <v>90</v>
      </c>
      <c r="I535" s="220"/>
      <c r="J535" s="221">
        <f>ROUND(I535*H535,2)</f>
        <v>0</v>
      </c>
      <c r="K535" s="217" t="s">
        <v>199</v>
      </c>
      <c r="L535" s="47"/>
      <c r="M535" s="222" t="s">
        <v>19</v>
      </c>
      <c r="N535" s="223" t="s">
        <v>40</v>
      </c>
      <c r="O535" s="87"/>
      <c r="P535" s="224">
        <f>O535*H535</f>
        <v>0</v>
      </c>
      <c r="Q535" s="224">
        <v>5.5260000000000003E-05</v>
      </c>
      <c r="R535" s="224">
        <f>Q535*H535</f>
        <v>0.0049734000000000002</v>
      </c>
      <c r="S535" s="224">
        <v>0</v>
      </c>
      <c r="T535" s="225">
        <f>S535*H535</f>
        <v>0</v>
      </c>
      <c r="U535" s="41"/>
      <c r="V535" s="41"/>
      <c r="W535" s="41"/>
      <c r="X535" s="41"/>
      <c r="Y535" s="41"/>
      <c r="Z535" s="41"/>
      <c r="AA535" s="41"/>
      <c r="AB535" s="41"/>
      <c r="AC535" s="41"/>
      <c r="AD535" s="41"/>
      <c r="AE535" s="41"/>
      <c r="AR535" s="226" t="s">
        <v>323</v>
      </c>
      <c r="AT535" s="226" t="s">
        <v>195</v>
      </c>
      <c r="AU535" s="226" t="s">
        <v>76</v>
      </c>
      <c r="AY535" s="20" t="s">
        <v>193</v>
      </c>
      <c r="BE535" s="227">
        <f>IF(N535="základní",J535,0)</f>
        <v>0</v>
      </c>
      <c r="BF535" s="227">
        <f>IF(N535="snížená",J535,0)</f>
        <v>0</v>
      </c>
      <c r="BG535" s="227">
        <f>IF(N535="zákl. přenesená",J535,0)</f>
        <v>0</v>
      </c>
      <c r="BH535" s="227">
        <f>IF(N535="sníž. přenesená",J535,0)</f>
        <v>0</v>
      </c>
      <c r="BI535" s="227">
        <f>IF(N535="nulová",J535,0)</f>
        <v>0</v>
      </c>
      <c r="BJ535" s="20" t="s">
        <v>76</v>
      </c>
      <c r="BK535" s="227">
        <f>ROUND(I535*H535,2)</f>
        <v>0</v>
      </c>
      <c r="BL535" s="20" t="s">
        <v>323</v>
      </c>
      <c r="BM535" s="226" t="s">
        <v>5250</v>
      </c>
    </row>
    <row r="536" s="2" customFormat="1">
      <c r="A536" s="41"/>
      <c r="B536" s="42"/>
      <c r="C536" s="43"/>
      <c r="D536" s="228" t="s">
        <v>202</v>
      </c>
      <c r="E536" s="43"/>
      <c r="F536" s="229" t="s">
        <v>7163</v>
      </c>
      <c r="G536" s="43"/>
      <c r="H536" s="43"/>
      <c r="I536" s="230"/>
      <c r="J536" s="43"/>
      <c r="K536" s="43"/>
      <c r="L536" s="47"/>
      <c r="M536" s="231"/>
      <c r="N536" s="232"/>
      <c r="O536" s="87"/>
      <c r="P536" s="87"/>
      <c r="Q536" s="87"/>
      <c r="R536" s="87"/>
      <c r="S536" s="87"/>
      <c r="T536" s="88"/>
      <c r="U536" s="41"/>
      <c r="V536" s="41"/>
      <c r="W536" s="41"/>
      <c r="X536" s="41"/>
      <c r="Y536" s="41"/>
      <c r="Z536" s="41"/>
      <c r="AA536" s="41"/>
      <c r="AB536" s="41"/>
      <c r="AC536" s="41"/>
      <c r="AD536" s="41"/>
      <c r="AE536" s="41"/>
      <c r="AT536" s="20" t="s">
        <v>202</v>
      </c>
      <c r="AU536" s="20" t="s">
        <v>76</v>
      </c>
    </row>
    <row r="537" s="2" customFormat="1">
      <c r="A537" s="41"/>
      <c r="B537" s="42"/>
      <c r="C537" s="43"/>
      <c r="D537" s="233" t="s">
        <v>204</v>
      </c>
      <c r="E537" s="43"/>
      <c r="F537" s="234" t="s">
        <v>7164</v>
      </c>
      <c r="G537" s="43"/>
      <c r="H537" s="43"/>
      <c r="I537" s="230"/>
      <c r="J537" s="43"/>
      <c r="K537" s="43"/>
      <c r="L537" s="47"/>
      <c r="M537" s="231"/>
      <c r="N537" s="232"/>
      <c r="O537" s="87"/>
      <c r="P537" s="87"/>
      <c r="Q537" s="87"/>
      <c r="R537" s="87"/>
      <c r="S537" s="87"/>
      <c r="T537" s="88"/>
      <c r="U537" s="41"/>
      <c r="V537" s="41"/>
      <c r="W537" s="41"/>
      <c r="X537" s="41"/>
      <c r="Y537" s="41"/>
      <c r="Z537" s="41"/>
      <c r="AA537" s="41"/>
      <c r="AB537" s="41"/>
      <c r="AC537" s="41"/>
      <c r="AD537" s="41"/>
      <c r="AE537" s="41"/>
      <c r="AT537" s="20" t="s">
        <v>204</v>
      </c>
      <c r="AU537" s="20" t="s">
        <v>76</v>
      </c>
    </row>
    <row r="538" s="12" customFormat="1" ht="25.92" customHeight="1">
      <c r="A538" s="12"/>
      <c r="B538" s="199"/>
      <c r="C538" s="200"/>
      <c r="D538" s="201" t="s">
        <v>68</v>
      </c>
      <c r="E538" s="202" t="s">
        <v>7165</v>
      </c>
      <c r="F538" s="202" t="s">
        <v>7166</v>
      </c>
      <c r="G538" s="200"/>
      <c r="H538" s="200"/>
      <c r="I538" s="203"/>
      <c r="J538" s="204">
        <f>BK538</f>
        <v>0</v>
      </c>
      <c r="K538" s="200"/>
      <c r="L538" s="205"/>
      <c r="M538" s="206"/>
      <c r="N538" s="207"/>
      <c r="O538" s="207"/>
      <c r="P538" s="208">
        <f>SUM(P539:P557)</f>
        <v>0</v>
      </c>
      <c r="Q538" s="207"/>
      <c r="R538" s="208">
        <f>SUM(R539:R557)</f>
        <v>0</v>
      </c>
      <c r="S538" s="207"/>
      <c r="T538" s="209">
        <f>SUM(T539:T557)</f>
        <v>0</v>
      </c>
      <c r="U538" s="12"/>
      <c r="V538" s="12"/>
      <c r="W538" s="12"/>
      <c r="X538" s="12"/>
      <c r="Y538" s="12"/>
      <c r="Z538" s="12"/>
      <c r="AA538" s="12"/>
      <c r="AB538" s="12"/>
      <c r="AC538" s="12"/>
      <c r="AD538" s="12"/>
      <c r="AE538" s="12"/>
      <c r="AR538" s="210" t="s">
        <v>200</v>
      </c>
      <c r="AT538" s="211" t="s">
        <v>68</v>
      </c>
      <c r="AU538" s="211" t="s">
        <v>69</v>
      </c>
      <c r="AY538" s="210" t="s">
        <v>193</v>
      </c>
      <c r="BK538" s="212">
        <f>SUM(BK539:BK557)</f>
        <v>0</v>
      </c>
    </row>
    <row r="539" s="2" customFormat="1" ht="16.5" customHeight="1">
      <c r="A539" s="41"/>
      <c r="B539" s="42"/>
      <c r="C539" s="215" t="s">
        <v>4181</v>
      </c>
      <c r="D539" s="215" t="s">
        <v>195</v>
      </c>
      <c r="E539" s="216" t="s">
        <v>7167</v>
      </c>
      <c r="F539" s="217" t="s">
        <v>7168</v>
      </c>
      <c r="G539" s="218" t="s">
        <v>326</v>
      </c>
      <c r="H539" s="219">
        <v>1</v>
      </c>
      <c r="I539" s="220"/>
      <c r="J539" s="221">
        <f>ROUND(I539*H539,2)</f>
        <v>0</v>
      </c>
      <c r="K539" s="217" t="s">
        <v>19</v>
      </c>
      <c r="L539" s="47"/>
      <c r="M539" s="222" t="s">
        <v>19</v>
      </c>
      <c r="N539" s="223" t="s">
        <v>40</v>
      </c>
      <c r="O539" s="87"/>
      <c r="P539" s="224">
        <f>O539*H539</f>
        <v>0</v>
      </c>
      <c r="Q539" s="224">
        <v>0</v>
      </c>
      <c r="R539" s="224">
        <f>Q539*H539</f>
        <v>0</v>
      </c>
      <c r="S539" s="224">
        <v>0</v>
      </c>
      <c r="T539" s="225">
        <f>S539*H539</f>
        <v>0</v>
      </c>
      <c r="U539" s="41"/>
      <c r="V539" s="41"/>
      <c r="W539" s="41"/>
      <c r="X539" s="41"/>
      <c r="Y539" s="41"/>
      <c r="Z539" s="41"/>
      <c r="AA539" s="41"/>
      <c r="AB539" s="41"/>
      <c r="AC539" s="41"/>
      <c r="AD539" s="41"/>
      <c r="AE539" s="41"/>
      <c r="AR539" s="226" t="s">
        <v>7169</v>
      </c>
      <c r="AT539" s="226" t="s">
        <v>195</v>
      </c>
      <c r="AU539" s="226" t="s">
        <v>76</v>
      </c>
      <c r="AY539" s="20" t="s">
        <v>193</v>
      </c>
      <c r="BE539" s="227">
        <f>IF(N539="základní",J539,0)</f>
        <v>0</v>
      </c>
      <c r="BF539" s="227">
        <f>IF(N539="snížená",J539,0)</f>
        <v>0</v>
      </c>
      <c r="BG539" s="227">
        <f>IF(N539="zákl. přenesená",J539,0)</f>
        <v>0</v>
      </c>
      <c r="BH539" s="227">
        <f>IF(N539="sníž. přenesená",J539,0)</f>
        <v>0</v>
      </c>
      <c r="BI539" s="227">
        <f>IF(N539="nulová",J539,0)</f>
        <v>0</v>
      </c>
      <c r="BJ539" s="20" t="s">
        <v>76</v>
      </c>
      <c r="BK539" s="227">
        <f>ROUND(I539*H539,2)</f>
        <v>0</v>
      </c>
      <c r="BL539" s="20" t="s">
        <v>7169</v>
      </c>
      <c r="BM539" s="226" t="s">
        <v>7170</v>
      </c>
    </row>
    <row r="540" s="2" customFormat="1">
      <c r="A540" s="41"/>
      <c r="B540" s="42"/>
      <c r="C540" s="43"/>
      <c r="D540" s="228" t="s">
        <v>202</v>
      </c>
      <c r="E540" s="43"/>
      <c r="F540" s="229" t="s">
        <v>7168</v>
      </c>
      <c r="G540" s="43"/>
      <c r="H540" s="43"/>
      <c r="I540" s="230"/>
      <c r="J540" s="43"/>
      <c r="K540" s="43"/>
      <c r="L540" s="47"/>
      <c r="M540" s="231"/>
      <c r="N540" s="232"/>
      <c r="O540" s="87"/>
      <c r="P540" s="87"/>
      <c r="Q540" s="87"/>
      <c r="R540" s="87"/>
      <c r="S540" s="87"/>
      <c r="T540" s="88"/>
      <c r="U540" s="41"/>
      <c r="V540" s="41"/>
      <c r="W540" s="41"/>
      <c r="X540" s="41"/>
      <c r="Y540" s="41"/>
      <c r="Z540" s="41"/>
      <c r="AA540" s="41"/>
      <c r="AB540" s="41"/>
      <c r="AC540" s="41"/>
      <c r="AD540" s="41"/>
      <c r="AE540" s="41"/>
      <c r="AT540" s="20" t="s">
        <v>202</v>
      </c>
      <c r="AU540" s="20" t="s">
        <v>76</v>
      </c>
    </row>
    <row r="541" s="2" customFormat="1" ht="16.5" customHeight="1">
      <c r="A541" s="41"/>
      <c r="B541" s="42"/>
      <c r="C541" s="215" t="s">
        <v>4185</v>
      </c>
      <c r="D541" s="215" t="s">
        <v>195</v>
      </c>
      <c r="E541" s="216" t="s">
        <v>7171</v>
      </c>
      <c r="F541" s="217" t="s">
        <v>7172</v>
      </c>
      <c r="G541" s="218" t="s">
        <v>408</v>
      </c>
      <c r="H541" s="219">
        <v>5085</v>
      </c>
      <c r="I541" s="220"/>
      <c r="J541" s="221">
        <f>ROUND(I541*H541,2)</f>
        <v>0</v>
      </c>
      <c r="K541" s="217" t="s">
        <v>19</v>
      </c>
      <c r="L541" s="47"/>
      <c r="M541" s="222" t="s">
        <v>19</v>
      </c>
      <c r="N541" s="223" t="s">
        <v>40</v>
      </c>
      <c r="O541" s="87"/>
      <c r="P541" s="224">
        <f>O541*H541</f>
        <v>0</v>
      </c>
      <c r="Q541" s="224">
        <v>0</v>
      </c>
      <c r="R541" s="224">
        <f>Q541*H541</f>
        <v>0</v>
      </c>
      <c r="S541" s="224">
        <v>0</v>
      </c>
      <c r="T541" s="225">
        <f>S541*H541</f>
        <v>0</v>
      </c>
      <c r="U541" s="41"/>
      <c r="V541" s="41"/>
      <c r="W541" s="41"/>
      <c r="X541" s="41"/>
      <c r="Y541" s="41"/>
      <c r="Z541" s="41"/>
      <c r="AA541" s="41"/>
      <c r="AB541" s="41"/>
      <c r="AC541" s="41"/>
      <c r="AD541" s="41"/>
      <c r="AE541" s="41"/>
      <c r="AR541" s="226" t="s">
        <v>7169</v>
      </c>
      <c r="AT541" s="226" t="s">
        <v>195</v>
      </c>
      <c r="AU541" s="226" t="s">
        <v>76</v>
      </c>
      <c r="AY541" s="20" t="s">
        <v>193</v>
      </c>
      <c r="BE541" s="227">
        <f>IF(N541="základní",J541,0)</f>
        <v>0</v>
      </c>
      <c r="BF541" s="227">
        <f>IF(N541="snížená",J541,0)</f>
        <v>0</v>
      </c>
      <c r="BG541" s="227">
        <f>IF(N541="zákl. přenesená",J541,0)</f>
        <v>0</v>
      </c>
      <c r="BH541" s="227">
        <f>IF(N541="sníž. přenesená",J541,0)</f>
        <v>0</v>
      </c>
      <c r="BI541" s="227">
        <f>IF(N541="nulová",J541,0)</f>
        <v>0</v>
      </c>
      <c r="BJ541" s="20" t="s">
        <v>76</v>
      </c>
      <c r="BK541" s="227">
        <f>ROUND(I541*H541,2)</f>
        <v>0</v>
      </c>
      <c r="BL541" s="20" t="s">
        <v>7169</v>
      </c>
      <c r="BM541" s="226" t="s">
        <v>5271</v>
      </c>
    </row>
    <row r="542" s="2" customFormat="1">
      <c r="A542" s="41"/>
      <c r="B542" s="42"/>
      <c r="C542" s="43"/>
      <c r="D542" s="228" t="s">
        <v>202</v>
      </c>
      <c r="E542" s="43"/>
      <c r="F542" s="229" t="s">
        <v>7172</v>
      </c>
      <c r="G542" s="43"/>
      <c r="H542" s="43"/>
      <c r="I542" s="230"/>
      <c r="J542" s="43"/>
      <c r="K542" s="43"/>
      <c r="L542" s="47"/>
      <c r="M542" s="231"/>
      <c r="N542" s="232"/>
      <c r="O542" s="87"/>
      <c r="P542" s="87"/>
      <c r="Q542" s="87"/>
      <c r="R542" s="87"/>
      <c r="S542" s="87"/>
      <c r="T542" s="88"/>
      <c r="U542" s="41"/>
      <c r="V542" s="41"/>
      <c r="W542" s="41"/>
      <c r="X542" s="41"/>
      <c r="Y542" s="41"/>
      <c r="Z542" s="41"/>
      <c r="AA542" s="41"/>
      <c r="AB542" s="41"/>
      <c r="AC542" s="41"/>
      <c r="AD542" s="41"/>
      <c r="AE542" s="41"/>
      <c r="AT542" s="20" t="s">
        <v>202</v>
      </c>
      <c r="AU542" s="20" t="s">
        <v>76</v>
      </c>
    </row>
    <row r="543" s="2" customFormat="1" ht="16.5" customHeight="1">
      <c r="A543" s="41"/>
      <c r="B543" s="42"/>
      <c r="C543" s="215" t="s">
        <v>956</v>
      </c>
      <c r="D543" s="215" t="s">
        <v>195</v>
      </c>
      <c r="E543" s="216" t="s">
        <v>7173</v>
      </c>
      <c r="F543" s="217" t="s">
        <v>7174</v>
      </c>
      <c r="G543" s="218" t="s">
        <v>408</v>
      </c>
      <c r="H543" s="219">
        <v>5085</v>
      </c>
      <c r="I543" s="220"/>
      <c r="J543" s="221">
        <f>ROUND(I543*H543,2)</f>
        <v>0</v>
      </c>
      <c r="K543" s="217" t="s">
        <v>19</v>
      </c>
      <c r="L543" s="47"/>
      <c r="M543" s="222" t="s">
        <v>19</v>
      </c>
      <c r="N543" s="223" t="s">
        <v>40</v>
      </c>
      <c r="O543" s="87"/>
      <c r="P543" s="224">
        <f>O543*H543</f>
        <v>0</v>
      </c>
      <c r="Q543" s="224">
        <v>0</v>
      </c>
      <c r="R543" s="224">
        <f>Q543*H543</f>
        <v>0</v>
      </c>
      <c r="S543" s="224">
        <v>0</v>
      </c>
      <c r="T543" s="225">
        <f>S543*H543</f>
        <v>0</v>
      </c>
      <c r="U543" s="41"/>
      <c r="V543" s="41"/>
      <c r="W543" s="41"/>
      <c r="X543" s="41"/>
      <c r="Y543" s="41"/>
      <c r="Z543" s="41"/>
      <c r="AA543" s="41"/>
      <c r="AB543" s="41"/>
      <c r="AC543" s="41"/>
      <c r="AD543" s="41"/>
      <c r="AE543" s="41"/>
      <c r="AR543" s="226" t="s">
        <v>7169</v>
      </c>
      <c r="AT543" s="226" t="s">
        <v>195</v>
      </c>
      <c r="AU543" s="226" t="s">
        <v>76</v>
      </c>
      <c r="AY543" s="20" t="s">
        <v>193</v>
      </c>
      <c r="BE543" s="227">
        <f>IF(N543="základní",J543,0)</f>
        <v>0</v>
      </c>
      <c r="BF543" s="227">
        <f>IF(N543="snížená",J543,0)</f>
        <v>0</v>
      </c>
      <c r="BG543" s="227">
        <f>IF(N543="zákl. přenesená",J543,0)</f>
        <v>0</v>
      </c>
      <c r="BH543" s="227">
        <f>IF(N543="sníž. přenesená",J543,0)</f>
        <v>0</v>
      </c>
      <c r="BI543" s="227">
        <f>IF(N543="nulová",J543,0)</f>
        <v>0</v>
      </c>
      <c r="BJ543" s="20" t="s">
        <v>76</v>
      </c>
      <c r="BK543" s="227">
        <f>ROUND(I543*H543,2)</f>
        <v>0</v>
      </c>
      <c r="BL543" s="20" t="s">
        <v>7169</v>
      </c>
      <c r="BM543" s="226" t="s">
        <v>5292</v>
      </c>
    </row>
    <row r="544" s="2" customFormat="1">
      <c r="A544" s="41"/>
      <c r="B544" s="42"/>
      <c r="C544" s="43"/>
      <c r="D544" s="228" t="s">
        <v>202</v>
      </c>
      <c r="E544" s="43"/>
      <c r="F544" s="229" t="s">
        <v>7174</v>
      </c>
      <c r="G544" s="43"/>
      <c r="H544" s="43"/>
      <c r="I544" s="230"/>
      <c r="J544" s="43"/>
      <c r="K544" s="43"/>
      <c r="L544" s="47"/>
      <c r="M544" s="231"/>
      <c r="N544" s="232"/>
      <c r="O544" s="87"/>
      <c r="P544" s="87"/>
      <c r="Q544" s="87"/>
      <c r="R544" s="87"/>
      <c r="S544" s="87"/>
      <c r="T544" s="88"/>
      <c r="U544" s="41"/>
      <c r="V544" s="41"/>
      <c r="W544" s="41"/>
      <c r="X544" s="41"/>
      <c r="Y544" s="41"/>
      <c r="Z544" s="41"/>
      <c r="AA544" s="41"/>
      <c r="AB544" s="41"/>
      <c r="AC544" s="41"/>
      <c r="AD544" s="41"/>
      <c r="AE544" s="41"/>
      <c r="AT544" s="20" t="s">
        <v>202</v>
      </c>
      <c r="AU544" s="20" t="s">
        <v>76</v>
      </c>
    </row>
    <row r="545" s="2" customFormat="1" ht="16.5" customHeight="1">
      <c r="A545" s="41"/>
      <c r="B545" s="42"/>
      <c r="C545" s="215" t="s">
        <v>4251</v>
      </c>
      <c r="D545" s="215" t="s">
        <v>195</v>
      </c>
      <c r="E545" s="216" t="s">
        <v>7175</v>
      </c>
      <c r="F545" s="217" t="s">
        <v>7176</v>
      </c>
      <c r="G545" s="218" t="s">
        <v>326</v>
      </c>
      <c r="H545" s="219">
        <v>1</v>
      </c>
      <c r="I545" s="220"/>
      <c r="J545" s="221">
        <f>ROUND(I545*H545,2)</f>
        <v>0</v>
      </c>
      <c r="K545" s="217" t="s">
        <v>19</v>
      </c>
      <c r="L545" s="47"/>
      <c r="M545" s="222" t="s">
        <v>19</v>
      </c>
      <c r="N545" s="223" t="s">
        <v>40</v>
      </c>
      <c r="O545" s="87"/>
      <c r="P545" s="224">
        <f>O545*H545</f>
        <v>0</v>
      </c>
      <c r="Q545" s="224">
        <v>0</v>
      </c>
      <c r="R545" s="224">
        <f>Q545*H545</f>
        <v>0</v>
      </c>
      <c r="S545" s="224">
        <v>0</v>
      </c>
      <c r="T545" s="225">
        <f>S545*H545</f>
        <v>0</v>
      </c>
      <c r="U545" s="41"/>
      <c r="V545" s="41"/>
      <c r="W545" s="41"/>
      <c r="X545" s="41"/>
      <c r="Y545" s="41"/>
      <c r="Z545" s="41"/>
      <c r="AA545" s="41"/>
      <c r="AB545" s="41"/>
      <c r="AC545" s="41"/>
      <c r="AD545" s="41"/>
      <c r="AE545" s="41"/>
      <c r="AR545" s="226" t="s">
        <v>7169</v>
      </c>
      <c r="AT545" s="226" t="s">
        <v>195</v>
      </c>
      <c r="AU545" s="226" t="s">
        <v>76</v>
      </c>
      <c r="AY545" s="20" t="s">
        <v>193</v>
      </c>
      <c r="BE545" s="227">
        <f>IF(N545="základní",J545,0)</f>
        <v>0</v>
      </c>
      <c r="BF545" s="227">
        <f>IF(N545="snížená",J545,0)</f>
        <v>0</v>
      </c>
      <c r="BG545" s="227">
        <f>IF(N545="zákl. přenesená",J545,0)</f>
        <v>0</v>
      </c>
      <c r="BH545" s="227">
        <f>IF(N545="sníž. přenesená",J545,0)</f>
        <v>0</v>
      </c>
      <c r="BI545" s="227">
        <f>IF(N545="nulová",J545,0)</f>
        <v>0</v>
      </c>
      <c r="BJ545" s="20" t="s">
        <v>76</v>
      </c>
      <c r="BK545" s="227">
        <f>ROUND(I545*H545,2)</f>
        <v>0</v>
      </c>
      <c r="BL545" s="20" t="s">
        <v>7169</v>
      </c>
      <c r="BM545" s="226" t="s">
        <v>5303</v>
      </c>
    </row>
    <row r="546" s="2" customFormat="1">
      <c r="A546" s="41"/>
      <c r="B546" s="42"/>
      <c r="C546" s="43"/>
      <c r="D546" s="228" t="s">
        <v>202</v>
      </c>
      <c r="E546" s="43"/>
      <c r="F546" s="229" t="s">
        <v>7176</v>
      </c>
      <c r="G546" s="43"/>
      <c r="H546" s="43"/>
      <c r="I546" s="230"/>
      <c r="J546" s="43"/>
      <c r="K546" s="43"/>
      <c r="L546" s="47"/>
      <c r="M546" s="231"/>
      <c r="N546" s="232"/>
      <c r="O546" s="87"/>
      <c r="P546" s="87"/>
      <c r="Q546" s="87"/>
      <c r="R546" s="87"/>
      <c r="S546" s="87"/>
      <c r="T546" s="88"/>
      <c r="U546" s="41"/>
      <c r="V546" s="41"/>
      <c r="W546" s="41"/>
      <c r="X546" s="41"/>
      <c r="Y546" s="41"/>
      <c r="Z546" s="41"/>
      <c r="AA546" s="41"/>
      <c r="AB546" s="41"/>
      <c r="AC546" s="41"/>
      <c r="AD546" s="41"/>
      <c r="AE546" s="41"/>
      <c r="AT546" s="20" t="s">
        <v>202</v>
      </c>
      <c r="AU546" s="20" t="s">
        <v>76</v>
      </c>
    </row>
    <row r="547" s="2" customFormat="1" ht="16.5" customHeight="1">
      <c r="A547" s="41"/>
      <c r="B547" s="42"/>
      <c r="C547" s="215" t="s">
        <v>4263</v>
      </c>
      <c r="D547" s="215" t="s">
        <v>195</v>
      </c>
      <c r="E547" s="216" t="s">
        <v>7177</v>
      </c>
      <c r="F547" s="217" t="s">
        <v>7178</v>
      </c>
      <c r="G547" s="218" t="s">
        <v>326</v>
      </c>
      <c r="H547" s="219">
        <v>1</v>
      </c>
      <c r="I547" s="220"/>
      <c r="J547" s="221">
        <f>ROUND(I547*H547,2)</f>
        <v>0</v>
      </c>
      <c r="K547" s="217" t="s">
        <v>19</v>
      </c>
      <c r="L547" s="47"/>
      <c r="M547" s="222" t="s">
        <v>19</v>
      </c>
      <c r="N547" s="223" t="s">
        <v>40</v>
      </c>
      <c r="O547" s="87"/>
      <c r="P547" s="224">
        <f>O547*H547</f>
        <v>0</v>
      </c>
      <c r="Q547" s="224">
        <v>0</v>
      </c>
      <c r="R547" s="224">
        <f>Q547*H547</f>
        <v>0</v>
      </c>
      <c r="S547" s="224">
        <v>0</v>
      </c>
      <c r="T547" s="225">
        <f>S547*H547</f>
        <v>0</v>
      </c>
      <c r="U547" s="41"/>
      <c r="V547" s="41"/>
      <c r="W547" s="41"/>
      <c r="X547" s="41"/>
      <c r="Y547" s="41"/>
      <c r="Z547" s="41"/>
      <c r="AA547" s="41"/>
      <c r="AB547" s="41"/>
      <c r="AC547" s="41"/>
      <c r="AD547" s="41"/>
      <c r="AE547" s="41"/>
      <c r="AR547" s="226" t="s">
        <v>7169</v>
      </c>
      <c r="AT547" s="226" t="s">
        <v>195</v>
      </c>
      <c r="AU547" s="226" t="s">
        <v>76</v>
      </c>
      <c r="AY547" s="20" t="s">
        <v>193</v>
      </c>
      <c r="BE547" s="227">
        <f>IF(N547="základní",J547,0)</f>
        <v>0</v>
      </c>
      <c r="BF547" s="227">
        <f>IF(N547="snížená",J547,0)</f>
        <v>0</v>
      </c>
      <c r="BG547" s="227">
        <f>IF(N547="zákl. přenesená",J547,0)</f>
        <v>0</v>
      </c>
      <c r="BH547" s="227">
        <f>IF(N547="sníž. přenesená",J547,0)</f>
        <v>0</v>
      </c>
      <c r="BI547" s="227">
        <f>IF(N547="nulová",J547,0)</f>
        <v>0</v>
      </c>
      <c r="BJ547" s="20" t="s">
        <v>76</v>
      </c>
      <c r="BK547" s="227">
        <f>ROUND(I547*H547,2)</f>
        <v>0</v>
      </c>
      <c r="BL547" s="20" t="s">
        <v>7169</v>
      </c>
      <c r="BM547" s="226" t="s">
        <v>5315</v>
      </c>
    </row>
    <row r="548" s="2" customFormat="1">
      <c r="A548" s="41"/>
      <c r="B548" s="42"/>
      <c r="C548" s="43"/>
      <c r="D548" s="228" t="s">
        <v>202</v>
      </c>
      <c r="E548" s="43"/>
      <c r="F548" s="229" t="s">
        <v>7178</v>
      </c>
      <c r="G548" s="43"/>
      <c r="H548" s="43"/>
      <c r="I548" s="230"/>
      <c r="J548" s="43"/>
      <c r="K548" s="43"/>
      <c r="L548" s="47"/>
      <c r="M548" s="231"/>
      <c r="N548" s="232"/>
      <c r="O548" s="87"/>
      <c r="P548" s="87"/>
      <c r="Q548" s="87"/>
      <c r="R548" s="87"/>
      <c r="S548" s="87"/>
      <c r="T548" s="88"/>
      <c r="U548" s="41"/>
      <c r="V548" s="41"/>
      <c r="W548" s="41"/>
      <c r="X548" s="41"/>
      <c r="Y548" s="41"/>
      <c r="Z548" s="41"/>
      <c r="AA548" s="41"/>
      <c r="AB548" s="41"/>
      <c r="AC548" s="41"/>
      <c r="AD548" s="41"/>
      <c r="AE548" s="41"/>
      <c r="AT548" s="20" t="s">
        <v>202</v>
      </c>
      <c r="AU548" s="20" t="s">
        <v>76</v>
      </c>
    </row>
    <row r="549" s="2" customFormat="1">
      <c r="A549" s="41"/>
      <c r="B549" s="42"/>
      <c r="C549" s="43"/>
      <c r="D549" s="228" t="s">
        <v>1221</v>
      </c>
      <c r="E549" s="43"/>
      <c r="F549" s="270" t="s">
        <v>7179</v>
      </c>
      <c r="G549" s="43"/>
      <c r="H549" s="43"/>
      <c r="I549" s="230"/>
      <c r="J549" s="43"/>
      <c r="K549" s="43"/>
      <c r="L549" s="47"/>
      <c r="M549" s="231"/>
      <c r="N549" s="232"/>
      <c r="O549" s="87"/>
      <c r="P549" s="87"/>
      <c r="Q549" s="87"/>
      <c r="R549" s="87"/>
      <c r="S549" s="87"/>
      <c r="T549" s="88"/>
      <c r="U549" s="41"/>
      <c r="V549" s="41"/>
      <c r="W549" s="41"/>
      <c r="X549" s="41"/>
      <c r="Y549" s="41"/>
      <c r="Z549" s="41"/>
      <c r="AA549" s="41"/>
      <c r="AB549" s="41"/>
      <c r="AC549" s="41"/>
      <c r="AD549" s="41"/>
      <c r="AE549" s="41"/>
      <c r="AT549" s="20" t="s">
        <v>1221</v>
      </c>
      <c r="AU549" s="20" t="s">
        <v>76</v>
      </c>
    </row>
    <row r="550" s="2" customFormat="1" ht="21.75" customHeight="1">
      <c r="A550" s="41"/>
      <c r="B550" s="42"/>
      <c r="C550" s="215" t="s">
        <v>4265</v>
      </c>
      <c r="D550" s="215" t="s">
        <v>195</v>
      </c>
      <c r="E550" s="216" t="s">
        <v>7180</v>
      </c>
      <c r="F550" s="217" t="s">
        <v>6662</v>
      </c>
      <c r="G550" s="218" t="s">
        <v>326</v>
      </c>
      <c r="H550" s="219">
        <v>1</v>
      </c>
      <c r="I550" s="220"/>
      <c r="J550" s="221">
        <f>ROUND(I550*H550,2)</f>
        <v>0</v>
      </c>
      <c r="K550" s="217" t="s">
        <v>19</v>
      </c>
      <c r="L550" s="47"/>
      <c r="M550" s="222" t="s">
        <v>19</v>
      </c>
      <c r="N550" s="223" t="s">
        <v>40</v>
      </c>
      <c r="O550" s="87"/>
      <c r="P550" s="224">
        <f>O550*H550</f>
        <v>0</v>
      </c>
      <c r="Q550" s="224">
        <v>0</v>
      </c>
      <c r="R550" s="224">
        <f>Q550*H550</f>
        <v>0</v>
      </c>
      <c r="S550" s="224">
        <v>0</v>
      </c>
      <c r="T550" s="225">
        <f>S550*H550</f>
        <v>0</v>
      </c>
      <c r="U550" s="41"/>
      <c r="V550" s="41"/>
      <c r="W550" s="41"/>
      <c r="X550" s="41"/>
      <c r="Y550" s="41"/>
      <c r="Z550" s="41"/>
      <c r="AA550" s="41"/>
      <c r="AB550" s="41"/>
      <c r="AC550" s="41"/>
      <c r="AD550" s="41"/>
      <c r="AE550" s="41"/>
      <c r="AR550" s="226" t="s">
        <v>7169</v>
      </c>
      <c r="AT550" s="226" t="s">
        <v>195</v>
      </c>
      <c r="AU550" s="226" t="s">
        <v>76</v>
      </c>
      <c r="AY550" s="20" t="s">
        <v>193</v>
      </c>
      <c r="BE550" s="227">
        <f>IF(N550="základní",J550,0)</f>
        <v>0</v>
      </c>
      <c r="BF550" s="227">
        <f>IF(N550="snížená",J550,0)</f>
        <v>0</v>
      </c>
      <c r="BG550" s="227">
        <f>IF(N550="zákl. přenesená",J550,0)</f>
        <v>0</v>
      </c>
      <c r="BH550" s="227">
        <f>IF(N550="sníž. přenesená",J550,0)</f>
        <v>0</v>
      </c>
      <c r="BI550" s="227">
        <f>IF(N550="nulová",J550,0)</f>
        <v>0</v>
      </c>
      <c r="BJ550" s="20" t="s">
        <v>76</v>
      </c>
      <c r="BK550" s="227">
        <f>ROUND(I550*H550,2)</f>
        <v>0</v>
      </c>
      <c r="BL550" s="20" t="s">
        <v>7169</v>
      </c>
      <c r="BM550" s="226" t="s">
        <v>5337</v>
      </c>
    </row>
    <row r="551" s="2" customFormat="1">
      <c r="A551" s="41"/>
      <c r="B551" s="42"/>
      <c r="C551" s="43"/>
      <c r="D551" s="228" t="s">
        <v>202</v>
      </c>
      <c r="E551" s="43"/>
      <c r="F551" s="229" t="s">
        <v>6662</v>
      </c>
      <c r="G551" s="43"/>
      <c r="H551" s="43"/>
      <c r="I551" s="230"/>
      <c r="J551" s="43"/>
      <c r="K551" s="43"/>
      <c r="L551" s="47"/>
      <c r="M551" s="231"/>
      <c r="N551" s="232"/>
      <c r="O551" s="87"/>
      <c r="P551" s="87"/>
      <c r="Q551" s="87"/>
      <c r="R551" s="87"/>
      <c r="S551" s="87"/>
      <c r="T551" s="88"/>
      <c r="U551" s="41"/>
      <c r="V551" s="41"/>
      <c r="W551" s="41"/>
      <c r="X551" s="41"/>
      <c r="Y551" s="41"/>
      <c r="Z551" s="41"/>
      <c r="AA551" s="41"/>
      <c r="AB551" s="41"/>
      <c r="AC551" s="41"/>
      <c r="AD551" s="41"/>
      <c r="AE551" s="41"/>
      <c r="AT551" s="20" t="s">
        <v>202</v>
      </c>
      <c r="AU551" s="20" t="s">
        <v>76</v>
      </c>
    </row>
    <row r="552" s="2" customFormat="1">
      <c r="A552" s="41"/>
      <c r="B552" s="42"/>
      <c r="C552" s="43"/>
      <c r="D552" s="228" t="s">
        <v>1221</v>
      </c>
      <c r="E552" s="43"/>
      <c r="F552" s="270" t="s">
        <v>7181</v>
      </c>
      <c r="G552" s="43"/>
      <c r="H552" s="43"/>
      <c r="I552" s="230"/>
      <c r="J552" s="43"/>
      <c r="K552" s="43"/>
      <c r="L552" s="47"/>
      <c r="M552" s="231"/>
      <c r="N552" s="232"/>
      <c r="O552" s="87"/>
      <c r="P552" s="87"/>
      <c r="Q552" s="87"/>
      <c r="R552" s="87"/>
      <c r="S552" s="87"/>
      <c r="T552" s="88"/>
      <c r="U552" s="41"/>
      <c r="V552" s="41"/>
      <c r="W552" s="41"/>
      <c r="X552" s="41"/>
      <c r="Y552" s="41"/>
      <c r="Z552" s="41"/>
      <c r="AA552" s="41"/>
      <c r="AB552" s="41"/>
      <c r="AC552" s="41"/>
      <c r="AD552" s="41"/>
      <c r="AE552" s="41"/>
      <c r="AT552" s="20" t="s">
        <v>1221</v>
      </c>
      <c r="AU552" s="20" t="s">
        <v>76</v>
      </c>
    </row>
    <row r="553" s="2" customFormat="1" ht="16.5" customHeight="1">
      <c r="A553" s="41"/>
      <c r="B553" s="42"/>
      <c r="C553" s="215" t="s">
        <v>4272</v>
      </c>
      <c r="D553" s="215" t="s">
        <v>195</v>
      </c>
      <c r="E553" s="216" t="s">
        <v>7182</v>
      </c>
      <c r="F553" s="217" t="s">
        <v>7183</v>
      </c>
      <c r="G553" s="218" t="s">
        <v>326</v>
      </c>
      <c r="H553" s="219">
        <v>1</v>
      </c>
      <c r="I553" s="220"/>
      <c r="J553" s="221">
        <f>ROUND(I553*H553,2)</f>
        <v>0</v>
      </c>
      <c r="K553" s="217" t="s">
        <v>19</v>
      </c>
      <c r="L553" s="47"/>
      <c r="M553" s="222" t="s">
        <v>19</v>
      </c>
      <c r="N553" s="223" t="s">
        <v>40</v>
      </c>
      <c r="O553" s="87"/>
      <c r="P553" s="224">
        <f>O553*H553</f>
        <v>0</v>
      </c>
      <c r="Q553" s="224">
        <v>0</v>
      </c>
      <c r="R553" s="224">
        <f>Q553*H553</f>
        <v>0</v>
      </c>
      <c r="S553" s="224">
        <v>0</v>
      </c>
      <c r="T553" s="225">
        <f>S553*H553</f>
        <v>0</v>
      </c>
      <c r="U553" s="41"/>
      <c r="V553" s="41"/>
      <c r="W553" s="41"/>
      <c r="X553" s="41"/>
      <c r="Y553" s="41"/>
      <c r="Z553" s="41"/>
      <c r="AA553" s="41"/>
      <c r="AB553" s="41"/>
      <c r="AC553" s="41"/>
      <c r="AD553" s="41"/>
      <c r="AE553" s="41"/>
      <c r="AR553" s="226" t="s">
        <v>7169</v>
      </c>
      <c r="AT553" s="226" t="s">
        <v>195</v>
      </c>
      <c r="AU553" s="226" t="s">
        <v>76</v>
      </c>
      <c r="AY553" s="20" t="s">
        <v>193</v>
      </c>
      <c r="BE553" s="227">
        <f>IF(N553="základní",J553,0)</f>
        <v>0</v>
      </c>
      <c r="BF553" s="227">
        <f>IF(N553="snížená",J553,0)</f>
        <v>0</v>
      </c>
      <c r="BG553" s="227">
        <f>IF(N553="zákl. přenesená",J553,0)</f>
        <v>0</v>
      </c>
      <c r="BH553" s="227">
        <f>IF(N553="sníž. přenesená",J553,0)</f>
        <v>0</v>
      </c>
      <c r="BI553" s="227">
        <f>IF(N553="nulová",J553,0)</f>
        <v>0</v>
      </c>
      <c r="BJ553" s="20" t="s">
        <v>76</v>
      </c>
      <c r="BK553" s="227">
        <f>ROUND(I553*H553,2)</f>
        <v>0</v>
      </c>
      <c r="BL553" s="20" t="s">
        <v>7169</v>
      </c>
      <c r="BM553" s="226" t="s">
        <v>5345</v>
      </c>
    </row>
    <row r="554" s="2" customFormat="1">
      <c r="A554" s="41"/>
      <c r="B554" s="42"/>
      <c r="C554" s="43"/>
      <c r="D554" s="228" t="s">
        <v>202</v>
      </c>
      <c r="E554" s="43"/>
      <c r="F554" s="229" t="s">
        <v>7183</v>
      </c>
      <c r="G554" s="43"/>
      <c r="H554" s="43"/>
      <c r="I554" s="230"/>
      <c r="J554" s="43"/>
      <c r="K554" s="43"/>
      <c r="L554" s="47"/>
      <c r="M554" s="231"/>
      <c r="N554" s="232"/>
      <c r="O554" s="87"/>
      <c r="P554" s="87"/>
      <c r="Q554" s="87"/>
      <c r="R554" s="87"/>
      <c r="S554" s="87"/>
      <c r="T554" s="88"/>
      <c r="U554" s="41"/>
      <c r="V554" s="41"/>
      <c r="W554" s="41"/>
      <c r="X554" s="41"/>
      <c r="Y554" s="41"/>
      <c r="Z554" s="41"/>
      <c r="AA554" s="41"/>
      <c r="AB554" s="41"/>
      <c r="AC554" s="41"/>
      <c r="AD554" s="41"/>
      <c r="AE554" s="41"/>
      <c r="AT554" s="20" t="s">
        <v>202</v>
      </c>
      <c r="AU554" s="20" t="s">
        <v>76</v>
      </c>
    </row>
    <row r="555" s="2" customFormat="1">
      <c r="A555" s="41"/>
      <c r="B555" s="42"/>
      <c r="C555" s="43"/>
      <c r="D555" s="228" t="s">
        <v>1221</v>
      </c>
      <c r="E555" s="43"/>
      <c r="F555" s="270" t="s">
        <v>7184</v>
      </c>
      <c r="G555" s="43"/>
      <c r="H555" s="43"/>
      <c r="I555" s="230"/>
      <c r="J555" s="43"/>
      <c r="K555" s="43"/>
      <c r="L555" s="47"/>
      <c r="M555" s="231"/>
      <c r="N555" s="232"/>
      <c r="O555" s="87"/>
      <c r="P555" s="87"/>
      <c r="Q555" s="87"/>
      <c r="R555" s="87"/>
      <c r="S555" s="87"/>
      <c r="T555" s="88"/>
      <c r="U555" s="41"/>
      <c r="V555" s="41"/>
      <c r="W555" s="41"/>
      <c r="X555" s="41"/>
      <c r="Y555" s="41"/>
      <c r="Z555" s="41"/>
      <c r="AA555" s="41"/>
      <c r="AB555" s="41"/>
      <c r="AC555" s="41"/>
      <c r="AD555" s="41"/>
      <c r="AE555" s="41"/>
      <c r="AT555" s="20" t="s">
        <v>1221</v>
      </c>
      <c r="AU555" s="20" t="s">
        <v>76</v>
      </c>
    </row>
    <row r="556" s="2" customFormat="1" ht="16.5" customHeight="1">
      <c r="A556" s="41"/>
      <c r="B556" s="42"/>
      <c r="C556" s="215" t="s">
        <v>4279</v>
      </c>
      <c r="D556" s="215" t="s">
        <v>195</v>
      </c>
      <c r="E556" s="216" t="s">
        <v>7185</v>
      </c>
      <c r="F556" s="217" t="s">
        <v>7186</v>
      </c>
      <c r="G556" s="218" t="s">
        <v>326</v>
      </c>
      <c r="H556" s="219">
        <v>1</v>
      </c>
      <c r="I556" s="220"/>
      <c r="J556" s="221">
        <f>ROUND(I556*H556,2)</f>
        <v>0</v>
      </c>
      <c r="K556" s="217" t="s">
        <v>19</v>
      </c>
      <c r="L556" s="47"/>
      <c r="M556" s="222" t="s">
        <v>19</v>
      </c>
      <c r="N556" s="223" t="s">
        <v>40</v>
      </c>
      <c r="O556" s="87"/>
      <c r="P556" s="224">
        <f>O556*H556</f>
        <v>0</v>
      </c>
      <c r="Q556" s="224">
        <v>0</v>
      </c>
      <c r="R556" s="224">
        <f>Q556*H556</f>
        <v>0</v>
      </c>
      <c r="S556" s="224">
        <v>0</v>
      </c>
      <c r="T556" s="225">
        <f>S556*H556</f>
        <v>0</v>
      </c>
      <c r="U556" s="41"/>
      <c r="V556" s="41"/>
      <c r="W556" s="41"/>
      <c r="X556" s="41"/>
      <c r="Y556" s="41"/>
      <c r="Z556" s="41"/>
      <c r="AA556" s="41"/>
      <c r="AB556" s="41"/>
      <c r="AC556" s="41"/>
      <c r="AD556" s="41"/>
      <c r="AE556" s="41"/>
      <c r="AR556" s="226" t="s">
        <v>7169</v>
      </c>
      <c r="AT556" s="226" t="s">
        <v>195</v>
      </c>
      <c r="AU556" s="226" t="s">
        <v>76</v>
      </c>
      <c r="AY556" s="20" t="s">
        <v>193</v>
      </c>
      <c r="BE556" s="227">
        <f>IF(N556="základní",J556,0)</f>
        <v>0</v>
      </c>
      <c r="BF556" s="227">
        <f>IF(N556="snížená",J556,0)</f>
        <v>0</v>
      </c>
      <c r="BG556" s="227">
        <f>IF(N556="zákl. přenesená",J556,0)</f>
        <v>0</v>
      </c>
      <c r="BH556" s="227">
        <f>IF(N556="sníž. přenesená",J556,0)</f>
        <v>0</v>
      </c>
      <c r="BI556" s="227">
        <f>IF(N556="nulová",J556,0)</f>
        <v>0</v>
      </c>
      <c r="BJ556" s="20" t="s">
        <v>76</v>
      </c>
      <c r="BK556" s="227">
        <f>ROUND(I556*H556,2)</f>
        <v>0</v>
      </c>
      <c r="BL556" s="20" t="s">
        <v>7169</v>
      </c>
      <c r="BM556" s="226" t="s">
        <v>5369</v>
      </c>
    </row>
    <row r="557" s="2" customFormat="1">
      <c r="A557" s="41"/>
      <c r="B557" s="42"/>
      <c r="C557" s="43"/>
      <c r="D557" s="228" t="s">
        <v>202</v>
      </c>
      <c r="E557" s="43"/>
      <c r="F557" s="229" t="s">
        <v>7186</v>
      </c>
      <c r="G557" s="43"/>
      <c r="H557" s="43"/>
      <c r="I557" s="230"/>
      <c r="J557" s="43"/>
      <c r="K557" s="43"/>
      <c r="L557" s="47"/>
      <c r="M557" s="295"/>
      <c r="N557" s="296"/>
      <c r="O557" s="297"/>
      <c r="P557" s="297"/>
      <c r="Q557" s="297"/>
      <c r="R557" s="297"/>
      <c r="S557" s="297"/>
      <c r="T557" s="298"/>
      <c r="U557" s="41"/>
      <c r="V557" s="41"/>
      <c r="W557" s="41"/>
      <c r="X557" s="41"/>
      <c r="Y557" s="41"/>
      <c r="Z557" s="41"/>
      <c r="AA557" s="41"/>
      <c r="AB557" s="41"/>
      <c r="AC557" s="41"/>
      <c r="AD557" s="41"/>
      <c r="AE557" s="41"/>
      <c r="AT557" s="20" t="s">
        <v>202</v>
      </c>
      <c r="AU557" s="20" t="s">
        <v>76</v>
      </c>
    </row>
    <row r="558" s="2" customFormat="1" ht="6.96" customHeight="1">
      <c r="A558" s="41"/>
      <c r="B558" s="62"/>
      <c r="C558" s="63"/>
      <c r="D558" s="63"/>
      <c r="E558" s="63"/>
      <c r="F558" s="63"/>
      <c r="G558" s="63"/>
      <c r="H558" s="63"/>
      <c r="I558" s="63"/>
      <c r="J558" s="63"/>
      <c r="K558" s="63"/>
      <c r="L558" s="47"/>
      <c r="M558" s="41"/>
      <c r="O558" s="41"/>
      <c r="P558" s="41"/>
      <c r="Q558" s="41"/>
      <c r="R558" s="41"/>
      <c r="S558" s="41"/>
      <c r="T558" s="41"/>
      <c r="U558" s="41"/>
      <c r="V558" s="41"/>
      <c r="W558" s="41"/>
      <c r="X558" s="41"/>
      <c r="Y558" s="41"/>
      <c r="Z558" s="41"/>
      <c r="AA558" s="41"/>
      <c r="AB558" s="41"/>
      <c r="AC558" s="41"/>
      <c r="AD558" s="41"/>
      <c r="AE558" s="41"/>
    </row>
  </sheetData>
  <sheetProtection sheet="1" autoFilter="0" formatColumns="0" formatRows="0" objects="1" scenarios="1" spinCount="100000" saltValue="UV2Hh63MPpUoeFkYZ2yBx0fNXXrSPPND6iTFjvyBoyuwlNDvOqemhRQna8tMLN/Agr6lInFGrqy7/ld6lpizDQ==" hashValue="iMZAEebPe8E+Imp/fgHm762thGokfonmvjNIlOdIcVvLsa+DsPOQlZL0IlIAz4Yw1A1K7xA3buWUOA0U4EW2VA==" algorithmName="SHA-512" password="97FE"/>
  <autoFilter ref="C93:K557"/>
  <mergeCells count="12">
    <mergeCell ref="E7:H7"/>
    <mergeCell ref="E9:H9"/>
    <mergeCell ref="E11:H11"/>
    <mergeCell ref="E20:H20"/>
    <mergeCell ref="E29:H29"/>
    <mergeCell ref="E50:H50"/>
    <mergeCell ref="E52:H52"/>
    <mergeCell ref="E54:H54"/>
    <mergeCell ref="E82:H82"/>
    <mergeCell ref="E84:H84"/>
    <mergeCell ref="E86:H86"/>
    <mergeCell ref="L2:V2"/>
  </mergeCells>
  <hyperlinks>
    <hyperlink ref="F98" r:id="rId1" display="https://podminky.urs.cz/item/CS_URS_2025_01/713463311"/>
    <hyperlink ref="F101" r:id="rId2" display="https://podminky.urs.cz/item/CS_URS_2025_01/713463312"/>
    <hyperlink ref="F104" r:id="rId3" display="https://podminky.urs.cz/item/CS_URS_2025_01/713463313"/>
    <hyperlink ref="F107" r:id="rId4" display="https://podminky.urs.cz/item/CS_URS_2025_01/713463314"/>
    <hyperlink ref="F110" r:id="rId5" display="https://podminky.urs.cz/item/CS_URS_2025_01/713463315"/>
    <hyperlink ref="F113" r:id="rId6" display="https://podminky.urs.cz/item/CS_URS_2025_01/713463316"/>
    <hyperlink ref="F116" r:id="rId7" display="https://podminky.urs.cz/item/CS_URS_2025_01/713463317"/>
    <hyperlink ref="F119" r:id="rId8" display="https://podminky.urs.cz/item/CS_URS_2025_01/713463318"/>
    <hyperlink ref="F144" r:id="rId9" display="https://podminky.urs.cz/item/CS_URS_2025_01/998713102"/>
    <hyperlink ref="F148" r:id="rId10" display="https://podminky.urs.cz/item/CS_URS_2025_01/732199100"/>
    <hyperlink ref="F153" r:id="rId11" display="https://podminky.urs.cz/item/CS_URS_2025_01/732219315"/>
    <hyperlink ref="F172" r:id="rId12" display="https://podminky.urs.cz/item/CS_URS_2025_01/732429212"/>
    <hyperlink ref="F175" r:id="rId13" display="https://podminky.urs.cz/item/CS_URS_2025_01/732429223"/>
    <hyperlink ref="F190" r:id="rId14" display="https://podminky.urs.cz/item/CS_URS_2025_01/998732101"/>
    <hyperlink ref="F194" r:id="rId15" display="https://podminky.urs.cz/item/CS_URS_2025_01/733121222"/>
    <hyperlink ref="F197" r:id="rId16" display="https://podminky.urs.cz/item/CS_URS_2025_01/733190225"/>
    <hyperlink ref="F200" r:id="rId17" display="https://podminky.urs.cz/item/CS_URS_2025_01/733222102"/>
    <hyperlink ref="F203" r:id="rId18" display="https://podminky.urs.cz/item/CS_URS_2025_01/733222103"/>
    <hyperlink ref="F206" r:id="rId19" display="https://podminky.urs.cz/item/CS_URS_2025_01/733222104"/>
    <hyperlink ref="F209" r:id="rId20" display="https://podminky.urs.cz/item/CS_URS_2025_01/733223105"/>
    <hyperlink ref="F212" r:id="rId21" display="https://podminky.urs.cz/item/CS_URS_2025_01/733223106"/>
    <hyperlink ref="F215" r:id="rId22" display="https://podminky.urs.cz/item/CS_URS_2025_01/733223107"/>
    <hyperlink ref="F218" r:id="rId23" display="https://podminky.urs.cz/item/CS_URS_2025_01/733223108"/>
    <hyperlink ref="F221" r:id="rId24" display="https://podminky.urs.cz/item/CS_URS_2025_01/733291101"/>
    <hyperlink ref="F224" r:id="rId25" display="https://podminky.urs.cz/item/CS_URS_2025_01/733291102"/>
    <hyperlink ref="F227" r:id="rId26" display="https://podminky.urs.cz/item/CS_URS_2025_01/733391101"/>
    <hyperlink ref="F232" r:id="rId27" display="https://podminky.urs.cz/item/CS_URS_2025_01/998733102"/>
    <hyperlink ref="F236" r:id="rId28" display="https://podminky.urs.cz/item/CS_URS_2025_01/734109215"/>
    <hyperlink ref="F239" r:id="rId29" display="https://podminky.urs.cz/item/CS_URS_2025_01/734193115"/>
    <hyperlink ref="F244" r:id="rId30" display="https://podminky.urs.cz/item/CS_URS_2025_01/734209113"/>
    <hyperlink ref="F247" r:id="rId31" display="https://podminky.urs.cz/item/CS_URS_2025_01/734209116"/>
    <hyperlink ref="F250" r:id="rId32" display="https://podminky.urs.cz/item/CS_URS_2025_01/734209117"/>
    <hyperlink ref="F253" r:id="rId33" display="https://podminky.urs.cz/item/CS_URS_2025_01/734209123"/>
    <hyperlink ref="F256" r:id="rId34" display="https://podminky.urs.cz/item/CS_URS_2025_01/734209124"/>
    <hyperlink ref="F259" r:id="rId35" display="https://podminky.urs.cz/item/CS_URS_2025_01/734209125"/>
    <hyperlink ref="F262" r:id="rId36" display="https://podminky.urs.cz/item/CS_URS_2025_01/734291123"/>
    <hyperlink ref="F265" r:id="rId37" display="https://podminky.urs.cz/item/CS_URS_2025_01/734211127"/>
    <hyperlink ref="F268" r:id="rId38" display="https://podminky.urs.cz/item/CS_URS_2025_01/734292714"/>
    <hyperlink ref="F271" r:id="rId39" display="https://podminky.urs.cz/item/CS_URS_2025_01/734292715"/>
    <hyperlink ref="F274" r:id="rId40" display="https://podminky.urs.cz/item/CS_URS_2025_01/734292716"/>
    <hyperlink ref="F277" r:id="rId41" display="https://podminky.urs.cz/item/CS_URS_2025_01/734292717"/>
    <hyperlink ref="F280" r:id="rId42" display="https://podminky.urs.cz/item/CS_URS_2025_01/734292718"/>
    <hyperlink ref="F283" r:id="rId43" display="https://podminky.urs.cz/item/CS_URS_2025_01/734292719"/>
    <hyperlink ref="F286" r:id="rId44" display="https://podminky.urs.cz/item/CS_URS_2025_01/734291273"/>
    <hyperlink ref="F289" r:id="rId45" display="https://podminky.urs.cz/item/CS_URS_2025_01/734291274"/>
    <hyperlink ref="F292" r:id="rId46" display="https://podminky.urs.cz/item/CS_URS_2025_01/734291275"/>
    <hyperlink ref="F295" r:id="rId47" display="https://podminky.urs.cz/item/CS_URS_2025_01/734291276"/>
    <hyperlink ref="F298" r:id="rId48" display="https://podminky.urs.cz/item/CS_URS_2025_01/734291277"/>
    <hyperlink ref="F301" r:id="rId49" display="https://podminky.urs.cz/item/CS_URS_2025_01/734242413"/>
    <hyperlink ref="F304" r:id="rId50" display="https://podminky.urs.cz/item/CS_URS_2025_01/734242414"/>
    <hyperlink ref="F307" r:id="rId51" display="https://podminky.urs.cz/item/CS_URS_2025_01/734242416"/>
    <hyperlink ref="F310" r:id="rId52" display="https://podminky.urs.cz/item/CS_URS_2025_01/734242417"/>
    <hyperlink ref="F313" r:id="rId53" display="https://podminky.urs.cz/item/CS_URS_2025_01/734220112"/>
    <hyperlink ref="F316" r:id="rId54" display="https://podminky.urs.cz/item/CS_URS_2025_01/734220113"/>
    <hyperlink ref="F319" r:id="rId55" display="https://podminky.urs.cz/item/CS_URS_2025_01/734220114"/>
    <hyperlink ref="F322" r:id="rId56" display="https://podminky.urs.cz/item/CS_URS_2025_01/734220115"/>
    <hyperlink ref="F325" r:id="rId57" display="https://podminky.urs.cz/item/CS_URS_2025_01/734220116"/>
    <hyperlink ref="F398" r:id="rId58" display="https://podminky.urs.cz/item/CS_URS_2025_01/734411103"/>
    <hyperlink ref="F401" r:id="rId59" display="https://podminky.urs.cz/item/CS_URS_2025_01/734421101"/>
    <hyperlink ref="F404" r:id="rId60" display="https://podminky.urs.cz/item/CS_URS_2025_01/734424912"/>
    <hyperlink ref="F409" r:id="rId61" display="https://podminky.urs.cz/item/CS_URS_2025_01/998734102"/>
    <hyperlink ref="F413" r:id="rId62" display="https://podminky.urs.cz/item/CS_URS_2025_01/735151822"/>
    <hyperlink ref="F416" r:id="rId63" display="https://podminky.urs.cz/item/CS_URS_2025_01/735159240"/>
    <hyperlink ref="F419" r:id="rId64" display="https://podminky.urs.cz/item/CS_URS_2025_01/735159340"/>
    <hyperlink ref="F436" r:id="rId65" display="https://podminky.urs.cz/item/CS_URS_2025_01/735164511"/>
    <hyperlink ref="F441" r:id="rId66" display="https://podminky.urs.cz/item/CS_URS_2025_01/735419126"/>
    <hyperlink ref="F448" r:id="rId67" display="https://podminky.urs.cz/item/CS_URS_2025_01/998735102"/>
    <hyperlink ref="F494" r:id="rId68" display="https://podminky.urs.cz/item/CS_URS_2025_01/998735102"/>
    <hyperlink ref="F498" r:id="rId69" display="https://podminky.urs.cz/item/CS_URS_2025_01/767995111"/>
    <hyperlink ref="F501" r:id="rId70" display="https://podminky.urs.cz/item/CS_URS_2025_01/767995112"/>
    <hyperlink ref="F524" r:id="rId71" display="https://podminky.urs.cz/item/CS_URS_2025_01/998767102"/>
    <hyperlink ref="F528" r:id="rId72" display="https://podminky.urs.cz/item/CS_URS_2025_01/783324101"/>
    <hyperlink ref="F531" r:id="rId73" display="https://podminky.urs.cz/item/CS_URS_2025_01/783327101"/>
    <hyperlink ref="F534" r:id="rId74" display="https://podminky.urs.cz/item/CS_URS_2025_01/783601731"/>
    <hyperlink ref="F537" r:id="rId75" display="https://podminky.urs.cz/item/CS_URS_2025_01/783624661"/>
  </hyperlinks>
  <pageMargins left="0.39375" right="0.39375" top="0.39375" bottom="0.39375" header="0" footer="0"/>
  <pageSetup paperSize="9" orientation="landscape" blackAndWhite="1" fitToHeight="100"/>
  <headerFooter>
    <oddFooter>&amp;CStrana &amp;P z &amp;N</oddFooter>
  </headerFooter>
  <drawing r:id="rId76"/>
</worksheet>
</file>

<file path=xl/worksheets/sheet10.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110</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7187</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ROUND(J95,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ROUND((SUM(BE95:BE373)),  2)</f>
        <v>0</v>
      </c>
      <c r="G35" s="41"/>
      <c r="H35" s="41"/>
      <c r="I35" s="160">
        <v>0.20999999999999999</v>
      </c>
      <c r="J35" s="159">
        <f>ROUND(((SUM(BE95:BE373))*I35),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ROUND((SUM(BF95:BF373)),  2)</f>
        <v>0</v>
      </c>
      <c r="G36" s="41"/>
      <c r="H36" s="41"/>
      <c r="I36" s="160">
        <v>0.12</v>
      </c>
      <c r="J36" s="159">
        <f>ROUND(((SUM(BF95:BF373))*I36),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ROUND((SUM(BG95:BG373)),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ROUND((SUM(BH95:BH373)),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ROUND((SUM(BI95:BI373)),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D.1.4.3 - VZT</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J95</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7188</v>
      </c>
      <c r="E64" s="180"/>
      <c r="F64" s="180"/>
      <c r="G64" s="180"/>
      <c r="H64" s="180"/>
      <c r="I64" s="180"/>
      <c r="J64" s="181">
        <f>J96</f>
        <v>0</v>
      </c>
      <c r="K64" s="178"/>
      <c r="L64" s="182"/>
      <c r="S64" s="9"/>
      <c r="T64" s="9"/>
      <c r="U64" s="9"/>
      <c r="V64" s="9"/>
      <c r="W64" s="9"/>
      <c r="X64" s="9"/>
      <c r="Y64" s="9"/>
      <c r="Z64" s="9"/>
      <c r="AA64" s="9"/>
      <c r="AB64" s="9"/>
      <c r="AC64" s="9"/>
      <c r="AD64" s="9"/>
      <c r="AE64" s="9"/>
    </row>
    <row r="65" s="9" customFormat="1" ht="24.96" customHeight="1">
      <c r="A65" s="9"/>
      <c r="B65" s="177"/>
      <c r="C65" s="178"/>
      <c r="D65" s="179" t="s">
        <v>7189</v>
      </c>
      <c r="E65" s="180"/>
      <c r="F65" s="180"/>
      <c r="G65" s="180"/>
      <c r="H65" s="180"/>
      <c r="I65" s="180"/>
      <c r="J65" s="181">
        <f>J97</f>
        <v>0</v>
      </c>
      <c r="K65" s="178"/>
      <c r="L65" s="182"/>
      <c r="S65" s="9"/>
      <c r="T65" s="9"/>
      <c r="U65" s="9"/>
      <c r="V65" s="9"/>
      <c r="W65" s="9"/>
      <c r="X65" s="9"/>
      <c r="Y65" s="9"/>
      <c r="Z65" s="9"/>
      <c r="AA65" s="9"/>
      <c r="AB65" s="9"/>
      <c r="AC65" s="9"/>
      <c r="AD65" s="9"/>
      <c r="AE65" s="9"/>
    </row>
    <row r="66" s="9" customFormat="1" ht="24.96" customHeight="1">
      <c r="A66" s="9"/>
      <c r="B66" s="177"/>
      <c r="C66" s="178"/>
      <c r="D66" s="179" t="s">
        <v>7190</v>
      </c>
      <c r="E66" s="180"/>
      <c r="F66" s="180"/>
      <c r="G66" s="180"/>
      <c r="H66" s="180"/>
      <c r="I66" s="180"/>
      <c r="J66" s="181">
        <f>J188</f>
        <v>0</v>
      </c>
      <c r="K66" s="178"/>
      <c r="L66" s="182"/>
      <c r="S66" s="9"/>
      <c r="T66" s="9"/>
      <c r="U66" s="9"/>
      <c r="V66" s="9"/>
      <c r="W66" s="9"/>
      <c r="X66" s="9"/>
      <c r="Y66" s="9"/>
      <c r="Z66" s="9"/>
      <c r="AA66" s="9"/>
      <c r="AB66" s="9"/>
      <c r="AC66" s="9"/>
      <c r="AD66" s="9"/>
      <c r="AE66" s="9"/>
    </row>
    <row r="67" s="9" customFormat="1" ht="24.96" customHeight="1">
      <c r="A67" s="9"/>
      <c r="B67" s="177"/>
      <c r="C67" s="178"/>
      <c r="D67" s="179" t="s">
        <v>7191</v>
      </c>
      <c r="E67" s="180"/>
      <c r="F67" s="180"/>
      <c r="G67" s="180"/>
      <c r="H67" s="180"/>
      <c r="I67" s="180"/>
      <c r="J67" s="181">
        <f>J245</f>
        <v>0</v>
      </c>
      <c r="K67" s="178"/>
      <c r="L67" s="182"/>
      <c r="S67" s="9"/>
      <c r="T67" s="9"/>
      <c r="U67" s="9"/>
      <c r="V67" s="9"/>
      <c r="W67" s="9"/>
      <c r="X67" s="9"/>
      <c r="Y67" s="9"/>
      <c r="Z67" s="9"/>
      <c r="AA67" s="9"/>
      <c r="AB67" s="9"/>
      <c r="AC67" s="9"/>
      <c r="AD67" s="9"/>
      <c r="AE67" s="9"/>
    </row>
    <row r="68" s="9" customFormat="1" ht="24.96" customHeight="1">
      <c r="A68" s="9"/>
      <c r="B68" s="177"/>
      <c r="C68" s="178"/>
      <c r="D68" s="179" t="s">
        <v>7192</v>
      </c>
      <c r="E68" s="180"/>
      <c r="F68" s="180"/>
      <c r="G68" s="180"/>
      <c r="H68" s="180"/>
      <c r="I68" s="180"/>
      <c r="J68" s="181">
        <f>J288</f>
        <v>0</v>
      </c>
      <c r="K68" s="178"/>
      <c r="L68" s="182"/>
      <c r="S68" s="9"/>
      <c r="T68" s="9"/>
      <c r="U68" s="9"/>
      <c r="V68" s="9"/>
      <c r="W68" s="9"/>
      <c r="X68" s="9"/>
      <c r="Y68" s="9"/>
      <c r="Z68" s="9"/>
      <c r="AA68" s="9"/>
      <c r="AB68" s="9"/>
      <c r="AC68" s="9"/>
      <c r="AD68" s="9"/>
      <c r="AE68" s="9"/>
    </row>
    <row r="69" s="9" customFormat="1" ht="24.96" customHeight="1">
      <c r="A69" s="9"/>
      <c r="B69" s="177"/>
      <c r="C69" s="178"/>
      <c r="D69" s="179" t="s">
        <v>7193</v>
      </c>
      <c r="E69" s="180"/>
      <c r="F69" s="180"/>
      <c r="G69" s="180"/>
      <c r="H69" s="180"/>
      <c r="I69" s="180"/>
      <c r="J69" s="181">
        <f>J307</f>
        <v>0</v>
      </c>
      <c r="K69" s="178"/>
      <c r="L69" s="182"/>
      <c r="S69" s="9"/>
      <c r="T69" s="9"/>
      <c r="U69" s="9"/>
      <c r="V69" s="9"/>
      <c r="W69" s="9"/>
      <c r="X69" s="9"/>
      <c r="Y69" s="9"/>
      <c r="Z69" s="9"/>
      <c r="AA69" s="9"/>
      <c r="AB69" s="9"/>
      <c r="AC69" s="9"/>
      <c r="AD69" s="9"/>
      <c r="AE69" s="9"/>
    </row>
    <row r="70" s="9" customFormat="1" ht="24.96" customHeight="1">
      <c r="A70" s="9"/>
      <c r="B70" s="177"/>
      <c r="C70" s="178"/>
      <c r="D70" s="179" t="s">
        <v>7194</v>
      </c>
      <c r="E70" s="180"/>
      <c r="F70" s="180"/>
      <c r="G70" s="180"/>
      <c r="H70" s="180"/>
      <c r="I70" s="180"/>
      <c r="J70" s="181">
        <f>J320</f>
        <v>0</v>
      </c>
      <c r="K70" s="178"/>
      <c r="L70" s="182"/>
      <c r="S70" s="9"/>
      <c r="T70" s="9"/>
      <c r="U70" s="9"/>
      <c r="V70" s="9"/>
      <c r="W70" s="9"/>
      <c r="X70" s="9"/>
      <c r="Y70" s="9"/>
      <c r="Z70" s="9"/>
      <c r="AA70" s="9"/>
      <c r="AB70" s="9"/>
      <c r="AC70" s="9"/>
      <c r="AD70" s="9"/>
      <c r="AE70" s="9"/>
    </row>
    <row r="71" s="9" customFormat="1" ht="24.96" customHeight="1">
      <c r="A71" s="9"/>
      <c r="B71" s="177"/>
      <c r="C71" s="178"/>
      <c r="D71" s="179" t="s">
        <v>7195</v>
      </c>
      <c r="E71" s="180"/>
      <c r="F71" s="180"/>
      <c r="G71" s="180"/>
      <c r="H71" s="180"/>
      <c r="I71" s="180"/>
      <c r="J71" s="181">
        <f>J335</f>
        <v>0</v>
      </c>
      <c r="K71" s="178"/>
      <c r="L71" s="182"/>
      <c r="S71" s="9"/>
      <c r="T71" s="9"/>
      <c r="U71" s="9"/>
      <c r="V71" s="9"/>
      <c r="W71" s="9"/>
      <c r="X71" s="9"/>
      <c r="Y71" s="9"/>
      <c r="Z71" s="9"/>
      <c r="AA71" s="9"/>
      <c r="AB71" s="9"/>
      <c r="AC71" s="9"/>
      <c r="AD71" s="9"/>
      <c r="AE71" s="9"/>
    </row>
    <row r="72" s="9" customFormat="1" ht="24.96" customHeight="1">
      <c r="A72" s="9"/>
      <c r="B72" s="177"/>
      <c r="C72" s="178"/>
      <c r="D72" s="179" t="s">
        <v>7196</v>
      </c>
      <c r="E72" s="180"/>
      <c r="F72" s="180"/>
      <c r="G72" s="180"/>
      <c r="H72" s="180"/>
      <c r="I72" s="180"/>
      <c r="J72" s="181">
        <f>J358</f>
        <v>0</v>
      </c>
      <c r="K72" s="178"/>
      <c r="L72" s="182"/>
      <c r="S72" s="9"/>
      <c r="T72" s="9"/>
      <c r="U72" s="9"/>
      <c r="V72" s="9"/>
      <c r="W72" s="9"/>
      <c r="X72" s="9"/>
      <c r="Y72" s="9"/>
      <c r="Z72" s="9"/>
      <c r="AA72" s="9"/>
      <c r="AB72" s="9"/>
      <c r="AC72" s="9"/>
      <c r="AD72" s="9"/>
      <c r="AE72" s="9"/>
    </row>
    <row r="73" s="9" customFormat="1" ht="24.96" customHeight="1">
      <c r="A73" s="9"/>
      <c r="B73" s="177"/>
      <c r="C73" s="178"/>
      <c r="D73" s="179" t="s">
        <v>7197</v>
      </c>
      <c r="E73" s="180"/>
      <c r="F73" s="180"/>
      <c r="G73" s="180"/>
      <c r="H73" s="180"/>
      <c r="I73" s="180"/>
      <c r="J73" s="181">
        <f>J363</f>
        <v>0</v>
      </c>
      <c r="K73" s="178"/>
      <c r="L73" s="182"/>
      <c r="S73" s="9"/>
      <c r="T73" s="9"/>
      <c r="U73" s="9"/>
      <c r="V73" s="9"/>
      <c r="W73" s="9"/>
      <c r="X73" s="9"/>
      <c r="Y73" s="9"/>
      <c r="Z73" s="9"/>
      <c r="AA73" s="9"/>
      <c r="AB73" s="9"/>
      <c r="AC73" s="9"/>
      <c r="AD73" s="9"/>
      <c r="AE73" s="9"/>
    </row>
    <row r="74" s="2" customFormat="1" ht="21.84" customHeight="1">
      <c r="A74" s="41"/>
      <c r="B74" s="42"/>
      <c r="C74" s="43"/>
      <c r="D74" s="43"/>
      <c r="E74" s="43"/>
      <c r="F74" s="43"/>
      <c r="G74" s="43"/>
      <c r="H74" s="43"/>
      <c r="I74" s="43"/>
      <c r="J74" s="43"/>
      <c r="K74" s="43"/>
      <c r="L74" s="147"/>
      <c r="S74" s="41"/>
      <c r="T74" s="41"/>
      <c r="U74" s="41"/>
      <c r="V74" s="41"/>
      <c r="W74" s="41"/>
      <c r="X74" s="41"/>
      <c r="Y74" s="41"/>
      <c r="Z74" s="41"/>
      <c r="AA74" s="41"/>
      <c r="AB74" s="41"/>
      <c r="AC74" s="41"/>
      <c r="AD74" s="41"/>
      <c r="AE74" s="41"/>
    </row>
    <row r="75" s="2" customFormat="1" ht="6.96" customHeight="1">
      <c r="A75" s="41"/>
      <c r="B75" s="62"/>
      <c r="C75" s="63"/>
      <c r="D75" s="63"/>
      <c r="E75" s="63"/>
      <c r="F75" s="63"/>
      <c r="G75" s="63"/>
      <c r="H75" s="63"/>
      <c r="I75" s="63"/>
      <c r="J75" s="63"/>
      <c r="K75" s="63"/>
      <c r="L75" s="147"/>
      <c r="S75" s="41"/>
      <c r="T75" s="41"/>
      <c r="U75" s="41"/>
      <c r="V75" s="41"/>
      <c r="W75" s="41"/>
      <c r="X75" s="41"/>
      <c r="Y75" s="41"/>
      <c r="Z75" s="41"/>
      <c r="AA75" s="41"/>
      <c r="AB75" s="41"/>
      <c r="AC75" s="41"/>
      <c r="AD75" s="41"/>
      <c r="AE75" s="41"/>
    </row>
    <row r="79" s="2" customFormat="1" ht="6.96" customHeight="1">
      <c r="A79" s="41"/>
      <c r="B79" s="64"/>
      <c r="C79" s="65"/>
      <c r="D79" s="65"/>
      <c r="E79" s="65"/>
      <c r="F79" s="65"/>
      <c r="G79" s="65"/>
      <c r="H79" s="65"/>
      <c r="I79" s="65"/>
      <c r="J79" s="65"/>
      <c r="K79" s="65"/>
      <c r="L79" s="147"/>
      <c r="S79" s="41"/>
      <c r="T79" s="41"/>
      <c r="U79" s="41"/>
      <c r="V79" s="41"/>
      <c r="W79" s="41"/>
      <c r="X79" s="41"/>
      <c r="Y79" s="41"/>
      <c r="Z79" s="41"/>
      <c r="AA79" s="41"/>
      <c r="AB79" s="41"/>
      <c r="AC79" s="41"/>
      <c r="AD79" s="41"/>
      <c r="AE79" s="41"/>
    </row>
    <row r="80" s="2" customFormat="1" ht="24.96" customHeight="1">
      <c r="A80" s="41"/>
      <c r="B80" s="42"/>
      <c r="C80" s="26" t="s">
        <v>178</v>
      </c>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2" customHeight="1">
      <c r="A82" s="41"/>
      <c r="B82" s="42"/>
      <c r="C82" s="35" t="s">
        <v>16</v>
      </c>
      <c r="D82" s="43"/>
      <c r="E82" s="43"/>
      <c r="F82" s="43"/>
      <c r="G82" s="43"/>
      <c r="H82" s="43"/>
      <c r="I82" s="43"/>
      <c r="J82" s="43"/>
      <c r="K82" s="43"/>
      <c r="L82" s="147"/>
      <c r="S82" s="41"/>
      <c r="T82" s="41"/>
      <c r="U82" s="41"/>
      <c r="V82" s="41"/>
      <c r="W82" s="41"/>
      <c r="X82" s="41"/>
      <c r="Y82" s="41"/>
      <c r="Z82" s="41"/>
      <c r="AA82" s="41"/>
      <c r="AB82" s="41"/>
      <c r="AC82" s="41"/>
      <c r="AD82" s="41"/>
      <c r="AE82" s="41"/>
    </row>
    <row r="83" s="2" customFormat="1" ht="16.5" customHeight="1">
      <c r="A83" s="41"/>
      <c r="B83" s="42"/>
      <c r="C83" s="43"/>
      <c r="D83" s="43"/>
      <c r="E83" s="172" t="str">
        <f>E7</f>
        <v>Tělocvična ZŠ TGM Poděbrady</v>
      </c>
      <c r="F83" s="35"/>
      <c r="G83" s="35"/>
      <c r="H83" s="35"/>
      <c r="I83" s="43"/>
      <c r="J83" s="43"/>
      <c r="K83" s="43"/>
      <c r="L83" s="147"/>
      <c r="S83" s="41"/>
      <c r="T83" s="41"/>
      <c r="U83" s="41"/>
      <c r="V83" s="41"/>
      <c r="W83" s="41"/>
      <c r="X83" s="41"/>
      <c r="Y83" s="41"/>
      <c r="Z83" s="41"/>
      <c r="AA83" s="41"/>
      <c r="AB83" s="41"/>
      <c r="AC83" s="41"/>
      <c r="AD83" s="41"/>
      <c r="AE83" s="41"/>
    </row>
    <row r="84" s="1" customFormat="1" ht="12" customHeight="1">
      <c r="B84" s="24"/>
      <c r="C84" s="35" t="s">
        <v>153</v>
      </c>
      <c r="D84" s="25"/>
      <c r="E84" s="25"/>
      <c r="F84" s="25"/>
      <c r="G84" s="25"/>
      <c r="H84" s="25"/>
      <c r="I84" s="25"/>
      <c r="J84" s="25"/>
      <c r="K84" s="25"/>
      <c r="L84" s="23"/>
    </row>
    <row r="85" s="2" customFormat="1" ht="16.5" customHeight="1">
      <c r="A85" s="41"/>
      <c r="B85" s="42"/>
      <c r="C85" s="43"/>
      <c r="D85" s="43"/>
      <c r="E85" s="172" t="s">
        <v>1254</v>
      </c>
      <c r="F85" s="43"/>
      <c r="G85" s="43"/>
      <c r="H85" s="43"/>
      <c r="I85" s="43"/>
      <c r="J85" s="43"/>
      <c r="K85" s="43"/>
      <c r="L85" s="147"/>
      <c r="S85" s="41"/>
      <c r="T85" s="41"/>
      <c r="U85" s="41"/>
      <c r="V85" s="41"/>
      <c r="W85" s="41"/>
      <c r="X85" s="41"/>
      <c r="Y85" s="41"/>
      <c r="Z85" s="41"/>
      <c r="AA85" s="41"/>
      <c r="AB85" s="41"/>
      <c r="AC85" s="41"/>
      <c r="AD85" s="41"/>
      <c r="AE85" s="41"/>
    </row>
    <row r="86" s="2" customFormat="1" ht="12" customHeight="1">
      <c r="A86" s="41"/>
      <c r="B86" s="42"/>
      <c r="C86" s="35" t="s">
        <v>155</v>
      </c>
      <c r="D86" s="43"/>
      <c r="E86" s="43"/>
      <c r="F86" s="43"/>
      <c r="G86" s="43"/>
      <c r="H86" s="43"/>
      <c r="I86" s="43"/>
      <c r="J86" s="43"/>
      <c r="K86" s="43"/>
      <c r="L86" s="147"/>
      <c r="S86" s="41"/>
      <c r="T86" s="41"/>
      <c r="U86" s="41"/>
      <c r="V86" s="41"/>
      <c r="W86" s="41"/>
      <c r="X86" s="41"/>
      <c r="Y86" s="41"/>
      <c r="Z86" s="41"/>
      <c r="AA86" s="41"/>
      <c r="AB86" s="41"/>
      <c r="AC86" s="41"/>
      <c r="AD86" s="41"/>
      <c r="AE86" s="41"/>
    </row>
    <row r="87" s="2" customFormat="1" ht="16.5" customHeight="1">
      <c r="A87" s="41"/>
      <c r="B87" s="42"/>
      <c r="C87" s="43"/>
      <c r="D87" s="43"/>
      <c r="E87" s="72" t="str">
        <f>E11</f>
        <v>D.1.4.3 - VZT</v>
      </c>
      <c r="F87" s="43"/>
      <c r="G87" s="43"/>
      <c r="H87" s="43"/>
      <c r="I87" s="43"/>
      <c r="J87" s="43"/>
      <c r="K87" s="43"/>
      <c r="L87" s="147"/>
      <c r="S87" s="41"/>
      <c r="T87" s="41"/>
      <c r="U87" s="41"/>
      <c r="V87" s="41"/>
      <c r="W87" s="41"/>
      <c r="X87" s="41"/>
      <c r="Y87" s="41"/>
      <c r="Z87" s="41"/>
      <c r="AA87" s="41"/>
      <c r="AB87" s="41"/>
      <c r="AC87" s="41"/>
      <c r="AD87" s="41"/>
      <c r="AE87" s="41"/>
    </row>
    <row r="88" s="2" customFormat="1" ht="6.96" customHeight="1">
      <c r="A88" s="41"/>
      <c r="B88" s="42"/>
      <c r="C88" s="43"/>
      <c r="D88" s="43"/>
      <c r="E88" s="43"/>
      <c r="F88" s="43"/>
      <c r="G88" s="43"/>
      <c r="H88" s="43"/>
      <c r="I88" s="43"/>
      <c r="J88" s="43"/>
      <c r="K88" s="43"/>
      <c r="L88" s="147"/>
      <c r="S88" s="41"/>
      <c r="T88" s="41"/>
      <c r="U88" s="41"/>
      <c r="V88" s="41"/>
      <c r="W88" s="41"/>
      <c r="X88" s="41"/>
      <c r="Y88" s="41"/>
      <c r="Z88" s="41"/>
      <c r="AA88" s="41"/>
      <c r="AB88" s="41"/>
      <c r="AC88" s="41"/>
      <c r="AD88" s="41"/>
      <c r="AE88" s="41"/>
    </row>
    <row r="89" s="2" customFormat="1" ht="12" customHeight="1">
      <c r="A89" s="41"/>
      <c r="B89" s="42"/>
      <c r="C89" s="35" t="s">
        <v>21</v>
      </c>
      <c r="D89" s="43"/>
      <c r="E89" s="43"/>
      <c r="F89" s="30" t="str">
        <f>F14</f>
        <v xml:space="preserve"> </v>
      </c>
      <c r="G89" s="43"/>
      <c r="H89" s="43"/>
      <c r="I89" s="35" t="s">
        <v>23</v>
      </c>
      <c r="J89" s="75" t="str">
        <f>IF(J14="","",J14)</f>
        <v>26. 2. 2026</v>
      </c>
      <c r="K89" s="43"/>
      <c r="L89" s="147"/>
      <c r="S89" s="41"/>
      <c r="T89" s="41"/>
      <c r="U89" s="41"/>
      <c r="V89" s="41"/>
      <c r="W89" s="41"/>
      <c r="X89" s="41"/>
      <c r="Y89" s="41"/>
      <c r="Z89" s="41"/>
      <c r="AA89" s="41"/>
      <c r="AB89" s="41"/>
      <c r="AC89" s="41"/>
      <c r="AD89" s="41"/>
      <c r="AE89" s="41"/>
    </row>
    <row r="90" s="2" customFormat="1" ht="6.96" customHeight="1">
      <c r="A90" s="41"/>
      <c r="B90" s="42"/>
      <c r="C90" s="43"/>
      <c r="D90" s="43"/>
      <c r="E90" s="43"/>
      <c r="F90" s="43"/>
      <c r="G90" s="43"/>
      <c r="H90" s="43"/>
      <c r="I90" s="43"/>
      <c r="J90" s="43"/>
      <c r="K90" s="43"/>
      <c r="L90" s="147"/>
      <c r="S90" s="41"/>
      <c r="T90" s="41"/>
      <c r="U90" s="41"/>
      <c r="V90" s="41"/>
      <c r="W90" s="41"/>
      <c r="X90" s="41"/>
      <c r="Y90" s="41"/>
      <c r="Z90" s="41"/>
      <c r="AA90" s="41"/>
      <c r="AB90" s="41"/>
      <c r="AC90" s="41"/>
      <c r="AD90" s="41"/>
      <c r="AE90" s="41"/>
    </row>
    <row r="91" s="2" customFormat="1" ht="15.15" customHeight="1">
      <c r="A91" s="41"/>
      <c r="B91" s="42"/>
      <c r="C91" s="35" t="s">
        <v>25</v>
      </c>
      <c r="D91" s="43"/>
      <c r="E91" s="43"/>
      <c r="F91" s="30" t="str">
        <f>E17</f>
        <v xml:space="preserve"> </v>
      </c>
      <c r="G91" s="43"/>
      <c r="H91" s="43"/>
      <c r="I91" s="35" t="s">
        <v>30</v>
      </c>
      <c r="J91" s="39" t="str">
        <f>E23</f>
        <v xml:space="preserve"> </v>
      </c>
      <c r="K91" s="43"/>
      <c r="L91" s="147"/>
      <c r="S91" s="41"/>
      <c r="T91" s="41"/>
      <c r="U91" s="41"/>
      <c r="V91" s="41"/>
      <c r="W91" s="41"/>
      <c r="X91" s="41"/>
      <c r="Y91" s="41"/>
      <c r="Z91" s="41"/>
      <c r="AA91" s="41"/>
      <c r="AB91" s="41"/>
      <c r="AC91" s="41"/>
      <c r="AD91" s="41"/>
      <c r="AE91" s="41"/>
    </row>
    <row r="92" s="2" customFormat="1" ht="15.15" customHeight="1">
      <c r="A92" s="41"/>
      <c r="B92" s="42"/>
      <c r="C92" s="35" t="s">
        <v>28</v>
      </c>
      <c r="D92" s="43"/>
      <c r="E92" s="43"/>
      <c r="F92" s="30" t="str">
        <f>IF(E20="","",E20)</f>
        <v>Vyplň údaj</v>
      </c>
      <c r="G92" s="43"/>
      <c r="H92" s="43"/>
      <c r="I92" s="35" t="s">
        <v>32</v>
      </c>
      <c r="J92" s="39" t="str">
        <f>E26</f>
        <v xml:space="preserve"> </v>
      </c>
      <c r="K92" s="43"/>
      <c r="L92" s="147"/>
      <c r="S92" s="41"/>
      <c r="T92" s="41"/>
      <c r="U92" s="41"/>
      <c r="V92" s="41"/>
      <c r="W92" s="41"/>
      <c r="X92" s="41"/>
      <c r="Y92" s="41"/>
      <c r="Z92" s="41"/>
      <c r="AA92" s="41"/>
      <c r="AB92" s="41"/>
      <c r="AC92" s="41"/>
      <c r="AD92" s="41"/>
      <c r="AE92" s="41"/>
    </row>
    <row r="93" s="2" customFormat="1" ht="10.32" customHeight="1">
      <c r="A93" s="41"/>
      <c r="B93" s="42"/>
      <c r="C93" s="43"/>
      <c r="D93" s="43"/>
      <c r="E93" s="43"/>
      <c r="F93" s="43"/>
      <c r="G93" s="43"/>
      <c r="H93" s="43"/>
      <c r="I93" s="43"/>
      <c r="J93" s="43"/>
      <c r="K93" s="43"/>
      <c r="L93" s="147"/>
      <c r="S93" s="41"/>
      <c r="T93" s="41"/>
      <c r="U93" s="41"/>
      <c r="V93" s="41"/>
      <c r="W93" s="41"/>
      <c r="X93" s="41"/>
      <c r="Y93" s="41"/>
      <c r="Z93" s="41"/>
      <c r="AA93" s="41"/>
      <c r="AB93" s="41"/>
      <c r="AC93" s="41"/>
      <c r="AD93" s="41"/>
      <c r="AE93" s="41"/>
    </row>
    <row r="94" s="11" customFormat="1" ht="29.28" customHeight="1">
      <c r="A94" s="188"/>
      <c r="B94" s="189"/>
      <c r="C94" s="190" t="s">
        <v>179</v>
      </c>
      <c r="D94" s="191" t="s">
        <v>54</v>
      </c>
      <c r="E94" s="191" t="s">
        <v>50</v>
      </c>
      <c r="F94" s="191" t="s">
        <v>51</v>
      </c>
      <c r="G94" s="191" t="s">
        <v>180</v>
      </c>
      <c r="H94" s="191" t="s">
        <v>181</v>
      </c>
      <c r="I94" s="191" t="s">
        <v>182</v>
      </c>
      <c r="J94" s="191" t="s">
        <v>159</v>
      </c>
      <c r="K94" s="192" t="s">
        <v>183</v>
      </c>
      <c r="L94" s="193"/>
      <c r="M94" s="95" t="s">
        <v>19</v>
      </c>
      <c r="N94" s="96" t="s">
        <v>39</v>
      </c>
      <c r="O94" s="96" t="s">
        <v>184</v>
      </c>
      <c r="P94" s="96" t="s">
        <v>185</v>
      </c>
      <c r="Q94" s="96" t="s">
        <v>186</v>
      </c>
      <c r="R94" s="96" t="s">
        <v>187</v>
      </c>
      <c r="S94" s="96" t="s">
        <v>188</v>
      </c>
      <c r="T94" s="97" t="s">
        <v>189</v>
      </c>
      <c r="U94" s="188"/>
      <c r="V94" s="188"/>
      <c r="W94" s="188"/>
      <c r="X94" s="188"/>
      <c r="Y94" s="188"/>
      <c r="Z94" s="188"/>
      <c r="AA94" s="188"/>
      <c r="AB94" s="188"/>
      <c r="AC94" s="188"/>
      <c r="AD94" s="188"/>
      <c r="AE94" s="188"/>
    </row>
    <row r="95" s="2" customFormat="1" ht="22.8" customHeight="1">
      <c r="A95" s="41"/>
      <c r="B95" s="42"/>
      <c r="C95" s="102" t="s">
        <v>190</v>
      </c>
      <c r="D95" s="43"/>
      <c r="E95" s="43"/>
      <c r="F95" s="43"/>
      <c r="G95" s="43"/>
      <c r="H95" s="43"/>
      <c r="I95" s="43"/>
      <c r="J95" s="194">
        <f>BK95</f>
        <v>0</v>
      </c>
      <c r="K95" s="43"/>
      <c r="L95" s="47"/>
      <c r="M95" s="98"/>
      <c r="N95" s="195"/>
      <c r="O95" s="99"/>
      <c r="P95" s="196">
        <f>P96+P97+P188+P245+P288+P307+P320+P335+P358+P363</f>
        <v>0</v>
      </c>
      <c r="Q95" s="99"/>
      <c r="R95" s="196">
        <f>R96+R97+R188+R245+R288+R307+R320+R335+R358+R363</f>
        <v>0</v>
      </c>
      <c r="S95" s="99"/>
      <c r="T95" s="197">
        <f>T96+T97+T188+T245+T288+T307+T320+T335+T358+T363</f>
        <v>0</v>
      </c>
      <c r="U95" s="41"/>
      <c r="V95" s="41"/>
      <c r="W95" s="41"/>
      <c r="X95" s="41"/>
      <c r="Y95" s="41"/>
      <c r="Z95" s="41"/>
      <c r="AA95" s="41"/>
      <c r="AB95" s="41"/>
      <c r="AC95" s="41"/>
      <c r="AD95" s="41"/>
      <c r="AE95" s="41"/>
      <c r="AT95" s="20" t="s">
        <v>68</v>
      </c>
      <c r="AU95" s="20" t="s">
        <v>160</v>
      </c>
      <c r="BK95" s="198">
        <f>BK96+BK97+BK188+BK245+BK288+BK307+BK320+BK335+BK358+BK363</f>
        <v>0</v>
      </c>
    </row>
    <row r="96" s="12" customFormat="1" ht="25.92" customHeight="1">
      <c r="A96" s="12"/>
      <c r="B96" s="199"/>
      <c r="C96" s="200"/>
      <c r="D96" s="201" t="s">
        <v>68</v>
      </c>
      <c r="E96" s="202" t="s">
        <v>191</v>
      </c>
      <c r="F96" s="202" t="s">
        <v>191</v>
      </c>
      <c r="G96" s="200"/>
      <c r="H96" s="200"/>
      <c r="I96" s="203"/>
      <c r="J96" s="204">
        <f>BK96</f>
        <v>0</v>
      </c>
      <c r="K96" s="200"/>
      <c r="L96" s="205"/>
      <c r="M96" s="206"/>
      <c r="N96" s="207"/>
      <c r="O96" s="207"/>
      <c r="P96" s="208">
        <v>0</v>
      </c>
      <c r="Q96" s="207"/>
      <c r="R96" s="208">
        <v>0</v>
      </c>
      <c r="S96" s="207"/>
      <c r="T96" s="209">
        <v>0</v>
      </c>
      <c r="U96" s="12"/>
      <c r="V96" s="12"/>
      <c r="W96" s="12"/>
      <c r="X96" s="12"/>
      <c r="Y96" s="12"/>
      <c r="Z96" s="12"/>
      <c r="AA96" s="12"/>
      <c r="AB96" s="12"/>
      <c r="AC96" s="12"/>
      <c r="AD96" s="12"/>
      <c r="AE96" s="12"/>
      <c r="AR96" s="210" t="s">
        <v>76</v>
      </c>
      <c r="AT96" s="211" t="s">
        <v>68</v>
      </c>
      <c r="AU96" s="211" t="s">
        <v>69</v>
      </c>
      <c r="AY96" s="210" t="s">
        <v>193</v>
      </c>
      <c r="BK96" s="212">
        <v>0</v>
      </c>
    </row>
    <row r="97" s="12" customFormat="1" ht="25.92" customHeight="1">
      <c r="A97" s="12"/>
      <c r="B97" s="199"/>
      <c r="C97" s="200"/>
      <c r="D97" s="201" t="s">
        <v>68</v>
      </c>
      <c r="E97" s="202" t="s">
        <v>7198</v>
      </c>
      <c r="F97" s="202" t="s">
        <v>7199</v>
      </c>
      <c r="G97" s="200"/>
      <c r="H97" s="200"/>
      <c r="I97" s="203"/>
      <c r="J97" s="204">
        <f>BK97</f>
        <v>0</v>
      </c>
      <c r="K97" s="200"/>
      <c r="L97" s="205"/>
      <c r="M97" s="206"/>
      <c r="N97" s="207"/>
      <c r="O97" s="207"/>
      <c r="P97" s="208">
        <f>SUM(P98:P187)</f>
        <v>0</v>
      </c>
      <c r="Q97" s="207"/>
      <c r="R97" s="208">
        <f>SUM(R98:R187)</f>
        <v>0</v>
      </c>
      <c r="S97" s="207"/>
      <c r="T97" s="209">
        <f>SUM(T98:T187)</f>
        <v>0</v>
      </c>
      <c r="U97" s="12"/>
      <c r="V97" s="12"/>
      <c r="W97" s="12"/>
      <c r="X97" s="12"/>
      <c r="Y97" s="12"/>
      <c r="Z97" s="12"/>
      <c r="AA97" s="12"/>
      <c r="AB97" s="12"/>
      <c r="AC97" s="12"/>
      <c r="AD97" s="12"/>
      <c r="AE97" s="12"/>
      <c r="AR97" s="210" t="s">
        <v>76</v>
      </c>
      <c r="AT97" s="211" t="s">
        <v>68</v>
      </c>
      <c r="AU97" s="211" t="s">
        <v>69</v>
      </c>
      <c r="AY97" s="210" t="s">
        <v>193</v>
      </c>
      <c r="BK97" s="212">
        <f>SUM(BK98:BK187)</f>
        <v>0</v>
      </c>
    </row>
    <row r="98" s="2" customFormat="1" ht="16.5" customHeight="1">
      <c r="A98" s="41"/>
      <c r="B98" s="42"/>
      <c r="C98" s="215" t="s">
        <v>76</v>
      </c>
      <c r="D98" s="215" t="s">
        <v>195</v>
      </c>
      <c r="E98" s="216" t="s">
        <v>7200</v>
      </c>
      <c r="F98" s="217" t="s">
        <v>7201</v>
      </c>
      <c r="G98" s="218" t="s">
        <v>7202</v>
      </c>
      <c r="H98" s="219">
        <v>1</v>
      </c>
      <c r="I98" s="220"/>
      <c r="J98" s="221">
        <f>ROUND(I98*H98,2)</f>
        <v>0</v>
      </c>
      <c r="K98" s="217" t="s">
        <v>19</v>
      </c>
      <c r="L98" s="47"/>
      <c r="M98" s="222" t="s">
        <v>19</v>
      </c>
      <c r="N98" s="223" t="s">
        <v>40</v>
      </c>
      <c r="O98" s="87"/>
      <c r="P98" s="224">
        <f>O98*H98</f>
        <v>0</v>
      </c>
      <c r="Q98" s="224">
        <v>0</v>
      </c>
      <c r="R98" s="224">
        <f>Q98*H98</f>
        <v>0</v>
      </c>
      <c r="S98" s="224">
        <v>0</v>
      </c>
      <c r="T98" s="225">
        <f>S98*H98</f>
        <v>0</v>
      </c>
      <c r="U98" s="41"/>
      <c r="V98" s="41"/>
      <c r="W98" s="41"/>
      <c r="X98" s="41"/>
      <c r="Y98" s="41"/>
      <c r="Z98" s="41"/>
      <c r="AA98" s="41"/>
      <c r="AB98" s="41"/>
      <c r="AC98" s="41"/>
      <c r="AD98" s="41"/>
      <c r="AE98" s="41"/>
      <c r="AR98" s="226" t="s">
        <v>200</v>
      </c>
      <c r="AT98" s="226" t="s">
        <v>195</v>
      </c>
      <c r="AU98" s="226" t="s">
        <v>76</v>
      </c>
      <c r="AY98" s="20" t="s">
        <v>193</v>
      </c>
      <c r="BE98" s="227">
        <f>IF(N98="základní",J98,0)</f>
        <v>0</v>
      </c>
      <c r="BF98" s="227">
        <f>IF(N98="snížená",J98,0)</f>
        <v>0</v>
      </c>
      <c r="BG98" s="227">
        <f>IF(N98="zákl. přenesená",J98,0)</f>
        <v>0</v>
      </c>
      <c r="BH98" s="227">
        <f>IF(N98="sníž. přenesená",J98,0)</f>
        <v>0</v>
      </c>
      <c r="BI98" s="227">
        <f>IF(N98="nulová",J98,0)</f>
        <v>0</v>
      </c>
      <c r="BJ98" s="20" t="s">
        <v>76</v>
      </c>
      <c r="BK98" s="227">
        <f>ROUND(I98*H98,2)</f>
        <v>0</v>
      </c>
      <c r="BL98" s="20" t="s">
        <v>200</v>
      </c>
      <c r="BM98" s="226" t="s">
        <v>78</v>
      </c>
    </row>
    <row r="99" s="2" customFormat="1">
      <c r="A99" s="41"/>
      <c r="B99" s="42"/>
      <c r="C99" s="43"/>
      <c r="D99" s="228" t="s">
        <v>202</v>
      </c>
      <c r="E99" s="43"/>
      <c r="F99" s="229" t="s">
        <v>7203</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202</v>
      </c>
      <c r="AU99" s="20" t="s">
        <v>76</v>
      </c>
    </row>
    <row r="100" s="2" customFormat="1" ht="16.5" customHeight="1">
      <c r="A100" s="41"/>
      <c r="B100" s="42"/>
      <c r="C100" s="215" t="s">
        <v>78</v>
      </c>
      <c r="D100" s="215" t="s">
        <v>195</v>
      </c>
      <c r="E100" s="216" t="s">
        <v>7204</v>
      </c>
      <c r="F100" s="217" t="s">
        <v>7205</v>
      </c>
      <c r="G100" s="218" t="s">
        <v>7202</v>
      </c>
      <c r="H100" s="219">
        <v>1</v>
      </c>
      <c r="I100" s="220"/>
      <c r="J100" s="221">
        <f>ROUND(I100*H100,2)</f>
        <v>0</v>
      </c>
      <c r="K100" s="217" t="s">
        <v>19</v>
      </c>
      <c r="L100" s="47"/>
      <c r="M100" s="222" t="s">
        <v>19</v>
      </c>
      <c r="N100" s="223" t="s">
        <v>40</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200</v>
      </c>
      <c r="AT100" s="226" t="s">
        <v>195</v>
      </c>
      <c r="AU100" s="226" t="s">
        <v>76</v>
      </c>
      <c r="AY100" s="20" t="s">
        <v>193</v>
      </c>
      <c r="BE100" s="227">
        <f>IF(N100="základní",J100,0)</f>
        <v>0</v>
      </c>
      <c r="BF100" s="227">
        <f>IF(N100="snížená",J100,0)</f>
        <v>0</v>
      </c>
      <c r="BG100" s="227">
        <f>IF(N100="zákl. přenesená",J100,0)</f>
        <v>0</v>
      </c>
      <c r="BH100" s="227">
        <f>IF(N100="sníž. přenesená",J100,0)</f>
        <v>0</v>
      </c>
      <c r="BI100" s="227">
        <f>IF(N100="nulová",J100,0)</f>
        <v>0</v>
      </c>
      <c r="BJ100" s="20" t="s">
        <v>76</v>
      </c>
      <c r="BK100" s="227">
        <f>ROUND(I100*H100,2)</f>
        <v>0</v>
      </c>
      <c r="BL100" s="20" t="s">
        <v>200</v>
      </c>
      <c r="BM100" s="226" t="s">
        <v>200</v>
      </c>
    </row>
    <row r="101" s="2" customFormat="1">
      <c r="A101" s="41"/>
      <c r="B101" s="42"/>
      <c r="C101" s="43"/>
      <c r="D101" s="228" t="s">
        <v>202</v>
      </c>
      <c r="E101" s="43"/>
      <c r="F101" s="229" t="s">
        <v>7206</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202</v>
      </c>
      <c r="AU101" s="20" t="s">
        <v>76</v>
      </c>
    </row>
    <row r="102" s="2" customFormat="1" ht="16.5" customHeight="1">
      <c r="A102" s="41"/>
      <c r="B102" s="42"/>
      <c r="C102" s="215" t="s">
        <v>219</v>
      </c>
      <c r="D102" s="215" t="s">
        <v>195</v>
      </c>
      <c r="E102" s="216" t="s">
        <v>7207</v>
      </c>
      <c r="F102" s="217" t="s">
        <v>7208</v>
      </c>
      <c r="G102" s="218" t="s">
        <v>7202</v>
      </c>
      <c r="H102" s="219">
        <v>1</v>
      </c>
      <c r="I102" s="220"/>
      <c r="J102" s="221">
        <f>ROUND(I102*H102,2)</f>
        <v>0</v>
      </c>
      <c r="K102" s="217" t="s">
        <v>19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200</v>
      </c>
      <c r="AT102" s="226" t="s">
        <v>195</v>
      </c>
      <c r="AU102" s="226" t="s">
        <v>76</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200</v>
      </c>
      <c r="BM102" s="226" t="s">
        <v>237</v>
      </c>
    </row>
    <row r="103" s="2" customFormat="1">
      <c r="A103" s="41"/>
      <c r="B103" s="42"/>
      <c r="C103" s="43"/>
      <c r="D103" s="228" t="s">
        <v>202</v>
      </c>
      <c r="E103" s="43"/>
      <c r="F103" s="229" t="s">
        <v>7209</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76</v>
      </c>
    </row>
    <row r="104" s="2" customFormat="1" ht="16.5" customHeight="1">
      <c r="A104" s="41"/>
      <c r="B104" s="42"/>
      <c r="C104" s="215" t="s">
        <v>200</v>
      </c>
      <c r="D104" s="215" t="s">
        <v>195</v>
      </c>
      <c r="E104" s="216" t="s">
        <v>7210</v>
      </c>
      <c r="F104" s="217" t="s">
        <v>7211</v>
      </c>
      <c r="G104" s="218" t="s">
        <v>7202</v>
      </c>
      <c r="H104" s="219">
        <v>1</v>
      </c>
      <c r="I104" s="220"/>
      <c r="J104" s="221">
        <f>ROUND(I104*H104,2)</f>
        <v>0</v>
      </c>
      <c r="K104" s="217" t="s">
        <v>19</v>
      </c>
      <c r="L104" s="47"/>
      <c r="M104" s="222" t="s">
        <v>19</v>
      </c>
      <c r="N104" s="223" t="s">
        <v>40</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200</v>
      </c>
      <c r="AT104" s="226" t="s">
        <v>195</v>
      </c>
      <c r="AU104" s="226" t="s">
        <v>76</v>
      </c>
      <c r="AY104" s="20" t="s">
        <v>193</v>
      </c>
      <c r="BE104" s="227">
        <f>IF(N104="základní",J104,0)</f>
        <v>0</v>
      </c>
      <c r="BF104" s="227">
        <f>IF(N104="snížená",J104,0)</f>
        <v>0</v>
      </c>
      <c r="BG104" s="227">
        <f>IF(N104="zákl. přenesená",J104,0)</f>
        <v>0</v>
      </c>
      <c r="BH104" s="227">
        <f>IF(N104="sníž. přenesená",J104,0)</f>
        <v>0</v>
      </c>
      <c r="BI104" s="227">
        <f>IF(N104="nulová",J104,0)</f>
        <v>0</v>
      </c>
      <c r="BJ104" s="20" t="s">
        <v>76</v>
      </c>
      <c r="BK104" s="227">
        <f>ROUND(I104*H104,2)</f>
        <v>0</v>
      </c>
      <c r="BL104" s="20" t="s">
        <v>200</v>
      </c>
      <c r="BM104" s="226" t="s">
        <v>265</v>
      </c>
    </row>
    <row r="105" s="2" customFormat="1">
      <c r="A105" s="41"/>
      <c r="B105" s="42"/>
      <c r="C105" s="43"/>
      <c r="D105" s="228" t="s">
        <v>202</v>
      </c>
      <c r="E105" s="43"/>
      <c r="F105" s="229" t="s">
        <v>7212</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202</v>
      </c>
      <c r="AU105" s="20" t="s">
        <v>76</v>
      </c>
    </row>
    <row r="106" s="2" customFormat="1" ht="16.5" customHeight="1">
      <c r="A106" s="41"/>
      <c r="B106" s="42"/>
      <c r="C106" s="215" t="s">
        <v>245</v>
      </c>
      <c r="D106" s="215" t="s">
        <v>195</v>
      </c>
      <c r="E106" s="216" t="s">
        <v>7213</v>
      </c>
      <c r="F106" s="217" t="s">
        <v>7214</v>
      </c>
      <c r="G106" s="218" t="s">
        <v>7202</v>
      </c>
      <c r="H106" s="219">
        <v>1</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200</v>
      </c>
      <c r="AT106" s="226" t="s">
        <v>195</v>
      </c>
      <c r="AU106" s="226" t="s">
        <v>76</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200</v>
      </c>
      <c r="BM106" s="226" t="s">
        <v>281</v>
      </c>
    </row>
    <row r="107" s="2" customFormat="1">
      <c r="A107" s="41"/>
      <c r="B107" s="42"/>
      <c r="C107" s="43"/>
      <c r="D107" s="228" t="s">
        <v>202</v>
      </c>
      <c r="E107" s="43"/>
      <c r="F107" s="229" t="s">
        <v>7215</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76</v>
      </c>
    </row>
    <row r="108" s="2" customFormat="1" ht="16.5" customHeight="1">
      <c r="A108" s="41"/>
      <c r="B108" s="42"/>
      <c r="C108" s="215" t="s">
        <v>237</v>
      </c>
      <c r="D108" s="215" t="s">
        <v>195</v>
      </c>
      <c r="E108" s="216" t="s">
        <v>7216</v>
      </c>
      <c r="F108" s="217" t="s">
        <v>7217</v>
      </c>
      <c r="G108" s="218" t="s">
        <v>7202</v>
      </c>
      <c r="H108" s="219">
        <v>1</v>
      </c>
      <c r="I108" s="220"/>
      <c r="J108" s="221">
        <f>ROUND(I108*H108,2)</f>
        <v>0</v>
      </c>
      <c r="K108" s="217" t="s">
        <v>19</v>
      </c>
      <c r="L108" s="47"/>
      <c r="M108" s="222" t="s">
        <v>19</v>
      </c>
      <c r="N108" s="223" t="s">
        <v>40</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200</v>
      </c>
      <c r="AT108" s="226" t="s">
        <v>195</v>
      </c>
      <c r="AU108" s="226" t="s">
        <v>76</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200</v>
      </c>
      <c r="BM108" s="226" t="s">
        <v>8</v>
      </c>
    </row>
    <row r="109" s="2" customFormat="1">
      <c r="A109" s="41"/>
      <c r="B109" s="42"/>
      <c r="C109" s="43"/>
      <c r="D109" s="228" t="s">
        <v>202</v>
      </c>
      <c r="E109" s="43"/>
      <c r="F109" s="229" t="s">
        <v>7218</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76</v>
      </c>
    </row>
    <row r="110" s="2" customFormat="1" ht="16.5" customHeight="1">
      <c r="A110" s="41"/>
      <c r="B110" s="42"/>
      <c r="C110" s="215" t="s">
        <v>255</v>
      </c>
      <c r="D110" s="215" t="s">
        <v>195</v>
      </c>
      <c r="E110" s="216" t="s">
        <v>7219</v>
      </c>
      <c r="F110" s="217" t="s">
        <v>7220</v>
      </c>
      <c r="G110" s="218" t="s">
        <v>7202</v>
      </c>
      <c r="H110" s="219">
        <v>1</v>
      </c>
      <c r="I110" s="220"/>
      <c r="J110" s="221">
        <f>ROUND(I110*H110,2)</f>
        <v>0</v>
      </c>
      <c r="K110" s="217" t="s">
        <v>19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200</v>
      </c>
      <c r="AT110" s="226" t="s">
        <v>195</v>
      </c>
      <c r="AU110" s="226" t="s">
        <v>76</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200</v>
      </c>
      <c r="BM110" s="226" t="s">
        <v>307</v>
      </c>
    </row>
    <row r="111" s="2" customFormat="1">
      <c r="A111" s="41"/>
      <c r="B111" s="42"/>
      <c r="C111" s="43"/>
      <c r="D111" s="228" t="s">
        <v>202</v>
      </c>
      <c r="E111" s="43"/>
      <c r="F111" s="229" t="s">
        <v>7221</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76</v>
      </c>
    </row>
    <row r="112" s="2" customFormat="1" ht="16.5" customHeight="1">
      <c r="A112" s="41"/>
      <c r="B112" s="42"/>
      <c r="C112" s="215" t="s">
        <v>265</v>
      </c>
      <c r="D112" s="215" t="s">
        <v>195</v>
      </c>
      <c r="E112" s="216" t="s">
        <v>7222</v>
      </c>
      <c r="F112" s="217" t="s">
        <v>7223</v>
      </c>
      <c r="G112" s="218" t="s">
        <v>7202</v>
      </c>
      <c r="H112" s="219">
        <v>1</v>
      </c>
      <c r="I112" s="220"/>
      <c r="J112" s="221">
        <f>ROUND(I112*H112,2)</f>
        <v>0</v>
      </c>
      <c r="K112" s="217" t="s">
        <v>19</v>
      </c>
      <c r="L112" s="47"/>
      <c r="M112" s="222" t="s">
        <v>19</v>
      </c>
      <c r="N112" s="223" t="s">
        <v>40</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200</v>
      </c>
      <c r="AT112" s="226" t="s">
        <v>195</v>
      </c>
      <c r="AU112" s="226" t="s">
        <v>76</v>
      </c>
      <c r="AY112" s="20" t="s">
        <v>193</v>
      </c>
      <c r="BE112" s="227">
        <f>IF(N112="základní",J112,0)</f>
        <v>0</v>
      </c>
      <c r="BF112" s="227">
        <f>IF(N112="snížená",J112,0)</f>
        <v>0</v>
      </c>
      <c r="BG112" s="227">
        <f>IF(N112="zákl. přenesená",J112,0)</f>
        <v>0</v>
      </c>
      <c r="BH112" s="227">
        <f>IF(N112="sníž. přenesená",J112,0)</f>
        <v>0</v>
      </c>
      <c r="BI112" s="227">
        <f>IF(N112="nulová",J112,0)</f>
        <v>0</v>
      </c>
      <c r="BJ112" s="20" t="s">
        <v>76</v>
      </c>
      <c r="BK112" s="227">
        <f>ROUND(I112*H112,2)</f>
        <v>0</v>
      </c>
      <c r="BL112" s="20" t="s">
        <v>200</v>
      </c>
      <c r="BM112" s="226" t="s">
        <v>323</v>
      </c>
    </row>
    <row r="113" s="2" customFormat="1">
      <c r="A113" s="41"/>
      <c r="B113" s="42"/>
      <c r="C113" s="43"/>
      <c r="D113" s="228" t="s">
        <v>202</v>
      </c>
      <c r="E113" s="43"/>
      <c r="F113" s="229" t="s">
        <v>7224</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202</v>
      </c>
      <c r="AU113" s="20" t="s">
        <v>76</v>
      </c>
    </row>
    <row r="114" s="2" customFormat="1" ht="16.5" customHeight="1">
      <c r="A114" s="41"/>
      <c r="B114" s="42"/>
      <c r="C114" s="215" t="s">
        <v>272</v>
      </c>
      <c r="D114" s="215" t="s">
        <v>195</v>
      </c>
      <c r="E114" s="216" t="s">
        <v>7225</v>
      </c>
      <c r="F114" s="217" t="s">
        <v>7226</v>
      </c>
      <c r="G114" s="218" t="s">
        <v>7202</v>
      </c>
      <c r="H114" s="219">
        <v>1</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200</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200</v>
      </c>
      <c r="BM114" s="226" t="s">
        <v>333</v>
      </c>
    </row>
    <row r="115" s="2" customFormat="1">
      <c r="A115" s="41"/>
      <c r="B115" s="42"/>
      <c r="C115" s="43"/>
      <c r="D115" s="228" t="s">
        <v>202</v>
      </c>
      <c r="E115" s="43"/>
      <c r="F115" s="229" t="s">
        <v>7227</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ht="16.5" customHeight="1">
      <c r="A116" s="41"/>
      <c r="B116" s="42"/>
      <c r="C116" s="215" t="s">
        <v>281</v>
      </c>
      <c r="D116" s="215" t="s">
        <v>195</v>
      </c>
      <c r="E116" s="216" t="s">
        <v>7228</v>
      </c>
      <c r="F116" s="217" t="s">
        <v>7229</v>
      </c>
      <c r="G116" s="218" t="s">
        <v>7202</v>
      </c>
      <c r="H116" s="219">
        <v>1</v>
      </c>
      <c r="I116" s="220"/>
      <c r="J116" s="221">
        <f>ROUND(I116*H116,2)</f>
        <v>0</v>
      </c>
      <c r="K116" s="217" t="s">
        <v>19</v>
      </c>
      <c r="L116" s="47"/>
      <c r="M116" s="222" t="s">
        <v>19</v>
      </c>
      <c r="N116" s="223" t="s">
        <v>40</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200</v>
      </c>
      <c r="AT116" s="226" t="s">
        <v>195</v>
      </c>
      <c r="AU116" s="226" t="s">
        <v>76</v>
      </c>
      <c r="AY116" s="20" t="s">
        <v>193</v>
      </c>
      <c r="BE116" s="227">
        <f>IF(N116="základní",J116,0)</f>
        <v>0</v>
      </c>
      <c r="BF116" s="227">
        <f>IF(N116="snížená",J116,0)</f>
        <v>0</v>
      </c>
      <c r="BG116" s="227">
        <f>IF(N116="zákl. přenesená",J116,0)</f>
        <v>0</v>
      </c>
      <c r="BH116" s="227">
        <f>IF(N116="sníž. přenesená",J116,0)</f>
        <v>0</v>
      </c>
      <c r="BI116" s="227">
        <f>IF(N116="nulová",J116,0)</f>
        <v>0</v>
      </c>
      <c r="BJ116" s="20" t="s">
        <v>76</v>
      </c>
      <c r="BK116" s="227">
        <f>ROUND(I116*H116,2)</f>
        <v>0</v>
      </c>
      <c r="BL116" s="20" t="s">
        <v>200</v>
      </c>
      <c r="BM116" s="226" t="s">
        <v>346</v>
      </c>
    </row>
    <row r="117" s="2" customFormat="1">
      <c r="A117" s="41"/>
      <c r="B117" s="42"/>
      <c r="C117" s="43"/>
      <c r="D117" s="228" t="s">
        <v>202</v>
      </c>
      <c r="E117" s="43"/>
      <c r="F117" s="229" t="s">
        <v>7230</v>
      </c>
      <c r="G117" s="43"/>
      <c r="H117" s="43"/>
      <c r="I117" s="230"/>
      <c r="J117" s="43"/>
      <c r="K117" s="43"/>
      <c r="L117" s="47"/>
      <c r="M117" s="231"/>
      <c r="N117" s="232"/>
      <c r="O117" s="87"/>
      <c r="P117" s="87"/>
      <c r="Q117" s="87"/>
      <c r="R117" s="87"/>
      <c r="S117" s="87"/>
      <c r="T117" s="88"/>
      <c r="U117" s="41"/>
      <c r="V117" s="41"/>
      <c r="W117" s="41"/>
      <c r="X117" s="41"/>
      <c r="Y117" s="41"/>
      <c r="Z117" s="41"/>
      <c r="AA117" s="41"/>
      <c r="AB117" s="41"/>
      <c r="AC117" s="41"/>
      <c r="AD117" s="41"/>
      <c r="AE117" s="41"/>
      <c r="AT117" s="20" t="s">
        <v>202</v>
      </c>
      <c r="AU117" s="20" t="s">
        <v>76</v>
      </c>
    </row>
    <row r="118" s="2" customFormat="1" ht="16.5" customHeight="1">
      <c r="A118" s="41"/>
      <c r="B118" s="42"/>
      <c r="C118" s="215" t="s">
        <v>288</v>
      </c>
      <c r="D118" s="215" t="s">
        <v>195</v>
      </c>
      <c r="E118" s="216" t="s">
        <v>7231</v>
      </c>
      <c r="F118" s="217" t="s">
        <v>7232</v>
      </c>
      <c r="G118" s="218" t="s">
        <v>7202</v>
      </c>
      <c r="H118" s="219">
        <v>1</v>
      </c>
      <c r="I118" s="220"/>
      <c r="J118" s="221">
        <f>ROUND(I118*H118,2)</f>
        <v>0</v>
      </c>
      <c r="K118" s="217" t="s">
        <v>19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200</v>
      </c>
      <c r="AT118" s="226" t="s">
        <v>195</v>
      </c>
      <c r="AU118" s="226" t="s">
        <v>76</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355</v>
      </c>
    </row>
    <row r="119" s="2" customFormat="1">
      <c r="A119" s="41"/>
      <c r="B119" s="42"/>
      <c r="C119" s="43"/>
      <c r="D119" s="228" t="s">
        <v>202</v>
      </c>
      <c r="E119" s="43"/>
      <c r="F119" s="229" t="s">
        <v>7233</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76</v>
      </c>
    </row>
    <row r="120" s="2" customFormat="1" ht="16.5" customHeight="1">
      <c r="A120" s="41"/>
      <c r="B120" s="42"/>
      <c r="C120" s="215" t="s">
        <v>8</v>
      </c>
      <c r="D120" s="215" t="s">
        <v>195</v>
      </c>
      <c r="E120" s="216" t="s">
        <v>7234</v>
      </c>
      <c r="F120" s="217" t="s">
        <v>7235</v>
      </c>
      <c r="G120" s="218" t="s">
        <v>7202</v>
      </c>
      <c r="H120" s="219">
        <v>1</v>
      </c>
      <c r="I120" s="220"/>
      <c r="J120" s="221">
        <f>ROUND(I120*H120,2)</f>
        <v>0</v>
      </c>
      <c r="K120" s="217" t="s">
        <v>19</v>
      </c>
      <c r="L120" s="47"/>
      <c r="M120" s="222" t="s">
        <v>19</v>
      </c>
      <c r="N120" s="223" t="s">
        <v>40</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200</v>
      </c>
      <c r="AT120" s="226" t="s">
        <v>195</v>
      </c>
      <c r="AU120" s="226" t="s">
        <v>76</v>
      </c>
      <c r="AY120" s="20" t="s">
        <v>193</v>
      </c>
      <c r="BE120" s="227">
        <f>IF(N120="základní",J120,0)</f>
        <v>0</v>
      </c>
      <c r="BF120" s="227">
        <f>IF(N120="snížená",J120,0)</f>
        <v>0</v>
      </c>
      <c r="BG120" s="227">
        <f>IF(N120="zákl. přenesená",J120,0)</f>
        <v>0</v>
      </c>
      <c r="BH120" s="227">
        <f>IF(N120="sníž. přenesená",J120,0)</f>
        <v>0</v>
      </c>
      <c r="BI120" s="227">
        <f>IF(N120="nulová",J120,0)</f>
        <v>0</v>
      </c>
      <c r="BJ120" s="20" t="s">
        <v>76</v>
      </c>
      <c r="BK120" s="227">
        <f>ROUND(I120*H120,2)</f>
        <v>0</v>
      </c>
      <c r="BL120" s="20" t="s">
        <v>200</v>
      </c>
      <c r="BM120" s="226" t="s">
        <v>369</v>
      </c>
    </row>
    <row r="121" s="2" customFormat="1">
      <c r="A121" s="41"/>
      <c r="B121" s="42"/>
      <c r="C121" s="43"/>
      <c r="D121" s="228" t="s">
        <v>202</v>
      </c>
      <c r="E121" s="43"/>
      <c r="F121" s="229" t="s">
        <v>7236</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202</v>
      </c>
      <c r="AU121" s="20" t="s">
        <v>76</v>
      </c>
    </row>
    <row r="122" s="2" customFormat="1" ht="16.5" customHeight="1">
      <c r="A122" s="41"/>
      <c r="B122" s="42"/>
      <c r="C122" s="215" t="s">
        <v>300</v>
      </c>
      <c r="D122" s="215" t="s">
        <v>195</v>
      </c>
      <c r="E122" s="216" t="s">
        <v>7237</v>
      </c>
      <c r="F122" s="217" t="s">
        <v>7238</v>
      </c>
      <c r="G122" s="218" t="s">
        <v>7202</v>
      </c>
      <c r="H122" s="219">
        <v>1</v>
      </c>
      <c r="I122" s="220"/>
      <c r="J122" s="221">
        <f>ROUND(I122*H122,2)</f>
        <v>0</v>
      </c>
      <c r="K122" s="217" t="s">
        <v>19</v>
      </c>
      <c r="L122" s="47"/>
      <c r="M122" s="222" t="s">
        <v>19</v>
      </c>
      <c r="N122" s="22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200</v>
      </c>
      <c r="AT122" s="226" t="s">
        <v>195</v>
      </c>
      <c r="AU122" s="226" t="s">
        <v>76</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200</v>
      </c>
      <c r="BM122" s="226" t="s">
        <v>397</v>
      </c>
    </row>
    <row r="123" s="2" customFormat="1">
      <c r="A123" s="41"/>
      <c r="B123" s="42"/>
      <c r="C123" s="43"/>
      <c r="D123" s="228" t="s">
        <v>202</v>
      </c>
      <c r="E123" s="43"/>
      <c r="F123" s="229" t="s">
        <v>7239</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76</v>
      </c>
    </row>
    <row r="124" s="2" customFormat="1" ht="16.5" customHeight="1">
      <c r="A124" s="41"/>
      <c r="B124" s="42"/>
      <c r="C124" s="215" t="s">
        <v>307</v>
      </c>
      <c r="D124" s="215" t="s">
        <v>195</v>
      </c>
      <c r="E124" s="216" t="s">
        <v>7240</v>
      </c>
      <c r="F124" s="217" t="s">
        <v>7238</v>
      </c>
      <c r="G124" s="218" t="s">
        <v>7202</v>
      </c>
      <c r="H124" s="219">
        <v>1</v>
      </c>
      <c r="I124" s="220"/>
      <c r="J124" s="221">
        <f>ROUND(I124*H124,2)</f>
        <v>0</v>
      </c>
      <c r="K124" s="217" t="s">
        <v>19</v>
      </c>
      <c r="L124" s="47"/>
      <c r="M124" s="222" t="s">
        <v>19</v>
      </c>
      <c r="N124" s="223" t="s">
        <v>40</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200</v>
      </c>
      <c r="AT124" s="226" t="s">
        <v>195</v>
      </c>
      <c r="AU124" s="226" t="s">
        <v>76</v>
      </c>
      <c r="AY124" s="20" t="s">
        <v>193</v>
      </c>
      <c r="BE124" s="227">
        <f>IF(N124="základní",J124,0)</f>
        <v>0</v>
      </c>
      <c r="BF124" s="227">
        <f>IF(N124="snížená",J124,0)</f>
        <v>0</v>
      </c>
      <c r="BG124" s="227">
        <f>IF(N124="zákl. přenesená",J124,0)</f>
        <v>0</v>
      </c>
      <c r="BH124" s="227">
        <f>IF(N124="sníž. přenesená",J124,0)</f>
        <v>0</v>
      </c>
      <c r="BI124" s="227">
        <f>IF(N124="nulová",J124,0)</f>
        <v>0</v>
      </c>
      <c r="BJ124" s="20" t="s">
        <v>76</v>
      </c>
      <c r="BK124" s="227">
        <f>ROUND(I124*H124,2)</f>
        <v>0</v>
      </c>
      <c r="BL124" s="20" t="s">
        <v>200</v>
      </c>
      <c r="BM124" s="226" t="s">
        <v>413</v>
      </c>
    </row>
    <row r="125" s="2" customFormat="1">
      <c r="A125" s="41"/>
      <c r="B125" s="42"/>
      <c r="C125" s="43"/>
      <c r="D125" s="228" t="s">
        <v>202</v>
      </c>
      <c r="E125" s="43"/>
      <c r="F125" s="229" t="s">
        <v>7239</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202</v>
      </c>
      <c r="AU125" s="20" t="s">
        <v>76</v>
      </c>
    </row>
    <row r="126" s="2" customFormat="1" ht="16.5" customHeight="1">
      <c r="A126" s="41"/>
      <c r="B126" s="42"/>
      <c r="C126" s="215" t="s">
        <v>313</v>
      </c>
      <c r="D126" s="215" t="s">
        <v>195</v>
      </c>
      <c r="E126" s="216" t="s">
        <v>7241</v>
      </c>
      <c r="F126" s="217" t="s">
        <v>7238</v>
      </c>
      <c r="G126" s="218" t="s">
        <v>7202</v>
      </c>
      <c r="H126" s="219">
        <v>1</v>
      </c>
      <c r="I126" s="220"/>
      <c r="J126" s="221">
        <f>ROUND(I126*H126,2)</f>
        <v>0</v>
      </c>
      <c r="K126" s="217" t="s">
        <v>19</v>
      </c>
      <c r="L126" s="47"/>
      <c r="M126" s="222" t="s">
        <v>19</v>
      </c>
      <c r="N126" s="22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200</v>
      </c>
      <c r="AT126" s="226" t="s">
        <v>195</v>
      </c>
      <c r="AU126" s="226" t="s">
        <v>76</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200</v>
      </c>
      <c r="BM126" s="226" t="s">
        <v>434</v>
      </c>
    </row>
    <row r="127" s="2" customFormat="1">
      <c r="A127" s="41"/>
      <c r="B127" s="42"/>
      <c r="C127" s="43"/>
      <c r="D127" s="228" t="s">
        <v>202</v>
      </c>
      <c r="E127" s="43"/>
      <c r="F127" s="229" t="s">
        <v>7239</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76</v>
      </c>
    </row>
    <row r="128" s="2" customFormat="1" ht="16.5" customHeight="1">
      <c r="A128" s="41"/>
      <c r="B128" s="42"/>
      <c r="C128" s="215" t="s">
        <v>323</v>
      </c>
      <c r="D128" s="215" t="s">
        <v>195</v>
      </c>
      <c r="E128" s="216" t="s">
        <v>7242</v>
      </c>
      <c r="F128" s="217" t="s">
        <v>7238</v>
      </c>
      <c r="G128" s="218" t="s">
        <v>7202</v>
      </c>
      <c r="H128" s="219">
        <v>1</v>
      </c>
      <c r="I128" s="220"/>
      <c r="J128" s="221">
        <f>ROUND(I128*H128,2)</f>
        <v>0</v>
      </c>
      <c r="K128" s="217" t="s">
        <v>19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76</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449</v>
      </c>
    </row>
    <row r="129" s="2" customFormat="1">
      <c r="A129" s="41"/>
      <c r="B129" s="42"/>
      <c r="C129" s="43"/>
      <c r="D129" s="228" t="s">
        <v>202</v>
      </c>
      <c r="E129" s="43"/>
      <c r="F129" s="229" t="s">
        <v>7239</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76</v>
      </c>
    </row>
    <row r="130" s="2" customFormat="1" ht="16.5" customHeight="1">
      <c r="A130" s="41"/>
      <c r="B130" s="42"/>
      <c r="C130" s="215" t="s">
        <v>329</v>
      </c>
      <c r="D130" s="215" t="s">
        <v>195</v>
      </c>
      <c r="E130" s="216" t="s">
        <v>7243</v>
      </c>
      <c r="F130" s="217" t="s">
        <v>7244</v>
      </c>
      <c r="G130" s="218" t="s">
        <v>7202</v>
      </c>
      <c r="H130" s="219">
        <v>2</v>
      </c>
      <c r="I130" s="220"/>
      <c r="J130" s="221">
        <f>ROUND(I130*H130,2)</f>
        <v>0</v>
      </c>
      <c r="K130" s="217" t="s">
        <v>19</v>
      </c>
      <c r="L130" s="47"/>
      <c r="M130" s="222" t="s">
        <v>19</v>
      </c>
      <c r="N130" s="223" t="s">
        <v>40</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200</v>
      </c>
      <c r="AT130" s="226" t="s">
        <v>195</v>
      </c>
      <c r="AU130" s="226" t="s">
        <v>76</v>
      </c>
      <c r="AY130" s="20" t="s">
        <v>193</v>
      </c>
      <c r="BE130" s="227">
        <f>IF(N130="základní",J130,0)</f>
        <v>0</v>
      </c>
      <c r="BF130" s="227">
        <f>IF(N130="snížená",J130,0)</f>
        <v>0</v>
      </c>
      <c r="BG130" s="227">
        <f>IF(N130="zákl. přenesená",J130,0)</f>
        <v>0</v>
      </c>
      <c r="BH130" s="227">
        <f>IF(N130="sníž. přenesená",J130,0)</f>
        <v>0</v>
      </c>
      <c r="BI130" s="227">
        <f>IF(N130="nulová",J130,0)</f>
        <v>0</v>
      </c>
      <c r="BJ130" s="20" t="s">
        <v>76</v>
      </c>
      <c r="BK130" s="227">
        <f>ROUND(I130*H130,2)</f>
        <v>0</v>
      </c>
      <c r="BL130" s="20" t="s">
        <v>200</v>
      </c>
      <c r="BM130" s="226" t="s">
        <v>467</v>
      </c>
    </row>
    <row r="131" s="2" customFormat="1">
      <c r="A131" s="41"/>
      <c r="B131" s="42"/>
      <c r="C131" s="43"/>
      <c r="D131" s="228" t="s">
        <v>202</v>
      </c>
      <c r="E131" s="43"/>
      <c r="F131" s="229" t="s">
        <v>7245</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202</v>
      </c>
      <c r="AU131" s="20" t="s">
        <v>76</v>
      </c>
    </row>
    <row r="132" s="2" customFormat="1" ht="16.5" customHeight="1">
      <c r="A132" s="41"/>
      <c r="B132" s="42"/>
      <c r="C132" s="215" t="s">
        <v>333</v>
      </c>
      <c r="D132" s="215" t="s">
        <v>195</v>
      </c>
      <c r="E132" s="216" t="s">
        <v>7246</v>
      </c>
      <c r="F132" s="217" t="s">
        <v>7244</v>
      </c>
      <c r="G132" s="218" t="s">
        <v>7202</v>
      </c>
      <c r="H132" s="219">
        <v>2</v>
      </c>
      <c r="I132" s="220"/>
      <c r="J132" s="221">
        <f>ROUND(I132*H132,2)</f>
        <v>0</v>
      </c>
      <c r="K132" s="217" t="s">
        <v>19</v>
      </c>
      <c r="L132" s="47"/>
      <c r="M132" s="222" t="s">
        <v>19</v>
      </c>
      <c r="N132" s="223" t="s">
        <v>40</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200</v>
      </c>
      <c r="AT132" s="226" t="s">
        <v>195</v>
      </c>
      <c r="AU132" s="226" t="s">
        <v>76</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200</v>
      </c>
      <c r="BM132" s="226" t="s">
        <v>482</v>
      </c>
    </row>
    <row r="133" s="2" customFormat="1">
      <c r="A133" s="41"/>
      <c r="B133" s="42"/>
      <c r="C133" s="43"/>
      <c r="D133" s="228" t="s">
        <v>202</v>
      </c>
      <c r="E133" s="43"/>
      <c r="F133" s="229" t="s">
        <v>7247</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76</v>
      </c>
    </row>
    <row r="134" s="2" customFormat="1" ht="21.75" customHeight="1">
      <c r="A134" s="41"/>
      <c r="B134" s="42"/>
      <c r="C134" s="215" t="s">
        <v>340</v>
      </c>
      <c r="D134" s="215" t="s">
        <v>195</v>
      </c>
      <c r="E134" s="216" t="s">
        <v>7248</v>
      </c>
      <c r="F134" s="217" t="s">
        <v>7249</v>
      </c>
      <c r="G134" s="218" t="s">
        <v>7202</v>
      </c>
      <c r="H134" s="219">
        <v>2</v>
      </c>
      <c r="I134" s="220"/>
      <c r="J134" s="221">
        <f>ROUND(I134*H134,2)</f>
        <v>0</v>
      </c>
      <c r="K134" s="217" t="s">
        <v>19</v>
      </c>
      <c r="L134" s="47"/>
      <c r="M134" s="222" t="s">
        <v>19</v>
      </c>
      <c r="N134" s="223" t="s">
        <v>40</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200</v>
      </c>
      <c r="AT134" s="226" t="s">
        <v>195</v>
      </c>
      <c r="AU134" s="226" t="s">
        <v>76</v>
      </c>
      <c r="AY134" s="20" t="s">
        <v>193</v>
      </c>
      <c r="BE134" s="227">
        <f>IF(N134="základní",J134,0)</f>
        <v>0</v>
      </c>
      <c r="BF134" s="227">
        <f>IF(N134="snížená",J134,0)</f>
        <v>0</v>
      </c>
      <c r="BG134" s="227">
        <f>IF(N134="zákl. přenesená",J134,0)</f>
        <v>0</v>
      </c>
      <c r="BH134" s="227">
        <f>IF(N134="sníž. přenesená",J134,0)</f>
        <v>0</v>
      </c>
      <c r="BI134" s="227">
        <f>IF(N134="nulová",J134,0)</f>
        <v>0</v>
      </c>
      <c r="BJ134" s="20" t="s">
        <v>76</v>
      </c>
      <c r="BK134" s="227">
        <f>ROUND(I134*H134,2)</f>
        <v>0</v>
      </c>
      <c r="BL134" s="20" t="s">
        <v>200</v>
      </c>
      <c r="BM134" s="226" t="s">
        <v>494</v>
      </c>
    </row>
    <row r="135" s="2" customFormat="1">
      <c r="A135" s="41"/>
      <c r="B135" s="42"/>
      <c r="C135" s="43"/>
      <c r="D135" s="228" t="s">
        <v>202</v>
      </c>
      <c r="E135" s="43"/>
      <c r="F135" s="229" t="s">
        <v>7250</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202</v>
      </c>
      <c r="AU135" s="20" t="s">
        <v>76</v>
      </c>
    </row>
    <row r="136" s="2" customFormat="1" ht="21.75" customHeight="1">
      <c r="A136" s="41"/>
      <c r="B136" s="42"/>
      <c r="C136" s="215" t="s">
        <v>346</v>
      </c>
      <c r="D136" s="215" t="s">
        <v>195</v>
      </c>
      <c r="E136" s="216" t="s">
        <v>7251</v>
      </c>
      <c r="F136" s="217" t="s">
        <v>7249</v>
      </c>
      <c r="G136" s="218" t="s">
        <v>7202</v>
      </c>
      <c r="H136" s="219">
        <v>8</v>
      </c>
      <c r="I136" s="220"/>
      <c r="J136" s="221">
        <f>ROUND(I136*H136,2)</f>
        <v>0</v>
      </c>
      <c r="K136" s="217" t="s">
        <v>19</v>
      </c>
      <c r="L136" s="47"/>
      <c r="M136" s="222" t="s">
        <v>19</v>
      </c>
      <c r="N136" s="223" t="s">
        <v>40</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200</v>
      </c>
      <c r="AT136" s="226" t="s">
        <v>195</v>
      </c>
      <c r="AU136" s="226" t="s">
        <v>76</v>
      </c>
      <c r="AY136" s="20" t="s">
        <v>193</v>
      </c>
      <c r="BE136" s="227">
        <f>IF(N136="základní",J136,0)</f>
        <v>0</v>
      </c>
      <c r="BF136" s="227">
        <f>IF(N136="snížená",J136,0)</f>
        <v>0</v>
      </c>
      <c r="BG136" s="227">
        <f>IF(N136="zákl. přenesená",J136,0)</f>
        <v>0</v>
      </c>
      <c r="BH136" s="227">
        <f>IF(N136="sníž. přenesená",J136,0)</f>
        <v>0</v>
      </c>
      <c r="BI136" s="227">
        <f>IF(N136="nulová",J136,0)</f>
        <v>0</v>
      </c>
      <c r="BJ136" s="20" t="s">
        <v>76</v>
      </c>
      <c r="BK136" s="227">
        <f>ROUND(I136*H136,2)</f>
        <v>0</v>
      </c>
      <c r="BL136" s="20" t="s">
        <v>200</v>
      </c>
      <c r="BM136" s="226" t="s">
        <v>321</v>
      </c>
    </row>
    <row r="137" s="2" customFormat="1">
      <c r="A137" s="41"/>
      <c r="B137" s="42"/>
      <c r="C137" s="43"/>
      <c r="D137" s="228" t="s">
        <v>202</v>
      </c>
      <c r="E137" s="43"/>
      <c r="F137" s="229" t="s">
        <v>7252</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202</v>
      </c>
      <c r="AU137" s="20" t="s">
        <v>76</v>
      </c>
    </row>
    <row r="138" s="2" customFormat="1" ht="16.5" customHeight="1">
      <c r="A138" s="41"/>
      <c r="B138" s="42"/>
      <c r="C138" s="215" t="s">
        <v>7</v>
      </c>
      <c r="D138" s="215" t="s">
        <v>195</v>
      </c>
      <c r="E138" s="216" t="s">
        <v>7253</v>
      </c>
      <c r="F138" s="217" t="s">
        <v>7254</v>
      </c>
      <c r="G138" s="218" t="s">
        <v>7202</v>
      </c>
      <c r="H138" s="219">
        <v>5</v>
      </c>
      <c r="I138" s="220"/>
      <c r="J138" s="221">
        <f>ROUND(I138*H138,2)</f>
        <v>0</v>
      </c>
      <c r="K138" s="217" t="s">
        <v>19</v>
      </c>
      <c r="L138" s="47"/>
      <c r="M138" s="222" t="s">
        <v>19</v>
      </c>
      <c r="N138" s="223" t="s">
        <v>40</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200</v>
      </c>
      <c r="AT138" s="226" t="s">
        <v>195</v>
      </c>
      <c r="AU138" s="226" t="s">
        <v>76</v>
      </c>
      <c r="AY138" s="20" t="s">
        <v>193</v>
      </c>
      <c r="BE138" s="227">
        <f>IF(N138="základní",J138,0)</f>
        <v>0</v>
      </c>
      <c r="BF138" s="227">
        <f>IF(N138="snížená",J138,0)</f>
        <v>0</v>
      </c>
      <c r="BG138" s="227">
        <f>IF(N138="zákl. přenesená",J138,0)</f>
        <v>0</v>
      </c>
      <c r="BH138" s="227">
        <f>IF(N138="sníž. přenesená",J138,0)</f>
        <v>0</v>
      </c>
      <c r="BI138" s="227">
        <f>IF(N138="nulová",J138,0)</f>
        <v>0</v>
      </c>
      <c r="BJ138" s="20" t="s">
        <v>76</v>
      </c>
      <c r="BK138" s="227">
        <f>ROUND(I138*H138,2)</f>
        <v>0</v>
      </c>
      <c r="BL138" s="20" t="s">
        <v>200</v>
      </c>
      <c r="BM138" s="226" t="s">
        <v>523</v>
      </c>
    </row>
    <row r="139" s="2" customFormat="1">
      <c r="A139" s="41"/>
      <c r="B139" s="42"/>
      <c r="C139" s="43"/>
      <c r="D139" s="228" t="s">
        <v>202</v>
      </c>
      <c r="E139" s="43"/>
      <c r="F139" s="229" t="s">
        <v>7255</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202</v>
      </c>
      <c r="AU139" s="20" t="s">
        <v>76</v>
      </c>
    </row>
    <row r="140" s="2" customFormat="1" ht="16.5" customHeight="1">
      <c r="A140" s="41"/>
      <c r="B140" s="42"/>
      <c r="C140" s="215" t="s">
        <v>355</v>
      </c>
      <c r="D140" s="215" t="s">
        <v>195</v>
      </c>
      <c r="E140" s="216" t="s">
        <v>7256</v>
      </c>
      <c r="F140" s="217" t="s">
        <v>7257</v>
      </c>
      <c r="G140" s="218" t="s">
        <v>7202</v>
      </c>
      <c r="H140" s="219">
        <v>8</v>
      </c>
      <c r="I140" s="220"/>
      <c r="J140" s="221">
        <f>ROUND(I140*H140,2)</f>
        <v>0</v>
      </c>
      <c r="K140" s="217" t="s">
        <v>19</v>
      </c>
      <c r="L140" s="47"/>
      <c r="M140" s="222" t="s">
        <v>19</v>
      </c>
      <c r="N140" s="223" t="s">
        <v>40</v>
      </c>
      <c r="O140" s="87"/>
      <c r="P140" s="224">
        <f>O140*H140</f>
        <v>0</v>
      </c>
      <c r="Q140" s="224">
        <v>0</v>
      </c>
      <c r="R140" s="224">
        <f>Q140*H140</f>
        <v>0</v>
      </c>
      <c r="S140" s="224">
        <v>0</v>
      </c>
      <c r="T140" s="225">
        <f>S140*H140</f>
        <v>0</v>
      </c>
      <c r="U140" s="41"/>
      <c r="V140" s="41"/>
      <c r="W140" s="41"/>
      <c r="X140" s="41"/>
      <c r="Y140" s="41"/>
      <c r="Z140" s="41"/>
      <c r="AA140" s="41"/>
      <c r="AB140" s="41"/>
      <c r="AC140" s="41"/>
      <c r="AD140" s="41"/>
      <c r="AE140" s="41"/>
      <c r="AR140" s="226" t="s">
        <v>200</v>
      </c>
      <c r="AT140" s="226" t="s">
        <v>195</v>
      </c>
      <c r="AU140" s="226" t="s">
        <v>76</v>
      </c>
      <c r="AY140" s="20" t="s">
        <v>193</v>
      </c>
      <c r="BE140" s="227">
        <f>IF(N140="základní",J140,0)</f>
        <v>0</v>
      </c>
      <c r="BF140" s="227">
        <f>IF(N140="snížená",J140,0)</f>
        <v>0</v>
      </c>
      <c r="BG140" s="227">
        <f>IF(N140="zákl. přenesená",J140,0)</f>
        <v>0</v>
      </c>
      <c r="BH140" s="227">
        <f>IF(N140="sníž. přenesená",J140,0)</f>
        <v>0</v>
      </c>
      <c r="BI140" s="227">
        <f>IF(N140="nulová",J140,0)</f>
        <v>0</v>
      </c>
      <c r="BJ140" s="20" t="s">
        <v>76</v>
      </c>
      <c r="BK140" s="227">
        <f>ROUND(I140*H140,2)</f>
        <v>0</v>
      </c>
      <c r="BL140" s="20" t="s">
        <v>200</v>
      </c>
      <c r="BM140" s="226" t="s">
        <v>537</v>
      </c>
    </row>
    <row r="141" s="2" customFormat="1">
      <c r="A141" s="41"/>
      <c r="B141" s="42"/>
      <c r="C141" s="43"/>
      <c r="D141" s="228" t="s">
        <v>202</v>
      </c>
      <c r="E141" s="43"/>
      <c r="F141" s="229" t="s">
        <v>7258</v>
      </c>
      <c r="G141" s="43"/>
      <c r="H141" s="43"/>
      <c r="I141" s="230"/>
      <c r="J141" s="43"/>
      <c r="K141" s="43"/>
      <c r="L141" s="47"/>
      <c r="M141" s="231"/>
      <c r="N141" s="232"/>
      <c r="O141" s="87"/>
      <c r="P141" s="87"/>
      <c r="Q141" s="87"/>
      <c r="R141" s="87"/>
      <c r="S141" s="87"/>
      <c r="T141" s="88"/>
      <c r="U141" s="41"/>
      <c r="V141" s="41"/>
      <c r="W141" s="41"/>
      <c r="X141" s="41"/>
      <c r="Y141" s="41"/>
      <c r="Z141" s="41"/>
      <c r="AA141" s="41"/>
      <c r="AB141" s="41"/>
      <c r="AC141" s="41"/>
      <c r="AD141" s="41"/>
      <c r="AE141" s="41"/>
      <c r="AT141" s="20" t="s">
        <v>202</v>
      </c>
      <c r="AU141" s="20" t="s">
        <v>76</v>
      </c>
    </row>
    <row r="142" s="2" customFormat="1" ht="16.5" customHeight="1">
      <c r="A142" s="41"/>
      <c r="B142" s="42"/>
      <c r="C142" s="215" t="s">
        <v>360</v>
      </c>
      <c r="D142" s="215" t="s">
        <v>195</v>
      </c>
      <c r="E142" s="216" t="s">
        <v>7259</v>
      </c>
      <c r="F142" s="217" t="s">
        <v>7260</v>
      </c>
      <c r="G142" s="218" t="s">
        <v>7202</v>
      </c>
      <c r="H142" s="219">
        <v>1</v>
      </c>
      <c r="I142" s="220"/>
      <c r="J142" s="221">
        <f>ROUND(I142*H142,2)</f>
        <v>0</v>
      </c>
      <c r="K142" s="217" t="s">
        <v>19</v>
      </c>
      <c r="L142" s="47"/>
      <c r="M142" s="222" t="s">
        <v>19</v>
      </c>
      <c r="N142" s="223" t="s">
        <v>40</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200</v>
      </c>
      <c r="AT142" s="226" t="s">
        <v>195</v>
      </c>
      <c r="AU142" s="226" t="s">
        <v>76</v>
      </c>
      <c r="AY142" s="20" t="s">
        <v>193</v>
      </c>
      <c r="BE142" s="227">
        <f>IF(N142="základní",J142,0)</f>
        <v>0</v>
      </c>
      <c r="BF142" s="227">
        <f>IF(N142="snížená",J142,0)</f>
        <v>0</v>
      </c>
      <c r="BG142" s="227">
        <f>IF(N142="zákl. přenesená",J142,0)</f>
        <v>0</v>
      </c>
      <c r="BH142" s="227">
        <f>IF(N142="sníž. přenesená",J142,0)</f>
        <v>0</v>
      </c>
      <c r="BI142" s="227">
        <f>IF(N142="nulová",J142,0)</f>
        <v>0</v>
      </c>
      <c r="BJ142" s="20" t="s">
        <v>76</v>
      </c>
      <c r="BK142" s="227">
        <f>ROUND(I142*H142,2)</f>
        <v>0</v>
      </c>
      <c r="BL142" s="20" t="s">
        <v>200</v>
      </c>
      <c r="BM142" s="226" t="s">
        <v>554</v>
      </c>
    </row>
    <row r="143" s="2" customFormat="1">
      <c r="A143" s="41"/>
      <c r="B143" s="42"/>
      <c r="C143" s="43"/>
      <c r="D143" s="228" t="s">
        <v>202</v>
      </c>
      <c r="E143" s="43"/>
      <c r="F143" s="229" t="s">
        <v>7261</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202</v>
      </c>
      <c r="AU143" s="20" t="s">
        <v>76</v>
      </c>
    </row>
    <row r="144" s="2" customFormat="1" ht="21.75" customHeight="1">
      <c r="A144" s="41"/>
      <c r="B144" s="42"/>
      <c r="C144" s="215" t="s">
        <v>369</v>
      </c>
      <c r="D144" s="215" t="s">
        <v>195</v>
      </c>
      <c r="E144" s="216" t="s">
        <v>7262</v>
      </c>
      <c r="F144" s="217" t="s">
        <v>7263</v>
      </c>
      <c r="G144" s="218" t="s">
        <v>7202</v>
      </c>
      <c r="H144" s="219">
        <v>6</v>
      </c>
      <c r="I144" s="220"/>
      <c r="J144" s="221">
        <f>ROUND(I144*H144,2)</f>
        <v>0</v>
      </c>
      <c r="K144" s="217" t="s">
        <v>19</v>
      </c>
      <c r="L144" s="47"/>
      <c r="M144" s="222" t="s">
        <v>19</v>
      </c>
      <c r="N144" s="223" t="s">
        <v>40</v>
      </c>
      <c r="O144" s="87"/>
      <c r="P144" s="224">
        <f>O144*H144</f>
        <v>0</v>
      </c>
      <c r="Q144" s="224">
        <v>0</v>
      </c>
      <c r="R144" s="224">
        <f>Q144*H144</f>
        <v>0</v>
      </c>
      <c r="S144" s="224">
        <v>0</v>
      </c>
      <c r="T144" s="225">
        <f>S144*H144</f>
        <v>0</v>
      </c>
      <c r="U144" s="41"/>
      <c r="V144" s="41"/>
      <c r="W144" s="41"/>
      <c r="X144" s="41"/>
      <c r="Y144" s="41"/>
      <c r="Z144" s="41"/>
      <c r="AA144" s="41"/>
      <c r="AB144" s="41"/>
      <c r="AC144" s="41"/>
      <c r="AD144" s="41"/>
      <c r="AE144" s="41"/>
      <c r="AR144" s="226" t="s">
        <v>200</v>
      </c>
      <c r="AT144" s="226" t="s">
        <v>195</v>
      </c>
      <c r="AU144" s="226" t="s">
        <v>76</v>
      </c>
      <c r="AY144" s="20" t="s">
        <v>193</v>
      </c>
      <c r="BE144" s="227">
        <f>IF(N144="základní",J144,0)</f>
        <v>0</v>
      </c>
      <c r="BF144" s="227">
        <f>IF(N144="snížená",J144,0)</f>
        <v>0</v>
      </c>
      <c r="BG144" s="227">
        <f>IF(N144="zákl. přenesená",J144,0)</f>
        <v>0</v>
      </c>
      <c r="BH144" s="227">
        <f>IF(N144="sníž. přenesená",J144,0)</f>
        <v>0</v>
      </c>
      <c r="BI144" s="227">
        <f>IF(N144="nulová",J144,0)</f>
        <v>0</v>
      </c>
      <c r="BJ144" s="20" t="s">
        <v>76</v>
      </c>
      <c r="BK144" s="227">
        <f>ROUND(I144*H144,2)</f>
        <v>0</v>
      </c>
      <c r="BL144" s="20" t="s">
        <v>200</v>
      </c>
      <c r="BM144" s="226" t="s">
        <v>568</v>
      </c>
    </row>
    <row r="145" s="2" customFormat="1">
      <c r="A145" s="41"/>
      <c r="B145" s="42"/>
      <c r="C145" s="43"/>
      <c r="D145" s="228" t="s">
        <v>202</v>
      </c>
      <c r="E145" s="43"/>
      <c r="F145" s="229" t="s">
        <v>7264</v>
      </c>
      <c r="G145" s="43"/>
      <c r="H145" s="43"/>
      <c r="I145" s="230"/>
      <c r="J145" s="43"/>
      <c r="K145" s="43"/>
      <c r="L145" s="47"/>
      <c r="M145" s="231"/>
      <c r="N145" s="232"/>
      <c r="O145" s="87"/>
      <c r="P145" s="87"/>
      <c r="Q145" s="87"/>
      <c r="R145" s="87"/>
      <c r="S145" s="87"/>
      <c r="T145" s="88"/>
      <c r="U145" s="41"/>
      <c r="V145" s="41"/>
      <c r="W145" s="41"/>
      <c r="X145" s="41"/>
      <c r="Y145" s="41"/>
      <c r="Z145" s="41"/>
      <c r="AA145" s="41"/>
      <c r="AB145" s="41"/>
      <c r="AC145" s="41"/>
      <c r="AD145" s="41"/>
      <c r="AE145" s="41"/>
      <c r="AT145" s="20" t="s">
        <v>202</v>
      </c>
      <c r="AU145" s="20" t="s">
        <v>76</v>
      </c>
    </row>
    <row r="146" s="2" customFormat="1" ht="21.75" customHeight="1">
      <c r="A146" s="41"/>
      <c r="B146" s="42"/>
      <c r="C146" s="215" t="s">
        <v>390</v>
      </c>
      <c r="D146" s="215" t="s">
        <v>195</v>
      </c>
      <c r="E146" s="216" t="s">
        <v>7265</v>
      </c>
      <c r="F146" s="217" t="s">
        <v>7266</v>
      </c>
      <c r="G146" s="218" t="s">
        <v>7202</v>
      </c>
      <c r="H146" s="219">
        <v>1</v>
      </c>
      <c r="I146" s="220"/>
      <c r="J146" s="221">
        <f>ROUND(I146*H146,2)</f>
        <v>0</v>
      </c>
      <c r="K146" s="217" t="s">
        <v>19</v>
      </c>
      <c r="L146" s="47"/>
      <c r="M146" s="222" t="s">
        <v>19</v>
      </c>
      <c r="N146" s="223" t="s">
        <v>40</v>
      </c>
      <c r="O146" s="87"/>
      <c r="P146" s="224">
        <f>O146*H146</f>
        <v>0</v>
      </c>
      <c r="Q146" s="224">
        <v>0</v>
      </c>
      <c r="R146" s="224">
        <f>Q146*H146</f>
        <v>0</v>
      </c>
      <c r="S146" s="224">
        <v>0</v>
      </c>
      <c r="T146" s="225">
        <f>S146*H146</f>
        <v>0</v>
      </c>
      <c r="U146" s="41"/>
      <c r="V146" s="41"/>
      <c r="W146" s="41"/>
      <c r="X146" s="41"/>
      <c r="Y146" s="41"/>
      <c r="Z146" s="41"/>
      <c r="AA146" s="41"/>
      <c r="AB146" s="41"/>
      <c r="AC146" s="41"/>
      <c r="AD146" s="41"/>
      <c r="AE146" s="41"/>
      <c r="AR146" s="226" t="s">
        <v>200</v>
      </c>
      <c r="AT146" s="226" t="s">
        <v>195</v>
      </c>
      <c r="AU146" s="226" t="s">
        <v>76</v>
      </c>
      <c r="AY146" s="20" t="s">
        <v>193</v>
      </c>
      <c r="BE146" s="227">
        <f>IF(N146="základní",J146,0)</f>
        <v>0</v>
      </c>
      <c r="BF146" s="227">
        <f>IF(N146="snížená",J146,0)</f>
        <v>0</v>
      </c>
      <c r="BG146" s="227">
        <f>IF(N146="zákl. přenesená",J146,0)</f>
        <v>0</v>
      </c>
      <c r="BH146" s="227">
        <f>IF(N146="sníž. přenesená",J146,0)</f>
        <v>0</v>
      </c>
      <c r="BI146" s="227">
        <f>IF(N146="nulová",J146,0)</f>
        <v>0</v>
      </c>
      <c r="BJ146" s="20" t="s">
        <v>76</v>
      </c>
      <c r="BK146" s="227">
        <f>ROUND(I146*H146,2)</f>
        <v>0</v>
      </c>
      <c r="BL146" s="20" t="s">
        <v>200</v>
      </c>
      <c r="BM146" s="226" t="s">
        <v>584</v>
      </c>
    </row>
    <row r="147" s="2" customFormat="1">
      <c r="A147" s="41"/>
      <c r="B147" s="42"/>
      <c r="C147" s="43"/>
      <c r="D147" s="228" t="s">
        <v>202</v>
      </c>
      <c r="E147" s="43"/>
      <c r="F147" s="229" t="s">
        <v>7267</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202</v>
      </c>
      <c r="AU147" s="20" t="s">
        <v>76</v>
      </c>
    </row>
    <row r="148" s="2" customFormat="1" ht="16.5" customHeight="1">
      <c r="A148" s="41"/>
      <c r="B148" s="42"/>
      <c r="C148" s="215" t="s">
        <v>397</v>
      </c>
      <c r="D148" s="215" t="s">
        <v>195</v>
      </c>
      <c r="E148" s="216" t="s">
        <v>7268</v>
      </c>
      <c r="F148" s="217" t="s">
        <v>7269</v>
      </c>
      <c r="G148" s="218" t="s">
        <v>7202</v>
      </c>
      <c r="H148" s="219">
        <v>7</v>
      </c>
      <c r="I148" s="220"/>
      <c r="J148" s="221">
        <f>ROUND(I148*H148,2)</f>
        <v>0</v>
      </c>
      <c r="K148" s="217" t="s">
        <v>19</v>
      </c>
      <c r="L148" s="47"/>
      <c r="M148" s="222" t="s">
        <v>19</v>
      </c>
      <c r="N148" s="223" t="s">
        <v>40</v>
      </c>
      <c r="O148" s="87"/>
      <c r="P148" s="224">
        <f>O148*H148</f>
        <v>0</v>
      </c>
      <c r="Q148" s="224">
        <v>0</v>
      </c>
      <c r="R148" s="224">
        <f>Q148*H148</f>
        <v>0</v>
      </c>
      <c r="S148" s="224">
        <v>0</v>
      </c>
      <c r="T148" s="225">
        <f>S148*H148</f>
        <v>0</v>
      </c>
      <c r="U148" s="41"/>
      <c r="V148" s="41"/>
      <c r="W148" s="41"/>
      <c r="X148" s="41"/>
      <c r="Y148" s="41"/>
      <c r="Z148" s="41"/>
      <c r="AA148" s="41"/>
      <c r="AB148" s="41"/>
      <c r="AC148" s="41"/>
      <c r="AD148" s="41"/>
      <c r="AE148" s="41"/>
      <c r="AR148" s="226" t="s">
        <v>200</v>
      </c>
      <c r="AT148" s="226" t="s">
        <v>195</v>
      </c>
      <c r="AU148" s="226" t="s">
        <v>76</v>
      </c>
      <c r="AY148" s="20" t="s">
        <v>193</v>
      </c>
      <c r="BE148" s="227">
        <f>IF(N148="základní",J148,0)</f>
        <v>0</v>
      </c>
      <c r="BF148" s="227">
        <f>IF(N148="snížená",J148,0)</f>
        <v>0</v>
      </c>
      <c r="BG148" s="227">
        <f>IF(N148="zákl. přenesená",J148,0)</f>
        <v>0</v>
      </c>
      <c r="BH148" s="227">
        <f>IF(N148="sníž. přenesená",J148,0)</f>
        <v>0</v>
      </c>
      <c r="BI148" s="227">
        <f>IF(N148="nulová",J148,0)</f>
        <v>0</v>
      </c>
      <c r="BJ148" s="20" t="s">
        <v>76</v>
      </c>
      <c r="BK148" s="227">
        <f>ROUND(I148*H148,2)</f>
        <v>0</v>
      </c>
      <c r="BL148" s="20" t="s">
        <v>200</v>
      </c>
      <c r="BM148" s="226" t="s">
        <v>598</v>
      </c>
    </row>
    <row r="149" s="2" customFormat="1">
      <c r="A149" s="41"/>
      <c r="B149" s="42"/>
      <c r="C149" s="43"/>
      <c r="D149" s="228" t="s">
        <v>202</v>
      </c>
      <c r="E149" s="43"/>
      <c r="F149" s="229" t="s">
        <v>7270</v>
      </c>
      <c r="G149" s="43"/>
      <c r="H149" s="43"/>
      <c r="I149" s="230"/>
      <c r="J149" s="43"/>
      <c r="K149" s="43"/>
      <c r="L149" s="47"/>
      <c r="M149" s="231"/>
      <c r="N149" s="232"/>
      <c r="O149" s="87"/>
      <c r="P149" s="87"/>
      <c r="Q149" s="87"/>
      <c r="R149" s="87"/>
      <c r="S149" s="87"/>
      <c r="T149" s="88"/>
      <c r="U149" s="41"/>
      <c r="V149" s="41"/>
      <c r="W149" s="41"/>
      <c r="X149" s="41"/>
      <c r="Y149" s="41"/>
      <c r="Z149" s="41"/>
      <c r="AA149" s="41"/>
      <c r="AB149" s="41"/>
      <c r="AC149" s="41"/>
      <c r="AD149" s="41"/>
      <c r="AE149" s="41"/>
      <c r="AT149" s="20" t="s">
        <v>202</v>
      </c>
      <c r="AU149" s="20" t="s">
        <v>76</v>
      </c>
    </row>
    <row r="150" s="2" customFormat="1" ht="16.5" customHeight="1">
      <c r="A150" s="41"/>
      <c r="B150" s="42"/>
      <c r="C150" s="215" t="s">
        <v>405</v>
      </c>
      <c r="D150" s="215" t="s">
        <v>195</v>
      </c>
      <c r="E150" s="216" t="s">
        <v>7271</v>
      </c>
      <c r="F150" s="217" t="s">
        <v>7269</v>
      </c>
      <c r="G150" s="218" t="s">
        <v>7202</v>
      </c>
      <c r="H150" s="219">
        <v>1</v>
      </c>
      <c r="I150" s="220"/>
      <c r="J150" s="221">
        <f>ROUND(I150*H150,2)</f>
        <v>0</v>
      </c>
      <c r="K150" s="217" t="s">
        <v>19</v>
      </c>
      <c r="L150" s="47"/>
      <c r="M150" s="222" t="s">
        <v>19</v>
      </c>
      <c r="N150" s="223" t="s">
        <v>40</v>
      </c>
      <c r="O150" s="87"/>
      <c r="P150" s="224">
        <f>O150*H150</f>
        <v>0</v>
      </c>
      <c r="Q150" s="224">
        <v>0</v>
      </c>
      <c r="R150" s="224">
        <f>Q150*H150</f>
        <v>0</v>
      </c>
      <c r="S150" s="224">
        <v>0</v>
      </c>
      <c r="T150" s="225">
        <f>S150*H150</f>
        <v>0</v>
      </c>
      <c r="U150" s="41"/>
      <c r="V150" s="41"/>
      <c r="W150" s="41"/>
      <c r="X150" s="41"/>
      <c r="Y150" s="41"/>
      <c r="Z150" s="41"/>
      <c r="AA150" s="41"/>
      <c r="AB150" s="41"/>
      <c r="AC150" s="41"/>
      <c r="AD150" s="41"/>
      <c r="AE150" s="41"/>
      <c r="AR150" s="226" t="s">
        <v>200</v>
      </c>
      <c r="AT150" s="226" t="s">
        <v>195</v>
      </c>
      <c r="AU150" s="226" t="s">
        <v>76</v>
      </c>
      <c r="AY150" s="20" t="s">
        <v>193</v>
      </c>
      <c r="BE150" s="227">
        <f>IF(N150="základní",J150,0)</f>
        <v>0</v>
      </c>
      <c r="BF150" s="227">
        <f>IF(N150="snížená",J150,0)</f>
        <v>0</v>
      </c>
      <c r="BG150" s="227">
        <f>IF(N150="zákl. přenesená",J150,0)</f>
        <v>0</v>
      </c>
      <c r="BH150" s="227">
        <f>IF(N150="sníž. přenesená",J150,0)</f>
        <v>0</v>
      </c>
      <c r="BI150" s="227">
        <f>IF(N150="nulová",J150,0)</f>
        <v>0</v>
      </c>
      <c r="BJ150" s="20" t="s">
        <v>76</v>
      </c>
      <c r="BK150" s="227">
        <f>ROUND(I150*H150,2)</f>
        <v>0</v>
      </c>
      <c r="BL150" s="20" t="s">
        <v>200</v>
      </c>
      <c r="BM150" s="226" t="s">
        <v>614</v>
      </c>
    </row>
    <row r="151" s="2" customFormat="1">
      <c r="A151" s="41"/>
      <c r="B151" s="42"/>
      <c r="C151" s="43"/>
      <c r="D151" s="228" t="s">
        <v>202</v>
      </c>
      <c r="E151" s="43"/>
      <c r="F151" s="229" t="s">
        <v>7272</v>
      </c>
      <c r="G151" s="43"/>
      <c r="H151" s="43"/>
      <c r="I151" s="230"/>
      <c r="J151" s="43"/>
      <c r="K151" s="43"/>
      <c r="L151" s="47"/>
      <c r="M151" s="231"/>
      <c r="N151" s="232"/>
      <c r="O151" s="87"/>
      <c r="P151" s="87"/>
      <c r="Q151" s="87"/>
      <c r="R151" s="87"/>
      <c r="S151" s="87"/>
      <c r="T151" s="88"/>
      <c r="U151" s="41"/>
      <c r="V151" s="41"/>
      <c r="W151" s="41"/>
      <c r="X151" s="41"/>
      <c r="Y151" s="41"/>
      <c r="Z151" s="41"/>
      <c r="AA151" s="41"/>
      <c r="AB151" s="41"/>
      <c r="AC151" s="41"/>
      <c r="AD151" s="41"/>
      <c r="AE151" s="41"/>
      <c r="AT151" s="20" t="s">
        <v>202</v>
      </c>
      <c r="AU151" s="20" t="s">
        <v>76</v>
      </c>
    </row>
    <row r="152" s="2" customFormat="1" ht="24.15" customHeight="1">
      <c r="A152" s="41"/>
      <c r="B152" s="42"/>
      <c r="C152" s="215" t="s">
        <v>413</v>
      </c>
      <c r="D152" s="215" t="s">
        <v>195</v>
      </c>
      <c r="E152" s="216" t="s">
        <v>7273</v>
      </c>
      <c r="F152" s="217" t="s">
        <v>7274</v>
      </c>
      <c r="G152" s="218" t="s">
        <v>7202</v>
      </c>
      <c r="H152" s="219">
        <v>1</v>
      </c>
      <c r="I152" s="220"/>
      <c r="J152" s="221">
        <f>ROUND(I152*H152,2)</f>
        <v>0</v>
      </c>
      <c r="K152" s="217" t="s">
        <v>19</v>
      </c>
      <c r="L152" s="47"/>
      <c r="M152" s="222" t="s">
        <v>19</v>
      </c>
      <c r="N152" s="223" t="s">
        <v>40</v>
      </c>
      <c r="O152" s="87"/>
      <c r="P152" s="224">
        <f>O152*H152</f>
        <v>0</v>
      </c>
      <c r="Q152" s="224">
        <v>0</v>
      </c>
      <c r="R152" s="224">
        <f>Q152*H152</f>
        <v>0</v>
      </c>
      <c r="S152" s="224">
        <v>0</v>
      </c>
      <c r="T152" s="225">
        <f>S152*H152</f>
        <v>0</v>
      </c>
      <c r="U152" s="41"/>
      <c r="V152" s="41"/>
      <c r="W152" s="41"/>
      <c r="X152" s="41"/>
      <c r="Y152" s="41"/>
      <c r="Z152" s="41"/>
      <c r="AA152" s="41"/>
      <c r="AB152" s="41"/>
      <c r="AC152" s="41"/>
      <c r="AD152" s="41"/>
      <c r="AE152" s="41"/>
      <c r="AR152" s="226" t="s">
        <v>200</v>
      </c>
      <c r="AT152" s="226" t="s">
        <v>195</v>
      </c>
      <c r="AU152" s="226" t="s">
        <v>76</v>
      </c>
      <c r="AY152" s="20" t="s">
        <v>193</v>
      </c>
      <c r="BE152" s="227">
        <f>IF(N152="základní",J152,0)</f>
        <v>0</v>
      </c>
      <c r="BF152" s="227">
        <f>IF(N152="snížená",J152,0)</f>
        <v>0</v>
      </c>
      <c r="BG152" s="227">
        <f>IF(N152="zákl. přenesená",J152,0)</f>
        <v>0</v>
      </c>
      <c r="BH152" s="227">
        <f>IF(N152="sníž. přenesená",J152,0)</f>
        <v>0</v>
      </c>
      <c r="BI152" s="227">
        <f>IF(N152="nulová",J152,0)</f>
        <v>0</v>
      </c>
      <c r="BJ152" s="20" t="s">
        <v>76</v>
      </c>
      <c r="BK152" s="227">
        <f>ROUND(I152*H152,2)</f>
        <v>0</v>
      </c>
      <c r="BL152" s="20" t="s">
        <v>200</v>
      </c>
      <c r="BM152" s="226" t="s">
        <v>627</v>
      </c>
    </row>
    <row r="153" s="2" customFormat="1">
      <c r="A153" s="41"/>
      <c r="B153" s="42"/>
      <c r="C153" s="43"/>
      <c r="D153" s="228" t="s">
        <v>202</v>
      </c>
      <c r="E153" s="43"/>
      <c r="F153" s="229" t="s">
        <v>7275</v>
      </c>
      <c r="G153" s="43"/>
      <c r="H153" s="43"/>
      <c r="I153" s="230"/>
      <c r="J153" s="43"/>
      <c r="K153" s="43"/>
      <c r="L153" s="47"/>
      <c r="M153" s="231"/>
      <c r="N153" s="232"/>
      <c r="O153" s="87"/>
      <c r="P153" s="87"/>
      <c r="Q153" s="87"/>
      <c r="R153" s="87"/>
      <c r="S153" s="87"/>
      <c r="T153" s="88"/>
      <c r="U153" s="41"/>
      <c r="V153" s="41"/>
      <c r="W153" s="41"/>
      <c r="X153" s="41"/>
      <c r="Y153" s="41"/>
      <c r="Z153" s="41"/>
      <c r="AA153" s="41"/>
      <c r="AB153" s="41"/>
      <c r="AC153" s="41"/>
      <c r="AD153" s="41"/>
      <c r="AE153" s="41"/>
      <c r="AT153" s="20" t="s">
        <v>202</v>
      </c>
      <c r="AU153" s="20" t="s">
        <v>76</v>
      </c>
    </row>
    <row r="154" s="2" customFormat="1" ht="24.15" customHeight="1">
      <c r="A154" s="41"/>
      <c r="B154" s="42"/>
      <c r="C154" s="215" t="s">
        <v>424</v>
      </c>
      <c r="D154" s="215" t="s">
        <v>195</v>
      </c>
      <c r="E154" s="216" t="s">
        <v>7276</v>
      </c>
      <c r="F154" s="217" t="s">
        <v>7277</v>
      </c>
      <c r="G154" s="218" t="s">
        <v>7202</v>
      </c>
      <c r="H154" s="219">
        <v>1</v>
      </c>
      <c r="I154" s="220"/>
      <c r="J154" s="221">
        <f>ROUND(I154*H154,2)</f>
        <v>0</v>
      </c>
      <c r="K154" s="217" t="s">
        <v>19</v>
      </c>
      <c r="L154" s="47"/>
      <c r="M154" s="222" t="s">
        <v>19</v>
      </c>
      <c r="N154" s="223" t="s">
        <v>40</v>
      </c>
      <c r="O154" s="87"/>
      <c r="P154" s="224">
        <f>O154*H154</f>
        <v>0</v>
      </c>
      <c r="Q154" s="224">
        <v>0</v>
      </c>
      <c r="R154" s="224">
        <f>Q154*H154</f>
        <v>0</v>
      </c>
      <c r="S154" s="224">
        <v>0</v>
      </c>
      <c r="T154" s="225">
        <f>S154*H154</f>
        <v>0</v>
      </c>
      <c r="U154" s="41"/>
      <c r="V154" s="41"/>
      <c r="W154" s="41"/>
      <c r="X154" s="41"/>
      <c r="Y154" s="41"/>
      <c r="Z154" s="41"/>
      <c r="AA154" s="41"/>
      <c r="AB154" s="41"/>
      <c r="AC154" s="41"/>
      <c r="AD154" s="41"/>
      <c r="AE154" s="41"/>
      <c r="AR154" s="226" t="s">
        <v>200</v>
      </c>
      <c r="AT154" s="226" t="s">
        <v>195</v>
      </c>
      <c r="AU154" s="226" t="s">
        <v>76</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200</v>
      </c>
      <c r="BM154" s="226" t="s">
        <v>640</v>
      </c>
    </row>
    <row r="155" s="2" customFormat="1">
      <c r="A155" s="41"/>
      <c r="B155" s="42"/>
      <c r="C155" s="43"/>
      <c r="D155" s="228" t="s">
        <v>202</v>
      </c>
      <c r="E155" s="43"/>
      <c r="F155" s="229" t="s">
        <v>7278</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76</v>
      </c>
    </row>
    <row r="156" s="2" customFormat="1" ht="16.5" customHeight="1">
      <c r="A156" s="41"/>
      <c r="B156" s="42"/>
      <c r="C156" s="215" t="s">
        <v>434</v>
      </c>
      <c r="D156" s="215" t="s">
        <v>195</v>
      </c>
      <c r="E156" s="216" t="s">
        <v>7279</v>
      </c>
      <c r="F156" s="217" t="s">
        <v>7280</v>
      </c>
      <c r="G156" s="218" t="s">
        <v>7202</v>
      </c>
      <c r="H156" s="219">
        <v>4</v>
      </c>
      <c r="I156" s="220"/>
      <c r="J156" s="221">
        <f>ROUND(I156*H156,2)</f>
        <v>0</v>
      </c>
      <c r="K156" s="217" t="s">
        <v>19</v>
      </c>
      <c r="L156" s="47"/>
      <c r="M156" s="222" t="s">
        <v>19</v>
      </c>
      <c r="N156" s="223" t="s">
        <v>40</v>
      </c>
      <c r="O156" s="87"/>
      <c r="P156" s="224">
        <f>O156*H156</f>
        <v>0</v>
      </c>
      <c r="Q156" s="224">
        <v>0</v>
      </c>
      <c r="R156" s="224">
        <f>Q156*H156</f>
        <v>0</v>
      </c>
      <c r="S156" s="224">
        <v>0</v>
      </c>
      <c r="T156" s="225">
        <f>S156*H156</f>
        <v>0</v>
      </c>
      <c r="U156" s="41"/>
      <c r="V156" s="41"/>
      <c r="W156" s="41"/>
      <c r="X156" s="41"/>
      <c r="Y156" s="41"/>
      <c r="Z156" s="41"/>
      <c r="AA156" s="41"/>
      <c r="AB156" s="41"/>
      <c r="AC156" s="41"/>
      <c r="AD156" s="41"/>
      <c r="AE156" s="41"/>
      <c r="AR156" s="226" t="s">
        <v>200</v>
      </c>
      <c r="AT156" s="226" t="s">
        <v>195</v>
      </c>
      <c r="AU156" s="226" t="s">
        <v>76</v>
      </c>
      <c r="AY156" s="20" t="s">
        <v>193</v>
      </c>
      <c r="BE156" s="227">
        <f>IF(N156="základní",J156,0)</f>
        <v>0</v>
      </c>
      <c r="BF156" s="227">
        <f>IF(N156="snížená",J156,0)</f>
        <v>0</v>
      </c>
      <c r="BG156" s="227">
        <f>IF(N156="zákl. přenesená",J156,0)</f>
        <v>0</v>
      </c>
      <c r="BH156" s="227">
        <f>IF(N156="sníž. přenesená",J156,0)</f>
        <v>0</v>
      </c>
      <c r="BI156" s="227">
        <f>IF(N156="nulová",J156,0)</f>
        <v>0</v>
      </c>
      <c r="BJ156" s="20" t="s">
        <v>76</v>
      </c>
      <c r="BK156" s="227">
        <f>ROUND(I156*H156,2)</f>
        <v>0</v>
      </c>
      <c r="BL156" s="20" t="s">
        <v>200</v>
      </c>
      <c r="BM156" s="226" t="s">
        <v>653</v>
      </c>
    </row>
    <row r="157" s="2" customFormat="1">
      <c r="A157" s="41"/>
      <c r="B157" s="42"/>
      <c r="C157" s="43"/>
      <c r="D157" s="228" t="s">
        <v>202</v>
      </c>
      <c r="E157" s="43"/>
      <c r="F157" s="229" t="s">
        <v>7281</v>
      </c>
      <c r="G157" s="43"/>
      <c r="H157" s="43"/>
      <c r="I157" s="230"/>
      <c r="J157" s="43"/>
      <c r="K157" s="43"/>
      <c r="L157" s="47"/>
      <c r="M157" s="231"/>
      <c r="N157" s="232"/>
      <c r="O157" s="87"/>
      <c r="P157" s="87"/>
      <c r="Q157" s="87"/>
      <c r="R157" s="87"/>
      <c r="S157" s="87"/>
      <c r="T157" s="88"/>
      <c r="U157" s="41"/>
      <c r="V157" s="41"/>
      <c r="W157" s="41"/>
      <c r="X157" s="41"/>
      <c r="Y157" s="41"/>
      <c r="Z157" s="41"/>
      <c r="AA157" s="41"/>
      <c r="AB157" s="41"/>
      <c r="AC157" s="41"/>
      <c r="AD157" s="41"/>
      <c r="AE157" s="41"/>
      <c r="AT157" s="20" t="s">
        <v>202</v>
      </c>
      <c r="AU157" s="20" t="s">
        <v>76</v>
      </c>
    </row>
    <row r="158" s="2" customFormat="1" ht="16.5" customHeight="1">
      <c r="A158" s="41"/>
      <c r="B158" s="42"/>
      <c r="C158" s="215" t="s">
        <v>442</v>
      </c>
      <c r="D158" s="215" t="s">
        <v>195</v>
      </c>
      <c r="E158" s="216" t="s">
        <v>7282</v>
      </c>
      <c r="F158" s="217" t="s">
        <v>7283</v>
      </c>
      <c r="G158" s="218" t="s">
        <v>7202</v>
      </c>
      <c r="H158" s="219">
        <v>2</v>
      </c>
      <c r="I158" s="220"/>
      <c r="J158" s="221">
        <f>ROUND(I158*H158,2)</f>
        <v>0</v>
      </c>
      <c r="K158" s="217" t="s">
        <v>19</v>
      </c>
      <c r="L158" s="47"/>
      <c r="M158" s="222" t="s">
        <v>19</v>
      </c>
      <c r="N158" s="223" t="s">
        <v>40</v>
      </c>
      <c r="O158" s="87"/>
      <c r="P158" s="224">
        <f>O158*H158</f>
        <v>0</v>
      </c>
      <c r="Q158" s="224">
        <v>0</v>
      </c>
      <c r="R158" s="224">
        <f>Q158*H158</f>
        <v>0</v>
      </c>
      <c r="S158" s="224">
        <v>0</v>
      </c>
      <c r="T158" s="225">
        <f>S158*H158</f>
        <v>0</v>
      </c>
      <c r="U158" s="41"/>
      <c r="V158" s="41"/>
      <c r="W158" s="41"/>
      <c r="X158" s="41"/>
      <c r="Y158" s="41"/>
      <c r="Z158" s="41"/>
      <c r="AA158" s="41"/>
      <c r="AB158" s="41"/>
      <c r="AC158" s="41"/>
      <c r="AD158" s="41"/>
      <c r="AE158" s="41"/>
      <c r="AR158" s="226" t="s">
        <v>200</v>
      </c>
      <c r="AT158" s="226" t="s">
        <v>195</v>
      </c>
      <c r="AU158" s="226" t="s">
        <v>76</v>
      </c>
      <c r="AY158" s="20" t="s">
        <v>193</v>
      </c>
      <c r="BE158" s="227">
        <f>IF(N158="základní",J158,0)</f>
        <v>0</v>
      </c>
      <c r="BF158" s="227">
        <f>IF(N158="snížená",J158,0)</f>
        <v>0</v>
      </c>
      <c r="BG158" s="227">
        <f>IF(N158="zákl. přenesená",J158,0)</f>
        <v>0</v>
      </c>
      <c r="BH158" s="227">
        <f>IF(N158="sníž. přenesená",J158,0)</f>
        <v>0</v>
      </c>
      <c r="BI158" s="227">
        <f>IF(N158="nulová",J158,0)</f>
        <v>0</v>
      </c>
      <c r="BJ158" s="20" t="s">
        <v>76</v>
      </c>
      <c r="BK158" s="227">
        <f>ROUND(I158*H158,2)</f>
        <v>0</v>
      </c>
      <c r="BL158" s="20" t="s">
        <v>200</v>
      </c>
      <c r="BM158" s="226" t="s">
        <v>665</v>
      </c>
    </row>
    <row r="159" s="2" customFormat="1">
      <c r="A159" s="41"/>
      <c r="B159" s="42"/>
      <c r="C159" s="43"/>
      <c r="D159" s="228" t="s">
        <v>202</v>
      </c>
      <c r="E159" s="43"/>
      <c r="F159" s="229" t="s">
        <v>7284</v>
      </c>
      <c r="G159" s="43"/>
      <c r="H159" s="43"/>
      <c r="I159" s="230"/>
      <c r="J159" s="43"/>
      <c r="K159" s="43"/>
      <c r="L159" s="47"/>
      <c r="M159" s="231"/>
      <c r="N159" s="232"/>
      <c r="O159" s="87"/>
      <c r="P159" s="87"/>
      <c r="Q159" s="87"/>
      <c r="R159" s="87"/>
      <c r="S159" s="87"/>
      <c r="T159" s="88"/>
      <c r="U159" s="41"/>
      <c r="V159" s="41"/>
      <c r="W159" s="41"/>
      <c r="X159" s="41"/>
      <c r="Y159" s="41"/>
      <c r="Z159" s="41"/>
      <c r="AA159" s="41"/>
      <c r="AB159" s="41"/>
      <c r="AC159" s="41"/>
      <c r="AD159" s="41"/>
      <c r="AE159" s="41"/>
      <c r="AT159" s="20" t="s">
        <v>202</v>
      </c>
      <c r="AU159" s="20" t="s">
        <v>76</v>
      </c>
    </row>
    <row r="160" s="2" customFormat="1" ht="16.5" customHeight="1">
      <c r="A160" s="41"/>
      <c r="B160" s="42"/>
      <c r="C160" s="215" t="s">
        <v>449</v>
      </c>
      <c r="D160" s="215" t="s">
        <v>195</v>
      </c>
      <c r="E160" s="216" t="s">
        <v>7285</v>
      </c>
      <c r="F160" s="217" t="s">
        <v>7286</v>
      </c>
      <c r="G160" s="218" t="s">
        <v>7202</v>
      </c>
      <c r="H160" s="219">
        <v>8</v>
      </c>
      <c r="I160" s="220"/>
      <c r="J160" s="221">
        <f>ROUND(I160*H160,2)</f>
        <v>0</v>
      </c>
      <c r="K160" s="217" t="s">
        <v>19</v>
      </c>
      <c r="L160" s="47"/>
      <c r="M160" s="222" t="s">
        <v>19</v>
      </c>
      <c r="N160" s="223" t="s">
        <v>40</v>
      </c>
      <c r="O160" s="87"/>
      <c r="P160" s="224">
        <f>O160*H160</f>
        <v>0</v>
      </c>
      <c r="Q160" s="224">
        <v>0</v>
      </c>
      <c r="R160" s="224">
        <f>Q160*H160</f>
        <v>0</v>
      </c>
      <c r="S160" s="224">
        <v>0</v>
      </c>
      <c r="T160" s="225">
        <f>S160*H160</f>
        <v>0</v>
      </c>
      <c r="U160" s="41"/>
      <c r="V160" s="41"/>
      <c r="W160" s="41"/>
      <c r="X160" s="41"/>
      <c r="Y160" s="41"/>
      <c r="Z160" s="41"/>
      <c r="AA160" s="41"/>
      <c r="AB160" s="41"/>
      <c r="AC160" s="41"/>
      <c r="AD160" s="41"/>
      <c r="AE160" s="41"/>
      <c r="AR160" s="226" t="s">
        <v>200</v>
      </c>
      <c r="AT160" s="226" t="s">
        <v>195</v>
      </c>
      <c r="AU160" s="226" t="s">
        <v>76</v>
      </c>
      <c r="AY160" s="20" t="s">
        <v>193</v>
      </c>
      <c r="BE160" s="227">
        <f>IF(N160="základní",J160,0)</f>
        <v>0</v>
      </c>
      <c r="BF160" s="227">
        <f>IF(N160="snížená",J160,0)</f>
        <v>0</v>
      </c>
      <c r="BG160" s="227">
        <f>IF(N160="zákl. přenesená",J160,0)</f>
        <v>0</v>
      </c>
      <c r="BH160" s="227">
        <f>IF(N160="sníž. přenesená",J160,0)</f>
        <v>0</v>
      </c>
      <c r="BI160" s="227">
        <f>IF(N160="nulová",J160,0)</f>
        <v>0</v>
      </c>
      <c r="BJ160" s="20" t="s">
        <v>76</v>
      </c>
      <c r="BK160" s="227">
        <f>ROUND(I160*H160,2)</f>
        <v>0</v>
      </c>
      <c r="BL160" s="20" t="s">
        <v>200</v>
      </c>
      <c r="BM160" s="226" t="s">
        <v>673</v>
      </c>
    </row>
    <row r="161" s="2" customFormat="1">
      <c r="A161" s="41"/>
      <c r="B161" s="42"/>
      <c r="C161" s="43"/>
      <c r="D161" s="228" t="s">
        <v>202</v>
      </c>
      <c r="E161" s="43"/>
      <c r="F161" s="229" t="s">
        <v>7287</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202</v>
      </c>
      <c r="AU161" s="20" t="s">
        <v>76</v>
      </c>
    </row>
    <row r="162" s="2" customFormat="1" ht="16.5" customHeight="1">
      <c r="A162" s="41"/>
      <c r="B162" s="42"/>
      <c r="C162" s="215" t="s">
        <v>456</v>
      </c>
      <c r="D162" s="215" t="s">
        <v>195</v>
      </c>
      <c r="E162" s="216" t="s">
        <v>7288</v>
      </c>
      <c r="F162" s="217" t="s">
        <v>7289</v>
      </c>
      <c r="G162" s="218" t="s">
        <v>7202</v>
      </c>
      <c r="H162" s="219">
        <v>2</v>
      </c>
      <c r="I162" s="220"/>
      <c r="J162" s="221">
        <f>ROUND(I162*H162,2)</f>
        <v>0</v>
      </c>
      <c r="K162" s="217" t="s">
        <v>19</v>
      </c>
      <c r="L162" s="47"/>
      <c r="M162" s="222" t="s">
        <v>19</v>
      </c>
      <c r="N162" s="223" t="s">
        <v>40</v>
      </c>
      <c r="O162" s="87"/>
      <c r="P162" s="224">
        <f>O162*H162</f>
        <v>0</v>
      </c>
      <c r="Q162" s="224">
        <v>0</v>
      </c>
      <c r="R162" s="224">
        <f>Q162*H162</f>
        <v>0</v>
      </c>
      <c r="S162" s="224">
        <v>0</v>
      </c>
      <c r="T162" s="225">
        <f>S162*H162</f>
        <v>0</v>
      </c>
      <c r="U162" s="41"/>
      <c r="V162" s="41"/>
      <c r="W162" s="41"/>
      <c r="X162" s="41"/>
      <c r="Y162" s="41"/>
      <c r="Z162" s="41"/>
      <c r="AA162" s="41"/>
      <c r="AB162" s="41"/>
      <c r="AC162" s="41"/>
      <c r="AD162" s="41"/>
      <c r="AE162" s="41"/>
      <c r="AR162" s="226" t="s">
        <v>200</v>
      </c>
      <c r="AT162" s="226" t="s">
        <v>195</v>
      </c>
      <c r="AU162" s="226" t="s">
        <v>76</v>
      </c>
      <c r="AY162" s="20" t="s">
        <v>193</v>
      </c>
      <c r="BE162" s="227">
        <f>IF(N162="základní",J162,0)</f>
        <v>0</v>
      </c>
      <c r="BF162" s="227">
        <f>IF(N162="snížená",J162,0)</f>
        <v>0</v>
      </c>
      <c r="BG162" s="227">
        <f>IF(N162="zákl. přenesená",J162,0)</f>
        <v>0</v>
      </c>
      <c r="BH162" s="227">
        <f>IF(N162="sníž. přenesená",J162,0)</f>
        <v>0</v>
      </c>
      <c r="BI162" s="227">
        <f>IF(N162="nulová",J162,0)</f>
        <v>0</v>
      </c>
      <c r="BJ162" s="20" t="s">
        <v>76</v>
      </c>
      <c r="BK162" s="227">
        <f>ROUND(I162*H162,2)</f>
        <v>0</v>
      </c>
      <c r="BL162" s="20" t="s">
        <v>200</v>
      </c>
      <c r="BM162" s="226" t="s">
        <v>691</v>
      </c>
    </row>
    <row r="163" s="2" customFormat="1">
      <c r="A163" s="41"/>
      <c r="B163" s="42"/>
      <c r="C163" s="43"/>
      <c r="D163" s="228" t="s">
        <v>202</v>
      </c>
      <c r="E163" s="43"/>
      <c r="F163" s="229" t="s">
        <v>7290</v>
      </c>
      <c r="G163" s="43"/>
      <c r="H163" s="43"/>
      <c r="I163" s="230"/>
      <c r="J163" s="43"/>
      <c r="K163" s="43"/>
      <c r="L163" s="47"/>
      <c r="M163" s="231"/>
      <c r="N163" s="232"/>
      <c r="O163" s="87"/>
      <c r="P163" s="87"/>
      <c r="Q163" s="87"/>
      <c r="R163" s="87"/>
      <c r="S163" s="87"/>
      <c r="T163" s="88"/>
      <c r="U163" s="41"/>
      <c r="V163" s="41"/>
      <c r="W163" s="41"/>
      <c r="X163" s="41"/>
      <c r="Y163" s="41"/>
      <c r="Z163" s="41"/>
      <c r="AA163" s="41"/>
      <c r="AB163" s="41"/>
      <c r="AC163" s="41"/>
      <c r="AD163" s="41"/>
      <c r="AE163" s="41"/>
      <c r="AT163" s="20" t="s">
        <v>202</v>
      </c>
      <c r="AU163" s="20" t="s">
        <v>76</v>
      </c>
    </row>
    <row r="164" s="2" customFormat="1" ht="16.5" customHeight="1">
      <c r="A164" s="41"/>
      <c r="B164" s="42"/>
      <c r="C164" s="215" t="s">
        <v>467</v>
      </c>
      <c r="D164" s="215" t="s">
        <v>195</v>
      </c>
      <c r="E164" s="216" t="s">
        <v>7291</v>
      </c>
      <c r="F164" s="217" t="s">
        <v>7292</v>
      </c>
      <c r="G164" s="218" t="s">
        <v>7293</v>
      </c>
      <c r="H164" s="219">
        <v>8</v>
      </c>
      <c r="I164" s="220"/>
      <c r="J164" s="221">
        <f>ROUND(I164*H164,2)</f>
        <v>0</v>
      </c>
      <c r="K164" s="217" t="s">
        <v>19</v>
      </c>
      <c r="L164" s="47"/>
      <c r="M164" s="222" t="s">
        <v>19</v>
      </c>
      <c r="N164" s="223" t="s">
        <v>40</v>
      </c>
      <c r="O164" s="87"/>
      <c r="P164" s="224">
        <f>O164*H164</f>
        <v>0</v>
      </c>
      <c r="Q164" s="224">
        <v>0</v>
      </c>
      <c r="R164" s="224">
        <f>Q164*H164</f>
        <v>0</v>
      </c>
      <c r="S164" s="224">
        <v>0</v>
      </c>
      <c r="T164" s="225">
        <f>S164*H164</f>
        <v>0</v>
      </c>
      <c r="U164" s="41"/>
      <c r="V164" s="41"/>
      <c r="W164" s="41"/>
      <c r="X164" s="41"/>
      <c r="Y164" s="41"/>
      <c r="Z164" s="41"/>
      <c r="AA164" s="41"/>
      <c r="AB164" s="41"/>
      <c r="AC164" s="41"/>
      <c r="AD164" s="41"/>
      <c r="AE164" s="41"/>
      <c r="AR164" s="226" t="s">
        <v>200</v>
      </c>
      <c r="AT164" s="226" t="s">
        <v>195</v>
      </c>
      <c r="AU164" s="226" t="s">
        <v>76</v>
      </c>
      <c r="AY164" s="20" t="s">
        <v>193</v>
      </c>
      <c r="BE164" s="227">
        <f>IF(N164="základní",J164,0)</f>
        <v>0</v>
      </c>
      <c r="BF164" s="227">
        <f>IF(N164="snížená",J164,0)</f>
        <v>0</v>
      </c>
      <c r="BG164" s="227">
        <f>IF(N164="zákl. přenesená",J164,0)</f>
        <v>0</v>
      </c>
      <c r="BH164" s="227">
        <f>IF(N164="sníž. přenesená",J164,0)</f>
        <v>0</v>
      </c>
      <c r="BI164" s="227">
        <f>IF(N164="nulová",J164,0)</f>
        <v>0</v>
      </c>
      <c r="BJ164" s="20" t="s">
        <v>76</v>
      </c>
      <c r="BK164" s="227">
        <f>ROUND(I164*H164,2)</f>
        <v>0</v>
      </c>
      <c r="BL164" s="20" t="s">
        <v>200</v>
      </c>
      <c r="BM164" s="226" t="s">
        <v>724</v>
      </c>
    </row>
    <row r="165" s="2" customFormat="1">
      <c r="A165" s="41"/>
      <c r="B165" s="42"/>
      <c r="C165" s="43"/>
      <c r="D165" s="228" t="s">
        <v>202</v>
      </c>
      <c r="E165" s="43"/>
      <c r="F165" s="229" t="s">
        <v>7294</v>
      </c>
      <c r="G165" s="43"/>
      <c r="H165" s="43"/>
      <c r="I165" s="230"/>
      <c r="J165" s="43"/>
      <c r="K165" s="43"/>
      <c r="L165" s="47"/>
      <c r="M165" s="231"/>
      <c r="N165" s="232"/>
      <c r="O165" s="87"/>
      <c r="P165" s="87"/>
      <c r="Q165" s="87"/>
      <c r="R165" s="87"/>
      <c r="S165" s="87"/>
      <c r="T165" s="88"/>
      <c r="U165" s="41"/>
      <c r="V165" s="41"/>
      <c r="W165" s="41"/>
      <c r="X165" s="41"/>
      <c r="Y165" s="41"/>
      <c r="Z165" s="41"/>
      <c r="AA165" s="41"/>
      <c r="AB165" s="41"/>
      <c r="AC165" s="41"/>
      <c r="AD165" s="41"/>
      <c r="AE165" s="41"/>
      <c r="AT165" s="20" t="s">
        <v>202</v>
      </c>
      <c r="AU165" s="20" t="s">
        <v>76</v>
      </c>
    </row>
    <row r="166" s="2" customFormat="1" ht="16.5" customHeight="1">
      <c r="A166" s="41"/>
      <c r="B166" s="42"/>
      <c r="C166" s="215" t="s">
        <v>475</v>
      </c>
      <c r="D166" s="215" t="s">
        <v>195</v>
      </c>
      <c r="E166" s="216" t="s">
        <v>7295</v>
      </c>
      <c r="F166" s="217" t="s">
        <v>7296</v>
      </c>
      <c r="G166" s="218" t="s">
        <v>7293</v>
      </c>
      <c r="H166" s="219">
        <v>1</v>
      </c>
      <c r="I166" s="220"/>
      <c r="J166" s="221">
        <f>ROUND(I166*H166,2)</f>
        <v>0</v>
      </c>
      <c r="K166" s="217" t="s">
        <v>19</v>
      </c>
      <c r="L166" s="47"/>
      <c r="M166" s="222" t="s">
        <v>19</v>
      </c>
      <c r="N166" s="223" t="s">
        <v>40</v>
      </c>
      <c r="O166" s="87"/>
      <c r="P166" s="224">
        <f>O166*H166</f>
        <v>0</v>
      </c>
      <c r="Q166" s="224">
        <v>0</v>
      </c>
      <c r="R166" s="224">
        <f>Q166*H166</f>
        <v>0</v>
      </c>
      <c r="S166" s="224">
        <v>0</v>
      </c>
      <c r="T166" s="225">
        <f>S166*H166</f>
        <v>0</v>
      </c>
      <c r="U166" s="41"/>
      <c r="V166" s="41"/>
      <c r="W166" s="41"/>
      <c r="X166" s="41"/>
      <c r="Y166" s="41"/>
      <c r="Z166" s="41"/>
      <c r="AA166" s="41"/>
      <c r="AB166" s="41"/>
      <c r="AC166" s="41"/>
      <c r="AD166" s="41"/>
      <c r="AE166" s="41"/>
      <c r="AR166" s="226" t="s">
        <v>200</v>
      </c>
      <c r="AT166" s="226" t="s">
        <v>195</v>
      </c>
      <c r="AU166" s="226" t="s">
        <v>76</v>
      </c>
      <c r="AY166" s="20" t="s">
        <v>193</v>
      </c>
      <c r="BE166" s="227">
        <f>IF(N166="základní",J166,0)</f>
        <v>0</v>
      </c>
      <c r="BF166" s="227">
        <f>IF(N166="snížená",J166,0)</f>
        <v>0</v>
      </c>
      <c r="BG166" s="227">
        <f>IF(N166="zákl. přenesená",J166,0)</f>
        <v>0</v>
      </c>
      <c r="BH166" s="227">
        <f>IF(N166="sníž. přenesená",J166,0)</f>
        <v>0</v>
      </c>
      <c r="BI166" s="227">
        <f>IF(N166="nulová",J166,0)</f>
        <v>0</v>
      </c>
      <c r="BJ166" s="20" t="s">
        <v>76</v>
      </c>
      <c r="BK166" s="227">
        <f>ROUND(I166*H166,2)</f>
        <v>0</v>
      </c>
      <c r="BL166" s="20" t="s">
        <v>200</v>
      </c>
      <c r="BM166" s="226" t="s">
        <v>739</v>
      </c>
    </row>
    <row r="167" s="2" customFormat="1">
      <c r="A167" s="41"/>
      <c r="B167" s="42"/>
      <c r="C167" s="43"/>
      <c r="D167" s="228" t="s">
        <v>202</v>
      </c>
      <c r="E167" s="43"/>
      <c r="F167" s="229" t="s">
        <v>7297</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202</v>
      </c>
      <c r="AU167" s="20" t="s">
        <v>76</v>
      </c>
    </row>
    <row r="168" s="2" customFormat="1" ht="16.5" customHeight="1">
      <c r="A168" s="41"/>
      <c r="B168" s="42"/>
      <c r="C168" s="215" t="s">
        <v>482</v>
      </c>
      <c r="D168" s="215" t="s">
        <v>195</v>
      </c>
      <c r="E168" s="216" t="s">
        <v>7298</v>
      </c>
      <c r="F168" s="217" t="s">
        <v>7299</v>
      </c>
      <c r="G168" s="218" t="s">
        <v>7293</v>
      </c>
      <c r="H168" s="219">
        <v>19</v>
      </c>
      <c r="I168" s="220"/>
      <c r="J168" s="221">
        <f>ROUND(I168*H168,2)</f>
        <v>0</v>
      </c>
      <c r="K168" s="217" t="s">
        <v>19</v>
      </c>
      <c r="L168" s="47"/>
      <c r="M168" s="222" t="s">
        <v>19</v>
      </c>
      <c r="N168" s="223" t="s">
        <v>40</v>
      </c>
      <c r="O168" s="87"/>
      <c r="P168" s="224">
        <f>O168*H168</f>
        <v>0</v>
      </c>
      <c r="Q168" s="224">
        <v>0</v>
      </c>
      <c r="R168" s="224">
        <f>Q168*H168</f>
        <v>0</v>
      </c>
      <c r="S168" s="224">
        <v>0</v>
      </c>
      <c r="T168" s="225">
        <f>S168*H168</f>
        <v>0</v>
      </c>
      <c r="U168" s="41"/>
      <c r="V168" s="41"/>
      <c r="W168" s="41"/>
      <c r="X168" s="41"/>
      <c r="Y168" s="41"/>
      <c r="Z168" s="41"/>
      <c r="AA168" s="41"/>
      <c r="AB168" s="41"/>
      <c r="AC168" s="41"/>
      <c r="AD168" s="41"/>
      <c r="AE168" s="41"/>
      <c r="AR168" s="226" t="s">
        <v>200</v>
      </c>
      <c r="AT168" s="226" t="s">
        <v>195</v>
      </c>
      <c r="AU168" s="226" t="s">
        <v>76</v>
      </c>
      <c r="AY168" s="20" t="s">
        <v>193</v>
      </c>
      <c r="BE168" s="227">
        <f>IF(N168="základní",J168,0)</f>
        <v>0</v>
      </c>
      <c r="BF168" s="227">
        <f>IF(N168="snížená",J168,0)</f>
        <v>0</v>
      </c>
      <c r="BG168" s="227">
        <f>IF(N168="zákl. přenesená",J168,0)</f>
        <v>0</v>
      </c>
      <c r="BH168" s="227">
        <f>IF(N168="sníž. přenesená",J168,0)</f>
        <v>0</v>
      </c>
      <c r="BI168" s="227">
        <f>IF(N168="nulová",J168,0)</f>
        <v>0</v>
      </c>
      <c r="BJ168" s="20" t="s">
        <v>76</v>
      </c>
      <c r="BK168" s="227">
        <f>ROUND(I168*H168,2)</f>
        <v>0</v>
      </c>
      <c r="BL168" s="20" t="s">
        <v>200</v>
      </c>
      <c r="BM168" s="226" t="s">
        <v>758</v>
      </c>
    </row>
    <row r="169" s="2" customFormat="1">
      <c r="A169" s="41"/>
      <c r="B169" s="42"/>
      <c r="C169" s="43"/>
      <c r="D169" s="228" t="s">
        <v>202</v>
      </c>
      <c r="E169" s="43"/>
      <c r="F169" s="229" t="s">
        <v>7300</v>
      </c>
      <c r="G169" s="43"/>
      <c r="H169" s="43"/>
      <c r="I169" s="230"/>
      <c r="J169" s="43"/>
      <c r="K169" s="43"/>
      <c r="L169" s="47"/>
      <c r="M169" s="231"/>
      <c r="N169" s="232"/>
      <c r="O169" s="87"/>
      <c r="P169" s="87"/>
      <c r="Q169" s="87"/>
      <c r="R169" s="87"/>
      <c r="S169" s="87"/>
      <c r="T169" s="88"/>
      <c r="U169" s="41"/>
      <c r="V169" s="41"/>
      <c r="W169" s="41"/>
      <c r="X169" s="41"/>
      <c r="Y169" s="41"/>
      <c r="Z169" s="41"/>
      <c r="AA169" s="41"/>
      <c r="AB169" s="41"/>
      <c r="AC169" s="41"/>
      <c r="AD169" s="41"/>
      <c r="AE169" s="41"/>
      <c r="AT169" s="20" t="s">
        <v>202</v>
      </c>
      <c r="AU169" s="20" t="s">
        <v>76</v>
      </c>
    </row>
    <row r="170" s="2" customFormat="1" ht="16.5" customHeight="1">
      <c r="A170" s="41"/>
      <c r="B170" s="42"/>
      <c r="C170" s="215" t="s">
        <v>488</v>
      </c>
      <c r="D170" s="215" t="s">
        <v>195</v>
      </c>
      <c r="E170" s="216" t="s">
        <v>7301</v>
      </c>
      <c r="F170" s="217" t="s">
        <v>7302</v>
      </c>
      <c r="G170" s="218" t="s">
        <v>7293</v>
      </c>
      <c r="H170" s="219">
        <v>51</v>
      </c>
      <c r="I170" s="220"/>
      <c r="J170" s="221">
        <f>ROUND(I170*H170,2)</f>
        <v>0</v>
      </c>
      <c r="K170" s="217" t="s">
        <v>19</v>
      </c>
      <c r="L170" s="47"/>
      <c r="M170" s="222" t="s">
        <v>19</v>
      </c>
      <c r="N170" s="223" t="s">
        <v>40</v>
      </c>
      <c r="O170" s="87"/>
      <c r="P170" s="224">
        <f>O170*H170</f>
        <v>0</v>
      </c>
      <c r="Q170" s="224">
        <v>0</v>
      </c>
      <c r="R170" s="224">
        <f>Q170*H170</f>
        <v>0</v>
      </c>
      <c r="S170" s="224">
        <v>0</v>
      </c>
      <c r="T170" s="225">
        <f>S170*H170</f>
        <v>0</v>
      </c>
      <c r="U170" s="41"/>
      <c r="V170" s="41"/>
      <c r="W170" s="41"/>
      <c r="X170" s="41"/>
      <c r="Y170" s="41"/>
      <c r="Z170" s="41"/>
      <c r="AA170" s="41"/>
      <c r="AB170" s="41"/>
      <c r="AC170" s="41"/>
      <c r="AD170" s="41"/>
      <c r="AE170" s="41"/>
      <c r="AR170" s="226" t="s">
        <v>200</v>
      </c>
      <c r="AT170" s="226" t="s">
        <v>195</v>
      </c>
      <c r="AU170" s="226" t="s">
        <v>76</v>
      </c>
      <c r="AY170" s="20" t="s">
        <v>193</v>
      </c>
      <c r="BE170" s="227">
        <f>IF(N170="základní",J170,0)</f>
        <v>0</v>
      </c>
      <c r="BF170" s="227">
        <f>IF(N170="snížená",J170,0)</f>
        <v>0</v>
      </c>
      <c r="BG170" s="227">
        <f>IF(N170="zákl. přenesená",J170,0)</f>
        <v>0</v>
      </c>
      <c r="BH170" s="227">
        <f>IF(N170="sníž. přenesená",J170,0)</f>
        <v>0</v>
      </c>
      <c r="BI170" s="227">
        <f>IF(N170="nulová",J170,0)</f>
        <v>0</v>
      </c>
      <c r="BJ170" s="20" t="s">
        <v>76</v>
      </c>
      <c r="BK170" s="227">
        <f>ROUND(I170*H170,2)</f>
        <v>0</v>
      </c>
      <c r="BL170" s="20" t="s">
        <v>200</v>
      </c>
      <c r="BM170" s="226" t="s">
        <v>772</v>
      </c>
    </row>
    <row r="171" s="2" customFormat="1">
      <c r="A171" s="41"/>
      <c r="B171" s="42"/>
      <c r="C171" s="43"/>
      <c r="D171" s="228" t="s">
        <v>202</v>
      </c>
      <c r="E171" s="43"/>
      <c r="F171" s="229" t="s">
        <v>7303</v>
      </c>
      <c r="G171" s="43"/>
      <c r="H171" s="43"/>
      <c r="I171" s="230"/>
      <c r="J171" s="43"/>
      <c r="K171" s="43"/>
      <c r="L171" s="47"/>
      <c r="M171" s="231"/>
      <c r="N171" s="232"/>
      <c r="O171" s="87"/>
      <c r="P171" s="87"/>
      <c r="Q171" s="87"/>
      <c r="R171" s="87"/>
      <c r="S171" s="87"/>
      <c r="T171" s="88"/>
      <c r="U171" s="41"/>
      <c r="V171" s="41"/>
      <c r="W171" s="41"/>
      <c r="X171" s="41"/>
      <c r="Y171" s="41"/>
      <c r="Z171" s="41"/>
      <c r="AA171" s="41"/>
      <c r="AB171" s="41"/>
      <c r="AC171" s="41"/>
      <c r="AD171" s="41"/>
      <c r="AE171" s="41"/>
      <c r="AT171" s="20" t="s">
        <v>202</v>
      </c>
      <c r="AU171" s="20" t="s">
        <v>76</v>
      </c>
    </row>
    <row r="172" s="2" customFormat="1" ht="16.5" customHeight="1">
      <c r="A172" s="41"/>
      <c r="B172" s="42"/>
      <c r="C172" s="215" t="s">
        <v>494</v>
      </c>
      <c r="D172" s="215" t="s">
        <v>195</v>
      </c>
      <c r="E172" s="216" t="s">
        <v>7304</v>
      </c>
      <c r="F172" s="217" t="s">
        <v>7305</v>
      </c>
      <c r="G172" s="218" t="s">
        <v>7293</v>
      </c>
      <c r="H172" s="219">
        <v>7</v>
      </c>
      <c r="I172" s="220"/>
      <c r="J172" s="221">
        <f>ROUND(I172*H172,2)</f>
        <v>0</v>
      </c>
      <c r="K172" s="217" t="s">
        <v>19</v>
      </c>
      <c r="L172" s="47"/>
      <c r="M172" s="222" t="s">
        <v>19</v>
      </c>
      <c r="N172" s="223" t="s">
        <v>40</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200</v>
      </c>
      <c r="AT172" s="226" t="s">
        <v>195</v>
      </c>
      <c r="AU172" s="226" t="s">
        <v>76</v>
      </c>
      <c r="AY172" s="20" t="s">
        <v>193</v>
      </c>
      <c r="BE172" s="227">
        <f>IF(N172="základní",J172,0)</f>
        <v>0</v>
      </c>
      <c r="BF172" s="227">
        <f>IF(N172="snížená",J172,0)</f>
        <v>0</v>
      </c>
      <c r="BG172" s="227">
        <f>IF(N172="zákl. přenesená",J172,0)</f>
        <v>0</v>
      </c>
      <c r="BH172" s="227">
        <f>IF(N172="sníž. přenesená",J172,0)</f>
        <v>0</v>
      </c>
      <c r="BI172" s="227">
        <f>IF(N172="nulová",J172,0)</f>
        <v>0</v>
      </c>
      <c r="BJ172" s="20" t="s">
        <v>76</v>
      </c>
      <c r="BK172" s="227">
        <f>ROUND(I172*H172,2)</f>
        <v>0</v>
      </c>
      <c r="BL172" s="20" t="s">
        <v>200</v>
      </c>
      <c r="BM172" s="226" t="s">
        <v>790</v>
      </c>
    </row>
    <row r="173" s="2" customFormat="1">
      <c r="A173" s="41"/>
      <c r="B173" s="42"/>
      <c r="C173" s="43"/>
      <c r="D173" s="228" t="s">
        <v>202</v>
      </c>
      <c r="E173" s="43"/>
      <c r="F173" s="229" t="s">
        <v>7306</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202</v>
      </c>
      <c r="AU173" s="20" t="s">
        <v>76</v>
      </c>
    </row>
    <row r="174" s="2" customFormat="1" ht="16.5" customHeight="1">
      <c r="A174" s="41"/>
      <c r="B174" s="42"/>
      <c r="C174" s="215" t="s">
        <v>501</v>
      </c>
      <c r="D174" s="215" t="s">
        <v>195</v>
      </c>
      <c r="E174" s="216" t="s">
        <v>7307</v>
      </c>
      <c r="F174" s="217" t="s">
        <v>7308</v>
      </c>
      <c r="G174" s="218" t="s">
        <v>7293</v>
      </c>
      <c r="H174" s="219">
        <v>24</v>
      </c>
      <c r="I174" s="220"/>
      <c r="J174" s="221">
        <f>ROUND(I174*H174,2)</f>
        <v>0</v>
      </c>
      <c r="K174" s="217" t="s">
        <v>19</v>
      </c>
      <c r="L174" s="47"/>
      <c r="M174" s="222" t="s">
        <v>19</v>
      </c>
      <c r="N174" s="223" t="s">
        <v>40</v>
      </c>
      <c r="O174" s="87"/>
      <c r="P174" s="224">
        <f>O174*H174</f>
        <v>0</v>
      </c>
      <c r="Q174" s="224">
        <v>0</v>
      </c>
      <c r="R174" s="224">
        <f>Q174*H174</f>
        <v>0</v>
      </c>
      <c r="S174" s="224">
        <v>0</v>
      </c>
      <c r="T174" s="225">
        <f>S174*H174</f>
        <v>0</v>
      </c>
      <c r="U174" s="41"/>
      <c r="V174" s="41"/>
      <c r="W174" s="41"/>
      <c r="X174" s="41"/>
      <c r="Y174" s="41"/>
      <c r="Z174" s="41"/>
      <c r="AA174" s="41"/>
      <c r="AB174" s="41"/>
      <c r="AC174" s="41"/>
      <c r="AD174" s="41"/>
      <c r="AE174" s="41"/>
      <c r="AR174" s="226" t="s">
        <v>200</v>
      </c>
      <c r="AT174" s="226" t="s">
        <v>195</v>
      </c>
      <c r="AU174" s="226" t="s">
        <v>76</v>
      </c>
      <c r="AY174" s="20" t="s">
        <v>193</v>
      </c>
      <c r="BE174" s="227">
        <f>IF(N174="základní",J174,0)</f>
        <v>0</v>
      </c>
      <c r="BF174" s="227">
        <f>IF(N174="snížená",J174,0)</f>
        <v>0</v>
      </c>
      <c r="BG174" s="227">
        <f>IF(N174="zákl. přenesená",J174,0)</f>
        <v>0</v>
      </c>
      <c r="BH174" s="227">
        <f>IF(N174="sníž. přenesená",J174,0)</f>
        <v>0</v>
      </c>
      <c r="BI174" s="227">
        <f>IF(N174="nulová",J174,0)</f>
        <v>0</v>
      </c>
      <c r="BJ174" s="20" t="s">
        <v>76</v>
      </c>
      <c r="BK174" s="227">
        <f>ROUND(I174*H174,2)</f>
        <v>0</v>
      </c>
      <c r="BL174" s="20" t="s">
        <v>200</v>
      </c>
      <c r="BM174" s="226" t="s">
        <v>803</v>
      </c>
    </row>
    <row r="175" s="2" customFormat="1">
      <c r="A175" s="41"/>
      <c r="B175" s="42"/>
      <c r="C175" s="43"/>
      <c r="D175" s="228" t="s">
        <v>202</v>
      </c>
      <c r="E175" s="43"/>
      <c r="F175" s="229" t="s">
        <v>7309</v>
      </c>
      <c r="G175" s="43"/>
      <c r="H175" s="43"/>
      <c r="I175" s="230"/>
      <c r="J175" s="43"/>
      <c r="K175" s="43"/>
      <c r="L175" s="47"/>
      <c r="M175" s="231"/>
      <c r="N175" s="232"/>
      <c r="O175" s="87"/>
      <c r="P175" s="87"/>
      <c r="Q175" s="87"/>
      <c r="R175" s="87"/>
      <c r="S175" s="87"/>
      <c r="T175" s="88"/>
      <c r="U175" s="41"/>
      <c r="V175" s="41"/>
      <c r="W175" s="41"/>
      <c r="X175" s="41"/>
      <c r="Y175" s="41"/>
      <c r="Z175" s="41"/>
      <c r="AA175" s="41"/>
      <c r="AB175" s="41"/>
      <c r="AC175" s="41"/>
      <c r="AD175" s="41"/>
      <c r="AE175" s="41"/>
      <c r="AT175" s="20" t="s">
        <v>202</v>
      </c>
      <c r="AU175" s="20" t="s">
        <v>76</v>
      </c>
    </row>
    <row r="176" s="2" customFormat="1" ht="16.5" customHeight="1">
      <c r="A176" s="41"/>
      <c r="B176" s="42"/>
      <c r="C176" s="215" t="s">
        <v>321</v>
      </c>
      <c r="D176" s="215" t="s">
        <v>195</v>
      </c>
      <c r="E176" s="216" t="s">
        <v>7310</v>
      </c>
      <c r="F176" s="217" t="s">
        <v>7311</v>
      </c>
      <c r="G176" s="218" t="s">
        <v>7293</v>
      </c>
      <c r="H176" s="219">
        <v>11</v>
      </c>
      <c r="I176" s="220"/>
      <c r="J176" s="221">
        <f>ROUND(I176*H176,2)</f>
        <v>0</v>
      </c>
      <c r="K176" s="217" t="s">
        <v>19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76</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816</v>
      </c>
    </row>
    <row r="177" s="2" customFormat="1">
      <c r="A177" s="41"/>
      <c r="B177" s="42"/>
      <c r="C177" s="43"/>
      <c r="D177" s="228" t="s">
        <v>202</v>
      </c>
      <c r="E177" s="43"/>
      <c r="F177" s="229" t="s">
        <v>7312</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76</v>
      </c>
    </row>
    <row r="178" s="2" customFormat="1" ht="16.5" customHeight="1">
      <c r="A178" s="41"/>
      <c r="B178" s="42"/>
      <c r="C178" s="215" t="s">
        <v>514</v>
      </c>
      <c r="D178" s="215" t="s">
        <v>195</v>
      </c>
      <c r="E178" s="216" t="s">
        <v>7313</v>
      </c>
      <c r="F178" s="217" t="s">
        <v>7314</v>
      </c>
      <c r="G178" s="218" t="s">
        <v>7293</v>
      </c>
      <c r="H178" s="219">
        <v>4</v>
      </c>
      <c r="I178" s="220"/>
      <c r="J178" s="221">
        <f>ROUND(I178*H178,2)</f>
        <v>0</v>
      </c>
      <c r="K178" s="217" t="s">
        <v>19</v>
      </c>
      <c r="L178" s="47"/>
      <c r="M178" s="222" t="s">
        <v>19</v>
      </c>
      <c r="N178" s="223" t="s">
        <v>40</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200</v>
      </c>
      <c r="AT178" s="226" t="s">
        <v>195</v>
      </c>
      <c r="AU178" s="226" t="s">
        <v>76</v>
      </c>
      <c r="AY178" s="20" t="s">
        <v>193</v>
      </c>
      <c r="BE178" s="227">
        <f>IF(N178="základní",J178,0)</f>
        <v>0</v>
      </c>
      <c r="BF178" s="227">
        <f>IF(N178="snížená",J178,0)</f>
        <v>0</v>
      </c>
      <c r="BG178" s="227">
        <f>IF(N178="zákl. přenesená",J178,0)</f>
        <v>0</v>
      </c>
      <c r="BH178" s="227">
        <f>IF(N178="sníž. přenesená",J178,0)</f>
        <v>0</v>
      </c>
      <c r="BI178" s="227">
        <f>IF(N178="nulová",J178,0)</f>
        <v>0</v>
      </c>
      <c r="BJ178" s="20" t="s">
        <v>76</v>
      </c>
      <c r="BK178" s="227">
        <f>ROUND(I178*H178,2)</f>
        <v>0</v>
      </c>
      <c r="BL178" s="20" t="s">
        <v>200</v>
      </c>
      <c r="BM178" s="226" t="s">
        <v>830</v>
      </c>
    </row>
    <row r="179" s="2" customFormat="1">
      <c r="A179" s="41"/>
      <c r="B179" s="42"/>
      <c r="C179" s="43"/>
      <c r="D179" s="228" t="s">
        <v>202</v>
      </c>
      <c r="E179" s="43"/>
      <c r="F179" s="229" t="s">
        <v>7315</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202</v>
      </c>
      <c r="AU179" s="20" t="s">
        <v>76</v>
      </c>
    </row>
    <row r="180" s="2" customFormat="1" ht="16.5" customHeight="1">
      <c r="A180" s="41"/>
      <c r="B180" s="42"/>
      <c r="C180" s="215" t="s">
        <v>523</v>
      </c>
      <c r="D180" s="215" t="s">
        <v>195</v>
      </c>
      <c r="E180" s="216" t="s">
        <v>7316</v>
      </c>
      <c r="F180" s="217" t="s">
        <v>7317</v>
      </c>
      <c r="G180" s="218" t="s">
        <v>258</v>
      </c>
      <c r="H180" s="219">
        <v>468</v>
      </c>
      <c r="I180" s="220"/>
      <c r="J180" s="221">
        <f>ROUND(I180*H180,2)</f>
        <v>0</v>
      </c>
      <c r="K180" s="217" t="s">
        <v>19</v>
      </c>
      <c r="L180" s="47"/>
      <c r="M180" s="222" t="s">
        <v>19</v>
      </c>
      <c r="N180" s="223" t="s">
        <v>40</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200</v>
      </c>
      <c r="AT180" s="226" t="s">
        <v>195</v>
      </c>
      <c r="AU180" s="226" t="s">
        <v>76</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200</v>
      </c>
      <c r="BM180" s="226" t="s">
        <v>846</v>
      </c>
    </row>
    <row r="181" s="2" customFormat="1">
      <c r="A181" s="41"/>
      <c r="B181" s="42"/>
      <c r="C181" s="43"/>
      <c r="D181" s="228" t="s">
        <v>202</v>
      </c>
      <c r="E181" s="43"/>
      <c r="F181" s="229" t="s">
        <v>7318</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76</v>
      </c>
    </row>
    <row r="182" s="2" customFormat="1" ht="16.5" customHeight="1">
      <c r="A182" s="41"/>
      <c r="B182" s="42"/>
      <c r="C182" s="215" t="s">
        <v>530</v>
      </c>
      <c r="D182" s="215" t="s">
        <v>195</v>
      </c>
      <c r="E182" s="216" t="s">
        <v>7319</v>
      </c>
      <c r="F182" s="217" t="s">
        <v>7320</v>
      </c>
      <c r="G182" s="218" t="s">
        <v>258</v>
      </c>
      <c r="H182" s="219">
        <v>134</v>
      </c>
      <c r="I182" s="220"/>
      <c r="J182" s="221">
        <f>ROUND(I182*H182,2)</f>
        <v>0</v>
      </c>
      <c r="K182" s="217" t="s">
        <v>19</v>
      </c>
      <c r="L182" s="47"/>
      <c r="M182" s="222" t="s">
        <v>19</v>
      </c>
      <c r="N182" s="223" t="s">
        <v>40</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200</v>
      </c>
      <c r="AT182" s="226" t="s">
        <v>195</v>
      </c>
      <c r="AU182" s="226" t="s">
        <v>76</v>
      </c>
      <c r="AY182" s="20" t="s">
        <v>193</v>
      </c>
      <c r="BE182" s="227">
        <f>IF(N182="základní",J182,0)</f>
        <v>0</v>
      </c>
      <c r="BF182" s="227">
        <f>IF(N182="snížená",J182,0)</f>
        <v>0</v>
      </c>
      <c r="BG182" s="227">
        <f>IF(N182="zákl. přenesená",J182,0)</f>
        <v>0</v>
      </c>
      <c r="BH182" s="227">
        <f>IF(N182="sníž. přenesená",J182,0)</f>
        <v>0</v>
      </c>
      <c r="BI182" s="227">
        <f>IF(N182="nulová",J182,0)</f>
        <v>0</v>
      </c>
      <c r="BJ182" s="20" t="s">
        <v>76</v>
      </c>
      <c r="BK182" s="227">
        <f>ROUND(I182*H182,2)</f>
        <v>0</v>
      </c>
      <c r="BL182" s="20" t="s">
        <v>200</v>
      </c>
      <c r="BM182" s="226" t="s">
        <v>864</v>
      </c>
    </row>
    <row r="183" s="2" customFormat="1">
      <c r="A183" s="41"/>
      <c r="B183" s="42"/>
      <c r="C183" s="43"/>
      <c r="D183" s="228" t="s">
        <v>202</v>
      </c>
      <c r="E183" s="43"/>
      <c r="F183" s="229" t="s">
        <v>7321</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202</v>
      </c>
      <c r="AU183" s="20" t="s">
        <v>76</v>
      </c>
    </row>
    <row r="184" s="2" customFormat="1" ht="16.5" customHeight="1">
      <c r="A184" s="41"/>
      <c r="B184" s="42"/>
      <c r="C184" s="215" t="s">
        <v>537</v>
      </c>
      <c r="D184" s="215" t="s">
        <v>195</v>
      </c>
      <c r="E184" s="216" t="s">
        <v>7322</v>
      </c>
      <c r="F184" s="217" t="s">
        <v>7323</v>
      </c>
      <c r="G184" s="218" t="s">
        <v>258</v>
      </c>
      <c r="H184" s="219">
        <v>234</v>
      </c>
      <c r="I184" s="220"/>
      <c r="J184" s="221">
        <f>ROUND(I184*H184,2)</f>
        <v>0</v>
      </c>
      <c r="K184" s="217" t="s">
        <v>19</v>
      </c>
      <c r="L184" s="47"/>
      <c r="M184" s="222" t="s">
        <v>19</v>
      </c>
      <c r="N184" s="223" t="s">
        <v>40</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200</v>
      </c>
      <c r="AT184" s="226" t="s">
        <v>195</v>
      </c>
      <c r="AU184" s="226" t="s">
        <v>76</v>
      </c>
      <c r="AY184" s="20" t="s">
        <v>193</v>
      </c>
      <c r="BE184" s="227">
        <f>IF(N184="základní",J184,0)</f>
        <v>0</v>
      </c>
      <c r="BF184" s="227">
        <f>IF(N184="snížená",J184,0)</f>
        <v>0</v>
      </c>
      <c r="BG184" s="227">
        <f>IF(N184="zákl. přenesená",J184,0)</f>
        <v>0</v>
      </c>
      <c r="BH184" s="227">
        <f>IF(N184="sníž. přenesená",J184,0)</f>
        <v>0</v>
      </c>
      <c r="BI184" s="227">
        <f>IF(N184="nulová",J184,0)</f>
        <v>0</v>
      </c>
      <c r="BJ184" s="20" t="s">
        <v>76</v>
      </c>
      <c r="BK184" s="227">
        <f>ROUND(I184*H184,2)</f>
        <v>0</v>
      </c>
      <c r="BL184" s="20" t="s">
        <v>200</v>
      </c>
      <c r="BM184" s="226" t="s">
        <v>880</v>
      </c>
    </row>
    <row r="185" s="2" customFormat="1">
      <c r="A185" s="41"/>
      <c r="B185" s="42"/>
      <c r="C185" s="43"/>
      <c r="D185" s="228" t="s">
        <v>202</v>
      </c>
      <c r="E185" s="43"/>
      <c r="F185" s="229" t="s">
        <v>7324</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202</v>
      </c>
      <c r="AU185" s="20" t="s">
        <v>76</v>
      </c>
    </row>
    <row r="186" s="2" customFormat="1" ht="16.5" customHeight="1">
      <c r="A186" s="41"/>
      <c r="B186" s="42"/>
      <c r="C186" s="215" t="s">
        <v>545</v>
      </c>
      <c r="D186" s="215" t="s">
        <v>195</v>
      </c>
      <c r="E186" s="216" t="s">
        <v>7325</v>
      </c>
      <c r="F186" s="217" t="s">
        <v>7326</v>
      </c>
      <c r="G186" s="218" t="s">
        <v>326</v>
      </c>
      <c r="H186" s="219">
        <v>4</v>
      </c>
      <c r="I186" s="220"/>
      <c r="J186" s="221">
        <f>ROUND(I186*H186,2)</f>
        <v>0</v>
      </c>
      <c r="K186" s="217" t="s">
        <v>19</v>
      </c>
      <c r="L186" s="47"/>
      <c r="M186" s="222" t="s">
        <v>19</v>
      </c>
      <c r="N186" s="223" t="s">
        <v>40</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200</v>
      </c>
      <c r="AT186" s="226" t="s">
        <v>195</v>
      </c>
      <c r="AU186" s="226" t="s">
        <v>76</v>
      </c>
      <c r="AY186" s="20" t="s">
        <v>193</v>
      </c>
      <c r="BE186" s="227">
        <f>IF(N186="základní",J186,0)</f>
        <v>0</v>
      </c>
      <c r="BF186" s="227">
        <f>IF(N186="snížená",J186,0)</f>
        <v>0</v>
      </c>
      <c r="BG186" s="227">
        <f>IF(N186="zákl. přenesená",J186,0)</f>
        <v>0</v>
      </c>
      <c r="BH186" s="227">
        <f>IF(N186="sníž. přenesená",J186,0)</f>
        <v>0</v>
      </c>
      <c r="BI186" s="227">
        <f>IF(N186="nulová",J186,0)</f>
        <v>0</v>
      </c>
      <c r="BJ186" s="20" t="s">
        <v>76</v>
      </c>
      <c r="BK186" s="227">
        <f>ROUND(I186*H186,2)</f>
        <v>0</v>
      </c>
      <c r="BL186" s="20" t="s">
        <v>200</v>
      </c>
      <c r="BM186" s="226" t="s">
        <v>894</v>
      </c>
    </row>
    <row r="187" s="2" customFormat="1">
      <c r="A187" s="41"/>
      <c r="B187" s="42"/>
      <c r="C187" s="43"/>
      <c r="D187" s="228" t="s">
        <v>202</v>
      </c>
      <c r="E187" s="43"/>
      <c r="F187" s="229" t="s">
        <v>7326</v>
      </c>
      <c r="G187" s="43"/>
      <c r="H187" s="43"/>
      <c r="I187" s="230"/>
      <c r="J187" s="43"/>
      <c r="K187" s="43"/>
      <c r="L187" s="47"/>
      <c r="M187" s="231"/>
      <c r="N187" s="232"/>
      <c r="O187" s="87"/>
      <c r="P187" s="87"/>
      <c r="Q187" s="87"/>
      <c r="R187" s="87"/>
      <c r="S187" s="87"/>
      <c r="T187" s="88"/>
      <c r="U187" s="41"/>
      <c r="V187" s="41"/>
      <c r="W187" s="41"/>
      <c r="X187" s="41"/>
      <c r="Y187" s="41"/>
      <c r="Z187" s="41"/>
      <c r="AA187" s="41"/>
      <c r="AB187" s="41"/>
      <c r="AC187" s="41"/>
      <c r="AD187" s="41"/>
      <c r="AE187" s="41"/>
      <c r="AT187" s="20" t="s">
        <v>202</v>
      </c>
      <c r="AU187" s="20" t="s">
        <v>76</v>
      </c>
    </row>
    <row r="188" s="12" customFormat="1" ht="25.92" customHeight="1">
      <c r="A188" s="12"/>
      <c r="B188" s="199"/>
      <c r="C188" s="200"/>
      <c r="D188" s="201" t="s">
        <v>68</v>
      </c>
      <c r="E188" s="202" t="s">
        <v>7072</v>
      </c>
      <c r="F188" s="202" t="s">
        <v>7327</v>
      </c>
      <c r="G188" s="200"/>
      <c r="H188" s="200"/>
      <c r="I188" s="203"/>
      <c r="J188" s="204">
        <f>BK188</f>
        <v>0</v>
      </c>
      <c r="K188" s="200"/>
      <c r="L188" s="205"/>
      <c r="M188" s="206"/>
      <c r="N188" s="207"/>
      <c r="O188" s="207"/>
      <c r="P188" s="208">
        <f>SUM(P189:P244)</f>
        <v>0</v>
      </c>
      <c r="Q188" s="207"/>
      <c r="R188" s="208">
        <f>SUM(R189:R244)</f>
        <v>0</v>
      </c>
      <c r="S188" s="207"/>
      <c r="T188" s="209">
        <f>SUM(T189:T244)</f>
        <v>0</v>
      </c>
      <c r="U188" s="12"/>
      <c r="V188" s="12"/>
      <c r="W188" s="12"/>
      <c r="X188" s="12"/>
      <c r="Y188" s="12"/>
      <c r="Z188" s="12"/>
      <c r="AA188" s="12"/>
      <c r="AB188" s="12"/>
      <c r="AC188" s="12"/>
      <c r="AD188" s="12"/>
      <c r="AE188" s="12"/>
      <c r="AR188" s="210" t="s">
        <v>76</v>
      </c>
      <c r="AT188" s="211" t="s">
        <v>68</v>
      </c>
      <c r="AU188" s="211" t="s">
        <v>69</v>
      </c>
      <c r="AY188" s="210" t="s">
        <v>193</v>
      </c>
      <c r="BK188" s="212">
        <f>SUM(BK189:BK244)</f>
        <v>0</v>
      </c>
    </row>
    <row r="189" s="2" customFormat="1" ht="16.5" customHeight="1">
      <c r="A189" s="41"/>
      <c r="B189" s="42"/>
      <c r="C189" s="215" t="s">
        <v>554</v>
      </c>
      <c r="D189" s="215" t="s">
        <v>195</v>
      </c>
      <c r="E189" s="216" t="s">
        <v>7328</v>
      </c>
      <c r="F189" s="217" t="s">
        <v>7201</v>
      </c>
      <c r="G189" s="218" t="s">
        <v>7202</v>
      </c>
      <c r="H189" s="219">
        <v>1</v>
      </c>
      <c r="I189" s="220"/>
      <c r="J189" s="221">
        <f>ROUND(I189*H189,2)</f>
        <v>0</v>
      </c>
      <c r="K189" s="217" t="s">
        <v>19</v>
      </c>
      <c r="L189" s="47"/>
      <c r="M189" s="222" t="s">
        <v>19</v>
      </c>
      <c r="N189" s="223" t="s">
        <v>40</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200</v>
      </c>
      <c r="AT189" s="226" t="s">
        <v>195</v>
      </c>
      <c r="AU189" s="226" t="s">
        <v>76</v>
      </c>
      <c r="AY189" s="20" t="s">
        <v>193</v>
      </c>
      <c r="BE189" s="227">
        <f>IF(N189="základní",J189,0)</f>
        <v>0</v>
      </c>
      <c r="BF189" s="227">
        <f>IF(N189="snížená",J189,0)</f>
        <v>0</v>
      </c>
      <c r="BG189" s="227">
        <f>IF(N189="zákl. přenesená",J189,0)</f>
        <v>0</v>
      </c>
      <c r="BH189" s="227">
        <f>IF(N189="sníž. přenesená",J189,0)</f>
        <v>0</v>
      </c>
      <c r="BI189" s="227">
        <f>IF(N189="nulová",J189,0)</f>
        <v>0</v>
      </c>
      <c r="BJ189" s="20" t="s">
        <v>76</v>
      </c>
      <c r="BK189" s="227">
        <f>ROUND(I189*H189,2)</f>
        <v>0</v>
      </c>
      <c r="BL189" s="20" t="s">
        <v>200</v>
      </c>
      <c r="BM189" s="226" t="s">
        <v>2267</v>
      </c>
    </row>
    <row r="190" s="2" customFormat="1">
      <c r="A190" s="41"/>
      <c r="B190" s="42"/>
      <c r="C190" s="43"/>
      <c r="D190" s="228" t="s">
        <v>202</v>
      </c>
      <c r="E190" s="43"/>
      <c r="F190" s="229" t="s">
        <v>7329</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202</v>
      </c>
      <c r="AU190" s="20" t="s">
        <v>76</v>
      </c>
    </row>
    <row r="191" s="2" customFormat="1" ht="16.5" customHeight="1">
      <c r="A191" s="41"/>
      <c r="B191" s="42"/>
      <c r="C191" s="215" t="s">
        <v>561</v>
      </c>
      <c r="D191" s="215" t="s">
        <v>195</v>
      </c>
      <c r="E191" s="216" t="s">
        <v>7330</v>
      </c>
      <c r="F191" s="217" t="s">
        <v>7331</v>
      </c>
      <c r="G191" s="218" t="s">
        <v>7202</v>
      </c>
      <c r="H191" s="219">
        <v>1</v>
      </c>
      <c r="I191" s="220"/>
      <c r="J191" s="221">
        <f>ROUND(I191*H191,2)</f>
        <v>0</v>
      </c>
      <c r="K191" s="217" t="s">
        <v>19</v>
      </c>
      <c r="L191" s="47"/>
      <c r="M191" s="222" t="s">
        <v>19</v>
      </c>
      <c r="N191" s="223" t="s">
        <v>40</v>
      </c>
      <c r="O191" s="87"/>
      <c r="P191" s="224">
        <f>O191*H191</f>
        <v>0</v>
      </c>
      <c r="Q191" s="224">
        <v>0</v>
      </c>
      <c r="R191" s="224">
        <f>Q191*H191</f>
        <v>0</v>
      </c>
      <c r="S191" s="224">
        <v>0</v>
      </c>
      <c r="T191" s="225">
        <f>S191*H191</f>
        <v>0</v>
      </c>
      <c r="U191" s="41"/>
      <c r="V191" s="41"/>
      <c r="W191" s="41"/>
      <c r="X191" s="41"/>
      <c r="Y191" s="41"/>
      <c r="Z191" s="41"/>
      <c r="AA191" s="41"/>
      <c r="AB191" s="41"/>
      <c r="AC191" s="41"/>
      <c r="AD191" s="41"/>
      <c r="AE191" s="41"/>
      <c r="AR191" s="226" t="s">
        <v>200</v>
      </c>
      <c r="AT191" s="226" t="s">
        <v>195</v>
      </c>
      <c r="AU191" s="226" t="s">
        <v>76</v>
      </c>
      <c r="AY191" s="20" t="s">
        <v>193</v>
      </c>
      <c r="BE191" s="227">
        <f>IF(N191="základní",J191,0)</f>
        <v>0</v>
      </c>
      <c r="BF191" s="227">
        <f>IF(N191="snížená",J191,0)</f>
        <v>0</v>
      </c>
      <c r="BG191" s="227">
        <f>IF(N191="zákl. přenesená",J191,0)</f>
        <v>0</v>
      </c>
      <c r="BH191" s="227">
        <f>IF(N191="sníž. přenesená",J191,0)</f>
        <v>0</v>
      </c>
      <c r="BI191" s="227">
        <f>IF(N191="nulová",J191,0)</f>
        <v>0</v>
      </c>
      <c r="BJ191" s="20" t="s">
        <v>76</v>
      </c>
      <c r="BK191" s="227">
        <f>ROUND(I191*H191,2)</f>
        <v>0</v>
      </c>
      <c r="BL191" s="20" t="s">
        <v>200</v>
      </c>
      <c r="BM191" s="226" t="s">
        <v>2278</v>
      </c>
    </row>
    <row r="192" s="2" customFormat="1">
      <c r="A192" s="41"/>
      <c r="B192" s="42"/>
      <c r="C192" s="43"/>
      <c r="D192" s="228" t="s">
        <v>202</v>
      </c>
      <c r="E192" s="43"/>
      <c r="F192" s="229" t="s">
        <v>7332</v>
      </c>
      <c r="G192" s="43"/>
      <c r="H192" s="43"/>
      <c r="I192" s="230"/>
      <c r="J192" s="43"/>
      <c r="K192" s="43"/>
      <c r="L192" s="47"/>
      <c r="M192" s="231"/>
      <c r="N192" s="232"/>
      <c r="O192" s="87"/>
      <c r="P192" s="87"/>
      <c r="Q192" s="87"/>
      <c r="R192" s="87"/>
      <c r="S192" s="87"/>
      <c r="T192" s="88"/>
      <c r="U192" s="41"/>
      <c r="V192" s="41"/>
      <c r="W192" s="41"/>
      <c r="X192" s="41"/>
      <c r="Y192" s="41"/>
      <c r="Z192" s="41"/>
      <c r="AA192" s="41"/>
      <c r="AB192" s="41"/>
      <c r="AC192" s="41"/>
      <c r="AD192" s="41"/>
      <c r="AE192" s="41"/>
      <c r="AT192" s="20" t="s">
        <v>202</v>
      </c>
      <c r="AU192" s="20" t="s">
        <v>76</v>
      </c>
    </row>
    <row r="193" s="2" customFormat="1" ht="16.5" customHeight="1">
      <c r="A193" s="41"/>
      <c r="B193" s="42"/>
      <c r="C193" s="215" t="s">
        <v>568</v>
      </c>
      <c r="D193" s="215" t="s">
        <v>195</v>
      </c>
      <c r="E193" s="216" t="s">
        <v>7333</v>
      </c>
      <c r="F193" s="217" t="s">
        <v>7334</v>
      </c>
      <c r="G193" s="218" t="s">
        <v>7202</v>
      </c>
      <c r="H193" s="219">
        <v>1</v>
      </c>
      <c r="I193" s="220"/>
      <c r="J193" s="221">
        <f>ROUND(I193*H193,2)</f>
        <v>0</v>
      </c>
      <c r="K193" s="217" t="s">
        <v>19</v>
      </c>
      <c r="L193" s="47"/>
      <c r="M193" s="222" t="s">
        <v>19</v>
      </c>
      <c r="N193" s="223" t="s">
        <v>40</v>
      </c>
      <c r="O193" s="87"/>
      <c r="P193" s="224">
        <f>O193*H193</f>
        <v>0</v>
      </c>
      <c r="Q193" s="224">
        <v>0</v>
      </c>
      <c r="R193" s="224">
        <f>Q193*H193</f>
        <v>0</v>
      </c>
      <c r="S193" s="224">
        <v>0</v>
      </c>
      <c r="T193" s="225">
        <f>S193*H193</f>
        <v>0</v>
      </c>
      <c r="U193" s="41"/>
      <c r="V193" s="41"/>
      <c r="W193" s="41"/>
      <c r="X193" s="41"/>
      <c r="Y193" s="41"/>
      <c r="Z193" s="41"/>
      <c r="AA193" s="41"/>
      <c r="AB193" s="41"/>
      <c r="AC193" s="41"/>
      <c r="AD193" s="41"/>
      <c r="AE193" s="41"/>
      <c r="AR193" s="226" t="s">
        <v>200</v>
      </c>
      <c r="AT193" s="226" t="s">
        <v>195</v>
      </c>
      <c r="AU193" s="226" t="s">
        <v>76</v>
      </c>
      <c r="AY193" s="20" t="s">
        <v>193</v>
      </c>
      <c r="BE193" s="227">
        <f>IF(N193="základní",J193,0)</f>
        <v>0</v>
      </c>
      <c r="BF193" s="227">
        <f>IF(N193="snížená",J193,0)</f>
        <v>0</v>
      </c>
      <c r="BG193" s="227">
        <f>IF(N193="zákl. přenesená",J193,0)</f>
        <v>0</v>
      </c>
      <c r="BH193" s="227">
        <f>IF(N193="sníž. přenesená",J193,0)</f>
        <v>0</v>
      </c>
      <c r="BI193" s="227">
        <f>IF(N193="nulová",J193,0)</f>
        <v>0</v>
      </c>
      <c r="BJ193" s="20" t="s">
        <v>76</v>
      </c>
      <c r="BK193" s="227">
        <f>ROUND(I193*H193,2)</f>
        <v>0</v>
      </c>
      <c r="BL193" s="20" t="s">
        <v>200</v>
      </c>
      <c r="BM193" s="226" t="s">
        <v>2290</v>
      </c>
    </row>
    <row r="194" s="2" customFormat="1">
      <c r="A194" s="41"/>
      <c r="B194" s="42"/>
      <c r="C194" s="43"/>
      <c r="D194" s="228" t="s">
        <v>202</v>
      </c>
      <c r="E194" s="43"/>
      <c r="F194" s="229" t="s">
        <v>7335</v>
      </c>
      <c r="G194" s="43"/>
      <c r="H194" s="43"/>
      <c r="I194" s="230"/>
      <c r="J194" s="43"/>
      <c r="K194" s="43"/>
      <c r="L194" s="47"/>
      <c r="M194" s="231"/>
      <c r="N194" s="232"/>
      <c r="O194" s="87"/>
      <c r="P194" s="87"/>
      <c r="Q194" s="87"/>
      <c r="R194" s="87"/>
      <c r="S194" s="87"/>
      <c r="T194" s="88"/>
      <c r="U194" s="41"/>
      <c r="V194" s="41"/>
      <c r="W194" s="41"/>
      <c r="X194" s="41"/>
      <c r="Y194" s="41"/>
      <c r="Z194" s="41"/>
      <c r="AA194" s="41"/>
      <c r="AB194" s="41"/>
      <c r="AC194" s="41"/>
      <c r="AD194" s="41"/>
      <c r="AE194" s="41"/>
      <c r="AT194" s="20" t="s">
        <v>202</v>
      </c>
      <c r="AU194" s="20" t="s">
        <v>76</v>
      </c>
    </row>
    <row r="195" s="2" customFormat="1" ht="16.5" customHeight="1">
      <c r="A195" s="41"/>
      <c r="B195" s="42"/>
      <c r="C195" s="215" t="s">
        <v>577</v>
      </c>
      <c r="D195" s="215" t="s">
        <v>195</v>
      </c>
      <c r="E195" s="216" t="s">
        <v>7336</v>
      </c>
      <c r="F195" s="217" t="s">
        <v>7331</v>
      </c>
      <c r="G195" s="218" t="s">
        <v>7202</v>
      </c>
      <c r="H195" s="219">
        <v>1</v>
      </c>
      <c r="I195" s="220"/>
      <c r="J195" s="221">
        <f>ROUND(I195*H195,2)</f>
        <v>0</v>
      </c>
      <c r="K195" s="217" t="s">
        <v>19</v>
      </c>
      <c r="L195" s="47"/>
      <c r="M195" s="222" t="s">
        <v>19</v>
      </c>
      <c r="N195" s="223" t="s">
        <v>40</v>
      </c>
      <c r="O195" s="87"/>
      <c r="P195" s="224">
        <f>O195*H195</f>
        <v>0</v>
      </c>
      <c r="Q195" s="224">
        <v>0</v>
      </c>
      <c r="R195" s="224">
        <f>Q195*H195</f>
        <v>0</v>
      </c>
      <c r="S195" s="224">
        <v>0</v>
      </c>
      <c r="T195" s="225">
        <f>S195*H195</f>
        <v>0</v>
      </c>
      <c r="U195" s="41"/>
      <c r="V195" s="41"/>
      <c r="W195" s="41"/>
      <c r="X195" s="41"/>
      <c r="Y195" s="41"/>
      <c r="Z195" s="41"/>
      <c r="AA195" s="41"/>
      <c r="AB195" s="41"/>
      <c r="AC195" s="41"/>
      <c r="AD195" s="41"/>
      <c r="AE195" s="41"/>
      <c r="AR195" s="226" t="s">
        <v>200</v>
      </c>
      <c r="AT195" s="226" t="s">
        <v>195</v>
      </c>
      <c r="AU195" s="226" t="s">
        <v>76</v>
      </c>
      <c r="AY195" s="20" t="s">
        <v>193</v>
      </c>
      <c r="BE195" s="227">
        <f>IF(N195="základní",J195,0)</f>
        <v>0</v>
      </c>
      <c r="BF195" s="227">
        <f>IF(N195="snížená",J195,0)</f>
        <v>0</v>
      </c>
      <c r="BG195" s="227">
        <f>IF(N195="zákl. přenesená",J195,0)</f>
        <v>0</v>
      </c>
      <c r="BH195" s="227">
        <f>IF(N195="sníž. přenesená",J195,0)</f>
        <v>0</v>
      </c>
      <c r="BI195" s="227">
        <f>IF(N195="nulová",J195,0)</f>
        <v>0</v>
      </c>
      <c r="BJ195" s="20" t="s">
        <v>76</v>
      </c>
      <c r="BK195" s="227">
        <f>ROUND(I195*H195,2)</f>
        <v>0</v>
      </c>
      <c r="BL195" s="20" t="s">
        <v>200</v>
      </c>
      <c r="BM195" s="226" t="s">
        <v>2303</v>
      </c>
    </row>
    <row r="196" s="2" customFormat="1">
      <c r="A196" s="41"/>
      <c r="B196" s="42"/>
      <c r="C196" s="43"/>
      <c r="D196" s="228" t="s">
        <v>202</v>
      </c>
      <c r="E196" s="43"/>
      <c r="F196" s="229" t="s">
        <v>7337</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202</v>
      </c>
      <c r="AU196" s="20" t="s">
        <v>76</v>
      </c>
    </row>
    <row r="197" s="2" customFormat="1" ht="16.5" customHeight="1">
      <c r="A197" s="41"/>
      <c r="B197" s="42"/>
      <c r="C197" s="215" t="s">
        <v>584</v>
      </c>
      <c r="D197" s="215" t="s">
        <v>195</v>
      </c>
      <c r="E197" s="216" t="s">
        <v>7338</v>
      </c>
      <c r="F197" s="217" t="s">
        <v>7334</v>
      </c>
      <c r="G197" s="218" t="s">
        <v>7202</v>
      </c>
      <c r="H197" s="219">
        <v>1</v>
      </c>
      <c r="I197" s="220"/>
      <c r="J197" s="221">
        <f>ROUND(I197*H197,2)</f>
        <v>0</v>
      </c>
      <c r="K197" s="217" t="s">
        <v>19</v>
      </c>
      <c r="L197" s="47"/>
      <c r="M197" s="222" t="s">
        <v>19</v>
      </c>
      <c r="N197" s="223" t="s">
        <v>40</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200</v>
      </c>
      <c r="AT197" s="226" t="s">
        <v>195</v>
      </c>
      <c r="AU197" s="226" t="s">
        <v>76</v>
      </c>
      <c r="AY197" s="20" t="s">
        <v>193</v>
      </c>
      <c r="BE197" s="227">
        <f>IF(N197="základní",J197,0)</f>
        <v>0</v>
      </c>
      <c r="BF197" s="227">
        <f>IF(N197="snížená",J197,0)</f>
        <v>0</v>
      </c>
      <c r="BG197" s="227">
        <f>IF(N197="zákl. přenesená",J197,0)</f>
        <v>0</v>
      </c>
      <c r="BH197" s="227">
        <f>IF(N197="sníž. přenesená",J197,0)</f>
        <v>0</v>
      </c>
      <c r="BI197" s="227">
        <f>IF(N197="nulová",J197,0)</f>
        <v>0</v>
      </c>
      <c r="BJ197" s="20" t="s">
        <v>76</v>
      </c>
      <c r="BK197" s="227">
        <f>ROUND(I197*H197,2)</f>
        <v>0</v>
      </c>
      <c r="BL197" s="20" t="s">
        <v>200</v>
      </c>
      <c r="BM197" s="226" t="s">
        <v>2312</v>
      </c>
    </row>
    <row r="198" s="2" customFormat="1">
      <c r="A198" s="41"/>
      <c r="B198" s="42"/>
      <c r="C198" s="43"/>
      <c r="D198" s="228" t="s">
        <v>202</v>
      </c>
      <c r="E198" s="43"/>
      <c r="F198" s="229" t="s">
        <v>7339</v>
      </c>
      <c r="G198" s="43"/>
      <c r="H198" s="43"/>
      <c r="I198" s="230"/>
      <c r="J198" s="43"/>
      <c r="K198" s="43"/>
      <c r="L198" s="47"/>
      <c r="M198" s="231"/>
      <c r="N198" s="232"/>
      <c r="O198" s="87"/>
      <c r="P198" s="87"/>
      <c r="Q198" s="87"/>
      <c r="R198" s="87"/>
      <c r="S198" s="87"/>
      <c r="T198" s="88"/>
      <c r="U198" s="41"/>
      <c r="V198" s="41"/>
      <c r="W198" s="41"/>
      <c r="X198" s="41"/>
      <c r="Y198" s="41"/>
      <c r="Z198" s="41"/>
      <c r="AA198" s="41"/>
      <c r="AB198" s="41"/>
      <c r="AC198" s="41"/>
      <c r="AD198" s="41"/>
      <c r="AE198" s="41"/>
      <c r="AT198" s="20" t="s">
        <v>202</v>
      </c>
      <c r="AU198" s="20" t="s">
        <v>76</v>
      </c>
    </row>
    <row r="199" s="2" customFormat="1" ht="16.5" customHeight="1">
      <c r="A199" s="41"/>
      <c r="B199" s="42"/>
      <c r="C199" s="215" t="s">
        <v>591</v>
      </c>
      <c r="D199" s="215" t="s">
        <v>195</v>
      </c>
      <c r="E199" s="216" t="s">
        <v>7340</v>
      </c>
      <c r="F199" s="217" t="s">
        <v>7341</v>
      </c>
      <c r="G199" s="218" t="s">
        <v>7202</v>
      </c>
      <c r="H199" s="219">
        <v>1</v>
      </c>
      <c r="I199" s="220"/>
      <c r="J199" s="221">
        <f>ROUND(I199*H199,2)</f>
        <v>0</v>
      </c>
      <c r="K199" s="217" t="s">
        <v>19</v>
      </c>
      <c r="L199" s="47"/>
      <c r="M199" s="222" t="s">
        <v>19</v>
      </c>
      <c r="N199" s="223" t="s">
        <v>40</v>
      </c>
      <c r="O199" s="87"/>
      <c r="P199" s="224">
        <f>O199*H199</f>
        <v>0</v>
      </c>
      <c r="Q199" s="224">
        <v>0</v>
      </c>
      <c r="R199" s="224">
        <f>Q199*H199</f>
        <v>0</v>
      </c>
      <c r="S199" s="224">
        <v>0</v>
      </c>
      <c r="T199" s="225">
        <f>S199*H199</f>
        <v>0</v>
      </c>
      <c r="U199" s="41"/>
      <c r="V199" s="41"/>
      <c r="W199" s="41"/>
      <c r="X199" s="41"/>
      <c r="Y199" s="41"/>
      <c r="Z199" s="41"/>
      <c r="AA199" s="41"/>
      <c r="AB199" s="41"/>
      <c r="AC199" s="41"/>
      <c r="AD199" s="41"/>
      <c r="AE199" s="41"/>
      <c r="AR199" s="226" t="s">
        <v>200</v>
      </c>
      <c r="AT199" s="226" t="s">
        <v>195</v>
      </c>
      <c r="AU199" s="226" t="s">
        <v>76</v>
      </c>
      <c r="AY199" s="20" t="s">
        <v>193</v>
      </c>
      <c r="BE199" s="227">
        <f>IF(N199="základní",J199,0)</f>
        <v>0</v>
      </c>
      <c r="BF199" s="227">
        <f>IF(N199="snížená",J199,0)</f>
        <v>0</v>
      </c>
      <c r="BG199" s="227">
        <f>IF(N199="zákl. přenesená",J199,0)</f>
        <v>0</v>
      </c>
      <c r="BH199" s="227">
        <f>IF(N199="sníž. přenesená",J199,0)</f>
        <v>0</v>
      </c>
      <c r="BI199" s="227">
        <f>IF(N199="nulová",J199,0)</f>
        <v>0</v>
      </c>
      <c r="BJ199" s="20" t="s">
        <v>76</v>
      </c>
      <c r="BK199" s="227">
        <f>ROUND(I199*H199,2)</f>
        <v>0</v>
      </c>
      <c r="BL199" s="20" t="s">
        <v>200</v>
      </c>
      <c r="BM199" s="226" t="s">
        <v>2322</v>
      </c>
    </row>
    <row r="200" s="2" customFormat="1">
      <c r="A200" s="41"/>
      <c r="B200" s="42"/>
      <c r="C200" s="43"/>
      <c r="D200" s="228" t="s">
        <v>202</v>
      </c>
      <c r="E200" s="43"/>
      <c r="F200" s="229" t="s">
        <v>7342</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202</v>
      </c>
      <c r="AU200" s="20" t="s">
        <v>76</v>
      </c>
    </row>
    <row r="201" s="2" customFormat="1" ht="16.5" customHeight="1">
      <c r="A201" s="41"/>
      <c r="B201" s="42"/>
      <c r="C201" s="215" t="s">
        <v>598</v>
      </c>
      <c r="D201" s="215" t="s">
        <v>195</v>
      </c>
      <c r="E201" s="216" t="s">
        <v>7343</v>
      </c>
      <c r="F201" s="217" t="s">
        <v>7341</v>
      </c>
      <c r="G201" s="218" t="s">
        <v>7202</v>
      </c>
      <c r="H201" s="219">
        <v>1</v>
      </c>
      <c r="I201" s="220"/>
      <c r="J201" s="221">
        <f>ROUND(I201*H201,2)</f>
        <v>0</v>
      </c>
      <c r="K201" s="217" t="s">
        <v>19</v>
      </c>
      <c r="L201" s="47"/>
      <c r="M201" s="222" t="s">
        <v>19</v>
      </c>
      <c r="N201" s="223" t="s">
        <v>40</v>
      </c>
      <c r="O201" s="87"/>
      <c r="P201" s="224">
        <f>O201*H201</f>
        <v>0</v>
      </c>
      <c r="Q201" s="224">
        <v>0</v>
      </c>
      <c r="R201" s="224">
        <f>Q201*H201</f>
        <v>0</v>
      </c>
      <c r="S201" s="224">
        <v>0</v>
      </c>
      <c r="T201" s="225">
        <f>S201*H201</f>
        <v>0</v>
      </c>
      <c r="U201" s="41"/>
      <c r="V201" s="41"/>
      <c r="W201" s="41"/>
      <c r="X201" s="41"/>
      <c r="Y201" s="41"/>
      <c r="Z201" s="41"/>
      <c r="AA201" s="41"/>
      <c r="AB201" s="41"/>
      <c r="AC201" s="41"/>
      <c r="AD201" s="41"/>
      <c r="AE201" s="41"/>
      <c r="AR201" s="226" t="s">
        <v>200</v>
      </c>
      <c r="AT201" s="226" t="s">
        <v>195</v>
      </c>
      <c r="AU201" s="226" t="s">
        <v>76</v>
      </c>
      <c r="AY201" s="20" t="s">
        <v>193</v>
      </c>
      <c r="BE201" s="227">
        <f>IF(N201="základní",J201,0)</f>
        <v>0</v>
      </c>
      <c r="BF201" s="227">
        <f>IF(N201="snížená",J201,0)</f>
        <v>0</v>
      </c>
      <c r="BG201" s="227">
        <f>IF(N201="zákl. přenesená",J201,0)</f>
        <v>0</v>
      </c>
      <c r="BH201" s="227">
        <f>IF(N201="sníž. přenesená",J201,0)</f>
        <v>0</v>
      </c>
      <c r="BI201" s="227">
        <f>IF(N201="nulová",J201,0)</f>
        <v>0</v>
      </c>
      <c r="BJ201" s="20" t="s">
        <v>76</v>
      </c>
      <c r="BK201" s="227">
        <f>ROUND(I201*H201,2)</f>
        <v>0</v>
      </c>
      <c r="BL201" s="20" t="s">
        <v>200</v>
      </c>
      <c r="BM201" s="226" t="s">
        <v>2333</v>
      </c>
    </row>
    <row r="202" s="2" customFormat="1">
      <c r="A202" s="41"/>
      <c r="B202" s="42"/>
      <c r="C202" s="43"/>
      <c r="D202" s="228" t="s">
        <v>202</v>
      </c>
      <c r="E202" s="43"/>
      <c r="F202" s="229" t="s">
        <v>7342</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202</v>
      </c>
      <c r="AU202" s="20" t="s">
        <v>76</v>
      </c>
    </row>
    <row r="203" s="2" customFormat="1" ht="16.5" customHeight="1">
      <c r="A203" s="41"/>
      <c r="B203" s="42"/>
      <c r="C203" s="215" t="s">
        <v>607</v>
      </c>
      <c r="D203" s="215" t="s">
        <v>195</v>
      </c>
      <c r="E203" s="216" t="s">
        <v>7344</v>
      </c>
      <c r="F203" s="217" t="s">
        <v>7345</v>
      </c>
      <c r="G203" s="218" t="s">
        <v>7202</v>
      </c>
      <c r="H203" s="219">
        <v>1</v>
      </c>
      <c r="I203" s="220"/>
      <c r="J203" s="221">
        <f>ROUND(I203*H203,2)</f>
        <v>0</v>
      </c>
      <c r="K203" s="217" t="s">
        <v>19</v>
      </c>
      <c r="L203" s="47"/>
      <c r="M203" s="222" t="s">
        <v>19</v>
      </c>
      <c r="N203" s="223" t="s">
        <v>40</v>
      </c>
      <c r="O203" s="87"/>
      <c r="P203" s="224">
        <f>O203*H203</f>
        <v>0</v>
      </c>
      <c r="Q203" s="224">
        <v>0</v>
      </c>
      <c r="R203" s="224">
        <f>Q203*H203</f>
        <v>0</v>
      </c>
      <c r="S203" s="224">
        <v>0</v>
      </c>
      <c r="T203" s="225">
        <f>S203*H203</f>
        <v>0</v>
      </c>
      <c r="U203" s="41"/>
      <c r="V203" s="41"/>
      <c r="W203" s="41"/>
      <c r="X203" s="41"/>
      <c r="Y203" s="41"/>
      <c r="Z203" s="41"/>
      <c r="AA203" s="41"/>
      <c r="AB203" s="41"/>
      <c r="AC203" s="41"/>
      <c r="AD203" s="41"/>
      <c r="AE203" s="41"/>
      <c r="AR203" s="226" t="s">
        <v>200</v>
      </c>
      <c r="AT203" s="226" t="s">
        <v>195</v>
      </c>
      <c r="AU203" s="226" t="s">
        <v>76</v>
      </c>
      <c r="AY203" s="20" t="s">
        <v>193</v>
      </c>
      <c r="BE203" s="227">
        <f>IF(N203="základní",J203,0)</f>
        <v>0</v>
      </c>
      <c r="BF203" s="227">
        <f>IF(N203="snížená",J203,0)</f>
        <v>0</v>
      </c>
      <c r="BG203" s="227">
        <f>IF(N203="zákl. přenesená",J203,0)</f>
        <v>0</v>
      </c>
      <c r="BH203" s="227">
        <f>IF(N203="sníž. přenesená",J203,0)</f>
        <v>0</v>
      </c>
      <c r="BI203" s="227">
        <f>IF(N203="nulová",J203,0)</f>
        <v>0</v>
      </c>
      <c r="BJ203" s="20" t="s">
        <v>76</v>
      </c>
      <c r="BK203" s="227">
        <f>ROUND(I203*H203,2)</f>
        <v>0</v>
      </c>
      <c r="BL203" s="20" t="s">
        <v>200</v>
      </c>
      <c r="BM203" s="226" t="s">
        <v>2345</v>
      </c>
    </row>
    <row r="204" s="2" customFormat="1">
      <c r="A204" s="41"/>
      <c r="B204" s="42"/>
      <c r="C204" s="43"/>
      <c r="D204" s="228" t="s">
        <v>202</v>
      </c>
      <c r="E204" s="43"/>
      <c r="F204" s="229" t="s">
        <v>7346</v>
      </c>
      <c r="G204" s="43"/>
      <c r="H204" s="43"/>
      <c r="I204" s="230"/>
      <c r="J204" s="43"/>
      <c r="K204" s="43"/>
      <c r="L204" s="47"/>
      <c r="M204" s="231"/>
      <c r="N204" s="232"/>
      <c r="O204" s="87"/>
      <c r="P204" s="87"/>
      <c r="Q204" s="87"/>
      <c r="R204" s="87"/>
      <c r="S204" s="87"/>
      <c r="T204" s="88"/>
      <c r="U204" s="41"/>
      <c r="V204" s="41"/>
      <c r="W204" s="41"/>
      <c r="X204" s="41"/>
      <c r="Y204" s="41"/>
      <c r="Z204" s="41"/>
      <c r="AA204" s="41"/>
      <c r="AB204" s="41"/>
      <c r="AC204" s="41"/>
      <c r="AD204" s="41"/>
      <c r="AE204" s="41"/>
      <c r="AT204" s="20" t="s">
        <v>202</v>
      </c>
      <c r="AU204" s="20" t="s">
        <v>76</v>
      </c>
    </row>
    <row r="205" s="2" customFormat="1" ht="16.5" customHeight="1">
      <c r="A205" s="41"/>
      <c r="B205" s="42"/>
      <c r="C205" s="215" t="s">
        <v>614</v>
      </c>
      <c r="D205" s="215" t="s">
        <v>195</v>
      </c>
      <c r="E205" s="216" t="s">
        <v>7347</v>
      </c>
      <c r="F205" s="217" t="s">
        <v>7348</v>
      </c>
      <c r="G205" s="218" t="s">
        <v>7202</v>
      </c>
      <c r="H205" s="219">
        <v>1</v>
      </c>
      <c r="I205" s="220"/>
      <c r="J205" s="221">
        <f>ROUND(I205*H205,2)</f>
        <v>0</v>
      </c>
      <c r="K205" s="217" t="s">
        <v>19</v>
      </c>
      <c r="L205" s="47"/>
      <c r="M205" s="222" t="s">
        <v>19</v>
      </c>
      <c r="N205" s="223" t="s">
        <v>40</v>
      </c>
      <c r="O205" s="87"/>
      <c r="P205" s="224">
        <f>O205*H205</f>
        <v>0</v>
      </c>
      <c r="Q205" s="224">
        <v>0</v>
      </c>
      <c r="R205" s="224">
        <f>Q205*H205</f>
        <v>0</v>
      </c>
      <c r="S205" s="224">
        <v>0</v>
      </c>
      <c r="T205" s="225">
        <f>S205*H205</f>
        <v>0</v>
      </c>
      <c r="U205" s="41"/>
      <c r="V205" s="41"/>
      <c r="W205" s="41"/>
      <c r="X205" s="41"/>
      <c r="Y205" s="41"/>
      <c r="Z205" s="41"/>
      <c r="AA205" s="41"/>
      <c r="AB205" s="41"/>
      <c r="AC205" s="41"/>
      <c r="AD205" s="41"/>
      <c r="AE205" s="41"/>
      <c r="AR205" s="226" t="s">
        <v>200</v>
      </c>
      <c r="AT205" s="226" t="s">
        <v>195</v>
      </c>
      <c r="AU205" s="226" t="s">
        <v>76</v>
      </c>
      <c r="AY205" s="20" t="s">
        <v>193</v>
      </c>
      <c r="BE205" s="227">
        <f>IF(N205="základní",J205,0)</f>
        <v>0</v>
      </c>
      <c r="BF205" s="227">
        <f>IF(N205="snížená",J205,0)</f>
        <v>0</v>
      </c>
      <c r="BG205" s="227">
        <f>IF(N205="zákl. přenesená",J205,0)</f>
        <v>0</v>
      </c>
      <c r="BH205" s="227">
        <f>IF(N205="sníž. přenesená",J205,0)</f>
        <v>0</v>
      </c>
      <c r="BI205" s="227">
        <f>IF(N205="nulová",J205,0)</f>
        <v>0</v>
      </c>
      <c r="BJ205" s="20" t="s">
        <v>76</v>
      </c>
      <c r="BK205" s="227">
        <f>ROUND(I205*H205,2)</f>
        <v>0</v>
      </c>
      <c r="BL205" s="20" t="s">
        <v>200</v>
      </c>
      <c r="BM205" s="226" t="s">
        <v>2357</v>
      </c>
    </row>
    <row r="206" s="2" customFormat="1">
      <c r="A206" s="41"/>
      <c r="B206" s="42"/>
      <c r="C206" s="43"/>
      <c r="D206" s="228" t="s">
        <v>202</v>
      </c>
      <c r="E206" s="43"/>
      <c r="F206" s="229" t="s">
        <v>7349</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202</v>
      </c>
      <c r="AU206" s="20" t="s">
        <v>76</v>
      </c>
    </row>
    <row r="207" s="2" customFormat="1" ht="16.5" customHeight="1">
      <c r="A207" s="41"/>
      <c r="B207" s="42"/>
      <c r="C207" s="215" t="s">
        <v>621</v>
      </c>
      <c r="D207" s="215" t="s">
        <v>195</v>
      </c>
      <c r="E207" s="216" t="s">
        <v>7350</v>
      </c>
      <c r="F207" s="217" t="s">
        <v>7348</v>
      </c>
      <c r="G207" s="218" t="s">
        <v>7202</v>
      </c>
      <c r="H207" s="219">
        <v>1</v>
      </c>
      <c r="I207" s="220"/>
      <c r="J207" s="221">
        <f>ROUND(I207*H207,2)</f>
        <v>0</v>
      </c>
      <c r="K207" s="217" t="s">
        <v>19</v>
      </c>
      <c r="L207" s="47"/>
      <c r="M207" s="222" t="s">
        <v>19</v>
      </c>
      <c r="N207" s="223" t="s">
        <v>40</v>
      </c>
      <c r="O207" s="87"/>
      <c r="P207" s="224">
        <f>O207*H207</f>
        <v>0</v>
      </c>
      <c r="Q207" s="224">
        <v>0</v>
      </c>
      <c r="R207" s="224">
        <f>Q207*H207</f>
        <v>0</v>
      </c>
      <c r="S207" s="224">
        <v>0</v>
      </c>
      <c r="T207" s="225">
        <f>S207*H207</f>
        <v>0</v>
      </c>
      <c r="U207" s="41"/>
      <c r="V207" s="41"/>
      <c r="W207" s="41"/>
      <c r="X207" s="41"/>
      <c r="Y207" s="41"/>
      <c r="Z207" s="41"/>
      <c r="AA207" s="41"/>
      <c r="AB207" s="41"/>
      <c r="AC207" s="41"/>
      <c r="AD207" s="41"/>
      <c r="AE207" s="41"/>
      <c r="AR207" s="226" t="s">
        <v>200</v>
      </c>
      <c r="AT207" s="226" t="s">
        <v>195</v>
      </c>
      <c r="AU207" s="226" t="s">
        <v>76</v>
      </c>
      <c r="AY207" s="20" t="s">
        <v>193</v>
      </c>
      <c r="BE207" s="227">
        <f>IF(N207="základní",J207,0)</f>
        <v>0</v>
      </c>
      <c r="BF207" s="227">
        <f>IF(N207="snížená",J207,0)</f>
        <v>0</v>
      </c>
      <c r="BG207" s="227">
        <f>IF(N207="zákl. přenesená",J207,0)</f>
        <v>0</v>
      </c>
      <c r="BH207" s="227">
        <f>IF(N207="sníž. přenesená",J207,0)</f>
        <v>0</v>
      </c>
      <c r="BI207" s="227">
        <f>IF(N207="nulová",J207,0)</f>
        <v>0</v>
      </c>
      <c r="BJ207" s="20" t="s">
        <v>76</v>
      </c>
      <c r="BK207" s="227">
        <f>ROUND(I207*H207,2)</f>
        <v>0</v>
      </c>
      <c r="BL207" s="20" t="s">
        <v>200</v>
      </c>
      <c r="BM207" s="226" t="s">
        <v>940</v>
      </c>
    </row>
    <row r="208" s="2" customFormat="1">
      <c r="A208" s="41"/>
      <c r="B208" s="42"/>
      <c r="C208" s="43"/>
      <c r="D208" s="228" t="s">
        <v>202</v>
      </c>
      <c r="E208" s="43"/>
      <c r="F208" s="229" t="s">
        <v>7351</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202</v>
      </c>
      <c r="AU208" s="20" t="s">
        <v>76</v>
      </c>
    </row>
    <row r="209" s="2" customFormat="1" ht="16.5" customHeight="1">
      <c r="A209" s="41"/>
      <c r="B209" s="42"/>
      <c r="C209" s="215" t="s">
        <v>627</v>
      </c>
      <c r="D209" s="215" t="s">
        <v>195</v>
      </c>
      <c r="E209" s="216" t="s">
        <v>7352</v>
      </c>
      <c r="F209" s="217" t="s">
        <v>7348</v>
      </c>
      <c r="G209" s="218" t="s">
        <v>7202</v>
      </c>
      <c r="H209" s="219">
        <v>1</v>
      </c>
      <c r="I209" s="220"/>
      <c r="J209" s="221">
        <f>ROUND(I209*H209,2)</f>
        <v>0</v>
      </c>
      <c r="K209" s="217" t="s">
        <v>19</v>
      </c>
      <c r="L209" s="47"/>
      <c r="M209" s="222" t="s">
        <v>19</v>
      </c>
      <c r="N209" s="223" t="s">
        <v>40</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200</v>
      </c>
      <c r="AT209" s="226" t="s">
        <v>195</v>
      </c>
      <c r="AU209" s="226" t="s">
        <v>76</v>
      </c>
      <c r="AY209" s="20" t="s">
        <v>193</v>
      </c>
      <c r="BE209" s="227">
        <f>IF(N209="základní",J209,0)</f>
        <v>0</v>
      </c>
      <c r="BF209" s="227">
        <f>IF(N209="snížená",J209,0)</f>
        <v>0</v>
      </c>
      <c r="BG209" s="227">
        <f>IF(N209="zákl. přenesená",J209,0)</f>
        <v>0</v>
      </c>
      <c r="BH209" s="227">
        <f>IF(N209="sníž. přenesená",J209,0)</f>
        <v>0</v>
      </c>
      <c r="BI209" s="227">
        <f>IF(N209="nulová",J209,0)</f>
        <v>0</v>
      </c>
      <c r="BJ209" s="20" t="s">
        <v>76</v>
      </c>
      <c r="BK209" s="227">
        <f>ROUND(I209*H209,2)</f>
        <v>0</v>
      </c>
      <c r="BL209" s="20" t="s">
        <v>200</v>
      </c>
      <c r="BM209" s="226" t="s">
        <v>2383</v>
      </c>
    </row>
    <row r="210" s="2" customFormat="1">
      <c r="A210" s="41"/>
      <c r="B210" s="42"/>
      <c r="C210" s="43"/>
      <c r="D210" s="228" t="s">
        <v>202</v>
      </c>
      <c r="E210" s="43"/>
      <c r="F210" s="229" t="s">
        <v>7353</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202</v>
      </c>
      <c r="AU210" s="20" t="s">
        <v>76</v>
      </c>
    </row>
    <row r="211" s="2" customFormat="1" ht="16.5" customHeight="1">
      <c r="A211" s="41"/>
      <c r="B211" s="42"/>
      <c r="C211" s="215" t="s">
        <v>634</v>
      </c>
      <c r="D211" s="215" t="s">
        <v>195</v>
      </c>
      <c r="E211" s="216" t="s">
        <v>7354</v>
      </c>
      <c r="F211" s="217" t="s">
        <v>7355</v>
      </c>
      <c r="G211" s="218" t="s">
        <v>7202</v>
      </c>
      <c r="H211" s="219">
        <v>14</v>
      </c>
      <c r="I211" s="220"/>
      <c r="J211" s="221">
        <f>ROUND(I211*H211,2)</f>
        <v>0</v>
      </c>
      <c r="K211" s="217" t="s">
        <v>19</v>
      </c>
      <c r="L211" s="47"/>
      <c r="M211" s="222" t="s">
        <v>19</v>
      </c>
      <c r="N211" s="223" t="s">
        <v>40</v>
      </c>
      <c r="O211" s="87"/>
      <c r="P211" s="224">
        <f>O211*H211</f>
        <v>0</v>
      </c>
      <c r="Q211" s="224">
        <v>0</v>
      </c>
      <c r="R211" s="224">
        <f>Q211*H211</f>
        <v>0</v>
      </c>
      <c r="S211" s="224">
        <v>0</v>
      </c>
      <c r="T211" s="225">
        <f>S211*H211</f>
        <v>0</v>
      </c>
      <c r="U211" s="41"/>
      <c r="V211" s="41"/>
      <c r="W211" s="41"/>
      <c r="X211" s="41"/>
      <c r="Y211" s="41"/>
      <c r="Z211" s="41"/>
      <c r="AA211" s="41"/>
      <c r="AB211" s="41"/>
      <c r="AC211" s="41"/>
      <c r="AD211" s="41"/>
      <c r="AE211" s="41"/>
      <c r="AR211" s="226" t="s">
        <v>200</v>
      </c>
      <c r="AT211" s="226" t="s">
        <v>195</v>
      </c>
      <c r="AU211" s="226" t="s">
        <v>76</v>
      </c>
      <c r="AY211" s="20" t="s">
        <v>193</v>
      </c>
      <c r="BE211" s="227">
        <f>IF(N211="základní",J211,0)</f>
        <v>0</v>
      </c>
      <c r="BF211" s="227">
        <f>IF(N211="snížená",J211,0)</f>
        <v>0</v>
      </c>
      <c r="BG211" s="227">
        <f>IF(N211="zákl. přenesená",J211,0)</f>
        <v>0</v>
      </c>
      <c r="BH211" s="227">
        <f>IF(N211="sníž. přenesená",J211,0)</f>
        <v>0</v>
      </c>
      <c r="BI211" s="227">
        <f>IF(N211="nulová",J211,0)</f>
        <v>0</v>
      </c>
      <c r="BJ211" s="20" t="s">
        <v>76</v>
      </c>
      <c r="BK211" s="227">
        <f>ROUND(I211*H211,2)</f>
        <v>0</v>
      </c>
      <c r="BL211" s="20" t="s">
        <v>200</v>
      </c>
      <c r="BM211" s="226" t="s">
        <v>2393</v>
      </c>
    </row>
    <row r="212" s="2" customFormat="1">
      <c r="A212" s="41"/>
      <c r="B212" s="42"/>
      <c r="C212" s="43"/>
      <c r="D212" s="228" t="s">
        <v>202</v>
      </c>
      <c r="E212" s="43"/>
      <c r="F212" s="229" t="s">
        <v>7356</v>
      </c>
      <c r="G212" s="43"/>
      <c r="H212" s="43"/>
      <c r="I212" s="230"/>
      <c r="J212" s="43"/>
      <c r="K212" s="43"/>
      <c r="L212" s="47"/>
      <c r="M212" s="231"/>
      <c r="N212" s="232"/>
      <c r="O212" s="87"/>
      <c r="P212" s="87"/>
      <c r="Q212" s="87"/>
      <c r="R212" s="87"/>
      <c r="S212" s="87"/>
      <c r="T212" s="88"/>
      <c r="U212" s="41"/>
      <c r="V212" s="41"/>
      <c r="W212" s="41"/>
      <c r="X212" s="41"/>
      <c r="Y212" s="41"/>
      <c r="Z212" s="41"/>
      <c r="AA212" s="41"/>
      <c r="AB212" s="41"/>
      <c r="AC212" s="41"/>
      <c r="AD212" s="41"/>
      <c r="AE212" s="41"/>
      <c r="AT212" s="20" t="s">
        <v>202</v>
      </c>
      <c r="AU212" s="20" t="s">
        <v>76</v>
      </c>
    </row>
    <row r="213" s="2" customFormat="1" ht="21.75" customHeight="1">
      <c r="A213" s="41"/>
      <c r="B213" s="42"/>
      <c r="C213" s="215" t="s">
        <v>640</v>
      </c>
      <c r="D213" s="215" t="s">
        <v>195</v>
      </c>
      <c r="E213" s="216" t="s">
        <v>7357</v>
      </c>
      <c r="F213" s="217" t="s">
        <v>7358</v>
      </c>
      <c r="G213" s="218" t="s">
        <v>7202</v>
      </c>
      <c r="H213" s="219">
        <v>8</v>
      </c>
      <c r="I213" s="220"/>
      <c r="J213" s="221">
        <f>ROUND(I213*H213,2)</f>
        <v>0</v>
      </c>
      <c r="K213" s="217" t="s">
        <v>19</v>
      </c>
      <c r="L213" s="47"/>
      <c r="M213" s="222" t="s">
        <v>19</v>
      </c>
      <c r="N213" s="223" t="s">
        <v>40</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200</v>
      </c>
      <c r="AT213" s="226" t="s">
        <v>195</v>
      </c>
      <c r="AU213" s="226" t="s">
        <v>76</v>
      </c>
      <c r="AY213" s="20" t="s">
        <v>193</v>
      </c>
      <c r="BE213" s="227">
        <f>IF(N213="základní",J213,0)</f>
        <v>0</v>
      </c>
      <c r="BF213" s="227">
        <f>IF(N213="snížená",J213,0)</f>
        <v>0</v>
      </c>
      <c r="BG213" s="227">
        <f>IF(N213="zákl. přenesená",J213,0)</f>
        <v>0</v>
      </c>
      <c r="BH213" s="227">
        <f>IF(N213="sníž. přenesená",J213,0)</f>
        <v>0</v>
      </c>
      <c r="BI213" s="227">
        <f>IF(N213="nulová",J213,0)</f>
        <v>0</v>
      </c>
      <c r="BJ213" s="20" t="s">
        <v>76</v>
      </c>
      <c r="BK213" s="227">
        <f>ROUND(I213*H213,2)</f>
        <v>0</v>
      </c>
      <c r="BL213" s="20" t="s">
        <v>200</v>
      </c>
      <c r="BM213" s="226" t="s">
        <v>2406</v>
      </c>
    </row>
    <row r="214" s="2" customFormat="1">
      <c r="A214" s="41"/>
      <c r="B214" s="42"/>
      <c r="C214" s="43"/>
      <c r="D214" s="228" t="s">
        <v>202</v>
      </c>
      <c r="E214" s="43"/>
      <c r="F214" s="229" t="s">
        <v>7359</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202</v>
      </c>
      <c r="AU214" s="20" t="s">
        <v>76</v>
      </c>
    </row>
    <row r="215" s="2" customFormat="1" ht="16.5" customHeight="1">
      <c r="A215" s="41"/>
      <c r="B215" s="42"/>
      <c r="C215" s="215" t="s">
        <v>647</v>
      </c>
      <c r="D215" s="215" t="s">
        <v>195</v>
      </c>
      <c r="E215" s="216" t="s">
        <v>7360</v>
      </c>
      <c r="F215" s="217" t="s">
        <v>7361</v>
      </c>
      <c r="G215" s="218" t="s">
        <v>7202</v>
      </c>
      <c r="H215" s="219">
        <v>14</v>
      </c>
      <c r="I215" s="220"/>
      <c r="J215" s="221">
        <f>ROUND(I215*H215,2)</f>
        <v>0</v>
      </c>
      <c r="K215" s="217" t="s">
        <v>19</v>
      </c>
      <c r="L215" s="47"/>
      <c r="M215" s="222" t="s">
        <v>19</v>
      </c>
      <c r="N215" s="223" t="s">
        <v>40</v>
      </c>
      <c r="O215" s="87"/>
      <c r="P215" s="224">
        <f>O215*H215</f>
        <v>0</v>
      </c>
      <c r="Q215" s="224">
        <v>0</v>
      </c>
      <c r="R215" s="224">
        <f>Q215*H215</f>
        <v>0</v>
      </c>
      <c r="S215" s="224">
        <v>0</v>
      </c>
      <c r="T215" s="225">
        <f>S215*H215</f>
        <v>0</v>
      </c>
      <c r="U215" s="41"/>
      <c r="V215" s="41"/>
      <c r="W215" s="41"/>
      <c r="X215" s="41"/>
      <c r="Y215" s="41"/>
      <c r="Z215" s="41"/>
      <c r="AA215" s="41"/>
      <c r="AB215" s="41"/>
      <c r="AC215" s="41"/>
      <c r="AD215" s="41"/>
      <c r="AE215" s="41"/>
      <c r="AR215" s="226" t="s">
        <v>200</v>
      </c>
      <c r="AT215" s="226" t="s">
        <v>195</v>
      </c>
      <c r="AU215" s="226" t="s">
        <v>76</v>
      </c>
      <c r="AY215" s="20" t="s">
        <v>193</v>
      </c>
      <c r="BE215" s="227">
        <f>IF(N215="základní",J215,0)</f>
        <v>0</v>
      </c>
      <c r="BF215" s="227">
        <f>IF(N215="snížená",J215,0)</f>
        <v>0</v>
      </c>
      <c r="BG215" s="227">
        <f>IF(N215="zákl. přenesená",J215,0)</f>
        <v>0</v>
      </c>
      <c r="BH215" s="227">
        <f>IF(N215="sníž. přenesená",J215,0)</f>
        <v>0</v>
      </c>
      <c r="BI215" s="227">
        <f>IF(N215="nulová",J215,0)</f>
        <v>0</v>
      </c>
      <c r="BJ215" s="20" t="s">
        <v>76</v>
      </c>
      <c r="BK215" s="227">
        <f>ROUND(I215*H215,2)</f>
        <v>0</v>
      </c>
      <c r="BL215" s="20" t="s">
        <v>200</v>
      </c>
      <c r="BM215" s="226" t="s">
        <v>2420</v>
      </c>
    </row>
    <row r="216" s="2" customFormat="1">
      <c r="A216" s="41"/>
      <c r="B216" s="42"/>
      <c r="C216" s="43"/>
      <c r="D216" s="228" t="s">
        <v>202</v>
      </c>
      <c r="E216" s="43"/>
      <c r="F216" s="229" t="s">
        <v>7362</v>
      </c>
      <c r="G216" s="43"/>
      <c r="H216" s="43"/>
      <c r="I216" s="230"/>
      <c r="J216" s="43"/>
      <c r="K216" s="43"/>
      <c r="L216" s="47"/>
      <c r="M216" s="231"/>
      <c r="N216" s="232"/>
      <c r="O216" s="87"/>
      <c r="P216" s="87"/>
      <c r="Q216" s="87"/>
      <c r="R216" s="87"/>
      <c r="S216" s="87"/>
      <c r="T216" s="88"/>
      <c r="U216" s="41"/>
      <c r="V216" s="41"/>
      <c r="W216" s="41"/>
      <c r="X216" s="41"/>
      <c r="Y216" s="41"/>
      <c r="Z216" s="41"/>
      <c r="AA216" s="41"/>
      <c r="AB216" s="41"/>
      <c r="AC216" s="41"/>
      <c r="AD216" s="41"/>
      <c r="AE216" s="41"/>
      <c r="AT216" s="20" t="s">
        <v>202</v>
      </c>
      <c r="AU216" s="20" t="s">
        <v>76</v>
      </c>
    </row>
    <row r="217" s="2" customFormat="1" ht="16.5" customHeight="1">
      <c r="A217" s="41"/>
      <c r="B217" s="42"/>
      <c r="C217" s="215" t="s">
        <v>653</v>
      </c>
      <c r="D217" s="215" t="s">
        <v>195</v>
      </c>
      <c r="E217" s="216" t="s">
        <v>7363</v>
      </c>
      <c r="F217" s="217" t="s">
        <v>7364</v>
      </c>
      <c r="G217" s="218" t="s">
        <v>7202</v>
      </c>
      <c r="H217" s="219">
        <v>4</v>
      </c>
      <c r="I217" s="220"/>
      <c r="J217" s="221">
        <f>ROUND(I217*H217,2)</f>
        <v>0</v>
      </c>
      <c r="K217" s="217" t="s">
        <v>19</v>
      </c>
      <c r="L217" s="47"/>
      <c r="M217" s="222" t="s">
        <v>19</v>
      </c>
      <c r="N217" s="223" t="s">
        <v>40</v>
      </c>
      <c r="O217" s="87"/>
      <c r="P217" s="224">
        <f>O217*H217</f>
        <v>0</v>
      </c>
      <c r="Q217" s="224">
        <v>0</v>
      </c>
      <c r="R217" s="224">
        <f>Q217*H217</f>
        <v>0</v>
      </c>
      <c r="S217" s="224">
        <v>0</v>
      </c>
      <c r="T217" s="225">
        <f>S217*H217</f>
        <v>0</v>
      </c>
      <c r="U217" s="41"/>
      <c r="V217" s="41"/>
      <c r="W217" s="41"/>
      <c r="X217" s="41"/>
      <c r="Y217" s="41"/>
      <c r="Z217" s="41"/>
      <c r="AA217" s="41"/>
      <c r="AB217" s="41"/>
      <c r="AC217" s="41"/>
      <c r="AD217" s="41"/>
      <c r="AE217" s="41"/>
      <c r="AR217" s="226" t="s">
        <v>200</v>
      </c>
      <c r="AT217" s="226" t="s">
        <v>195</v>
      </c>
      <c r="AU217" s="226" t="s">
        <v>76</v>
      </c>
      <c r="AY217" s="20" t="s">
        <v>193</v>
      </c>
      <c r="BE217" s="227">
        <f>IF(N217="základní",J217,0)</f>
        <v>0</v>
      </c>
      <c r="BF217" s="227">
        <f>IF(N217="snížená",J217,0)</f>
        <v>0</v>
      </c>
      <c r="BG217" s="227">
        <f>IF(N217="zákl. přenesená",J217,0)</f>
        <v>0</v>
      </c>
      <c r="BH217" s="227">
        <f>IF(N217="sníž. přenesená",J217,0)</f>
        <v>0</v>
      </c>
      <c r="BI217" s="227">
        <f>IF(N217="nulová",J217,0)</f>
        <v>0</v>
      </c>
      <c r="BJ217" s="20" t="s">
        <v>76</v>
      </c>
      <c r="BK217" s="227">
        <f>ROUND(I217*H217,2)</f>
        <v>0</v>
      </c>
      <c r="BL217" s="20" t="s">
        <v>200</v>
      </c>
      <c r="BM217" s="226" t="s">
        <v>2430</v>
      </c>
    </row>
    <row r="218" s="2" customFormat="1">
      <c r="A218" s="41"/>
      <c r="B218" s="42"/>
      <c r="C218" s="43"/>
      <c r="D218" s="228" t="s">
        <v>202</v>
      </c>
      <c r="E218" s="43"/>
      <c r="F218" s="229" t="s">
        <v>7365</v>
      </c>
      <c r="G218" s="43"/>
      <c r="H218" s="43"/>
      <c r="I218" s="230"/>
      <c r="J218" s="43"/>
      <c r="K218" s="43"/>
      <c r="L218" s="47"/>
      <c r="M218" s="231"/>
      <c r="N218" s="232"/>
      <c r="O218" s="87"/>
      <c r="P218" s="87"/>
      <c r="Q218" s="87"/>
      <c r="R218" s="87"/>
      <c r="S218" s="87"/>
      <c r="T218" s="88"/>
      <c r="U218" s="41"/>
      <c r="V218" s="41"/>
      <c r="W218" s="41"/>
      <c r="X218" s="41"/>
      <c r="Y218" s="41"/>
      <c r="Z218" s="41"/>
      <c r="AA218" s="41"/>
      <c r="AB218" s="41"/>
      <c r="AC218" s="41"/>
      <c r="AD218" s="41"/>
      <c r="AE218" s="41"/>
      <c r="AT218" s="20" t="s">
        <v>202</v>
      </c>
      <c r="AU218" s="20" t="s">
        <v>76</v>
      </c>
    </row>
    <row r="219" s="2" customFormat="1" ht="16.5" customHeight="1">
      <c r="A219" s="41"/>
      <c r="B219" s="42"/>
      <c r="C219" s="215" t="s">
        <v>659</v>
      </c>
      <c r="D219" s="215" t="s">
        <v>195</v>
      </c>
      <c r="E219" s="216" t="s">
        <v>7366</v>
      </c>
      <c r="F219" s="217" t="s">
        <v>7367</v>
      </c>
      <c r="G219" s="218" t="s">
        <v>7202</v>
      </c>
      <c r="H219" s="219">
        <v>1</v>
      </c>
      <c r="I219" s="220"/>
      <c r="J219" s="221">
        <f>ROUND(I219*H219,2)</f>
        <v>0</v>
      </c>
      <c r="K219" s="217" t="s">
        <v>19</v>
      </c>
      <c r="L219" s="47"/>
      <c r="M219" s="222" t="s">
        <v>19</v>
      </c>
      <c r="N219" s="223" t="s">
        <v>40</v>
      </c>
      <c r="O219" s="87"/>
      <c r="P219" s="224">
        <f>O219*H219</f>
        <v>0</v>
      </c>
      <c r="Q219" s="224">
        <v>0</v>
      </c>
      <c r="R219" s="224">
        <f>Q219*H219</f>
        <v>0</v>
      </c>
      <c r="S219" s="224">
        <v>0</v>
      </c>
      <c r="T219" s="225">
        <f>S219*H219</f>
        <v>0</v>
      </c>
      <c r="U219" s="41"/>
      <c r="V219" s="41"/>
      <c r="W219" s="41"/>
      <c r="X219" s="41"/>
      <c r="Y219" s="41"/>
      <c r="Z219" s="41"/>
      <c r="AA219" s="41"/>
      <c r="AB219" s="41"/>
      <c r="AC219" s="41"/>
      <c r="AD219" s="41"/>
      <c r="AE219" s="41"/>
      <c r="AR219" s="226" t="s">
        <v>200</v>
      </c>
      <c r="AT219" s="226" t="s">
        <v>195</v>
      </c>
      <c r="AU219" s="226" t="s">
        <v>76</v>
      </c>
      <c r="AY219" s="20" t="s">
        <v>193</v>
      </c>
      <c r="BE219" s="227">
        <f>IF(N219="základní",J219,0)</f>
        <v>0</v>
      </c>
      <c r="BF219" s="227">
        <f>IF(N219="snížená",J219,0)</f>
        <v>0</v>
      </c>
      <c r="BG219" s="227">
        <f>IF(N219="zákl. přenesená",J219,0)</f>
        <v>0</v>
      </c>
      <c r="BH219" s="227">
        <f>IF(N219="sníž. přenesená",J219,0)</f>
        <v>0</v>
      </c>
      <c r="BI219" s="227">
        <f>IF(N219="nulová",J219,0)</f>
        <v>0</v>
      </c>
      <c r="BJ219" s="20" t="s">
        <v>76</v>
      </c>
      <c r="BK219" s="227">
        <f>ROUND(I219*H219,2)</f>
        <v>0</v>
      </c>
      <c r="BL219" s="20" t="s">
        <v>200</v>
      </c>
      <c r="BM219" s="226" t="s">
        <v>2447</v>
      </c>
    </row>
    <row r="220" s="2" customFormat="1">
      <c r="A220" s="41"/>
      <c r="B220" s="42"/>
      <c r="C220" s="43"/>
      <c r="D220" s="228" t="s">
        <v>202</v>
      </c>
      <c r="E220" s="43"/>
      <c r="F220" s="229" t="s">
        <v>7368</v>
      </c>
      <c r="G220" s="43"/>
      <c r="H220" s="43"/>
      <c r="I220" s="230"/>
      <c r="J220" s="43"/>
      <c r="K220" s="43"/>
      <c r="L220" s="47"/>
      <c r="M220" s="231"/>
      <c r="N220" s="232"/>
      <c r="O220" s="87"/>
      <c r="P220" s="87"/>
      <c r="Q220" s="87"/>
      <c r="R220" s="87"/>
      <c r="S220" s="87"/>
      <c r="T220" s="88"/>
      <c r="U220" s="41"/>
      <c r="V220" s="41"/>
      <c r="W220" s="41"/>
      <c r="X220" s="41"/>
      <c r="Y220" s="41"/>
      <c r="Z220" s="41"/>
      <c r="AA220" s="41"/>
      <c r="AB220" s="41"/>
      <c r="AC220" s="41"/>
      <c r="AD220" s="41"/>
      <c r="AE220" s="41"/>
      <c r="AT220" s="20" t="s">
        <v>202</v>
      </c>
      <c r="AU220" s="20" t="s">
        <v>76</v>
      </c>
    </row>
    <row r="221" s="2" customFormat="1" ht="24.15" customHeight="1">
      <c r="A221" s="41"/>
      <c r="B221" s="42"/>
      <c r="C221" s="215" t="s">
        <v>665</v>
      </c>
      <c r="D221" s="215" t="s">
        <v>195</v>
      </c>
      <c r="E221" s="216" t="s">
        <v>7369</v>
      </c>
      <c r="F221" s="217" t="s">
        <v>7370</v>
      </c>
      <c r="G221" s="218" t="s">
        <v>7202</v>
      </c>
      <c r="H221" s="219">
        <v>1</v>
      </c>
      <c r="I221" s="220"/>
      <c r="J221" s="221">
        <f>ROUND(I221*H221,2)</f>
        <v>0</v>
      </c>
      <c r="K221" s="217" t="s">
        <v>19</v>
      </c>
      <c r="L221" s="47"/>
      <c r="M221" s="222" t="s">
        <v>19</v>
      </c>
      <c r="N221" s="223" t="s">
        <v>40</v>
      </c>
      <c r="O221" s="87"/>
      <c r="P221" s="224">
        <f>O221*H221</f>
        <v>0</v>
      </c>
      <c r="Q221" s="224">
        <v>0</v>
      </c>
      <c r="R221" s="224">
        <f>Q221*H221</f>
        <v>0</v>
      </c>
      <c r="S221" s="224">
        <v>0</v>
      </c>
      <c r="T221" s="225">
        <f>S221*H221</f>
        <v>0</v>
      </c>
      <c r="U221" s="41"/>
      <c r="V221" s="41"/>
      <c r="W221" s="41"/>
      <c r="X221" s="41"/>
      <c r="Y221" s="41"/>
      <c r="Z221" s="41"/>
      <c r="AA221" s="41"/>
      <c r="AB221" s="41"/>
      <c r="AC221" s="41"/>
      <c r="AD221" s="41"/>
      <c r="AE221" s="41"/>
      <c r="AR221" s="226" t="s">
        <v>200</v>
      </c>
      <c r="AT221" s="226" t="s">
        <v>195</v>
      </c>
      <c r="AU221" s="226" t="s">
        <v>76</v>
      </c>
      <c r="AY221" s="20" t="s">
        <v>193</v>
      </c>
      <c r="BE221" s="227">
        <f>IF(N221="základní",J221,0)</f>
        <v>0</v>
      </c>
      <c r="BF221" s="227">
        <f>IF(N221="snížená",J221,0)</f>
        <v>0</v>
      </c>
      <c r="BG221" s="227">
        <f>IF(N221="zákl. přenesená",J221,0)</f>
        <v>0</v>
      </c>
      <c r="BH221" s="227">
        <f>IF(N221="sníž. přenesená",J221,0)</f>
        <v>0</v>
      </c>
      <c r="BI221" s="227">
        <f>IF(N221="nulová",J221,0)</f>
        <v>0</v>
      </c>
      <c r="BJ221" s="20" t="s">
        <v>76</v>
      </c>
      <c r="BK221" s="227">
        <f>ROUND(I221*H221,2)</f>
        <v>0</v>
      </c>
      <c r="BL221" s="20" t="s">
        <v>200</v>
      </c>
      <c r="BM221" s="226" t="s">
        <v>2465</v>
      </c>
    </row>
    <row r="222" s="2" customFormat="1">
      <c r="A222" s="41"/>
      <c r="B222" s="42"/>
      <c r="C222" s="43"/>
      <c r="D222" s="228" t="s">
        <v>202</v>
      </c>
      <c r="E222" s="43"/>
      <c r="F222" s="229" t="s">
        <v>7371</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202</v>
      </c>
      <c r="AU222" s="20" t="s">
        <v>76</v>
      </c>
    </row>
    <row r="223" s="2" customFormat="1" ht="24.15" customHeight="1">
      <c r="A223" s="41"/>
      <c r="B223" s="42"/>
      <c r="C223" s="215" t="s">
        <v>667</v>
      </c>
      <c r="D223" s="215" t="s">
        <v>195</v>
      </c>
      <c r="E223" s="216" t="s">
        <v>7372</v>
      </c>
      <c r="F223" s="217" t="s">
        <v>7373</v>
      </c>
      <c r="G223" s="218" t="s">
        <v>7202</v>
      </c>
      <c r="H223" s="219">
        <v>1</v>
      </c>
      <c r="I223" s="220"/>
      <c r="J223" s="221">
        <f>ROUND(I223*H223,2)</f>
        <v>0</v>
      </c>
      <c r="K223" s="217" t="s">
        <v>19</v>
      </c>
      <c r="L223" s="47"/>
      <c r="M223" s="222" t="s">
        <v>19</v>
      </c>
      <c r="N223" s="223" t="s">
        <v>40</v>
      </c>
      <c r="O223" s="87"/>
      <c r="P223" s="224">
        <f>O223*H223</f>
        <v>0</v>
      </c>
      <c r="Q223" s="224">
        <v>0</v>
      </c>
      <c r="R223" s="224">
        <f>Q223*H223</f>
        <v>0</v>
      </c>
      <c r="S223" s="224">
        <v>0</v>
      </c>
      <c r="T223" s="225">
        <f>S223*H223</f>
        <v>0</v>
      </c>
      <c r="U223" s="41"/>
      <c r="V223" s="41"/>
      <c r="W223" s="41"/>
      <c r="X223" s="41"/>
      <c r="Y223" s="41"/>
      <c r="Z223" s="41"/>
      <c r="AA223" s="41"/>
      <c r="AB223" s="41"/>
      <c r="AC223" s="41"/>
      <c r="AD223" s="41"/>
      <c r="AE223" s="41"/>
      <c r="AR223" s="226" t="s">
        <v>200</v>
      </c>
      <c r="AT223" s="226" t="s">
        <v>195</v>
      </c>
      <c r="AU223" s="226" t="s">
        <v>76</v>
      </c>
      <c r="AY223" s="20" t="s">
        <v>193</v>
      </c>
      <c r="BE223" s="227">
        <f>IF(N223="základní",J223,0)</f>
        <v>0</v>
      </c>
      <c r="BF223" s="227">
        <f>IF(N223="snížená",J223,0)</f>
        <v>0</v>
      </c>
      <c r="BG223" s="227">
        <f>IF(N223="zákl. přenesená",J223,0)</f>
        <v>0</v>
      </c>
      <c r="BH223" s="227">
        <f>IF(N223="sníž. přenesená",J223,0)</f>
        <v>0</v>
      </c>
      <c r="BI223" s="227">
        <f>IF(N223="nulová",J223,0)</f>
        <v>0</v>
      </c>
      <c r="BJ223" s="20" t="s">
        <v>76</v>
      </c>
      <c r="BK223" s="227">
        <f>ROUND(I223*H223,2)</f>
        <v>0</v>
      </c>
      <c r="BL223" s="20" t="s">
        <v>200</v>
      </c>
      <c r="BM223" s="226" t="s">
        <v>2480</v>
      </c>
    </row>
    <row r="224" s="2" customFormat="1">
      <c r="A224" s="41"/>
      <c r="B224" s="42"/>
      <c r="C224" s="43"/>
      <c r="D224" s="228" t="s">
        <v>202</v>
      </c>
      <c r="E224" s="43"/>
      <c r="F224" s="229" t="s">
        <v>7374</v>
      </c>
      <c r="G224" s="43"/>
      <c r="H224" s="43"/>
      <c r="I224" s="230"/>
      <c r="J224" s="43"/>
      <c r="K224" s="43"/>
      <c r="L224" s="47"/>
      <c r="M224" s="231"/>
      <c r="N224" s="232"/>
      <c r="O224" s="87"/>
      <c r="P224" s="87"/>
      <c r="Q224" s="87"/>
      <c r="R224" s="87"/>
      <c r="S224" s="87"/>
      <c r="T224" s="88"/>
      <c r="U224" s="41"/>
      <c r="V224" s="41"/>
      <c r="W224" s="41"/>
      <c r="X224" s="41"/>
      <c r="Y224" s="41"/>
      <c r="Z224" s="41"/>
      <c r="AA224" s="41"/>
      <c r="AB224" s="41"/>
      <c r="AC224" s="41"/>
      <c r="AD224" s="41"/>
      <c r="AE224" s="41"/>
      <c r="AT224" s="20" t="s">
        <v>202</v>
      </c>
      <c r="AU224" s="20" t="s">
        <v>76</v>
      </c>
    </row>
    <row r="225" s="2" customFormat="1" ht="16.5" customHeight="1">
      <c r="A225" s="41"/>
      <c r="B225" s="42"/>
      <c r="C225" s="215" t="s">
        <v>673</v>
      </c>
      <c r="D225" s="215" t="s">
        <v>195</v>
      </c>
      <c r="E225" s="216" t="s">
        <v>7375</v>
      </c>
      <c r="F225" s="217" t="s">
        <v>7280</v>
      </c>
      <c r="G225" s="218" t="s">
        <v>7202</v>
      </c>
      <c r="H225" s="219">
        <v>2</v>
      </c>
      <c r="I225" s="220"/>
      <c r="J225" s="221">
        <f>ROUND(I225*H225,2)</f>
        <v>0</v>
      </c>
      <c r="K225" s="217" t="s">
        <v>19</v>
      </c>
      <c r="L225" s="47"/>
      <c r="M225" s="222" t="s">
        <v>19</v>
      </c>
      <c r="N225" s="223" t="s">
        <v>40</v>
      </c>
      <c r="O225" s="87"/>
      <c r="P225" s="224">
        <f>O225*H225</f>
        <v>0</v>
      </c>
      <c r="Q225" s="224">
        <v>0</v>
      </c>
      <c r="R225" s="224">
        <f>Q225*H225</f>
        <v>0</v>
      </c>
      <c r="S225" s="224">
        <v>0</v>
      </c>
      <c r="T225" s="225">
        <f>S225*H225</f>
        <v>0</v>
      </c>
      <c r="U225" s="41"/>
      <c r="V225" s="41"/>
      <c r="W225" s="41"/>
      <c r="X225" s="41"/>
      <c r="Y225" s="41"/>
      <c r="Z225" s="41"/>
      <c r="AA225" s="41"/>
      <c r="AB225" s="41"/>
      <c r="AC225" s="41"/>
      <c r="AD225" s="41"/>
      <c r="AE225" s="41"/>
      <c r="AR225" s="226" t="s">
        <v>200</v>
      </c>
      <c r="AT225" s="226" t="s">
        <v>195</v>
      </c>
      <c r="AU225" s="226" t="s">
        <v>76</v>
      </c>
      <c r="AY225" s="20" t="s">
        <v>193</v>
      </c>
      <c r="BE225" s="227">
        <f>IF(N225="základní",J225,0)</f>
        <v>0</v>
      </c>
      <c r="BF225" s="227">
        <f>IF(N225="snížená",J225,0)</f>
        <v>0</v>
      </c>
      <c r="BG225" s="227">
        <f>IF(N225="zákl. přenesená",J225,0)</f>
        <v>0</v>
      </c>
      <c r="BH225" s="227">
        <f>IF(N225="sníž. přenesená",J225,0)</f>
        <v>0</v>
      </c>
      <c r="BI225" s="227">
        <f>IF(N225="nulová",J225,0)</f>
        <v>0</v>
      </c>
      <c r="BJ225" s="20" t="s">
        <v>76</v>
      </c>
      <c r="BK225" s="227">
        <f>ROUND(I225*H225,2)</f>
        <v>0</v>
      </c>
      <c r="BL225" s="20" t="s">
        <v>200</v>
      </c>
      <c r="BM225" s="226" t="s">
        <v>2490</v>
      </c>
    </row>
    <row r="226" s="2" customFormat="1">
      <c r="A226" s="41"/>
      <c r="B226" s="42"/>
      <c r="C226" s="43"/>
      <c r="D226" s="228" t="s">
        <v>202</v>
      </c>
      <c r="E226" s="43"/>
      <c r="F226" s="229" t="s">
        <v>7281</v>
      </c>
      <c r="G226" s="43"/>
      <c r="H226" s="43"/>
      <c r="I226" s="230"/>
      <c r="J226" s="43"/>
      <c r="K226" s="43"/>
      <c r="L226" s="47"/>
      <c r="M226" s="231"/>
      <c r="N226" s="232"/>
      <c r="O226" s="87"/>
      <c r="P226" s="87"/>
      <c r="Q226" s="87"/>
      <c r="R226" s="87"/>
      <c r="S226" s="87"/>
      <c r="T226" s="88"/>
      <c r="U226" s="41"/>
      <c r="V226" s="41"/>
      <c r="W226" s="41"/>
      <c r="X226" s="41"/>
      <c r="Y226" s="41"/>
      <c r="Z226" s="41"/>
      <c r="AA226" s="41"/>
      <c r="AB226" s="41"/>
      <c r="AC226" s="41"/>
      <c r="AD226" s="41"/>
      <c r="AE226" s="41"/>
      <c r="AT226" s="20" t="s">
        <v>202</v>
      </c>
      <c r="AU226" s="20" t="s">
        <v>76</v>
      </c>
    </row>
    <row r="227" s="2" customFormat="1" ht="16.5" customHeight="1">
      <c r="A227" s="41"/>
      <c r="B227" s="42"/>
      <c r="C227" s="215" t="s">
        <v>681</v>
      </c>
      <c r="D227" s="215" t="s">
        <v>195</v>
      </c>
      <c r="E227" s="216" t="s">
        <v>7376</v>
      </c>
      <c r="F227" s="217" t="s">
        <v>7299</v>
      </c>
      <c r="G227" s="218" t="s">
        <v>7293</v>
      </c>
      <c r="H227" s="219">
        <v>1</v>
      </c>
      <c r="I227" s="220"/>
      <c r="J227" s="221">
        <f>ROUND(I227*H227,2)</f>
        <v>0</v>
      </c>
      <c r="K227" s="217" t="s">
        <v>19</v>
      </c>
      <c r="L227" s="47"/>
      <c r="M227" s="222" t="s">
        <v>19</v>
      </c>
      <c r="N227" s="223" t="s">
        <v>40</v>
      </c>
      <c r="O227" s="87"/>
      <c r="P227" s="224">
        <f>O227*H227</f>
        <v>0</v>
      </c>
      <c r="Q227" s="224">
        <v>0</v>
      </c>
      <c r="R227" s="224">
        <f>Q227*H227</f>
        <v>0</v>
      </c>
      <c r="S227" s="224">
        <v>0</v>
      </c>
      <c r="T227" s="225">
        <f>S227*H227</f>
        <v>0</v>
      </c>
      <c r="U227" s="41"/>
      <c r="V227" s="41"/>
      <c r="W227" s="41"/>
      <c r="X227" s="41"/>
      <c r="Y227" s="41"/>
      <c r="Z227" s="41"/>
      <c r="AA227" s="41"/>
      <c r="AB227" s="41"/>
      <c r="AC227" s="41"/>
      <c r="AD227" s="41"/>
      <c r="AE227" s="41"/>
      <c r="AR227" s="226" t="s">
        <v>200</v>
      </c>
      <c r="AT227" s="226" t="s">
        <v>195</v>
      </c>
      <c r="AU227" s="226" t="s">
        <v>76</v>
      </c>
      <c r="AY227" s="20" t="s">
        <v>193</v>
      </c>
      <c r="BE227" s="227">
        <f>IF(N227="základní",J227,0)</f>
        <v>0</v>
      </c>
      <c r="BF227" s="227">
        <f>IF(N227="snížená",J227,0)</f>
        <v>0</v>
      </c>
      <c r="BG227" s="227">
        <f>IF(N227="zákl. přenesená",J227,0)</f>
        <v>0</v>
      </c>
      <c r="BH227" s="227">
        <f>IF(N227="sníž. přenesená",J227,0)</f>
        <v>0</v>
      </c>
      <c r="BI227" s="227">
        <f>IF(N227="nulová",J227,0)</f>
        <v>0</v>
      </c>
      <c r="BJ227" s="20" t="s">
        <v>76</v>
      </c>
      <c r="BK227" s="227">
        <f>ROUND(I227*H227,2)</f>
        <v>0</v>
      </c>
      <c r="BL227" s="20" t="s">
        <v>200</v>
      </c>
      <c r="BM227" s="226" t="s">
        <v>2516</v>
      </c>
    </row>
    <row r="228" s="2" customFormat="1">
      <c r="A228" s="41"/>
      <c r="B228" s="42"/>
      <c r="C228" s="43"/>
      <c r="D228" s="228" t="s">
        <v>202</v>
      </c>
      <c r="E228" s="43"/>
      <c r="F228" s="229" t="s">
        <v>7377</v>
      </c>
      <c r="G228" s="43"/>
      <c r="H228" s="43"/>
      <c r="I228" s="230"/>
      <c r="J228" s="43"/>
      <c r="K228" s="43"/>
      <c r="L228" s="47"/>
      <c r="M228" s="231"/>
      <c r="N228" s="232"/>
      <c r="O228" s="87"/>
      <c r="P228" s="87"/>
      <c r="Q228" s="87"/>
      <c r="R228" s="87"/>
      <c r="S228" s="87"/>
      <c r="T228" s="88"/>
      <c r="U228" s="41"/>
      <c r="V228" s="41"/>
      <c r="W228" s="41"/>
      <c r="X228" s="41"/>
      <c r="Y228" s="41"/>
      <c r="Z228" s="41"/>
      <c r="AA228" s="41"/>
      <c r="AB228" s="41"/>
      <c r="AC228" s="41"/>
      <c r="AD228" s="41"/>
      <c r="AE228" s="41"/>
      <c r="AT228" s="20" t="s">
        <v>202</v>
      </c>
      <c r="AU228" s="20" t="s">
        <v>76</v>
      </c>
    </row>
    <row r="229" s="2" customFormat="1" ht="16.5" customHeight="1">
      <c r="A229" s="41"/>
      <c r="B229" s="42"/>
      <c r="C229" s="215" t="s">
        <v>691</v>
      </c>
      <c r="D229" s="215" t="s">
        <v>195</v>
      </c>
      <c r="E229" s="216" t="s">
        <v>7378</v>
      </c>
      <c r="F229" s="217" t="s">
        <v>7379</v>
      </c>
      <c r="G229" s="218" t="s">
        <v>7293</v>
      </c>
      <c r="H229" s="219">
        <v>8</v>
      </c>
      <c r="I229" s="220"/>
      <c r="J229" s="221">
        <f>ROUND(I229*H229,2)</f>
        <v>0</v>
      </c>
      <c r="K229" s="217" t="s">
        <v>19</v>
      </c>
      <c r="L229" s="47"/>
      <c r="M229" s="222" t="s">
        <v>19</v>
      </c>
      <c r="N229" s="223" t="s">
        <v>40</v>
      </c>
      <c r="O229" s="87"/>
      <c r="P229" s="224">
        <f>O229*H229</f>
        <v>0</v>
      </c>
      <c r="Q229" s="224">
        <v>0</v>
      </c>
      <c r="R229" s="224">
        <f>Q229*H229</f>
        <v>0</v>
      </c>
      <c r="S229" s="224">
        <v>0</v>
      </c>
      <c r="T229" s="225">
        <f>S229*H229</f>
        <v>0</v>
      </c>
      <c r="U229" s="41"/>
      <c r="V229" s="41"/>
      <c r="W229" s="41"/>
      <c r="X229" s="41"/>
      <c r="Y229" s="41"/>
      <c r="Z229" s="41"/>
      <c r="AA229" s="41"/>
      <c r="AB229" s="41"/>
      <c r="AC229" s="41"/>
      <c r="AD229" s="41"/>
      <c r="AE229" s="41"/>
      <c r="AR229" s="226" t="s">
        <v>200</v>
      </c>
      <c r="AT229" s="226" t="s">
        <v>195</v>
      </c>
      <c r="AU229" s="226" t="s">
        <v>76</v>
      </c>
      <c r="AY229" s="20" t="s">
        <v>193</v>
      </c>
      <c r="BE229" s="227">
        <f>IF(N229="základní",J229,0)</f>
        <v>0</v>
      </c>
      <c r="BF229" s="227">
        <f>IF(N229="snížená",J229,0)</f>
        <v>0</v>
      </c>
      <c r="BG229" s="227">
        <f>IF(N229="zákl. přenesená",J229,0)</f>
        <v>0</v>
      </c>
      <c r="BH229" s="227">
        <f>IF(N229="sníž. přenesená",J229,0)</f>
        <v>0</v>
      </c>
      <c r="BI229" s="227">
        <f>IF(N229="nulová",J229,0)</f>
        <v>0</v>
      </c>
      <c r="BJ229" s="20" t="s">
        <v>76</v>
      </c>
      <c r="BK229" s="227">
        <f>ROUND(I229*H229,2)</f>
        <v>0</v>
      </c>
      <c r="BL229" s="20" t="s">
        <v>200</v>
      </c>
      <c r="BM229" s="226" t="s">
        <v>2529</v>
      </c>
    </row>
    <row r="230" s="2" customFormat="1">
      <c r="A230" s="41"/>
      <c r="B230" s="42"/>
      <c r="C230" s="43"/>
      <c r="D230" s="228" t="s">
        <v>202</v>
      </c>
      <c r="E230" s="43"/>
      <c r="F230" s="229" t="s">
        <v>7380</v>
      </c>
      <c r="G230" s="43"/>
      <c r="H230" s="43"/>
      <c r="I230" s="230"/>
      <c r="J230" s="43"/>
      <c r="K230" s="43"/>
      <c r="L230" s="47"/>
      <c r="M230" s="231"/>
      <c r="N230" s="232"/>
      <c r="O230" s="87"/>
      <c r="P230" s="87"/>
      <c r="Q230" s="87"/>
      <c r="R230" s="87"/>
      <c r="S230" s="87"/>
      <c r="T230" s="88"/>
      <c r="U230" s="41"/>
      <c r="V230" s="41"/>
      <c r="W230" s="41"/>
      <c r="X230" s="41"/>
      <c r="Y230" s="41"/>
      <c r="Z230" s="41"/>
      <c r="AA230" s="41"/>
      <c r="AB230" s="41"/>
      <c r="AC230" s="41"/>
      <c r="AD230" s="41"/>
      <c r="AE230" s="41"/>
      <c r="AT230" s="20" t="s">
        <v>202</v>
      </c>
      <c r="AU230" s="20" t="s">
        <v>76</v>
      </c>
    </row>
    <row r="231" s="2" customFormat="1" ht="16.5" customHeight="1">
      <c r="A231" s="41"/>
      <c r="B231" s="42"/>
      <c r="C231" s="215" t="s">
        <v>701</v>
      </c>
      <c r="D231" s="215" t="s">
        <v>195</v>
      </c>
      <c r="E231" s="216" t="s">
        <v>7381</v>
      </c>
      <c r="F231" s="217" t="s">
        <v>7382</v>
      </c>
      <c r="G231" s="218" t="s">
        <v>7293</v>
      </c>
      <c r="H231" s="219">
        <v>80</v>
      </c>
      <c r="I231" s="220"/>
      <c r="J231" s="221">
        <f>ROUND(I231*H231,2)</f>
        <v>0</v>
      </c>
      <c r="K231" s="217" t="s">
        <v>19</v>
      </c>
      <c r="L231" s="47"/>
      <c r="M231" s="222" t="s">
        <v>19</v>
      </c>
      <c r="N231" s="223" t="s">
        <v>40</v>
      </c>
      <c r="O231" s="87"/>
      <c r="P231" s="224">
        <f>O231*H231</f>
        <v>0</v>
      </c>
      <c r="Q231" s="224">
        <v>0</v>
      </c>
      <c r="R231" s="224">
        <f>Q231*H231</f>
        <v>0</v>
      </c>
      <c r="S231" s="224">
        <v>0</v>
      </c>
      <c r="T231" s="225">
        <f>S231*H231</f>
        <v>0</v>
      </c>
      <c r="U231" s="41"/>
      <c r="V231" s="41"/>
      <c r="W231" s="41"/>
      <c r="X231" s="41"/>
      <c r="Y231" s="41"/>
      <c r="Z231" s="41"/>
      <c r="AA231" s="41"/>
      <c r="AB231" s="41"/>
      <c r="AC231" s="41"/>
      <c r="AD231" s="41"/>
      <c r="AE231" s="41"/>
      <c r="AR231" s="226" t="s">
        <v>200</v>
      </c>
      <c r="AT231" s="226" t="s">
        <v>195</v>
      </c>
      <c r="AU231" s="226" t="s">
        <v>76</v>
      </c>
      <c r="AY231" s="20" t="s">
        <v>193</v>
      </c>
      <c r="BE231" s="227">
        <f>IF(N231="základní",J231,0)</f>
        <v>0</v>
      </c>
      <c r="BF231" s="227">
        <f>IF(N231="snížená",J231,0)</f>
        <v>0</v>
      </c>
      <c r="BG231" s="227">
        <f>IF(N231="zákl. přenesená",J231,0)</f>
        <v>0</v>
      </c>
      <c r="BH231" s="227">
        <f>IF(N231="sníž. přenesená",J231,0)</f>
        <v>0</v>
      </c>
      <c r="BI231" s="227">
        <f>IF(N231="nulová",J231,0)</f>
        <v>0</v>
      </c>
      <c r="BJ231" s="20" t="s">
        <v>76</v>
      </c>
      <c r="BK231" s="227">
        <f>ROUND(I231*H231,2)</f>
        <v>0</v>
      </c>
      <c r="BL231" s="20" t="s">
        <v>200</v>
      </c>
      <c r="BM231" s="226" t="s">
        <v>2538</v>
      </c>
    </row>
    <row r="232" s="2" customFormat="1">
      <c r="A232" s="41"/>
      <c r="B232" s="42"/>
      <c r="C232" s="43"/>
      <c r="D232" s="228" t="s">
        <v>202</v>
      </c>
      <c r="E232" s="43"/>
      <c r="F232" s="229" t="s">
        <v>7383</v>
      </c>
      <c r="G232" s="43"/>
      <c r="H232" s="43"/>
      <c r="I232" s="230"/>
      <c r="J232" s="43"/>
      <c r="K232" s="43"/>
      <c r="L232" s="47"/>
      <c r="M232" s="231"/>
      <c r="N232" s="232"/>
      <c r="O232" s="87"/>
      <c r="P232" s="87"/>
      <c r="Q232" s="87"/>
      <c r="R232" s="87"/>
      <c r="S232" s="87"/>
      <c r="T232" s="88"/>
      <c r="U232" s="41"/>
      <c r="V232" s="41"/>
      <c r="W232" s="41"/>
      <c r="X232" s="41"/>
      <c r="Y232" s="41"/>
      <c r="Z232" s="41"/>
      <c r="AA232" s="41"/>
      <c r="AB232" s="41"/>
      <c r="AC232" s="41"/>
      <c r="AD232" s="41"/>
      <c r="AE232" s="41"/>
      <c r="AT232" s="20" t="s">
        <v>202</v>
      </c>
      <c r="AU232" s="20" t="s">
        <v>76</v>
      </c>
    </row>
    <row r="233" s="2" customFormat="1" ht="16.5" customHeight="1">
      <c r="A233" s="41"/>
      <c r="B233" s="42"/>
      <c r="C233" s="215" t="s">
        <v>710</v>
      </c>
      <c r="D233" s="215" t="s">
        <v>195</v>
      </c>
      <c r="E233" s="216" t="s">
        <v>7384</v>
      </c>
      <c r="F233" s="217" t="s">
        <v>7385</v>
      </c>
      <c r="G233" s="218" t="s">
        <v>7293</v>
      </c>
      <c r="H233" s="219">
        <v>80</v>
      </c>
      <c r="I233" s="220"/>
      <c r="J233" s="221">
        <f>ROUND(I233*H233,2)</f>
        <v>0</v>
      </c>
      <c r="K233" s="217" t="s">
        <v>19</v>
      </c>
      <c r="L233" s="47"/>
      <c r="M233" s="222" t="s">
        <v>19</v>
      </c>
      <c r="N233" s="223" t="s">
        <v>40</v>
      </c>
      <c r="O233" s="87"/>
      <c r="P233" s="224">
        <f>O233*H233</f>
        <v>0</v>
      </c>
      <c r="Q233" s="224">
        <v>0</v>
      </c>
      <c r="R233" s="224">
        <f>Q233*H233</f>
        <v>0</v>
      </c>
      <c r="S233" s="224">
        <v>0</v>
      </c>
      <c r="T233" s="225">
        <f>S233*H233</f>
        <v>0</v>
      </c>
      <c r="U233" s="41"/>
      <c r="V233" s="41"/>
      <c r="W233" s="41"/>
      <c r="X233" s="41"/>
      <c r="Y233" s="41"/>
      <c r="Z233" s="41"/>
      <c r="AA233" s="41"/>
      <c r="AB233" s="41"/>
      <c r="AC233" s="41"/>
      <c r="AD233" s="41"/>
      <c r="AE233" s="41"/>
      <c r="AR233" s="226" t="s">
        <v>200</v>
      </c>
      <c r="AT233" s="226" t="s">
        <v>195</v>
      </c>
      <c r="AU233" s="226" t="s">
        <v>76</v>
      </c>
      <c r="AY233" s="20" t="s">
        <v>193</v>
      </c>
      <c r="BE233" s="227">
        <f>IF(N233="základní",J233,0)</f>
        <v>0</v>
      </c>
      <c r="BF233" s="227">
        <f>IF(N233="snížená",J233,0)</f>
        <v>0</v>
      </c>
      <c r="BG233" s="227">
        <f>IF(N233="zákl. přenesená",J233,0)</f>
        <v>0</v>
      </c>
      <c r="BH233" s="227">
        <f>IF(N233="sníž. přenesená",J233,0)</f>
        <v>0</v>
      </c>
      <c r="BI233" s="227">
        <f>IF(N233="nulová",J233,0)</f>
        <v>0</v>
      </c>
      <c r="BJ233" s="20" t="s">
        <v>76</v>
      </c>
      <c r="BK233" s="227">
        <f>ROUND(I233*H233,2)</f>
        <v>0</v>
      </c>
      <c r="BL233" s="20" t="s">
        <v>200</v>
      </c>
      <c r="BM233" s="226" t="s">
        <v>2547</v>
      </c>
    </row>
    <row r="234" s="2" customFormat="1">
      <c r="A234" s="41"/>
      <c r="B234" s="42"/>
      <c r="C234" s="43"/>
      <c r="D234" s="228" t="s">
        <v>202</v>
      </c>
      <c r="E234" s="43"/>
      <c r="F234" s="229" t="s">
        <v>7386</v>
      </c>
      <c r="G234" s="43"/>
      <c r="H234" s="43"/>
      <c r="I234" s="230"/>
      <c r="J234" s="43"/>
      <c r="K234" s="43"/>
      <c r="L234" s="47"/>
      <c r="M234" s="231"/>
      <c r="N234" s="232"/>
      <c r="O234" s="87"/>
      <c r="P234" s="87"/>
      <c r="Q234" s="87"/>
      <c r="R234" s="87"/>
      <c r="S234" s="87"/>
      <c r="T234" s="88"/>
      <c r="U234" s="41"/>
      <c r="V234" s="41"/>
      <c r="W234" s="41"/>
      <c r="X234" s="41"/>
      <c r="Y234" s="41"/>
      <c r="Z234" s="41"/>
      <c r="AA234" s="41"/>
      <c r="AB234" s="41"/>
      <c r="AC234" s="41"/>
      <c r="AD234" s="41"/>
      <c r="AE234" s="41"/>
      <c r="AT234" s="20" t="s">
        <v>202</v>
      </c>
      <c r="AU234" s="20" t="s">
        <v>76</v>
      </c>
    </row>
    <row r="235" s="2" customFormat="1" ht="16.5" customHeight="1">
      <c r="A235" s="41"/>
      <c r="B235" s="42"/>
      <c r="C235" s="215" t="s">
        <v>719</v>
      </c>
      <c r="D235" s="215" t="s">
        <v>195</v>
      </c>
      <c r="E235" s="216" t="s">
        <v>7387</v>
      </c>
      <c r="F235" s="217" t="s">
        <v>7388</v>
      </c>
      <c r="G235" s="218" t="s">
        <v>7293</v>
      </c>
      <c r="H235" s="219">
        <v>4</v>
      </c>
      <c r="I235" s="220"/>
      <c r="J235" s="221">
        <f>ROUND(I235*H235,2)</f>
        <v>0</v>
      </c>
      <c r="K235" s="217" t="s">
        <v>19</v>
      </c>
      <c r="L235" s="47"/>
      <c r="M235" s="222" t="s">
        <v>19</v>
      </c>
      <c r="N235" s="223" t="s">
        <v>40</v>
      </c>
      <c r="O235" s="87"/>
      <c r="P235" s="224">
        <f>O235*H235</f>
        <v>0</v>
      </c>
      <c r="Q235" s="224">
        <v>0</v>
      </c>
      <c r="R235" s="224">
        <f>Q235*H235</f>
        <v>0</v>
      </c>
      <c r="S235" s="224">
        <v>0</v>
      </c>
      <c r="T235" s="225">
        <f>S235*H235</f>
        <v>0</v>
      </c>
      <c r="U235" s="41"/>
      <c r="V235" s="41"/>
      <c r="W235" s="41"/>
      <c r="X235" s="41"/>
      <c r="Y235" s="41"/>
      <c r="Z235" s="41"/>
      <c r="AA235" s="41"/>
      <c r="AB235" s="41"/>
      <c r="AC235" s="41"/>
      <c r="AD235" s="41"/>
      <c r="AE235" s="41"/>
      <c r="AR235" s="226" t="s">
        <v>200</v>
      </c>
      <c r="AT235" s="226" t="s">
        <v>195</v>
      </c>
      <c r="AU235" s="226" t="s">
        <v>76</v>
      </c>
      <c r="AY235" s="20" t="s">
        <v>193</v>
      </c>
      <c r="BE235" s="227">
        <f>IF(N235="základní",J235,0)</f>
        <v>0</v>
      </c>
      <c r="BF235" s="227">
        <f>IF(N235="snížená",J235,0)</f>
        <v>0</v>
      </c>
      <c r="BG235" s="227">
        <f>IF(N235="zákl. přenesená",J235,0)</f>
        <v>0</v>
      </c>
      <c r="BH235" s="227">
        <f>IF(N235="sníž. přenesená",J235,0)</f>
        <v>0</v>
      </c>
      <c r="BI235" s="227">
        <f>IF(N235="nulová",J235,0)</f>
        <v>0</v>
      </c>
      <c r="BJ235" s="20" t="s">
        <v>76</v>
      </c>
      <c r="BK235" s="227">
        <f>ROUND(I235*H235,2)</f>
        <v>0</v>
      </c>
      <c r="BL235" s="20" t="s">
        <v>200</v>
      </c>
      <c r="BM235" s="226" t="s">
        <v>2560</v>
      </c>
    </row>
    <row r="236" s="2" customFormat="1">
      <c r="A236" s="41"/>
      <c r="B236" s="42"/>
      <c r="C236" s="43"/>
      <c r="D236" s="228" t="s">
        <v>202</v>
      </c>
      <c r="E236" s="43"/>
      <c r="F236" s="229" t="s">
        <v>7389</v>
      </c>
      <c r="G236" s="43"/>
      <c r="H236" s="43"/>
      <c r="I236" s="230"/>
      <c r="J236" s="43"/>
      <c r="K236" s="43"/>
      <c r="L236" s="47"/>
      <c r="M236" s="231"/>
      <c r="N236" s="232"/>
      <c r="O236" s="87"/>
      <c r="P236" s="87"/>
      <c r="Q236" s="87"/>
      <c r="R236" s="87"/>
      <c r="S236" s="87"/>
      <c r="T236" s="88"/>
      <c r="U236" s="41"/>
      <c r="V236" s="41"/>
      <c r="W236" s="41"/>
      <c r="X236" s="41"/>
      <c r="Y236" s="41"/>
      <c r="Z236" s="41"/>
      <c r="AA236" s="41"/>
      <c r="AB236" s="41"/>
      <c r="AC236" s="41"/>
      <c r="AD236" s="41"/>
      <c r="AE236" s="41"/>
      <c r="AT236" s="20" t="s">
        <v>202</v>
      </c>
      <c r="AU236" s="20" t="s">
        <v>76</v>
      </c>
    </row>
    <row r="237" s="2" customFormat="1" ht="16.5" customHeight="1">
      <c r="A237" s="41"/>
      <c r="B237" s="42"/>
      <c r="C237" s="215" t="s">
        <v>724</v>
      </c>
      <c r="D237" s="215" t="s">
        <v>195</v>
      </c>
      <c r="E237" s="216" t="s">
        <v>7390</v>
      </c>
      <c r="F237" s="217" t="s">
        <v>7391</v>
      </c>
      <c r="G237" s="218" t="s">
        <v>258</v>
      </c>
      <c r="H237" s="219">
        <v>336</v>
      </c>
      <c r="I237" s="220"/>
      <c r="J237" s="221">
        <f>ROUND(I237*H237,2)</f>
        <v>0</v>
      </c>
      <c r="K237" s="217" t="s">
        <v>19</v>
      </c>
      <c r="L237" s="47"/>
      <c r="M237" s="222" t="s">
        <v>19</v>
      </c>
      <c r="N237" s="223" t="s">
        <v>40</v>
      </c>
      <c r="O237" s="87"/>
      <c r="P237" s="224">
        <f>O237*H237</f>
        <v>0</v>
      </c>
      <c r="Q237" s="224">
        <v>0</v>
      </c>
      <c r="R237" s="224">
        <f>Q237*H237</f>
        <v>0</v>
      </c>
      <c r="S237" s="224">
        <v>0</v>
      </c>
      <c r="T237" s="225">
        <f>S237*H237</f>
        <v>0</v>
      </c>
      <c r="U237" s="41"/>
      <c r="V237" s="41"/>
      <c r="W237" s="41"/>
      <c r="X237" s="41"/>
      <c r="Y237" s="41"/>
      <c r="Z237" s="41"/>
      <c r="AA237" s="41"/>
      <c r="AB237" s="41"/>
      <c r="AC237" s="41"/>
      <c r="AD237" s="41"/>
      <c r="AE237" s="41"/>
      <c r="AR237" s="226" t="s">
        <v>200</v>
      </c>
      <c r="AT237" s="226" t="s">
        <v>195</v>
      </c>
      <c r="AU237" s="226" t="s">
        <v>76</v>
      </c>
      <c r="AY237" s="20" t="s">
        <v>193</v>
      </c>
      <c r="BE237" s="227">
        <f>IF(N237="základní",J237,0)</f>
        <v>0</v>
      </c>
      <c r="BF237" s="227">
        <f>IF(N237="snížená",J237,0)</f>
        <v>0</v>
      </c>
      <c r="BG237" s="227">
        <f>IF(N237="zákl. přenesená",J237,0)</f>
        <v>0</v>
      </c>
      <c r="BH237" s="227">
        <f>IF(N237="sníž. přenesená",J237,0)</f>
        <v>0</v>
      </c>
      <c r="BI237" s="227">
        <f>IF(N237="nulová",J237,0)</f>
        <v>0</v>
      </c>
      <c r="BJ237" s="20" t="s">
        <v>76</v>
      </c>
      <c r="BK237" s="227">
        <f>ROUND(I237*H237,2)</f>
        <v>0</v>
      </c>
      <c r="BL237" s="20" t="s">
        <v>200</v>
      </c>
      <c r="BM237" s="226" t="s">
        <v>2570</v>
      </c>
    </row>
    <row r="238" s="2" customFormat="1">
      <c r="A238" s="41"/>
      <c r="B238" s="42"/>
      <c r="C238" s="43"/>
      <c r="D238" s="228" t="s">
        <v>202</v>
      </c>
      <c r="E238" s="43"/>
      <c r="F238" s="229" t="s">
        <v>7392</v>
      </c>
      <c r="G238" s="43"/>
      <c r="H238" s="43"/>
      <c r="I238" s="230"/>
      <c r="J238" s="43"/>
      <c r="K238" s="43"/>
      <c r="L238" s="47"/>
      <c r="M238" s="231"/>
      <c r="N238" s="232"/>
      <c r="O238" s="87"/>
      <c r="P238" s="87"/>
      <c r="Q238" s="87"/>
      <c r="R238" s="87"/>
      <c r="S238" s="87"/>
      <c r="T238" s="88"/>
      <c r="U238" s="41"/>
      <c r="V238" s="41"/>
      <c r="W238" s="41"/>
      <c r="X238" s="41"/>
      <c r="Y238" s="41"/>
      <c r="Z238" s="41"/>
      <c r="AA238" s="41"/>
      <c r="AB238" s="41"/>
      <c r="AC238" s="41"/>
      <c r="AD238" s="41"/>
      <c r="AE238" s="41"/>
      <c r="AT238" s="20" t="s">
        <v>202</v>
      </c>
      <c r="AU238" s="20" t="s">
        <v>76</v>
      </c>
    </row>
    <row r="239" s="2" customFormat="1" ht="16.5" customHeight="1">
      <c r="A239" s="41"/>
      <c r="B239" s="42"/>
      <c r="C239" s="215" t="s">
        <v>731</v>
      </c>
      <c r="D239" s="215" t="s">
        <v>195</v>
      </c>
      <c r="E239" s="216" t="s">
        <v>7393</v>
      </c>
      <c r="F239" s="217" t="s">
        <v>7394</v>
      </c>
      <c r="G239" s="218" t="s">
        <v>258</v>
      </c>
      <c r="H239" s="219">
        <v>168</v>
      </c>
      <c r="I239" s="220"/>
      <c r="J239" s="221">
        <f>ROUND(I239*H239,2)</f>
        <v>0</v>
      </c>
      <c r="K239" s="217" t="s">
        <v>19</v>
      </c>
      <c r="L239" s="47"/>
      <c r="M239" s="222" t="s">
        <v>19</v>
      </c>
      <c r="N239" s="223" t="s">
        <v>40</v>
      </c>
      <c r="O239" s="87"/>
      <c r="P239" s="224">
        <f>O239*H239</f>
        <v>0</v>
      </c>
      <c r="Q239" s="224">
        <v>0</v>
      </c>
      <c r="R239" s="224">
        <f>Q239*H239</f>
        <v>0</v>
      </c>
      <c r="S239" s="224">
        <v>0</v>
      </c>
      <c r="T239" s="225">
        <f>S239*H239</f>
        <v>0</v>
      </c>
      <c r="U239" s="41"/>
      <c r="V239" s="41"/>
      <c r="W239" s="41"/>
      <c r="X239" s="41"/>
      <c r="Y239" s="41"/>
      <c r="Z239" s="41"/>
      <c r="AA239" s="41"/>
      <c r="AB239" s="41"/>
      <c r="AC239" s="41"/>
      <c r="AD239" s="41"/>
      <c r="AE239" s="41"/>
      <c r="AR239" s="226" t="s">
        <v>200</v>
      </c>
      <c r="AT239" s="226" t="s">
        <v>195</v>
      </c>
      <c r="AU239" s="226" t="s">
        <v>76</v>
      </c>
      <c r="AY239" s="20" t="s">
        <v>193</v>
      </c>
      <c r="BE239" s="227">
        <f>IF(N239="základní",J239,0)</f>
        <v>0</v>
      </c>
      <c r="BF239" s="227">
        <f>IF(N239="snížená",J239,0)</f>
        <v>0</v>
      </c>
      <c r="BG239" s="227">
        <f>IF(N239="zákl. přenesená",J239,0)</f>
        <v>0</v>
      </c>
      <c r="BH239" s="227">
        <f>IF(N239="sníž. přenesená",J239,0)</f>
        <v>0</v>
      </c>
      <c r="BI239" s="227">
        <f>IF(N239="nulová",J239,0)</f>
        <v>0</v>
      </c>
      <c r="BJ239" s="20" t="s">
        <v>76</v>
      </c>
      <c r="BK239" s="227">
        <f>ROUND(I239*H239,2)</f>
        <v>0</v>
      </c>
      <c r="BL239" s="20" t="s">
        <v>200</v>
      </c>
      <c r="BM239" s="226" t="s">
        <v>2586</v>
      </c>
    </row>
    <row r="240" s="2" customFormat="1">
      <c r="A240" s="41"/>
      <c r="B240" s="42"/>
      <c r="C240" s="43"/>
      <c r="D240" s="228" t="s">
        <v>202</v>
      </c>
      <c r="E240" s="43"/>
      <c r="F240" s="229" t="s">
        <v>7395</v>
      </c>
      <c r="G240" s="43"/>
      <c r="H240" s="43"/>
      <c r="I240" s="230"/>
      <c r="J240" s="43"/>
      <c r="K240" s="43"/>
      <c r="L240" s="47"/>
      <c r="M240" s="231"/>
      <c r="N240" s="232"/>
      <c r="O240" s="87"/>
      <c r="P240" s="87"/>
      <c r="Q240" s="87"/>
      <c r="R240" s="87"/>
      <c r="S240" s="87"/>
      <c r="T240" s="88"/>
      <c r="U240" s="41"/>
      <c r="V240" s="41"/>
      <c r="W240" s="41"/>
      <c r="X240" s="41"/>
      <c r="Y240" s="41"/>
      <c r="Z240" s="41"/>
      <c r="AA240" s="41"/>
      <c r="AB240" s="41"/>
      <c r="AC240" s="41"/>
      <c r="AD240" s="41"/>
      <c r="AE240" s="41"/>
      <c r="AT240" s="20" t="s">
        <v>202</v>
      </c>
      <c r="AU240" s="20" t="s">
        <v>76</v>
      </c>
    </row>
    <row r="241" s="2" customFormat="1" ht="16.5" customHeight="1">
      <c r="A241" s="41"/>
      <c r="B241" s="42"/>
      <c r="C241" s="215" t="s">
        <v>739</v>
      </c>
      <c r="D241" s="215" t="s">
        <v>195</v>
      </c>
      <c r="E241" s="216" t="s">
        <v>7396</v>
      </c>
      <c r="F241" s="217" t="s">
        <v>7323</v>
      </c>
      <c r="G241" s="218" t="s">
        <v>258</v>
      </c>
      <c r="H241" s="219">
        <v>72</v>
      </c>
      <c r="I241" s="220"/>
      <c r="J241" s="221">
        <f>ROUND(I241*H241,2)</f>
        <v>0</v>
      </c>
      <c r="K241" s="217" t="s">
        <v>19</v>
      </c>
      <c r="L241" s="47"/>
      <c r="M241" s="222" t="s">
        <v>19</v>
      </c>
      <c r="N241" s="223" t="s">
        <v>40</v>
      </c>
      <c r="O241" s="87"/>
      <c r="P241" s="224">
        <f>O241*H241</f>
        <v>0</v>
      </c>
      <c r="Q241" s="224">
        <v>0</v>
      </c>
      <c r="R241" s="224">
        <f>Q241*H241</f>
        <v>0</v>
      </c>
      <c r="S241" s="224">
        <v>0</v>
      </c>
      <c r="T241" s="225">
        <f>S241*H241</f>
        <v>0</v>
      </c>
      <c r="U241" s="41"/>
      <c r="V241" s="41"/>
      <c r="W241" s="41"/>
      <c r="X241" s="41"/>
      <c r="Y241" s="41"/>
      <c r="Z241" s="41"/>
      <c r="AA241" s="41"/>
      <c r="AB241" s="41"/>
      <c r="AC241" s="41"/>
      <c r="AD241" s="41"/>
      <c r="AE241" s="41"/>
      <c r="AR241" s="226" t="s">
        <v>200</v>
      </c>
      <c r="AT241" s="226" t="s">
        <v>195</v>
      </c>
      <c r="AU241" s="226" t="s">
        <v>76</v>
      </c>
      <c r="AY241" s="20" t="s">
        <v>193</v>
      </c>
      <c r="BE241" s="227">
        <f>IF(N241="základní",J241,0)</f>
        <v>0</v>
      </c>
      <c r="BF241" s="227">
        <f>IF(N241="snížená",J241,0)</f>
        <v>0</v>
      </c>
      <c r="BG241" s="227">
        <f>IF(N241="zákl. přenesená",J241,0)</f>
        <v>0</v>
      </c>
      <c r="BH241" s="227">
        <f>IF(N241="sníž. přenesená",J241,0)</f>
        <v>0</v>
      </c>
      <c r="BI241" s="227">
        <f>IF(N241="nulová",J241,0)</f>
        <v>0</v>
      </c>
      <c r="BJ241" s="20" t="s">
        <v>76</v>
      </c>
      <c r="BK241" s="227">
        <f>ROUND(I241*H241,2)</f>
        <v>0</v>
      </c>
      <c r="BL241" s="20" t="s">
        <v>200</v>
      </c>
      <c r="BM241" s="226" t="s">
        <v>2597</v>
      </c>
    </row>
    <row r="242" s="2" customFormat="1">
      <c r="A242" s="41"/>
      <c r="B242" s="42"/>
      <c r="C242" s="43"/>
      <c r="D242" s="228" t="s">
        <v>202</v>
      </c>
      <c r="E242" s="43"/>
      <c r="F242" s="229" t="s">
        <v>7397</v>
      </c>
      <c r="G242" s="43"/>
      <c r="H242" s="43"/>
      <c r="I242" s="230"/>
      <c r="J242" s="43"/>
      <c r="K242" s="43"/>
      <c r="L242" s="47"/>
      <c r="M242" s="231"/>
      <c r="N242" s="232"/>
      <c r="O242" s="87"/>
      <c r="P242" s="87"/>
      <c r="Q242" s="87"/>
      <c r="R242" s="87"/>
      <c r="S242" s="87"/>
      <c r="T242" s="88"/>
      <c r="U242" s="41"/>
      <c r="V242" s="41"/>
      <c r="W242" s="41"/>
      <c r="X242" s="41"/>
      <c r="Y242" s="41"/>
      <c r="Z242" s="41"/>
      <c r="AA242" s="41"/>
      <c r="AB242" s="41"/>
      <c r="AC242" s="41"/>
      <c r="AD242" s="41"/>
      <c r="AE242" s="41"/>
      <c r="AT242" s="20" t="s">
        <v>202</v>
      </c>
      <c r="AU242" s="20" t="s">
        <v>76</v>
      </c>
    </row>
    <row r="243" s="2" customFormat="1" ht="16.5" customHeight="1">
      <c r="A243" s="41"/>
      <c r="B243" s="42"/>
      <c r="C243" s="215" t="s">
        <v>747</v>
      </c>
      <c r="D243" s="215" t="s">
        <v>195</v>
      </c>
      <c r="E243" s="216" t="s">
        <v>7398</v>
      </c>
      <c r="F243" s="217" t="s">
        <v>7326</v>
      </c>
      <c r="G243" s="218" t="s">
        <v>326</v>
      </c>
      <c r="H243" s="219">
        <v>2</v>
      </c>
      <c r="I243" s="220"/>
      <c r="J243" s="221">
        <f>ROUND(I243*H243,2)</f>
        <v>0</v>
      </c>
      <c r="K243" s="217" t="s">
        <v>19</v>
      </c>
      <c r="L243" s="47"/>
      <c r="M243" s="222" t="s">
        <v>19</v>
      </c>
      <c r="N243" s="223" t="s">
        <v>40</v>
      </c>
      <c r="O243" s="87"/>
      <c r="P243" s="224">
        <f>O243*H243</f>
        <v>0</v>
      </c>
      <c r="Q243" s="224">
        <v>0</v>
      </c>
      <c r="R243" s="224">
        <f>Q243*H243</f>
        <v>0</v>
      </c>
      <c r="S243" s="224">
        <v>0</v>
      </c>
      <c r="T243" s="225">
        <f>S243*H243</f>
        <v>0</v>
      </c>
      <c r="U243" s="41"/>
      <c r="V243" s="41"/>
      <c r="W243" s="41"/>
      <c r="X243" s="41"/>
      <c r="Y243" s="41"/>
      <c r="Z243" s="41"/>
      <c r="AA243" s="41"/>
      <c r="AB243" s="41"/>
      <c r="AC243" s="41"/>
      <c r="AD243" s="41"/>
      <c r="AE243" s="41"/>
      <c r="AR243" s="226" t="s">
        <v>200</v>
      </c>
      <c r="AT243" s="226" t="s">
        <v>195</v>
      </c>
      <c r="AU243" s="226" t="s">
        <v>76</v>
      </c>
      <c r="AY243" s="20" t="s">
        <v>193</v>
      </c>
      <c r="BE243" s="227">
        <f>IF(N243="základní",J243,0)</f>
        <v>0</v>
      </c>
      <c r="BF243" s="227">
        <f>IF(N243="snížená",J243,0)</f>
        <v>0</v>
      </c>
      <c r="BG243" s="227">
        <f>IF(N243="zákl. přenesená",J243,0)</f>
        <v>0</v>
      </c>
      <c r="BH243" s="227">
        <f>IF(N243="sníž. přenesená",J243,0)</f>
        <v>0</v>
      </c>
      <c r="BI243" s="227">
        <f>IF(N243="nulová",J243,0)</f>
        <v>0</v>
      </c>
      <c r="BJ243" s="20" t="s">
        <v>76</v>
      </c>
      <c r="BK243" s="227">
        <f>ROUND(I243*H243,2)</f>
        <v>0</v>
      </c>
      <c r="BL243" s="20" t="s">
        <v>200</v>
      </c>
      <c r="BM243" s="226" t="s">
        <v>2607</v>
      </c>
    </row>
    <row r="244" s="2" customFormat="1">
      <c r="A244" s="41"/>
      <c r="B244" s="42"/>
      <c r="C244" s="43"/>
      <c r="D244" s="228" t="s">
        <v>202</v>
      </c>
      <c r="E244" s="43"/>
      <c r="F244" s="229" t="s">
        <v>7326</v>
      </c>
      <c r="G244" s="43"/>
      <c r="H244" s="43"/>
      <c r="I244" s="230"/>
      <c r="J244" s="43"/>
      <c r="K244" s="43"/>
      <c r="L244" s="47"/>
      <c r="M244" s="231"/>
      <c r="N244" s="232"/>
      <c r="O244" s="87"/>
      <c r="P244" s="87"/>
      <c r="Q244" s="87"/>
      <c r="R244" s="87"/>
      <c r="S244" s="87"/>
      <c r="T244" s="88"/>
      <c r="U244" s="41"/>
      <c r="V244" s="41"/>
      <c r="W244" s="41"/>
      <c r="X244" s="41"/>
      <c r="Y244" s="41"/>
      <c r="Z244" s="41"/>
      <c r="AA244" s="41"/>
      <c r="AB244" s="41"/>
      <c r="AC244" s="41"/>
      <c r="AD244" s="41"/>
      <c r="AE244" s="41"/>
      <c r="AT244" s="20" t="s">
        <v>202</v>
      </c>
      <c r="AU244" s="20" t="s">
        <v>76</v>
      </c>
    </row>
    <row r="245" s="12" customFormat="1" ht="25.92" customHeight="1">
      <c r="A245" s="12"/>
      <c r="B245" s="199"/>
      <c r="C245" s="200"/>
      <c r="D245" s="201" t="s">
        <v>68</v>
      </c>
      <c r="E245" s="202" t="s">
        <v>7399</v>
      </c>
      <c r="F245" s="202" t="s">
        <v>7400</v>
      </c>
      <c r="G245" s="200"/>
      <c r="H245" s="200"/>
      <c r="I245" s="203"/>
      <c r="J245" s="204">
        <f>BK245</f>
        <v>0</v>
      </c>
      <c r="K245" s="200"/>
      <c r="L245" s="205"/>
      <c r="M245" s="206"/>
      <c r="N245" s="207"/>
      <c r="O245" s="207"/>
      <c r="P245" s="208">
        <f>SUM(P246:P287)</f>
        <v>0</v>
      </c>
      <c r="Q245" s="207"/>
      <c r="R245" s="208">
        <f>SUM(R246:R287)</f>
        <v>0</v>
      </c>
      <c r="S245" s="207"/>
      <c r="T245" s="209">
        <f>SUM(T246:T287)</f>
        <v>0</v>
      </c>
      <c r="U245" s="12"/>
      <c r="V245" s="12"/>
      <c r="W245" s="12"/>
      <c r="X245" s="12"/>
      <c r="Y245" s="12"/>
      <c r="Z245" s="12"/>
      <c r="AA245" s="12"/>
      <c r="AB245" s="12"/>
      <c r="AC245" s="12"/>
      <c r="AD245" s="12"/>
      <c r="AE245" s="12"/>
      <c r="AR245" s="210" t="s">
        <v>76</v>
      </c>
      <c r="AT245" s="211" t="s">
        <v>68</v>
      </c>
      <c r="AU245" s="211" t="s">
        <v>69</v>
      </c>
      <c r="AY245" s="210" t="s">
        <v>193</v>
      </c>
      <c r="BK245" s="212">
        <f>SUM(BK246:BK287)</f>
        <v>0</v>
      </c>
    </row>
    <row r="246" s="2" customFormat="1" ht="16.5" customHeight="1">
      <c r="A246" s="41"/>
      <c r="B246" s="42"/>
      <c r="C246" s="215" t="s">
        <v>758</v>
      </c>
      <c r="D246" s="215" t="s">
        <v>195</v>
      </c>
      <c r="E246" s="216" t="s">
        <v>7401</v>
      </c>
      <c r="F246" s="217" t="s">
        <v>7402</v>
      </c>
      <c r="G246" s="218" t="s">
        <v>7202</v>
      </c>
      <c r="H246" s="219">
        <v>1</v>
      </c>
      <c r="I246" s="220"/>
      <c r="J246" s="221">
        <f>ROUND(I246*H246,2)</f>
        <v>0</v>
      </c>
      <c r="K246" s="217" t="s">
        <v>19</v>
      </c>
      <c r="L246" s="47"/>
      <c r="M246" s="222" t="s">
        <v>19</v>
      </c>
      <c r="N246" s="223" t="s">
        <v>40</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200</v>
      </c>
      <c r="AT246" s="226" t="s">
        <v>195</v>
      </c>
      <c r="AU246" s="226" t="s">
        <v>76</v>
      </c>
      <c r="AY246" s="20" t="s">
        <v>193</v>
      </c>
      <c r="BE246" s="227">
        <f>IF(N246="základní",J246,0)</f>
        <v>0</v>
      </c>
      <c r="BF246" s="227">
        <f>IF(N246="snížená",J246,0)</f>
        <v>0</v>
      </c>
      <c r="BG246" s="227">
        <f>IF(N246="zákl. přenesená",J246,0)</f>
        <v>0</v>
      </c>
      <c r="BH246" s="227">
        <f>IF(N246="sníž. přenesená",J246,0)</f>
        <v>0</v>
      </c>
      <c r="BI246" s="227">
        <f>IF(N246="nulová",J246,0)</f>
        <v>0</v>
      </c>
      <c r="BJ246" s="20" t="s">
        <v>76</v>
      </c>
      <c r="BK246" s="227">
        <f>ROUND(I246*H246,2)</f>
        <v>0</v>
      </c>
      <c r="BL246" s="20" t="s">
        <v>200</v>
      </c>
      <c r="BM246" s="226" t="s">
        <v>2617</v>
      </c>
    </row>
    <row r="247" s="2" customFormat="1">
      <c r="A247" s="41"/>
      <c r="B247" s="42"/>
      <c r="C247" s="43"/>
      <c r="D247" s="228" t="s">
        <v>202</v>
      </c>
      <c r="E247" s="43"/>
      <c r="F247" s="229" t="s">
        <v>7403</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202</v>
      </c>
      <c r="AU247" s="20" t="s">
        <v>76</v>
      </c>
    </row>
    <row r="248" s="2" customFormat="1" ht="16.5" customHeight="1">
      <c r="A248" s="41"/>
      <c r="B248" s="42"/>
      <c r="C248" s="215" t="s">
        <v>765</v>
      </c>
      <c r="D248" s="215" t="s">
        <v>195</v>
      </c>
      <c r="E248" s="216" t="s">
        <v>7404</v>
      </c>
      <c r="F248" s="217" t="s">
        <v>7405</v>
      </c>
      <c r="G248" s="218" t="s">
        <v>7202</v>
      </c>
      <c r="H248" s="219">
        <v>1</v>
      </c>
      <c r="I248" s="220"/>
      <c r="J248" s="221">
        <f>ROUND(I248*H248,2)</f>
        <v>0</v>
      </c>
      <c r="K248" s="217" t="s">
        <v>19</v>
      </c>
      <c r="L248" s="47"/>
      <c r="M248" s="222" t="s">
        <v>19</v>
      </c>
      <c r="N248" s="223" t="s">
        <v>40</v>
      </c>
      <c r="O248" s="87"/>
      <c r="P248" s="224">
        <f>O248*H248</f>
        <v>0</v>
      </c>
      <c r="Q248" s="224">
        <v>0</v>
      </c>
      <c r="R248" s="224">
        <f>Q248*H248</f>
        <v>0</v>
      </c>
      <c r="S248" s="224">
        <v>0</v>
      </c>
      <c r="T248" s="225">
        <f>S248*H248</f>
        <v>0</v>
      </c>
      <c r="U248" s="41"/>
      <c r="V248" s="41"/>
      <c r="W248" s="41"/>
      <c r="X248" s="41"/>
      <c r="Y248" s="41"/>
      <c r="Z248" s="41"/>
      <c r="AA248" s="41"/>
      <c r="AB248" s="41"/>
      <c r="AC248" s="41"/>
      <c r="AD248" s="41"/>
      <c r="AE248" s="41"/>
      <c r="AR248" s="226" t="s">
        <v>200</v>
      </c>
      <c r="AT248" s="226" t="s">
        <v>195</v>
      </c>
      <c r="AU248" s="226" t="s">
        <v>76</v>
      </c>
      <c r="AY248" s="20" t="s">
        <v>193</v>
      </c>
      <c r="BE248" s="227">
        <f>IF(N248="základní",J248,0)</f>
        <v>0</v>
      </c>
      <c r="BF248" s="227">
        <f>IF(N248="snížená",J248,0)</f>
        <v>0</v>
      </c>
      <c r="BG248" s="227">
        <f>IF(N248="zákl. přenesená",J248,0)</f>
        <v>0</v>
      </c>
      <c r="BH248" s="227">
        <f>IF(N248="sníž. přenesená",J248,0)</f>
        <v>0</v>
      </c>
      <c r="BI248" s="227">
        <f>IF(N248="nulová",J248,0)</f>
        <v>0</v>
      </c>
      <c r="BJ248" s="20" t="s">
        <v>76</v>
      </c>
      <c r="BK248" s="227">
        <f>ROUND(I248*H248,2)</f>
        <v>0</v>
      </c>
      <c r="BL248" s="20" t="s">
        <v>200</v>
      </c>
      <c r="BM248" s="226" t="s">
        <v>2630</v>
      </c>
    </row>
    <row r="249" s="2" customFormat="1">
      <c r="A249" s="41"/>
      <c r="B249" s="42"/>
      <c r="C249" s="43"/>
      <c r="D249" s="228" t="s">
        <v>202</v>
      </c>
      <c r="E249" s="43"/>
      <c r="F249" s="229" t="s">
        <v>7406</v>
      </c>
      <c r="G249" s="43"/>
      <c r="H249" s="43"/>
      <c r="I249" s="230"/>
      <c r="J249" s="43"/>
      <c r="K249" s="43"/>
      <c r="L249" s="47"/>
      <c r="M249" s="231"/>
      <c r="N249" s="232"/>
      <c r="O249" s="87"/>
      <c r="P249" s="87"/>
      <c r="Q249" s="87"/>
      <c r="R249" s="87"/>
      <c r="S249" s="87"/>
      <c r="T249" s="88"/>
      <c r="U249" s="41"/>
      <c r="V249" s="41"/>
      <c r="W249" s="41"/>
      <c r="X249" s="41"/>
      <c r="Y249" s="41"/>
      <c r="Z249" s="41"/>
      <c r="AA249" s="41"/>
      <c r="AB249" s="41"/>
      <c r="AC249" s="41"/>
      <c r="AD249" s="41"/>
      <c r="AE249" s="41"/>
      <c r="AT249" s="20" t="s">
        <v>202</v>
      </c>
      <c r="AU249" s="20" t="s">
        <v>76</v>
      </c>
    </row>
    <row r="250" s="2" customFormat="1" ht="24.15" customHeight="1">
      <c r="A250" s="41"/>
      <c r="B250" s="42"/>
      <c r="C250" s="215" t="s">
        <v>772</v>
      </c>
      <c r="D250" s="215" t="s">
        <v>195</v>
      </c>
      <c r="E250" s="216" t="s">
        <v>7407</v>
      </c>
      <c r="F250" s="217" t="s">
        <v>7408</v>
      </c>
      <c r="G250" s="218" t="s">
        <v>7202</v>
      </c>
      <c r="H250" s="219">
        <v>1</v>
      </c>
      <c r="I250" s="220"/>
      <c r="J250" s="221">
        <f>ROUND(I250*H250,2)</f>
        <v>0</v>
      </c>
      <c r="K250" s="217" t="s">
        <v>19</v>
      </c>
      <c r="L250" s="47"/>
      <c r="M250" s="222" t="s">
        <v>19</v>
      </c>
      <c r="N250" s="223" t="s">
        <v>40</v>
      </c>
      <c r="O250" s="87"/>
      <c r="P250" s="224">
        <f>O250*H250</f>
        <v>0</v>
      </c>
      <c r="Q250" s="224">
        <v>0</v>
      </c>
      <c r="R250" s="224">
        <f>Q250*H250</f>
        <v>0</v>
      </c>
      <c r="S250" s="224">
        <v>0</v>
      </c>
      <c r="T250" s="225">
        <f>S250*H250</f>
        <v>0</v>
      </c>
      <c r="U250" s="41"/>
      <c r="V250" s="41"/>
      <c r="W250" s="41"/>
      <c r="X250" s="41"/>
      <c r="Y250" s="41"/>
      <c r="Z250" s="41"/>
      <c r="AA250" s="41"/>
      <c r="AB250" s="41"/>
      <c r="AC250" s="41"/>
      <c r="AD250" s="41"/>
      <c r="AE250" s="41"/>
      <c r="AR250" s="226" t="s">
        <v>200</v>
      </c>
      <c r="AT250" s="226" t="s">
        <v>195</v>
      </c>
      <c r="AU250" s="226" t="s">
        <v>76</v>
      </c>
      <c r="AY250" s="20" t="s">
        <v>193</v>
      </c>
      <c r="BE250" s="227">
        <f>IF(N250="základní",J250,0)</f>
        <v>0</v>
      </c>
      <c r="BF250" s="227">
        <f>IF(N250="snížená",J250,0)</f>
        <v>0</v>
      </c>
      <c r="BG250" s="227">
        <f>IF(N250="zákl. přenesená",J250,0)</f>
        <v>0</v>
      </c>
      <c r="BH250" s="227">
        <f>IF(N250="sníž. přenesená",J250,0)</f>
        <v>0</v>
      </c>
      <c r="BI250" s="227">
        <f>IF(N250="nulová",J250,0)</f>
        <v>0</v>
      </c>
      <c r="BJ250" s="20" t="s">
        <v>76</v>
      </c>
      <c r="BK250" s="227">
        <f>ROUND(I250*H250,2)</f>
        <v>0</v>
      </c>
      <c r="BL250" s="20" t="s">
        <v>200</v>
      </c>
      <c r="BM250" s="226" t="s">
        <v>2642</v>
      </c>
    </row>
    <row r="251" s="2" customFormat="1">
      <c r="A251" s="41"/>
      <c r="B251" s="42"/>
      <c r="C251" s="43"/>
      <c r="D251" s="228" t="s">
        <v>202</v>
      </c>
      <c r="E251" s="43"/>
      <c r="F251" s="229" t="s">
        <v>7409</v>
      </c>
      <c r="G251" s="43"/>
      <c r="H251" s="43"/>
      <c r="I251" s="230"/>
      <c r="J251" s="43"/>
      <c r="K251" s="43"/>
      <c r="L251" s="47"/>
      <c r="M251" s="231"/>
      <c r="N251" s="232"/>
      <c r="O251" s="87"/>
      <c r="P251" s="87"/>
      <c r="Q251" s="87"/>
      <c r="R251" s="87"/>
      <c r="S251" s="87"/>
      <c r="T251" s="88"/>
      <c r="U251" s="41"/>
      <c r="V251" s="41"/>
      <c r="W251" s="41"/>
      <c r="X251" s="41"/>
      <c r="Y251" s="41"/>
      <c r="Z251" s="41"/>
      <c r="AA251" s="41"/>
      <c r="AB251" s="41"/>
      <c r="AC251" s="41"/>
      <c r="AD251" s="41"/>
      <c r="AE251" s="41"/>
      <c r="AT251" s="20" t="s">
        <v>202</v>
      </c>
      <c r="AU251" s="20" t="s">
        <v>76</v>
      </c>
    </row>
    <row r="252" s="2" customFormat="1" ht="24.15" customHeight="1">
      <c r="A252" s="41"/>
      <c r="B252" s="42"/>
      <c r="C252" s="215" t="s">
        <v>781</v>
      </c>
      <c r="D252" s="215" t="s">
        <v>195</v>
      </c>
      <c r="E252" s="216" t="s">
        <v>7410</v>
      </c>
      <c r="F252" s="217" t="s">
        <v>7411</v>
      </c>
      <c r="G252" s="218" t="s">
        <v>7202</v>
      </c>
      <c r="H252" s="219">
        <v>1</v>
      </c>
      <c r="I252" s="220"/>
      <c r="J252" s="221">
        <f>ROUND(I252*H252,2)</f>
        <v>0</v>
      </c>
      <c r="K252" s="217" t="s">
        <v>19</v>
      </c>
      <c r="L252" s="47"/>
      <c r="M252" s="222" t="s">
        <v>19</v>
      </c>
      <c r="N252" s="223" t="s">
        <v>40</v>
      </c>
      <c r="O252" s="87"/>
      <c r="P252" s="224">
        <f>O252*H252</f>
        <v>0</v>
      </c>
      <c r="Q252" s="224">
        <v>0</v>
      </c>
      <c r="R252" s="224">
        <f>Q252*H252</f>
        <v>0</v>
      </c>
      <c r="S252" s="224">
        <v>0</v>
      </c>
      <c r="T252" s="225">
        <f>S252*H252</f>
        <v>0</v>
      </c>
      <c r="U252" s="41"/>
      <c r="V252" s="41"/>
      <c r="W252" s="41"/>
      <c r="X252" s="41"/>
      <c r="Y252" s="41"/>
      <c r="Z252" s="41"/>
      <c r="AA252" s="41"/>
      <c r="AB252" s="41"/>
      <c r="AC252" s="41"/>
      <c r="AD252" s="41"/>
      <c r="AE252" s="41"/>
      <c r="AR252" s="226" t="s">
        <v>200</v>
      </c>
      <c r="AT252" s="226" t="s">
        <v>195</v>
      </c>
      <c r="AU252" s="226" t="s">
        <v>76</v>
      </c>
      <c r="AY252" s="20" t="s">
        <v>193</v>
      </c>
      <c r="BE252" s="227">
        <f>IF(N252="základní",J252,0)</f>
        <v>0</v>
      </c>
      <c r="BF252" s="227">
        <f>IF(N252="snížená",J252,0)</f>
        <v>0</v>
      </c>
      <c r="BG252" s="227">
        <f>IF(N252="zákl. přenesená",J252,0)</f>
        <v>0</v>
      </c>
      <c r="BH252" s="227">
        <f>IF(N252="sníž. přenesená",J252,0)</f>
        <v>0</v>
      </c>
      <c r="BI252" s="227">
        <f>IF(N252="nulová",J252,0)</f>
        <v>0</v>
      </c>
      <c r="BJ252" s="20" t="s">
        <v>76</v>
      </c>
      <c r="BK252" s="227">
        <f>ROUND(I252*H252,2)</f>
        <v>0</v>
      </c>
      <c r="BL252" s="20" t="s">
        <v>200</v>
      </c>
      <c r="BM252" s="226" t="s">
        <v>2655</v>
      </c>
    </row>
    <row r="253" s="2" customFormat="1">
      <c r="A253" s="41"/>
      <c r="B253" s="42"/>
      <c r="C253" s="43"/>
      <c r="D253" s="228" t="s">
        <v>202</v>
      </c>
      <c r="E253" s="43"/>
      <c r="F253" s="229" t="s">
        <v>7412</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202</v>
      </c>
      <c r="AU253" s="20" t="s">
        <v>76</v>
      </c>
    </row>
    <row r="254" s="2" customFormat="1" ht="16.5" customHeight="1">
      <c r="A254" s="41"/>
      <c r="B254" s="42"/>
      <c r="C254" s="215" t="s">
        <v>790</v>
      </c>
      <c r="D254" s="215" t="s">
        <v>195</v>
      </c>
      <c r="E254" s="216" t="s">
        <v>7413</v>
      </c>
      <c r="F254" s="217" t="s">
        <v>7414</v>
      </c>
      <c r="G254" s="218" t="s">
        <v>7202</v>
      </c>
      <c r="H254" s="219">
        <v>1</v>
      </c>
      <c r="I254" s="220"/>
      <c r="J254" s="221">
        <f>ROUND(I254*H254,2)</f>
        <v>0</v>
      </c>
      <c r="K254" s="217" t="s">
        <v>19</v>
      </c>
      <c r="L254" s="47"/>
      <c r="M254" s="222" t="s">
        <v>19</v>
      </c>
      <c r="N254" s="223" t="s">
        <v>40</v>
      </c>
      <c r="O254" s="87"/>
      <c r="P254" s="224">
        <f>O254*H254</f>
        <v>0</v>
      </c>
      <c r="Q254" s="224">
        <v>0</v>
      </c>
      <c r="R254" s="224">
        <f>Q254*H254</f>
        <v>0</v>
      </c>
      <c r="S254" s="224">
        <v>0</v>
      </c>
      <c r="T254" s="225">
        <f>S254*H254</f>
        <v>0</v>
      </c>
      <c r="U254" s="41"/>
      <c r="V254" s="41"/>
      <c r="W254" s="41"/>
      <c r="X254" s="41"/>
      <c r="Y254" s="41"/>
      <c r="Z254" s="41"/>
      <c r="AA254" s="41"/>
      <c r="AB254" s="41"/>
      <c r="AC254" s="41"/>
      <c r="AD254" s="41"/>
      <c r="AE254" s="41"/>
      <c r="AR254" s="226" t="s">
        <v>200</v>
      </c>
      <c r="AT254" s="226" t="s">
        <v>195</v>
      </c>
      <c r="AU254" s="226" t="s">
        <v>76</v>
      </c>
      <c r="AY254" s="20" t="s">
        <v>193</v>
      </c>
      <c r="BE254" s="227">
        <f>IF(N254="základní",J254,0)</f>
        <v>0</v>
      </c>
      <c r="BF254" s="227">
        <f>IF(N254="snížená",J254,0)</f>
        <v>0</v>
      </c>
      <c r="BG254" s="227">
        <f>IF(N254="zákl. přenesená",J254,0)</f>
        <v>0</v>
      </c>
      <c r="BH254" s="227">
        <f>IF(N254="sníž. přenesená",J254,0)</f>
        <v>0</v>
      </c>
      <c r="BI254" s="227">
        <f>IF(N254="nulová",J254,0)</f>
        <v>0</v>
      </c>
      <c r="BJ254" s="20" t="s">
        <v>76</v>
      </c>
      <c r="BK254" s="227">
        <f>ROUND(I254*H254,2)</f>
        <v>0</v>
      </c>
      <c r="BL254" s="20" t="s">
        <v>200</v>
      </c>
      <c r="BM254" s="226" t="s">
        <v>2668</v>
      </c>
    </row>
    <row r="255" s="2" customFormat="1">
      <c r="A255" s="41"/>
      <c r="B255" s="42"/>
      <c r="C255" s="43"/>
      <c r="D255" s="228" t="s">
        <v>202</v>
      </c>
      <c r="E255" s="43"/>
      <c r="F255" s="229" t="s">
        <v>7415</v>
      </c>
      <c r="G255" s="43"/>
      <c r="H255" s="43"/>
      <c r="I255" s="230"/>
      <c r="J255" s="43"/>
      <c r="K255" s="43"/>
      <c r="L255" s="47"/>
      <c r="M255" s="231"/>
      <c r="N255" s="232"/>
      <c r="O255" s="87"/>
      <c r="P255" s="87"/>
      <c r="Q255" s="87"/>
      <c r="R255" s="87"/>
      <c r="S255" s="87"/>
      <c r="T255" s="88"/>
      <c r="U255" s="41"/>
      <c r="V255" s="41"/>
      <c r="W255" s="41"/>
      <c r="X255" s="41"/>
      <c r="Y255" s="41"/>
      <c r="Z255" s="41"/>
      <c r="AA255" s="41"/>
      <c r="AB255" s="41"/>
      <c r="AC255" s="41"/>
      <c r="AD255" s="41"/>
      <c r="AE255" s="41"/>
      <c r="AT255" s="20" t="s">
        <v>202</v>
      </c>
      <c r="AU255" s="20" t="s">
        <v>76</v>
      </c>
    </row>
    <row r="256" s="2" customFormat="1" ht="16.5" customHeight="1">
      <c r="A256" s="41"/>
      <c r="B256" s="42"/>
      <c r="C256" s="215" t="s">
        <v>797</v>
      </c>
      <c r="D256" s="215" t="s">
        <v>195</v>
      </c>
      <c r="E256" s="216" t="s">
        <v>7416</v>
      </c>
      <c r="F256" s="217" t="s">
        <v>7417</v>
      </c>
      <c r="G256" s="218" t="s">
        <v>7202</v>
      </c>
      <c r="H256" s="219">
        <v>1</v>
      </c>
      <c r="I256" s="220"/>
      <c r="J256" s="221">
        <f>ROUND(I256*H256,2)</f>
        <v>0</v>
      </c>
      <c r="K256" s="217" t="s">
        <v>19</v>
      </c>
      <c r="L256" s="47"/>
      <c r="M256" s="222" t="s">
        <v>19</v>
      </c>
      <c r="N256" s="223" t="s">
        <v>40</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200</v>
      </c>
      <c r="AT256" s="226" t="s">
        <v>195</v>
      </c>
      <c r="AU256" s="226" t="s">
        <v>76</v>
      </c>
      <c r="AY256" s="20" t="s">
        <v>193</v>
      </c>
      <c r="BE256" s="227">
        <f>IF(N256="základní",J256,0)</f>
        <v>0</v>
      </c>
      <c r="BF256" s="227">
        <f>IF(N256="snížená",J256,0)</f>
        <v>0</v>
      </c>
      <c r="BG256" s="227">
        <f>IF(N256="zákl. přenesená",J256,0)</f>
        <v>0</v>
      </c>
      <c r="BH256" s="227">
        <f>IF(N256="sníž. přenesená",J256,0)</f>
        <v>0</v>
      </c>
      <c r="BI256" s="227">
        <f>IF(N256="nulová",J256,0)</f>
        <v>0</v>
      </c>
      <c r="BJ256" s="20" t="s">
        <v>76</v>
      </c>
      <c r="BK256" s="227">
        <f>ROUND(I256*H256,2)</f>
        <v>0</v>
      </c>
      <c r="BL256" s="20" t="s">
        <v>200</v>
      </c>
      <c r="BM256" s="226" t="s">
        <v>2688</v>
      </c>
    </row>
    <row r="257" s="2" customFormat="1">
      <c r="A257" s="41"/>
      <c r="B257" s="42"/>
      <c r="C257" s="43"/>
      <c r="D257" s="228" t="s">
        <v>202</v>
      </c>
      <c r="E257" s="43"/>
      <c r="F257" s="229" t="s">
        <v>7418</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202</v>
      </c>
      <c r="AU257" s="20" t="s">
        <v>76</v>
      </c>
    </row>
    <row r="258" s="2" customFormat="1" ht="16.5" customHeight="1">
      <c r="A258" s="41"/>
      <c r="B258" s="42"/>
      <c r="C258" s="215" t="s">
        <v>803</v>
      </c>
      <c r="D258" s="215" t="s">
        <v>195</v>
      </c>
      <c r="E258" s="216" t="s">
        <v>7419</v>
      </c>
      <c r="F258" s="217" t="s">
        <v>7420</v>
      </c>
      <c r="G258" s="218" t="s">
        <v>7202</v>
      </c>
      <c r="H258" s="219">
        <v>1</v>
      </c>
      <c r="I258" s="220"/>
      <c r="J258" s="221">
        <f>ROUND(I258*H258,2)</f>
        <v>0</v>
      </c>
      <c r="K258" s="217" t="s">
        <v>19</v>
      </c>
      <c r="L258" s="47"/>
      <c r="M258" s="222" t="s">
        <v>19</v>
      </c>
      <c r="N258" s="223" t="s">
        <v>40</v>
      </c>
      <c r="O258" s="87"/>
      <c r="P258" s="224">
        <f>O258*H258</f>
        <v>0</v>
      </c>
      <c r="Q258" s="224">
        <v>0</v>
      </c>
      <c r="R258" s="224">
        <f>Q258*H258</f>
        <v>0</v>
      </c>
      <c r="S258" s="224">
        <v>0</v>
      </c>
      <c r="T258" s="225">
        <f>S258*H258</f>
        <v>0</v>
      </c>
      <c r="U258" s="41"/>
      <c r="V258" s="41"/>
      <c r="W258" s="41"/>
      <c r="X258" s="41"/>
      <c r="Y258" s="41"/>
      <c r="Z258" s="41"/>
      <c r="AA258" s="41"/>
      <c r="AB258" s="41"/>
      <c r="AC258" s="41"/>
      <c r="AD258" s="41"/>
      <c r="AE258" s="41"/>
      <c r="AR258" s="226" t="s">
        <v>200</v>
      </c>
      <c r="AT258" s="226" t="s">
        <v>195</v>
      </c>
      <c r="AU258" s="226" t="s">
        <v>76</v>
      </c>
      <c r="AY258" s="20" t="s">
        <v>193</v>
      </c>
      <c r="BE258" s="227">
        <f>IF(N258="základní",J258,0)</f>
        <v>0</v>
      </c>
      <c r="BF258" s="227">
        <f>IF(N258="snížená",J258,0)</f>
        <v>0</v>
      </c>
      <c r="BG258" s="227">
        <f>IF(N258="zákl. přenesená",J258,0)</f>
        <v>0</v>
      </c>
      <c r="BH258" s="227">
        <f>IF(N258="sníž. přenesená",J258,0)</f>
        <v>0</v>
      </c>
      <c r="BI258" s="227">
        <f>IF(N258="nulová",J258,0)</f>
        <v>0</v>
      </c>
      <c r="BJ258" s="20" t="s">
        <v>76</v>
      </c>
      <c r="BK258" s="227">
        <f>ROUND(I258*H258,2)</f>
        <v>0</v>
      </c>
      <c r="BL258" s="20" t="s">
        <v>200</v>
      </c>
      <c r="BM258" s="226" t="s">
        <v>4036</v>
      </c>
    </row>
    <row r="259" s="2" customFormat="1">
      <c r="A259" s="41"/>
      <c r="B259" s="42"/>
      <c r="C259" s="43"/>
      <c r="D259" s="228" t="s">
        <v>202</v>
      </c>
      <c r="E259" s="43"/>
      <c r="F259" s="229" t="s">
        <v>7421</v>
      </c>
      <c r="G259" s="43"/>
      <c r="H259" s="43"/>
      <c r="I259" s="230"/>
      <c r="J259" s="43"/>
      <c r="K259" s="43"/>
      <c r="L259" s="47"/>
      <c r="M259" s="231"/>
      <c r="N259" s="232"/>
      <c r="O259" s="87"/>
      <c r="P259" s="87"/>
      <c r="Q259" s="87"/>
      <c r="R259" s="87"/>
      <c r="S259" s="87"/>
      <c r="T259" s="88"/>
      <c r="U259" s="41"/>
      <c r="V259" s="41"/>
      <c r="W259" s="41"/>
      <c r="X259" s="41"/>
      <c r="Y259" s="41"/>
      <c r="Z259" s="41"/>
      <c r="AA259" s="41"/>
      <c r="AB259" s="41"/>
      <c r="AC259" s="41"/>
      <c r="AD259" s="41"/>
      <c r="AE259" s="41"/>
      <c r="AT259" s="20" t="s">
        <v>202</v>
      </c>
      <c r="AU259" s="20" t="s">
        <v>76</v>
      </c>
    </row>
    <row r="260" s="2" customFormat="1" ht="16.5" customHeight="1">
      <c r="A260" s="41"/>
      <c r="B260" s="42"/>
      <c r="C260" s="215" t="s">
        <v>810</v>
      </c>
      <c r="D260" s="215" t="s">
        <v>195</v>
      </c>
      <c r="E260" s="216" t="s">
        <v>7422</v>
      </c>
      <c r="F260" s="217" t="s">
        <v>7420</v>
      </c>
      <c r="G260" s="218" t="s">
        <v>7202</v>
      </c>
      <c r="H260" s="219">
        <v>1</v>
      </c>
      <c r="I260" s="220"/>
      <c r="J260" s="221">
        <f>ROUND(I260*H260,2)</f>
        <v>0</v>
      </c>
      <c r="K260" s="217" t="s">
        <v>19</v>
      </c>
      <c r="L260" s="47"/>
      <c r="M260" s="222" t="s">
        <v>19</v>
      </c>
      <c r="N260" s="223" t="s">
        <v>40</v>
      </c>
      <c r="O260" s="87"/>
      <c r="P260" s="224">
        <f>O260*H260</f>
        <v>0</v>
      </c>
      <c r="Q260" s="224">
        <v>0</v>
      </c>
      <c r="R260" s="224">
        <f>Q260*H260</f>
        <v>0</v>
      </c>
      <c r="S260" s="224">
        <v>0</v>
      </c>
      <c r="T260" s="225">
        <f>S260*H260</f>
        <v>0</v>
      </c>
      <c r="U260" s="41"/>
      <c r="V260" s="41"/>
      <c r="W260" s="41"/>
      <c r="X260" s="41"/>
      <c r="Y260" s="41"/>
      <c r="Z260" s="41"/>
      <c r="AA260" s="41"/>
      <c r="AB260" s="41"/>
      <c r="AC260" s="41"/>
      <c r="AD260" s="41"/>
      <c r="AE260" s="41"/>
      <c r="AR260" s="226" t="s">
        <v>200</v>
      </c>
      <c r="AT260" s="226" t="s">
        <v>195</v>
      </c>
      <c r="AU260" s="226" t="s">
        <v>76</v>
      </c>
      <c r="AY260" s="20" t="s">
        <v>193</v>
      </c>
      <c r="BE260" s="227">
        <f>IF(N260="základní",J260,0)</f>
        <v>0</v>
      </c>
      <c r="BF260" s="227">
        <f>IF(N260="snížená",J260,0)</f>
        <v>0</v>
      </c>
      <c r="BG260" s="227">
        <f>IF(N260="zákl. přenesená",J260,0)</f>
        <v>0</v>
      </c>
      <c r="BH260" s="227">
        <f>IF(N260="sníž. přenesená",J260,0)</f>
        <v>0</v>
      </c>
      <c r="BI260" s="227">
        <f>IF(N260="nulová",J260,0)</f>
        <v>0</v>
      </c>
      <c r="BJ260" s="20" t="s">
        <v>76</v>
      </c>
      <c r="BK260" s="227">
        <f>ROUND(I260*H260,2)</f>
        <v>0</v>
      </c>
      <c r="BL260" s="20" t="s">
        <v>200</v>
      </c>
      <c r="BM260" s="226" t="s">
        <v>4063</v>
      </c>
    </row>
    <row r="261" s="2" customFormat="1">
      <c r="A261" s="41"/>
      <c r="B261" s="42"/>
      <c r="C261" s="43"/>
      <c r="D261" s="228" t="s">
        <v>202</v>
      </c>
      <c r="E261" s="43"/>
      <c r="F261" s="229" t="s">
        <v>7423</v>
      </c>
      <c r="G261" s="43"/>
      <c r="H261" s="43"/>
      <c r="I261" s="230"/>
      <c r="J261" s="43"/>
      <c r="K261" s="43"/>
      <c r="L261" s="47"/>
      <c r="M261" s="231"/>
      <c r="N261" s="232"/>
      <c r="O261" s="87"/>
      <c r="P261" s="87"/>
      <c r="Q261" s="87"/>
      <c r="R261" s="87"/>
      <c r="S261" s="87"/>
      <c r="T261" s="88"/>
      <c r="U261" s="41"/>
      <c r="V261" s="41"/>
      <c r="W261" s="41"/>
      <c r="X261" s="41"/>
      <c r="Y261" s="41"/>
      <c r="Z261" s="41"/>
      <c r="AA261" s="41"/>
      <c r="AB261" s="41"/>
      <c r="AC261" s="41"/>
      <c r="AD261" s="41"/>
      <c r="AE261" s="41"/>
      <c r="AT261" s="20" t="s">
        <v>202</v>
      </c>
      <c r="AU261" s="20" t="s">
        <v>76</v>
      </c>
    </row>
    <row r="262" s="2" customFormat="1" ht="16.5" customHeight="1">
      <c r="A262" s="41"/>
      <c r="B262" s="42"/>
      <c r="C262" s="215" t="s">
        <v>816</v>
      </c>
      <c r="D262" s="215" t="s">
        <v>195</v>
      </c>
      <c r="E262" s="216" t="s">
        <v>7424</v>
      </c>
      <c r="F262" s="217" t="s">
        <v>7257</v>
      </c>
      <c r="G262" s="218" t="s">
        <v>7202</v>
      </c>
      <c r="H262" s="219">
        <v>6</v>
      </c>
      <c r="I262" s="220"/>
      <c r="J262" s="221">
        <f>ROUND(I262*H262,2)</f>
        <v>0</v>
      </c>
      <c r="K262" s="217" t="s">
        <v>19</v>
      </c>
      <c r="L262" s="47"/>
      <c r="M262" s="222" t="s">
        <v>19</v>
      </c>
      <c r="N262" s="223" t="s">
        <v>40</v>
      </c>
      <c r="O262" s="87"/>
      <c r="P262" s="224">
        <f>O262*H262</f>
        <v>0</v>
      </c>
      <c r="Q262" s="224">
        <v>0</v>
      </c>
      <c r="R262" s="224">
        <f>Q262*H262</f>
        <v>0</v>
      </c>
      <c r="S262" s="224">
        <v>0</v>
      </c>
      <c r="T262" s="225">
        <f>S262*H262</f>
        <v>0</v>
      </c>
      <c r="U262" s="41"/>
      <c r="V262" s="41"/>
      <c r="W262" s="41"/>
      <c r="X262" s="41"/>
      <c r="Y262" s="41"/>
      <c r="Z262" s="41"/>
      <c r="AA262" s="41"/>
      <c r="AB262" s="41"/>
      <c r="AC262" s="41"/>
      <c r="AD262" s="41"/>
      <c r="AE262" s="41"/>
      <c r="AR262" s="226" t="s">
        <v>200</v>
      </c>
      <c r="AT262" s="226" t="s">
        <v>195</v>
      </c>
      <c r="AU262" s="226" t="s">
        <v>76</v>
      </c>
      <c r="AY262" s="20" t="s">
        <v>193</v>
      </c>
      <c r="BE262" s="227">
        <f>IF(N262="základní",J262,0)</f>
        <v>0</v>
      </c>
      <c r="BF262" s="227">
        <f>IF(N262="snížená",J262,0)</f>
        <v>0</v>
      </c>
      <c r="BG262" s="227">
        <f>IF(N262="zákl. přenesená",J262,0)</f>
        <v>0</v>
      </c>
      <c r="BH262" s="227">
        <f>IF(N262="sníž. přenesená",J262,0)</f>
        <v>0</v>
      </c>
      <c r="BI262" s="227">
        <f>IF(N262="nulová",J262,0)</f>
        <v>0</v>
      </c>
      <c r="BJ262" s="20" t="s">
        <v>76</v>
      </c>
      <c r="BK262" s="227">
        <f>ROUND(I262*H262,2)</f>
        <v>0</v>
      </c>
      <c r="BL262" s="20" t="s">
        <v>200</v>
      </c>
      <c r="BM262" s="226" t="s">
        <v>4071</v>
      </c>
    </row>
    <row r="263" s="2" customFormat="1">
      <c r="A263" s="41"/>
      <c r="B263" s="42"/>
      <c r="C263" s="43"/>
      <c r="D263" s="228" t="s">
        <v>202</v>
      </c>
      <c r="E263" s="43"/>
      <c r="F263" s="229" t="s">
        <v>7425</v>
      </c>
      <c r="G263" s="43"/>
      <c r="H263" s="43"/>
      <c r="I263" s="230"/>
      <c r="J263" s="43"/>
      <c r="K263" s="43"/>
      <c r="L263" s="47"/>
      <c r="M263" s="231"/>
      <c r="N263" s="232"/>
      <c r="O263" s="87"/>
      <c r="P263" s="87"/>
      <c r="Q263" s="87"/>
      <c r="R263" s="87"/>
      <c r="S263" s="87"/>
      <c r="T263" s="88"/>
      <c r="U263" s="41"/>
      <c r="V263" s="41"/>
      <c r="W263" s="41"/>
      <c r="X263" s="41"/>
      <c r="Y263" s="41"/>
      <c r="Z263" s="41"/>
      <c r="AA263" s="41"/>
      <c r="AB263" s="41"/>
      <c r="AC263" s="41"/>
      <c r="AD263" s="41"/>
      <c r="AE263" s="41"/>
      <c r="AT263" s="20" t="s">
        <v>202</v>
      </c>
      <c r="AU263" s="20" t="s">
        <v>76</v>
      </c>
    </row>
    <row r="264" s="2" customFormat="1" ht="16.5" customHeight="1">
      <c r="A264" s="41"/>
      <c r="B264" s="42"/>
      <c r="C264" s="215" t="s">
        <v>822</v>
      </c>
      <c r="D264" s="215" t="s">
        <v>195</v>
      </c>
      <c r="E264" s="216" t="s">
        <v>7426</v>
      </c>
      <c r="F264" s="217" t="s">
        <v>7257</v>
      </c>
      <c r="G264" s="218" t="s">
        <v>7202</v>
      </c>
      <c r="H264" s="219">
        <v>2</v>
      </c>
      <c r="I264" s="220"/>
      <c r="J264" s="221">
        <f>ROUND(I264*H264,2)</f>
        <v>0</v>
      </c>
      <c r="K264" s="217" t="s">
        <v>19</v>
      </c>
      <c r="L264" s="47"/>
      <c r="M264" s="222" t="s">
        <v>19</v>
      </c>
      <c r="N264" s="223" t="s">
        <v>40</v>
      </c>
      <c r="O264" s="87"/>
      <c r="P264" s="224">
        <f>O264*H264</f>
        <v>0</v>
      </c>
      <c r="Q264" s="224">
        <v>0</v>
      </c>
      <c r="R264" s="224">
        <f>Q264*H264</f>
        <v>0</v>
      </c>
      <c r="S264" s="224">
        <v>0</v>
      </c>
      <c r="T264" s="225">
        <f>S264*H264</f>
        <v>0</v>
      </c>
      <c r="U264" s="41"/>
      <c r="V264" s="41"/>
      <c r="W264" s="41"/>
      <c r="X264" s="41"/>
      <c r="Y264" s="41"/>
      <c r="Z264" s="41"/>
      <c r="AA264" s="41"/>
      <c r="AB264" s="41"/>
      <c r="AC264" s="41"/>
      <c r="AD264" s="41"/>
      <c r="AE264" s="41"/>
      <c r="AR264" s="226" t="s">
        <v>200</v>
      </c>
      <c r="AT264" s="226" t="s">
        <v>195</v>
      </c>
      <c r="AU264" s="226" t="s">
        <v>76</v>
      </c>
      <c r="AY264" s="20" t="s">
        <v>193</v>
      </c>
      <c r="BE264" s="227">
        <f>IF(N264="základní",J264,0)</f>
        <v>0</v>
      </c>
      <c r="BF264" s="227">
        <f>IF(N264="snížená",J264,0)</f>
        <v>0</v>
      </c>
      <c r="BG264" s="227">
        <f>IF(N264="zákl. přenesená",J264,0)</f>
        <v>0</v>
      </c>
      <c r="BH264" s="227">
        <f>IF(N264="sníž. přenesená",J264,0)</f>
        <v>0</v>
      </c>
      <c r="BI264" s="227">
        <f>IF(N264="nulová",J264,0)</f>
        <v>0</v>
      </c>
      <c r="BJ264" s="20" t="s">
        <v>76</v>
      </c>
      <c r="BK264" s="227">
        <f>ROUND(I264*H264,2)</f>
        <v>0</v>
      </c>
      <c r="BL264" s="20" t="s">
        <v>200</v>
      </c>
      <c r="BM264" s="226" t="s">
        <v>4100</v>
      </c>
    </row>
    <row r="265" s="2" customFormat="1">
      <c r="A265" s="41"/>
      <c r="B265" s="42"/>
      <c r="C265" s="43"/>
      <c r="D265" s="228" t="s">
        <v>202</v>
      </c>
      <c r="E265" s="43"/>
      <c r="F265" s="229" t="s">
        <v>7427</v>
      </c>
      <c r="G265" s="43"/>
      <c r="H265" s="43"/>
      <c r="I265" s="230"/>
      <c r="J265" s="43"/>
      <c r="K265" s="43"/>
      <c r="L265" s="47"/>
      <c r="M265" s="231"/>
      <c r="N265" s="232"/>
      <c r="O265" s="87"/>
      <c r="P265" s="87"/>
      <c r="Q265" s="87"/>
      <c r="R265" s="87"/>
      <c r="S265" s="87"/>
      <c r="T265" s="88"/>
      <c r="U265" s="41"/>
      <c r="V265" s="41"/>
      <c r="W265" s="41"/>
      <c r="X265" s="41"/>
      <c r="Y265" s="41"/>
      <c r="Z265" s="41"/>
      <c r="AA265" s="41"/>
      <c r="AB265" s="41"/>
      <c r="AC265" s="41"/>
      <c r="AD265" s="41"/>
      <c r="AE265" s="41"/>
      <c r="AT265" s="20" t="s">
        <v>202</v>
      </c>
      <c r="AU265" s="20" t="s">
        <v>76</v>
      </c>
    </row>
    <row r="266" s="2" customFormat="1" ht="16.5" customHeight="1">
      <c r="A266" s="41"/>
      <c r="B266" s="42"/>
      <c r="C266" s="215" t="s">
        <v>830</v>
      </c>
      <c r="D266" s="215" t="s">
        <v>195</v>
      </c>
      <c r="E266" s="216" t="s">
        <v>7428</v>
      </c>
      <c r="F266" s="217" t="s">
        <v>7260</v>
      </c>
      <c r="G266" s="218" t="s">
        <v>7202</v>
      </c>
      <c r="H266" s="219">
        <v>1</v>
      </c>
      <c r="I266" s="220"/>
      <c r="J266" s="221">
        <f>ROUND(I266*H266,2)</f>
        <v>0</v>
      </c>
      <c r="K266" s="217" t="s">
        <v>19</v>
      </c>
      <c r="L266" s="47"/>
      <c r="M266" s="222" t="s">
        <v>19</v>
      </c>
      <c r="N266" s="223" t="s">
        <v>40</v>
      </c>
      <c r="O266" s="87"/>
      <c r="P266" s="224">
        <f>O266*H266</f>
        <v>0</v>
      </c>
      <c r="Q266" s="224">
        <v>0</v>
      </c>
      <c r="R266" s="224">
        <f>Q266*H266</f>
        <v>0</v>
      </c>
      <c r="S266" s="224">
        <v>0</v>
      </c>
      <c r="T266" s="225">
        <f>S266*H266</f>
        <v>0</v>
      </c>
      <c r="U266" s="41"/>
      <c r="V266" s="41"/>
      <c r="W266" s="41"/>
      <c r="X266" s="41"/>
      <c r="Y266" s="41"/>
      <c r="Z266" s="41"/>
      <c r="AA266" s="41"/>
      <c r="AB266" s="41"/>
      <c r="AC266" s="41"/>
      <c r="AD266" s="41"/>
      <c r="AE266" s="41"/>
      <c r="AR266" s="226" t="s">
        <v>200</v>
      </c>
      <c r="AT266" s="226" t="s">
        <v>195</v>
      </c>
      <c r="AU266" s="226" t="s">
        <v>76</v>
      </c>
      <c r="AY266" s="20" t="s">
        <v>193</v>
      </c>
      <c r="BE266" s="227">
        <f>IF(N266="základní",J266,0)</f>
        <v>0</v>
      </c>
      <c r="BF266" s="227">
        <f>IF(N266="snížená",J266,0)</f>
        <v>0</v>
      </c>
      <c r="BG266" s="227">
        <f>IF(N266="zákl. přenesená",J266,0)</f>
        <v>0</v>
      </c>
      <c r="BH266" s="227">
        <f>IF(N266="sníž. přenesená",J266,0)</f>
        <v>0</v>
      </c>
      <c r="BI266" s="227">
        <f>IF(N266="nulová",J266,0)</f>
        <v>0</v>
      </c>
      <c r="BJ266" s="20" t="s">
        <v>76</v>
      </c>
      <c r="BK266" s="227">
        <f>ROUND(I266*H266,2)</f>
        <v>0</v>
      </c>
      <c r="BL266" s="20" t="s">
        <v>200</v>
      </c>
      <c r="BM266" s="226" t="s">
        <v>4128</v>
      </c>
    </row>
    <row r="267" s="2" customFormat="1">
      <c r="A267" s="41"/>
      <c r="B267" s="42"/>
      <c r="C267" s="43"/>
      <c r="D267" s="228" t="s">
        <v>202</v>
      </c>
      <c r="E267" s="43"/>
      <c r="F267" s="229" t="s">
        <v>7429</v>
      </c>
      <c r="G267" s="43"/>
      <c r="H267" s="43"/>
      <c r="I267" s="230"/>
      <c r="J267" s="43"/>
      <c r="K267" s="43"/>
      <c r="L267" s="47"/>
      <c r="M267" s="231"/>
      <c r="N267" s="232"/>
      <c r="O267" s="87"/>
      <c r="P267" s="87"/>
      <c r="Q267" s="87"/>
      <c r="R267" s="87"/>
      <c r="S267" s="87"/>
      <c r="T267" s="88"/>
      <c r="U267" s="41"/>
      <c r="V267" s="41"/>
      <c r="W267" s="41"/>
      <c r="X267" s="41"/>
      <c r="Y267" s="41"/>
      <c r="Z267" s="41"/>
      <c r="AA267" s="41"/>
      <c r="AB267" s="41"/>
      <c r="AC267" s="41"/>
      <c r="AD267" s="41"/>
      <c r="AE267" s="41"/>
      <c r="AT267" s="20" t="s">
        <v>202</v>
      </c>
      <c r="AU267" s="20" t="s">
        <v>76</v>
      </c>
    </row>
    <row r="268" s="2" customFormat="1" ht="16.5" customHeight="1">
      <c r="A268" s="41"/>
      <c r="B268" s="42"/>
      <c r="C268" s="215" t="s">
        <v>837</v>
      </c>
      <c r="D268" s="215" t="s">
        <v>195</v>
      </c>
      <c r="E268" s="216" t="s">
        <v>7430</v>
      </c>
      <c r="F268" s="217" t="s">
        <v>7257</v>
      </c>
      <c r="G268" s="218" t="s">
        <v>7202</v>
      </c>
      <c r="H268" s="219">
        <v>2</v>
      </c>
      <c r="I268" s="220"/>
      <c r="J268" s="221">
        <f>ROUND(I268*H268,2)</f>
        <v>0</v>
      </c>
      <c r="K268" s="217" t="s">
        <v>19</v>
      </c>
      <c r="L268" s="47"/>
      <c r="M268" s="222" t="s">
        <v>19</v>
      </c>
      <c r="N268" s="223" t="s">
        <v>40</v>
      </c>
      <c r="O268" s="87"/>
      <c r="P268" s="224">
        <f>O268*H268</f>
        <v>0</v>
      </c>
      <c r="Q268" s="224">
        <v>0</v>
      </c>
      <c r="R268" s="224">
        <f>Q268*H268</f>
        <v>0</v>
      </c>
      <c r="S268" s="224">
        <v>0</v>
      </c>
      <c r="T268" s="225">
        <f>S268*H268</f>
        <v>0</v>
      </c>
      <c r="U268" s="41"/>
      <c r="V268" s="41"/>
      <c r="W268" s="41"/>
      <c r="X268" s="41"/>
      <c r="Y268" s="41"/>
      <c r="Z268" s="41"/>
      <c r="AA268" s="41"/>
      <c r="AB268" s="41"/>
      <c r="AC268" s="41"/>
      <c r="AD268" s="41"/>
      <c r="AE268" s="41"/>
      <c r="AR268" s="226" t="s">
        <v>200</v>
      </c>
      <c r="AT268" s="226" t="s">
        <v>195</v>
      </c>
      <c r="AU268" s="226" t="s">
        <v>76</v>
      </c>
      <c r="AY268" s="20" t="s">
        <v>193</v>
      </c>
      <c r="BE268" s="227">
        <f>IF(N268="základní",J268,0)</f>
        <v>0</v>
      </c>
      <c r="BF268" s="227">
        <f>IF(N268="snížená",J268,0)</f>
        <v>0</v>
      </c>
      <c r="BG268" s="227">
        <f>IF(N268="zákl. přenesená",J268,0)</f>
        <v>0</v>
      </c>
      <c r="BH268" s="227">
        <f>IF(N268="sníž. přenesená",J268,0)</f>
        <v>0</v>
      </c>
      <c r="BI268" s="227">
        <f>IF(N268="nulová",J268,0)</f>
        <v>0</v>
      </c>
      <c r="BJ268" s="20" t="s">
        <v>76</v>
      </c>
      <c r="BK268" s="227">
        <f>ROUND(I268*H268,2)</f>
        <v>0</v>
      </c>
      <c r="BL268" s="20" t="s">
        <v>200</v>
      </c>
      <c r="BM268" s="226" t="s">
        <v>4144</v>
      </c>
    </row>
    <row r="269" s="2" customFormat="1">
      <c r="A269" s="41"/>
      <c r="B269" s="42"/>
      <c r="C269" s="43"/>
      <c r="D269" s="228" t="s">
        <v>202</v>
      </c>
      <c r="E269" s="43"/>
      <c r="F269" s="229" t="s">
        <v>7431</v>
      </c>
      <c r="G269" s="43"/>
      <c r="H269" s="43"/>
      <c r="I269" s="230"/>
      <c r="J269" s="43"/>
      <c r="K269" s="43"/>
      <c r="L269" s="47"/>
      <c r="M269" s="231"/>
      <c r="N269" s="232"/>
      <c r="O269" s="87"/>
      <c r="P269" s="87"/>
      <c r="Q269" s="87"/>
      <c r="R269" s="87"/>
      <c r="S269" s="87"/>
      <c r="T269" s="88"/>
      <c r="U269" s="41"/>
      <c r="V269" s="41"/>
      <c r="W269" s="41"/>
      <c r="X269" s="41"/>
      <c r="Y269" s="41"/>
      <c r="Z269" s="41"/>
      <c r="AA269" s="41"/>
      <c r="AB269" s="41"/>
      <c r="AC269" s="41"/>
      <c r="AD269" s="41"/>
      <c r="AE269" s="41"/>
      <c r="AT269" s="20" t="s">
        <v>202</v>
      </c>
      <c r="AU269" s="20" t="s">
        <v>76</v>
      </c>
    </row>
    <row r="270" s="2" customFormat="1" ht="24.15" customHeight="1">
      <c r="A270" s="41"/>
      <c r="B270" s="42"/>
      <c r="C270" s="215" t="s">
        <v>846</v>
      </c>
      <c r="D270" s="215" t="s">
        <v>195</v>
      </c>
      <c r="E270" s="216" t="s">
        <v>7432</v>
      </c>
      <c r="F270" s="217" t="s">
        <v>7433</v>
      </c>
      <c r="G270" s="218" t="s">
        <v>7202</v>
      </c>
      <c r="H270" s="219">
        <v>1</v>
      </c>
      <c r="I270" s="220"/>
      <c r="J270" s="221">
        <f>ROUND(I270*H270,2)</f>
        <v>0</v>
      </c>
      <c r="K270" s="217" t="s">
        <v>19</v>
      </c>
      <c r="L270" s="47"/>
      <c r="M270" s="222" t="s">
        <v>19</v>
      </c>
      <c r="N270" s="223" t="s">
        <v>40</v>
      </c>
      <c r="O270" s="87"/>
      <c r="P270" s="224">
        <f>O270*H270</f>
        <v>0</v>
      </c>
      <c r="Q270" s="224">
        <v>0</v>
      </c>
      <c r="R270" s="224">
        <f>Q270*H270</f>
        <v>0</v>
      </c>
      <c r="S270" s="224">
        <v>0</v>
      </c>
      <c r="T270" s="225">
        <f>S270*H270</f>
        <v>0</v>
      </c>
      <c r="U270" s="41"/>
      <c r="V270" s="41"/>
      <c r="W270" s="41"/>
      <c r="X270" s="41"/>
      <c r="Y270" s="41"/>
      <c r="Z270" s="41"/>
      <c r="AA270" s="41"/>
      <c r="AB270" s="41"/>
      <c r="AC270" s="41"/>
      <c r="AD270" s="41"/>
      <c r="AE270" s="41"/>
      <c r="AR270" s="226" t="s">
        <v>200</v>
      </c>
      <c r="AT270" s="226" t="s">
        <v>195</v>
      </c>
      <c r="AU270" s="226" t="s">
        <v>76</v>
      </c>
      <c r="AY270" s="20" t="s">
        <v>193</v>
      </c>
      <c r="BE270" s="227">
        <f>IF(N270="základní",J270,0)</f>
        <v>0</v>
      </c>
      <c r="BF270" s="227">
        <f>IF(N270="snížená",J270,0)</f>
        <v>0</v>
      </c>
      <c r="BG270" s="227">
        <f>IF(N270="zákl. přenesená",J270,0)</f>
        <v>0</v>
      </c>
      <c r="BH270" s="227">
        <f>IF(N270="sníž. přenesená",J270,0)</f>
        <v>0</v>
      </c>
      <c r="BI270" s="227">
        <f>IF(N270="nulová",J270,0)</f>
        <v>0</v>
      </c>
      <c r="BJ270" s="20" t="s">
        <v>76</v>
      </c>
      <c r="BK270" s="227">
        <f>ROUND(I270*H270,2)</f>
        <v>0</v>
      </c>
      <c r="BL270" s="20" t="s">
        <v>200</v>
      </c>
      <c r="BM270" s="226" t="s">
        <v>4174</v>
      </c>
    </row>
    <row r="271" s="2" customFormat="1">
      <c r="A271" s="41"/>
      <c r="B271" s="42"/>
      <c r="C271" s="43"/>
      <c r="D271" s="228" t="s">
        <v>202</v>
      </c>
      <c r="E271" s="43"/>
      <c r="F271" s="229" t="s">
        <v>7434</v>
      </c>
      <c r="G271" s="43"/>
      <c r="H271" s="43"/>
      <c r="I271" s="230"/>
      <c r="J271" s="43"/>
      <c r="K271" s="43"/>
      <c r="L271" s="47"/>
      <c r="M271" s="231"/>
      <c r="N271" s="232"/>
      <c r="O271" s="87"/>
      <c r="P271" s="87"/>
      <c r="Q271" s="87"/>
      <c r="R271" s="87"/>
      <c r="S271" s="87"/>
      <c r="T271" s="88"/>
      <c r="U271" s="41"/>
      <c r="V271" s="41"/>
      <c r="W271" s="41"/>
      <c r="X271" s="41"/>
      <c r="Y271" s="41"/>
      <c r="Z271" s="41"/>
      <c r="AA271" s="41"/>
      <c r="AB271" s="41"/>
      <c r="AC271" s="41"/>
      <c r="AD271" s="41"/>
      <c r="AE271" s="41"/>
      <c r="AT271" s="20" t="s">
        <v>202</v>
      </c>
      <c r="AU271" s="20" t="s">
        <v>76</v>
      </c>
    </row>
    <row r="272" s="2" customFormat="1" ht="24.15" customHeight="1">
      <c r="A272" s="41"/>
      <c r="B272" s="42"/>
      <c r="C272" s="215" t="s">
        <v>855</v>
      </c>
      <c r="D272" s="215" t="s">
        <v>195</v>
      </c>
      <c r="E272" s="216" t="s">
        <v>7435</v>
      </c>
      <c r="F272" s="217" t="s">
        <v>7436</v>
      </c>
      <c r="G272" s="218" t="s">
        <v>7202</v>
      </c>
      <c r="H272" s="219">
        <v>1</v>
      </c>
      <c r="I272" s="220"/>
      <c r="J272" s="221">
        <f>ROUND(I272*H272,2)</f>
        <v>0</v>
      </c>
      <c r="K272" s="217" t="s">
        <v>19</v>
      </c>
      <c r="L272" s="47"/>
      <c r="M272" s="222" t="s">
        <v>19</v>
      </c>
      <c r="N272" s="223" t="s">
        <v>40</v>
      </c>
      <c r="O272" s="87"/>
      <c r="P272" s="224">
        <f>O272*H272</f>
        <v>0</v>
      </c>
      <c r="Q272" s="224">
        <v>0</v>
      </c>
      <c r="R272" s="224">
        <f>Q272*H272</f>
        <v>0</v>
      </c>
      <c r="S272" s="224">
        <v>0</v>
      </c>
      <c r="T272" s="225">
        <f>S272*H272</f>
        <v>0</v>
      </c>
      <c r="U272" s="41"/>
      <c r="V272" s="41"/>
      <c r="W272" s="41"/>
      <c r="X272" s="41"/>
      <c r="Y272" s="41"/>
      <c r="Z272" s="41"/>
      <c r="AA272" s="41"/>
      <c r="AB272" s="41"/>
      <c r="AC272" s="41"/>
      <c r="AD272" s="41"/>
      <c r="AE272" s="41"/>
      <c r="AR272" s="226" t="s">
        <v>200</v>
      </c>
      <c r="AT272" s="226" t="s">
        <v>195</v>
      </c>
      <c r="AU272" s="226" t="s">
        <v>76</v>
      </c>
      <c r="AY272" s="20" t="s">
        <v>193</v>
      </c>
      <c r="BE272" s="227">
        <f>IF(N272="základní",J272,0)</f>
        <v>0</v>
      </c>
      <c r="BF272" s="227">
        <f>IF(N272="snížená",J272,0)</f>
        <v>0</v>
      </c>
      <c r="BG272" s="227">
        <f>IF(N272="zákl. přenesená",J272,0)</f>
        <v>0</v>
      </c>
      <c r="BH272" s="227">
        <f>IF(N272="sníž. přenesená",J272,0)</f>
        <v>0</v>
      </c>
      <c r="BI272" s="227">
        <f>IF(N272="nulová",J272,0)</f>
        <v>0</v>
      </c>
      <c r="BJ272" s="20" t="s">
        <v>76</v>
      </c>
      <c r="BK272" s="227">
        <f>ROUND(I272*H272,2)</f>
        <v>0</v>
      </c>
      <c r="BL272" s="20" t="s">
        <v>200</v>
      </c>
      <c r="BM272" s="226" t="s">
        <v>4179</v>
      </c>
    </row>
    <row r="273" s="2" customFormat="1">
      <c r="A273" s="41"/>
      <c r="B273" s="42"/>
      <c r="C273" s="43"/>
      <c r="D273" s="228" t="s">
        <v>202</v>
      </c>
      <c r="E273" s="43"/>
      <c r="F273" s="229" t="s">
        <v>7437</v>
      </c>
      <c r="G273" s="43"/>
      <c r="H273" s="43"/>
      <c r="I273" s="230"/>
      <c r="J273" s="43"/>
      <c r="K273" s="43"/>
      <c r="L273" s="47"/>
      <c r="M273" s="231"/>
      <c r="N273" s="232"/>
      <c r="O273" s="87"/>
      <c r="P273" s="87"/>
      <c r="Q273" s="87"/>
      <c r="R273" s="87"/>
      <c r="S273" s="87"/>
      <c r="T273" s="88"/>
      <c r="U273" s="41"/>
      <c r="V273" s="41"/>
      <c r="W273" s="41"/>
      <c r="X273" s="41"/>
      <c r="Y273" s="41"/>
      <c r="Z273" s="41"/>
      <c r="AA273" s="41"/>
      <c r="AB273" s="41"/>
      <c r="AC273" s="41"/>
      <c r="AD273" s="41"/>
      <c r="AE273" s="41"/>
      <c r="AT273" s="20" t="s">
        <v>202</v>
      </c>
      <c r="AU273" s="20" t="s">
        <v>76</v>
      </c>
    </row>
    <row r="274" s="2" customFormat="1" ht="16.5" customHeight="1">
      <c r="A274" s="41"/>
      <c r="B274" s="42"/>
      <c r="C274" s="215" t="s">
        <v>864</v>
      </c>
      <c r="D274" s="215" t="s">
        <v>195</v>
      </c>
      <c r="E274" s="216" t="s">
        <v>7438</v>
      </c>
      <c r="F274" s="217" t="s">
        <v>7286</v>
      </c>
      <c r="G274" s="218" t="s">
        <v>7202</v>
      </c>
      <c r="H274" s="219">
        <v>2</v>
      </c>
      <c r="I274" s="220"/>
      <c r="J274" s="221">
        <f>ROUND(I274*H274,2)</f>
        <v>0</v>
      </c>
      <c r="K274" s="217" t="s">
        <v>19</v>
      </c>
      <c r="L274" s="47"/>
      <c r="M274" s="222" t="s">
        <v>19</v>
      </c>
      <c r="N274" s="223" t="s">
        <v>40</v>
      </c>
      <c r="O274" s="87"/>
      <c r="P274" s="224">
        <f>O274*H274</f>
        <v>0</v>
      </c>
      <c r="Q274" s="224">
        <v>0</v>
      </c>
      <c r="R274" s="224">
        <f>Q274*H274</f>
        <v>0</v>
      </c>
      <c r="S274" s="224">
        <v>0</v>
      </c>
      <c r="T274" s="225">
        <f>S274*H274</f>
        <v>0</v>
      </c>
      <c r="U274" s="41"/>
      <c r="V274" s="41"/>
      <c r="W274" s="41"/>
      <c r="X274" s="41"/>
      <c r="Y274" s="41"/>
      <c r="Z274" s="41"/>
      <c r="AA274" s="41"/>
      <c r="AB274" s="41"/>
      <c r="AC274" s="41"/>
      <c r="AD274" s="41"/>
      <c r="AE274" s="41"/>
      <c r="AR274" s="226" t="s">
        <v>200</v>
      </c>
      <c r="AT274" s="226" t="s">
        <v>195</v>
      </c>
      <c r="AU274" s="226" t="s">
        <v>76</v>
      </c>
      <c r="AY274" s="20" t="s">
        <v>193</v>
      </c>
      <c r="BE274" s="227">
        <f>IF(N274="základní",J274,0)</f>
        <v>0</v>
      </c>
      <c r="BF274" s="227">
        <f>IF(N274="snížená",J274,0)</f>
        <v>0</v>
      </c>
      <c r="BG274" s="227">
        <f>IF(N274="zákl. přenesená",J274,0)</f>
        <v>0</v>
      </c>
      <c r="BH274" s="227">
        <f>IF(N274="sníž. přenesená",J274,0)</f>
        <v>0</v>
      </c>
      <c r="BI274" s="227">
        <f>IF(N274="nulová",J274,0)</f>
        <v>0</v>
      </c>
      <c r="BJ274" s="20" t="s">
        <v>76</v>
      </c>
      <c r="BK274" s="227">
        <f>ROUND(I274*H274,2)</f>
        <v>0</v>
      </c>
      <c r="BL274" s="20" t="s">
        <v>200</v>
      </c>
      <c r="BM274" s="226" t="s">
        <v>4185</v>
      </c>
    </row>
    <row r="275" s="2" customFormat="1">
      <c r="A275" s="41"/>
      <c r="B275" s="42"/>
      <c r="C275" s="43"/>
      <c r="D275" s="228" t="s">
        <v>202</v>
      </c>
      <c r="E275" s="43"/>
      <c r="F275" s="229" t="s">
        <v>7439</v>
      </c>
      <c r="G275" s="43"/>
      <c r="H275" s="43"/>
      <c r="I275" s="230"/>
      <c r="J275" s="43"/>
      <c r="K275" s="43"/>
      <c r="L275" s="47"/>
      <c r="M275" s="231"/>
      <c r="N275" s="232"/>
      <c r="O275" s="87"/>
      <c r="P275" s="87"/>
      <c r="Q275" s="87"/>
      <c r="R275" s="87"/>
      <c r="S275" s="87"/>
      <c r="T275" s="88"/>
      <c r="U275" s="41"/>
      <c r="V275" s="41"/>
      <c r="W275" s="41"/>
      <c r="X275" s="41"/>
      <c r="Y275" s="41"/>
      <c r="Z275" s="41"/>
      <c r="AA275" s="41"/>
      <c r="AB275" s="41"/>
      <c r="AC275" s="41"/>
      <c r="AD275" s="41"/>
      <c r="AE275" s="41"/>
      <c r="AT275" s="20" t="s">
        <v>202</v>
      </c>
      <c r="AU275" s="20" t="s">
        <v>76</v>
      </c>
    </row>
    <row r="276" s="2" customFormat="1" ht="16.5" customHeight="1">
      <c r="A276" s="41"/>
      <c r="B276" s="42"/>
      <c r="C276" s="215" t="s">
        <v>871</v>
      </c>
      <c r="D276" s="215" t="s">
        <v>195</v>
      </c>
      <c r="E276" s="216" t="s">
        <v>7440</v>
      </c>
      <c r="F276" s="217" t="s">
        <v>7289</v>
      </c>
      <c r="G276" s="218" t="s">
        <v>7202</v>
      </c>
      <c r="H276" s="219">
        <v>4</v>
      </c>
      <c r="I276" s="220"/>
      <c r="J276" s="221">
        <f>ROUND(I276*H276,2)</f>
        <v>0</v>
      </c>
      <c r="K276" s="217" t="s">
        <v>19</v>
      </c>
      <c r="L276" s="47"/>
      <c r="M276" s="222" t="s">
        <v>19</v>
      </c>
      <c r="N276" s="223" t="s">
        <v>40</v>
      </c>
      <c r="O276" s="87"/>
      <c r="P276" s="224">
        <f>O276*H276</f>
        <v>0</v>
      </c>
      <c r="Q276" s="224">
        <v>0</v>
      </c>
      <c r="R276" s="224">
        <f>Q276*H276</f>
        <v>0</v>
      </c>
      <c r="S276" s="224">
        <v>0</v>
      </c>
      <c r="T276" s="225">
        <f>S276*H276</f>
        <v>0</v>
      </c>
      <c r="U276" s="41"/>
      <c r="V276" s="41"/>
      <c r="W276" s="41"/>
      <c r="X276" s="41"/>
      <c r="Y276" s="41"/>
      <c r="Z276" s="41"/>
      <c r="AA276" s="41"/>
      <c r="AB276" s="41"/>
      <c r="AC276" s="41"/>
      <c r="AD276" s="41"/>
      <c r="AE276" s="41"/>
      <c r="AR276" s="226" t="s">
        <v>200</v>
      </c>
      <c r="AT276" s="226" t="s">
        <v>195</v>
      </c>
      <c r="AU276" s="226" t="s">
        <v>76</v>
      </c>
      <c r="AY276" s="20" t="s">
        <v>193</v>
      </c>
      <c r="BE276" s="227">
        <f>IF(N276="základní",J276,0)</f>
        <v>0</v>
      </c>
      <c r="BF276" s="227">
        <f>IF(N276="snížená",J276,0)</f>
        <v>0</v>
      </c>
      <c r="BG276" s="227">
        <f>IF(N276="zákl. přenesená",J276,0)</f>
        <v>0</v>
      </c>
      <c r="BH276" s="227">
        <f>IF(N276="sníž. přenesená",J276,0)</f>
        <v>0</v>
      </c>
      <c r="BI276" s="227">
        <f>IF(N276="nulová",J276,0)</f>
        <v>0</v>
      </c>
      <c r="BJ276" s="20" t="s">
        <v>76</v>
      </c>
      <c r="BK276" s="227">
        <f>ROUND(I276*H276,2)</f>
        <v>0</v>
      </c>
      <c r="BL276" s="20" t="s">
        <v>200</v>
      </c>
      <c r="BM276" s="226" t="s">
        <v>4251</v>
      </c>
    </row>
    <row r="277" s="2" customFormat="1">
      <c r="A277" s="41"/>
      <c r="B277" s="42"/>
      <c r="C277" s="43"/>
      <c r="D277" s="228" t="s">
        <v>202</v>
      </c>
      <c r="E277" s="43"/>
      <c r="F277" s="229" t="s">
        <v>7441</v>
      </c>
      <c r="G277" s="43"/>
      <c r="H277" s="43"/>
      <c r="I277" s="230"/>
      <c r="J277" s="43"/>
      <c r="K277" s="43"/>
      <c r="L277" s="47"/>
      <c r="M277" s="231"/>
      <c r="N277" s="232"/>
      <c r="O277" s="87"/>
      <c r="P277" s="87"/>
      <c r="Q277" s="87"/>
      <c r="R277" s="87"/>
      <c r="S277" s="87"/>
      <c r="T277" s="88"/>
      <c r="U277" s="41"/>
      <c r="V277" s="41"/>
      <c r="W277" s="41"/>
      <c r="X277" s="41"/>
      <c r="Y277" s="41"/>
      <c r="Z277" s="41"/>
      <c r="AA277" s="41"/>
      <c r="AB277" s="41"/>
      <c r="AC277" s="41"/>
      <c r="AD277" s="41"/>
      <c r="AE277" s="41"/>
      <c r="AT277" s="20" t="s">
        <v>202</v>
      </c>
      <c r="AU277" s="20" t="s">
        <v>76</v>
      </c>
    </row>
    <row r="278" s="2" customFormat="1" ht="16.5" customHeight="1">
      <c r="A278" s="41"/>
      <c r="B278" s="42"/>
      <c r="C278" s="215" t="s">
        <v>880</v>
      </c>
      <c r="D278" s="215" t="s">
        <v>195</v>
      </c>
      <c r="E278" s="216" t="s">
        <v>7442</v>
      </c>
      <c r="F278" s="217" t="s">
        <v>7292</v>
      </c>
      <c r="G278" s="218" t="s">
        <v>7293</v>
      </c>
      <c r="H278" s="219">
        <v>10</v>
      </c>
      <c r="I278" s="220"/>
      <c r="J278" s="221">
        <f>ROUND(I278*H278,2)</f>
        <v>0</v>
      </c>
      <c r="K278" s="217" t="s">
        <v>19</v>
      </c>
      <c r="L278" s="47"/>
      <c r="M278" s="222" t="s">
        <v>19</v>
      </c>
      <c r="N278" s="223" t="s">
        <v>40</v>
      </c>
      <c r="O278" s="87"/>
      <c r="P278" s="224">
        <f>O278*H278</f>
        <v>0</v>
      </c>
      <c r="Q278" s="224">
        <v>0</v>
      </c>
      <c r="R278" s="224">
        <f>Q278*H278</f>
        <v>0</v>
      </c>
      <c r="S278" s="224">
        <v>0</v>
      </c>
      <c r="T278" s="225">
        <f>S278*H278</f>
        <v>0</v>
      </c>
      <c r="U278" s="41"/>
      <c r="V278" s="41"/>
      <c r="W278" s="41"/>
      <c r="X278" s="41"/>
      <c r="Y278" s="41"/>
      <c r="Z278" s="41"/>
      <c r="AA278" s="41"/>
      <c r="AB278" s="41"/>
      <c r="AC278" s="41"/>
      <c r="AD278" s="41"/>
      <c r="AE278" s="41"/>
      <c r="AR278" s="226" t="s">
        <v>200</v>
      </c>
      <c r="AT278" s="226" t="s">
        <v>195</v>
      </c>
      <c r="AU278" s="226" t="s">
        <v>76</v>
      </c>
      <c r="AY278" s="20" t="s">
        <v>193</v>
      </c>
      <c r="BE278" s="227">
        <f>IF(N278="základní",J278,0)</f>
        <v>0</v>
      </c>
      <c r="BF278" s="227">
        <f>IF(N278="snížená",J278,0)</f>
        <v>0</v>
      </c>
      <c r="BG278" s="227">
        <f>IF(N278="zákl. přenesená",J278,0)</f>
        <v>0</v>
      </c>
      <c r="BH278" s="227">
        <f>IF(N278="sníž. přenesená",J278,0)</f>
        <v>0</v>
      </c>
      <c r="BI278" s="227">
        <f>IF(N278="nulová",J278,0)</f>
        <v>0</v>
      </c>
      <c r="BJ278" s="20" t="s">
        <v>76</v>
      </c>
      <c r="BK278" s="227">
        <f>ROUND(I278*H278,2)</f>
        <v>0</v>
      </c>
      <c r="BL278" s="20" t="s">
        <v>200</v>
      </c>
      <c r="BM278" s="226" t="s">
        <v>4279</v>
      </c>
    </row>
    <row r="279" s="2" customFormat="1">
      <c r="A279" s="41"/>
      <c r="B279" s="42"/>
      <c r="C279" s="43"/>
      <c r="D279" s="228" t="s">
        <v>202</v>
      </c>
      <c r="E279" s="43"/>
      <c r="F279" s="229" t="s">
        <v>7443</v>
      </c>
      <c r="G279" s="43"/>
      <c r="H279" s="43"/>
      <c r="I279" s="230"/>
      <c r="J279" s="43"/>
      <c r="K279" s="43"/>
      <c r="L279" s="47"/>
      <c r="M279" s="231"/>
      <c r="N279" s="232"/>
      <c r="O279" s="87"/>
      <c r="P279" s="87"/>
      <c r="Q279" s="87"/>
      <c r="R279" s="87"/>
      <c r="S279" s="87"/>
      <c r="T279" s="88"/>
      <c r="U279" s="41"/>
      <c r="V279" s="41"/>
      <c r="W279" s="41"/>
      <c r="X279" s="41"/>
      <c r="Y279" s="41"/>
      <c r="Z279" s="41"/>
      <c r="AA279" s="41"/>
      <c r="AB279" s="41"/>
      <c r="AC279" s="41"/>
      <c r="AD279" s="41"/>
      <c r="AE279" s="41"/>
      <c r="AT279" s="20" t="s">
        <v>202</v>
      </c>
      <c r="AU279" s="20" t="s">
        <v>76</v>
      </c>
    </row>
    <row r="280" s="2" customFormat="1" ht="16.5" customHeight="1">
      <c r="A280" s="41"/>
      <c r="B280" s="42"/>
      <c r="C280" s="215" t="s">
        <v>888</v>
      </c>
      <c r="D280" s="215" t="s">
        <v>195</v>
      </c>
      <c r="E280" s="216" t="s">
        <v>7444</v>
      </c>
      <c r="F280" s="217" t="s">
        <v>7296</v>
      </c>
      <c r="G280" s="218" t="s">
        <v>7293</v>
      </c>
      <c r="H280" s="219">
        <v>1</v>
      </c>
      <c r="I280" s="220"/>
      <c r="J280" s="221">
        <f>ROUND(I280*H280,2)</f>
        <v>0</v>
      </c>
      <c r="K280" s="217" t="s">
        <v>19</v>
      </c>
      <c r="L280" s="47"/>
      <c r="M280" s="222" t="s">
        <v>19</v>
      </c>
      <c r="N280" s="223" t="s">
        <v>40</v>
      </c>
      <c r="O280" s="87"/>
      <c r="P280" s="224">
        <f>O280*H280</f>
        <v>0</v>
      </c>
      <c r="Q280" s="224">
        <v>0</v>
      </c>
      <c r="R280" s="224">
        <f>Q280*H280</f>
        <v>0</v>
      </c>
      <c r="S280" s="224">
        <v>0</v>
      </c>
      <c r="T280" s="225">
        <f>S280*H280</f>
        <v>0</v>
      </c>
      <c r="U280" s="41"/>
      <c r="V280" s="41"/>
      <c r="W280" s="41"/>
      <c r="X280" s="41"/>
      <c r="Y280" s="41"/>
      <c r="Z280" s="41"/>
      <c r="AA280" s="41"/>
      <c r="AB280" s="41"/>
      <c r="AC280" s="41"/>
      <c r="AD280" s="41"/>
      <c r="AE280" s="41"/>
      <c r="AR280" s="226" t="s">
        <v>200</v>
      </c>
      <c r="AT280" s="226" t="s">
        <v>195</v>
      </c>
      <c r="AU280" s="226" t="s">
        <v>76</v>
      </c>
      <c r="AY280" s="20" t="s">
        <v>193</v>
      </c>
      <c r="BE280" s="227">
        <f>IF(N280="základní",J280,0)</f>
        <v>0</v>
      </c>
      <c r="BF280" s="227">
        <f>IF(N280="snížená",J280,0)</f>
        <v>0</v>
      </c>
      <c r="BG280" s="227">
        <f>IF(N280="zákl. přenesená",J280,0)</f>
        <v>0</v>
      </c>
      <c r="BH280" s="227">
        <f>IF(N280="sníž. přenesená",J280,0)</f>
        <v>0</v>
      </c>
      <c r="BI280" s="227">
        <f>IF(N280="nulová",J280,0)</f>
        <v>0</v>
      </c>
      <c r="BJ280" s="20" t="s">
        <v>76</v>
      </c>
      <c r="BK280" s="227">
        <f>ROUND(I280*H280,2)</f>
        <v>0</v>
      </c>
      <c r="BL280" s="20" t="s">
        <v>200</v>
      </c>
      <c r="BM280" s="226" t="s">
        <v>4292</v>
      </c>
    </row>
    <row r="281" s="2" customFormat="1">
      <c r="A281" s="41"/>
      <c r="B281" s="42"/>
      <c r="C281" s="43"/>
      <c r="D281" s="228" t="s">
        <v>202</v>
      </c>
      <c r="E281" s="43"/>
      <c r="F281" s="229" t="s">
        <v>7445</v>
      </c>
      <c r="G281" s="43"/>
      <c r="H281" s="43"/>
      <c r="I281" s="230"/>
      <c r="J281" s="43"/>
      <c r="K281" s="43"/>
      <c r="L281" s="47"/>
      <c r="M281" s="231"/>
      <c r="N281" s="232"/>
      <c r="O281" s="87"/>
      <c r="P281" s="87"/>
      <c r="Q281" s="87"/>
      <c r="R281" s="87"/>
      <c r="S281" s="87"/>
      <c r="T281" s="88"/>
      <c r="U281" s="41"/>
      <c r="V281" s="41"/>
      <c r="W281" s="41"/>
      <c r="X281" s="41"/>
      <c r="Y281" s="41"/>
      <c r="Z281" s="41"/>
      <c r="AA281" s="41"/>
      <c r="AB281" s="41"/>
      <c r="AC281" s="41"/>
      <c r="AD281" s="41"/>
      <c r="AE281" s="41"/>
      <c r="AT281" s="20" t="s">
        <v>202</v>
      </c>
      <c r="AU281" s="20" t="s">
        <v>76</v>
      </c>
    </row>
    <row r="282" s="2" customFormat="1" ht="16.5" customHeight="1">
      <c r="A282" s="41"/>
      <c r="B282" s="42"/>
      <c r="C282" s="215" t="s">
        <v>894</v>
      </c>
      <c r="D282" s="215" t="s">
        <v>195</v>
      </c>
      <c r="E282" s="216" t="s">
        <v>7446</v>
      </c>
      <c r="F282" s="217" t="s">
        <v>7299</v>
      </c>
      <c r="G282" s="218" t="s">
        <v>7293</v>
      </c>
      <c r="H282" s="219">
        <v>2</v>
      </c>
      <c r="I282" s="220"/>
      <c r="J282" s="221">
        <f>ROUND(I282*H282,2)</f>
        <v>0</v>
      </c>
      <c r="K282" s="217" t="s">
        <v>19</v>
      </c>
      <c r="L282" s="47"/>
      <c r="M282" s="222" t="s">
        <v>19</v>
      </c>
      <c r="N282" s="223" t="s">
        <v>40</v>
      </c>
      <c r="O282" s="87"/>
      <c r="P282" s="224">
        <f>O282*H282</f>
        <v>0</v>
      </c>
      <c r="Q282" s="224">
        <v>0</v>
      </c>
      <c r="R282" s="224">
        <f>Q282*H282</f>
        <v>0</v>
      </c>
      <c r="S282" s="224">
        <v>0</v>
      </c>
      <c r="T282" s="225">
        <f>S282*H282</f>
        <v>0</v>
      </c>
      <c r="U282" s="41"/>
      <c r="V282" s="41"/>
      <c r="W282" s="41"/>
      <c r="X282" s="41"/>
      <c r="Y282" s="41"/>
      <c r="Z282" s="41"/>
      <c r="AA282" s="41"/>
      <c r="AB282" s="41"/>
      <c r="AC282" s="41"/>
      <c r="AD282" s="41"/>
      <c r="AE282" s="41"/>
      <c r="AR282" s="226" t="s">
        <v>200</v>
      </c>
      <c r="AT282" s="226" t="s">
        <v>195</v>
      </c>
      <c r="AU282" s="226" t="s">
        <v>76</v>
      </c>
      <c r="AY282" s="20" t="s">
        <v>193</v>
      </c>
      <c r="BE282" s="227">
        <f>IF(N282="základní",J282,0)</f>
        <v>0</v>
      </c>
      <c r="BF282" s="227">
        <f>IF(N282="snížená",J282,0)</f>
        <v>0</v>
      </c>
      <c r="BG282" s="227">
        <f>IF(N282="zákl. přenesená",J282,0)</f>
        <v>0</v>
      </c>
      <c r="BH282" s="227">
        <f>IF(N282="sníž. přenesená",J282,0)</f>
        <v>0</v>
      </c>
      <c r="BI282" s="227">
        <f>IF(N282="nulová",J282,0)</f>
        <v>0</v>
      </c>
      <c r="BJ282" s="20" t="s">
        <v>76</v>
      </c>
      <c r="BK282" s="227">
        <f>ROUND(I282*H282,2)</f>
        <v>0</v>
      </c>
      <c r="BL282" s="20" t="s">
        <v>200</v>
      </c>
      <c r="BM282" s="226" t="s">
        <v>4303</v>
      </c>
    </row>
    <row r="283" s="2" customFormat="1">
      <c r="A283" s="41"/>
      <c r="B283" s="42"/>
      <c r="C283" s="43"/>
      <c r="D283" s="228" t="s">
        <v>202</v>
      </c>
      <c r="E283" s="43"/>
      <c r="F283" s="229" t="s">
        <v>7377</v>
      </c>
      <c r="G283" s="43"/>
      <c r="H283" s="43"/>
      <c r="I283" s="230"/>
      <c r="J283" s="43"/>
      <c r="K283" s="43"/>
      <c r="L283" s="47"/>
      <c r="M283" s="231"/>
      <c r="N283" s="232"/>
      <c r="O283" s="87"/>
      <c r="P283" s="87"/>
      <c r="Q283" s="87"/>
      <c r="R283" s="87"/>
      <c r="S283" s="87"/>
      <c r="T283" s="88"/>
      <c r="U283" s="41"/>
      <c r="V283" s="41"/>
      <c r="W283" s="41"/>
      <c r="X283" s="41"/>
      <c r="Y283" s="41"/>
      <c r="Z283" s="41"/>
      <c r="AA283" s="41"/>
      <c r="AB283" s="41"/>
      <c r="AC283" s="41"/>
      <c r="AD283" s="41"/>
      <c r="AE283" s="41"/>
      <c r="AT283" s="20" t="s">
        <v>202</v>
      </c>
      <c r="AU283" s="20" t="s">
        <v>76</v>
      </c>
    </row>
    <row r="284" s="2" customFormat="1" ht="16.5" customHeight="1">
      <c r="A284" s="41"/>
      <c r="B284" s="42"/>
      <c r="C284" s="215" t="s">
        <v>903</v>
      </c>
      <c r="D284" s="215" t="s">
        <v>195</v>
      </c>
      <c r="E284" s="216" t="s">
        <v>7447</v>
      </c>
      <c r="F284" s="217" t="s">
        <v>7448</v>
      </c>
      <c r="G284" s="218" t="s">
        <v>7293</v>
      </c>
      <c r="H284" s="219">
        <v>37</v>
      </c>
      <c r="I284" s="220"/>
      <c r="J284" s="221">
        <f>ROUND(I284*H284,2)</f>
        <v>0</v>
      </c>
      <c r="K284" s="217" t="s">
        <v>19</v>
      </c>
      <c r="L284" s="47"/>
      <c r="M284" s="222" t="s">
        <v>19</v>
      </c>
      <c r="N284" s="223" t="s">
        <v>40</v>
      </c>
      <c r="O284" s="87"/>
      <c r="P284" s="224">
        <f>O284*H284</f>
        <v>0</v>
      </c>
      <c r="Q284" s="224">
        <v>0</v>
      </c>
      <c r="R284" s="224">
        <f>Q284*H284</f>
        <v>0</v>
      </c>
      <c r="S284" s="224">
        <v>0</v>
      </c>
      <c r="T284" s="225">
        <f>S284*H284</f>
        <v>0</v>
      </c>
      <c r="U284" s="41"/>
      <c r="V284" s="41"/>
      <c r="W284" s="41"/>
      <c r="X284" s="41"/>
      <c r="Y284" s="41"/>
      <c r="Z284" s="41"/>
      <c r="AA284" s="41"/>
      <c r="AB284" s="41"/>
      <c r="AC284" s="41"/>
      <c r="AD284" s="41"/>
      <c r="AE284" s="41"/>
      <c r="AR284" s="226" t="s">
        <v>200</v>
      </c>
      <c r="AT284" s="226" t="s">
        <v>195</v>
      </c>
      <c r="AU284" s="226" t="s">
        <v>76</v>
      </c>
      <c r="AY284" s="20" t="s">
        <v>193</v>
      </c>
      <c r="BE284" s="227">
        <f>IF(N284="základní",J284,0)</f>
        <v>0</v>
      </c>
      <c r="BF284" s="227">
        <f>IF(N284="snížená",J284,0)</f>
        <v>0</v>
      </c>
      <c r="BG284" s="227">
        <f>IF(N284="zákl. přenesená",J284,0)</f>
        <v>0</v>
      </c>
      <c r="BH284" s="227">
        <f>IF(N284="sníž. přenesená",J284,0)</f>
        <v>0</v>
      </c>
      <c r="BI284" s="227">
        <f>IF(N284="nulová",J284,0)</f>
        <v>0</v>
      </c>
      <c r="BJ284" s="20" t="s">
        <v>76</v>
      </c>
      <c r="BK284" s="227">
        <f>ROUND(I284*H284,2)</f>
        <v>0</v>
      </c>
      <c r="BL284" s="20" t="s">
        <v>200</v>
      </c>
      <c r="BM284" s="226" t="s">
        <v>4313</v>
      </c>
    </row>
    <row r="285" s="2" customFormat="1">
      <c r="A285" s="41"/>
      <c r="B285" s="42"/>
      <c r="C285" s="43"/>
      <c r="D285" s="228" t="s">
        <v>202</v>
      </c>
      <c r="E285" s="43"/>
      <c r="F285" s="229" t="s">
        <v>7449</v>
      </c>
      <c r="G285" s="43"/>
      <c r="H285" s="43"/>
      <c r="I285" s="230"/>
      <c r="J285" s="43"/>
      <c r="K285" s="43"/>
      <c r="L285" s="47"/>
      <c r="M285" s="231"/>
      <c r="N285" s="232"/>
      <c r="O285" s="87"/>
      <c r="P285" s="87"/>
      <c r="Q285" s="87"/>
      <c r="R285" s="87"/>
      <c r="S285" s="87"/>
      <c r="T285" s="88"/>
      <c r="U285" s="41"/>
      <c r="V285" s="41"/>
      <c r="W285" s="41"/>
      <c r="X285" s="41"/>
      <c r="Y285" s="41"/>
      <c r="Z285" s="41"/>
      <c r="AA285" s="41"/>
      <c r="AB285" s="41"/>
      <c r="AC285" s="41"/>
      <c r="AD285" s="41"/>
      <c r="AE285" s="41"/>
      <c r="AT285" s="20" t="s">
        <v>202</v>
      </c>
      <c r="AU285" s="20" t="s">
        <v>76</v>
      </c>
    </row>
    <row r="286" s="2" customFormat="1" ht="16.5" customHeight="1">
      <c r="A286" s="41"/>
      <c r="B286" s="42"/>
      <c r="C286" s="215" t="s">
        <v>2267</v>
      </c>
      <c r="D286" s="215" t="s">
        <v>195</v>
      </c>
      <c r="E286" s="216" t="s">
        <v>7450</v>
      </c>
      <c r="F286" s="217" t="s">
        <v>7451</v>
      </c>
      <c r="G286" s="218" t="s">
        <v>258</v>
      </c>
      <c r="H286" s="219">
        <v>5</v>
      </c>
      <c r="I286" s="220"/>
      <c r="J286" s="221">
        <f>ROUND(I286*H286,2)</f>
        <v>0</v>
      </c>
      <c r="K286" s="217" t="s">
        <v>19</v>
      </c>
      <c r="L286" s="47"/>
      <c r="M286" s="222" t="s">
        <v>19</v>
      </c>
      <c r="N286" s="223" t="s">
        <v>40</v>
      </c>
      <c r="O286" s="87"/>
      <c r="P286" s="224">
        <f>O286*H286</f>
        <v>0</v>
      </c>
      <c r="Q286" s="224">
        <v>0</v>
      </c>
      <c r="R286" s="224">
        <f>Q286*H286</f>
        <v>0</v>
      </c>
      <c r="S286" s="224">
        <v>0</v>
      </c>
      <c r="T286" s="225">
        <f>S286*H286</f>
        <v>0</v>
      </c>
      <c r="U286" s="41"/>
      <c r="V286" s="41"/>
      <c r="W286" s="41"/>
      <c r="X286" s="41"/>
      <c r="Y286" s="41"/>
      <c r="Z286" s="41"/>
      <c r="AA286" s="41"/>
      <c r="AB286" s="41"/>
      <c r="AC286" s="41"/>
      <c r="AD286" s="41"/>
      <c r="AE286" s="41"/>
      <c r="AR286" s="226" t="s">
        <v>200</v>
      </c>
      <c r="AT286" s="226" t="s">
        <v>195</v>
      </c>
      <c r="AU286" s="226" t="s">
        <v>76</v>
      </c>
      <c r="AY286" s="20" t="s">
        <v>193</v>
      </c>
      <c r="BE286" s="227">
        <f>IF(N286="základní",J286,0)</f>
        <v>0</v>
      </c>
      <c r="BF286" s="227">
        <f>IF(N286="snížená",J286,0)</f>
        <v>0</v>
      </c>
      <c r="BG286" s="227">
        <f>IF(N286="zákl. přenesená",J286,0)</f>
        <v>0</v>
      </c>
      <c r="BH286" s="227">
        <f>IF(N286="sníž. přenesená",J286,0)</f>
        <v>0</v>
      </c>
      <c r="BI286" s="227">
        <f>IF(N286="nulová",J286,0)</f>
        <v>0</v>
      </c>
      <c r="BJ286" s="20" t="s">
        <v>76</v>
      </c>
      <c r="BK286" s="227">
        <f>ROUND(I286*H286,2)</f>
        <v>0</v>
      </c>
      <c r="BL286" s="20" t="s">
        <v>200</v>
      </c>
      <c r="BM286" s="226" t="s">
        <v>4286</v>
      </c>
    </row>
    <row r="287" s="2" customFormat="1">
      <c r="A287" s="41"/>
      <c r="B287" s="42"/>
      <c r="C287" s="43"/>
      <c r="D287" s="228" t="s">
        <v>202</v>
      </c>
      <c r="E287" s="43"/>
      <c r="F287" s="229" t="s">
        <v>7452</v>
      </c>
      <c r="G287" s="43"/>
      <c r="H287" s="43"/>
      <c r="I287" s="230"/>
      <c r="J287" s="43"/>
      <c r="K287" s="43"/>
      <c r="L287" s="47"/>
      <c r="M287" s="231"/>
      <c r="N287" s="232"/>
      <c r="O287" s="87"/>
      <c r="P287" s="87"/>
      <c r="Q287" s="87"/>
      <c r="R287" s="87"/>
      <c r="S287" s="87"/>
      <c r="T287" s="88"/>
      <c r="U287" s="41"/>
      <c r="V287" s="41"/>
      <c r="W287" s="41"/>
      <c r="X287" s="41"/>
      <c r="Y287" s="41"/>
      <c r="Z287" s="41"/>
      <c r="AA287" s="41"/>
      <c r="AB287" s="41"/>
      <c r="AC287" s="41"/>
      <c r="AD287" s="41"/>
      <c r="AE287" s="41"/>
      <c r="AT287" s="20" t="s">
        <v>202</v>
      </c>
      <c r="AU287" s="20" t="s">
        <v>76</v>
      </c>
    </row>
    <row r="288" s="12" customFormat="1" ht="25.92" customHeight="1">
      <c r="A288" s="12"/>
      <c r="B288" s="199"/>
      <c r="C288" s="200"/>
      <c r="D288" s="201" t="s">
        <v>68</v>
      </c>
      <c r="E288" s="202" t="s">
        <v>7453</v>
      </c>
      <c r="F288" s="202" t="s">
        <v>7454</v>
      </c>
      <c r="G288" s="200"/>
      <c r="H288" s="200"/>
      <c r="I288" s="203"/>
      <c r="J288" s="204">
        <f>BK288</f>
        <v>0</v>
      </c>
      <c r="K288" s="200"/>
      <c r="L288" s="205"/>
      <c r="M288" s="206"/>
      <c r="N288" s="207"/>
      <c r="O288" s="207"/>
      <c r="P288" s="208">
        <f>SUM(P289:P306)</f>
        <v>0</v>
      </c>
      <c r="Q288" s="207"/>
      <c r="R288" s="208">
        <f>SUM(R289:R306)</f>
        <v>0</v>
      </c>
      <c r="S288" s="207"/>
      <c r="T288" s="209">
        <f>SUM(T289:T306)</f>
        <v>0</v>
      </c>
      <c r="U288" s="12"/>
      <c r="V288" s="12"/>
      <c r="W288" s="12"/>
      <c r="X288" s="12"/>
      <c r="Y288" s="12"/>
      <c r="Z288" s="12"/>
      <c r="AA288" s="12"/>
      <c r="AB288" s="12"/>
      <c r="AC288" s="12"/>
      <c r="AD288" s="12"/>
      <c r="AE288" s="12"/>
      <c r="AR288" s="210" t="s">
        <v>76</v>
      </c>
      <c r="AT288" s="211" t="s">
        <v>68</v>
      </c>
      <c r="AU288" s="211" t="s">
        <v>69</v>
      </c>
      <c r="AY288" s="210" t="s">
        <v>193</v>
      </c>
      <c r="BK288" s="212">
        <f>SUM(BK289:BK306)</f>
        <v>0</v>
      </c>
    </row>
    <row r="289" s="2" customFormat="1" ht="16.5" customHeight="1">
      <c r="A289" s="41"/>
      <c r="B289" s="42"/>
      <c r="C289" s="215" t="s">
        <v>2273</v>
      </c>
      <c r="D289" s="215" t="s">
        <v>195</v>
      </c>
      <c r="E289" s="216" t="s">
        <v>7455</v>
      </c>
      <c r="F289" s="217" t="s">
        <v>7402</v>
      </c>
      <c r="G289" s="218" t="s">
        <v>7202</v>
      </c>
      <c r="H289" s="219">
        <v>1</v>
      </c>
      <c r="I289" s="220"/>
      <c r="J289" s="221">
        <f>ROUND(I289*H289,2)</f>
        <v>0</v>
      </c>
      <c r="K289" s="217" t="s">
        <v>19</v>
      </c>
      <c r="L289" s="47"/>
      <c r="M289" s="222" t="s">
        <v>19</v>
      </c>
      <c r="N289" s="223" t="s">
        <v>40</v>
      </c>
      <c r="O289" s="87"/>
      <c r="P289" s="224">
        <f>O289*H289</f>
        <v>0</v>
      </c>
      <c r="Q289" s="224">
        <v>0</v>
      </c>
      <c r="R289" s="224">
        <f>Q289*H289</f>
        <v>0</v>
      </c>
      <c r="S289" s="224">
        <v>0</v>
      </c>
      <c r="T289" s="225">
        <f>S289*H289</f>
        <v>0</v>
      </c>
      <c r="U289" s="41"/>
      <c r="V289" s="41"/>
      <c r="W289" s="41"/>
      <c r="X289" s="41"/>
      <c r="Y289" s="41"/>
      <c r="Z289" s="41"/>
      <c r="AA289" s="41"/>
      <c r="AB289" s="41"/>
      <c r="AC289" s="41"/>
      <c r="AD289" s="41"/>
      <c r="AE289" s="41"/>
      <c r="AR289" s="226" t="s">
        <v>200</v>
      </c>
      <c r="AT289" s="226" t="s">
        <v>195</v>
      </c>
      <c r="AU289" s="226" t="s">
        <v>76</v>
      </c>
      <c r="AY289" s="20" t="s">
        <v>193</v>
      </c>
      <c r="BE289" s="227">
        <f>IF(N289="základní",J289,0)</f>
        <v>0</v>
      </c>
      <c r="BF289" s="227">
        <f>IF(N289="snížená",J289,0)</f>
        <v>0</v>
      </c>
      <c r="BG289" s="227">
        <f>IF(N289="zákl. přenesená",J289,0)</f>
        <v>0</v>
      </c>
      <c r="BH289" s="227">
        <f>IF(N289="sníž. přenesená",J289,0)</f>
        <v>0</v>
      </c>
      <c r="BI289" s="227">
        <f>IF(N289="nulová",J289,0)</f>
        <v>0</v>
      </c>
      <c r="BJ289" s="20" t="s">
        <v>76</v>
      </c>
      <c r="BK289" s="227">
        <f>ROUND(I289*H289,2)</f>
        <v>0</v>
      </c>
      <c r="BL289" s="20" t="s">
        <v>200</v>
      </c>
      <c r="BM289" s="226" t="s">
        <v>4321</v>
      </c>
    </row>
    <row r="290" s="2" customFormat="1">
      <c r="A290" s="41"/>
      <c r="B290" s="42"/>
      <c r="C290" s="43"/>
      <c r="D290" s="228" t="s">
        <v>202</v>
      </c>
      <c r="E290" s="43"/>
      <c r="F290" s="229" t="s">
        <v>7456</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202</v>
      </c>
      <c r="AU290" s="20" t="s">
        <v>76</v>
      </c>
    </row>
    <row r="291" s="2" customFormat="1" ht="24.15" customHeight="1">
      <c r="A291" s="41"/>
      <c r="B291" s="42"/>
      <c r="C291" s="215" t="s">
        <v>2278</v>
      </c>
      <c r="D291" s="215" t="s">
        <v>195</v>
      </c>
      <c r="E291" s="216" t="s">
        <v>7457</v>
      </c>
      <c r="F291" s="217" t="s">
        <v>7458</v>
      </c>
      <c r="G291" s="218" t="s">
        <v>7202</v>
      </c>
      <c r="H291" s="219">
        <v>1</v>
      </c>
      <c r="I291" s="220"/>
      <c r="J291" s="221">
        <f>ROUND(I291*H291,2)</f>
        <v>0</v>
      </c>
      <c r="K291" s="217" t="s">
        <v>19</v>
      </c>
      <c r="L291" s="47"/>
      <c r="M291" s="222" t="s">
        <v>19</v>
      </c>
      <c r="N291" s="223" t="s">
        <v>40</v>
      </c>
      <c r="O291" s="87"/>
      <c r="P291" s="224">
        <f>O291*H291</f>
        <v>0</v>
      </c>
      <c r="Q291" s="224">
        <v>0</v>
      </c>
      <c r="R291" s="224">
        <f>Q291*H291</f>
        <v>0</v>
      </c>
      <c r="S291" s="224">
        <v>0</v>
      </c>
      <c r="T291" s="225">
        <f>S291*H291</f>
        <v>0</v>
      </c>
      <c r="U291" s="41"/>
      <c r="V291" s="41"/>
      <c r="W291" s="41"/>
      <c r="X291" s="41"/>
      <c r="Y291" s="41"/>
      <c r="Z291" s="41"/>
      <c r="AA291" s="41"/>
      <c r="AB291" s="41"/>
      <c r="AC291" s="41"/>
      <c r="AD291" s="41"/>
      <c r="AE291" s="41"/>
      <c r="AR291" s="226" t="s">
        <v>200</v>
      </c>
      <c r="AT291" s="226" t="s">
        <v>195</v>
      </c>
      <c r="AU291" s="226" t="s">
        <v>76</v>
      </c>
      <c r="AY291" s="20" t="s">
        <v>193</v>
      </c>
      <c r="BE291" s="227">
        <f>IF(N291="základní",J291,0)</f>
        <v>0</v>
      </c>
      <c r="BF291" s="227">
        <f>IF(N291="snížená",J291,0)</f>
        <v>0</v>
      </c>
      <c r="BG291" s="227">
        <f>IF(N291="zákl. přenesená",J291,0)</f>
        <v>0</v>
      </c>
      <c r="BH291" s="227">
        <f>IF(N291="sníž. přenesená",J291,0)</f>
        <v>0</v>
      </c>
      <c r="BI291" s="227">
        <f>IF(N291="nulová",J291,0)</f>
        <v>0</v>
      </c>
      <c r="BJ291" s="20" t="s">
        <v>76</v>
      </c>
      <c r="BK291" s="227">
        <f>ROUND(I291*H291,2)</f>
        <v>0</v>
      </c>
      <c r="BL291" s="20" t="s">
        <v>200</v>
      </c>
      <c r="BM291" s="226" t="s">
        <v>4329</v>
      </c>
    </row>
    <row r="292" s="2" customFormat="1">
      <c r="A292" s="41"/>
      <c r="B292" s="42"/>
      <c r="C292" s="43"/>
      <c r="D292" s="228" t="s">
        <v>202</v>
      </c>
      <c r="E292" s="43"/>
      <c r="F292" s="229" t="s">
        <v>7459</v>
      </c>
      <c r="G292" s="43"/>
      <c r="H292" s="43"/>
      <c r="I292" s="230"/>
      <c r="J292" s="43"/>
      <c r="K292" s="43"/>
      <c r="L292" s="47"/>
      <c r="M292" s="231"/>
      <c r="N292" s="232"/>
      <c r="O292" s="87"/>
      <c r="P292" s="87"/>
      <c r="Q292" s="87"/>
      <c r="R292" s="87"/>
      <c r="S292" s="87"/>
      <c r="T292" s="88"/>
      <c r="U292" s="41"/>
      <c r="V292" s="41"/>
      <c r="W292" s="41"/>
      <c r="X292" s="41"/>
      <c r="Y292" s="41"/>
      <c r="Z292" s="41"/>
      <c r="AA292" s="41"/>
      <c r="AB292" s="41"/>
      <c r="AC292" s="41"/>
      <c r="AD292" s="41"/>
      <c r="AE292" s="41"/>
      <c r="AT292" s="20" t="s">
        <v>202</v>
      </c>
      <c r="AU292" s="20" t="s">
        <v>76</v>
      </c>
    </row>
    <row r="293" s="2" customFormat="1" ht="21.75" customHeight="1">
      <c r="A293" s="41"/>
      <c r="B293" s="42"/>
      <c r="C293" s="215" t="s">
        <v>2284</v>
      </c>
      <c r="D293" s="215" t="s">
        <v>195</v>
      </c>
      <c r="E293" s="216" t="s">
        <v>7460</v>
      </c>
      <c r="F293" s="217" t="s">
        <v>7461</v>
      </c>
      <c r="G293" s="218" t="s">
        <v>7202</v>
      </c>
      <c r="H293" s="219">
        <v>2</v>
      </c>
      <c r="I293" s="220"/>
      <c r="J293" s="221">
        <f>ROUND(I293*H293,2)</f>
        <v>0</v>
      </c>
      <c r="K293" s="217" t="s">
        <v>19</v>
      </c>
      <c r="L293" s="47"/>
      <c r="M293" s="222" t="s">
        <v>19</v>
      </c>
      <c r="N293" s="223" t="s">
        <v>40</v>
      </c>
      <c r="O293" s="87"/>
      <c r="P293" s="224">
        <f>O293*H293</f>
        <v>0</v>
      </c>
      <c r="Q293" s="224">
        <v>0</v>
      </c>
      <c r="R293" s="224">
        <f>Q293*H293</f>
        <v>0</v>
      </c>
      <c r="S293" s="224">
        <v>0</v>
      </c>
      <c r="T293" s="225">
        <f>S293*H293</f>
        <v>0</v>
      </c>
      <c r="U293" s="41"/>
      <c r="V293" s="41"/>
      <c r="W293" s="41"/>
      <c r="X293" s="41"/>
      <c r="Y293" s="41"/>
      <c r="Z293" s="41"/>
      <c r="AA293" s="41"/>
      <c r="AB293" s="41"/>
      <c r="AC293" s="41"/>
      <c r="AD293" s="41"/>
      <c r="AE293" s="41"/>
      <c r="AR293" s="226" t="s">
        <v>200</v>
      </c>
      <c r="AT293" s="226" t="s">
        <v>195</v>
      </c>
      <c r="AU293" s="226" t="s">
        <v>76</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4343</v>
      </c>
    </row>
    <row r="294" s="2" customFormat="1">
      <c r="A294" s="41"/>
      <c r="B294" s="42"/>
      <c r="C294" s="43"/>
      <c r="D294" s="228" t="s">
        <v>202</v>
      </c>
      <c r="E294" s="43"/>
      <c r="F294" s="229" t="s">
        <v>7462</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76</v>
      </c>
    </row>
    <row r="295" s="2" customFormat="1" ht="16.5" customHeight="1">
      <c r="A295" s="41"/>
      <c r="B295" s="42"/>
      <c r="C295" s="215" t="s">
        <v>2290</v>
      </c>
      <c r="D295" s="215" t="s">
        <v>195</v>
      </c>
      <c r="E295" s="216" t="s">
        <v>7463</v>
      </c>
      <c r="F295" s="217" t="s">
        <v>7414</v>
      </c>
      <c r="G295" s="218" t="s">
        <v>7202</v>
      </c>
      <c r="H295" s="219">
        <v>1</v>
      </c>
      <c r="I295" s="220"/>
      <c r="J295" s="221">
        <f>ROUND(I295*H295,2)</f>
        <v>0</v>
      </c>
      <c r="K295" s="217" t="s">
        <v>19</v>
      </c>
      <c r="L295" s="47"/>
      <c r="M295" s="222" t="s">
        <v>19</v>
      </c>
      <c r="N295" s="223" t="s">
        <v>40</v>
      </c>
      <c r="O295" s="87"/>
      <c r="P295" s="224">
        <f>O295*H295</f>
        <v>0</v>
      </c>
      <c r="Q295" s="224">
        <v>0</v>
      </c>
      <c r="R295" s="224">
        <f>Q295*H295</f>
        <v>0</v>
      </c>
      <c r="S295" s="224">
        <v>0</v>
      </c>
      <c r="T295" s="225">
        <f>S295*H295</f>
        <v>0</v>
      </c>
      <c r="U295" s="41"/>
      <c r="V295" s="41"/>
      <c r="W295" s="41"/>
      <c r="X295" s="41"/>
      <c r="Y295" s="41"/>
      <c r="Z295" s="41"/>
      <c r="AA295" s="41"/>
      <c r="AB295" s="41"/>
      <c r="AC295" s="41"/>
      <c r="AD295" s="41"/>
      <c r="AE295" s="41"/>
      <c r="AR295" s="226" t="s">
        <v>200</v>
      </c>
      <c r="AT295" s="226" t="s">
        <v>195</v>
      </c>
      <c r="AU295" s="226" t="s">
        <v>76</v>
      </c>
      <c r="AY295" s="20" t="s">
        <v>193</v>
      </c>
      <c r="BE295" s="227">
        <f>IF(N295="základní",J295,0)</f>
        <v>0</v>
      </c>
      <c r="BF295" s="227">
        <f>IF(N295="snížená",J295,0)</f>
        <v>0</v>
      </c>
      <c r="BG295" s="227">
        <f>IF(N295="zákl. přenesená",J295,0)</f>
        <v>0</v>
      </c>
      <c r="BH295" s="227">
        <f>IF(N295="sníž. přenesená",J295,0)</f>
        <v>0</v>
      </c>
      <c r="BI295" s="227">
        <f>IF(N295="nulová",J295,0)</f>
        <v>0</v>
      </c>
      <c r="BJ295" s="20" t="s">
        <v>76</v>
      </c>
      <c r="BK295" s="227">
        <f>ROUND(I295*H295,2)</f>
        <v>0</v>
      </c>
      <c r="BL295" s="20" t="s">
        <v>200</v>
      </c>
      <c r="BM295" s="226" t="s">
        <v>4356</v>
      </c>
    </row>
    <row r="296" s="2" customFormat="1">
      <c r="A296" s="41"/>
      <c r="B296" s="42"/>
      <c r="C296" s="43"/>
      <c r="D296" s="228" t="s">
        <v>202</v>
      </c>
      <c r="E296" s="43"/>
      <c r="F296" s="229" t="s">
        <v>7464</v>
      </c>
      <c r="G296" s="43"/>
      <c r="H296" s="43"/>
      <c r="I296" s="230"/>
      <c r="J296" s="43"/>
      <c r="K296" s="43"/>
      <c r="L296" s="47"/>
      <c r="M296" s="231"/>
      <c r="N296" s="232"/>
      <c r="O296" s="87"/>
      <c r="P296" s="87"/>
      <c r="Q296" s="87"/>
      <c r="R296" s="87"/>
      <c r="S296" s="87"/>
      <c r="T296" s="88"/>
      <c r="U296" s="41"/>
      <c r="V296" s="41"/>
      <c r="W296" s="41"/>
      <c r="X296" s="41"/>
      <c r="Y296" s="41"/>
      <c r="Z296" s="41"/>
      <c r="AA296" s="41"/>
      <c r="AB296" s="41"/>
      <c r="AC296" s="41"/>
      <c r="AD296" s="41"/>
      <c r="AE296" s="41"/>
      <c r="AT296" s="20" t="s">
        <v>202</v>
      </c>
      <c r="AU296" s="20" t="s">
        <v>76</v>
      </c>
    </row>
    <row r="297" s="2" customFormat="1" ht="16.5" customHeight="1">
      <c r="A297" s="41"/>
      <c r="B297" s="42"/>
      <c r="C297" s="215" t="s">
        <v>921</v>
      </c>
      <c r="D297" s="215" t="s">
        <v>195</v>
      </c>
      <c r="E297" s="216" t="s">
        <v>7465</v>
      </c>
      <c r="F297" s="217" t="s">
        <v>7269</v>
      </c>
      <c r="G297" s="218" t="s">
        <v>7202</v>
      </c>
      <c r="H297" s="219">
        <v>4</v>
      </c>
      <c r="I297" s="220"/>
      <c r="J297" s="221">
        <f>ROUND(I297*H297,2)</f>
        <v>0</v>
      </c>
      <c r="K297" s="217" t="s">
        <v>19</v>
      </c>
      <c r="L297" s="47"/>
      <c r="M297" s="222" t="s">
        <v>19</v>
      </c>
      <c r="N297" s="223" t="s">
        <v>40</v>
      </c>
      <c r="O297" s="87"/>
      <c r="P297" s="224">
        <f>O297*H297</f>
        <v>0</v>
      </c>
      <c r="Q297" s="224">
        <v>0</v>
      </c>
      <c r="R297" s="224">
        <f>Q297*H297</f>
        <v>0</v>
      </c>
      <c r="S297" s="224">
        <v>0</v>
      </c>
      <c r="T297" s="225">
        <f>S297*H297</f>
        <v>0</v>
      </c>
      <c r="U297" s="41"/>
      <c r="V297" s="41"/>
      <c r="W297" s="41"/>
      <c r="X297" s="41"/>
      <c r="Y297" s="41"/>
      <c r="Z297" s="41"/>
      <c r="AA297" s="41"/>
      <c r="AB297" s="41"/>
      <c r="AC297" s="41"/>
      <c r="AD297" s="41"/>
      <c r="AE297" s="41"/>
      <c r="AR297" s="226" t="s">
        <v>200</v>
      </c>
      <c r="AT297" s="226" t="s">
        <v>195</v>
      </c>
      <c r="AU297" s="226" t="s">
        <v>76</v>
      </c>
      <c r="AY297" s="20" t="s">
        <v>193</v>
      </c>
      <c r="BE297" s="227">
        <f>IF(N297="základní",J297,0)</f>
        <v>0</v>
      </c>
      <c r="BF297" s="227">
        <f>IF(N297="snížená",J297,0)</f>
        <v>0</v>
      </c>
      <c r="BG297" s="227">
        <f>IF(N297="zákl. přenesená",J297,0)</f>
        <v>0</v>
      </c>
      <c r="BH297" s="227">
        <f>IF(N297="sníž. přenesená",J297,0)</f>
        <v>0</v>
      </c>
      <c r="BI297" s="227">
        <f>IF(N297="nulová",J297,0)</f>
        <v>0</v>
      </c>
      <c r="BJ297" s="20" t="s">
        <v>76</v>
      </c>
      <c r="BK297" s="227">
        <f>ROUND(I297*H297,2)</f>
        <v>0</v>
      </c>
      <c r="BL297" s="20" t="s">
        <v>200</v>
      </c>
      <c r="BM297" s="226" t="s">
        <v>4369</v>
      </c>
    </row>
    <row r="298" s="2" customFormat="1">
      <c r="A298" s="41"/>
      <c r="B298" s="42"/>
      <c r="C298" s="43"/>
      <c r="D298" s="228" t="s">
        <v>202</v>
      </c>
      <c r="E298" s="43"/>
      <c r="F298" s="229" t="s">
        <v>7466</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202</v>
      </c>
      <c r="AU298" s="20" t="s">
        <v>76</v>
      </c>
    </row>
    <row r="299" s="2" customFormat="1" ht="24.15" customHeight="1">
      <c r="A299" s="41"/>
      <c r="B299" s="42"/>
      <c r="C299" s="215" t="s">
        <v>2303</v>
      </c>
      <c r="D299" s="215" t="s">
        <v>195</v>
      </c>
      <c r="E299" s="216" t="s">
        <v>7467</v>
      </c>
      <c r="F299" s="217" t="s">
        <v>7468</v>
      </c>
      <c r="G299" s="218" t="s">
        <v>7202</v>
      </c>
      <c r="H299" s="219">
        <v>1</v>
      </c>
      <c r="I299" s="220"/>
      <c r="J299" s="221">
        <f>ROUND(I299*H299,2)</f>
        <v>0</v>
      </c>
      <c r="K299" s="217" t="s">
        <v>19</v>
      </c>
      <c r="L299" s="47"/>
      <c r="M299" s="222" t="s">
        <v>19</v>
      </c>
      <c r="N299" s="223" t="s">
        <v>40</v>
      </c>
      <c r="O299" s="87"/>
      <c r="P299" s="224">
        <f>O299*H299</f>
        <v>0</v>
      </c>
      <c r="Q299" s="224">
        <v>0</v>
      </c>
      <c r="R299" s="224">
        <f>Q299*H299</f>
        <v>0</v>
      </c>
      <c r="S299" s="224">
        <v>0</v>
      </c>
      <c r="T299" s="225">
        <f>S299*H299</f>
        <v>0</v>
      </c>
      <c r="U299" s="41"/>
      <c r="V299" s="41"/>
      <c r="W299" s="41"/>
      <c r="X299" s="41"/>
      <c r="Y299" s="41"/>
      <c r="Z299" s="41"/>
      <c r="AA299" s="41"/>
      <c r="AB299" s="41"/>
      <c r="AC299" s="41"/>
      <c r="AD299" s="41"/>
      <c r="AE299" s="41"/>
      <c r="AR299" s="226" t="s">
        <v>200</v>
      </c>
      <c r="AT299" s="226" t="s">
        <v>195</v>
      </c>
      <c r="AU299" s="226" t="s">
        <v>76</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4387</v>
      </c>
    </row>
    <row r="300" s="2" customFormat="1">
      <c r="A300" s="41"/>
      <c r="B300" s="42"/>
      <c r="C300" s="43"/>
      <c r="D300" s="228" t="s">
        <v>202</v>
      </c>
      <c r="E300" s="43"/>
      <c r="F300" s="229" t="s">
        <v>7469</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76</v>
      </c>
    </row>
    <row r="301" s="2" customFormat="1" ht="16.5" customHeight="1">
      <c r="A301" s="41"/>
      <c r="B301" s="42"/>
      <c r="C301" s="215" t="s">
        <v>2309</v>
      </c>
      <c r="D301" s="215" t="s">
        <v>195</v>
      </c>
      <c r="E301" s="216" t="s">
        <v>7470</v>
      </c>
      <c r="F301" s="217" t="s">
        <v>7283</v>
      </c>
      <c r="G301" s="218" t="s">
        <v>7202</v>
      </c>
      <c r="H301" s="219">
        <v>2</v>
      </c>
      <c r="I301" s="220"/>
      <c r="J301" s="221">
        <f>ROUND(I301*H301,2)</f>
        <v>0</v>
      </c>
      <c r="K301" s="217" t="s">
        <v>19</v>
      </c>
      <c r="L301" s="47"/>
      <c r="M301" s="222" t="s">
        <v>19</v>
      </c>
      <c r="N301" s="223" t="s">
        <v>40</v>
      </c>
      <c r="O301" s="87"/>
      <c r="P301" s="224">
        <f>O301*H301</f>
        <v>0</v>
      </c>
      <c r="Q301" s="224">
        <v>0</v>
      </c>
      <c r="R301" s="224">
        <f>Q301*H301</f>
        <v>0</v>
      </c>
      <c r="S301" s="224">
        <v>0</v>
      </c>
      <c r="T301" s="225">
        <f>S301*H301</f>
        <v>0</v>
      </c>
      <c r="U301" s="41"/>
      <c r="V301" s="41"/>
      <c r="W301" s="41"/>
      <c r="X301" s="41"/>
      <c r="Y301" s="41"/>
      <c r="Z301" s="41"/>
      <c r="AA301" s="41"/>
      <c r="AB301" s="41"/>
      <c r="AC301" s="41"/>
      <c r="AD301" s="41"/>
      <c r="AE301" s="41"/>
      <c r="AR301" s="226" t="s">
        <v>200</v>
      </c>
      <c r="AT301" s="226" t="s">
        <v>195</v>
      </c>
      <c r="AU301" s="226" t="s">
        <v>76</v>
      </c>
      <c r="AY301" s="20" t="s">
        <v>193</v>
      </c>
      <c r="BE301" s="227">
        <f>IF(N301="základní",J301,0)</f>
        <v>0</v>
      </c>
      <c r="BF301" s="227">
        <f>IF(N301="snížená",J301,0)</f>
        <v>0</v>
      </c>
      <c r="BG301" s="227">
        <f>IF(N301="zákl. přenesená",J301,0)</f>
        <v>0</v>
      </c>
      <c r="BH301" s="227">
        <f>IF(N301="sníž. přenesená",J301,0)</f>
        <v>0</v>
      </c>
      <c r="BI301" s="227">
        <f>IF(N301="nulová",J301,0)</f>
        <v>0</v>
      </c>
      <c r="BJ301" s="20" t="s">
        <v>76</v>
      </c>
      <c r="BK301" s="227">
        <f>ROUND(I301*H301,2)</f>
        <v>0</v>
      </c>
      <c r="BL301" s="20" t="s">
        <v>200</v>
      </c>
      <c r="BM301" s="226" t="s">
        <v>4401</v>
      </c>
    </row>
    <row r="302" s="2" customFormat="1">
      <c r="A302" s="41"/>
      <c r="B302" s="42"/>
      <c r="C302" s="43"/>
      <c r="D302" s="228" t="s">
        <v>202</v>
      </c>
      <c r="E302" s="43"/>
      <c r="F302" s="229" t="s">
        <v>7284</v>
      </c>
      <c r="G302" s="43"/>
      <c r="H302" s="43"/>
      <c r="I302" s="230"/>
      <c r="J302" s="43"/>
      <c r="K302" s="43"/>
      <c r="L302" s="47"/>
      <c r="M302" s="231"/>
      <c r="N302" s="232"/>
      <c r="O302" s="87"/>
      <c r="P302" s="87"/>
      <c r="Q302" s="87"/>
      <c r="R302" s="87"/>
      <c r="S302" s="87"/>
      <c r="T302" s="88"/>
      <c r="U302" s="41"/>
      <c r="V302" s="41"/>
      <c r="W302" s="41"/>
      <c r="X302" s="41"/>
      <c r="Y302" s="41"/>
      <c r="Z302" s="41"/>
      <c r="AA302" s="41"/>
      <c r="AB302" s="41"/>
      <c r="AC302" s="41"/>
      <c r="AD302" s="41"/>
      <c r="AE302" s="41"/>
      <c r="AT302" s="20" t="s">
        <v>202</v>
      </c>
      <c r="AU302" s="20" t="s">
        <v>76</v>
      </c>
    </row>
    <row r="303" s="2" customFormat="1" ht="16.5" customHeight="1">
      <c r="A303" s="41"/>
      <c r="B303" s="42"/>
      <c r="C303" s="215" t="s">
        <v>2312</v>
      </c>
      <c r="D303" s="215" t="s">
        <v>195</v>
      </c>
      <c r="E303" s="216" t="s">
        <v>7471</v>
      </c>
      <c r="F303" s="217" t="s">
        <v>7448</v>
      </c>
      <c r="G303" s="218" t="s">
        <v>7293</v>
      </c>
      <c r="H303" s="219">
        <v>3</v>
      </c>
      <c r="I303" s="220"/>
      <c r="J303" s="221">
        <f>ROUND(I303*H303,2)</f>
        <v>0</v>
      </c>
      <c r="K303" s="217" t="s">
        <v>19</v>
      </c>
      <c r="L303" s="47"/>
      <c r="M303" s="222" t="s">
        <v>19</v>
      </c>
      <c r="N303" s="223" t="s">
        <v>40</v>
      </c>
      <c r="O303" s="87"/>
      <c r="P303" s="224">
        <f>O303*H303</f>
        <v>0</v>
      </c>
      <c r="Q303" s="224">
        <v>0</v>
      </c>
      <c r="R303" s="224">
        <f>Q303*H303</f>
        <v>0</v>
      </c>
      <c r="S303" s="224">
        <v>0</v>
      </c>
      <c r="T303" s="225">
        <f>S303*H303</f>
        <v>0</v>
      </c>
      <c r="U303" s="41"/>
      <c r="V303" s="41"/>
      <c r="W303" s="41"/>
      <c r="X303" s="41"/>
      <c r="Y303" s="41"/>
      <c r="Z303" s="41"/>
      <c r="AA303" s="41"/>
      <c r="AB303" s="41"/>
      <c r="AC303" s="41"/>
      <c r="AD303" s="41"/>
      <c r="AE303" s="41"/>
      <c r="AR303" s="226" t="s">
        <v>200</v>
      </c>
      <c r="AT303" s="226" t="s">
        <v>195</v>
      </c>
      <c r="AU303" s="226" t="s">
        <v>76</v>
      </c>
      <c r="AY303" s="20" t="s">
        <v>193</v>
      </c>
      <c r="BE303" s="227">
        <f>IF(N303="základní",J303,0)</f>
        <v>0</v>
      </c>
      <c r="BF303" s="227">
        <f>IF(N303="snížená",J303,0)</f>
        <v>0</v>
      </c>
      <c r="BG303" s="227">
        <f>IF(N303="zákl. přenesená",J303,0)</f>
        <v>0</v>
      </c>
      <c r="BH303" s="227">
        <f>IF(N303="sníž. přenesená",J303,0)</f>
        <v>0</v>
      </c>
      <c r="BI303" s="227">
        <f>IF(N303="nulová",J303,0)</f>
        <v>0</v>
      </c>
      <c r="BJ303" s="20" t="s">
        <v>76</v>
      </c>
      <c r="BK303" s="227">
        <f>ROUND(I303*H303,2)</f>
        <v>0</v>
      </c>
      <c r="BL303" s="20" t="s">
        <v>200</v>
      </c>
      <c r="BM303" s="226" t="s">
        <v>4431</v>
      </c>
    </row>
    <row r="304" s="2" customFormat="1">
      <c r="A304" s="41"/>
      <c r="B304" s="42"/>
      <c r="C304" s="43"/>
      <c r="D304" s="228" t="s">
        <v>202</v>
      </c>
      <c r="E304" s="43"/>
      <c r="F304" s="229" t="s">
        <v>7449</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202</v>
      </c>
      <c r="AU304" s="20" t="s">
        <v>76</v>
      </c>
    </row>
    <row r="305" s="2" customFormat="1" ht="16.5" customHeight="1">
      <c r="A305" s="41"/>
      <c r="B305" s="42"/>
      <c r="C305" s="215" t="s">
        <v>2314</v>
      </c>
      <c r="D305" s="215" t="s">
        <v>195</v>
      </c>
      <c r="E305" s="216" t="s">
        <v>7472</v>
      </c>
      <c r="F305" s="217" t="s">
        <v>7326</v>
      </c>
      <c r="G305" s="218" t="s">
        <v>326</v>
      </c>
      <c r="H305" s="219">
        <v>2</v>
      </c>
      <c r="I305" s="220"/>
      <c r="J305" s="221">
        <f>ROUND(I305*H305,2)</f>
        <v>0</v>
      </c>
      <c r="K305" s="217" t="s">
        <v>19</v>
      </c>
      <c r="L305" s="47"/>
      <c r="M305" s="222" t="s">
        <v>19</v>
      </c>
      <c r="N305" s="223" t="s">
        <v>40</v>
      </c>
      <c r="O305" s="87"/>
      <c r="P305" s="224">
        <f>O305*H305</f>
        <v>0</v>
      </c>
      <c r="Q305" s="224">
        <v>0</v>
      </c>
      <c r="R305" s="224">
        <f>Q305*H305</f>
        <v>0</v>
      </c>
      <c r="S305" s="224">
        <v>0</v>
      </c>
      <c r="T305" s="225">
        <f>S305*H305</f>
        <v>0</v>
      </c>
      <c r="U305" s="41"/>
      <c r="V305" s="41"/>
      <c r="W305" s="41"/>
      <c r="X305" s="41"/>
      <c r="Y305" s="41"/>
      <c r="Z305" s="41"/>
      <c r="AA305" s="41"/>
      <c r="AB305" s="41"/>
      <c r="AC305" s="41"/>
      <c r="AD305" s="41"/>
      <c r="AE305" s="41"/>
      <c r="AR305" s="226" t="s">
        <v>200</v>
      </c>
      <c r="AT305" s="226" t="s">
        <v>195</v>
      </c>
      <c r="AU305" s="226" t="s">
        <v>76</v>
      </c>
      <c r="AY305" s="20" t="s">
        <v>193</v>
      </c>
      <c r="BE305" s="227">
        <f>IF(N305="základní",J305,0)</f>
        <v>0</v>
      </c>
      <c r="BF305" s="227">
        <f>IF(N305="snížená",J305,0)</f>
        <v>0</v>
      </c>
      <c r="BG305" s="227">
        <f>IF(N305="zákl. přenesená",J305,0)</f>
        <v>0</v>
      </c>
      <c r="BH305" s="227">
        <f>IF(N305="sníž. přenesená",J305,0)</f>
        <v>0</v>
      </c>
      <c r="BI305" s="227">
        <f>IF(N305="nulová",J305,0)</f>
        <v>0</v>
      </c>
      <c r="BJ305" s="20" t="s">
        <v>76</v>
      </c>
      <c r="BK305" s="227">
        <f>ROUND(I305*H305,2)</f>
        <v>0</v>
      </c>
      <c r="BL305" s="20" t="s">
        <v>200</v>
      </c>
      <c r="BM305" s="226" t="s">
        <v>4443</v>
      </c>
    </row>
    <row r="306" s="2" customFormat="1">
      <c r="A306" s="41"/>
      <c r="B306" s="42"/>
      <c r="C306" s="43"/>
      <c r="D306" s="228" t="s">
        <v>202</v>
      </c>
      <c r="E306" s="43"/>
      <c r="F306" s="229" t="s">
        <v>7326</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202</v>
      </c>
      <c r="AU306" s="20" t="s">
        <v>76</v>
      </c>
    </row>
    <row r="307" s="12" customFormat="1" ht="25.92" customHeight="1">
      <c r="A307" s="12"/>
      <c r="B307" s="199"/>
      <c r="C307" s="200"/>
      <c r="D307" s="201" t="s">
        <v>68</v>
      </c>
      <c r="E307" s="202" t="s">
        <v>7473</v>
      </c>
      <c r="F307" s="202" t="s">
        <v>7474</v>
      </c>
      <c r="G307" s="200"/>
      <c r="H307" s="200"/>
      <c r="I307" s="203"/>
      <c r="J307" s="204">
        <f>BK307</f>
        <v>0</v>
      </c>
      <c r="K307" s="200"/>
      <c r="L307" s="205"/>
      <c r="M307" s="206"/>
      <c r="N307" s="207"/>
      <c r="O307" s="207"/>
      <c r="P307" s="208">
        <f>SUM(P308:P319)</f>
        <v>0</v>
      </c>
      <c r="Q307" s="207"/>
      <c r="R307" s="208">
        <f>SUM(R308:R319)</f>
        <v>0</v>
      </c>
      <c r="S307" s="207"/>
      <c r="T307" s="209">
        <f>SUM(T308:T319)</f>
        <v>0</v>
      </c>
      <c r="U307" s="12"/>
      <c r="V307" s="12"/>
      <c r="W307" s="12"/>
      <c r="X307" s="12"/>
      <c r="Y307" s="12"/>
      <c r="Z307" s="12"/>
      <c r="AA307" s="12"/>
      <c r="AB307" s="12"/>
      <c r="AC307" s="12"/>
      <c r="AD307" s="12"/>
      <c r="AE307" s="12"/>
      <c r="AR307" s="210" t="s">
        <v>76</v>
      </c>
      <c r="AT307" s="211" t="s">
        <v>68</v>
      </c>
      <c r="AU307" s="211" t="s">
        <v>69</v>
      </c>
      <c r="AY307" s="210" t="s">
        <v>193</v>
      </c>
      <c r="BK307" s="212">
        <f>SUM(BK308:BK319)</f>
        <v>0</v>
      </c>
    </row>
    <row r="308" s="2" customFormat="1" ht="16.5" customHeight="1">
      <c r="A308" s="41"/>
      <c r="B308" s="42"/>
      <c r="C308" s="215" t="s">
        <v>2322</v>
      </c>
      <c r="D308" s="215" t="s">
        <v>195</v>
      </c>
      <c r="E308" s="216" t="s">
        <v>7475</v>
      </c>
      <c r="F308" s="217" t="s">
        <v>7476</v>
      </c>
      <c r="G308" s="218" t="s">
        <v>7202</v>
      </c>
      <c r="H308" s="219">
        <v>1</v>
      </c>
      <c r="I308" s="220"/>
      <c r="J308" s="221">
        <f>ROUND(I308*H308,2)</f>
        <v>0</v>
      </c>
      <c r="K308" s="217" t="s">
        <v>19</v>
      </c>
      <c r="L308" s="47"/>
      <c r="M308" s="222" t="s">
        <v>19</v>
      </c>
      <c r="N308" s="223" t="s">
        <v>40</v>
      </c>
      <c r="O308" s="87"/>
      <c r="P308" s="224">
        <f>O308*H308</f>
        <v>0</v>
      </c>
      <c r="Q308" s="224">
        <v>0</v>
      </c>
      <c r="R308" s="224">
        <f>Q308*H308</f>
        <v>0</v>
      </c>
      <c r="S308" s="224">
        <v>0</v>
      </c>
      <c r="T308" s="225">
        <f>S308*H308</f>
        <v>0</v>
      </c>
      <c r="U308" s="41"/>
      <c r="V308" s="41"/>
      <c r="W308" s="41"/>
      <c r="X308" s="41"/>
      <c r="Y308" s="41"/>
      <c r="Z308" s="41"/>
      <c r="AA308" s="41"/>
      <c r="AB308" s="41"/>
      <c r="AC308" s="41"/>
      <c r="AD308" s="41"/>
      <c r="AE308" s="41"/>
      <c r="AR308" s="226" t="s">
        <v>200</v>
      </c>
      <c r="AT308" s="226" t="s">
        <v>195</v>
      </c>
      <c r="AU308" s="226" t="s">
        <v>76</v>
      </c>
      <c r="AY308" s="20" t="s">
        <v>193</v>
      </c>
      <c r="BE308" s="227">
        <f>IF(N308="základní",J308,0)</f>
        <v>0</v>
      </c>
      <c r="BF308" s="227">
        <f>IF(N308="snížená",J308,0)</f>
        <v>0</v>
      </c>
      <c r="BG308" s="227">
        <f>IF(N308="zákl. přenesená",J308,0)</f>
        <v>0</v>
      </c>
      <c r="BH308" s="227">
        <f>IF(N308="sníž. přenesená",J308,0)</f>
        <v>0</v>
      </c>
      <c r="BI308" s="227">
        <f>IF(N308="nulová",J308,0)</f>
        <v>0</v>
      </c>
      <c r="BJ308" s="20" t="s">
        <v>76</v>
      </c>
      <c r="BK308" s="227">
        <f>ROUND(I308*H308,2)</f>
        <v>0</v>
      </c>
      <c r="BL308" s="20" t="s">
        <v>200</v>
      </c>
      <c r="BM308" s="226" t="s">
        <v>4453</v>
      </c>
    </row>
    <row r="309" s="2" customFormat="1">
      <c r="A309" s="41"/>
      <c r="B309" s="42"/>
      <c r="C309" s="43"/>
      <c r="D309" s="228" t="s">
        <v>202</v>
      </c>
      <c r="E309" s="43"/>
      <c r="F309" s="229" t="s">
        <v>7477</v>
      </c>
      <c r="G309" s="43"/>
      <c r="H309" s="43"/>
      <c r="I309" s="230"/>
      <c r="J309" s="43"/>
      <c r="K309" s="43"/>
      <c r="L309" s="47"/>
      <c r="M309" s="231"/>
      <c r="N309" s="232"/>
      <c r="O309" s="87"/>
      <c r="P309" s="87"/>
      <c r="Q309" s="87"/>
      <c r="R309" s="87"/>
      <c r="S309" s="87"/>
      <c r="T309" s="88"/>
      <c r="U309" s="41"/>
      <c r="V309" s="41"/>
      <c r="W309" s="41"/>
      <c r="X309" s="41"/>
      <c r="Y309" s="41"/>
      <c r="Z309" s="41"/>
      <c r="AA309" s="41"/>
      <c r="AB309" s="41"/>
      <c r="AC309" s="41"/>
      <c r="AD309" s="41"/>
      <c r="AE309" s="41"/>
      <c r="AT309" s="20" t="s">
        <v>202</v>
      </c>
      <c r="AU309" s="20" t="s">
        <v>76</v>
      </c>
    </row>
    <row r="310" s="2" customFormat="1" ht="16.5" customHeight="1">
      <c r="A310" s="41"/>
      <c r="B310" s="42"/>
      <c r="C310" s="215" t="s">
        <v>2327</v>
      </c>
      <c r="D310" s="215" t="s">
        <v>195</v>
      </c>
      <c r="E310" s="216" t="s">
        <v>7478</v>
      </c>
      <c r="F310" s="217" t="s">
        <v>7476</v>
      </c>
      <c r="G310" s="218" t="s">
        <v>7202</v>
      </c>
      <c r="H310" s="219">
        <v>1</v>
      </c>
      <c r="I310" s="220"/>
      <c r="J310" s="221">
        <f>ROUND(I310*H310,2)</f>
        <v>0</v>
      </c>
      <c r="K310" s="217" t="s">
        <v>19</v>
      </c>
      <c r="L310" s="47"/>
      <c r="M310" s="222" t="s">
        <v>19</v>
      </c>
      <c r="N310" s="223" t="s">
        <v>40</v>
      </c>
      <c r="O310" s="87"/>
      <c r="P310" s="224">
        <f>O310*H310</f>
        <v>0</v>
      </c>
      <c r="Q310" s="224">
        <v>0</v>
      </c>
      <c r="R310" s="224">
        <f>Q310*H310</f>
        <v>0</v>
      </c>
      <c r="S310" s="224">
        <v>0</v>
      </c>
      <c r="T310" s="225">
        <f>S310*H310</f>
        <v>0</v>
      </c>
      <c r="U310" s="41"/>
      <c r="V310" s="41"/>
      <c r="W310" s="41"/>
      <c r="X310" s="41"/>
      <c r="Y310" s="41"/>
      <c r="Z310" s="41"/>
      <c r="AA310" s="41"/>
      <c r="AB310" s="41"/>
      <c r="AC310" s="41"/>
      <c r="AD310" s="41"/>
      <c r="AE310" s="41"/>
      <c r="AR310" s="226" t="s">
        <v>200</v>
      </c>
      <c r="AT310" s="226" t="s">
        <v>195</v>
      </c>
      <c r="AU310" s="226" t="s">
        <v>76</v>
      </c>
      <c r="AY310" s="20" t="s">
        <v>193</v>
      </c>
      <c r="BE310" s="227">
        <f>IF(N310="základní",J310,0)</f>
        <v>0</v>
      </c>
      <c r="BF310" s="227">
        <f>IF(N310="snížená",J310,0)</f>
        <v>0</v>
      </c>
      <c r="BG310" s="227">
        <f>IF(N310="zákl. přenesená",J310,0)</f>
        <v>0</v>
      </c>
      <c r="BH310" s="227">
        <f>IF(N310="sníž. přenesená",J310,0)</f>
        <v>0</v>
      </c>
      <c r="BI310" s="227">
        <f>IF(N310="nulová",J310,0)</f>
        <v>0</v>
      </c>
      <c r="BJ310" s="20" t="s">
        <v>76</v>
      </c>
      <c r="BK310" s="227">
        <f>ROUND(I310*H310,2)</f>
        <v>0</v>
      </c>
      <c r="BL310" s="20" t="s">
        <v>200</v>
      </c>
      <c r="BM310" s="226" t="s">
        <v>4461</v>
      </c>
    </row>
    <row r="311" s="2" customFormat="1">
      <c r="A311" s="41"/>
      <c r="B311" s="42"/>
      <c r="C311" s="43"/>
      <c r="D311" s="228" t="s">
        <v>202</v>
      </c>
      <c r="E311" s="43"/>
      <c r="F311" s="229" t="s">
        <v>7479</v>
      </c>
      <c r="G311" s="43"/>
      <c r="H311" s="43"/>
      <c r="I311" s="230"/>
      <c r="J311" s="43"/>
      <c r="K311" s="43"/>
      <c r="L311" s="47"/>
      <c r="M311" s="231"/>
      <c r="N311" s="232"/>
      <c r="O311" s="87"/>
      <c r="P311" s="87"/>
      <c r="Q311" s="87"/>
      <c r="R311" s="87"/>
      <c r="S311" s="87"/>
      <c r="T311" s="88"/>
      <c r="U311" s="41"/>
      <c r="V311" s="41"/>
      <c r="W311" s="41"/>
      <c r="X311" s="41"/>
      <c r="Y311" s="41"/>
      <c r="Z311" s="41"/>
      <c r="AA311" s="41"/>
      <c r="AB311" s="41"/>
      <c r="AC311" s="41"/>
      <c r="AD311" s="41"/>
      <c r="AE311" s="41"/>
      <c r="AT311" s="20" t="s">
        <v>202</v>
      </c>
      <c r="AU311" s="20" t="s">
        <v>76</v>
      </c>
    </row>
    <row r="312" s="2" customFormat="1" ht="16.5" customHeight="1">
      <c r="A312" s="41"/>
      <c r="B312" s="42"/>
      <c r="C312" s="215" t="s">
        <v>2333</v>
      </c>
      <c r="D312" s="215" t="s">
        <v>195</v>
      </c>
      <c r="E312" s="216" t="s">
        <v>7480</v>
      </c>
      <c r="F312" s="217" t="s">
        <v>7476</v>
      </c>
      <c r="G312" s="218" t="s">
        <v>7202</v>
      </c>
      <c r="H312" s="219">
        <v>1</v>
      </c>
      <c r="I312" s="220"/>
      <c r="J312" s="221">
        <f>ROUND(I312*H312,2)</f>
        <v>0</v>
      </c>
      <c r="K312" s="217" t="s">
        <v>19</v>
      </c>
      <c r="L312" s="47"/>
      <c r="M312" s="222" t="s">
        <v>19</v>
      </c>
      <c r="N312" s="223" t="s">
        <v>40</v>
      </c>
      <c r="O312" s="87"/>
      <c r="P312" s="224">
        <f>O312*H312</f>
        <v>0</v>
      </c>
      <c r="Q312" s="224">
        <v>0</v>
      </c>
      <c r="R312" s="224">
        <f>Q312*H312</f>
        <v>0</v>
      </c>
      <c r="S312" s="224">
        <v>0</v>
      </c>
      <c r="T312" s="225">
        <f>S312*H312</f>
        <v>0</v>
      </c>
      <c r="U312" s="41"/>
      <c r="V312" s="41"/>
      <c r="W312" s="41"/>
      <c r="X312" s="41"/>
      <c r="Y312" s="41"/>
      <c r="Z312" s="41"/>
      <c r="AA312" s="41"/>
      <c r="AB312" s="41"/>
      <c r="AC312" s="41"/>
      <c r="AD312" s="41"/>
      <c r="AE312" s="41"/>
      <c r="AR312" s="226" t="s">
        <v>200</v>
      </c>
      <c r="AT312" s="226" t="s">
        <v>195</v>
      </c>
      <c r="AU312" s="226" t="s">
        <v>76</v>
      </c>
      <c r="AY312" s="20" t="s">
        <v>193</v>
      </c>
      <c r="BE312" s="227">
        <f>IF(N312="základní",J312,0)</f>
        <v>0</v>
      </c>
      <c r="BF312" s="227">
        <f>IF(N312="snížená",J312,0)</f>
        <v>0</v>
      </c>
      <c r="BG312" s="227">
        <f>IF(N312="zákl. přenesená",J312,0)</f>
        <v>0</v>
      </c>
      <c r="BH312" s="227">
        <f>IF(N312="sníž. přenesená",J312,0)</f>
        <v>0</v>
      </c>
      <c r="BI312" s="227">
        <f>IF(N312="nulová",J312,0)</f>
        <v>0</v>
      </c>
      <c r="BJ312" s="20" t="s">
        <v>76</v>
      </c>
      <c r="BK312" s="227">
        <f>ROUND(I312*H312,2)</f>
        <v>0</v>
      </c>
      <c r="BL312" s="20" t="s">
        <v>200</v>
      </c>
      <c r="BM312" s="226" t="s">
        <v>4466</v>
      </c>
    </row>
    <row r="313" s="2" customFormat="1">
      <c r="A313" s="41"/>
      <c r="B313" s="42"/>
      <c r="C313" s="43"/>
      <c r="D313" s="228" t="s">
        <v>202</v>
      </c>
      <c r="E313" s="43"/>
      <c r="F313" s="229" t="s">
        <v>7477</v>
      </c>
      <c r="G313" s="43"/>
      <c r="H313" s="43"/>
      <c r="I313" s="230"/>
      <c r="J313" s="43"/>
      <c r="K313" s="43"/>
      <c r="L313" s="47"/>
      <c r="M313" s="231"/>
      <c r="N313" s="232"/>
      <c r="O313" s="87"/>
      <c r="P313" s="87"/>
      <c r="Q313" s="87"/>
      <c r="R313" s="87"/>
      <c r="S313" s="87"/>
      <c r="T313" s="88"/>
      <c r="U313" s="41"/>
      <c r="V313" s="41"/>
      <c r="W313" s="41"/>
      <c r="X313" s="41"/>
      <c r="Y313" s="41"/>
      <c r="Z313" s="41"/>
      <c r="AA313" s="41"/>
      <c r="AB313" s="41"/>
      <c r="AC313" s="41"/>
      <c r="AD313" s="41"/>
      <c r="AE313" s="41"/>
      <c r="AT313" s="20" t="s">
        <v>202</v>
      </c>
      <c r="AU313" s="20" t="s">
        <v>76</v>
      </c>
    </row>
    <row r="314" s="2" customFormat="1" ht="24.15" customHeight="1">
      <c r="A314" s="41"/>
      <c r="B314" s="42"/>
      <c r="C314" s="215" t="s">
        <v>2339</v>
      </c>
      <c r="D314" s="215" t="s">
        <v>195</v>
      </c>
      <c r="E314" s="216" t="s">
        <v>7481</v>
      </c>
      <c r="F314" s="217" t="s">
        <v>7482</v>
      </c>
      <c r="G314" s="218" t="s">
        <v>7202</v>
      </c>
      <c r="H314" s="219">
        <v>2</v>
      </c>
      <c r="I314" s="220"/>
      <c r="J314" s="221">
        <f>ROUND(I314*H314,2)</f>
        <v>0</v>
      </c>
      <c r="K314" s="217" t="s">
        <v>19</v>
      </c>
      <c r="L314" s="47"/>
      <c r="M314" s="222" t="s">
        <v>19</v>
      </c>
      <c r="N314" s="223" t="s">
        <v>40</v>
      </c>
      <c r="O314" s="87"/>
      <c r="P314" s="224">
        <f>O314*H314</f>
        <v>0</v>
      </c>
      <c r="Q314" s="224">
        <v>0</v>
      </c>
      <c r="R314" s="224">
        <f>Q314*H314</f>
        <v>0</v>
      </c>
      <c r="S314" s="224">
        <v>0</v>
      </c>
      <c r="T314" s="225">
        <f>S314*H314</f>
        <v>0</v>
      </c>
      <c r="U314" s="41"/>
      <c r="V314" s="41"/>
      <c r="W314" s="41"/>
      <c r="X314" s="41"/>
      <c r="Y314" s="41"/>
      <c r="Z314" s="41"/>
      <c r="AA314" s="41"/>
      <c r="AB314" s="41"/>
      <c r="AC314" s="41"/>
      <c r="AD314" s="41"/>
      <c r="AE314" s="41"/>
      <c r="AR314" s="226" t="s">
        <v>200</v>
      </c>
      <c r="AT314" s="226" t="s">
        <v>195</v>
      </c>
      <c r="AU314" s="226" t="s">
        <v>76</v>
      </c>
      <c r="AY314" s="20" t="s">
        <v>193</v>
      </c>
      <c r="BE314" s="227">
        <f>IF(N314="základní",J314,0)</f>
        <v>0</v>
      </c>
      <c r="BF314" s="227">
        <f>IF(N314="snížená",J314,0)</f>
        <v>0</v>
      </c>
      <c r="BG314" s="227">
        <f>IF(N314="zákl. přenesená",J314,0)</f>
        <v>0</v>
      </c>
      <c r="BH314" s="227">
        <f>IF(N314="sníž. přenesená",J314,0)</f>
        <v>0</v>
      </c>
      <c r="BI314" s="227">
        <f>IF(N314="nulová",J314,0)</f>
        <v>0</v>
      </c>
      <c r="BJ314" s="20" t="s">
        <v>76</v>
      </c>
      <c r="BK314" s="227">
        <f>ROUND(I314*H314,2)</f>
        <v>0</v>
      </c>
      <c r="BL314" s="20" t="s">
        <v>200</v>
      </c>
      <c r="BM314" s="226" t="s">
        <v>950</v>
      </c>
    </row>
    <row r="315" s="2" customFormat="1">
      <c r="A315" s="41"/>
      <c r="B315" s="42"/>
      <c r="C315" s="43"/>
      <c r="D315" s="228" t="s">
        <v>202</v>
      </c>
      <c r="E315" s="43"/>
      <c r="F315" s="229" t="s">
        <v>7483</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202</v>
      </c>
      <c r="AU315" s="20" t="s">
        <v>76</v>
      </c>
    </row>
    <row r="316" s="2" customFormat="1" ht="24.15" customHeight="1">
      <c r="A316" s="41"/>
      <c r="B316" s="42"/>
      <c r="C316" s="215" t="s">
        <v>2345</v>
      </c>
      <c r="D316" s="215" t="s">
        <v>195</v>
      </c>
      <c r="E316" s="216" t="s">
        <v>7484</v>
      </c>
      <c r="F316" s="217" t="s">
        <v>7485</v>
      </c>
      <c r="G316" s="218" t="s">
        <v>7202</v>
      </c>
      <c r="H316" s="219">
        <v>1</v>
      </c>
      <c r="I316" s="220"/>
      <c r="J316" s="221">
        <f>ROUND(I316*H316,2)</f>
        <v>0</v>
      </c>
      <c r="K316" s="217" t="s">
        <v>19</v>
      </c>
      <c r="L316" s="47"/>
      <c r="M316" s="222" t="s">
        <v>19</v>
      </c>
      <c r="N316" s="223" t="s">
        <v>40</v>
      </c>
      <c r="O316" s="87"/>
      <c r="P316" s="224">
        <f>O316*H316</f>
        <v>0</v>
      </c>
      <c r="Q316" s="224">
        <v>0</v>
      </c>
      <c r="R316" s="224">
        <f>Q316*H316</f>
        <v>0</v>
      </c>
      <c r="S316" s="224">
        <v>0</v>
      </c>
      <c r="T316" s="225">
        <f>S316*H316</f>
        <v>0</v>
      </c>
      <c r="U316" s="41"/>
      <c r="V316" s="41"/>
      <c r="W316" s="41"/>
      <c r="X316" s="41"/>
      <c r="Y316" s="41"/>
      <c r="Z316" s="41"/>
      <c r="AA316" s="41"/>
      <c r="AB316" s="41"/>
      <c r="AC316" s="41"/>
      <c r="AD316" s="41"/>
      <c r="AE316" s="41"/>
      <c r="AR316" s="226" t="s">
        <v>200</v>
      </c>
      <c r="AT316" s="226" t="s">
        <v>195</v>
      </c>
      <c r="AU316" s="226" t="s">
        <v>76</v>
      </c>
      <c r="AY316" s="20" t="s">
        <v>193</v>
      </c>
      <c r="BE316" s="227">
        <f>IF(N316="základní",J316,0)</f>
        <v>0</v>
      </c>
      <c r="BF316" s="227">
        <f>IF(N316="snížená",J316,0)</f>
        <v>0</v>
      </c>
      <c r="BG316" s="227">
        <f>IF(N316="zákl. přenesená",J316,0)</f>
        <v>0</v>
      </c>
      <c r="BH316" s="227">
        <f>IF(N316="sníž. přenesená",J316,0)</f>
        <v>0</v>
      </c>
      <c r="BI316" s="227">
        <f>IF(N316="nulová",J316,0)</f>
        <v>0</v>
      </c>
      <c r="BJ316" s="20" t="s">
        <v>76</v>
      </c>
      <c r="BK316" s="227">
        <f>ROUND(I316*H316,2)</f>
        <v>0</v>
      </c>
      <c r="BL316" s="20" t="s">
        <v>200</v>
      </c>
      <c r="BM316" s="226" t="s">
        <v>4481</v>
      </c>
    </row>
    <row r="317" s="2" customFormat="1">
      <c r="A317" s="41"/>
      <c r="B317" s="42"/>
      <c r="C317" s="43"/>
      <c r="D317" s="228" t="s">
        <v>202</v>
      </c>
      <c r="E317" s="43"/>
      <c r="F317" s="229" t="s">
        <v>7486</v>
      </c>
      <c r="G317" s="43"/>
      <c r="H317" s="43"/>
      <c r="I317" s="230"/>
      <c r="J317" s="43"/>
      <c r="K317" s="43"/>
      <c r="L317" s="47"/>
      <c r="M317" s="231"/>
      <c r="N317" s="232"/>
      <c r="O317" s="87"/>
      <c r="P317" s="87"/>
      <c r="Q317" s="87"/>
      <c r="R317" s="87"/>
      <c r="S317" s="87"/>
      <c r="T317" s="88"/>
      <c r="U317" s="41"/>
      <c r="V317" s="41"/>
      <c r="W317" s="41"/>
      <c r="X317" s="41"/>
      <c r="Y317" s="41"/>
      <c r="Z317" s="41"/>
      <c r="AA317" s="41"/>
      <c r="AB317" s="41"/>
      <c r="AC317" s="41"/>
      <c r="AD317" s="41"/>
      <c r="AE317" s="41"/>
      <c r="AT317" s="20" t="s">
        <v>202</v>
      </c>
      <c r="AU317" s="20" t="s">
        <v>76</v>
      </c>
    </row>
    <row r="318" s="2" customFormat="1" ht="16.5" customHeight="1">
      <c r="A318" s="41"/>
      <c r="B318" s="42"/>
      <c r="C318" s="215" t="s">
        <v>2351</v>
      </c>
      <c r="D318" s="215" t="s">
        <v>195</v>
      </c>
      <c r="E318" s="216" t="s">
        <v>7487</v>
      </c>
      <c r="F318" s="217" t="s">
        <v>7488</v>
      </c>
      <c r="G318" s="218" t="s">
        <v>7293</v>
      </c>
      <c r="H318" s="219">
        <v>2</v>
      </c>
      <c r="I318" s="220"/>
      <c r="J318" s="221">
        <f>ROUND(I318*H318,2)</f>
        <v>0</v>
      </c>
      <c r="K318" s="217" t="s">
        <v>19</v>
      </c>
      <c r="L318" s="47"/>
      <c r="M318" s="222" t="s">
        <v>19</v>
      </c>
      <c r="N318" s="223" t="s">
        <v>40</v>
      </c>
      <c r="O318" s="87"/>
      <c r="P318" s="224">
        <f>O318*H318</f>
        <v>0</v>
      </c>
      <c r="Q318" s="224">
        <v>0</v>
      </c>
      <c r="R318" s="224">
        <f>Q318*H318</f>
        <v>0</v>
      </c>
      <c r="S318" s="224">
        <v>0</v>
      </c>
      <c r="T318" s="225">
        <f>S318*H318</f>
        <v>0</v>
      </c>
      <c r="U318" s="41"/>
      <c r="V318" s="41"/>
      <c r="W318" s="41"/>
      <c r="X318" s="41"/>
      <c r="Y318" s="41"/>
      <c r="Z318" s="41"/>
      <c r="AA318" s="41"/>
      <c r="AB318" s="41"/>
      <c r="AC318" s="41"/>
      <c r="AD318" s="41"/>
      <c r="AE318" s="41"/>
      <c r="AR318" s="226" t="s">
        <v>200</v>
      </c>
      <c r="AT318" s="226" t="s">
        <v>195</v>
      </c>
      <c r="AU318" s="226" t="s">
        <v>76</v>
      </c>
      <c r="AY318" s="20" t="s">
        <v>193</v>
      </c>
      <c r="BE318" s="227">
        <f>IF(N318="základní",J318,0)</f>
        <v>0</v>
      </c>
      <c r="BF318" s="227">
        <f>IF(N318="snížená",J318,0)</f>
        <v>0</v>
      </c>
      <c r="BG318" s="227">
        <f>IF(N318="zákl. přenesená",J318,0)</f>
        <v>0</v>
      </c>
      <c r="BH318" s="227">
        <f>IF(N318="sníž. přenesená",J318,0)</f>
        <v>0</v>
      </c>
      <c r="BI318" s="227">
        <f>IF(N318="nulová",J318,0)</f>
        <v>0</v>
      </c>
      <c r="BJ318" s="20" t="s">
        <v>76</v>
      </c>
      <c r="BK318" s="227">
        <f>ROUND(I318*H318,2)</f>
        <v>0</v>
      </c>
      <c r="BL318" s="20" t="s">
        <v>200</v>
      </c>
      <c r="BM318" s="226" t="s">
        <v>4485</v>
      </c>
    </row>
    <row r="319" s="2" customFormat="1">
      <c r="A319" s="41"/>
      <c r="B319" s="42"/>
      <c r="C319" s="43"/>
      <c r="D319" s="228" t="s">
        <v>202</v>
      </c>
      <c r="E319" s="43"/>
      <c r="F319" s="229" t="s">
        <v>7489</v>
      </c>
      <c r="G319" s="43"/>
      <c r="H319" s="43"/>
      <c r="I319" s="230"/>
      <c r="J319" s="43"/>
      <c r="K319" s="43"/>
      <c r="L319" s="47"/>
      <c r="M319" s="231"/>
      <c r="N319" s="232"/>
      <c r="O319" s="87"/>
      <c r="P319" s="87"/>
      <c r="Q319" s="87"/>
      <c r="R319" s="87"/>
      <c r="S319" s="87"/>
      <c r="T319" s="88"/>
      <c r="U319" s="41"/>
      <c r="V319" s="41"/>
      <c r="W319" s="41"/>
      <c r="X319" s="41"/>
      <c r="Y319" s="41"/>
      <c r="Z319" s="41"/>
      <c r="AA319" s="41"/>
      <c r="AB319" s="41"/>
      <c r="AC319" s="41"/>
      <c r="AD319" s="41"/>
      <c r="AE319" s="41"/>
      <c r="AT319" s="20" t="s">
        <v>202</v>
      </c>
      <c r="AU319" s="20" t="s">
        <v>76</v>
      </c>
    </row>
    <row r="320" s="12" customFormat="1" ht="25.92" customHeight="1">
      <c r="A320" s="12"/>
      <c r="B320" s="199"/>
      <c r="C320" s="200"/>
      <c r="D320" s="201" t="s">
        <v>68</v>
      </c>
      <c r="E320" s="202" t="s">
        <v>7490</v>
      </c>
      <c r="F320" s="202" t="s">
        <v>7491</v>
      </c>
      <c r="G320" s="200"/>
      <c r="H320" s="200"/>
      <c r="I320" s="203"/>
      <c r="J320" s="204">
        <f>BK320</f>
        <v>0</v>
      </c>
      <c r="K320" s="200"/>
      <c r="L320" s="205"/>
      <c r="M320" s="206"/>
      <c r="N320" s="207"/>
      <c r="O320" s="207"/>
      <c r="P320" s="208">
        <f>SUM(P321:P334)</f>
        <v>0</v>
      </c>
      <c r="Q320" s="207"/>
      <c r="R320" s="208">
        <f>SUM(R321:R334)</f>
        <v>0</v>
      </c>
      <c r="S320" s="207"/>
      <c r="T320" s="209">
        <f>SUM(T321:T334)</f>
        <v>0</v>
      </c>
      <c r="U320" s="12"/>
      <c r="V320" s="12"/>
      <c r="W320" s="12"/>
      <c r="X320" s="12"/>
      <c r="Y320" s="12"/>
      <c r="Z320" s="12"/>
      <c r="AA320" s="12"/>
      <c r="AB320" s="12"/>
      <c r="AC320" s="12"/>
      <c r="AD320" s="12"/>
      <c r="AE320" s="12"/>
      <c r="AR320" s="210" t="s">
        <v>76</v>
      </c>
      <c r="AT320" s="211" t="s">
        <v>68</v>
      </c>
      <c r="AU320" s="211" t="s">
        <v>69</v>
      </c>
      <c r="AY320" s="210" t="s">
        <v>193</v>
      </c>
      <c r="BK320" s="212">
        <f>SUM(BK321:BK334)</f>
        <v>0</v>
      </c>
    </row>
    <row r="321" s="2" customFormat="1" ht="16.5" customHeight="1">
      <c r="A321" s="41"/>
      <c r="B321" s="42"/>
      <c r="C321" s="215" t="s">
        <v>2357</v>
      </c>
      <c r="D321" s="215" t="s">
        <v>195</v>
      </c>
      <c r="E321" s="216" t="s">
        <v>7492</v>
      </c>
      <c r="F321" s="217" t="s">
        <v>7493</v>
      </c>
      <c r="G321" s="218" t="s">
        <v>7202</v>
      </c>
      <c r="H321" s="219">
        <v>1</v>
      </c>
      <c r="I321" s="220"/>
      <c r="J321" s="221">
        <f>ROUND(I321*H321,2)</f>
        <v>0</v>
      </c>
      <c r="K321" s="217" t="s">
        <v>19</v>
      </c>
      <c r="L321" s="47"/>
      <c r="M321" s="222" t="s">
        <v>19</v>
      </c>
      <c r="N321" s="223" t="s">
        <v>40</v>
      </c>
      <c r="O321" s="87"/>
      <c r="P321" s="224">
        <f>O321*H321</f>
        <v>0</v>
      </c>
      <c r="Q321" s="224">
        <v>0</v>
      </c>
      <c r="R321" s="224">
        <f>Q321*H321</f>
        <v>0</v>
      </c>
      <c r="S321" s="224">
        <v>0</v>
      </c>
      <c r="T321" s="225">
        <f>S321*H321</f>
        <v>0</v>
      </c>
      <c r="U321" s="41"/>
      <c r="V321" s="41"/>
      <c r="W321" s="41"/>
      <c r="X321" s="41"/>
      <c r="Y321" s="41"/>
      <c r="Z321" s="41"/>
      <c r="AA321" s="41"/>
      <c r="AB321" s="41"/>
      <c r="AC321" s="41"/>
      <c r="AD321" s="41"/>
      <c r="AE321" s="41"/>
      <c r="AR321" s="226" t="s">
        <v>200</v>
      </c>
      <c r="AT321" s="226" t="s">
        <v>195</v>
      </c>
      <c r="AU321" s="226" t="s">
        <v>76</v>
      </c>
      <c r="AY321" s="20" t="s">
        <v>193</v>
      </c>
      <c r="BE321" s="227">
        <f>IF(N321="základní",J321,0)</f>
        <v>0</v>
      </c>
      <c r="BF321" s="227">
        <f>IF(N321="snížená",J321,0)</f>
        <v>0</v>
      </c>
      <c r="BG321" s="227">
        <f>IF(N321="zákl. přenesená",J321,0)</f>
        <v>0</v>
      </c>
      <c r="BH321" s="227">
        <f>IF(N321="sníž. přenesená",J321,0)</f>
        <v>0</v>
      </c>
      <c r="BI321" s="227">
        <f>IF(N321="nulová",J321,0)</f>
        <v>0</v>
      </c>
      <c r="BJ321" s="20" t="s">
        <v>76</v>
      </c>
      <c r="BK321" s="227">
        <f>ROUND(I321*H321,2)</f>
        <v>0</v>
      </c>
      <c r="BL321" s="20" t="s">
        <v>200</v>
      </c>
      <c r="BM321" s="226" t="s">
        <v>4492</v>
      </c>
    </row>
    <row r="322" s="2" customFormat="1">
      <c r="A322" s="41"/>
      <c r="B322" s="42"/>
      <c r="C322" s="43"/>
      <c r="D322" s="228" t="s">
        <v>202</v>
      </c>
      <c r="E322" s="43"/>
      <c r="F322" s="229" t="s">
        <v>7494</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202</v>
      </c>
      <c r="AU322" s="20" t="s">
        <v>76</v>
      </c>
    </row>
    <row r="323" s="2" customFormat="1" ht="16.5" customHeight="1">
      <c r="A323" s="41"/>
      <c r="B323" s="42"/>
      <c r="C323" s="215" t="s">
        <v>2365</v>
      </c>
      <c r="D323" s="215" t="s">
        <v>195</v>
      </c>
      <c r="E323" s="216" t="s">
        <v>7495</v>
      </c>
      <c r="F323" s="217" t="s">
        <v>7496</v>
      </c>
      <c r="G323" s="218" t="s">
        <v>7202</v>
      </c>
      <c r="H323" s="219">
        <v>1</v>
      </c>
      <c r="I323" s="220"/>
      <c r="J323" s="221">
        <f>ROUND(I323*H323,2)</f>
        <v>0</v>
      </c>
      <c r="K323" s="217" t="s">
        <v>19</v>
      </c>
      <c r="L323" s="47"/>
      <c r="M323" s="222" t="s">
        <v>19</v>
      </c>
      <c r="N323" s="223" t="s">
        <v>40</v>
      </c>
      <c r="O323" s="87"/>
      <c r="P323" s="224">
        <f>O323*H323</f>
        <v>0</v>
      </c>
      <c r="Q323" s="224">
        <v>0</v>
      </c>
      <c r="R323" s="224">
        <f>Q323*H323</f>
        <v>0</v>
      </c>
      <c r="S323" s="224">
        <v>0</v>
      </c>
      <c r="T323" s="225">
        <f>S323*H323</f>
        <v>0</v>
      </c>
      <c r="U323" s="41"/>
      <c r="V323" s="41"/>
      <c r="W323" s="41"/>
      <c r="X323" s="41"/>
      <c r="Y323" s="41"/>
      <c r="Z323" s="41"/>
      <c r="AA323" s="41"/>
      <c r="AB323" s="41"/>
      <c r="AC323" s="41"/>
      <c r="AD323" s="41"/>
      <c r="AE323" s="41"/>
      <c r="AR323" s="226" t="s">
        <v>200</v>
      </c>
      <c r="AT323" s="226" t="s">
        <v>195</v>
      </c>
      <c r="AU323" s="226" t="s">
        <v>76</v>
      </c>
      <c r="AY323" s="20" t="s">
        <v>193</v>
      </c>
      <c r="BE323" s="227">
        <f>IF(N323="základní",J323,0)</f>
        <v>0</v>
      </c>
      <c r="BF323" s="227">
        <f>IF(N323="snížená",J323,0)</f>
        <v>0</v>
      </c>
      <c r="BG323" s="227">
        <f>IF(N323="zákl. přenesená",J323,0)</f>
        <v>0</v>
      </c>
      <c r="BH323" s="227">
        <f>IF(N323="sníž. přenesená",J323,0)</f>
        <v>0</v>
      </c>
      <c r="BI323" s="227">
        <f>IF(N323="nulová",J323,0)</f>
        <v>0</v>
      </c>
      <c r="BJ323" s="20" t="s">
        <v>76</v>
      </c>
      <c r="BK323" s="227">
        <f>ROUND(I323*H323,2)</f>
        <v>0</v>
      </c>
      <c r="BL323" s="20" t="s">
        <v>200</v>
      </c>
      <c r="BM323" s="226" t="s">
        <v>4500</v>
      </c>
    </row>
    <row r="324" s="2" customFormat="1">
      <c r="A324" s="41"/>
      <c r="B324" s="42"/>
      <c r="C324" s="43"/>
      <c r="D324" s="228" t="s">
        <v>202</v>
      </c>
      <c r="E324" s="43"/>
      <c r="F324" s="229" t="s">
        <v>7497</v>
      </c>
      <c r="G324" s="43"/>
      <c r="H324" s="43"/>
      <c r="I324" s="230"/>
      <c r="J324" s="43"/>
      <c r="K324" s="43"/>
      <c r="L324" s="47"/>
      <c r="M324" s="231"/>
      <c r="N324" s="232"/>
      <c r="O324" s="87"/>
      <c r="P324" s="87"/>
      <c r="Q324" s="87"/>
      <c r="R324" s="87"/>
      <c r="S324" s="87"/>
      <c r="T324" s="88"/>
      <c r="U324" s="41"/>
      <c r="V324" s="41"/>
      <c r="W324" s="41"/>
      <c r="X324" s="41"/>
      <c r="Y324" s="41"/>
      <c r="Z324" s="41"/>
      <c r="AA324" s="41"/>
      <c r="AB324" s="41"/>
      <c r="AC324" s="41"/>
      <c r="AD324" s="41"/>
      <c r="AE324" s="41"/>
      <c r="AT324" s="20" t="s">
        <v>202</v>
      </c>
      <c r="AU324" s="20" t="s">
        <v>76</v>
      </c>
    </row>
    <row r="325" s="2" customFormat="1" ht="16.5" customHeight="1">
      <c r="A325" s="41"/>
      <c r="B325" s="42"/>
      <c r="C325" s="215" t="s">
        <v>940</v>
      </c>
      <c r="D325" s="215" t="s">
        <v>195</v>
      </c>
      <c r="E325" s="216" t="s">
        <v>7498</v>
      </c>
      <c r="F325" s="217" t="s">
        <v>7499</v>
      </c>
      <c r="G325" s="218" t="s">
        <v>7202</v>
      </c>
      <c r="H325" s="219">
        <v>1</v>
      </c>
      <c r="I325" s="220"/>
      <c r="J325" s="221">
        <f>ROUND(I325*H325,2)</f>
        <v>0</v>
      </c>
      <c r="K325" s="217" t="s">
        <v>19</v>
      </c>
      <c r="L325" s="47"/>
      <c r="M325" s="222" t="s">
        <v>19</v>
      </c>
      <c r="N325" s="223" t="s">
        <v>40</v>
      </c>
      <c r="O325" s="87"/>
      <c r="P325" s="224">
        <f>O325*H325</f>
        <v>0</v>
      </c>
      <c r="Q325" s="224">
        <v>0</v>
      </c>
      <c r="R325" s="224">
        <f>Q325*H325</f>
        <v>0</v>
      </c>
      <c r="S325" s="224">
        <v>0</v>
      </c>
      <c r="T325" s="225">
        <f>S325*H325</f>
        <v>0</v>
      </c>
      <c r="U325" s="41"/>
      <c r="V325" s="41"/>
      <c r="W325" s="41"/>
      <c r="X325" s="41"/>
      <c r="Y325" s="41"/>
      <c r="Z325" s="41"/>
      <c r="AA325" s="41"/>
      <c r="AB325" s="41"/>
      <c r="AC325" s="41"/>
      <c r="AD325" s="41"/>
      <c r="AE325" s="41"/>
      <c r="AR325" s="226" t="s">
        <v>200</v>
      </c>
      <c r="AT325" s="226" t="s">
        <v>195</v>
      </c>
      <c r="AU325" s="226" t="s">
        <v>76</v>
      </c>
      <c r="AY325" s="20" t="s">
        <v>193</v>
      </c>
      <c r="BE325" s="227">
        <f>IF(N325="základní",J325,0)</f>
        <v>0</v>
      </c>
      <c r="BF325" s="227">
        <f>IF(N325="snížená",J325,0)</f>
        <v>0</v>
      </c>
      <c r="BG325" s="227">
        <f>IF(N325="zákl. přenesená",J325,0)</f>
        <v>0</v>
      </c>
      <c r="BH325" s="227">
        <f>IF(N325="sníž. přenesená",J325,0)</f>
        <v>0</v>
      </c>
      <c r="BI325" s="227">
        <f>IF(N325="nulová",J325,0)</f>
        <v>0</v>
      </c>
      <c r="BJ325" s="20" t="s">
        <v>76</v>
      </c>
      <c r="BK325" s="227">
        <f>ROUND(I325*H325,2)</f>
        <v>0</v>
      </c>
      <c r="BL325" s="20" t="s">
        <v>200</v>
      </c>
      <c r="BM325" s="226" t="s">
        <v>4508</v>
      </c>
    </row>
    <row r="326" s="2" customFormat="1">
      <c r="A326" s="41"/>
      <c r="B326" s="42"/>
      <c r="C326" s="43"/>
      <c r="D326" s="228" t="s">
        <v>202</v>
      </c>
      <c r="E326" s="43"/>
      <c r="F326" s="229" t="s">
        <v>7500</v>
      </c>
      <c r="G326" s="43"/>
      <c r="H326" s="43"/>
      <c r="I326" s="230"/>
      <c r="J326" s="43"/>
      <c r="K326" s="43"/>
      <c r="L326" s="47"/>
      <c r="M326" s="231"/>
      <c r="N326" s="232"/>
      <c r="O326" s="87"/>
      <c r="P326" s="87"/>
      <c r="Q326" s="87"/>
      <c r="R326" s="87"/>
      <c r="S326" s="87"/>
      <c r="T326" s="88"/>
      <c r="U326" s="41"/>
      <c r="V326" s="41"/>
      <c r="W326" s="41"/>
      <c r="X326" s="41"/>
      <c r="Y326" s="41"/>
      <c r="Z326" s="41"/>
      <c r="AA326" s="41"/>
      <c r="AB326" s="41"/>
      <c r="AC326" s="41"/>
      <c r="AD326" s="41"/>
      <c r="AE326" s="41"/>
      <c r="AT326" s="20" t="s">
        <v>202</v>
      </c>
      <c r="AU326" s="20" t="s">
        <v>76</v>
      </c>
    </row>
    <row r="327" s="2" customFormat="1" ht="16.5" customHeight="1">
      <c r="A327" s="41"/>
      <c r="B327" s="42"/>
      <c r="C327" s="215" t="s">
        <v>2375</v>
      </c>
      <c r="D327" s="215" t="s">
        <v>195</v>
      </c>
      <c r="E327" s="216" t="s">
        <v>7501</v>
      </c>
      <c r="F327" s="217" t="s">
        <v>7502</v>
      </c>
      <c r="G327" s="218" t="s">
        <v>7202</v>
      </c>
      <c r="H327" s="219">
        <v>1</v>
      </c>
      <c r="I327" s="220"/>
      <c r="J327" s="221">
        <f>ROUND(I327*H327,2)</f>
        <v>0</v>
      </c>
      <c r="K327" s="217" t="s">
        <v>19</v>
      </c>
      <c r="L327" s="47"/>
      <c r="M327" s="222" t="s">
        <v>19</v>
      </c>
      <c r="N327" s="223" t="s">
        <v>40</v>
      </c>
      <c r="O327" s="87"/>
      <c r="P327" s="224">
        <f>O327*H327</f>
        <v>0</v>
      </c>
      <c r="Q327" s="224">
        <v>0</v>
      </c>
      <c r="R327" s="224">
        <f>Q327*H327</f>
        <v>0</v>
      </c>
      <c r="S327" s="224">
        <v>0</v>
      </c>
      <c r="T327" s="225">
        <f>S327*H327</f>
        <v>0</v>
      </c>
      <c r="U327" s="41"/>
      <c r="V327" s="41"/>
      <c r="W327" s="41"/>
      <c r="X327" s="41"/>
      <c r="Y327" s="41"/>
      <c r="Z327" s="41"/>
      <c r="AA327" s="41"/>
      <c r="AB327" s="41"/>
      <c r="AC327" s="41"/>
      <c r="AD327" s="41"/>
      <c r="AE327" s="41"/>
      <c r="AR327" s="226" t="s">
        <v>200</v>
      </c>
      <c r="AT327" s="226" t="s">
        <v>195</v>
      </c>
      <c r="AU327" s="226" t="s">
        <v>76</v>
      </c>
      <c r="AY327" s="20" t="s">
        <v>193</v>
      </c>
      <c r="BE327" s="227">
        <f>IF(N327="základní",J327,0)</f>
        <v>0</v>
      </c>
      <c r="BF327" s="227">
        <f>IF(N327="snížená",J327,0)</f>
        <v>0</v>
      </c>
      <c r="BG327" s="227">
        <f>IF(N327="zákl. přenesená",J327,0)</f>
        <v>0</v>
      </c>
      <c r="BH327" s="227">
        <f>IF(N327="sníž. přenesená",J327,0)</f>
        <v>0</v>
      </c>
      <c r="BI327" s="227">
        <f>IF(N327="nulová",J327,0)</f>
        <v>0</v>
      </c>
      <c r="BJ327" s="20" t="s">
        <v>76</v>
      </c>
      <c r="BK327" s="227">
        <f>ROUND(I327*H327,2)</f>
        <v>0</v>
      </c>
      <c r="BL327" s="20" t="s">
        <v>200</v>
      </c>
      <c r="BM327" s="226" t="s">
        <v>4518</v>
      </c>
    </row>
    <row r="328" s="2" customFormat="1">
      <c r="A328" s="41"/>
      <c r="B328" s="42"/>
      <c r="C328" s="43"/>
      <c r="D328" s="228" t="s">
        <v>202</v>
      </c>
      <c r="E328" s="43"/>
      <c r="F328" s="229" t="s">
        <v>7503</v>
      </c>
      <c r="G328" s="43"/>
      <c r="H328" s="43"/>
      <c r="I328" s="230"/>
      <c r="J328" s="43"/>
      <c r="K328" s="43"/>
      <c r="L328" s="47"/>
      <c r="M328" s="231"/>
      <c r="N328" s="232"/>
      <c r="O328" s="87"/>
      <c r="P328" s="87"/>
      <c r="Q328" s="87"/>
      <c r="R328" s="87"/>
      <c r="S328" s="87"/>
      <c r="T328" s="88"/>
      <c r="U328" s="41"/>
      <c r="V328" s="41"/>
      <c r="W328" s="41"/>
      <c r="X328" s="41"/>
      <c r="Y328" s="41"/>
      <c r="Z328" s="41"/>
      <c r="AA328" s="41"/>
      <c r="AB328" s="41"/>
      <c r="AC328" s="41"/>
      <c r="AD328" s="41"/>
      <c r="AE328" s="41"/>
      <c r="AT328" s="20" t="s">
        <v>202</v>
      </c>
      <c r="AU328" s="20" t="s">
        <v>76</v>
      </c>
    </row>
    <row r="329" s="2" customFormat="1" ht="24.15" customHeight="1">
      <c r="A329" s="41"/>
      <c r="B329" s="42"/>
      <c r="C329" s="215" t="s">
        <v>2383</v>
      </c>
      <c r="D329" s="215" t="s">
        <v>195</v>
      </c>
      <c r="E329" s="216" t="s">
        <v>7504</v>
      </c>
      <c r="F329" s="217" t="s">
        <v>7505</v>
      </c>
      <c r="G329" s="218" t="s">
        <v>7202</v>
      </c>
      <c r="H329" s="219">
        <v>1</v>
      </c>
      <c r="I329" s="220"/>
      <c r="J329" s="221">
        <f>ROUND(I329*H329,2)</f>
        <v>0</v>
      </c>
      <c r="K329" s="217" t="s">
        <v>19</v>
      </c>
      <c r="L329" s="47"/>
      <c r="M329" s="222" t="s">
        <v>19</v>
      </c>
      <c r="N329" s="223" t="s">
        <v>40</v>
      </c>
      <c r="O329" s="87"/>
      <c r="P329" s="224">
        <f>O329*H329</f>
        <v>0</v>
      </c>
      <c r="Q329" s="224">
        <v>0</v>
      </c>
      <c r="R329" s="224">
        <f>Q329*H329</f>
        <v>0</v>
      </c>
      <c r="S329" s="224">
        <v>0</v>
      </c>
      <c r="T329" s="225">
        <f>S329*H329</f>
        <v>0</v>
      </c>
      <c r="U329" s="41"/>
      <c r="V329" s="41"/>
      <c r="W329" s="41"/>
      <c r="X329" s="41"/>
      <c r="Y329" s="41"/>
      <c r="Z329" s="41"/>
      <c r="AA329" s="41"/>
      <c r="AB329" s="41"/>
      <c r="AC329" s="41"/>
      <c r="AD329" s="41"/>
      <c r="AE329" s="41"/>
      <c r="AR329" s="226" t="s">
        <v>200</v>
      </c>
      <c r="AT329" s="226" t="s">
        <v>195</v>
      </c>
      <c r="AU329" s="226" t="s">
        <v>76</v>
      </c>
      <c r="AY329" s="20" t="s">
        <v>193</v>
      </c>
      <c r="BE329" s="227">
        <f>IF(N329="základní",J329,0)</f>
        <v>0</v>
      </c>
      <c r="BF329" s="227">
        <f>IF(N329="snížená",J329,0)</f>
        <v>0</v>
      </c>
      <c r="BG329" s="227">
        <f>IF(N329="zákl. přenesená",J329,0)</f>
        <v>0</v>
      </c>
      <c r="BH329" s="227">
        <f>IF(N329="sníž. přenesená",J329,0)</f>
        <v>0</v>
      </c>
      <c r="BI329" s="227">
        <f>IF(N329="nulová",J329,0)</f>
        <v>0</v>
      </c>
      <c r="BJ329" s="20" t="s">
        <v>76</v>
      </c>
      <c r="BK329" s="227">
        <f>ROUND(I329*H329,2)</f>
        <v>0</v>
      </c>
      <c r="BL329" s="20" t="s">
        <v>200</v>
      </c>
      <c r="BM329" s="226" t="s">
        <v>4525</v>
      </c>
    </row>
    <row r="330" s="2" customFormat="1">
      <c r="A330" s="41"/>
      <c r="B330" s="42"/>
      <c r="C330" s="43"/>
      <c r="D330" s="228" t="s">
        <v>202</v>
      </c>
      <c r="E330" s="43"/>
      <c r="F330" s="229" t="s">
        <v>7506</v>
      </c>
      <c r="G330" s="43"/>
      <c r="H330" s="43"/>
      <c r="I330" s="230"/>
      <c r="J330" s="43"/>
      <c r="K330" s="43"/>
      <c r="L330" s="47"/>
      <c r="M330" s="231"/>
      <c r="N330" s="232"/>
      <c r="O330" s="87"/>
      <c r="P330" s="87"/>
      <c r="Q330" s="87"/>
      <c r="R330" s="87"/>
      <c r="S330" s="87"/>
      <c r="T330" s="88"/>
      <c r="U330" s="41"/>
      <c r="V330" s="41"/>
      <c r="W330" s="41"/>
      <c r="X330" s="41"/>
      <c r="Y330" s="41"/>
      <c r="Z330" s="41"/>
      <c r="AA330" s="41"/>
      <c r="AB330" s="41"/>
      <c r="AC330" s="41"/>
      <c r="AD330" s="41"/>
      <c r="AE330" s="41"/>
      <c r="AT330" s="20" t="s">
        <v>202</v>
      </c>
      <c r="AU330" s="20" t="s">
        <v>76</v>
      </c>
    </row>
    <row r="331" s="2" customFormat="1" ht="16.5" customHeight="1">
      <c r="A331" s="41"/>
      <c r="B331" s="42"/>
      <c r="C331" s="215" t="s">
        <v>2387</v>
      </c>
      <c r="D331" s="215" t="s">
        <v>195</v>
      </c>
      <c r="E331" s="216" t="s">
        <v>7507</v>
      </c>
      <c r="F331" s="217" t="s">
        <v>7508</v>
      </c>
      <c r="G331" s="218" t="s">
        <v>7293</v>
      </c>
      <c r="H331" s="219">
        <v>1</v>
      </c>
      <c r="I331" s="220"/>
      <c r="J331" s="221">
        <f>ROUND(I331*H331,2)</f>
        <v>0</v>
      </c>
      <c r="K331" s="217" t="s">
        <v>19</v>
      </c>
      <c r="L331" s="47"/>
      <c r="M331" s="222" t="s">
        <v>19</v>
      </c>
      <c r="N331" s="223" t="s">
        <v>40</v>
      </c>
      <c r="O331" s="87"/>
      <c r="P331" s="224">
        <f>O331*H331</f>
        <v>0</v>
      </c>
      <c r="Q331" s="224">
        <v>0</v>
      </c>
      <c r="R331" s="224">
        <f>Q331*H331</f>
        <v>0</v>
      </c>
      <c r="S331" s="224">
        <v>0</v>
      </c>
      <c r="T331" s="225">
        <f>S331*H331</f>
        <v>0</v>
      </c>
      <c r="U331" s="41"/>
      <c r="V331" s="41"/>
      <c r="W331" s="41"/>
      <c r="X331" s="41"/>
      <c r="Y331" s="41"/>
      <c r="Z331" s="41"/>
      <c r="AA331" s="41"/>
      <c r="AB331" s="41"/>
      <c r="AC331" s="41"/>
      <c r="AD331" s="41"/>
      <c r="AE331" s="41"/>
      <c r="AR331" s="226" t="s">
        <v>200</v>
      </c>
      <c r="AT331" s="226" t="s">
        <v>195</v>
      </c>
      <c r="AU331" s="226" t="s">
        <v>76</v>
      </c>
      <c r="AY331" s="20" t="s">
        <v>193</v>
      </c>
      <c r="BE331" s="227">
        <f>IF(N331="základní",J331,0)</f>
        <v>0</v>
      </c>
      <c r="BF331" s="227">
        <f>IF(N331="snížená",J331,0)</f>
        <v>0</v>
      </c>
      <c r="BG331" s="227">
        <f>IF(N331="zákl. přenesená",J331,0)</f>
        <v>0</v>
      </c>
      <c r="BH331" s="227">
        <f>IF(N331="sníž. přenesená",J331,0)</f>
        <v>0</v>
      </c>
      <c r="BI331" s="227">
        <f>IF(N331="nulová",J331,0)</f>
        <v>0</v>
      </c>
      <c r="BJ331" s="20" t="s">
        <v>76</v>
      </c>
      <c r="BK331" s="227">
        <f>ROUND(I331*H331,2)</f>
        <v>0</v>
      </c>
      <c r="BL331" s="20" t="s">
        <v>200</v>
      </c>
      <c r="BM331" s="226" t="s">
        <v>4541</v>
      </c>
    </row>
    <row r="332" s="2" customFormat="1">
      <c r="A332" s="41"/>
      <c r="B332" s="42"/>
      <c r="C332" s="43"/>
      <c r="D332" s="228" t="s">
        <v>202</v>
      </c>
      <c r="E332" s="43"/>
      <c r="F332" s="229" t="s">
        <v>7509</v>
      </c>
      <c r="G332" s="43"/>
      <c r="H332" s="43"/>
      <c r="I332" s="230"/>
      <c r="J332" s="43"/>
      <c r="K332" s="43"/>
      <c r="L332" s="47"/>
      <c r="M332" s="231"/>
      <c r="N332" s="232"/>
      <c r="O332" s="87"/>
      <c r="P332" s="87"/>
      <c r="Q332" s="87"/>
      <c r="R332" s="87"/>
      <c r="S332" s="87"/>
      <c r="T332" s="88"/>
      <c r="U332" s="41"/>
      <c r="V332" s="41"/>
      <c r="W332" s="41"/>
      <c r="X332" s="41"/>
      <c r="Y332" s="41"/>
      <c r="Z332" s="41"/>
      <c r="AA332" s="41"/>
      <c r="AB332" s="41"/>
      <c r="AC332" s="41"/>
      <c r="AD332" s="41"/>
      <c r="AE332" s="41"/>
      <c r="AT332" s="20" t="s">
        <v>202</v>
      </c>
      <c r="AU332" s="20" t="s">
        <v>76</v>
      </c>
    </row>
    <row r="333" s="2" customFormat="1" ht="16.5" customHeight="1">
      <c r="A333" s="41"/>
      <c r="B333" s="42"/>
      <c r="C333" s="215" t="s">
        <v>2393</v>
      </c>
      <c r="D333" s="215" t="s">
        <v>195</v>
      </c>
      <c r="E333" s="216" t="s">
        <v>7510</v>
      </c>
      <c r="F333" s="217" t="s">
        <v>7451</v>
      </c>
      <c r="G333" s="218" t="s">
        <v>258</v>
      </c>
      <c r="H333" s="219">
        <v>80</v>
      </c>
      <c r="I333" s="220"/>
      <c r="J333" s="221">
        <f>ROUND(I333*H333,2)</f>
        <v>0</v>
      </c>
      <c r="K333" s="217" t="s">
        <v>19</v>
      </c>
      <c r="L333" s="47"/>
      <c r="M333" s="222" t="s">
        <v>19</v>
      </c>
      <c r="N333" s="223" t="s">
        <v>40</v>
      </c>
      <c r="O333" s="87"/>
      <c r="P333" s="224">
        <f>O333*H333</f>
        <v>0</v>
      </c>
      <c r="Q333" s="224">
        <v>0</v>
      </c>
      <c r="R333" s="224">
        <f>Q333*H333</f>
        <v>0</v>
      </c>
      <c r="S333" s="224">
        <v>0</v>
      </c>
      <c r="T333" s="225">
        <f>S333*H333</f>
        <v>0</v>
      </c>
      <c r="U333" s="41"/>
      <c r="V333" s="41"/>
      <c r="W333" s="41"/>
      <c r="X333" s="41"/>
      <c r="Y333" s="41"/>
      <c r="Z333" s="41"/>
      <c r="AA333" s="41"/>
      <c r="AB333" s="41"/>
      <c r="AC333" s="41"/>
      <c r="AD333" s="41"/>
      <c r="AE333" s="41"/>
      <c r="AR333" s="226" t="s">
        <v>200</v>
      </c>
      <c r="AT333" s="226" t="s">
        <v>195</v>
      </c>
      <c r="AU333" s="226" t="s">
        <v>76</v>
      </c>
      <c r="AY333" s="20" t="s">
        <v>193</v>
      </c>
      <c r="BE333" s="227">
        <f>IF(N333="základní",J333,0)</f>
        <v>0</v>
      </c>
      <c r="BF333" s="227">
        <f>IF(N333="snížená",J333,0)</f>
        <v>0</v>
      </c>
      <c r="BG333" s="227">
        <f>IF(N333="zákl. přenesená",J333,0)</f>
        <v>0</v>
      </c>
      <c r="BH333" s="227">
        <f>IF(N333="sníž. přenesená",J333,0)</f>
        <v>0</v>
      </c>
      <c r="BI333" s="227">
        <f>IF(N333="nulová",J333,0)</f>
        <v>0</v>
      </c>
      <c r="BJ333" s="20" t="s">
        <v>76</v>
      </c>
      <c r="BK333" s="227">
        <f>ROUND(I333*H333,2)</f>
        <v>0</v>
      </c>
      <c r="BL333" s="20" t="s">
        <v>200</v>
      </c>
      <c r="BM333" s="226" t="s">
        <v>4555</v>
      </c>
    </row>
    <row r="334" s="2" customFormat="1">
      <c r="A334" s="41"/>
      <c r="B334" s="42"/>
      <c r="C334" s="43"/>
      <c r="D334" s="228" t="s">
        <v>202</v>
      </c>
      <c r="E334" s="43"/>
      <c r="F334" s="229" t="s">
        <v>7511</v>
      </c>
      <c r="G334" s="43"/>
      <c r="H334" s="43"/>
      <c r="I334" s="230"/>
      <c r="J334" s="43"/>
      <c r="K334" s="43"/>
      <c r="L334" s="47"/>
      <c r="M334" s="231"/>
      <c r="N334" s="232"/>
      <c r="O334" s="87"/>
      <c r="P334" s="87"/>
      <c r="Q334" s="87"/>
      <c r="R334" s="87"/>
      <c r="S334" s="87"/>
      <c r="T334" s="88"/>
      <c r="U334" s="41"/>
      <c r="V334" s="41"/>
      <c r="W334" s="41"/>
      <c r="X334" s="41"/>
      <c r="Y334" s="41"/>
      <c r="Z334" s="41"/>
      <c r="AA334" s="41"/>
      <c r="AB334" s="41"/>
      <c r="AC334" s="41"/>
      <c r="AD334" s="41"/>
      <c r="AE334" s="41"/>
      <c r="AT334" s="20" t="s">
        <v>202</v>
      </c>
      <c r="AU334" s="20" t="s">
        <v>76</v>
      </c>
    </row>
    <row r="335" s="12" customFormat="1" ht="25.92" customHeight="1">
      <c r="A335" s="12"/>
      <c r="B335" s="199"/>
      <c r="C335" s="200"/>
      <c r="D335" s="201" t="s">
        <v>68</v>
      </c>
      <c r="E335" s="202" t="s">
        <v>7512</v>
      </c>
      <c r="F335" s="202" t="s">
        <v>7513</v>
      </c>
      <c r="G335" s="200"/>
      <c r="H335" s="200"/>
      <c r="I335" s="203"/>
      <c r="J335" s="204">
        <f>BK335</f>
        <v>0</v>
      </c>
      <c r="K335" s="200"/>
      <c r="L335" s="205"/>
      <c r="M335" s="206"/>
      <c r="N335" s="207"/>
      <c r="O335" s="207"/>
      <c r="P335" s="208">
        <f>SUM(P336:P357)</f>
        <v>0</v>
      </c>
      <c r="Q335" s="207"/>
      <c r="R335" s="208">
        <f>SUM(R336:R357)</f>
        <v>0</v>
      </c>
      <c r="S335" s="207"/>
      <c r="T335" s="209">
        <f>SUM(T336:T357)</f>
        <v>0</v>
      </c>
      <c r="U335" s="12"/>
      <c r="V335" s="12"/>
      <c r="W335" s="12"/>
      <c r="X335" s="12"/>
      <c r="Y335" s="12"/>
      <c r="Z335" s="12"/>
      <c r="AA335" s="12"/>
      <c r="AB335" s="12"/>
      <c r="AC335" s="12"/>
      <c r="AD335" s="12"/>
      <c r="AE335" s="12"/>
      <c r="AR335" s="210" t="s">
        <v>76</v>
      </c>
      <c r="AT335" s="211" t="s">
        <v>68</v>
      </c>
      <c r="AU335" s="211" t="s">
        <v>69</v>
      </c>
      <c r="AY335" s="210" t="s">
        <v>193</v>
      </c>
      <c r="BK335" s="212">
        <f>SUM(BK336:BK357)</f>
        <v>0</v>
      </c>
    </row>
    <row r="336" s="2" customFormat="1" ht="16.5" customHeight="1">
      <c r="A336" s="41"/>
      <c r="B336" s="42"/>
      <c r="C336" s="215" t="s">
        <v>2400</v>
      </c>
      <c r="D336" s="215" t="s">
        <v>195</v>
      </c>
      <c r="E336" s="216" t="s">
        <v>7514</v>
      </c>
      <c r="F336" s="217" t="s">
        <v>7515</v>
      </c>
      <c r="G336" s="218" t="s">
        <v>7202</v>
      </c>
      <c r="H336" s="219">
        <v>1</v>
      </c>
      <c r="I336" s="220"/>
      <c r="J336" s="221">
        <f>ROUND(I336*H336,2)</f>
        <v>0</v>
      </c>
      <c r="K336" s="217" t="s">
        <v>19</v>
      </c>
      <c r="L336" s="47"/>
      <c r="M336" s="222" t="s">
        <v>19</v>
      </c>
      <c r="N336" s="223" t="s">
        <v>40</v>
      </c>
      <c r="O336" s="87"/>
      <c r="P336" s="224">
        <f>O336*H336</f>
        <v>0</v>
      </c>
      <c r="Q336" s="224">
        <v>0</v>
      </c>
      <c r="R336" s="224">
        <f>Q336*H336</f>
        <v>0</v>
      </c>
      <c r="S336" s="224">
        <v>0</v>
      </c>
      <c r="T336" s="225">
        <f>S336*H336</f>
        <v>0</v>
      </c>
      <c r="U336" s="41"/>
      <c r="V336" s="41"/>
      <c r="W336" s="41"/>
      <c r="X336" s="41"/>
      <c r="Y336" s="41"/>
      <c r="Z336" s="41"/>
      <c r="AA336" s="41"/>
      <c r="AB336" s="41"/>
      <c r="AC336" s="41"/>
      <c r="AD336" s="41"/>
      <c r="AE336" s="41"/>
      <c r="AR336" s="226" t="s">
        <v>200</v>
      </c>
      <c r="AT336" s="226" t="s">
        <v>195</v>
      </c>
      <c r="AU336" s="226" t="s">
        <v>76</v>
      </c>
      <c r="AY336" s="20" t="s">
        <v>193</v>
      </c>
      <c r="BE336" s="227">
        <f>IF(N336="základní",J336,0)</f>
        <v>0</v>
      </c>
      <c r="BF336" s="227">
        <f>IF(N336="snížená",J336,0)</f>
        <v>0</v>
      </c>
      <c r="BG336" s="227">
        <f>IF(N336="zákl. přenesená",J336,0)</f>
        <v>0</v>
      </c>
      <c r="BH336" s="227">
        <f>IF(N336="sníž. přenesená",J336,0)</f>
        <v>0</v>
      </c>
      <c r="BI336" s="227">
        <f>IF(N336="nulová",J336,0)</f>
        <v>0</v>
      </c>
      <c r="BJ336" s="20" t="s">
        <v>76</v>
      </c>
      <c r="BK336" s="227">
        <f>ROUND(I336*H336,2)</f>
        <v>0</v>
      </c>
      <c r="BL336" s="20" t="s">
        <v>200</v>
      </c>
      <c r="BM336" s="226" t="s">
        <v>4562</v>
      </c>
    </row>
    <row r="337" s="2" customFormat="1">
      <c r="A337" s="41"/>
      <c r="B337" s="42"/>
      <c r="C337" s="43"/>
      <c r="D337" s="228" t="s">
        <v>202</v>
      </c>
      <c r="E337" s="43"/>
      <c r="F337" s="229" t="s">
        <v>7516</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202</v>
      </c>
      <c r="AU337" s="20" t="s">
        <v>76</v>
      </c>
    </row>
    <row r="338" s="2" customFormat="1" ht="16.5" customHeight="1">
      <c r="A338" s="41"/>
      <c r="B338" s="42"/>
      <c r="C338" s="215" t="s">
        <v>2406</v>
      </c>
      <c r="D338" s="215" t="s">
        <v>195</v>
      </c>
      <c r="E338" s="216" t="s">
        <v>7517</v>
      </c>
      <c r="F338" s="217" t="s">
        <v>7518</v>
      </c>
      <c r="G338" s="218" t="s">
        <v>7202</v>
      </c>
      <c r="H338" s="219">
        <v>1</v>
      </c>
      <c r="I338" s="220"/>
      <c r="J338" s="221">
        <f>ROUND(I338*H338,2)</f>
        <v>0</v>
      </c>
      <c r="K338" s="217" t="s">
        <v>19</v>
      </c>
      <c r="L338" s="47"/>
      <c r="M338" s="222" t="s">
        <v>19</v>
      </c>
      <c r="N338" s="223" t="s">
        <v>40</v>
      </c>
      <c r="O338" s="87"/>
      <c r="P338" s="224">
        <f>O338*H338</f>
        <v>0</v>
      </c>
      <c r="Q338" s="224">
        <v>0</v>
      </c>
      <c r="R338" s="224">
        <f>Q338*H338</f>
        <v>0</v>
      </c>
      <c r="S338" s="224">
        <v>0</v>
      </c>
      <c r="T338" s="225">
        <f>S338*H338</f>
        <v>0</v>
      </c>
      <c r="U338" s="41"/>
      <c r="V338" s="41"/>
      <c r="W338" s="41"/>
      <c r="X338" s="41"/>
      <c r="Y338" s="41"/>
      <c r="Z338" s="41"/>
      <c r="AA338" s="41"/>
      <c r="AB338" s="41"/>
      <c r="AC338" s="41"/>
      <c r="AD338" s="41"/>
      <c r="AE338" s="41"/>
      <c r="AR338" s="226" t="s">
        <v>200</v>
      </c>
      <c r="AT338" s="226" t="s">
        <v>195</v>
      </c>
      <c r="AU338" s="226" t="s">
        <v>76</v>
      </c>
      <c r="AY338" s="20" t="s">
        <v>193</v>
      </c>
      <c r="BE338" s="227">
        <f>IF(N338="základní",J338,0)</f>
        <v>0</v>
      </c>
      <c r="BF338" s="227">
        <f>IF(N338="snížená",J338,0)</f>
        <v>0</v>
      </c>
      <c r="BG338" s="227">
        <f>IF(N338="zákl. přenesená",J338,0)</f>
        <v>0</v>
      </c>
      <c r="BH338" s="227">
        <f>IF(N338="sníž. přenesená",J338,0)</f>
        <v>0</v>
      </c>
      <c r="BI338" s="227">
        <f>IF(N338="nulová",J338,0)</f>
        <v>0</v>
      </c>
      <c r="BJ338" s="20" t="s">
        <v>76</v>
      </c>
      <c r="BK338" s="227">
        <f>ROUND(I338*H338,2)</f>
        <v>0</v>
      </c>
      <c r="BL338" s="20" t="s">
        <v>200</v>
      </c>
      <c r="BM338" s="226" t="s">
        <v>4571</v>
      </c>
    </row>
    <row r="339" s="2" customFormat="1">
      <c r="A339" s="41"/>
      <c r="B339" s="42"/>
      <c r="C339" s="43"/>
      <c r="D339" s="228" t="s">
        <v>202</v>
      </c>
      <c r="E339" s="43"/>
      <c r="F339" s="229" t="s">
        <v>7519</v>
      </c>
      <c r="G339" s="43"/>
      <c r="H339" s="43"/>
      <c r="I339" s="230"/>
      <c r="J339" s="43"/>
      <c r="K339" s="43"/>
      <c r="L339" s="47"/>
      <c r="M339" s="231"/>
      <c r="N339" s="232"/>
      <c r="O339" s="87"/>
      <c r="P339" s="87"/>
      <c r="Q339" s="87"/>
      <c r="R339" s="87"/>
      <c r="S339" s="87"/>
      <c r="T339" s="88"/>
      <c r="U339" s="41"/>
      <c r="V339" s="41"/>
      <c r="W339" s="41"/>
      <c r="X339" s="41"/>
      <c r="Y339" s="41"/>
      <c r="Z339" s="41"/>
      <c r="AA339" s="41"/>
      <c r="AB339" s="41"/>
      <c r="AC339" s="41"/>
      <c r="AD339" s="41"/>
      <c r="AE339" s="41"/>
      <c r="AT339" s="20" t="s">
        <v>202</v>
      </c>
      <c r="AU339" s="20" t="s">
        <v>76</v>
      </c>
    </row>
    <row r="340" s="2" customFormat="1" ht="21.75" customHeight="1">
      <c r="A340" s="41"/>
      <c r="B340" s="42"/>
      <c r="C340" s="215" t="s">
        <v>2413</v>
      </c>
      <c r="D340" s="215" t="s">
        <v>195</v>
      </c>
      <c r="E340" s="216" t="s">
        <v>7520</v>
      </c>
      <c r="F340" s="217" t="s">
        <v>7521</v>
      </c>
      <c r="G340" s="218" t="s">
        <v>7202</v>
      </c>
      <c r="H340" s="219">
        <v>1</v>
      </c>
      <c r="I340" s="220"/>
      <c r="J340" s="221">
        <f>ROUND(I340*H340,2)</f>
        <v>0</v>
      </c>
      <c r="K340" s="217" t="s">
        <v>19</v>
      </c>
      <c r="L340" s="47"/>
      <c r="M340" s="222" t="s">
        <v>19</v>
      </c>
      <c r="N340" s="223" t="s">
        <v>40</v>
      </c>
      <c r="O340" s="87"/>
      <c r="P340" s="224">
        <f>O340*H340</f>
        <v>0</v>
      </c>
      <c r="Q340" s="224">
        <v>0</v>
      </c>
      <c r="R340" s="224">
        <f>Q340*H340</f>
        <v>0</v>
      </c>
      <c r="S340" s="224">
        <v>0</v>
      </c>
      <c r="T340" s="225">
        <f>S340*H340</f>
        <v>0</v>
      </c>
      <c r="U340" s="41"/>
      <c r="V340" s="41"/>
      <c r="W340" s="41"/>
      <c r="X340" s="41"/>
      <c r="Y340" s="41"/>
      <c r="Z340" s="41"/>
      <c r="AA340" s="41"/>
      <c r="AB340" s="41"/>
      <c r="AC340" s="41"/>
      <c r="AD340" s="41"/>
      <c r="AE340" s="41"/>
      <c r="AR340" s="226" t="s">
        <v>200</v>
      </c>
      <c r="AT340" s="226" t="s">
        <v>195</v>
      </c>
      <c r="AU340" s="226" t="s">
        <v>76</v>
      </c>
      <c r="AY340" s="20" t="s">
        <v>193</v>
      </c>
      <c r="BE340" s="227">
        <f>IF(N340="základní",J340,0)</f>
        <v>0</v>
      </c>
      <c r="BF340" s="227">
        <f>IF(N340="snížená",J340,0)</f>
        <v>0</v>
      </c>
      <c r="BG340" s="227">
        <f>IF(N340="zákl. přenesená",J340,0)</f>
        <v>0</v>
      </c>
      <c r="BH340" s="227">
        <f>IF(N340="sníž. přenesená",J340,0)</f>
        <v>0</v>
      </c>
      <c r="BI340" s="227">
        <f>IF(N340="nulová",J340,0)</f>
        <v>0</v>
      </c>
      <c r="BJ340" s="20" t="s">
        <v>76</v>
      </c>
      <c r="BK340" s="227">
        <f>ROUND(I340*H340,2)</f>
        <v>0</v>
      </c>
      <c r="BL340" s="20" t="s">
        <v>200</v>
      </c>
      <c r="BM340" s="226" t="s">
        <v>4581</v>
      </c>
    </row>
    <row r="341" s="2" customFormat="1">
      <c r="A341" s="41"/>
      <c r="B341" s="42"/>
      <c r="C341" s="43"/>
      <c r="D341" s="228" t="s">
        <v>202</v>
      </c>
      <c r="E341" s="43"/>
      <c r="F341" s="229" t="s">
        <v>7522</v>
      </c>
      <c r="G341" s="43"/>
      <c r="H341" s="43"/>
      <c r="I341" s="230"/>
      <c r="J341" s="43"/>
      <c r="K341" s="43"/>
      <c r="L341" s="47"/>
      <c r="M341" s="231"/>
      <c r="N341" s="232"/>
      <c r="O341" s="87"/>
      <c r="P341" s="87"/>
      <c r="Q341" s="87"/>
      <c r="R341" s="87"/>
      <c r="S341" s="87"/>
      <c r="T341" s="88"/>
      <c r="U341" s="41"/>
      <c r="V341" s="41"/>
      <c r="W341" s="41"/>
      <c r="X341" s="41"/>
      <c r="Y341" s="41"/>
      <c r="Z341" s="41"/>
      <c r="AA341" s="41"/>
      <c r="AB341" s="41"/>
      <c r="AC341" s="41"/>
      <c r="AD341" s="41"/>
      <c r="AE341" s="41"/>
      <c r="AT341" s="20" t="s">
        <v>202</v>
      </c>
      <c r="AU341" s="20" t="s">
        <v>76</v>
      </c>
    </row>
    <row r="342" s="2" customFormat="1" ht="16.5" customHeight="1">
      <c r="A342" s="41"/>
      <c r="B342" s="42"/>
      <c r="C342" s="215" t="s">
        <v>2420</v>
      </c>
      <c r="D342" s="215" t="s">
        <v>195</v>
      </c>
      <c r="E342" s="216" t="s">
        <v>7523</v>
      </c>
      <c r="F342" s="217" t="s">
        <v>7524</v>
      </c>
      <c r="G342" s="218" t="s">
        <v>7202</v>
      </c>
      <c r="H342" s="219">
        <v>1</v>
      </c>
      <c r="I342" s="220"/>
      <c r="J342" s="221">
        <f>ROUND(I342*H342,2)</f>
        <v>0</v>
      </c>
      <c r="K342" s="217" t="s">
        <v>19</v>
      </c>
      <c r="L342" s="47"/>
      <c r="M342" s="222" t="s">
        <v>19</v>
      </c>
      <c r="N342" s="223" t="s">
        <v>40</v>
      </c>
      <c r="O342" s="87"/>
      <c r="P342" s="224">
        <f>O342*H342</f>
        <v>0</v>
      </c>
      <c r="Q342" s="224">
        <v>0</v>
      </c>
      <c r="R342" s="224">
        <f>Q342*H342</f>
        <v>0</v>
      </c>
      <c r="S342" s="224">
        <v>0</v>
      </c>
      <c r="T342" s="225">
        <f>S342*H342</f>
        <v>0</v>
      </c>
      <c r="U342" s="41"/>
      <c r="V342" s="41"/>
      <c r="W342" s="41"/>
      <c r="X342" s="41"/>
      <c r="Y342" s="41"/>
      <c r="Z342" s="41"/>
      <c r="AA342" s="41"/>
      <c r="AB342" s="41"/>
      <c r="AC342" s="41"/>
      <c r="AD342" s="41"/>
      <c r="AE342" s="41"/>
      <c r="AR342" s="226" t="s">
        <v>200</v>
      </c>
      <c r="AT342" s="226" t="s">
        <v>195</v>
      </c>
      <c r="AU342" s="226" t="s">
        <v>76</v>
      </c>
      <c r="AY342" s="20" t="s">
        <v>193</v>
      </c>
      <c r="BE342" s="227">
        <f>IF(N342="základní",J342,0)</f>
        <v>0</v>
      </c>
      <c r="BF342" s="227">
        <f>IF(N342="snížená",J342,0)</f>
        <v>0</v>
      </c>
      <c r="BG342" s="227">
        <f>IF(N342="zákl. přenesená",J342,0)</f>
        <v>0</v>
      </c>
      <c r="BH342" s="227">
        <f>IF(N342="sníž. přenesená",J342,0)</f>
        <v>0</v>
      </c>
      <c r="BI342" s="227">
        <f>IF(N342="nulová",J342,0)</f>
        <v>0</v>
      </c>
      <c r="BJ342" s="20" t="s">
        <v>76</v>
      </c>
      <c r="BK342" s="227">
        <f>ROUND(I342*H342,2)</f>
        <v>0</v>
      </c>
      <c r="BL342" s="20" t="s">
        <v>200</v>
      </c>
      <c r="BM342" s="226" t="s">
        <v>4592</v>
      </c>
    </row>
    <row r="343" s="2" customFormat="1">
      <c r="A343" s="41"/>
      <c r="B343" s="42"/>
      <c r="C343" s="43"/>
      <c r="D343" s="228" t="s">
        <v>202</v>
      </c>
      <c r="E343" s="43"/>
      <c r="F343" s="229" t="s">
        <v>7525</v>
      </c>
      <c r="G343" s="43"/>
      <c r="H343" s="43"/>
      <c r="I343" s="230"/>
      <c r="J343" s="43"/>
      <c r="K343" s="43"/>
      <c r="L343" s="47"/>
      <c r="M343" s="231"/>
      <c r="N343" s="232"/>
      <c r="O343" s="87"/>
      <c r="P343" s="87"/>
      <c r="Q343" s="87"/>
      <c r="R343" s="87"/>
      <c r="S343" s="87"/>
      <c r="T343" s="88"/>
      <c r="U343" s="41"/>
      <c r="V343" s="41"/>
      <c r="W343" s="41"/>
      <c r="X343" s="41"/>
      <c r="Y343" s="41"/>
      <c r="Z343" s="41"/>
      <c r="AA343" s="41"/>
      <c r="AB343" s="41"/>
      <c r="AC343" s="41"/>
      <c r="AD343" s="41"/>
      <c r="AE343" s="41"/>
      <c r="AT343" s="20" t="s">
        <v>202</v>
      </c>
      <c r="AU343" s="20" t="s">
        <v>76</v>
      </c>
    </row>
    <row r="344" s="2" customFormat="1" ht="16.5" customHeight="1">
      <c r="A344" s="41"/>
      <c r="B344" s="42"/>
      <c r="C344" s="215" t="s">
        <v>2424</v>
      </c>
      <c r="D344" s="215" t="s">
        <v>195</v>
      </c>
      <c r="E344" s="216" t="s">
        <v>7526</v>
      </c>
      <c r="F344" s="217" t="s">
        <v>7527</v>
      </c>
      <c r="G344" s="218" t="s">
        <v>7202</v>
      </c>
      <c r="H344" s="219">
        <v>1</v>
      </c>
      <c r="I344" s="220"/>
      <c r="J344" s="221">
        <f>ROUND(I344*H344,2)</f>
        <v>0</v>
      </c>
      <c r="K344" s="217" t="s">
        <v>19</v>
      </c>
      <c r="L344" s="47"/>
      <c r="M344" s="222" t="s">
        <v>19</v>
      </c>
      <c r="N344" s="223" t="s">
        <v>40</v>
      </c>
      <c r="O344" s="87"/>
      <c r="P344" s="224">
        <f>O344*H344</f>
        <v>0</v>
      </c>
      <c r="Q344" s="224">
        <v>0</v>
      </c>
      <c r="R344" s="224">
        <f>Q344*H344</f>
        <v>0</v>
      </c>
      <c r="S344" s="224">
        <v>0</v>
      </c>
      <c r="T344" s="225">
        <f>S344*H344</f>
        <v>0</v>
      </c>
      <c r="U344" s="41"/>
      <c r="V344" s="41"/>
      <c r="W344" s="41"/>
      <c r="X344" s="41"/>
      <c r="Y344" s="41"/>
      <c r="Z344" s="41"/>
      <c r="AA344" s="41"/>
      <c r="AB344" s="41"/>
      <c r="AC344" s="41"/>
      <c r="AD344" s="41"/>
      <c r="AE344" s="41"/>
      <c r="AR344" s="226" t="s">
        <v>200</v>
      </c>
      <c r="AT344" s="226" t="s">
        <v>195</v>
      </c>
      <c r="AU344" s="226" t="s">
        <v>76</v>
      </c>
      <c r="AY344" s="20" t="s">
        <v>193</v>
      </c>
      <c r="BE344" s="227">
        <f>IF(N344="základní",J344,0)</f>
        <v>0</v>
      </c>
      <c r="BF344" s="227">
        <f>IF(N344="snížená",J344,0)</f>
        <v>0</v>
      </c>
      <c r="BG344" s="227">
        <f>IF(N344="zákl. přenesená",J344,0)</f>
        <v>0</v>
      </c>
      <c r="BH344" s="227">
        <f>IF(N344="sníž. přenesená",J344,0)</f>
        <v>0</v>
      </c>
      <c r="BI344" s="227">
        <f>IF(N344="nulová",J344,0)</f>
        <v>0</v>
      </c>
      <c r="BJ344" s="20" t="s">
        <v>76</v>
      </c>
      <c r="BK344" s="227">
        <f>ROUND(I344*H344,2)</f>
        <v>0</v>
      </c>
      <c r="BL344" s="20" t="s">
        <v>200</v>
      </c>
      <c r="BM344" s="226" t="s">
        <v>4606</v>
      </c>
    </row>
    <row r="345" s="2" customFormat="1">
      <c r="A345" s="41"/>
      <c r="B345" s="42"/>
      <c r="C345" s="43"/>
      <c r="D345" s="228" t="s">
        <v>202</v>
      </c>
      <c r="E345" s="43"/>
      <c r="F345" s="229" t="s">
        <v>7527</v>
      </c>
      <c r="G345" s="43"/>
      <c r="H345" s="43"/>
      <c r="I345" s="230"/>
      <c r="J345" s="43"/>
      <c r="K345" s="43"/>
      <c r="L345" s="47"/>
      <c r="M345" s="231"/>
      <c r="N345" s="232"/>
      <c r="O345" s="87"/>
      <c r="P345" s="87"/>
      <c r="Q345" s="87"/>
      <c r="R345" s="87"/>
      <c r="S345" s="87"/>
      <c r="T345" s="88"/>
      <c r="U345" s="41"/>
      <c r="V345" s="41"/>
      <c r="W345" s="41"/>
      <c r="X345" s="41"/>
      <c r="Y345" s="41"/>
      <c r="Z345" s="41"/>
      <c r="AA345" s="41"/>
      <c r="AB345" s="41"/>
      <c r="AC345" s="41"/>
      <c r="AD345" s="41"/>
      <c r="AE345" s="41"/>
      <c r="AT345" s="20" t="s">
        <v>202</v>
      </c>
      <c r="AU345" s="20" t="s">
        <v>76</v>
      </c>
    </row>
    <row r="346" s="2" customFormat="1" ht="16.5" customHeight="1">
      <c r="A346" s="41"/>
      <c r="B346" s="42"/>
      <c r="C346" s="215" t="s">
        <v>2430</v>
      </c>
      <c r="D346" s="215" t="s">
        <v>195</v>
      </c>
      <c r="E346" s="216" t="s">
        <v>7528</v>
      </c>
      <c r="F346" s="217" t="s">
        <v>7529</v>
      </c>
      <c r="G346" s="218" t="s">
        <v>7202</v>
      </c>
      <c r="H346" s="219">
        <v>1</v>
      </c>
      <c r="I346" s="220"/>
      <c r="J346" s="221">
        <f>ROUND(I346*H346,2)</f>
        <v>0</v>
      </c>
      <c r="K346" s="217" t="s">
        <v>19</v>
      </c>
      <c r="L346" s="47"/>
      <c r="M346" s="222" t="s">
        <v>19</v>
      </c>
      <c r="N346" s="223" t="s">
        <v>40</v>
      </c>
      <c r="O346" s="87"/>
      <c r="P346" s="224">
        <f>O346*H346</f>
        <v>0</v>
      </c>
      <c r="Q346" s="224">
        <v>0</v>
      </c>
      <c r="R346" s="224">
        <f>Q346*H346</f>
        <v>0</v>
      </c>
      <c r="S346" s="224">
        <v>0</v>
      </c>
      <c r="T346" s="225">
        <f>S346*H346</f>
        <v>0</v>
      </c>
      <c r="U346" s="41"/>
      <c r="V346" s="41"/>
      <c r="W346" s="41"/>
      <c r="X346" s="41"/>
      <c r="Y346" s="41"/>
      <c r="Z346" s="41"/>
      <c r="AA346" s="41"/>
      <c r="AB346" s="41"/>
      <c r="AC346" s="41"/>
      <c r="AD346" s="41"/>
      <c r="AE346" s="41"/>
      <c r="AR346" s="226" t="s">
        <v>200</v>
      </c>
      <c r="AT346" s="226" t="s">
        <v>195</v>
      </c>
      <c r="AU346" s="226" t="s">
        <v>76</v>
      </c>
      <c r="AY346" s="20" t="s">
        <v>193</v>
      </c>
      <c r="BE346" s="227">
        <f>IF(N346="základní",J346,0)</f>
        <v>0</v>
      </c>
      <c r="BF346" s="227">
        <f>IF(N346="snížená",J346,0)</f>
        <v>0</v>
      </c>
      <c r="BG346" s="227">
        <f>IF(N346="zákl. přenesená",J346,0)</f>
        <v>0</v>
      </c>
      <c r="BH346" s="227">
        <f>IF(N346="sníž. přenesená",J346,0)</f>
        <v>0</v>
      </c>
      <c r="BI346" s="227">
        <f>IF(N346="nulová",J346,0)</f>
        <v>0</v>
      </c>
      <c r="BJ346" s="20" t="s">
        <v>76</v>
      </c>
      <c r="BK346" s="227">
        <f>ROUND(I346*H346,2)</f>
        <v>0</v>
      </c>
      <c r="BL346" s="20" t="s">
        <v>200</v>
      </c>
      <c r="BM346" s="226" t="s">
        <v>4630</v>
      </c>
    </row>
    <row r="347" s="2" customFormat="1">
      <c r="A347" s="41"/>
      <c r="B347" s="42"/>
      <c r="C347" s="43"/>
      <c r="D347" s="228" t="s">
        <v>202</v>
      </c>
      <c r="E347" s="43"/>
      <c r="F347" s="229" t="s">
        <v>7529</v>
      </c>
      <c r="G347" s="43"/>
      <c r="H347" s="43"/>
      <c r="I347" s="230"/>
      <c r="J347" s="43"/>
      <c r="K347" s="43"/>
      <c r="L347" s="47"/>
      <c r="M347" s="231"/>
      <c r="N347" s="232"/>
      <c r="O347" s="87"/>
      <c r="P347" s="87"/>
      <c r="Q347" s="87"/>
      <c r="R347" s="87"/>
      <c r="S347" s="87"/>
      <c r="T347" s="88"/>
      <c r="U347" s="41"/>
      <c r="V347" s="41"/>
      <c r="W347" s="41"/>
      <c r="X347" s="41"/>
      <c r="Y347" s="41"/>
      <c r="Z347" s="41"/>
      <c r="AA347" s="41"/>
      <c r="AB347" s="41"/>
      <c r="AC347" s="41"/>
      <c r="AD347" s="41"/>
      <c r="AE347" s="41"/>
      <c r="AT347" s="20" t="s">
        <v>202</v>
      </c>
      <c r="AU347" s="20" t="s">
        <v>76</v>
      </c>
    </row>
    <row r="348" s="2" customFormat="1" ht="21.75" customHeight="1">
      <c r="A348" s="41"/>
      <c r="B348" s="42"/>
      <c r="C348" s="215" t="s">
        <v>2441</v>
      </c>
      <c r="D348" s="215" t="s">
        <v>195</v>
      </c>
      <c r="E348" s="216" t="s">
        <v>7530</v>
      </c>
      <c r="F348" s="217" t="s">
        <v>7531</v>
      </c>
      <c r="G348" s="218" t="s">
        <v>7202</v>
      </c>
      <c r="H348" s="219">
        <v>1</v>
      </c>
      <c r="I348" s="220"/>
      <c r="J348" s="221">
        <f>ROUND(I348*H348,2)</f>
        <v>0</v>
      </c>
      <c r="K348" s="217" t="s">
        <v>19</v>
      </c>
      <c r="L348" s="47"/>
      <c r="M348" s="222" t="s">
        <v>19</v>
      </c>
      <c r="N348" s="223" t="s">
        <v>40</v>
      </c>
      <c r="O348" s="87"/>
      <c r="P348" s="224">
        <f>O348*H348</f>
        <v>0</v>
      </c>
      <c r="Q348" s="224">
        <v>0</v>
      </c>
      <c r="R348" s="224">
        <f>Q348*H348</f>
        <v>0</v>
      </c>
      <c r="S348" s="224">
        <v>0</v>
      </c>
      <c r="T348" s="225">
        <f>S348*H348</f>
        <v>0</v>
      </c>
      <c r="U348" s="41"/>
      <c r="V348" s="41"/>
      <c r="W348" s="41"/>
      <c r="X348" s="41"/>
      <c r="Y348" s="41"/>
      <c r="Z348" s="41"/>
      <c r="AA348" s="41"/>
      <c r="AB348" s="41"/>
      <c r="AC348" s="41"/>
      <c r="AD348" s="41"/>
      <c r="AE348" s="41"/>
      <c r="AR348" s="226" t="s">
        <v>200</v>
      </c>
      <c r="AT348" s="226" t="s">
        <v>195</v>
      </c>
      <c r="AU348" s="226" t="s">
        <v>76</v>
      </c>
      <c r="AY348" s="20" t="s">
        <v>193</v>
      </c>
      <c r="BE348" s="227">
        <f>IF(N348="základní",J348,0)</f>
        <v>0</v>
      </c>
      <c r="BF348" s="227">
        <f>IF(N348="snížená",J348,0)</f>
        <v>0</v>
      </c>
      <c r="BG348" s="227">
        <f>IF(N348="zákl. přenesená",J348,0)</f>
        <v>0</v>
      </c>
      <c r="BH348" s="227">
        <f>IF(N348="sníž. přenesená",J348,0)</f>
        <v>0</v>
      </c>
      <c r="BI348" s="227">
        <f>IF(N348="nulová",J348,0)</f>
        <v>0</v>
      </c>
      <c r="BJ348" s="20" t="s">
        <v>76</v>
      </c>
      <c r="BK348" s="227">
        <f>ROUND(I348*H348,2)</f>
        <v>0</v>
      </c>
      <c r="BL348" s="20" t="s">
        <v>200</v>
      </c>
      <c r="BM348" s="226" t="s">
        <v>4644</v>
      </c>
    </row>
    <row r="349" s="2" customFormat="1">
      <c r="A349" s="41"/>
      <c r="B349" s="42"/>
      <c r="C349" s="43"/>
      <c r="D349" s="228" t="s">
        <v>202</v>
      </c>
      <c r="E349" s="43"/>
      <c r="F349" s="229" t="s">
        <v>7532</v>
      </c>
      <c r="G349" s="43"/>
      <c r="H349" s="43"/>
      <c r="I349" s="230"/>
      <c r="J349" s="43"/>
      <c r="K349" s="43"/>
      <c r="L349" s="47"/>
      <c r="M349" s="231"/>
      <c r="N349" s="232"/>
      <c r="O349" s="87"/>
      <c r="P349" s="87"/>
      <c r="Q349" s="87"/>
      <c r="R349" s="87"/>
      <c r="S349" s="87"/>
      <c r="T349" s="88"/>
      <c r="U349" s="41"/>
      <c r="V349" s="41"/>
      <c r="W349" s="41"/>
      <c r="X349" s="41"/>
      <c r="Y349" s="41"/>
      <c r="Z349" s="41"/>
      <c r="AA349" s="41"/>
      <c r="AB349" s="41"/>
      <c r="AC349" s="41"/>
      <c r="AD349" s="41"/>
      <c r="AE349" s="41"/>
      <c r="AT349" s="20" t="s">
        <v>202</v>
      </c>
      <c r="AU349" s="20" t="s">
        <v>76</v>
      </c>
    </row>
    <row r="350" s="2" customFormat="1" ht="16.5" customHeight="1">
      <c r="A350" s="41"/>
      <c r="B350" s="42"/>
      <c r="C350" s="215" t="s">
        <v>2447</v>
      </c>
      <c r="D350" s="215" t="s">
        <v>195</v>
      </c>
      <c r="E350" s="216" t="s">
        <v>7533</v>
      </c>
      <c r="F350" s="217" t="s">
        <v>7534</v>
      </c>
      <c r="G350" s="218" t="s">
        <v>7202</v>
      </c>
      <c r="H350" s="219">
        <v>1</v>
      </c>
      <c r="I350" s="220"/>
      <c r="J350" s="221">
        <f>ROUND(I350*H350,2)</f>
        <v>0</v>
      </c>
      <c r="K350" s="217" t="s">
        <v>19</v>
      </c>
      <c r="L350" s="47"/>
      <c r="M350" s="222" t="s">
        <v>19</v>
      </c>
      <c r="N350" s="223" t="s">
        <v>40</v>
      </c>
      <c r="O350" s="87"/>
      <c r="P350" s="224">
        <f>O350*H350</f>
        <v>0</v>
      </c>
      <c r="Q350" s="224">
        <v>0</v>
      </c>
      <c r="R350" s="224">
        <f>Q350*H350</f>
        <v>0</v>
      </c>
      <c r="S350" s="224">
        <v>0</v>
      </c>
      <c r="T350" s="225">
        <f>S350*H350</f>
        <v>0</v>
      </c>
      <c r="U350" s="41"/>
      <c r="V350" s="41"/>
      <c r="W350" s="41"/>
      <c r="X350" s="41"/>
      <c r="Y350" s="41"/>
      <c r="Z350" s="41"/>
      <c r="AA350" s="41"/>
      <c r="AB350" s="41"/>
      <c r="AC350" s="41"/>
      <c r="AD350" s="41"/>
      <c r="AE350" s="41"/>
      <c r="AR350" s="226" t="s">
        <v>200</v>
      </c>
      <c r="AT350" s="226" t="s">
        <v>195</v>
      </c>
      <c r="AU350" s="226" t="s">
        <v>76</v>
      </c>
      <c r="AY350" s="20" t="s">
        <v>193</v>
      </c>
      <c r="BE350" s="227">
        <f>IF(N350="základní",J350,0)</f>
        <v>0</v>
      </c>
      <c r="BF350" s="227">
        <f>IF(N350="snížená",J350,0)</f>
        <v>0</v>
      </c>
      <c r="BG350" s="227">
        <f>IF(N350="zákl. přenesená",J350,0)</f>
        <v>0</v>
      </c>
      <c r="BH350" s="227">
        <f>IF(N350="sníž. přenesená",J350,0)</f>
        <v>0</v>
      </c>
      <c r="BI350" s="227">
        <f>IF(N350="nulová",J350,0)</f>
        <v>0</v>
      </c>
      <c r="BJ350" s="20" t="s">
        <v>76</v>
      </c>
      <c r="BK350" s="227">
        <f>ROUND(I350*H350,2)</f>
        <v>0</v>
      </c>
      <c r="BL350" s="20" t="s">
        <v>200</v>
      </c>
      <c r="BM350" s="226" t="s">
        <v>4649</v>
      </c>
    </row>
    <row r="351" s="2" customFormat="1">
      <c r="A351" s="41"/>
      <c r="B351" s="42"/>
      <c r="C351" s="43"/>
      <c r="D351" s="228" t="s">
        <v>202</v>
      </c>
      <c r="E351" s="43"/>
      <c r="F351" s="229" t="s">
        <v>7535</v>
      </c>
      <c r="G351" s="43"/>
      <c r="H351" s="43"/>
      <c r="I351" s="230"/>
      <c r="J351" s="43"/>
      <c r="K351" s="43"/>
      <c r="L351" s="47"/>
      <c r="M351" s="231"/>
      <c r="N351" s="232"/>
      <c r="O351" s="87"/>
      <c r="P351" s="87"/>
      <c r="Q351" s="87"/>
      <c r="R351" s="87"/>
      <c r="S351" s="87"/>
      <c r="T351" s="88"/>
      <c r="U351" s="41"/>
      <c r="V351" s="41"/>
      <c r="W351" s="41"/>
      <c r="X351" s="41"/>
      <c r="Y351" s="41"/>
      <c r="Z351" s="41"/>
      <c r="AA351" s="41"/>
      <c r="AB351" s="41"/>
      <c r="AC351" s="41"/>
      <c r="AD351" s="41"/>
      <c r="AE351" s="41"/>
      <c r="AT351" s="20" t="s">
        <v>202</v>
      </c>
      <c r="AU351" s="20" t="s">
        <v>76</v>
      </c>
    </row>
    <row r="352" s="2" customFormat="1" ht="16.5" customHeight="1">
      <c r="A352" s="41"/>
      <c r="B352" s="42"/>
      <c r="C352" s="215" t="s">
        <v>2458</v>
      </c>
      <c r="D352" s="215" t="s">
        <v>195</v>
      </c>
      <c r="E352" s="216" t="s">
        <v>7536</v>
      </c>
      <c r="F352" s="217" t="s">
        <v>7537</v>
      </c>
      <c r="G352" s="218" t="s">
        <v>7202</v>
      </c>
      <c r="H352" s="219">
        <v>1</v>
      </c>
      <c r="I352" s="220"/>
      <c r="J352" s="221">
        <f>ROUND(I352*H352,2)</f>
        <v>0</v>
      </c>
      <c r="K352" s="217" t="s">
        <v>19</v>
      </c>
      <c r="L352" s="47"/>
      <c r="M352" s="222" t="s">
        <v>19</v>
      </c>
      <c r="N352" s="223" t="s">
        <v>40</v>
      </c>
      <c r="O352" s="87"/>
      <c r="P352" s="224">
        <f>O352*H352</f>
        <v>0</v>
      </c>
      <c r="Q352" s="224">
        <v>0</v>
      </c>
      <c r="R352" s="224">
        <f>Q352*H352</f>
        <v>0</v>
      </c>
      <c r="S352" s="224">
        <v>0</v>
      </c>
      <c r="T352" s="225">
        <f>S352*H352</f>
        <v>0</v>
      </c>
      <c r="U352" s="41"/>
      <c r="V352" s="41"/>
      <c r="W352" s="41"/>
      <c r="X352" s="41"/>
      <c r="Y352" s="41"/>
      <c r="Z352" s="41"/>
      <c r="AA352" s="41"/>
      <c r="AB352" s="41"/>
      <c r="AC352" s="41"/>
      <c r="AD352" s="41"/>
      <c r="AE352" s="41"/>
      <c r="AR352" s="226" t="s">
        <v>200</v>
      </c>
      <c r="AT352" s="226" t="s">
        <v>195</v>
      </c>
      <c r="AU352" s="226" t="s">
        <v>76</v>
      </c>
      <c r="AY352" s="20" t="s">
        <v>193</v>
      </c>
      <c r="BE352" s="227">
        <f>IF(N352="základní",J352,0)</f>
        <v>0</v>
      </c>
      <c r="BF352" s="227">
        <f>IF(N352="snížená",J352,0)</f>
        <v>0</v>
      </c>
      <c r="BG352" s="227">
        <f>IF(N352="zákl. přenesená",J352,0)</f>
        <v>0</v>
      </c>
      <c r="BH352" s="227">
        <f>IF(N352="sníž. přenesená",J352,0)</f>
        <v>0</v>
      </c>
      <c r="BI352" s="227">
        <f>IF(N352="nulová",J352,0)</f>
        <v>0</v>
      </c>
      <c r="BJ352" s="20" t="s">
        <v>76</v>
      </c>
      <c r="BK352" s="227">
        <f>ROUND(I352*H352,2)</f>
        <v>0</v>
      </c>
      <c r="BL352" s="20" t="s">
        <v>200</v>
      </c>
      <c r="BM352" s="226" t="s">
        <v>4657</v>
      </c>
    </row>
    <row r="353" s="2" customFormat="1">
      <c r="A353" s="41"/>
      <c r="B353" s="42"/>
      <c r="C353" s="43"/>
      <c r="D353" s="228" t="s">
        <v>202</v>
      </c>
      <c r="E353" s="43"/>
      <c r="F353" s="229" t="s">
        <v>7538</v>
      </c>
      <c r="G353" s="43"/>
      <c r="H353" s="43"/>
      <c r="I353" s="230"/>
      <c r="J353" s="43"/>
      <c r="K353" s="43"/>
      <c r="L353" s="47"/>
      <c r="M353" s="231"/>
      <c r="N353" s="232"/>
      <c r="O353" s="87"/>
      <c r="P353" s="87"/>
      <c r="Q353" s="87"/>
      <c r="R353" s="87"/>
      <c r="S353" s="87"/>
      <c r="T353" s="88"/>
      <c r="U353" s="41"/>
      <c r="V353" s="41"/>
      <c r="W353" s="41"/>
      <c r="X353" s="41"/>
      <c r="Y353" s="41"/>
      <c r="Z353" s="41"/>
      <c r="AA353" s="41"/>
      <c r="AB353" s="41"/>
      <c r="AC353" s="41"/>
      <c r="AD353" s="41"/>
      <c r="AE353" s="41"/>
      <c r="AT353" s="20" t="s">
        <v>202</v>
      </c>
      <c r="AU353" s="20" t="s">
        <v>76</v>
      </c>
    </row>
    <row r="354" s="2" customFormat="1" ht="21.75" customHeight="1">
      <c r="A354" s="41"/>
      <c r="B354" s="42"/>
      <c r="C354" s="215" t="s">
        <v>2465</v>
      </c>
      <c r="D354" s="215" t="s">
        <v>195</v>
      </c>
      <c r="E354" s="216" t="s">
        <v>7539</v>
      </c>
      <c r="F354" s="217" t="s">
        <v>7521</v>
      </c>
      <c r="G354" s="218" t="s">
        <v>7202</v>
      </c>
      <c r="H354" s="219">
        <v>1</v>
      </c>
      <c r="I354" s="220"/>
      <c r="J354" s="221">
        <f>ROUND(I354*H354,2)</f>
        <v>0</v>
      </c>
      <c r="K354" s="217" t="s">
        <v>19</v>
      </c>
      <c r="L354" s="47"/>
      <c r="M354" s="222" t="s">
        <v>19</v>
      </c>
      <c r="N354" s="223" t="s">
        <v>40</v>
      </c>
      <c r="O354" s="87"/>
      <c r="P354" s="224">
        <f>O354*H354</f>
        <v>0</v>
      </c>
      <c r="Q354" s="224">
        <v>0</v>
      </c>
      <c r="R354" s="224">
        <f>Q354*H354</f>
        <v>0</v>
      </c>
      <c r="S354" s="224">
        <v>0</v>
      </c>
      <c r="T354" s="225">
        <f>S354*H354</f>
        <v>0</v>
      </c>
      <c r="U354" s="41"/>
      <c r="V354" s="41"/>
      <c r="W354" s="41"/>
      <c r="X354" s="41"/>
      <c r="Y354" s="41"/>
      <c r="Z354" s="41"/>
      <c r="AA354" s="41"/>
      <c r="AB354" s="41"/>
      <c r="AC354" s="41"/>
      <c r="AD354" s="41"/>
      <c r="AE354" s="41"/>
      <c r="AR354" s="226" t="s">
        <v>200</v>
      </c>
      <c r="AT354" s="226" t="s">
        <v>195</v>
      </c>
      <c r="AU354" s="226" t="s">
        <v>76</v>
      </c>
      <c r="AY354" s="20" t="s">
        <v>193</v>
      </c>
      <c r="BE354" s="227">
        <f>IF(N354="základní",J354,0)</f>
        <v>0</v>
      </c>
      <c r="BF354" s="227">
        <f>IF(N354="snížená",J354,0)</f>
        <v>0</v>
      </c>
      <c r="BG354" s="227">
        <f>IF(N354="zákl. přenesená",J354,0)</f>
        <v>0</v>
      </c>
      <c r="BH354" s="227">
        <f>IF(N354="sníž. přenesená",J354,0)</f>
        <v>0</v>
      </c>
      <c r="BI354" s="227">
        <f>IF(N354="nulová",J354,0)</f>
        <v>0</v>
      </c>
      <c r="BJ354" s="20" t="s">
        <v>76</v>
      </c>
      <c r="BK354" s="227">
        <f>ROUND(I354*H354,2)</f>
        <v>0</v>
      </c>
      <c r="BL354" s="20" t="s">
        <v>200</v>
      </c>
      <c r="BM354" s="226" t="s">
        <v>4673</v>
      </c>
    </row>
    <row r="355" s="2" customFormat="1">
      <c r="A355" s="41"/>
      <c r="B355" s="42"/>
      <c r="C355" s="43"/>
      <c r="D355" s="228" t="s">
        <v>202</v>
      </c>
      <c r="E355" s="43"/>
      <c r="F355" s="229" t="s">
        <v>7540</v>
      </c>
      <c r="G355" s="43"/>
      <c r="H355" s="43"/>
      <c r="I355" s="230"/>
      <c r="J355" s="43"/>
      <c r="K355" s="43"/>
      <c r="L355" s="47"/>
      <c r="M355" s="231"/>
      <c r="N355" s="232"/>
      <c r="O355" s="87"/>
      <c r="P355" s="87"/>
      <c r="Q355" s="87"/>
      <c r="R355" s="87"/>
      <c r="S355" s="87"/>
      <c r="T355" s="88"/>
      <c r="U355" s="41"/>
      <c r="V355" s="41"/>
      <c r="W355" s="41"/>
      <c r="X355" s="41"/>
      <c r="Y355" s="41"/>
      <c r="Z355" s="41"/>
      <c r="AA355" s="41"/>
      <c r="AB355" s="41"/>
      <c r="AC355" s="41"/>
      <c r="AD355" s="41"/>
      <c r="AE355" s="41"/>
      <c r="AT355" s="20" t="s">
        <v>202</v>
      </c>
      <c r="AU355" s="20" t="s">
        <v>76</v>
      </c>
    </row>
    <row r="356" s="2" customFormat="1" ht="16.5" customHeight="1">
      <c r="A356" s="41"/>
      <c r="B356" s="42"/>
      <c r="C356" s="215" t="s">
        <v>2471</v>
      </c>
      <c r="D356" s="215" t="s">
        <v>195</v>
      </c>
      <c r="E356" s="216" t="s">
        <v>7541</v>
      </c>
      <c r="F356" s="217" t="s">
        <v>7542</v>
      </c>
      <c r="G356" s="218" t="s">
        <v>7293</v>
      </c>
      <c r="H356" s="219">
        <v>84</v>
      </c>
      <c r="I356" s="220"/>
      <c r="J356" s="221">
        <f>ROUND(I356*H356,2)</f>
        <v>0</v>
      </c>
      <c r="K356" s="217" t="s">
        <v>19</v>
      </c>
      <c r="L356" s="47"/>
      <c r="M356" s="222" t="s">
        <v>19</v>
      </c>
      <c r="N356" s="223" t="s">
        <v>40</v>
      </c>
      <c r="O356" s="87"/>
      <c r="P356" s="224">
        <f>O356*H356</f>
        <v>0</v>
      </c>
      <c r="Q356" s="224">
        <v>0</v>
      </c>
      <c r="R356" s="224">
        <f>Q356*H356</f>
        <v>0</v>
      </c>
      <c r="S356" s="224">
        <v>0</v>
      </c>
      <c r="T356" s="225">
        <f>S356*H356</f>
        <v>0</v>
      </c>
      <c r="U356" s="41"/>
      <c r="V356" s="41"/>
      <c r="W356" s="41"/>
      <c r="X356" s="41"/>
      <c r="Y356" s="41"/>
      <c r="Z356" s="41"/>
      <c r="AA356" s="41"/>
      <c r="AB356" s="41"/>
      <c r="AC356" s="41"/>
      <c r="AD356" s="41"/>
      <c r="AE356" s="41"/>
      <c r="AR356" s="226" t="s">
        <v>200</v>
      </c>
      <c r="AT356" s="226" t="s">
        <v>195</v>
      </c>
      <c r="AU356" s="226" t="s">
        <v>76</v>
      </c>
      <c r="AY356" s="20" t="s">
        <v>193</v>
      </c>
      <c r="BE356" s="227">
        <f>IF(N356="základní",J356,0)</f>
        <v>0</v>
      </c>
      <c r="BF356" s="227">
        <f>IF(N356="snížená",J356,0)</f>
        <v>0</v>
      </c>
      <c r="BG356" s="227">
        <f>IF(N356="zákl. přenesená",J356,0)</f>
        <v>0</v>
      </c>
      <c r="BH356" s="227">
        <f>IF(N356="sníž. přenesená",J356,0)</f>
        <v>0</v>
      </c>
      <c r="BI356" s="227">
        <f>IF(N356="nulová",J356,0)</f>
        <v>0</v>
      </c>
      <c r="BJ356" s="20" t="s">
        <v>76</v>
      </c>
      <c r="BK356" s="227">
        <f>ROUND(I356*H356,2)</f>
        <v>0</v>
      </c>
      <c r="BL356" s="20" t="s">
        <v>200</v>
      </c>
      <c r="BM356" s="226" t="s">
        <v>4682</v>
      </c>
    </row>
    <row r="357" s="2" customFormat="1">
      <c r="A357" s="41"/>
      <c r="B357" s="42"/>
      <c r="C357" s="43"/>
      <c r="D357" s="228" t="s">
        <v>202</v>
      </c>
      <c r="E357" s="43"/>
      <c r="F357" s="229" t="s">
        <v>7543</v>
      </c>
      <c r="G357" s="43"/>
      <c r="H357" s="43"/>
      <c r="I357" s="230"/>
      <c r="J357" s="43"/>
      <c r="K357" s="43"/>
      <c r="L357" s="47"/>
      <c r="M357" s="231"/>
      <c r="N357" s="232"/>
      <c r="O357" s="87"/>
      <c r="P357" s="87"/>
      <c r="Q357" s="87"/>
      <c r="R357" s="87"/>
      <c r="S357" s="87"/>
      <c r="T357" s="88"/>
      <c r="U357" s="41"/>
      <c r="V357" s="41"/>
      <c r="W357" s="41"/>
      <c r="X357" s="41"/>
      <c r="Y357" s="41"/>
      <c r="Z357" s="41"/>
      <c r="AA357" s="41"/>
      <c r="AB357" s="41"/>
      <c r="AC357" s="41"/>
      <c r="AD357" s="41"/>
      <c r="AE357" s="41"/>
      <c r="AT357" s="20" t="s">
        <v>202</v>
      </c>
      <c r="AU357" s="20" t="s">
        <v>76</v>
      </c>
    </row>
    <row r="358" s="12" customFormat="1" ht="25.92" customHeight="1">
      <c r="A358" s="12"/>
      <c r="B358" s="199"/>
      <c r="C358" s="200"/>
      <c r="D358" s="201" t="s">
        <v>68</v>
      </c>
      <c r="E358" s="202" t="s">
        <v>7544</v>
      </c>
      <c r="F358" s="202" t="s">
        <v>7545</v>
      </c>
      <c r="G358" s="200"/>
      <c r="H358" s="200"/>
      <c r="I358" s="203"/>
      <c r="J358" s="204">
        <f>BK358</f>
        <v>0</v>
      </c>
      <c r="K358" s="200"/>
      <c r="L358" s="205"/>
      <c r="M358" s="206"/>
      <c r="N358" s="207"/>
      <c r="O358" s="207"/>
      <c r="P358" s="208">
        <f>SUM(P359:P362)</f>
        <v>0</v>
      </c>
      <c r="Q358" s="207"/>
      <c r="R358" s="208">
        <f>SUM(R359:R362)</f>
        <v>0</v>
      </c>
      <c r="S358" s="207"/>
      <c r="T358" s="209">
        <f>SUM(T359:T362)</f>
        <v>0</v>
      </c>
      <c r="U358" s="12"/>
      <c r="V358" s="12"/>
      <c r="W358" s="12"/>
      <c r="X358" s="12"/>
      <c r="Y358" s="12"/>
      <c r="Z358" s="12"/>
      <c r="AA358" s="12"/>
      <c r="AB358" s="12"/>
      <c r="AC358" s="12"/>
      <c r="AD358" s="12"/>
      <c r="AE358" s="12"/>
      <c r="AR358" s="210" t="s">
        <v>76</v>
      </c>
      <c r="AT358" s="211" t="s">
        <v>68</v>
      </c>
      <c r="AU358" s="211" t="s">
        <v>69</v>
      </c>
      <c r="AY358" s="210" t="s">
        <v>193</v>
      </c>
      <c r="BK358" s="212">
        <f>SUM(BK359:BK362)</f>
        <v>0</v>
      </c>
    </row>
    <row r="359" s="2" customFormat="1" ht="21.75" customHeight="1">
      <c r="A359" s="41"/>
      <c r="B359" s="42"/>
      <c r="C359" s="215" t="s">
        <v>2480</v>
      </c>
      <c r="D359" s="215" t="s">
        <v>195</v>
      </c>
      <c r="E359" s="216" t="s">
        <v>7546</v>
      </c>
      <c r="F359" s="217" t="s">
        <v>7547</v>
      </c>
      <c r="G359" s="218" t="s">
        <v>7202</v>
      </c>
      <c r="H359" s="219">
        <v>1</v>
      </c>
      <c r="I359" s="220"/>
      <c r="J359" s="221">
        <f>ROUND(I359*H359,2)</f>
        <v>0</v>
      </c>
      <c r="K359" s="217" t="s">
        <v>19</v>
      </c>
      <c r="L359" s="47"/>
      <c r="M359" s="222" t="s">
        <v>19</v>
      </c>
      <c r="N359" s="223" t="s">
        <v>40</v>
      </c>
      <c r="O359" s="87"/>
      <c r="P359" s="224">
        <f>O359*H359</f>
        <v>0</v>
      </c>
      <c r="Q359" s="224">
        <v>0</v>
      </c>
      <c r="R359" s="224">
        <f>Q359*H359</f>
        <v>0</v>
      </c>
      <c r="S359" s="224">
        <v>0</v>
      </c>
      <c r="T359" s="225">
        <f>S359*H359</f>
        <v>0</v>
      </c>
      <c r="U359" s="41"/>
      <c r="V359" s="41"/>
      <c r="W359" s="41"/>
      <c r="X359" s="41"/>
      <c r="Y359" s="41"/>
      <c r="Z359" s="41"/>
      <c r="AA359" s="41"/>
      <c r="AB359" s="41"/>
      <c r="AC359" s="41"/>
      <c r="AD359" s="41"/>
      <c r="AE359" s="41"/>
      <c r="AR359" s="226" t="s">
        <v>200</v>
      </c>
      <c r="AT359" s="226" t="s">
        <v>195</v>
      </c>
      <c r="AU359" s="226" t="s">
        <v>76</v>
      </c>
      <c r="AY359" s="20" t="s">
        <v>193</v>
      </c>
      <c r="BE359" s="227">
        <f>IF(N359="základní",J359,0)</f>
        <v>0</v>
      </c>
      <c r="BF359" s="227">
        <f>IF(N359="snížená",J359,0)</f>
        <v>0</v>
      </c>
      <c r="BG359" s="227">
        <f>IF(N359="zákl. přenesená",J359,0)</f>
        <v>0</v>
      </c>
      <c r="BH359" s="227">
        <f>IF(N359="sníž. přenesená",J359,0)</f>
        <v>0</v>
      </c>
      <c r="BI359" s="227">
        <f>IF(N359="nulová",J359,0)</f>
        <v>0</v>
      </c>
      <c r="BJ359" s="20" t="s">
        <v>76</v>
      </c>
      <c r="BK359" s="227">
        <f>ROUND(I359*H359,2)</f>
        <v>0</v>
      </c>
      <c r="BL359" s="20" t="s">
        <v>200</v>
      </c>
      <c r="BM359" s="226" t="s">
        <v>4697</v>
      </c>
    </row>
    <row r="360" s="2" customFormat="1">
      <c r="A360" s="41"/>
      <c r="B360" s="42"/>
      <c r="C360" s="43"/>
      <c r="D360" s="228" t="s">
        <v>202</v>
      </c>
      <c r="E360" s="43"/>
      <c r="F360" s="229" t="s">
        <v>7548</v>
      </c>
      <c r="G360" s="43"/>
      <c r="H360" s="43"/>
      <c r="I360" s="230"/>
      <c r="J360" s="43"/>
      <c r="K360" s="43"/>
      <c r="L360" s="47"/>
      <c r="M360" s="231"/>
      <c r="N360" s="232"/>
      <c r="O360" s="87"/>
      <c r="P360" s="87"/>
      <c r="Q360" s="87"/>
      <c r="R360" s="87"/>
      <c r="S360" s="87"/>
      <c r="T360" s="88"/>
      <c r="U360" s="41"/>
      <c r="V360" s="41"/>
      <c r="W360" s="41"/>
      <c r="X360" s="41"/>
      <c r="Y360" s="41"/>
      <c r="Z360" s="41"/>
      <c r="AA360" s="41"/>
      <c r="AB360" s="41"/>
      <c r="AC360" s="41"/>
      <c r="AD360" s="41"/>
      <c r="AE360" s="41"/>
      <c r="AT360" s="20" t="s">
        <v>202</v>
      </c>
      <c r="AU360" s="20" t="s">
        <v>76</v>
      </c>
    </row>
    <row r="361" s="2" customFormat="1" ht="16.5" customHeight="1">
      <c r="A361" s="41"/>
      <c r="B361" s="42"/>
      <c r="C361" s="215" t="s">
        <v>2484</v>
      </c>
      <c r="D361" s="215" t="s">
        <v>195</v>
      </c>
      <c r="E361" s="216" t="s">
        <v>7549</v>
      </c>
      <c r="F361" s="217" t="s">
        <v>7451</v>
      </c>
      <c r="G361" s="218" t="s">
        <v>258</v>
      </c>
      <c r="H361" s="219">
        <v>40</v>
      </c>
      <c r="I361" s="220"/>
      <c r="J361" s="221">
        <f>ROUND(I361*H361,2)</f>
        <v>0</v>
      </c>
      <c r="K361" s="217" t="s">
        <v>19</v>
      </c>
      <c r="L361" s="47"/>
      <c r="M361" s="222" t="s">
        <v>19</v>
      </c>
      <c r="N361" s="223" t="s">
        <v>40</v>
      </c>
      <c r="O361" s="87"/>
      <c r="P361" s="224">
        <f>O361*H361</f>
        <v>0</v>
      </c>
      <c r="Q361" s="224">
        <v>0</v>
      </c>
      <c r="R361" s="224">
        <f>Q361*H361</f>
        <v>0</v>
      </c>
      <c r="S361" s="224">
        <v>0</v>
      </c>
      <c r="T361" s="225">
        <f>S361*H361</f>
        <v>0</v>
      </c>
      <c r="U361" s="41"/>
      <c r="V361" s="41"/>
      <c r="W361" s="41"/>
      <c r="X361" s="41"/>
      <c r="Y361" s="41"/>
      <c r="Z361" s="41"/>
      <c r="AA361" s="41"/>
      <c r="AB361" s="41"/>
      <c r="AC361" s="41"/>
      <c r="AD361" s="41"/>
      <c r="AE361" s="41"/>
      <c r="AR361" s="226" t="s">
        <v>200</v>
      </c>
      <c r="AT361" s="226" t="s">
        <v>195</v>
      </c>
      <c r="AU361" s="226" t="s">
        <v>76</v>
      </c>
      <c r="AY361" s="20" t="s">
        <v>193</v>
      </c>
      <c r="BE361" s="227">
        <f>IF(N361="základní",J361,0)</f>
        <v>0</v>
      </c>
      <c r="BF361" s="227">
        <f>IF(N361="snížená",J361,0)</f>
        <v>0</v>
      </c>
      <c r="BG361" s="227">
        <f>IF(N361="zákl. přenesená",J361,0)</f>
        <v>0</v>
      </c>
      <c r="BH361" s="227">
        <f>IF(N361="sníž. přenesená",J361,0)</f>
        <v>0</v>
      </c>
      <c r="BI361" s="227">
        <f>IF(N361="nulová",J361,0)</f>
        <v>0</v>
      </c>
      <c r="BJ361" s="20" t="s">
        <v>76</v>
      </c>
      <c r="BK361" s="227">
        <f>ROUND(I361*H361,2)</f>
        <v>0</v>
      </c>
      <c r="BL361" s="20" t="s">
        <v>200</v>
      </c>
      <c r="BM361" s="226" t="s">
        <v>4713</v>
      </c>
    </row>
    <row r="362" s="2" customFormat="1">
      <c r="A362" s="41"/>
      <c r="B362" s="42"/>
      <c r="C362" s="43"/>
      <c r="D362" s="228" t="s">
        <v>202</v>
      </c>
      <c r="E362" s="43"/>
      <c r="F362" s="229" t="s">
        <v>7550</v>
      </c>
      <c r="G362" s="43"/>
      <c r="H362" s="43"/>
      <c r="I362" s="230"/>
      <c r="J362" s="43"/>
      <c r="K362" s="43"/>
      <c r="L362" s="47"/>
      <c r="M362" s="231"/>
      <c r="N362" s="232"/>
      <c r="O362" s="87"/>
      <c r="P362" s="87"/>
      <c r="Q362" s="87"/>
      <c r="R362" s="87"/>
      <c r="S362" s="87"/>
      <c r="T362" s="88"/>
      <c r="U362" s="41"/>
      <c r="V362" s="41"/>
      <c r="W362" s="41"/>
      <c r="X362" s="41"/>
      <c r="Y362" s="41"/>
      <c r="Z362" s="41"/>
      <c r="AA362" s="41"/>
      <c r="AB362" s="41"/>
      <c r="AC362" s="41"/>
      <c r="AD362" s="41"/>
      <c r="AE362" s="41"/>
      <c r="AT362" s="20" t="s">
        <v>202</v>
      </c>
      <c r="AU362" s="20" t="s">
        <v>76</v>
      </c>
    </row>
    <row r="363" s="12" customFormat="1" ht="25.92" customHeight="1">
      <c r="A363" s="12"/>
      <c r="B363" s="199"/>
      <c r="C363" s="200"/>
      <c r="D363" s="201" t="s">
        <v>68</v>
      </c>
      <c r="E363" s="202" t="s">
        <v>7551</v>
      </c>
      <c r="F363" s="202" t="s">
        <v>7166</v>
      </c>
      <c r="G363" s="200"/>
      <c r="H363" s="200"/>
      <c r="I363" s="203"/>
      <c r="J363" s="204">
        <f>BK363</f>
        <v>0</v>
      </c>
      <c r="K363" s="200"/>
      <c r="L363" s="205"/>
      <c r="M363" s="206"/>
      <c r="N363" s="207"/>
      <c r="O363" s="207"/>
      <c r="P363" s="208">
        <f>SUM(P364:P373)</f>
        <v>0</v>
      </c>
      <c r="Q363" s="207"/>
      <c r="R363" s="208">
        <f>SUM(R364:R373)</f>
        <v>0</v>
      </c>
      <c r="S363" s="207"/>
      <c r="T363" s="209">
        <f>SUM(T364:T373)</f>
        <v>0</v>
      </c>
      <c r="U363" s="12"/>
      <c r="V363" s="12"/>
      <c r="W363" s="12"/>
      <c r="X363" s="12"/>
      <c r="Y363" s="12"/>
      <c r="Z363" s="12"/>
      <c r="AA363" s="12"/>
      <c r="AB363" s="12"/>
      <c r="AC363" s="12"/>
      <c r="AD363" s="12"/>
      <c r="AE363" s="12"/>
      <c r="AR363" s="210" t="s">
        <v>76</v>
      </c>
      <c r="AT363" s="211" t="s">
        <v>68</v>
      </c>
      <c r="AU363" s="211" t="s">
        <v>69</v>
      </c>
      <c r="AY363" s="210" t="s">
        <v>193</v>
      </c>
      <c r="BK363" s="212">
        <f>SUM(BK364:BK373)</f>
        <v>0</v>
      </c>
    </row>
    <row r="364" s="2" customFormat="1" ht="16.5" customHeight="1">
      <c r="A364" s="41"/>
      <c r="B364" s="42"/>
      <c r="C364" s="215" t="s">
        <v>2490</v>
      </c>
      <c r="D364" s="215" t="s">
        <v>195</v>
      </c>
      <c r="E364" s="216" t="s">
        <v>7552</v>
      </c>
      <c r="F364" s="217" t="s">
        <v>7553</v>
      </c>
      <c r="G364" s="218" t="s">
        <v>326</v>
      </c>
      <c r="H364" s="219">
        <v>1</v>
      </c>
      <c r="I364" s="220"/>
      <c r="J364" s="221">
        <f>ROUND(I364*H364,2)</f>
        <v>0</v>
      </c>
      <c r="K364" s="217" t="s">
        <v>19</v>
      </c>
      <c r="L364" s="47"/>
      <c r="M364" s="222" t="s">
        <v>19</v>
      </c>
      <c r="N364" s="223" t="s">
        <v>40</v>
      </c>
      <c r="O364" s="87"/>
      <c r="P364" s="224">
        <f>O364*H364</f>
        <v>0</v>
      </c>
      <c r="Q364" s="224">
        <v>0</v>
      </c>
      <c r="R364" s="224">
        <f>Q364*H364</f>
        <v>0</v>
      </c>
      <c r="S364" s="224">
        <v>0</v>
      </c>
      <c r="T364" s="225">
        <f>S364*H364</f>
        <v>0</v>
      </c>
      <c r="U364" s="41"/>
      <c r="V364" s="41"/>
      <c r="W364" s="41"/>
      <c r="X364" s="41"/>
      <c r="Y364" s="41"/>
      <c r="Z364" s="41"/>
      <c r="AA364" s="41"/>
      <c r="AB364" s="41"/>
      <c r="AC364" s="41"/>
      <c r="AD364" s="41"/>
      <c r="AE364" s="41"/>
      <c r="AR364" s="226" t="s">
        <v>200</v>
      </c>
      <c r="AT364" s="226" t="s">
        <v>195</v>
      </c>
      <c r="AU364" s="226" t="s">
        <v>76</v>
      </c>
      <c r="AY364" s="20" t="s">
        <v>193</v>
      </c>
      <c r="BE364" s="227">
        <f>IF(N364="základní",J364,0)</f>
        <v>0</v>
      </c>
      <c r="BF364" s="227">
        <f>IF(N364="snížená",J364,0)</f>
        <v>0</v>
      </c>
      <c r="BG364" s="227">
        <f>IF(N364="zákl. přenesená",J364,0)</f>
        <v>0</v>
      </c>
      <c r="BH364" s="227">
        <f>IF(N364="sníž. přenesená",J364,0)</f>
        <v>0</v>
      </c>
      <c r="BI364" s="227">
        <f>IF(N364="nulová",J364,0)</f>
        <v>0</v>
      </c>
      <c r="BJ364" s="20" t="s">
        <v>76</v>
      </c>
      <c r="BK364" s="227">
        <f>ROUND(I364*H364,2)</f>
        <v>0</v>
      </c>
      <c r="BL364" s="20" t="s">
        <v>200</v>
      </c>
      <c r="BM364" s="226" t="s">
        <v>7554</v>
      </c>
    </row>
    <row r="365" s="2" customFormat="1">
      <c r="A365" s="41"/>
      <c r="B365" s="42"/>
      <c r="C365" s="43"/>
      <c r="D365" s="228" t="s">
        <v>202</v>
      </c>
      <c r="E365" s="43"/>
      <c r="F365" s="229" t="s">
        <v>7553</v>
      </c>
      <c r="G365" s="43"/>
      <c r="H365" s="43"/>
      <c r="I365" s="230"/>
      <c r="J365" s="43"/>
      <c r="K365" s="43"/>
      <c r="L365" s="47"/>
      <c r="M365" s="231"/>
      <c r="N365" s="232"/>
      <c r="O365" s="87"/>
      <c r="P365" s="87"/>
      <c r="Q365" s="87"/>
      <c r="R365" s="87"/>
      <c r="S365" s="87"/>
      <c r="T365" s="88"/>
      <c r="U365" s="41"/>
      <c r="V365" s="41"/>
      <c r="W365" s="41"/>
      <c r="X365" s="41"/>
      <c r="Y365" s="41"/>
      <c r="Z365" s="41"/>
      <c r="AA365" s="41"/>
      <c r="AB365" s="41"/>
      <c r="AC365" s="41"/>
      <c r="AD365" s="41"/>
      <c r="AE365" s="41"/>
      <c r="AT365" s="20" t="s">
        <v>202</v>
      </c>
      <c r="AU365" s="20" t="s">
        <v>76</v>
      </c>
    </row>
    <row r="366" s="2" customFormat="1" ht="16.5" customHeight="1">
      <c r="A366" s="41"/>
      <c r="B366" s="42"/>
      <c r="C366" s="215" t="s">
        <v>2496</v>
      </c>
      <c r="D366" s="215" t="s">
        <v>195</v>
      </c>
      <c r="E366" s="216" t="s">
        <v>7555</v>
      </c>
      <c r="F366" s="217" t="s">
        <v>7556</v>
      </c>
      <c r="G366" s="218" t="s">
        <v>326</v>
      </c>
      <c r="H366" s="219">
        <v>1</v>
      </c>
      <c r="I366" s="220"/>
      <c r="J366" s="221">
        <f>ROUND(I366*H366,2)</f>
        <v>0</v>
      </c>
      <c r="K366" s="217" t="s">
        <v>19</v>
      </c>
      <c r="L366" s="47"/>
      <c r="M366" s="222" t="s">
        <v>19</v>
      </c>
      <c r="N366" s="223" t="s">
        <v>40</v>
      </c>
      <c r="O366" s="87"/>
      <c r="P366" s="224">
        <f>O366*H366</f>
        <v>0</v>
      </c>
      <c r="Q366" s="224">
        <v>0</v>
      </c>
      <c r="R366" s="224">
        <f>Q366*H366</f>
        <v>0</v>
      </c>
      <c r="S366" s="224">
        <v>0</v>
      </c>
      <c r="T366" s="225">
        <f>S366*H366</f>
        <v>0</v>
      </c>
      <c r="U366" s="41"/>
      <c r="V366" s="41"/>
      <c r="W366" s="41"/>
      <c r="X366" s="41"/>
      <c r="Y366" s="41"/>
      <c r="Z366" s="41"/>
      <c r="AA366" s="41"/>
      <c r="AB366" s="41"/>
      <c r="AC366" s="41"/>
      <c r="AD366" s="41"/>
      <c r="AE366" s="41"/>
      <c r="AR366" s="226" t="s">
        <v>200</v>
      </c>
      <c r="AT366" s="226" t="s">
        <v>195</v>
      </c>
      <c r="AU366" s="226" t="s">
        <v>76</v>
      </c>
      <c r="AY366" s="20" t="s">
        <v>193</v>
      </c>
      <c r="BE366" s="227">
        <f>IF(N366="základní",J366,0)</f>
        <v>0</v>
      </c>
      <c r="BF366" s="227">
        <f>IF(N366="snížená",J366,0)</f>
        <v>0</v>
      </c>
      <c r="BG366" s="227">
        <f>IF(N366="zákl. přenesená",J366,0)</f>
        <v>0</v>
      </c>
      <c r="BH366" s="227">
        <f>IF(N366="sníž. přenesená",J366,0)</f>
        <v>0</v>
      </c>
      <c r="BI366" s="227">
        <f>IF(N366="nulová",J366,0)</f>
        <v>0</v>
      </c>
      <c r="BJ366" s="20" t="s">
        <v>76</v>
      </c>
      <c r="BK366" s="227">
        <f>ROUND(I366*H366,2)</f>
        <v>0</v>
      </c>
      <c r="BL366" s="20" t="s">
        <v>200</v>
      </c>
      <c r="BM366" s="226" t="s">
        <v>7557</v>
      </c>
    </row>
    <row r="367" s="2" customFormat="1">
      <c r="A367" s="41"/>
      <c r="B367" s="42"/>
      <c r="C367" s="43"/>
      <c r="D367" s="228" t="s">
        <v>202</v>
      </c>
      <c r="E367" s="43"/>
      <c r="F367" s="229" t="s">
        <v>7556</v>
      </c>
      <c r="G367" s="43"/>
      <c r="H367" s="43"/>
      <c r="I367" s="230"/>
      <c r="J367" s="43"/>
      <c r="K367" s="43"/>
      <c r="L367" s="47"/>
      <c r="M367" s="231"/>
      <c r="N367" s="232"/>
      <c r="O367" s="87"/>
      <c r="P367" s="87"/>
      <c r="Q367" s="87"/>
      <c r="R367" s="87"/>
      <c r="S367" s="87"/>
      <c r="T367" s="88"/>
      <c r="U367" s="41"/>
      <c r="V367" s="41"/>
      <c r="W367" s="41"/>
      <c r="X367" s="41"/>
      <c r="Y367" s="41"/>
      <c r="Z367" s="41"/>
      <c r="AA367" s="41"/>
      <c r="AB367" s="41"/>
      <c r="AC367" s="41"/>
      <c r="AD367" s="41"/>
      <c r="AE367" s="41"/>
      <c r="AT367" s="20" t="s">
        <v>202</v>
      </c>
      <c r="AU367" s="20" t="s">
        <v>76</v>
      </c>
    </row>
    <row r="368" s="2" customFormat="1" ht="16.5" customHeight="1">
      <c r="A368" s="41"/>
      <c r="B368" s="42"/>
      <c r="C368" s="215" t="s">
        <v>2502</v>
      </c>
      <c r="D368" s="215" t="s">
        <v>195</v>
      </c>
      <c r="E368" s="216" t="s">
        <v>7558</v>
      </c>
      <c r="F368" s="217" t="s">
        <v>7559</v>
      </c>
      <c r="G368" s="218" t="s">
        <v>326</v>
      </c>
      <c r="H368" s="219">
        <v>1</v>
      </c>
      <c r="I368" s="220"/>
      <c r="J368" s="221">
        <f>ROUND(I368*H368,2)</f>
        <v>0</v>
      </c>
      <c r="K368" s="217" t="s">
        <v>19</v>
      </c>
      <c r="L368" s="47"/>
      <c r="M368" s="222" t="s">
        <v>19</v>
      </c>
      <c r="N368" s="223" t="s">
        <v>40</v>
      </c>
      <c r="O368" s="87"/>
      <c r="P368" s="224">
        <f>O368*H368</f>
        <v>0</v>
      </c>
      <c r="Q368" s="224">
        <v>0</v>
      </c>
      <c r="R368" s="224">
        <f>Q368*H368</f>
        <v>0</v>
      </c>
      <c r="S368" s="224">
        <v>0</v>
      </c>
      <c r="T368" s="225">
        <f>S368*H368</f>
        <v>0</v>
      </c>
      <c r="U368" s="41"/>
      <c r="V368" s="41"/>
      <c r="W368" s="41"/>
      <c r="X368" s="41"/>
      <c r="Y368" s="41"/>
      <c r="Z368" s="41"/>
      <c r="AA368" s="41"/>
      <c r="AB368" s="41"/>
      <c r="AC368" s="41"/>
      <c r="AD368" s="41"/>
      <c r="AE368" s="41"/>
      <c r="AR368" s="226" t="s">
        <v>200</v>
      </c>
      <c r="AT368" s="226" t="s">
        <v>195</v>
      </c>
      <c r="AU368" s="226" t="s">
        <v>76</v>
      </c>
      <c r="AY368" s="20" t="s">
        <v>193</v>
      </c>
      <c r="BE368" s="227">
        <f>IF(N368="základní",J368,0)</f>
        <v>0</v>
      </c>
      <c r="BF368" s="227">
        <f>IF(N368="snížená",J368,0)</f>
        <v>0</v>
      </c>
      <c r="BG368" s="227">
        <f>IF(N368="zákl. přenesená",J368,0)</f>
        <v>0</v>
      </c>
      <c r="BH368" s="227">
        <f>IF(N368="sníž. přenesená",J368,0)</f>
        <v>0</v>
      </c>
      <c r="BI368" s="227">
        <f>IF(N368="nulová",J368,0)</f>
        <v>0</v>
      </c>
      <c r="BJ368" s="20" t="s">
        <v>76</v>
      </c>
      <c r="BK368" s="227">
        <f>ROUND(I368*H368,2)</f>
        <v>0</v>
      </c>
      <c r="BL368" s="20" t="s">
        <v>200</v>
      </c>
      <c r="BM368" s="226" t="s">
        <v>7560</v>
      </c>
    </row>
    <row r="369" s="2" customFormat="1">
      <c r="A369" s="41"/>
      <c r="B369" s="42"/>
      <c r="C369" s="43"/>
      <c r="D369" s="228" t="s">
        <v>202</v>
      </c>
      <c r="E369" s="43"/>
      <c r="F369" s="229" t="s">
        <v>7559</v>
      </c>
      <c r="G369" s="43"/>
      <c r="H369" s="43"/>
      <c r="I369" s="230"/>
      <c r="J369" s="43"/>
      <c r="K369" s="43"/>
      <c r="L369" s="47"/>
      <c r="M369" s="231"/>
      <c r="N369" s="232"/>
      <c r="O369" s="87"/>
      <c r="P369" s="87"/>
      <c r="Q369" s="87"/>
      <c r="R369" s="87"/>
      <c r="S369" s="87"/>
      <c r="T369" s="88"/>
      <c r="U369" s="41"/>
      <c r="V369" s="41"/>
      <c r="W369" s="41"/>
      <c r="X369" s="41"/>
      <c r="Y369" s="41"/>
      <c r="Z369" s="41"/>
      <c r="AA369" s="41"/>
      <c r="AB369" s="41"/>
      <c r="AC369" s="41"/>
      <c r="AD369" s="41"/>
      <c r="AE369" s="41"/>
      <c r="AT369" s="20" t="s">
        <v>202</v>
      </c>
      <c r="AU369" s="20" t="s">
        <v>76</v>
      </c>
    </row>
    <row r="370" s="2" customFormat="1" ht="16.5" customHeight="1">
      <c r="A370" s="41"/>
      <c r="B370" s="42"/>
      <c r="C370" s="215" t="s">
        <v>2506</v>
      </c>
      <c r="D370" s="215" t="s">
        <v>195</v>
      </c>
      <c r="E370" s="216" t="s">
        <v>7561</v>
      </c>
      <c r="F370" s="217" t="s">
        <v>7562</v>
      </c>
      <c r="G370" s="218" t="s">
        <v>326</v>
      </c>
      <c r="H370" s="219">
        <v>1</v>
      </c>
      <c r="I370" s="220"/>
      <c r="J370" s="221">
        <f>ROUND(I370*H370,2)</f>
        <v>0</v>
      </c>
      <c r="K370" s="217" t="s">
        <v>19</v>
      </c>
      <c r="L370" s="47"/>
      <c r="M370" s="222" t="s">
        <v>19</v>
      </c>
      <c r="N370" s="223" t="s">
        <v>40</v>
      </c>
      <c r="O370" s="87"/>
      <c r="P370" s="224">
        <f>O370*H370</f>
        <v>0</v>
      </c>
      <c r="Q370" s="224">
        <v>0</v>
      </c>
      <c r="R370" s="224">
        <f>Q370*H370</f>
        <v>0</v>
      </c>
      <c r="S370" s="224">
        <v>0</v>
      </c>
      <c r="T370" s="225">
        <f>S370*H370</f>
        <v>0</v>
      </c>
      <c r="U370" s="41"/>
      <c r="V370" s="41"/>
      <c r="W370" s="41"/>
      <c r="X370" s="41"/>
      <c r="Y370" s="41"/>
      <c r="Z370" s="41"/>
      <c r="AA370" s="41"/>
      <c r="AB370" s="41"/>
      <c r="AC370" s="41"/>
      <c r="AD370" s="41"/>
      <c r="AE370" s="41"/>
      <c r="AR370" s="226" t="s">
        <v>200</v>
      </c>
      <c r="AT370" s="226" t="s">
        <v>195</v>
      </c>
      <c r="AU370" s="226" t="s">
        <v>76</v>
      </c>
      <c r="AY370" s="20" t="s">
        <v>193</v>
      </c>
      <c r="BE370" s="227">
        <f>IF(N370="základní",J370,0)</f>
        <v>0</v>
      </c>
      <c r="BF370" s="227">
        <f>IF(N370="snížená",J370,0)</f>
        <v>0</v>
      </c>
      <c r="BG370" s="227">
        <f>IF(N370="zákl. přenesená",J370,0)</f>
        <v>0</v>
      </c>
      <c r="BH370" s="227">
        <f>IF(N370="sníž. přenesená",J370,0)</f>
        <v>0</v>
      </c>
      <c r="BI370" s="227">
        <f>IF(N370="nulová",J370,0)</f>
        <v>0</v>
      </c>
      <c r="BJ370" s="20" t="s">
        <v>76</v>
      </c>
      <c r="BK370" s="227">
        <f>ROUND(I370*H370,2)</f>
        <v>0</v>
      </c>
      <c r="BL370" s="20" t="s">
        <v>200</v>
      </c>
      <c r="BM370" s="226" t="s">
        <v>7563</v>
      </c>
    </row>
    <row r="371" s="2" customFormat="1">
      <c r="A371" s="41"/>
      <c r="B371" s="42"/>
      <c r="C371" s="43"/>
      <c r="D371" s="228" t="s">
        <v>202</v>
      </c>
      <c r="E371" s="43"/>
      <c r="F371" s="229" t="s">
        <v>7562</v>
      </c>
      <c r="G371" s="43"/>
      <c r="H371" s="43"/>
      <c r="I371" s="230"/>
      <c r="J371" s="43"/>
      <c r="K371" s="43"/>
      <c r="L371" s="47"/>
      <c r="M371" s="231"/>
      <c r="N371" s="232"/>
      <c r="O371" s="87"/>
      <c r="P371" s="87"/>
      <c r="Q371" s="87"/>
      <c r="R371" s="87"/>
      <c r="S371" s="87"/>
      <c r="T371" s="88"/>
      <c r="U371" s="41"/>
      <c r="V371" s="41"/>
      <c r="W371" s="41"/>
      <c r="X371" s="41"/>
      <c r="Y371" s="41"/>
      <c r="Z371" s="41"/>
      <c r="AA371" s="41"/>
      <c r="AB371" s="41"/>
      <c r="AC371" s="41"/>
      <c r="AD371" s="41"/>
      <c r="AE371" s="41"/>
      <c r="AT371" s="20" t="s">
        <v>202</v>
      </c>
      <c r="AU371" s="20" t="s">
        <v>76</v>
      </c>
    </row>
    <row r="372" s="2" customFormat="1" ht="16.5" customHeight="1">
      <c r="A372" s="41"/>
      <c r="B372" s="42"/>
      <c r="C372" s="215" t="s">
        <v>2516</v>
      </c>
      <c r="D372" s="215" t="s">
        <v>195</v>
      </c>
      <c r="E372" s="216" t="s">
        <v>7564</v>
      </c>
      <c r="F372" s="217" t="s">
        <v>7565</v>
      </c>
      <c r="G372" s="218" t="s">
        <v>326</v>
      </c>
      <c r="H372" s="219">
        <v>1</v>
      </c>
      <c r="I372" s="220"/>
      <c r="J372" s="221">
        <f>ROUND(I372*H372,2)</f>
        <v>0</v>
      </c>
      <c r="K372" s="217" t="s">
        <v>19</v>
      </c>
      <c r="L372" s="47"/>
      <c r="M372" s="222" t="s">
        <v>19</v>
      </c>
      <c r="N372" s="223" t="s">
        <v>40</v>
      </c>
      <c r="O372" s="87"/>
      <c r="P372" s="224">
        <f>O372*H372</f>
        <v>0</v>
      </c>
      <c r="Q372" s="224">
        <v>0</v>
      </c>
      <c r="R372" s="224">
        <f>Q372*H372</f>
        <v>0</v>
      </c>
      <c r="S372" s="224">
        <v>0</v>
      </c>
      <c r="T372" s="225">
        <f>S372*H372</f>
        <v>0</v>
      </c>
      <c r="U372" s="41"/>
      <c r="V372" s="41"/>
      <c r="W372" s="41"/>
      <c r="X372" s="41"/>
      <c r="Y372" s="41"/>
      <c r="Z372" s="41"/>
      <c r="AA372" s="41"/>
      <c r="AB372" s="41"/>
      <c r="AC372" s="41"/>
      <c r="AD372" s="41"/>
      <c r="AE372" s="41"/>
      <c r="AR372" s="226" t="s">
        <v>200</v>
      </c>
      <c r="AT372" s="226" t="s">
        <v>195</v>
      </c>
      <c r="AU372" s="226" t="s">
        <v>76</v>
      </c>
      <c r="AY372" s="20" t="s">
        <v>193</v>
      </c>
      <c r="BE372" s="227">
        <f>IF(N372="základní",J372,0)</f>
        <v>0</v>
      </c>
      <c r="BF372" s="227">
        <f>IF(N372="snížená",J372,0)</f>
        <v>0</v>
      </c>
      <c r="BG372" s="227">
        <f>IF(N372="zákl. přenesená",J372,0)</f>
        <v>0</v>
      </c>
      <c r="BH372" s="227">
        <f>IF(N372="sníž. přenesená",J372,0)</f>
        <v>0</v>
      </c>
      <c r="BI372" s="227">
        <f>IF(N372="nulová",J372,0)</f>
        <v>0</v>
      </c>
      <c r="BJ372" s="20" t="s">
        <v>76</v>
      </c>
      <c r="BK372" s="227">
        <f>ROUND(I372*H372,2)</f>
        <v>0</v>
      </c>
      <c r="BL372" s="20" t="s">
        <v>200</v>
      </c>
      <c r="BM372" s="226" t="s">
        <v>7566</v>
      </c>
    </row>
    <row r="373" s="2" customFormat="1">
      <c r="A373" s="41"/>
      <c r="B373" s="42"/>
      <c r="C373" s="43"/>
      <c r="D373" s="228" t="s">
        <v>202</v>
      </c>
      <c r="E373" s="43"/>
      <c r="F373" s="229" t="s">
        <v>7565</v>
      </c>
      <c r="G373" s="43"/>
      <c r="H373" s="43"/>
      <c r="I373" s="230"/>
      <c r="J373" s="43"/>
      <c r="K373" s="43"/>
      <c r="L373" s="47"/>
      <c r="M373" s="295"/>
      <c r="N373" s="296"/>
      <c r="O373" s="297"/>
      <c r="P373" s="297"/>
      <c r="Q373" s="297"/>
      <c r="R373" s="297"/>
      <c r="S373" s="297"/>
      <c r="T373" s="298"/>
      <c r="U373" s="41"/>
      <c r="V373" s="41"/>
      <c r="W373" s="41"/>
      <c r="X373" s="41"/>
      <c r="Y373" s="41"/>
      <c r="Z373" s="41"/>
      <c r="AA373" s="41"/>
      <c r="AB373" s="41"/>
      <c r="AC373" s="41"/>
      <c r="AD373" s="41"/>
      <c r="AE373" s="41"/>
      <c r="AT373" s="20" t="s">
        <v>202</v>
      </c>
      <c r="AU373" s="20" t="s">
        <v>76</v>
      </c>
    </row>
    <row r="374" s="2" customFormat="1" ht="6.96" customHeight="1">
      <c r="A374" s="41"/>
      <c r="B374" s="62"/>
      <c r="C374" s="63"/>
      <c r="D374" s="63"/>
      <c r="E374" s="63"/>
      <c r="F374" s="63"/>
      <c r="G374" s="63"/>
      <c r="H374" s="63"/>
      <c r="I374" s="63"/>
      <c r="J374" s="63"/>
      <c r="K374" s="63"/>
      <c r="L374" s="47"/>
      <c r="M374" s="41"/>
      <c r="O374" s="41"/>
      <c r="P374" s="41"/>
      <c r="Q374" s="41"/>
      <c r="R374" s="41"/>
      <c r="S374" s="41"/>
      <c r="T374" s="41"/>
      <c r="U374" s="41"/>
      <c r="V374" s="41"/>
      <c r="W374" s="41"/>
      <c r="X374" s="41"/>
      <c r="Y374" s="41"/>
      <c r="Z374" s="41"/>
      <c r="AA374" s="41"/>
      <c r="AB374" s="41"/>
      <c r="AC374" s="41"/>
      <c r="AD374" s="41"/>
      <c r="AE374" s="41"/>
    </row>
  </sheetData>
  <sheetProtection sheet="1" autoFilter="0" formatColumns="0" formatRows="0" objects="1" scenarios="1" spinCount="100000" saltValue="m+Ns4Dpd81hsj+5p7Qwtc7jw+1e4zZoW8aPftLvDVe2222GoiaxL+Z9tDrBDllfUq2Iu9A/rnexXViwgKIWS2Q==" hashValue="MTb44hxh3pm2vjAL/ndyeLFAONnAzGMSa8J7q2wMhpoL4tabec0XWGvPk9S4pnORklaph+Krgmt8NGx0/aQ/XA==" algorithmName="SHA-512" password="97FE"/>
  <autoFilter ref="C94:K373"/>
  <mergeCells count="12">
    <mergeCell ref="E7:H7"/>
    <mergeCell ref="E9:H9"/>
    <mergeCell ref="E11:H11"/>
    <mergeCell ref="E20:H20"/>
    <mergeCell ref="E29:H29"/>
    <mergeCell ref="E50:H50"/>
    <mergeCell ref="E52:H52"/>
    <mergeCell ref="E54:H54"/>
    <mergeCell ref="E83:H83"/>
    <mergeCell ref="E85:H85"/>
    <mergeCell ref="E87:H87"/>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1.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113</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7567</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ROUND(J100,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ROUND((SUM(BE100:BE675)),  2)</f>
        <v>0</v>
      </c>
      <c r="G35" s="41"/>
      <c r="H35" s="41"/>
      <c r="I35" s="160">
        <v>0.20999999999999999</v>
      </c>
      <c r="J35" s="159">
        <f>ROUND(((SUM(BE100:BE675))*I35),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ROUND((SUM(BF100:BF675)),  2)</f>
        <v>0</v>
      </c>
      <c r="G36" s="41"/>
      <c r="H36" s="41"/>
      <c r="I36" s="160">
        <v>0.12</v>
      </c>
      <c r="J36" s="159">
        <f>ROUND(((SUM(BF100:BF675))*I36),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ROUND((SUM(BG100:BG675)),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ROUND((SUM(BH100:BH675)),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ROUND((SUM(BI100:BI675)),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D.1.4.4 - Silnoproud</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J100</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7568</v>
      </c>
      <c r="E64" s="180"/>
      <c r="F64" s="180"/>
      <c r="G64" s="180"/>
      <c r="H64" s="180"/>
      <c r="I64" s="180"/>
      <c r="J64" s="181">
        <f>J101</f>
        <v>0</v>
      </c>
      <c r="K64" s="178"/>
      <c r="L64" s="182"/>
      <c r="S64" s="9"/>
      <c r="T64" s="9"/>
      <c r="U64" s="9"/>
      <c r="V64" s="9"/>
      <c r="W64" s="9"/>
      <c r="X64" s="9"/>
      <c r="Y64" s="9"/>
      <c r="Z64" s="9"/>
      <c r="AA64" s="9"/>
      <c r="AB64" s="9"/>
      <c r="AC64" s="9"/>
      <c r="AD64" s="9"/>
      <c r="AE64" s="9"/>
    </row>
    <row r="65" s="10" customFormat="1" ht="19.92" customHeight="1">
      <c r="A65" s="10"/>
      <c r="B65" s="183"/>
      <c r="C65" s="128"/>
      <c r="D65" s="184" t="s">
        <v>7569</v>
      </c>
      <c r="E65" s="185"/>
      <c r="F65" s="185"/>
      <c r="G65" s="185"/>
      <c r="H65" s="185"/>
      <c r="I65" s="185"/>
      <c r="J65" s="186">
        <f>J102</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7570</v>
      </c>
      <c r="E66" s="185"/>
      <c r="F66" s="185"/>
      <c r="G66" s="185"/>
      <c r="H66" s="185"/>
      <c r="I66" s="185"/>
      <c r="J66" s="186">
        <f>J323</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7571</v>
      </c>
      <c r="E67" s="185"/>
      <c r="F67" s="185"/>
      <c r="G67" s="185"/>
      <c r="H67" s="185"/>
      <c r="I67" s="185"/>
      <c r="J67" s="186">
        <f>J342</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7572</v>
      </c>
      <c r="E68" s="185"/>
      <c r="F68" s="185"/>
      <c r="G68" s="185"/>
      <c r="H68" s="185"/>
      <c r="I68" s="185"/>
      <c r="J68" s="186">
        <f>J373</f>
        <v>0</v>
      </c>
      <c r="K68" s="128"/>
      <c r="L68" s="187"/>
      <c r="S68" s="10"/>
      <c r="T68" s="10"/>
      <c r="U68" s="10"/>
      <c r="V68" s="10"/>
      <c r="W68" s="10"/>
      <c r="X68" s="10"/>
      <c r="Y68" s="10"/>
      <c r="Z68" s="10"/>
      <c r="AA68" s="10"/>
      <c r="AB68" s="10"/>
      <c r="AC68" s="10"/>
      <c r="AD68" s="10"/>
      <c r="AE68" s="10"/>
    </row>
    <row r="69" s="9" customFormat="1" ht="24.96" customHeight="1">
      <c r="A69" s="9"/>
      <c r="B69" s="177"/>
      <c r="C69" s="178"/>
      <c r="D69" s="179" t="s">
        <v>7573</v>
      </c>
      <c r="E69" s="180"/>
      <c r="F69" s="180"/>
      <c r="G69" s="180"/>
      <c r="H69" s="180"/>
      <c r="I69" s="180"/>
      <c r="J69" s="181">
        <f>J416</f>
        <v>0</v>
      </c>
      <c r="K69" s="178"/>
      <c r="L69" s="182"/>
      <c r="S69" s="9"/>
      <c r="T69" s="9"/>
      <c r="U69" s="9"/>
      <c r="V69" s="9"/>
      <c r="W69" s="9"/>
      <c r="X69" s="9"/>
      <c r="Y69" s="9"/>
      <c r="Z69" s="9"/>
      <c r="AA69" s="9"/>
      <c r="AB69" s="9"/>
      <c r="AC69" s="9"/>
      <c r="AD69" s="9"/>
      <c r="AE69" s="9"/>
    </row>
    <row r="70" s="10" customFormat="1" ht="19.92" customHeight="1">
      <c r="A70" s="10"/>
      <c r="B70" s="183"/>
      <c r="C70" s="128"/>
      <c r="D70" s="184" t="s">
        <v>7574</v>
      </c>
      <c r="E70" s="185"/>
      <c r="F70" s="185"/>
      <c r="G70" s="185"/>
      <c r="H70" s="185"/>
      <c r="I70" s="185"/>
      <c r="J70" s="186">
        <f>J417</f>
        <v>0</v>
      </c>
      <c r="K70" s="128"/>
      <c r="L70" s="187"/>
      <c r="S70" s="10"/>
      <c r="T70" s="10"/>
      <c r="U70" s="10"/>
      <c r="V70" s="10"/>
      <c r="W70" s="10"/>
      <c r="X70" s="10"/>
      <c r="Y70" s="10"/>
      <c r="Z70" s="10"/>
      <c r="AA70" s="10"/>
      <c r="AB70" s="10"/>
      <c r="AC70" s="10"/>
      <c r="AD70" s="10"/>
      <c r="AE70" s="10"/>
    </row>
    <row r="71" s="10" customFormat="1" ht="19.92" customHeight="1">
      <c r="A71" s="10"/>
      <c r="B71" s="183"/>
      <c r="C71" s="128"/>
      <c r="D71" s="184" t="s">
        <v>7575</v>
      </c>
      <c r="E71" s="185"/>
      <c r="F71" s="185"/>
      <c r="G71" s="185"/>
      <c r="H71" s="185"/>
      <c r="I71" s="185"/>
      <c r="J71" s="186">
        <f>J472</f>
        <v>0</v>
      </c>
      <c r="K71" s="128"/>
      <c r="L71" s="187"/>
      <c r="S71" s="10"/>
      <c r="T71" s="10"/>
      <c r="U71" s="10"/>
      <c r="V71" s="10"/>
      <c r="W71" s="10"/>
      <c r="X71" s="10"/>
      <c r="Y71" s="10"/>
      <c r="Z71" s="10"/>
      <c r="AA71" s="10"/>
      <c r="AB71" s="10"/>
      <c r="AC71" s="10"/>
      <c r="AD71" s="10"/>
      <c r="AE71" s="10"/>
    </row>
    <row r="72" s="10" customFormat="1" ht="19.92" customHeight="1">
      <c r="A72" s="10"/>
      <c r="B72" s="183"/>
      <c r="C72" s="128"/>
      <c r="D72" s="184" t="s">
        <v>7576</v>
      </c>
      <c r="E72" s="185"/>
      <c r="F72" s="185"/>
      <c r="G72" s="185"/>
      <c r="H72" s="185"/>
      <c r="I72" s="185"/>
      <c r="J72" s="186">
        <f>J507</f>
        <v>0</v>
      </c>
      <c r="K72" s="128"/>
      <c r="L72" s="187"/>
      <c r="S72" s="10"/>
      <c r="T72" s="10"/>
      <c r="U72" s="10"/>
      <c r="V72" s="10"/>
      <c r="W72" s="10"/>
      <c r="X72" s="10"/>
      <c r="Y72" s="10"/>
      <c r="Z72" s="10"/>
      <c r="AA72" s="10"/>
      <c r="AB72" s="10"/>
      <c r="AC72" s="10"/>
      <c r="AD72" s="10"/>
      <c r="AE72" s="10"/>
    </row>
    <row r="73" s="10" customFormat="1" ht="19.92" customHeight="1">
      <c r="A73" s="10"/>
      <c r="B73" s="183"/>
      <c r="C73" s="128"/>
      <c r="D73" s="184" t="s">
        <v>7577</v>
      </c>
      <c r="E73" s="185"/>
      <c r="F73" s="185"/>
      <c r="G73" s="185"/>
      <c r="H73" s="185"/>
      <c r="I73" s="185"/>
      <c r="J73" s="186">
        <f>J544</f>
        <v>0</v>
      </c>
      <c r="K73" s="128"/>
      <c r="L73" s="187"/>
      <c r="S73" s="10"/>
      <c r="T73" s="10"/>
      <c r="U73" s="10"/>
      <c r="V73" s="10"/>
      <c r="W73" s="10"/>
      <c r="X73" s="10"/>
      <c r="Y73" s="10"/>
      <c r="Z73" s="10"/>
      <c r="AA73" s="10"/>
      <c r="AB73" s="10"/>
      <c r="AC73" s="10"/>
      <c r="AD73" s="10"/>
      <c r="AE73" s="10"/>
    </row>
    <row r="74" s="10" customFormat="1" ht="19.92" customHeight="1">
      <c r="A74" s="10"/>
      <c r="B74" s="183"/>
      <c r="C74" s="128"/>
      <c r="D74" s="184" t="s">
        <v>7578</v>
      </c>
      <c r="E74" s="185"/>
      <c r="F74" s="185"/>
      <c r="G74" s="185"/>
      <c r="H74" s="185"/>
      <c r="I74" s="185"/>
      <c r="J74" s="186">
        <f>J585</f>
        <v>0</v>
      </c>
      <c r="K74" s="128"/>
      <c r="L74" s="187"/>
      <c r="S74" s="10"/>
      <c r="T74" s="10"/>
      <c r="U74" s="10"/>
      <c r="V74" s="10"/>
      <c r="W74" s="10"/>
      <c r="X74" s="10"/>
      <c r="Y74" s="10"/>
      <c r="Z74" s="10"/>
      <c r="AA74" s="10"/>
      <c r="AB74" s="10"/>
      <c r="AC74" s="10"/>
      <c r="AD74" s="10"/>
      <c r="AE74" s="10"/>
    </row>
    <row r="75" s="9" customFormat="1" ht="24.96" customHeight="1">
      <c r="A75" s="9"/>
      <c r="B75" s="177"/>
      <c r="C75" s="178"/>
      <c r="D75" s="179" t="s">
        <v>7579</v>
      </c>
      <c r="E75" s="180"/>
      <c r="F75" s="180"/>
      <c r="G75" s="180"/>
      <c r="H75" s="180"/>
      <c r="I75" s="180"/>
      <c r="J75" s="181">
        <f>J588</f>
        <v>0</v>
      </c>
      <c r="K75" s="178"/>
      <c r="L75" s="182"/>
      <c r="S75" s="9"/>
      <c r="T75" s="9"/>
      <c r="U75" s="9"/>
      <c r="V75" s="9"/>
      <c r="W75" s="9"/>
      <c r="X75" s="9"/>
      <c r="Y75" s="9"/>
      <c r="Z75" s="9"/>
      <c r="AA75" s="9"/>
      <c r="AB75" s="9"/>
      <c r="AC75" s="9"/>
      <c r="AD75" s="9"/>
      <c r="AE75" s="9"/>
    </row>
    <row r="76" s="9" customFormat="1" ht="24.96" customHeight="1">
      <c r="A76" s="9"/>
      <c r="B76" s="177"/>
      <c r="C76" s="178"/>
      <c r="D76" s="179" t="s">
        <v>7580</v>
      </c>
      <c r="E76" s="180"/>
      <c r="F76" s="180"/>
      <c r="G76" s="180"/>
      <c r="H76" s="180"/>
      <c r="I76" s="180"/>
      <c r="J76" s="181">
        <f>J631</f>
        <v>0</v>
      </c>
      <c r="K76" s="178"/>
      <c r="L76" s="182"/>
      <c r="S76" s="9"/>
      <c r="T76" s="9"/>
      <c r="U76" s="9"/>
      <c r="V76" s="9"/>
      <c r="W76" s="9"/>
      <c r="X76" s="9"/>
      <c r="Y76" s="9"/>
      <c r="Z76" s="9"/>
      <c r="AA76" s="9"/>
      <c r="AB76" s="9"/>
      <c r="AC76" s="9"/>
      <c r="AD76" s="9"/>
      <c r="AE76" s="9"/>
    </row>
    <row r="77" s="9" customFormat="1" ht="24.96" customHeight="1">
      <c r="A77" s="9"/>
      <c r="B77" s="177"/>
      <c r="C77" s="178"/>
      <c r="D77" s="179" t="s">
        <v>7581</v>
      </c>
      <c r="E77" s="180"/>
      <c r="F77" s="180"/>
      <c r="G77" s="180"/>
      <c r="H77" s="180"/>
      <c r="I77" s="180"/>
      <c r="J77" s="181">
        <f>J636</f>
        <v>0</v>
      </c>
      <c r="K77" s="178"/>
      <c r="L77" s="182"/>
      <c r="S77" s="9"/>
      <c r="T77" s="9"/>
      <c r="U77" s="9"/>
      <c r="V77" s="9"/>
      <c r="W77" s="9"/>
      <c r="X77" s="9"/>
      <c r="Y77" s="9"/>
      <c r="Z77" s="9"/>
      <c r="AA77" s="9"/>
      <c r="AB77" s="9"/>
      <c r="AC77" s="9"/>
      <c r="AD77" s="9"/>
      <c r="AE77" s="9"/>
    </row>
    <row r="78" s="9" customFormat="1" ht="24.96" customHeight="1">
      <c r="A78" s="9"/>
      <c r="B78" s="177"/>
      <c r="C78" s="178"/>
      <c r="D78" s="179" t="s">
        <v>7582</v>
      </c>
      <c r="E78" s="180"/>
      <c r="F78" s="180"/>
      <c r="G78" s="180"/>
      <c r="H78" s="180"/>
      <c r="I78" s="180"/>
      <c r="J78" s="181">
        <f>J651</f>
        <v>0</v>
      </c>
      <c r="K78" s="178"/>
      <c r="L78" s="182"/>
      <c r="S78" s="9"/>
      <c r="T78" s="9"/>
      <c r="U78" s="9"/>
      <c r="V78" s="9"/>
      <c r="W78" s="9"/>
      <c r="X78" s="9"/>
      <c r="Y78" s="9"/>
      <c r="Z78" s="9"/>
      <c r="AA78" s="9"/>
      <c r="AB78" s="9"/>
      <c r="AC78" s="9"/>
      <c r="AD78" s="9"/>
      <c r="AE78" s="9"/>
    </row>
    <row r="79" s="2" customFormat="1" ht="21.84" customHeight="1">
      <c r="A79" s="41"/>
      <c r="B79" s="42"/>
      <c r="C79" s="43"/>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62"/>
      <c r="C80" s="63"/>
      <c r="D80" s="63"/>
      <c r="E80" s="63"/>
      <c r="F80" s="63"/>
      <c r="G80" s="63"/>
      <c r="H80" s="63"/>
      <c r="I80" s="63"/>
      <c r="J80" s="63"/>
      <c r="K80" s="63"/>
      <c r="L80" s="147"/>
      <c r="S80" s="41"/>
      <c r="T80" s="41"/>
      <c r="U80" s="41"/>
      <c r="V80" s="41"/>
      <c r="W80" s="41"/>
      <c r="X80" s="41"/>
      <c r="Y80" s="41"/>
      <c r="Z80" s="41"/>
      <c r="AA80" s="41"/>
      <c r="AB80" s="41"/>
      <c r="AC80" s="41"/>
      <c r="AD80" s="41"/>
      <c r="AE80" s="41"/>
    </row>
    <row r="84" s="2" customFormat="1" ht="6.96" customHeight="1">
      <c r="A84" s="41"/>
      <c r="B84" s="64"/>
      <c r="C84" s="65"/>
      <c r="D84" s="65"/>
      <c r="E84" s="65"/>
      <c r="F84" s="65"/>
      <c r="G84" s="65"/>
      <c r="H84" s="65"/>
      <c r="I84" s="65"/>
      <c r="J84" s="65"/>
      <c r="K84" s="65"/>
      <c r="L84" s="147"/>
      <c r="S84" s="41"/>
      <c r="T84" s="41"/>
      <c r="U84" s="41"/>
      <c r="V84" s="41"/>
      <c r="W84" s="41"/>
      <c r="X84" s="41"/>
      <c r="Y84" s="41"/>
      <c r="Z84" s="41"/>
      <c r="AA84" s="41"/>
      <c r="AB84" s="41"/>
      <c r="AC84" s="41"/>
      <c r="AD84" s="41"/>
      <c r="AE84" s="41"/>
    </row>
    <row r="85" s="2" customFormat="1" ht="24.96" customHeight="1">
      <c r="A85" s="41"/>
      <c r="B85" s="42"/>
      <c r="C85" s="26" t="s">
        <v>178</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6.96" customHeight="1">
      <c r="A86" s="41"/>
      <c r="B86" s="42"/>
      <c r="C86" s="43"/>
      <c r="D86" s="43"/>
      <c r="E86" s="43"/>
      <c r="F86" s="43"/>
      <c r="G86" s="43"/>
      <c r="H86" s="43"/>
      <c r="I86" s="43"/>
      <c r="J86" s="43"/>
      <c r="K86" s="43"/>
      <c r="L86" s="147"/>
      <c r="S86" s="41"/>
      <c r="T86" s="41"/>
      <c r="U86" s="41"/>
      <c r="V86" s="41"/>
      <c r="W86" s="41"/>
      <c r="X86" s="41"/>
      <c r="Y86" s="41"/>
      <c r="Z86" s="41"/>
      <c r="AA86" s="41"/>
      <c r="AB86" s="41"/>
      <c r="AC86" s="41"/>
      <c r="AD86" s="41"/>
      <c r="AE86" s="41"/>
    </row>
    <row r="87" s="2" customFormat="1" ht="12" customHeight="1">
      <c r="A87" s="41"/>
      <c r="B87" s="42"/>
      <c r="C87" s="35" t="s">
        <v>16</v>
      </c>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6.5" customHeight="1">
      <c r="A88" s="41"/>
      <c r="B88" s="42"/>
      <c r="C88" s="43"/>
      <c r="D88" s="43"/>
      <c r="E88" s="172" t="str">
        <f>E7</f>
        <v>Tělocvična ZŠ TGM Poděbrady</v>
      </c>
      <c r="F88" s="35"/>
      <c r="G88" s="35"/>
      <c r="H88" s="35"/>
      <c r="I88" s="43"/>
      <c r="J88" s="43"/>
      <c r="K88" s="43"/>
      <c r="L88" s="147"/>
      <c r="S88" s="41"/>
      <c r="T88" s="41"/>
      <c r="U88" s="41"/>
      <c r="V88" s="41"/>
      <c r="W88" s="41"/>
      <c r="X88" s="41"/>
      <c r="Y88" s="41"/>
      <c r="Z88" s="41"/>
      <c r="AA88" s="41"/>
      <c r="AB88" s="41"/>
      <c r="AC88" s="41"/>
      <c r="AD88" s="41"/>
      <c r="AE88" s="41"/>
    </row>
    <row r="89" s="1" customFormat="1" ht="12" customHeight="1">
      <c r="B89" s="24"/>
      <c r="C89" s="35" t="s">
        <v>153</v>
      </c>
      <c r="D89" s="25"/>
      <c r="E89" s="25"/>
      <c r="F89" s="25"/>
      <c r="G89" s="25"/>
      <c r="H89" s="25"/>
      <c r="I89" s="25"/>
      <c r="J89" s="25"/>
      <c r="K89" s="25"/>
      <c r="L89" s="23"/>
    </row>
    <row r="90" s="2" customFormat="1" ht="16.5" customHeight="1">
      <c r="A90" s="41"/>
      <c r="B90" s="42"/>
      <c r="C90" s="43"/>
      <c r="D90" s="43"/>
      <c r="E90" s="172" t="s">
        <v>1254</v>
      </c>
      <c r="F90" s="43"/>
      <c r="G90" s="43"/>
      <c r="H90" s="43"/>
      <c r="I90" s="43"/>
      <c r="J90" s="43"/>
      <c r="K90" s="43"/>
      <c r="L90" s="147"/>
      <c r="S90" s="41"/>
      <c r="T90" s="41"/>
      <c r="U90" s="41"/>
      <c r="V90" s="41"/>
      <c r="W90" s="41"/>
      <c r="X90" s="41"/>
      <c r="Y90" s="41"/>
      <c r="Z90" s="41"/>
      <c r="AA90" s="41"/>
      <c r="AB90" s="41"/>
      <c r="AC90" s="41"/>
      <c r="AD90" s="41"/>
      <c r="AE90" s="41"/>
    </row>
    <row r="91" s="2" customFormat="1" ht="12" customHeight="1">
      <c r="A91" s="41"/>
      <c r="B91" s="42"/>
      <c r="C91" s="35" t="s">
        <v>155</v>
      </c>
      <c r="D91" s="43"/>
      <c r="E91" s="43"/>
      <c r="F91" s="43"/>
      <c r="G91" s="43"/>
      <c r="H91" s="43"/>
      <c r="I91" s="43"/>
      <c r="J91" s="43"/>
      <c r="K91" s="43"/>
      <c r="L91" s="147"/>
      <c r="S91" s="41"/>
      <c r="T91" s="41"/>
      <c r="U91" s="41"/>
      <c r="V91" s="41"/>
      <c r="W91" s="41"/>
      <c r="X91" s="41"/>
      <c r="Y91" s="41"/>
      <c r="Z91" s="41"/>
      <c r="AA91" s="41"/>
      <c r="AB91" s="41"/>
      <c r="AC91" s="41"/>
      <c r="AD91" s="41"/>
      <c r="AE91" s="41"/>
    </row>
    <row r="92" s="2" customFormat="1" ht="16.5" customHeight="1">
      <c r="A92" s="41"/>
      <c r="B92" s="42"/>
      <c r="C92" s="43"/>
      <c r="D92" s="43"/>
      <c r="E92" s="72" t="str">
        <f>E11</f>
        <v>D.1.4.4 - Silnoproud</v>
      </c>
      <c r="F92" s="43"/>
      <c r="G92" s="43"/>
      <c r="H92" s="43"/>
      <c r="I92" s="43"/>
      <c r="J92" s="43"/>
      <c r="K92" s="43"/>
      <c r="L92" s="147"/>
      <c r="S92" s="41"/>
      <c r="T92" s="41"/>
      <c r="U92" s="41"/>
      <c r="V92" s="41"/>
      <c r="W92" s="41"/>
      <c r="X92" s="41"/>
      <c r="Y92" s="41"/>
      <c r="Z92" s="41"/>
      <c r="AA92" s="41"/>
      <c r="AB92" s="41"/>
      <c r="AC92" s="41"/>
      <c r="AD92" s="41"/>
      <c r="AE92" s="41"/>
    </row>
    <row r="93" s="2" customFormat="1" ht="6.96" customHeight="1">
      <c r="A93" s="41"/>
      <c r="B93" s="42"/>
      <c r="C93" s="43"/>
      <c r="D93" s="43"/>
      <c r="E93" s="43"/>
      <c r="F93" s="43"/>
      <c r="G93" s="43"/>
      <c r="H93" s="43"/>
      <c r="I93" s="43"/>
      <c r="J93" s="43"/>
      <c r="K93" s="43"/>
      <c r="L93" s="147"/>
      <c r="S93" s="41"/>
      <c r="T93" s="41"/>
      <c r="U93" s="41"/>
      <c r="V93" s="41"/>
      <c r="W93" s="41"/>
      <c r="X93" s="41"/>
      <c r="Y93" s="41"/>
      <c r="Z93" s="41"/>
      <c r="AA93" s="41"/>
      <c r="AB93" s="41"/>
      <c r="AC93" s="41"/>
      <c r="AD93" s="41"/>
      <c r="AE93" s="41"/>
    </row>
    <row r="94" s="2" customFormat="1" ht="12" customHeight="1">
      <c r="A94" s="41"/>
      <c r="B94" s="42"/>
      <c r="C94" s="35" t="s">
        <v>21</v>
      </c>
      <c r="D94" s="43"/>
      <c r="E94" s="43"/>
      <c r="F94" s="30" t="str">
        <f>F14</f>
        <v xml:space="preserve"> </v>
      </c>
      <c r="G94" s="43"/>
      <c r="H94" s="43"/>
      <c r="I94" s="35" t="s">
        <v>23</v>
      </c>
      <c r="J94" s="75" t="str">
        <f>IF(J14="","",J14)</f>
        <v>26. 2. 2026</v>
      </c>
      <c r="K94" s="43"/>
      <c r="L94" s="147"/>
      <c r="S94" s="41"/>
      <c r="T94" s="41"/>
      <c r="U94" s="41"/>
      <c r="V94" s="41"/>
      <c r="W94" s="41"/>
      <c r="X94" s="41"/>
      <c r="Y94" s="41"/>
      <c r="Z94" s="41"/>
      <c r="AA94" s="41"/>
      <c r="AB94" s="41"/>
      <c r="AC94" s="41"/>
      <c r="AD94" s="41"/>
      <c r="AE94" s="41"/>
    </row>
    <row r="95" s="2" customFormat="1" ht="6.96" customHeight="1">
      <c r="A95" s="41"/>
      <c r="B95" s="42"/>
      <c r="C95" s="43"/>
      <c r="D95" s="43"/>
      <c r="E95" s="43"/>
      <c r="F95" s="43"/>
      <c r="G95" s="43"/>
      <c r="H95" s="43"/>
      <c r="I95" s="43"/>
      <c r="J95" s="43"/>
      <c r="K95" s="43"/>
      <c r="L95" s="147"/>
      <c r="S95" s="41"/>
      <c r="T95" s="41"/>
      <c r="U95" s="41"/>
      <c r="V95" s="41"/>
      <c r="W95" s="41"/>
      <c r="X95" s="41"/>
      <c r="Y95" s="41"/>
      <c r="Z95" s="41"/>
      <c r="AA95" s="41"/>
      <c r="AB95" s="41"/>
      <c r="AC95" s="41"/>
      <c r="AD95" s="41"/>
      <c r="AE95" s="41"/>
    </row>
    <row r="96" s="2" customFormat="1" ht="15.15" customHeight="1">
      <c r="A96" s="41"/>
      <c r="B96" s="42"/>
      <c r="C96" s="35" t="s">
        <v>25</v>
      </c>
      <c r="D96" s="43"/>
      <c r="E96" s="43"/>
      <c r="F96" s="30" t="str">
        <f>E17</f>
        <v xml:space="preserve"> </v>
      </c>
      <c r="G96" s="43"/>
      <c r="H96" s="43"/>
      <c r="I96" s="35" t="s">
        <v>30</v>
      </c>
      <c r="J96" s="39" t="str">
        <f>E23</f>
        <v xml:space="preserve"> </v>
      </c>
      <c r="K96" s="43"/>
      <c r="L96" s="147"/>
      <c r="S96" s="41"/>
      <c r="T96" s="41"/>
      <c r="U96" s="41"/>
      <c r="V96" s="41"/>
      <c r="W96" s="41"/>
      <c r="X96" s="41"/>
      <c r="Y96" s="41"/>
      <c r="Z96" s="41"/>
      <c r="AA96" s="41"/>
      <c r="AB96" s="41"/>
      <c r="AC96" s="41"/>
      <c r="AD96" s="41"/>
      <c r="AE96" s="41"/>
    </row>
    <row r="97" s="2" customFormat="1" ht="15.15" customHeight="1">
      <c r="A97" s="41"/>
      <c r="B97" s="42"/>
      <c r="C97" s="35" t="s">
        <v>28</v>
      </c>
      <c r="D97" s="43"/>
      <c r="E97" s="43"/>
      <c r="F97" s="30" t="str">
        <f>IF(E20="","",E20)</f>
        <v>Vyplň údaj</v>
      </c>
      <c r="G97" s="43"/>
      <c r="H97" s="43"/>
      <c r="I97" s="35" t="s">
        <v>32</v>
      </c>
      <c r="J97" s="39" t="str">
        <f>E26</f>
        <v xml:space="preserve"> </v>
      </c>
      <c r="K97" s="43"/>
      <c r="L97" s="147"/>
      <c r="S97" s="41"/>
      <c r="T97" s="41"/>
      <c r="U97" s="41"/>
      <c r="V97" s="41"/>
      <c r="W97" s="41"/>
      <c r="X97" s="41"/>
      <c r="Y97" s="41"/>
      <c r="Z97" s="41"/>
      <c r="AA97" s="41"/>
      <c r="AB97" s="41"/>
      <c r="AC97" s="41"/>
      <c r="AD97" s="41"/>
      <c r="AE97" s="41"/>
    </row>
    <row r="98" s="2" customFormat="1" ht="10.32" customHeight="1">
      <c r="A98" s="41"/>
      <c r="B98" s="42"/>
      <c r="C98" s="43"/>
      <c r="D98" s="43"/>
      <c r="E98" s="43"/>
      <c r="F98" s="43"/>
      <c r="G98" s="43"/>
      <c r="H98" s="43"/>
      <c r="I98" s="43"/>
      <c r="J98" s="43"/>
      <c r="K98" s="43"/>
      <c r="L98" s="147"/>
      <c r="S98" s="41"/>
      <c r="T98" s="41"/>
      <c r="U98" s="41"/>
      <c r="V98" s="41"/>
      <c r="W98" s="41"/>
      <c r="X98" s="41"/>
      <c r="Y98" s="41"/>
      <c r="Z98" s="41"/>
      <c r="AA98" s="41"/>
      <c r="AB98" s="41"/>
      <c r="AC98" s="41"/>
      <c r="AD98" s="41"/>
      <c r="AE98" s="41"/>
    </row>
    <row r="99" s="11" customFormat="1" ht="29.28" customHeight="1">
      <c r="A99" s="188"/>
      <c r="B99" s="189"/>
      <c r="C99" s="190" t="s">
        <v>179</v>
      </c>
      <c r="D99" s="191" t="s">
        <v>54</v>
      </c>
      <c r="E99" s="191" t="s">
        <v>50</v>
      </c>
      <c r="F99" s="191" t="s">
        <v>51</v>
      </c>
      <c r="G99" s="191" t="s">
        <v>180</v>
      </c>
      <c r="H99" s="191" t="s">
        <v>181</v>
      </c>
      <c r="I99" s="191" t="s">
        <v>182</v>
      </c>
      <c r="J99" s="191" t="s">
        <v>159</v>
      </c>
      <c r="K99" s="192" t="s">
        <v>183</v>
      </c>
      <c r="L99" s="193"/>
      <c r="M99" s="95" t="s">
        <v>19</v>
      </c>
      <c r="N99" s="96" t="s">
        <v>39</v>
      </c>
      <c r="O99" s="96" t="s">
        <v>184</v>
      </c>
      <c r="P99" s="96" t="s">
        <v>185</v>
      </c>
      <c r="Q99" s="96" t="s">
        <v>186</v>
      </c>
      <c r="R99" s="96" t="s">
        <v>187</v>
      </c>
      <c r="S99" s="96" t="s">
        <v>188</v>
      </c>
      <c r="T99" s="97" t="s">
        <v>189</v>
      </c>
      <c r="U99" s="188"/>
      <c r="V99" s="188"/>
      <c r="W99" s="188"/>
      <c r="X99" s="188"/>
      <c r="Y99" s="188"/>
      <c r="Z99" s="188"/>
      <c r="AA99" s="188"/>
      <c r="AB99" s="188"/>
      <c r="AC99" s="188"/>
      <c r="AD99" s="188"/>
      <c r="AE99" s="188"/>
    </row>
    <row r="100" s="2" customFormat="1" ht="22.8" customHeight="1">
      <c r="A100" s="41"/>
      <c r="B100" s="42"/>
      <c r="C100" s="102" t="s">
        <v>190</v>
      </c>
      <c r="D100" s="43"/>
      <c r="E100" s="43"/>
      <c r="F100" s="43"/>
      <c r="G100" s="43"/>
      <c r="H100" s="43"/>
      <c r="I100" s="43"/>
      <c r="J100" s="194">
        <f>BK100</f>
        <v>0</v>
      </c>
      <c r="K100" s="43"/>
      <c r="L100" s="47"/>
      <c r="M100" s="98"/>
      <c r="N100" s="195"/>
      <c r="O100" s="99"/>
      <c r="P100" s="196">
        <f>P101+P416+P588+P631+P636+P651</f>
        <v>0</v>
      </c>
      <c r="Q100" s="99"/>
      <c r="R100" s="196">
        <f>R101+R416+R588+R631+R636+R651</f>
        <v>0</v>
      </c>
      <c r="S100" s="99"/>
      <c r="T100" s="197">
        <f>T101+T416+T588+T631+T636+T651</f>
        <v>0</v>
      </c>
      <c r="U100" s="41"/>
      <c r="V100" s="41"/>
      <c r="W100" s="41"/>
      <c r="X100" s="41"/>
      <c r="Y100" s="41"/>
      <c r="Z100" s="41"/>
      <c r="AA100" s="41"/>
      <c r="AB100" s="41"/>
      <c r="AC100" s="41"/>
      <c r="AD100" s="41"/>
      <c r="AE100" s="41"/>
      <c r="AT100" s="20" t="s">
        <v>68</v>
      </c>
      <c r="AU100" s="20" t="s">
        <v>160</v>
      </c>
      <c r="BK100" s="198">
        <f>BK101+BK416+BK588+BK631+BK636+BK651</f>
        <v>0</v>
      </c>
    </row>
    <row r="101" s="12" customFormat="1" ht="25.92" customHeight="1">
      <c r="A101" s="12"/>
      <c r="B101" s="199"/>
      <c r="C101" s="200"/>
      <c r="D101" s="201" t="s">
        <v>68</v>
      </c>
      <c r="E101" s="202" t="s">
        <v>7072</v>
      </c>
      <c r="F101" s="202" t="s">
        <v>7583</v>
      </c>
      <c r="G101" s="200"/>
      <c r="H101" s="200"/>
      <c r="I101" s="203"/>
      <c r="J101" s="204">
        <f>BK101</f>
        <v>0</v>
      </c>
      <c r="K101" s="200"/>
      <c r="L101" s="205"/>
      <c r="M101" s="206"/>
      <c r="N101" s="207"/>
      <c r="O101" s="207"/>
      <c r="P101" s="208">
        <f>P102+P323+P342+P373</f>
        <v>0</v>
      </c>
      <c r="Q101" s="207"/>
      <c r="R101" s="208">
        <f>R102+R323+R342+R373</f>
        <v>0</v>
      </c>
      <c r="S101" s="207"/>
      <c r="T101" s="209">
        <f>T102+T323+T342+T373</f>
        <v>0</v>
      </c>
      <c r="U101" s="12"/>
      <c r="V101" s="12"/>
      <c r="W101" s="12"/>
      <c r="X101" s="12"/>
      <c r="Y101" s="12"/>
      <c r="Z101" s="12"/>
      <c r="AA101" s="12"/>
      <c r="AB101" s="12"/>
      <c r="AC101" s="12"/>
      <c r="AD101" s="12"/>
      <c r="AE101" s="12"/>
      <c r="AR101" s="210" t="s">
        <v>76</v>
      </c>
      <c r="AT101" s="211" t="s">
        <v>68</v>
      </c>
      <c r="AU101" s="211" t="s">
        <v>69</v>
      </c>
      <c r="AY101" s="210" t="s">
        <v>193</v>
      </c>
      <c r="BK101" s="212">
        <f>BK102+BK323+BK342+BK373</f>
        <v>0</v>
      </c>
    </row>
    <row r="102" s="12" customFormat="1" ht="22.8" customHeight="1">
      <c r="A102" s="12"/>
      <c r="B102" s="199"/>
      <c r="C102" s="200"/>
      <c r="D102" s="201" t="s">
        <v>68</v>
      </c>
      <c r="E102" s="213" t="s">
        <v>7399</v>
      </c>
      <c r="F102" s="213" t="s">
        <v>7583</v>
      </c>
      <c r="G102" s="200"/>
      <c r="H102" s="200"/>
      <c r="I102" s="203"/>
      <c r="J102" s="214">
        <f>BK102</f>
        <v>0</v>
      </c>
      <c r="K102" s="200"/>
      <c r="L102" s="205"/>
      <c r="M102" s="206"/>
      <c r="N102" s="207"/>
      <c r="O102" s="207"/>
      <c r="P102" s="208">
        <f>SUM(P103:P322)</f>
        <v>0</v>
      </c>
      <c r="Q102" s="207"/>
      <c r="R102" s="208">
        <f>SUM(R103:R322)</f>
        <v>0</v>
      </c>
      <c r="S102" s="207"/>
      <c r="T102" s="209">
        <f>SUM(T103:T322)</f>
        <v>0</v>
      </c>
      <c r="U102" s="12"/>
      <c r="V102" s="12"/>
      <c r="W102" s="12"/>
      <c r="X102" s="12"/>
      <c r="Y102" s="12"/>
      <c r="Z102" s="12"/>
      <c r="AA102" s="12"/>
      <c r="AB102" s="12"/>
      <c r="AC102" s="12"/>
      <c r="AD102" s="12"/>
      <c r="AE102" s="12"/>
      <c r="AR102" s="210" t="s">
        <v>76</v>
      </c>
      <c r="AT102" s="211" t="s">
        <v>68</v>
      </c>
      <c r="AU102" s="211" t="s">
        <v>76</v>
      </c>
      <c r="AY102" s="210" t="s">
        <v>193</v>
      </c>
      <c r="BK102" s="212">
        <f>SUM(BK103:BK322)</f>
        <v>0</v>
      </c>
    </row>
    <row r="103" s="2" customFormat="1" ht="16.5" customHeight="1">
      <c r="A103" s="41"/>
      <c r="B103" s="42"/>
      <c r="C103" s="215" t="s">
        <v>76</v>
      </c>
      <c r="D103" s="215" t="s">
        <v>195</v>
      </c>
      <c r="E103" s="216" t="s">
        <v>7584</v>
      </c>
      <c r="F103" s="217" t="s">
        <v>7585</v>
      </c>
      <c r="G103" s="218" t="s">
        <v>1765</v>
      </c>
      <c r="H103" s="219">
        <v>120</v>
      </c>
      <c r="I103" s="220"/>
      <c r="J103" s="221">
        <f>ROUND(I103*H103,2)</f>
        <v>0</v>
      </c>
      <c r="K103" s="217" t="s">
        <v>19</v>
      </c>
      <c r="L103" s="47"/>
      <c r="M103" s="222" t="s">
        <v>19</v>
      </c>
      <c r="N103" s="223" t="s">
        <v>40</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200</v>
      </c>
      <c r="AT103" s="226" t="s">
        <v>195</v>
      </c>
      <c r="AU103" s="226" t="s">
        <v>78</v>
      </c>
      <c r="AY103" s="20" t="s">
        <v>193</v>
      </c>
      <c r="BE103" s="227">
        <f>IF(N103="základní",J103,0)</f>
        <v>0</v>
      </c>
      <c r="BF103" s="227">
        <f>IF(N103="snížená",J103,0)</f>
        <v>0</v>
      </c>
      <c r="BG103" s="227">
        <f>IF(N103="zákl. přenesená",J103,0)</f>
        <v>0</v>
      </c>
      <c r="BH103" s="227">
        <f>IF(N103="sníž. přenesená",J103,0)</f>
        <v>0</v>
      </c>
      <c r="BI103" s="227">
        <f>IF(N103="nulová",J103,0)</f>
        <v>0</v>
      </c>
      <c r="BJ103" s="20" t="s">
        <v>76</v>
      </c>
      <c r="BK103" s="227">
        <f>ROUND(I103*H103,2)</f>
        <v>0</v>
      </c>
      <c r="BL103" s="20" t="s">
        <v>200</v>
      </c>
      <c r="BM103" s="226" t="s">
        <v>7586</v>
      </c>
    </row>
    <row r="104" s="2" customFormat="1">
      <c r="A104" s="41"/>
      <c r="B104" s="42"/>
      <c r="C104" s="43"/>
      <c r="D104" s="228" t="s">
        <v>202</v>
      </c>
      <c r="E104" s="43"/>
      <c r="F104" s="229" t="s">
        <v>7585</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202</v>
      </c>
      <c r="AU104" s="20" t="s">
        <v>78</v>
      </c>
    </row>
    <row r="105" s="2" customFormat="1" ht="16.5" customHeight="1">
      <c r="A105" s="41"/>
      <c r="B105" s="42"/>
      <c r="C105" s="215" t="s">
        <v>78</v>
      </c>
      <c r="D105" s="215" t="s">
        <v>195</v>
      </c>
      <c r="E105" s="216" t="s">
        <v>7587</v>
      </c>
      <c r="F105" s="217" t="s">
        <v>7588</v>
      </c>
      <c r="G105" s="218" t="s">
        <v>1765</v>
      </c>
      <c r="H105" s="219">
        <v>260</v>
      </c>
      <c r="I105" s="220"/>
      <c r="J105" s="221">
        <f>ROUND(I105*H105,2)</f>
        <v>0</v>
      </c>
      <c r="K105" s="217" t="s">
        <v>19</v>
      </c>
      <c r="L105" s="47"/>
      <c r="M105" s="222" t="s">
        <v>19</v>
      </c>
      <c r="N105" s="223" t="s">
        <v>40</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200</v>
      </c>
      <c r="AT105" s="226" t="s">
        <v>195</v>
      </c>
      <c r="AU105" s="226" t="s">
        <v>78</v>
      </c>
      <c r="AY105" s="20" t="s">
        <v>193</v>
      </c>
      <c r="BE105" s="227">
        <f>IF(N105="základní",J105,0)</f>
        <v>0</v>
      </c>
      <c r="BF105" s="227">
        <f>IF(N105="snížená",J105,0)</f>
        <v>0</v>
      </c>
      <c r="BG105" s="227">
        <f>IF(N105="zákl. přenesená",J105,0)</f>
        <v>0</v>
      </c>
      <c r="BH105" s="227">
        <f>IF(N105="sníž. přenesená",J105,0)</f>
        <v>0</v>
      </c>
      <c r="BI105" s="227">
        <f>IF(N105="nulová",J105,0)</f>
        <v>0</v>
      </c>
      <c r="BJ105" s="20" t="s">
        <v>76</v>
      </c>
      <c r="BK105" s="227">
        <f>ROUND(I105*H105,2)</f>
        <v>0</v>
      </c>
      <c r="BL105" s="20" t="s">
        <v>200</v>
      </c>
      <c r="BM105" s="226" t="s">
        <v>7589</v>
      </c>
    </row>
    <row r="106" s="2" customFormat="1">
      <c r="A106" s="41"/>
      <c r="B106" s="42"/>
      <c r="C106" s="43"/>
      <c r="D106" s="228" t="s">
        <v>202</v>
      </c>
      <c r="E106" s="43"/>
      <c r="F106" s="229" t="s">
        <v>7588</v>
      </c>
      <c r="G106" s="43"/>
      <c r="H106" s="43"/>
      <c r="I106" s="230"/>
      <c r="J106" s="43"/>
      <c r="K106" s="43"/>
      <c r="L106" s="47"/>
      <c r="M106" s="231"/>
      <c r="N106" s="232"/>
      <c r="O106" s="87"/>
      <c r="P106" s="87"/>
      <c r="Q106" s="87"/>
      <c r="R106" s="87"/>
      <c r="S106" s="87"/>
      <c r="T106" s="88"/>
      <c r="U106" s="41"/>
      <c r="V106" s="41"/>
      <c r="W106" s="41"/>
      <c r="X106" s="41"/>
      <c r="Y106" s="41"/>
      <c r="Z106" s="41"/>
      <c r="AA106" s="41"/>
      <c r="AB106" s="41"/>
      <c r="AC106" s="41"/>
      <c r="AD106" s="41"/>
      <c r="AE106" s="41"/>
      <c r="AT106" s="20" t="s">
        <v>202</v>
      </c>
      <c r="AU106" s="20" t="s">
        <v>78</v>
      </c>
    </row>
    <row r="107" s="2" customFormat="1" ht="16.5" customHeight="1">
      <c r="A107" s="41"/>
      <c r="B107" s="42"/>
      <c r="C107" s="215" t="s">
        <v>219</v>
      </c>
      <c r="D107" s="215" t="s">
        <v>195</v>
      </c>
      <c r="E107" s="216" t="s">
        <v>7590</v>
      </c>
      <c r="F107" s="217" t="s">
        <v>7591</v>
      </c>
      <c r="G107" s="218" t="s">
        <v>1765</v>
      </c>
      <c r="H107" s="219">
        <v>90</v>
      </c>
      <c r="I107" s="220"/>
      <c r="J107" s="221">
        <f>ROUND(I107*H107,2)</f>
        <v>0</v>
      </c>
      <c r="K107" s="217" t="s">
        <v>19</v>
      </c>
      <c r="L107" s="47"/>
      <c r="M107" s="222" t="s">
        <v>19</v>
      </c>
      <c r="N107" s="223" t="s">
        <v>40</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200</v>
      </c>
      <c r="AT107" s="226" t="s">
        <v>195</v>
      </c>
      <c r="AU107" s="226" t="s">
        <v>78</v>
      </c>
      <c r="AY107" s="20" t="s">
        <v>193</v>
      </c>
      <c r="BE107" s="227">
        <f>IF(N107="základní",J107,0)</f>
        <v>0</v>
      </c>
      <c r="BF107" s="227">
        <f>IF(N107="snížená",J107,0)</f>
        <v>0</v>
      </c>
      <c r="BG107" s="227">
        <f>IF(N107="zákl. přenesená",J107,0)</f>
        <v>0</v>
      </c>
      <c r="BH107" s="227">
        <f>IF(N107="sníž. přenesená",J107,0)</f>
        <v>0</v>
      </c>
      <c r="BI107" s="227">
        <f>IF(N107="nulová",J107,0)</f>
        <v>0</v>
      </c>
      <c r="BJ107" s="20" t="s">
        <v>76</v>
      </c>
      <c r="BK107" s="227">
        <f>ROUND(I107*H107,2)</f>
        <v>0</v>
      </c>
      <c r="BL107" s="20" t="s">
        <v>200</v>
      </c>
      <c r="BM107" s="226" t="s">
        <v>7592</v>
      </c>
    </row>
    <row r="108" s="2" customFormat="1">
      <c r="A108" s="41"/>
      <c r="B108" s="42"/>
      <c r="C108" s="43"/>
      <c r="D108" s="228" t="s">
        <v>202</v>
      </c>
      <c r="E108" s="43"/>
      <c r="F108" s="229" t="s">
        <v>7591</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202</v>
      </c>
      <c r="AU108" s="20" t="s">
        <v>78</v>
      </c>
    </row>
    <row r="109" s="2" customFormat="1" ht="16.5" customHeight="1">
      <c r="A109" s="41"/>
      <c r="B109" s="42"/>
      <c r="C109" s="215" t="s">
        <v>200</v>
      </c>
      <c r="D109" s="215" t="s">
        <v>195</v>
      </c>
      <c r="E109" s="216" t="s">
        <v>7593</v>
      </c>
      <c r="F109" s="217" t="s">
        <v>7594</v>
      </c>
      <c r="G109" s="218" t="s">
        <v>1765</v>
      </c>
      <c r="H109" s="219">
        <v>60</v>
      </c>
      <c r="I109" s="220"/>
      <c r="J109" s="221">
        <f>ROUND(I109*H109,2)</f>
        <v>0</v>
      </c>
      <c r="K109" s="217" t="s">
        <v>19</v>
      </c>
      <c r="L109" s="47"/>
      <c r="M109" s="222" t="s">
        <v>19</v>
      </c>
      <c r="N109" s="223" t="s">
        <v>40</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200</v>
      </c>
      <c r="AT109" s="226" t="s">
        <v>195</v>
      </c>
      <c r="AU109" s="226" t="s">
        <v>78</v>
      </c>
      <c r="AY109" s="20" t="s">
        <v>193</v>
      </c>
      <c r="BE109" s="227">
        <f>IF(N109="základní",J109,0)</f>
        <v>0</v>
      </c>
      <c r="BF109" s="227">
        <f>IF(N109="snížená",J109,0)</f>
        <v>0</v>
      </c>
      <c r="BG109" s="227">
        <f>IF(N109="zákl. přenesená",J109,0)</f>
        <v>0</v>
      </c>
      <c r="BH109" s="227">
        <f>IF(N109="sníž. přenesená",J109,0)</f>
        <v>0</v>
      </c>
      <c r="BI109" s="227">
        <f>IF(N109="nulová",J109,0)</f>
        <v>0</v>
      </c>
      <c r="BJ109" s="20" t="s">
        <v>76</v>
      </c>
      <c r="BK109" s="227">
        <f>ROUND(I109*H109,2)</f>
        <v>0</v>
      </c>
      <c r="BL109" s="20" t="s">
        <v>200</v>
      </c>
      <c r="BM109" s="226" t="s">
        <v>7595</v>
      </c>
    </row>
    <row r="110" s="2" customFormat="1">
      <c r="A110" s="41"/>
      <c r="B110" s="42"/>
      <c r="C110" s="43"/>
      <c r="D110" s="228" t="s">
        <v>202</v>
      </c>
      <c r="E110" s="43"/>
      <c r="F110" s="229" t="s">
        <v>7596</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202</v>
      </c>
      <c r="AU110" s="20" t="s">
        <v>78</v>
      </c>
    </row>
    <row r="111" s="2" customFormat="1" ht="16.5" customHeight="1">
      <c r="A111" s="41"/>
      <c r="B111" s="42"/>
      <c r="C111" s="215" t="s">
        <v>245</v>
      </c>
      <c r="D111" s="215" t="s">
        <v>195</v>
      </c>
      <c r="E111" s="216" t="s">
        <v>7597</v>
      </c>
      <c r="F111" s="217" t="s">
        <v>7598</v>
      </c>
      <c r="G111" s="218" t="s">
        <v>1765</v>
      </c>
      <c r="H111" s="219">
        <v>40</v>
      </c>
      <c r="I111" s="220"/>
      <c r="J111" s="221">
        <f>ROUND(I111*H111,2)</f>
        <v>0</v>
      </c>
      <c r="K111" s="217" t="s">
        <v>19</v>
      </c>
      <c r="L111" s="47"/>
      <c r="M111" s="222" t="s">
        <v>19</v>
      </c>
      <c r="N111" s="223" t="s">
        <v>40</v>
      </c>
      <c r="O111" s="87"/>
      <c r="P111" s="224">
        <f>O111*H111</f>
        <v>0</v>
      </c>
      <c r="Q111" s="224">
        <v>0</v>
      </c>
      <c r="R111" s="224">
        <f>Q111*H111</f>
        <v>0</v>
      </c>
      <c r="S111" s="224">
        <v>0</v>
      </c>
      <c r="T111" s="225">
        <f>S111*H111</f>
        <v>0</v>
      </c>
      <c r="U111" s="41"/>
      <c r="V111" s="41"/>
      <c r="W111" s="41"/>
      <c r="X111" s="41"/>
      <c r="Y111" s="41"/>
      <c r="Z111" s="41"/>
      <c r="AA111" s="41"/>
      <c r="AB111" s="41"/>
      <c r="AC111" s="41"/>
      <c r="AD111" s="41"/>
      <c r="AE111" s="41"/>
      <c r="AR111" s="226" t="s">
        <v>200</v>
      </c>
      <c r="AT111" s="226" t="s">
        <v>195</v>
      </c>
      <c r="AU111" s="226" t="s">
        <v>78</v>
      </c>
      <c r="AY111" s="20" t="s">
        <v>193</v>
      </c>
      <c r="BE111" s="227">
        <f>IF(N111="základní",J111,0)</f>
        <v>0</v>
      </c>
      <c r="BF111" s="227">
        <f>IF(N111="snížená",J111,0)</f>
        <v>0</v>
      </c>
      <c r="BG111" s="227">
        <f>IF(N111="zákl. přenesená",J111,0)</f>
        <v>0</v>
      </c>
      <c r="BH111" s="227">
        <f>IF(N111="sníž. přenesená",J111,0)</f>
        <v>0</v>
      </c>
      <c r="BI111" s="227">
        <f>IF(N111="nulová",J111,0)</f>
        <v>0</v>
      </c>
      <c r="BJ111" s="20" t="s">
        <v>76</v>
      </c>
      <c r="BK111" s="227">
        <f>ROUND(I111*H111,2)</f>
        <v>0</v>
      </c>
      <c r="BL111" s="20" t="s">
        <v>200</v>
      </c>
      <c r="BM111" s="226" t="s">
        <v>7599</v>
      </c>
    </row>
    <row r="112" s="2" customFormat="1">
      <c r="A112" s="41"/>
      <c r="B112" s="42"/>
      <c r="C112" s="43"/>
      <c r="D112" s="228" t="s">
        <v>202</v>
      </c>
      <c r="E112" s="43"/>
      <c r="F112" s="229" t="s">
        <v>7600</v>
      </c>
      <c r="G112" s="43"/>
      <c r="H112" s="43"/>
      <c r="I112" s="230"/>
      <c r="J112" s="43"/>
      <c r="K112" s="43"/>
      <c r="L112" s="47"/>
      <c r="M112" s="231"/>
      <c r="N112" s="232"/>
      <c r="O112" s="87"/>
      <c r="P112" s="87"/>
      <c r="Q112" s="87"/>
      <c r="R112" s="87"/>
      <c r="S112" s="87"/>
      <c r="T112" s="88"/>
      <c r="U112" s="41"/>
      <c r="V112" s="41"/>
      <c r="W112" s="41"/>
      <c r="X112" s="41"/>
      <c r="Y112" s="41"/>
      <c r="Z112" s="41"/>
      <c r="AA112" s="41"/>
      <c r="AB112" s="41"/>
      <c r="AC112" s="41"/>
      <c r="AD112" s="41"/>
      <c r="AE112" s="41"/>
      <c r="AT112" s="20" t="s">
        <v>202</v>
      </c>
      <c r="AU112" s="20" t="s">
        <v>78</v>
      </c>
    </row>
    <row r="113" s="2" customFormat="1" ht="16.5" customHeight="1">
      <c r="A113" s="41"/>
      <c r="B113" s="42"/>
      <c r="C113" s="215" t="s">
        <v>237</v>
      </c>
      <c r="D113" s="215" t="s">
        <v>195</v>
      </c>
      <c r="E113" s="216" t="s">
        <v>7601</v>
      </c>
      <c r="F113" s="217" t="s">
        <v>7602</v>
      </c>
      <c r="G113" s="218" t="s">
        <v>1765</v>
      </c>
      <c r="H113" s="219">
        <v>180</v>
      </c>
      <c r="I113" s="220"/>
      <c r="J113" s="221">
        <f>ROUND(I113*H113,2)</f>
        <v>0</v>
      </c>
      <c r="K113" s="217" t="s">
        <v>19</v>
      </c>
      <c r="L113" s="47"/>
      <c r="M113" s="222" t="s">
        <v>19</v>
      </c>
      <c r="N113" s="223" t="s">
        <v>40</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200</v>
      </c>
      <c r="AT113" s="226" t="s">
        <v>195</v>
      </c>
      <c r="AU113" s="226" t="s">
        <v>78</v>
      </c>
      <c r="AY113" s="20" t="s">
        <v>193</v>
      </c>
      <c r="BE113" s="227">
        <f>IF(N113="základní",J113,0)</f>
        <v>0</v>
      </c>
      <c r="BF113" s="227">
        <f>IF(N113="snížená",J113,0)</f>
        <v>0</v>
      </c>
      <c r="BG113" s="227">
        <f>IF(N113="zákl. přenesená",J113,0)</f>
        <v>0</v>
      </c>
      <c r="BH113" s="227">
        <f>IF(N113="sníž. přenesená",J113,0)</f>
        <v>0</v>
      </c>
      <c r="BI113" s="227">
        <f>IF(N113="nulová",J113,0)</f>
        <v>0</v>
      </c>
      <c r="BJ113" s="20" t="s">
        <v>76</v>
      </c>
      <c r="BK113" s="227">
        <f>ROUND(I113*H113,2)</f>
        <v>0</v>
      </c>
      <c r="BL113" s="20" t="s">
        <v>200</v>
      </c>
      <c r="BM113" s="226" t="s">
        <v>7603</v>
      </c>
    </row>
    <row r="114" s="2" customFormat="1">
      <c r="A114" s="41"/>
      <c r="B114" s="42"/>
      <c r="C114" s="43"/>
      <c r="D114" s="228" t="s">
        <v>202</v>
      </c>
      <c r="E114" s="43"/>
      <c r="F114" s="229" t="s">
        <v>7602</v>
      </c>
      <c r="G114" s="43"/>
      <c r="H114" s="43"/>
      <c r="I114" s="230"/>
      <c r="J114" s="43"/>
      <c r="K114" s="43"/>
      <c r="L114" s="47"/>
      <c r="M114" s="231"/>
      <c r="N114" s="232"/>
      <c r="O114" s="87"/>
      <c r="P114" s="87"/>
      <c r="Q114" s="87"/>
      <c r="R114" s="87"/>
      <c r="S114" s="87"/>
      <c r="T114" s="88"/>
      <c r="U114" s="41"/>
      <c r="V114" s="41"/>
      <c r="W114" s="41"/>
      <c r="X114" s="41"/>
      <c r="Y114" s="41"/>
      <c r="Z114" s="41"/>
      <c r="AA114" s="41"/>
      <c r="AB114" s="41"/>
      <c r="AC114" s="41"/>
      <c r="AD114" s="41"/>
      <c r="AE114" s="41"/>
      <c r="AT114" s="20" t="s">
        <v>202</v>
      </c>
      <c r="AU114" s="20" t="s">
        <v>78</v>
      </c>
    </row>
    <row r="115" s="2" customFormat="1" ht="16.5" customHeight="1">
      <c r="A115" s="41"/>
      <c r="B115" s="42"/>
      <c r="C115" s="215" t="s">
        <v>255</v>
      </c>
      <c r="D115" s="215" t="s">
        <v>195</v>
      </c>
      <c r="E115" s="216" t="s">
        <v>7604</v>
      </c>
      <c r="F115" s="217" t="s">
        <v>7605</v>
      </c>
      <c r="G115" s="218" t="s">
        <v>1765</v>
      </c>
      <c r="H115" s="219">
        <v>110</v>
      </c>
      <c r="I115" s="220"/>
      <c r="J115" s="221">
        <f>ROUND(I115*H115,2)</f>
        <v>0</v>
      </c>
      <c r="K115" s="217" t="s">
        <v>19</v>
      </c>
      <c r="L115" s="47"/>
      <c r="M115" s="222" t="s">
        <v>19</v>
      </c>
      <c r="N115" s="223" t="s">
        <v>40</v>
      </c>
      <c r="O115" s="87"/>
      <c r="P115" s="224">
        <f>O115*H115</f>
        <v>0</v>
      </c>
      <c r="Q115" s="224">
        <v>0</v>
      </c>
      <c r="R115" s="224">
        <f>Q115*H115</f>
        <v>0</v>
      </c>
      <c r="S115" s="224">
        <v>0</v>
      </c>
      <c r="T115" s="225">
        <f>S115*H115</f>
        <v>0</v>
      </c>
      <c r="U115" s="41"/>
      <c r="V115" s="41"/>
      <c r="W115" s="41"/>
      <c r="X115" s="41"/>
      <c r="Y115" s="41"/>
      <c r="Z115" s="41"/>
      <c r="AA115" s="41"/>
      <c r="AB115" s="41"/>
      <c r="AC115" s="41"/>
      <c r="AD115" s="41"/>
      <c r="AE115" s="41"/>
      <c r="AR115" s="226" t="s">
        <v>200</v>
      </c>
      <c r="AT115" s="226" t="s">
        <v>195</v>
      </c>
      <c r="AU115" s="226" t="s">
        <v>78</v>
      </c>
      <c r="AY115" s="20" t="s">
        <v>193</v>
      </c>
      <c r="BE115" s="227">
        <f>IF(N115="základní",J115,0)</f>
        <v>0</v>
      </c>
      <c r="BF115" s="227">
        <f>IF(N115="snížená",J115,0)</f>
        <v>0</v>
      </c>
      <c r="BG115" s="227">
        <f>IF(N115="zákl. přenesená",J115,0)</f>
        <v>0</v>
      </c>
      <c r="BH115" s="227">
        <f>IF(N115="sníž. přenesená",J115,0)</f>
        <v>0</v>
      </c>
      <c r="BI115" s="227">
        <f>IF(N115="nulová",J115,0)</f>
        <v>0</v>
      </c>
      <c r="BJ115" s="20" t="s">
        <v>76</v>
      </c>
      <c r="BK115" s="227">
        <f>ROUND(I115*H115,2)</f>
        <v>0</v>
      </c>
      <c r="BL115" s="20" t="s">
        <v>200</v>
      </c>
      <c r="BM115" s="226" t="s">
        <v>7606</v>
      </c>
    </row>
    <row r="116" s="2" customFormat="1">
      <c r="A116" s="41"/>
      <c r="B116" s="42"/>
      <c r="C116" s="43"/>
      <c r="D116" s="228" t="s">
        <v>202</v>
      </c>
      <c r="E116" s="43"/>
      <c r="F116" s="229" t="s">
        <v>7605</v>
      </c>
      <c r="G116" s="43"/>
      <c r="H116" s="43"/>
      <c r="I116" s="230"/>
      <c r="J116" s="43"/>
      <c r="K116" s="43"/>
      <c r="L116" s="47"/>
      <c r="M116" s="231"/>
      <c r="N116" s="232"/>
      <c r="O116" s="87"/>
      <c r="P116" s="87"/>
      <c r="Q116" s="87"/>
      <c r="R116" s="87"/>
      <c r="S116" s="87"/>
      <c r="T116" s="88"/>
      <c r="U116" s="41"/>
      <c r="V116" s="41"/>
      <c r="W116" s="41"/>
      <c r="X116" s="41"/>
      <c r="Y116" s="41"/>
      <c r="Z116" s="41"/>
      <c r="AA116" s="41"/>
      <c r="AB116" s="41"/>
      <c r="AC116" s="41"/>
      <c r="AD116" s="41"/>
      <c r="AE116" s="41"/>
      <c r="AT116" s="20" t="s">
        <v>202</v>
      </c>
      <c r="AU116" s="20" t="s">
        <v>78</v>
      </c>
    </row>
    <row r="117" s="2" customFormat="1" ht="16.5" customHeight="1">
      <c r="A117" s="41"/>
      <c r="B117" s="42"/>
      <c r="C117" s="215" t="s">
        <v>265</v>
      </c>
      <c r="D117" s="215" t="s">
        <v>195</v>
      </c>
      <c r="E117" s="216" t="s">
        <v>7607</v>
      </c>
      <c r="F117" s="217" t="s">
        <v>7608</v>
      </c>
      <c r="G117" s="218" t="s">
        <v>7609</v>
      </c>
      <c r="H117" s="219">
        <v>30</v>
      </c>
      <c r="I117" s="220"/>
      <c r="J117" s="221">
        <f>ROUND(I117*H117,2)</f>
        <v>0</v>
      </c>
      <c r="K117" s="217" t="s">
        <v>19</v>
      </c>
      <c r="L117" s="47"/>
      <c r="M117" s="222" t="s">
        <v>19</v>
      </c>
      <c r="N117" s="223" t="s">
        <v>40</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200</v>
      </c>
      <c r="AT117" s="226" t="s">
        <v>195</v>
      </c>
      <c r="AU117" s="226" t="s">
        <v>78</v>
      </c>
      <c r="AY117" s="20" t="s">
        <v>193</v>
      </c>
      <c r="BE117" s="227">
        <f>IF(N117="základní",J117,0)</f>
        <v>0</v>
      </c>
      <c r="BF117" s="227">
        <f>IF(N117="snížená",J117,0)</f>
        <v>0</v>
      </c>
      <c r="BG117" s="227">
        <f>IF(N117="zákl. přenesená",J117,0)</f>
        <v>0</v>
      </c>
      <c r="BH117" s="227">
        <f>IF(N117="sníž. přenesená",J117,0)</f>
        <v>0</v>
      </c>
      <c r="BI117" s="227">
        <f>IF(N117="nulová",J117,0)</f>
        <v>0</v>
      </c>
      <c r="BJ117" s="20" t="s">
        <v>76</v>
      </c>
      <c r="BK117" s="227">
        <f>ROUND(I117*H117,2)</f>
        <v>0</v>
      </c>
      <c r="BL117" s="20" t="s">
        <v>200</v>
      </c>
      <c r="BM117" s="226" t="s">
        <v>7610</v>
      </c>
    </row>
    <row r="118" s="2" customFormat="1">
      <c r="A118" s="41"/>
      <c r="B118" s="42"/>
      <c r="C118" s="43"/>
      <c r="D118" s="228" t="s">
        <v>202</v>
      </c>
      <c r="E118" s="43"/>
      <c r="F118" s="229" t="s">
        <v>7608</v>
      </c>
      <c r="G118" s="43"/>
      <c r="H118" s="43"/>
      <c r="I118" s="230"/>
      <c r="J118" s="43"/>
      <c r="K118" s="43"/>
      <c r="L118" s="47"/>
      <c r="M118" s="231"/>
      <c r="N118" s="232"/>
      <c r="O118" s="87"/>
      <c r="P118" s="87"/>
      <c r="Q118" s="87"/>
      <c r="R118" s="87"/>
      <c r="S118" s="87"/>
      <c r="T118" s="88"/>
      <c r="U118" s="41"/>
      <c r="V118" s="41"/>
      <c r="W118" s="41"/>
      <c r="X118" s="41"/>
      <c r="Y118" s="41"/>
      <c r="Z118" s="41"/>
      <c r="AA118" s="41"/>
      <c r="AB118" s="41"/>
      <c r="AC118" s="41"/>
      <c r="AD118" s="41"/>
      <c r="AE118" s="41"/>
      <c r="AT118" s="20" t="s">
        <v>202</v>
      </c>
      <c r="AU118" s="20" t="s">
        <v>78</v>
      </c>
    </row>
    <row r="119" s="2" customFormat="1" ht="16.5" customHeight="1">
      <c r="A119" s="41"/>
      <c r="B119" s="42"/>
      <c r="C119" s="215" t="s">
        <v>272</v>
      </c>
      <c r="D119" s="215" t="s">
        <v>195</v>
      </c>
      <c r="E119" s="216" t="s">
        <v>7611</v>
      </c>
      <c r="F119" s="217" t="s">
        <v>7612</v>
      </c>
      <c r="G119" s="218" t="s">
        <v>1765</v>
      </c>
      <c r="H119" s="219">
        <v>60</v>
      </c>
      <c r="I119" s="220"/>
      <c r="J119" s="221">
        <f>ROUND(I119*H119,2)</f>
        <v>0</v>
      </c>
      <c r="K119" s="217" t="s">
        <v>19</v>
      </c>
      <c r="L119" s="47"/>
      <c r="M119" s="222" t="s">
        <v>19</v>
      </c>
      <c r="N119" s="223" t="s">
        <v>40</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200</v>
      </c>
      <c r="AT119" s="226" t="s">
        <v>195</v>
      </c>
      <c r="AU119" s="226" t="s">
        <v>78</v>
      </c>
      <c r="AY119" s="20" t="s">
        <v>193</v>
      </c>
      <c r="BE119" s="227">
        <f>IF(N119="základní",J119,0)</f>
        <v>0</v>
      </c>
      <c r="BF119" s="227">
        <f>IF(N119="snížená",J119,0)</f>
        <v>0</v>
      </c>
      <c r="BG119" s="227">
        <f>IF(N119="zákl. přenesená",J119,0)</f>
        <v>0</v>
      </c>
      <c r="BH119" s="227">
        <f>IF(N119="sníž. přenesená",J119,0)</f>
        <v>0</v>
      </c>
      <c r="BI119" s="227">
        <f>IF(N119="nulová",J119,0)</f>
        <v>0</v>
      </c>
      <c r="BJ119" s="20" t="s">
        <v>76</v>
      </c>
      <c r="BK119" s="227">
        <f>ROUND(I119*H119,2)</f>
        <v>0</v>
      </c>
      <c r="BL119" s="20" t="s">
        <v>200</v>
      </c>
      <c r="BM119" s="226" t="s">
        <v>7613</v>
      </c>
    </row>
    <row r="120" s="2" customFormat="1">
      <c r="A120" s="41"/>
      <c r="B120" s="42"/>
      <c r="C120" s="43"/>
      <c r="D120" s="228" t="s">
        <v>202</v>
      </c>
      <c r="E120" s="43"/>
      <c r="F120" s="229" t="s">
        <v>7612</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202</v>
      </c>
      <c r="AU120" s="20" t="s">
        <v>78</v>
      </c>
    </row>
    <row r="121" s="2" customFormat="1" ht="16.5" customHeight="1">
      <c r="A121" s="41"/>
      <c r="B121" s="42"/>
      <c r="C121" s="215" t="s">
        <v>281</v>
      </c>
      <c r="D121" s="215" t="s">
        <v>195</v>
      </c>
      <c r="E121" s="216" t="s">
        <v>7614</v>
      </c>
      <c r="F121" s="217" t="s">
        <v>7615</v>
      </c>
      <c r="G121" s="218" t="s">
        <v>1765</v>
      </c>
      <c r="H121" s="219">
        <v>30</v>
      </c>
      <c r="I121" s="220"/>
      <c r="J121" s="221">
        <f>ROUND(I121*H121,2)</f>
        <v>0</v>
      </c>
      <c r="K121" s="217" t="s">
        <v>19</v>
      </c>
      <c r="L121" s="47"/>
      <c r="M121" s="222" t="s">
        <v>19</v>
      </c>
      <c r="N121" s="223" t="s">
        <v>40</v>
      </c>
      <c r="O121" s="87"/>
      <c r="P121" s="224">
        <f>O121*H121</f>
        <v>0</v>
      </c>
      <c r="Q121" s="224">
        <v>0</v>
      </c>
      <c r="R121" s="224">
        <f>Q121*H121</f>
        <v>0</v>
      </c>
      <c r="S121" s="224">
        <v>0</v>
      </c>
      <c r="T121" s="225">
        <f>S121*H121</f>
        <v>0</v>
      </c>
      <c r="U121" s="41"/>
      <c r="V121" s="41"/>
      <c r="W121" s="41"/>
      <c r="X121" s="41"/>
      <c r="Y121" s="41"/>
      <c r="Z121" s="41"/>
      <c r="AA121" s="41"/>
      <c r="AB121" s="41"/>
      <c r="AC121" s="41"/>
      <c r="AD121" s="41"/>
      <c r="AE121" s="41"/>
      <c r="AR121" s="226" t="s">
        <v>200</v>
      </c>
      <c r="AT121" s="226" t="s">
        <v>195</v>
      </c>
      <c r="AU121" s="226" t="s">
        <v>78</v>
      </c>
      <c r="AY121" s="20" t="s">
        <v>193</v>
      </c>
      <c r="BE121" s="227">
        <f>IF(N121="základní",J121,0)</f>
        <v>0</v>
      </c>
      <c r="BF121" s="227">
        <f>IF(N121="snížená",J121,0)</f>
        <v>0</v>
      </c>
      <c r="BG121" s="227">
        <f>IF(N121="zákl. přenesená",J121,0)</f>
        <v>0</v>
      </c>
      <c r="BH121" s="227">
        <f>IF(N121="sníž. přenesená",J121,0)</f>
        <v>0</v>
      </c>
      <c r="BI121" s="227">
        <f>IF(N121="nulová",J121,0)</f>
        <v>0</v>
      </c>
      <c r="BJ121" s="20" t="s">
        <v>76</v>
      </c>
      <c r="BK121" s="227">
        <f>ROUND(I121*H121,2)</f>
        <v>0</v>
      </c>
      <c r="BL121" s="20" t="s">
        <v>200</v>
      </c>
      <c r="BM121" s="226" t="s">
        <v>7616</v>
      </c>
    </row>
    <row r="122" s="2" customFormat="1">
      <c r="A122" s="41"/>
      <c r="B122" s="42"/>
      <c r="C122" s="43"/>
      <c r="D122" s="228" t="s">
        <v>202</v>
      </c>
      <c r="E122" s="43"/>
      <c r="F122" s="229" t="s">
        <v>7615</v>
      </c>
      <c r="G122" s="43"/>
      <c r="H122" s="43"/>
      <c r="I122" s="230"/>
      <c r="J122" s="43"/>
      <c r="K122" s="43"/>
      <c r="L122" s="47"/>
      <c r="M122" s="231"/>
      <c r="N122" s="232"/>
      <c r="O122" s="87"/>
      <c r="P122" s="87"/>
      <c r="Q122" s="87"/>
      <c r="R122" s="87"/>
      <c r="S122" s="87"/>
      <c r="T122" s="88"/>
      <c r="U122" s="41"/>
      <c r="V122" s="41"/>
      <c r="W122" s="41"/>
      <c r="X122" s="41"/>
      <c r="Y122" s="41"/>
      <c r="Z122" s="41"/>
      <c r="AA122" s="41"/>
      <c r="AB122" s="41"/>
      <c r="AC122" s="41"/>
      <c r="AD122" s="41"/>
      <c r="AE122" s="41"/>
      <c r="AT122" s="20" t="s">
        <v>202</v>
      </c>
      <c r="AU122" s="20" t="s">
        <v>78</v>
      </c>
    </row>
    <row r="123" s="2" customFormat="1" ht="16.5" customHeight="1">
      <c r="A123" s="41"/>
      <c r="B123" s="42"/>
      <c r="C123" s="215" t="s">
        <v>288</v>
      </c>
      <c r="D123" s="215" t="s">
        <v>195</v>
      </c>
      <c r="E123" s="216" t="s">
        <v>7617</v>
      </c>
      <c r="F123" s="217" t="s">
        <v>7618</v>
      </c>
      <c r="G123" s="218" t="s">
        <v>1765</v>
      </c>
      <c r="H123" s="219">
        <v>30</v>
      </c>
      <c r="I123" s="220"/>
      <c r="J123" s="221">
        <f>ROUND(I123*H123,2)</f>
        <v>0</v>
      </c>
      <c r="K123" s="217" t="s">
        <v>19</v>
      </c>
      <c r="L123" s="47"/>
      <c r="M123" s="222" t="s">
        <v>19</v>
      </c>
      <c r="N123" s="223" t="s">
        <v>40</v>
      </c>
      <c r="O123" s="87"/>
      <c r="P123" s="224">
        <f>O123*H123</f>
        <v>0</v>
      </c>
      <c r="Q123" s="224">
        <v>0</v>
      </c>
      <c r="R123" s="224">
        <f>Q123*H123</f>
        <v>0</v>
      </c>
      <c r="S123" s="224">
        <v>0</v>
      </c>
      <c r="T123" s="225">
        <f>S123*H123</f>
        <v>0</v>
      </c>
      <c r="U123" s="41"/>
      <c r="V123" s="41"/>
      <c r="W123" s="41"/>
      <c r="X123" s="41"/>
      <c r="Y123" s="41"/>
      <c r="Z123" s="41"/>
      <c r="AA123" s="41"/>
      <c r="AB123" s="41"/>
      <c r="AC123" s="41"/>
      <c r="AD123" s="41"/>
      <c r="AE123" s="41"/>
      <c r="AR123" s="226" t="s">
        <v>200</v>
      </c>
      <c r="AT123" s="226" t="s">
        <v>195</v>
      </c>
      <c r="AU123" s="226" t="s">
        <v>78</v>
      </c>
      <c r="AY123" s="20" t="s">
        <v>193</v>
      </c>
      <c r="BE123" s="227">
        <f>IF(N123="základní",J123,0)</f>
        <v>0</v>
      </c>
      <c r="BF123" s="227">
        <f>IF(N123="snížená",J123,0)</f>
        <v>0</v>
      </c>
      <c r="BG123" s="227">
        <f>IF(N123="zákl. přenesená",J123,0)</f>
        <v>0</v>
      </c>
      <c r="BH123" s="227">
        <f>IF(N123="sníž. přenesená",J123,0)</f>
        <v>0</v>
      </c>
      <c r="BI123" s="227">
        <f>IF(N123="nulová",J123,0)</f>
        <v>0</v>
      </c>
      <c r="BJ123" s="20" t="s">
        <v>76</v>
      </c>
      <c r="BK123" s="227">
        <f>ROUND(I123*H123,2)</f>
        <v>0</v>
      </c>
      <c r="BL123" s="20" t="s">
        <v>200</v>
      </c>
      <c r="BM123" s="226" t="s">
        <v>7619</v>
      </c>
    </row>
    <row r="124" s="2" customFormat="1">
      <c r="A124" s="41"/>
      <c r="B124" s="42"/>
      <c r="C124" s="43"/>
      <c r="D124" s="228" t="s">
        <v>202</v>
      </c>
      <c r="E124" s="43"/>
      <c r="F124" s="229" t="s">
        <v>7618</v>
      </c>
      <c r="G124" s="43"/>
      <c r="H124" s="43"/>
      <c r="I124" s="230"/>
      <c r="J124" s="43"/>
      <c r="K124" s="43"/>
      <c r="L124" s="47"/>
      <c r="M124" s="231"/>
      <c r="N124" s="232"/>
      <c r="O124" s="87"/>
      <c r="P124" s="87"/>
      <c r="Q124" s="87"/>
      <c r="R124" s="87"/>
      <c r="S124" s="87"/>
      <c r="T124" s="88"/>
      <c r="U124" s="41"/>
      <c r="V124" s="41"/>
      <c r="W124" s="41"/>
      <c r="X124" s="41"/>
      <c r="Y124" s="41"/>
      <c r="Z124" s="41"/>
      <c r="AA124" s="41"/>
      <c r="AB124" s="41"/>
      <c r="AC124" s="41"/>
      <c r="AD124" s="41"/>
      <c r="AE124" s="41"/>
      <c r="AT124" s="20" t="s">
        <v>202</v>
      </c>
      <c r="AU124" s="20" t="s">
        <v>78</v>
      </c>
    </row>
    <row r="125" s="2" customFormat="1" ht="16.5" customHeight="1">
      <c r="A125" s="41"/>
      <c r="B125" s="42"/>
      <c r="C125" s="215" t="s">
        <v>8</v>
      </c>
      <c r="D125" s="215" t="s">
        <v>195</v>
      </c>
      <c r="E125" s="216" t="s">
        <v>7620</v>
      </c>
      <c r="F125" s="217" t="s">
        <v>7621</v>
      </c>
      <c r="G125" s="218" t="s">
        <v>1765</v>
      </c>
      <c r="H125" s="219">
        <v>15</v>
      </c>
      <c r="I125" s="220"/>
      <c r="J125" s="221">
        <f>ROUND(I125*H125,2)</f>
        <v>0</v>
      </c>
      <c r="K125" s="217" t="s">
        <v>19</v>
      </c>
      <c r="L125" s="47"/>
      <c r="M125" s="222" t="s">
        <v>19</v>
      </c>
      <c r="N125" s="223" t="s">
        <v>40</v>
      </c>
      <c r="O125" s="87"/>
      <c r="P125" s="224">
        <f>O125*H125</f>
        <v>0</v>
      </c>
      <c r="Q125" s="224">
        <v>0</v>
      </c>
      <c r="R125" s="224">
        <f>Q125*H125</f>
        <v>0</v>
      </c>
      <c r="S125" s="224">
        <v>0</v>
      </c>
      <c r="T125" s="225">
        <f>S125*H125</f>
        <v>0</v>
      </c>
      <c r="U125" s="41"/>
      <c r="V125" s="41"/>
      <c r="W125" s="41"/>
      <c r="X125" s="41"/>
      <c r="Y125" s="41"/>
      <c r="Z125" s="41"/>
      <c r="AA125" s="41"/>
      <c r="AB125" s="41"/>
      <c r="AC125" s="41"/>
      <c r="AD125" s="41"/>
      <c r="AE125" s="41"/>
      <c r="AR125" s="226" t="s">
        <v>200</v>
      </c>
      <c r="AT125" s="226" t="s">
        <v>195</v>
      </c>
      <c r="AU125" s="226" t="s">
        <v>78</v>
      </c>
      <c r="AY125" s="20" t="s">
        <v>193</v>
      </c>
      <c r="BE125" s="227">
        <f>IF(N125="základní",J125,0)</f>
        <v>0</v>
      </c>
      <c r="BF125" s="227">
        <f>IF(N125="snížená",J125,0)</f>
        <v>0</v>
      </c>
      <c r="BG125" s="227">
        <f>IF(N125="zákl. přenesená",J125,0)</f>
        <v>0</v>
      </c>
      <c r="BH125" s="227">
        <f>IF(N125="sníž. přenesená",J125,0)</f>
        <v>0</v>
      </c>
      <c r="BI125" s="227">
        <f>IF(N125="nulová",J125,0)</f>
        <v>0</v>
      </c>
      <c r="BJ125" s="20" t="s">
        <v>76</v>
      </c>
      <c r="BK125" s="227">
        <f>ROUND(I125*H125,2)</f>
        <v>0</v>
      </c>
      <c r="BL125" s="20" t="s">
        <v>200</v>
      </c>
      <c r="BM125" s="226" t="s">
        <v>7622</v>
      </c>
    </row>
    <row r="126" s="2" customFormat="1">
      <c r="A126" s="41"/>
      <c r="B126" s="42"/>
      <c r="C126" s="43"/>
      <c r="D126" s="228" t="s">
        <v>202</v>
      </c>
      <c r="E126" s="43"/>
      <c r="F126" s="229" t="s">
        <v>7621</v>
      </c>
      <c r="G126" s="43"/>
      <c r="H126" s="43"/>
      <c r="I126" s="230"/>
      <c r="J126" s="43"/>
      <c r="K126" s="43"/>
      <c r="L126" s="47"/>
      <c r="M126" s="231"/>
      <c r="N126" s="232"/>
      <c r="O126" s="87"/>
      <c r="P126" s="87"/>
      <c r="Q126" s="87"/>
      <c r="R126" s="87"/>
      <c r="S126" s="87"/>
      <c r="T126" s="88"/>
      <c r="U126" s="41"/>
      <c r="V126" s="41"/>
      <c r="W126" s="41"/>
      <c r="X126" s="41"/>
      <c r="Y126" s="41"/>
      <c r="Z126" s="41"/>
      <c r="AA126" s="41"/>
      <c r="AB126" s="41"/>
      <c r="AC126" s="41"/>
      <c r="AD126" s="41"/>
      <c r="AE126" s="41"/>
      <c r="AT126" s="20" t="s">
        <v>202</v>
      </c>
      <c r="AU126" s="20" t="s">
        <v>78</v>
      </c>
    </row>
    <row r="127" s="2" customFormat="1" ht="16.5" customHeight="1">
      <c r="A127" s="41"/>
      <c r="B127" s="42"/>
      <c r="C127" s="215" t="s">
        <v>300</v>
      </c>
      <c r="D127" s="215" t="s">
        <v>195</v>
      </c>
      <c r="E127" s="216" t="s">
        <v>7623</v>
      </c>
      <c r="F127" s="217" t="s">
        <v>7624</v>
      </c>
      <c r="G127" s="218" t="s">
        <v>1765</v>
      </c>
      <c r="H127" s="219">
        <v>280</v>
      </c>
      <c r="I127" s="220"/>
      <c r="J127" s="221">
        <f>ROUND(I127*H127,2)</f>
        <v>0</v>
      </c>
      <c r="K127" s="217" t="s">
        <v>19</v>
      </c>
      <c r="L127" s="47"/>
      <c r="M127" s="222" t="s">
        <v>19</v>
      </c>
      <c r="N127" s="223" t="s">
        <v>40</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200</v>
      </c>
      <c r="AT127" s="226" t="s">
        <v>195</v>
      </c>
      <c r="AU127" s="226" t="s">
        <v>78</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7625</v>
      </c>
    </row>
    <row r="128" s="2" customFormat="1">
      <c r="A128" s="41"/>
      <c r="B128" s="42"/>
      <c r="C128" s="43"/>
      <c r="D128" s="228" t="s">
        <v>202</v>
      </c>
      <c r="E128" s="43"/>
      <c r="F128" s="229" t="s">
        <v>7624</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78</v>
      </c>
    </row>
    <row r="129" s="2" customFormat="1" ht="16.5" customHeight="1">
      <c r="A129" s="41"/>
      <c r="B129" s="42"/>
      <c r="C129" s="215" t="s">
        <v>307</v>
      </c>
      <c r="D129" s="215" t="s">
        <v>195</v>
      </c>
      <c r="E129" s="216" t="s">
        <v>7626</v>
      </c>
      <c r="F129" s="217" t="s">
        <v>7627</v>
      </c>
      <c r="G129" s="218" t="s">
        <v>1765</v>
      </c>
      <c r="H129" s="219">
        <v>150</v>
      </c>
      <c r="I129" s="220"/>
      <c r="J129" s="221">
        <f>ROUND(I129*H129,2)</f>
        <v>0</v>
      </c>
      <c r="K129" s="217" t="s">
        <v>19</v>
      </c>
      <c r="L129" s="47"/>
      <c r="M129" s="222" t="s">
        <v>19</v>
      </c>
      <c r="N129" s="223" t="s">
        <v>40</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200</v>
      </c>
      <c r="AT129" s="226" t="s">
        <v>195</v>
      </c>
      <c r="AU129" s="226" t="s">
        <v>78</v>
      </c>
      <c r="AY129" s="20" t="s">
        <v>193</v>
      </c>
      <c r="BE129" s="227">
        <f>IF(N129="základní",J129,0)</f>
        <v>0</v>
      </c>
      <c r="BF129" s="227">
        <f>IF(N129="snížená",J129,0)</f>
        <v>0</v>
      </c>
      <c r="BG129" s="227">
        <f>IF(N129="zákl. přenesená",J129,0)</f>
        <v>0</v>
      </c>
      <c r="BH129" s="227">
        <f>IF(N129="sníž. přenesená",J129,0)</f>
        <v>0</v>
      </c>
      <c r="BI129" s="227">
        <f>IF(N129="nulová",J129,0)</f>
        <v>0</v>
      </c>
      <c r="BJ129" s="20" t="s">
        <v>76</v>
      </c>
      <c r="BK129" s="227">
        <f>ROUND(I129*H129,2)</f>
        <v>0</v>
      </c>
      <c r="BL129" s="20" t="s">
        <v>200</v>
      </c>
      <c r="BM129" s="226" t="s">
        <v>7628</v>
      </c>
    </row>
    <row r="130" s="2" customFormat="1">
      <c r="A130" s="41"/>
      <c r="B130" s="42"/>
      <c r="C130" s="43"/>
      <c r="D130" s="228" t="s">
        <v>202</v>
      </c>
      <c r="E130" s="43"/>
      <c r="F130" s="229" t="s">
        <v>7627</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202</v>
      </c>
      <c r="AU130" s="20" t="s">
        <v>78</v>
      </c>
    </row>
    <row r="131" s="2" customFormat="1" ht="16.5" customHeight="1">
      <c r="A131" s="41"/>
      <c r="B131" s="42"/>
      <c r="C131" s="215" t="s">
        <v>313</v>
      </c>
      <c r="D131" s="215" t="s">
        <v>195</v>
      </c>
      <c r="E131" s="216" t="s">
        <v>7629</v>
      </c>
      <c r="F131" s="217" t="s">
        <v>7630</v>
      </c>
      <c r="G131" s="218" t="s">
        <v>1765</v>
      </c>
      <c r="H131" s="219">
        <v>60</v>
      </c>
      <c r="I131" s="220"/>
      <c r="J131" s="221">
        <f>ROUND(I131*H131,2)</f>
        <v>0</v>
      </c>
      <c r="K131" s="217" t="s">
        <v>19</v>
      </c>
      <c r="L131" s="47"/>
      <c r="M131" s="222" t="s">
        <v>19</v>
      </c>
      <c r="N131" s="223" t="s">
        <v>40</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200</v>
      </c>
      <c r="AT131" s="226" t="s">
        <v>195</v>
      </c>
      <c r="AU131" s="226" t="s">
        <v>78</v>
      </c>
      <c r="AY131" s="20" t="s">
        <v>193</v>
      </c>
      <c r="BE131" s="227">
        <f>IF(N131="základní",J131,0)</f>
        <v>0</v>
      </c>
      <c r="BF131" s="227">
        <f>IF(N131="snížená",J131,0)</f>
        <v>0</v>
      </c>
      <c r="BG131" s="227">
        <f>IF(N131="zákl. přenesená",J131,0)</f>
        <v>0</v>
      </c>
      <c r="BH131" s="227">
        <f>IF(N131="sníž. přenesená",J131,0)</f>
        <v>0</v>
      </c>
      <c r="BI131" s="227">
        <f>IF(N131="nulová",J131,0)</f>
        <v>0</v>
      </c>
      <c r="BJ131" s="20" t="s">
        <v>76</v>
      </c>
      <c r="BK131" s="227">
        <f>ROUND(I131*H131,2)</f>
        <v>0</v>
      </c>
      <c r="BL131" s="20" t="s">
        <v>200</v>
      </c>
      <c r="BM131" s="226" t="s">
        <v>7631</v>
      </c>
    </row>
    <row r="132" s="2" customFormat="1">
      <c r="A132" s="41"/>
      <c r="B132" s="42"/>
      <c r="C132" s="43"/>
      <c r="D132" s="228" t="s">
        <v>202</v>
      </c>
      <c r="E132" s="43"/>
      <c r="F132" s="229" t="s">
        <v>7630</v>
      </c>
      <c r="G132" s="43"/>
      <c r="H132" s="43"/>
      <c r="I132" s="230"/>
      <c r="J132" s="43"/>
      <c r="K132" s="43"/>
      <c r="L132" s="47"/>
      <c r="M132" s="231"/>
      <c r="N132" s="232"/>
      <c r="O132" s="87"/>
      <c r="P132" s="87"/>
      <c r="Q132" s="87"/>
      <c r="R132" s="87"/>
      <c r="S132" s="87"/>
      <c r="T132" s="88"/>
      <c r="U132" s="41"/>
      <c r="V132" s="41"/>
      <c r="W132" s="41"/>
      <c r="X132" s="41"/>
      <c r="Y132" s="41"/>
      <c r="Z132" s="41"/>
      <c r="AA132" s="41"/>
      <c r="AB132" s="41"/>
      <c r="AC132" s="41"/>
      <c r="AD132" s="41"/>
      <c r="AE132" s="41"/>
      <c r="AT132" s="20" t="s">
        <v>202</v>
      </c>
      <c r="AU132" s="20" t="s">
        <v>78</v>
      </c>
    </row>
    <row r="133" s="2" customFormat="1" ht="16.5" customHeight="1">
      <c r="A133" s="41"/>
      <c r="B133" s="42"/>
      <c r="C133" s="215" t="s">
        <v>323</v>
      </c>
      <c r="D133" s="215" t="s">
        <v>195</v>
      </c>
      <c r="E133" s="216" t="s">
        <v>7632</v>
      </c>
      <c r="F133" s="217" t="s">
        <v>7633</v>
      </c>
      <c r="G133" s="218" t="s">
        <v>1765</v>
      </c>
      <c r="H133" s="219">
        <v>3</v>
      </c>
      <c r="I133" s="220"/>
      <c r="J133" s="221">
        <f>ROUND(I133*H133,2)</f>
        <v>0</v>
      </c>
      <c r="K133" s="217" t="s">
        <v>19</v>
      </c>
      <c r="L133" s="47"/>
      <c r="M133" s="222" t="s">
        <v>19</v>
      </c>
      <c r="N133" s="223" t="s">
        <v>40</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200</v>
      </c>
      <c r="AT133" s="226" t="s">
        <v>195</v>
      </c>
      <c r="AU133" s="226" t="s">
        <v>78</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7634</v>
      </c>
    </row>
    <row r="134" s="2" customFormat="1">
      <c r="A134" s="41"/>
      <c r="B134" s="42"/>
      <c r="C134" s="43"/>
      <c r="D134" s="228" t="s">
        <v>202</v>
      </c>
      <c r="E134" s="43"/>
      <c r="F134" s="229" t="s">
        <v>7633</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78</v>
      </c>
    </row>
    <row r="135" s="2" customFormat="1" ht="16.5" customHeight="1">
      <c r="A135" s="41"/>
      <c r="B135" s="42"/>
      <c r="C135" s="215" t="s">
        <v>329</v>
      </c>
      <c r="D135" s="215" t="s">
        <v>195</v>
      </c>
      <c r="E135" s="216" t="s">
        <v>7635</v>
      </c>
      <c r="F135" s="217" t="s">
        <v>7636</v>
      </c>
      <c r="G135" s="218" t="s">
        <v>1765</v>
      </c>
      <c r="H135" s="219">
        <v>70</v>
      </c>
      <c r="I135" s="220"/>
      <c r="J135" s="221">
        <f>ROUND(I135*H135,2)</f>
        <v>0</v>
      </c>
      <c r="K135" s="217" t="s">
        <v>19</v>
      </c>
      <c r="L135" s="47"/>
      <c r="M135" s="222" t="s">
        <v>19</v>
      </c>
      <c r="N135" s="223" t="s">
        <v>40</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200</v>
      </c>
      <c r="AT135" s="226" t="s">
        <v>195</v>
      </c>
      <c r="AU135" s="226" t="s">
        <v>78</v>
      </c>
      <c r="AY135" s="20" t="s">
        <v>193</v>
      </c>
      <c r="BE135" s="227">
        <f>IF(N135="základní",J135,0)</f>
        <v>0</v>
      </c>
      <c r="BF135" s="227">
        <f>IF(N135="snížená",J135,0)</f>
        <v>0</v>
      </c>
      <c r="BG135" s="227">
        <f>IF(N135="zákl. přenesená",J135,0)</f>
        <v>0</v>
      </c>
      <c r="BH135" s="227">
        <f>IF(N135="sníž. přenesená",J135,0)</f>
        <v>0</v>
      </c>
      <c r="BI135" s="227">
        <f>IF(N135="nulová",J135,0)</f>
        <v>0</v>
      </c>
      <c r="BJ135" s="20" t="s">
        <v>76</v>
      </c>
      <c r="BK135" s="227">
        <f>ROUND(I135*H135,2)</f>
        <v>0</v>
      </c>
      <c r="BL135" s="20" t="s">
        <v>200</v>
      </c>
      <c r="BM135" s="226" t="s">
        <v>7637</v>
      </c>
    </row>
    <row r="136" s="2" customFormat="1">
      <c r="A136" s="41"/>
      <c r="B136" s="42"/>
      <c r="C136" s="43"/>
      <c r="D136" s="228" t="s">
        <v>202</v>
      </c>
      <c r="E136" s="43"/>
      <c r="F136" s="229" t="s">
        <v>7636</v>
      </c>
      <c r="G136" s="43"/>
      <c r="H136" s="43"/>
      <c r="I136" s="230"/>
      <c r="J136" s="43"/>
      <c r="K136" s="43"/>
      <c r="L136" s="47"/>
      <c r="M136" s="231"/>
      <c r="N136" s="232"/>
      <c r="O136" s="87"/>
      <c r="P136" s="87"/>
      <c r="Q136" s="87"/>
      <c r="R136" s="87"/>
      <c r="S136" s="87"/>
      <c r="T136" s="88"/>
      <c r="U136" s="41"/>
      <c r="V136" s="41"/>
      <c r="W136" s="41"/>
      <c r="X136" s="41"/>
      <c r="Y136" s="41"/>
      <c r="Z136" s="41"/>
      <c r="AA136" s="41"/>
      <c r="AB136" s="41"/>
      <c r="AC136" s="41"/>
      <c r="AD136" s="41"/>
      <c r="AE136" s="41"/>
      <c r="AT136" s="20" t="s">
        <v>202</v>
      </c>
      <c r="AU136" s="20" t="s">
        <v>78</v>
      </c>
    </row>
    <row r="137" s="2" customFormat="1" ht="16.5" customHeight="1">
      <c r="A137" s="41"/>
      <c r="B137" s="42"/>
      <c r="C137" s="215" t="s">
        <v>333</v>
      </c>
      <c r="D137" s="215" t="s">
        <v>195</v>
      </c>
      <c r="E137" s="216" t="s">
        <v>7638</v>
      </c>
      <c r="F137" s="217" t="s">
        <v>7639</v>
      </c>
      <c r="G137" s="218" t="s">
        <v>1765</v>
      </c>
      <c r="H137" s="219">
        <v>20</v>
      </c>
      <c r="I137" s="220"/>
      <c r="J137" s="221">
        <f>ROUND(I137*H137,2)</f>
        <v>0</v>
      </c>
      <c r="K137" s="217" t="s">
        <v>19</v>
      </c>
      <c r="L137" s="47"/>
      <c r="M137" s="222" t="s">
        <v>19</v>
      </c>
      <c r="N137" s="223" t="s">
        <v>40</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200</v>
      </c>
      <c r="AT137" s="226" t="s">
        <v>195</v>
      </c>
      <c r="AU137" s="226" t="s">
        <v>78</v>
      </c>
      <c r="AY137" s="20" t="s">
        <v>193</v>
      </c>
      <c r="BE137" s="227">
        <f>IF(N137="základní",J137,0)</f>
        <v>0</v>
      </c>
      <c r="BF137" s="227">
        <f>IF(N137="snížená",J137,0)</f>
        <v>0</v>
      </c>
      <c r="BG137" s="227">
        <f>IF(N137="zákl. přenesená",J137,0)</f>
        <v>0</v>
      </c>
      <c r="BH137" s="227">
        <f>IF(N137="sníž. přenesená",J137,0)</f>
        <v>0</v>
      </c>
      <c r="BI137" s="227">
        <f>IF(N137="nulová",J137,0)</f>
        <v>0</v>
      </c>
      <c r="BJ137" s="20" t="s">
        <v>76</v>
      </c>
      <c r="BK137" s="227">
        <f>ROUND(I137*H137,2)</f>
        <v>0</v>
      </c>
      <c r="BL137" s="20" t="s">
        <v>200</v>
      </c>
      <c r="BM137" s="226" t="s">
        <v>7640</v>
      </c>
    </row>
    <row r="138" s="2" customFormat="1">
      <c r="A138" s="41"/>
      <c r="B138" s="42"/>
      <c r="C138" s="43"/>
      <c r="D138" s="228" t="s">
        <v>202</v>
      </c>
      <c r="E138" s="43"/>
      <c r="F138" s="229" t="s">
        <v>7639</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202</v>
      </c>
      <c r="AU138" s="20" t="s">
        <v>78</v>
      </c>
    </row>
    <row r="139" s="2" customFormat="1" ht="16.5" customHeight="1">
      <c r="A139" s="41"/>
      <c r="B139" s="42"/>
      <c r="C139" s="215" t="s">
        <v>340</v>
      </c>
      <c r="D139" s="215" t="s">
        <v>195</v>
      </c>
      <c r="E139" s="216" t="s">
        <v>7641</v>
      </c>
      <c r="F139" s="217" t="s">
        <v>7642</v>
      </c>
      <c r="G139" s="218" t="s">
        <v>1765</v>
      </c>
      <c r="H139" s="219">
        <v>130</v>
      </c>
      <c r="I139" s="220"/>
      <c r="J139" s="221">
        <f>ROUND(I139*H139,2)</f>
        <v>0</v>
      </c>
      <c r="K139" s="217" t="s">
        <v>19</v>
      </c>
      <c r="L139" s="47"/>
      <c r="M139" s="222" t="s">
        <v>19</v>
      </c>
      <c r="N139" s="223" t="s">
        <v>40</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200</v>
      </c>
      <c r="AT139" s="226" t="s">
        <v>195</v>
      </c>
      <c r="AU139" s="226" t="s">
        <v>78</v>
      </c>
      <c r="AY139" s="20" t="s">
        <v>193</v>
      </c>
      <c r="BE139" s="227">
        <f>IF(N139="základní",J139,0)</f>
        <v>0</v>
      </c>
      <c r="BF139" s="227">
        <f>IF(N139="snížená",J139,0)</f>
        <v>0</v>
      </c>
      <c r="BG139" s="227">
        <f>IF(N139="zákl. přenesená",J139,0)</f>
        <v>0</v>
      </c>
      <c r="BH139" s="227">
        <f>IF(N139="sníž. přenesená",J139,0)</f>
        <v>0</v>
      </c>
      <c r="BI139" s="227">
        <f>IF(N139="nulová",J139,0)</f>
        <v>0</v>
      </c>
      <c r="BJ139" s="20" t="s">
        <v>76</v>
      </c>
      <c r="BK139" s="227">
        <f>ROUND(I139*H139,2)</f>
        <v>0</v>
      </c>
      <c r="BL139" s="20" t="s">
        <v>200</v>
      </c>
      <c r="BM139" s="226" t="s">
        <v>7643</v>
      </c>
    </row>
    <row r="140" s="2" customFormat="1">
      <c r="A140" s="41"/>
      <c r="B140" s="42"/>
      <c r="C140" s="43"/>
      <c r="D140" s="228" t="s">
        <v>202</v>
      </c>
      <c r="E140" s="43"/>
      <c r="F140" s="229" t="s">
        <v>7642</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202</v>
      </c>
      <c r="AU140" s="20" t="s">
        <v>78</v>
      </c>
    </row>
    <row r="141" s="2" customFormat="1" ht="16.5" customHeight="1">
      <c r="A141" s="41"/>
      <c r="B141" s="42"/>
      <c r="C141" s="215" t="s">
        <v>346</v>
      </c>
      <c r="D141" s="215" t="s">
        <v>195</v>
      </c>
      <c r="E141" s="216" t="s">
        <v>7644</v>
      </c>
      <c r="F141" s="217" t="s">
        <v>7645</v>
      </c>
      <c r="G141" s="218" t="s">
        <v>1765</v>
      </c>
      <c r="H141" s="219">
        <v>30</v>
      </c>
      <c r="I141" s="220"/>
      <c r="J141" s="221">
        <f>ROUND(I141*H141,2)</f>
        <v>0</v>
      </c>
      <c r="K141" s="217" t="s">
        <v>19</v>
      </c>
      <c r="L141" s="47"/>
      <c r="M141" s="222" t="s">
        <v>19</v>
      </c>
      <c r="N141" s="223" t="s">
        <v>40</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200</v>
      </c>
      <c r="AT141" s="226" t="s">
        <v>195</v>
      </c>
      <c r="AU141" s="226" t="s">
        <v>78</v>
      </c>
      <c r="AY141" s="20" t="s">
        <v>193</v>
      </c>
      <c r="BE141" s="227">
        <f>IF(N141="základní",J141,0)</f>
        <v>0</v>
      </c>
      <c r="BF141" s="227">
        <f>IF(N141="snížená",J141,0)</f>
        <v>0</v>
      </c>
      <c r="BG141" s="227">
        <f>IF(N141="zákl. přenesená",J141,0)</f>
        <v>0</v>
      </c>
      <c r="BH141" s="227">
        <f>IF(N141="sníž. přenesená",J141,0)</f>
        <v>0</v>
      </c>
      <c r="BI141" s="227">
        <f>IF(N141="nulová",J141,0)</f>
        <v>0</v>
      </c>
      <c r="BJ141" s="20" t="s">
        <v>76</v>
      </c>
      <c r="BK141" s="227">
        <f>ROUND(I141*H141,2)</f>
        <v>0</v>
      </c>
      <c r="BL141" s="20" t="s">
        <v>200</v>
      </c>
      <c r="BM141" s="226" t="s">
        <v>7646</v>
      </c>
    </row>
    <row r="142" s="2" customFormat="1">
      <c r="A142" s="41"/>
      <c r="B142" s="42"/>
      <c r="C142" s="43"/>
      <c r="D142" s="228" t="s">
        <v>202</v>
      </c>
      <c r="E142" s="43"/>
      <c r="F142" s="229" t="s">
        <v>7645</v>
      </c>
      <c r="G142" s="43"/>
      <c r="H142" s="43"/>
      <c r="I142" s="230"/>
      <c r="J142" s="43"/>
      <c r="K142" s="43"/>
      <c r="L142" s="47"/>
      <c r="M142" s="231"/>
      <c r="N142" s="232"/>
      <c r="O142" s="87"/>
      <c r="P142" s="87"/>
      <c r="Q142" s="87"/>
      <c r="R142" s="87"/>
      <c r="S142" s="87"/>
      <c r="T142" s="88"/>
      <c r="U142" s="41"/>
      <c r="V142" s="41"/>
      <c r="W142" s="41"/>
      <c r="X142" s="41"/>
      <c r="Y142" s="41"/>
      <c r="Z142" s="41"/>
      <c r="AA142" s="41"/>
      <c r="AB142" s="41"/>
      <c r="AC142" s="41"/>
      <c r="AD142" s="41"/>
      <c r="AE142" s="41"/>
      <c r="AT142" s="20" t="s">
        <v>202</v>
      </c>
      <c r="AU142" s="20" t="s">
        <v>78</v>
      </c>
    </row>
    <row r="143" s="2" customFormat="1" ht="16.5" customHeight="1">
      <c r="A143" s="41"/>
      <c r="B143" s="42"/>
      <c r="C143" s="215" t="s">
        <v>7</v>
      </c>
      <c r="D143" s="215" t="s">
        <v>195</v>
      </c>
      <c r="E143" s="216" t="s">
        <v>7647</v>
      </c>
      <c r="F143" s="217" t="s">
        <v>7648</v>
      </c>
      <c r="G143" s="218" t="s">
        <v>1765</v>
      </c>
      <c r="H143" s="219">
        <v>130</v>
      </c>
      <c r="I143" s="220"/>
      <c r="J143" s="221">
        <f>ROUND(I143*H143,2)</f>
        <v>0</v>
      </c>
      <c r="K143" s="217" t="s">
        <v>19</v>
      </c>
      <c r="L143" s="47"/>
      <c r="M143" s="222" t="s">
        <v>19</v>
      </c>
      <c r="N143" s="223" t="s">
        <v>40</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200</v>
      </c>
      <c r="AT143" s="226" t="s">
        <v>195</v>
      </c>
      <c r="AU143" s="226" t="s">
        <v>78</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200</v>
      </c>
      <c r="BM143" s="226" t="s">
        <v>7649</v>
      </c>
    </row>
    <row r="144" s="2" customFormat="1">
      <c r="A144" s="41"/>
      <c r="B144" s="42"/>
      <c r="C144" s="43"/>
      <c r="D144" s="228" t="s">
        <v>202</v>
      </c>
      <c r="E144" s="43"/>
      <c r="F144" s="229" t="s">
        <v>7648</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78</v>
      </c>
    </row>
    <row r="145" s="2" customFormat="1" ht="16.5" customHeight="1">
      <c r="A145" s="41"/>
      <c r="B145" s="42"/>
      <c r="C145" s="215" t="s">
        <v>355</v>
      </c>
      <c r="D145" s="215" t="s">
        <v>195</v>
      </c>
      <c r="E145" s="216" t="s">
        <v>7650</v>
      </c>
      <c r="F145" s="217" t="s">
        <v>7651</v>
      </c>
      <c r="G145" s="218" t="s">
        <v>1765</v>
      </c>
      <c r="H145" s="219">
        <v>20</v>
      </c>
      <c r="I145" s="220"/>
      <c r="J145" s="221">
        <f>ROUND(I145*H145,2)</f>
        <v>0</v>
      </c>
      <c r="K145" s="217" t="s">
        <v>19</v>
      </c>
      <c r="L145" s="47"/>
      <c r="M145" s="222" t="s">
        <v>19</v>
      </c>
      <c r="N145" s="223" t="s">
        <v>40</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200</v>
      </c>
      <c r="AT145" s="226" t="s">
        <v>195</v>
      </c>
      <c r="AU145" s="226" t="s">
        <v>78</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200</v>
      </c>
      <c r="BM145" s="226" t="s">
        <v>7652</v>
      </c>
    </row>
    <row r="146" s="2" customFormat="1">
      <c r="A146" s="41"/>
      <c r="B146" s="42"/>
      <c r="C146" s="43"/>
      <c r="D146" s="228" t="s">
        <v>202</v>
      </c>
      <c r="E146" s="43"/>
      <c r="F146" s="229" t="s">
        <v>7651</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78</v>
      </c>
    </row>
    <row r="147" s="2" customFormat="1" ht="16.5" customHeight="1">
      <c r="A147" s="41"/>
      <c r="B147" s="42"/>
      <c r="C147" s="215" t="s">
        <v>360</v>
      </c>
      <c r="D147" s="215" t="s">
        <v>195</v>
      </c>
      <c r="E147" s="216" t="s">
        <v>7653</v>
      </c>
      <c r="F147" s="217" t="s">
        <v>7654</v>
      </c>
      <c r="G147" s="218" t="s">
        <v>1765</v>
      </c>
      <c r="H147" s="219">
        <v>15</v>
      </c>
      <c r="I147" s="220"/>
      <c r="J147" s="221">
        <f>ROUND(I147*H147,2)</f>
        <v>0</v>
      </c>
      <c r="K147" s="217" t="s">
        <v>19</v>
      </c>
      <c r="L147" s="47"/>
      <c r="M147" s="222" t="s">
        <v>19</v>
      </c>
      <c r="N147" s="223" t="s">
        <v>40</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200</v>
      </c>
      <c r="AT147" s="226" t="s">
        <v>195</v>
      </c>
      <c r="AU147" s="226" t="s">
        <v>78</v>
      </c>
      <c r="AY147" s="20" t="s">
        <v>193</v>
      </c>
      <c r="BE147" s="227">
        <f>IF(N147="základní",J147,0)</f>
        <v>0</v>
      </c>
      <c r="BF147" s="227">
        <f>IF(N147="snížená",J147,0)</f>
        <v>0</v>
      </c>
      <c r="BG147" s="227">
        <f>IF(N147="zákl. přenesená",J147,0)</f>
        <v>0</v>
      </c>
      <c r="BH147" s="227">
        <f>IF(N147="sníž. přenesená",J147,0)</f>
        <v>0</v>
      </c>
      <c r="BI147" s="227">
        <f>IF(N147="nulová",J147,0)</f>
        <v>0</v>
      </c>
      <c r="BJ147" s="20" t="s">
        <v>76</v>
      </c>
      <c r="BK147" s="227">
        <f>ROUND(I147*H147,2)</f>
        <v>0</v>
      </c>
      <c r="BL147" s="20" t="s">
        <v>200</v>
      </c>
      <c r="BM147" s="226" t="s">
        <v>7655</v>
      </c>
    </row>
    <row r="148" s="2" customFormat="1">
      <c r="A148" s="41"/>
      <c r="B148" s="42"/>
      <c r="C148" s="43"/>
      <c r="D148" s="228" t="s">
        <v>202</v>
      </c>
      <c r="E148" s="43"/>
      <c r="F148" s="229" t="s">
        <v>7654</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202</v>
      </c>
      <c r="AU148" s="20" t="s">
        <v>78</v>
      </c>
    </row>
    <row r="149" s="2" customFormat="1" ht="16.5" customHeight="1">
      <c r="A149" s="41"/>
      <c r="B149" s="42"/>
      <c r="C149" s="215" t="s">
        <v>369</v>
      </c>
      <c r="D149" s="215" t="s">
        <v>195</v>
      </c>
      <c r="E149" s="216" t="s">
        <v>7656</v>
      </c>
      <c r="F149" s="217" t="s">
        <v>7657</v>
      </c>
      <c r="G149" s="218" t="s">
        <v>1765</v>
      </c>
      <c r="H149" s="219">
        <v>30</v>
      </c>
      <c r="I149" s="220"/>
      <c r="J149" s="221">
        <f>ROUND(I149*H149,2)</f>
        <v>0</v>
      </c>
      <c r="K149" s="217" t="s">
        <v>19</v>
      </c>
      <c r="L149" s="47"/>
      <c r="M149" s="222" t="s">
        <v>19</v>
      </c>
      <c r="N149" s="223" t="s">
        <v>40</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200</v>
      </c>
      <c r="AT149" s="226" t="s">
        <v>195</v>
      </c>
      <c r="AU149" s="226" t="s">
        <v>78</v>
      </c>
      <c r="AY149" s="20" t="s">
        <v>193</v>
      </c>
      <c r="BE149" s="227">
        <f>IF(N149="základní",J149,0)</f>
        <v>0</v>
      </c>
      <c r="BF149" s="227">
        <f>IF(N149="snížená",J149,0)</f>
        <v>0</v>
      </c>
      <c r="BG149" s="227">
        <f>IF(N149="zákl. přenesená",J149,0)</f>
        <v>0</v>
      </c>
      <c r="BH149" s="227">
        <f>IF(N149="sníž. přenesená",J149,0)</f>
        <v>0</v>
      </c>
      <c r="BI149" s="227">
        <f>IF(N149="nulová",J149,0)</f>
        <v>0</v>
      </c>
      <c r="BJ149" s="20" t="s">
        <v>76</v>
      </c>
      <c r="BK149" s="227">
        <f>ROUND(I149*H149,2)</f>
        <v>0</v>
      </c>
      <c r="BL149" s="20" t="s">
        <v>200</v>
      </c>
      <c r="BM149" s="226" t="s">
        <v>7658</v>
      </c>
    </row>
    <row r="150" s="2" customFormat="1">
      <c r="A150" s="41"/>
      <c r="B150" s="42"/>
      <c r="C150" s="43"/>
      <c r="D150" s="228" t="s">
        <v>202</v>
      </c>
      <c r="E150" s="43"/>
      <c r="F150" s="229" t="s">
        <v>7657</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202</v>
      </c>
      <c r="AU150" s="20" t="s">
        <v>78</v>
      </c>
    </row>
    <row r="151" s="2" customFormat="1" ht="24.15" customHeight="1">
      <c r="A151" s="41"/>
      <c r="B151" s="42"/>
      <c r="C151" s="215" t="s">
        <v>390</v>
      </c>
      <c r="D151" s="215" t="s">
        <v>195</v>
      </c>
      <c r="E151" s="216" t="s">
        <v>7659</v>
      </c>
      <c r="F151" s="217" t="s">
        <v>7660</v>
      </c>
      <c r="G151" s="218" t="s">
        <v>7661</v>
      </c>
      <c r="H151" s="219">
        <v>1</v>
      </c>
      <c r="I151" s="220"/>
      <c r="J151" s="221">
        <f>ROUND(I151*H151,2)</f>
        <v>0</v>
      </c>
      <c r="K151" s="217" t="s">
        <v>19</v>
      </c>
      <c r="L151" s="47"/>
      <c r="M151" s="222" t="s">
        <v>19</v>
      </c>
      <c r="N151" s="223" t="s">
        <v>40</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200</v>
      </c>
      <c r="AT151" s="226" t="s">
        <v>195</v>
      </c>
      <c r="AU151" s="226" t="s">
        <v>78</v>
      </c>
      <c r="AY151" s="20" t="s">
        <v>193</v>
      </c>
      <c r="BE151" s="227">
        <f>IF(N151="základní",J151,0)</f>
        <v>0</v>
      </c>
      <c r="BF151" s="227">
        <f>IF(N151="snížená",J151,0)</f>
        <v>0</v>
      </c>
      <c r="BG151" s="227">
        <f>IF(N151="zákl. přenesená",J151,0)</f>
        <v>0</v>
      </c>
      <c r="BH151" s="227">
        <f>IF(N151="sníž. přenesená",J151,0)</f>
        <v>0</v>
      </c>
      <c r="BI151" s="227">
        <f>IF(N151="nulová",J151,0)</f>
        <v>0</v>
      </c>
      <c r="BJ151" s="20" t="s">
        <v>76</v>
      </c>
      <c r="BK151" s="227">
        <f>ROUND(I151*H151,2)</f>
        <v>0</v>
      </c>
      <c r="BL151" s="20" t="s">
        <v>200</v>
      </c>
      <c r="BM151" s="226" t="s">
        <v>7662</v>
      </c>
    </row>
    <row r="152" s="2" customFormat="1">
      <c r="A152" s="41"/>
      <c r="B152" s="42"/>
      <c r="C152" s="43"/>
      <c r="D152" s="228" t="s">
        <v>202</v>
      </c>
      <c r="E152" s="43"/>
      <c r="F152" s="229" t="s">
        <v>7660</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202</v>
      </c>
      <c r="AU152" s="20" t="s">
        <v>78</v>
      </c>
    </row>
    <row r="153" s="2" customFormat="1" ht="16.5" customHeight="1">
      <c r="A153" s="41"/>
      <c r="B153" s="42"/>
      <c r="C153" s="215" t="s">
        <v>397</v>
      </c>
      <c r="D153" s="215" t="s">
        <v>195</v>
      </c>
      <c r="E153" s="216" t="s">
        <v>7663</v>
      </c>
      <c r="F153" s="217" t="s">
        <v>7664</v>
      </c>
      <c r="G153" s="218" t="s">
        <v>7609</v>
      </c>
      <c r="H153" s="219">
        <v>15</v>
      </c>
      <c r="I153" s="220"/>
      <c r="J153" s="221">
        <f>ROUND(I153*H153,2)</f>
        <v>0</v>
      </c>
      <c r="K153" s="217" t="s">
        <v>19</v>
      </c>
      <c r="L153" s="47"/>
      <c r="M153" s="222" t="s">
        <v>19</v>
      </c>
      <c r="N153" s="223" t="s">
        <v>40</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200</v>
      </c>
      <c r="AT153" s="226" t="s">
        <v>195</v>
      </c>
      <c r="AU153" s="226" t="s">
        <v>78</v>
      </c>
      <c r="AY153" s="20" t="s">
        <v>193</v>
      </c>
      <c r="BE153" s="227">
        <f>IF(N153="základní",J153,0)</f>
        <v>0</v>
      </c>
      <c r="BF153" s="227">
        <f>IF(N153="snížená",J153,0)</f>
        <v>0</v>
      </c>
      <c r="BG153" s="227">
        <f>IF(N153="zákl. přenesená",J153,0)</f>
        <v>0</v>
      </c>
      <c r="BH153" s="227">
        <f>IF(N153="sníž. přenesená",J153,0)</f>
        <v>0</v>
      </c>
      <c r="BI153" s="227">
        <f>IF(N153="nulová",J153,0)</f>
        <v>0</v>
      </c>
      <c r="BJ153" s="20" t="s">
        <v>76</v>
      </c>
      <c r="BK153" s="227">
        <f>ROUND(I153*H153,2)</f>
        <v>0</v>
      </c>
      <c r="BL153" s="20" t="s">
        <v>200</v>
      </c>
      <c r="BM153" s="226" t="s">
        <v>7665</v>
      </c>
    </row>
    <row r="154" s="2" customFormat="1">
      <c r="A154" s="41"/>
      <c r="B154" s="42"/>
      <c r="C154" s="43"/>
      <c r="D154" s="228" t="s">
        <v>202</v>
      </c>
      <c r="E154" s="43"/>
      <c r="F154" s="229" t="s">
        <v>7664</v>
      </c>
      <c r="G154" s="43"/>
      <c r="H154" s="43"/>
      <c r="I154" s="230"/>
      <c r="J154" s="43"/>
      <c r="K154" s="43"/>
      <c r="L154" s="47"/>
      <c r="M154" s="231"/>
      <c r="N154" s="232"/>
      <c r="O154" s="87"/>
      <c r="P154" s="87"/>
      <c r="Q154" s="87"/>
      <c r="R154" s="87"/>
      <c r="S154" s="87"/>
      <c r="T154" s="88"/>
      <c r="U154" s="41"/>
      <c r="V154" s="41"/>
      <c r="W154" s="41"/>
      <c r="X154" s="41"/>
      <c r="Y154" s="41"/>
      <c r="Z154" s="41"/>
      <c r="AA154" s="41"/>
      <c r="AB154" s="41"/>
      <c r="AC154" s="41"/>
      <c r="AD154" s="41"/>
      <c r="AE154" s="41"/>
      <c r="AT154" s="20" t="s">
        <v>202</v>
      </c>
      <c r="AU154" s="20" t="s">
        <v>78</v>
      </c>
    </row>
    <row r="155" s="2" customFormat="1" ht="16.5" customHeight="1">
      <c r="A155" s="41"/>
      <c r="B155" s="42"/>
      <c r="C155" s="215" t="s">
        <v>405</v>
      </c>
      <c r="D155" s="215" t="s">
        <v>195</v>
      </c>
      <c r="E155" s="216" t="s">
        <v>7666</v>
      </c>
      <c r="F155" s="217" t="s">
        <v>7667</v>
      </c>
      <c r="G155" s="218" t="s">
        <v>7609</v>
      </c>
      <c r="H155" s="219">
        <v>2310</v>
      </c>
      <c r="I155" s="220"/>
      <c r="J155" s="221">
        <f>ROUND(I155*H155,2)</f>
        <v>0</v>
      </c>
      <c r="K155" s="217" t="s">
        <v>19</v>
      </c>
      <c r="L155" s="47"/>
      <c r="M155" s="222" t="s">
        <v>19</v>
      </c>
      <c r="N155" s="223" t="s">
        <v>40</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200</v>
      </c>
      <c r="AT155" s="226" t="s">
        <v>195</v>
      </c>
      <c r="AU155" s="226" t="s">
        <v>78</v>
      </c>
      <c r="AY155" s="20" t="s">
        <v>193</v>
      </c>
      <c r="BE155" s="227">
        <f>IF(N155="základní",J155,0)</f>
        <v>0</v>
      </c>
      <c r="BF155" s="227">
        <f>IF(N155="snížená",J155,0)</f>
        <v>0</v>
      </c>
      <c r="BG155" s="227">
        <f>IF(N155="zákl. přenesená",J155,0)</f>
        <v>0</v>
      </c>
      <c r="BH155" s="227">
        <f>IF(N155="sníž. přenesená",J155,0)</f>
        <v>0</v>
      </c>
      <c r="BI155" s="227">
        <f>IF(N155="nulová",J155,0)</f>
        <v>0</v>
      </c>
      <c r="BJ155" s="20" t="s">
        <v>76</v>
      </c>
      <c r="BK155" s="227">
        <f>ROUND(I155*H155,2)</f>
        <v>0</v>
      </c>
      <c r="BL155" s="20" t="s">
        <v>200</v>
      </c>
      <c r="BM155" s="226" t="s">
        <v>7668</v>
      </c>
    </row>
    <row r="156" s="2" customFormat="1">
      <c r="A156" s="41"/>
      <c r="B156" s="42"/>
      <c r="C156" s="43"/>
      <c r="D156" s="228" t="s">
        <v>202</v>
      </c>
      <c r="E156" s="43"/>
      <c r="F156" s="229" t="s">
        <v>7667</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202</v>
      </c>
      <c r="AU156" s="20" t="s">
        <v>78</v>
      </c>
    </row>
    <row r="157" s="2" customFormat="1" ht="16.5" customHeight="1">
      <c r="A157" s="41"/>
      <c r="B157" s="42"/>
      <c r="C157" s="215" t="s">
        <v>413</v>
      </c>
      <c r="D157" s="215" t="s">
        <v>195</v>
      </c>
      <c r="E157" s="216" t="s">
        <v>7669</v>
      </c>
      <c r="F157" s="217" t="s">
        <v>7670</v>
      </c>
      <c r="G157" s="218" t="s">
        <v>1765</v>
      </c>
      <c r="H157" s="219">
        <v>5</v>
      </c>
      <c r="I157" s="220"/>
      <c r="J157" s="221">
        <f>ROUND(I157*H157,2)</f>
        <v>0</v>
      </c>
      <c r="K157" s="217" t="s">
        <v>19</v>
      </c>
      <c r="L157" s="47"/>
      <c r="M157" s="222" t="s">
        <v>19</v>
      </c>
      <c r="N157" s="223" t="s">
        <v>40</v>
      </c>
      <c r="O157" s="87"/>
      <c r="P157" s="224">
        <f>O157*H157</f>
        <v>0</v>
      </c>
      <c r="Q157" s="224">
        <v>0</v>
      </c>
      <c r="R157" s="224">
        <f>Q157*H157</f>
        <v>0</v>
      </c>
      <c r="S157" s="224">
        <v>0</v>
      </c>
      <c r="T157" s="225">
        <f>S157*H157</f>
        <v>0</v>
      </c>
      <c r="U157" s="41"/>
      <c r="V157" s="41"/>
      <c r="W157" s="41"/>
      <c r="X157" s="41"/>
      <c r="Y157" s="41"/>
      <c r="Z157" s="41"/>
      <c r="AA157" s="41"/>
      <c r="AB157" s="41"/>
      <c r="AC157" s="41"/>
      <c r="AD157" s="41"/>
      <c r="AE157" s="41"/>
      <c r="AR157" s="226" t="s">
        <v>200</v>
      </c>
      <c r="AT157" s="226" t="s">
        <v>195</v>
      </c>
      <c r="AU157" s="226" t="s">
        <v>78</v>
      </c>
      <c r="AY157" s="20" t="s">
        <v>193</v>
      </c>
      <c r="BE157" s="227">
        <f>IF(N157="základní",J157,0)</f>
        <v>0</v>
      </c>
      <c r="BF157" s="227">
        <f>IF(N157="snížená",J157,0)</f>
        <v>0</v>
      </c>
      <c r="BG157" s="227">
        <f>IF(N157="zákl. přenesená",J157,0)</f>
        <v>0</v>
      </c>
      <c r="BH157" s="227">
        <f>IF(N157="sníž. přenesená",J157,0)</f>
        <v>0</v>
      </c>
      <c r="BI157" s="227">
        <f>IF(N157="nulová",J157,0)</f>
        <v>0</v>
      </c>
      <c r="BJ157" s="20" t="s">
        <v>76</v>
      </c>
      <c r="BK157" s="227">
        <f>ROUND(I157*H157,2)</f>
        <v>0</v>
      </c>
      <c r="BL157" s="20" t="s">
        <v>200</v>
      </c>
      <c r="BM157" s="226" t="s">
        <v>7671</v>
      </c>
    </row>
    <row r="158" s="2" customFormat="1">
      <c r="A158" s="41"/>
      <c r="B158" s="42"/>
      <c r="C158" s="43"/>
      <c r="D158" s="228" t="s">
        <v>202</v>
      </c>
      <c r="E158" s="43"/>
      <c r="F158" s="229" t="s">
        <v>7670</v>
      </c>
      <c r="G158" s="43"/>
      <c r="H158" s="43"/>
      <c r="I158" s="230"/>
      <c r="J158" s="43"/>
      <c r="K158" s="43"/>
      <c r="L158" s="47"/>
      <c r="M158" s="231"/>
      <c r="N158" s="232"/>
      <c r="O158" s="87"/>
      <c r="P158" s="87"/>
      <c r="Q158" s="87"/>
      <c r="R158" s="87"/>
      <c r="S158" s="87"/>
      <c r="T158" s="88"/>
      <c r="U158" s="41"/>
      <c r="V158" s="41"/>
      <c r="W158" s="41"/>
      <c r="X158" s="41"/>
      <c r="Y158" s="41"/>
      <c r="Z158" s="41"/>
      <c r="AA158" s="41"/>
      <c r="AB158" s="41"/>
      <c r="AC158" s="41"/>
      <c r="AD158" s="41"/>
      <c r="AE158" s="41"/>
      <c r="AT158" s="20" t="s">
        <v>202</v>
      </c>
      <c r="AU158" s="20" t="s">
        <v>78</v>
      </c>
    </row>
    <row r="159" s="2" customFormat="1" ht="16.5" customHeight="1">
      <c r="A159" s="41"/>
      <c r="B159" s="42"/>
      <c r="C159" s="215" t="s">
        <v>424</v>
      </c>
      <c r="D159" s="215" t="s">
        <v>195</v>
      </c>
      <c r="E159" s="216" t="s">
        <v>7672</v>
      </c>
      <c r="F159" s="217" t="s">
        <v>7673</v>
      </c>
      <c r="G159" s="218" t="s">
        <v>7609</v>
      </c>
      <c r="H159" s="219">
        <v>1</v>
      </c>
      <c r="I159" s="220"/>
      <c r="J159" s="221">
        <f>ROUND(I159*H159,2)</f>
        <v>0</v>
      </c>
      <c r="K159" s="217" t="s">
        <v>19</v>
      </c>
      <c r="L159" s="47"/>
      <c r="M159" s="222" t="s">
        <v>19</v>
      </c>
      <c r="N159" s="223" t="s">
        <v>40</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200</v>
      </c>
      <c r="AT159" s="226" t="s">
        <v>195</v>
      </c>
      <c r="AU159" s="226" t="s">
        <v>78</v>
      </c>
      <c r="AY159" s="20" t="s">
        <v>193</v>
      </c>
      <c r="BE159" s="227">
        <f>IF(N159="základní",J159,0)</f>
        <v>0</v>
      </c>
      <c r="BF159" s="227">
        <f>IF(N159="snížená",J159,0)</f>
        <v>0</v>
      </c>
      <c r="BG159" s="227">
        <f>IF(N159="zákl. přenesená",J159,0)</f>
        <v>0</v>
      </c>
      <c r="BH159" s="227">
        <f>IF(N159="sníž. přenesená",J159,0)</f>
        <v>0</v>
      </c>
      <c r="BI159" s="227">
        <f>IF(N159="nulová",J159,0)</f>
        <v>0</v>
      </c>
      <c r="BJ159" s="20" t="s">
        <v>76</v>
      </c>
      <c r="BK159" s="227">
        <f>ROUND(I159*H159,2)</f>
        <v>0</v>
      </c>
      <c r="BL159" s="20" t="s">
        <v>200</v>
      </c>
      <c r="BM159" s="226" t="s">
        <v>7674</v>
      </c>
    </row>
    <row r="160" s="2" customFormat="1">
      <c r="A160" s="41"/>
      <c r="B160" s="42"/>
      <c r="C160" s="43"/>
      <c r="D160" s="228" t="s">
        <v>202</v>
      </c>
      <c r="E160" s="43"/>
      <c r="F160" s="229" t="s">
        <v>7673</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202</v>
      </c>
      <c r="AU160" s="20" t="s">
        <v>78</v>
      </c>
    </row>
    <row r="161" s="2" customFormat="1" ht="16.5" customHeight="1">
      <c r="A161" s="41"/>
      <c r="B161" s="42"/>
      <c r="C161" s="215" t="s">
        <v>434</v>
      </c>
      <c r="D161" s="215" t="s">
        <v>195</v>
      </c>
      <c r="E161" s="216" t="s">
        <v>7675</v>
      </c>
      <c r="F161" s="217" t="s">
        <v>7676</v>
      </c>
      <c r="G161" s="218" t="s">
        <v>7609</v>
      </c>
      <c r="H161" s="219">
        <v>360</v>
      </c>
      <c r="I161" s="220"/>
      <c r="J161" s="221">
        <f>ROUND(I161*H161,2)</f>
        <v>0</v>
      </c>
      <c r="K161" s="217" t="s">
        <v>19</v>
      </c>
      <c r="L161" s="47"/>
      <c r="M161" s="222" t="s">
        <v>19</v>
      </c>
      <c r="N161" s="223" t="s">
        <v>40</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200</v>
      </c>
      <c r="AT161" s="226" t="s">
        <v>195</v>
      </c>
      <c r="AU161" s="226" t="s">
        <v>78</v>
      </c>
      <c r="AY161" s="20" t="s">
        <v>193</v>
      </c>
      <c r="BE161" s="227">
        <f>IF(N161="základní",J161,0)</f>
        <v>0</v>
      </c>
      <c r="BF161" s="227">
        <f>IF(N161="snížená",J161,0)</f>
        <v>0</v>
      </c>
      <c r="BG161" s="227">
        <f>IF(N161="zákl. přenesená",J161,0)</f>
        <v>0</v>
      </c>
      <c r="BH161" s="227">
        <f>IF(N161="sníž. přenesená",J161,0)</f>
        <v>0</v>
      </c>
      <c r="BI161" s="227">
        <f>IF(N161="nulová",J161,0)</f>
        <v>0</v>
      </c>
      <c r="BJ161" s="20" t="s">
        <v>76</v>
      </c>
      <c r="BK161" s="227">
        <f>ROUND(I161*H161,2)</f>
        <v>0</v>
      </c>
      <c r="BL161" s="20" t="s">
        <v>200</v>
      </c>
      <c r="BM161" s="226" t="s">
        <v>7677</v>
      </c>
    </row>
    <row r="162" s="2" customFormat="1">
      <c r="A162" s="41"/>
      <c r="B162" s="42"/>
      <c r="C162" s="43"/>
      <c r="D162" s="228" t="s">
        <v>202</v>
      </c>
      <c r="E162" s="43"/>
      <c r="F162" s="229" t="s">
        <v>7676</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202</v>
      </c>
      <c r="AU162" s="20" t="s">
        <v>78</v>
      </c>
    </row>
    <row r="163" s="2" customFormat="1" ht="16.5" customHeight="1">
      <c r="A163" s="41"/>
      <c r="B163" s="42"/>
      <c r="C163" s="215" t="s">
        <v>442</v>
      </c>
      <c r="D163" s="215" t="s">
        <v>195</v>
      </c>
      <c r="E163" s="216" t="s">
        <v>7678</v>
      </c>
      <c r="F163" s="217" t="s">
        <v>7679</v>
      </c>
      <c r="G163" s="218" t="s">
        <v>7609</v>
      </c>
      <c r="H163" s="219">
        <v>80</v>
      </c>
      <c r="I163" s="220"/>
      <c r="J163" s="221">
        <f>ROUND(I163*H163,2)</f>
        <v>0</v>
      </c>
      <c r="K163" s="217" t="s">
        <v>19</v>
      </c>
      <c r="L163" s="47"/>
      <c r="M163" s="222" t="s">
        <v>19</v>
      </c>
      <c r="N163" s="223" t="s">
        <v>40</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200</v>
      </c>
      <c r="AT163" s="226" t="s">
        <v>195</v>
      </c>
      <c r="AU163" s="226" t="s">
        <v>78</v>
      </c>
      <c r="AY163" s="20" t="s">
        <v>193</v>
      </c>
      <c r="BE163" s="227">
        <f>IF(N163="základní",J163,0)</f>
        <v>0</v>
      </c>
      <c r="BF163" s="227">
        <f>IF(N163="snížená",J163,0)</f>
        <v>0</v>
      </c>
      <c r="BG163" s="227">
        <f>IF(N163="zákl. přenesená",J163,0)</f>
        <v>0</v>
      </c>
      <c r="BH163" s="227">
        <f>IF(N163="sníž. přenesená",J163,0)</f>
        <v>0</v>
      </c>
      <c r="BI163" s="227">
        <f>IF(N163="nulová",J163,0)</f>
        <v>0</v>
      </c>
      <c r="BJ163" s="20" t="s">
        <v>76</v>
      </c>
      <c r="BK163" s="227">
        <f>ROUND(I163*H163,2)</f>
        <v>0</v>
      </c>
      <c r="BL163" s="20" t="s">
        <v>200</v>
      </c>
      <c r="BM163" s="226" t="s">
        <v>7680</v>
      </c>
    </row>
    <row r="164" s="2" customFormat="1">
      <c r="A164" s="41"/>
      <c r="B164" s="42"/>
      <c r="C164" s="43"/>
      <c r="D164" s="228" t="s">
        <v>202</v>
      </c>
      <c r="E164" s="43"/>
      <c r="F164" s="229" t="s">
        <v>7679</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202</v>
      </c>
      <c r="AU164" s="20" t="s">
        <v>78</v>
      </c>
    </row>
    <row r="165" s="2" customFormat="1" ht="16.5" customHeight="1">
      <c r="A165" s="41"/>
      <c r="B165" s="42"/>
      <c r="C165" s="215" t="s">
        <v>449</v>
      </c>
      <c r="D165" s="215" t="s">
        <v>195</v>
      </c>
      <c r="E165" s="216" t="s">
        <v>7681</v>
      </c>
      <c r="F165" s="217" t="s">
        <v>7682</v>
      </c>
      <c r="G165" s="218" t="s">
        <v>7609</v>
      </c>
      <c r="H165" s="219">
        <v>40</v>
      </c>
      <c r="I165" s="220"/>
      <c r="J165" s="221">
        <f>ROUND(I165*H165,2)</f>
        <v>0</v>
      </c>
      <c r="K165" s="217" t="s">
        <v>19</v>
      </c>
      <c r="L165" s="47"/>
      <c r="M165" s="222" t="s">
        <v>19</v>
      </c>
      <c r="N165" s="223" t="s">
        <v>40</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200</v>
      </c>
      <c r="AT165" s="226" t="s">
        <v>195</v>
      </c>
      <c r="AU165" s="226" t="s">
        <v>78</v>
      </c>
      <c r="AY165" s="20" t="s">
        <v>193</v>
      </c>
      <c r="BE165" s="227">
        <f>IF(N165="základní",J165,0)</f>
        <v>0</v>
      </c>
      <c r="BF165" s="227">
        <f>IF(N165="snížená",J165,0)</f>
        <v>0</v>
      </c>
      <c r="BG165" s="227">
        <f>IF(N165="zákl. přenesená",J165,0)</f>
        <v>0</v>
      </c>
      <c r="BH165" s="227">
        <f>IF(N165="sníž. přenesená",J165,0)</f>
        <v>0</v>
      </c>
      <c r="BI165" s="227">
        <f>IF(N165="nulová",J165,0)</f>
        <v>0</v>
      </c>
      <c r="BJ165" s="20" t="s">
        <v>76</v>
      </c>
      <c r="BK165" s="227">
        <f>ROUND(I165*H165,2)</f>
        <v>0</v>
      </c>
      <c r="BL165" s="20" t="s">
        <v>200</v>
      </c>
      <c r="BM165" s="226" t="s">
        <v>7683</v>
      </c>
    </row>
    <row r="166" s="2" customFormat="1">
      <c r="A166" s="41"/>
      <c r="B166" s="42"/>
      <c r="C166" s="43"/>
      <c r="D166" s="228" t="s">
        <v>202</v>
      </c>
      <c r="E166" s="43"/>
      <c r="F166" s="229" t="s">
        <v>7682</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202</v>
      </c>
      <c r="AU166" s="20" t="s">
        <v>78</v>
      </c>
    </row>
    <row r="167" s="2" customFormat="1" ht="16.5" customHeight="1">
      <c r="A167" s="41"/>
      <c r="B167" s="42"/>
      <c r="C167" s="215" t="s">
        <v>456</v>
      </c>
      <c r="D167" s="215" t="s">
        <v>195</v>
      </c>
      <c r="E167" s="216" t="s">
        <v>7684</v>
      </c>
      <c r="F167" s="217" t="s">
        <v>7685</v>
      </c>
      <c r="G167" s="218" t="s">
        <v>7609</v>
      </c>
      <c r="H167" s="219">
        <v>15</v>
      </c>
      <c r="I167" s="220"/>
      <c r="J167" s="221">
        <f>ROUND(I167*H167,2)</f>
        <v>0</v>
      </c>
      <c r="K167" s="217" t="s">
        <v>19</v>
      </c>
      <c r="L167" s="47"/>
      <c r="M167" s="222" t="s">
        <v>19</v>
      </c>
      <c r="N167" s="223" t="s">
        <v>40</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200</v>
      </c>
      <c r="AT167" s="226" t="s">
        <v>195</v>
      </c>
      <c r="AU167" s="226" t="s">
        <v>78</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200</v>
      </c>
      <c r="BM167" s="226" t="s">
        <v>7686</v>
      </c>
    </row>
    <row r="168" s="2" customFormat="1">
      <c r="A168" s="41"/>
      <c r="B168" s="42"/>
      <c r="C168" s="43"/>
      <c r="D168" s="228" t="s">
        <v>202</v>
      </c>
      <c r="E168" s="43"/>
      <c r="F168" s="229" t="s">
        <v>7685</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78</v>
      </c>
    </row>
    <row r="169" s="2" customFormat="1" ht="16.5" customHeight="1">
      <c r="A169" s="41"/>
      <c r="B169" s="42"/>
      <c r="C169" s="215" t="s">
        <v>467</v>
      </c>
      <c r="D169" s="215" t="s">
        <v>195</v>
      </c>
      <c r="E169" s="216" t="s">
        <v>7687</v>
      </c>
      <c r="F169" s="217" t="s">
        <v>7688</v>
      </c>
      <c r="G169" s="218" t="s">
        <v>7609</v>
      </c>
      <c r="H169" s="219">
        <v>185</v>
      </c>
      <c r="I169" s="220"/>
      <c r="J169" s="221">
        <f>ROUND(I169*H169,2)</f>
        <v>0</v>
      </c>
      <c r="K169" s="217" t="s">
        <v>19</v>
      </c>
      <c r="L169" s="47"/>
      <c r="M169" s="222" t="s">
        <v>19</v>
      </c>
      <c r="N169" s="223" t="s">
        <v>40</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200</v>
      </c>
      <c r="AT169" s="226" t="s">
        <v>195</v>
      </c>
      <c r="AU169" s="226" t="s">
        <v>78</v>
      </c>
      <c r="AY169" s="20" t="s">
        <v>193</v>
      </c>
      <c r="BE169" s="227">
        <f>IF(N169="základní",J169,0)</f>
        <v>0</v>
      </c>
      <c r="BF169" s="227">
        <f>IF(N169="snížená",J169,0)</f>
        <v>0</v>
      </c>
      <c r="BG169" s="227">
        <f>IF(N169="zákl. přenesená",J169,0)</f>
        <v>0</v>
      </c>
      <c r="BH169" s="227">
        <f>IF(N169="sníž. přenesená",J169,0)</f>
        <v>0</v>
      </c>
      <c r="BI169" s="227">
        <f>IF(N169="nulová",J169,0)</f>
        <v>0</v>
      </c>
      <c r="BJ169" s="20" t="s">
        <v>76</v>
      </c>
      <c r="BK169" s="227">
        <f>ROUND(I169*H169,2)</f>
        <v>0</v>
      </c>
      <c r="BL169" s="20" t="s">
        <v>200</v>
      </c>
      <c r="BM169" s="226" t="s">
        <v>7689</v>
      </c>
    </row>
    <row r="170" s="2" customFormat="1">
      <c r="A170" s="41"/>
      <c r="B170" s="42"/>
      <c r="C170" s="43"/>
      <c r="D170" s="228" t="s">
        <v>202</v>
      </c>
      <c r="E170" s="43"/>
      <c r="F170" s="229" t="s">
        <v>7688</v>
      </c>
      <c r="G170" s="43"/>
      <c r="H170" s="43"/>
      <c r="I170" s="230"/>
      <c r="J170" s="43"/>
      <c r="K170" s="43"/>
      <c r="L170" s="47"/>
      <c r="M170" s="231"/>
      <c r="N170" s="232"/>
      <c r="O170" s="87"/>
      <c r="P170" s="87"/>
      <c r="Q170" s="87"/>
      <c r="R170" s="87"/>
      <c r="S170" s="87"/>
      <c r="T170" s="88"/>
      <c r="U170" s="41"/>
      <c r="V170" s="41"/>
      <c r="W170" s="41"/>
      <c r="X170" s="41"/>
      <c r="Y170" s="41"/>
      <c r="Z170" s="41"/>
      <c r="AA170" s="41"/>
      <c r="AB170" s="41"/>
      <c r="AC170" s="41"/>
      <c r="AD170" s="41"/>
      <c r="AE170" s="41"/>
      <c r="AT170" s="20" t="s">
        <v>202</v>
      </c>
      <c r="AU170" s="20" t="s">
        <v>78</v>
      </c>
    </row>
    <row r="171" s="2" customFormat="1" ht="16.5" customHeight="1">
      <c r="A171" s="41"/>
      <c r="B171" s="42"/>
      <c r="C171" s="215" t="s">
        <v>475</v>
      </c>
      <c r="D171" s="215" t="s">
        <v>195</v>
      </c>
      <c r="E171" s="216" t="s">
        <v>7690</v>
      </c>
      <c r="F171" s="217" t="s">
        <v>7691</v>
      </c>
      <c r="G171" s="218" t="s">
        <v>7609</v>
      </c>
      <c r="H171" s="219">
        <v>15</v>
      </c>
      <c r="I171" s="220"/>
      <c r="J171" s="221">
        <f>ROUND(I171*H171,2)</f>
        <v>0</v>
      </c>
      <c r="K171" s="217" t="s">
        <v>19</v>
      </c>
      <c r="L171" s="47"/>
      <c r="M171" s="222" t="s">
        <v>19</v>
      </c>
      <c r="N171" s="223" t="s">
        <v>40</v>
      </c>
      <c r="O171" s="87"/>
      <c r="P171" s="224">
        <f>O171*H171</f>
        <v>0</v>
      </c>
      <c r="Q171" s="224">
        <v>0</v>
      </c>
      <c r="R171" s="224">
        <f>Q171*H171</f>
        <v>0</v>
      </c>
      <c r="S171" s="224">
        <v>0</v>
      </c>
      <c r="T171" s="225">
        <f>S171*H171</f>
        <v>0</v>
      </c>
      <c r="U171" s="41"/>
      <c r="V171" s="41"/>
      <c r="W171" s="41"/>
      <c r="X171" s="41"/>
      <c r="Y171" s="41"/>
      <c r="Z171" s="41"/>
      <c r="AA171" s="41"/>
      <c r="AB171" s="41"/>
      <c r="AC171" s="41"/>
      <c r="AD171" s="41"/>
      <c r="AE171" s="41"/>
      <c r="AR171" s="226" t="s">
        <v>200</v>
      </c>
      <c r="AT171" s="226" t="s">
        <v>195</v>
      </c>
      <c r="AU171" s="226" t="s">
        <v>78</v>
      </c>
      <c r="AY171" s="20" t="s">
        <v>193</v>
      </c>
      <c r="BE171" s="227">
        <f>IF(N171="základní",J171,0)</f>
        <v>0</v>
      </c>
      <c r="BF171" s="227">
        <f>IF(N171="snížená",J171,0)</f>
        <v>0</v>
      </c>
      <c r="BG171" s="227">
        <f>IF(N171="zákl. přenesená",J171,0)</f>
        <v>0</v>
      </c>
      <c r="BH171" s="227">
        <f>IF(N171="sníž. přenesená",J171,0)</f>
        <v>0</v>
      </c>
      <c r="BI171" s="227">
        <f>IF(N171="nulová",J171,0)</f>
        <v>0</v>
      </c>
      <c r="BJ171" s="20" t="s">
        <v>76</v>
      </c>
      <c r="BK171" s="227">
        <f>ROUND(I171*H171,2)</f>
        <v>0</v>
      </c>
      <c r="BL171" s="20" t="s">
        <v>200</v>
      </c>
      <c r="BM171" s="226" t="s">
        <v>7692</v>
      </c>
    </row>
    <row r="172" s="2" customFormat="1">
      <c r="A172" s="41"/>
      <c r="B172" s="42"/>
      <c r="C172" s="43"/>
      <c r="D172" s="228" t="s">
        <v>202</v>
      </c>
      <c r="E172" s="43"/>
      <c r="F172" s="229" t="s">
        <v>7691</v>
      </c>
      <c r="G172" s="43"/>
      <c r="H172" s="43"/>
      <c r="I172" s="230"/>
      <c r="J172" s="43"/>
      <c r="K172" s="43"/>
      <c r="L172" s="47"/>
      <c r="M172" s="231"/>
      <c r="N172" s="232"/>
      <c r="O172" s="87"/>
      <c r="P172" s="87"/>
      <c r="Q172" s="87"/>
      <c r="R172" s="87"/>
      <c r="S172" s="87"/>
      <c r="T172" s="88"/>
      <c r="U172" s="41"/>
      <c r="V172" s="41"/>
      <c r="W172" s="41"/>
      <c r="X172" s="41"/>
      <c r="Y172" s="41"/>
      <c r="Z172" s="41"/>
      <c r="AA172" s="41"/>
      <c r="AB172" s="41"/>
      <c r="AC172" s="41"/>
      <c r="AD172" s="41"/>
      <c r="AE172" s="41"/>
      <c r="AT172" s="20" t="s">
        <v>202</v>
      </c>
      <c r="AU172" s="20" t="s">
        <v>78</v>
      </c>
    </row>
    <row r="173" s="2" customFormat="1" ht="16.5" customHeight="1">
      <c r="A173" s="41"/>
      <c r="B173" s="42"/>
      <c r="C173" s="215" t="s">
        <v>482</v>
      </c>
      <c r="D173" s="215" t="s">
        <v>195</v>
      </c>
      <c r="E173" s="216" t="s">
        <v>7693</v>
      </c>
      <c r="F173" s="217" t="s">
        <v>7694</v>
      </c>
      <c r="G173" s="218" t="s">
        <v>7609</v>
      </c>
      <c r="H173" s="219">
        <v>30</v>
      </c>
      <c r="I173" s="220"/>
      <c r="J173" s="221">
        <f>ROUND(I173*H173,2)</f>
        <v>0</v>
      </c>
      <c r="K173" s="217" t="s">
        <v>19</v>
      </c>
      <c r="L173" s="47"/>
      <c r="M173" s="222" t="s">
        <v>19</v>
      </c>
      <c r="N173" s="223" t="s">
        <v>40</v>
      </c>
      <c r="O173" s="87"/>
      <c r="P173" s="224">
        <f>O173*H173</f>
        <v>0</v>
      </c>
      <c r="Q173" s="224">
        <v>0</v>
      </c>
      <c r="R173" s="224">
        <f>Q173*H173</f>
        <v>0</v>
      </c>
      <c r="S173" s="224">
        <v>0</v>
      </c>
      <c r="T173" s="225">
        <f>S173*H173</f>
        <v>0</v>
      </c>
      <c r="U173" s="41"/>
      <c r="V173" s="41"/>
      <c r="W173" s="41"/>
      <c r="X173" s="41"/>
      <c r="Y173" s="41"/>
      <c r="Z173" s="41"/>
      <c r="AA173" s="41"/>
      <c r="AB173" s="41"/>
      <c r="AC173" s="41"/>
      <c r="AD173" s="41"/>
      <c r="AE173" s="41"/>
      <c r="AR173" s="226" t="s">
        <v>200</v>
      </c>
      <c r="AT173" s="226" t="s">
        <v>195</v>
      </c>
      <c r="AU173" s="226" t="s">
        <v>78</v>
      </c>
      <c r="AY173" s="20" t="s">
        <v>193</v>
      </c>
      <c r="BE173" s="227">
        <f>IF(N173="základní",J173,0)</f>
        <v>0</v>
      </c>
      <c r="BF173" s="227">
        <f>IF(N173="snížená",J173,0)</f>
        <v>0</v>
      </c>
      <c r="BG173" s="227">
        <f>IF(N173="zákl. přenesená",J173,0)</f>
        <v>0</v>
      </c>
      <c r="BH173" s="227">
        <f>IF(N173="sníž. přenesená",J173,0)</f>
        <v>0</v>
      </c>
      <c r="BI173" s="227">
        <f>IF(N173="nulová",J173,0)</f>
        <v>0</v>
      </c>
      <c r="BJ173" s="20" t="s">
        <v>76</v>
      </c>
      <c r="BK173" s="227">
        <f>ROUND(I173*H173,2)</f>
        <v>0</v>
      </c>
      <c r="BL173" s="20" t="s">
        <v>200</v>
      </c>
      <c r="BM173" s="226" t="s">
        <v>7695</v>
      </c>
    </row>
    <row r="174" s="2" customFormat="1">
      <c r="A174" s="41"/>
      <c r="B174" s="42"/>
      <c r="C174" s="43"/>
      <c r="D174" s="228" t="s">
        <v>202</v>
      </c>
      <c r="E174" s="43"/>
      <c r="F174" s="229" t="s">
        <v>7694</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202</v>
      </c>
      <c r="AU174" s="20" t="s">
        <v>78</v>
      </c>
    </row>
    <row r="175" s="2" customFormat="1" ht="16.5" customHeight="1">
      <c r="A175" s="41"/>
      <c r="B175" s="42"/>
      <c r="C175" s="215" t="s">
        <v>488</v>
      </c>
      <c r="D175" s="215" t="s">
        <v>195</v>
      </c>
      <c r="E175" s="216" t="s">
        <v>7696</v>
      </c>
      <c r="F175" s="217" t="s">
        <v>7697</v>
      </c>
      <c r="G175" s="218" t="s">
        <v>7609</v>
      </c>
      <c r="H175" s="219">
        <v>15</v>
      </c>
      <c r="I175" s="220"/>
      <c r="J175" s="221">
        <f>ROUND(I175*H175,2)</f>
        <v>0</v>
      </c>
      <c r="K175" s="217" t="s">
        <v>19</v>
      </c>
      <c r="L175" s="47"/>
      <c r="M175" s="222" t="s">
        <v>19</v>
      </c>
      <c r="N175" s="223" t="s">
        <v>40</v>
      </c>
      <c r="O175" s="87"/>
      <c r="P175" s="224">
        <f>O175*H175</f>
        <v>0</v>
      </c>
      <c r="Q175" s="224">
        <v>0</v>
      </c>
      <c r="R175" s="224">
        <f>Q175*H175</f>
        <v>0</v>
      </c>
      <c r="S175" s="224">
        <v>0</v>
      </c>
      <c r="T175" s="225">
        <f>S175*H175</f>
        <v>0</v>
      </c>
      <c r="U175" s="41"/>
      <c r="V175" s="41"/>
      <c r="W175" s="41"/>
      <c r="X175" s="41"/>
      <c r="Y175" s="41"/>
      <c r="Z175" s="41"/>
      <c r="AA175" s="41"/>
      <c r="AB175" s="41"/>
      <c r="AC175" s="41"/>
      <c r="AD175" s="41"/>
      <c r="AE175" s="41"/>
      <c r="AR175" s="226" t="s">
        <v>200</v>
      </c>
      <c r="AT175" s="226" t="s">
        <v>195</v>
      </c>
      <c r="AU175" s="226" t="s">
        <v>78</v>
      </c>
      <c r="AY175" s="20" t="s">
        <v>193</v>
      </c>
      <c r="BE175" s="227">
        <f>IF(N175="základní",J175,0)</f>
        <v>0</v>
      </c>
      <c r="BF175" s="227">
        <f>IF(N175="snížená",J175,0)</f>
        <v>0</v>
      </c>
      <c r="BG175" s="227">
        <f>IF(N175="zákl. přenesená",J175,0)</f>
        <v>0</v>
      </c>
      <c r="BH175" s="227">
        <f>IF(N175="sníž. přenesená",J175,0)</f>
        <v>0</v>
      </c>
      <c r="BI175" s="227">
        <f>IF(N175="nulová",J175,0)</f>
        <v>0</v>
      </c>
      <c r="BJ175" s="20" t="s">
        <v>76</v>
      </c>
      <c r="BK175" s="227">
        <f>ROUND(I175*H175,2)</f>
        <v>0</v>
      </c>
      <c r="BL175" s="20" t="s">
        <v>200</v>
      </c>
      <c r="BM175" s="226" t="s">
        <v>7698</v>
      </c>
    </row>
    <row r="176" s="2" customFormat="1">
      <c r="A176" s="41"/>
      <c r="B176" s="42"/>
      <c r="C176" s="43"/>
      <c r="D176" s="228" t="s">
        <v>202</v>
      </c>
      <c r="E176" s="43"/>
      <c r="F176" s="229" t="s">
        <v>7697</v>
      </c>
      <c r="G176" s="43"/>
      <c r="H176" s="43"/>
      <c r="I176" s="230"/>
      <c r="J176" s="43"/>
      <c r="K176" s="43"/>
      <c r="L176" s="47"/>
      <c r="M176" s="231"/>
      <c r="N176" s="232"/>
      <c r="O176" s="87"/>
      <c r="P176" s="87"/>
      <c r="Q176" s="87"/>
      <c r="R176" s="87"/>
      <c r="S176" s="87"/>
      <c r="T176" s="88"/>
      <c r="U176" s="41"/>
      <c r="V176" s="41"/>
      <c r="W176" s="41"/>
      <c r="X176" s="41"/>
      <c r="Y176" s="41"/>
      <c r="Z176" s="41"/>
      <c r="AA176" s="41"/>
      <c r="AB176" s="41"/>
      <c r="AC176" s="41"/>
      <c r="AD176" s="41"/>
      <c r="AE176" s="41"/>
      <c r="AT176" s="20" t="s">
        <v>202</v>
      </c>
      <c r="AU176" s="20" t="s">
        <v>78</v>
      </c>
    </row>
    <row r="177" s="2" customFormat="1" ht="16.5" customHeight="1">
      <c r="A177" s="41"/>
      <c r="B177" s="42"/>
      <c r="C177" s="215" t="s">
        <v>494</v>
      </c>
      <c r="D177" s="215" t="s">
        <v>195</v>
      </c>
      <c r="E177" s="216" t="s">
        <v>7699</v>
      </c>
      <c r="F177" s="217" t="s">
        <v>7700</v>
      </c>
      <c r="G177" s="218" t="s">
        <v>7609</v>
      </c>
      <c r="H177" s="219">
        <v>25</v>
      </c>
      <c r="I177" s="220"/>
      <c r="J177" s="221">
        <f>ROUND(I177*H177,2)</f>
        <v>0</v>
      </c>
      <c r="K177" s="217" t="s">
        <v>19</v>
      </c>
      <c r="L177" s="47"/>
      <c r="M177" s="222" t="s">
        <v>19</v>
      </c>
      <c r="N177" s="223" t="s">
        <v>40</v>
      </c>
      <c r="O177" s="87"/>
      <c r="P177" s="224">
        <f>O177*H177</f>
        <v>0</v>
      </c>
      <c r="Q177" s="224">
        <v>0</v>
      </c>
      <c r="R177" s="224">
        <f>Q177*H177</f>
        <v>0</v>
      </c>
      <c r="S177" s="224">
        <v>0</v>
      </c>
      <c r="T177" s="225">
        <f>S177*H177</f>
        <v>0</v>
      </c>
      <c r="U177" s="41"/>
      <c r="V177" s="41"/>
      <c r="W177" s="41"/>
      <c r="X177" s="41"/>
      <c r="Y177" s="41"/>
      <c r="Z177" s="41"/>
      <c r="AA177" s="41"/>
      <c r="AB177" s="41"/>
      <c r="AC177" s="41"/>
      <c r="AD177" s="41"/>
      <c r="AE177" s="41"/>
      <c r="AR177" s="226" t="s">
        <v>200</v>
      </c>
      <c r="AT177" s="226" t="s">
        <v>195</v>
      </c>
      <c r="AU177" s="226" t="s">
        <v>78</v>
      </c>
      <c r="AY177" s="20" t="s">
        <v>193</v>
      </c>
      <c r="BE177" s="227">
        <f>IF(N177="základní",J177,0)</f>
        <v>0</v>
      </c>
      <c r="BF177" s="227">
        <f>IF(N177="snížená",J177,0)</f>
        <v>0</v>
      </c>
      <c r="BG177" s="227">
        <f>IF(N177="zákl. přenesená",J177,0)</f>
        <v>0</v>
      </c>
      <c r="BH177" s="227">
        <f>IF(N177="sníž. přenesená",J177,0)</f>
        <v>0</v>
      </c>
      <c r="BI177" s="227">
        <f>IF(N177="nulová",J177,0)</f>
        <v>0</v>
      </c>
      <c r="BJ177" s="20" t="s">
        <v>76</v>
      </c>
      <c r="BK177" s="227">
        <f>ROUND(I177*H177,2)</f>
        <v>0</v>
      </c>
      <c r="BL177" s="20" t="s">
        <v>200</v>
      </c>
      <c r="BM177" s="226" t="s">
        <v>7701</v>
      </c>
    </row>
    <row r="178" s="2" customFormat="1">
      <c r="A178" s="41"/>
      <c r="B178" s="42"/>
      <c r="C178" s="43"/>
      <c r="D178" s="228" t="s">
        <v>202</v>
      </c>
      <c r="E178" s="43"/>
      <c r="F178" s="229" t="s">
        <v>7700</v>
      </c>
      <c r="G178" s="43"/>
      <c r="H178" s="43"/>
      <c r="I178" s="230"/>
      <c r="J178" s="43"/>
      <c r="K178" s="43"/>
      <c r="L178" s="47"/>
      <c r="M178" s="231"/>
      <c r="N178" s="232"/>
      <c r="O178" s="87"/>
      <c r="P178" s="87"/>
      <c r="Q178" s="87"/>
      <c r="R178" s="87"/>
      <c r="S178" s="87"/>
      <c r="T178" s="88"/>
      <c r="U178" s="41"/>
      <c r="V178" s="41"/>
      <c r="W178" s="41"/>
      <c r="X178" s="41"/>
      <c r="Y178" s="41"/>
      <c r="Z178" s="41"/>
      <c r="AA178" s="41"/>
      <c r="AB178" s="41"/>
      <c r="AC178" s="41"/>
      <c r="AD178" s="41"/>
      <c r="AE178" s="41"/>
      <c r="AT178" s="20" t="s">
        <v>202</v>
      </c>
      <c r="AU178" s="20" t="s">
        <v>78</v>
      </c>
    </row>
    <row r="179" s="2" customFormat="1" ht="16.5" customHeight="1">
      <c r="A179" s="41"/>
      <c r="B179" s="42"/>
      <c r="C179" s="215" t="s">
        <v>501</v>
      </c>
      <c r="D179" s="215" t="s">
        <v>195</v>
      </c>
      <c r="E179" s="216" t="s">
        <v>7702</v>
      </c>
      <c r="F179" s="217" t="s">
        <v>7703</v>
      </c>
      <c r="G179" s="218" t="s">
        <v>7609</v>
      </c>
      <c r="H179" s="219">
        <v>35</v>
      </c>
      <c r="I179" s="220"/>
      <c r="J179" s="221">
        <f>ROUND(I179*H179,2)</f>
        <v>0</v>
      </c>
      <c r="K179" s="217" t="s">
        <v>19</v>
      </c>
      <c r="L179" s="47"/>
      <c r="M179" s="222" t="s">
        <v>19</v>
      </c>
      <c r="N179" s="223" t="s">
        <v>40</v>
      </c>
      <c r="O179" s="87"/>
      <c r="P179" s="224">
        <f>O179*H179</f>
        <v>0</v>
      </c>
      <c r="Q179" s="224">
        <v>0</v>
      </c>
      <c r="R179" s="224">
        <f>Q179*H179</f>
        <v>0</v>
      </c>
      <c r="S179" s="224">
        <v>0</v>
      </c>
      <c r="T179" s="225">
        <f>S179*H179</f>
        <v>0</v>
      </c>
      <c r="U179" s="41"/>
      <c r="V179" s="41"/>
      <c r="W179" s="41"/>
      <c r="X179" s="41"/>
      <c r="Y179" s="41"/>
      <c r="Z179" s="41"/>
      <c r="AA179" s="41"/>
      <c r="AB179" s="41"/>
      <c r="AC179" s="41"/>
      <c r="AD179" s="41"/>
      <c r="AE179" s="41"/>
      <c r="AR179" s="226" t="s">
        <v>200</v>
      </c>
      <c r="AT179" s="226" t="s">
        <v>195</v>
      </c>
      <c r="AU179" s="226" t="s">
        <v>78</v>
      </c>
      <c r="AY179" s="20" t="s">
        <v>193</v>
      </c>
      <c r="BE179" s="227">
        <f>IF(N179="základní",J179,0)</f>
        <v>0</v>
      </c>
      <c r="BF179" s="227">
        <f>IF(N179="snížená",J179,0)</f>
        <v>0</v>
      </c>
      <c r="BG179" s="227">
        <f>IF(N179="zákl. přenesená",J179,0)</f>
        <v>0</v>
      </c>
      <c r="BH179" s="227">
        <f>IF(N179="sníž. přenesená",J179,0)</f>
        <v>0</v>
      </c>
      <c r="BI179" s="227">
        <f>IF(N179="nulová",J179,0)</f>
        <v>0</v>
      </c>
      <c r="BJ179" s="20" t="s">
        <v>76</v>
      </c>
      <c r="BK179" s="227">
        <f>ROUND(I179*H179,2)</f>
        <v>0</v>
      </c>
      <c r="BL179" s="20" t="s">
        <v>200</v>
      </c>
      <c r="BM179" s="226" t="s">
        <v>7704</v>
      </c>
    </row>
    <row r="180" s="2" customFormat="1">
      <c r="A180" s="41"/>
      <c r="B180" s="42"/>
      <c r="C180" s="43"/>
      <c r="D180" s="228" t="s">
        <v>202</v>
      </c>
      <c r="E180" s="43"/>
      <c r="F180" s="229" t="s">
        <v>7703</v>
      </c>
      <c r="G180" s="43"/>
      <c r="H180" s="43"/>
      <c r="I180" s="230"/>
      <c r="J180" s="43"/>
      <c r="K180" s="43"/>
      <c r="L180" s="47"/>
      <c r="M180" s="231"/>
      <c r="N180" s="232"/>
      <c r="O180" s="87"/>
      <c r="P180" s="87"/>
      <c r="Q180" s="87"/>
      <c r="R180" s="87"/>
      <c r="S180" s="87"/>
      <c r="T180" s="88"/>
      <c r="U180" s="41"/>
      <c r="V180" s="41"/>
      <c r="W180" s="41"/>
      <c r="X180" s="41"/>
      <c r="Y180" s="41"/>
      <c r="Z180" s="41"/>
      <c r="AA180" s="41"/>
      <c r="AB180" s="41"/>
      <c r="AC180" s="41"/>
      <c r="AD180" s="41"/>
      <c r="AE180" s="41"/>
      <c r="AT180" s="20" t="s">
        <v>202</v>
      </c>
      <c r="AU180" s="20" t="s">
        <v>78</v>
      </c>
    </row>
    <row r="181" s="2" customFormat="1" ht="16.5" customHeight="1">
      <c r="A181" s="41"/>
      <c r="B181" s="42"/>
      <c r="C181" s="215" t="s">
        <v>321</v>
      </c>
      <c r="D181" s="215" t="s">
        <v>195</v>
      </c>
      <c r="E181" s="216" t="s">
        <v>7705</v>
      </c>
      <c r="F181" s="217" t="s">
        <v>7706</v>
      </c>
      <c r="G181" s="218" t="s">
        <v>7609</v>
      </c>
      <c r="H181" s="219">
        <v>125</v>
      </c>
      <c r="I181" s="220"/>
      <c r="J181" s="221">
        <f>ROUND(I181*H181,2)</f>
        <v>0</v>
      </c>
      <c r="K181" s="217" t="s">
        <v>19</v>
      </c>
      <c r="L181" s="47"/>
      <c r="M181" s="222" t="s">
        <v>19</v>
      </c>
      <c r="N181" s="223" t="s">
        <v>40</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200</v>
      </c>
      <c r="AT181" s="226" t="s">
        <v>195</v>
      </c>
      <c r="AU181" s="226" t="s">
        <v>78</v>
      </c>
      <c r="AY181" s="20" t="s">
        <v>193</v>
      </c>
      <c r="BE181" s="227">
        <f>IF(N181="základní",J181,0)</f>
        <v>0</v>
      </c>
      <c r="BF181" s="227">
        <f>IF(N181="snížená",J181,0)</f>
        <v>0</v>
      </c>
      <c r="BG181" s="227">
        <f>IF(N181="zákl. přenesená",J181,0)</f>
        <v>0</v>
      </c>
      <c r="BH181" s="227">
        <f>IF(N181="sníž. přenesená",J181,0)</f>
        <v>0</v>
      </c>
      <c r="BI181" s="227">
        <f>IF(N181="nulová",J181,0)</f>
        <v>0</v>
      </c>
      <c r="BJ181" s="20" t="s">
        <v>76</v>
      </c>
      <c r="BK181" s="227">
        <f>ROUND(I181*H181,2)</f>
        <v>0</v>
      </c>
      <c r="BL181" s="20" t="s">
        <v>200</v>
      </c>
      <c r="BM181" s="226" t="s">
        <v>7707</v>
      </c>
    </row>
    <row r="182" s="2" customFormat="1">
      <c r="A182" s="41"/>
      <c r="B182" s="42"/>
      <c r="C182" s="43"/>
      <c r="D182" s="228" t="s">
        <v>202</v>
      </c>
      <c r="E182" s="43"/>
      <c r="F182" s="229" t="s">
        <v>7706</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202</v>
      </c>
      <c r="AU182" s="20" t="s">
        <v>78</v>
      </c>
    </row>
    <row r="183" s="2" customFormat="1" ht="16.5" customHeight="1">
      <c r="A183" s="41"/>
      <c r="B183" s="42"/>
      <c r="C183" s="215" t="s">
        <v>514</v>
      </c>
      <c r="D183" s="215" t="s">
        <v>195</v>
      </c>
      <c r="E183" s="216" t="s">
        <v>7708</v>
      </c>
      <c r="F183" s="217" t="s">
        <v>7709</v>
      </c>
      <c r="G183" s="218" t="s">
        <v>7609</v>
      </c>
      <c r="H183" s="219">
        <v>45</v>
      </c>
      <c r="I183" s="220"/>
      <c r="J183" s="221">
        <f>ROUND(I183*H183,2)</f>
        <v>0</v>
      </c>
      <c r="K183" s="217" t="s">
        <v>19</v>
      </c>
      <c r="L183" s="47"/>
      <c r="M183" s="222" t="s">
        <v>19</v>
      </c>
      <c r="N183" s="223" t="s">
        <v>40</v>
      </c>
      <c r="O183" s="87"/>
      <c r="P183" s="224">
        <f>O183*H183</f>
        <v>0</v>
      </c>
      <c r="Q183" s="224">
        <v>0</v>
      </c>
      <c r="R183" s="224">
        <f>Q183*H183</f>
        <v>0</v>
      </c>
      <c r="S183" s="224">
        <v>0</v>
      </c>
      <c r="T183" s="225">
        <f>S183*H183</f>
        <v>0</v>
      </c>
      <c r="U183" s="41"/>
      <c r="V183" s="41"/>
      <c r="W183" s="41"/>
      <c r="X183" s="41"/>
      <c r="Y183" s="41"/>
      <c r="Z183" s="41"/>
      <c r="AA183" s="41"/>
      <c r="AB183" s="41"/>
      <c r="AC183" s="41"/>
      <c r="AD183" s="41"/>
      <c r="AE183" s="41"/>
      <c r="AR183" s="226" t="s">
        <v>200</v>
      </c>
      <c r="AT183" s="226" t="s">
        <v>195</v>
      </c>
      <c r="AU183" s="226" t="s">
        <v>78</v>
      </c>
      <c r="AY183" s="20" t="s">
        <v>193</v>
      </c>
      <c r="BE183" s="227">
        <f>IF(N183="základní",J183,0)</f>
        <v>0</v>
      </c>
      <c r="BF183" s="227">
        <f>IF(N183="snížená",J183,0)</f>
        <v>0</v>
      </c>
      <c r="BG183" s="227">
        <f>IF(N183="zákl. přenesená",J183,0)</f>
        <v>0</v>
      </c>
      <c r="BH183" s="227">
        <f>IF(N183="sníž. přenesená",J183,0)</f>
        <v>0</v>
      </c>
      <c r="BI183" s="227">
        <f>IF(N183="nulová",J183,0)</f>
        <v>0</v>
      </c>
      <c r="BJ183" s="20" t="s">
        <v>76</v>
      </c>
      <c r="BK183" s="227">
        <f>ROUND(I183*H183,2)</f>
        <v>0</v>
      </c>
      <c r="BL183" s="20" t="s">
        <v>200</v>
      </c>
      <c r="BM183" s="226" t="s">
        <v>7710</v>
      </c>
    </row>
    <row r="184" s="2" customFormat="1">
      <c r="A184" s="41"/>
      <c r="B184" s="42"/>
      <c r="C184" s="43"/>
      <c r="D184" s="228" t="s">
        <v>202</v>
      </c>
      <c r="E184" s="43"/>
      <c r="F184" s="229" t="s">
        <v>7709</v>
      </c>
      <c r="G184" s="43"/>
      <c r="H184" s="43"/>
      <c r="I184" s="230"/>
      <c r="J184" s="43"/>
      <c r="K184" s="43"/>
      <c r="L184" s="47"/>
      <c r="M184" s="231"/>
      <c r="N184" s="232"/>
      <c r="O184" s="87"/>
      <c r="P184" s="87"/>
      <c r="Q184" s="87"/>
      <c r="R184" s="87"/>
      <c r="S184" s="87"/>
      <c r="T184" s="88"/>
      <c r="U184" s="41"/>
      <c r="V184" s="41"/>
      <c r="W184" s="41"/>
      <c r="X184" s="41"/>
      <c r="Y184" s="41"/>
      <c r="Z184" s="41"/>
      <c r="AA184" s="41"/>
      <c r="AB184" s="41"/>
      <c r="AC184" s="41"/>
      <c r="AD184" s="41"/>
      <c r="AE184" s="41"/>
      <c r="AT184" s="20" t="s">
        <v>202</v>
      </c>
      <c r="AU184" s="20" t="s">
        <v>78</v>
      </c>
    </row>
    <row r="185" s="2" customFormat="1" ht="16.5" customHeight="1">
      <c r="A185" s="41"/>
      <c r="B185" s="42"/>
      <c r="C185" s="215" t="s">
        <v>523</v>
      </c>
      <c r="D185" s="215" t="s">
        <v>195</v>
      </c>
      <c r="E185" s="216" t="s">
        <v>7711</v>
      </c>
      <c r="F185" s="217" t="s">
        <v>7712</v>
      </c>
      <c r="G185" s="218" t="s">
        <v>7609</v>
      </c>
      <c r="H185" s="219">
        <v>19</v>
      </c>
      <c r="I185" s="220"/>
      <c r="J185" s="221">
        <f>ROUND(I185*H185,2)</f>
        <v>0</v>
      </c>
      <c r="K185" s="217" t="s">
        <v>19</v>
      </c>
      <c r="L185" s="47"/>
      <c r="M185" s="222" t="s">
        <v>19</v>
      </c>
      <c r="N185" s="223" t="s">
        <v>40</v>
      </c>
      <c r="O185" s="87"/>
      <c r="P185" s="224">
        <f>O185*H185</f>
        <v>0</v>
      </c>
      <c r="Q185" s="224">
        <v>0</v>
      </c>
      <c r="R185" s="224">
        <f>Q185*H185</f>
        <v>0</v>
      </c>
      <c r="S185" s="224">
        <v>0</v>
      </c>
      <c r="T185" s="225">
        <f>S185*H185</f>
        <v>0</v>
      </c>
      <c r="U185" s="41"/>
      <c r="V185" s="41"/>
      <c r="W185" s="41"/>
      <c r="X185" s="41"/>
      <c r="Y185" s="41"/>
      <c r="Z185" s="41"/>
      <c r="AA185" s="41"/>
      <c r="AB185" s="41"/>
      <c r="AC185" s="41"/>
      <c r="AD185" s="41"/>
      <c r="AE185" s="41"/>
      <c r="AR185" s="226" t="s">
        <v>200</v>
      </c>
      <c r="AT185" s="226" t="s">
        <v>195</v>
      </c>
      <c r="AU185" s="226" t="s">
        <v>78</v>
      </c>
      <c r="AY185" s="20" t="s">
        <v>193</v>
      </c>
      <c r="BE185" s="227">
        <f>IF(N185="základní",J185,0)</f>
        <v>0</v>
      </c>
      <c r="BF185" s="227">
        <f>IF(N185="snížená",J185,0)</f>
        <v>0</v>
      </c>
      <c r="BG185" s="227">
        <f>IF(N185="zákl. přenesená",J185,0)</f>
        <v>0</v>
      </c>
      <c r="BH185" s="227">
        <f>IF(N185="sníž. přenesená",J185,0)</f>
        <v>0</v>
      </c>
      <c r="BI185" s="227">
        <f>IF(N185="nulová",J185,0)</f>
        <v>0</v>
      </c>
      <c r="BJ185" s="20" t="s">
        <v>76</v>
      </c>
      <c r="BK185" s="227">
        <f>ROUND(I185*H185,2)</f>
        <v>0</v>
      </c>
      <c r="BL185" s="20" t="s">
        <v>200</v>
      </c>
      <c r="BM185" s="226" t="s">
        <v>7713</v>
      </c>
    </row>
    <row r="186" s="2" customFormat="1">
      <c r="A186" s="41"/>
      <c r="B186" s="42"/>
      <c r="C186" s="43"/>
      <c r="D186" s="228" t="s">
        <v>202</v>
      </c>
      <c r="E186" s="43"/>
      <c r="F186" s="229" t="s">
        <v>7712</v>
      </c>
      <c r="G186" s="43"/>
      <c r="H186" s="43"/>
      <c r="I186" s="230"/>
      <c r="J186" s="43"/>
      <c r="K186" s="43"/>
      <c r="L186" s="47"/>
      <c r="M186" s="231"/>
      <c r="N186" s="232"/>
      <c r="O186" s="87"/>
      <c r="P186" s="87"/>
      <c r="Q186" s="87"/>
      <c r="R186" s="87"/>
      <c r="S186" s="87"/>
      <c r="T186" s="88"/>
      <c r="U186" s="41"/>
      <c r="V186" s="41"/>
      <c r="W186" s="41"/>
      <c r="X186" s="41"/>
      <c r="Y186" s="41"/>
      <c r="Z186" s="41"/>
      <c r="AA186" s="41"/>
      <c r="AB186" s="41"/>
      <c r="AC186" s="41"/>
      <c r="AD186" s="41"/>
      <c r="AE186" s="41"/>
      <c r="AT186" s="20" t="s">
        <v>202</v>
      </c>
      <c r="AU186" s="20" t="s">
        <v>78</v>
      </c>
    </row>
    <row r="187" s="2" customFormat="1" ht="16.5" customHeight="1">
      <c r="A187" s="41"/>
      <c r="B187" s="42"/>
      <c r="C187" s="215" t="s">
        <v>530</v>
      </c>
      <c r="D187" s="215" t="s">
        <v>195</v>
      </c>
      <c r="E187" s="216" t="s">
        <v>7714</v>
      </c>
      <c r="F187" s="217" t="s">
        <v>7715</v>
      </c>
      <c r="G187" s="218" t="s">
        <v>7609</v>
      </c>
      <c r="H187" s="219">
        <v>6</v>
      </c>
      <c r="I187" s="220"/>
      <c r="J187" s="221">
        <f>ROUND(I187*H187,2)</f>
        <v>0</v>
      </c>
      <c r="K187" s="217" t="s">
        <v>19</v>
      </c>
      <c r="L187" s="47"/>
      <c r="M187" s="222" t="s">
        <v>19</v>
      </c>
      <c r="N187" s="223" t="s">
        <v>40</v>
      </c>
      <c r="O187" s="87"/>
      <c r="P187" s="224">
        <f>O187*H187</f>
        <v>0</v>
      </c>
      <c r="Q187" s="224">
        <v>0</v>
      </c>
      <c r="R187" s="224">
        <f>Q187*H187</f>
        <v>0</v>
      </c>
      <c r="S187" s="224">
        <v>0</v>
      </c>
      <c r="T187" s="225">
        <f>S187*H187</f>
        <v>0</v>
      </c>
      <c r="U187" s="41"/>
      <c r="V187" s="41"/>
      <c r="W187" s="41"/>
      <c r="X187" s="41"/>
      <c r="Y187" s="41"/>
      <c r="Z187" s="41"/>
      <c r="AA187" s="41"/>
      <c r="AB187" s="41"/>
      <c r="AC187" s="41"/>
      <c r="AD187" s="41"/>
      <c r="AE187" s="41"/>
      <c r="AR187" s="226" t="s">
        <v>200</v>
      </c>
      <c r="AT187" s="226" t="s">
        <v>195</v>
      </c>
      <c r="AU187" s="226" t="s">
        <v>78</v>
      </c>
      <c r="AY187" s="20" t="s">
        <v>193</v>
      </c>
      <c r="BE187" s="227">
        <f>IF(N187="základní",J187,0)</f>
        <v>0</v>
      </c>
      <c r="BF187" s="227">
        <f>IF(N187="snížená",J187,0)</f>
        <v>0</v>
      </c>
      <c r="BG187" s="227">
        <f>IF(N187="zákl. přenesená",J187,0)</f>
        <v>0</v>
      </c>
      <c r="BH187" s="227">
        <f>IF(N187="sníž. přenesená",J187,0)</f>
        <v>0</v>
      </c>
      <c r="BI187" s="227">
        <f>IF(N187="nulová",J187,0)</f>
        <v>0</v>
      </c>
      <c r="BJ187" s="20" t="s">
        <v>76</v>
      </c>
      <c r="BK187" s="227">
        <f>ROUND(I187*H187,2)</f>
        <v>0</v>
      </c>
      <c r="BL187" s="20" t="s">
        <v>200</v>
      </c>
      <c r="BM187" s="226" t="s">
        <v>7716</v>
      </c>
    </row>
    <row r="188" s="2" customFormat="1">
      <c r="A188" s="41"/>
      <c r="B188" s="42"/>
      <c r="C188" s="43"/>
      <c r="D188" s="228" t="s">
        <v>202</v>
      </c>
      <c r="E188" s="43"/>
      <c r="F188" s="229" t="s">
        <v>7715</v>
      </c>
      <c r="G188" s="43"/>
      <c r="H188" s="43"/>
      <c r="I188" s="230"/>
      <c r="J188" s="43"/>
      <c r="K188" s="43"/>
      <c r="L188" s="47"/>
      <c r="M188" s="231"/>
      <c r="N188" s="232"/>
      <c r="O188" s="87"/>
      <c r="P188" s="87"/>
      <c r="Q188" s="87"/>
      <c r="R188" s="87"/>
      <c r="S188" s="87"/>
      <c r="T188" s="88"/>
      <c r="U188" s="41"/>
      <c r="V188" s="41"/>
      <c r="W188" s="41"/>
      <c r="X188" s="41"/>
      <c r="Y188" s="41"/>
      <c r="Z188" s="41"/>
      <c r="AA188" s="41"/>
      <c r="AB188" s="41"/>
      <c r="AC188" s="41"/>
      <c r="AD188" s="41"/>
      <c r="AE188" s="41"/>
      <c r="AT188" s="20" t="s">
        <v>202</v>
      </c>
      <c r="AU188" s="20" t="s">
        <v>78</v>
      </c>
    </row>
    <row r="189" s="2" customFormat="1" ht="16.5" customHeight="1">
      <c r="A189" s="41"/>
      <c r="B189" s="42"/>
      <c r="C189" s="215" t="s">
        <v>537</v>
      </c>
      <c r="D189" s="215" t="s">
        <v>195</v>
      </c>
      <c r="E189" s="216" t="s">
        <v>7717</v>
      </c>
      <c r="F189" s="217" t="s">
        <v>7718</v>
      </c>
      <c r="G189" s="218" t="s">
        <v>7609</v>
      </c>
      <c r="H189" s="219">
        <v>5</v>
      </c>
      <c r="I189" s="220"/>
      <c r="J189" s="221">
        <f>ROUND(I189*H189,2)</f>
        <v>0</v>
      </c>
      <c r="K189" s="217" t="s">
        <v>19</v>
      </c>
      <c r="L189" s="47"/>
      <c r="M189" s="222" t="s">
        <v>19</v>
      </c>
      <c r="N189" s="223" t="s">
        <v>40</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200</v>
      </c>
      <c r="AT189" s="226" t="s">
        <v>195</v>
      </c>
      <c r="AU189" s="226" t="s">
        <v>78</v>
      </c>
      <c r="AY189" s="20" t="s">
        <v>193</v>
      </c>
      <c r="BE189" s="227">
        <f>IF(N189="základní",J189,0)</f>
        <v>0</v>
      </c>
      <c r="BF189" s="227">
        <f>IF(N189="snížená",J189,0)</f>
        <v>0</v>
      </c>
      <c r="BG189" s="227">
        <f>IF(N189="zákl. přenesená",J189,0)</f>
        <v>0</v>
      </c>
      <c r="BH189" s="227">
        <f>IF(N189="sníž. přenesená",J189,0)</f>
        <v>0</v>
      </c>
      <c r="BI189" s="227">
        <f>IF(N189="nulová",J189,0)</f>
        <v>0</v>
      </c>
      <c r="BJ189" s="20" t="s">
        <v>76</v>
      </c>
      <c r="BK189" s="227">
        <f>ROUND(I189*H189,2)</f>
        <v>0</v>
      </c>
      <c r="BL189" s="20" t="s">
        <v>200</v>
      </c>
      <c r="BM189" s="226" t="s">
        <v>7719</v>
      </c>
    </row>
    <row r="190" s="2" customFormat="1">
      <c r="A190" s="41"/>
      <c r="B190" s="42"/>
      <c r="C190" s="43"/>
      <c r="D190" s="228" t="s">
        <v>202</v>
      </c>
      <c r="E190" s="43"/>
      <c r="F190" s="229" t="s">
        <v>7718</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202</v>
      </c>
      <c r="AU190" s="20" t="s">
        <v>78</v>
      </c>
    </row>
    <row r="191" s="2" customFormat="1" ht="16.5" customHeight="1">
      <c r="A191" s="41"/>
      <c r="B191" s="42"/>
      <c r="C191" s="215" t="s">
        <v>545</v>
      </c>
      <c r="D191" s="215" t="s">
        <v>195</v>
      </c>
      <c r="E191" s="216" t="s">
        <v>7720</v>
      </c>
      <c r="F191" s="217" t="s">
        <v>7721</v>
      </c>
      <c r="G191" s="218" t="s">
        <v>7609</v>
      </c>
      <c r="H191" s="219">
        <v>12</v>
      </c>
      <c r="I191" s="220"/>
      <c r="J191" s="221">
        <f>ROUND(I191*H191,2)</f>
        <v>0</v>
      </c>
      <c r="K191" s="217" t="s">
        <v>19</v>
      </c>
      <c r="L191" s="47"/>
      <c r="M191" s="222" t="s">
        <v>19</v>
      </c>
      <c r="N191" s="223" t="s">
        <v>40</v>
      </c>
      <c r="O191" s="87"/>
      <c r="P191" s="224">
        <f>O191*H191</f>
        <v>0</v>
      </c>
      <c r="Q191" s="224">
        <v>0</v>
      </c>
      <c r="R191" s="224">
        <f>Q191*H191</f>
        <v>0</v>
      </c>
      <c r="S191" s="224">
        <v>0</v>
      </c>
      <c r="T191" s="225">
        <f>S191*H191</f>
        <v>0</v>
      </c>
      <c r="U191" s="41"/>
      <c r="V191" s="41"/>
      <c r="W191" s="41"/>
      <c r="X191" s="41"/>
      <c r="Y191" s="41"/>
      <c r="Z191" s="41"/>
      <c r="AA191" s="41"/>
      <c r="AB191" s="41"/>
      <c r="AC191" s="41"/>
      <c r="AD191" s="41"/>
      <c r="AE191" s="41"/>
      <c r="AR191" s="226" t="s">
        <v>200</v>
      </c>
      <c r="AT191" s="226" t="s">
        <v>195</v>
      </c>
      <c r="AU191" s="226" t="s">
        <v>78</v>
      </c>
      <c r="AY191" s="20" t="s">
        <v>193</v>
      </c>
      <c r="BE191" s="227">
        <f>IF(N191="základní",J191,0)</f>
        <v>0</v>
      </c>
      <c r="BF191" s="227">
        <f>IF(N191="snížená",J191,0)</f>
        <v>0</v>
      </c>
      <c r="BG191" s="227">
        <f>IF(N191="zákl. přenesená",J191,0)</f>
        <v>0</v>
      </c>
      <c r="BH191" s="227">
        <f>IF(N191="sníž. přenesená",J191,0)</f>
        <v>0</v>
      </c>
      <c r="BI191" s="227">
        <f>IF(N191="nulová",J191,0)</f>
        <v>0</v>
      </c>
      <c r="BJ191" s="20" t="s">
        <v>76</v>
      </c>
      <c r="BK191" s="227">
        <f>ROUND(I191*H191,2)</f>
        <v>0</v>
      </c>
      <c r="BL191" s="20" t="s">
        <v>200</v>
      </c>
      <c r="BM191" s="226" t="s">
        <v>7722</v>
      </c>
    </row>
    <row r="192" s="2" customFormat="1">
      <c r="A192" s="41"/>
      <c r="B192" s="42"/>
      <c r="C192" s="43"/>
      <c r="D192" s="228" t="s">
        <v>202</v>
      </c>
      <c r="E192" s="43"/>
      <c r="F192" s="229" t="s">
        <v>7721</v>
      </c>
      <c r="G192" s="43"/>
      <c r="H192" s="43"/>
      <c r="I192" s="230"/>
      <c r="J192" s="43"/>
      <c r="K192" s="43"/>
      <c r="L192" s="47"/>
      <c r="M192" s="231"/>
      <c r="N192" s="232"/>
      <c r="O192" s="87"/>
      <c r="P192" s="87"/>
      <c r="Q192" s="87"/>
      <c r="R192" s="87"/>
      <c r="S192" s="87"/>
      <c r="T192" s="88"/>
      <c r="U192" s="41"/>
      <c r="V192" s="41"/>
      <c r="W192" s="41"/>
      <c r="X192" s="41"/>
      <c r="Y192" s="41"/>
      <c r="Z192" s="41"/>
      <c r="AA192" s="41"/>
      <c r="AB192" s="41"/>
      <c r="AC192" s="41"/>
      <c r="AD192" s="41"/>
      <c r="AE192" s="41"/>
      <c r="AT192" s="20" t="s">
        <v>202</v>
      </c>
      <c r="AU192" s="20" t="s">
        <v>78</v>
      </c>
    </row>
    <row r="193" s="2" customFormat="1" ht="16.5" customHeight="1">
      <c r="A193" s="41"/>
      <c r="B193" s="42"/>
      <c r="C193" s="215" t="s">
        <v>554</v>
      </c>
      <c r="D193" s="215" t="s">
        <v>195</v>
      </c>
      <c r="E193" s="216" t="s">
        <v>7723</v>
      </c>
      <c r="F193" s="217" t="s">
        <v>7724</v>
      </c>
      <c r="G193" s="218" t="s">
        <v>7609</v>
      </c>
      <c r="H193" s="219">
        <v>15</v>
      </c>
      <c r="I193" s="220"/>
      <c r="J193" s="221">
        <f>ROUND(I193*H193,2)</f>
        <v>0</v>
      </c>
      <c r="K193" s="217" t="s">
        <v>19</v>
      </c>
      <c r="L193" s="47"/>
      <c r="M193" s="222" t="s">
        <v>19</v>
      </c>
      <c r="N193" s="223" t="s">
        <v>40</v>
      </c>
      <c r="O193" s="87"/>
      <c r="P193" s="224">
        <f>O193*H193</f>
        <v>0</v>
      </c>
      <c r="Q193" s="224">
        <v>0</v>
      </c>
      <c r="R193" s="224">
        <f>Q193*H193</f>
        <v>0</v>
      </c>
      <c r="S193" s="224">
        <v>0</v>
      </c>
      <c r="T193" s="225">
        <f>S193*H193</f>
        <v>0</v>
      </c>
      <c r="U193" s="41"/>
      <c r="V193" s="41"/>
      <c r="W193" s="41"/>
      <c r="X193" s="41"/>
      <c r="Y193" s="41"/>
      <c r="Z193" s="41"/>
      <c r="AA193" s="41"/>
      <c r="AB193" s="41"/>
      <c r="AC193" s="41"/>
      <c r="AD193" s="41"/>
      <c r="AE193" s="41"/>
      <c r="AR193" s="226" t="s">
        <v>200</v>
      </c>
      <c r="AT193" s="226" t="s">
        <v>195</v>
      </c>
      <c r="AU193" s="226" t="s">
        <v>78</v>
      </c>
      <c r="AY193" s="20" t="s">
        <v>193</v>
      </c>
      <c r="BE193" s="227">
        <f>IF(N193="základní",J193,0)</f>
        <v>0</v>
      </c>
      <c r="BF193" s="227">
        <f>IF(N193="snížená",J193,0)</f>
        <v>0</v>
      </c>
      <c r="BG193" s="227">
        <f>IF(N193="zákl. přenesená",J193,0)</f>
        <v>0</v>
      </c>
      <c r="BH193" s="227">
        <f>IF(N193="sníž. přenesená",J193,0)</f>
        <v>0</v>
      </c>
      <c r="BI193" s="227">
        <f>IF(N193="nulová",J193,0)</f>
        <v>0</v>
      </c>
      <c r="BJ193" s="20" t="s">
        <v>76</v>
      </c>
      <c r="BK193" s="227">
        <f>ROUND(I193*H193,2)</f>
        <v>0</v>
      </c>
      <c r="BL193" s="20" t="s">
        <v>200</v>
      </c>
      <c r="BM193" s="226" t="s">
        <v>7725</v>
      </c>
    </row>
    <row r="194" s="2" customFormat="1">
      <c r="A194" s="41"/>
      <c r="B194" s="42"/>
      <c r="C194" s="43"/>
      <c r="D194" s="228" t="s">
        <v>202</v>
      </c>
      <c r="E194" s="43"/>
      <c r="F194" s="229" t="s">
        <v>7724</v>
      </c>
      <c r="G194" s="43"/>
      <c r="H194" s="43"/>
      <c r="I194" s="230"/>
      <c r="J194" s="43"/>
      <c r="K194" s="43"/>
      <c r="L194" s="47"/>
      <c r="M194" s="231"/>
      <c r="N194" s="232"/>
      <c r="O194" s="87"/>
      <c r="P194" s="87"/>
      <c r="Q194" s="87"/>
      <c r="R194" s="87"/>
      <c r="S194" s="87"/>
      <c r="T194" s="88"/>
      <c r="U194" s="41"/>
      <c r="V194" s="41"/>
      <c r="W194" s="41"/>
      <c r="X194" s="41"/>
      <c r="Y194" s="41"/>
      <c r="Z194" s="41"/>
      <c r="AA194" s="41"/>
      <c r="AB194" s="41"/>
      <c r="AC194" s="41"/>
      <c r="AD194" s="41"/>
      <c r="AE194" s="41"/>
      <c r="AT194" s="20" t="s">
        <v>202</v>
      </c>
      <c r="AU194" s="20" t="s">
        <v>78</v>
      </c>
    </row>
    <row r="195" s="2" customFormat="1" ht="16.5" customHeight="1">
      <c r="A195" s="41"/>
      <c r="B195" s="42"/>
      <c r="C195" s="215" t="s">
        <v>561</v>
      </c>
      <c r="D195" s="215" t="s">
        <v>195</v>
      </c>
      <c r="E195" s="216" t="s">
        <v>7726</v>
      </c>
      <c r="F195" s="217" t="s">
        <v>7727</v>
      </c>
      <c r="G195" s="218" t="s">
        <v>7609</v>
      </c>
      <c r="H195" s="219">
        <v>25</v>
      </c>
      <c r="I195" s="220"/>
      <c r="J195" s="221">
        <f>ROUND(I195*H195,2)</f>
        <v>0</v>
      </c>
      <c r="K195" s="217" t="s">
        <v>19</v>
      </c>
      <c r="L195" s="47"/>
      <c r="M195" s="222" t="s">
        <v>19</v>
      </c>
      <c r="N195" s="223" t="s">
        <v>40</v>
      </c>
      <c r="O195" s="87"/>
      <c r="P195" s="224">
        <f>O195*H195</f>
        <v>0</v>
      </c>
      <c r="Q195" s="224">
        <v>0</v>
      </c>
      <c r="R195" s="224">
        <f>Q195*H195</f>
        <v>0</v>
      </c>
      <c r="S195" s="224">
        <v>0</v>
      </c>
      <c r="T195" s="225">
        <f>S195*H195</f>
        <v>0</v>
      </c>
      <c r="U195" s="41"/>
      <c r="V195" s="41"/>
      <c r="W195" s="41"/>
      <c r="X195" s="41"/>
      <c r="Y195" s="41"/>
      <c r="Z195" s="41"/>
      <c r="AA195" s="41"/>
      <c r="AB195" s="41"/>
      <c r="AC195" s="41"/>
      <c r="AD195" s="41"/>
      <c r="AE195" s="41"/>
      <c r="AR195" s="226" t="s">
        <v>200</v>
      </c>
      <c r="AT195" s="226" t="s">
        <v>195</v>
      </c>
      <c r="AU195" s="226" t="s">
        <v>78</v>
      </c>
      <c r="AY195" s="20" t="s">
        <v>193</v>
      </c>
      <c r="BE195" s="227">
        <f>IF(N195="základní",J195,0)</f>
        <v>0</v>
      </c>
      <c r="BF195" s="227">
        <f>IF(N195="snížená",J195,0)</f>
        <v>0</v>
      </c>
      <c r="BG195" s="227">
        <f>IF(N195="zákl. přenesená",J195,0)</f>
        <v>0</v>
      </c>
      <c r="BH195" s="227">
        <f>IF(N195="sníž. přenesená",J195,0)</f>
        <v>0</v>
      </c>
      <c r="BI195" s="227">
        <f>IF(N195="nulová",J195,0)</f>
        <v>0</v>
      </c>
      <c r="BJ195" s="20" t="s">
        <v>76</v>
      </c>
      <c r="BK195" s="227">
        <f>ROUND(I195*H195,2)</f>
        <v>0</v>
      </c>
      <c r="BL195" s="20" t="s">
        <v>200</v>
      </c>
      <c r="BM195" s="226" t="s">
        <v>7728</v>
      </c>
    </row>
    <row r="196" s="2" customFormat="1">
      <c r="A196" s="41"/>
      <c r="B196" s="42"/>
      <c r="C196" s="43"/>
      <c r="D196" s="228" t="s">
        <v>202</v>
      </c>
      <c r="E196" s="43"/>
      <c r="F196" s="229" t="s">
        <v>7727</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202</v>
      </c>
      <c r="AU196" s="20" t="s">
        <v>78</v>
      </c>
    </row>
    <row r="197" s="2" customFormat="1" ht="16.5" customHeight="1">
      <c r="A197" s="41"/>
      <c r="B197" s="42"/>
      <c r="C197" s="215" t="s">
        <v>568</v>
      </c>
      <c r="D197" s="215" t="s">
        <v>195</v>
      </c>
      <c r="E197" s="216" t="s">
        <v>7729</v>
      </c>
      <c r="F197" s="217" t="s">
        <v>7730</v>
      </c>
      <c r="G197" s="218" t="s">
        <v>7609</v>
      </c>
      <c r="H197" s="219">
        <v>55</v>
      </c>
      <c r="I197" s="220"/>
      <c r="J197" s="221">
        <f>ROUND(I197*H197,2)</f>
        <v>0</v>
      </c>
      <c r="K197" s="217" t="s">
        <v>19</v>
      </c>
      <c r="L197" s="47"/>
      <c r="M197" s="222" t="s">
        <v>19</v>
      </c>
      <c r="N197" s="223" t="s">
        <v>40</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200</v>
      </c>
      <c r="AT197" s="226" t="s">
        <v>195</v>
      </c>
      <c r="AU197" s="226" t="s">
        <v>78</v>
      </c>
      <c r="AY197" s="20" t="s">
        <v>193</v>
      </c>
      <c r="BE197" s="227">
        <f>IF(N197="základní",J197,0)</f>
        <v>0</v>
      </c>
      <c r="BF197" s="227">
        <f>IF(N197="snížená",J197,0)</f>
        <v>0</v>
      </c>
      <c r="BG197" s="227">
        <f>IF(N197="zákl. přenesená",J197,0)</f>
        <v>0</v>
      </c>
      <c r="BH197" s="227">
        <f>IF(N197="sníž. přenesená",J197,0)</f>
        <v>0</v>
      </c>
      <c r="BI197" s="227">
        <f>IF(N197="nulová",J197,0)</f>
        <v>0</v>
      </c>
      <c r="BJ197" s="20" t="s">
        <v>76</v>
      </c>
      <c r="BK197" s="227">
        <f>ROUND(I197*H197,2)</f>
        <v>0</v>
      </c>
      <c r="BL197" s="20" t="s">
        <v>200</v>
      </c>
      <c r="BM197" s="226" t="s">
        <v>7731</v>
      </c>
    </row>
    <row r="198" s="2" customFormat="1">
      <c r="A198" s="41"/>
      <c r="B198" s="42"/>
      <c r="C198" s="43"/>
      <c r="D198" s="228" t="s">
        <v>202</v>
      </c>
      <c r="E198" s="43"/>
      <c r="F198" s="229" t="s">
        <v>7732</v>
      </c>
      <c r="G198" s="43"/>
      <c r="H198" s="43"/>
      <c r="I198" s="230"/>
      <c r="J198" s="43"/>
      <c r="K198" s="43"/>
      <c r="L198" s="47"/>
      <c r="M198" s="231"/>
      <c r="N198" s="232"/>
      <c r="O198" s="87"/>
      <c r="P198" s="87"/>
      <c r="Q198" s="87"/>
      <c r="R198" s="87"/>
      <c r="S198" s="87"/>
      <c r="T198" s="88"/>
      <c r="U198" s="41"/>
      <c r="V198" s="41"/>
      <c r="W198" s="41"/>
      <c r="X198" s="41"/>
      <c r="Y198" s="41"/>
      <c r="Z198" s="41"/>
      <c r="AA198" s="41"/>
      <c r="AB198" s="41"/>
      <c r="AC198" s="41"/>
      <c r="AD198" s="41"/>
      <c r="AE198" s="41"/>
      <c r="AT198" s="20" t="s">
        <v>202</v>
      </c>
      <c r="AU198" s="20" t="s">
        <v>78</v>
      </c>
    </row>
    <row r="199" s="2" customFormat="1" ht="16.5" customHeight="1">
      <c r="A199" s="41"/>
      <c r="B199" s="42"/>
      <c r="C199" s="215" t="s">
        <v>577</v>
      </c>
      <c r="D199" s="215" t="s">
        <v>195</v>
      </c>
      <c r="E199" s="216" t="s">
        <v>7733</v>
      </c>
      <c r="F199" s="217" t="s">
        <v>7734</v>
      </c>
      <c r="G199" s="218" t="s">
        <v>1765</v>
      </c>
      <c r="H199" s="219">
        <v>39</v>
      </c>
      <c r="I199" s="220"/>
      <c r="J199" s="221">
        <f>ROUND(I199*H199,2)</f>
        <v>0</v>
      </c>
      <c r="K199" s="217" t="s">
        <v>19</v>
      </c>
      <c r="L199" s="47"/>
      <c r="M199" s="222" t="s">
        <v>19</v>
      </c>
      <c r="N199" s="223" t="s">
        <v>40</v>
      </c>
      <c r="O199" s="87"/>
      <c r="P199" s="224">
        <f>O199*H199</f>
        <v>0</v>
      </c>
      <c r="Q199" s="224">
        <v>0</v>
      </c>
      <c r="R199" s="224">
        <f>Q199*H199</f>
        <v>0</v>
      </c>
      <c r="S199" s="224">
        <v>0</v>
      </c>
      <c r="T199" s="225">
        <f>S199*H199</f>
        <v>0</v>
      </c>
      <c r="U199" s="41"/>
      <c r="V199" s="41"/>
      <c r="W199" s="41"/>
      <c r="X199" s="41"/>
      <c r="Y199" s="41"/>
      <c r="Z199" s="41"/>
      <c r="AA199" s="41"/>
      <c r="AB199" s="41"/>
      <c r="AC199" s="41"/>
      <c r="AD199" s="41"/>
      <c r="AE199" s="41"/>
      <c r="AR199" s="226" t="s">
        <v>200</v>
      </c>
      <c r="AT199" s="226" t="s">
        <v>195</v>
      </c>
      <c r="AU199" s="226" t="s">
        <v>78</v>
      </c>
      <c r="AY199" s="20" t="s">
        <v>193</v>
      </c>
      <c r="BE199" s="227">
        <f>IF(N199="základní",J199,0)</f>
        <v>0</v>
      </c>
      <c r="BF199" s="227">
        <f>IF(N199="snížená",J199,0)</f>
        <v>0</v>
      </c>
      <c r="BG199" s="227">
        <f>IF(N199="zákl. přenesená",J199,0)</f>
        <v>0</v>
      </c>
      <c r="BH199" s="227">
        <f>IF(N199="sníž. přenesená",J199,0)</f>
        <v>0</v>
      </c>
      <c r="BI199" s="227">
        <f>IF(N199="nulová",J199,0)</f>
        <v>0</v>
      </c>
      <c r="BJ199" s="20" t="s">
        <v>76</v>
      </c>
      <c r="BK199" s="227">
        <f>ROUND(I199*H199,2)</f>
        <v>0</v>
      </c>
      <c r="BL199" s="20" t="s">
        <v>200</v>
      </c>
      <c r="BM199" s="226" t="s">
        <v>7735</v>
      </c>
    </row>
    <row r="200" s="2" customFormat="1">
      <c r="A200" s="41"/>
      <c r="B200" s="42"/>
      <c r="C200" s="43"/>
      <c r="D200" s="228" t="s">
        <v>202</v>
      </c>
      <c r="E200" s="43"/>
      <c r="F200" s="229" t="s">
        <v>7734</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202</v>
      </c>
      <c r="AU200" s="20" t="s">
        <v>78</v>
      </c>
    </row>
    <row r="201" s="2" customFormat="1" ht="16.5" customHeight="1">
      <c r="A201" s="41"/>
      <c r="B201" s="42"/>
      <c r="C201" s="215" t="s">
        <v>584</v>
      </c>
      <c r="D201" s="215" t="s">
        <v>195</v>
      </c>
      <c r="E201" s="216" t="s">
        <v>7736</v>
      </c>
      <c r="F201" s="217" t="s">
        <v>7737</v>
      </c>
      <c r="G201" s="218" t="s">
        <v>1765</v>
      </c>
      <c r="H201" s="219">
        <v>1534</v>
      </c>
      <c r="I201" s="220"/>
      <c r="J201" s="221">
        <f>ROUND(I201*H201,2)</f>
        <v>0</v>
      </c>
      <c r="K201" s="217" t="s">
        <v>19</v>
      </c>
      <c r="L201" s="47"/>
      <c r="M201" s="222" t="s">
        <v>19</v>
      </c>
      <c r="N201" s="223" t="s">
        <v>40</v>
      </c>
      <c r="O201" s="87"/>
      <c r="P201" s="224">
        <f>O201*H201</f>
        <v>0</v>
      </c>
      <c r="Q201" s="224">
        <v>0</v>
      </c>
      <c r="R201" s="224">
        <f>Q201*H201</f>
        <v>0</v>
      </c>
      <c r="S201" s="224">
        <v>0</v>
      </c>
      <c r="T201" s="225">
        <f>S201*H201</f>
        <v>0</v>
      </c>
      <c r="U201" s="41"/>
      <c r="V201" s="41"/>
      <c r="W201" s="41"/>
      <c r="X201" s="41"/>
      <c r="Y201" s="41"/>
      <c r="Z201" s="41"/>
      <c r="AA201" s="41"/>
      <c r="AB201" s="41"/>
      <c r="AC201" s="41"/>
      <c r="AD201" s="41"/>
      <c r="AE201" s="41"/>
      <c r="AR201" s="226" t="s">
        <v>200</v>
      </c>
      <c r="AT201" s="226" t="s">
        <v>195</v>
      </c>
      <c r="AU201" s="226" t="s">
        <v>78</v>
      </c>
      <c r="AY201" s="20" t="s">
        <v>193</v>
      </c>
      <c r="BE201" s="227">
        <f>IF(N201="základní",J201,0)</f>
        <v>0</v>
      </c>
      <c r="BF201" s="227">
        <f>IF(N201="snížená",J201,0)</f>
        <v>0</v>
      </c>
      <c r="BG201" s="227">
        <f>IF(N201="zákl. přenesená",J201,0)</f>
        <v>0</v>
      </c>
      <c r="BH201" s="227">
        <f>IF(N201="sníž. přenesená",J201,0)</f>
        <v>0</v>
      </c>
      <c r="BI201" s="227">
        <f>IF(N201="nulová",J201,0)</f>
        <v>0</v>
      </c>
      <c r="BJ201" s="20" t="s">
        <v>76</v>
      </c>
      <c r="BK201" s="227">
        <f>ROUND(I201*H201,2)</f>
        <v>0</v>
      </c>
      <c r="BL201" s="20" t="s">
        <v>200</v>
      </c>
      <c r="BM201" s="226" t="s">
        <v>7738</v>
      </c>
    </row>
    <row r="202" s="2" customFormat="1">
      <c r="A202" s="41"/>
      <c r="B202" s="42"/>
      <c r="C202" s="43"/>
      <c r="D202" s="228" t="s">
        <v>202</v>
      </c>
      <c r="E202" s="43"/>
      <c r="F202" s="229" t="s">
        <v>7737</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202</v>
      </c>
      <c r="AU202" s="20" t="s">
        <v>78</v>
      </c>
    </row>
    <row r="203" s="2" customFormat="1" ht="16.5" customHeight="1">
      <c r="A203" s="41"/>
      <c r="B203" s="42"/>
      <c r="C203" s="215" t="s">
        <v>591</v>
      </c>
      <c r="D203" s="215" t="s">
        <v>195</v>
      </c>
      <c r="E203" s="216" t="s">
        <v>7739</v>
      </c>
      <c r="F203" s="217" t="s">
        <v>7740</v>
      </c>
      <c r="G203" s="218" t="s">
        <v>1765</v>
      </c>
      <c r="H203" s="219">
        <v>3055</v>
      </c>
      <c r="I203" s="220"/>
      <c r="J203" s="221">
        <f>ROUND(I203*H203,2)</f>
        <v>0</v>
      </c>
      <c r="K203" s="217" t="s">
        <v>19</v>
      </c>
      <c r="L203" s="47"/>
      <c r="M203" s="222" t="s">
        <v>19</v>
      </c>
      <c r="N203" s="223" t="s">
        <v>40</v>
      </c>
      <c r="O203" s="87"/>
      <c r="P203" s="224">
        <f>O203*H203</f>
        <v>0</v>
      </c>
      <c r="Q203" s="224">
        <v>0</v>
      </c>
      <c r="R203" s="224">
        <f>Q203*H203</f>
        <v>0</v>
      </c>
      <c r="S203" s="224">
        <v>0</v>
      </c>
      <c r="T203" s="225">
        <f>S203*H203</f>
        <v>0</v>
      </c>
      <c r="U203" s="41"/>
      <c r="V203" s="41"/>
      <c r="W203" s="41"/>
      <c r="X203" s="41"/>
      <c r="Y203" s="41"/>
      <c r="Z203" s="41"/>
      <c r="AA203" s="41"/>
      <c r="AB203" s="41"/>
      <c r="AC203" s="41"/>
      <c r="AD203" s="41"/>
      <c r="AE203" s="41"/>
      <c r="AR203" s="226" t="s">
        <v>200</v>
      </c>
      <c r="AT203" s="226" t="s">
        <v>195</v>
      </c>
      <c r="AU203" s="226" t="s">
        <v>78</v>
      </c>
      <c r="AY203" s="20" t="s">
        <v>193</v>
      </c>
      <c r="BE203" s="227">
        <f>IF(N203="základní",J203,0)</f>
        <v>0</v>
      </c>
      <c r="BF203" s="227">
        <f>IF(N203="snížená",J203,0)</f>
        <v>0</v>
      </c>
      <c r="BG203" s="227">
        <f>IF(N203="zákl. přenesená",J203,0)</f>
        <v>0</v>
      </c>
      <c r="BH203" s="227">
        <f>IF(N203="sníž. přenesená",J203,0)</f>
        <v>0</v>
      </c>
      <c r="BI203" s="227">
        <f>IF(N203="nulová",J203,0)</f>
        <v>0</v>
      </c>
      <c r="BJ203" s="20" t="s">
        <v>76</v>
      </c>
      <c r="BK203" s="227">
        <f>ROUND(I203*H203,2)</f>
        <v>0</v>
      </c>
      <c r="BL203" s="20" t="s">
        <v>200</v>
      </c>
      <c r="BM203" s="226" t="s">
        <v>7741</v>
      </c>
    </row>
    <row r="204" s="2" customFormat="1">
      <c r="A204" s="41"/>
      <c r="B204" s="42"/>
      <c r="C204" s="43"/>
      <c r="D204" s="228" t="s">
        <v>202</v>
      </c>
      <c r="E204" s="43"/>
      <c r="F204" s="229" t="s">
        <v>7740</v>
      </c>
      <c r="G204" s="43"/>
      <c r="H204" s="43"/>
      <c r="I204" s="230"/>
      <c r="J204" s="43"/>
      <c r="K204" s="43"/>
      <c r="L204" s="47"/>
      <c r="M204" s="231"/>
      <c r="N204" s="232"/>
      <c r="O204" s="87"/>
      <c r="P204" s="87"/>
      <c r="Q204" s="87"/>
      <c r="R204" s="87"/>
      <c r="S204" s="87"/>
      <c r="T204" s="88"/>
      <c r="U204" s="41"/>
      <c r="V204" s="41"/>
      <c r="W204" s="41"/>
      <c r="X204" s="41"/>
      <c r="Y204" s="41"/>
      <c r="Z204" s="41"/>
      <c r="AA204" s="41"/>
      <c r="AB204" s="41"/>
      <c r="AC204" s="41"/>
      <c r="AD204" s="41"/>
      <c r="AE204" s="41"/>
      <c r="AT204" s="20" t="s">
        <v>202</v>
      </c>
      <c r="AU204" s="20" t="s">
        <v>78</v>
      </c>
    </row>
    <row r="205" s="2" customFormat="1" ht="16.5" customHeight="1">
      <c r="A205" s="41"/>
      <c r="B205" s="42"/>
      <c r="C205" s="215" t="s">
        <v>598</v>
      </c>
      <c r="D205" s="215" t="s">
        <v>195</v>
      </c>
      <c r="E205" s="216" t="s">
        <v>7742</v>
      </c>
      <c r="F205" s="217" t="s">
        <v>7743</v>
      </c>
      <c r="G205" s="218" t="s">
        <v>1765</v>
      </c>
      <c r="H205" s="219">
        <v>975</v>
      </c>
      <c r="I205" s="220"/>
      <c r="J205" s="221">
        <f>ROUND(I205*H205,2)</f>
        <v>0</v>
      </c>
      <c r="K205" s="217" t="s">
        <v>19</v>
      </c>
      <c r="L205" s="47"/>
      <c r="M205" s="222" t="s">
        <v>19</v>
      </c>
      <c r="N205" s="223" t="s">
        <v>40</v>
      </c>
      <c r="O205" s="87"/>
      <c r="P205" s="224">
        <f>O205*H205</f>
        <v>0</v>
      </c>
      <c r="Q205" s="224">
        <v>0</v>
      </c>
      <c r="R205" s="224">
        <f>Q205*H205</f>
        <v>0</v>
      </c>
      <c r="S205" s="224">
        <v>0</v>
      </c>
      <c r="T205" s="225">
        <f>S205*H205</f>
        <v>0</v>
      </c>
      <c r="U205" s="41"/>
      <c r="V205" s="41"/>
      <c r="W205" s="41"/>
      <c r="X205" s="41"/>
      <c r="Y205" s="41"/>
      <c r="Z205" s="41"/>
      <c r="AA205" s="41"/>
      <c r="AB205" s="41"/>
      <c r="AC205" s="41"/>
      <c r="AD205" s="41"/>
      <c r="AE205" s="41"/>
      <c r="AR205" s="226" t="s">
        <v>200</v>
      </c>
      <c r="AT205" s="226" t="s">
        <v>195</v>
      </c>
      <c r="AU205" s="226" t="s">
        <v>78</v>
      </c>
      <c r="AY205" s="20" t="s">
        <v>193</v>
      </c>
      <c r="BE205" s="227">
        <f>IF(N205="základní",J205,0)</f>
        <v>0</v>
      </c>
      <c r="BF205" s="227">
        <f>IF(N205="snížená",J205,0)</f>
        <v>0</v>
      </c>
      <c r="BG205" s="227">
        <f>IF(N205="zákl. přenesená",J205,0)</f>
        <v>0</v>
      </c>
      <c r="BH205" s="227">
        <f>IF(N205="sníž. přenesená",J205,0)</f>
        <v>0</v>
      </c>
      <c r="BI205" s="227">
        <f>IF(N205="nulová",J205,0)</f>
        <v>0</v>
      </c>
      <c r="BJ205" s="20" t="s">
        <v>76</v>
      </c>
      <c r="BK205" s="227">
        <f>ROUND(I205*H205,2)</f>
        <v>0</v>
      </c>
      <c r="BL205" s="20" t="s">
        <v>200</v>
      </c>
      <c r="BM205" s="226" t="s">
        <v>7744</v>
      </c>
    </row>
    <row r="206" s="2" customFormat="1">
      <c r="A206" s="41"/>
      <c r="B206" s="42"/>
      <c r="C206" s="43"/>
      <c r="D206" s="228" t="s">
        <v>202</v>
      </c>
      <c r="E206" s="43"/>
      <c r="F206" s="229" t="s">
        <v>7743</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202</v>
      </c>
      <c r="AU206" s="20" t="s">
        <v>78</v>
      </c>
    </row>
    <row r="207" s="2" customFormat="1" ht="16.5" customHeight="1">
      <c r="A207" s="41"/>
      <c r="B207" s="42"/>
      <c r="C207" s="215" t="s">
        <v>607</v>
      </c>
      <c r="D207" s="215" t="s">
        <v>195</v>
      </c>
      <c r="E207" s="216" t="s">
        <v>7745</v>
      </c>
      <c r="F207" s="217" t="s">
        <v>7746</v>
      </c>
      <c r="G207" s="218" t="s">
        <v>1765</v>
      </c>
      <c r="H207" s="219">
        <v>468</v>
      </c>
      <c r="I207" s="220"/>
      <c r="J207" s="221">
        <f>ROUND(I207*H207,2)</f>
        <v>0</v>
      </c>
      <c r="K207" s="217" t="s">
        <v>19</v>
      </c>
      <c r="L207" s="47"/>
      <c r="M207" s="222" t="s">
        <v>19</v>
      </c>
      <c r="N207" s="223" t="s">
        <v>40</v>
      </c>
      <c r="O207" s="87"/>
      <c r="P207" s="224">
        <f>O207*H207</f>
        <v>0</v>
      </c>
      <c r="Q207" s="224">
        <v>0</v>
      </c>
      <c r="R207" s="224">
        <f>Q207*H207</f>
        <v>0</v>
      </c>
      <c r="S207" s="224">
        <v>0</v>
      </c>
      <c r="T207" s="225">
        <f>S207*H207</f>
        <v>0</v>
      </c>
      <c r="U207" s="41"/>
      <c r="V207" s="41"/>
      <c r="W207" s="41"/>
      <c r="X207" s="41"/>
      <c r="Y207" s="41"/>
      <c r="Z207" s="41"/>
      <c r="AA207" s="41"/>
      <c r="AB207" s="41"/>
      <c r="AC207" s="41"/>
      <c r="AD207" s="41"/>
      <c r="AE207" s="41"/>
      <c r="AR207" s="226" t="s">
        <v>200</v>
      </c>
      <c r="AT207" s="226" t="s">
        <v>195</v>
      </c>
      <c r="AU207" s="226" t="s">
        <v>78</v>
      </c>
      <c r="AY207" s="20" t="s">
        <v>193</v>
      </c>
      <c r="BE207" s="227">
        <f>IF(N207="základní",J207,0)</f>
        <v>0</v>
      </c>
      <c r="BF207" s="227">
        <f>IF(N207="snížená",J207,0)</f>
        <v>0</v>
      </c>
      <c r="BG207" s="227">
        <f>IF(N207="zákl. přenesená",J207,0)</f>
        <v>0</v>
      </c>
      <c r="BH207" s="227">
        <f>IF(N207="sníž. přenesená",J207,0)</f>
        <v>0</v>
      </c>
      <c r="BI207" s="227">
        <f>IF(N207="nulová",J207,0)</f>
        <v>0</v>
      </c>
      <c r="BJ207" s="20" t="s">
        <v>76</v>
      </c>
      <c r="BK207" s="227">
        <f>ROUND(I207*H207,2)</f>
        <v>0</v>
      </c>
      <c r="BL207" s="20" t="s">
        <v>200</v>
      </c>
      <c r="BM207" s="226" t="s">
        <v>7747</v>
      </c>
    </row>
    <row r="208" s="2" customFormat="1">
      <c r="A208" s="41"/>
      <c r="B208" s="42"/>
      <c r="C208" s="43"/>
      <c r="D208" s="228" t="s">
        <v>202</v>
      </c>
      <c r="E208" s="43"/>
      <c r="F208" s="229" t="s">
        <v>7746</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202</v>
      </c>
      <c r="AU208" s="20" t="s">
        <v>78</v>
      </c>
    </row>
    <row r="209" s="2" customFormat="1" ht="16.5" customHeight="1">
      <c r="A209" s="41"/>
      <c r="B209" s="42"/>
      <c r="C209" s="215" t="s">
        <v>614</v>
      </c>
      <c r="D209" s="215" t="s">
        <v>195</v>
      </c>
      <c r="E209" s="216" t="s">
        <v>7748</v>
      </c>
      <c r="F209" s="217" t="s">
        <v>7749</v>
      </c>
      <c r="G209" s="218" t="s">
        <v>1765</v>
      </c>
      <c r="H209" s="219">
        <v>182</v>
      </c>
      <c r="I209" s="220"/>
      <c r="J209" s="221">
        <f>ROUND(I209*H209,2)</f>
        <v>0</v>
      </c>
      <c r="K209" s="217" t="s">
        <v>19</v>
      </c>
      <c r="L209" s="47"/>
      <c r="M209" s="222" t="s">
        <v>19</v>
      </c>
      <c r="N209" s="223" t="s">
        <v>40</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200</v>
      </c>
      <c r="AT209" s="226" t="s">
        <v>195</v>
      </c>
      <c r="AU209" s="226" t="s">
        <v>78</v>
      </c>
      <c r="AY209" s="20" t="s">
        <v>193</v>
      </c>
      <c r="BE209" s="227">
        <f>IF(N209="základní",J209,0)</f>
        <v>0</v>
      </c>
      <c r="BF209" s="227">
        <f>IF(N209="snížená",J209,0)</f>
        <v>0</v>
      </c>
      <c r="BG209" s="227">
        <f>IF(N209="zákl. přenesená",J209,0)</f>
        <v>0</v>
      </c>
      <c r="BH209" s="227">
        <f>IF(N209="sníž. přenesená",J209,0)</f>
        <v>0</v>
      </c>
      <c r="BI209" s="227">
        <f>IF(N209="nulová",J209,0)</f>
        <v>0</v>
      </c>
      <c r="BJ209" s="20" t="s">
        <v>76</v>
      </c>
      <c r="BK209" s="227">
        <f>ROUND(I209*H209,2)</f>
        <v>0</v>
      </c>
      <c r="BL209" s="20" t="s">
        <v>200</v>
      </c>
      <c r="BM209" s="226" t="s">
        <v>7750</v>
      </c>
    </row>
    <row r="210" s="2" customFormat="1">
      <c r="A210" s="41"/>
      <c r="B210" s="42"/>
      <c r="C210" s="43"/>
      <c r="D210" s="228" t="s">
        <v>202</v>
      </c>
      <c r="E210" s="43"/>
      <c r="F210" s="229" t="s">
        <v>7749</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202</v>
      </c>
      <c r="AU210" s="20" t="s">
        <v>78</v>
      </c>
    </row>
    <row r="211" s="2" customFormat="1" ht="16.5" customHeight="1">
      <c r="A211" s="41"/>
      <c r="B211" s="42"/>
      <c r="C211" s="215" t="s">
        <v>621</v>
      </c>
      <c r="D211" s="215" t="s">
        <v>195</v>
      </c>
      <c r="E211" s="216" t="s">
        <v>7751</v>
      </c>
      <c r="F211" s="217" t="s">
        <v>7752</v>
      </c>
      <c r="G211" s="218" t="s">
        <v>1765</v>
      </c>
      <c r="H211" s="219">
        <v>234</v>
      </c>
      <c r="I211" s="220"/>
      <c r="J211" s="221">
        <f>ROUND(I211*H211,2)</f>
        <v>0</v>
      </c>
      <c r="K211" s="217" t="s">
        <v>19</v>
      </c>
      <c r="L211" s="47"/>
      <c r="M211" s="222" t="s">
        <v>19</v>
      </c>
      <c r="N211" s="223" t="s">
        <v>40</v>
      </c>
      <c r="O211" s="87"/>
      <c r="P211" s="224">
        <f>O211*H211</f>
        <v>0</v>
      </c>
      <c r="Q211" s="224">
        <v>0</v>
      </c>
      <c r="R211" s="224">
        <f>Q211*H211</f>
        <v>0</v>
      </c>
      <c r="S211" s="224">
        <v>0</v>
      </c>
      <c r="T211" s="225">
        <f>S211*H211</f>
        <v>0</v>
      </c>
      <c r="U211" s="41"/>
      <c r="V211" s="41"/>
      <c r="W211" s="41"/>
      <c r="X211" s="41"/>
      <c r="Y211" s="41"/>
      <c r="Z211" s="41"/>
      <c r="AA211" s="41"/>
      <c r="AB211" s="41"/>
      <c r="AC211" s="41"/>
      <c r="AD211" s="41"/>
      <c r="AE211" s="41"/>
      <c r="AR211" s="226" t="s">
        <v>200</v>
      </c>
      <c r="AT211" s="226" t="s">
        <v>195</v>
      </c>
      <c r="AU211" s="226" t="s">
        <v>78</v>
      </c>
      <c r="AY211" s="20" t="s">
        <v>193</v>
      </c>
      <c r="BE211" s="227">
        <f>IF(N211="základní",J211,0)</f>
        <v>0</v>
      </c>
      <c r="BF211" s="227">
        <f>IF(N211="snížená",J211,0)</f>
        <v>0</v>
      </c>
      <c r="BG211" s="227">
        <f>IF(N211="zákl. přenesená",J211,0)</f>
        <v>0</v>
      </c>
      <c r="BH211" s="227">
        <f>IF(N211="sníž. přenesená",J211,0)</f>
        <v>0</v>
      </c>
      <c r="BI211" s="227">
        <f>IF(N211="nulová",J211,0)</f>
        <v>0</v>
      </c>
      <c r="BJ211" s="20" t="s">
        <v>76</v>
      </c>
      <c r="BK211" s="227">
        <f>ROUND(I211*H211,2)</f>
        <v>0</v>
      </c>
      <c r="BL211" s="20" t="s">
        <v>200</v>
      </c>
      <c r="BM211" s="226" t="s">
        <v>7753</v>
      </c>
    </row>
    <row r="212" s="2" customFormat="1">
      <c r="A212" s="41"/>
      <c r="B212" s="42"/>
      <c r="C212" s="43"/>
      <c r="D212" s="228" t="s">
        <v>202</v>
      </c>
      <c r="E212" s="43"/>
      <c r="F212" s="229" t="s">
        <v>7752</v>
      </c>
      <c r="G212" s="43"/>
      <c r="H212" s="43"/>
      <c r="I212" s="230"/>
      <c r="J212" s="43"/>
      <c r="K212" s="43"/>
      <c r="L212" s="47"/>
      <c r="M212" s="231"/>
      <c r="N212" s="232"/>
      <c r="O212" s="87"/>
      <c r="P212" s="87"/>
      <c r="Q212" s="87"/>
      <c r="R212" s="87"/>
      <c r="S212" s="87"/>
      <c r="T212" s="88"/>
      <c r="U212" s="41"/>
      <c r="V212" s="41"/>
      <c r="W212" s="41"/>
      <c r="X212" s="41"/>
      <c r="Y212" s="41"/>
      <c r="Z212" s="41"/>
      <c r="AA212" s="41"/>
      <c r="AB212" s="41"/>
      <c r="AC212" s="41"/>
      <c r="AD212" s="41"/>
      <c r="AE212" s="41"/>
      <c r="AT212" s="20" t="s">
        <v>202</v>
      </c>
      <c r="AU212" s="20" t="s">
        <v>78</v>
      </c>
    </row>
    <row r="213" s="2" customFormat="1" ht="16.5" customHeight="1">
      <c r="A213" s="41"/>
      <c r="B213" s="42"/>
      <c r="C213" s="215" t="s">
        <v>627</v>
      </c>
      <c r="D213" s="215" t="s">
        <v>195</v>
      </c>
      <c r="E213" s="216" t="s">
        <v>7754</v>
      </c>
      <c r="F213" s="217" t="s">
        <v>7755</v>
      </c>
      <c r="G213" s="218" t="s">
        <v>1765</v>
      </c>
      <c r="H213" s="219">
        <v>33</v>
      </c>
      <c r="I213" s="220"/>
      <c r="J213" s="221">
        <f>ROUND(I213*H213,2)</f>
        <v>0</v>
      </c>
      <c r="K213" s="217" t="s">
        <v>19</v>
      </c>
      <c r="L213" s="47"/>
      <c r="M213" s="222" t="s">
        <v>19</v>
      </c>
      <c r="N213" s="223" t="s">
        <v>40</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200</v>
      </c>
      <c r="AT213" s="226" t="s">
        <v>195</v>
      </c>
      <c r="AU213" s="226" t="s">
        <v>78</v>
      </c>
      <c r="AY213" s="20" t="s">
        <v>193</v>
      </c>
      <c r="BE213" s="227">
        <f>IF(N213="základní",J213,0)</f>
        <v>0</v>
      </c>
      <c r="BF213" s="227">
        <f>IF(N213="snížená",J213,0)</f>
        <v>0</v>
      </c>
      <c r="BG213" s="227">
        <f>IF(N213="zákl. přenesená",J213,0)</f>
        <v>0</v>
      </c>
      <c r="BH213" s="227">
        <f>IF(N213="sníž. přenesená",J213,0)</f>
        <v>0</v>
      </c>
      <c r="BI213" s="227">
        <f>IF(N213="nulová",J213,0)</f>
        <v>0</v>
      </c>
      <c r="BJ213" s="20" t="s">
        <v>76</v>
      </c>
      <c r="BK213" s="227">
        <f>ROUND(I213*H213,2)</f>
        <v>0</v>
      </c>
      <c r="BL213" s="20" t="s">
        <v>200</v>
      </c>
      <c r="BM213" s="226" t="s">
        <v>7756</v>
      </c>
    </row>
    <row r="214" s="2" customFormat="1">
      <c r="A214" s="41"/>
      <c r="B214" s="42"/>
      <c r="C214" s="43"/>
      <c r="D214" s="228" t="s">
        <v>202</v>
      </c>
      <c r="E214" s="43"/>
      <c r="F214" s="229" t="s">
        <v>7755</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202</v>
      </c>
      <c r="AU214" s="20" t="s">
        <v>78</v>
      </c>
    </row>
    <row r="215" s="2" customFormat="1" ht="16.5" customHeight="1">
      <c r="A215" s="41"/>
      <c r="B215" s="42"/>
      <c r="C215" s="215" t="s">
        <v>634</v>
      </c>
      <c r="D215" s="215" t="s">
        <v>195</v>
      </c>
      <c r="E215" s="216" t="s">
        <v>7757</v>
      </c>
      <c r="F215" s="217" t="s">
        <v>7758</v>
      </c>
      <c r="G215" s="218" t="s">
        <v>1765</v>
      </c>
      <c r="H215" s="219">
        <v>1144</v>
      </c>
      <c r="I215" s="220"/>
      <c r="J215" s="221">
        <f>ROUND(I215*H215,2)</f>
        <v>0</v>
      </c>
      <c r="K215" s="217" t="s">
        <v>19</v>
      </c>
      <c r="L215" s="47"/>
      <c r="M215" s="222" t="s">
        <v>19</v>
      </c>
      <c r="N215" s="223" t="s">
        <v>40</v>
      </c>
      <c r="O215" s="87"/>
      <c r="P215" s="224">
        <f>O215*H215</f>
        <v>0</v>
      </c>
      <c r="Q215" s="224">
        <v>0</v>
      </c>
      <c r="R215" s="224">
        <f>Q215*H215</f>
        <v>0</v>
      </c>
      <c r="S215" s="224">
        <v>0</v>
      </c>
      <c r="T215" s="225">
        <f>S215*H215</f>
        <v>0</v>
      </c>
      <c r="U215" s="41"/>
      <c r="V215" s="41"/>
      <c r="W215" s="41"/>
      <c r="X215" s="41"/>
      <c r="Y215" s="41"/>
      <c r="Z215" s="41"/>
      <c r="AA215" s="41"/>
      <c r="AB215" s="41"/>
      <c r="AC215" s="41"/>
      <c r="AD215" s="41"/>
      <c r="AE215" s="41"/>
      <c r="AR215" s="226" t="s">
        <v>200</v>
      </c>
      <c r="AT215" s="226" t="s">
        <v>195</v>
      </c>
      <c r="AU215" s="226" t="s">
        <v>78</v>
      </c>
      <c r="AY215" s="20" t="s">
        <v>193</v>
      </c>
      <c r="BE215" s="227">
        <f>IF(N215="základní",J215,0)</f>
        <v>0</v>
      </c>
      <c r="BF215" s="227">
        <f>IF(N215="snížená",J215,0)</f>
        <v>0</v>
      </c>
      <c r="BG215" s="227">
        <f>IF(N215="zákl. přenesená",J215,0)</f>
        <v>0</v>
      </c>
      <c r="BH215" s="227">
        <f>IF(N215="sníž. přenesená",J215,0)</f>
        <v>0</v>
      </c>
      <c r="BI215" s="227">
        <f>IF(N215="nulová",J215,0)</f>
        <v>0</v>
      </c>
      <c r="BJ215" s="20" t="s">
        <v>76</v>
      </c>
      <c r="BK215" s="227">
        <f>ROUND(I215*H215,2)</f>
        <v>0</v>
      </c>
      <c r="BL215" s="20" t="s">
        <v>200</v>
      </c>
      <c r="BM215" s="226" t="s">
        <v>7759</v>
      </c>
    </row>
    <row r="216" s="2" customFormat="1">
      <c r="A216" s="41"/>
      <c r="B216" s="42"/>
      <c r="C216" s="43"/>
      <c r="D216" s="228" t="s">
        <v>202</v>
      </c>
      <c r="E216" s="43"/>
      <c r="F216" s="229" t="s">
        <v>7758</v>
      </c>
      <c r="G216" s="43"/>
      <c r="H216" s="43"/>
      <c r="I216" s="230"/>
      <c r="J216" s="43"/>
      <c r="K216" s="43"/>
      <c r="L216" s="47"/>
      <c r="M216" s="231"/>
      <c r="N216" s="232"/>
      <c r="O216" s="87"/>
      <c r="P216" s="87"/>
      <c r="Q216" s="87"/>
      <c r="R216" s="87"/>
      <c r="S216" s="87"/>
      <c r="T216" s="88"/>
      <c r="U216" s="41"/>
      <c r="V216" s="41"/>
      <c r="W216" s="41"/>
      <c r="X216" s="41"/>
      <c r="Y216" s="41"/>
      <c r="Z216" s="41"/>
      <c r="AA216" s="41"/>
      <c r="AB216" s="41"/>
      <c r="AC216" s="41"/>
      <c r="AD216" s="41"/>
      <c r="AE216" s="41"/>
      <c r="AT216" s="20" t="s">
        <v>202</v>
      </c>
      <c r="AU216" s="20" t="s">
        <v>78</v>
      </c>
    </row>
    <row r="217" s="2" customFormat="1" ht="16.5" customHeight="1">
      <c r="A217" s="41"/>
      <c r="B217" s="42"/>
      <c r="C217" s="215" t="s">
        <v>640</v>
      </c>
      <c r="D217" s="215" t="s">
        <v>195</v>
      </c>
      <c r="E217" s="216" t="s">
        <v>7760</v>
      </c>
      <c r="F217" s="217" t="s">
        <v>7761</v>
      </c>
      <c r="G217" s="218" t="s">
        <v>1765</v>
      </c>
      <c r="H217" s="219">
        <v>299</v>
      </c>
      <c r="I217" s="220"/>
      <c r="J217" s="221">
        <f>ROUND(I217*H217,2)</f>
        <v>0</v>
      </c>
      <c r="K217" s="217" t="s">
        <v>19</v>
      </c>
      <c r="L217" s="47"/>
      <c r="M217" s="222" t="s">
        <v>19</v>
      </c>
      <c r="N217" s="223" t="s">
        <v>40</v>
      </c>
      <c r="O217" s="87"/>
      <c r="P217" s="224">
        <f>O217*H217</f>
        <v>0</v>
      </c>
      <c r="Q217" s="224">
        <v>0</v>
      </c>
      <c r="R217" s="224">
        <f>Q217*H217</f>
        <v>0</v>
      </c>
      <c r="S217" s="224">
        <v>0</v>
      </c>
      <c r="T217" s="225">
        <f>S217*H217</f>
        <v>0</v>
      </c>
      <c r="U217" s="41"/>
      <c r="V217" s="41"/>
      <c r="W217" s="41"/>
      <c r="X217" s="41"/>
      <c r="Y217" s="41"/>
      <c r="Z217" s="41"/>
      <c r="AA217" s="41"/>
      <c r="AB217" s="41"/>
      <c r="AC217" s="41"/>
      <c r="AD217" s="41"/>
      <c r="AE217" s="41"/>
      <c r="AR217" s="226" t="s">
        <v>200</v>
      </c>
      <c r="AT217" s="226" t="s">
        <v>195</v>
      </c>
      <c r="AU217" s="226" t="s">
        <v>78</v>
      </c>
      <c r="AY217" s="20" t="s">
        <v>193</v>
      </c>
      <c r="BE217" s="227">
        <f>IF(N217="základní",J217,0)</f>
        <v>0</v>
      </c>
      <c r="BF217" s="227">
        <f>IF(N217="snížená",J217,0)</f>
        <v>0</v>
      </c>
      <c r="BG217" s="227">
        <f>IF(N217="zákl. přenesená",J217,0)</f>
        <v>0</v>
      </c>
      <c r="BH217" s="227">
        <f>IF(N217="sníž. přenesená",J217,0)</f>
        <v>0</v>
      </c>
      <c r="BI217" s="227">
        <f>IF(N217="nulová",J217,0)</f>
        <v>0</v>
      </c>
      <c r="BJ217" s="20" t="s">
        <v>76</v>
      </c>
      <c r="BK217" s="227">
        <f>ROUND(I217*H217,2)</f>
        <v>0</v>
      </c>
      <c r="BL217" s="20" t="s">
        <v>200</v>
      </c>
      <c r="BM217" s="226" t="s">
        <v>7762</v>
      </c>
    </row>
    <row r="218" s="2" customFormat="1">
      <c r="A218" s="41"/>
      <c r="B218" s="42"/>
      <c r="C218" s="43"/>
      <c r="D218" s="228" t="s">
        <v>202</v>
      </c>
      <c r="E218" s="43"/>
      <c r="F218" s="229" t="s">
        <v>7761</v>
      </c>
      <c r="G218" s="43"/>
      <c r="H218" s="43"/>
      <c r="I218" s="230"/>
      <c r="J218" s="43"/>
      <c r="K218" s="43"/>
      <c r="L218" s="47"/>
      <c r="M218" s="231"/>
      <c r="N218" s="232"/>
      <c r="O218" s="87"/>
      <c r="P218" s="87"/>
      <c r="Q218" s="87"/>
      <c r="R218" s="87"/>
      <c r="S218" s="87"/>
      <c r="T218" s="88"/>
      <c r="U218" s="41"/>
      <c r="V218" s="41"/>
      <c r="W218" s="41"/>
      <c r="X218" s="41"/>
      <c r="Y218" s="41"/>
      <c r="Z218" s="41"/>
      <c r="AA218" s="41"/>
      <c r="AB218" s="41"/>
      <c r="AC218" s="41"/>
      <c r="AD218" s="41"/>
      <c r="AE218" s="41"/>
      <c r="AT218" s="20" t="s">
        <v>202</v>
      </c>
      <c r="AU218" s="20" t="s">
        <v>78</v>
      </c>
    </row>
    <row r="219" s="2" customFormat="1" ht="16.5" customHeight="1">
      <c r="A219" s="41"/>
      <c r="B219" s="42"/>
      <c r="C219" s="215" t="s">
        <v>647</v>
      </c>
      <c r="D219" s="215" t="s">
        <v>195</v>
      </c>
      <c r="E219" s="216" t="s">
        <v>7763</v>
      </c>
      <c r="F219" s="217" t="s">
        <v>7764</v>
      </c>
      <c r="G219" s="218" t="s">
        <v>1765</v>
      </c>
      <c r="H219" s="219">
        <v>169</v>
      </c>
      <c r="I219" s="220"/>
      <c r="J219" s="221">
        <f>ROUND(I219*H219,2)</f>
        <v>0</v>
      </c>
      <c r="K219" s="217" t="s">
        <v>19</v>
      </c>
      <c r="L219" s="47"/>
      <c r="M219" s="222" t="s">
        <v>19</v>
      </c>
      <c r="N219" s="223" t="s">
        <v>40</v>
      </c>
      <c r="O219" s="87"/>
      <c r="P219" s="224">
        <f>O219*H219</f>
        <v>0</v>
      </c>
      <c r="Q219" s="224">
        <v>0</v>
      </c>
      <c r="R219" s="224">
        <f>Q219*H219</f>
        <v>0</v>
      </c>
      <c r="S219" s="224">
        <v>0</v>
      </c>
      <c r="T219" s="225">
        <f>S219*H219</f>
        <v>0</v>
      </c>
      <c r="U219" s="41"/>
      <c r="V219" s="41"/>
      <c r="W219" s="41"/>
      <c r="X219" s="41"/>
      <c r="Y219" s="41"/>
      <c r="Z219" s="41"/>
      <c r="AA219" s="41"/>
      <c r="AB219" s="41"/>
      <c r="AC219" s="41"/>
      <c r="AD219" s="41"/>
      <c r="AE219" s="41"/>
      <c r="AR219" s="226" t="s">
        <v>200</v>
      </c>
      <c r="AT219" s="226" t="s">
        <v>195</v>
      </c>
      <c r="AU219" s="226" t="s">
        <v>78</v>
      </c>
      <c r="AY219" s="20" t="s">
        <v>193</v>
      </c>
      <c r="BE219" s="227">
        <f>IF(N219="základní",J219,0)</f>
        <v>0</v>
      </c>
      <c r="BF219" s="227">
        <f>IF(N219="snížená",J219,0)</f>
        <v>0</v>
      </c>
      <c r="BG219" s="227">
        <f>IF(N219="zákl. přenesená",J219,0)</f>
        <v>0</v>
      </c>
      <c r="BH219" s="227">
        <f>IF(N219="sníž. přenesená",J219,0)</f>
        <v>0</v>
      </c>
      <c r="BI219" s="227">
        <f>IF(N219="nulová",J219,0)</f>
        <v>0</v>
      </c>
      <c r="BJ219" s="20" t="s">
        <v>76</v>
      </c>
      <c r="BK219" s="227">
        <f>ROUND(I219*H219,2)</f>
        <v>0</v>
      </c>
      <c r="BL219" s="20" t="s">
        <v>200</v>
      </c>
      <c r="BM219" s="226" t="s">
        <v>7765</v>
      </c>
    </row>
    <row r="220" s="2" customFormat="1">
      <c r="A220" s="41"/>
      <c r="B220" s="42"/>
      <c r="C220" s="43"/>
      <c r="D220" s="228" t="s">
        <v>202</v>
      </c>
      <c r="E220" s="43"/>
      <c r="F220" s="229" t="s">
        <v>7764</v>
      </c>
      <c r="G220" s="43"/>
      <c r="H220" s="43"/>
      <c r="I220" s="230"/>
      <c r="J220" s="43"/>
      <c r="K220" s="43"/>
      <c r="L220" s="47"/>
      <c r="M220" s="231"/>
      <c r="N220" s="232"/>
      <c r="O220" s="87"/>
      <c r="P220" s="87"/>
      <c r="Q220" s="87"/>
      <c r="R220" s="87"/>
      <c r="S220" s="87"/>
      <c r="T220" s="88"/>
      <c r="U220" s="41"/>
      <c r="V220" s="41"/>
      <c r="W220" s="41"/>
      <c r="X220" s="41"/>
      <c r="Y220" s="41"/>
      <c r="Z220" s="41"/>
      <c r="AA220" s="41"/>
      <c r="AB220" s="41"/>
      <c r="AC220" s="41"/>
      <c r="AD220" s="41"/>
      <c r="AE220" s="41"/>
      <c r="AT220" s="20" t="s">
        <v>202</v>
      </c>
      <c r="AU220" s="20" t="s">
        <v>78</v>
      </c>
    </row>
    <row r="221" s="2" customFormat="1" ht="16.5" customHeight="1">
      <c r="A221" s="41"/>
      <c r="B221" s="42"/>
      <c r="C221" s="215" t="s">
        <v>653</v>
      </c>
      <c r="D221" s="215" t="s">
        <v>195</v>
      </c>
      <c r="E221" s="216" t="s">
        <v>7766</v>
      </c>
      <c r="F221" s="217" t="s">
        <v>7767</v>
      </c>
      <c r="G221" s="218" t="s">
        <v>1765</v>
      </c>
      <c r="H221" s="219">
        <v>78</v>
      </c>
      <c r="I221" s="220"/>
      <c r="J221" s="221">
        <f>ROUND(I221*H221,2)</f>
        <v>0</v>
      </c>
      <c r="K221" s="217" t="s">
        <v>19</v>
      </c>
      <c r="L221" s="47"/>
      <c r="M221" s="222" t="s">
        <v>19</v>
      </c>
      <c r="N221" s="223" t="s">
        <v>40</v>
      </c>
      <c r="O221" s="87"/>
      <c r="P221" s="224">
        <f>O221*H221</f>
        <v>0</v>
      </c>
      <c r="Q221" s="224">
        <v>0</v>
      </c>
      <c r="R221" s="224">
        <f>Q221*H221</f>
        <v>0</v>
      </c>
      <c r="S221" s="224">
        <v>0</v>
      </c>
      <c r="T221" s="225">
        <f>S221*H221</f>
        <v>0</v>
      </c>
      <c r="U221" s="41"/>
      <c r="V221" s="41"/>
      <c r="W221" s="41"/>
      <c r="X221" s="41"/>
      <c r="Y221" s="41"/>
      <c r="Z221" s="41"/>
      <c r="AA221" s="41"/>
      <c r="AB221" s="41"/>
      <c r="AC221" s="41"/>
      <c r="AD221" s="41"/>
      <c r="AE221" s="41"/>
      <c r="AR221" s="226" t="s">
        <v>200</v>
      </c>
      <c r="AT221" s="226" t="s">
        <v>195</v>
      </c>
      <c r="AU221" s="226" t="s">
        <v>78</v>
      </c>
      <c r="AY221" s="20" t="s">
        <v>193</v>
      </c>
      <c r="BE221" s="227">
        <f>IF(N221="základní",J221,0)</f>
        <v>0</v>
      </c>
      <c r="BF221" s="227">
        <f>IF(N221="snížená",J221,0)</f>
        <v>0</v>
      </c>
      <c r="BG221" s="227">
        <f>IF(N221="zákl. přenesená",J221,0)</f>
        <v>0</v>
      </c>
      <c r="BH221" s="227">
        <f>IF(N221="sníž. přenesená",J221,0)</f>
        <v>0</v>
      </c>
      <c r="BI221" s="227">
        <f>IF(N221="nulová",J221,0)</f>
        <v>0</v>
      </c>
      <c r="BJ221" s="20" t="s">
        <v>76</v>
      </c>
      <c r="BK221" s="227">
        <f>ROUND(I221*H221,2)</f>
        <v>0</v>
      </c>
      <c r="BL221" s="20" t="s">
        <v>200</v>
      </c>
      <c r="BM221" s="226" t="s">
        <v>7768</v>
      </c>
    </row>
    <row r="222" s="2" customFormat="1">
      <c r="A222" s="41"/>
      <c r="B222" s="42"/>
      <c r="C222" s="43"/>
      <c r="D222" s="228" t="s">
        <v>202</v>
      </c>
      <c r="E222" s="43"/>
      <c r="F222" s="229" t="s">
        <v>7767</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202</v>
      </c>
      <c r="AU222" s="20" t="s">
        <v>78</v>
      </c>
    </row>
    <row r="223" s="2" customFormat="1" ht="16.5" customHeight="1">
      <c r="A223" s="41"/>
      <c r="B223" s="42"/>
      <c r="C223" s="215" t="s">
        <v>659</v>
      </c>
      <c r="D223" s="215" t="s">
        <v>195</v>
      </c>
      <c r="E223" s="216" t="s">
        <v>7769</v>
      </c>
      <c r="F223" s="217" t="s">
        <v>7770</v>
      </c>
      <c r="G223" s="218" t="s">
        <v>1765</v>
      </c>
      <c r="H223" s="219">
        <v>234</v>
      </c>
      <c r="I223" s="220"/>
      <c r="J223" s="221">
        <f>ROUND(I223*H223,2)</f>
        <v>0</v>
      </c>
      <c r="K223" s="217" t="s">
        <v>19</v>
      </c>
      <c r="L223" s="47"/>
      <c r="M223" s="222" t="s">
        <v>19</v>
      </c>
      <c r="N223" s="223" t="s">
        <v>40</v>
      </c>
      <c r="O223" s="87"/>
      <c r="P223" s="224">
        <f>O223*H223</f>
        <v>0</v>
      </c>
      <c r="Q223" s="224">
        <v>0</v>
      </c>
      <c r="R223" s="224">
        <f>Q223*H223</f>
        <v>0</v>
      </c>
      <c r="S223" s="224">
        <v>0</v>
      </c>
      <c r="T223" s="225">
        <f>S223*H223</f>
        <v>0</v>
      </c>
      <c r="U223" s="41"/>
      <c r="V223" s="41"/>
      <c r="W223" s="41"/>
      <c r="X223" s="41"/>
      <c r="Y223" s="41"/>
      <c r="Z223" s="41"/>
      <c r="AA223" s="41"/>
      <c r="AB223" s="41"/>
      <c r="AC223" s="41"/>
      <c r="AD223" s="41"/>
      <c r="AE223" s="41"/>
      <c r="AR223" s="226" t="s">
        <v>200</v>
      </c>
      <c r="AT223" s="226" t="s">
        <v>195</v>
      </c>
      <c r="AU223" s="226" t="s">
        <v>78</v>
      </c>
      <c r="AY223" s="20" t="s">
        <v>193</v>
      </c>
      <c r="BE223" s="227">
        <f>IF(N223="základní",J223,0)</f>
        <v>0</v>
      </c>
      <c r="BF223" s="227">
        <f>IF(N223="snížená",J223,0)</f>
        <v>0</v>
      </c>
      <c r="BG223" s="227">
        <f>IF(N223="zákl. přenesená",J223,0)</f>
        <v>0</v>
      </c>
      <c r="BH223" s="227">
        <f>IF(N223="sníž. přenesená",J223,0)</f>
        <v>0</v>
      </c>
      <c r="BI223" s="227">
        <f>IF(N223="nulová",J223,0)</f>
        <v>0</v>
      </c>
      <c r="BJ223" s="20" t="s">
        <v>76</v>
      </c>
      <c r="BK223" s="227">
        <f>ROUND(I223*H223,2)</f>
        <v>0</v>
      </c>
      <c r="BL223" s="20" t="s">
        <v>200</v>
      </c>
      <c r="BM223" s="226" t="s">
        <v>7771</v>
      </c>
    </row>
    <row r="224" s="2" customFormat="1">
      <c r="A224" s="41"/>
      <c r="B224" s="42"/>
      <c r="C224" s="43"/>
      <c r="D224" s="228" t="s">
        <v>202</v>
      </c>
      <c r="E224" s="43"/>
      <c r="F224" s="229" t="s">
        <v>7770</v>
      </c>
      <c r="G224" s="43"/>
      <c r="H224" s="43"/>
      <c r="I224" s="230"/>
      <c r="J224" s="43"/>
      <c r="K224" s="43"/>
      <c r="L224" s="47"/>
      <c r="M224" s="231"/>
      <c r="N224" s="232"/>
      <c r="O224" s="87"/>
      <c r="P224" s="87"/>
      <c r="Q224" s="87"/>
      <c r="R224" s="87"/>
      <c r="S224" s="87"/>
      <c r="T224" s="88"/>
      <c r="U224" s="41"/>
      <c r="V224" s="41"/>
      <c r="W224" s="41"/>
      <c r="X224" s="41"/>
      <c r="Y224" s="41"/>
      <c r="Z224" s="41"/>
      <c r="AA224" s="41"/>
      <c r="AB224" s="41"/>
      <c r="AC224" s="41"/>
      <c r="AD224" s="41"/>
      <c r="AE224" s="41"/>
      <c r="AT224" s="20" t="s">
        <v>202</v>
      </c>
      <c r="AU224" s="20" t="s">
        <v>78</v>
      </c>
    </row>
    <row r="225" s="2" customFormat="1" ht="16.5" customHeight="1">
      <c r="A225" s="41"/>
      <c r="B225" s="42"/>
      <c r="C225" s="215" t="s">
        <v>665</v>
      </c>
      <c r="D225" s="215" t="s">
        <v>195</v>
      </c>
      <c r="E225" s="216" t="s">
        <v>7772</v>
      </c>
      <c r="F225" s="217" t="s">
        <v>7773</v>
      </c>
      <c r="G225" s="218" t="s">
        <v>1765</v>
      </c>
      <c r="H225" s="219">
        <v>91</v>
      </c>
      <c r="I225" s="220"/>
      <c r="J225" s="221">
        <f>ROUND(I225*H225,2)</f>
        <v>0</v>
      </c>
      <c r="K225" s="217" t="s">
        <v>19</v>
      </c>
      <c r="L225" s="47"/>
      <c r="M225" s="222" t="s">
        <v>19</v>
      </c>
      <c r="N225" s="223" t="s">
        <v>40</v>
      </c>
      <c r="O225" s="87"/>
      <c r="P225" s="224">
        <f>O225*H225</f>
        <v>0</v>
      </c>
      <c r="Q225" s="224">
        <v>0</v>
      </c>
      <c r="R225" s="224">
        <f>Q225*H225</f>
        <v>0</v>
      </c>
      <c r="S225" s="224">
        <v>0</v>
      </c>
      <c r="T225" s="225">
        <f>S225*H225</f>
        <v>0</v>
      </c>
      <c r="U225" s="41"/>
      <c r="V225" s="41"/>
      <c r="W225" s="41"/>
      <c r="X225" s="41"/>
      <c r="Y225" s="41"/>
      <c r="Z225" s="41"/>
      <c r="AA225" s="41"/>
      <c r="AB225" s="41"/>
      <c r="AC225" s="41"/>
      <c r="AD225" s="41"/>
      <c r="AE225" s="41"/>
      <c r="AR225" s="226" t="s">
        <v>200</v>
      </c>
      <c r="AT225" s="226" t="s">
        <v>195</v>
      </c>
      <c r="AU225" s="226" t="s">
        <v>78</v>
      </c>
      <c r="AY225" s="20" t="s">
        <v>193</v>
      </c>
      <c r="BE225" s="227">
        <f>IF(N225="základní",J225,0)</f>
        <v>0</v>
      </c>
      <c r="BF225" s="227">
        <f>IF(N225="snížená",J225,0)</f>
        <v>0</v>
      </c>
      <c r="BG225" s="227">
        <f>IF(N225="zákl. přenesená",J225,0)</f>
        <v>0</v>
      </c>
      <c r="BH225" s="227">
        <f>IF(N225="sníž. přenesená",J225,0)</f>
        <v>0</v>
      </c>
      <c r="BI225" s="227">
        <f>IF(N225="nulová",J225,0)</f>
        <v>0</v>
      </c>
      <c r="BJ225" s="20" t="s">
        <v>76</v>
      </c>
      <c r="BK225" s="227">
        <f>ROUND(I225*H225,2)</f>
        <v>0</v>
      </c>
      <c r="BL225" s="20" t="s">
        <v>200</v>
      </c>
      <c r="BM225" s="226" t="s">
        <v>7774</v>
      </c>
    </row>
    <row r="226" s="2" customFormat="1">
      <c r="A226" s="41"/>
      <c r="B226" s="42"/>
      <c r="C226" s="43"/>
      <c r="D226" s="228" t="s">
        <v>202</v>
      </c>
      <c r="E226" s="43"/>
      <c r="F226" s="229" t="s">
        <v>7773</v>
      </c>
      <c r="G226" s="43"/>
      <c r="H226" s="43"/>
      <c r="I226" s="230"/>
      <c r="J226" s="43"/>
      <c r="K226" s="43"/>
      <c r="L226" s="47"/>
      <c r="M226" s="231"/>
      <c r="N226" s="232"/>
      <c r="O226" s="87"/>
      <c r="P226" s="87"/>
      <c r="Q226" s="87"/>
      <c r="R226" s="87"/>
      <c r="S226" s="87"/>
      <c r="T226" s="88"/>
      <c r="U226" s="41"/>
      <c r="V226" s="41"/>
      <c r="W226" s="41"/>
      <c r="X226" s="41"/>
      <c r="Y226" s="41"/>
      <c r="Z226" s="41"/>
      <c r="AA226" s="41"/>
      <c r="AB226" s="41"/>
      <c r="AC226" s="41"/>
      <c r="AD226" s="41"/>
      <c r="AE226" s="41"/>
      <c r="AT226" s="20" t="s">
        <v>202</v>
      </c>
      <c r="AU226" s="20" t="s">
        <v>78</v>
      </c>
    </row>
    <row r="227" s="2" customFormat="1" ht="16.5" customHeight="1">
      <c r="A227" s="41"/>
      <c r="B227" s="42"/>
      <c r="C227" s="215" t="s">
        <v>667</v>
      </c>
      <c r="D227" s="215" t="s">
        <v>195</v>
      </c>
      <c r="E227" s="216" t="s">
        <v>7775</v>
      </c>
      <c r="F227" s="217" t="s">
        <v>7776</v>
      </c>
      <c r="G227" s="218" t="s">
        <v>1765</v>
      </c>
      <c r="H227" s="219">
        <v>26</v>
      </c>
      <c r="I227" s="220"/>
      <c r="J227" s="221">
        <f>ROUND(I227*H227,2)</f>
        <v>0</v>
      </c>
      <c r="K227" s="217" t="s">
        <v>19</v>
      </c>
      <c r="L227" s="47"/>
      <c r="M227" s="222" t="s">
        <v>19</v>
      </c>
      <c r="N227" s="223" t="s">
        <v>40</v>
      </c>
      <c r="O227" s="87"/>
      <c r="P227" s="224">
        <f>O227*H227</f>
        <v>0</v>
      </c>
      <c r="Q227" s="224">
        <v>0</v>
      </c>
      <c r="R227" s="224">
        <f>Q227*H227</f>
        <v>0</v>
      </c>
      <c r="S227" s="224">
        <v>0</v>
      </c>
      <c r="T227" s="225">
        <f>S227*H227</f>
        <v>0</v>
      </c>
      <c r="U227" s="41"/>
      <c r="V227" s="41"/>
      <c r="W227" s="41"/>
      <c r="X227" s="41"/>
      <c r="Y227" s="41"/>
      <c r="Z227" s="41"/>
      <c r="AA227" s="41"/>
      <c r="AB227" s="41"/>
      <c r="AC227" s="41"/>
      <c r="AD227" s="41"/>
      <c r="AE227" s="41"/>
      <c r="AR227" s="226" t="s">
        <v>200</v>
      </c>
      <c r="AT227" s="226" t="s">
        <v>195</v>
      </c>
      <c r="AU227" s="226" t="s">
        <v>78</v>
      </c>
      <c r="AY227" s="20" t="s">
        <v>193</v>
      </c>
      <c r="BE227" s="227">
        <f>IF(N227="základní",J227,0)</f>
        <v>0</v>
      </c>
      <c r="BF227" s="227">
        <f>IF(N227="snížená",J227,0)</f>
        <v>0</v>
      </c>
      <c r="BG227" s="227">
        <f>IF(N227="zákl. přenesená",J227,0)</f>
        <v>0</v>
      </c>
      <c r="BH227" s="227">
        <f>IF(N227="sníž. přenesená",J227,0)</f>
        <v>0</v>
      </c>
      <c r="BI227" s="227">
        <f>IF(N227="nulová",J227,0)</f>
        <v>0</v>
      </c>
      <c r="BJ227" s="20" t="s">
        <v>76</v>
      </c>
      <c r="BK227" s="227">
        <f>ROUND(I227*H227,2)</f>
        <v>0</v>
      </c>
      <c r="BL227" s="20" t="s">
        <v>200</v>
      </c>
      <c r="BM227" s="226" t="s">
        <v>7777</v>
      </c>
    </row>
    <row r="228" s="2" customFormat="1">
      <c r="A228" s="41"/>
      <c r="B228" s="42"/>
      <c r="C228" s="43"/>
      <c r="D228" s="228" t="s">
        <v>202</v>
      </c>
      <c r="E228" s="43"/>
      <c r="F228" s="229" t="s">
        <v>7776</v>
      </c>
      <c r="G228" s="43"/>
      <c r="H228" s="43"/>
      <c r="I228" s="230"/>
      <c r="J228" s="43"/>
      <c r="K228" s="43"/>
      <c r="L228" s="47"/>
      <c r="M228" s="231"/>
      <c r="N228" s="232"/>
      <c r="O228" s="87"/>
      <c r="P228" s="87"/>
      <c r="Q228" s="87"/>
      <c r="R228" s="87"/>
      <c r="S228" s="87"/>
      <c r="T228" s="88"/>
      <c r="U228" s="41"/>
      <c r="V228" s="41"/>
      <c r="W228" s="41"/>
      <c r="X228" s="41"/>
      <c r="Y228" s="41"/>
      <c r="Z228" s="41"/>
      <c r="AA228" s="41"/>
      <c r="AB228" s="41"/>
      <c r="AC228" s="41"/>
      <c r="AD228" s="41"/>
      <c r="AE228" s="41"/>
      <c r="AT228" s="20" t="s">
        <v>202</v>
      </c>
      <c r="AU228" s="20" t="s">
        <v>78</v>
      </c>
    </row>
    <row r="229" s="2" customFormat="1" ht="16.5" customHeight="1">
      <c r="A229" s="41"/>
      <c r="B229" s="42"/>
      <c r="C229" s="215" t="s">
        <v>673</v>
      </c>
      <c r="D229" s="215" t="s">
        <v>195</v>
      </c>
      <c r="E229" s="216" t="s">
        <v>7778</v>
      </c>
      <c r="F229" s="217" t="s">
        <v>7779</v>
      </c>
      <c r="G229" s="218" t="s">
        <v>1765</v>
      </c>
      <c r="H229" s="219">
        <v>169</v>
      </c>
      <c r="I229" s="220"/>
      <c r="J229" s="221">
        <f>ROUND(I229*H229,2)</f>
        <v>0</v>
      </c>
      <c r="K229" s="217" t="s">
        <v>19</v>
      </c>
      <c r="L229" s="47"/>
      <c r="M229" s="222" t="s">
        <v>19</v>
      </c>
      <c r="N229" s="223" t="s">
        <v>40</v>
      </c>
      <c r="O229" s="87"/>
      <c r="P229" s="224">
        <f>O229*H229</f>
        <v>0</v>
      </c>
      <c r="Q229" s="224">
        <v>0</v>
      </c>
      <c r="R229" s="224">
        <f>Q229*H229</f>
        <v>0</v>
      </c>
      <c r="S229" s="224">
        <v>0</v>
      </c>
      <c r="T229" s="225">
        <f>S229*H229</f>
        <v>0</v>
      </c>
      <c r="U229" s="41"/>
      <c r="V229" s="41"/>
      <c r="W229" s="41"/>
      <c r="X229" s="41"/>
      <c r="Y229" s="41"/>
      <c r="Z229" s="41"/>
      <c r="AA229" s="41"/>
      <c r="AB229" s="41"/>
      <c r="AC229" s="41"/>
      <c r="AD229" s="41"/>
      <c r="AE229" s="41"/>
      <c r="AR229" s="226" t="s">
        <v>200</v>
      </c>
      <c r="AT229" s="226" t="s">
        <v>195</v>
      </c>
      <c r="AU229" s="226" t="s">
        <v>78</v>
      </c>
      <c r="AY229" s="20" t="s">
        <v>193</v>
      </c>
      <c r="BE229" s="227">
        <f>IF(N229="základní",J229,0)</f>
        <v>0</v>
      </c>
      <c r="BF229" s="227">
        <f>IF(N229="snížená",J229,0)</f>
        <v>0</v>
      </c>
      <c r="BG229" s="227">
        <f>IF(N229="zákl. přenesená",J229,0)</f>
        <v>0</v>
      </c>
      <c r="BH229" s="227">
        <f>IF(N229="sníž. přenesená",J229,0)</f>
        <v>0</v>
      </c>
      <c r="BI229" s="227">
        <f>IF(N229="nulová",J229,0)</f>
        <v>0</v>
      </c>
      <c r="BJ229" s="20" t="s">
        <v>76</v>
      </c>
      <c r="BK229" s="227">
        <f>ROUND(I229*H229,2)</f>
        <v>0</v>
      </c>
      <c r="BL229" s="20" t="s">
        <v>200</v>
      </c>
      <c r="BM229" s="226" t="s">
        <v>7780</v>
      </c>
    </row>
    <row r="230" s="2" customFormat="1">
      <c r="A230" s="41"/>
      <c r="B230" s="42"/>
      <c r="C230" s="43"/>
      <c r="D230" s="228" t="s">
        <v>202</v>
      </c>
      <c r="E230" s="43"/>
      <c r="F230" s="229" t="s">
        <v>7779</v>
      </c>
      <c r="G230" s="43"/>
      <c r="H230" s="43"/>
      <c r="I230" s="230"/>
      <c r="J230" s="43"/>
      <c r="K230" s="43"/>
      <c r="L230" s="47"/>
      <c r="M230" s="231"/>
      <c r="N230" s="232"/>
      <c r="O230" s="87"/>
      <c r="P230" s="87"/>
      <c r="Q230" s="87"/>
      <c r="R230" s="87"/>
      <c r="S230" s="87"/>
      <c r="T230" s="88"/>
      <c r="U230" s="41"/>
      <c r="V230" s="41"/>
      <c r="W230" s="41"/>
      <c r="X230" s="41"/>
      <c r="Y230" s="41"/>
      <c r="Z230" s="41"/>
      <c r="AA230" s="41"/>
      <c r="AB230" s="41"/>
      <c r="AC230" s="41"/>
      <c r="AD230" s="41"/>
      <c r="AE230" s="41"/>
      <c r="AT230" s="20" t="s">
        <v>202</v>
      </c>
      <c r="AU230" s="20" t="s">
        <v>78</v>
      </c>
    </row>
    <row r="231" s="2" customFormat="1" ht="16.5" customHeight="1">
      <c r="A231" s="41"/>
      <c r="B231" s="42"/>
      <c r="C231" s="215" t="s">
        <v>681</v>
      </c>
      <c r="D231" s="215" t="s">
        <v>195</v>
      </c>
      <c r="E231" s="216" t="s">
        <v>7781</v>
      </c>
      <c r="F231" s="217" t="s">
        <v>7782</v>
      </c>
      <c r="G231" s="218" t="s">
        <v>1765</v>
      </c>
      <c r="H231" s="219">
        <v>1274</v>
      </c>
      <c r="I231" s="220"/>
      <c r="J231" s="221">
        <f>ROUND(I231*H231,2)</f>
        <v>0</v>
      </c>
      <c r="K231" s="217" t="s">
        <v>19</v>
      </c>
      <c r="L231" s="47"/>
      <c r="M231" s="222" t="s">
        <v>19</v>
      </c>
      <c r="N231" s="223" t="s">
        <v>40</v>
      </c>
      <c r="O231" s="87"/>
      <c r="P231" s="224">
        <f>O231*H231</f>
        <v>0</v>
      </c>
      <c r="Q231" s="224">
        <v>0</v>
      </c>
      <c r="R231" s="224">
        <f>Q231*H231</f>
        <v>0</v>
      </c>
      <c r="S231" s="224">
        <v>0</v>
      </c>
      <c r="T231" s="225">
        <f>S231*H231</f>
        <v>0</v>
      </c>
      <c r="U231" s="41"/>
      <c r="V231" s="41"/>
      <c r="W231" s="41"/>
      <c r="X231" s="41"/>
      <c r="Y231" s="41"/>
      <c r="Z231" s="41"/>
      <c r="AA231" s="41"/>
      <c r="AB231" s="41"/>
      <c r="AC231" s="41"/>
      <c r="AD231" s="41"/>
      <c r="AE231" s="41"/>
      <c r="AR231" s="226" t="s">
        <v>200</v>
      </c>
      <c r="AT231" s="226" t="s">
        <v>195</v>
      </c>
      <c r="AU231" s="226" t="s">
        <v>78</v>
      </c>
      <c r="AY231" s="20" t="s">
        <v>193</v>
      </c>
      <c r="BE231" s="227">
        <f>IF(N231="základní",J231,0)</f>
        <v>0</v>
      </c>
      <c r="BF231" s="227">
        <f>IF(N231="snížená",J231,0)</f>
        <v>0</v>
      </c>
      <c r="BG231" s="227">
        <f>IF(N231="zákl. přenesená",J231,0)</f>
        <v>0</v>
      </c>
      <c r="BH231" s="227">
        <f>IF(N231="sníž. přenesená",J231,0)</f>
        <v>0</v>
      </c>
      <c r="BI231" s="227">
        <f>IF(N231="nulová",J231,0)</f>
        <v>0</v>
      </c>
      <c r="BJ231" s="20" t="s">
        <v>76</v>
      </c>
      <c r="BK231" s="227">
        <f>ROUND(I231*H231,2)</f>
        <v>0</v>
      </c>
      <c r="BL231" s="20" t="s">
        <v>200</v>
      </c>
      <c r="BM231" s="226" t="s">
        <v>7783</v>
      </c>
    </row>
    <row r="232" s="2" customFormat="1">
      <c r="A232" s="41"/>
      <c r="B232" s="42"/>
      <c r="C232" s="43"/>
      <c r="D232" s="228" t="s">
        <v>202</v>
      </c>
      <c r="E232" s="43"/>
      <c r="F232" s="229" t="s">
        <v>7782</v>
      </c>
      <c r="G232" s="43"/>
      <c r="H232" s="43"/>
      <c r="I232" s="230"/>
      <c r="J232" s="43"/>
      <c r="K232" s="43"/>
      <c r="L232" s="47"/>
      <c r="M232" s="231"/>
      <c r="N232" s="232"/>
      <c r="O232" s="87"/>
      <c r="P232" s="87"/>
      <c r="Q232" s="87"/>
      <c r="R232" s="87"/>
      <c r="S232" s="87"/>
      <c r="T232" s="88"/>
      <c r="U232" s="41"/>
      <c r="V232" s="41"/>
      <c r="W232" s="41"/>
      <c r="X232" s="41"/>
      <c r="Y232" s="41"/>
      <c r="Z232" s="41"/>
      <c r="AA232" s="41"/>
      <c r="AB232" s="41"/>
      <c r="AC232" s="41"/>
      <c r="AD232" s="41"/>
      <c r="AE232" s="41"/>
      <c r="AT232" s="20" t="s">
        <v>202</v>
      </c>
      <c r="AU232" s="20" t="s">
        <v>78</v>
      </c>
    </row>
    <row r="233" s="2" customFormat="1" ht="16.5" customHeight="1">
      <c r="A233" s="41"/>
      <c r="B233" s="42"/>
      <c r="C233" s="215" t="s">
        <v>691</v>
      </c>
      <c r="D233" s="215" t="s">
        <v>195</v>
      </c>
      <c r="E233" s="216" t="s">
        <v>7784</v>
      </c>
      <c r="F233" s="217" t="s">
        <v>7785</v>
      </c>
      <c r="G233" s="218" t="s">
        <v>1765</v>
      </c>
      <c r="H233" s="219">
        <v>78</v>
      </c>
      <c r="I233" s="220"/>
      <c r="J233" s="221">
        <f>ROUND(I233*H233,2)</f>
        <v>0</v>
      </c>
      <c r="K233" s="217" t="s">
        <v>19</v>
      </c>
      <c r="L233" s="47"/>
      <c r="M233" s="222" t="s">
        <v>19</v>
      </c>
      <c r="N233" s="223" t="s">
        <v>40</v>
      </c>
      <c r="O233" s="87"/>
      <c r="P233" s="224">
        <f>O233*H233</f>
        <v>0</v>
      </c>
      <c r="Q233" s="224">
        <v>0</v>
      </c>
      <c r="R233" s="224">
        <f>Q233*H233</f>
        <v>0</v>
      </c>
      <c r="S233" s="224">
        <v>0</v>
      </c>
      <c r="T233" s="225">
        <f>S233*H233</f>
        <v>0</v>
      </c>
      <c r="U233" s="41"/>
      <c r="V233" s="41"/>
      <c r="W233" s="41"/>
      <c r="X233" s="41"/>
      <c r="Y233" s="41"/>
      <c r="Z233" s="41"/>
      <c r="AA233" s="41"/>
      <c r="AB233" s="41"/>
      <c r="AC233" s="41"/>
      <c r="AD233" s="41"/>
      <c r="AE233" s="41"/>
      <c r="AR233" s="226" t="s">
        <v>200</v>
      </c>
      <c r="AT233" s="226" t="s">
        <v>195</v>
      </c>
      <c r="AU233" s="226" t="s">
        <v>78</v>
      </c>
      <c r="AY233" s="20" t="s">
        <v>193</v>
      </c>
      <c r="BE233" s="227">
        <f>IF(N233="základní",J233,0)</f>
        <v>0</v>
      </c>
      <c r="BF233" s="227">
        <f>IF(N233="snížená",J233,0)</f>
        <v>0</v>
      </c>
      <c r="BG233" s="227">
        <f>IF(N233="zákl. přenesená",J233,0)</f>
        <v>0</v>
      </c>
      <c r="BH233" s="227">
        <f>IF(N233="sníž. přenesená",J233,0)</f>
        <v>0</v>
      </c>
      <c r="BI233" s="227">
        <f>IF(N233="nulová",J233,0)</f>
        <v>0</v>
      </c>
      <c r="BJ233" s="20" t="s">
        <v>76</v>
      </c>
      <c r="BK233" s="227">
        <f>ROUND(I233*H233,2)</f>
        <v>0</v>
      </c>
      <c r="BL233" s="20" t="s">
        <v>200</v>
      </c>
      <c r="BM233" s="226" t="s">
        <v>7786</v>
      </c>
    </row>
    <row r="234" s="2" customFormat="1">
      <c r="A234" s="41"/>
      <c r="B234" s="42"/>
      <c r="C234" s="43"/>
      <c r="D234" s="228" t="s">
        <v>202</v>
      </c>
      <c r="E234" s="43"/>
      <c r="F234" s="229" t="s">
        <v>7785</v>
      </c>
      <c r="G234" s="43"/>
      <c r="H234" s="43"/>
      <c r="I234" s="230"/>
      <c r="J234" s="43"/>
      <c r="K234" s="43"/>
      <c r="L234" s="47"/>
      <c r="M234" s="231"/>
      <c r="N234" s="232"/>
      <c r="O234" s="87"/>
      <c r="P234" s="87"/>
      <c r="Q234" s="87"/>
      <c r="R234" s="87"/>
      <c r="S234" s="87"/>
      <c r="T234" s="88"/>
      <c r="U234" s="41"/>
      <c r="V234" s="41"/>
      <c r="W234" s="41"/>
      <c r="X234" s="41"/>
      <c r="Y234" s="41"/>
      <c r="Z234" s="41"/>
      <c r="AA234" s="41"/>
      <c r="AB234" s="41"/>
      <c r="AC234" s="41"/>
      <c r="AD234" s="41"/>
      <c r="AE234" s="41"/>
      <c r="AT234" s="20" t="s">
        <v>202</v>
      </c>
      <c r="AU234" s="20" t="s">
        <v>78</v>
      </c>
    </row>
    <row r="235" s="2" customFormat="1" ht="16.5" customHeight="1">
      <c r="A235" s="41"/>
      <c r="B235" s="42"/>
      <c r="C235" s="215" t="s">
        <v>701</v>
      </c>
      <c r="D235" s="215" t="s">
        <v>195</v>
      </c>
      <c r="E235" s="216" t="s">
        <v>7787</v>
      </c>
      <c r="F235" s="217" t="s">
        <v>7788</v>
      </c>
      <c r="G235" s="218" t="s">
        <v>1765</v>
      </c>
      <c r="H235" s="219">
        <v>78</v>
      </c>
      <c r="I235" s="220"/>
      <c r="J235" s="221">
        <f>ROUND(I235*H235,2)</f>
        <v>0</v>
      </c>
      <c r="K235" s="217" t="s">
        <v>19</v>
      </c>
      <c r="L235" s="47"/>
      <c r="M235" s="222" t="s">
        <v>19</v>
      </c>
      <c r="N235" s="223" t="s">
        <v>40</v>
      </c>
      <c r="O235" s="87"/>
      <c r="P235" s="224">
        <f>O235*H235</f>
        <v>0</v>
      </c>
      <c r="Q235" s="224">
        <v>0</v>
      </c>
      <c r="R235" s="224">
        <f>Q235*H235</f>
        <v>0</v>
      </c>
      <c r="S235" s="224">
        <v>0</v>
      </c>
      <c r="T235" s="225">
        <f>S235*H235</f>
        <v>0</v>
      </c>
      <c r="U235" s="41"/>
      <c r="V235" s="41"/>
      <c r="W235" s="41"/>
      <c r="X235" s="41"/>
      <c r="Y235" s="41"/>
      <c r="Z235" s="41"/>
      <c r="AA235" s="41"/>
      <c r="AB235" s="41"/>
      <c r="AC235" s="41"/>
      <c r="AD235" s="41"/>
      <c r="AE235" s="41"/>
      <c r="AR235" s="226" t="s">
        <v>200</v>
      </c>
      <c r="AT235" s="226" t="s">
        <v>195</v>
      </c>
      <c r="AU235" s="226" t="s">
        <v>78</v>
      </c>
      <c r="AY235" s="20" t="s">
        <v>193</v>
      </c>
      <c r="BE235" s="227">
        <f>IF(N235="základní",J235,0)</f>
        <v>0</v>
      </c>
      <c r="BF235" s="227">
        <f>IF(N235="snížená",J235,0)</f>
        <v>0</v>
      </c>
      <c r="BG235" s="227">
        <f>IF(N235="zákl. přenesená",J235,0)</f>
        <v>0</v>
      </c>
      <c r="BH235" s="227">
        <f>IF(N235="sníž. přenesená",J235,0)</f>
        <v>0</v>
      </c>
      <c r="BI235" s="227">
        <f>IF(N235="nulová",J235,0)</f>
        <v>0</v>
      </c>
      <c r="BJ235" s="20" t="s">
        <v>76</v>
      </c>
      <c r="BK235" s="227">
        <f>ROUND(I235*H235,2)</f>
        <v>0</v>
      </c>
      <c r="BL235" s="20" t="s">
        <v>200</v>
      </c>
      <c r="BM235" s="226" t="s">
        <v>7789</v>
      </c>
    </row>
    <row r="236" s="2" customFormat="1">
      <c r="A236" s="41"/>
      <c r="B236" s="42"/>
      <c r="C236" s="43"/>
      <c r="D236" s="228" t="s">
        <v>202</v>
      </c>
      <c r="E236" s="43"/>
      <c r="F236" s="229" t="s">
        <v>7788</v>
      </c>
      <c r="G236" s="43"/>
      <c r="H236" s="43"/>
      <c r="I236" s="230"/>
      <c r="J236" s="43"/>
      <c r="K236" s="43"/>
      <c r="L236" s="47"/>
      <c r="M236" s="231"/>
      <c r="N236" s="232"/>
      <c r="O236" s="87"/>
      <c r="P236" s="87"/>
      <c r="Q236" s="87"/>
      <c r="R236" s="87"/>
      <c r="S236" s="87"/>
      <c r="T236" s="88"/>
      <c r="U236" s="41"/>
      <c r="V236" s="41"/>
      <c r="W236" s="41"/>
      <c r="X236" s="41"/>
      <c r="Y236" s="41"/>
      <c r="Z236" s="41"/>
      <c r="AA236" s="41"/>
      <c r="AB236" s="41"/>
      <c r="AC236" s="41"/>
      <c r="AD236" s="41"/>
      <c r="AE236" s="41"/>
      <c r="AT236" s="20" t="s">
        <v>202</v>
      </c>
      <c r="AU236" s="20" t="s">
        <v>78</v>
      </c>
    </row>
    <row r="237" s="2" customFormat="1" ht="16.5" customHeight="1">
      <c r="A237" s="41"/>
      <c r="B237" s="42"/>
      <c r="C237" s="215" t="s">
        <v>710</v>
      </c>
      <c r="D237" s="215" t="s">
        <v>195</v>
      </c>
      <c r="E237" s="216" t="s">
        <v>7790</v>
      </c>
      <c r="F237" s="217" t="s">
        <v>7791</v>
      </c>
      <c r="G237" s="218" t="s">
        <v>1765</v>
      </c>
      <c r="H237" s="219">
        <v>55</v>
      </c>
      <c r="I237" s="220"/>
      <c r="J237" s="221">
        <f>ROUND(I237*H237,2)</f>
        <v>0</v>
      </c>
      <c r="K237" s="217" t="s">
        <v>19</v>
      </c>
      <c r="L237" s="47"/>
      <c r="M237" s="222" t="s">
        <v>19</v>
      </c>
      <c r="N237" s="223" t="s">
        <v>40</v>
      </c>
      <c r="O237" s="87"/>
      <c r="P237" s="224">
        <f>O237*H237</f>
        <v>0</v>
      </c>
      <c r="Q237" s="224">
        <v>0</v>
      </c>
      <c r="R237" s="224">
        <f>Q237*H237</f>
        <v>0</v>
      </c>
      <c r="S237" s="224">
        <v>0</v>
      </c>
      <c r="T237" s="225">
        <f>S237*H237</f>
        <v>0</v>
      </c>
      <c r="U237" s="41"/>
      <c r="V237" s="41"/>
      <c r="W237" s="41"/>
      <c r="X237" s="41"/>
      <c r="Y237" s="41"/>
      <c r="Z237" s="41"/>
      <c r="AA237" s="41"/>
      <c r="AB237" s="41"/>
      <c r="AC237" s="41"/>
      <c r="AD237" s="41"/>
      <c r="AE237" s="41"/>
      <c r="AR237" s="226" t="s">
        <v>200</v>
      </c>
      <c r="AT237" s="226" t="s">
        <v>195</v>
      </c>
      <c r="AU237" s="226" t="s">
        <v>78</v>
      </c>
      <c r="AY237" s="20" t="s">
        <v>193</v>
      </c>
      <c r="BE237" s="227">
        <f>IF(N237="základní",J237,0)</f>
        <v>0</v>
      </c>
      <c r="BF237" s="227">
        <f>IF(N237="snížená",J237,0)</f>
        <v>0</v>
      </c>
      <c r="BG237" s="227">
        <f>IF(N237="zákl. přenesená",J237,0)</f>
        <v>0</v>
      </c>
      <c r="BH237" s="227">
        <f>IF(N237="sníž. přenesená",J237,0)</f>
        <v>0</v>
      </c>
      <c r="BI237" s="227">
        <f>IF(N237="nulová",J237,0)</f>
        <v>0</v>
      </c>
      <c r="BJ237" s="20" t="s">
        <v>76</v>
      </c>
      <c r="BK237" s="227">
        <f>ROUND(I237*H237,2)</f>
        <v>0</v>
      </c>
      <c r="BL237" s="20" t="s">
        <v>200</v>
      </c>
      <c r="BM237" s="226" t="s">
        <v>7792</v>
      </c>
    </row>
    <row r="238" s="2" customFormat="1">
      <c r="A238" s="41"/>
      <c r="B238" s="42"/>
      <c r="C238" s="43"/>
      <c r="D238" s="228" t="s">
        <v>202</v>
      </c>
      <c r="E238" s="43"/>
      <c r="F238" s="229" t="s">
        <v>7791</v>
      </c>
      <c r="G238" s="43"/>
      <c r="H238" s="43"/>
      <c r="I238" s="230"/>
      <c r="J238" s="43"/>
      <c r="K238" s="43"/>
      <c r="L238" s="47"/>
      <c r="M238" s="231"/>
      <c r="N238" s="232"/>
      <c r="O238" s="87"/>
      <c r="P238" s="87"/>
      <c r="Q238" s="87"/>
      <c r="R238" s="87"/>
      <c r="S238" s="87"/>
      <c r="T238" s="88"/>
      <c r="U238" s="41"/>
      <c r="V238" s="41"/>
      <c r="W238" s="41"/>
      <c r="X238" s="41"/>
      <c r="Y238" s="41"/>
      <c r="Z238" s="41"/>
      <c r="AA238" s="41"/>
      <c r="AB238" s="41"/>
      <c r="AC238" s="41"/>
      <c r="AD238" s="41"/>
      <c r="AE238" s="41"/>
      <c r="AT238" s="20" t="s">
        <v>202</v>
      </c>
      <c r="AU238" s="20" t="s">
        <v>78</v>
      </c>
    </row>
    <row r="239" s="2" customFormat="1" ht="16.5" customHeight="1">
      <c r="A239" s="41"/>
      <c r="B239" s="42"/>
      <c r="C239" s="215" t="s">
        <v>719</v>
      </c>
      <c r="D239" s="215" t="s">
        <v>195</v>
      </c>
      <c r="E239" s="216" t="s">
        <v>7793</v>
      </c>
      <c r="F239" s="217" t="s">
        <v>7794</v>
      </c>
      <c r="G239" s="218" t="s">
        <v>1765</v>
      </c>
      <c r="H239" s="219">
        <v>40</v>
      </c>
      <c r="I239" s="220"/>
      <c r="J239" s="221">
        <f>ROUND(I239*H239,2)</f>
        <v>0</v>
      </c>
      <c r="K239" s="217" t="s">
        <v>19</v>
      </c>
      <c r="L239" s="47"/>
      <c r="M239" s="222" t="s">
        <v>19</v>
      </c>
      <c r="N239" s="223" t="s">
        <v>40</v>
      </c>
      <c r="O239" s="87"/>
      <c r="P239" s="224">
        <f>O239*H239</f>
        <v>0</v>
      </c>
      <c r="Q239" s="224">
        <v>0</v>
      </c>
      <c r="R239" s="224">
        <f>Q239*H239</f>
        <v>0</v>
      </c>
      <c r="S239" s="224">
        <v>0</v>
      </c>
      <c r="T239" s="225">
        <f>S239*H239</f>
        <v>0</v>
      </c>
      <c r="U239" s="41"/>
      <c r="V239" s="41"/>
      <c r="W239" s="41"/>
      <c r="X239" s="41"/>
      <c r="Y239" s="41"/>
      <c r="Z239" s="41"/>
      <c r="AA239" s="41"/>
      <c r="AB239" s="41"/>
      <c r="AC239" s="41"/>
      <c r="AD239" s="41"/>
      <c r="AE239" s="41"/>
      <c r="AR239" s="226" t="s">
        <v>200</v>
      </c>
      <c r="AT239" s="226" t="s">
        <v>195</v>
      </c>
      <c r="AU239" s="226" t="s">
        <v>78</v>
      </c>
      <c r="AY239" s="20" t="s">
        <v>193</v>
      </c>
      <c r="BE239" s="227">
        <f>IF(N239="základní",J239,0)</f>
        <v>0</v>
      </c>
      <c r="BF239" s="227">
        <f>IF(N239="snížená",J239,0)</f>
        <v>0</v>
      </c>
      <c r="BG239" s="227">
        <f>IF(N239="zákl. přenesená",J239,0)</f>
        <v>0</v>
      </c>
      <c r="BH239" s="227">
        <f>IF(N239="sníž. přenesená",J239,0)</f>
        <v>0</v>
      </c>
      <c r="BI239" s="227">
        <f>IF(N239="nulová",J239,0)</f>
        <v>0</v>
      </c>
      <c r="BJ239" s="20" t="s">
        <v>76</v>
      </c>
      <c r="BK239" s="227">
        <f>ROUND(I239*H239,2)</f>
        <v>0</v>
      </c>
      <c r="BL239" s="20" t="s">
        <v>200</v>
      </c>
      <c r="BM239" s="226" t="s">
        <v>7795</v>
      </c>
    </row>
    <row r="240" s="2" customFormat="1">
      <c r="A240" s="41"/>
      <c r="B240" s="42"/>
      <c r="C240" s="43"/>
      <c r="D240" s="228" t="s">
        <v>202</v>
      </c>
      <c r="E240" s="43"/>
      <c r="F240" s="229" t="s">
        <v>7794</v>
      </c>
      <c r="G240" s="43"/>
      <c r="H240" s="43"/>
      <c r="I240" s="230"/>
      <c r="J240" s="43"/>
      <c r="K240" s="43"/>
      <c r="L240" s="47"/>
      <c r="M240" s="231"/>
      <c r="N240" s="232"/>
      <c r="O240" s="87"/>
      <c r="P240" s="87"/>
      <c r="Q240" s="87"/>
      <c r="R240" s="87"/>
      <c r="S240" s="87"/>
      <c r="T240" s="88"/>
      <c r="U240" s="41"/>
      <c r="V240" s="41"/>
      <c r="W240" s="41"/>
      <c r="X240" s="41"/>
      <c r="Y240" s="41"/>
      <c r="Z240" s="41"/>
      <c r="AA240" s="41"/>
      <c r="AB240" s="41"/>
      <c r="AC240" s="41"/>
      <c r="AD240" s="41"/>
      <c r="AE240" s="41"/>
      <c r="AT240" s="20" t="s">
        <v>202</v>
      </c>
      <c r="AU240" s="20" t="s">
        <v>78</v>
      </c>
    </row>
    <row r="241" s="2" customFormat="1" ht="16.5" customHeight="1">
      <c r="A241" s="41"/>
      <c r="B241" s="42"/>
      <c r="C241" s="215" t="s">
        <v>724</v>
      </c>
      <c r="D241" s="215" t="s">
        <v>195</v>
      </c>
      <c r="E241" s="216" t="s">
        <v>7796</v>
      </c>
      <c r="F241" s="217" t="s">
        <v>7797</v>
      </c>
      <c r="G241" s="218" t="s">
        <v>1765</v>
      </c>
      <c r="H241" s="219">
        <v>50</v>
      </c>
      <c r="I241" s="220"/>
      <c r="J241" s="221">
        <f>ROUND(I241*H241,2)</f>
        <v>0</v>
      </c>
      <c r="K241" s="217" t="s">
        <v>19</v>
      </c>
      <c r="L241" s="47"/>
      <c r="M241" s="222" t="s">
        <v>19</v>
      </c>
      <c r="N241" s="223" t="s">
        <v>40</v>
      </c>
      <c r="O241" s="87"/>
      <c r="P241" s="224">
        <f>O241*H241</f>
        <v>0</v>
      </c>
      <c r="Q241" s="224">
        <v>0</v>
      </c>
      <c r="R241" s="224">
        <f>Q241*H241</f>
        <v>0</v>
      </c>
      <c r="S241" s="224">
        <v>0</v>
      </c>
      <c r="T241" s="225">
        <f>S241*H241</f>
        <v>0</v>
      </c>
      <c r="U241" s="41"/>
      <c r="V241" s="41"/>
      <c r="W241" s="41"/>
      <c r="X241" s="41"/>
      <c r="Y241" s="41"/>
      <c r="Z241" s="41"/>
      <c r="AA241" s="41"/>
      <c r="AB241" s="41"/>
      <c r="AC241" s="41"/>
      <c r="AD241" s="41"/>
      <c r="AE241" s="41"/>
      <c r="AR241" s="226" t="s">
        <v>200</v>
      </c>
      <c r="AT241" s="226" t="s">
        <v>195</v>
      </c>
      <c r="AU241" s="226" t="s">
        <v>78</v>
      </c>
      <c r="AY241" s="20" t="s">
        <v>193</v>
      </c>
      <c r="BE241" s="227">
        <f>IF(N241="základní",J241,0)</f>
        <v>0</v>
      </c>
      <c r="BF241" s="227">
        <f>IF(N241="snížená",J241,0)</f>
        <v>0</v>
      </c>
      <c r="BG241" s="227">
        <f>IF(N241="zákl. přenesená",J241,0)</f>
        <v>0</v>
      </c>
      <c r="BH241" s="227">
        <f>IF(N241="sníž. přenesená",J241,0)</f>
        <v>0</v>
      </c>
      <c r="BI241" s="227">
        <f>IF(N241="nulová",J241,0)</f>
        <v>0</v>
      </c>
      <c r="BJ241" s="20" t="s">
        <v>76</v>
      </c>
      <c r="BK241" s="227">
        <f>ROUND(I241*H241,2)</f>
        <v>0</v>
      </c>
      <c r="BL241" s="20" t="s">
        <v>200</v>
      </c>
      <c r="BM241" s="226" t="s">
        <v>7798</v>
      </c>
    </row>
    <row r="242" s="2" customFormat="1">
      <c r="A242" s="41"/>
      <c r="B242" s="42"/>
      <c r="C242" s="43"/>
      <c r="D242" s="228" t="s">
        <v>202</v>
      </c>
      <c r="E242" s="43"/>
      <c r="F242" s="229" t="s">
        <v>7797</v>
      </c>
      <c r="G242" s="43"/>
      <c r="H242" s="43"/>
      <c r="I242" s="230"/>
      <c r="J242" s="43"/>
      <c r="K242" s="43"/>
      <c r="L242" s="47"/>
      <c r="M242" s="231"/>
      <c r="N242" s="232"/>
      <c r="O242" s="87"/>
      <c r="P242" s="87"/>
      <c r="Q242" s="87"/>
      <c r="R242" s="87"/>
      <c r="S242" s="87"/>
      <c r="T242" s="88"/>
      <c r="U242" s="41"/>
      <c r="V242" s="41"/>
      <c r="W242" s="41"/>
      <c r="X242" s="41"/>
      <c r="Y242" s="41"/>
      <c r="Z242" s="41"/>
      <c r="AA242" s="41"/>
      <c r="AB242" s="41"/>
      <c r="AC242" s="41"/>
      <c r="AD242" s="41"/>
      <c r="AE242" s="41"/>
      <c r="AT242" s="20" t="s">
        <v>202</v>
      </c>
      <c r="AU242" s="20" t="s">
        <v>78</v>
      </c>
    </row>
    <row r="243" s="2" customFormat="1" ht="16.5" customHeight="1">
      <c r="A243" s="41"/>
      <c r="B243" s="42"/>
      <c r="C243" s="215" t="s">
        <v>731</v>
      </c>
      <c r="D243" s="215" t="s">
        <v>195</v>
      </c>
      <c r="E243" s="216" t="s">
        <v>7799</v>
      </c>
      <c r="F243" s="217" t="s">
        <v>7800</v>
      </c>
      <c r="G243" s="218" t="s">
        <v>1765</v>
      </c>
      <c r="H243" s="219">
        <v>50</v>
      </c>
      <c r="I243" s="220"/>
      <c r="J243" s="221">
        <f>ROUND(I243*H243,2)</f>
        <v>0</v>
      </c>
      <c r="K243" s="217" t="s">
        <v>19</v>
      </c>
      <c r="L243" s="47"/>
      <c r="M243" s="222" t="s">
        <v>19</v>
      </c>
      <c r="N243" s="223" t="s">
        <v>40</v>
      </c>
      <c r="O243" s="87"/>
      <c r="P243" s="224">
        <f>O243*H243</f>
        <v>0</v>
      </c>
      <c r="Q243" s="224">
        <v>0</v>
      </c>
      <c r="R243" s="224">
        <f>Q243*H243</f>
        <v>0</v>
      </c>
      <c r="S243" s="224">
        <v>0</v>
      </c>
      <c r="T243" s="225">
        <f>S243*H243</f>
        <v>0</v>
      </c>
      <c r="U243" s="41"/>
      <c r="V243" s="41"/>
      <c r="W243" s="41"/>
      <c r="X243" s="41"/>
      <c r="Y243" s="41"/>
      <c r="Z243" s="41"/>
      <c r="AA243" s="41"/>
      <c r="AB243" s="41"/>
      <c r="AC243" s="41"/>
      <c r="AD243" s="41"/>
      <c r="AE243" s="41"/>
      <c r="AR243" s="226" t="s">
        <v>200</v>
      </c>
      <c r="AT243" s="226" t="s">
        <v>195</v>
      </c>
      <c r="AU243" s="226" t="s">
        <v>78</v>
      </c>
      <c r="AY243" s="20" t="s">
        <v>193</v>
      </c>
      <c r="BE243" s="227">
        <f>IF(N243="základní",J243,0)</f>
        <v>0</v>
      </c>
      <c r="BF243" s="227">
        <f>IF(N243="snížená",J243,0)</f>
        <v>0</v>
      </c>
      <c r="BG243" s="227">
        <f>IF(N243="zákl. přenesená",J243,0)</f>
        <v>0</v>
      </c>
      <c r="BH243" s="227">
        <f>IF(N243="sníž. přenesená",J243,0)</f>
        <v>0</v>
      </c>
      <c r="BI243" s="227">
        <f>IF(N243="nulová",J243,0)</f>
        <v>0</v>
      </c>
      <c r="BJ243" s="20" t="s">
        <v>76</v>
      </c>
      <c r="BK243" s="227">
        <f>ROUND(I243*H243,2)</f>
        <v>0</v>
      </c>
      <c r="BL243" s="20" t="s">
        <v>200</v>
      </c>
      <c r="BM243" s="226" t="s">
        <v>7801</v>
      </c>
    </row>
    <row r="244" s="2" customFormat="1">
      <c r="A244" s="41"/>
      <c r="B244" s="42"/>
      <c r="C244" s="43"/>
      <c r="D244" s="228" t="s">
        <v>202</v>
      </c>
      <c r="E244" s="43"/>
      <c r="F244" s="229" t="s">
        <v>7800</v>
      </c>
      <c r="G244" s="43"/>
      <c r="H244" s="43"/>
      <c r="I244" s="230"/>
      <c r="J244" s="43"/>
      <c r="K244" s="43"/>
      <c r="L244" s="47"/>
      <c r="M244" s="231"/>
      <c r="N244" s="232"/>
      <c r="O244" s="87"/>
      <c r="P244" s="87"/>
      <c r="Q244" s="87"/>
      <c r="R244" s="87"/>
      <c r="S244" s="87"/>
      <c r="T244" s="88"/>
      <c r="U244" s="41"/>
      <c r="V244" s="41"/>
      <c r="W244" s="41"/>
      <c r="X244" s="41"/>
      <c r="Y244" s="41"/>
      <c r="Z244" s="41"/>
      <c r="AA244" s="41"/>
      <c r="AB244" s="41"/>
      <c r="AC244" s="41"/>
      <c r="AD244" s="41"/>
      <c r="AE244" s="41"/>
      <c r="AT244" s="20" t="s">
        <v>202</v>
      </c>
      <c r="AU244" s="20" t="s">
        <v>78</v>
      </c>
    </row>
    <row r="245" s="2" customFormat="1" ht="16.5" customHeight="1">
      <c r="A245" s="41"/>
      <c r="B245" s="42"/>
      <c r="C245" s="215" t="s">
        <v>739</v>
      </c>
      <c r="D245" s="215" t="s">
        <v>195</v>
      </c>
      <c r="E245" s="216" t="s">
        <v>7802</v>
      </c>
      <c r="F245" s="217" t="s">
        <v>7803</v>
      </c>
      <c r="G245" s="218" t="s">
        <v>7609</v>
      </c>
      <c r="H245" s="219">
        <v>30</v>
      </c>
      <c r="I245" s="220"/>
      <c r="J245" s="221">
        <f>ROUND(I245*H245,2)</f>
        <v>0</v>
      </c>
      <c r="K245" s="217" t="s">
        <v>19</v>
      </c>
      <c r="L245" s="47"/>
      <c r="M245" s="222" t="s">
        <v>19</v>
      </c>
      <c r="N245" s="223" t="s">
        <v>40</v>
      </c>
      <c r="O245" s="87"/>
      <c r="P245" s="224">
        <f>O245*H245</f>
        <v>0</v>
      </c>
      <c r="Q245" s="224">
        <v>0</v>
      </c>
      <c r="R245" s="224">
        <f>Q245*H245</f>
        <v>0</v>
      </c>
      <c r="S245" s="224">
        <v>0</v>
      </c>
      <c r="T245" s="225">
        <f>S245*H245</f>
        <v>0</v>
      </c>
      <c r="U245" s="41"/>
      <c r="V245" s="41"/>
      <c r="W245" s="41"/>
      <c r="X245" s="41"/>
      <c r="Y245" s="41"/>
      <c r="Z245" s="41"/>
      <c r="AA245" s="41"/>
      <c r="AB245" s="41"/>
      <c r="AC245" s="41"/>
      <c r="AD245" s="41"/>
      <c r="AE245" s="41"/>
      <c r="AR245" s="226" t="s">
        <v>200</v>
      </c>
      <c r="AT245" s="226" t="s">
        <v>195</v>
      </c>
      <c r="AU245" s="226" t="s">
        <v>78</v>
      </c>
      <c r="AY245" s="20" t="s">
        <v>193</v>
      </c>
      <c r="BE245" s="227">
        <f>IF(N245="základní",J245,0)</f>
        <v>0</v>
      </c>
      <c r="BF245" s="227">
        <f>IF(N245="snížená",J245,0)</f>
        <v>0</v>
      </c>
      <c r="BG245" s="227">
        <f>IF(N245="zákl. přenesená",J245,0)</f>
        <v>0</v>
      </c>
      <c r="BH245" s="227">
        <f>IF(N245="sníž. přenesená",J245,0)</f>
        <v>0</v>
      </c>
      <c r="BI245" s="227">
        <f>IF(N245="nulová",J245,0)</f>
        <v>0</v>
      </c>
      <c r="BJ245" s="20" t="s">
        <v>76</v>
      </c>
      <c r="BK245" s="227">
        <f>ROUND(I245*H245,2)</f>
        <v>0</v>
      </c>
      <c r="BL245" s="20" t="s">
        <v>200</v>
      </c>
      <c r="BM245" s="226" t="s">
        <v>7804</v>
      </c>
    </row>
    <row r="246" s="2" customFormat="1">
      <c r="A246" s="41"/>
      <c r="B246" s="42"/>
      <c r="C246" s="43"/>
      <c r="D246" s="228" t="s">
        <v>202</v>
      </c>
      <c r="E246" s="43"/>
      <c r="F246" s="229" t="s">
        <v>7803</v>
      </c>
      <c r="G246" s="43"/>
      <c r="H246" s="43"/>
      <c r="I246" s="230"/>
      <c r="J246" s="43"/>
      <c r="K246" s="43"/>
      <c r="L246" s="47"/>
      <c r="M246" s="231"/>
      <c r="N246" s="232"/>
      <c r="O246" s="87"/>
      <c r="P246" s="87"/>
      <c r="Q246" s="87"/>
      <c r="R246" s="87"/>
      <c r="S246" s="87"/>
      <c r="T246" s="88"/>
      <c r="U246" s="41"/>
      <c r="V246" s="41"/>
      <c r="W246" s="41"/>
      <c r="X246" s="41"/>
      <c r="Y246" s="41"/>
      <c r="Z246" s="41"/>
      <c r="AA246" s="41"/>
      <c r="AB246" s="41"/>
      <c r="AC246" s="41"/>
      <c r="AD246" s="41"/>
      <c r="AE246" s="41"/>
      <c r="AT246" s="20" t="s">
        <v>202</v>
      </c>
      <c r="AU246" s="20" t="s">
        <v>78</v>
      </c>
    </row>
    <row r="247" s="2" customFormat="1" ht="16.5" customHeight="1">
      <c r="A247" s="41"/>
      <c r="B247" s="42"/>
      <c r="C247" s="215" t="s">
        <v>747</v>
      </c>
      <c r="D247" s="215" t="s">
        <v>195</v>
      </c>
      <c r="E247" s="216" t="s">
        <v>7805</v>
      </c>
      <c r="F247" s="217" t="s">
        <v>7806</v>
      </c>
      <c r="G247" s="218" t="s">
        <v>7609</v>
      </c>
      <c r="H247" s="219">
        <v>9</v>
      </c>
      <c r="I247" s="220"/>
      <c r="J247" s="221">
        <f>ROUND(I247*H247,2)</f>
        <v>0</v>
      </c>
      <c r="K247" s="217" t="s">
        <v>19</v>
      </c>
      <c r="L247" s="47"/>
      <c r="M247" s="222" t="s">
        <v>19</v>
      </c>
      <c r="N247" s="223" t="s">
        <v>40</v>
      </c>
      <c r="O247" s="87"/>
      <c r="P247" s="224">
        <f>O247*H247</f>
        <v>0</v>
      </c>
      <c r="Q247" s="224">
        <v>0</v>
      </c>
      <c r="R247" s="224">
        <f>Q247*H247</f>
        <v>0</v>
      </c>
      <c r="S247" s="224">
        <v>0</v>
      </c>
      <c r="T247" s="225">
        <f>S247*H247</f>
        <v>0</v>
      </c>
      <c r="U247" s="41"/>
      <c r="V247" s="41"/>
      <c r="W247" s="41"/>
      <c r="X247" s="41"/>
      <c r="Y247" s="41"/>
      <c r="Z247" s="41"/>
      <c r="AA247" s="41"/>
      <c r="AB247" s="41"/>
      <c r="AC247" s="41"/>
      <c r="AD247" s="41"/>
      <c r="AE247" s="41"/>
      <c r="AR247" s="226" t="s">
        <v>200</v>
      </c>
      <c r="AT247" s="226" t="s">
        <v>195</v>
      </c>
      <c r="AU247" s="226" t="s">
        <v>78</v>
      </c>
      <c r="AY247" s="20" t="s">
        <v>193</v>
      </c>
      <c r="BE247" s="227">
        <f>IF(N247="základní",J247,0)</f>
        <v>0</v>
      </c>
      <c r="BF247" s="227">
        <f>IF(N247="snížená",J247,0)</f>
        <v>0</v>
      </c>
      <c r="BG247" s="227">
        <f>IF(N247="zákl. přenesená",J247,0)</f>
        <v>0</v>
      </c>
      <c r="BH247" s="227">
        <f>IF(N247="sníž. přenesená",J247,0)</f>
        <v>0</v>
      </c>
      <c r="BI247" s="227">
        <f>IF(N247="nulová",J247,0)</f>
        <v>0</v>
      </c>
      <c r="BJ247" s="20" t="s">
        <v>76</v>
      </c>
      <c r="BK247" s="227">
        <f>ROUND(I247*H247,2)</f>
        <v>0</v>
      </c>
      <c r="BL247" s="20" t="s">
        <v>200</v>
      </c>
      <c r="BM247" s="226" t="s">
        <v>7807</v>
      </c>
    </row>
    <row r="248" s="2" customFormat="1">
      <c r="A248" s="41"/>
      <c r="B248" s="42"/>
      <c r="C248" s="43"/>
      <c r="D248" s="228" t="s">
        <v>202</v>
      </c>
      <c r="E248" s="43"/>
      <c r="F248" s="229" t="s">
        <v>7806</v>
      </c>
      <c r="G248" s="43"/>
      <c r="H248" s="43"/>
      <c r="I248" s="230"/>
      <c r="J248" s="43"/>
      <c r="K248" s="43"/>
      <c r="L248" s="47"/>
      <c r="M248" s="231"/>
      <c r="N248" s="232"/>
      <c r="O248" s="87"/>
      <c r="P248" s="87"/>
      <c r="Q248" s="87"/>
      <c r="R248" s="87"/>
      <c r="S248" s="87"/>
      <c r="T248" s="88"/>
      <c r="U248" s="41"/>
      <c r="V248" s="41"/>
      <c r="W248" s="41"/>
      <c r="X248" s="41"/>
      <c r="Y248" s="41"/>
      <c r="Z248" s="41"/>
      <c r="AA248" s="41"/>
      <c r="AB248" s="41"/>
      <c r="AC248" s="41"/>
      <c r="AD248" s="41"/>
      <c r="AE248" s="41"/>
      <c r="AT248" s="20" t="s">
        <v>202</v>
      </c>
      <c r="AU248" s="20" t="s">
        <v>78</v>
      </c>
    </row>
    <row r="249" s="2" customFormat="1" ht="16.5" customHeight="1">
      <c r="A249" s="41"/>
      <c r="B249" s="42"/>
      <c r="C249" s="215" t="s">
        <v>758</v>
      </c>
      <c r="D249" s="215" t="s">
        <v>195</v>
      </c>
      <c r="E249" s="216" t="s">
        <v>7808</v>
      </c>
      <c r="F249" s="217" t="s">
        <v>7809</v>
      </c>
      <c r="G249" s="218" t="s">
        <v>7609</v>
      </c>
      <c r="H249" s="219">
        <v>8</v>
      </c>
      <c r="I249" s="220"/>
      <c r="J249" s="221">
        <f>ROUND(I249*H249,2)</f>
        <v>0</v>
      </c>
      <c r="K249" s="217" t="s">
        <v>19</v>
      </c>
      <c r="L249" s="47"/>
      <c r="M249" s="222" t="s">
        <v>19</v>
      </c>
      <c r="N249" s="223" t="s">
        <v>40</v>
      </c>
      <c r="O249" s="87"/>
      <c r="P249" s="224">
        <f>O249*H249</f>
        <v>0</v>
      </c>
      <c r="Q249" s="224">
        <v>0</v>
      </c>
      <c r="R249" s="224">
        <f>Q249*H249</f>
        <v>0</v>
      </c>
      <c r="S249" s="224">
        <v>0</v>
      </c>
      <c r="T249" s="225">
        <f>S249*H249</f>
        <v>0</v>
      </c>
      <c r="U249" s="41"/>
      <c r="V249" s="41"/>
      <c r="W249" s="41"/>
      <c r="X249" s="41"/>
      <c r="Y249" s="41"/>
      <c r="Z249" s="41"/>
      <c r="AA249" s="41"/>
      <c r="AB249" s="41"/>
      <c r="AC249" s="41"/>
      <c r="AD249" s="41"/>
      <c r="AE249" s="41"/>
      <c r="AR249" s="226" t="s">
        <v>200</v>
      </c>
      <c r="AT249" s="226" t="s">
        <v>195</v>
      </c>
      <c r="AU249" s="226" t="s">
        <v>78</v>
      </c>
      <c r="AY249" s="20" t="s">
        <v>193</v>
      </c>
      <c r="BE249" s="227">
        <f>IF(N249="základní",J249,0)</f>
        <v>0</v>
      </c>
      <c r="BF249" s="227">
        <f>IF(N249="snížená",J249,0)</f>
        <v>0</v>
      </c>
      <c r="BG249" s="227">
        <f>IF(N249="zákl. přenesená",J249,0)</f>
        <v>0</v>
      </c>
      <c r="BH249" s="227">
        <f>IF(N249="sníž. přenesená",J249,0)</f>
        <v>0</v>
      </c>
      <c r="BI249" s="227">
        <f>IF(N249="nulová",J249,0)</f>
        <v>0</v>
      </c>
      <c r="BJ249" s="20" t="s">
        <v>76</v>
      </c>
      <c r="BK249" s="227">
        <f>ROUND(I249*H249,2)</f>
        <v>0</v>
      </c>
      <c r="BL249" s="20" t="s">
        <v>200</v>
      </c>
      <c r="BM249" s="226" t="s">
        <v>7810</v>
      </c>
    </row>
    <row r="250" s="2" customFormat="1">
      <c r="A250" s="41"/>
      <c r="B250" s="42"/>
      <c r="C250" s="43"/>
      <c r="D250" s="228" t="s">
        <v>202</v>
      </c>
      <c r="E250" s="43"/>
      <c r="F250" s="229" t="s">
        <v>7809</v>
      </c>
      <c r="G250" s="43"/>
      <c r="H250" s="43"/>
      <c r="I250" s="230"/>
      <c r="J250" s="43"/>
      <c r="K250" s="43"/>
      <c r="L250" s="47"/>
      <c r="M250" s="231"/>
      <c r="N250" s="232"/>
      <c r="O250" s="87"/>
      <c r="P250" s="87"/>
      <c r="Q250" s="87"/>
      <c r="R250" s="87"/>
      <c r="S250" s="87"/>
      <c r="T250" s="88"/>
      <c r="U250" s="41"/>
      <c r="V250" s="41"/>
      <c r="W250" s="41"/>
      <c r="X250" s="41"/>
      <c r="Y250" s="41"/>
      <c r="Z250" s="41"/>
      <c r="AA250" s="41"/>
      <c r="AB250" s="41"/>
      <c r="AC250" s="41"/>
      <c r="AD250" s="41"/>
      <c r="AE250" s="41"/>
      <c r="AT250" s="20" t="s">
        <v>202</v>
      </c>
      <c r="AU250" s="20" t="s">
        <v>78</v>
      </c>
    </row>
    <row r="251" s="2" customFormat="1" ht="16.5" customHeight="1">
      <c r="A251" s="41"/>
      <c r="B251" s="42"/>
      <c r="C251" s="215" t="s">
        <v>765</v>
      </c>
      <c r="D251" s="215" t="s">
        <v>195</v>
      </c>
      <c r="E251" s="216" t="s">
        <v>7811</v>
      </c>
      <c r="F251" s="217" t="s">
        <v>7812</v>
      </c>
      <c r="G251" s="218" t="s">
        <v>7609</v>
      </c>
      <c r="H251" s="219">
        <v>2</v>
      </c>
      <c r="I251" s="220"/>
      <c r="J251" s="221">
        <f>ROUND(I251*H251,2)</f>
        <v>0</v>
      </c>
      <c r="K251" s="217" t="s">
        <v>19</v>
      </c>
      <c r="L251" s="47"/>
      <c r="M251" s="222" t="s">
        <v>19</v>
      </c>
      <c r="N251" s="223" t="s">
        <v>40</v>
      </c>
      <c r="O251" s="87"/>
      <c r="P251" s="224">
        <f>O251*H251</f>
        <v>0</v>
      </c>
      <c r="Q251" s="224">
        <v>0</v>
      </c>
      <c r="R251" s="224">
        <f>Q251*H251</f>
        <v>0</v>
      </c>
      <c r="S251" s="224">
        <v>0</v>
      </c>
      <c r="T251" s="225">
        <f>S251*H251</f>
        <v>0</v>
      </c>
      <c r="U251" s="41"/>
      <c r="V251" s="41"/>
      <c r="W251" s="41"/>
      <c r="X251" s="41"/>
      <c r="Y251" s="41"/>
      <c r="Z251" s="41"/>
      <c r="AA251" s="41"/>
      <c r="AB251" s="41"/>
      <c r="AC251" s="41"/>
      <c r="AD251" s="41"/>
      <c r="AE251" s="41"/>
      <c r="AR251" s="226" t="s">
        <v>200</v>
      </c>
      <c r="AT251" s="226" t="s">
        <v>195</v>
      </c>
      <c r="AU251" s="226" t="s">
        <v>78</v>
      </c>
      <c r="AY251" s="20" t="s">
        <v>193</v>
      </c>
      <c r="BE251" s="227">
        <f>IF(N251="základní",J251,0)</f>
        <v>0</v>
      </c>
      <c r="BF251" s="227">
        <f>IF(N251="snížená",J251,0)</f>
        <v>0</v>
      </c>
      <c r="BG251" s="227">
        <f>IF(N251="zákl. přenesená",J251,0)</f>
        <v>0</v>
      </c>
      <c r="BH251" s="227">
        <f>IF(N251="sníž. přenesená",J251,0)</f>
        <v>0</v>
      </c>
      <c r="BI251" s="227">
        <f>IF(N251="nulová",J251,0)</f>
        <v>0</v>
      </c>
      <c r="BJ251" s="20" t="s">
        <v>76</v>
      </c>
      <c r="BK251" s="227">
        <f>ROUND(I251*H251,2)</f>
        <v>0</v>
      </c>
      <c r="BL251" s="20" t="s">
        <v>200</v>
      </c>
      <c r="BM251" s="226" t="s">
        <v>7813</v>
      </c>
    </row>
    <row r="252" s="2" customFormat="1">
      <c r="A252" s="41"/>
      <c r="B252" s="42"/>
      <c r="C252" s="43"/>
      <c r="D252" s="228" t="s">
        <v>202</v>
      </c>
      <c r="E252" s="43"/>
      <c r="F252" s="229" t="s">
        <v>7812</v>
      </c>
      <c r="G252" s="43"/>
      <c r="H252" s="43"/>
      <c r="I252" s="230"/>
      <c r="J252" s="43"/>
      <c r="K252" s="43"/>
      <c r="L252" s="47"/>
      <c r="M252" s="231"/>
      <c r="N252" s="232"/>
      <c r="O252" s="87"/>
      <c r="P252" s="87"/>
      <c r="Q252" s="87"/>
      <c r="R252" s="87"/>
      <c r="S252" s="87"/>
      <c r="T252" s="88"/>
      <c r="U252" s="41"/>
      <c r="V252" s="41"/>
      <c r="W252" s="41"/>
      <c r="X252" s="41"/>
      <c r="Y252" s="41"/>
      <c r="Z252" s="41"/>
      <c r="AA252" s="41"/>
      <c r="AB252" s="41"/>
      <c r="AC252" s="41"/>
      <c r="AD252" s="41"/>
      <c r="AE252" s="41"/>
      <c r="AT252" s="20" t="s">
        <v>202</v>
      </c>
      <c r="AU252" s="20" t="s">
        <v>78</v>
      </c>
    </row>
    <row r="253" s="2" customFormat="1" ht="16.5" customHeight="1">
      <c r="A253" s="41"/>
      <c r="B253" s="42"/>
      <c r="C253" s="215" t="s">
        <v>772</v>
      </c>
      <c r="D253" s="215" t="s">
        <v>195</v>
      </c>
      <c r="E253" s="216" t="s">
        <v>7814</v>
      </c>
      <c r="F253" s="217" t="s">
        <v>7815</v>
      </c>
      <c r="G253" s="218" t="s">
        <v>7609</v>
      </c>
      <c r="H253" s="219">
        <v>1</v>
      </c>
      <c r="I253" s="220"/>
      <c r="J253" s="221">
        <f>ROUND(I253*H253,2)</f>
        <v>0</v>
      </c>
      <c r="K253" s="217" t="s">
        <v>19</v>
      </c>
      <c r="L253" s="47"/>
      <c r="M253" s="222" t="s">
        <v>19</v>
      </c>
      <c r="N253" s="223" t="s">
        <v>40</v>
      </c>
      <c r="O253" s="87"/>
      <c r="P253" s="224">
        <f>O253*H253</f>
        <v>0</v>
      </c>
      <c r="Q253" s="224">
        <v>0</v>
      </c>
      <c r="R253" s="224">
        <f>Q253*H253</f>
        <v>0</v>
      </c>
      <c r="S253" s="224">
        <v>0</v>
      </c>
      <c r="T253" s="225">
        <f>S253*H253</f>
        <v>0</v>
      </c>
      <c r="U253" s="41"/>
      <c r="V253" s="41"/>
      <c r="W253" s="41"/>
      <c r="X253" s="41"/>
      <c r="Y253" s="41"/>
      <c r="Z253" s="41"/>
      <c r="AA253" s="41"/>
      <c r="AB253" s="41"/>
      <c r="AC253" s="41"/>
      <c r="AD253" s="41"/>
      <c r="AE253" s="41"/>
      <c r="AR253" s="226" t="s">
        <v>200</v>
      </c>
      <c r="AT253" s="226" t="s">
        <v>195</v>
      </c>
      <c r="AU253" s="226" t="s">
        <v>78</v>
      </c>
      <c r="AY253" s="20" t="s">
        <v>193</v>
      </c>
      <c r="BE253" s="227">
        <f>IF(N253="základní",J253,0)</f>
        <v>0</v>
      </c>
      <c r="BF253" s="227">
        <f>IF(N253="snížená",J253,0)</f>
        <v>0</v>
      </c>
      <c r="BG253" s="227">
        <f>IF(N253="zákl. přenesená",J253,0)</f>
        <v>0</v>
      </c>
      <c r="BH253" s="227">
        <f>IF(N253="sníž. přenesená",J253,0)</f>
        <v>0</v>
      </c>
      <c r="BI253" s="227">
        <f>IF(N253="nulová",J253,0)</f>
        <v>0</v>
      </c>
      <c r="BJ253" s="20" t="s">
        <v>76</v>
      </c>
      <c r="BK253" s="227">
        <f>ROUND(I253*H253,2)</f>
        <v>0</v>
      </c>
      <c r="BL253" s="20" t="s">
        <v>200</v>
      </c>
      <c r="BM253" s="226" t="s">
        <v>7816</v>
      </c>
    </row>
    <row r="254" s="2" customFormat="1">
      <c r="A254" s="41"/>
      <c r="B254" s="42"/>
      <c r="C254" s="43"/>
      <c r="D254" s="228" t="s">
        <v>202</v>
      </c>
      <c r="E254" s="43"/>
      <c r="F254" s="229" t="s">
        <v>7815</v>
      </c>
      <c r="G254" s="43"/>
      <c r="H254" s="43"/>
      <c r="I254" s="230"/>
      <c r="J254" s="43"/>
      <c r="K254" s="43"/>
      <c r="L254" s="47"/>
      <c r="M254" s="231"/>
      <c r="N254" s="232"/>
      <c r="O254" s="87"/>
      <c r="P254" s="87"/>
      <c r="Q254" s="87"/>
      <c r="R254" s="87"/>
      <c r="S254" s="87"/>
      <c r="T254" s="88"/>
      <c r="U254" s="41"/>
      <c r="V254" s="41"/>
      <c r="W254" s="41"/>
      <c r="X254" s="41"/>
      <c r="Y254" s="41"/>
      <c r="Z254" s="41"/>
      <c r="AA254" s="41"/>
      <c r="AB254" s="41"/>
      <c r="AC254" s="41"/>
      <c r="AD254" s="41"/>
      <c r="AE254" s="41"/>
      <c r="AT254" s="20" t="s">
        <v>202</v>
      </c>
      <c r="AU254" s="20" t="s">
        <v>78</v>
      </c>
    </row>
    <row r="255" s="2" customFormat="1" ht="16.5" customHeight="1">
      <c r="A255" s="41"/>
      <c r="B255" s="42"/>
      <c r="C255" s="215" t="s">
        <v>781</v>
      </c>
      <c r="D255" s="215" t="s">
        <v>195</v>
      </c>
      <c r="E255" s="216" t="s">
        <v>7817</v>
      </c>
      <c r="F255" s="217" t="s">
        <v>7818</v>
      </c>
      <c r="G255" s="218" t="s">
        <v>7609</v>
      </c>
      <c r="H255" s="219">
        <v>1</v>
      </c>
      <c r="I255" s="220"/>
      <c r="J255" s="221">
        <f>ROUND(I255*H255,2)</f>
        <v>0</v>
      </c>
      <c r="K255" s="217" t="s">
        <v>19</v>
      </c>
      <c r="L255" s="47"/>
      <c r="M255" s="222" t="s">
        <v>19</v>
      </c>
      <c r="N255" s="223" t="s">
        <v>40</v>
      </c>
      <c r="O255" s="87"/>
      <c r="P255" s="224">
        <f>O255*H255</f>
        <v>0</v>
      </c>
      <c r="Q255" s="224">
        <v>0</v>
      </c>
      <c r="R255" s="224">
        <f>Q255*H255</f>
        <v>0</v>
      </c>
      <c r="S255" s="224">
        <v>0</v>
      </c>
      <c r="T255" s="225">
        <f>S255*H255</f>
        <v>0</v>
      </c>
      <c r="U255" s="41"/>
      <c r="V255" s="41"/>
      <c r="W255" s="41"/>
      <c r="X255" s="41"/>
      <c r="Y255" s="41"/>
      <c r="Z255" s="41"/>
      <c r="AA255" s="41"/>
      <c r="AB255" s="41"/>
      <c r="AC255" s="41"/>
      <c r="AD255" s="41"/>
      <c r="AE255" s="41"/>
      <c r="AR255" s="226" t="s">
        <v>200</v>
      </c>
      <c r="AT255" s="226" t="s">
        <v>195</v>
      </c>
      <c r="AU255" s="226" t="s">
        <v>78</v>
      </c>
      <c r="AY255" s="20" t="s">
        <v>193</v>
      </c>
      <c r="BE255" s="227">
        <f>IF(N255="základní",J255,0)</f>
        <v>0</v>
      </c>
      <c r="BF255" s="227">
        <f>IF(N255="snížená",J255,0)</f>
        <v>0</v>
      </c>
      <c r="BG255" s="227">
        <f>IF(N255="zákl. přenesená",J255,0)</f>
        <v>0</v>
      </c>
      <c r="BH255" s="227">
        <f>IF(N255="sníž. přenesená",J255,0)</f>
        <v>0</v>
      </c>
      <c r="BI255" s="227">
        <f>IF(N255="nulová",J255,0)</f>
        <v>0</v>
      </c>
      <c r="BJ255" s="20" t="s">
        <v>76</v>
      </c>
      <c r="BK255" s="227">
        <f>ROUND(I255*H255,2)</f>
        <v>0</v>
      </c>
      <c r="BL255" s="20" t="s">
        <v>200</v>
      </c>
      <c r="BM255" s="226" t="s">
        <v>7819</v>
      </c>
    </row>
    <row r="256" s="2" customFormat="1">
      <c r="A256" s="41"/>
      <c r="B256" s="42"/>
      <c r="C256" s="43"/>
      <c r="D256" s="228" t="s">
        <v>202</v>
      </c>
      <c r="E256" s="43"/>
      <c r="F256" s="229" t="s">
        <v>7818</v>
      </c>
      <c r="G256" s="43"/>
      <c r="H256" s="43"/>
      <c r="I256" s="230"/>
      <c r="J256" s="43"/>
      <c r="K256" s="43"/>
      <c r="L256" s="47"/>
      <c r="M256" s="231"/>
      <c r="N256" s="232"/>
      <c r="O256" s="87"/>
      <c r="P256" s="87"/>
      <c r="Q256" s="87"/>
      <c r="R256" s="87"/>
      <c r="S256" s="87"/>
      <c r="T256" s="88"/>
      <c r="U256" s="41"/>
      <c r="V256" s="41"/>
      <c r="W256" s="41"/>
      <c r="X256" s="41"/>
      <c r="Y256" s="41"/>
      <c r="Z256" s="41"/>
      <c r="AA256" s="41"/>
      <c r="AB256" s="41"/>
      <c r="AC256" s="41"/>
      <c r="AD256" s="41"/>
      <c r="AE256" s="41"/>
      <c r="AT256" s="20" t="s">
        <v>202</v>
      </c>
      <c r="AU256" s="20" t="s">
        <v>78</v>
      </c>
    </row>
    <row r="257" s="2" customFormat="1" ht="16.5" customHeight="1">
      <c r="A257" s="41"/>
      <c r="B257" s="42"/>
      <c r="C257" s="215" t="s">
        <v>790</v>
      </c>
      <c r="D257" s="215" t="s">
        <v>195</v>
      </c>
      <c r="E257" s="216" t="s">
        <v>7820</v>
      </c>
      <c r="F257" s="217" t="s">
        <v>7821</v>
      </c>
      <c r="G257" s="218" t="s">
        <v>7609</v>
      </c>
      <c r="H257" s="219">
        <v>4</v>
      </c>
      <c r="I257" s="220"/>
      <c r="J257" s="221">
        <f>ROUND(I257*H257,2)</f>
        <v>0</v>
      </c>
      <c r="K257" s="217" t="s">
        <v>19</v>
      </c>
      <c r="L257" s="47"/>
      <c r="M257" s="222" t="s">
        <v>19</v>
      </c>
      <c r="N257" s="223" t="s">
        <v>40</v>
      </c>
      <c r="O257" s="87"/>
      <c r="P257" s="224">
        <f>O257*H257</f>
        <v>0</v>
      </c>
      <c r="Q257" s="224">
        <v>0</v>
      </c>
      <c r="R257" s="224">
        <f>Q257*H257</f>
        <v>0</v>
      </c>
      <c r="S257" s="224">
        <v>0</v>
      </c>
      <c r="T257" s="225">
        <f>S257*H257</f>
        <v>0</v>
      </c>
      <c r="U257" s="41"/>
      <c r="V257" s="41"/>
      <c r="W257" s="41"/>
      <c r="X257" s="41"/>
      <c r="Y257" s="41"/>
      <c r="Z257" s="41"/>
      <c r="AA257" s="41"/>
      <c r="AB257" s="41"/>
      <c r="AC257" s="41"/>
      <c r="AD257" s="41"/>
      <c r="AE257" s="41"/>
      <c r="AR257" s="226" t="s">
        <v>200</v>
      </c>
      <c r="AT257" s="226" t="s">
        <v>195</v>
      </c>
      <c r="AU257" s="226" t="s">
        <v>78</v>
      </c>
      <c r="AY257" s="20" t="s">
        <v>193</v>
      </c>
      <c r="BE257" s="227">
        <f>IF(N257="základní",J257,0)</f>
        <v>0</v>
      </c>
      <c r="BF257" s="227">
        <f>IF(N257="snížená",J257,0)</f>
        <v>0</v>
      </c>
      <c r="BG257" s="227">
        <f>IF(N257="zákl. přenesená",J257,0)</f>
        <v>0</v>
      </c>
      <c r="BH257" s="227">
        <f>IF(N257="sníž. přenesená",J257,0)</f>
        <v>0</v>
      </c>
      <c r="BI257" s="227">
        <f>IF(N257="nulová",J257,0)</f>
        <v>0</v>
      </c>
      <c r="BJ257" s="20" t="s">
        <v>76</v>
      </c>
      <c r="BK257" s="227">
        <f>ROUND(I257*H257,2)</f>
        <v>0</v>
      </c>
      <c r="BL257" s="20" t="s">
        <v>200</v>
      </c>
      <c r="BM257" s="226" t="s">
        <v>7822</v>
      </c>
    </row>
    <row r="258" s="2" customFormat="1">
      <c r="A258" s="41"/>
      <c r="B258" s="42"/>
      <c r="C258" s="43"/>
      <c r="D258" s="228" t="s">
        <v>202</v>
      </c>
      <c r="E258" s="43"/>
      <c r="F258" s="229" t="s">
        <v>7821</v>
      </c>
      <c r="G258" s="43"/>
      <c r="H258" s="43"/>
      <c r="I258" s="230"/>
      <c r="J258" s="43"/>
      <c r="K258" s="43"/>
      <c r="L258" s="47"/>
      <c r="M258" s="231"/>
      <c r="N258" s="232"/>
      <c r="O258" s="87"/>
      <c r="P258" s="87"/>
      <c r="Q258" s="87"/>
      <c r="R258" s="87"/>
      <c r="S258" s="87"/>
      <c r="T258" s="88"/>
      <c r="U258" s="41"/>
      <c r="V258" s="41"/>
      <c r="W258" s="41"/>
      <c r="X258" s="41"/>
      <c r="Y258" s="41"/>
      <c r="Z258" s="41"/>
      <c r="AA258" s="41"/>
      <c r="AB258" s="41"/>
      <c r="AC258" s="41"/>
      <c r="AD258" s="41"/>
      <c r="AE258" s="41"/>
      <c r="AT258" s="20" t="s">
        <v>202</v>
      </c>
      <c r="AU258" s="20" t="s">
        <v>78</v>
      </c>
    </row>
    <row r="259" s="2" customFormat="1" ht="16.5" customHeight="1">
      <c r="A259" s="41"/>
      <c r="B259" s="42"/>
      <c r="C259" s="215" t="s">
        <v>797</v>
      </c>
      <c r="D259" s="215" t="s">
        <v>195</v>
      </c>
      <c r="E259" s="216" t="s">
        <v>7823</v>
      </c>
      <c r="F259" s="217" t="s">
        <v>7824</v>
      </c>
      <c r="G259" s="218" t="s">
        <v>7609</v>
      </c>
      <c r="H259" s="219">
        <v>1</v>
      </c>
      <c r="I259" s="220"/>
      <c r="J259" s="221">
        <f>ROUND(I259*H259,2)</f>
        <v>0</v>
      </c>
      <c r="K259" s="217" t="s">
        <v>19</v>
      </c>
      <c r="L259" s="47"/>
      <c r="M259" s="222" t="s">
        <v>19</v>
      </c>
      <c r="N259" s="223" t="s">
        <v>40</v>
      </c>
      <c r="O259" s="87"/>
      <c r="P259" s="224">
        <f>O259*H259</f>
        <v>0</v>
      </c>
      <c r="Q259" s="224">
        <v>0</v>
      </c>
      <c r="R259" s="224">
        <f>Q259*H259</f>
        <v>0</v>
      </c>
      <c r="S259" s="224">
        <v>0</v>
      </c>
      <c r="T259" s="225">
        <f>S259*H259</f>
        <v>0</v>
      </c>
      <c r="U259" s="41"/>
      <c r="V259" s="41"/>
      <c r="W259" s="41"/>
      <c r="X259" s="41"/>
      <c r="Y259" s="41"/>
      <c r="Z259" s="41"/>
      <c r="AA259" s="41"/>
      <c r="AB259" s="41"/>
      <c r="AC259" s="41"/>
      <c r="AD259" s="41"/>
      <c r="AE259" s="41"/>
      <c r="AR259" s="226" t="s">
        <v>200</v>
      </c>
      <c r="AT259" s="226" t="s">
        <v>195</v>
      </c>
      <c r="AU259" s="226" t="s">
        <v>78</v>
      </c>
      <c r="AY259" s="20" t="s">
        <v>193</v>
      </c>
      <c r="BE259" s="227">
        <f>IF(N259="základní",J259,0)</f>
        <v>0</v>
      </c>
      <c r="BF259" s="227">
        <f>IF(N259="snížená",J259,0)</f>
        <v>0</v>
      </c>
      <c r="BG259" s="227">
        <f>IF(N259="zákl. přenesená",J259,0)</f>
        <v>0</v>
      </c>
      <c r="BH259" s="227">
        <f>IF(N259="sníž. přenesená",J259,0)</f>
        <v>0</v>
      </c>
      <c r="BI259" s="227">
        <f>IF(N259="nulová",J259,0)</f>
        <v>0</v>
      </c>
      <c r="BJ259" s="20" t="s">
        <v>76</v>
      </c>
      <c r="BK259" s="227">
        <f>ROUND(I259*H259,2)</f>
        <v>0</v>
      </c>
      <c r="BL259" s="20" t="s">
        <v>200</v>
      </c>
      <c r="BM259" s="226" t="s">
        <v>7825</v>
      </c>
    </row>
    <row r="260" s="2" customFormat="1">
      <c r="A260" s="41"/>
      <c r="B260" s="42"/>
      <c r="C260" s="43"/>
      <c r="D260" s="228" t="s">
        <v>202</v>
      </c>
      <c r="E260" s="43"/>
      <c r="F260" s="229" t="s">
        <v>7824</v>
      </c>
      <c r="G260" s="43"/>
      <c r="H260" s="43"/>
      <c r="I260" s="230"/>
      <c r="J260" s="43"/>
      <c r="K260" s="43"/>
      <c r="L260" s="47"/>
      <c r="M260" s="231"/>
      <c r="N260" s="232"/>
      <c r="O260" s="87"/>
      <c r="P260" s="87"/>
      <c r="Q260" s="87"/>
      <c r="R260" s="87"/>
      <c r="S260" s="87"/>
      <c r="T260" s="88"/>
      <c r="U260" s="41"/>
      <c r="V260" s="41"/>
      <c r="W260" s="41"/>
      <c r="X260" s="41"/>
      <c r="Y260" s="41"/>
      <c r="Z260" s="41"/>
      <c r="AA260" s="41"/>
      <c r="AB260" s="41"/>
      <c r="AC260" s="41"/>
      <c r="AD260" s="41"/>
      <c r="AE260" s="41"/>
      <c r="AT260" s="20" t="s">
        <v>202</v>
      </c>
      <c r="AU260" s="20" t="s">
        <v>78</v>
      </c>
    </row>
    <row r="261" s="2" customFormat="1" ht="24.15" customHeight="1">
      <c r="A261" s="41"/>
      <c r="B261" s="42"/>
      <c r="C261" s="215" t="s">
        <v>803</v>
      </c>
      <c r="D261" s="215" t="s">
        <v>195</v>
      </c>
      <c r="E261" s="216" t="s">
        <v>7826</v>
      </c>
      <c r="F261" s="217" t="s">
        <v>7827</v>
      </c>
      <c r="G261" s="218" t="s">
        <v>7609</v>
      </c>
      <c r="H261" s="219">
        <v>5</v>
      </c>
      <c r="I261" s="220"/>
      <c r="J261" s="221">
        <f>ROUND(I261*H261,2)</f>
        <v>0</v>
      </c>
      <c r="K261" s="217" t="s">
        <v>19</v>
      </c>
      <c r="L261" s="47"/>
      <c r="M261" s="222" t="s">
        <v>19</v>
      </c>
      <c r="N261" s="223" t="s">
        <v>40</v>
      </c>
      <c r="O261" s="87"/>
      <c r="P261" s="224">
        <f>O261*H261</f>
        <v>0</v>
      </c>
      <c r="Q261" s="224">
        <v>0</v>
      </c>
      <c r="R261" s="224">
        <f>Q261*H261</f>
        <v>0</v>
      </c>
      <c r="S261" s="224">
        <v>0</v>
      </c>
      <c r="T261" s="225">
        <f>S261*H261</f>
        <v>0</v>
      </c>
      <c r="U261" s="41"/>
      <c r="V261" s="41"/>
      <c r="W261" s="41"/>
      <c r="X261" s="41"/>
      <c r="Y261" s="41"/>
      <c r="Z261" s="41"/>
      <c r="AA261" s="41"/>
      <c r="AB261" s="41"/>
      <c r="AC261" s="41"/>
      <c r="AD261" s="41"/>
      <c r="AE261" s="41"/>
      <c r="AR261" s="226" t="s">
        <v>200</v>
      </c>
      <c r="AT261" s="226" t="s">
        <v>195</v>
      </c>
      <c r="AU261" s="226" t="s">
        <v>78</v>
      </c>
      <c r="AY261" s="20" t="s">
        <v>193</v>
      </c>
      <c r="BE261" s="227">
        <f>IF(N261="základní",J261,0)</f>
        <v>0</v>
      </c>
      <c r="BF261" s="227">
        <f>IF(N261="snížená",J261,0)</f>
        <v>0</v>
      </c>
      <c r="BG261" s="227">
        <f>IF(N261="zákl. přenesená",J261,0)</f>
        <v>0</v>
      </c>
      <c r="BH261" s="227">
        <f>IF(N261="sníž. přenesená",J261,0)</f>
        <v>0</v>
      </c>
      <c r="BI261" s="227">
        <f>IF(N261="nulová",J261,0)</f>
        <v>0</v>
      </c>
      <c r="BJ261" s="20" t="s">
        <v>76</v>
      </c>
      <c r="BK261" s="227">
        <f>ROUND(I261*H261,2)</f>
        <v>0</v>
      </c>
      <c r="BL261" s="20" t="s">
        <v>200</v>
      </c>
      <c r="BM261" s="226" t="s">
        <v>7828</v>
      </c>
    </row>
    <row r="262" s="2" customFormat="1">
      <c r="A262" s="41"/>
      <c r="B262" s="42"/>
      <c r="C262" s="43"/>
      <c r="D262" s="228" t="s">
        <v>202</v>
      </c>
      <c r="E262" s="43"/>
      <c r="F262" s="229" t="s">
        <v>7827</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202</v>
      </c>
      <c r="AU262" s="20" t="s">
        <v>78</v>
      </c>
    </row>
    <row r="263" s="2" customFormat="1" ht="16.5" customHeight="1">
      <c r="A263" s="41"/>
      <c r="B263" s="42"/>
      <c r="C263" s="215" t="s">
        <v>810</v>
      </c>
      <c r="D263" s="215" t="s">
        <v>195</v>
      </c>
      <c r="E263" s="216" t="s">
        <v>7829</v>
      </c>
      <c r="F263" s="217" t="s">
        <v>7830</v>
      </c>
      <c r="G263" s="218" t="s">
        <v>7609</v>
      </c>
      <c r="H263" s="219">
        <v>166</v>
      </c>
      <c r="I263" s="220"/>
      <c r="J263" s="221">
        <f>ROUND(I263*H263,2)</f>
        <v>0</v>
      </c>
      <c r="K263" s="217" t="s">
        <v>19</v>
      </c>
      <c r="L263" s="47"/>
      <c r="M263" s="222" t="s">
        <v>19</v>
      </c>
      <c r="N263" s="223" t="s">
        <v>40</v>
      </c>
      <c r="O263" s="87"/>
      <c r="P263" s="224">
        <f>O263*H263</f>
        <v>0</v>
      </c>
      <c r="Q263" s="224">
        <v>0</v>
      </c>
      <c r="R263" s="224">
        <f>Q263*H263</f>
        <v>0</v>
      </c>
      <c r="S263" s="224">
        <v>0</v>
      </c>
      <c r="T263" s="225">
        <f>S263*H263</f>
        <v>0</v>
      </c>
      <c r="U263" s="41"/>
      <c r="V263" s="41"/>
      <c r="W263" s="41"/>
      <c r="X263" s="41"/>
      <c r="Y263" s="41"/>
      <c r="Z263" s="41"/>
      <c r="AA263" s="41"/>
      <c r="AB263" s="41"/>
      <c r="AC263" s="41"/>
      <c r="AD263" s="41"/>
      <c r="AE263" s="41"/>
      <c r="AR263" s="226" t="s">
        <v>200</v>
      </c>
      <c r="AT263" s="226" t="s">
        <v>195</v>
      </c>
      <c r="AU263" s="226" t="s">
        <v>78</v>
      </c>
      <c r="AY263" s="20" t="s">
        <v>193</v>
      </c>
      <c r="BE263" s="227">
        <f>IF(N263="základní",J263,0)</f>
        <v>0</v>
      </c>
      <c r="BF263" s="227">
        <f>IF(N263="snížená",J263,0)</f>
        <v>0</v>
      </c>
      <c r="BG263" s="227">
        <f>IF(N263="zákl. přenesená",J263,0)</f>
        <v>0</v>
      </c>
      <c r="BH263" s="227">
        <f>IF(N263="sníž. přenesená",J263,0)</f>
        <v>0</v>
      </c>
      <c r="BI263" s="227">
        <f>IF(N263="nulová",J263,0)</f>
        <v>0</v>
      </c>
      <c r="BJ263" s="20" t="s">
        <v>76</v>
      </c>
      <c r="BK263" s="227">
        <f>ROUND(I263*H263,2)</f>
        <v>0</v>
      </c>
      <c r="BL263" s="20" t="s">
        <v>200</v>
      </c>
      <c r="BM263" s="226" t="s">
        <v>7831</v>
      </c>
    </row>
    <row r="264" s="2" customFormat="1">
      <c r="A264" s="41"/>
      <c r="B264" s="42"/>
      <c r="C264" s="43"/>
      <c r="D264" s="228" t="s">
        <v>202</v>
      </c>
      <c r="E264" s="43"/>
      <c r="F264" s="229" t="s">
        <v>7830</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202</v>
      </c>
      <c r="AU264" s="20" t="s">
        <v>78</v>
      </c>
    </row>
    <row r="265" s="2" customFormat="1" ht="21.75" customHeight="1">
      <c r="A265" s="41"/>
      <c r="B265" s="42"/>
      <c r="C265" s="215" t="s">
        <v>816</v>
      </c>
      <c r="D265" s="215" t="s">
        <v>195</v>
      </c>
      <c r="E265" s="216" t="s">
        <v>7832</v>
      </c>
      <c r="F265" s="217" t="s">
        <v>7833</v>
      </c>
      <c r="G265" s="218" t="s">
        <v>7609</v>
      </c>
      <c r="H265" s="219">
        <v>6</v>
      </c>
      <c r="I265" s="220"/>
      <c r="J265" s="221">
        <f>ROUND(I265*H265,2)</f>
        <v>0</v>
      </c>
      <c r="K265" s="217" t="s">
        <v>19</v>
      </c>
      <c r="L265" s="47"/>
      <c r="M265" s="222" t="s">
        <v>19</v>
      </c>
      <c r="N265" s="223" t="s">
        <v>40</v>
      </c>
      <c r="O265" s="87"/>
      <c r="P265" s="224">
        <f>O265*H265</f>
        <v>0</v>
      </c>
      <c r="Q265" s="224">
        <v>0</v>
      </c>
      <c r="R265" s="224">
        <f>Q265*H265</f>
        <v>0</v>
      </c>
      <c r="S265" s="224">
        <v>0</v>
      </c>
      <c r="T265" s="225">
        <f>S265*H265</f>
        <v>0</v>
      </c>
      <c r="U265" s="41"/>
      <c r="V265" s="41"/>
      <c r="W265" s="41"/>
      <c r="X265" s="41"/>
      <c r="Y265" s="41"/>
      <c r="Z265" s="41"/>
      <c r="AA265" s="41"/>
      <c r="AB265" s="41"/>
      <c r="AC265" s="41"/>
      <c r="AD265" s="41"/>
      <c r="AE265" s="41"/>
      <c r="AR265" s="226" t="s">
        <v>200</v>
      </c>
      <c r="AT265" s="226" t="s">
        <v>195</v>
      </c>
      <c r="AU265" s="226" t="s">
        <v>78</v>
      </c>
      <c r="AY265" s="20" t="s">
        <v>193</v>
      </c>
      <c r="BE265" s="227">
        <f>IF(N265="základní",J265,0)</f>
        <v>0</v>
      </c>
      <c r="BF265" s="227">
        <f>IF(N265="snížená",J265,0)</f>
        <v>0</v>
      </c>
      <c r="BG265" s="227">
        <f>IF(N265="zákl. přenesená",J265,0)</f>
        <v>0</v>
      </c>
      <c r="BH265" s="227">
        <f>IF(N265="sníž. přenesená",J265,0)</f>
        <v>0</v>
      </c>
      <c r="BI265" s="227">
        <f>IF(N265="nulová",J265,0)</f>
        <v>0</v>
      </c>
      <c r="BJ265" s="20" t="s">
        <v>76</v>
      </c>
      <c r="BK265" s="227">
        <f>ROUND(I265*H265,2)</f>
        <v>0</v>
      </c>
      <c r="BL265" s="20" t="s">
        <v>200</v>
      </c>
      <c r="BM265" s="226" t="s">
        <v>7834</v>
      </c>
    </row>
    <row r="266" s="2" customFormat="1">
      <c r="A266" s="41"/>
      <c r="B266" s="42"/>
      <c r="C266" s="43"/>
      <c r="D266" s="228" t="s">
        <v>202</v>
      </c>
      <c r="E266" s="43"/>
      <c r="F266" s="229" t="s">
        <v>7833</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202</v>
      </c>
      <c r="AU266" s="20" t="s">
        <v>78</v>
      </c>
    </row>
    <row r="267" s="2" customFormat="1" ht="16.5" customHeight="1">
      <c r="A267" s="41"/>
      <c r="B267" s="42"/>
      <c r="C267" s="215" t="s">
        <v>822</v>
      </c>
      <c r="D267" s="215" t="s">
        <v>195</v>
      </c>
      <c r="E267" s="216" t="s">
        <v>7835</v>
      </c>
      <c r="F267" s="217" t="s">
        <v>7836</v>
      </c>
      <c r="G267" s="218" t="s">
        <v>7609</v>
      </c>
      <c r="H267" s="219">
        <v>18</v>
      </c>
      <c r="I267" s="220"/>
      <c r="J267" s="221">
        <f>ROUND(I267*H267,2)</f>
        <v>0</v>
      </c>
      <c r="K267" s="217" t="s">
        <v>19</v>
      </c>
      <c r="L267" s="47"/>
      <c r="M267" s="222" t="s">
        <v>19</v>
      </c>
      <c r="N267" s="223" t="s">
        <v>40</v>
      </c>
      <c r="O267" s="87"/>
      <c r="P267" s="224">
        <f>O267*H267</f>
        <v>0</v>
      </c>
      <c r="Q267" s="224">
        <v>0</v>
      </c>
      <c r="R267" s="224">
        <f>Q267*H267</f>
        <v>0</v>
      </c>
      <c r="S267" s="224">
        <v>0</v>
      </c>
      <c r="T267" s="225">
        <f>S267*H267</f>
        <v>0</v>
      </c>
      <c r="U267" s="41"/>
      <c r="V267" s="41"/>
      <c r="W267" s="41"/>
      <c r="X267" s="41"/>
      <c r="Y267" s="41"/>
      <c r="Z267" s="41"/>
      <c r="AA267" s="41"/>
      <c r="AB267" s="41"/>
      <c r="AC267" s="41"/>
      <c r="AD267" s="41"/>
      <c r="AE267" s="41"/>
      <c r="AR267" s="226" t="s">
        <v>200</v>
      </c>
      <c r="AT267" s="226" t="s">
        <v>195</v>
      </c>
      <c r="AU267" s="226" t="s">
        <v>78</v>
      </c>
      <c r="AY267" s="20" t="s">
        <v>193</v>
      </c>
      <c r="BE267" s="227">
        <f>IF(N267="základní",J267,0)</f>
        <v>0</v>
      </c>
      <c r="BF267" s="227">
        <f>IF(N267="snížená",J267,0)</f>
        <v>0</v>
      </c>
      <c r="BG267" s="227">
        <f>IF(N267="zákl. přenesená",J267,0)</f>
        <v>0</v>
      </c>
      <c r="BH267" s="227">
        <f>IF(N267="sníž. přenesená",J267,0)</f>
        <v>0</v>
      </c>
      <c r="BI267" s="227">
        <f>IF(N267="nulová",J267,0)</f>
        <v>0</v>
      </c>
      <c r="BJ267" s="20" t="s">
        <v>76</v>
      </c>
      <c r="BK267" s="227">
        <f>ROUND(I267*H267,2)</f>
        <v>0</v>
      </c>
      <c r="BL267" s="20" t="s">
        <v>200</v>
      </c>
      <c r="BM267" s="226" t="s">
        <v>7837</v>
      </c>
    </row>
    <row r="268" s="2" customFormat="1">
      <c r="A268" s="41"/>
      <c r="B268" s="42"/>
      <c r="C268" s="43"/>
      <c r="D268" s="228" t="s">
        <v>202</v>
      </c>
      <c r="E268" s="43"/>
      <c r="F268" s="229" t="s">
        <v>7836</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202</v>
      </c>
      <c r="AU268" s="20" t="s">
        <v>78</v>
      </c>
    </row>
    <row r="269" s="2" customFormat="1" ht="16.5" customHeight="1">
      <c r="A269" s="41"/>
      <c r="B269" s="42"/>
      <c r="C269" s="215" t="s">
        <v>830</v>
      </c>
      <c r="D269" s="215" t="s">
        <v>195</v>
      </c>
      <c r="E269" s="216" t="s">
        <v>7838</v>
      </c>
      <c r="F269" s="217" t="s">
        <v>7839</v>
      </c>
      <c r="G269" s="218" t="s">
        <v>7609</v>
      </c>
      <c r="H269" s="219">
        <v>8</v>
      </c>
      <c r="I269" s="220"/>
      <c r="J269" s="221">
        <f>ROUND(I269*H269,2)</f>
        <v>0</v>
      </c>
      <c r="K269" s="217" t="s">
        <v>19</v>
      </c>
      <c r="L269" s="47"/>
      <c r="M269" s="222" t="s">
        <v>19</v>
      </c>
      <c r="N269" s="223" t="s">
        <v>40</v>
      </c>
      <c r="O269" s="87"/>
      <c r="P269" s="224">
        <f>O269*H269</f>
        <v>0</v>
      </c>
      <c r="Q269" s="224">
        <v>0</v>
      </c>
      <c r="R269" s="224">
        <f>Q269*H269</f>
        <v>0</v>
      </c>
      <c r="S269" s="224">
        <v>0</v>
      </c>
      <c r="T269" s="225">
        <f>S269*H269</f>
        <v>0</v>
      </c>
      <c r="U269" s="41"/>
      <c r="V269" s="41"/>
      <c r="W269" s="41"/>
      <c r="X269" s="41"/>
      <c r="Y269" s="41"/>
      <c r="Z269" s="41"/>
      <c r="AA269" s="41"/>
      <c r="AB269" s="41"/>
      <c r="AC269" s="41"/>
      <c r="AD269" s="41"/>
      <c r="AE269" s="41"/>
      <c r="AR269" s="226" t="s">
        <v>200</v>
      </c>
      <c r="AT269" s="226" t="s">
        <v>195</v>
      </c>
      <c r="AU269" s="226" t="s">
        <v>78</v>
      </c>
      <c r="AY269" s="20" t="s">
        <v>193</v>
      </c>
      <c r="BE269" s="227">
        <f>IF(N269="základní",J269,0)</f>
        <v>0</v>
      </c>
      <c r="BF269" s="227">
        <f>IF(N269="snížená",J269,0)</f>
        <v>0</v>
      </c>
      <c r="BG269" s="227">
        <f>IF(N269="zákl. přenesená",J269,0)</f>
        <v>0</v>
      </c>
      <c r="BH269" s="227">
        <f>IF(N269="sníž. přenesená",J269,0)</f>
        <v>0</v>
      </c>
      <c r="BI269" s="227">
        <f>IF(N269="nulová",J269,0)</f>
        <v>0</v>
      </c>
      <c r="BJ269" s="20" t="s">
        <v>76</v>
      </c>
      <c r="BK269" s="227">
        <f>ROUND(I269*H269,2)</f>
        <v>0</v>
      </c>
      <c r="BL269" s="20" t="s">
        <v>200</v>
      </c>
      <c r="BM269" s="226" t="s">
        <v>7840</v>
      </c>
    </row>
    <row r="270" s="2" customFormat="1">
      <c r="A270" s="41"/>
      <c r="B270" s="42"/>
      <c r="C270" s="43"/>
      <c r="D270" s="228" t="s">
        <v>202</v>
      </c>
      <c r="E270" s="43"/>
      <c r="F270" s="229" t="s">
        <v>7841</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202</v>
      </c>
      <c r="AU270" s="20" t="s">
        <v>78</v>
      </c>
    </row>
    <row r="271" s="2" customFormat="1" ht="16.5" customHeight="1">
      <c r="A271" s="41"/>
      <c r="B271" s="42"/>
      <c r="C271" s="215" t="s">
        <v>837</v>
      </c>
      <c r="D271" s="215" t="s">
        <v>195</v>
      </c>
      <c r="E271" s="216" t="s">
        <v>7842</v>
      </c>
      <c r="F271" s="217" t="s">
        <v>7843</v>
      </c>
      <c r="G271" s="218" t="s">
        <v>7609</v>
      </c>
      <c r="H271" s="219">
        <v>6</v>
      </c>
      <c r="I271" s="220"/>
      <c r="J271" s="221">
        <f>ROUND(I271*H271,2)</f>
        <v>0</v>
      </c>
      <c r="K271" s="217" t="s">
        <v>19</v>
      </c>
      <c r="L271" s="47"/>
      <c r="M271" s="222" t="s">
        <v>19</v>
      </c>
      <c r="N271" s="223" t="s">
        <v>40</v>
      </c>
      <c r="O271" s="87"/>
      <c r="P271" s="224">
        <f>O271*H271</f>
        <v>0</v>
      </c>
      <c r="Q271" s="224">
        <v>0</v>
      </c>
      <c r="R271" s="224">
        <f>Q271*H271</f>
        <v>0</v>
      </c>
      <c r="S271" s="224">
        <v>0</v>
      </c>
      <c r="T271" s="225">
        <f>S271*H271</f>
        <v>0</v>
      </c>
      <c r="U271" s="41"/>
      <c r="V271" s="41"/>
      <c r="W271" s="41"/>
      <c r="X271" s="41"/>
      <c r="Y271" s="41"/>
      <c r="Z271" s="41"/>
      <c r="AA271" s="41"/>
      <c r="AB271" s="41"/>
      <c r="AC271" s="41"/>
      <c r="AD271" s="41"/>
      <c r="AE271" s="41"/>
      <c r="AR271" s="226" t="s">
        <v>200</v>
      </c>
      <c r="AT271" s="226" t="s">
        <v>195</v>
      </c>
      <c r="AU271" s="226" t="s">
        <v>78</v>
      </c>
      <c r="AY271" s="20" t="s">
        <v>193</v>
      </c>
      <c r="BE271" s="227">
        <f>IF(N271="základní",J271,0)</f>
        <v>0</v>
      </c>
      <c r="BF271" s="227">
        <f>IF(N271="snížená",J271,0)</f>
        <v>0</v>
      </c>
      <c r="BG271" s="227">
        <f>IF(N271="zákl. přenesená",J271,0)</f>
        <v>0</v>
      </c>
      <c r="BH271" s="227">
        <f>IF(N271="sníž. přenesená",J271,0)</f>
        <v>0</v>
      </c>
      <c r="BI271" s="227">
        <f>IF(N271="nulová",J271,0)</f>
        <v>0</v>
      </c>
      <c r="BJ271" s="20" t="s">
        <v>76</v>
      </c>
      <c r="BK271" s="227">
        <f>ROUND(I271*H271,2)</f>
        <v>0</v>
      </c>
      <c r="BL271" s="20" t="s">
        <v>200</v>
      </c>
      <c r="BM271" s="226" t="s">
        <v>7844</v>
      </c>
    </row>
    <row r="272" s="2" customFormat="1">
      <c r="A272" s="41"/>
      <c r="B272" s="42"/>
      <c r="C272" s="43"/>
      <c r="D272" s="228" t="s">
        <v>202</v>
      </c>
      <c r="E272" s="43"/>
      <c r="F272" s="229" t="s">
        <v>7843</v>
      </c>
      <c r="G272" s="43"/>
      <c r="H272" s="43"/>
      <c r="I272" s="230"/>
      <c r="J272" s="43"/>
      <c r="K272" s="43"/>
      <c r="L272" s="47"/>
      <c r="M272" s="231"/>
      <c r="N272" s="232"/>
      <c r="O272" s="87"/>
      <c r="P272" s="87"/>
      <c r="Q272" s="87"/>
      <c r="R272" s="87"/>
      <c r="S272" s="87"/>
      <c r="T272" s="88"/>
      <c r="U272" s="41"/>
      <c r="V272" s="41"/>
      <c r="W272" s="41"/>
      <c r="X272" s="41"/>
      <c r="Y272" s="41"/>
      <c r="Z272" s="41"/>
      <c r="AA272" s="41"/>
      <c r="AB272" s="41"/>
      <c r="AC272" s="41"/>
      <c r="AD272" s="41"/>
      <c r="AE272" s="41"/>
      <c r="AT272" s="20" t="s">
        <v>202</v>
      </c>
      <c r="AU272" s="20" t="s">
        <v>78</v>
      </c>
    </row>
    <row r="273" s="2" customFormat="1" ht="16.5" customHeight="1">
      <c r="A273" s="41"/>
      <c r="B273" s="42"/>
      <c r="C273" s="215" t="s">
        <v>846</v>
      </c>
      <c r="D273" s="215" t="s">
        <v>195</v>
      </c>
      <c r="E273" s="216" t="s">
        <v>7845</v>
      </c>
      <c r="F273" s="217" t="s">
        <v>7846</v>
      </c>
      <c r="G273" s="218" t="s">
        <v>7609</v>
      </c>
      <c r="H273" s="219">
        <v>1</v>
      </c>
      <c r="I273" s="220"/>
      <c r="J273" s="221">
        <f>ROUND(I273*H273,2)</f>
        <v>0</v>
      </c>
      <c r="K273" s="217" t="s">
        <v>19</v>
      </c>
      <c r="L273" s="47"/>
      <c r="M273" s="222" t="s">
        <v>19</v>
      </c>
      <c r="N273" s="223" t="s">
        <v>40</v>
      </c>
      <c r="O273" s="87"/>
      <c r="P273" s="224">
        <f>O273*H273</f>
        <v>0</v>
      </c>
      <c r="Q273" s="224">
        <v>0</v>
      </c>
      <c r="R273" s="224">
        <f>Q273*H273</f>
        <v>0</v>
      </c>
      <c r="S273" s="224">
        <v>0</v>
      </c>
      <c r="T273" s="225">
        <f>S273*H273</f>
        <v>0</v>
      </c>
      <c r="U273" s="41"/>
      <c r="V273" s="41"/>
      <c r="W273" s="41"/>
      <c r="X273" s="41"/>
      <c r="Y273" s="41"/>
      <c r="Z273" s="41"/>
      <c r="AA273" s="41"/>
      <c r="AB273" s="41"/>
      <c r="AC273" s="41"/>
      <c r="AD273" s="41"/>
      <c r="AE273" s="41"/>
      <c r="AR273" s="226" t="s">
        <v>200</v>
      </c>
      <c r="AT273" s="226" t="s">
        <v>195</v>
      </c>
      <c r="AU273" s="226" t="s">
        <v>78</v>
      </c>
      <c r="AY273" s="20" t="s">
        <v>193</v>
      </c>
      <c r="BE273" s="227">
        <f>IF(N273="základní",J273,0)</f>
        <v>0</v>
      </c>
      <c r="BF273" s="227">
        <f>IF(N273="snížená",J273,0)</f>
        <v>0</v>
      </c>
      <c r="BG273" s="227">
        <f>IF(N273="zákl. přenesená",J273,0)</f>
        <v>0</v>
      </c>
      <c r="BH273" s="227">
        <f>IF(N273="sníž. přenesená",J273,0)</f>
        <v>0</v>
      </c>
      <c r="BI273" s="227">
        <f>IF(N273="nulová",J273,0)</f>
        <v>0</v>
      </c>
      <c r="BJ273" s="20" t="s">
        <v>76</v>
      </c>
      <c r="BK273" s="227">
        <f>ROUND(I273*H273,2)</f>
        <v>0</v>
      </c>
      <c r="BL273" s="20" t="s">
        <v>200</v>
      </c>
      <c r="BM273" s="226" t="s">
        <v>7847</v>
      </c>
    </row>
    <row r="274" s="2" customFormat="1">
      <c r="A274" s="41"/>
      <c r="B274" s="42"/>
      <c r="C274" s="43"/>
      <c r="D274" s="228" t="s">
        <v>202</v>
      </c>
      <c r="E274" s="43"/>
      <c r="F274" s="229" t="s">
        <v>7846</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202</v>
      </c>
      <c r="AU274" s="20" t="s">
        <v>78</v>
      </c>
    </row>
    <row r="275" s="2" customFormat="1" ht="16.5" customHeight="1">
      <c r="A275" s="41"/>
      <c r="B275" s="42"/>
      <c r="C275" s="215" t="s">
        <v>855</v>
      </c>
      <c r="D275" s="215" t="s">
        <v>195</v>
      </c>
      <c r="E275" s="216" t="s">
        <v>7848</v>
      </c>
      <c r="F275" s="217" t="s">
        <v>7849</v>
      </c>
      <c r="G275" s="218" t="s">
        <v>7609</v>
      </c>
      <c r="H275" s="219">
        <v>2</v>
      </c>
      <c r="I275" s="220"/>
      <c r="J275" s="221">
        <f>ROUND(I275*H275,2)</f>
        <v>0</v>
      </c>
      <c r="K275" s="217" t="s">
        <v>19</v>
      </c>
      <c r="L275" s="47"/>
      <c r="M275" s="222" t="s">
        <v>19</v>
      </c>
      <c r="N275" s="223" t="s">
        <v>40</v>
      </c>
      <c r="O275" s="87"/>
      <c r="P275" s="224">
        <f>O275*H275</f>
        <v>0</v>
      </c>
      <c r="Q275" s="224">
        <v>0</v>
      </c>
      <c r="R275" s="224">
        <f>Q275*H275</f>
        <v>0</v>
      </c>
      <c r="S275" s="224">
        <v>0</v>
      </c>
      <c r="T275" s="225">
        <f>S275*H275</f>
        <v>0</v>
      </c>
      <c r="U275" s="41"/>
      <c r="V275" s="41"/>
      <c r="W275" s="41"/>
      <c r="X275" s="41"/>
      <c r="Y275" s="41"/>
      <c r="Z275" s="41"/>
      <c r="AA275" s="41"/>
      <c r="AB275" s="41"/>
      <c r="AC275" s="41"/>
      <c r="AD275" s="41"/>
      <c r="AE275" s="41"/>
      <c r="AR275" s="226" t="s">
        <v>200</v>
      </c>
      <c r="AT275" s="226" t="s">
        <v>195</v>
      </c>
      <c r="AU275" s="226" t="s">
        <v>78</v>
      </c>
      <c r="AY275" s="20" t="s">
        <v>193</v>
      </c>
      <c r="BE275" s="227">
        <f>IF(N275="základní",J275,0)</f>
        <v>0</v>
      </c>
      <c r="BF275" s="227">
        <f>IF(N275="snížená",J275,0)</f>
        <v>0</v>
      </c>
      <c r="BG275" s="227">
        <f>IF(N275="zákl. přenesená",J275,0)</f>
        <v>0</v>
      </c>
      <c r="BH275" s="227">
        <f>IF(N275="sníž. přenesená",J275,0)</f>
        <v>0</v>
      </c>
      <c r="BI275" s="227">
        <f>IF(N275="nulová",J275,0)</f>
        <v>0</v>
      </c>
      <c r="BJ275" s="20" t="s">
        <v>76</v>
      </c>
      <c r="BK275" s="227">
        <f>ROUND(I275*H275,2)</f>
        <v>0</v>
      </c>
      <c r="BL275" s="20" t="s">
        <v>200</v>
      </c>
      <c r="BM275" s="226" t="s">
        <v>7850</v>
      </c>
    </row>
    <row r="276" s="2" customFormat="1">
      <c r="A276" s="41"/>
      <c r="B276" s="42"/>
      <c r="C276" s="43"/>
      <c r="D276" s="228" t="s">
        <v>202</v>
      </c>
      <c r="E276" s="43"/>
      <c r="F276" s="229" t="s">
        <v>7849</v>
      </c>
      <c r="G276" s="43"/>
      <c r="H276" s="43"/>
      <c r="I276" s="230"/>
      <c r="J276" s="43"/>
      <c r="K276" s="43"/>
      <c r="L276" s="47"/>
      <c r="M276" s="231"/>
      <c r="N276" s="232"/>
      <c r="O276" s="87"/>
      <c r="P276" s="87"/>
      <c r="Q276" s="87"/>
      <c r="R276" s="87"/>
      <c r="S276" s="87"/>
      <c r="T276" s="88"/>
      <c r="U276" s="41"/>
      <c r="V276" s="41"/>
      <c r="W276" s="41"/>
      <c r="X276" s="41"/>
      <c r="Y276" s="41"/>
      <c r="Z276" s="41"/>
      <c r="AA276" s="41"/>
      <c r="AB276" s="41"/>
      <c r="AC276" s="41"/>
      <c r="AD276" s="41"/>
      <c r="AE276" s="41"/>
      <c r="AT276" s="20" t="s">
        <v>202</v>
      </c>
      <c r="AU276" s="20" t="s">
        <v>78</v>
      </c>
    </row>
    <row r="277" s="2" customFormat="1" ht="16.5" customHeight="1">
      <c r="A277" s="41"/>
      <c r="B277" s="42"/>
      <c r="C277" s="215" t="s">
        <v>864</v>
      </c>
      <c r="D277" s="215" t="s">
        <v>195</v>
      </c>
      <c r="E277" s="216" t="s">
        <v>7851</v>
      </c>
      <c r="F277" s="217" t="s">
        <v>7852</v>
      </c>
      <c r="G277" s="218" t="s">
        <v>7609</v>
      </c>
      <c r="H277" s="219">
        <v>21</v>
      </c>
      <c r="I277" s="220"/>
      <c r="J277" s="221">
        <f>ROUND(I277*H277,2)</f>
        <v>0</v>
      </c>
      <c r="K277" s="217" t="s">
        <v>19</v>
      </c>
      <c r="L277" s="47"/>
      <c r="M277" s="222" t="s">
        <v>19</v>
      </c>
      <c r="N277" s="223" t="s">
        <v>40</v>
      </c>
      <c r="O277" s="87"/>
      <c r="P277" s="224">
        <f>O277*H277</f>
        <v>0</v>
      </c>
      <c r="Q277" s="224">
        <v>0</v>
      </c>
      <c r="R277" s="224">
        <f>Q277*H277</f>
        <v>0</v>
      </c>
      <c r="S277" s="224">
        <v>0</v>
      </c>
      <c r="T277" s="225">
        <f>S277*H277</f>
        <v>0</v>
      </c>
      <c r="U277" s="41"/>
      <c r="V277" s="41"/>
      <c r="W277" s="41"/>
      <c r="X277" s="41"/>
      <c r="Y277" s="41"/>
      <c r="Z277" s="41"/>
      <c r="AA277" s="41"/>
      <c r="AB277" s="41"/>
      <c r="AC277" s="41"/>
      <c r="AD277" s="41"/>
      <c r="AE277" s="41"/>
      <c r="AR277" s="226" t="s">
        <v>200</v>
      </c>
      <c r="AT277" s="226" t="s">
        <v>195</v>
      </c>
      <c r="AU277" s="226" t="s">
        <v>78</v>
      </c>
      <c r="AY277" s="20" t="s">
        <v>193</v>
      </c>
      <c r="BE277" s="227">
        <f>IF(N277="základní",J277,0)</f>
        <v>0</v>
      </c>
      <c r="BF277" s="227">
        <f>IF(N277="snížená",J277,0)</f>
        <v>0</v>
      </c>
      <c r="BG277" s="227">
        <f>IF(N277="zákl. přenesená",J277,0)</f>
        <v>0</v>
      </c>
      <c r="BH277" s="227">
        <f>IF(N277="sníž. přenesená",J277,0)</f>
        <v>0</v>
      </c>
      <c r="BI277" s="227">
        <f>IF(N277="nulová",J277,0)</f>
        <v>0</v>
      </c>
      <c r="BJ277" s="20" t="s">
        <v>76</v>
      </c>
      <c r="BK277" s="227">
        <f>ROUND(I277*H277,2)</f>
        <v>0</v>
      </c>
      <c r="BL277" s="20" t="s">
        <v>200</v>
      </c>
      <c r="BM277" s="226" t="s">
        <v>7853</v>
      </c>
    </row>
    <row r="278" s="2" customFormat="1">
      <c r="A278" s="41"/>
      <c r="B278" s="42"/>
      <c r="C278" s="43"/>
      <c r="D278" s="228" t="s">
        <v>202</v>
      </c>
      <c r="E278" s="43"/>
      <c r="F278" s="229" t="s">
        <v>7852</v>
      </c>
      <c r="G278" s="43"/>
      <c r="H278" s="43"/>
      <c r="I278" s="230"/>
      <c r="J278" s="43"/>
      <c r="K278" s="43"/>
      <c r="L278" s="47"/>
      <c r="M278" s="231"/>
      <c r="N278" s="232"/>
      <c r="O278" s="87"/>
      <c r="P278" s="87"/>
      <c r="Q278" s="87"/>
      <c r="R278" s="87"/>
      <c r="S278" s="87"/>
      <c r="T278" s="88"/>
      <c r="U278" s="41"/>
      <c r="V278" s="41"/>
      <c r="W278" s="41"/>
      <c r="X278" s="41"/>
      <c r="Y278" s="41"/>
      <c r="Z278" s="41"/>
      <c r="AA278" s="41"/>
      <c r="AB278" s="41"/>
      <c r="AC278" s="41"/>
      <c r="AD278" s="41"/>
      <c r="AE278" s="41"/>
      <c r="AT278" s="20" t="s">
        <v>202</v>
      </c>
      <c r="AU278" s="20" t="s">
        <v>78</v>
      </c>
    </row>
    <row r="279" s="2" customFormat="1" ht="16.5" customHeight="1">
      <c r="A279" s="41"/>
      <c r="B279" s="42"/>
      <c r="C279" s="215" t="s">
        <v>871</v>
      </c>
      <c r="D279" s="215" t="s">
        <v>195</v>
      </c>
      <c r="E279" s="216" t="s">
        <v>7854</v>
      </c>
      <c r="F279" s="217" t="s">
        <v>7855</v>
      </c>
      <c r="G279" s="218" t="s">
        <v>7609</v>
      </c>
      <c r="H279" s="219">
        <v>4</v>
      </c>
      <c r="I279" s="220"/>
      <c r="J279" s="221">
        <f>ROUND(I279*H279,2)</f>
        <v>0</v>
      </c>
      <c r="K279" s="217" t="s">
        <v>19</v>
      </c>
      <c r="L279" s="47"/>
      <c r="M279" s="222" t="s">
        <v>19</v>
      </c>
      <c r="N279" s="223" t="s">
        <v>40</v>
      </c>
      <c r="O279" s="87"/>
      <c r="P279" s="224">
        <f>O279*H279</f>
        <v>0</v>
      </c>
      <c r="Q279" s="224">
        <v>0</v>
      </c>
      <c r="R279" s="224">
        <f>Q279*H279</f>
        <v>0</v>
      </c>
      <c r="S279" s="224">
        <v>0</v>
      </c>
      <c r="T279" s="225">
        <f>S279*H279</f>
        <v>0</v>
      </c>
      <c r="U279" s="41"/>
      <c r="V279" s="41"/>
      <c r="W279" s="41"/>
      <c r="X279" s="41"/>
      <c r="Y279" s="41"/>
      <c r="Z279" s="41"/>
      <c r="AA279" s="41"/>
      <c r="AB279" s="41"/>
      <c r="AC279" s="41"/>
      <c r="AD279" s="41"/>
      <c r="AE279" s="41"/>
      <c r="AR279" s="226" t="s">
        <v>200</v>
      </c>
      <c r="AT279" s="226" t="s">
        <v>195</v>
      </c>
      <c r="AU279" s="226" t="s">
        <v>78</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7856</v>
      </c>
    </row>
    <row r="280" s="2" customFormat="1">
      <c r="A280" s="41"/>
      <c r="B280" s="42"/>
      <c r="C280" s="43"/>
      <c r="D280" s="228" t="s">
        <v>202</v>
      </c>
      <c r="E280" s="43"/>
      <c r="F280" s="229" t="s">
        <v>7855</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78</v>
      </c>
    </row>
    <row r="281" s="2" customFormat="1" ht="16.5" customHeight="1">
      <c r="A281" s="41"/>
      <c r="B281" s="42"/>
      <c r="C281" s="215" t="s">
        <v>880</v>
      </c>
      <c r="D281" s="215" t="s">
        <v>195</v>
      </c>
      <c r="E281" s="216" t="s">
        <v>7857</v>
      </c>
      <c r="F281" s="217" t="s">
        <v>7858</v>
      </c>
      <c r="G281" s="218" t="s">
        <v>7609</v>
      </c>
      <c r="H281" s="219">
        <v>3</v>
      </c>
      <c r="I281" s="220"/>
      <c r="J281" s="221">
        <f>ROUND(I281*H281,2)</f>
        <v>0</v>
      </c>
      <c r="K281" s="217" t="s">
        <v>19</v>
      </c>
      <c r="L281" s="47"/>
      <c r="M281" s="222" t="s">
        <v>19</v>
      </c>
      <c r="N281" s="223" t="s">
        <v>40</v>
      </c>
      <c r="O281" s="87"/>
      <c r="P281" s="224">
        <f>O281*H281</f>
        <v>0</v>
      </c>
      <c r="Q281" s="224">
        <v>0</v>
      </c>
      <c r="R281" s="224">
        <f>Q281*H281</f>
        <v>0</v>
      </c>
      <c r="S281" s="224">
        <v>0</v>
      </c>
      <c r="T281" s="225">
        <f>S281*H281</f>
        <v>0</v>
      </c>
      <c r="U281" s="41"/>
      <c r="V281" s="41"/>
      <c r="W281" s="41"/>
      <c r="X281" s="41"/>
      <c r="Y281" s="41"/>
      <c r="Z281" s="41"/>
      <c r="AA281" s="41"/>
      <c r="AB281" s="41"/>
      <c r="AC281" s="41"/>
      <c r="AD281" s="41"/>
      <c r="AE281" s="41"/>
      <c r="AR281" s="226" t="s">
        <v>200</v>
      </c>
      <c r="AT281" s="226" t="s">
        <v>195</v>
      </c>
      <c r="AU281" s="226" t="s">
        <v>78</v>
      </c>
      <c r="AY281" s="20" t="s">
        <v>193</v>
      </c>
      <c r="BE281" s="227">
        <f>IF(N281="základní",J281,0)</f>
        <v>0</v>
      </c>
      <c r="BF281" s="227">
        <f>IF(N281="snížená",J281,0)</f>
        <v>0</v>
      </c>
      <c r="BG281" s="227">
        <f>IF(N281="zákl. přenesená",J281,0)</f>
        <v>0</v>
      </c>
      <c r="BH281" s="227">
        <f>IF(N281="sníž. přenesená",J281,0)</f>
        <v>0</v>
      </c>
      <c r="BI281" s="227">
        <f>IF(N281="nulová",J281,0)</f>
        <v>0</v>
      </c>
      <c r="BJ281" s="20" t="s">
        <v>76</v>
      </c>
      <c r="BK281" s="227">
        <f>ROUND(I281*H281,2)</f>
        <v>0</v>
      </c>
      <c r="BL281" s="20" t="s">
        <v>200</v>
      </c>
      <c r="BM281" s="226" t="s">
        <v>7859</v>
      </c>
    </row>
    <row r="282" s="2" customFormat="1">
      <c r="A282" s="41"/>
      <c r="B282" s="42"/>
      <c r="C282" s="43"/>
      <c r="D282" s="228" t="s">
        <v>202</v>
      </c>
      <c r="E282" s="43"/>
      <c r="F282" s="229" t="s">
        <v>7858</v>
      </c>
      <c r="G282" s="43"/>
      <c r="H282" s="43"/>
      <c r="I282" s="230"/>
      <c r="J282" s="43"/>
      <c r="K282" s="43"/>
      <c r="L282" s="47"/>
      <c r="M282" s="231"/>
      <c r="N282" s="232"/>
      <c r="O282" s="87"/>
      <c r="P282" s="87"/>
      <c r="Q282" s="87"/>
      <c r="R282" s="87"/>
      <c r="S282" s="87"/>
      <c r="T282" s="88"/>
      <c r="U282" s="41"/>
      <c r="V282" s="41"/>
      <c r="W282" s="41"/>
      <c r="X282" s="41"/>
      <c r="Y282" s="41"/>
      <c r="Z282" s="41"/>
      <c r="AA282" s="41"/>
      <c r="AB282" s="41"/>
      <c r="AC282" s="41"/>
      <c r="AD282" s="41"/>
      <c r="AE282" s="41"/>
      <c r="AT282" s="20" t="s">
        <v>202</v>
      </c>
      <c r="AU282" s="20" t="s">
        <v>78</v>
      </c>
    </row>
    <row r="283" s="2" customFormat="1" ht="16.5" customHeight="1">
      <c r="A283" s="41"/>
      <c r="B283" s="42"/>
      <c r="C283" s="215" t="s">
        <v>888</v>
      </c>
      <c r="D283" s="215" t="s">
        <v>195</v>
      </c>
      <c r="E283" s="216" t="s">
        <v>7860</v>
      </c>
      <c r="F283" s="217" t="s">
        <v>7861</v>
      </c>
      <c r="G283" s="218" t="s">
        <v>7609</v>
      </c>
      <c r="H283" s="219">
        <v>16</v>
      </c>
      <c r="I283" s="220"/>
      <c r="J283" s="221">
        <f>ROUND(I283*H283,2)</f>
        <v>0</v>
      </c>
      <c r="K283" s="217" t="s">
        <v>19</v>
      </c>
      <c r="L283" s="47"/>
      <c r="M283" s="222" t="s">
        <v>19</v>
      </c>
      <c r="N283" s="223" t="s">
        <v>40</v>
      </c>
      <c r="O283" s="87"/>
      <c r="P283" s="224">
        <f>O283*H283</f>
        <v>0</v>
      </c>
      <c r="Q283" s="224">
        <v>0</v>
      </c>
      <c r="R283" s="224">
        <f>Q283*H283</f>
        <v>0</v>
      </c>
      <c r="S283" s="224">
        <v>0</v>
      </c>
      <c r="T283" s="225">
        <f>S283*H283</f>
        <v>0</v>
      </c>
      <c r="U283" s="41"/>
      <c r="V283" s="41"/>
      <c r="W283" s="41"/>
      <c r="X283" s="41"/>
      <c r="Y283" s="41"/>
      <c r="Z283" s="41"/>
      <c r="AA283" s="41"/>
      <c r="AB283" s="41"/>
      <c r="AC283" s="41"/>
      <c r="AD283" s="41"/>
      <c r="AE283" s="41"/>
      <c r="AR283" s="226" t="s">
        <v>200</v>
      </c>
      <c r="AT283" s="226" t="s">
        <v>195</v>
      </c>
      <c r="AU283" s="226" t="s">
        <v>78</v>
      </c>
      <c r="AY283" s="20" t="s">
        <v>193</v>
      </c>
      <c r="BE283" s="227">
        <f>IF(N283="základní",J283,0)</f>
        <v>0</v>
      </c>
      <c r="BF283" s="227">
        <f>IF(N283="snížená",J283,0)</f>
        <v>0</v>
      </c>
      <c r="BG283" s="227">
        <f>IF(N283="zákl. přenesená",J283,0)</f>
        <v>0</v>
      </c>
      <c r="BH283" s="227">
        <f>IF(N283="sníž. přenesená",J283,0)</f>
        <v>0</v>
      </c>
      <c r="BI283" s="227">
        <f>IF(N283="nulová",J283,0)</f>
        <v>0</v>
      </c>
      <c r="BJ283" s="20" t="s">
        <v>76</v>
      </c>
      <c r="BK283" s="227">
        <f>ROUND(I283*H283,2)</f>
        <v>0</v>
      </c>
      <c r="BL283" s="20" t="s">
        <v>200</v>
      </c>
      <c r="BM283" s="226" t="s">
        <v>7862</v>
      </c>
    </row>
    <row r="284" s="2" customFormat="1">
      <c r="A284" s="41"/>
      <c r="B284" s="42"/>
      <c r="C284" s="43"/>
      <c r="D284" s="228" t="s">
        <v>202</v>
      </c>
      <c r="E284" s="43"/>
      <c r="F284" s="229" t="s">
        <v>7861</v>
      </c>
      <c r="G284" s="43"/>
      <c r="H284" s="43"/>
      <c r="I284" s="230"/>
      <c r="J284" s="43"/>
      <c r="K284" s="43"/>
      <c r="L284" s="47"/>
      <c r="M284" s="231"/>
      <c r="N284" s="232"/>
      <c r="O284" s="87"/>
      <c r="P284" s="87"/>
      <c r="Q284" s="87"/>
      <c r="R284" s="87"/>
      <c r="S284" s="87"/>
      <c r="T284" s="88"/>
      <c r="U284" s="41"/>
      <c r="V284" s="41"/>
      <c r="W284" s="41"/>
      <c r="X284" s="41"/>
      <c r="Y284" s="41"/>
      <c r="Z284" s="41"/>
      <c r="AA284" s="41"/>
      <c r="AB284" s="41"/>
      <c r="AC284" s="41"/>
      <c r="AD284" s="41"/>
      <c r="AE284" s="41"/>
      <c r="AT284" s="20" t="s">
        <v>202</v>
      </c>
      <c r="AU284" s="20" t="s">
        <v>78</v>
      </c>
    </row>
    <row r="285" s="2" customFormat="1" ht="16.5" customHeight="1">
      <c r="A285" s="41"/>
      <c r="B285" s="42"/>
      <c r="C285" s="215" t="s">
        <v>894</v>
      </c>
      <c r="D285" s="215" t="s">
        <v>195</v>
      </c>
      <c r="E285" s="216" t="s">
        <v>7863</v>
      </c>
      <c r="F285" s="217" t="s">
        <v>7864</v>
      </c>
      <c r="G285" s="218" t="s">
        <v>7609</v>
      </c>
      <c r="H285" s="219">
        <v>15</v>
      </c>
      <c r="I285" s="220"/>
      <c r="J285" s="221">
        <f>ROUND(I285*H285,2)</f>
        <v>0</v>
      </c>
      <c r="K285" s="217" t="s">
        <v>19</v>
      </c>
      <c r="L285" s="47"/>
      <c r="M285" s="222" t="s">
        <v>19</v>
      </c>
      <c r="N285" s="223" t="s">
        <v>40</v>
      </c>
      <c r="O285" s="87"/>
      <c r="P285" s="224">
        <f>O285*H285</f>
        <v>0</v>
      </c>
      <c r="Q285" s="224">
        <v>0</v>
      </c>
      <c r="R285" s="224">
        <f>Q285*H285</f>
        <v>0</v>
      </c>
      <c r="S285" s="224">
        <v>0</v>
      </c>
      <c r="T285" s="225">
        <f>S285*H285</f>
        <v>0</v>
      </c>
      <c r="U285" s="41"/>
      <c r="V285" s="41"/>
      <c r="W285" s="41"/>
      <c r="X285" s="41"/>
      <c r="Y285" s="41"/>
      <c r="Z285" s="41"/>
      <c r="AA285" s="41"/>
      <c r="AB285" s="41"/>
      <c r="AC285" s="41"/>
      <c r="AD285" s="41"/>
      <c r="AE285" s="41"/>
      <c r="AR285" s="226" t="s">
        <v>200</v>
      </c>
      <c r="AT285" s="226" t="s">
        <v>195</v>
      </c>
      <c r="AU285" s="226" t="s">
        <v>78</v>
      </c>
      <c r="AY285" s="20" t="s">
        <v>193</v>
      </c>
      <c r="BE285" s="227">
        <f>IF(N285="základní",J285,0)</f>
        <v>0</v>
      </c>
      <c r="BF285" s="227">
        <f>IF(N285="snížená",J285,0)</f>
        <v>0</v>
      </c>
      <c r="BG285" s="227">
        <f>IF(N285="zákl. přenesená",J285,0)</f>
        <v>0</v>
      </c>
      <c r="BH285" s="227">
        <f>IF(N285="sníž. přenesená",J285,0)</f>
        <v>0</v>
      </c>
      <c r="BI285" s="227">
        <f>IF(N285="nulová",J285,0)</f>
        <v>0</v>
      </c>
      <c r="BJ285" s="20" t="s">
        <v>76</v>
      </c>
      <c r="BK285" s="227">
        <f>ROUND(I285*H285,2)</f>
        <v>0</v>
      </c>
      <c r="BL285" s="20" t="s">
        <v>200</v>
      </c>
      <c r="BM285" s="226" t="s">
        <v>7865</v>
      </c>
    </row>
    <row r="286" s="2" customFormat="1">
      <c r="A286" s="41"/>
      <c r="B286" s="42"/>
      <c r="C286" s="43"/>
      <c r="D286" s="228" t="s">
        <v>202</v>
      </c>
      <c r="E286" s="43"/>
      <c r="F286" s="229" t="s">
        <v>7864</v>
      </c>
      <c r="G286" s="43"/>
      <c r="H286" s="43"/>
      <c r="I286" s="230"/>
      <c r="J286" s="43"/>
      <c r="K286" s="43"/>
      <c r="L286" s="47"/>
      <c r="M286" s="231"/>
      <c r="N286" s="232"/>
      <c r="O286" s="87"/>
      <c r="P286" s="87"/>
      <c r="Q286" s="87"/>
      <c r="R286" s="87"/>
      <c r="S286" s="87"/>
      <c r="T286" s="88"/>
      <c r="U286" s="41"/>
      <c r="V286" s="41"/>
      <c r="W286" s="41"/>
      <c r="X286" s="41"/>
      <c r="Y286" s="41"/>
      <c r="Z286" s="41"/>
      <c r="AA286" s="41"/>
      <c r="AB286" s="41"/>
      <c r="AC286" s="41"/>
      <c r="AD286" s="41"/>
      <c r="AE286" s="41"/>
      <c r="AT286" s="20" t="s">
        <v>202</v>
      </c>
      <c r="AU286" s="20" t="s">
        <v>78</v>
      </c>
    </row>
    <row r="287" s="2" customFormat="1" ht="16.5" customHeight="1">
      <c r="A287" s="41"/>
      <c r="B287" s="42"/>
      <c r="C287" s="215" t="s">
        <v>903</v>
      </c>
      <c r="D287" s="215" t="s">
        <v>195</v>
      </c>
      <c r="E287" s="216" t="s">
        <v>7866</v>
      </c>
      <c r="F287" s="217" t="s">
        <v>7867</v>
      </c>
      <c r="G287" s="218" t="s">
        <v>7609</v>
      </c>
      <c r="H287" s="219">
        <v>8</v>
      </c>
      <c r="I287" s="220"/>
      <c r="J287" s="221">
        <f>ROUND(I287*H287,2)</f>
        <v>0</v>
      </c>
      <c r="K287" s="217" t="s">
        <v>19</v>
      </c>
      <c r="L287" s="47"/>
      <c r="M287" s="222" t="s">
        <v>19</v>
      </c>
      <c r="N287" s="223" t="s">
        <v>40</v>
      </c>
      <c r="O287" s="87"/>
      <c r="P287" s="224">
        <f>O287*H287</f>
        <v>0</v>
      </c>
      <c r="Q287" s="224">
        <v>0</v>
      </c>
      <c r="R287" s="224">
        <f>Q287*H287</f>
        <v>0</v>
      </c>
      <c r="S287" s="224">
        <v>0</v>
      </c>
      <c r="T287" s="225">
        <f>S287*H287</f>
        <v>0</v>
      </c>
      <c r="U287" s="41"/>
      <c r="V287" s="41"/>
      <c r="W287" s="41"/>
      <c r="X287" s="41"/>
      <c r="Y287" s="41"/>
      <c r="Z287" s="41"/>
      <c r="AA287" s="41"/>
      <c r="AB287" s="41"/>
      <c r="AC287" s="41"/>
      <c r="AD287" s="41"/>
      <c r="AE287" s="41"/>
      <c r="AR287" s="226" t="s">
        <v>200</v>
      </c>
      <c r="AT287" s="226" t="s">
        <v>195</v>
      </c>
      <c r="AU287" s="226" t="s">
        <v>78</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200</v>
      </c>
      <c r="BM287" s="226" t="s">
        <v>7868</v>
      </c>
    </row>
    <row r="288" s="2" customFormat="1">
      <c r="A288" s="41"/>
      <c r="B288" s="42"/>
      <c r="C288" s="43"/>
      <c r="D288" s="228" t="s">
        <v>202</v>
      </c>
      <c r="E288" s="43"/>
      <c r="F288" s="229" t="s">
        <v>7867</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78</v>
      </c>
    </row>
    <row r="289" s="2" customFormat="1" ht="16.5" customHeight="1">
      <c r="A289" s="41"/>
      <c r="B289" s="42"/>
      <c r="C289" s="215" t="s">
        <v>2267</v>
      </c>
      <c r="D289" s="215" t="s">
        <v>195</v>
      </c>
      <c r="E289" s="216" t="s">
        <v>7869</v>
      </c>
      <c r="F289" s="217" t="s">
        <v>7870</v>
      </c>
      <c r="G289" s="218" t="s">
        <v>7609</v>
      </c>
      <c r="H289" s="219">
        <v>2</v>
      </c>
      <c r="I289" s="220"/>
      <c r="J289" s="221">
        <f>ROUND(I289*H289,2)</f>
        <v>0</v>
      </c>
      <c r="K289" s="217" t="s">
        <v>19</v>
      </c>
      <c r="L289" s="47"/>
      <c r="M289" s="222" t="s">
        <v>19</v>
      </c>
      <c r="N289" s="223" t="s">
        <v>40</v>
      </c>
      <c r="O289" s="87"/>
      <c r="P289" s="224">
        <f>O289*H289</f>
        <v>0</v>
      </c>
      <c r="Q289" s="224">
        <v>0</v>
      </c>
      <c r="R289" s="224">
        <f>Q289*H289</f>
        <v>0</v>
      </c>
      <c r="S289" s="224">
        <v>0</v>
      </c>
      <c r="T289" s="225">
        <f>S289*H289</f>
        <v>0</v>
      </c>
      <c r="U289" s="41"/>
      <c r="V289" s="41"/>
      <c r="W289" s="41"/>
      <c r="X289" s="41"/>
      <c r="Y289" s="41"/>
      <c r="Z289" s="41"/>
      <c r="AA289" s="41"/>
      <c r="AB289" s="41"/>
      <c r="AC289" s="41"/>
      <c r="AD289" s="41"/>
      <c r="AE289" s="41"/>
      <c r="AR289" s="226" t="s">
        <v>200</v>
      </c>
      <c r="AT289" s="226" t="s">
        <v>195</v>
      </c>
      <c r="AU289" s="226" t="s">
        <v>78</v>
      </c>
      <c r="AY289" s="20" t="s">
        <v>193</v>
      </c>
      <c r="BE289" s="227">
        <f>IF(N289="základní",J289,0)</f>
        <v>0</v>
      </c>
      <c r="BF289" s="227">
        <f>IF(N289="snížená",J289,0)</f>
        <v>0</v>
      </c>
      <c r="BG289" s="227">
        <f>IF(N289="zákl. přenesená",J289,0)</f>
        <v>0</v>
      </c>
      <c r="BH289" s="227">
        <f>IF(N289="sníž. přenesená",J289,0)</f>
        <v>0</v>
      </c>
      <c r="BI289" s="227">
        <f>IF(N289="nulová",J289,0)</f>
        <v>0</v>
      </c>
      <c r="BJ289" s="20" t="s">
        <v>76</v>
      </c>
      <c r="BK289" s="227">
        <f>ROUND(I289*H289,2)</f>
        <v>0</v>
      </c>
      <c r="BL289" s="20" t="s">
        <v>200</v>
      </c>
      <c r="BM289" s="226" t="s">
        <v>7871</v>
      </c>
    </row>
    <row r="290" s="2" customFormat="1">
      <c r="A290" s="41"/>
      <c r="B290" s="42"/>
      <c r="C290" s="43"/>
      <c r="D290" s="228" t="s">
        <v>202</v>
      </c>
      <c r="E290" s="43"/>
      <c r="F290" s="229" t="s">
        <v>7870</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202</v>
      </c>
      <c r="AU290" s="20" t="s">
        <v>78</v>
      </c>
    </row>
    <row r="291" s="2" customFormat="1" ht="16.5" customHeight="1">
      <c r="A291" s="41"/>
      <c r="B291" s="42"/>
      <c r="C291" s="215" t="s">
        <v>2273</v>
      </c>
      <c r="D291" s="215" t="s">
        <v>195</v>
      </c>
      <c r="E291" s="216" t="s">
        <v>7872</v>
      </c>
      <c r="F291" s="217" t="s">
        <v>7873</v>
      </c>
      <c r="G291" s="218" t="s">
        <v>7609</v>
      </c>
      <c r="H291" s="219">
        <v>3</v>
      </c>
      <c r="I291" s="220"/>
      <c r="J291" s="221">
        <f>ROUND(I291*H291,2)</f>
        <v>0</v>
      </c>
      <c r="K291" s="217" t="s">
        <v>19</v>
      </c>
      <c r="L291" s="47"/>
      <c r="M291" s="222" t="s">
        <v>19</v>
      </c>
      <c r="N291" s="223" t="s">
        <v>40</v>
      </c>
      <c r="O291" s="87"/>
      <c r="P291" s="224">
        <f>O291*H291</f>
        <v>0</v>
      </c>
      <c r="Q291" s="224">
        <v>0</v>
      </c>
      <c r="R291" s="224">
        <f>Q291*H291</f>
        <v>0</v>
      </c>
      <c r="S291" s="224">
        <v>0</v>
      </c>
      <c r="T291" s="225">
        <f>S291*H291</f>
        <v>0</v>
      </c>
      <c r="U291" s="41"/>
      <c r="V291" s="41"/>
      <c r="W291" s="41"/>
      <c r="X291" s="41"/>
      <c r="Y291" s="41"/>
      <c r="Z291" s="41"/>
      <c r="AA291" s="41"/>
      <c r="AB291" s="41"/>
      <c r="AC291" s="41"/>
      <c r="AD291" s="41"/>
      <c r="AE291" s="41"/>
      <c r="AR291" s="226" t="s">
        <v>200</v>
      </c>
      <c r="AT291" s="226" t="s">
        <v>195</v>
      </c>
      <c r="AU291" s="226" t="s">
        <v>78</v>
      </c>
      <c r="AY291" s="20" t="s">
        <v>193</v>
      </c>
      <c r="BE291" s="227">
        <f>IF(N291="základní",J291,0)</f>
        <v>0</v>
      </c>
      <c r="BF291" s="227">
        <f>IF(N291="snížená",J291,0)</f>
        <v>0</v>
      </c>
      <c r="BG291" s="227">
        <f>IF(N291="zákl. přenesená",J291,0)</f>
        <v>0</v>
      </c>
      <c r="BH291" s="227">
        <f>IF(N291="sníž. přenesená",J291,0)</f>
        <v>0</v>
      </c>
      <c r="BI291" s="227">
        <f>IF(N291="nulová",J291,0)</f>
        <v>0</v>
      </c>
      <c r="BJ291" s="20" t="s">
        <v>76</v>
      </c>
      <c r="BK291" s="227">
        <f>ROUND(I291*H291,2)</f>
        <v>0</v>
      </c>
      <c r="BL291" s="20" t="s">
        <v>200</v>
      </c>
      <c r="BM291" s="226" t="s">
        <v>7874</v>
      </c>
    </row>
    <row r="292" s="2" customFormat="1">
      <c r="A292" s="41"/>
      <c r="B292" s="42"/>
      <c r="C292" s="43"/>
      <c r="D292" s="228" t="s">
        <v>202</v>
      </c>
      <c r="E292" s="43"/>
      <c r="F292" s="229" t="s">
        <v>7873</v>
      </c>
      <c r="G292" s="43"/>
      <c r="H292" s="43"/>
      <c r="I292" s="230"/>
      <c r="J292" s="43"/>
      <c r="K292" s="43"/>
      <c r="L292" s="47"/>
      <c r="M292" s="231"/>
      <c r="N292" s="232"/>
      <c r="O292" s="87"/>
      <c r="P292" s="87"/>
      <c r="Q292" s="87"/>
      <c r="R292" s="87"/>
      <c r="S292" s="87"/>
      <c r="T292" s="88"/>
      <c r="U292" s="41"/>
      <c r="V292" s="41"/>
      <c r="W292" s="41"/>
      <c r="X292" s="41"/>
      <c r="Y292" s="41"/>
      <c r="Z292" s="41"/>
      <c r="AA292" s="41"/>
      <c r="AB292" s="41"/>
      <c r="AC292" s="41"/>
      <c r="AD292" s="41"/>
      <c r="AE292" s="41"/>
      <c r="AT292" s="20" t="s">
        <v>202</v>
      </c>
      <c r="AU292" s="20" t="s">
        <v>78</v>
      </c>
    </row>
    <row r="293" s="2" customFormat="1" ht="16.5" customHeight="1">
      <c r="A293" s="41"/>
      <c r="B293" s="42"/>
      <c r="C293" s="215" t="s">
        <v>2278</v>
      </c>
      <c r="D293" s="215" t="s">
        <v>195</v>
      </c>
      <c r="E293" s="216" t="s">
        <v>7875</v>
      </c>
      <c r="F293" s="217" t="s">
        <v>7876</v>
      </c>
      <c r="G293" s="218" t="s">
        <v>7609</v>
      </c>
      <c r="H293" s="219">
        <v>15</v>
      </c>
      <c r="I293" s="220"/>
      <c r="J293" s="221">
        <f>ROUND(I293*H293,2)</f>
        <v>0</v>
      </c>
      <c r="K293" s="217" t="s">
        <v>19</v>
      </c>
      <c r="L293" s="47"/>
      <c r="M293" s="222" t="s">
        <v>19</v>
      </c>
      <c r="N293" s="223" t="s">
        <v>40</v>
      </c>
      <c r="O293" s="87"/>
      <c r="P293" s="224">
        <f>O293*H293</f>
        <v>0</v>
      </c>
      <c r="Q293" s="224">
        <v>0</v>
      </c>
      <c r="R293" s="224">
        <f>Q293*H293</f>
        <v>0</v>
      </c>
      <c r="S293" s="224">
        <v>0</v>
      </c>
      <c r="T293" s="225">
        <f>S293*H293</f>
        <v>0</v>
      </c>
      <c r="U293" s="41"/>
      <c r="V293" s="41"/>
      <c r="W293" s="41"/>
      <c r="X293" s="41"/>
      <c r="Y293" s="41"/>
      <c r="Z293" s="41"/>
      <c r="AA293" s="41"/>
      <c r="AB293" s="41"/>
      <c r="AC293" s="41"/>
      <c r="AD293" s="41"/>
      <c r="AE293" s="41"/>
      <c r="AR293" s="226" t="s">
        <v>200</v>
      </c>
      <c r="AT293" s="226" t="s">
        <v>195</v>
      </c>
      <c r="AU293" s="226" t="s">
        <v>78</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7877</v>
      </c>
    </row>
    <row r="294" s="2" customFormat="1">
      <c r="A294" s="41"/>
      <c r="B294" s="42"/>
      <c r="C294" s="43"/>
      <c r="D294" s="228" t="s">
        <v>202</v>
      </c>
      <c r="E294" s="43"/>
      <c r="F294" s="229" t="s">
        <v>7876</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78</v>
      </c>
    </row>
    <row r="295" s="2" customFormat="1" ht="16.5" customHeight="1">
      <c r="A295" s="41"/>
      <c r="B295" s="42"/>
      <c r="C295" s="215" t="s">
        <v>2284</v>
      </c>
      <c r="D295" s="215" t="s">
        <v>195</v>
      </c>
      <c r="E295" s="216" t="s">
        <v>7878</v>
      </c>
      <c r="F295" s="217" t="s">
        <v>7879</v>
      </c>
      <c r="G295" s="218" t="s">
        <v>7609</v>
      </c>
      <c r="H295" s="219">
        <v>1</v>
      </c>
      <c r="I295" s="220"/>
      <c r="J295" s="221">
        <f>ROUND(I295*H295,2)</f>
        <v>0</v>
      </c>
      <c r="K295" s="217" t="s">
        <v>19</v>
      </c>
      <c r="L295" s="47"/>
      <c r="M295" s="222" t="s">
        <v>19</v>
      </c>
      <c r="N295" s="223" t="s">
        <v>40</v>
      </c>
      <c r="O295" s="87"/>
      <c r="P295" s="224">
        <f>O295*H295</f>
        <v>0</v>
      </c>
      <c r="Q295" s="224">
        <v>0</v>
      </c>
      <c r="R295" s="224">
        <f>Q295*H295</f>
        <v>0</v>
      </c>
      <c r="S295" s="224">
        <v>0</v>
      </c>
      <c r="T295" s="225">
        <f>S295*H295</f>
        <v>0</v>
      </c>
      <c r="U295" s="41"/>
      <c r="V295" s="41"/>
      <c r="W295" s="41"/>
      <c r="X295" s="41"/>
      <c r="Y295" s="41"/>
      <c r="Z295" s="41"/>
      <c r="AA295" s="41"/>
      <c r="AB295" s="41"/>
      <c r="AC295" s="41"/>
      <c r="AD295" s="41"/>
      <c r="AE295" s="41"/>
      <c r="AR295" s="226" t="s">
        <v>200</v>
      </c>
      <c r="AT295" s="226" t="s">
        <v>195</v>
      </c>
      <c r="AU295" s="226" t="s">
        <v>78</v>
      </c>
      <c r="AY295" s="20" t="s">
        <v>193</v>
      </c>
      <c r="BE295" s="227">
        <f>IF(N295="základní",J295,0)</f>
        <v>0</v>
      </c>
      <c r="BF295" s="227">
        <f>IF(N295="snížená",J295,0)</f>
        <v>0</v>
      </c>
      <c r="BG295" s="227">
        <f>IF(N295="zákl. přenesená",J295,0)</f>
        <v>0</v>
      </c>
      <c r="BH295" s="227">
        <f>IF(N295="sníž. přenesená",J295,0)</f>
        <v>0</v>
      </c>
      <c r="BI295" s="227">
        <f>IF(N295="nulová",J295,0)</f>
        <v>0</v>
      </c>
      <c r="BJ295" s="20" t="s">
        <v>76</v>
      </c>
      <c r="BK295" s="227">
        <f>ROUND(I295*H295,2)</f>
        <v>0</v>
      </c>
      <c r="BL295" s="20" t="s">
        <v>200</v>
      </c>
      <c r="BM295" s="226" t="s">
        <v>7880</v>
      </c>
    </row>
    <row r="296" s="2" customFormat="1">
      <c r="A296" s="41"/>
      <c r="B296" s="42"/>
      <c r="C296" s="43"/>
      <c r="D296" s="228" t="s">
        <v>202</v>
      </c>
      <c r="E296" s="43"/>
      <c r="F296" s="229" t="s">
        <v>7879</v>
      </c>
      <c r="G296" s="43"/>
      <c r="H296" s="43"/>
      <c r="I296" s="230"/>
      <c r="J296" s="43"/>
      <c r="K296" s="43"/>
      <c r="L296" s="47"/>
      <c r="M296" s="231"/>
      <c r="N296" s="232"/>
      <c r="O296" s="87"/>
      <c r="P296" s="87"/>
      <c r="Q296" s="87"/>
      <c r="R296" s="87"/>
      <c r="S296" s="87"/>
      <c r="T296" s="88"/>
      <c r="U296" s="41"/>
      <c r="V296" s="41"/>
      <c r="W296" s="41"/>
      <c r="X296" s="41"/>
      <c r="Y296" s="41"/>
      <c r="Z296" s="41"/>
      <c r="AA296" s="41"/>
      <c r="AB296" s="41"/>
      <c r="AC296" s="41"/>
      <c r="AD296" s="41"/>
      <c r="AE296" s="41"/>
      <c r="AT296" s="20" t="s">
        <v>202</v>
      </c>
      <c r="AU296" s="20" t="s">
        <v>78</v>
      </c>
    </row>
    <row r="297" s="2" customFormat="1" ht="16.5" customHeight="1">
      <c r="A297" s="41"/>
      <c r="B297" s="42"/>
      <c r="C297" s="215" t="s">
        <v>2290</v>
      </c>
      <c r="D297" s="215" t="s">
        <v>195</v>
      </c>
      <c r="E297" s="216" t="s">
        <v>7881</v>
      </c>
      <c r="F297" s="217" t="s">
        <v>7882</v>
      </c>
      <c r="G297" s="218" t="s">
        <v>7609</v>
      </c>
      <c r="H297" s="219">
        <v>1</v>
      </c>
      <c r="I297" s="220"/>
      <c r="J297" s="221">
        <f>ROUND(I297*H297,2)</f>
        <v>0</v>
      </c>
      <c r="K297" s="217" t="s">
        <v>19</v>
      </c>
      <c r="L297" s="47"/>
      <c r="M297" s="222" t="s">
        <v>19</v>
      </c>
      <c r="N297" s="223" t="s">
        <v>40</v>
      </c>
      <c r="O297" s="87"/>
      <c r="P297" s="224">
        <f>O297*H297</f>
        <v>0</v>
      </c>
      <c r="Q297" s="224">
        <v>0</v>
      </c>
      <c r="R297" s="224">
        <f>Q297*H297</f>
        <v>0</v>
      </c>
      <c r="S297" s="224">
        <v>0</v>
      </c>
      <c r="T297" s="225">
        <f>S297*H297</f>
        <v>0</v>
      </c>
      <c r="U297" s="41"/>
      <c r="V297" s="41"/>
      <c r="W297" s="41"/>
      <c r="X297" s="41"/>
      <c r="Y297" s="41"/>
      <c r="Z297" s="41"/>
      <c r="AA297" s="41"/>
      <c r="AB297" s="41"/>
      <c r="AC297" s="41"/>
      <c r="AD297" s="41"/>
      <c r="AE297" s="41"/>
      <c r="AR297" s="226" t="s">
        <v>200</v>
      </c>
      <c r="AT297" s="226" t="s">
        <v>195</v>
      </c>
      <c r="AU297" s="226" t="s">
        <v>78</v>
      </c>
      <c r="AY297" s="20" t="s">
        <v>193</v>
      </c>
      <c r="BE297" s="227">
        <f>IF(N297="základní",J297,0)</f>
        <v>0</v>
      </c>
      <c r="BF297" s="227">
        <f>IF(N297="snížená",J297,0)</f>
        <v>0</v>
      </c>
      <c r="BG297" s="227">
        <f>IF(N297="zákl. přenesená",J297,0)</f>
        <v>0</v>
      </c>
      <c r="BH297" s="227">
        <f>IF(N297="sníž. přenesená",J297,0)</f>
        <v>0</v>
      </c>
      <c r="BI297" s="227">
        <f>IF(N297="nulová",J297,0)</f>
        <v>0</v>
      </c>
      <c r="BJ297" s="20" t="s">
        <v>76</v>
      </c>
      <c r="BK297" s="227">
        <f>ROUND(I297*H297,2)</f>
        <v>0</v>
      </c>
      <c r="BL297" s="20" t="s">
        <v>200</v>
      </c>
      <c r="BM297" s="226" t="s">
        <v>7883</v>
      </c>
    </row>
    <row r="298" s="2" customFormat="1">
      <c r="A298" s="41"/>
      <c r="B298" s="42"/>
      <c r="C298" s="43"/>
      <c r="D298" s="228" t="s">
        <v>202</v>
      </c>
      <c r="E298" s="43"/>
      <c r="F298" s="229" t="s">
        <v>7882</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202</v>
      </c>
      <c r="AU298" s="20" t="s">
        <v>78</v>
      </c>
    </row>
    <row r="299" s="2" customFormat="1" ht="37.8" customHeight="1">
      <c r="A299" s="41"/>
      <c r="B299" s="42"/>
      <c r="C299" s="215" t="s">
        <v>921</v>
      </c>
      <c r="D299" s="215" t="s">
        <v>195</v>
      </c>
      <c r="E299" s="216" t="s">
        <v>7884</v>
      </c>
      <c r="F299" s="217" t="s">
        <v>7885</v>
      </c>
      <c r="G299" s="218" t="s">
        <v>7609</v>
      </c>
      <c r="H299" s="219">
        <v>2</v>
      </c>
      <c r="I299" s="220"/>
      <c r="J299" s="221">
        <f>ROUND(I299*H299,2)</f>
        <v>0</v>
      </c>
      <c r="K299" s="217" t="s">
        <v>19</v>
      </c>
      <c r="L299" s="47"/>
      <c r="M299" s="222" t="s">
        <v>19</v>
      </c>
      <c r="N299" s="223" t="s">
        <v>40</v>
      </c>
      <c r="O299" s="87"/>
      <c r="P299" s="224">
        <f>O299*H299</f>
        <v>0</v>
      </c>
      <c r="Q299" s="224">
        <v>0</v>
      </c>
      <c r="R299" s="224">
        <f>Q299*H299</f>
        <v>0</v>
      </c>
      <c r="S299" s="224">
        <v>0</v>
      </c>
      <c r="T299" s="225">
        <f>S299*H299</f>
        <v>0</v>
      </c>
      <c r="U299" s="41"/>
      <c r="V299" s="41"/>
      <c r="W299" s="41"/>
      <c r="X299" s="41"/>
      <c r="Y299" s="41"/>
      <c r="Z299" s="41"/>
      <c r="AA299" s="41"/>
      <c r="AB299" s="41"/>
      <c r="AC299" s="41"/>
      <c r="AD299" s="41"/>
      <c r="AE299" s="41"/>
      <c r="AR299" s="226" t="s">
        <v>200</v>
      </c>
      <c r="AT299" s="226" t="s">
        <v>195</v>
      </c>
      <c r="AU299" s="226" t="s">
        <v>78</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7886</v>
      </c>
    </row>
    <row r="300" s="2" customFormat="1">
      <c r="A300" s="41"/>
      <c r="B300" s="42"/>
      <c r="C300" s="43"/>
      <c r="D300" s="228" t="s">
        <v>202</v>
      </c>
      <c r="E300" s="43"/>
      <c r="F300" s="229" t="s">
        <v>7885</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78</v>
      </c>
    </row>
    <row r="301" s="2" customFormat="1" ht="16.5" customHeight="1">
      <c r="A301" s="41"/>
      <c r="B301" s="42"/>
      <c r="C301" s="215" t="s">
        <v>2303</v>
      </c>
      <c r="D301" s="215" t="s">
        <v>195</v>
      </c>
      <c r="E301" s="216" t="s">
        <v>7887</v>
      </c>
      <c r="F301" s="217" t="s">
        <v>7888</v>
      </c>
      <c r="G301" s="218" t="s">
        <v>7609</v>
      </c>
      <c r="H301" s="219">
        <v>20</v>
      </c>
      <c r="I301" s="220"/>
      <c r="J301" s="221">
        <f>ROUND(I301*H301,2)</f>
        <v>0</v>
      </c>
      <c r="K301" s="217" t="s">
        <v>19</v>
      </c>
      <c r="L301" s="47"/>
      <c r="M301" s="222" t="s">
        <v>19</v>
      </c>
      <c r="N301" s="223" t="s">
        <v>40</v>
      </c>
      <c r="O301" s="87"/>
      <c r="P301" s="224">
        <f>O301*H301</f>
        <v>0</v>
      </c>
      <c r="Q301" s="224">
        <v>0</v>
      </c>
      <c r="R301" s="224">
        <f>Q301*H301</f>
        <v>0</v>
      </c>
      <c r="S301" s="224">
        <v>0</v>
      </c>
      <c r="T301" s="225">
        <f>S301*H301</f>
        <v>0</v>
      </c>
      <c r="U301" s="41"/>
      <c r="V301" s="41"/>
      <c r="W301" s="41"/>
      <c r="X301" s="41"/>
      <c r="Y301" s="41"/>
      <c r="Z301" s="41"/>
      <c r="AA301" s="41"/>
      <c r="AB301" s="41"/>
      <c r="AC301" s="41"/>
      <c r="AD301" s="41"/>
      <c r="AE301" s="41"/>
      <c r="AR301" s="226" t="s">
        <v>200</v>
      </c>
      <c r="AT301" s="226" t="s">
        <v>195</v>
      </c>
      <c r="AU301" s="226" t="s">
        <v>78</v>
      </c>
      <c r="AY301" s="20" t="s">
        <v>193</v>
      </c>
      <c r="BE301" s="227">
        <f>IF(N301="základní",J301,0)</f>
        <v>0</v>
      </c>
      <c r="BF301" s="227">
        <f>IF(N301="snížená",J301,0)</f>
        <v>0</v>
      </c>
      <c r="BG301" s="227">
        <f>IF(N301="zákl. přenesená",J301,0)</f>
        <v>0</v>
      </c>
      <c r="BH301" s="227">
        <f>IF(N301="sníž. přenesená",J301,0)</f>
        <v>0</v>
      </c>
      <c r="BI301" s="227">
        <f>IF(N301="nulová",J301,0)</f>
        <v>0</v>
      </c>
      <c r="BJ301" s="20" t="s">
        <v>76</v>
      </c>
      <c r="BK301" s="227">
        <f>ROUND(I301*H301,2)</f>
        <v>0</v>
      </c>
      <c r="BL301" s="20" t="s">
        <v>200</v>
      </c>
      <c r="BM301" s="226" t="s">
        <v>7889</v>
      </c>
    </row>
    <row r="302" s="2" customFormat="1">
      <c r="A302" s="41"/>
      <c r="B302" s="42"/>
      <c r="C302" s="43"/>
      <c r="D302" s="228" t="s">
        <v>202</v>
      </c>
      <c r="E302" s="43"/>
      <c r="F302" s="229" t="s">
        <v>7888</v>
      </c>
      <c r="G302" s="43"/>
      <c r="H302" s="43"/>
      <c r="I302" s="230"/>
      <c r="J302" s="43"/>
      <c r="K302" s="43"/>
      <c r="L302" s="47"/>
      <c r="M302" s="231"/>
      <c r="N302" s="232"/>
      <c r="O302" s="87"/>
      <c r="P302" s="87"/>
      <c r="Q302" s="87"/>
      <c r="R302" s="87"/>
      <c r="S302" s="87"/>
      <c r="T302" s="88"/>
      <c r="U302" s="41"/>
      <c r="V302" s="41"/>
      <c r="W302" s="41"/>
      <c r="X302" s="41"/>
      <c r="Y302" s="41"/>
      <c r="Z302" s="41"/>
      <c r="AA302" s="41"/>
      <c r="AB302" s="41"/>
      <c r="AC302" s="41"/>
      <c r="AD302" s="41"/>
      <c r="AE302" s="41"/>
      <c r="AT302" s="20" t="s">
        <v>202</v>
      </c>
      <c r="AU302" s="20" t="s">
        <v>78</v>
      </c>
    </row>
    <row r="303" s="2" customFormat="1" ht="16.5" customHeight="1">
      <c r="A303" s="41"/>
      <c r="B303" s="42"/>
      <c r="C303" s="215" t="s">
        <v>2309</v>
      </c>
      <c r="D303" s="215" t="s">
        <v>195</v>
      </c>
      <c r="E303" s="216" t="s">
        <v>7890</v>
      </c>
      <c r="F303" s="217" t="s">
        <v>7891</v>
      </c>
      <c r="G303" s="218" t="s">
        <v>1765</v>
      </c>
      <c r="H303" s="219">
        <v>30</v>
      </c>
      <c r="I303" s="220"/>
      <c r="J303" s="221">
        <f>ROUND(I303*H303,2)</f>
        <v>0</v>
      </c>
      <c r="K303" s="217" t="s">
        <v>19</v>
      </c>
      <c r="L303" s="47"/>
      <c r="M303" s="222" t="s">
        <v>19</v>
      </c>
      <c r="N303" s="223" t="s">
        <v>40</v>
      </c>
      <c r="O303" s="87"/>
      <c r="P303" s="224">
        <f>O303*H303</f>
        <v>0</v>
      </c>
      <c r="Q303" s="224">
        <v>0</v>
      </c>
      <c r="R303" s="224">
        <f>Q303*H303</f>
        <v>0</v>
      </c>
      <c r="S303" s="224">
        <v>0</v>
      </c>
      <c r="T303" s="225">
        <f>S303*H303</f>
        <v>0</v>
      </c>
      <c r="U303" s="41"/>
      <c r="V303" s="41"/>
      <c r="W303" s="41"/>
      <c r="X303" s="41"/>
      <c r="Y303" s="41"/>
      <c r="Z303" s="41"/>
      <c r="AA303" s="41"/>
      <c r="AB303" s="41"/>
      <c r="AC303" s="41"/>
      <c r="AD303" s="41"/>
      <c r="AE303" s="41"/>
      <c r="AR303" s="226" t="s">
        <v>200</v>
      </c>
      <c r="AT303" s="226" t="s">
        <v>195</v>
      </c>
      <c r="AU303" s="226" t="s">
        <v>78</v>
      </c>
      <c r="AY303" s="20" t="s">
        <v>193</v>
      </c>
      <c r="BE303" s="227">
        <f>IF(N303="základní",J303,0)</f>
        <v>0</v>
      </c>
      <c r="BF303" s="227">
        <f>IF(N303="snížená",J303,0)</f>
        <v>0</v>
      </c>
      <c r="BG303" s="227">
        <f>IF(N303="zákl. přenesená",J303,0)</f>
        <v>0</v>
      </c>
      <c r="BH303" s="227">
        <f>IF(N303="sníž. přenesená",J303,0)</f>
        <v>0</v>
      </c>
      <c r="BI303" s="227">
        <f>IF(N303="nulová",J303,0)</f>
        <v>0</v>
      </c>
      <c r="BJ303" s="20" t="s">
        <v>76</v>
      </c>
      <c r="BK303" s="227">
        <f>ROUND(I303*H303,2)</f>
        <v>0</v>
      </c>
      <c r="BL303" s="20" t="s">
        <v>200</v>
      </c>
      <c r="BM303" s="226" t="s">
        <v>7892</v>
      </c>
    </row>
    <row r="304" s="2" customFormat="1">
      <c r="A304" s="41"/>
      <c r="B304" s="42"/>
      <c r="C304" s="43"/>
      <c r="D304" s="228" t="s">
        <v>202</v>
      </c>
      <c r="E304" s="43"/>
      <c r="F304" s="229" t="s">
        <v>7891</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202</v>
      </c>
      <c r="AU304" s="20" t="s">
        <v>78</v>
      </c>
    </row>
    <row r="305" s="2" customFormat="1" ht="16.5" customHeight="1">
      <c r="A305" s="41"/>
      <c r="B305" s="42"/>
      <c r="C305" s="215" t="s">
        <v>2312</v>
      </c>
      <c r="D305" s="215" t="s">
        <v>195</v>
      </c>
      <c r="E305" s="216" t="s">
        <v>7893</v>
      </c>
      <c r="F305" s="217" t="s">
        <v>7894</v>
      </c>
      <c r="G305" s="218" t="s">
        <v>7609</v>
      </c>
      <c r="H305" s="219">
        <v>1</v>
      </c>
      <c r="I305" s="220"/>
      <c r="J305" s="221">
        <f>ROUND(I305*H305,2)</f>
        <v>0</v>
      </c>
      <c r="K305" s="217" t="s">
        <v>19</v>
      </c>
      <c r="L305" s="47"/>
      <c r="M305" s="222" t="s">
        <v>19</v>
      </c>
      <c r="N305" s="223" t="s">
        <v>40</v>
      </c>
      <c r="O305" s="87"/>
      <c r="P305" s="224">
        <f>O305*H305</f>
        <v>0</v>
      </c>
      <c r="Q305" s="224">
        <v>0</v>
      </c>
      <c r="R305" s="224">
        <f>Q305*H305</f>
        <v>0</v>
      </c>
      <c r="S305" s="224">
        <v>0</v>
      </c>
      <c r="T305" s="225">
        <f>S305*H305</f>
        <v>0</v>
      </c>
      <c r="U305" s="41"/>
      <c r="V305" s="41"/>
      <c r="W305" s="41"/>
      <c r="X305" s="41"/>
      <c r="Y305" s="41"/>
      <c r="Z305" s="41"/>
      <c r="AA305" s="41"/>
      <c r="AB305" s="41"/>
      <c r="AC305" s="41"/>
      <c r="AD305" s="41"/>
      <c r="AE305" s="41"/>
      <c r="AR305" s="226" t="s">
        <v>200</v>
      </c>
      <c r="AT305" s="226" t="s">
        <v>195</v>
      </c>
      <c r="AU305" s="226" t="s">
        <v>78</v>
      </c>
      <c r="AY305" s="20" t="s">
        <v>193</v>
      </c>
      <c r="BE305" s="227">
        <f>IF(N305="základní",J305,0)</f>
        <v>0</v>
      </c>
      <c r="BF305" s="227">
        <f>IF(N305="snížená",J305,0)</f>
        <v>0</v>
      </c>
      <c r="BG305" s="227">
        <f>IF(N305="zákl. přenesená",J305,0)</f>
        <v>0</v>
      </c>
      <c r="BH305" s="227">
        <f>IF(N305="sníž. přenesená",J305,0)</f>
        <v>0</v>
      </c>
      <c r="BI305" s="227">
        <f>IF(N305="nulová",J305,0)</f>
        <v>0</v>
      </c>
      <c r="BJ305" s="20" t="s">
        <v>76</v>
      </c>
      <c r="BK305" s="227">
        <f>ROUND(I305*H305,2)</f>
        <v>0</v>
      </c>
      <c r="BL305" s="20" t="s">
        <v>200</v>
      </c>
      <c r="BM305" s="226" t="s">
        <v>7895</v>
      </c>
    </row>
    <row r="306" s="2" customFormat="1">
      <c r="A306" s="41"/>
      <c r="B306" s="42"/>
      <c r="C306" s="43"/>
      <c r="D306" s="228" t="s">
        <v>202</v>
      </c>
      <c r="E306" s="43"/>
      <c r="F306" s="229" t="s">
        <v>7894</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202</v>
      </c>
      <c r="AU306" s="20" t="s">
        <v>78</v>
      </c>
    </row>
    <row r="307" s="2" customFormat="1" ht="16.5" customHeight="1">
      <c r="A307" s="41"/>
      <c r="B307" s="42"/>
      <c r="C307" s="215" t="s">
        <v>2314</v>
      </c>
      <c r="D307" s="215" t="s">
        <v>195</v>
      </c>
      <c r="E307" s="216" t="s">
        <v>7896</v>
      </c>
      <c r="F307" s="217" t="s">
        <v>7897</v>
      </c>
      <c r="G307" s="218" t="s">
        <v>7609</v>
      </c>
      <c r="H307" s="219">
        <v>1</v>
      </c>
      <c r="I307" s="220"/>
      <c r="J307" s="221">
        <f>ROUND(I307*H307,2)</f>
        <v>0</v>
      </c>
      <c r="K307" s="217" t="s">
        <v>19</v>
      </c>
      <c r="L307" s="47"/>
      <c r="M307" s="222" t="s">
        <v>19</v>
      </c>
      <c r="N307" s="223" t="s">
        <v>40</v>
      </c>
      <c r="O307" s="87"/>
      <c r="P307" s="224">
        <f>O307*H307</f>
        <v>0</v>
      </c>
      <c r="Q307" s="224">
        <v>0</v>
      </c>
      <c r="R307" s="224">
        <f>Q307*H307</f>
        <v>0</v>
      </c>
      <c r="S307" s="224">
        <v>0</v>
      </c>
      <c r="T307" s="225">
        <f>S307*H307</f>
        <v>0</v>
      </c>
      <c r="U307" s="41"/>
      <c r="V307" s="41"/>
      <c r="W307" s="41"/>
      <c r="X307" s="41"/>
      <c r="Y307" s="41"/>
      <c r="Z307" s="41"/>
      <c r="AA307" s="41"/>
      <c r="AB307" s="41"/>
      <c r="AC307" s="41"/>
      <c r="AD307" s="41"/>
      <c r="AE307" s="41"/>
      <c r="AR307" s="226" t="s">
        <v>200</v>
      </c>
      <c r="AT307" s="226" t="s">
        <v>195</v>
      </c>
      <c r="AU307" s="226" t="s">
        <v>78</v>
      </c>
      <c r="AY307" s="20" t="s">
        <v>193</v>
      </c>
      <c r="BE307" s="227">
        <f>IF(N307="základní",J307,0)</f>
        <v>0</v>
      </c>
      <c r="BF307" s="227">
        <f>IF(N307="snížená",J307,0)</f>
        <v>0</v>
      </c>
      <c r="BG307" s="227">
        <f>IF(N307="zákl. přenesená",J307,0)</f>
        <v>0</v>
      </c>
      <c r="BH307" s="227">
        <f>IF(N307="sníž. přenesená",J307,0)</f>
        <v>0</v>
      </c>
      <c r="BI307" s="227">
        <f>IF(N307="nulová",J307,0)</f>
        <v>0</v>
      </c>
      <c r="BJ307" s="20" t="s">
        <v>76</v>
      </c>
      <c r="BK307" s="227">
        <f>ROUND(I307*H307,2)</f>
        <v>0</v>
      </c>
      <c r="BL307" s="20" t="s">
        <v>200</v>
      </c>
      <c r="BM307" s="226" t="s">
        <v>7898</v>
      </c>
    </row>
    <row r="308" s="2" customFormat="1">
      <c r="A308" s="41"/>
      <c r="B308" s="42"/>
      <c r="C308" s="43"/>
      <c r="D308" s="228" t="s">
        <v>202</v>
      </c>
      <c r="E308" s="43"/>
      <c r="F308" s="229" t="s">
        <v>7897</v>
      </c>
      <c r="G308" s="43"/>
      <c r="H308" s="43"/>
      <c r="I308" s="230"/>
      <c r="J308" s="43"/>
      <c r="K308" s="43"/>
      <c r="L308" s="47"/>
      <c r="M308" s="231"/>
      <c r="N308" s="232"/>
      <c r="O308" s="87"/>
      <c r="P308" s="87"/>
      <c r="Q308" s="87"/>
      <c r="R308" s="87"/>
      <c r="S308" s="87"/>
      <c r="T308" s="88"/>
      <c r="U308" s="41"/>
      <c r="V308" s="41"/>
      <c r="W308" s="41"/>
      <c r="X308" s="41"/>
      <c r="Y308" s="41"/>
      <c r="Z308" s="41"/>
      <c r="AA308" s="41"/>
      <c r="AB308" s="41"/>
      <c r="AC308" s="41"/>
      <c r="AD308" s="41"/>
      <c r="AE308" s="41"/>
      <c r="AT308" s="20" t="s">
        <v>202</v>
      </c>
      <c r="AU308" s="20" t="s">
        <v>78</v>
      </c>
    </row>
    <row r="309" s="2" customFormat="1" ht="16.5" customHeight="1">
      <c r="A309" s="41"/>
      <c r="B309" s="42"/>
      <c r="C309" s="215" t="s">
        <v>2322</v>
      </c>
      <c r="D309" s="215" t="s">
        <v>195</v>
      </c>
      <c r="E309" s="216" t="s">
        <v>7899</v>
      </c>
      <c r="F309" s="217" t="s">
        <v>7900</v>
      </c>
      <c r="G309" s="218" t="s">
        <v>7609</v>
      </c>
      <c r="H309" s="219">
        <v>2</v>
      </c>
      <c r="I309" s="220"/>
      <c r="J309" s="221">
        <f>ROUND(I309*H309,2)</f>
        <v>0</v>
      </c>
      <c r="K309" s="217" t="s">
        <v>19</v>
      </c>
      <c r="L309" s="47"/>
      <c r="M309" s="222" t="s">
        <v>19</v>
      </c>
      <c r="N309" s="223" t="s">
        <v>40</v>
      </c>
      <c r="O309" s="87"/>
      <c r="P309" s="224">
        <f>O309*H309</f>
        <v>0</v>
      </c>
      <c r="Q309" s="224">
        <v>0</v>
      </c>
      <c r="R309" s="224">
        <f>Q309*H309</f>
        <v>0</v>
      </c>
      <c r="S309" s="224">
        <v>0</v>
      </c>
      <c r="T309" s="225">
        <f>S309*H309</f>
        <v>0</v>
      </c>
      <c r="U309" s="41"/>
      <c r="V309" s="41"/>
      <c r="W309" s="41"/>
      <c r="X309" s="41"/>
      <c r="Y309" s="41"/>
      <c r="Z309" s="41"/>
      <c r="AA309" s="41"/>
      <c r="AB309" s="41"/>
      <c r="AC309" s="41"/>
      <c r="AD309" s="41"/>
      <c r="AE309" s="41"/>
      <c r="AR309" s="226" t="s">
        <v>200</v>
      </c>
      <c r="AT309" s="226" t="s">
        <v>195</v>
      </c>
      <c r="AU309" s="226" t="s">
        <v>78</v>
      </c>
      <c r="AY309" s="20" t="s">
        <v>193</v>
      </c>
      <c r="BE309" s="227">
        <f>IF(N309="základní",J309,0)</f>
        <v>0</v>
      </c>
      <c r="BF309" s="227">
        <f>IF(N309="snížená",J309,0)</f>
        <v>0</v>
      </c>
      <c r="BG309" s="227">
        <f>IF(N309="zákl. přenesená",J309,0)</f>
        <v>0</v>
      </c>
      <c r="BH309" s="227">
        <f>IF(N309="sníž. přenesená",J309,0)</f>
        <v>0</v>
      </c>
      <c r="BI309" s="227">
        <f>IF(N309="nulová",J309,0)</f>
        <v>0</v>
      </c>
      <c r="BJ309" s="20" t="s">
        <v>76</v>
      </c>
      <c r="BK309" s="227">
        <f>ROUND(I309*H309,2)</f>
        <v>0</v>
      </c>
      <c r="BL309" s="20" t="s">
        <v>200</v>
      </c>
      <c r="BM309" s="226" t="s">
        <v>7901</v>
      </c>
    </row>
    <row r="310" s="2" customFormat="1">
      <c r="A310" s="41"/>
      <c r="B310" s="42"/>
      <c r="C310" s="43"/>
      <c r="D310" s="228" t="s">
        <v>202</v>
      </c>
      <c r="E310" s="43"/>
      <c r="F310" s="229" t="s">
        <v>7900</v>
      </c>
      <c r="G310" s="43"/>
      <c r="H310" s="43"/>
      <c r="I310" s="230"/>
      <c r="J310" s="43"/>
      <c r="K310" s="43"/>
      <c r="L310" s="47"/>
      <c r="M310" s="231"/>
      <c r="N310" s="232"/>
      <c r="O310" s="87"/>
      <c r="P310" s="87"/>
      <c r="Q310" s="87"/>
      <c r="R310" s="87"/>
      <c r="S310" s="87"/>
      <c r="T310" s="88"/>
      <c r="U310" s="41"/>
      <c r="V310" s="41"/>
      <c r="W310" s="41"/>
      <c r="X310" s="41"/>
      <c r="Y310" s="41"/>
      <c r="Z310" s="41"/>
      <c r="AA310" s="41"/>
      <c r="AB310" s="41"/>
      <c r="AC310" s="41"/>
      <c r="AD310" s="41"/>
      <c r="AE310" s="41"/>
      <c r="AT310" s="20" t="s">
        <v>202</v>
      </c>
      <c r="AU310" s="20" t="s">
        <v>78</v>
      </c>
    </row>
    <row r="311" s="2" customFormat="1" ht="16.5" customHeight="1">
      <c r="A311" s="41"/>
      <c r="B311" s="42"/>
      <c r="C311" s="215" t="s">
        <v>2327</v>
      </c>
      <c r="D311" s="215" t="s">
        <v>195</v>
      </c>
      <c r="E311" s="216" t="s">
        <v>7902</v>
      </c>
      <c r="F311" s="217" t="s">
        <v>7903</v>
      </c>
      <c r="G311" s="218" t="s">
        <v>7904</v>
      </c>
      <c r="H311" s="219">
        <v>1.3</v>
      </c>
      <c r="I311" s="220"/>
      <c r="J311" s="221">
        <f>ROUND(I311*H311,2)</f>
        <v>0</v>
      </c>
      <c r="K311" s="217" t="s">
        <v>19</v>
      </c>
      <c r="L311" s="47"/>
      <c r="M311" s="222" t="s">
        <v>19</v>
      </c>
      <c r="N311" s="223" t="s">
        <v>40</v>
      </c>
      <c r="O311" s="87"/>
      <c r="P311" s="224">
        <f>O311*H311</f>
        <v>0</v>
      </c>
      <c r="Q311" s="224">
        <v>0</v>
      </c>
      <c r="R311" s="224">
        <f>Q311*H311</f>
        <v>0</v>
      </c>
      <c r="S311" s="224">
        <v>0</v>
      </c>
      <c r="T311" s="225">
        <f>S311*H311</f>
        <v>0</v>
      </c>
      <c r="U311" s="41"/>
      <c r="V311" s="41"/>
      <c r="W311" s="41"/>
      <c r="X311" s="41"/>
      <c r="Y311" s="41"/>
      <c r="Z311" s="41"/>
      <c r="AA311" s="41"/>
      <c r="AB311" s="41"/>
      <c r="AC311" s="41"/>
      <c r="AD311" s="41"/>
      <c r="AE311" s="41"/>
      <c r="AR311" s="226" t="s">
        <v>200</v>
      </c>
      <c r="AT311" s="226" t="s">
        <v>195</v>
      </c>
      <c r="AU311" s="226" t="s">
        <v>78</v>
      </c>
      <c r="AY311" s="20" t="s">
        <v>193</v>
      </c>
      <c r="BE311" s="227">
        <f>IF(N311="základní",J311,0)</f>
        <v>0</v>
      </c>
      <c r="BF311" s="227">
        <f>IF(N311="snížená",J311,0)</f>
        <v>0</v>
      </c>
      <c r="BG311" s="227">
        <f>IF(N311="zákl. přenesená",J311,0)</f>
        <v>0</v>
      </c>
      <c r="BH311" s="227">
        <f>IF(N311="sníž. přenesená",J311,0)</f>
        <v>0</v>
      </c>
      <c r="BI311" s="227">
        <f>IF(N311="nulová",J311,0)</f>
        <v>0</v>
      </c>
      <c r="BJ311" s="20" t="s">
        <v>76</v>
      </c>
      <c r="BK311" s="227">
        <f>ROUND(I311*H311,2)</f>
        <v>0</v>
      </c>
      <c r="BL311" s="20" t="s">
        <v>200</v>
      </c>
      <c r="BM311" s="226" t="s">
        <v>7905</v>
      </c>
    </row>
    <row r="312" s="2" customFormat="1">
      <c r="A312" s="41"/>
      <c r="B312" s="42"/>
      <c r="C312" s="43"/>
      <c r="D312" s="228" t="s">
        <v>202</v>
      </c>
      <c r="E312" s="43"/>
      <c r="F312" s="229" t="s">
        <v>7903</v>
      </c>
      <c r="G312" s="43"/>
      <c r="H312" s="43"/>
      <c r="I312" s="230"/>
      <c r="J312" s="43"/>
      <c r="K312" s="43"/>
      <c r="L312" s="47"/>
      <c r="M312" s="231"/>
      <c r="N312" s="232"/>
      <c r="O312" s="87"/>
      <c r="P312" s="87"/>
      <c r="Q312" s="87"/>
      <c r="R312" s="87"/>
      <c r="S312" s="87"/>
      <c r="T312" s="88"/>
      <c r="U312" s="41"/>
      <c r="V312" s="41"/>
      <c r="W312" s="41"/>
      <c r="X312" s="41"/>
      <c r="Y312" s="41"/>
      <c r="Z312" s="41"/>
      <c r="AA312" s="41"/>
      <c r="AB312" s="41"/>
      <c r="AC312" s="41"/>
      <c r="AD312" s="41"/>
      <c r="AE312" s="41"/>
      <c r="AT312" s="20" t="s">
        <v>202</v>
      </c>
      <c r="AU312" s="20" t="s">
        <v>78</v>
      </c>
    </row>
    <row r="313" s="2" customFormat="1" ht="16.5" customHeight="1">
      <c r="A313" s="41"/>
      <c r="B313" s="42"/>
      <c r="C313" s="215" t="s">
        <v>2333</v>
      </c>
      <c r="D313" s="215" t="s">
        <v>195</v>
      </c>
      <c r="E313" s="216" t="s">
        <v>7906</v>
      </c>
      <c r="F313" s="217" t="s">
        <v>7907</v>
      </c>
      <c r="G313" s="218" t="s">
        <v>7609</v>
      </c>
      <c r="H313" s="219">
        <v>15</v>
      </c>
      <c r="I313" s="220"/>
      <c r="J313" s="221">
        <f>ROUND(I313*H313,2)</f>
        <v>0</v>
      </c>
      <c r="K313" s="217" t="s">
        <v>19</v>
      </c>
      <c r="L313" s="47"/>
      <c r="M313" s="222" t="s">
        <v>19</v>
      </c>
      <c r="N313" s="223" t="s">
        <v>40</v>
      </c>
      <c r="O313" s="87"/>
      <c r="P313" s="224">
        <f>O313*H313</f>
        <v>0</v>
      </c>
      <c r="Q313" s="224">
        <v>0</v>
      </c>
      <c r="R313" s="224">
        <f>Q313*H313</f>
        <v>0</v>
      </c>
      <c r="S313" s="224">
        <v>0</v>
      </c>
      <c r="T313" s="225">
        <f>S313*H313</f>
        <v>0</v>
      </c>
      <c r="U313" s="41"/>
      <c r="V313" s="41"/>
      <c r="W313" s="41"/>
      <c r="X313" s="41"/>
      <c r="Y313" s="41"/>
      <c r="Z313" s="41"/>
      <c r="AA313" s="41"/>
      <c r="AB313" s="41"/>
      <c r="AC313" s="41"/>
      <c r="AD313" s="41"/>
      <c r="AE313" s="41"/>
      <c r="AR313" s="226" t="s">
        <v>200</v>
      </c>
      <c r="AT313" s="226" t="s">
        <v>195</v>
      </c>
      <c r="AU313" s="226" t="s">
        <v>78</v>
      </c>
      <c r="AY313" s="20" t="s">
        <v>193</v>
      </c>
      <c r="BE313" s="227">
        <f>IF(N313="základní",J313,0)</f>
        <v>0</v>
      </c>
      <c r="BF313" s="227">
        <f>IF(N313="snížená",J313,0)</f>
        <v>0</v>
      </c>
      <c r="BG313" s="227">
        <f>IF(N313="zákl. přenesená",J313,0)</f>
        <v>0</v>
      </c>
      <c r="BH313" s="227">
        <f>IF(N313="sníž. přenesená",J313,0)</f>
        <v>0</v>
      </c>
      <c r="BI313" s="227">
        <f>IF(N313="nulová",J313,0)</f>
        <v>0</v>
      </c>
      <c r="BJ313" s="20" t="s">
        <v>76</v>
      </c>
      <c r="BK313" s="227">
        <f>ROUND(I313*H313,2)</f>
        <v>0</v>
      </c>
      <c r="BL313" s="20" t="s">
        <v>200</v>
      </c>
      <c r="BM313" s="226" t="s">
        <v>7908</v>
      </c>
    </row>
    <row r="314" s="2" customFormat="1">
      <c r="A314" s="41"/>
      <c r="B314" s="42"/>
      <c r="C314" s="43"/>
      <c r="D314" s="228" t="s">
        <v>202</v>
      </c>
      <c r="E314" s="43"/>
      <c r="F314" s="229" t="s">
        <v>7907</v>
      </c>
      <c r="G314" s="43"/>
      <c r="H314" s="43"/>
      <c r="I314" s="230"/>
      <c r="J314" s="43"/>
      <c r="K314" s="43"/>
      <c r="L314" s="47"/>
      <c r="M314" s="231"/>
      <c r="N314" s="232"/>
      <c r="O314" s="87"/>
      <c r="P314" s="87"/>
      <c r="Q314" s="87"/>
      <c r="R314" s="87"/>
      <c r="S314" s="87"/>
      <c r="T314" s="88"/>
      <c r="U314" s="41"/>
      <c r="V314" s="41"/>
      <c r="W314" s="41"/>
      <c r="X314" s="41"/>
      <c r="Y314" s="41"/>
      <c r="Z314" s="41"/>
      <c r="AA314" s="41"/>
      <c r="AB314" s="41"/>
      <c r="AC314" s="41"/>
      <c r="AD314" s="41"/>
      <c r="AE314" s="41"/>
      <c r="AT314" s="20" t="s">
        <v>202</v>
      </c>
      <c r="AU314" s="20" t="s">
        <v>78</v>
      </c>
    </row>
    <row r="315" s="2" customFormat="1" ht="16.5" customHeight="1">
      <c r="A315" s="41"/>
      <c r="B315" s="42"/>
      <c r="C315" s="215" t="s">
        <v>2339</v>
      </c>
      <c r="D315" s="215" t="s">
        <v>195</v>
      </c>
      <c r="E315" s="216" t="s">
        <v>7909</v>
      </c>
      <c r="F315" s="217" t="s">
        <v>7910</v>
      </c>
      <c r="G315" s="218" t="s">
        <v>7609</v>
      </c>
      <c r="H315" s="219">
        <v>180</v>
      </c>
      <c r="I315" s="220"/>
      <c r="J315" s="221">
        <f>ROUND(I315*H315,2)</f>
        <v>0</v>
      </c>
      <c r="K315" s="217" t="s">
        <v>19</v>
      </c>
      <c r="L315" s="47"/>
      <c r="M315" s="222" t="s">
        <v>19</v>
      </c>
      <c r="N315" s="223" t="s">
        <v>40</v>
      </c>
      <c r="O315" s="87"/>
      <c r="P315" s="224">
        <f>O315*H315</f>
        <v>0</v>
      </c>
      <c r="Q315" s="224">
        <v>0</v>
      </c>
      <c r="R315" s="224">
        <f>Q315*H315</f>
        <v>0</v>
      </c>
      <c r="S315" s="224">
        <v>0</v>
      </c>
      <c r="T315" s="225">
        <f>S315*H315</f>
        <v>0</v>
      </c>
      <c r="U315" s="41"/>
      <c r="V315" s="41"/>
      <c r="W315" s="41"/>
      <c r="X315" s="41"/>
      <c r="Y315" s="41"/>
      <c r="Z315" s="41"/>
      <c r="AA315" s="41"/>
      <c r="AB315" s="41"/>
      <c r="AC315" s="41"/>
      <c r="AD315" s="41"/>
      <c r="AE315" s="41"/>
      <c r="AR315" s="226" t="s">
        <v>200</v>
      </c>
      <c r="AT315" s="226" t="s">
        <v>195</v>
      </c>
      <c r="AU315" s="226" t="s">
        <v>78</v>
      </c>
      <c r="AY315" s="20" t="s">
        <v>193</v>
      </c>
      <c r="BE315" s="227">
        <f>IF(N315="základní",J315,0)</f>
        <v>0</v>
      </c>
      <c r="BF315" s="227">
        <f>IF(N315="snížená",J315,0)</f>
        <v>0</v>
      </c>
      <c r="BG315" s="227">
        <f>IF(N315="zákl. přenesená",J315,0)</f>
        <v>0</v>
      </c>
      <c r="BH315" s="227">
        <f>IF(N315="sníž. přenesená",J315,0)</f>
        <v>0</v>
      </c>
      <c r="BI315" s="227">
        <f>IF(N315="nulová",J315,0)</f>
        <v>0</v>
      </c>
      <c r="BJ315" s="20" t="s">
        <v>76</v>
      </c>
      <c r="BK315" s="227">
        <f>ROUND(I315*H315,2)</f>
        <v>0</v>
      </c>
      <c r="BL315" s="20" t="s">
        <v>200</v>
      </c>
      <c r="BM315" s="226" t="s">
        <v>7911</v>
      </c>
    </row>
    <row r="316" s="2" customFormat="1">
      <c r="A316" s="41"/>
      <c r="B316" s="42"/>
      <c r="C316" s="43"/>
      <c r="D316" s="228" t="s">
        <v>202</v>
      </c>
      <c r="E316" s="43"/>
      <c r="F316" s="229" t="s">
        <v>7910</v>
      </c>
      <c r="G316" s="43"/>
      <c r="H316" s="43"/>
      <c r="I316" s="230"/>
      <c r="J316" s="43"/>
      <c r="K316" s="43"/>
      <c r="L316" s="47"/>
      <c r="M316" s="231"/>
      <c r="N316" s="232"/>
      <c r="O316" s="87"/>
      <c r="P316" s="87"/>
      <c r="Q316" s="87"/>
      <c r="R316" s="87"/>
      <c r="S316" s="87"/>
      <c r="T316" s="88"/>
      <c r="U316" s="41"/>
      <c r="V316" s="41"/>
      <c r="W316" s="41"/>
      <c r="X316" s="41"/>
      <c r="Y316" s="41"/>
      <c r="Z316" s="41"/>
      <c r="AA316" s="41"/>
      <c r="AB316" s="41"/>
      <c r="AC316" s="41"/>
      <c r="AD316" s="41"/>
      <c r="AE316" s="41"/>
      <c r="AT316" s="20" t="s">
        <v>202</v>
      </c>
      <c r="AU316" s="20" t="s">
        <v>78</v>
      </c>
    </row>
    <row r="317" s="2" customFormat="1" ht="16.5" customHeight="1">
      <c r="A317" s="41"/>
      <c r="B317" s="42"/>
      <c r="C317" s="215" t="s">
        <v>2345</v>
      </c>
      <c r="D317" s="215" t="s">
        <v>195</v>
      </c>
      <c r="E317" s="216" t="s">
        <v>7912</v>
      </c>
      <c r="F317" s="217" t="s">
        <v>7913</v>
      </c>
      <c r="G317" s="218" t="s">
        <v>7609</v>
      </c>
      <c r="H317" s="219">
        <v>485</v>
      </c>
      <c r="I317" s="220"/>
      <c r="J317" s="221">
        <f>ROUND(I317*H317,2)</f>
        <v>0</v>
      </c>
      <c r="K317" s="217" t="s">
        <v>19</v>
      </c>
      <c r="L317" s="47"/>
      <c r="M317" s="222" t="s">
        <v>19</v>
      </c>
      <c r="N317" s="223" t="s">
        <v>40</v>
      </c>
      <c r="O317" s="87"/>
      <c r="P317" s="224">
        <f>O317*H317</f>
        <v>0</v>
      </c>
      <c r="Q317" s="224">
        <v>0</v>
      </c>
      <c r="R317" s="224">
        <f>Q317*H317</f>
        <v>0</v>
      </c>
      <c r="S317" s="224">
        <v>0</v>
      </c>
      <c r="T317" s="225">
        <f>S317*H317</f>
        <v>0</v>
      </c>
      <c r="U317" s="41"/>
      <c r="V317" s="41"/>
      <c r="W317" s="41"/>
      <c r="X317" s="41"/>
      <c r="Y317" s="41"/>
      <c r="Z317" s="41"/>
      <c r="AA317" s="41"/>
      <c r="AB317" s="41"/>
      <c r="AC317" s="41"/>
      <c r="AD317" s="41"/>
      <c r="AE317" s="41"/>
      <c r="AR317" s="226" t="s">
        <v>200</v>
      </c>
      <c r="AT317" s="226" t="s">
        <v>195</v>
      </c>
      <c r="AU317" s="226" t="s">
        <v>78</v>
      </c>
      <c r="AY317" s="20" t="s">
        <v>193</v>
      </c>
      <c r="BE317" s="227">
        <f>IF(N317="základní",J317,0)</f>
        <v>0</v>
      </c>
      <c r="BF317" s="227">
        <f>IF(N317="snížená",J317,0)</f>
        <v>0</v>
      </c>
      <c r="BG317" s="227">
        <f>IF(N317="zákl. přenesená",J317,0)</f>
        <v>0</v>
      </c>
      <c r="BH317" s="227">
        <f>IF(N317="sníž. přenesená",J317,0)</f>
        <v>0</v>
      </c>
      <c r="BI317" s="227">
        <f>IF(N317="nulová",J317,0)</f>
        <v>0</v>
      </c>
      <c r="BJ317" s="20" t="s">
        <v>76</v>
      </c>
      <c r="BK317" s="227">
        <f>ROUND(I317*H317,2)</f>
        <v>0</v>
      </c>
      <c r="BL317" s="20" t="s">
        <v>200</v>
      </c>
      <c r="BM317" s="226" t="s">
        <v>7914</v>
      </c>
    </row>
    <row r="318" s="2" customFormat="1">
      <c r="A318" s="41"/>
      <c r="B318" s="42"/>
      <c r="C318" s="43"/>
      <c r="D318" s="228" t="s">
        <v>202</v>
      </c>
      <c r="E318" s="43"/>
      <c r="F318" s="229" t="s">
        <v>7913</v>
      </c>
      <c r="G318" s="43"/>
      <c r="H318" s="43"/>
      <c r="I318" s="230"/>
      <c r="J318" s="43"/>
      <c r="K318" s="43"/>
      <c r="L318" s="47"/>
      <c r="M318" s="231"/>
      <c r="N318" s="232"/>
      <c r="O318" s="87"/>
      <c r="P318" s="87"/>
      <c r="Q318" s="87"/>
      <c r="R318" s="87"/>
      <c r="S318" s="87"/>
      <c r="T318" s="88"/>
      <c r="U318" s="41"/>
      <c r="V318" s="41"/>
      <c r="W318" s="41"/>
      <c r="X318" s="41"/>
      <c r="Y318" s="41"/>
      <c r="Z318" s="41"/>
      <c r="AA318" s="41"/>
      <c r="AB318" s="41"/>
      <c r="AC318" s="41"/>
      <c r="AD318" s="41"/>
      <c r="AE318" s="41"/>
      <c r="AT318" s="20" t="s">
        <v>202</v>
      </c>
      <c r="AU318" s="20" t="s">
        <v>78</v>
      </c>
    </row>
    <row r="319" s="2" customFormat="1" ht="24.15" customHeight="1">
      <c r="A319" s="41"/>
      <c r="B319" s="42"/>
      <c r="C319" s="215" t="s">
        <v>2351</v>
      </c>
      <c r="D319" s="215" t="s">
        <v>195</v>
      </c>
      <c r="E319" s="216" t="s">
        <v>7915</v>
      </c>
      <c r="F319" s="217" t="s">
        <v>7916</v>
      </c>
      <c r="G319" s="218" t="s">
        <v>7661</v>
      </c>
      <c r="H319" s="219">
        <v>1</v>
      </c>
      <c r="I319" s="220"/>
      <c r="J319" s="221">
        <f>ROUND(I319*H319,2)</f>
        <v>0</v>
      </c>
      <c r="K319" s="217" t="s">
        <v>19</v>
      </c>
      <c r="L319" s="47"/>
      <c r="M319" s="222" t="s">
        <v>19</v>
      </c>
      <c r="N319" s="223" t="s">
        <v>40</v>
      </c>
      <c r="O319" s="87"/>
      <c r="P319" s="224">
        <f>O319*H319</f>
        <v>0</v>
      </c>
      <c r="Q319" s="224">
        <v>0</v>
      </c>
      <c r="R319" s="224">
        <f>Q319*H319</f>
        <v>0</v>
      </c>
      <c r="S319" s="224">
        <v>0</v>
      </c>
      <c r="T319" s="225">
        <f>S319*H319</f>
        <v>0</v>
      </c>
      <c r="U319" s="41"/>
      <c r="V319" s="41"/>
      <c r="W319" s="41"/>
      <c r="X319" s="41"/>
      <c r="Y319" s="41"/>
      <c r="Z319" s="41"/>
      <c r="AA319" s="41"/>
      <c r="AB319" s="41"/>
      <c r="AC319" s="41"/>
      <c r="AD319" s="41"/>
      <c r="AE319" s="41"/>
      <c r="AR319" s="226" t="s">
        <v>200</v>
      </c>
      <c r="AT319" s="226" t="s">
        <v>195</v>
      </c>
      <c r="AU319" s="226" t="s">
        <v>78</v>
      </c>
      <c r="AY319" s="20" t="s">
        <v>193</v>
      </c>
      <c r="BE319" s="227">
        <f>IF(N319="základní",J319,0)</f>
        <v>0</v>
      </c>
      <c r="BF319" s="227">
        <f>IF(N319="snížená",J319,0)</f>
        <v>0</v>
      </c>
      <c r="BG319" s="227">
        <f>IF(N319="zákl. přenesená",J319,0)</f>
        <v>0</v>
      </c>
      <c r="BH319" s="227">
        <f>IF(N319="sníž. přenesená",J319,0)</f>
        <v>0</v>
      </c>
      <c r="BI319" s="227">
        <f>IF(N319="nulová",J319,0)</f>
        <v>0</v>
      </c>
      <c r="BJ319" s="20" t="s">
        <v>76</v>
      </c>
      <c r="BK319" s="227">
        <f>ROUND(I319*H319,2)</f>
        <v>0</v>
      </c>
      <c r="BL319" s="20" t="s">
        <v>200</v>
      </c>
      <c r="BM319" s="226" t="s">
        <v>7917</v>
      </c>
    </row>
    <row r="320" s="2" customFormat="1">
      <c r="A320" s="41"/>
      <c r="B320" s="42"/>
      <c r="C320" s="43"/>
      <c r="D320" s="228" t="s">
        <v>202</v>
      </c>
      <c r="E320" s="43"/>
      <c r="F320" s="229" t="s">
        <v>7916</v>
      </c>
      <c r="G320" s="43"/>
      <c r="H320" s="43"/>
      <c r="I320" s="230"/>
      <c r="J320" s="43"/>
      <c r="K320" s="43"/>
      <c r="L320" s="47"/>
      <c r="M320" s="231"/>
      <c r="N320" s="232"/>
      <c r="O320" s="87"/>
      <c r="P320" s="87"/>
      <c r="Q320" s="87"/>
      <c r="R320" s="87"/>
      <c r="S320" s="87"/>
      <c r="T320" s="88"/>
      <c r="U320" s="41"/>
      <c r="V320" s="41"/>
      <c r="W320" s="41"/>
      <c r="X320" s="41"/>
      <c r="Y320" s="41"/>
      <c r="Z320" s="41"/>
      <c r="AA320" s="41"/>
      <c r="AB320" s="41"/>
      <c r="AC320" s="41"/>
      <c r="AD320" s="41"/>
      <c r="AE320" s="41"/>
      <c r="AT320" s="20" t="s">
        <v>202</v>
      </c>
      <c r="AU320" s="20" t="s">
        <v>78</v>
      </c>
    </row>
    <row r="321" s="2" customFormat="1" ht="16.5" customHeight="1">
      <c r="A321" s="41"/>
      <c r="B321" s="42"/>
      <c r="C321" s="215" t="s">
        <v>2357</v>
      </c>
      <c r="D321" s="215" t="s">
        <v>195</v>
      </c>
      <c r="E321" s="216" t="s">
        <v>7918</v>
      </c>
      <c r="F321" s="217" t="s">
        <v>7919</v>
      </c>
      <c r="G321" s="218" t="s">
        <v>7609</v>
      </c>
      <c r="H321" s="219">
        <v>1</v>
      </c>
      <c r="I321" s="220"/>
      <c r="J321" s="221">
        <f>ROUND(I321*H321,2)</f>
        <v>0</v>
      </c>
      <c r="K321" s="217" t="s">
        <v>19</v>
      </c>
      <c r="L321" s="47"/>
      <c r="M321" s="222" t="s">
        <v>19</v>
      </c>
      <c r="N321" s="223" t="s">
        <v>40</v>
      </c>
      <c r="O321" s="87"/>
      <c r="P321" s="224">
        <f>O321*H321</f>
        <v>0</v>
      </c>
      <c r="Q321" s="224">
        <v>0</v>
      </c>
      <c r="R321" s="224">
        <f>Q321*H321</f>
        <v>0</v>
      </c>
      <c r="S321" s="224">
        <v>0</v>
      </c>
      <c r="T321" s="225">
        <f>S321*H321</f>
        <v>0</v>
      </c>
      <c r="U321" s="41"/>
      <c r="V321" s="41"/>
      <c r="W321" s="41"/>
      <c r="X321" s="41"/>
      <c r="Y321" s="41"/>
      <c r="Z321" s="41"/>
      <c r="AA321" s="41"/>
      <c r="AB321" s="41"/>
      <c r="AC321" s="41"/>
      <c r="AD321" s="41"/>
      <c r="AE321" s="41"/>
      <c r="AR321" s="226" t="s">
        <v>200</v>
      </c>
      <c r="AT321" s="226" t="s">
        <v>195</v>
      </c>
      <c r="AU321" s="226" t="s">
        <v>78</v>
      </c>
      <c r="AY321" s="20" t="s">
        <v>193</v>
      </c>
      <c r="BE321" s="227">
        <f>IF(N321="základní",J321,0)</f>
        <v>0</v>
      </c>
      <c r="BF321" s="227">
        <f>IF(N321="snížená",J321,0)</f>
        <v>0</v>
      </c>
      <c r="BG321" s="227">
        <f>IF(N321="zákl. přenesená",J321,0)</f>
        <v>0</v>
      </c>
      <c r="BH321" s="227">
        <f>IF(N321="sníž. přenesená",J321,0)</f>
        <v>0</v>
      </c>
      <c r="BI321" s="227">
        <f>IF(N321="nulová",J321,0)</f>
        <v>0</v>
      </c>
      <c r="BJ321" s="20" t="s">
        <v>76</v>
      </c>
      <c r="BK321" s="227">
        <f>ROUND(I321*H321,2)</f>
        <v>0</v>
      </c>
      <c r="BL321" s="20" t="s">
        <v>200</v>
      </c>
      <c r="BM321" s="226" t="s">
        <v>5020</v>
      </c>
    </row>
    <row r="322" s="2" customFormat="1">
      <c r="A322" s="41"/>
      <c r="B322" s="42"/>
      <c r="C322" s="43"/>
      <c r="D322" s="228" t="s">
        <v>202</v>
      </c>
      <c r="E322" s="43"/>
      <c r="F322" s="229" t="s">
        <v>7919</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202</v>
      </c>
      <c r="AU322" s="20" t="s">
        <v>78</v>
      </c>
    </row>
    <row r="323" s="12" customFormat="1" ht="22.8" customHeight="1">
      <c r="A323" s="12"/>
      <c r="B323" s="199"/>
      <c r="C323" s="200"/>
      <c r="D323" s="201" t="s">
        <v>68</v>
      </c>
      <c r="E323" s="213" t="s">
        <v>7453</v>
      </c>
      <c r="F323" s="213" t="s">
        <v>7920</v>
      </c>
      <c r="G323" s="200"/>
      <c r="H323" s="200"/>
      <c r="I323" s="203"/>
      <c r="J323" s="214">
        <f>BK323</f>
        <v>0</v>
      </c>
      <c r="K323" s="200"/>
      <c r="L323" s="205"/>
      <c r="M323" s="206"/>
      <c r="N323" s="207"/>
      <c r="O323" s="207"/>
      <c r="P323" s="208">
        <f>SUM(P324:P341)</f>
        <v>0</v>
      </c>
      <c r="Q323" s="207"/>
      <c r="R323" s="208">
        <f>SUM(R324:R341)</f>
        <v>0</v>
      </c>
      <c r="S323" s="207"/>
      <c r="T323" s="209">
        <f>SUM(T324:T341)</f>
        <v>0</v>
      </c>
      <c r="U323" s="12"/>
      <c r="V323" s="12"/>
      <c r="W323" s="12"/>
      <c r="X323" s="12"/>
      <c r="Y323" s="12"/>
      <c r="Z323" s="12"/>
      <c r="AA323" s="12"/>
      <c r="AB323" s="12"/>
      <c r="AC323" s="12"/>
      <c r="AD323" s="12"/>
      <c r="AE323" s="12"/>
      <c r="AR323" s="210" t="s">
        <v>76</v>
      </c>
      <c r="AT323" s="211" t="s">
        <v>68</v>
      </c>
      <c r="AU323" s="211" t="s">
        <v>76</v>
      </c>
      <c r="AY323" s="210" t="s">
        <v>193</v>
      </c>
      <c r="BK323" s="212">
        <f>SUM(BK324:BK341)</f>
        <v>0</v>
      </c>
    </row>
    <row r="324" s="2" customFormat="1" ht="16.5" customHeight="1">
      <c r="A324" s="41"/>
      <c r="B324" s="42"/>
      <c r="C324" s="215" t="s">
        <v>2365</v>
      </c>
      <c r="D324" s="215" t="s">
        <v>195</v>
      </c>
      <c r="E324" s="216" t="s">
        <v>7921</v>
      </c>
      <c r="F324" s="217" t="s">
        <v>7922</v>
      </c>
      <c r="G324" s="218" t="s">
        <v>1765</v>
      </c>
      <c r="H324" s="219">
        <v>280</v>
      </c>
      <c r="I324" s="220"/>
      <c r="J324" s="221">
        <f>ROUND(I324*H324,2)</f>
        <v>0</v>
      </c>
      <c r="K324" s="217" t="s">
        <v>19</v>
      </c>
      <c r="L324" s="47"/>
      <c r="M324" s="222" t="s">
        <v>19</v>
      </c>
      <c r="N324" s="223" t="s">
        <v>40</v>
      </c>
      <c r="O324" s="87"/>
      <c r="P324" s="224">
        <f>O324*H324</f>
        <v>0</v>
      </c>
      <c r="Q324" s="224">
        <v>0</v>
      </c>
      <c r="R324" s="224">
        <f>Q324*H324</f>
        <v>0</v>
      </c>
      <c r="S324" s="224">
        <v>0</v>
      </c>
      <c r="T324" s="225">
        <f>S324*H324</f>
        <v>0</v>
      </c>
      <c r="U324" s="41"/>
      <c r="V324" s="41"/>
      <c r="W324" s="41"/>
      <c r="X324" s="41"/>
      <c r="Y324" s="41"/>
      <c r="Z324" s="41"/>
      <c r="AA324" s="41"/>
      <c r="AB324" s="41"/>
      <c r="AC324" s="41"/>
      <c r="AD324" s="41"/>
      <c r="AE324" s="41"/>
      <c r="AR324" s="226" t="s">
        <v>200</v>
      </c>
      <c r="AT324" s="226" t="s">
        <v>195</v>
      </c>
      <c r="AU324" s="226" t="s">
        <v>78</v>
      </c>
      <c r="AY324" s="20" t="s">
        <v>193</v>
      </c>
      <c r="BE324" s="227">
        <f>IF(N324="základní",J324,0)</f>
        <v>0</v>
      </c>
      <c r="BF324" s="227">
        <f>IF(N324="snížená",J324,0)</f>
        <v>0</v>
      </c>
      <c r="BG324" s="227">
        <f>IF(N324="zákl. přenesená",J324,0)</f>
        <v>0</v>
      </c>
      <c r="BH324" s="227">
        <f>IF(N324="sníž. přenesená",J324,0)</f>
        <v>0</v>
      </c>
      <c r="BI324" s="227">
        <f>IF(N324="nulová",J324,0)</f>
        <v>0</v>
      </c>
      <c r="BJ324" s="20" t="s">
        <v>76</v>
      </c>
      <c r="BK324" s="227">
        <f>ROUND(I324*H324,2)</f>
        <v>0</v>
      </c>
      <c r="BL324" s="20" t="s">
        <v>200</v>
      </c>
      <c r="BM324" s="226" t="s">
        <v>7923</v>
      </c>
    </row>
    <row r="325" s="2" customFormat="1">
      <c r="A325" s="41"/>
      <c r="B325" s="42"/>
      <c r="C325" s="43"/>
      <c r="D325" s="228" t="s">
        <v>202</v>
      </c>
      <c r="E325" s="43"/>
      <c r="F325" s="229" t="s">
        <v>7922</v>
      </c>
      <c r="G325" s="43"/>
      <c r="H325" s="43"/>
      <c r="I325" s="230"/>
      <c r="J325" s="43"/>
      <c r="K325" s="43"/>
      <c r="L325" s="47"/>
      <c r="M325" s="231"/>
      <c r="N325" s="232"/>
      <c r="O325" s="87"/>
      <c r="P325" s="87"/>
      <c r="Q325" s="87"/>
      <c r="R325" s="87"/>
      <c r="S325" s="87"/>
      <c r="T325" s="88"/>
      <c r="U325" s="41"/>
      <c r="V325" s="41"/>
      <c r="W325" s="41"/>
      <c r="X325" s="41"/>
      <c r="Y325" s="41"/>
      <c r="Z325" s="41"/>
      <c r="AA325" s="41"/>
      <c r="AB325" s="41"/>
      <c r="AC325" s="41"/>
      <c r="AD325" s="41"/>
      <c r="AE325" s="41"/>
      <c r="AT325" s="20" t="s">
        <v>202</v>
      </c>
      <c r="AU325" s="20" t="s">
        <v>78</v>
      </c>
    </row>
    <row r="326" s="2" customFormat="1" ht="16.5" customHeight="1">
      <c r="A326" s="41"/>
      <c r="B326" s="42"/>
      <c r="C326" s="215" t="s">
        <v>940</v>
      </c>
      <c r="D326" s="215" t="s">
        <v>195</v>
      </c>
      <c r="E326" s="216" t="s">
        <v>7924</v>
      </c>
      <c r="F326" s="217" t="s">
        <v>7925</v>
      </c>
      <c r="G326" s="218" t="s">
        <v>1765</v>
      </c>
      <c r="H326" s="219">
        <v>60</v>
      </c>
      <c r="I326" s="220"/>
      <c r="J326" s="221">
        <f>ROUND(I326*H326,2)</f>
        <v>0</v>
      </c>
      <c r="K326" s="217" t="s">
        <v>19</v>
      </c>
      <c r="L326" s="47"/>
      <c r="M326" s="222" t="s">
        <v>19</v>
      </c>
      <c r="N326" s="223" t="s">
        <v>40</v>
      </c>
      <c r="O326" s="87"/>
      <c r="P326" s="224">
        <f>O326*H326</f>
        <v>0</v>
      </c>
      <c r="Q326" s="224">
        <v>0</v>
      </c>
      <c r="R326" s="224">
        <f>Q326*H326</f>
        <v>0</v>
      </c>
      <c r="S326" s="224">
        <v>0</v>
      </c>
      <c r="T326" s="225">
        <f>S326*H326</f>
        <v>0</v>
      </c>
      <c r="U326" s="41"/>
      <c r="V326" s="41"/>
      <c r="W326" s="41"/>
      <c r="X326" s="41"/>
      <c r="Y326" s="41"/>
      <c r="Z326" s="41"/>
      <c r="AA326" s="41"/>
      <c r="AB326" s="41"/>
      <c r="AC326" s="41"/>
      <c r="AD326" s="41"/>
      <c r="AE326" s="41"/>
      <c r="AR326" s="226" t="s">
        <v>200</v>
      </c>
      <c r="AT326" s="226" t="s">
        <v>195</v>
      </c>
      <c r="AU326" s="226" t="s">
        <v>78</v>
      </c>
      <c r="AY326" s="20" t="s">
        <v>193</v>
      </c>
      <c r="BE326" s="227">
        <f>IF(N326="základní",J326,0)</f>
        <v>0</v>
      </c>
      <c r="BF326" s="227">
        <f>IF(N326="snížená",J326,0)</f>
        <v>0</v>
      </c>
      <c r="BG326" s="227">
        <f>IF(N326="zákl. přenesená",J326,0)</f>
        <v>0</v>
      </c>
      <c r="BH326" s="227">
        <f>IF(N326="sníž. přenesená",J326,0)</f>
        <v>0</v>
      </c>
      <c r="BI326" s="227">
        <f>IF(N326="nulová",J326,0)</f>
        <v>0</v>
      </c>
      <c r="BJ326" s="20" t="s">
        <v>76</v>
      </c>
      <c r="BK326" s="227">
        <f>ROUND(I326*H326,2)</f>
        <v>0</v>
      </c>
      <c r="BL326" s="20" t="s">
        <v>200</v>
      </c>
      <c r="BM326" s="226" t="s">
        <v>7926</v>
      </c>
    </row>
    <row r="327" s="2" customFormat="1">
      <c r="A327" s="41"/>
      <c r="B327" s="42"/>
      <c r="C327" s="43"/>
      <c r="D327" s="228" t="s">
        <v>202</v>
      </c>
      <c r="E327" s="43"/>
      <c r="F327" s="229" t="s">
        <v>7925</v>
      </c>
      <c r="G327" s="43"/>
      <c r="H327" s="43"/>
      <c r="I327" s="230"/>
      <c r="J327" s="43"/>
      <c r="K327" s="43"/>
      <c r="L327" s="47"/>
      <c r="M327" s="231"/>
      <c r="N327" s="232"/>
      <c r="O327" s="87"/>
      <c r="P327" s="87"/>
      <c r="Q327" s="87"/>
      <c r="R327" s="87"/>
      <c r="S327" s="87"/>
      <c r="T327" s="88"/>
      <c r="U327" s="41"/>
      <c r="V327" s="41"/>
      <c r="W327" s="41"/>
      <c r="X327" s="41"/>
      <c r="Y327" s="41"/>
      <c r="Z327" s="41"/>
      <c r="AA327" s="41"/>
      <c r="AB327" s="41"/>
      <c r="AC327" s="41"/>
      <c r="AD327" s="41"/>
      <c r="AE327" s="41"/>
      <c r="AT327" s="20" t="s">
        <v>202</v>
      </c>
      <c r="AU327" s="20" t="s">
        <v>78</v>
      </c>
    </row>
    <row r="328" s="2" customFormat="1" ht="16.5" customHeight="1">
      <c r="A328" s="41"/>
      <c r="B328" s="42"/>
      <c r="C328" s="215" t="s">
        <v>2375</v>
      </c>
      <c r="D328" s="215" t="s">
        <v>195</v>
      </c>
      <c r="E328" s="216" t="s">
        <v>7927</v>
      </c>
      <c r="F328" s="217" t="s">
        <v>7928</v>
      </c>
      <c r="G328" s="218" t="s">
        <v>1765</v>
      </c>
      <c r="H328" s="219">
        <v>30</v>
      </c>
      <c r="I328" s="220"/>
      <c r="J328" s="221">
        <f>ROUND(I328*H328,2)</f>
        <v>0</v>
      </c>
      <c r="K328" s="217" t="s">
        <v>19</v>
      </c>
      <c r="L328" s="47"/>
      <c r="M328" s="222" t="s">
        <v>19</v>
      </c>
      <c r="N328" s="223" t="s">
        <v>40</v>
      </c>
      <c r="O328" s="87"/>
      <c r="P328" s="224">
        <f>O328*H328</f>
        <v>0</v>
      </c>
      <c r="Q328" s="224">
        <v>0</v>
      </c>
      <c r="R328" s="224">
        <f>Q328*H328</f>
        <v>0</v>
      </c>
      <c r="S328" s="224">
        <v>0</v>
      </c>
      <c r="T328" s="225">
        <f>S328*H328</f>
        <v>0</v>
      </c>
      <c r="U328" s="41"/>
      <c r="V328" s="41"/>
      <c r="W328" s="41"/>
      <c r="X328" s="41"/>
      <c r="Y328" s="41"/>
      <c r="Z328" s="41"/>
      <c r="AA328" s="41"/>
      <c r="AB328" s="41"/>
      <c r="AC328" s="41"/>
      <c r="AD328" s="41"/>
      <c r="AE328" s="41"/>
      <c r="AR328" s="226" t="s">
        <v>200</v>
      </c>
      <c r="AT328" s="226" t="s">
        <v>195</v>
      </c>
      <c r="AU328" s="226" t="s">
        <v>78</v>
      </c>
      <c r="AY328" s="20" t="s">
        <v>193</v>
      </c>
      <c r="BE328" s="227">
        <f>IF(N328="základní",J328,0)</f>
        <v>0</v>
      </c>
      <c r="BF328" s="227">
        <f>IF(N328="snížená",J328,0)</f>
        <v>0</v>
      </c>
      <c r="BG328" s="227">
        <f>IF(N328="zákl. přenesená",J328,0)</f>
        <v>0</v>
      </c>
      <c r="BH328" s="227">
        <f>IF(N328="sníž. přenesená",J328,0)</f>
        <v>0</v>
      </c>
      <c r="BI328" s="227">
        <f>IF(N328="nulová",J328,0)</f>
        <v>0</v>
      </c>
      <c r="BJ328" s="20" t="s">
        <v>76</v>
      </c>
      <c r="BK328" s="227">
        <f>ROUND(I328*H328,2)</f>
        <v>0</v>
      </c>
      <c r="BL328" s="20" t="s">
        <v>200</v>
      </c>
      <c r="BM328" s="226" t="s">
        <v>7929</v>
      </c>
    </row>
    <row r="329" s="2" customFormat="1">
      <c r="A329" s="41"/>
      <c r="B329" s="42"/>
      <c r="C329" s="43"/>
      <c r="D329" s="228" t="s">
        <v>202</v>
      </c>
      <c r="E329" s="43"/>
      <c r="F329" s="229" t="s">
        <v>7928</v>
      </c>
      <c r="G329" s="43"/>
      <c r="H329" s="43"/>
      <c r="I329" s="230"/>
      <c r="J329" s="43"/>
      <c r="K329" s="43"/>
      <c r="L329" s="47"/>
      <c r="M329" s="231"/>
      <c r="N329" s="232"/>
      <c r="O329" s="87"/>
      <c r="P329" s="87"/>
      <c r="Q329" s="87"/>
      <c r="R329" s="87"/>
      <c r="S329" s="87"/>
      <c r="T329" s="88"/>
      <c r="U329" s="41"/>
      <c r="V329" s="41"/>
      <c r="W329" s="41"/>
      <c r="X329" s="41"/>
      <c r="Y329" s="41"/>
      <c r="Z329" s="41"/>
      <c r="AA329" s="41"/>
      <c r="AB329" s="41"/>
      <c r="AC329" s="41"/>
      <c r="AD329" s="41"/>
      <c r="AE329" s="41"/>
      <c r="AT329" s="20" t="s">
        <v>202</v>
      </c>
      <c r="AU329" s="20" t="s">
        <v>78</v>
      </c>
    </row>
    <row r="330" s="2" customFormat="1" ht="16.5" customHeight="1">
      <c r="A330" s="41"/>
      <c r="B330" s="42"/>
      <c r="C330" s="215" t="s">
        <v>2383</v>
      </c>
      <c r="D330" s="215" t="s">
        <v>195</v>
      </c>
      <c r="E330" s="216" t="s">
        <v>7930</v>
      </c>
      <c r="F330" s="217" t="s">
        <v>7931</v>
      </c>
      <c r="G330" s="218" t="s">
        <v>7609</v>
      </c>
      <c r="H330" s="219">
        <v>40</v>
      </c>
      <c r="I330" s="220"/>
      <c r="J330" s="221">
        <f>ROUND(I330*H330,2)</f>
        <v>0</v>
      </c>
      <c r="K330" s="217" t="s">
        <v>19</v>
      </c>
      <c r="L330" s="47"/>
      <c r="M330" s="222" t="s">
        <v>19</v>
      </c>
      <c r="N330" s="223" t="s">
        <v>40</v>
      </c>
      <c r="O330" s="87"/>
      <c r="P330" s="224">
        <f>O330*H330</f>
        <v>0</v>
      </c>
      <c r="Q330" s="224">
        <v>0</v>
      </c>
      <c r="R330" s="224">
        <f>Q330*H330</f>
        <v>0</v>
      </c>
      <c r="S330" s="224">
        <v>0</v>
      </c>
      <c r="T330" s="225">
        <f>S330*H330</f>
        <v>0</v>
      </c>
      <c r="U330" s="41"/>
      <c r="V330" s="41"/>
      <c r="W330" s="41"/>
      <c r="X330" s="41"/>
      <c r="Y330" s="41"/>
      <c r="Z330" s="41"/>
      <c r="AA330" s="41"/>
      <c r="AB330" s="41"/>
      <c r="AC330" s="41"/>
      <c r="AD330" s="41"/>
      <c r="AE330" s="41"/>
      <c r="AR330" s="226" t="s">
        <v>200</v>
      </c>
      <c r="AT330" s="226" t="s">
        <v>195</v>
      </c>
      <c r="AU330" s="226" t="s">
        <v>78</v>
      </c>
      <c r="AY330" s="20" t="s">
        <v>193</v>
      </c>
      <c r="BE330" s="227">
        <f>IF(N330="základní",J330,0)</f>
        <v>0</v>
      </c>
      <c r="BF330" s="227">
        <f>IF(N330="snížená",J330,0)</f>
        <v>0</v>
      </c>
      <c r="BG330" s="227">
        <f>IF(N330="zákl. přenesená",J330,0)</f>
        <v>0</v>
      </c>
      <c r="BH330" s="227">
        <f>IF(N330="sníž. přenesená",J330,0)</f>
        <v>0</v>
      </c>
      <c r="BI330" s="227">
        <f>IF(N330="nulová",J330,0)</f>
        <v>0</v>
      </c>
      <c r="BJ330" s="20" t="s">
        <v>76</v>
      </c>
      <c r="BK330" s="227">
        <f>ROUND(I330*H330,2)</f>
        <v>0</v>
      </c>
      <c r="BL330" s="20" t="s">
        <v>200</v>
      </c>
      <c r="BM330" s="226" t="s">
        <v>7932</v>
      </c>
    </row>
    <row r="331" s="2" customFormat="1">
      <c r="A331" s="41"/>
      <c r="B331" s="42"/>
      <c r="C331" s="43"/>
      <c r="D331" s="228" t="s">
        <v>202</v>
      </c>
      <c r="E331" s="43"/>
      <c r="F331" s="229" t="s">
        <v>7931</v>
      </c>
      <c r="G331" s="43"/>
      <c r="H331" s="43"/>
      <c r="I331" s="230"/>
      <c r="J331" s="43"/>
      <c r="K331" s="43"/>
      <c r="L331" s="47"/>
      <c r="M331" s="231"/>
      <c r="N331" s="232"/>
      <c r="O331" s="87"/>
      <c r="P331" s="87"/>
      <c r="Q331" s="87"/>
      <c r="R331" s="87"/>
      <c r="S331" s="87"/>
      <c r="T331" s="88"/>
      <c r="U331" s="41"/>
      <c r="V331" s="41"/>
      <c r="W331" s="41"/>
      <c r="X331" s="41"/>
      <c r="Y331" s="41"/>
      <c r="Z331" s="41"/>
      <c r="AA331" s="41"/>
      <c r="AB331" s="41"/>
      <c r="AC331" s="41"/>
      <c r="AD331" s="41"/>
      <c r="AE331" s="41"/>
      <c r="AT331" s="20" t="s">
        <v>202</v>
      </c>
      <c r="AU331" s="20" t="s">
        <v>78</v>
      </c>
    </row>
    <row r="332" s="2" customFormat="1" ht="16.5" customHeight="1">
      <c r="A332" s="41"/>
      <c r="B332" s="42"/>
      <c r="C332" s="215" t="s">
        <v>2387</v>
      </c>
      <c r="D332" s="215" t="s">
        <v>195</v>
      </c>
      <c r="E332" s="216" t="s">
        <v>7933</v>
      </c>
      <c r="F332" s="217" t="s">
        <v>7934</v>
      </c>
      <c r="G332" s="218" t="s">
        <v>7609</v>
      </c>
      <c r="H332" s="219">
        <v>60</v>
      </c>
      <c r="I332" s="220"/>
      <c r="J332" s="221">
        <f>ROUND(I332*H332,2)</f>
        <v>0</v>
      </c>
      <c r="K332" s="217" t="s">
        <v>19</v>
      </c>
      <c r="L332" s="47"/>
      <c r="M332" s="222" t="s">
        <v>19</v>
      </c>
      <c r="N332" s="223" t="s">
        <v>40</v>
      </c>
      <c r="O332" s="87"/>
      <c r="P332" s="224">
        <f>O332*H332</f>
        <v>0</v>
      </c>
      <c r="Q332" s="224">
        <v>0</v>
      </c>
      <c r="R332" s="224">
        <f>Q332*H332</f>
        <v>0</v>
      </c>
      <c r="S332" s="224">
        <v>0</v>
      </c>
      <c r="T332" s="225">
        <f>S332*H332</f>
        <v>0</v>
      </c>
      <c r="U332" s="41"/>
      <c r="V332" s="41"/>
      <c r="W332" s="41"/>
      <c r="X332" s="41"/>
      <c r="Y332" s="41"/>
      <c r="Z332" s="41"/>
      <c r="AA332" s="41"/>
      <c r="AB332" s="41"/>
      <c r="AC332" s="41"/>
      <c r="AD332" s="41"/>
      <c r="AE332" s="41"/>
      <c r="AR332" s="226" t="s">
        <v>200</v>
      </c>
      <c r="AT332" s="226" t="s">
        <v>195</v>
      </c>
      <c r="AU332" s="226" t="s">
        <v>78</v>
      </c>
      <c r="AY332" s="20" t="s">
        <v>193</v>
      </c>
      <c r="BE332" s="227">
        <f>IF(N332="základní",J332,0)</f>
        <v>0</v>
      </c>
      <c r="BF332" s="227">
        <f>IF(N332="snížená",J332,0)</f>
        <v>0</v>
      </c>
      <c r="BG332" s="227">
        <f>IF(N332="zákl. přenesená",J332,0)</f>
        <v>0</v>
      </c>
      <c r="BH332" s="227">
        <f>IF(N332="sníž. přenesená",J332,0)</f>
        <v>0</v>
      </c>
      <c r="BI332" s="227">
        <f>IF(N332="nulová",J332,0)</f>
        <v>0</v>
      </c>
      <c r="BJ332" s="20" t="s">
        <v>76</v>
      </c>
      <c r="BK332" s="227">
        <f>ROUND(I332*H332,2)</f>
        <v>0</v>
      </c>
      <c r="BL332" s="20" t="s">
        <v>200</v>
      </c>
      <c r="BM332" s="226" t="s">
        <v>7935</v>
      </c>
    </row>
    <row r="333" s="2" customFormat="1">
      <c r="A333" s="41"/>
      <c r="B333" s="42"/>
      <c r="C333" s="43"/>
      <c r="D333" s="228" t="s">
        <v>202</v>
      </c>
      <c r="E333" s="43"/>
      <c r="F333" s="229" t="s">
        <v>7934</v>
      </c>
      <c r="G333" s="43"/>
      <c r="H333" s="43"/>
      <c r="I333" s="230"/>
      <c r="J333" s="43"/>
      <c r="K333" s="43"/>
      <c r="L333" s="47"/>
      <c r="M333" s="231"/>
      <c r="N333" s="232"/>
      <c r="O333" s="87"/>
      <c r="P333" s="87"/>
      <c r="Q333" s="87"/>
      <c r="R333" s="87"/>
      <c r="S333" s="87"/>
      <c r="T333" s="88"/>
      <c r="U333" s="41"/>
      <c r="V333" s="41"/>
      <c r="W333" s="41"/>
      <c r="X333" s="41"/>
      <c r="Y333" s="41"/>
      <c r="Z333" s="41"/>
      <c r="AA333" s="41"/>
      <c r="AB333" s="41"/>
      <c r="AC333" s="41"/>
      <c r="AD333" s="41"/>
      <c r="AE333" s="41"/>
      <c r="AT333" s="20" t="s">
        <v>202</v>
      </c>
      <c r="AU333" s="20" t="s">
        <v>78</v>
      </c>
    </row>
    <row r="334" s="2" customFormat="1" ht="16.5" customHeight="1">
      <c r="A334" s="41"/>
      <c r="B334" s="42"/>
      <c r="C334" s="215" t="s">
        <v>2393</v>
      </c>
      <c r="D334" s="215" t="s">
        <v>195</v>
      </c>
      <c r="E334" s="216" t="s">
        <v>7936</v>
      </c>
      <c r="F334" s="217" t="s">
        <v>7937</v>
      </c>
      <c r="G334" s="218" t="s">
        <v>7609</v>
      </c>
      <c r="H334" s="219">
        <v>30</v>
      </c>
      <c r="I334" s="220"/>
      <c r="J334" s="221">
        <f>ROUND(I334*H334,2)</f>
        <v>0</v>
      </c>
      <c r="K334" s="217" t="s">
        <v>19</v>
      </c>
      <c r="L334" s="47"/>
      <c r="M334" s="222" t="s">
        <v>19</v>
      </c>
      <c r="N334" s="223" t="s">
        <v>40</v>
      </c>
      <c r="O334" s="87"/>
      <c r="P334" s="224">
        <f>O334*H334</f>
        <v>0</v>
      </c>
      <c r="Q334" s="224">
        <v>0</v>
      </c>
      <c r="R334" s="224">
        <f>Q334*H334</f>
        <v>0</v>
      </c>
      <c r="S334" s="224">
        <v>0</v>
      </c>
      <c r="T334" s="225">
        <f>S334*H334</f>
        <v>0</v>
      </c>
      <c r="U334" s="41"/>
      <c r="V334" s="41"/>
      <c r="W334" s="41"/>
      <c r="X334" s="41"/>
      <c r="Y334" s="41"/>
      <c r="Z334" s="41"/>
      <c r="AA334" s="41"/>
      <c r="AB334" s="41"/>
      <c r="AC334" s="41"/>
      <c r="AD334" s="41"/>
      <c r="AE334" s="41"/>
      <c r="AR334" s="226" t="s">
        <v>200</v>
      </c>
      <c r="AT334" s="226" t="s">
        <v>195</v>
      </c>
      <c r="AU334" s="226" t="s">
        <v>78</v>
      </c>
      <c r="AY334" s="20" t="s">
        <v>193</v>
      </c>
      <c r="BE334" s="227">
        <f>IF(N334="základní",J334,0)</f>
        <v>0</v>
      </c>
      <c r="BF334" s="227">
        <f>IF(N334="snížená",J334,0)</f>
        <v>0</v>
      </c>
      <c r="BG334" s="227">
        <f>IF(N334="zákl. přenesená",J334,0)</f>
        <v>0</v>
      </c>
      <c r="BH334" s="227">
        <f>IF(N334="sníž. přenesená",J334,0)</f>
        <v>0</v>
      </c>
      <c r="BI334" s="227">
        <f>IF(N334="nulová",J334,0)</f>
        <v>0</v>
      </c>
      <c r="BJ334" s="20" t="s">
        <v>76</v>
      </c>
      <c r="BK334" s="227">
        <f>ROUND(I334*H334,2)</f>
        <v>0</v>
      </c>
      <c r="BL334" s="20" t="s">
        <v>200</v>
      </c>
      <c r="BM334" s="226" t="s">
        <v>7938</v>
      </c>
    </row>
    <row r="335" s="2" customFormat="1">
      <c r="A335" s="41"/>
      <c r="B335" s="42"/>
      <c r="C335" s="43"/>
      <c r="D335" s="228" t="s">
        <v>202</v>
      </c>
      <c r="E335" s="43"/>
      <c r="F335" s="229" t="s">
        <v>7937</v>
      </c>
      <c r="G335" s="43"/>
      <c r="H335" s="43"/>
      <c r="I335" s="230"/>
      <c r="J335" s="43"/>
      <c r="K335" s="43"/>
      <c r="L335" s="47"/>
      <c r="M335" s="231"/>
      <c r="N335" s="232"/>
      <c r="O335" s="87"/>
      <c r="P335" s="87"/>
      <c r="Q335" s="87"/>
      <c r="R335" s="87"/>
      <c r="S335" s="87"/>
      <c r="T335" s="88"/>
      <c r="U335" s="41"/>
      <c r="V335" s="41"/>
      <c r="W335" s="41"/>
      <c r="X335" s="41"/>
      <c r="Y335" s="41"/>
      <c r="Z335" s="41"/>
      <c r="AA335" s="41"/>
      <c r="AB335" s="41"/>
      <c r="AC335" s="41"/>
      <c r="AD335" s="41"/>
      <c r="AE335" s="41"/>
      <c r="AT335" s="20" t="s">
        <v>202</v>
      </c>
      <c r="AU335" s="20" t="s">
        <v>78</v>
      </c>
    </row>
    <row r="336" s="2" customFormat="1" ht="16.5" customHeight="1">
      <c r="A336" s="41"/>
      <c r="B336" s="42"/>
      <c r="C336" s="215" t="s">
        <v>2400</v>
      </c>
      <c r="D336" s="215" t="s">
        <v>195</v>
      </c>
      <c r="E336" s="216" t="s">
        <v>7939</v>
      </c>
      <c r="F336" s="217" t="s">
        <v>7940</v>
      </c>
      <c r="G336" s="218" t="s">
        <v>7609</v>
      </c>
      <c r="H336" s="219">
        <v>180</v>
      </c>
      <c r="I336" s="220"/>
      <c r="J336" s="221">
        <f>ROUND(I336*H336,2)</f>
        <v>0</v>
      </c>
      <c r="K336" s="217" t="s">
        <v>19</v>
      </c>
      <c r="L336" s="47"/>
      <c r="M336" s="222" t="s">
        <v>19</v>
      </c>
      <c r="N336" s="223" t="s">
        <v>40</v>
      </c>
      <c r="O336" s="87"/>
      <c r="P336" s="224">
        <f>O336*H336</f>
        <v>0</v>
      </c>
      <c r="Q336" s="224">
        <v>0</v>
      </c>
      <c r="R336" s="224">
        <f>Q336*H336</f>
        <v>0</v>
      </c>
      <c r="S336" s="224">
        <v>0</v>
      </c>
      <c r="T336" s="225">
        <f>S336*H336</f>
        <v>0</v>
      </c>
      <c r="U336" s="41"/>
      <c r="V336" s="41"/>
      <c r="W336" s="41"/>
      <c r="X336" s="41"/>
      <c r="Y336" s="41"/>
      <c r="Z336" s="41"/>
      <c r="AA336" s="41"/>
      <c r="AB336" s="41"/>
      <c r="AC336" s="41"/>
      <c r="AD336" s="41"/>
      <c r="AE336" s="41"/>
      <c r="AR336" s="226" t="s">
        <v>200</v>
      </c>
      <c r="AT336" s="226" t="s">
        <v>195</v>
      </c>
      <c r="AU336" s="226" t="s">
        <v>78</v>
      </c>
      <c r="AY336" s="20" t="s">
        <v>193</v>
      </c>
      <c r="BE336" s="227">
        <f>IF(N336="základní",J336,0)</f>
        <v>0</v>
      </c>
      <c r="BF336" s="227">
        <f>IF(N336="snížená",J336,0)</f>
        <v>0</v>
      </c>
      <c r="BG336" s="227">
        <f>IF(N336="zákl. přenesená",J336,0)</f>
        <v>0</v>
      </c>
      <c r="BH336" s="227">
        <f>IF(N336="sníž. přenesená",J336,0)</f>
        <v>0</v>
      </c>
      <c r="BI336" s="227">
        <f>IF(N336="nulová",J336,0)</f>
        <v>0</v>
      </c>
      <c r="BJ336" s="20" t="s">
        <v>76</v>
      </c>
      <c r="BK336" s="227">
        <f>ROUND(I336*H336,2)</f>
        <v>0</v>
      </c>
      <c r="BL336" s="20" t="s">
        <v>200</v>
      </c>
      <c r="BM336" s="226" t="s">
        <v>7941</v>
      </c>
    </row>
    <row r="337" s="2" customFormat="1">
      <c r="A337" s="41"/>
      <c r="B337" s="42"/>
      <c r="C337" s="43"/>
      <c r="D337" s="228" t="s">
        <v>202</v>
      </c>
      <c r="E337" s="43"/>
      <c r="F337" s="229" t="s">
        <v>7940</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202</v>
      </c>
      <c r="AU337" s="20" t="s">
        <v>78</v>
      </c>
    </row>
    <row r="338" s="2" customFormat="1" ht="16.5" customHeight="1">
      <c r="A338" s="41"/>
      <c r="B338" s="42"/>
      <c r="C338" s="215" t="s">
        <v>2406</v>
      </c>
      <c r="D338" s="215" t="s">
        <v>195</v>
      </c>
      <c r="E338" s="216" t="s">
        <v>7942</v>
      </c>
      <c r="F338" s="217" t="s">
        <v>7943</v>
      </c>
      <c r="G338" s="218" t="s">
        <v>7609</v>
      </c>
      <c r="H338" s="219">
        <v>10</v>
      </c>
      <c r="I338" s="220"/>
      <c r="J338" s="221">
        <f>ROUND(I338*H338,2)</f>
        <v>0</v>
      </c>
      <c r="K338" s="217" t="s">
        <v>19</v>
      </c>
      <c r="L338" s="47"/>
      <c r="M338" s="222" t="s">
        <v>19</v>
      </c>
      <c r="N338" s="223" t="s">
        <v>40</v>
      </c>
      <c r="O338" s="87"/>
      <c r="P338" s="224">
        <f>O338*H338</f>
        <v>0</v>
      </c>
      <c r="Q338" s="224">
        <v>0</v>
      </c>
      <c r="R338" s="224">
        <f>Q338*H338</f>
        <v>0</v>
      </c>
      <c r="S338" s="224">
        <v>0</v>
      </c>
      <c r="T338" s="225">
        <f>S338*H338</f>
        <v>0</v>
      </c>
      <c r="U338" s="41"/>
      <c r="V338" s="41"/>
      <c r="W338" s="41"/>
      <c r="X338" s="41"/>
      <c r="Y338" s="41"/>
      <c r="Z338" s="41"/>
      <c r="AA338" s="41"/>
      <c r="AB338" s="41"/>
      <c r="AC338" s="41"/>
      <c r="AD338" s="41"/>
      <c r="AE338" s="41"/>
      <c r="AR338" s="226" t="s">
        <v>200</v>
      </c>
      <c r="AT338" s="226" t="s">
        <v>195</v>
      </c>
      <c r="AU338" s="226" t="s">
        <v>78</v>
      </c>
      <c r="AY338" s="20" t="s">
        <v>193</v>
      </c>
      <c r="BE338" s="227">
        <f>IF(N338="základní",J338,0)</f>
        <v>0</v>
      </c>
      <c r="BF338" s="227">
        <f>IF(N338="snížená",J338,0)</f>
        <v>0</v>
      </c>
      <c r="BG338" s="227">
        <f>IF(N338="zákl. přenesená",J338,0)</f>
        <v>0</v>
      </c>
      <c r="BH338" s="227">
        <f>IF(N338="sníž. přenesená",J338,0)</f>
        <v>0</v>
      </c>
      <c r="BI338" s="227">
        <f>IF(N338="nulová",J338,0)</f>
        <v>0</v>
      </c>
      <c r="BJ338" s="20" t="s">
        <v>76</v>
      </c>
      <c r="BK338" s="227">
        <f>ROUND(I338*H338,2)</f>
        <v>0</v>
      </c>
      <c r="BL338" s="20" t="s">
        <v>200</v>
      </c>
      <c r="BM338" s="226" t="s">
        <v>7944</v>
      </c>
    </row>
    <row r="339" s="2" customFormat="1">
      <c r="A339" s="41"/>
      <c r="B339" s="42"/>
      <c r="C339" s="43"/>
      <c r="D339" s="228" t="s">
        <v>202</v>
      </c>
      <c r="E339" s="43"/>
      <c r="F339" s="229" t="s">
        <v>7943</v>
      </c>
      <c r="G339" s="43"/>
      <c r="H339" s="43"/>
      <c r="I339" s="230"/>
      <c r="J339" s="43"/>
      <c r="K339" s="43"/>
      <c r="L339" s="47"/>
      <c r="M339" s="231"/>
      <c r="N339" s="232"/>
      <c r="O339" s="87"/>
      <c r="P339" s="87"/>
      <c r="Q339" s="87"/>
      <c r="R339" s="87"/>
      <c r="S339" s="87"/>
      <c r="T339" s="88"/>
      <c r="U339" s="41"/>
      <c r="V339" s="41"/>
      <c r="W339" s="41"/>
      <c r="X339" s="41"/>
      <c r="Y339" s="41"/>
      <c r="Z339" s="41"/>
      <c r="AA339" s="41"/>
      <c r="AB339" s="41"/>
      <c r="AC339" s="41"/>
      <c r="AD339" s="41"/>
      <c r="AE339" s="41"/>
      <c r="AT339" s="20" t="s">
        <v>202</v>
      </c>
      <c r="AU339" s="20" t="s">
        <v>78</v>
      </c>
    </row>
    <row r="340" s="2" customFormat="1" ht="16.5" customHeight="1">
      <c r="A340" s="41"/>
      <c r="B340" s="42"/>
      <c r="C340" s="215" t="s">
        <v>2413</v>
      </c>
      <c r="D340" s="215" t="s">
        <v>195</v>
      </c>
      <c r="E340" s="216" t="s">
        <v>7945</v>
      </c>
      <c r="F340" s="217" t="s">
        <v>7946</v>
      </c>
      <c r="G340" s="218" t="s">
        <v>7609</v>
      </c>
      <c r="H340" s="219">
        <v>4</v>
      </c>
      <c r="I340" s="220"/>
      <c r="J340" s="221">
        <f>ROUND(I340*H340,2)</f>
        <v>0</v>
      </c>
      <c r="K340" s="217" t="s">
        <v>19</v>
      </c>
      <c r="L340" s="47"/>
      <c r="M340" s="222" t="s">
        <v>19</v>
      </c>
      <c r="N340" s="223" t="s">
        <v>40</v>
      </c>
      <c r="O340" s="87"/>
      <c r="P340" s="224">
        <f>O340*H340</f>
        <v>0</v>
      </c>
      <c r="Q340" s="224">
        <v>0</v>
      </c>
      <c r="R340" s="224">
        <f>Q340*H340</f>
        <v>0</v>
      </c>
      <c r="S340" s="224">
        <v>0</v>
      </c>
      <c r="T340" s="225">
        <f>S340*H340</f>
        <v>0</v>
      </c>
      <c r="U340" s="41"/>
      <c r="V340" s="41"/>
      <c r="W340" s="41"/>
      <c r="X340" s="41"/>
      <c r="Y340" s="41"/>
      <c r="Z340" s="41"/>
      <c r="AA340" s="41"/>
      <c r="AB340" s="41"/>
      <c r="AC340" s="41"/>
      <c r="AD340" s="41"/>
      <c r="AE340" s="41"/>
      <c r="AR340" s="226" t="s">
        <v>200</v>
      </c>
      <c r="AT340" s="226" t="s">
        <v>195</v>
      </c>
      <c r="AU340" s="226" t="s">
        <v>78</v>
      </c>
      <c r="AY340" s="20" t="s">
        <v>193</v>
      </c>
      <c r="BE340" s="227">
        <f>IF(N340="základní",J340,0)</f>
        <v>0</v>
      </c>
      <c r="BF340" s="227">
        <f>IF(N340="snížená",J340,0)</f>
        <v>0</v>
      </c>
      <c r="BG340" s="227">
        <f>IF(N340="zákl. přenesená",J340,0)</f>
        <v>0</v>
      </c>
      <c r="BH340" s="227">
        <f>IF(N340="sníž. přenesená",J340,0)</f>
        <v>0</v>
      </c>
      <c r="BI340" s="227">
        <f>IF(N340="nulová",J340,0)</f>
        <v>0</v>
      </c>
      <c r="BJ340" s="20" t="s">
        <v>76</v>
      </c>
      <c r="BK340" s="227">
        <f>ROUND(I340*H340,2)</f>
        <v>0</v>
      </c>
      <c r="BL340" s="20" t="s">
        <v>200</v>
      </c>
      <c r="BM340" s="226" t="s">
        <v>7947</v>
      </c>
    </row>
    <row r="341" s="2" customFormat="1">
      <c r="A341" s="41"/>
      <c r="B341" s="42"/>
      <c r="C341" s="43"/>
      <c r="D341" s="228" t="s">
        <v>202</v>
      </c>
      <c r="E341" s="43"/>
      <c r="F341" s="229" t="s">
        <v>7946</v>
      </c>
      <c r="G341" s="43"/>
      <c r="H341" s="43"/>
      <c r="I341" s="230"/>
      <c r="J341" s="43"/>
      <c r="K341" s="43"/>
      <c r="L341" s="47"/>
      <c r="M341" s="231"/>
      <c r="N341" s="232"/>
      <c r="O341" s="87"/>
      <c r="P341" s="87"/>
      <c r="Q341" s="87"/>
      <c r="R341" s="87"/>
      <c r="S341" s="87"/>
      <c r="T341" s="88"/>
      <c r="U341" s="41"/>
      <c r="V341" s="41"/>
      <c r="W341" s="41"/>
      <c r="X341" s="41"/>
      <c r="Y341" s="41"/>
      <c r="Z341" s="41"/>
      <c r="AA341" s="41"/>
      <c r="AB341" s="41"/>
      <c r="AC341" s="41"/>
      <c r="AD341" s="41"/>
      <c r="AE341" s="41"/>
      <c r="AT341" s="20" t="s">
        <v>202</v>
      </c>
      <c r="AU341" s="20" t="s">
        <v>78</v>
      </c>
    </row>
    <row r="342" s="12" customFormat="1" ht="22.8" customHeight="1">
      <c r="A342" s="12"/>
      <c r="B342" s="199"/>
      <c r="C342" s="200"/>
      <c r="D342" s="201" t="s">
        <v>68</v>
      </c>
      <c r="E342" s="213" t="s">
        <v>7473</v>
      </c>
      <c r="F342" s="213" t="s">
        <v>7948</v>
      </c>
      <c r="G342" s="200"/>
      <c r="H342" s="200"/>
      <c r="I342" s="203"/>
      <c r="J342" s="214">
        <f>BK342</f>
        <v>0</v>
      </c>
      <c r="K342" s="200"/>
      <c r="L342" s="205"/>
      <c r="M342" s="206"/>
      <c r="N342" s="207"/>
      <c r="O342" s="207"/>
      <c r="P342" s="208">
        <f>SUM(P343:P372)</f>
        <v>0</v>
      </c>
      <c r="Q342" s="207"/>
      <c r="R342" s="208">
        <f>SUM(R343:R372)</f>
        <v>0</v>
      </c>
      <c r="S342" s="207"/>
      <c r="T342" s="209">
        <f>SUM(T343:T372)</f>
        <v>0</v>
      </c>
      <c r="U342" s="12"/>
      <c r="V342" s="12"/>
      <c r="W342" s="12"/>
      <c r="X342" s="12"/>
      <c r="Y342" s="12"/>
      <c r="Z342" s="12"/>
      <c r="AA342" s="12"/>
      <c r="AB342" s="12"/>
      <c r="AC342" s="12"/>
      <c r="AD342" s="12"/>
      <c r="AE342" s="12"/>
      <c r="AR342" s="210" t="s">
        <v>76</v>
      </c>
      <c r="AT342" s="211" t="s">
        <v>68</v>
      </c>
      <c r="AU342" s="211" t="s">
        <v>76</v>
      </c>
      <c r="AY342" s="210" t="s">
        <v>193</v>
      </c>
      <c r="BK342" s="212">
        <f>SUM(BK343:BK372)</f>
        <v>0</v>
      </c>
    </row>
    <row r="343" s="2" customFormat="1" ht="16.5" customHeight="1">
      <c r="A343" s="41"/>
      <c r="B343" s="42"/>
      <c r="C343" s="215" t="s">
        <v>2420</v>
      </c>
      <c r="D343" s="215" t="s">
        <v>195</v>
      </c>
      <c r="E343" s="216" t="s">
        <v>7949</v>
      </c>
      <c r="F343" s="217" t="s">
        <v>7950</v>
      </c>
      <c r="G343" s="218" t="s">
        <v>1765</v>
      </c>
      <c r="H343" s="219">
        <v>130</v>
      </c>
      <c r="I343" s="220"/>
      <c r="J343" s="221">
        <f>ROUND(I343*H343,2)</f>
        <v>0</v>
      </c>
      <c r="K343" s="217" t="s">
        <v>19</v>
      </c>
      <c r="L343" s="47"/>
      <c r="M343" s="222" t="s">
        <v>19</v>
      </c>
      <c r="N343" s="223" t="s">
        <v>40</v>
      </c>
      <c r="O343" s="87"/>
      <c r="P343" s="224">
        <f>O343*H343</f>
        <v>0</v>
      </c>
      <c r="Q343" s="224">
        <v>0</v>
      </c>
      <c r="R343" s="224">
        <f>Q343*H343</f>
        <v>0</v>
      </c>
      <c r="S343" s="224">
        <v>0</v>
      </c>
      <c r="T343" s="225">
        <f>S343*H343</f>
        <v>0</v>
      </c>
      <c r="U343" s="41"/>
      <c r="V343" s="41"/>
      <c r="W343" s="41"/>
      <c r="X343" s="41"/>
      <c r="Y343" s="41"/>
      <c r="Z343" s="41"/>
      <c r="AA343" s="41"/>
      <c r="AB343" s="41"/>
      <c r="AC343" s="41"/>
      <c r="AD343" s="41"/>
      <c r="AE343" s="41"/>
      <c r="AR343" s="226" t="s">
        <v>200</v>
      </c>
      <c r="AT343" s="226" t="s">
        <v>195</v>
      </c>
      <c r="AU343" s="226" t="s">
        <v>78</v>
      </c>
      <c r="AY343" s="20" t="s">
        <v>193</v>
      </c>
      <c r="BE343" s="227">
        <f>IF(N343="základní",J343,0)</f>
        <v>0</v>
      </c>
      <c r="BF343" s="227">
        <f>IF(N343="snížená",J343,0)</f>
        <v>0</v>
      </c>
      <c r="BG343" s="227">
        <f>IF(N343="zákl. přenesená",J343,0)</f>
        <v>0</v>
      </c>
      <c r="BH343" s="227">
        <f>IF(N343="sníž. přenesená",J343,0)</f>
        <v>0</v>
      </c>
      <c r="BI343" s="227">
        <f>IF(N343="nulová",J343,0)</f>
        <v>0</v>
      </c>
      <c r="BJ343" s="20" t="s">
        <v>76</v>
      </c>
      <c r="BK343" s="227">
        <f>ROUND(I343*H343,2)</f>
        <v>0</v>
      </c>
      <c r="BL343" s="20" t="s">
        <v>200</v>
      </c>
      <c r="BM343" s="226" t="s">
        <v>7951</v>
      </c>
    </row>
    <row r="344" s="2" customFormat="1">
      <c r="A344" s="41"/>
      <c r="B344" s="42"/>
      <c r="C344" s="43"/>
      <c r="D344" s="228" t="s">
        <v>202</v>
      </c>
      <c r="E344" s="43"/>
      <c r="F344" s="229" t="s">
        <v>7950</v>
      </c>
      <c r="G344" s="43"/>
      <c r="H344" s="43"/>
      <c r="I344" s="230"/>
      <c r="J344" s="43"/>
      <c r="K344" s="43"/>
      <c r="L344" s="47"/>
      <c r="M344" s="231"/>
      <c r="N344" s="232"/>
      <c r="O344" s="87"/>
      <c r="P344" s="87"/>
      <c r="Q344" s="87"/>
      <c r="R344" s="87"/>
      <c r="S344" s="87"/>
      <c r="T344" s="88"/>
      <c r="U344" s="41"/>
      <c r="V344" s="41"/>
      <c r="W344" s="41"/>
      <c r="X344" s="41"/>
      <c r="Y344" s="41"/>
      <c r="Z344" s="41"/>
      <c r="AA344" s="41"/>
      <c r="AB344" s="41"/>
      <c r="AC344" s="41"/>
      <c r="AD344" s="41"/>
      <c r="AE344" s="41"/>
      <c r="AT344" s="20" t="s">
        <v>202</v>
      </c>
      <c r="AU344" s="20" t="s">
        <v>78</v>
      </c>
    </row>
    <row r="345" s="2" customFormat="1" ht="16.5" customHeight="1">
      <c r="A345" s="41"/>
      <c r="B345" s="42"/>
      <c r="C345" s="215" t="s">
        <v>2424</v>
      </c>
      <c r="D345" s="215" t="s">
        <v>195</v>
      </c>
      <c r="E345" s="216" t="s">
        <v>7952</v>
      </c>
      <c r="F345" s="217" t="s">
        <v>7953</v>
      </c>
      <c r="G345" s="218" t="s">
        <v>1765</v>
      </c>
      <c r="H345" s="219">
        <v>40</v>
      </c>
      <c r="I345" s="220"/>
      <c r="J345" s="221">
        <f>ROUND(I345*H345,2)</f>
        <v>0</v>
      </c>
      <c r="K345" s="217" t="s">
        <v>19</v>
      </c>
      <c r="L345" s="47"/>
      <c r="M345" s="222" t="s">
        <v>19</v>
      </c>
      <c r="N345" s="223" t="s">
        <v>40</v>
      </c>
      <c r="O345" s="87"/>
      <c r="P345" s="224">
        <f>O345*H345</f>
        <v>0</v>
      </c>
      <c r="Q345" s="224">
        <v>0</v>
      </c>
      <c r="R345" s="224">
        <f>Q345*H345</f>
        <v>0</v>
      </c>
      <c r="S345" s="224">
        <v>0</v>
      </c>
      <c r="T345" s="225">
        <f>S345*H345</f>
        <v>0</v>
      </c>
      <c r="U345" s="41"/>
      <c r="V345" s="41"/>
      <c r="W345" s="41"/>
      <c r="X345" s="41"/>
      <c r="Y345" s="41"/>
      <c r="Z345" s="41"/>
      <c r="AA345" s="41"/>
      <c r="AB345" s="41"/>
      <c r="AC345" s="41"/>
      <c r="AD345" s="41"/>
      <c r="AE345" s="41"/>
      <c r="AR345" s="226" t="s">
        <v>200</v>
      </c>
      <c r="AT345" s="226" t="s">
        <v>195</v>
      </c>
      <c r="AU345" s="226" t="s">
        <v>78</v>
      </c>
      <c r="AY345" s="20" t="s">
        <v>193</v>
      </c>
      <c r="BE345" s="227">
        <f>IF(N345="základní",J345,0)</f>
        <v>0</v>
      </c>
      <c r="BF345" s="227">
        <f>IF(N345="snížená",J345,0)</f>
        <v>0</v>
      </c>
      <c r="BG345" s="227">
        <f>IF(N345="zákl. přenesená",J345,0)</f>
        <v>0</v>
      </c>
      <c r="BH345" s="227">
        <f>IF(N345="sníž. přenesená",J345,0)</f>
        <v>0</v>
      </c>
      <c r="BI345" s="227">
        <f>IF(N345="nulová",J345,0)</f>
        <v>0</v>
      </c>
      <c r="BJ345" s="20" t="s">
        <v>76</v>
      </c>
      <c r="BK345" s="227">
        <f>ROUND(I345*H345,2)</f>
        <v>0</v>
      </c>
      <c r="BL345" s="20" t="s">
        <v>200</v>
      </c>
      <c r="BM345" s="226" t="s">
        <v>7954</v>
      </c>
    </row>
    <row r="346" s="2" customFormat="1">
      <c r="A346" s="41"/>
      <c r="B346" s="42"/>
      <c r="C346" s="43"/>
      <c r="D346" s="228" t="s">
        <v>202</v>
      </c>
      <c r="E346" s="43"/>
      <c r="F346" s="229" t="s">
        <v>7953</v>
      </c>
      <c r="G346" s="43"/>
      <c r="H346" s="43"/>
      <c r="I346" s="230"/>
      <c r="J346" s="43"/>
      <c r="K346" s="43"/>
      <c r="L346" s="47"/>
      <c r="M346" s="231"/>
      <c r="N346" s="232"/>
      <c r="O346" s="87"/>
      <c r="P346" s="87"/>
      <c r="Q346" s="87"/>
      <c r="R346" s="87"/>
      <c r="S346" s="87"/>
      <c r="T346" s="88"/>
      <c r="U346" s="41"/>
      <c r="V346" s="41"/>
      <c r="W346" s="41"/>
      <c r="X346" s="41"/>
      <c r="Y346" s="41"/>
      <c r="Z346" s="41"/>
      <c r="AA346" s="41"/>
      <c r="AB346" s="41"/>
      <c r="AC346" s="41"/>
      <c r="AD346" s="41"/>
      <c r="AE346" s="41"/>
      <c r="AT346" s="20" t="s">
        <v>202</v>
      </c>
      <c r="AU346" s="20" t="s">
        <v>78</v>
      </c>
    </row>
    <row r="347" s="2" customFormat="1" ht="16.5" customHeight="1">
      <c r="A347" s="41"/>
      <c r="B347" s="42"/>
      <c r="C347" s="215" t="s">
        <v>2430</v>
      </c>
      <c r="D347" s="215" t="s">
        <v>195</v>
      </c>
      <c r="E347" s="216" t="s">
        <v>7955</v>
      </c>
      <c r="F347" s="217" t="s">
        <v>7956</v>
      </c>
      <c r="G347" s="218" t="s">
        <v>1765</v>
      </c>
      <c r="H347" s="219">
        <v>130</v>
      </c>
      <c r="I347" s="220"/>
      <c r="J347" s="221">
        <f>ROUND(I347*H347,2)</f>
        <v>0</v>
      </c>
      <c r="K347" s="217" t="s">
        <v>19</v>
      </c>
      <c r="L347" s="47"/>
      <c r="M347" s="222" t="s">
        <v>19</v>
      </c>
      <c r="N347" s="223" t="s">
        <v>40</v>
      </c>
      <c r="O347" s="87"/>
      <c r="P347" s="224">
        <f>O347*H347</f>
        <v>0</v>
      </c>
      <c r="Q347" s="224">
        <v>0</v>
      </c>
      <c r="R347" s="224">
        <f>Q347*H347</f>
        <v>0</v>
      </c>
      <c r="S347" s="224">
        <v>0</v>
      </c>
      <c r="T347" s="225">
        <f>S347*H347</f>
        <v>0</v>
      </c>
      <c r="U347" s="41"/>
      <c r="V347" s="41"/>
      <c r="W347" s="41"/>
      <c r="X347" s="41"/>
      <c r="Y347" s="41"/>
      <c r="Z347" s="41"/>
      <c r="AA347" s="41"/>
      <c r="AB347" s="41"/>
      <c r="AC347" s="41"/>
      <c r="AD347" s="41"/>
      <c r="AE347" s="41"/>
      <c r="AR347" s="226" t="s">
        <v>200</v>
      </c>
      <c r="AT347" s="226" t="s">
        <v>195</v>
      </c>
      <c r="AU347" s="226" t="s">
        <v>78</v>
      </c>
      <c r="AY347" s="20" t="s">
        <v>193</v>
      </c>
      <c r="BE347" s="227">
        <f>IF(N347="základní",J347,0)</f>
        <v>0</v>
      </c>
      <c r="BF347" s="227">
        <f>IF(N347="snížená",J347,0)</f>
        <v>0</v>
      </c>
      <c r="BG347" s="227">
        <f>IF(N347="zákl. přenesená",J347,0)</f>
        <v>0</v>
      </c>
      <c r="BH347" s="227">
        <f>IF(N347="sníž. přenesená",J347,0)</f>
        <v>0</v>
      </c>
      <c r="BI347" s="227">
        <f>IF(N347="nulová",J347,0)</f>
        <v>0</v>
      </c>
      <c r="BJ347" s="20" t="s">
        <v>76</v>
      </c>
      <c r="BK347" s="227">
        <f>ROUND(I347*H347,2)</f>
        <v>0</v>
      </c>
      <c r="BL347" s="20" t="s">
        <v>200</v>
      </c>
      <c r="BM347" s="226" t="s">
        <v>7957</v>
      </c>
    </row>
    <row r="348" s="2" customFormat="1">
      <c r="A348" s="41"/>
      <c r="B348" s="42"/>
      <c r="C348" s="43"/>
      <c r="D348" s="228" t="s">
        <v>202</v>
      </c>
      <c r="E348" s="43"/>
      <c r="F348" s="229" t="s">
        <v>7956</v>
      </c>
      <c r="G348" s="43"/>
      <c r="H348" s="43"/>
      <c r="I348" s="230"/>
      <c r="J348" s="43"/>
      <c r="K348" s="43"/>
      <c r="L348" s="47"/>
      <c r="M348" s="231"/>
      <c r="N348" s="232"/>
      <c r="O348" s="87"/>
      <c r="P348" s="87"/>
      <c r="Q348" s="87"/>
      <c r="R348" s="87"/>
      <c r="S348" s="87"/>
      <c r="T348" s="88"/>
      <c r="U348" s="41"/>
      <c r="V348" s="41"/>
      <c r="W348" s="41"/>
      <c r="X348" s="41"/>
      <c r="Y348" s="41"/>
      <c r="Z348" s="41"/>
      <c r="AA348" s="41"/>
      <c r="AB348" s="41"/>
      <c r="AC348" s="41"/>
      <c r="AD348" s="41"/>
      <c r="AE348" s="41"/>
      <c r="AT348" s="20" t="s">
        <v>202</v>
      </c>
      <c r="AU348" s="20" t="s">
        <v>78</v>
      </c>
    </row>
    <row r="349" s="2" customFormat="1" ht="16.5" customHeight="1">
      <c r="A349" s="41"/>
      <c r="B349" s="42"/>
      <c r="C349" s="215" t="s">
        <v>2441</v>
      </c>
      <c r="D349" s="215" t="s">
        <v>195</v>
      </c>
      <c r="E349" s="216" t="s">
        <v>7958</v>
      </c>
      <c r="F349" s="217" t="s">
        <v>7959</v>
      </c>
      <c r="G349" s="218" t="s">
        <v>1765</v>
      </c>
      <c r="H349" s="219">
        <v>10</v>
      </c>
      <c r="I349" s="220"/>
      <c r="J349" s="221">
        <f>ROUND(I349*H349,2)</f>
        <v>0</v>
      </c>
      <c r="K349" s="217" t="s">
        <v>19</v>
      </c>
      <c r="L349" s="47"/>
      <c r="M349" s="222" t="s">
        <v>19</v>
      </c>
      <c r="N349" s="223" t="s">
        <v>40</v>
      </c>
      <c r="O349" s="87"/>
      <c r="P349" s="224">
        <f>O349*H349</f>
        <v>0</v>
      </c>
      <c r="Q349" s="224">
        <v>0</v>
      </c>
      <c r="R349" s="224">
        <f>Q349*H349</f>
        <v>0</v>
      </c>
      <c r="S349" s="224">
        <v>0</v>
      </c>
      <c r="T349" s="225">
        <f>S349*H349</f>
        <v>0</v>
      </c>
      <c r="U349" s="41"/>
      <c r="V349" s="41"/>
      <c r="W349" s="41"/>
      <c r="X349" s="41"/>
      <c r="Y349" s="41"/>
      <c r="Z349" s="41"/>
      <c r="AA349" s="41"/>
      <c r="AB349" s="41"/>
      <c r="AC349" s="41"/>
      <c r="AD349" s="41"/>
      <c r="AE349" s="41"/>
      <c r="AR349" s="226" t="s">
        <v>200</v>
      </c>
      <c r="AT349" s="226" t="s">
        <v>195</v>
      </c>
      <c r="AU349" s="226" t="s">
        <v>78</v>
      </c>
      <c r="AY349" s="20" t="s">
        <v>193</v>
      </c>
      <c r="BE349" s="227">
        <f>IF(N349="základní",J349,0)</f>
        <v>0</v>
      </c>
      <c r="BF349" s="227">
        <f>IF(N349="snížená",J349,0)</f>
        <v>0</v>
      </c>
      <c r="BG349" s="227">
        <f>IF(N349="zákl. přenesená",J349,0)</f>
        <v>0</v>
      </c>
      <c r="BH349" s="227">
        <f>IF(N349="sníž. přenesená",J349,0)</f>
        <v>0</v>
      </c>
      <c r="BI349" s="227">
        <f>IF(N349="nulová",J349,0)</f>
        <v>0</v>
      </c>
      <c r="BJ349" s="20" t="s">
        <v>76</v>
      </c>
      <c r="BK349" s="227">
        <f>ROUND(I349*H349,2)</f>
        <v>0</v>
      </c>
      <c r="BL349" s="20" t="s">
        <v>200</v>
      </c>
      <c r="BM349" s="226" t="s">
        <v>7960</v>
      </c>
    </row>
    <row r="350" s="2" customFormat="1">
      <c r="A350" s="41"/>
      <c r="B350" s="42"/>
      <c r="C350" s="43"/>
      <c r="D350" s="228" t="s">
        <v>202</v>
      </c>
      <c r="E350" s="43"/>
      <c r="F350" s="229" t="s">
        <v>7959</v>
      </c>
      <c r="G350" s="43"/>
      <c r="H350" s="43"/>
      <c r="I350" s="230"/>
      <c r="J350" s="43"/>
      <c r="K350" s="43"/>
      <c r="L350" s="47"/>
      <c r="M350" s="231"/>
      <c r="N350" s="232"/>
      <c r="O350" s="87"/>
      <c r="P350" s="87"/>
      <c r="Q350" s="87"/>
      <c r="R350" s="87"/>
      <c r="S350" s="87"/>
      <c r="T350" s="88"/>
      <c r="U350" s="41"/>
      <c r="V350" s="41"/>
      <c r="W350" s="41"/>
      <c r="X350" s="41"/>
      <c r="Y350" s="41"/>
      <c r="Z350" s="41"/>
      <c r="AA350" s="41"/>
      <c r="AB350" s="41"/>
      <c r="AC350" s="41"/>
      <c r="AD350" s="41"/>
      <c r="AE350" s="41"/>
      <c r="AT350" s="20" t="s">
        <v>202</v>
      </c>
      <c r="AU350" s="20" t="s">
        <v>78</v>
      </c>
    </row>
    <row r="351" s="2" customFormat="1" ht="16.5" customHeight="1">
      <c r="A351" s="41"/>
      <c r="B351" s="42"/>
      <c r="C351" s="215" t="s">
        <v>2447</v>
      </c>
      <c r="D351" s="215" t="s">
        <v>195</v>
      </c>
      <c r="E351" s="216" t="s">
        <v>7890</v>
      </c>
      <c r="F351" s="217" t="s">
        <v>7891</v>
      </c>
      <c r="G351" s="218" t="s">
        <v>1765</v>
      </c>
      <c r="H351" s="219">
        <v>90</v>
      </c>
      <c r="I351" s="220"/>
      <c r="J351" s="221">
        <f>ROUND(I351*H351,2)</f>
        <v>0</v>
      </c>
      <c r="K351" s="217" t="s">
        <v>19</v>
      </c>
      <c r="L351" s="47"/>
      <c r="M351" s="222" t="s">
        <v>19</v>
      </c>
      <c r="N351" s="223" t="s">
        <v>40</v>
      </c>
      <c r="O351" s="87"/>
      <c r="P351" s="224">
        <f>O351*H351</f>
        <v>0</v>
      </c>
      <c r="Q351" s="224">
        <v>0</v>
      </c>
      <c r="R351" s="224">
        <f>Q351*H351</f>
        <v>0</v>
      </c>
      <c r="S351" s="224">
        <v>0</v>
      </c>
      <c r="T351" s="225">
        <f>S351*H351</f>
        <v>0</v>
      </c>
      <c r="U351" s="41"/>
      <c r="V351" s="41"/>
      <c r="W351" s="41"/>
      <c r="X351" s="41"/>
      <c r="Y351" s="41"/>
      <c r="Z351" s="41"/>
      <c r="AA351" s="41"/>
      <c r="AB351" s="41"/>
      <c r="AC351" s="41"/>
      <c r="AD351" s="41"/>
      <c r="AE351" s="41"/>
      <c r="AR351" s="226" t="s">
        <v>200</v>
      </c>
      <c r="AT351" s="226" t="s">
        <v>195</v>
      </c>
      <c r="AU351" s="226" t="s">
        <v>78</v>
      </c>
      <c r="AY351" s="20" t="s">
        <v>193</v>
      </c>
      <c r="BE351" s="227">
        <f>IF(N351="základní",J351,0)</f>
        <v>0</v>
      </c>
      <c r="BF351" s="227">
        <f>IF(N351="snížená",J351,0)</f>
        <v>0</v>
      </c>
      <c r="BG351" s="227">
        <f>IF(N351="zákl. přenesená",J351,0)</f>
        <v>0</v>
      </c>
      <c r="BH351" s="227">
        <f>IF(N351="sníž. přenesená",J351,0)</f>
        <v>0</v>
      </c>
      <c r="BI351" s="227">
        <f>IF(N351="nulová",J351,0)</f>
        <v>0</v>
      </c>
      <c r="BJ351" s="20" t="s">
        <v>76</v>
      </c>
      <c r="BK351" s="227">
        <f>ROUND(I351*H351,2)</f>
        <v>0</v>
      </c>
      <c r="BL351" s="20" t="s">
        <v>200</v>
      </c>
      <c r="BM351" s="226" t="s">
        <v>7961</v>
      </c>
    </row>
    <row r="352" s="2" customFormat="1">
      <c r="A352" s="41"/>
      <c r="B352" s="42"/>
      <c r="C352" s="43"/>
      <c r="D352" s="228" t="s">
        <v>202</v>
      </c>
      <c r="E352" s="43"/>
      <c r="F352" s="229" t="s">
        <v>7891</v>
      </c>
      <c r="G352" s="43"/>
      <c r="H352" s="43"/>
      <c r="I352" s="230"/>
      <c r="J352" s="43"/>
      <c r="K352" s="43"/>
      <c r="L352" s="47"/>
      <c r="M352" s="231"/>
      <c r="N352" s="232"/>
      <c r="O352" s="87"/>
      <c r="P352" s="87"/>
      <c r="Q352" s="87"/>
      <c r="R352" s="87"/>
      <c r="S352" s="87"/>
      <c r="T352" s="88"/>
      <c r="U352" s="41"/>
      <c r="V352" s="41"/>
      <c r="W352" s="41"/>
      <c r="X352" s="41"/>
      <c r="Y352" s="41"/>
      <c r="Z352" s="41"/>
      <c r="AA352" s="41"/>
      <c r="AB352" s="41"/>
      <c r="AC352" s="41"/>
      <c r="AD352" s="41"/>
      <c r="AE352" s="41"/>
      <c r="AT352" s="20" t="s">
        <v>202</v>
      </c>
      <c r="AU352" s="20" t="s">
        <v>78</v>
      </c>
    </row>
    <row r="353" s="2" customFormat="1" ht="16.5" customHeight="1">
      <c r="A353" s="41"/>
      <c r="B353" s="42"/>
      <c r="C353" s="215" t="s">
        <v>2458</v>
      </c>
      <c r="D353" s="215" t="s">
        <v>195</v>
      </c>
      <c r="E353" s="216" t="s">
        <v>7962</v>
      </c>
      <c r="F353" s="217" t="s">
        <v>7963</v>
      </c>
      <c r="G353" s="218" t="s">
        <v>1765</v>
      </c>
      <c r="H353" s="219">
        <v>80</v>
      </c>
      <c r="I353" s="220"/>
      <c r="J353" s="221">
        <f>ROUND(I353*H353,2)</f>
        <v>0</v>
      </c>
      <c r="K353" s="217" t="s">
        <v>19</v>
      </c>
      <c r="L353" s="47"/>
      <c r="M353" s="222" t="s">
        <v>19</v>
      </c>
      <c r="N353" s="223" t="s">
        <v>40</v>
      </c>
      <c r="O353" s="87"/>
      <c r="P353" s="224">
        <f>O353*H353</f>
        <v>0</v>
      </c>
      <c r="Q353" s="224">
        <v>0</v>
      </c>
      <c r="R353" s="224">
        <f>Q353*H353</f>
        <v>0</v>
      </c>
      <c r="S353" s="224">
        <v>0</v>
      </c>
      <c r="T353" s="225">
        <f>S353*H353</f>
        <v>0</v>
      </c>
      <c r="U353" s="41"/>
      <c r="V353" s="41"/>
      <c r="W353" s="41"/>
      <c r="X353" s="41"/>
      <c r="Y353" s="41"/>
      <c r="Z353" s="41"/>
      <c r="AA353" s="41"/>
      <c r="AB353" s="41"/>
      <c r="AC353" s="41"/>
      <c r="AD353" s="41"/>
      <c r="AE353" s="41"/>
      <c r="AR353" s="226" t="s">
        <v>200</v>
      </c>
      <c r="AT353" s="226" t="s">
        <v>195</v>
      </c>
      <c r="AU353" s="226" t="s">
        <v>78</v>
      </c>
      <c r="AY353" s="20" t="s">
        <v>193</v>
      </c>
      <c r="BE353" s="227">
        <f>IF(N353="základní",J353,0)</f>
        <v>0</v>
      </c>
      <c r="BF353" s="227">
        <f>IF(N353="snížená",J353,0)</f>
        <v>0</v>
      </c>
      <c r="BG353" s="227">
        <f>IF(N353="zákl. přenesená",J353,0)</f>
        <v>0</v>
      </c>
      <c r="BH353" s="227">
        <f>IF(N353="sníž. přenesená",J353,0)</f>
        <v>0</v>
      </c>
      <c r="BI353" s="227">
        <f>IF(N353="nulová",J353,0)</f>
        <v>0</v>
      </c>
      <c r="BJ353" s="20" t="s">
        <v>76</v>
      </c>
      <c r="BK353" s="227">
        <f>ROUND(I353*H353,2)</f>
        <v>0</v>
      </c>
      <c r="BL353" s="20" t="s">
        <v>200</v>
      </c>
      <c r="BM353" s="226" t="s">
        <v>7964</v>
      </c>
    </row>
    <row r="354" s="2" customFormat="1">
      <c r="A354" s="41"/>
      <c r="B354" s="42"/>
      <c r="C354" s="43"/>
      <c r="D354" s="228" t="s">
        <v>202</v>
      </c>
      <c r="E354" s="43"/>
      <c r="F354" s="229" t="s">
        <v>7963</v>
      </c>
      <c r="G354" s="43"/>
      <c r="H354" s="43"/>
      <c r="I354" s="230"/>
      <c r="J354" s="43"/>
      <c r="K354" s="43"/>
      <c r="L354" s="47"/>
      <c r="M354" s="231"/>
      <c r="N354" s="232"/>
      <c r="O354" s="87"/>
      <c r="P354" s="87"/>
      <c r="Q354" s="87"/>
      <c r="R354" s="87"/>
      <c r="S354" s="87"/>
      <c r="T354" s="88"/>
      <c r="U354" s="41"/>
      <c r="V354" s="41"/>
      <c r="W354" s="41"/>
      <c r="X354" s="41"/>
      <c r="Y354" s="41"/>
      <c r="Z354" s="41"/>
      <c r="AA354" s="41"/>
      <c r="AB354" s="41"/>
      <c r="AC354" s="41"/>
      <c r="AD354" s="41"/>
      <c r="AE354" s="41"/>
      <c r="AT354" s="20" t="s">
        <v>202</v>
      </c>
      <c r="AU354" s="20" t="s">
        <v>78</v>
      </c>
    </row>
    <row r="355" s="2" customFormat="1" ht="16.5" customHeight="1">
      <c r="A355" s="41"/>
      <c r="B355" s="42"/>
      <c r="C355" s="215" t="s">
        <v>2465</v>
      </c>
      <c r="D355" s="215" t="s">
        <v>195</v>
      </c>
      <c r="E355" s="216" t="s">
        <v>7965</v>
      </c>
      <c r="F355" s="217" t="s">
        <v>7966</v>
      </c>
      <c r="G355" s="218" t="s">
        <v>7609</v>
      </c>
      <c r="H355" s="219">
        <v>35</v>
      </c>
      <c r="I355" s="220"/>
      <c r="J355" s="221">
        <f>ROUND(I355*H355,2)</f>
        <v>0</v>
      </c>
      <c r="K355" s="217" t="s">
        <v>19</v>
      </c>
      <c r="L355" s="47"/>
      <c r="M355" s="222" t="s">
        <v>19</v>
      </c>
      <c r="N355" s="223" t="s">
        <v>40</v>
      </c>
      <c r="O355" s="87"/>
      <c r="P355" s="224">
        <f>O355*H355</f>
        <v>0</v>
      </c>
      <c r="Q355" s="224">
        <v>0</v>
      </c>
      <c r="R355" s="224">
        <f>Q355*H355</f>
        <v>0</v>
      </c>
      <c r="S355" s="224">
        <v>0</v>
      </c>
      <c r="T355" s="225">
        <f>S355*H355</f>
        <v>0</v>
      </c>
      <c r="U355" s="41"/>
      <c r="V355" s="41"/>
      <c r="W355" s="41"/>
      <c r="X355" s="41"/>
      <c r="Y355" s="41"/>
      <c r="Z355" s="41"/>
      <c r="AA355" s="41"/>
      <c r="AB355" s="41"/>
      <c r="AC355" s="41"/>
      <c r="AD355" s="41"/>
      <c r="AE355" s="41"/>
      <c r="AR355" s="226" t="s">
        <v>200</v>
      </c>
      <c r="AT355" s="226" t="s">
        <v>195</v>
      </c>
      <c r="AU355" s="226" t="s">
        <v>78</v>
      </c>
      <c r="AY355" s="20" t="s">
        <v>193</v>
      </c>
      <c r="BE355" s="227">
        <f>IF(N355="základní",J355,0)</f>
        <v>0</v>
      </c>
      <c r="BF355" s="227">
        <f>IF(N355="snížená",J355,0)</f>
        <v>0</v>
      </c>
      <c r="BG355" s="227">
        <f>IF(N355="zákl. přenesená",J355,0)</f>
        <v>0</v>
      </c>
      <c r="BH355" s="227">
        <f>IF(N355="sníž. přenesená",J355,0)</f>
        <v>0</v>
      </c>
      <c r="BI355" s="227">
        <f>IF(N355="nulová",J355,0)</f>
        <v>0</v>
      </c>
      <c r="BJ355" s="20" t="s">
        <v>76</v>
      </c>
      <c r="BK355" s="227">
        <f>ROUND(I355*H355,2)</f>
        <v>0</v>
      </c>
      <c r="BL355" s="20" t="s">
        <v>200</v>
      </c>
      <c r="BM355" s="226" t="s">
        <v>7967</v>
      </c>
    </row>
    <row r="356" s="2" customFormat="1">
      <c r="A356" s="41"/>
      <c r="B356" s="42"/>
      <c r="C356" s="43"/>
      <c r="D356" s="228" t="s">
        <v>202</v>
      </c>
      <c r="E356" s="43"/>
      <c r="F356" s="229" t="s">
        <v>7966</v>
      </c>
      <c r="G356" s="43"/>
      <c r="H356" s="43"/>
      <c r="I356" s="230"/>
      <c r="J356" s="43"/>
      <c r="K356" s="43"/>
      <c r="L356" s="47"/>
      <c r="M356" s="231"/>
      <c r="N356" s="232"/>
      <c r="O356" s="87"/>
      <c r="P356" s="87"/>
      <c r="Q356" s="87"/>
      <c r="R356" s="87"/>
      <c r="S356" s="87"/>
      <c r="T356" s="88"/>
      <c r="U356" s="41"/>
      <c r="V356" s="41"/>
      <c r="W356" s="41"/>
      <c r="X356" s="41"/>
      <c r="Y356" s="41"/>
      <c r="Z356" s="41"/>
      <c r="AA356" s="41"/>
      <c r="AB356" s="41"/>
      <c r="AC356" s="41"/>
      <c r="AD356" s="41"/>
      <c r="AE356" s="41"/>
      <c r="AT356" s="20" t="s">
        <v>202</v>
      </c>
      <c r="AU356" s="20" t="s">
        <v>78</v>
      </c>
    </row>
    <row r="357" s="2" customFormat="1" ht="16.5" customHeight="1">
      <c r="A357" s="41"/>
      <c r="B357" s="42"/>
      <c r="C357" s="215" t="s">
        <v>2471</v>
      </c>
      <c r="D357" s="215" t="s">
        <v>195</v>
      </c>
      <c r="E357" s="216" t="s">
        <v>7936</v>
      </c>
      <c r="F357" s="217" t="s">
        <v>7937</v>
      </c>
      <c r="G357" s="218" t="s">
        <v>7609</v>
      </c>
      <c r="H357" s="219">
        <v>30</v>
      </c>
      <c r="I357" s="220"/>
      <c r="J357" s="221">
        <f>ROUND(I357*H357,2)</f>
        <v>0</v>
      </c>
      <c r="K357" s="217" t="s">
        <v>19</v>
      </c>
      <c r="L357" s="47"/>
      <c r="M357" s="222" t="s">
        <v>19</v>
      </c>
      <c r="N357" s="223" t="s">
        <v>40</v>
      </c>
      <c r="O357" s="87"/>
      <c r="P357" s="224">
        <f>O357*H357</f>
        <v>0</v>
      </c>
      <c r="Q357" s="224">
        <v>0</v>
      </c>
      <c r="R357" s="224">
        <f>Q357*H357</f>
        <v>0</v>
      </c>
      <c r="S357" s="224">
        <v>0</v>
      </c>
      <c r="T357" s="225">
        <f>S357*H357</f>
        <v>0</v>
      </c>
      <c r="U357" s="41"/>
      <c r="V357" s="41"/>
      <c r="W357" s="41"/>
      <c r="X357" s="41"/>
      <c r="Y357" s="41"/>
      <c r="Z357" s="41"/>
      <c r="AA357" s="41"/>
      <c r="AB357" s="41"/>
      <c r="AC357" s="41"/>
      <c r="AD357" s="41"/>
      <c r="AE357" s="41"/>
      <c r="AR357" s="226" t="s">
        <v>200</v>
      </c>
      <c r="AT357" s="226" t="s">
        <v>195</v>
      </c>
      <c r="AU357" s="226" t="s">
        <v>78</v>
      </c>
      <c r="AY357" s="20" t="s">
        <v>193</v>
      </c>
      <c r="BE357" s="227">
        <f>IF(N357="základní",J357,0)</f>
        <v>0</v>
      </c>
      <c r="BF357" s="227">
        <f>IF(N357="snížená",J357,0)</f>
        <v>0</v>
      </c>
      <c r="BG357" s="227">
        <f>IF(N357="zákl. přenesená",J357,0)</f>
        <v>0</v>
      </c>
      <c r="BH357" s="227">
        <f>IF(N357="sníž. přenesená",J357,0)</f>
        <v>0</v>
      </c>
      <c r="BI357" s="227">
        <f>IF(N357="nulová",J357,0)</f>
        <v>0</v>
      </c>
      <c r="BJ357" s="20" t="s">
        <v>76</v>
      </c>
      <c r="BK357" s="227">
        <f>ROUND(I357*H357,2)</f>
        <v>0</v>
      </c>
      <c r="BL357" s="20" t="s">
        <v>200</v>
      </c>
      <c r="BM357" s="226" t="s">
        <v>7968</v>
      </c>
    </row>
    <row r="358" s="2" customFormat="1">
      <c r="A358" s="41"/>
      <c r="B358" s="42"/>
      <c r="C358" s="43"/>
      <c r="D358" s="228" t="s">
        <v>202</v>
      </c>
      <c r="E358" s="43"/>
      <c r="F358" s="229" t="s">
        <v>7937</v>
      </c>
      <c r="G358" s="43"/>
      <c r="H358" s="43"/>
      <c r="I358" s="230"/>
      <c r="J358" s="43"/>
      <c r="K358" s="43"/>
      <c r="L358" s="47"/>
      <c r="M358" s="231"/>
      <c r="N358" s="232"/>
      <c r="O358" s="87"/>
      <c r="P358" s="87"/>
      <c r="Q358" s="87"/>
      <c r="R358" s="87"/>
      <c r="S358" s="87"/>
      <c r="T358" s="88"/>
      <c r="U358" s="41"/>
      <c r="V358" s="41"/>
      <c r="W358" s="41"/>
      <c r="X358" s="41"/>
      <c r="Y358" s="41"/>
      <c r="Z358" s="41"/>
      <c r="AA358" s="41"/>
      <c r="AB358" s="41"/>
      <c r="AC358" s="41"/>
      <c r="AD358" s="41"/>
      <c r="AE358" s="41"/>
      <c r="AT358" s="20" t="s">
        <v>202</v>
      </c>
      <c r="AU358" s="20" t="s">
        <v>78</v>
      </c>
    </row>
    <row r="359" s="2" customFormat="1" ht="16.5" customHeight="1">
      <c r="A359" s="41"/>
      <c r="B359" s="42"/>
      <c r="C359" s="215" t="s">
        <v>2480</v>
      </c>
      <c r="D359" s="215" t="s">
        <v>195</v>
      </c>
      <c r="E359" s="216" t="s">
        <v>7969</v>
      </c>
      <c r="F359" s="217" t="s">
        <v>7970</v>
      </c>
      <c r="G359" s="218" t="s">
        <v>7609</v>
      </c>
      <c r="H359" s="219">
        <v>20</v>
      </c>
      <c r="I359" s="220"/>
      <c r="J359" s="221">
        <f>ROUND(I359*H359,2)</f>
        <v>0</v>
      </c>
      <c r="K359" s="217" t="s">
        <v>19</v>
      </c>
      <c r="L359" s="47"/>
      <c r="M359" s="222" t="s">
        <v>19</v>
      </c>
      <c r="N359" s="223" t="s">
        <v>40</v>
      </c>
      <c r="O359" s="87"/>
      <c r="P359" s="224">
        <f>O359*H359</f>
        <v>0</v>
      </c>
      <c r="Q359" s="224">
        <v>0</v>
      </c>
      <c r="R359" s="224">
        <f>Q359*H359</f>
        <v>0</v>
      </c>
      <c r="S359" s="224">
        <v>0</v>
      </c>
      <c r="T359" s="225">
        <f>S359*H359</f>
        <v>0</v>
      </c>
      <c r="U359" s="41"/>
      <c r="V359" s="41"/>
      <c r="W359" s="41"/>
      <c r="X359" s="41"/>
      <c r="Y359" s="41"/>
      <c r="Z359" s="41"/>
      <c r="AA359" s="41"/>
      <c r="AB359" s="41"/>
      <c r="AC359" s="41"/>
      <c r="AD359" s="41"/>
      <c r="AE359" s="41"/>
      <c r="AR359" s="226" t="s">
        <v>200</v>
      </c>
      <c r="AT359" s="226" t="s">
        <v>195</v>
      </c>
      <c r="AU359" s="226" t="s">
        <v>78</v>
      </c>
      <c r="AY359" s="20" t="s">
        <v>193</v>
      </c>
      <c r="BE359" s="227">
        <f>IF(N359="základní",J359,0)</f>
        <v>0</v>
      </c>
      <c r="BF359" s="227">
        <f>IF(N359="snížená",J359,0)</f>
        <v>0</v>
      </c>
      <c r="BG359" s="227">
        <f>IF(N359="zákl. přenesená",J359,0)</f>
        <v>0</v>
      </c>
      <c r="BH359" s="227">
        <f>IF(N359="sníž. přenesená",J359,0)</f>
        <v>0</v>
      </c>
      <c r="BI359" s="227">
        <f>IF(N359="nulová",J359,0)</f>
        <v>0</v>
      </c>
      <c r="BJ359" s="20" t="s">
        <v>76</v>
      </c>
      <c r="BK359" s="227">
        <f>ROUND(I359*H359,2)</f>
        <v>0</v>
      </c>
      <c r="BL359" s="20" t="s">
        <v>200</v>
      </c>
      <c r="BM359" s="226" t="s">
        <v>7971</v>
      </c>
    </row>
    <row r="360" s="2" customFormat="1">
      <c r="A360" s="41"/>
      <c r="B360" s="42"/>
      <c r="C360" s="43"/>
      <c r="D360" s="228" t="s">
        <v>202</v>
      </c>
      <c r="E360" s="43"/>
      <c r="F360" s="229" t="s">
        <v>7970</v>
      </c>
      <c r="G360" s="43"/>
      <c r="H360" s="43"/>
      <c r="I360" s="230"/>
      <c r="J360" s="43"/>
      <c r="K360" s="43"/>
      <c r="L360" s="47"/>
      <c r="M360" s="231"/>
      <c r="N360" s="232"/>
      <c r="O360" s="87"/>
      <c r="P360" s="87"/>
      <c r="Q360" s="87"/>
      <c r="R360" s="87"/>
      <c r="S360" s="87"/>
      <c r="T360" s="88"/>
      <c r="U360" s="41"/>
      <c r="V360" s="41"/>
      <c r="W360" s="41"/>
      <c r="X360" s="41"/>
      <c r="Y360" s="41"/>
      <c r="Z360" s="41"/>
      <c r="AA360" s="41"/>
      <c r="AB360" s="41"/>
      <c r="AC360" s="41"/>
      <c r="AD360" s="41"/>
      <c r="AE360" s="41"/>
      <c r="AT360" s="20" t="s">
        <v>202</v>
      </c>
      <c r="AU360" s="20" t="s">
        <v>78</v>
      </c>
    </row>
    <row r="361" s="2" customFormat="1" ht="16.5" customHeight="1">
      <c r="A361" s="41"/>
      <c r="B361" s="42"/>
      <c r="C361" s="215" t="s">
        <v>2484</v>
      </c>
      <c r="D361" s="215" t="s">
        <v>195</v>
      </c>
      <c r="E361" s="216" t="s">
        <v>7972</v>
      </c>
      <c r="F361" s="217" t="s">
        <v>7973</v>
      </c>
      <c r="G361" s="218" t="s">
        <v>7609</v>
      </c>
      <c r="H361" s="219">
        <v>20</v>
      </c>
      <c r="I361" s="220"/>
      <c r="J361" s="221">
        <f>ROUND(I361*H361,2)</f>
        <v>0</v>
      </c>
      <c r="K361" s="217" t="s">
        <v>19</v>
      </c>
      <c r="L361" s="47"/>
      <c r="M361" s="222" t="s">
        <v>19</v>
      </c>
      <c r="N361" s="223" t="s">
        <v>40</v>
      </c>
      <c r="O361" s="87"/>
      <c r="P361" s="224">
        <f>O361*H361</f>
        <v>0</v>
      </c>
      <c r="Q361" s="224">
        <v>0</v>
      </c>
      <c r="R361" s="224">
        <f>Q361*H361</f>
        <v>0</v>
      </c>
      <c r="S361" s="224">
        <v>0</v>
      </c>
      <c r="T361" s="225">
        <f>S361*H361</f>
        <v>0</v>
      </c>
      <c r="U361" s="41"/>
      <c r="V361" s="41"/>
      <c r="W361" s="41"/>
      <c r="X361" s="41"/>
      <c r="Y361" s="41"/>
      <c r="Z361" s="41"/>
      <c r="AA361" s="41"/>
      <c r="AB361" s="41"/>
      <c r="AC361" s="41"/>
      <c r="AD361" s="41"/>
      <c r="AE361" s="41"/>
      <c r="AR361" s="226" t="s">
        <v>200</v>
      </c>
      <c r="AT361" s="226" t="s">
        <v>195</v>
      </c>
      <c r="AU361" s="226" t="s">
        <v>78</v>
      </c>
      <c r="AY361" s="20" t="s">
        <v>193</v>
      </c>
      <c r="BE361" s="227">
        <f>IF(N361="základní",J361,0)</f>
        <v>0</v>
      </c>
      <c r="BF361" s="227">
        <f>IF(N361="snížená",J361,0)</f>
        <v>0</v>
      </c>
      <c r="BG361" s="227">
        <f>IF(N361="zákl. přenesená",J361,0)</f>
        <v>0</v>
      </c>
      <c r="BH361" s="227">
        <f>IF(N361="sníž. přenesená",J361,0)</f>
        <v>0</v>
      </c>
      <c r="BI361" s="227">
        <f>IF(N361="nulová",J361,0)</f>
        <v>0</v>
      </c>
      <c r="BJ361" s="20" t="s">
        <v>76</v>
      </c>
      <c r="BK361" s="227">
        <f>ROUND(I361*H361,2)</f>
        <v>0</v>
      </c>
      <c r="BL361" s="20" t="s">
        <v>200</v>
      </c>
      <c r="BM361" s="226" t="s">
        <v>7974</v>
      </c>
    </row>
    <row r="362" s="2" customFormat="1">
      <c r="A362" s="41"/>
      <c r="B362" s="42"/>
      <c r="C362" s="43"/>
      <c r="D362" s="228" t="s">
        <v>202</v>
      </c>
      <c r="E362" s="43"/>
      <c r="F362" s="229" t="s">
        <v>7973</v>
      </c>
      <c r="G362" s="43"/>
      <c r="H362" s="43"/>
      <c r="I362" s="230"/>
      <c r="J362" s="43"/>
      <c r="K362" s="43"/>
      <c r="L362" s="47"/>
      <c r="M362" s="231"/>
      <c r="N362" s="232"/>
      <c r="O362" s="87"/>
      <c r="P362" s="87"/>
      <c r="Q362" s="87"/>
      <c r="R362" s="87"/>
      <c r="S362" s="87"/>
      <c r="T362" s="88"/>
      <c r="U362" s="41"/>
      <c r="V362" s="41"/>
      <c r="W362" s="41"/>
      <c r="X362" s="41"/>
      <c r="Y362" s="41"/>
      <c r="Z362" s="41"/>
      <c r="AA362" s="41"/>
      <c r="AB362" s="41"/>
      <c r="AC362" s="41"/>
      <c r="AD362" s="41"/>
      <c r="AE362" s="41"/>
      <c r="AT362" s="20" t="s">
        <v>202</v>
      </c>
      <c r="AU362" s="20" t="s">
        <v>78</v>
      </c>
    </row>
    <row r="363" s="2" customFormat="1" ht="16.5" customHeight="1">
      <c r="A363" s="41"/>
      <c r="B363" s="42"/>
      <c r="C363" s="215" t="s">
        <v>2490</v>
      </c>
      <c r="D363" s="215" t="s">
        <v>195</v>
      </c>
      <c r="E363" s="216" t="s">
        <v>7975</v>
      </c>
      <c r="F363" s="217" t="s">
        <v>7976</v>
      </c>
      <c r="G363" s="218" t="s">
        <v>7609</v>
      </c>
      <c r="H363" s="219">
        <v>5</v>
      </c>
      <c r="I363" s="220"/>
      <c r="J363" s="221">
        <f>ROUND(I363*H363,2)</f>
        <v>0</v>
      </c>
      <c r="K363" s="217" t="s">
        <v>19</v>
      </c>
      <c r="L363" s="47"/>
      <c r="M363" s="222" t="s">
        <v>19</v>
      </c>
      <c r="N363" s="223" t="s">
        <v>40</v>
      </c>
      <c r="O363" s="87"/>
      <c r="P363" s="224">
        <f>O363*H363</f>
        <v>0</v>
      </c>
      <c r="Q363" s="224">
        <v>0</v>
      </c>
      <c r="R363" s="224">
        <f>Q363*H363</f>
        <v>0</v>
      </c>
      <c r="S363" s="224">
        <v>0</v>
      </c>
      <c r="T363" s="225">
        <f>S363*H363</f>
        <v>0</v>
      </c>
      <c r="U363" s="41"/>
      <c r="V363" s="41"/>
      <c r="W363" s="41"/>
      <c r="X363" s="41"/>
      <c r="Y363" s="41"/>
      <c r="Z363" s="41"/>
      <c r="AA363" s="41"/>
      <c r="AB363" s="41"/>
      <c r="AC363" s="41"/>
      <c r="AD363" s="41"/>
      <c r="AE363" s="41"/>
      <c r="AR363" s="226" t="s">
        <v>200</v>
      </c>
      <c r="AT363" s="226" t="s">
        <v>195</v>
      </c>
      <c r="AU363" s="226" t="s">
        <v>78</v>
      </c>
      <c r="AY363" s="20" t="s">
        <v>193</v>
      </c>
      <c r="BE363" s="227">
        <f>IF(N363="základní",J363,0)</f>
        <v>0</v>
      </c>
      <c r="BF363" s="227">
        <f>IF(N363="snížená",J363,0)</f>
        <v>0</v>
      </c>
      <c r="BG363" s="227">
        <f>IF(N363="zákl. přenesená",J363,0)</f>
        <v>0</v>
      </c>
      <c r="BH363" s="227">
        <f>IF(N363="sníž. přenesená",J363,0)</f>
        <v>0</v>
      </c>
      <c r="BI363" s="227">
        <f>IF(N363="nulová",J363,0)</f>
        <v>0</v>
      </c>
      <c r="BJ363" s="20" t="s">
        <v>76</v>
      </c>
      <c r="BK363" s="227">
        <f>ROUND(I363*H363,2)</f>
        <v>0</v>
      </c>
      <c r="BL363" s="20" t="s">
        <v>200</v>
      </c>
      <c r="BM363" s="226" t="s">
        <v>7977</v>
      </c>
    </row>
    <row r="364" s="2" customFormat="1">
      <c r="A364" s="41"/>
      <c r="B364" s="42"/>
      <c r="C364" s="43"/>
      <c r="D364" s="228" t="s">
        <v>202</v>
      </c>
      <c r="E364" s="43"/>
      <c r="F364" s="229" t="s">
        <v>7976</v>
      </c>
      <c r="G364" s="43"/>
      <c r="H364" s="43"/>
      <c r="I364" s="230"/>
      <c r="J364" s="43"/>
      <c r="K364" s="43"/>
      <c r="L364" s="47"/>
      <c r="M364" s="231"/>
      <c r="N364" s="232"/>
      <c r="O364" s="87"/>
      <c r="P364" s="87"/>
      <c r="Q364" s="87"/>
      <c r="R364" s="87"/>
      <c r="S364" s="87"/>
      <c r="T364" s="88"/>
      <c r="U364" s="41"/>
      <c r="V364" s="41"/>
      <c r="W364" s="41"/>
      <c r="X364" s="41"/>
      <c r="Y364" s="41"/>
      <c r="Z364" s="41"/>
      <c r="AA364" s="41"/>
      <c r="AB364" s="41"/>
      <c r="AC364" s="41"/>
      <c r="AD364" s="41"/>
      <c r="AE364" s="41"/>
      <c r="AT364" s="20" t="s">
        <v>202</v>
      </c>
      <c r="AU364" s="20" t="s">
        <v>78</v>
      </c>
    </row>
    <row r="365" s="2" customFormat="1" ht="16.5" customHeight="1">
      <c r="A365" s="41"/>
      <c r="B365" s="42"/>
      <c r="C365" s="215" t="s">
        <v>2496</v>
      </c>
      <c r="D365" s="215" t="s">
        <v>195</v>
      </c>
      <c r="E365" s="216" t="s">
        <v>7978</v>
      </c>
      <c r="F365" s="217" t="s">
        <v>7979</v>
      </c>
      <c r="G365" s="218" t="s">
        <v>7609</v>
      </c>
      <c r="H365" s="219">
        <v>25</v>
      </c>
      <c r="I365" s="220"/>
      <c r="J365" s="221">
        <f>ROUND(I365*H365,2)</f>
        <v>0</v>
      </c>
      <c r="K365" s="217" t="s">
        <v>19</v>
      </c>
      <c r="L365" s="47"/>
      <c r="M365" s="222" t="s">
        <v>19</v>
      </c>
      <c r="N365" s="223" t="s">
        <v>40</v>
      </c>
      <c r="O365" s="87"/>
      <c r="P365" s="224">
        <f>O365*H365</f>
        <v>0</v>
      </c>
      <c r="Q365" s="224">
        <v>0</v>
      </c>
      <c r="R365" s="224">
        <f>Q365*H365</f>
        <v>0</v>
      </c>
      <c r="S365" s="224">
        <v>0</v>
      </c>
      <c r="T365" s="225">
        <f>S365*H365</f>
        <v>0</v>
      </c>
      <c r="U365" s="41"/>
      <c r="V365" s="41"/>
      <c r="W365" s="41"/>
      <c r="X365" s="41"/>
      <c r="Y365" s="41"/>
      <c r="Z365" s="41"/>
      <c r="AA365" s="41"/>
      <c r="AB365" s="41"/>
      <c r="AC365" s="41"/>
      <c r="AD365" s="41"/>
      <c r="AE365" s="41"/>
      <c r="AR365" s="226" t="s">
        <v>200</v>
      </c>
      <c r="AT365" s="226" t="s">
        <v>195</v>
      </c>
      <c r="AU365" s="226" t="s">
        <v>78</v>
      </c>
      <c r="AY365" s="20" t="s">
        <v>193</v>
      </c>
      <c r="BE365" s="227">
        <f>IF(N365="základní",J365,0)</f>
        <v>0</v>
      </c>
      <c r="BF365" s="227">
        <f>IF(N365="snížená",J365,0)</f>
        <v>0</v>
      </c>
      <c r="BG365" s="227">
        <f>IF(N365="zákl. přenesená",J365,0)</f>
        <v>0</v>
      </c>
      <c r="BH365" s="227">
        <f>IF(N365="sníž. přenesená",J365,0)</f>
        <v>0</v>
      </c>
      <c r="BI365" s="227">
        <f>IF(N365="nulová",J365,0)</f>
        <v>0</v>
      </c>
      <c r="BJ365" s="20" t="s">
        <v>76</v>
      </c>
      <c r="BK365" s="227">
        <f>ROUND(I365*H365,2)</f>
        <v>0</v>
      </c>
      <c r="BL365" s="20" t="s">
        <v>200</v>
      </c>
      <c r="BM365" s="226" t="s">
        <v>7980</v>
      </c>
    </row>
    <row r="366" s="2" customFormat="1">
      <c r="A366" s="41"/>
      <c r="B366" s="42"/>
      <c r="C366" s="43"/>
      <c r="D366" s="228" t="s">
        <v>202</v>
      </c>
      <c r="E366" s="43"/>
      <c r="F366" s="229" t="s">
        <v>7979</v>
      </c>
      <c r="G366" s="43"/>
      <c r="H366" s="43"/>
      <c r="I366" s="230"/>
      <c r="J366" s="43"/>
      <c r="K366" s="43"/>
      <c r="L366" s="47"/>
      <c r="M366" s="231"/>
      <c r="N366" s="232"/>
      <c r="O366" s="87"/>
      <c r="P366" s="87"/>
      <c r="Q366" s="87"/>
      <c r="R366" s="87"/>
      <c r="S366" s="87"/>
      <c r="T366" s="88"/>
      <c r="U366" s="41"/>
      <c r="V366" s="41"/>
      <c r="W366" s="41"/>
      <c r="X366" s="41"/>
      <c r="Y366" s="41"/>
      <c r="Z366" s="41"/>
      <c r="AA366" s="41"/>
      <c r="AB366" s="41"/>
      <c r="AC366" s="41"/>
      <c r="AD366" s="41"/>
      <c r="AE366" s="41"/>
      <c r="AT366" s="20" t="s">
        <v>202</v>
      </c>
      <c r="AU366" s="20" t="s">
        <v>78</v>
      </c>
    </row>
    <row r="367" s="2" customFormat="1" ht="16.5" customHeight="1">
      <c r="A367" s="41"/>
      <c r="B367" s="42"/>
      <c r="C367" s="215" t="s">
        <v>2502</v>
      </c>
      <c r="D367" s="215" t="s">
        <v>195</v>
      </c>
      <c r="E367" s="216" t="s">
        <v>7981</v>
      </c>
      <c r="F367" s="217" t="s">
        <v>7982</v>
      </c>
      <c r="G367" s="218" t="s">
        <v>7609</v>
      </c>
      <c r="H367" s="219">
        <v>25</v>
      </c>
      <c r="I367" s="220"/>
      <c r="J367" s="221">
        <f>ROUND(I367*H367,2)</f>
        <v>0</v>
      </c>
      <c r="K367" s="217" t="s">
        <v>19</v>
      </c>
      <c r="L367" s="47"/>
      <c r="M367" s="222" t="s">
        <v>19</v>
      </c>
      <c r="N367" s="223" t="s">
        <v>40</v>
      </c>
      <c r="O367" s="87"/>
      <c r="P367" s="224">
        <f>O367*H367</f>
        <v>0</v>
      </c>
      <c r="Q367" s="224">
        <v>0</v>
      </c>
      <c r="R367" s="224">
        <f>Q367*H367</f>
        <v>0</v>
      </c>
      <c r="S367" s="224">
        <v>0</v>
      </c>
      <c r="T367" s="225">
        <f>S367*H367</f>
        <v>0</v>
      </c>
      <c r="U367" s="41"/>
      <c r="V367" s="41"/>
      <c r="W367" s="41"/>
      <c r="X367" s="41"/>
      <c r="Y367" s="41"/>
      <c r="Z367" s="41"/>
      <c r="AA367" s="41"/>
      <c r="AB367" s="41"/>
      <c r="AC367" s="41"/>
      <c r="AD367" s="41"/>
      <c r="AE367" s="41"/>
      <c r="AR367" s="226" t="s">
        <v>200</v>
      </c>
      <c r="AT367" s="226" t="s">
        <v>195</v>
      </c>
      <c r="AU367" s="226" t="s">
        <v>78</v>
      </c>
      <c r="AY367" s="20" t="s">
        <v>193</v>
      </c>
      <c r="BE367" s="227">
        <f>IF(N367="základní",J367,0)</f>
        <v>0</v>
      </c>
      <c r="BF367" s="227">
        <f>IF(N367="snížená",J367,0)</f>
        <v>0</v>
      </c>
      <c r="BG367" s="227">
        <f>IF(N367="zákl. přenesená",J367,0)</f>
        <v>0</v>
      </c>
      <c r="BH367" s="227">
        <f>IF(N367="sníž. přenesená",J367,0)</f>
        <v>0</v>
      </c>
      <c r="BI367" s="227">
        <f>IF(N367="nulová",J367,0)</f>
        <v>0</v>
      </c>
      <c r="BJ367" s="20" t="s">
        <v>76</v>
      </c>
      <c r="BK367" s="227">
        <f>ROUND(I367*H367,2)</f>
        <v>0</v>
      </c>
      <c r="BL367" s="20" t="s">
        <v>200</v>
      </c>
      <c r="BM367" s="226" t="s">
        <v>7983</v>
      </c>
    </row>
    <row r="368" s="2" customFormat="1">
      <c r="A368" s="41"/>
      <c r="B368" s="42"/>
      <c r="C368" s="43"/>
      <c r="D368" s="228" t="s">
        <v>202</v>
      </c>
      <c r="E368" s="43"/>
      <c r="F368" s="229" t="s">
        <v>7984</v>
      </c>
      <c r="G368" s="43"/>
      <c r="H368" s="43"/>
      <c r="I368" s="230"/>
      <c r="J368" s="43"/>
      <c r="K368" s="43"/>
      <c r="L368" s="47"/>
      <c r="M368" s="231"/>
      <c r="N368" s="232"/>
      <c r="O368" s="87"/>
      <c r="P368" s="87"/>
      <c r="Q368" s="87"/>
      <c r="R368" s="87"/>
      <c r="S368" s="87"/>
      <c r="T368" s="88"/>
      <c r="U368" s="41"/>
      <c r="V368" s="41"/>
      <c r="W368" s="41"/>
      <c r="X368" s="41"/>
      <c r="Y368" s="41"/>
      <c r="Z368" s="41"/>
      <c r="AA368" s="41"/>
      <c r="AB368" s="41"/>
      <c r="AC368" s="41"/>
      <c r="AD368" s="41"/>
      <c r="AE368" s="41"/>
      <c r="AT368" s="20" t="s">
        <v>202</v>
      </c>
      <c r="AU368" s="20" t="s">
        <v>78</v>
      </c>
    </row>
    <row r="369" s="2" customFormat="1" ht="16.5" customHeight="1">
      <c r="A369" s="41"/>
      <c r="B369" s="42"/>
      <c r="C369" s="215" t="s">
        <v>2506</v>
      </c>
      <c r="D369" s="215" t="s">
        <v>195</v>
      </c>
      <c r="E369" s="216" t="s">
        <v>7985</v>
      </c>
      <c r="F369" s="217" t="s">
        <v>7986</v>
      </c>
      <c r="G369" s="218" t="s">
        <v>7609</v>
      </c>
      <c r="H369" s="219">
        <v>25</v>
      </c>
      <c r="I369" s="220"/>
      <c r="J369" s="221">
        <f>ROUND(I369*H369,2)</f>
        <v>0</v>
      </c>
      <c r="K369" s="217" t="s">
        <v>19</v>
      </c>
      <c r="L369" s="47"/>
      <c r="M369" s="222" t="s">
        <v>19</v>
      </c>
      <c r="N369" s="223" t="s">
        <v>40</v>
      </c>
      <c r="O369" s="87"/>
      <c r="P369" s="224">
        <f>O369*H369</f>
        <v>0</v>
      </c>
      <c r="Q369" s="224">
        <v>0</v>
      </c>
      <c r="R369" s="224">
        <f>Q369*H369</f>
        <v>0</v>
      </c>
      <c r="S369" s="224">
        <v>0</v>
      </c>
      <c r="T369" s="225">
        <f>S369*H369</f>
        <v>0</v>
      </c>
      <c r="U369" s="41"/>
      <c r="V369" s="41"/>
      <c r="W369" s="41"/>
      <c r="X369" s="41"/>
      <c r="Y369" s="41"/>
      <c r="Z369" s="41"/>
      <c r="AA369" s="41"/>
      <c r="AB369" s="41"/>
      <c r="AC369" s="41"/>
      <c r="AD369" s="41"/>
      <c r="AE369" s="41"/>
      <c r="AR369" s="226" t="s">
        <v>200</v>
      </c>
      <c r="AT369" s="226" t="s">
        <v>195</v>
      </c>
      <c r="AU369" s="226" t="s">
        <v>78</v>
      </c>
      <c r="AY369" s="20" t="s">
        <v>193</v>
      </c>
      <c r="BE369" s="227">
        <f>IF(N369="základní",J369,0)</f>
        <v>0</v>
      </c>
      <c r="BF369" s="227">
        <f>IF(N369="snížená",J369,0)</f>
        <v>0</v>
      </c>
      <c r="BG369" s="227">
        <f>IF(N369="zákl. přenesená",J369,0)</f>
        <v>0</v>
      </c>
      <c r="BH369" s="227">
        <f>IF(N369="sníž. přenesená",J369,0)</f>
        <v>0</v>
      </c>
      <c r="BI369" s="227">
        <f>IF(N369="nulová",J369,0)</f>
        <v>0</v>
      </c>
      <c r="BJ369" s="20" t="s">
        <v>76</v>
      </c>
      <c r="BK369" s="227">
        <f>ROUND(I369*H369,2)</f>
        <v>0</v>
      </c>
      <c r="BL369" s="20" t="s">
        <v>200</v>
      </c>
      <c r="BM369" s="226" t="s">
        <v>7987</v>
      </c>
    </row>
    <row r="370" s="2" customFormat="1">
      <c r="A370" s="41"/>
      <c r="B370" s="42"/>
      <c r="C370" s="43"/>
      <c r="D370" s="228" t="s">
        <v>202</v>
      </c>
      <c r="E370" s="43"/>
      <c r="F370" s="229" t="s">
        <v>7986</v>
      </c>
      <c r="G370" s="43"/>
      <c r="H370" s="43"/>
      <c r="I370" s="230"/>
      <c r="J370" s="43"/>
      <c r="K370" s="43"/>
      <c r="L370" s="47"/>
      <c r="M370" s="231"/>
      <c r="N370" s="232"/>
      <c r="O370" s="87"/>
      <c r="P370" s="87"/>
      <c r="Q370" s="87"/>
      <c r="R370" s="87"/>
      <c r="S370" s="87"/>
      <c r="T370" s="88"/>
      <c r="U370" s="41"/>
      <c r="V370" s="41"/>
      <c r="W370" s="41"/>
      <c r="X370" s="41"/>
      <c r="Y370" s="41"/>
      <c r="Z370" s="41"/>
      <c r="AA370" s="41"/>
      <c r="AB370" s="41"/>
      <c r="AC370" s="41"/>
      <c r="AD370" s="41"/>
      <c r="AE370" s="41"/>
      <c r="AT370" s="20" t="s">
        <v>202</v>
      </c>
      <c r="AU370" s="20" t="s">
        <v>78</v>
      </c>
    </row>
    <row r="371" s="2" customFormat="1" ht="16.5" customHeight="1">
      <c r="A371" s="41"/>
      <c r="B371" s="42"/>
      <c r="C371" s="215" t="s">
        <v>2516</v>
      </c>
      <c r="D371" s="215" t="s">
        <v>195</v>
      </c>
      <c r="E371" s="216" t="s">
        <v>7988</v>
      </c>
      <c r="F371" s="217" t="s">
        <v>7989</v>
      </c>
      <c r="G371" s="218" t="s">
        <v>7609</v>
      </c>
      <c r="H371" s="219">
        <v>6</v>
      </c>
      <c r="I371" s="220"/>
      <c r="J371" s="221">
        <f>ROUND(I371*H371,2)</f>
        <v>0</v>
      </c>
      <c r="K371" s="217" t="s">
        <v>19</v>
      </c>
      <c r="L371" s="47"/>
      <c r="M371" s="222" t="s">
        <v>19</v>
      </c>
      <c r="N371" s="223" t="s">
        <v>40</v>
      </c>
      <c r="O371" s="87"/>
      <c r="P371" s="224">
        <f>O371*H371</f>
        <v>0</v>
      </c>
      <c r="Q371" s="224">
        <v>0</v>
      </c>
      <c r="R371" s="224">
        <f>Q371*H371</f>
        <v>0</v>
      </c>
      <c r="S371" s="224">
        <v>0</v>
      </c>
      <c r="T371" s="225">
        <f>S371*H371</f>
        <v>0</v>
      </c>
      <c r="U371" s="41"/>
      <c r="V371" s="41"/>
      <c r="W371" s="41"/>
      <c r="X371" s="41"/>
      <c r="Y371" s="41"/>
      <c r="Z371" s="41"/>
      <c r="AA371" s="41"/>
      <c r="AB371" s="41"/>
      <c r="AC371" s="41"/>
      <c r="AD371" s="41"/>
      <c r="AE371" s="41"/>
      <c r="AR371" s="226" t="s">
        <v>200</v>
      </c>
      <c r="AT371" s="226" t="s">
        <v>195</v>
      </c>
      <c r="AU371" s="226" t="s">
        <v>78</v>
      </c>
      <c r="AY371" s="20" t="s">
        <v>193</v>
      </c>
      <c r="BE371" s="227">
        <f>IF(N371="základní",J371,0)</f>
        <v>0</v>
      </c>
      <c r="BF371" s="227">
        <f>IF(N371="snížená",J371,0)</f>
        <v>0</v>
      </c>
      <c r="BG371" s="227">
        <f>IF(N371="zákl. přenesená",J371,0)</f>
        <v>0</v>
      </c>
      <c r="BH371" s="227">
        <f>IF(N371="sníž. přenesená",J371,0)</f>
        <v>0</v>
      </c>
      <c r="BI371" s="227">
        <f>IF(N371="nulová",J371,0)</f>
        <v>0</v>
      </c>
      <c r="BJ371" s="20" t="s">
        <v>76</v>
      </c>
      <c r="BK371" s="227">
        <f>ROUND(I371*H371,2)</f>
        <v>0</v>
      </c>
      <c r="BL371" s="20" t="s">
        <v>200</v>
      </c>
      <c r="BM371" s="226" t="s">
        <v>7990</v>
      </c>
    </row>
    <row r="372" s="2" customFormat="1">
      <c r="A372" s="41"/>
      <c r="B372" s="42"/>
      <c r="C372" s="43"/>
      <c r="D372" s="228" t="s">
        <v>202</v>
      </c>
      <c r="E372" s="43"/>
      <c r="F372" s="229" t="s">
        <v>7989</v>
      </c>
      <c r="G372" s="43"/>
      <c r="H372" s="43"/>
      <c r="I372" s="230"/>
      <c r="J372" s="43"/>
      <c r="K372" s="43"/>
      <c r="L372" s="47"/>
      <c r="M372" s="231"/>
      <c r="N372" s="232"/>
      <c r="O372" s="87"/>
      <c r="P372" s="87"/>
      <c r="Q372" s="87"/>
      <c r="R372" s="87"/>
      <c r="S372" s="87"/>
      <c r="T372" s="88"/>
      <c r="U372" s="41"/>
      <c r="V372" s="41"/>
      <c r="W372" s="41"/>
      <c r="X372" s="41"/>
      <c r="Y372" s="41"/>
      <c r="Z372" s="41"/>
      <c r="AA372" s="41"/>
      <c r="AB372" s="41"/>
      <c r="AC372" s="41"/>
      <c r="AD372" s="41"/>
      <c r="AE372" s="41"/>
      <c r="AT372" s="20" t="s">
        <v>202</v>
      </c>
      <c r="AU372" s="20" t="s">
        <v>78</v>
      </c>
    </row>
    <row r="373" s="12" customFormat="1" ht="22.8" customHeight="1">
      <c r="A373" s="12"/>
      <c r="B373" s="199"/>
      <c r="C373" s="200"/>
      <c r="D373" s="201" t="s">
        <v>68</v>
      </c>
      <c r="E373" s="213" t="s">
        <v>7490</v>
      </c>
      <c r="F373" s="213" t="s">
        <v>7991</v>
      </c>
      <c r="G373" s="200"/>
      <c r="H373" s="200"/>
      <c r="I373" s="203"/>
      <c r="J373" s="214">
        <f>BK373</f>
        <v>0</v>
      </c>
      <c r="K373" s="200"/>
      <c r="L373" s="205"/>
      <c r="M373" s="206"/>
      <c r="N373" s="207"/>
      <c r="O373" s="207"/>
      <c r="P373" s="208">
        <f>SUM(P374:P415)</f>
        <v>0</v>
      </c>
      <c r="Q373" s="207"/>
      <c r="R373" s="208">
        <f>SUM(R374:R415)</f>
        <v>0</v>
      </c>
      <c r="S373" s="207"/>
      <c r="T373" s="209">
        <f>SUM(T374:T415)</f>
        <v>0</v>
      </c>
      <c r="U373" s="12"/>
      <c r="V373" s="12"/>
      <c r="W373" s="12"/>
      <c r="X373" s="12"/>
      <c r="Y373" s="12"/>
      <c r="Z373" s="12"/>
      <c r="AA373" s="12"/>
      <c r="AB373" s="12"/>
      <c r="AC373" s="12"/>
      <c r="AD373" s="12"/>
      <c r="AE373" s="12"/>
      <c r="AR373" s="210" t="s">
        <v>76</v>
      </c>
      <c r="AT373" s="211" t="s">
        <v>68</v>
      </c>
      <c r="AU373" s="211" t="s">
        <v>76</v>
      </c>
      <c r="AY373" s="210" t="s">
        <v>193</v>
      </c>
      <c r="BK373" s="212">
        <f>SUM(BK374:BK415)</f>
        <v>0</v>
      </c>
    </row>
    <row r="374" s="2" customFormat="1" ht="16.5" customHeight="1">
      <c r="A374" s="41"/>
      <c r="B374" s="42"/>
      <c r="C374" s="215" t="s">
        <v>2522</v>
      </c>
      <c r="D374" s="215" t="s">
        <v>195</v>
      </c>
      <c r="E374" s="216" t="s">
        <v>7992</v>
      </c>
      <c r="F374" s="217" t="s">
        <v>7993</v>
      </c>
      <c r="G374" s="218" t="s">
        <v>7609</v>
      </c>
      <c r="H374" s="219">
        <v>18</v>
      </c>
      <c r="I374" s="220"/>
      <c r="J374" s="221">
        <f>ROUND(I374*H374,2)</f>
        <v>0</v>
      </c>
      <c r="K374" s="217" t="s">
        <v>19</v>
      </c>
      <c r="L374" s="47"/>
      <c r="M374" s="222" t="s">
        <v>19</v>
      </c>
      <c r="N374" s="223" t="s">
        <v>40</v>
      </c>
      <c r="O374" s="87"/>
      <c r="P374" s="224">
        <f>O374*H374</f>
        <v>0</v>
      </c>
      <c r="Q374" s="224">
        <v>0</v>
      </c>
      <c r="R374" s="224">
        <f>Q374*H374</f>
        <v>0</v>
      </c>
      <c r="S374" s="224">
        <v>0</v>
      </c>
      <c r="T374" s="225">
        <f>S374*H374</f>
        <v>0</v>
      </c>
      <c r="U374" s="41"/>
      <c r="V374" s="41"/>
      <c r="W374" s="41"/>
      <c r="X374" s="41"/>
      <c r="Y374" s="41"/>
      <c r="Z374" s="41"/>
      <c r="AA374" s="41"/>
      <c r="AB374" s="41"/>
      <c r="AC374" s="41"/>
      <c r="AD374" s="41"/>
      <c r="AE374" s="41"/>
      <c r="AR374" s="226" t="s">
        <v>200</v>
      </c>
      <c r="AT374" s="226" t="s">
        <v>195</v>
      </c>
      <c r="AU374" s="226" t="s">
        <v>78</v>
      </c>
      <c r="AY374" s="20" t="s">
        <v>193</v>
      </c>
      <c r="BE374" s="227">
        <f>IF(N374="základní",J374,0)</f>
        <v>0</v>
      </c>
      <c r="BF374" s="227">
        <f>IF(N374="snížená",J374,0)</f>
        <v>0</v>
      </c>
      <c r="BG374" s="227">
        <f>IF(N374="zákl. přenesená",J374,0)</f>
        <v>0</v>
      </c>
      <c r="BH374" s="227">
        <f>IF(N374="sníž. přenesená",J374,0)</f>
        <v>0</v>
      </c>
      <c r="BI374" s="227">
        <f>IF(N374="nulová",J374,0)</f>
        <v>0</v>
      </c>
      <c r="BJ374" s="20" t="s">
        <v>76</v>
      </c>
      <c r="BK374" s="227">
        <f>ROUND(I374*H374,2)</f>
        <v>0</v>
      </c>
      <c r="BL374" s="20" t="s">
        <v>200</v>
      </c>
      <c r="BM374" s="226" t="s">
        <v>7994</v>
      </c>
    </row>
    <row r="375" s="2" customFormat="1">
      <c r="A375" s="41"/>
      <c r="B375" s="42"/>
      <c r="C375" s="43"/>
      <c r="D375" s="228" t="s">
        <v>202</v>
      </c>
      <c r="E375" s="43"/>
      <c r="F375" s="229" t="s">
        <v>7993</v>
      </c>
      <c r="G375" s="43"/>
      <c r="H375" s="43"/>
      <c r="I375" s="230"/>
      <c r="J375" s="43"/>
      <c r="K375" s="43"/>
      <c r="L375" s="47"/>
      <c r="M375" s="231"/>
      <c r="N375" s="232"/>
      <c r="O375" s="87"/>
      <c r="P375" s="87"/>
      <c r="Q375" s="87"/>
      <c r="R375" s="87"/>
      <c r="S375" s="87"/>
      <c r="T375" s="88"/>
      <c r="U375" s="41"/>
      <c r="V375" s="41"/>
      <c r="W375" s="41"/>
      <c r="X375" s="41"/>
      <c r="Y375" s="41"/>
      <c r="Z375" s="41"/>
      <c r="AA375" s="41"/>
      <c r="AB375" s="41"/>
      <c r="AC375" s="41"/>
      <c r="AD375" s="41"/>
      <c r="AE375" s="41"/>
      <c r="AT375" s="20" t="s">
        <v>202</v>
      </c>
      <c r="AU375" s="20" t="s">
        <v>78</v>
      </c>
    </row>
    <row r="376" s="2" customFormat="1" ht="16.5" customHeight="1">
      <c r="A376" s="41"/>
      <c r="B376" s="42"/>
      <c r="C376" s="215" t="s">
        <v>2529</v>
      </c>
      <c r="D376" s="215" t="s">
        <v>195</v>
      </c>
      <c r="E376" s="216" t="s">
        <v>7995</v>
      </c>
      <c r="F376" s="217" t="s">
        <v>7996</v>
      </c>
      <c r="G376" s="218" t="s">
        <v>7609</v>
      </c>
      <c r="H376" s="219">
        <v>22</v>
      </c>
      <c r="I376" s="220"/>
      <c r="J376" s="221">
        <f>ROUND(I376*H376,2)</f>
        <v>0</v>
      </c>
      <c r="K376" s="217" t="s">
        <v>19</v>
      </c>
      <c r="L376" s="47"/>
      <c r="M376" s="222" t="s">
        <v>19</v>
      </c>
      <c r="N376" s="223" t="s">
        <v>40</v>
      </c>
      <c r="O376" s="87"/>
      <c r="P376" s="224">
        <f>O376*H376</f>
        <v>0</v>
      </c>
      <c r="Q376" s="224">
        <v>0</v>
      </c>
      <c r="R376" s="224">
        <f>Q376*H376</f>
        <v>0</v>
      </c>
      <c r="S376" s="224">
        <v>0</v>
      </c>
      <c r="T376" s="225">
        <f>S376*H376</f>
        <v>0</v>
      </c>
      <c r="U376" s="41"/>
      <c r="V376" s="41"/>
      <c r="W376" s="41"/>
      <c r="X376" s="41"/>
      <c r="Y376" s="41"/>
      <c r="Z376" s="41"/>
      <c r="AA376" s="41"/>
      <c r="AB376" s="41"/>
      <c r="AC376" s="41"/>
      <c r="AD376" s="41"/>
      <c r="AE376" s="41"/>
      <c r="AR376" s="226" t="s">
        <v>200</v>
      </c>
      <c r="AT376" s="226" t="s">
        <v>195</v>
      </c>
      <c r="AU376" s="226" t="s">
        <v>78</v>
      </c>
      <c r="AY376" s="20" t="s">
        <v>193</v>
      </c>
      <c r="BE376" s="227">
        <f>IF(N376="základní",J376,0)</f>
        <v>0</v>
      </c>
      <c r="BF376" s="227">
        <f>IF(N376="snížená",J376,0)</f>
        <v>0</v>
      </c>
      <c r="BG376" s="227">
        <f>IF(N376="zákl. přenesená",J376,0)</f>
        <v>0</v>
      </c>
      <c r="BH376" s="227">
        <f>IF(N376="sníž. přenesená",J376,0)</f>
        <v>0</v>
      </c>
      <c r="BI376" s="227">
        <f>IF(N376="nulová",J376,0)</f>
        <v>0</v>
      </c>
      <c r="BJ376" s="20" t="s">
        <v>76</v>
      </c>
      <c r="BK376" s="227">
        <f>ROUND(I376*H376,2)</f>
        <v>0</v>
      </c>
      <c r="BL376" s="20" t="s">
        <v>200</v>
      </c>
      <c r="BM376" s="226" t="s">
        <v>7997</v>
      </c>
    </row>
    <row r="377" s="2" customFormat="1">
      <c r="A377" s="41"/>
      <c r="B377" s="42"/>
      <c r="C377" s="43"/>
      <c r="D377" s="228" t="s">
        <v>202</v>
      </c>
      <c r="E377" s="43"/>
      <c r="F377" s="229" t="s">
        <v>7996</v>
      </c>
      <c r="G377" s="43"/>
      <c r="H377" s="43"/>
      <c r="I377" s="230"/>
      <c r="J377" s="43"/>
      <c r="K377" s="43"/>
      <c r="L377" s="47"/>
      <c r="M377" s="231"/>
      <c r="N377" s="232"/>
      <c r="O377" s="87"/>
      <c r="P377" s="87"/>
      <c r="Q377" s="87"/>
      <c r="R377" s="87"/>
      <c r="S377" s="87"/>
      <c r="T377" s="88"/>
      <c r="U377" s="41"/>
      <c r="V377" s="41"/>
      <c r="W377" s="41"/>
      <c r="X377" s="41"/>
      <c r="Y377" s="41"/>
      <c r="Z377" s="41"/>
      <c r="AA377" s="41"/>
      <c r="AB377" s="41"/>
      <c r="AC377" s="41"/>
      <c r="AD377" s="41"/>
      <c r="AE377" s="41"/>
      <c r="AT377" s="20" t="s">
        <v>202</v>
      </c>
      <c r="AU377" s="20" t="s">
        <v>78</v>
      </c>
    </row>
    <row r="378" s="2" customFormat="1" ht="16.5" customHeight="1">
      <c r="A378" s="41"/>
      <c r="B378" s="42"/>
      <c r="C378" s="215" t="s">
        <v>2532</v>
      </c>
      <c r="D378" s="215" t="s">
        <v>195</v>
      </c>
      <c r="E378" s="216" t="s">
        <v>7998</v>
      </c>
      <c r="F378" s="217" t="s">
        <v>7999</v>
      </c>
      <c r="G378" s="218" t="s">
        <v>7609</v>
      </c>
      <c r="H378" s="219">
        <v>49</v>
      </c>
      <c r="I378" s="220"/>
      <c r="J378" s="221">
        <f>ROUND(I378*H378,2)</f>
        <v>0</v>
      </c>
      <c r="K378" s="217" t="s">
        <v>19</v>
      </c>
      <c r="L378" s="47"/>
      <c r="M378" s="222" t="s">
        <v>19</v>
      </c>
      <c r="N378" s="223" t="s">
        <v>40</v>
      </c>
      <c r="O378" s="87"/>
      <c r="P378" s="224">
        <f>O378*H378</f>
        <v>0</v>
      </c>
      <c r="Q378" s="224">
        <v>0</v>
      </c>
      <c r="R378" s="224">
        <f>Q378*H378</f>
        <v>0</v>
      </c>
      <c r="S378" s="224">
        <v>0</v>
      </c>
      <c r="T378" s="225">
        <f>S378*H378</f>
        <v>0</v>
      </c>
      <c r="U378" s="41"/>
      <c r="V378" s="41"/>
      <c r="W378" s="41"/>
      <c r="X378" s="41"/>
      <c r="Y378" s="41"/>
      <c r="Z378" s="41"/>
      <c r="AA378" s="41"/>
      <c r="AB378" s="41"/>
      <c r="AC378" s="41"/>
      <c r="AD378" s="41"/>
      <c r="AE378" s="41"/>
      <c r="AR378" s="226" t="s">
        <v>200</v>
      </c>
      <c r="AT378" s="226" t="s">
        <v>195</v>
      </c>
      <c r="AU378" s="226" t="s">
        <v>78</v>
      </c>
      <c r="AY378" s="20" t="s">
        <v>193</v>
      </c>
      <c r="BE378" s="227">
        <f>IF(N378="základní",J378,0)</f>
        <v>0</v>
      </c>
      <c r="BF378" s="227">
        <f>IF(N378="snížená",J378,0)</f>
        <v>0</v>
      </c>
      <c r="BG378" s="227">
        <f>IF(N378="zákl. přenesená",J378,0)</f>
        <v>0</v>
      </c>
      <c r="BH378" s="227">
        <f>IF(N378="sníž. přenesená",J378,0)</f>
        <v>0</v>
      </c>
      <c r="BI378" s="227">
        <f>IF(N378="nulová",J378,0)</f>
        <v>0</v>
      </c>
      <c r="BJ378" s="20" t="s">
        <v>76</v>
      </c>
      <c r="BK378" s="227">
        <f>ROUND(I378*H378,2)</f>
        <v>0</v>
      </c>
      <c r="BL378" s="20" t="s">
        <v>200</v>
      </c>
      <c r="BM378" s="226" t="s">
        <v>8000</v>
      </c>
    </row>
    <row r="379" s="2" customFormat="1">
      <c r="A379" s="41"/>
      <c r="B379" s="42"/>
      <c r="C379" s="43"/>
      <c r="D379" s="228" t="s">
        <v>202</v>
      </c>
      <c r="E379" s="43"/>
      <c r="F379" s="229" t="s">
        <v>7999</v>
      </c>
      <c r="G379" s="43"/>
      <c r="H379" s="43"/>
      <c r="I379" s="230"/>
      <c r="J379" s="43"/>
      <c r="K379" s="43"/>
      <c r="L379" s="47"/>
      <c r="M379" s="231"/>
      <c r="N379" s="232"/>
      <c r="O379" s="87"/>
      <c r="P379" s="87"/>
      <c r="Q379" s="87"/>
      <c r="R379" s="87"/>
      <c r="S379" s="87"/>
      <c r="T379" s="88"/>
      <c r="U379" s="41"/>
      <c r="V379" s="41"/>
      <c r="W379" s="41"/>
      <c r="X379" s="41"/>
      <c r="Y379" s="41"/>
      <c r="Z379" s="41"/>
      <c r="AA379" s="41"/>
      <c r="AB379" s="41"/>
      <c r="AC379" s="41"/>
      <c r="AD379" s="41"/>
      <c r="AE379" s="41"/>
      <c r="AT379" s="20" t="s">
        <v>202</v>
      </c>
      <c r="AU379" s="20" t="s">
        <v>78</v>
      </c>
    </row>
    <row r="380" s="2" customFormat="1" ht="21.75" customHeight="1">
      <c r="A380" s="41"/>
      <c r="B380" s="42"/>
      <c r="C380" s="215" t="s">
        <v>2538</v>
      </c>
      <c r="D380" s="215" t="s">
        <v>195</v>
      </c>
      <c r="E380" s="216" t="s">
        <v>8001</v>
      </c>
      <c r="F380" s="217" t="s">
        <v>8002</v>
      </c>
      <c r="G380" s="218" t="s">
        <v>7609</v>
      </c>
      <c r="H380" s="219">
        <v>36</v>
      </c>
      <c r="I380" s="220"/>
      <c r="J380" s="221">
        <f>ROUND(I380*H380,2)</f>
        <v>0</v>
      </c>
      <c r="K380" s="217" t="s">
        <v>19</v>
      </c>
      <c r="L380" s="47"/>
      <c r="M380" s="222" t="s">
        <v>19</v>
      </c>
      <c r="N380" s="223" t="s">
        <v>40</v>
      </c>
      <c r="O380" s="87"/>
      <c r="P380" s="224">
        <f>O380*H380</f>
        <v>0</v>
      </c>
      <c r="Q380" s="224">
        <v>0</v>
      </c>
      <c r="R380" s="224">
        <f>Q380*H380</f>
        <v>0</v>
      </c>
      <c r="S380" s="224">
        <v>0</v>
      </c>
      <c r="T380" s="225">
        <f>S380*H380</f>
        <v>0</v>
      </c>
      <c r="U380" s="41"/>
      <c r="V380" s="41"/>
      <c r="W380" s="41"/>
      <c r="X380" s="41"/>
      <c r="Y380" s="41"/>
      <c r="Z380" s="41"/>
      <c r="AA380" s="41"/>
      <c r="AB380" s="41"/>
      <c r="AC380" s="41"/>
      <c r="AD380" s="41"/>
      <c r="AE380" s="41"/>
      <c r="AR380" s="226" t="s">
        <v>200</v>
      </c>
      <c r="AT380" s="226" t="s">
        <v>195</v>
      </c>
      <c r="AU380" s="226" t="s">
        <v>78</v>
      </c>
      <c r="AY380" s="20" t="s">
        <v>193</v>
      </c>
      <c r="BE380" s="227">
        <f>IF(N380="základní",J380,0)</f>
        <v>0</v>
      </c>
      <c r="BF380" s="227">
        <f>IF(N380="snížená",J380,0)</f>
        <v>0</v>
      </c>
      <c r="BG380" s="227">
        <f>IF(N380="zákl. přenesená",J380,0)</f>
        <v>0</v>
      </c>
      <c r="BH380" s="227">
        <f>IF(N380="sníž. přenesená",J380,0)</f>
        <v>0</v>
      </c>
      <c r="BI380" s="227">
        <f>IF(N380="nulová",J380,0)</f>
        <v>0</v>
      </c>
      <c r="BJ380" s="20" t="s">
        <v>76</v>
      </c>
      <c r="BK380" s="227">
        <f>ROUND(I380*H380,2)</f>
        <v>0</v>
      </c>
      <c r="BL380" s="20" t="s">
        <v>200</v>
      </c>
      <c r="BM380" s="226" t="s">
        <v>8003</v>
      </c>
    </row>
    <row r="381" s="2" customFormat="1">
      <c r="A381" s="41"/>
      <c r="B381" s="42"/>
      <c r="C381" s="43"/>
      <c r="D381" s="228" t="s">
        <v>202</v>
      </c>
      <c r="E381" s="43"/>
      <c r="F381" s="229" t="s">
        <v>8004</v>
      </c>
      <c r="G381" s="43"/>
      <c r="H381" s="43"/>
      <c r="I381" s="230"/>
      <c r="J381" s="43"/>
      <c r="K381" s="43"/>
      <c r="L381" s="47"/>
      <c r="M381" s="231"/>
      <c r="N381" s="232"/>
      <c r="O381" s="87"/>
      <c r="P381" s="87"/>
      <c r="Q381" s="87"/>
      <c r="R381" s="87"/>
      <c r="S381" s="87"/>
      <c r="T381" s="88"/>
      <c r="U381" s="41"/>
      <c r="V381" s="41"/>
      <c r="W381" s="41"/>
      <c r="X381" s="41"/>
      <c r="Y381" s="41"/>
      <c r="Z381" s="41"/>
      <c r="AA381" s="41"/>
      <c r="AB381" s="41"/>
      <c r="AC381" s="41"/>
      <c r="AD381" s="41"/>
      <c r="AE381" s="41"/>
      <c r="AT381" s="20" t="s">
        <v>202</v>
      </c>
      <c r="AU381" s="20" t="s">
        <v>78</v>
      </c>
    </row>
    <row r="382" s="2" customFormat="1" ht="16.5" customHeight="1">
      <c r="A382" s="41"/>
      <c r="B382" s="42"/>
      <c r="C382" s="215" t="s">
        <v>2541</v>
      </c>
      <c r="D382" s="215" t="s">
        <v>195</v>
      </c>
      <c r="E382" s="216" t="s">
        <v>8005</v>
      </c>
      <c r="F382" s="217" t="s">
        <v>8006</v>
      </c>
      <c r="G382" s="218" t="s">
        <v>7609</v>
      </c>
      <c r="H382" s="219">
        <v>10</v>
      </c>
      <c r="I382" s="220"/>
      <c r="J382" s="221">
        <f>ROUND(I382*H382,2)</f>
        <v>0</v>
      </c>
      <c r="K382" s="217" t="s">
        <v>19</v>
      </c>
      <c r="L382" s="47"/>
      <c r="M382" s="222" t="s">
        <v>19</v>
      </c>
      <c r="N382" s="223" t="s">
        <v>40</v>
      </c>
      <c r="O382" s="87"/>
      <c r="P382" s="224">
        <f>O382*H382</f>
        <v>0</v>
      </c>
      <c r="Q382" s="224">
        <v>0</v>
      </c>
      <c r="R382" s="224">
        <f>Q382*H382</f>
        <v>0</v>
      </c>
      <c r="S382" s="224">
        <v>0</v>
      </c>
      <c r="T382" s="225">
        <f>S382*H382</f>
        <v>0</v>
      </c>
      <c r="U382" s="41"/>
      <c r="V382" s="41"/>
      <c r="W382" s="41"/>
      <c r="X382" s="41"/>
      <c r="Y382" s="41"/>
      <c r="Z382" s="41"/>
      <c r="AA382" s="41"/>
      <c r="AB382" s="41"/>
      <c r="AC382" s="41"/>
      <c r="AD382" s="41"/>
      <c r="AE382" s="41"/>
      <c r="AR382" s="226" t="s">
        <v>200</v>
      </c>
      <c r="AT382" s="226" t="s">
        <v>195</v>
      </c>
      <c r="AU382" s="226" t="s">
        <v>78</v>
      </c>
      <c r="AY382" s="20" t="s">
        <v>193</v>
      </c>
      <c r="BE382" s="227">
        <f>IF(N382="základní",J382,0)</f>
        <v>0</v>
      </c>
      <c r="BF382" s="227">
        <f>IF(N382="snížená",J382,0)</f>
        <v>0</v>
      </c>
      <c r="BG382" s="227">
        <f>IF(N382="zákl. přenesená",J382,0)</f>
        <v>0</v>
      </c>
      <c r="BH382" s="227">
        <f>IF(N382="sníž. přenesená",J382,0)</f>
        <v>0</v>
      </c>
      <c r="BI382" s="227">
        <f>IF(N382="nulová",J382,0)</f>
        <v>0</v>
      </c>
      <c r="BJ382" s="20" t="s">
        <v>76</v>
      </c>
      <c r="BK382" s="227">
        <f>ROUND(I382*H382,2)</f>
        <v>0</v>
      </c>
      <c r="BL382" s="20" t="s">
        <v>200</v>
      </c>
      <c r="BM382" s="226" t="s">
        <v>8007</v>
      </c>
    </row>
    <row r="383" s="2" customFormat="1">
      <c r="A383" s="41"/>
      <c r="B383" s="42"/>
      <c r="C383" s="43"/>
      <c r="D383" s="228" t="s">
        <v>202</v>
      </c>
      <c r="E383" s="43"/>
      <c r="F383" s="229" t="s">
        <v>8006</v>
      </c>
      <c r="G383" s="43"/>
      <c r="H383" s="43"/>
      <c r="I383" s="230"/>
      <c r="J383" s="43"/>
      <c r="K383" s="43"/>
      <c r="L383" s="47"/>
      <c r="M383" s="231"/>
      <c r="N383" s="232"/>
      <c r="O383" s="87"/>
      <c r="P383" s="87"/>
      <c r="Q383" s="87"/>
      <c r="R383" s="87"/>
      <c r="S383" s="87"/>
      <c r="T383" s="88"/>
      <c r="U383" s="41"/>
      <c r="V383" s="41"/>
      <c r="W383" s="41"/>
      <c r="X383" s="41"/>
      <c r="Y383" s="41"/>
      <c r="Z383" s="41"/>
      <c r="AA383" s="41"/>
      <c r="AB383" s="41"/>
      <c r="AC383" s="41"/>
      <c r="AD383" s="41"/>
      <c r="AE383" s="41"/>
      <c r="AT383" s="20" t="s">
        <v>202</v>
      </c>
      <c r="AU383" s="20" t="s">
        <v>78</v>
      </c>
    </row>
    <row r="384" s="2" customFormat="1" ht="21.75" customHeight="1">
      <c r="A384" s="41"/>
      <c r="B384" s="42"/>
      <c r="C384" s="215" t="s">
        <v>2547</v>
      </c>
      <c r="D384" s="215" t="s">
        <v>195</v>
      </c>
      <c r="E384" s="216" t="s">
        <v>8008</v>
      </c>
      <c r="F384" s="217" t="s">
        <v>8009</v>
      </c>
      <c r="G384" s="218" t="s">
        <v>7609</v>
      </c>
      <c r="H384" s="219">
        <v>25</v>
      </c>
      <c r="I384" s="220"/>
      <c r="J384" s="221">
        <f>ROUND(I384*H384,2)</f>
        <v>0</v>
      </c>
      <c r="K384" s="217" t="s">
        <v>19</v>
      </c>
      <c r="L384" s="47"/>
      <c r="M384" s="222" t="s">
        <v>19</v>
      </c>
      <c r="N384" s="223" t="s">
        <v>40</v>
      </c>
      <c r="O384" s="87"/>
      <c r="P384" s="224">
        <f>O384*H384</f>
        <v>0</v>
      </c>
      <c r="Q384" s="224">
        <v>0</v>
      </c>
      <c r="R384" s="224">
        <f>Q384*H384</f>
        <v>0</v>
      </c>
      <c r="S384" s="224">
        <v>0</v>
      </c>
      <c r="T384" s="225">
        <f>S384*H384</f>
        <v>0</v>
      </c>
      <c r="U384" s="41"/>
      <c r="V384" s="41"/>
      <c r="W384" s="41"/>
      <c r="X384" s="41"/>
      <c r="Y384" s="41"/>
      <c r="Z384" s="41"/>
      <c r="AA384" s="41"/>
      <c r="AB384" s="41"/>
      <c r="AC384" s="41"/>
      <c r="AD384" s="41"/>
      <c r="AE384" s="41"/>
      <c r="AR384" s="226" t="s">
        <v>200</v>
      </c>
      <c r="AT384" s="226" t="s">
        <v>195</v>
      </c>
      <c r="AU384" s="226" t="s">
        <v>78</v>
      </c>
      <c r="AY384" s="20" t="s">
        <v>193</v>
      </c>
      <c r="BE384" s="227">
        <f>IF(N384="základní",J384,0)</f>
        <v>0</v>
      </c>
      <c r="BF384" s="227">
        <f>IF(N384="snížená",J384,0)</f>
        <v>0</v>
      </c>
      <c r="BG384" s="227">
        <f>IF(N384="zákl. přenesená",J384,0)</f>
        <v>0</v>
      </c>
      <c r="BH384" s="227">
        <f>IF(N384="sníž. přenesená",J384,0)</f>
        <v>0</v>
      </c>
      <c r="BI384" s="227">
        <f>IF(N384="nulová",J384,0)</f>
        <v>0</v>
      </c>
      <c r="BJ384" s="20" t="s">
        <v>76</v>
      </c>
      <c r="BK384" s="227">
        <f>ROUND(I384*H384,2)</f>
        <v>0</v>
      </c>
      <c r="BL384" s="20" t="s">
        <v>200</v>
      </c>
      <c r="BM384" s="226" t="s">
        <v>8010</v>
      </c>
    </row>
    <row r="385" s="2" customFormat="1">
      <c r="A385" s="41"/>
      <c r="B385" s="42"/>
      <c r="C385" s="43"/>
      <c r="D385" s="228" t="s">
        <v>202</v>
      </c>
      <c r="E385" s="43"/>
      <c r="F385" s="229" t="s">
        <v>8011</v>
      </c>
      <c r="G385" s="43"/>
      <c r="H385" s="43"/>
      <c r="I385" s="230"/>
      <c r="J385" s="43"/>
      <c r="K385" s="43"/>
      <c r="L385" s="47"/>
      <c r="M385" s="231"/>
      <c r="N385" s="232"/>
      <c r="O385" s="87"/>
      <c r="P385" s="87"/>
      <c r="Q385" s="87"/>
      <c r="R385" s="87"/>
      <c r="S385" s="87"/>
      <c r="T385" s="88"/>
      <c r="U385" s="41"/>
      <c r="V385" s="41"/>
      <c r="W385" s="41"/>
      <c r="X385" s="41"/>
      <c r="Y385" s="41"/>
      <c r="Z385" s="41"/>
      <c r="AA385" s="41"/>
      <c r="AB385" s="41"/>
      <c r="AC385" s="41"/>
      <c r="AD385" s="41"/>
      <c r="AE385" s="41"/>
      <c r="AT385" s="20" t="s">
        <v>202</v>
      </c>
      <c r="AU385" s="20" t="s">
        <v>78</v>
      </c>
    </row>
    <row r="386" s="2" customFormat="1" ht="16.5" customHeight="1">
      <c r="A386" s="41"/>
      <c r="B386" s="42"/>
      <c r="C386" s="215" t="s">
        <v>2553</v>
      </c>
      <c r="D386" s="215" t="s">
        <v>195</v>
      </c>
      <c r="E386" s="216" t="s">
        <v>8012</v>
      </c>
      <c r="F386" s="217" t="s">
        <v>8013</v>
      </c>
      <c r="G386" s="218" t="s">
        <v>7609</v>
      </c>
      <c r="H386" s="219">
        <v>16</v>
      </c>
      <c r="I386" s="220"/>
      <c r="J386" s="221">
        <f>ROUND(I386*H386,2)</f>
        <v>0</v>
      </c>
      <c r="K386" s="217" t="s">
        <v>19</v>
      </c>
      <c r="L386" s="47"/>
      <c r="M386" s="222" t="s">
        <v>19</v>
      </c>
      <c r="N386" s="223" t="s">
        <v>40</v>
      </c>
      <c r="O386" s="87"/>
      <c r="P386" s="224">
        <f>O386*H386</f>
        <v>0</v>
      </c>
      <c r="Q386" s="224">
        <v>0</v>
      </c>
      <c r="R386" s="224">
        <f>Q386*H386</f>
        <v>0</v>
      </c>
      <c r="S386" s="224">
        <v>0</v>
      </c>
      <c r="T386" s="225">
        <f>S386*H386</f>
        <v>0</v>
      </c>
      <c r="U386" s="41"/>
      <c r="V386" s="41"/>
      <c r="W386" s="41"/>
      <c r="X386" s="41"/>
      <c r="Y386" s="41"/>
      <c r="Z386" s="41"/>
      <c r="AA386" s="41"/>
      <c r="AB386" s="41"/>
      <c r="AC386" s="41"/>
      <c r="AD386" s="41"/>
      <c r="AE386" s="41"/>
      <c r="AR386" s="226" t="s">
        <v>200</v>
      </c>
      <c r="AT386" s="226" t="s">
        <v>195</v>
      </c>
      <c r="AU386" s="226" t="s">
        <v>78</v>
      </c>
      <c r="AY386" s="20" t="s">
        <v>193</v>
      </c>
      <c r="BE386" s="227">
        <f>IF(N386="základní",J386,0)</f>
        <v>0</v>
      </c>
      <c r="BF386" s="227">
        <f>IF(N386="snížená",J386,0)</f>
        <v>0</v>
      </c>
      <c r="BG386" s="227">
        <f>IF(N386="zákl. přenesená",J386,0)</f>
        <v>0</v>
      </c>
      <c r="BH386" s="227">
        <f>IF(N386="sníž. přenesená",J386,0)</f>
        <v>0</v>
      </c>
      <c r="BI386" s="227">
        <f>IF(N386="nulová",J386,0)</f>
        <v>0</v>
      </c>
      <c r="BJ386" s="20" t="s">
        <v>76</v>
      </c>
      <c r="BK386" s="227">
        <f>ROUND(I386*H386,2)</f>
        <v>0</v>
      </c>
      <c r="BL386" s="20" t="s">
        <v>200</v>
      </c>
      <c r="BM386" s="226" t="s">
        <v>8014</v>
      </c>
    </row>
    <row r="387" s="2" customFormat="1">
      <c r="A387" s="41"/>
      <c r="B387" s="42"/>
      <c r="C387" s="43"/>
      <c r="D387" s="228" t="s">
        <v>202</v>
      </c>
      <c r="E387" s="43"/>
      <c r="F387" s="229" t="s">
        <v>8015</v>
      </c>
      <c r="G387" s="43"/>
      <c r="H387" s="43"/>
      <c r="I387" s="230"/>
      <c r="J387" s="43"/>
      <c r="K387" s="43"/>
      <c r="L387" s="47"/>
      <c r="M387" s="231"/>
      <c r="N387" s="232"/>
      <c r="O387" s="87"/>
      <c r="P387" s="87"/>
      <c r="Q387" s="87"/>
      <c r="R387" s="87"/>
      <c r="S387" s="87"/>
      <c r="T387" s="88"/>
      <c r="U387" s="41"/>
      <c r="V387" s="41"/>
      <c r="W387" s="41"/>
      <c r="X387" s="41"/>
      <c r="Y387" s="41"/>
      <c r="Z387" s="41"/>
      <c r="AA387" s="41"/>
      <c r="AB387" s="41"/>
      <c r="AC387" s="41"/>
      <c r="AD387" s="41"/>
      <c r="AE387" s="41"/>
      <c r="AT387" s="20" t="s">
        <v>202</v>
      </c>
      <c r="AU387" s="20" t="s">
        <v>78</v>
      </c>
    </row>
    <row r="388" s="2" customFormat="1" ht="16.5" customHeight="1">
      <c r="A388" s="41"/>
      <c r="B388" s="42"/>
      <c r="C388" s="215" t="s">
        <v>2560</v>
      </c>
      <c r="D388" s="215" t="s">
        <v>195</v>
      </c>
      <c r="E388" s="216" t="s">
        <v>8016</v>
      </c>
      <c r="F388" s="217" t="s">
        <v>8017</v>
      </c>
      <c r="G388" s="218" t="s">
        <v>7609</v>
      </c>
      <c r="H388" s="219">
        <v>24</v>
      </c>
      <c r="I388" s="220"/>
      <c r="J388" s="221">
        <f>ROUND(I388*H388,2)</f>
        <v>0</v>
      </c>
      <c r="K388" s="217" t="s">
        <v>19</v>
      </c>
      <c r="L388" s="47"/>
      <c r="M388" s="222" t="s">
        <v>19</v>
      </c>
      <c r="N388" s="223" t="s">
        <v>40</v>
      </c>
      <c r="O388" s="87"/>
      <c r="P388" s="224">
        <f>O388*H388</f>
        <v>0</v>
      </c>
      <c r="Q388" s="224">
        <v>0</v>
      </c>
      <c r="R388" s="224">
        <f>Q388*H388</f>
        <v>0</v>
      </c>
      <c r="S388" s="224">
        <v>0</v>
      </c>
      <c r="T388" s="225">
        <f>S388*H388</f>
        <v>0</v>
      </c>
      <c r="U388" s="41"/>
      <c r="V388" s="41"/>
      <c r="W388" s="41"/>
      <c r="X388" s="41"/>
      <c r="Y388" s="41"/>
      <c r="Z388" s="41"/>
      <c r="AA388" s="41"/>
      <c r="AB388" s="41"/>
      <c r="AC388" s="41"/>
      <c r="AD388" s="41"/>
      <c r="AE388" s="41"/>
      <c r="AR388" s="226" t="s">
        <v>200</v>
      </c>
      <c r="AT388" s="226" t="s">
        <v>195</v>
      </c>
      <c r="AU388" s="226" t="s">
        <v>78</v>
      </c>
      <c r="AY388" s="20" t="s">
        <v>193</v>
      </c>
      <c r="BE388" s="227">
        <f>IF(N388="základní",J388,0)</f>
        <v>0</v>
      </c>
      <c r="BF388" s="227">
        <f>IF(N388="snížená",J388,0)</f>
        <v>0</v>
      </c>
      <c r="BG388" s="227">
        <f>IF(N388="zákl. přenesená",J388,0)</f>
        <v>0</v>
      </c>
      <c r="BH388" s="227">
        <f>IF(N388="sníž. přenesená",J388,0)</f>
        <v>0</v>
      </c>
      <c r="BI388" s="227">
        <f>IF(N388="nulová",J388,0)</f>
        <v>0</v>
      </c>
      <c r="BJ388" s="20" t="s">
        <v>76</v>
      </c>
      <c r="BK388" s="227">
        <f>ROUND(I388*H388,2)</f>
        <v>0</v>
      </c>
      <c r="BL388" s="20" t="s">
        <v>200</v>
      </c>
      <c r="BM388" s="226" t="s">
        <v>8018</v>
      </c>
    </row>
    <row r="389" s="2" customFormat="1">
      <c r="A389" s="41"/>
      <c r="B389" s="42"/>
      <c r="C389" s="43"/>
      <c r="D389" s="228" t="s">
        <v>202</v>
      </c>
      <c r="E389" s="43"/>
      <c r="F389" s="229" t="s">
        <v>8019</v>
      </c>
      <c r="G389" s="43"/>
      <c r="H389" s="43"/>
      <c r="I389" s="230"/>
      <c r="J389" s="43"/>
      <c r="K389" s="43"/>
      <c r="L389" s="47"/>
      <c r="M389" s="231"/>
      <c r="N389" s="232"/>
      <c r="O389" s="87"/>
      <c r="P389" s="87"/>
      <c r="Q389" s="87"/>
      <c r="R389" s="87"/>
      <c r="S389" s="87"/>
      <c r="T389" s="88"/>
      <c r="U389" s="41"/>
      <c r="V389" s="41"/>
      <c r="W389" s="41"/>
      <c r="X389" s="41"/>
      <c r="Y389" s="41"/>
      <c r="Z389" s="41"/>
      <c r="AA389" s="41"/>
      <c r="AB389" s="41"/>
      <c r="AC389" s="41"/>
      <c r="AD389" s="41"/>
      <c r="AE389" s="41"/>
      <c r="AT389" s="20" t="s">
        <v>202</v>
      </c>
      <c r="AU389" s="20" t="s">
        <v>78</v>
      </c>
    </row>
    <row r="390" s="2" customFormat="1" ht="16.5" customHeight="1">
      <c r="A390" s="41"/>
      <c r="B390" s="42"/>
      <c r="C390" s="215" t="s">
        <v>2564</v>
      </c>
      <c r="D390" s="215" t="s">
        <v>195</v>
      </c>
      <c r="E390" s="216" t="s">
        <v>8020</v>
      </c>
      <c r="F390" s="217" t="s">
        <v>8021</v>
      </c>
      <c r="G390" s="218" t="s">
        <v>7609</v>
      </c>
      <c r="H390" s="219">
        <v>14</v>
      </c>
      <c r="I390" s="220"/>
      <c r="J390" s="221">
        <f>ROUND(I390*H390,2)</f>
        <v>0</v>
      </c>
      <c r="K390" s="217" t="s">
        <v>19</v>
      </c>
      <c r="L390" s="47"/>
      <c r="M390" s="222" t="s">
        <v>19</v>
      </c>
      <c r="N390" s="223" t="s">
        <v>40</v>
      </c>
      <c r="O390" s="87"/>
      <c r="P390" s="224">
        <f>O390*H390</f>
        <v>0</v>
      </c>
      <c r="Q390" s="224">
        <v>0</v>
      </c>
      <c r="R390" s="224">
        <f>Q390*H390</f>
        <v>0</v>
      </c>
      <c r="S390" s="224">
        <v>0</v>
      </c>
      <c r="T390" s="225">
        <f>S390*H390</f>
        <v>0</v>
      </c>
      <c r="U390" s="41"/>
      <c r="V390" s="41"/>
      <c r="W390" s="41"/>
      <c r="X390" s="41"/>
      <c r="Y390" s="41"/>
      <c r="Z390" s="41"/>
      <c r="AA390" s="41"/>
      <c r="AB390" s="41"/>
      <c r="AC390" s="41"/>
      <c r="AD390" s="41"/>
      <c r="AE390" s="41"/>
      <c r="AR390" s="226" t="s">
        <v>200</v>
      </c>
      <c r="AT390" s="226" t="s">
        <v>195</v>
      </c>
      <c r="AU390" s="226" t="s">
        <v>78</v>
      </c>
      <c r="AY390" s="20" t="s">
        <v>193</v>
      </c>
      <c r="BE390" s="227">
        <f>IF(N390="základní",J390,0)</f>
        <v>0</v>
      </c>
      <c r="BF390" s="227">
        <f>IF(N390="snížená",J390,0)</f>
        <v>0</v>
      </c>
      <c r="BG390" s="227">
        <f>IF(N390="zákl. přenesená",J390,0)</f>
        <v>0</v>
      </c>
      <c r="BH390" s="227">
        <f>IF(N390="sníž. přenesená",J390,0)</f>
        <v>0</v>
      </c>
      <c r="BI390" s="227">
        <f>IF(N390="nulová",J390,0)</f>
        <v>0</v>
      </c>
      <c r="BJ390" s="20" t="s">
        <v>76</v>
      </c>
      <c r="BK390" s="227">
        <f>ROUND(I390*H390,2)</f>
        <v>0</v>
      </c>
      <c r="BL390" s="20" t="s">
        <v>200</v>
      </c>
      <c r="BM390" s="226" t="s">
        <v>8022</v>
      </c>
    </row>
    <row r="391" s="2" customFormat="1">
      <c r="A391" s="41"/>
      <c r="B391" s="42"/>
      <c r="C391" s="43"/>
      <c r="D391" s="228" t="s">
        <v>202</v>
      </c>
      <c r="E391" s="43"/>
      <c r="F391" s="229" t="s">
        <v>8023</v>
      </c>
      <c r="G391" s="43"/>
      <c r="H391" s="43"/>
      <c r="I391" s="230"/>
      <c r="J391" s="43"/>
      <c r="K391" s="43"/>
      <c r="L391" s="47"/>
      <c r="M391" s="231"/>
      <c r="N391" s="232"/>
      <c r="O391" s="87"/>
      <c r="P391" s="87"/>
      <c r="Q391" s="87"/>
      <c r="R391" s="87"/>
      <c r="S391" s="87"/>
      <c r="T391" s="88"/>
      <c r="U391" s="41"/>
      <c r="V391" s="41"/>
      <c r="W391" s="41"/>
      <c r="X391" s="41"/>
      <c r="Y391" s="41"/>
      <c r="Z391" s="41"/>
      <c r="AA391" s="41"/>
      <c r="AB391" s="41"/>
      <c r="AC391" s="41"/>
      <c r="AD391" s="41"/>
      <c r="AE391" s="41"/>
      <c r="AT391" s="20" t="s">
        <v>202</v>
      </c>
      <c r="AU391" s="20" t="s">
        <v>78</v>
      </c>
    </row>
    <row r="392" s="2" customFormat="1" ht="16.5" customHeight="1">
      <c r="A392" s="41"/>
      <c r="B392" s="42"/>
      <c r="C392" s="215" t="s">
        <v>2570</v>
      </c>
      <c r="D392" s="215" t="s">
        <v>195</v>
      </c>
      <c r="E392" s="216" t="s">
        <v>8024</v>
      </c>
      <c r="F392" s="217" t="s">
        <v>8025</v>
      </c>
      <c r="G392" s="218" t="s">
        <v>7609</v>
      </c>
      <c r="H392" s="219">
        <v>4</v>
      </c>
      <c r="I392" s="220"/>
      <c r="J392" s="221">
        <f>ROUND(I392*H392,2)</f>
        <v>0</v>
      </c>
      <c r="K392" s="217" t="s">
        <v>19</v>
      </c>
      <c r="L392" s="47"/>
      <c r="M392" s="222" t="s">
        <v>19</v>
      </c>
      <c r="N392" s="223" t="s">
        <v>40</v>
      </c>
      <c r="O392" s="87"/>
      <c r="P392" s="224">
        <f>O392*H392</f>
        <v>0</v>
      </c>
      <c r="Q392" s="224">
        <v>0</v>
      </c>
      <c r="R392" s="224">
        <f>Q392*H392</f>
        <v>0</v>
      </c>
      <c r="S392" s="224">
        <v>0</v>
      </c>
      <c r="T392" s="225">
        <f>S392*H392</f>
        <v>0</v>
      </c>
      <c r="U392" s="41"/>
      <c r="V392" s="41"/>
      <c r="W392" s="41"/>
      <c r="X392" s="41"/>
      <c r="Y392" s="41"/>
      <c r="Z392" s="41"/>
      <c r="AA392" s="41"/>
      <c r="AB392" s="41"/>
      <c r="AC392" s="41"/>
      <c r="AD392" s="41"/>
      <c r="AE392" s="41"/>
      <c r="AR392" s="226" t="s">
        <v>200</v>
      </c>
      <c r="AT392" s="226" t="s">
        <v>195</v>
      </c>
      <c r="AU392" s="226" t="s">
        <v>78</v>
      </c>
      <c r="AY392" s="20" t="s">
        <v>193</v>
      </c>
      <c r="BE392" s="227">
        <f>IF(N392="základní",J392,0)</f>
        <v>0</v>
      </c>
      <c r="BF392" s="227">
        <f>IF(N392="snížená",J392,0)</f>
        <v>0</v>
      </c>
      <c r="BG392" s="227">
        <f>IF(N392="zákl. přenesená",J392,0)</f>
        <v>0</v>
      </c>
      <c r="BH392" s="227">
        <f>IF(N392="sníž. přenesená",J392,0)</f>
        <v>0</v>
      </c>
      <c r="BI392" s="227">
        <f>IF(N392="nulová",J392,0)</f>
        <v>0</v>
      </c>
      <c r="BJ392" s="20" t="s">
        <v>76</v>
      </c>
      <c r="BK392" s="227">
        <f>ROUND(I392*H392,2)</f>
        <v>0</v>
      </c>
      <c r="BL392" s="20" t="s">
        <v>200</v>
      </c>
      <c r="BM392" s="226" t="s">
        <v>8026</v>
      </c>
    </row>
    <row r="393" s="2" customFormat="1">
      <c r="A393" s="41"/>
      <c r="B393" s="42"/>
      <c r="C393" s="43"/>
      <c r="D393" s="228" t="s">
        <v>202</v>
      </c>
      <c r="E393" s="43"/>
      <c r="F393" s="229" t="s">
        <v>8027</v>
      </c>
      <c r="G393" s="43"/>
      <c r="H393" s="43"/>
      <c r="I393" s="230"/>
      <c r="J393" s="43"/>
      <c r="K393" s="43"/>
      <c r="L393" s="47"/>
      <c r="M393" s="231"/>
      <c r="N393" s="232"/>
      <c r="O393" s="87"/>
      <c r="P393" s="87"/>
      <c r="Q393" s="87"/>
      <c r="R393" s="87"/>
      <c r="S393" s="87"/>
      <c r="T393" s="88"/>
      <c r="U393" s="41"/>
      <c r="V393" s="41"/>
      <c r="W393" s="41"/>
      <c r="X393" s="41"/>
      <c r="Y393" s="41"/>
      <c r="Z393" s="41"/>
      <c r="AA393" s="41"/>
      <c r="AB393" s="41"/>
      <c r="AC393" s="41"/>
      <c r="AD393" s="41"/>
      <c r="AE393" s="41"/>
      <c r="AT393" s="20" t="s">
        <v>202</v>
      </c>
      <c r="AU393" s="20" t="s">
        <v>78</v>
      </c>
    </row>
    <row r="394" s="2" customFormat="1" ht="16.5" customHeight="1">
      <c r="A394" s="41"/>
      <c r="B394" s="42"/>
      <c r="C394" s="215" t="s">
        <v>2574</v>
      </c>
      <c r="D394" s="215" t="s">
        <v>195</v>
      </c>
      <c r="E394" s="216" t="s">
        <v>8028</v>
      </c>
      <c r="F394" s="217" t="s">
        <v>8029</v>
      </c>
      <c r="G394" s="218" t="s">
        <v>7609</v>
      </c>
      <c r="H394" s="219">
        <v>16</v>
      </c>
      <c r="I394" s="220"/>
      <c r="J394" s="221">
        <f>ROUND(I394*H394,2)</f>
        <v>0</v>
      </c>
      <c r="K394" s="217" t="s">
        <v>19</v>
      </c>
      <c r="L394" s="47"/>
      <c r="M394" s="222" t="s">
        <v>19</v>
      </c>
      <c r="N394" s="223" t="s">
        <v>40</v>
      </c>
      <c r="O394" s="87"/>
      <c r="P394" s="224">
        <f>O394*H394</f>
        <v>0</v>
      </c>
      <c r="Q394" s="224">
        <v>0</v>
      </c>
      <c r="R394" s="224">
        <f>Q394*H394</f>
        <v>0</v>
      </c>
      <c r="S394" s="224">
        <v>0</v>
      </c>
      <c r="T394" s="225">
        <f>S394*H394</f>
        <v>0</v>
      </c>
      <c r="U394" s="41"/>
      <c r="V394" s="41"/>
      <c r="W394" s="41"/>
      <c r="X394" s="41"/>
      <c r="Y394" s="41"/>
      <c r="Z394" s="41"/>
      <c r="AA394" s="41"/>
      <c r="AB394" s="41"/>
      <c r="AC394" s="41"/>
      <c r="AD394" s="41"/>
      <c r="AE394" s="41"/>
      <c r="AR394" s="226" t="s">
        <v>200</v>
      </c>
      <c r="AT394" s="226" t="s">
        <v>195</v>
      </c>
      <c r="AU394" s="226" t="s">
        <v>78</v>
      </c>
      <c r="AY394" s="20" t="s">
        <v>193</v>
      </c>
      <c r="BE394" s="227">
        <f>IF(N394="základní",J394,0)</f>
        <v>0</v>
      </c>
      <c r="BF394" s="227">
        <f>IF(N394="snížená",J394,0)</f>
        <v>0</v>
      </c>
      <c r="BG394" s="227">
        <f>IF(N394="zákl. přenesená",J394,0)</f>
        <v>0</v>
      </c>
      <c r="BH394" s="227">
        <f>IF(N394="sníž. přenesená",J394,0)</f>
        <v>0</v>
      </c>
      <c r="BI394" s="227">
        <f>IF(N394="nulová",J394,0)</f>
        <v>0</v>
      </c>
      <c r="BJ394" s="20" t="s">
        <v>76</v>
      </c>
      <c r="BK394" s="227">
        <f>ROUND(I394*H394,2)</f>
        <v>0</v>
      </c>
      <c r="BL394" s="20" t="s">
        <v>200</v>
      </c>
      <c r="BM394" s="226" t="s">
        <v>8030</v>
      </c>
    </row>
    <row r="395" s="2" customFormat="1">
      <c r="A395" s="41"/>
      <c r="B395" s="42"/>
      <c r="C395" s="43"/>
      <c r="D395" s="228" t="s">
        <v>202</v>
      </c>
      <c r="E395" s="43"/>
      <c r="F395" s="229" t="s">
        <v>8031</v>
      </c>
      <c r="G395" s="43"/>
      <c r="H395" s="43"/>
      <c r="I395" s="230"/>
      <c r="J395" s="43"/>
      <c r="K395" s="43"/>
      <c r="L395" s="47"/>
      <c r="M395" s="231"/>
      <c r="N395" s="232"/>
      <c r="O395" s="87"/>
      <c r="P395" s="87"/>
      <c r="Q395" s="87"/>
      <c r="R395" s="87"/>
      <c r="S395" s="87"/>
      <c r="T395" s="88"/>
      <c r="U395" s="41"/>
      <c r="V395" s="41"/>
      <c r="W395" s="41"/>
      <c r="X395" s="41"/>
      <c r="Y395" s="41"/>
      <c r="Z395" s="41"/>
      <c r="AA395" s="41"/>
      <c r="AB395" s="41"/>
      <c r="AC395" s="41"/>
      <c r="AD395" s="41"/>
      <c r="AE395" s="41"/>
      <c r="AT395" s="20" t="s">
        <v>202</v>
      </c>
      <c r="AU395" s="20" t="s">
        <v>78</v>
      </c>
    </row>
    <row r="396" s="2" customFormat="1" ht="16.5" customHeight="1">
      <c r="A396" s="41"/>
      <c r="B396" s="42"/>
      <c r="C396" s="215" t="s">
        <v>2578</v>
      </c>
      <c r="D396" s="215" t="s">
        <v>195</v>
      </c>
      <c r="E396" s="216" t="s">
        <v>8032</v>
      </c>
      <c r="F396" s="217" t="s">
        <v>8033</v>
      </c>
      <c r="G396" s="218" t="s">
        <v>7609</v>
      </c>
      <c r="H396" s="219">
        <v>2</v>
      </c>
      <c r="I396" s="220"/>
      <c r="J396" s="221">
        <f>ROUND(I396*H396,2)</f>
        <v>0</v>
      </c>
      <c r="K396" s="217" t="s">
        <v>19</v>
      </c>
      <c r="L396" s="47"/>
      <c r="M396" s="222" t="s">
        <v>19</v>
      </c>
      <c r="N396" s="223" t="s">
        <v>40</v>
      </c>
      <c r="O396" s="87"/>
      <c r="P396" s="224">
        <f>O396*H396</f>
        <v>0</v>
      </c>
      <c r="Q396" s="224">
        <v>0</v>
      </c>
      <c r="R396" s="224">
        <f>Q396*H396</f>
        <v>0</v>
      </c>
      <c r="S396" s="224">
        <v>0</v>
      </c>
      <c r="T396" s="225">
        <f>S396*H396</f>
        <v>0</v>
      </c>
      <c r="U396" s="41"/>
      <c r="V396" s="41"/>
      <c r="W396" s="41"/>
      <c r="X396" s="41"/>
      <c r="Y396" s="41"/>
      <c r="Z396" s="41"/>
      <c r="AA396" s="41"/>
      <c r="AB396" s="41"/>
      <c r="AC396" s="41"/>
      <c r="AD396" s="41"/>
      <c r="AE396" s="41"/>
      <c r="AR396" s="226" t="s">
        <v>200</v>
      </c>
      <c r="AT396" s="226" t="s">
        <v>195</v>
      </c>
      <c r="AU396" s="226" t="s">
        <v>78</v>
      </c>
      <c r="AY396" s="20" t="s">
        <v>193</v>
      </c>
      <c r="BE396" s="227">
        <f>IF(N396="základní",J396,0)</f>
        <v>0</v>
      </c>
      <c r="BF396" s="227">
        <f>IF(N396="snížená",J396,0)</f>
        <v>0</v>
      </c>
      <c r="BG396" s="227">
        <f>IF(N396="zákl. přenesená",J396,0)</f>
        <v>0</v>
      </c>
      <c r="BH396" s="227">
        <f>IF(N396="sníž. přenesená",J396,0)</f>
        <v>0</v>
      </c>
      <c r="BI396" s="227">
        <f>IF(N396="nulová",J396,0)</f>
        <v>0</v>
      </c>
      <c r="BJ396" s="20" t="s">
        <v>76</v>
      </c>
      <c r="BK396" s="227">
        <f>ROUND(I396*H396,2)</f>
        <v>0</v>
      </c>
      <c r="BL396" s="20" t="s">
        <v>200</v>
      </c>
      <c r="BM396" s="226" t="s">
        <v>8034</v>
      </c>
    </row>
    <row r="397" s="2" customFormat="1">
      <c r="A397" s="41"/>
      <c r="B397" s="42"/>
      <c r="C397" s="43"/>
      <c r="D397" s="228" t="s">
        <v>202</v>
      </c>
      <c r="E397" s="43"/>
      <c r="F397" s="229" t="s">
        <v>8033</v>
      </c>
      <c r="G397" s="43"/>
      <c r="H397" s="43"/>
      <c r="I397" s="230"/>
      <c r="J397" s="43"/>
      <c r="K397" s="43"/>
      <c r="L397" s="47"/>
      <c r="M397" s="231"/>
      <c r="N397" s="232"/>
      <c r="O397" s="87"/>
      <c r="P397" s="87"/>
      <c r="Q397" s="87"/>
      <c r="R397" s="87"/>
      <c r="S397" s="87"/>
      <c r="T397" s="88"/>
      <c r="U397" s="41"/>
      <c r="V397" s="41"/>
      <c r="W397" s="41"/>
      <c r="X397" s="41"/>
      <c r="Y397" s="41"/>
      <c r="Z397" s="41"/>
      <c r="AA397" s="41"/>
      <c r="AB397" s="41"/>
      <c r="AC397" s="41"/>
      <c r="AD397" s="41"/>
      <c r="AE397" s="41"/>
      <c r="AT397" s="20" t="s">
        <v>202</v>
      </c>
      <c r="AU397" s="20" t="s">
        <v>78</v>
      </c>
    </row>
    <row r="398" s="2" customFormat="1" ht="16.5" customHeight="1">
      <c r="A398" s="41"/>
      <c r="B398" s="42"/>
      <c r="C398" s="215" t="s">
        <v>2582</v>
      </c>
      <c r="D398" s="215" t="s">
        <v>195</v>
      </c>
      <c r="E398" s="216" t="s">
        <v>8035</v>
      </c>
      <c r="F398" s="217" t="s">
        <v>8036</v>
      </c>
      <c r="G398" s="218" t="s">
        <v>7609</v>
      </c>
      <c r="H398" s="219">
        <v>8</v>
      </c>
      <c r="I398" s="220"/>
      <c r="J398" s="221">
        <f>ROUND(I398*H398,2)</f>
        <v>0</v>
      </c>
      <c r="K398" s="217" t="s">
        <v>19</v>
      </c>
      <c r="L398" s="47"/>
      <c r="M398" s="222" t="s">
        <v>19</v>
      </c>
      <c r="N398" s="223" t="s">
        <v>40</v>
      </c>
      <c r="O398" s="87"/>
      <c r="P398" s="224">
        <f>O398*H398</f>
        <v>0</v>
      </c>
      <c r="Q398" s="224">
        <v>0</v>
      </c>
      <c r="R398" s="224">
        <f>Q398*H398</f>
        <v>0</v>
      </c>
      <c r="S398" s="224">
        <v>0</v>
      </c>
      <c r="T398" s="225">
        <f>S398*H398</f>
        <v>0</v>
      </c>
      <c r="U398" s="41"/>
      <c r="V398" s="41"/>
      <c r="W398" s="41"/>
      <c r="X398" s="41"/>
      <c r="Y398" s="41"/>
      <c r="Z398" s="41"/>
      <c r="AA398" s="41"/>
      <c r="AB398" s="41"/>
      <c r="AC398" s="41"/>
      <c r="AD398" s="41"/>
      <c r="AE398" s="41"/>
      <c r="AR398" s="226" t="s">
        <v>200</v>
      </c>
      <c r="AT398" s="226" t="s">
        <v>195</v>
      </c>
      <c r="AU398" s="226" t="s">
        <v>78</v>
      </c>
      <c r="AY398" s="20" t="s">
        <v>193</v>
      </c>
      <c r="BE398" s="227">
        <f>IF(N398="základní",J398,0)</f>
        <v>0</v>
      </c>
      <c r="BF398" s="227">
        <f>IF(N398="snížená",J398,0)</f>
        <v>0</v>
      </c>
      <c r="BG398" s="227">
        <f>IF(N398="zákl. přenesená",J398,0)</f>
        <v>0</v>
      </c>
      <c r="BH398" s="227">
        <f>IF(N398="sníž. přenesená",J398,0)</f>
        <v>0</v>
      </c>
      <c r="BI398" s="227">
        <f>IF(N398="nulová",J398,0)</f>
        <v>0</v>
      </c>
      <c r="BJ398" s="20" t="s">
        <v>76</v>
      </c>
      <c r="BK398" s="227">
        <f>ROUND(I398*H398,2)</f>
        <v>0</v>
      </c>
      <c r="BL398" s="20" t="s">
        <v>200</v>
      </c>
      <c r="BM398" s="226" t="s">
        <v>8037</v>
      </c>
    </row>
    <row r="399" s="2" customFormat="1">
      <c r="A399" s="41"/>
      <c r="B399" s="42"/>
      <c r="C399" s="43"/>
      <c r="D399" s="228" t="s">
        <v>202</v>
      </c>
      <c r="E399" s="43"/>
      <c r="F399" s="229" t="s">
        <v>8036</v>
      </c>
      <c r="G399" s="43"/>
      <c r="H399" s="43"/>
      <c r="I399" s="230"/>
      <c r="J399" s="43"/>
      <c r="K399" s="43"/>
      <c r="L399" s="47"/>
      <c r="M399" s="231"/>
      <c r="N399" s="232"/>
      <c r="O399" s="87"/>
      <c r="P399" s="87"/>
      <c r="Q399" s="87"/>
      <c r="R399" s="87"/>
      <c r="S399" s="87"/>
      <c r="T399" s="88"/>
      <c r="U399" s="41"/>
      <c r="V399" s="41"/>
      <c r="W399" s="41"/>
      <c r="X399" s="41"/>
      <c r="Y399" s="41"/>
      <c r="Z399" s="41"/>
      <c r="AA399" s="41"/>
      <c r="AB399" s="41"/>
      <c r="AC399" s="41"/>
      <c r="AD399" s="41"/>
      <c r="AE399" s="41"/>
      <c r="AT399" s="20" t="s">
        <v>202</v>
      </c>
      <c r="AU399" s="20" t="s">
        <v>78</v>
      </c>
    </row>
    <row r="400" s="2" customFormat="1" ht="16.5" customHeight="1">
      <c r="A400" s="41"/>
      <c r="B400" s="42"/>
      <c r="C400" s="215" t="s">
        <v>2586</v>
      </c>
      <c r="D400" s="215" t="s">
        <v>195</v>
      </c>
      <c r="E400" s="216" t="s">
        <v>8038</v>
      </c>
      <c r="F400" s="217" t="s">
        <v>8039</v>
      </c>
      <c r="G400" s="218" t="s">
        <v>7609</v>
      </c>
      <c r="H400" s="219">
        <v>7</v>
      </c>
      <c r="I400" s="220"/>
      <c r="J400" s="221">
        <f>ROUND(I400*H400,2)</f>
        <v>0</v>
      </c>
      <c r="K400" s="217" t="s">
        <v>19</v>
      </c>
      <c r="L400" s="47"/>
      <c r="M400" s="222" t="s">
        <v>19</v>
      </c>
      <c r="N400" s="223" t="s">
        <v>40</v>
      </c>
      <c r="O400" s="87"/>
      <c r="P400" s="224">
        <f>O400*H400</f>
        <v>0</v>
      </c>
      <c r="Q400" s="224">
        <v>0</v>
      </c>
      <c r="R400" s="224">
        <f>Q400*H400</f>
        <v>0</v>
      </c>
      <c r="S400" s="224">
        <v>0</v>
      </c>
      <c r="T400" s="225">
        <f>S400*H400</f>
        <v>0</v>
      </c>
      <c r="U400" s="41"/>
      <c r="V400" s="41"/>
      <c r="W400" s="41"/>
      <c r="X400" s="41"/>
      <c r="Y400" s="41"/>
      <c r="Z400" s="41"/>
      <c r="AA400" s="41"/>
      <c r="AB400" s="41"/>
      <c r="AC400" s="41"/>
      <c r="AD400" s="41"/>
      <c r="AE400" s="41"/>
      <c r="AR400" s="226" t="s">
        <v>200</v>
      </c>
      <c r="AT400" s="226" t="s">
        <v>195</v>
      </c>
      <c r="AU400" s="226" t="s">
        <v>78</v>
      </c>
      <c r="AY400" s="20" t="s">
        <v>193</v>
      </c>
      <c r="BE400" s="227">
        <f>IF(N400="základní",J400,0)</f>
        <v>0</v>
      </c>
      <c r="BF400" s="227">
        <f>IF(N400="snížená",J400,0)</f>
        <v>0</v>
      </c>
      <c r="BG400" s="227">
        <f>IF(N400="zákl. přenesená",J400,0)</f>
        <v>0</v>
      </c>
      <c r="BH400" s="227">
        <f>IF(N400="sníž. přenesená",J400,0)</f>
        <v>0</v>
      </c>
      <c r="BI400" s="227">
        <f>IF(N400="nulová",J400,0)</f>
        <v>0</v>
      </c>
      <c r="BJ400" s="20" t="s">
        <v>76</v>
      </c>
      <c r="BK400" s="227">
        <f>ROUND(I400*H400,2)</f>
        <v>0</v>
      </c>
      <c r="BL400" s="20" t="s">
        <v>200</v>
      </c>
      <c r="BM400" s="226" t="s">
        <v>8040</v>
      </c>
    </row>
    <row r="401" s="2" customFormat="1">
      <c r="A401" s="41"/>
      <c r="B401" s="42"/>
      <c r="C401" s="43"/>
      <c r="D401" s="228" t="s">
        <v>202</v>
      </c>
      <c r="E401" s="43"/>
      <c r="F401" s="229" t="s">
        <v>8041</v>
      </c>
      <c r="G401" s="43"/>
      <c r="H401" s="43"/>
      <c r="I401" s="230"/>
      <c r="J401" s="43"/>
      <c r="K401" s="43"/>
      <c r="L401" s="47"/>
      <c r="M401" s="231"/>
      <c r="N401" s="232"/>
      <c r="O401" s="87"/>
      <c r="P401" s="87"/>
      <c r="Q401" s="87"/>
      <c r="R401" s="87"/>
      <c r="S401" s="87"/>
      <c r="T401" s="88"/>
      <c r="U401" s="41"/>
      <c r="V401" s="41"/>
      <c r="W401" s="41"/>
      <c r="X401" s="41"/>
      <c r="Y401" s="41"/>
      <c r="Z401" s="41"/>
      <c r="AA401" s="41"/>
      <c r="AB401" s="41"/>
      <c r="AC401" s="41"/>
      <c r="AD401" s="41"/>
      <c r="AE401" s="41"/>
      <c r="AT401" s="20" t="s">
        <v>202</v>
      </c>
      <c r="AU401" s="20" t="s">
        <v>78</v>
      </c>
    </row>
    <row r="402" s="2" customFormat="1" ht="21.75" customHeight="1">
      <c r="A402" s="41"/>
      <c r="B402" s="42"/>
      <c r="C402" s="215" t="s">
        <v>2592</v>
      </c>
      <c r="D402" s="215" t="s">
        <v>195</v>
      </c>
      <c r="E402" s="216" t="s">
        <v>8042</v>
      </c>
      <c r="F402" s="217" t="s">
        <v>8043</v>
      </c>
      <c r="G402" s="218" t="s">
        <v>7609</v>
      </c>
      <c r="H402" s="219">
        <v>31</v>
      </c>
      <c r="I402" s="220"/>
      <c r="J402" s="221">
        <f>ROUND(I402*H402,2)</f>
        <v>0</v>
      </c>
      <c r="K402" s="217" t="s">
        <v>19</v>
      </c>
      <c r="L402" s="47"/>
      <c r="M402" s="222" t="s">
        <v>19</v>
      </c>
      <c r="N402" s="223" t="s">
        <v>40</v>
      </c>
      <c r="O402" s="87"/>
      <c r="P402" s="224">
        <f>O402*H402</f>
        <v>0</v>
      </c>
      <c r="Q402" s="224">
        <v>0</v>
      </c>
      <c r="R402" s="224">
        <f>Q402*H402</f>
        <v>0</v>
      </c>
      <c r="S402" s="224">
        <v>0</v>
      </c>
      <c r="T402" s="225">
        <f>S402*H402</f>
        <v>0</v>
      </c>
      <c r="U402" s="41"/>
      <c r="V402" s="41"/>
      <c r="W402" s="41"/>
      <c r="X402" s="41"/>
      <c r="Y402" s="41"/>
      <c r="Z402" s="41"/>
      <c r="AA402" s="41"/>
      <c r="AB402" s="41"/>
      <c r="AC402" s="41"/>
      <c r="AD402" s="41"/>
      <c r="AE402" s="41"/>
      <c r="AR402" s="226" t="s">
        <v>200</v>
      </c>
      <c r="AT402" s="226" t="s">
        <v>195</v>
      </c>
      <c r="AU402" s="226" t="s">
        <v>78</v>
      </c>
      <c r="AY402" s="20" t="s">
        <v>193</v>
      </c>
      <c r="BE402" s="227">
        <f>IF(N402="základní",J402,0)</f>
        <v>0</v>
      </c>
      <c r="BF402" s="227">
        <f>IF(N402="snížená",J402,0)</f>
        <v>0</v>
      </c>
      <c r="BG402" s="227">
        <f>IF(N402="zákl. přenesená",J402,0)</f>
        <v>0</v>
      </c>
      <c r="BH402" s="227">
        <f>IF(N402="sníž. přenesená",J402,0)</f>
        <v>0</v>
      </c>
      <c r="BI402" s="227">
        <f>IF(N402="nulová",J402,0)</f>
        <v>0</v>
      </c>
      <c r="BJ402" s="20" t="s">
        <v>76</v>
      </c>
      <c r="BK402" s="227">
        <f>ROUND(I402*H402,2)</f>
        <v>0</v>
      </c>
      <c r="BL402" s="20" t="s">
        <v>200</v>
      </c>
      <c r="BM402" s="226" t="s">
        <v>8044</v>
      </c>
    </row>
    <row r="403" s="2" customFormat="1">
      <c r="A403" s="41"/>
      <c r="B403" s="42"/>
      <c r="C403" s="43"/>
      <c r="D403" s="228" t="s">
        <v>202</v>
      </c>
      <c r="E403" s="43"/>
      <c r="F403" s="229" t="s">
        <v>8045</v>
      </c>
      <c r="G403" s="43"/>
      <c r="H403" s="43"/>
      <c r="I403" s="230"/>
      <c r="J403" s="43"/>
      <c r="K403" s="43"/>
      <c r="L403" s="47"/>
      <c r="M403" s="231"/>
      <c r="N403" s="232"/>
      <c r="O403" s="87"/>
      <c r="P403" s="87"/>
      <c r="Q403" s="87"/>
      <c r="R403" s="87"/>
      <c r="S403" s="87"/>
      <c r="T403" s="88"/>
      <c r="U403" s="41"/>
      <c r="V403" s="41"/>
      <c r="W403" s="41"/>
      <c r="X403" s="41"/>
      <c r="Y403" s="41"/>
      <c r="Z403" s="41"/>
      <c r="AA403" s="41"/>
      <c r="AB403" s="41"/>
      <c r="AC403" s="41"/>
      <c r="AD403" s="41"/>
      <c r="AE403" s="41"/>
      <c r="AT403" s="20" t="s">
        <v>202</v>
      </c>
      <c r="AU403" s="20" t="s">
        <v>78</v>
      </c>
    </row>
    <row r="404" s="2" customFormat="1" ht="21.75" customHeight="1">
      <c r="A404" s="41"/>
      <c r="B404" s="42"/>
      <c r="C404" s="215" t="s">
        <v>2597</v>
      </c>
      <c r="D404" s="215" t="s">
        <v>195</v>
      </c>
      <c r="E404" s="216" t="s">
        <v>8046</v>
      </c>
      <c r="F404" s="217" t="s">
        <v>8047</v>
      </c>
      <c r="G404" s="218" t="s">
        <v>7609</v>
      </c>
      <c r="H404" s="219">
        <v>3</v>
      </c>
      <c r="I404" s="220"/>
      <c r="J404" s="221">
        <f>ROUND(I404*H404,2)</f>
        <v>0</v>
      </c>
      <c r="K404" s="217" t="s">
        <v>19</v>
      </c>
      <c r="L404" s="47"/>
      <c r="M404" s="222" t="s">
        <v>19</v>
      </c>
      <c r="N404" s="223" t="s">
        <v>40</v>
      </c>
      <c r="O404" s="87"/>
      <c r="P404" s="224">
        <f>O404*H404</f>
        <v>0</v>
      </c>
      <c r="Q404" s="224">
        <v>0</v>
      </c>
      <c r="R404" s="224">
        <f>Q404*H404</f>
        <v>0</v>
      </c>
      <c r="S404" s="224">
        <v>0</v>
      </c>
      <c r="T404" s="225">
        <f>S404*H404</f>
        <v>0</v>
      </c>
      <c r="U404" s="41"/>
      <c r="V404" s="41"/>
      <c r="W404" s="41"/>
      <c r="X404" s="41"/>
      <c r="Y404" s="41"/>
      <c r="Z404" s="41"/>
      <c r="AA404" s="41"/>
      <c r="AB404" s="41"/>
      <c r="AC404" s="41"/>
      <c r="AD404" s="41"/>
      <c r="AE404" s="41"/>
      <c r="AR404" s="226" t="s">
        <v>200</v>
      </c>
      <c r="AT404" s="226" t="s">
        <v>195</v>
      </c>
      <c r="AU404" s="226" t="s">
        <v>78</v>
      </c>
      <c r="AY404" s="20" t="s">
        <v>193</v>
      </c>
      <c r="BE404" s="227">
        <f>IF(N404="základní",J404,0)</f>
        <v>0</v>
      </c>
      <c r="BF404" s="227">
        <f>IF(N404="snížená",J404,0)</f>
        <v>0</v>
      </c>
      <c r="BG404" s="227">
        <f>IF(N404="zákl. přenesená",J404,0)</f>
        <v>0</v>
      </c>
      <c r="BH404" s="227">
        <f>IF(N404="sníž. přenesená",J404,0)</f>
        <v>0</v>
      </c>
      <c r="BI404" s="227">
        <f>IF(N404="nulová",J404,0)</f>
        <v>0</v>
      </c>
      <c r="BJ404" s="20" t="s">
        <v>76</v>
      </c>
      <c r="BK404" s="227">
        <f>ROUND(I404*H404,2)</f>
        <v>0</v>
      </c>
      <c r="BL404" s="20" t="s">
        <v>200</v>
      </c>
      <c r="BM404" s="226" t="s">
        <v>8048</v>
      </c>
    </row>
    <row r="405" s="2" customFormat="1">
      <c r="A405" s="41"/>
      <c r="B405" s="42"/>
      <c r="C405" s="43"/>
      <c r="D405" s="228" t="s">
        <v>202</v>
      </c>
      <c r="E405" s="43"/>
      <c r="F405" s="229" t="s">
        <v>8049</v>
      </c>
      <c r="G405" s="43"/>
      <c r="H405" s="43"/>
      <c r="I405" s="230"/>
      <c r="J405" s="43"/>
      <c r="K405" s="43"/>
      <c r="L405" s="47"/>
      <c r="M405" s="231"/>
      <c r="N405" s="232"/>
      <c r="O405" s="87"/>
      <c r="P405" s="87"/>
      <c r="Q405" s="87"/>
      <c r="R405" s="87"/>
      <c r="S405" s="87"/>
      <c r="T405" s="88"/>
      <c r="U405" s="41"/>
      <c r="V405" s="41"/>
      <c r="W405" s="41"/>
      <c r="X405" s="41"/>
      <c r="Y405" s="41"/>
      <c r="Z405" s="41"/>
      <c r="AA405" s="41"/>
      <c r="AB405" s="41"/>
      <c r="AC405" s="41"/>
      <c r="AD405" s="41"/>
      <c r="AE405" s="41"/>
      <c r="AT405" s="20" t="s">
        <v>202</v>
      </c>
      <c r="AU405" s="20" t="s">
        <v>78</v>
      </c>
    </row>
    <row r="406" s="2" customFormat="1" ht="21.75" customHeight="1">
      <c r="A406" s="41"/>
      <c r="B406" s="42"/>
      <c r="C406" s="215" t="s">
        <v>2602</v>
      </c>
      <c r="D406" s="215" t="s">
        <v>195</v>
      </c>
      <c r="E406" s="216" t="s">
        <v>8050</v>
      </c>
      <c r="F406" s="217" t="s">
        <v>8051</v>
      </c>
      <c r="G406" s="218" t="s">
        <v>7609</v>
      </c>
      <c r="H406" s="219">
        <v>49</v>
      </c>
      <c r="I406" s="220"/>
      <c r="J406" s="221">
        <f>ROUND(I406*H406,2)</f>
        <v>0</v>
      </c>
      <c r="K406" s="217" t="s">
        <v>19</v>
      </c>
      <c r="L406" s="47"/>
      <c r="M406" s="222" t="s">
        <v>19</v>
      </c>
      <c r="N406" s="223" t="s">
        <v>40</v>
      </c>
      <c r="O406" s="87"/>
      <c r="P406" s="224">
        <f>O406*H406</f>
        <v>0</v>
      </c>
      <c r="Q406" s="224">
        <v>0</v>
      </c>
      <c r="R406" s="224">
        <f>Q406*H406</f>
        <v>0</v>
      </c>
      <c r="S406" s="224">
        <v>0</v>
      </c>
      <c r="T406" s="225">
        <f>S406*H406</f>
        <v>0</v>
      </c>
      <c r="U406" s="41"/>
      <c r="V406" s="41"/>
      <c r="W406" s="41"/>
      <c r="X406" s="41"/>
      <c r="Y406" s="41"/>
      <c r="Z406" s="41"/>
      <c r="AA406" s="41"/>
      <c r="AB406" s="41"/>
      <c r="AC406" s="41"/>
      <c r="AD406" s="41"/>
      <c r="AE406" s="41"/>
      <c r="AR406" s="226" t="s">
        <v>200</v>
      </c>
      <c r="AT406" s="226" t="s">
        <v>195</v>
      </c>
      <c r="AU406" s="226" t="s">
        <v>78</v>
      </c>
      <c r="AY406" s="20" t="s">
        <v>193</v>
      </c>
      <c r="BE406" s="227">
        <f>IF(N406="základní",J406,0)</f>
        <v>0</v>
      </c>
      <c r="BF406" s="227">
        <f>IF(N406="snížená",J406,0)</f>
        <v>0</v>
      </c>
      <c r="BG406" s="227">
        <f>IF(N406="zákl. přenesená",J406,0)</f>
        <v>0</v>
      </c>
      <c r="BH406" s="227">
        <f>IF(N406="sníž. přenesená",J406,0)</f>
        <v>0</v>
      </c>
      <c r="BI406" s="227">
        <f>IF(N406="nulová",J406,0)</f>
        <v>0</v>
      </c>
      <c r="BJ406" s="20" t="s">
        <v>76</v>
      </c>
      <c r="BK406" s="227">
        <f>ROUND(I406*H406,2)</f>
        <v>0</v>
      </c>
      <c r="BL406" s="20" t="s">
        <v>200</v>
      </c>
      <c r="BM406" s="226" t="s">
        <v>8052</v>
      </c>
    </row>
    <row r="407" s="2" customFormat="1">
      <c r="A407" s="41"/>
      <c r="B407" s="42"/>
      <c r="C407" s="43"/>
      <c r="D407" s="228" t="s">
        <v>202</v>
      </c>
      <c r="E407" s="43"/>
      <c r="F407" s="229" t="s">
        <v>8053</v>
      </c>
      <c r="G407" s="43"/>
      <c r="H407" s="43"/>
      <c r="I407" s="230"/>
      <c r="J407" s="43"/>
      <c r="K407" s="43"/>
      <c r="L407" s="47"/>
      <c r="M407" s="231"/>
      <c r="N407" s="232"/>
      <c r="O407" s="87"/>
      <c r="P407" s="87"/>
      <c r="Q407" s="87"/>
      <c r="R407" s="87"/>
      <c r="S407" s="87"/>
      <c r="T407" s="88"/>
      <c r="U407" s="41"/>
      <c r="V407" s="41"/>
      <c r="W407" s="41"/>
      <c r="X407" s="41"/>
      <c r="Y407" s="41"/>
      <c r="Z407" s="41"/>
      <c r="AA407" s="41"/>
      <c r="AB407" s="41"/>
      <c r="AC407" s="41"/>
      <c r="AD407" s="41"/>
      <c r="AE407" s="41"/>
      <c r="AT407" s="20" t="s">
        <v>202</v>
      </c>
      <c r="AU407" s="20" t="s">
        <v>78</v>
      </c>
    </row>
    <row r="408" s="2" customFormat="1" ht="16.5" customHeight="1">
      <c r="A408" s="41"/>
      <c r="B408" s="42"/>
      <c r="C408" s="215" t="s">
        <v>2607</v>
      </c>
      <c r="D408" s="215" t="s">
        <v>195</v>
      </c>
      <c r="E408" s="216" t="s">
        <v>8054</v>
      </c>
      <c r="F408" s="217" t="s">
        <v>8055</v>
      </c>
      <c r="G408" s="218" t="s">
        <v>7609</v>
      </c>
      <c r="H408" s="219">
        <v>10</v>
      </c>
      <c r="I408" s="220"/>
      <c r="J408" s="221">
        <f>ROUND(I408*H408,2)</f>
        <v>0</v>
      </c>
      <c r="K408" s="217" t="s">
        <v>19</v>
      </c>
      <c r="L408" s="47"/>
      <c r="M408" s="222" t="s">
        <v>19</v>
      </c>
      <c r="N408" s="223" t="s">
        <v>40</v>
      </c>
      <c r="O408" s="87"/>
      <c r="P408" s="224">
        <f>O408*H408</f>
        <v>0</v>
      </c>
      <c r="Q408" s="224">
        <v>0</v>
      </c>
      <c r="R408" s="224">
        <f>Q408*H408</f>
        <v>0</v>
      </c>
      <c r="S408" s="224">
        <v>0</v>
      </c>
      <c r="T408" s="225">
        <f>S408*H408</f>
        <v>0</v>
      </c>
      <c r="U408" s="41"/>
      <c r="V408" s="41"/>
      <c r="W408" s="41"/>
      <c r="X408" s="41"/>
      <c r="Y408" s="41"/>
      <c r="Z408" s="41"/>
      <c r="AA408" s="41"/>
      <c r="AB408" s="41"/>
      <c r="AC408" s="41"/>
      <c r="AD408" s="41"/>
      <c r="AE408" s="41"/>
      <c r="AR408" s="226" t="s">
        <v>200</v>
      </c>
      <c r="AT408" s="226" t="s">
        <v>195</v>
      </c>
      <c r="AU408" s="226" t="s">
        <v>78</v>
      </c>
      <c r="AY408" s="20" t="s">
        <v>193</v>
      </c>
      <c r="BE408" s="227">
        <f>IF(N408="základní",J408,0)</f>
        <v>0</v>
      </c>
      <c r="BF408" s="227">
        <f>IF(N408="snížená",J408,0)</f>
        <v>0</v>
      </c>
      <c r="BG408" s="227">
        <f>IF(N408="zákl. přenesená",J408,0)</f>
        <v>0</v>
      </c>
      <c r="BH408" s="227">
        <f>IF(N408="sníž. přenesená",J408,0)</f>
        <v>0</v>
      </c>
      <c r="BI408" s="227">
        <f>IF(N408="nulová",J408,0)</f>
        <v>0</v>
      </c>
      <c r="BJ408" s="20" t="s">
        <v>76</v>
      </c>
      <c r="BK408" s="227">
        <f>ROUND(I408*H408,2)</f>
        <v>0</v>
      </c>
      <c r="BL408" s="20" t="s">
        <v>200</v>
      </c>
      <c r="BM408" s="226" t="s">
        <v>8056</v>
      </c>
    </row>
    <row r="409" s="2" customFormat="1">
      <c r="A409" s="41"/>
      <c r="B409" s="42"/>
      <c r="C409" s="43"/>
      <c r="D409" s="228" t="s">
        <v>202</v>
      </c>
      <c r="E409" s="43"/>
      <c r="F409" s="229" t="s">
        <v>8057</v>
      </c>
      <c r="G409" s="43"/>
      <c r="H409" s="43"/>
      <c r="I409" s="230"/>
      <c r="J409" s="43"/>
      <c r="K409" s="43"/>
      <c r="L409" s="47"/>
      <c r="M409" s="231"/>
      <c r="N409" s="232"/>
      <c r="O409" s="87"/>
      <c r="P409" s="87"/>
      <c r="Q409" s="87"/>
      <c r="R409" s="87"/>
      <c r="S409" s="87"/>
      <c r="T409" s="88"/>
      <c r="U409" s="41"/>
      <c r="V409" s="41"/>
      <c r="W409" s="41"/>
      <c r="X409" s="41"/>
      <c r="Y409" s="41"/>
      <c r="Z409" s="41"/>
      <c r="AA409" s="41"/>
      <c r="AB409" s="41"/>
      <c r="AC409" s="41"/>
      <c r="AD409" s="41"/>
      <c r="AE409" s="41"/>
      <c r="AT409" s="20" t="s">
        <v>202</v>
      </c>
      <c r="AU409" s="20" t="s">
        <v>78</v>
      </c>
    </row>
    <row r="410" s="2" customFormat="1" ht="24.15" customHeight="1">
      <c r="A410" s="41"/>
      <c r="B410" s="42"/>
      <c r="C410" s="215" t="s">
        <v>2611</v>
      </c>
      <c r="D410" s="215" t="s">
        <v>195</v>
      </c>
      <c r="E410" s="216" t="s">
        <v>8058</v>
      </c>
      <c r="F410" s="217" t="s">
        <v>8059</v>
      </c>
      <c r="G410" s="218" t="s">
        <v>7609</v>
      </c>
      <c r="H410" s="219">
        <v>5</v>
      </c>
      <c r="I410" s="220"/>
      <c r="J410" s="221">
        <f>ROUND(I410*H410,2)</f>
        <v>0</v>
      </c>
      <c r="K410" s="217" t="s">
        <v>19</v>
      </c>
      <c r="L410" s="47"/>
      <c r="M410" s="222" t="s">
        <v>19</v>
      </c>
      <c r="N410" s="223" t="s">
        <v>40</v>
      </c>
      <c r="O410" s="87"/>
      <c r="P410" s="224">
        <f>O410*H410</f>
        <v>0</v>
      </c>
      <c r="Q410" s="224">
        <v>0</v>
      </c>
      <c r="R410" s="224">
        <f>Q410*H410</f>
        <v>0</v>
      </c>
      <c r="S410" s="224">
        <v>0</v>
      </c>
      <c r="T410" s="225">
        <f>S410*H410</f>
        <v>0</v>
      </c>
      <c r="U410" s="41"/>
      <c r="V410" s="41"/>
      <c r="W410" s="41"/>
      <c r="X410" s="41"/>
      <c r="Y410" s="41"/>
      <c r="Z410" s="41"/>
      <c r="AA410" s="41"/>
      <c r="AB410" s="41"/>
      <c r="AC410" s="41"/>
      <c r="AD410" s="41"/>
      <c r="AE410" s="41"/>
      <c r="AR410" s="226" t="s">
        <v>200</v>
      </c>
      <c r="AT410" s="226" t="s">
        <v>195</v>
      </c>
      <c r="AU410" s="226" t="s">
        <v>78</v>
      </c>
      <c r="AY410" s="20" t="s">
        <v>193</v>
      </c>
      <c r="BE410" s="227">
        <f>IF(N410="základní",J410,0)</f>
        <v>0</v>
      </c>
      <c r="BF410" s="227">
        <f>IF(N410="snížená",J410,0)</f>
        <v>0</v>
      </c>
      <c r="BG410" s="227">
        <f>IF(N410="zákl. přenesená",J410,0)</f>
        <v>0</v>
      </c>
      <c r="BH410" s="227">
        <f>IF(N410="sníž. přenesená",J410,0)</f>
        <v>0</v>
      </c>
      <c r="BI410" s="227">
        <f>IF(N410="nulová",J410,0)</f>
        <v>0</v>
      </c>
      <c r="BJ410" s="20" t="s">
        <v>76</v>
      </c>
      <c r="BK410" s="227">
        <f>ROUND(I410*H410,2)</f>
        <v>0</v>
      </c>
      <c r="BL410" s="20" t="s">
        <v>200</v>
      </c>
      <c r="BM410" s="226" t="s">
        <v>8060</v>
      </c>
    </row>
    <row r="411" s="2" customFormat="1">
      <c r="A411" s="41"/>
      <c r="B411" s="42"/>
      <c r="C411" s="43"/>
      <c r="D411" s="228" t="s">
        <v>202</v>
      </c>
      <c r="E411" s="43"/>
      <c r="F411" s="229" t="s">
        <v>8061</v>
      </c>
      <c r="G411" s="43"/>
      <c r="H411" s="43"/>
      <c r="I411" s="230"/>
      <c r="J411" s="43"/>
      <c r="K411" s="43"/>
      <c r="L411" s="47"/>
      <c r="M411" s="231"/>
      <c r="N411" s="232"/>
      <c r="O411" s="87"/>
      <c r="P411" s="87"/>
      <c r="Q411" s="87"/>
      <c r="R411" s="87"/>
      <c r="S411" s="87"/>
      <c r="T411" s="88"/>
      <c r="U411" s="41"/>
      <c r="V411" s="41"/>
      <c r="W411" s="41"/>
      <c r="X411" s="41"/>
      <c r="Y411" s="41"/>
      <c r="Z411" s="41"/>
      <c r="AA411" s="41"/>
      <c r="AB411" s="41"/>
      <c r="AC411" s="41"/>
      <c r="AD411" s="41"/>
      <c r="AE411" s="41"/>
      <c r="AT411" s="20" t="s">
        <v>202</v>
      </c>
      <c r="AU411" s="20" t="s">
        <v>78</v>
      </c>
    </row>
    <row r="412" s="2" customFormat="1" ht="16.5" customHeight="1">
      <c r="A412" s="41"/>
      <c r="B412" s="42"/>
      <c r="C412" s="215" t="s">
        <v>2617</v>
      </c>
      <c r="D412" s="215" t="s">
        <v>195</v>
      </c>
      <c r="E412" s="216" t="s">
        <v>8062</v>
      </c>
      <c r="F412" s="217" t="s">
        <v>8063</v>
      </c>
      <c r="G412" s="218" t="s">
        <v>7609</v>
      </c>
      <c r="H412" s="219">
        <v>1</v>
      </c>
      <c r="I412" s="220"/>
      <c r="J412" s="221">
        <f>ROUND(I412*H412,2)</f>
        <v>0</v>
      </c>
      <c r="K412" s="217" t="s">
        <v>19</v>
      </c>
      <c r="L412" s="47"/>
      <c r="M412" s="222" t="s">
        <v>19</v>
      </c>
      <c r="N412" s="223" t="s">
        <v>40</v>
      </c>
      <c r="O412" s="87"/>
      <c r="P412" s="224">
        <f>O412*H412</f>
        <v>0</v>
      </c>
      <c r="Q412" s="224">
        <v>0</v>
      </c>
      <c r="R412" s="224">
        <f>Q412*H412</f>
        <v>0</v>
      </c>
      <c r="S412" s="224">
        <v>0</v>
      </c>
      <c r="T412" s="225">
        <f>S412*H412</f>
        <v>0</v>
      </c>
      <c r="U412" s="41"/>
      <c r="V412" s="41"/>
      <c r="W412" s="41"/>
      <c r="X412" s="41"/>
      <c r="Y412" s="41"/>
      <c r="Z412" s="41"/>
      <c r="AA412" s="41"/>
      <c r="AB412" s="41"/>
      <c r="AC412" s="41"/>
      <c r="AD412" s="41"/>
      <c r="AE412" s="41"/>
      <c r="AR412" s="226" t="s">
        <v>200</v>
      </c>
      <c r="AT412" s="226" t="s">
        <v>195</v>
      </c>
      <c r="AU412" s="226" t="s">
        <v>78</v>
      </c>
      <c r="AY412" s="20" t="s">
        <v>193</v>
      </c>
      <c r="BE412" s="227">
        <f>IF(N412="základní",J412,0)</f>
        <v>0</v>
      </c>
      <c r="BF412" s="227">
        <f>IF(N412="snížená",J412,0)</f>
        <v>0</v>
      </c>
      <c r="BG412" s="227">
        <f>IF(N412="zákl. přenesená",J412,0)</f>
        <v>0</v>
      </c>
      <c r="BH412" s="227">
        <f>IF(N412="sníž. přenesená",J412,0)</f>
        <v>0</v>
      </c>
      <c r="BI412" s="227">
        <f>IF(N412="nulová",J412,0)</f>
        <v>0</v>
      </c>
      <c r="BJ412" s="20" t="s">
        <v>76</v>
      </c>
      <c r="BK412" s="227">
        <f>ROUND(I412*H412,2)</f>
        <v>0</v>
      </c>
      <c r="BL412" s="20" t="s">
        <v>200</v>
      </c>
      <c r="BM412" s="226" t="s">
        <v>8064</v>
      </c>
    </row>
    <row r="413" s="2" customFormat="1">
      <c r="A413" s="41"/>
      <c r="B413" s="42"/>
      <c r="C413" s="43"/>
      <c r="D413" s="228" t="s">
        <v>202</v>
      </c>
      <c r="E413" s="43"/>
      <c r="F413" s="229" t="s">
        <v>8063</v>
      </c>
      <c r="G413" s="43"/>
      <c r="H413" s="43"/>
      <c r="I413" s="230"/>
      <c r="J413" s="43"/>
      <c r="K413" s="43"/>
      <c r="L413" s="47"/>
      <c r="M413" s="231"/>
      <c r="N413" s="232"/>
      <c r="O413" s="87"/>
      <c r="P413" s="87"/>
      <c r="Q413" s="87"/>
      <c r="R413" s="87"/>
      <c r="S413" s="87"/>
      <c r="T413" s="88"/>
      <c r="U413" s="41"/>
      <c r="V413" s="41"/>
      <c r="W413" s="41"/>
      <c r="X413" s="41"/>
      <c r="Y413" s="41"/>
      <c r="Z413" s="41"/>
      <c r="AA413" s="41"/>
      <c r="AB413" s="41"/>
      <c r="AC413" s="41"/>
      <c r="AD413" s="41"/>
      <c r="AE413" s="41"/>
      <c r="AT413" s="20" t="s">
        <v>202</v>
      </c>
      <c r="AU413" s="20" t="s">
        <v>78</v>
      </c>
    </row>
    <row r="414" s="2" customFormat="1" ht="16.5" customHeight="1">
      <c r="A414" s="41"/>
      <c r="B414" s="42"/>
      <c r="C414" s="215" t="s">
        <v>2624</v>
      </c>
      <c r="D414" s="215" t="s">
        <v>195</v>
      </c>
      <c r="E414" s="216" t="s">
        <v>8065</v>
      </c>
      <c r="F414" s="217" t="s">
        <v>8066</v>
      </c>
      <c r="G414" s="218" t="s">
        <v>7609</v>
      </c>
      <c r="H414" s="219">
        <v>4</v>
      </c>
      <c r="I414" s="220"/>
      <c r="J414" s="221">
        <f>ROUND(I414*H414,2)</f>
        <v>0</v>
      </c>
      <c r="K414" s="217" t="s">
        <v>19</v>
      </c>
      <c r="L414" s="47"/>
      <c r="M414" s="222" t="s">
        <v>19</v>
      </c>
      <c r="N414" s="223" t="s">
        <v>40</v>
      </c>
      <c r="O414" s="87"/>
      <c r="P414" s="224">
        <f>O414*H414</f>
        <v>0</v>
      </c>
      <c r="Q414" s="224">
        <v>0</v>
      </c>
      <c r="R414" s="224">
        <f>Q414*H414</f>
        <v>0</v>
      </c>
      <c r="S414" s="224">
        <v>0</v>
      </c>
      <c r="T414" s="225">
        <f>S414*H414</f>
        <v>0</v>
      </c>
      <c r="U414" s="41"/>
      <c r="V414" s="41"/>
      <c r="W414" s="41"/>
      <c r="X414" s="41"/>
      <c r="Y414" s="41"/>
      <c r="Z414" s="41"/>
      <c r="AA414" s="41"/>
      <c r="AB414" s="41"/>
      <c r="AC414" s="41"/>
      <c r="AD414" s="41"/>
      <c r="AE414" s="41"/>
      <c r="AR414" s="226" t="s">
        <v>200</v>
      </c>
      <c r="AT414" s="226" t="s">
        <v>195</v>
      </c>
      <c r="AU414" s="226" t="s">
        <v>78</v>
      </c>
      <c r="AY414" s="20" t="s">
        <v>193</v>
      </c>
      <c r="BE414" s="227">
        <f>IF(N414="základní",J414,0)</f>
        <v>0</v>
      </c>
      <c r="BF414" s="227">
        <f>IF(N414="snížená",J414,0)</f>
        <v>0</v>
      </c>
      <c r="BG414" s="227">
        <f>IF(N414="zákl. přenesená",J414,0)</f>
        <v>0</v>
      </c>
      <c r="BH414" s="227">
        <f>IF(N414="sníž. přenesená",J414,0)</f>
        <v>0</v>
      </c>
      <c r="BI414" s="227">
        <f>IF(N414="nulová",J414,0)</f>
        <v>0</v>
      </c>
      <c r="BJ414" s="20" t="s">
        <v>76</v>
      </c>
      <c r="BK414" s="227">
        <f>ROUND(I414*H414,2)</f>
        <v>0</v>
      </c>
      <c r="BL414" s="20" t="s">
        <v>200</v>
      </c>
      <c r="BM414" s="226" t="s">
        <v>8067</v>
      </c>
    </row>
    <row r="415" s="2" customFormat="1">
      <c r="A415" s="41"/>
      <c r="B415" s="42"/>
      <c r="C415" s="43"/>
      <c r="D415" s="228" t="s">
        <v>202</v>
      </c>
      <c r="E415" s="43"/>
      <c r="F415" s="229" t="s">
        <v>8066</v>
      </c>
      <c r="G415" s="43"/>
      <c r="H415" s="43"/>
      <c r="I415" s="230"/>
      <c r="J415" s="43"/>
      <c r="K415" s="43"/>
      <c r="L415" s="47"/>
      <c r="M415" s="231"/>
      <c r="N415" s="232"/>
      <c r="O415" s="87"/>
      <c r="P415" s="87"/>
      <c r="Q415" s="87"/>
      <c r="R415" s="87"/>
      <c r="S415" s="87"/>
      <c r="T415" s="88"/>
      <c r="U415" s="41"/>
      <c r="V415" s="41"/>
      <c r="W415" s="41"/>
      <c r="X415" s="41"/>
      <c r="Y415" s="41"/>
      <c r="Z415" s="41"/>
      <c r="AA415" s="41"/>
      <c r="AB415" s="41"/>
      <c r="AC415" s="41"/>
      <c r="AD415" s="41"/>
      <c r="AE415" s="41"/>
      <c r="AT415" s="20" t="s">
        <v>202</v>
      </c>
      <c r="AU415" s="20" t="s">
        <v>78</v>
      </c>
    </row>
    <row r="416" s="12" customFormat="1" ht="25.92" customHeight="1">
      <c r="A416" s="12"/>
      <c r="B416" s="199"/>
      <c r="C416" s="200"/>
      <c r="D416" s="201" t="s">
        <v>68</v>
      </c>
      <c r="E416" s="202" t="s">
        <v>7544</v>
      </c>
      <c r="F416" s="202" t="s">
        <v>8068</v>
      </c>
      <c r="G416" s="200"/>
      <c r="H416" s="200"/>
      <c r="I416" s="203"/>
      <c r="J416" s="204">
        <f>BK416</f>
        <v>0</v>
      </c>
      <c r="K416" s="200"/>
      <c r="L416" s="205"/>
      <c r="M416" s="206"/>
      <c r="N416" s="207"/>
      <c r="O416" s="207"/>
      <c r="P416" s="208">
        <f>P417+P472+P507+P544+P585</f>
        <v>0</v>
      </c>
      <c r="Q416" s="207"/>
      <c r="R416" s="208">
        <f>R417+R472+R507+R544+R585</f>
        <v>0</v>
      </c>
      <c r="S416" s="207"/>
      <c r="T416" s="209">
        <f>T417+T472+T507+T544+T585</f>
        <v>0</v>
      </c>
      <c r="U416" s="12"/>
      <c r="V416" s="12"/>
      <c r="W416" s="12"/>
      <c r="X416" s="12"/>
      <c r="Y416" s="12"/>
      <c r="Z416" s="12"/>
      <c r="AA416" s="12"/>
      <c r="AB416" s="12"/>
      <c r="AC416" s="12"/>
      <c r="AD416" s="12"/>
      <c r="AE416" s="12"/>
      <c r="AR416" s="210" t="s">
        <v>76</v>
      </c>
      <c r="AT416" s="211" t="s">
        <v>68</v>
      </c>
      <c r="AU416" s="211" t="s">
        <v>69</v>
      </c>
      <c r="AY416" s="210" t="s">
        <v>193</v>
      </c>
      <c r="BK416" s="212">
        <f>BK417+BK472+BK507+BK544+BK585</f>
        <v>0</v>
      </c>
    </row>
    <row r="417" s="12" customFormat="1" ht="22.8" customHeight="1">
      <c r="A417" s="12"/>
      <c r="B417" s="199"/>
      <c r="C417" s="200"/>
      <c r="D417" s="201" t="s">
        <v>68</v>
      </c>
      <c r="E417" s="213" t="s">
        <v>8069</v>
      </c>
      <c r="F417" s="213" t="s">
        <v>8070</v>
      </c>
      <c r="G417" s="200"/>
      <c r="H417" s="200"/>
      <c r="I417" s="203"/>
      <c r="J417" s="214">
        <f>BK417</f>
        <v>0</v>
      </c>
      <c r="K417" s="200"/>
      <c r="L417" s="205"/>
      <c r="M417" s="206"/>
      <c r="N417" s="207"/>
      <c r="O417" s="207"/>
      <c r="P417" s="208">
        <f>SUM(P418:P471)</f>
        <v>0</v>
      </c>
      <c r="Q417" s="207"/>
      <c r="R417" s="208">
        <f>SUM(R418:R471)</f>
        <v>0</v>
      </c>
      <c r="S417" s="207"/>
      <c r="T417" s="209">
        <f>SUM(T418:T471)</f>
        <v>0</v>
      </c>
      <c r="U417" s="12"/>
      <c r="V417" s="12"/>
      <c r="W417" s="12"/>
      <c r="X417" s="12"/>
      <c r="Y417" s="12"/>
      <c r="Z417" s="12"/>
      <c r="AA417" s="12"/>
      <c r="AB417" s="12"/>
      <c r="AC417" s="12"/>
      <c r="AD417" s="12"/>
      <c r="AE417" s="12"/>
      <c r="AR417" s="210" t="s">
        <v>76</v>
      </c>
      <c r="AT417" s="211" t="s">
        <v>68</v>
      </c>
      <c r="AU417" s="211" t="s">
        <v>76</v>
      </c>
      <c r="AY417" s="210" t="s">
        <v>193</v>
      </c>
      <c r="BK417" s="212">
        <f>SUM(BK418:BK471)</f>
        <v>0</v>
      </c>
    </row>
    <row r="418" s="2" customFormat="1" ht="24.15" customHeight="1">
      <c r="A418" s="41"/>
      <c r="B418" s="42"/>
      <c r="C418" s="215" t="s">
        <v>2630</v>
      </c>
      <c r="D418" s="215" t="s">
        <v>195</v>
      </c>
      <c r="E418" s="216" t="s">
        <v>8071</v>
      </c>
      <c r="F418" s="217" t="s">
        <v>8072</v>
      </c>
      <c r="G418" s="218" t="s">
        <v>7609</v>
      </c>
      <c r="H418" s="219">
        <v>1</v>
      </c>
      <c r="I418" s="220"/>
      <c r="J418" s="221">
        <f>ROUND(I418*H418,2)</f>
        <v>0</v>
      </c>
      <c r="K418" s="217" t="s">
        <v>19</v>
      </c>
      <c r="L418" s="47"/>
      <c r="M418" s="222" t="s">
        <v>19</v>
      </c>
      <c r="N418" s="223" t="s">
        <v>40</v>
      </c>
      <c r="O418" s="87"/>
      <c r="P418" s="224">
        <f>O418*H418</f>
        <v>0</v>
      </c>
      <c r="Q418" s="224">
        <v>0</v>
      </c>
      <c r="R418" s="224">
        <f>Q418*H418</f>
        <v>0</v>
      </c>
      <c r="S418" s="224">
        <v>0</v>
      </c>
      <c r="T418" s="225">
        <f>S418*H418</f>
        <v>0</v>
      </c>
      <c r="U418" s="41"/>
      <c r="V418" s="41"/>
      <c r="W418" s="41"/>
      <c r="X418" s="41"/>
      <c r="Y418" s="41"/>
      <c r="Z418" s="41"/>
      <c r="AA418" s="41"/>
      <c r="AB418" s="41"/>
      <c r="AC418" s="41"/>
      <c r="AD418" s="41"/>
      <c r="AE418" s="41"/>
      <c r="AR418" s="226" t="s">
        <v>200</v>
      </c>
      <c r="AT418" s="226" t="s">
        <v>195</v>
      </c>
      <c r="AU418" s="226" t="s">
        <v>78</v>
      </c>
      <c r="AY418" s="20" t="s">
        <v>193</v>
      </c>
      <c r="BE418" s="227">
        <f>IF(N418="základní",J418,0)</f>
        <v>0</v>
      </c>
      <c r="BF418" s="227">
        <f>IF(N418="snížená",J418,0)</f>
        <v>0</v>
      </c>
      <c r="BG418" s="227">
        <f>IF(N418="zákl. přenesená",J418,0)</f>
        <v>0</v>
      </c>
      <c r="BH418" s="227">
        <f>IF(N418="sníž. přenesená",J418,0)</f>
        <v>0</v>
      </c>
      <c r="BI418" s="227">
        <f>IF(N418="nulová",J418,0)</f>
        <v>0</v>
      </c>
      <c r="BJ418" s="20" t="s">
        <v>76</v>
      </c>
      <c r="BK418" s="227">
        <f>ROUND(I418*H418,2)</f>
        <v>0</v>
      </c>
      <c r="BL418" s="20" t="s">
        <v>200</v>
      </c>
      <c r="BM418" s="226" t="s">
        <v>5033</v>
      </c>
    </row>
    <row r="419" s="2" customFormat="1">
      <c r="A419" s="41"/>
      <c r="B419" s="42"/>
      <c r="C419" s="43"/>
      <c r="D419" s="228" t="s">
        <v>202</v>
      </c>
      <c r="E419" s="43"/>
      <c r="F419" s="229" t="s">
        <v>8073</v>
      </c>
      <c r="G419" s="43"/>
      <c r="H419" s="43"/>
      <c r="I419" s="230"/>
      <c r="J419" s="43"/>
      <c r="K419" s="43"/>
      <c r="L419" s="47"/>
      <c r="M419" s="231"/>
      <c r="N419" s="232"/>
      <c r="O419" s="87"/>
      <c r="P419" s="87"/>
      <c r="Q419" s="87"/>
      <c r="R419" s="87"/>
      <c r="S419" s="87"/>
      <c r="T419" s="88"/>
      <c r="U419" s="41"/>
      <c r="V419" s="41"/>
      <c r="W419" s="41"/>
      <c r="X419" s="41"/>
      <c r="Y419" s="41"/>
      <c r="Z419" s="41"/>
      <c r="AA419" s="41"/>
      <c r="AB419" s="41"/>
      <c r="AC419" s="41"/>
      <c r="AD419" s="41"/>
      <c r="AE419" s="41"/>
      <c r="AT419" s="20" t="s">
        <v>202</v>
      </c>
      <c r="AU419" s="20" t="s">
        <v>78</v>
      </c>
    </row>
    <row r="420" s="2" customFormat="1" ht="16.5" customHeight="1">
      <c r="A420" s="41"/>
      <c r="B420" s="42"/>
      <c r="C420" s="215" t="s">
        <v>2636</v>
      </c>
      <c r="D420" s="215" t="s">
        <v>195</v>
      </c>
      <c r="E420" s="216" t="s">
        <v>8074</v>
      </c>
      <c r="F420" s="217" t="s">
        <v>8075</v>
      </c>
      <c r="G420" s="218" t="s">
        <v>7609</v>
      </c>
      <c r="H420" s="219">
        <v>1</v>
      </c>
      <c r="I420" s="220"/>
      <c r="J420" s="221">
        <f>ROUND(I420*H420,2)</f>
        <v>0</v>
      </c>
      <c r="K420" s="217" t="s">
        <v>19</v>
      </c>
      <c r="L420" s="47"/>
      <c r="M420" s="222" t="s">
        <v>19</v>
      </c>
      <c r="N420" s="223" t="s">
        <v>40</v>
      </c>
      <c r="O420" s="87"/>
      <c r="P420" s="224">
        <f>O420*H420</f>
        <v>0</v>
      </c>
      <c r="Q420" s="224">
        <v>0</v>
      </c>
      <c r="R420" s="224">
        <f>Q420*H420</f>
        <v>0</v>
      </c>
      <c r="S420" s="224">
        <v>0</v>
      </c>
      <c r="T420" s="225">
        <f>S420*H420</f>
        <v>0</v>
      </c>
      <c r="U420" s="41"/>
      <c r="V420" s="41"/>
      <c r="W420" s="41"/>
      <c r="X420" s="41"/>
      <c r="Y420" s="41"/>
      <c r="Z420" s="41"/>
      <c r="AA420" s="41"/>
      <c r="AB420" s="41"/>
      <c r="AC420" s="41"/>
      <c r="AD420" s="41"/>
      <c r="AE420" s="41"/>
      <c r="AR420" s="226" t="s">
        <v>200</v>
      </c>
      <c r="AT420" s="226" t="s">
        <v>195</v>
      </c>
      <c r="AU420" s="226" t="s">
        <v>78</v>
      </c>
      <c r="AY420" s="20" t="s">
        <v>193</v>
      </c>
      <c r="BE420" s="227">
        <f>IF(N420="základní",J420,0)</f>
        <v>0</v>
      </c>
      <c r="BF420" s="227">
        <f>IF(N420="snížená",J420,0)</f>
        <v>0</v>
      </c>
      <c r="BG420" s="227">
        <f>IF(N420="zákl. přenesená",J420,0)</f>
        <v>0</v>
      </c>
      <c r="BH420" s="227">
        <f>IF(N420="sníž. přenesená",J420,0)</f>
        <v>0</v>
      </c>
      <c r="BI420" s="227">
        <f>IF(N420="nulová",J420,0)</f>
        <v>0</v>
      </c>
      <c r="BJ420" s="20" t="s">
        <v>76</v>
      </c>
      <c r="BK420" s="227">
        <f>ROUND(I420*H420,2)</f>
        <v>0</v>
      </c>
      <c r="BL420" s="20" t="s">
        <v>200</v>
      </c>
      <c r="BM420" s="226" t="s">
        <v>5048</v>
      </c>
    </row>
    <row r="421" s="2" customFormat="1">
      <c r="A421" s="41"/>
      <c r="B421" s="42"/>
      <c r="C421" s="43"/>
      <c r="D421" s="228" t="s">
        <v>202</v>
      </c>
      <c r="E421" s="43"/>
      <c r="F421" s="229" t="s">
        <v>8075</v>
      </c>
      <c r="G421" s="43"/>
      <c r="H421" s="43"/>
      <c r="I421" s="230"/>
      <c r="J421" s="43"/>
      <c r="K421" s="43"/>
      <c r="L421" s="47"/>
      <c r="M421" s="231"/>
      <c r="N421" s="232"/>
      <c r="O421" s="87"/>
      <c r="P421" s="87"/>
      <c r="Q421" s="87"/>
      <c r="R421" s="87"/>
      <c r="S421" s="87"/>
      <c r="T421" s="88"/>
      <c r="U421" s="41"/>
      <c r="V421" s="41"/>
      <c r="W421" s="41"/>
      <c r="X421" s="41"/>
      <c r="Y421" s="41"/>
      <c r="Z421" s="41"/>
      <c r="AA421" s="41"/>
      <c r="AB421" s="41"/>
      <c r="AC421" s="41"/>
      <c r="AD421" s="41"/>
      <c r="AE421" s="41"/>
      <c r="AT421" s="20" t="s">
        <v>202</v>
      </c>
      <c r="AU421" s="20" t="s">
        <v>78</v>
      </c>
    </row>
    <row r="422" s="2" customFormat="1" ht="16.5" customHeight="1">
      <c r="A422" s="41"/>
      <c r="B422" s="42"/>
      <c r="C422" s="215" t="s">
        <v>2642</v>
      </c>
      <c r="D422" s="215" t="s">
        <v>195</v>
      </c>
      <c r="E422" s="216" t="s">
        <v>8076</v>
      </c>
      <c r="F422" s="217" t="s">
        <v>8077</v>
      </c>
      <c r="G422" s="218" t="s">
        <v>7609</v>
      </c>
      <c r="H422" s="219">
        <v>3</v>
      </c>
      <c r="I422" s="220"/>
      <c r="J422" s="221">
        <f>ROUND(I422*H422,2)</f>
        <v>0</v>
      </c>
      <c r="K422" s="217" t="s">
        <v>19</v>
      </c>
      <c r="L422" s="47"/>
      <c r="M422" s="222" t="s">
        <v>19</v>
      </c>
      <c r="N422" s="223" t="s">
        <v>40</v>
      </c>
      <c r="O422" s="87"/>
      <c r="P422" s="224">
        <f>O422*H422</f>
        <v>0</v>
      </c>
      <c r="Q422" s="224">
        <v>0</v>
      </c>
      <c r="R422" s="224">
        <f>Q422*H422</f>
        <v>0</v>
      </c>
      <c r="S422" s="224">
        <v>0</v>
      </c>
      <c r="T422" s="225">
        <f>S422*H422</f>
        <v>0</v>
      </c>
      <c r="U422" s="41"/>
      <c r="V422" s="41"/>
      <c r="W422" s="41"/>
      <c r="X422" s="41"/>
      <c r="Y422" s="41"/>
      <c r="Z422" s="41"/>
      <c r="AA422" s="41"/>
      <c r="AB422" s="41"/>
      <c r="AC422" s="41"/>
      <c r="AD422" s="41"/>
      <c r="AE422" s="41"/>
      <c r="AR422" s="226" t="s">
        <v>200</v>
      </c>
      <c r="AT422" s="226" t="s">
        <v>195</v>
      </c>
      <c r="AU422" s="226" t="s">
        <v>78</v>
      </c>
      <c r="AY422" s="20" t="s">
        <v>193</v>
      </c>
      <c r="BE422" s="227">
        <f>IF(N422="základní",J422,0)</f>
        <v>0</v>
      </c>
      <c r="BF422" s="227">
        <f>IF(N422="snížená",J422,0)</f>
        <v>0</v>
      </c>
      <c r="BG422" s="227">
        <f>IF(N422="zákl. přenesená",J422,0)</f>
        <v>0</v>
      </c>
      <c r="BH422" s="227">
        <f>IF(N422="sníž. přenesená",J422,0)</f>
        <v>0</v>
      </c>
      <c r="BI422" s="227">
        <f>IF(N422="nulová",J422,0)</f>
        <v>0</v>
      </c>
      <c r="BJ422" s="20" t="s">
        <v>76</v>
      </c>
      <c r="BK422" s="227">
        <f>ROUND(I422*H422,2)</f>
        <v>0</v>
      </c>
      <c r="BL422" s="20" t="s">
        <v>200</v>
      </c>
      <c r="BM422" s="226" t="s">
        <v>5058</v>
      </c>
    </row>
    <row r="423" s="2" customFormat="1">
      <c r="A423" s="41"/>
      <c r="B423" s="42"/>
      <c r="C423" s="43"/>
      <c r="D423" s="228" t="s">
        <v>202</v>
      </c>
      <c r="E423" s="43"/>
      <c r="F423" s="229" t="s">
        <v>8077</v>
      </c>
      <c r="G423" s="43"/>
      <c r="H423" s="43"/>
      <c r="I423" s="230"/>
      <c r="J423" s="43"/>
      <c r="K423" s="43"/>
      <c r="L423" s="47"/>
      <c r="M423" s="231"/>
      <c r="N423" s="232"/>
      <c r="O423" s="87"/>
      <c r="P423" s="87"/>
      <c r="Q423" s="87"/>
      <c r="R423" s="87"/>
      <c r="S423" s="87"/>
      <c r="T423" s="88"/>
      <c r="U423" s="41"/>
      <c r="V423" s="41"/>
      <c r="W423" s="41"/>
      <c r="X423" s="41"/>
      <c r="Y423" s="41"/>
      <c r="Z423" s="41"/>
      <c r="AA423" s="41"/>
      <c r="AB423" s="41"/>
      <c r="AC423" s="41"/>
      <c r="AD423" s="41"/>
      <c r="AE423" s="41"/>
      <c r="AT423" s="20" t="s">
        <v>202</v>
      </c>
      <c r="AU423" s="20" t="s">
        <v>78</v>
      </c>
    </row>
    <row r="424" s="2" customFormat="1" ht="16.5" customHeight="1">
      <c r="A424" s="41"/>
      <c r="B424" s="42"/>
      <c r="C424" s="215" t="s">
        <v>2648</v>
      </c>
      <c r="D424" s="215" t="s">
        <v>195</v>
      </c>
      <c r="E424" s="216" t="s">
        <v>8078</v>
      </c>
      <c r="F424" s="217" t="s">
        <v>8079</v>
      </c>
      <c r="G424" s="218" t="s">
        <v>7609</v>
      </c>
      <c r="H424" s="219">
        <v>1</v>
      </c>
      <c r="I424" s="220"/>
      <c r="J424" s="221">
        <f>ROUND(I424*H424,2)</f>
        <v>0</v>
      </c>
      <c r="K424" s="217" t="s">
        <v>19</v>
      </c>
      <c r="L424" s="47"/>
      <c r="M424" s="222" t="s">
        <v>19</v>
      </c>
      <c r="N424" s="223" t="s">
        <v>40</v>
      </c>
      <c r="O424" s="87"/>
      <c r="P424" s="224">
        <f>O424*H424</f>
        <v>0</v>
      </c>
      <c r="Q424" s="224">
        <v>0</v>
      </c>
      <c r="R424" s="224">
        <f>Q424*H424</f>
        <v>0</v>
      </c>
      <c r="S424" s="224">
        <v>0</v>
      </c>
      <c r="T424" s="225">
        <f>S424*H424</f>
        <v>0</v>
      </c>
      <c r="U424" s="41"/>
      <c r="V424" s="41"/>
      <c r="W424" s="41"/>
      <c r="X424" s="41"/>
      <c r="Y424" s="41"/>
      <c r="Z424" s="41"/>
      <c r="AA424" s="41"/>
      <c r="AB424" s="41"/>
      <c r="AC424" s="41"/>
      <c r="AD424" s="41"/>
      <c r="AE424" s="41"/>
      <c r="AR424" s="226" t="s">
        <v>200</v>
      </c>
      <c r="AT424" s="226" t="s">
        <v>195</v>
      </c>
      <c r="AU424" s="226" t="s">
        <v>78</v>
      </c>
      <c r="AY424" s="20" t="s">
        <v>193</v>
      </c>
      <c r="BE424" s="227">
        <f>IF(N424="základní",J424,0)</f>
        <v>0</v>
      </c>
      <c r="BF424" s="227">
        <f>IF(N424="snížená",J424,0)</f>
        <v>0</v>
      </c>
      <c r="BG424" s="227">
        <f>IF(N424="zákl. přenesená",J424,0)</f>
        <v>0</v>
      </c>
      <c r="BH424" s="227">
        <f>IF(N424="sníž. přenesená",J424,0)</f>
        <v>0</v>
      </c>
      <c r="BI424" s="227">
        <f>IF(N424="nulová",J424,0)</f>
        <v>0</v>
      </c>
      <c r="BJ424" s="20" t="s">
        <v>76</v>
      </c>
      <c r="BK424" s="227">
        <f>ROUND(I424*H424,2)</f>
        <v>0</v>
      </c>
      <c r="BL424" s="20" t="s">
        <v>200</v>
      </c>
      <c r="BM424" s="226" t="s">
        <v>5067</v>
      </c>
    </row>
    <row r="425" s="2" customFormat="1">
      <c r="A425" s="41"/>
      <c r="B425" s="42"/>
      <c r="C425" s="43"/>
      <c r="D425" s="228" t="s">
        <v>202</v>
      </c>
      <c r="E425" s="43"/>
      <c r="F425" s="229" t="s">
        <v>8079</v>
      </c>
      <c r="G425" s="43"/>
      <c r="H425" s="43"/>
      <c r="I425" s="230"/>
      <c r="J425" s="43"/>
      <c r="K425" s="43"/>
      <c r="L425" s="47"/>
      <c r="M425" s="231"/>
      <c r="N425" s="232"/>
      <c r="O425" s="87"/>
      <c r="P425" s="87"/>
      <c r="Q425" s="87"/>
      <c r="R425" s="87"/>
      <c r="S425" s="87"/>
      <c r="T425" s="88"/>
      <c r="U425" s="41"/>
      <c r="V425" s="41"/>
      <c r="W425" s="41"/>
      <c r="X425" s="41"/>
      <c r="Y425" s="41"/>
      <c r="Z425" s="41"/>
      <c r="AA425" s="41"/>
      <c r="AB425" s="41"/>
      <c r="AC425" s="41"/>
      <c r="AD425" s="41"/>
      <c r="AE425" s="41"/>
      <c r="AT425" s="20" t="s">
        <v>202</v>
      </c>
      <c r="AU425" s="20" t="s">
        <v>78</v>
      </c>
    </row>
    <row r="426" s="2" customFormat="1" ht="16.5" customHeight="1">
      <c r="A426" s="41"/>
      <c r="B426" s="42"/>
      <c r="C426" s="215" t="s">
        <v>2655</v>
      </c>
      <c r="D426" s="215" t="s">
        <v>195</v>
      </c>
      <c r="E426" s="216" t="s">
        <v>8080</v>
      </c>
      <c r="F426" s="217" t="s">
        <v>8081</v>
      </c>
      <c r="G426" s="218" t="s">
        <v>7609</v>
      </c>
      <c r="H426" s="219">
        <v>1</v>
      </c>
      <c r="I426" s="220"/>
      <c r="J426" s="221">
        <f>ROUND(I426*H426,2)</f>
        <v>0</v>
      </c>
      <c r="K426" s="217" t="s">
        <v>19</v>
      </c>
      <c r="L426" s="47"/>
      <c r="M426" s="222" t="s">
        <v>19</v>
      </c>
      <c r="N426" s="223" t="s">
        <v>40</v>
      </c>
      <c r="O426" s="87"/>
      <c r="P426" s="224">
        <f>O426*H426</f>
        <v>0</v>
      </c>
      <c r="Q426" s="224">
        <v>0</v>
      </c>
      <c r="R426" s="224">
        <f>Q426*H426</f>
        <v>0</v>
      </c>
      <c r="S426" s="224">
        <v>0</v>
      </c>
      <c r="T426" s="225">
        <f>S426*H426</f>
        <v>0</v>
      </c>
      <c r="U426" s="41"/>
      <c r="V426" s="41"/>
      <c r="W426" s="41"/>
      <c r="X426" s="41"/>
      <c r="Y426" s="41"/>
      <c r="Z426" s="41"/>
      <c r="AA426" s="41"/>
      <c r="AB426" s="41"/>
      <c r="AC426" s="41"/>
      <c r="AD426" s="41"/>
      <c r="AE426" s="41"/>
      <c r="AR426" s="226" t="s">
        <v>200</v>
      </c>
      <c r="AT426" s="226" t="s">
        <v>195</v>
      </c>
      <c r="AU426" s="226" t="s">
        <v>78</v>
      </c>
      <c r="AY426" s="20" t="s">
        <v>193</v>
      </c>
      <c r="BE426" s="227">
        <f>IF(N426="základní",J426,0)</f>
        <v>0</v>
      </c>
      <c r="BF426" s="227">
        <f>IF(N426="snížená",J426,0)</f>
        <v>0</v>
      </c>
      <c r="BG426" s="227">
        <f>IF(N426="zákl. přenesená",J426,0)</f>
        <v>0</v>
      </c>
      <c r="BH426" s="227">
        <f>IF(N426="sníž. přenesená",J426,0)</f>
        <v>0</v>
      </c>
      <c r="BI426" s="227">
        <f>IF(N426="nulová",J426,0)</f>
        <v>0</v>
      </c>
      <c r="BJ426" s="20" t="s">
        <v>76</v>
      </c>
      <c r="BK426" s="227">
        <f>ROUND(I426*H426,2)</f>
        <v>0</v>
      </c>
      <c r="BL426" s="20" t="s">
        <v>200</v>
      </c>
      <c r="BM426" s="226" t="s">
        <v>5075</v>
      </c>
    </row>
    <row r="427" s="2" customFormat="1">
      <c r="A427" s="41"/>
      <c r="B427" s="42"/>
      <c r="C427" s="43"/>
      <c r="D427" s="228" t="s">
        <v>202</v>
      </c>
      <c r="E427" s="43"/>
      <c r="F427" s="229" t="s">
        <v>8081</v>
      </c>
      <c r="G427" s="43"/>
      <c r="H427" s="43"/>
      <c r="I427" s="230"/>
      <c r="J427" s="43"/>
      <c r="K427" s="43"/>
      <c r="L427" s="47"/>
      <c r="M427" s="231"/>
      <c r="N427" s="232"/>
      <c r="O427" s="87"/>
      <c r="P427" s="87"/>
      <c r="Q427" s="87"/>
      <c r="R427" s="87"/>
      <c r="S427" s="87"/>
      <c r="T427" s="88"/>
      <c r="U427" s="41"/>
      <c r="V427" s="41"/>
      <c r="W427" s="41"/>
      <c r="X427" s="41"/>
      <c r="Y427" s="41"/>
      <c r="Z427" s="41"/>
      <c r="AA427" s="41"/>
      <c r="AB427" s="41"/>
      <c r="AC427" s="41"/>
      <c r="AD427" s="41"/>
      <c r="AE427" s="41"/>
      <c r="AT427" s="20" t="s">
        <v>202</v>
      </c>
      <c r="AU427" s="20" t="s">
        <v>78</v>
      </c>
    </row>
    <row r="428" s="2" customFormat="1" ht="16.5" customHeight="1">
      <c r="A428" s="41"/>
      <c r="B428" s="42"/>
      <c r="C428" s="215" t="s">
        <v>2660</v>
      </c>
      <c r="D428" s="215" t="s">
        <v>195</v>
      </c>
      <c r="E428" s="216" t="s">
        <v>8082</v>
      </c>
      <c r="F428" s="217" t="s">
        <v>8083</v>
      </c>
      <c r="G428" s="218" t="s">
        <v>7609</v>
      </c>
      <c r="H428" s="219">
        <v>1</v>
      </c>
      <c r="I428" s="220"/>
      <c r="J428" s="221">
        <f>ROUND(I428*H428,2)</f>
        <v>0</v>
      </c>
      <c r="K428" s="217" t="s">
        <v>19</v>
      </c>
      <c r="L428" s="47"/>
      <c r="M428" s="222" t="s">
        <v>19</v>
      </c>
      <c r="N428" s="223" t="s">
        <v>40</v>
      </c>
      <c r="O428" s="87"/>
      <c r="P428" s="224">
        <f>O428*H428</f>
        <v>0</v>
      </c>
      <c r="Q428" s="224">
        <v>0</v>
      </c>
      <c r="R428" s="224">
        <f>Q428*H428</f>
        <v>0</v>
      </c>
      <c r="S428" s="224">
        <v>0</v>
      </c>
      <c r="T428" s="225">
        <f>S428*H428</f>
        <v>0</v>
      </c>
      <c r="U428" s="41"/>
      <c r="V428" s="41"/>
      <c r="W428" s="41"/>
      <c r="X428" s="41"/>
      <c r="Y428" s="41"/>
      <c r="Z428" s="41"/>
      <c r="AA428" s="41"/>
      <c r="AB428" s="41"/>
      <c r="AC428" s="41"/>
      <c r="AD428" s="41"/>
      <c r="AE428" s="41"/>
      <c r="AR428" s="226" t="s">
        <v>200</v>
      </c>
      <c r="AT428" s="226" t="s">
        <v>195</v>
      </c>
      <c r="AU428" s="226" t="s">
        <v>78</v>
      </c>
      <c r="AY428" s="20" t="s">
        <v>193</v>
      </c>
      <c r="BE428" s="227">
        <f>IF(N428="základní",J428,0)</f>
        <v>0</v>
      </c>
      <c r="BF428" s="227">
        <f>IF(N428="snížená",J428,0)</f>
        <v>0</v>
      </c>
      <c r="BG428" s="227">
        <f>IF(N428="zákl. přenesená",J428,0)</f>
        <v>0</v>
      </c>
      <c r="BH428" s="227">
        <f>IF(N428="sníž. přenesená",J428,0)</f>
        <v>0</v>
      </c>
      <c r="BI428" s="227">
        <f>IF(N428="nulová",J428,0)</f>
        <v>0</v>
      </c>
      <c r="BJ428" s="20" t="s">
        <v>76</v>
      </c>
      <c r="BK428" s="227">
        <f>ROUND(I428*H428,2)</f>
        <v>0</v>
      </c>
      <c r="BL428" s="20" t="s">
        <v>200</v>
      </c>
      <c r="BM428" s="226" t="s">
        <v>5094</v>
      </c>
    </row>
    <row r="429" s="2" customFormat="1">
      <c r="A429" s="41"/>
      <c r="B429" s="42"/>
      <c r="C429" s="43"/>
      <c r="D429" s="228" t="s">
        <v>202</v>
      </c>
      <c r="E429" s="43"/>
      <c r="F429" s="229" t="s">
        <v>8084</v>
      </c>
      <c r="G429" s="43"/>
      <c r="H429" s="43"/>
      <c r="I429" s="230"/>
      <c r="J429" s="43"/>
      <c r="K429" s="43"/>
      <c r="L429" s="47"/>
      <c r="M429" s="231"/>
      <c r="N429" s="232"/>
      <c r="O429" s="87"/>
      <c r="P429" s="87"/>
      <c r="Q429" s="87"/>
      <c r="R429" s="87"/>
      <c r="S429" s="87"/>
      <c r="T429" s="88"/>
      <c r="U429" s="41"/>
      <c r="V429" s="41"/>
      <c r="W429" s="41"/>
      <c r="X429" s="41"/>
      <c r="Y429" s="41"/>
      <c r="Z429" s="41"/>
      <c r="AA429" s="41"/>
      <c r="AB429" s="41"/>
      <c r="AC429" s="41"/>
      <c r="AD429" s="41"/>
      <c r="AE429" s="41"/>
      <c r="AT429" s="20" t="s">
        <v>202</v>
      </c>
      <c r="AU429" s="20" t="s">
        <v>78</v>
      </c>
    </row>
    <row r="430" s="2" customFormat="1" ht="16.5" customHeight="1">
      <c r="A430" s="41"/>
      <c r="B430" s="42"/>
      <c r="C430" s="215" t="s">
        <v>2668</v>
      </c>
      <c r="D430" s="215" t="s">
        <v>195</v>
      </c>
      <c r="E430" s="216" t="s">
        <v>8085</v>
      </c>
      <c r="F430" s="217" t="s">
        <v>8086</v>
      </c>
      <c r="G430" s="218" t="s">
        <v>7609</v>
      </c>
      <c r="H430" s="219">
        <v>1</v>
      </c>
      <c r="I430" s="220"/>
      <c r="J430" s="221">
        <f>ROUND(I430*H430,2)</f>
        <v>0</v>
      </c>
      <c r="K430" s="217" t="s">
        <v>19</v>
      </c>
      <c r="L430" s="47"/>
      <c r="M430" s="222" t="s">
        <v>19</v>
      </c>
      <c r="N430" s="223" t="s">
        <v>40</v>
      </c>
      <c r="O430" s="87"/>
      <c r="P430" s="224">
        <f>O430*H430</f>
        <v>0</v>
      </c>
      <c r="Q430" s="224">
        <v>0</v>
      </c>
      <c r="R430" s="224">
        <f>Q430*H430</f>
        <v>0</v>
      </c>
      <c r="S430" s="224">
        <v>0</v>
      </c>
      <c r="T430" s="225">
        <f>S430*H430</f>
        <v>0</v>
      </c>
      <c r="U430" s="41"/>
      <c r="V430" s="41"/>
      <c r="W430" s="41"/>
      <c r="X430" s="41"/>
      <c r="Y430" s="41"/>
      <c r="Z430" s="41"/>
      <c r="AA430" s="41"/>
      <c r="AB430" s="41"/>
      <c r="AC430" s="41"/>
      <c r="AD430" s="41"/>
      <c r="AE430" s="41"/>
      <c r="AR430" s="226" t="s">
        <v>200</v>
      </c>
      <c r="AT430" s="226" t="s">
        <v>195</v>
      </c>
      <c r="AU430" s="226" t="s">
        <v>78</v>
      </c>
      <c r="AY430" s="20" t="s">
        <v>193</v>
      </c>
      <c r="BE430" s="227">
        <f>IF(N430="základní",J430,0)</f>
        <v>0</v>
      </c>
      <c r="BF430" s="227">
        <f>IF(N430="snížená",J430,0)</f>
        <v>0</v>
      </c>
      <c r="BG430" s="227">
        <f>IF(N430="zákl. přenesená",J430,0)</f>
        <v>0</v>
      </c>
      <c r="BH430" s="227">
        <f>IF(N430="sníž. přenesená",J430,0)</f>
        <v>0</v>
      </c>
      <c r="BI430" s="227">
        <f>IF(N430="nulová",J430,0)</f>
        <v>0</v>
      </c>
      <c r="BJ430" s="20" t="s">
        <v>76</v>
      </c>
      <c r="BK430" s="227">
        <f>ROUND(I430*H430,2)</f>
        <v>0</v>
      </c>
      <c r="BL430" s="20" t="s">
        <v>200</v>
      </c>
      <c r="BM430" s="226" t="s">
        <v>5101</v>
      </c>
    </row>
    <row r="431" s="2" customFormat="1">
      <c r="A431" s="41"/>
      <c r="B431" s="42"/>
      <c r="C431" s="43"/>
      <c r="D431" s="228" t="s">
        <v>202</v>
      </c>
      <c r="E431" s="43"/>
      <c r="F431" s="229" t="s">
        <v>8087</v>
      </c>
      <c r="G431" s="43"/>
      <c r="H431" s="43"/>
      <c r="I431" s="230"/>
      <c r="J431" s="43"/>
      <c r="K431" s="43"/>
      <c r="L431" s="47"/>
      <c r="M431" s="231"/>
      <c r="N431" s="232"/>
      <c r="O431" s="87"/>
      <c r="P431" s="87"/>
      <c r="Q431" s="87"/>
      <c r="R431" s="87"/>
      <c r="S431" s="87"/>
      <c r="T431" s="88"/>
      <c r="U431" s="41"/>
      <c r="V431" s="41"/>
      <c r="W431" s="41"/>
      <c r="X431" s="41"/>
      <c r="Y431" s="41"/>
      <c r="Z431" s="41"/>
      <c r="AA431" s="41"/>
      <c r="AB431" s="41"/>
      <c r="AC431" s="41"/>
      <c r="AD431" s="41"/>
      <c r="AE431" s="41"/>
      <c r="AT431" s="20" t="s">
        <v>202</v>
      </c>
      <c r="AU431" s="20" t="s">
        <v>78</v>
      </c>
    </row>
    <row r="432" s="2" customFormat="1" ht="16.5" customHeight="1">
      <c r="A432" s="41"/>
      <c r="B432" s="42"/>
      <c r="C432" s="215" t="s">
        <v>2677</v>
      </c>
      <c r="D432" s="215" t="s">
        <v>195</v>
      </c>
      <c r="E432" s="216" t="s">
        <v>8088</v>
      </c>
      <c r="F432" s="217" t="s">
        <v>8089</v>
      </c>
      <c r="G432" s="218" t="s">
        <v>7609</v>
      </c>
      <c r="H432" s="219">
        <v>1</v>
      </c>
      <c r="I432" s="220"/>
      <c r="J432" s="221">
        <f>ROUND(I432*H432,2)</f>
        <v>0</v>
      </c>
      <c r="K432" s="217" t="s">
        <v>19</v>
      </c>
      <c r="L432" s="47"/>
      <c r="M432" s="222" t="s">
        <v>19</v>
      </c>
      <c r="N432" s="223" t="s">
        <v>40</v>
      </c>
      <c r="O432" s="87"/>
      <c r="P432" s="224">
        <f>O432*H432</f>
        <v>0</v>
      </c>
      <c r="Q432" s="224">
        <v>0</v>
      </c>
      <c r="R432" s="224">
        <f>Q432*H432</f>
        <v>0</v>
      </c>
      <c r="S432" s="224">
        <v>0</v>
      </c>
      <c r="T432" s="225">
        <f>S432*H432</f>
        <v>0</v>
      </c>
      <c r="U432" s="41"/>
      <c r="V432" s="41"/>
      <c r="W432" s="41"/>
      <c r="X432" s="41"/>
      <c r="Y432" s="41"/>
      <c r="Z432" s="41"/>
      <c r="AA432" s="41"/>
      <c r="AB432" s="41"/>
      <c r="AC432" s="41"/>
      <c r="AD432" s="41"/>
      <c r="AE432" s="41"/>
      <c r="AR432" s="226" t="s">
        <v>200</v>
      </c>
      <c r="AT432" s="226" t="s">
        <v>195</v>
      </c>
      <c r="AU432" s="226" t="s">
        <v>78</v>
      </c>
      <c r="AY432" s="20" t="s">
        <v>193</v>
      </c>
      <c r="BE432" s="227">
        <f>IF(N432="základní",J432,0)</f>
        <v>0</v>
      </c>
      <c r="BF432" s="227">
        <f>IF(N432="snížená",J432,0)</f>
        <v>0</v>
      </c>
      <c r="BG432" s="227">
        <f>IF(N432="zákl. přenesená",J432,0)</f>
        <v>0</v>
      </c>
      <c r="BH432" s="227">
        <f>IF(N432="sníž. přenesená",J432,0)</f>
        <v>0</v>
      </c>
      <c r="BI432" s="227">
        <f>IF(N432="nulová",J432,0)</f>
        <v>0</v>
      </c>
      <c r="BJ432" s="20" t="s">
        <v>76</v>
      </c>
      <c r="BK432" s="227">
        <f>ROUND(I432*H432,2)</f>
        <v>0</v>
      </c>
      <c r="BL432" s="20" t="s">
        <v>200</v>
      </c>
      <c r="BM432" s="226" t="s">
        <v>5106</v>
      </c>
    </row>
    <row r="433" s="2" customFormat="1">
      <c r="A433" s="41"/>
      <c r="B433" s="42"/>
      <c r="C433" s="43"/>
      <c r="D433" s="228" t="s">
        <v>202</v>
      </c>
      <c r="E433" s="43"/>
      <c r="F433" s="229" t="s">
        <v>8090</v>
      </c>
      <c r="G433" s="43"/>
      <c r="H433" s="43"/>
      <c r="I433" s="230"/>
      <c r="J433" s="43"/>
      <c r="K433" s="43"/>
      <c r="L433" s="47"/>
      <c r="M433" s="231"/>
      <c r="N433" s="232"/>
      <c r="O433" s="87"/>
      <c r="P433" s="87"/>
      <c r="Q433" s="87"/>
      <c r="R433" s="87"/>
      <c r="S433" s="87"/>
      <c r="T433" s="88"/>
      <c r="U433" s="41"/>
      <c r="V433" s="41"/>
      <c r="W433" s="41"/>
      <c r="X433" s="41"/>
      <c r="Y433" s="41"/>
      <c r="Z433" s="41"/>
      <c r="AA433" s="41"/>
      <c r="AB433" s="41"/>
      <c r="AC433" s="41"/>
      <c r="AD433" s="41"/>
      <c r="AE433" s="41"/>
      <c r="AT433" s="20" t="s">
        <v>202</v>
      </c>
      <c r="AU433" s="20" t="s">
        <v>78</v>
      </c>
    </row>
    <row r="434" s="2" customFormat="1" ht="16.5" customHeight="1">
      <c r="A434" s="41"/>
      <c r="B434" s="42"/>
      <c r="C434" s="215" t="s">
        <v>2688</v>
      </c>
      <c r="D434" s="215" t="s">
        <v>195</v>
      </c>
      <c r="E434" s="216" t="s">
        <v>8091</v>
      </c>
      <c r="F434" s="217" t="s">
        <v>8092</v>
      </c>
      <c r="G434" s="218" t="s">
        <v>7609</v>
      </c>
      <c r="H434" s="219">
        <v>1</v>
      </c>
      <c r="I434" s="220"/>
      <c r="J434" s="221">
        <f>ROUND(I434*H434,2)</f>
        <v>0</v>
      </c>
      <c r="K434" s="217" t="s">
        <v>19</v>
      </c>
      <c r="L434" s="47"/>
      <c r="M434" s="222" t="s">
        <v>19</v>
      </c>
      <c r="N434" s="223" t="s">
        <v>40</v>
      </c>
      <c r="O434" s="87"/>
      <c r="P434" s="224">
        <f>O434*H434</f>
        <v>0</v>
      </c>
      <c r="Q434" s="224">
        <v>0</v>
      </c>
      <c r="R434" s="224">
        <f>Q434*H434</f>
        <v>0</v>
      </c>
      <c r="S434" s="224">
        <v>0</v>
      </c>
      <c r="T434" s="225">
        <f>S434*H434</f>
        <v>0</v>
      </c>
      <c r="U434" s="41"/>
      <c r="V434" s="41"/>
      <c r="W434" s="41"/>
      <c r="X434" s="41"/>
      <c r="Y434" s="41"/>
      <c r="Z434" s="41"/>
      <c r="AA434" s="41"/>
      <c r="AB434" s="41"/>
      <c r="AC434" s="41"/>
      <c r="AD434" s="41"/>
      <c r="AE434" s="41"/>
      <c r="AR434" s="226" t="s">
        <v>200</v>
      </c>
      <c r="AT434" s="226" t="s">
        <v>195</v>
      </c>
      <c r="AU434" s="226" t="s">
        <v>78</v>
      </c>
      <c r="AY434" s="20" t="s">
        <v>193</v>
      </c>
      <c r="BE434" s="227">
        <f>IF(N434="základní",J434,0)</f>
        <v>0</v>
      </c>
      <c r="BF434" s="227">
        <f>IF(N434="snížená",J434,0)</f>
        <v>0</v>
      </c>
      <c r="BG434" s="227">
        <f>IF(N434="zákl. přenesená",J434,0)</f>
        <v>0</v>
      </c>
      <c r="BH434" s="227">
        <f>IF(N434="sníž. přenesená",J434,0)</f>
        <v>0</v>
      </c>
      <c r="BI434" s="227">
        <f>IF(N434="nulová",J434,0)</f>
        <v>0</v>
      </c>
      <c r="BJ434" s="20" t="s">
        <v>76</v>
      </c>
      <c r="BK434" s="227">
        <f>ROUND(I434*H434,2)</f>
        <v>0</v>
      </c>
      <c r="BL434" s="20" t="s">
        <v>200</v>
      </c>
      <c r="BM434" s="226" t="s">
        <v>5124</v>
      </c>
    </row>
    <row r="435" s="2" customFormat="1">
      <c r="A435" s="41"/>
      <c r="B435" s="42"/>
      <c r="C435" s="43"/>
      <c r="D435" s="228" t="s">
        <v>202</v>
      </c>
      <c r="E435" s="43"/>
      <c r="F435" s="229" t="s">
        <v>8092</v>
      </c>
      <c r="G435" s="43"/>
      <c r="H435" s="43"/>
      <c r="I435" s="230"/>
      <c r="J435" s="43"/>
      <c r="K435" s="43"/>
      <c r="L435" s="47"/>
      <c r="M435" s="231"/>
      <c r="N435" s="232"/>
      <c r="O435" s="87"/>
      <c r="P435" s="87"/>
      <c r="Q435" s="87"/>
      <c r="R435" s="87"/>
      <c r="S435" s="87"/>
      <c r="T435" s="88"/>
      <c r="U435" s="41"/>
      <c r="V435" s="41"/>
      <c r="W435" s="41"/>
      <c r="X435" s="41"/>
      <c r="Y435" s="41"/>
      <c r="Z435" s="41"/>
      <c r="AA435" s="41"/>
      <c r="AB435" s="41"/>
      <c r="AC435" s="41"/>
      <c r="AD435" s="41"/>
      <c r="AE435" s="41"/>
      <c r="AT435" s="20" t="s">
        <v>202</v>
      </c>
      <c r="AU435" s="20" t="s">
        <v>78</v>
      </c>
    </row>
    <row r="436" s="2" customFormat="1" ht="16.5" customHeight="1">
      <c r="A436" s="41"/>
      <c r="B436" s="42"/>
      <c r="C436" s="215" t="s">
        <v>4032</v>
      </c>
      <c r="D436" s="215" t="s">
        <v>195</v>
      </c>
      <c r="E436" s="216" t="s">
        <v>8093</v>
      </c>
      <c r="F436" s="217" t="s">
        <v>8094</v>
      </c>
      <c r="G436" s="218" t="s">
        <v>7609</v>
      </c>
      <c r="H436" s="219">
        <v>1</v>
      </c>
      <c r="I436" s="220"/>
      <c r="J436" s="221">
        <f>ROUND(I436*H436,2)</f>
        <v>0</v>
      </c>
      <c r="K436" s="217" t="s">
        <v>19</v>
      </c>
      <c r="L436" s="47"/>
      <c r="M436" s="222" t="s">
        <v>19</v>
      </c>
      <c r="N436" s="223" t="s">
        <v>40</v>
      </c>
      <c r="O436" s="87"/>
      <c r="P436" s="224">
        <f>O436*H436</f>
        <v>0</v>
      </c>
      <c r="Q436" s="224">
        <v>0</v>
      </c>
      <c r="R436" s="224">
        <f>Q436*H436</f>
        <v>0</v>
      </c>
      <c r="S436" s="224">
        <v>0</v>
      </c>
      <c r="T436" s="225">
        <f>S436*H436</f>
        <v>0</v>
      </c>
      <c r="U436" s="41"/>
      <c r="V436" s="41"/>
      <c r="W436" s="41"/>
      <c r="X436" s="41"/>
      <c r="Y436" s="41"/>
      <c r="Z436" s="41"/>
      <c r="AA436" s="41"/>
      <c r="AB436" s="41"/>
      <c r="AC436" s="41"/>
      <c r="AD436" s="41"/>
      <c r="AE436" s="41"/>
      <c r="AR436" s="226" t="s">
        <v>200</v>
      </c>
      <c r="AT436" s="226" t="s">
        <v>195</v>
      </c>
      <c r="AU436" s="226" t="s">
        <v>78</v>
      </c>
      <c r="AY436" s="20" t="s">
        <v>193</v>
      </c>
      <c r="BE436" s="227">
        <f>IF(N436="základní",J436,0)</f>
        <v>0</v>
      </c>
      <c r="BF436" s="227">
        <f>IF(N436="snížená",J436,0)</f>
        <v>0</v>
      </c>
      <c r="BG436" s="227">
        <f>IF(N436="zákl. přenesená",J436,0)</f>
        <v>0</v>
      </c>
      <c r="BH436" s="227">
        <f>IF(N436="sníž. přenesená",J436,0)</f>
        <v>0</v>
      </c>
      <c r="BI436" s="227">
        <f>IF(N436="nulová",J436,0)</f>
        <v>0</v>
      </c>
      <c r="BJ436" s="20" t="s">
        <v>76</v>
      </c>
      <c r="BK436" s="227">
        <f>ROUND(I436*H436,2)</f>
        <v>0</v>
      </c>
      <c r="BL436" s="20" t="s">
        <v>200</v>
      </c>
      <c r="BM436" s="226" t="s">
        <v>5132</v>
      </c>
    </row>
    <row r="437" s="2" customFormat="1">
      <c r="A437" s="41"/>
      <c r="B437" s="42"/>
      <c r="C437" s="43"/>
      <c r="D437" s="228" t="s">
        <v>202</v>
      </c>
      <c r="E437" s="43"/>
      <c r="F437" s="229" t="s">
        <v>8094</v>
      </c>
      <c r="G437" s="43"/>
      <c r="H437" s="43"/>
      <c r="I437" s="230"/>
      <c r="J437" s="43"/>
      <c r="K437" s="43"/>
      <c r="L437" s="47"/>
      <c r="M437" s="231"/>
      <c r="N437" s="232"/>
      <c r="O437" s="87"/>
      <c r="P437" s="87"/>
      <c r="Q437" s="87"/>
      <c r="R437" s="87"/>
      <c r="S437" s="87"/>
      <c r="T437" s="88"/>
      <c r="U437" s="41"/>
      <c r="V437" s="41"/>
      <c r="W437" s="41"/>
      <c r="X437" s="41"/>
      <c r="Y437" s="41"/>
      <c r="Z437" s="41"/>
      <c r="AA437" s="41"/>
      <c r="AB437" s="41"/>
      <c r="AC437" s="41"/>
      <c r="AD437" s="41"/>
      <c r="AE437" s="41"/>
      <c r="AT437" s="20" t="s">
        <v>202</v>
      </c>
      <c r="AU437" s="20" t="s">
        <v>78</v>
      </c>
    </row>
    <row r="438" s="2" customFormat="1" ht="16.5" customHeight="1">
      <c r="A438" s="41"/>
      <c r="B438" s="42"/>
      <c r="C438" s="215" t="s">
        <v>4036</v>
      </c>
      <c r="D438" s="215" t="s">
        <v>195</v>
      </c>
      <c r="E438" s="216" t="s">
        <v>8095</v>
      </c>
      <c r="F438" s="217" t="s">
        <v>8096</v>
      </c>
      <c r="G438" s="218" t="s">
        <v>7609</v>
      </c>
      <c r="H438" s="219">
        <v>3</v>
      </c>
      <c r="I438" s="220"/>
      <c r="J438" s="221">
        <f>ROUND(I438*H438,2)</f>
        <v>0</v>
      </c>
      <c r="K438" s="217" t="s">
        <v>19</v>
      </c>
      <c r="L438" s="47"/>
      <c r="M438" s="222" t="s">
        <v>19</v>
      </c>
      <c r="N438" s="223" t="s">
        <v>40</v>
      </c>
      <c r="O438" s="87"/>
      <c r="P438" s="224">
        <f>O438*H438</f>
        <v>0</v>
      </c>
      <c r="Q438" s="224">
        <v>0</v>
      </c>
      <c r="R438" s="224">
        <f>Q438*H438</f>
        <v>0</v>
      </c>
      <c r="S438" s="224">
        <v>0</v>
      </c>
      <c r="T438" s="225">
        <f>S438*H438</f>
        <v>0</v>
      </c>
      <c r="U438" s="41"/>
      <c r="V438" s="41"/>
      <c r="W438" s="41"/>
      <c r="X438" s="41"/>
      <c r="Y438" s="41"/>
      <c r="Z438" s="41"/>
      <c r="AA438" s="41"/>
      <c r="AB438" s="41"/>
      <c r="AC438" s="41"/>
      <c r="AD438" s="41"/>
      <c r="AE438" s="41"/>
      <c r="AR438" s="226" t="s">
        <v>200</v>
      </c>
      <c r="AT438" s="226" t="s">
        <v>195</v>
      </c>
      <c r="AU438" s="226" t="s">
        <v>78</v>
      </c>
      <c r="AY438" s="20" t="s">
        <v>193</v>
      </c>
      <c r="BE438" s="227">
        <f>IF(N438="základní",J438,0)</f>
        <v>0</v>
      </c>
      <c r="BF438" s="227">
        <f>IF(N438="snížená",J438,0)</f>
        <v>0</v>
      </c>
      <c r="BG438" s="227">
        <f>IF(N438="zákl. přenesená",J438,0)</f>
        <v>0</v>
      </c>
      <c r="BH438" s="227">
        <f>IF(N438="sníž. přenesená",J438,0)</f>
        <v>0</v>
      </c>
      <c r="BI438" s="227">
        <f>IF(N438="nulová",J438,0)</f>
        <v>0</v>
      </c>
      <c r="BJ438" s="20" t="s">
        <v>76</v>
      </c>
      <c r="BK438" s="227">
        <f>ROUND(I438*H438,2)</f>
        <v>0</v>
      </c>
      <c r="BL438" s="20" t="s">
        <v>200</v>
      </c>
      <c r="BM438" s="226" t="s">
        <v>5140</v>
      </c>
    </row>
    <row r="439" s="2" customFormat="1">
      <c r="A439" s="41"/>
      <c r="B439" s="42"/>
      <c r="C439" s="43"/>
      <c r="D439" s="228" t="s">
        <v>202</v>
      </c>
      <c r="E439" s="43"/>
      <c r="F439" s="229" t="s">
        <v>8096</v>
      </c>
      <c r="G439" s="43"/>
      <c r="H439" s="43"/>
      <c r="I439" s="230"/>
      <c r="J439" s="43"/>
      <c r="K439" s="43"/>
      <c r="L439" s="47"/>
      <c r="M439" s="231"/>
      <c r="N439" s="232"/>
      <c r="O439" s="87"/>
      <c r="P439" s="87"/>
      <c r="Q439" s="87"/>
      <c r="R439" s="87"/>
      <c r="S439" s="87"/>
      <c r="T439" s="88"/>
      <c r="U439" s="41"/>
      <c r="V439" s="41"/>
      <c r="W439" s="41"/>
      <c r="X439" s="41"/>
      <c r="Y439" s="41"/>
      <c r="Z439" s="41"/>
      <c r="AA439" s="41"/>
      <c r="AB439" s="41"/>
      <c r="AC439" s="41"/>
      <c r="AD439" s="41"/>
      <c r="AE439" s="41"/>
      <c r="AT439" s="20" t="s">
        <v>202</v>
      </c>
      <c r="AU439" s="20" t="s">
        <v>78</v>
      </c>
    </row>
    <row r="440" s="2" customFormat="1" ht="16.5" customHeight="1">
      <c r="A440" s="41"/>
      <c r="B440" s="42"/>
      <c r="C440" s="215" t="s">
        <v>4060</v>
      </c>
      <c r="D440" s="215" t="s">
        <v>195</v>
      </c>
      <c r="E440" s="216" t="s">
        <v>8097</v>
      </c>
      <c r="F440" s="217" t="s">
        <v>8098</v>
      </c>
      <c r="G440" s="218" t="s">
        <v>7609</v>
      </c>
      <c r="H440" s="219">
        <v>10</v>
      </c>
      <c r="I440" s="220"/>
      <c r="J440" s="221">
        <f>ROUND(I440*H440,2)</f>
        <v>0</v>
      </c>
      <c r="K440" s="217" t="s">
        <v>19</v>
      </c>
      <c r="L440" s="47"/>
      <c r="M440" s="222" t="s">
        <v>19</v>
      </c>
      <c r="N440" s="223" t="s">
        <v>40</v>
      </c>
      <c r="O440" s="87"/>
      <c r="P440" s="224">
        <f>O440*H440</f>
        <v>0</v>
      </c>
      <c r="Q440" s="224">
        <v>0</v>
      </c>
      <c r="R440" s="224">
        <f>Q440*H440</f>
        <v>0</v>
      </c>
      <c r="S440" s="224">
        <v>0</v>
      </c>
      <c r="T440" s="225">
        <f>S440*H440</f>
        <v>0</v>
      </c>
      <c r="U440" s="41"/>
      <c r="V440" s="41"/>
      <c r="W440" s="41"/>
      <c r="X440" s="41"/>
      <c r="Y440" s="41"/>
      <c r="Z440" s="41"/>
      <c r="AA440" s="41"/>
      <c r="AB440" s="41"/>
      <c r="AC440" s="41"/>
      <c r="AD440" s="41"/>
      <c r="AE440" s="41"/>
      <c r="AR440" s="226" t="s">
        <v>200</v>
      </c>
      <c r="AT440" s="226" t="s">
        <v>195</v>
      </c>
      <c r="AU440" s="226" t="s">
        <v>78</v>
      </c>
      <c r="AY440" s="20" t="s">
        <v>193</v>
      </c>
      <c r="BE440" s="227">
        <f>IF(N440="základní",J440,0)</f>
        <v>0</v>
      </c>
      <c r="BF440" s="227">
        <f>IF(N440="snížená",J440,0)</f>
        <v>0</v>
      </c>
      <c r="BG440" s="227">
        <f>IF(N440="zákl. přenesená",J440,0)</f>
        <v>0</v>
      </c>
      <c r="BH440" s="227">
        <f>IF(N440="sníž. přenesená",J440,0)</f>
        <v>0</v>
      </c>
      <c r="BI440" s="227">
        <f>IF(N440="nulová",J440,0)</f>
        <v>0</v>
      </c>
      <c r="BJ440" s="20" t="s">
        <v>76</v>
      </c>
      <c r="BK440" s="227">
        <f>ROUND(I440*H440,2)</f>
        <v>0</v>
      </c>
      <c r="BL440" s="20" t="s">
        <v>200</v>
      </c>
      <c r="BM440" s="226" t="s">
        <v>5145</v>
      </c>
    </row>
    <row r="441" s="2" customFormat="1">
      <c r="A441" s="41"/>
      <c r="B441" s="42"/>
      <c r="C441" s="43"/>
      <c r="D441" s="228" t="s">
        <v>202</v>
      </c>
      <c r="E441" s="43"/>
      <c r="F441" s="229" t="s">
        <v>8098</v>
      </c>
      <c r="G441" s="43"/>
      <c r="H441" s="43"/>
      <c r="I441" s="230"/>
      <c r="J441" s="43"/>
      <c r="K441" s="43"/>
      <c r="L441" s="47"/>
      <c r="M441" s="231"/>
      <c r="N441" s="232"/>
      <c r="O441" s="87"/>
      <c r="P441" s="87"/>
      <c r="Q441" s="87"/>
      <c r="R441" s="87"/>
      <c r="S441" s="87"/>
      <c r="T441" s="88"/>
      <c r="U441" s="41"/>
      <c r="V441" s="41"/>
      <c r="W441" s="41"/>
      <c r="X441" s="41"/>
      <c r="Y441" s="41"/>
      <c r="Z441" s="41"/>
      <c r="AA441" s="41"/>
      <c r="AB441" s="41"/>
      <c r="AC441" s="41"/>
      <c r="AD441" s="41"/>
      <c r="AE441" s="41"/>
      <c r="AT441" s="20" t="s">
        <v>202</v>
      </c>
      <c r="AU441" s="20" t="s">
        <v>78</v>
      </c>
    </row>
    <row r="442" s="2" customFormat="1" ht="16.5" customHeight="1">
      <c r="A442" s="41"/>
      <c r="B442" s="42"/>
      <c r="C442" s="215" t="s">
        <v>4063</v>
      </c>
      <c r="D442" s="215" t="s">
        <v>195</v>
      </c>
      <c r="E442" s="216" t="s">
        <v>8099</v>
      </c>
      <c r="F442" s="217" t="s">
        <v>8100</v>
      </c>
      <c r="G442" s="218" t="s">
        <v>7609</v>
      </c>
      <c r="H442" s="219">
        <v>3</v>
      </c>
      <c r="I442" s="220"/>
      <c r="J442" s="221">
        <f>ROUND(I442*H442,2)</f>
        <v>0</v>
      </c>
      <c r="K442" s="217" t="s">
        <v>19</v>
      </c>
      <c r="L442" s="47"/>
      <c r="M442" s="222" t="s">
        <v>19</v>
      </c>
      <c r="N442" s="223" t="s">
        <v>40</v>
      </c>
      <c r="O442" s="87"/>
      <c r="P442" s="224">
        <f>O442*H442</f>
        <v>0</v>
      </c>
      <c r="Q442" s="224">
        <v>0</v>
      </c>
      <c r="R442" s="224">
        <f>Q442*H442</f>
        <v>0</v>
      </c>
      <c r="S442" s="224">
        <v>0</v>
      </c>
      <c r="T442" s="225">
        <f>S442*H442</f>
        <v>0</v>
      </c>
      <c r="U442" s="41"/>
      <c r="V442" s="41"/>
      <c r="W442" s="41"/>
      <c r="X442" s="41"/>
      <c r="Y442" s="41"/>
      <c r="Z442" s="41"/>
      <c r="AA442" s="41"/>
      <c r="AB442" s="41"/>
      <c r="AC442" s="41"/>
      <c r="AD442" s="41"/>
      <c r="AE442" s="41"/>
      <c r="AR442" s="226" t="s">
        <v>200</v>
      </c>
      <c r="AT442" s="226" t="s">
        <v>195</v>
      </c>
      <c r="AU442" s="226" t="s">
        <v>78</v>
      </c>
      <c r="AY442" s="20" t="s">
        <v>193</v>
      </c>
      <c r="BE442" s="227">
        <f>IF(N442="základní",J442,0)</f>
        <v>0</v>
      </c>
      <c r="BF442" s="227">
        <f>IF(N442="snížená",J442,0)</f>
        <v>0</v>
      </c>
      <c r="BG442" s="227">
        <f>IF(N442="zákl. přenesená",J442,0)</f>
        <v>0</v>
      </c>
      <c r="BH442" s="227">
        <f>IF(N442="sníž. přenesená",J442,0)</f>
        <v>0</v>
      </c>
      <c r="BI442" s="227">
        <f>IF(N442="nulová",J442,0)</f>
        <v>0</v>
      </c>
      <c r="BJ442" s="20" t="s">
        <v>76</v>
      </c>
      <c r="BK442" s="227">
        <f>ROUND(I442*H442,2)</f>
        <v>0</v>
      </c>
      <c r="BL442" s="20" t="s">
        <v>200</v>
      </c>
      <c r="BM442" s="226" t="s">
        <v>5171</v>
      </c>
    </row>
    <row r="443" s="2" customFormat="1">
      <c r="A443" s="41"/>
      <c r="B443" s="42"/>
      <c r="C443" s="43"/>
      <c r="D443" s="228" t="s">
        <v>202</v>
      </c>
      <c r="E443" s="43"/>
      <c r="F443" s="229" t="s">
        <v>8100</v>
      </c>
      <c r="G443" s="43"/>
      <c r="H443" s="43"/>
      <c r="I443" s="230"/>
      <c r="J443" s="43"/>
      <c r="K443" s="43"/>
      <c r="L443" s="47"/>
      <c r="M443" s="231"/>
      <c r="N443" s="232"/>
      <c r="O443" s="87"/>
      <c r="P443" s="87"/>
      <c r="Q443" s="87"/>
      <c r="R443" s="87"/>
      <c r="S443" s="87"/>
      <c r="T443" s="88"/>
      <c r="U443" s="41"/>
      <c r="V443" s="41"/>
      <c r="W443" s="41"/>
      <c r="X443" s="41"/>
      <c r="Y443" s="41"/>
      <c r="Z443" s="41"/>
      <c r="AA443" s="41"/>
      <c r="AB443" s="41"/>
      <c r="AC443" s="41"/>
      <c r="AD443" s="41"/>
      <c r="AE443" s="41"/>
      <c r="AT443" s="20" t="s">
        <v>202</v>
      </c>
      <c r="AU443" s="20" t="s">
        <v>78</v>
      </c>
    </row>
    <row r="444" s="2" customFormat="1" ht="16.5" customHeight="1">
      <c r="A444" s="41"/>
      <c r="B444" s="42"/>
      <c r="C444" s="215" t="s">
        <v>4065</v>
      </c>
      <c r="D444" s="215" t="s">
        <v>195</v>
      </c>
      <c r="E444" s="216" t="s">
        <v>8101</v>
      </c>
      <c r="F444" s="217" t="s">
        <v>8102</v>
      </c>
      <c r="G444" s="218" t="s">
        <v>7609</v>
      </c>
      <c r="H444" s="219">
        <v>2</v>
      </c>
      <c r="I444" s="220"/>
      <c r="J444" s="221">
        <f>ROUND(I444*H444,2)</f>
        <v>0</v>
      </c>
      <c r="K444" s="217" t="s">
        <v>19</v>
      </c>
      <c r="L444" s="47"/>
      <c r="M444" s="222" t="s">
        <v>19</v>
      </c>
      <c r="N444" s="223" t="s">
        <v>40</v>
      </c>
      <c r="O444" s="87"/>
      <c r="P444" s="224">
        <f>O444*H444</f>
        <v>0</v>
      </c>
      <c r="Q444" s="224">
        <v>0</v>
      </c>
      <c r="R444" s="224">
        <f>Q444*H444</f>
        <v>0</v>
      </c>
      <c r="S444" s="224">
        <v>0</v>
      </c>
      <c r="T444" s="225">
        <f>S444*H444</f>
        <v>0</v>
      </c>
      <c r="U444" s="41"/>
      <c r="V444" s="41"/>
      <c r="W444" s="41"/>
      <c r="X444" s="41"/>
      <c r="Y444" s="41"/>
      <c r="Z444" s="41"/>
      <c r="AA444" s="41"/>
      <c r="AB444" s="41"/>
      <c r="AC444" s="41"/>
      <c r="AD444" s="41"/>
      <c r="AE444" s="41"/>
      <c r="AR444" s="226" t="s">
        <v>200</v>
      </c>
      <c r="AT444" s="226" t="s">
        <v>195</v>
      </c>
      <c r="AU444" s="226" t="s">
        <v>78</v>
      </c>
      <c r="AY444" s="20" t="s">
        <v>193</v>
      </c>
      <c r="BE444" s="227">
        <f>IF(N444="základní",J444,0)</f>
        <v>0</v>
      </c>
      <c r="BF444" s="227">
        <f>IF(N444="snížená",J444,0)</f>
        <v>0</v>
      </c>
      <c r="BG444" s="227">
        <f>IF(N444="zákl. přenesená",J444,0)</f>
        <v>0</v>
      </c>
      <c r="BH444" s="227">
        <f>IF(N444="sníž. přenesená",J444,0)</f>
        <v>0</v>
      </c>
      <c r="BI444" s="227">
        <f>IF(N444="nulová",J444,0)</f>
        <v>0</v>
      </c>
      <c r="BJ444" s="20" t="s">
        <v>76</v>
      </c>
      <c r="BK444" s="227">
        <f>ROUND(I444*H444,2)</f>
        <v>0</v>
      </c>
      <c r="BL444" s="20" t="s">
        <v>200</v>
      </c>
      <c r="BM444" s="226" t="s">
        <v>5176</v>
      </c>
    </row>
    <row r="445" s="2" customFormat="1">
      <c r="A445" s="41"/>
      <c r="B445" s="42"/>
      <c r="C445" s="43"/>
      <c r="D445" s="228" t="s">
        <v>202</v>
      </c>
      <c r="E445" s="43"/>
      <c r="F445" s="229" t="s">
        <v>8102</v>
      </c>
      <c r="G445" s="43"/>
      <c r="H445" s="43"/>
      <c r="I445" s="230"/>
      <c r="J445" s="43"/>
      <c r="K445" s="43"/>
      <c r="L445" s="47"/>
      <c r="M445" s="231"/>
      <c r="N445" s="232"/>
      <c r="O445" s="87"/>
      <c r="P445" s="87"/>
      <c r="Q445" s="87"/>
      <c r="R445" s="87"/>
      <c r="S445" s="87"/>
      <c r="T445" s="88"/>
      <c r="U445" s="41"/>
      <c r="V445" s="41"/>
      <c r="W445" s="41"/>
      <c r="X445" s="41"/>
      <c r="Y445" s="41"/>
      <c r="Z445" s="41"/>
      <c r="AA445" s="41"/>
      <c r="AB445" s="41"/>
      <c r="AC445" s="41"/>
      <c r="AD445" s="41"/>
      <c r="AE445" s="41"/>
      <c r="AT445" s="20" t="s">
        <v>202</v>
      </c>
      <c r="AU445" s="20" t="s">
        <v>78</v>
      </c>
    </row>
    <row r="446" s="2" customFormat="1" ht="16.5" customHeight="1">
      <c r="A446" s="41"/>
      <c r="B446" s="42"/>
      <c r="C446" s="215" t="s">
        <v>4071</v>
      </c>
      <c r="D446" s="215" t="s">
        <v>195</v>
      </c>
      <c r="E446" s="216" t="s">
        <v>8103</v>
      </c>
      <c r="F446" s="217" t="s">
        <v>8104</v>
      </c>
      <c r="G446" s="218" t="s">
        <v>7609</v>
      </c>
      <c r="H446" s="219">
        <v>3</v>
      </c>
      <c r="I446" s="220"/>
      <c r="J446" s="221">
        <f>ROUND(I446*H446,2)</f>
        <v>0</v>
      </c>
      <c r="K446" s="217" t="s">
        <v>19</v>
      </c>
      <c r="L446" s="47"/>
      <c r="M446" s="222" t="s">
        <v>19</v>
      </c>
      <c r="N446" s="223" t="s">
        <v>40</v>
      </c>
      <c r="O446" s="87"/>
      <c r="P446" s="224">
        <f>O446*H446</f>
        <v>0</v>
      </c>
      <c r="Q446" s="224">
        <v>0</v>
      </c>
      <c r="R446" s="224">
        <f>Q446*H446</f>
        <v>0</v>
      </c>
      <c r="S446" s="224">
        <v>0</v>
      </c>
      <c r="T446" s="225">
        <f>S446*H446</f>
        <v>0</v>
      </c>
      <c r="U446" s="41"/>
      <c r="V446" s="41"/>
      <c r="W446" s="41"/>
      <c r="X446" s="41"/>
      <c r="Y446" s="41"/>
      <c r="Z446" s="41"/>
      <c r="AA446" s="41"/>
      <c r="AB446" s="41"/>
      <c r="AC446" s="41"/>
      <c r="AD446" s="41"/>
      <c r="AE446" s="41"/>
      <c r="AR446" s="226" t="s">
        <v>200</v>
      </c>
      <c r="AT446" s="226" t="s">
        <v>195</v>
      </c>
      <c r="AU446" s="226" t="s">
        <v>78</v>
      </c>
      <c r="AY446" s="20" t="s">
        <v>193</v>
      </c>
      <c r="BE446" s="227">
        <f>IF(N446="základní",J446,0)</f>
        <v>0</v>
      </c>
      <c r="BF446" s="227">
        <f>IF(N446="snížená",J446,0)</f>
        <v>0</v>
      </c>
      <c r="BG446" s="227">
        <f>IF(N446="zákl. přenesená",J446,0)</f>
        <v>0</v>
      </c>
      <c r="BH446" s="227">
        <f>IF(N446="sníž. přenesená",J446,0)</f>
        <v>0</v>
      </c>
      <c r="BI446" s="227">
        <f>IF(N446="nulová",J446,0)</f>
        <v>0</v>
      </c>
      <c r="BJ446" s="20" t="s">
        <v>76</v>
      </c>
      <c r="BK446" s="227">
        <f>ROUND(I446*H446,2)</f>
        <v>0</v>
      </c>
      <c r="BL446" s="20" t="s">
        <v>200</v>
      </c>
      <c r="BM446" s="226" t="s">
        <v>5188</v>
      </c>
    </row>
    <row r="447" s="2" customFormat="1">
      <c r="A447" s="41"/>
      <c r="B447" s="42"/>
      <c r="C447" s="43"/>
      <c r="D447" s="228" t="s">
        <v>202</v>
      </c>
      <c r="E447" s="43"/>
      <c r="F447" s="229" t="s">
        <v>8104</v>
      </c>
      <c r="G447" s="43"/>
      <c r="H447" s="43"/>
      <c r="I447" s="230"/>
      <c r="J447" s="43"/>
      <c r="K447" s="43"/>
      <c r="L447" s="47"/>
      <c r="M447" s="231"/>
      <c r="N447" s="232"/>
      <c r="O447" s="87"/>
      <c r="P447" s="87"/>
      <c r="Q447" s="87"/>
      <c r="R447" s="87"/>
      <c r="S447" s="87"/>
      <c r="T447" s="88"/>
      <c r="U447" s="41"/>
      <c r="V447" s="41"/>
      <c r="W447" s="41"/>
      <c r="X447" s="41"/>
      <c r="Y447" s="41"/>
      <c r="Z447" s="41"/>
      <c r="AA447" s="41"/>
      <c r="AB447" s="41"/>
      <c r="AC447" s="41"/>
      <c r="AD447" s="41"/>
      <c r="AE447" s="41"/>
      <c r="AT447" s="20" t="s">
        <v>202</v>
      </c>
      <c r="AU447" s="20" t="s">
        <v>78</v>
      </c>
    </row>
    <row r="448" s="2" customFormat="1" ht="16.5" customHeight="1">
      <c r="A448" s="41"/>
      <c r="B448" s="42"/>
      <c r="C448" s="215" t="s">
        <v>4088</v>
      </c>
      <c r="D448" s="215" t="s">
        <v>195</v>
      </c>
      <c r="E448" s="216" t="s">
        <v>8105</v>
      </c>
      <c r="F448" s="217" t="s">
        <v>8106</v>
      </c>
      <c r="G448" s="218" t="s">
        <v>7609</v>
      </c>
      <c r="H448" s="219">
        <v>3</v>
      </c>
      <c r="I448" s="220"/>
      <c r="J448" s="221">
        <f>ROUND(I448*H448,2)</f>
        <v>0</v>
      </c>
      <c r="K448" s="217" t="s">
        <v>19</v>
      </c>
      <c r="L448" s="47"/>
      <c r="M448" s="222" t="s">
        <v>19</v>
      </c>
      <c r="N448" s="223" t="s">
        <v>40</v>
      </c>
      <c r="O448" s="87"/>
      <c r="P448" s="224">
        <f>O448*H448</f>
        <v>0</v>
      </c>
      <c r="Q448" s="224">
        <v>0</v>
      </c>
      <c r="R448" s="224">
        <f>Q448*H448</f>
        <v>0</v>
      </c>
      <c r="S448" s="224">
        <v>0</v>
      </c>
      <c r="T448" s="225">
        <f>S448*H448</f>
        <v>0</v>
      </c>
      <c r="U448" s="41"/>
      <c r="V448" s="41"/>
      <c r="W448" s="41"/>
      <c r="X448" s="41"/>
      <c r="Y448" s="41"/>
      <c r="Z448" s="41"/>
      <c r="AA448" s="41"/>
      <c r="AB448" s="41"/>
      <c r="AC448" s="41"/>
      <c r="AD448" s="41"/>
      <c r="AE448" s="41"/>
      <c r="AR448" s="226" t="s">
        <v>200</v>
      </c>
      <c r="AT448" s="226" t="s">
        <v>195</v>
      </c>
      <c r="AU448" s="226" t="s">
        <v>78</v>
      </c>
      <c r="AY448" s="20" t="s">
        <v>193</v>
      </c>
      <c r="BE448" s="227">
        <f>IF(N448="základní",J448,0)</f>
        <v>0</v>
      </c>
      <c r="BF448" s="227">
        <f>IF(N448="snížená",J448,0)</f>
        <v>0</v>
      </c>
      <c r="BG448" s="227">
        <f>IF(N448="zákl. přenesená",J448,0)</f>
        <v>0</v>
      </c>
      <c r="BH448" s="227">
        <f>IF(N448="sníž. přenesená",J448,0)</f>
        <v>0</v>
      </c>
      <c r="BI448" s="227">
        <f>IF(N448="nulová",J448,0)</f>
        <v>0</v>
      </c>
      <c r="BJ448" s="20" t="s">
        <v>76</v>
      </c>
      <c r="BK448" s="227">
        <f>ROUND(I448*H448,2)</f>
        <v>0</v>
      </c>
      <c r="BL448" s="20" t="s">
        <v>200</v>
      </c>
      <c r="BM448" s="226" t="s">
        <v>5194</v>
      </c>
    </row>
    <row r="449" s="2" customFormat="1">
      <c r="A449" s="41"/>
      <c r="B449" s="42"/>
      <c r="C449" s="43"/>
      <c r="D449" s="228" t="s">
        <v>202</v>
      </c>
      <c r="E449" s="43"/>
      <c r="F449" s="229" t="s">
        <v>8106</v>
      </c>
      <c r="G449" s="43"/>
      <c r="H449" s="43"/>
      <c r="I449" s="230"/>
      <c r="J449" s="43"/>
      <c r="K449" s="43"/>
      <c r="L449" s="47"/>
      <c r="M449" s="231"/>
      <c r="N449" s="232"/>
      <c r="O449" s="87"/>
      <c r="P449" s="87"/>
      <c r="Q449" s="87"/>
      <c r="R449" s="87"/>
      <c r="S449" s="87"/>
      <c r="T449" s="88"/>
      <c r="U449" s="41"/>
      <c r="V449" s="41"/>
      <c r="W449" s="41"/>
      <c r="X449" s="41"/>
      <c r="Y449" s="41"/>
      <c r="Z449" s="41"/>
      <c r="AA449" s="41"/>
      <c r="AB449" s="41"/>
      <c r="AC449" s="41"/>
      <c r="AD449" s="41"/>
      <c r="AE449" s="41"/>
      <c r="AT449" s="20" t="s">
        <v>202</v>
      </c>
      <c r="AU449" s="20" t="s">
        <v>78</v>
      </c>
    </row>
    <row r="450" s="2" customFormat="1" ht="16.5" customHeight="1">
      <c r="A450" s="41"/>
      <c r="B450" s="42"/>
      <c r="C450" s="215" t="s">
        <v>4100</v>
      </c>
      <c r="D450" s="215" t="s">
        <v>195</v>
      </c>
      <c r="E450" s="216" t="s">
        <v>8107</v>
      </c>
      <c r="F450" s="217" t="s">
        <v>8108</v>
      </c>
      <c r="G450" s="218" t="s">
        <v>7609</v>
      </c>
      <c r="H450" s="219">
        <v>2</v>
      </c>
      <c r="I450" s="220"/>
      <c r="J450" s="221">
        <f>ROUND(I450*H450,2)</f>
        <v>0</v>
      </c>
      <c r="K450" s="217" t="s">
        <v>19</v>
      </c>
      <c r="L450" s="47"/>
      <c r="M450" s="222" t="s">
        <v>19</v>
      </c>
      <c r="N450" s="223" t="s">
        <v>40</v>
      </c>
      <c r="O450" s="87"/>
      <c r="P450" s="224">
        <f>O450*H450</f>
        <v>0</v>
      </c>
      <c r="Q450" s="224">
        <v>0</v>
      </c>
      <c r="R450" s="224">
        <f>Q450*H450</f>
        <v>0</v>
      </c>
      <c r="S450" s="224">
        <v>0</v>
      </c>
      <c r="T450" s="225">
        <f>S450*H450</f>
        <v>0</v>
      </c>
      <c r="U450" s="41"/>
      <c r="V450" s="41"/>
      <c r="W450" s="41"/>
      <c r="X450" s="41"/>
      <c r="Y450" s="41"/>
      <c r="Z450" s="41"/>
      <c r="AA450" s="41"/>
      <c r="AB450" s="41"/>
      <c r="AC450" s="41"/>
      <c r="AD450" s="41"/>
      <c r="AE450" s="41"/>
      <c r="AR450" s="226" t="s">
        <v>200</v>
      </c>
      <c r="AT450" s="226" t="s">
        <v>195</v>
      </c>
      <c r="AU450" s="226" t="s">
        <v>78</v>
      </c>
      <c r="AY450" s="20" t="s">
        <v>193</v>
      </c>
      <c r="BE450" s="227">
        <f>IF(N450="základní",J450,0)</f>
        <v>0</v>
      </c>
      <c r="BF450" s="227">
        <f>IF(N450="snížená",J450,0)</f>
        <v>0</v>
      </c>
      <c r="BG450" s="227">
        <f>IF(N450="zákl. přenesená",J450,0)</f>
        <v>0</v>
      </c>
      <c r="BH450" s="227">
        <f>IF(N450="sníž. přenesená",J450,0)</f>
        <v>0</v>
      </c>
      <c r="BI450" s="227">
        <f>IF(N450="nulová",J450,0)</f>
        <v>0</v>
      </c>
      <c r="BJ450" s="20" t="s">
        <v>76</v>
      </c>
      <c r="BK450" s="227">
        <f>ROUND(I450*H450,2)</f>
        <v>0</v>
      </c>
      <c r="BL450" s="20" t="s">
        <v>200</v>
      </c>
      <c r="BM450" s="226" t="s">
        <v>5198</v>
      </c>
    </row>
    <row r="451" s="2" customFormat="1">
      <c r="A451" s="41"/>
      <c r="B451" s="42"/>
      <c r="C451" s="43"/>
      <c r="D451" s="228" t="s">
        <v>202</v>
      </c>
      <c r="E451" s="43"/>
      <c r="F451" s="229" t="s">
        <v>8108</v>
      </c>
      <c r="G451" s="43"/>
      <c r="H451" s="43"/>
      <c r="I451" s="230"/>
      <c r="J451" s="43"/>
      <c r="K451" s="43"/>
      <c r="L451" s="47"/>
      <c r="M451" s="231"/>
      <c r="N451" s="232"/>
      <c r="O451" s="87"/>
      <c r="P451" s="87"/>
      <c r="Q451" s="87"/>
      <c r="R451" s="87"/>
      <c r="S451" s="87"/>
      <c r="T451" s="88"/>
      <c r="U451" s="41"/>
      <c r="V451" s="41"/>
      <c r="W451" s="41"/>
      <c r="X451" s="41"/>
      <c r="Y451" s="41"/>
      <c r="Z451" s="41"/>
      <c r="AA451" s="41"/>
      <c r="AB451" s="41"/>
      <c r="AC451" s="41"/>
      <c r="AD451" s="41"/>
      <c r="AE451" s="41"/>
      <c r="AT451" s="20" t="s">
        <v>202</v>
      </c>
      <c r="AU451" s="20" t="s">
        <v>78</v>
      </c>
    </row>
    <row r="452" s="2" customFormat="1" ht="16.5" customHeight="1">
      <c r="A452" s="41"/>
      <c r="B452" s="42"/>
      <c r="C452" s="215" t="s">
        <v>3375</v>
      </c>
      <c r="D452" s="215" t="s">
        <v>195</v>
      </c>
      <c r="E452" s="216" t="s">
        <v>8109</v>
      </c>
      <c r="F452" s="217" t="s">
        <v>8110</v>
      </c>
      <c r="G452" s="218" t="s">
        <v>7609</v>
      </c>
      <c r="H452" s="219">
        <v>3</v>
      </c>
      <c r="I452" s="220"/>
      <c r="J452" s="221">
        <f>ROUND(I452*H452,2)</f>
        <v>0</v>
      </c>
      <c r="K452" s="217" t="s">
        <v>19</v>
      </c>
      <c r="L452" s="47"/>
      <c r="M452" s="222" t="s">
        <v>19</v>
      </c>
      <c r="N452" s="223" t="s">
        <v>40</v>
      </c>
      <c r="O452" s="87"/>
      <c r="P452" s="224">
        <f>O452*H452</f>
        <v>0</v>
      </c>
      <c r="Q452" s="224">
        <v>0</v>
      </c>
      <c r="R452" s="224">
        <f>Q452*H452</f>
        <v>0</v>
      </c>
      <c r="S452" s="224">
        <v>0</v>
      </c>
      <c r="T452" s="225">
        <f>S452*H452</f>
        <v>0</v>
      </c>
      <c r="U452" s="41"/>
      <c r="V452" s="41"/>
      <c r="W452" s="41"/>
      <c r="X452" s="41"/>
      <c r="Y452" s="41"/>
      <c r="Z452" s="41"/>
      <c r="AA452" s="41"/>
      <c r="AB452" s="41"/>
      <c r="AC452" s="41"/>
      <c r="AD452" s="41"/>
      <c r="AE452" s="41"/>
      <c r="AR452" s="226" t="s">
        <v>200</v>
      </c>
      <c r="AT452" s="226" t="s">
        <v>195</v>
      </c>
      <c r="AU452" s="226" t="s">
        <v>78</v>
      </c>
      <c r="AY452" s="20" t="s">
        <v>193</v>
      </c>
      <c r="BE452" s="227">
        <f>IF(N452="základní",J452,0)</f>
        <v>0</v>
      </c>
      <c r="BF452" s="227">
        <f>IF(N452="snížená",J452,0)</f>
        <v>0</v>
      </c>
      <c r="BG452" s="227">
        <f>IF(N452="zákl. přenesená",J452,0)</f>
        <v>0</v>
      </c>
      <c r="BH452" s="227">
        <f>IF(N452="sníž. přenesená",J452,0)</f>
        <v>0</v>
      </c>
      <c r="BI452" s="227">
        <f>IF(N452="nulová",J452,0)</f>
        <v>0</v>
      </c>
      <c r="BJ452" s="20" t="s">
        <v>76</v>
      </c>
      <c r="BK452" s="227">
        <f>ROUND(I452*H452,2)</f>
        <v>0</v>
      </c>
      <c r="BL452" s="20" t="s">
        <v>200</v>
      </c>
      <c r="BM452" s="226" t="s">
        <v>5202</v>
      </c>
    </row>
    <row r="453" s="2" customFormat="1">
      <c r="A453" s="41"/>
      <c r="B453" s="42"/>
      <c r="C453" s="43"/>
      <c r="D453" s="228" t="s">
        <v>202</v>
      </c>
      <c r="E453" s="43"/>
      <c r="F453" s="229" t="s">
        <v>8110</v>
      </c>
      <c r="G453" s="43"/>
      <c r="H453" s="43"/>
      <c r="I453" s="230"/>
      <c r="J453" s="43"/>
      <c r="K453" s="43"/>
      <c r="L453" s="47"/>
      <c r="M453" s="231"/>
      <c r="N453" s="232"/>
      <c r="O453" s="87"/>
      <c r="P453" s="87"/>
      <c r="Q453" s="87"/>
      <c r="R453" s="87"/>
      <c r="S453" s="87"/>
      <c r="T453" s="88"/>
      <c r="U453" s="41"/>
      <c r="V453" s="41"/>
      <c r="W453" s="41"/>
      <c r="X453" s="41"/>
      <c r="Y453" s="41"/>
      <c r="Z453" s="41"/>
      <c r="AA453" s="41"/>
      <c r="AB453" s="41"/>
      <c r="AC453" s="41"/>
      <c r="AD453" s="41"/>
      <c r="AE453" s="41"/>
      <c r="AT453" s="20" t="s">
        <v>202</v>
      </c>
      <c r="AU453" s="20" t="s">
        <v>78</v>
      </c>
    </row>
    <row r="454" s="2" customFormat="1" ht="16.5" customHeight="1">
      <c r="A454" s="41"/>
      <c r="B454" s="42"/>
      <c r="C454" s="215" t="s">
        <v>4128</v>
      </c>
      <c r="D454" s="215" t="s">
        <v>195</v>
      </c>
      <c r="E454" s="216" t="s">
        <v>8111</v>
      </c>
      <c r="F454" s="217" t="s">
        <v>8112</v>
      </c>
      <c r="G454" s="218" t="s">
        <v>7609</v>
      </c>
      <c r="H454" s="219">
        <v>1</v>
      </c>
      <c r="I454" s="220"/>
      <c r="J454" s="221">
        <f>ROUND(I454*H454,2)</f>
        <v>0</v>
      </c>
      <c r="K454" s="217" t="s">
        <v>19</v>
      </c>
      <c r="L454" s="47"/>
      <c r="M454" s="222" t="s">
        <v>19</v>
      </c>
      <c r="N454" s="223" t="s">
        <v>40</v>
      </c>
      <c r="O454" s="87"/>
      <c r="P454" s="224">
        <f>O454*H454</f>
        <v>0</v>
      </c>
      <c r="Q454" s="224">
        <v>0</v>
      </c>
      <c r="R454" s="224">
        <f>Q454*H454</f>
        <v>0</v>
      </c>
      <c r="S454" s="224">
        <v>0</v>
      </c>
      <c r="T454" s="225">
        <f>S454*H454</f>
        <v>0</v>
      </c>
      <c r="U454" s="41"/>
      <c r="V454" s="41"/>
      <c r="W454" s="41"/>
      <c r="X454" s="41"/>
      <c r="Y454" s="41"/>
      <c r="Z454" s="41"/>
      <c r="AA454" s="41"/>
      <c r="AB454" s="41"/>
      <c r="AC454" s="41"/>
      <c r="AD454" s="41"/>
      <c r="AE454" s="41"/>
      <c r="AR454" s="226" t="s">
        <v>200</v>
      </c>
      <c r="AT454" s="226" t="s">
        <v>195</v>
      </c>
      <c r="AU454" s="226" t="s">
        <v>78</v>
      </c>
      <c r="AY454" s="20" t="s">
        <v>193</v>
      </c>
      <c r="BE454" s="227">
        <f>IF(N454="základní",J454,0)</f>
        <v>0</v>
      </c>
      <c r="BF454" s="227">
        <f>IF(N454="snížená",J454,0)</f>
        <v>0</v>
      </c>
      <c r="BG454" s="227">
        <f>IF(N454="zákl. přenesená",J454,0)</f>
        <v>0</v>
      </c>
      <c r="BH454" s="227">
        <f>IF(N454="sníž. přenesená",J454,0)</f>
        <v>0</v>
      </c>
      <c r="BI454" s="227">
        <f>IF(N454="nulová",J454,0)</f>
        <v>0</v>
      </c>
      <c r="BJ454" s="20" t="s">
        <v>76</v>
      </c>
      <c r="BK454" s="227">
        <f>ROUND(I454*H454,2)</f>
        <v>0</v>
      </c>
      <c r="BL454" s="20" t="s">
        <v>200</v>
      </c>
      <c r="BM454" s="226" t="s">
        <v>5208</v>
      </c>
    </row>
    <row r="455" s="2" customFormat="1">
      <c r="A455" s="41"/>
      <c r="B455" s="42"/>
      <c r="C455" s="43"/>
      <c r="D455" s="228" t="s">
        <v>202</v>
      </c>
      <c r="E455" s="43"/>
      <c r="F455" s="229" t="s">
        <v>8112</v>
      </c>
      <c r="G455" s="43"/>
      <c r="H455" s="43"/>
      <c r="I455" s="230"/>
      <c r="J455" s="43"/>
      <c r="K455" s="43"/>
      <c r="L455" s="47"/>
      <c r="M455" s="231"/>
      <c r="N455" s="232"/>
      <c r="O455" s="87"/>
      <c r="P455" s="87"/>
      <c r="Q455" s="87"/>
      <c r="R455" s="87"/>
      <c r="S455" s="87"/>
      <c r="T455" s="88"/>
      <c r="U455" s="41"/>
      <c r="V455" s="41"/>
      <c r="W455" s="41"/>
      <c r="X455" s="41"/>
      <c r="Y455" s="41"/>
      <c r="Z455" s="41"/>
      <c r="AA455" s="41"/>
      <c r="AB455" s="41"/>
      <c r="AC455" s="41"/>
      <c r="AD455" s="41"/>
      <c r="AE455" s="41"/>
      <c r="AT455" s="20" t="s">
        <v>202</v>
      </c>
      <c r="AU455" s="20" t="s">
        <v>78</v>
      </c>
    </row>
    <row r="456" s="2" customFormat="1" ht="16.5" customHeight="1">
      <c r="A456" s="41"/>
      <c r="B456" s="42"/>
      <c r="C456" s="215" t="s">
        <v>4138</v>
      </c>
      <c r="D456" s="215" t="s">
        <v>195</v>
      </c>
      <c r="E456" s="216" t="s">
        <v>8113</v>
      </c>
      <c r="F456" s="217" t="s">
        <v>8114</v>
      </c>
      <c r="G456" s="218" t="s">
        <v>7609</v>
      </c>
      <c r="H456" s="219">
        <v>3</v>
      </c>
      <c r="I456" s="220"/>
      <c r="J456" s="221">
        <f>ROUND(I456*H456,2)</f>
        <v>0</v>
      </c>
      <c r="K456" s="217" t="s">
        <v>19</v>
      </c>
      <c r="L456" s="47"/>
      <c r="M456" s="222" t="s">
        <v>19</v>
      </c>
      <c r="N456" s="223" t="s">
        <v>40</v>
      </c>
      <c r="O456" s="87"/>
      <c r="P456" s="224">
        <f>O456*H456</f>
        <v>0</v>
      </c>
      <c r="Q456" s="224">
        <v>0</v>
      </c>
      <c r="R456" s="224">
        <f>Q456*H456</f>
        <v>0</v>
      </c>
      <c r="S456" s="224">
        <v>0</v>
      </c>
      <c r="T456" s="225">
        <f>S456*H456</f>
        <v>0</v>
      </c>
      <c r="U456" s="41"/>
      <c r="V456" s="41"/>
      <c r="W456" s="41"/>
      <c r="X456" s="41"/>
      <c r="Y456" s="41"/>
      <c r="Z456" s="41"/>
      <c r="AA456" s="41"/>
      <c r="AB456" s="41"/>
      <c r="AC456" s="41"/>
      <c r="AD456" s="41"/>
      <c r="AE456" s="41"/>
      <c r="AR456" s="226" t="s">
        <v>200</v>
      </c>
      <c r="AT456" s="226" t="s">
        <v>195</v>
      </c>
      <c r="AU456" s="226" t="s">
        <v>78</v>
      </c>
      <c r="AY456" s="20" t="s">
        <v>193</v>
      </c>
      <c r="BE456" s="227">
        <f>IF(N456="základní",J456,0)</f>
        <v>0</v>
      </c>
      <c r="BF456" s="227">
        <f>IF(N456="snížená",J456,0)</f>
        <v>0</v>
      </c>
      <c r="BG456" s="227">
        <f>IF(N456="zákl. přenesená",J456,0)</f>
        <v>0</v>
      </c>
      <c r="BH456" s="227">
        <f>IF(N456="sníž. přenesená",J456,0)</f>
        <v>0</v>
      </c>
      <c r="BI456" s="227">
        <f>IF(N456="nulová",J456,0)</f>
        <v>0</v>
      </c>
      <c r="BJ456" s="20" t="s">
        <v>76</v>
      </c>
      <c r="BK456" s="227">
        <f>ROUND(I456*H456,2)</f>
        <v>0</v>
      </c>
      <c r="BL456" s="20" t="s">
        <v>200</v>
      </c>
      <c r="BM456" s="226" t="s">
        <v>5214</v>
      </c>
    </row>
    <row r="457" s="2" customFormat="1">
      <c r="A457" s="41"/>
      <c r="B457" s="42"/>
      <c r="C457" s="43"/>
      <c r="D457" s="228" t="s">
        <v>202</v>
      </c>
      <c r="E457" s="43"/>
      <c r="F457" s="229" t="s">
        <v>8114</v>
      </c>
      <c r="G457" s="43"/>
      <c r="H457" s="43"/>
      <c r="I457" s="230"/>
      <c r="J457" s="43"/>
      <c r="K457" s="43"/>
      <c r="L457" s="47"/>
      <c r="M457" s="231"/>
      <c r="N457" s="232"/>
      <c r="O457" s="87"/>
      <c r="P457" s="87"/>
      <c r="Q457" s="87"/>
      <c r="R457" s="87"/>
      <c r="S457" s="87"/>
      <c r="T457" s="88"/>
      <c r="U457" s="41"/>
      <c r="V457" s="41"/>
      <c r="W457" s="41"/>
      <c r="X457" s="41"/>
      <c r="Y457" s="41"/>
      <c r="Z457" s="41"/>
      <c r="AA457" s="41"/>
      <c r="AB457" s="41"/>
      <c r="AC457" s="41"/>
      <c r="AD457" s="41"/>
      <c r="AE457" s="41"/>
      <c r="AT457" s="20" t="s">
        <v>202</v>
      </c>
      <c r="AU457" s="20" t="s">
        <v>78</v>
      </c>
    </row>
    <row r="458" s="2" customFormat="1" ht="16.5" customHeight="1">
      <c r="A458" s="41"/>
      <c r="B458" s="42"/>
      <c r="C458" s="215" t="s">
        <v>4144</v>
      </c>
      <c r="D458" s="215" t="s">
        <v>195</v>
      </c>
      <c r="E458" s="216" t="s">
        <v>8115</v>
      </c>
      <c r="F458" s="217" t="s">
        <v>8116</v>
      </c>
      <c r="G458" s="218" t="s">
        <v>7609</v>
      </c>
      <c r="H458" s="219">
        <v>1</v>
      </c>
      <c r="I458" s="220"/>
      <c r="J458" s="221">
        <f>ROUND(I458*H458,2)</f>
        <v>0</v>
      </c>
      <c r="K458" s="217" t="s">
        <v>19</v>
      </c>
      <c r="L458" s="47"/>
      <c r="M458" s="222" t="s">
        <v>19</v>
      </c>
      <c r="N458" s="223" t="s">
        <v>40</v>
      </c>
      <c r="O458" s="87"/>
      <c r="P458" s="224">
        <f>O458*H458</f>
        <v>0</v>
      </c>
      <c r="Q458" s="224">
        <v>0</v>
      </c>
      <c r="R458" s="224">
        <f>Q458*H458</f>
        <v>0</v>
      </c>
      <c r="S458" s="224">
        <v>0</v>
      </c>
      <c r="T458" s="225">
        <f>S458*H458</f>
        <v>0</v>
      </c>
      <c r="U458" s="41"/>
      <c r="V458" s="41"/>
      <c r="W458" s="41"/>
      <c r="X458" s="41"/>
      <c r="Y458" s="41"/>
      <c r="Z458" s="41"/>
      <c r="AA458" s="41"/>
      <c r="AB458" s="41"/>
      <c r="AC458" s="41"/>
      <c r="AD458" s="41"/>
      <c r="AE458" s="41"/>
      <c r="AR458" s="226" t="s">
        <v>200</v>
      </c>
      <c r="AT458" s="226" t="s">
        <v>195</v>
      </c>
      <c r="AU458" s="226" t="s">
        <v>78</v>
      </c>
      <c r="AY458" s="20" t="s">
        <v>193</v>
      </c>
      <c r="BE458" s="227">
        <f>IF(N458="základní",J458,0)</f>
        <v>0</v>
      </c>
      <c r="BF458" s="227">
        <f>IF(N458="snížená",J458,0)</f>
        <v>0</v>
      </c>
      <c r="BG458" s="227">
        <f>IF(N458="zákl. přenesená",J458,0)</f>
        <v>0</v>
      </c>
      <c r="BH458" s="227">
        <f>IF(N458="sníž. přenesená",J458,0)</f>
        <v>0</v>
      </c>
      <c r="BI458" s="227">
        <f>IF(N458="nulová",J458,0)</f>
        <v>0</v>
      </c>
      <c r="BJ458" s="20" t="s">
        <v>76</v>
      </c>
      <c r="BK458" s="227">
        <f>ROUND(I458*H458,2)</f>
        <v>0</v>
      </c>
      <c r="BL458" s="20" t="s">
        <v>200</v>
      </c>
      <c r="BM458" s="226" t="s">
        <v>5230</v>
      </c>
    </row>
    <row r="459" s="2" customFormat="1">
      <c r="A459" s="41"/>
      <c r="B459" s="42"/>
      <c r="C459" s="43"/>
      <c r="D459" s="228" t="s">
        <v>202</v>
      </c>
      <c r="E459" s="43"/>
      <c r="F459" s="229" t="s">
        <v>8116</v>
      </c>
      <c r="G459" s="43"/>
      <c r="H459" s="43"/>
      <c r="I459" s="230"/>
      <c r="J459" s="43"/>
      <c r="K459" s="43"/>
      <c r="L459" s="47"/>
      <c r="M459" s="231"/>
      <c r="N459" s="232"/>
      <c r="O459" s="87"/>
      <c r="P459" s="87"/>
      <c r="Q459" s="87"/>
      <c r="R459" s="87"/>
      <c r="S459" s="87"/>
      <c r="T459" s="88"/>
      <c r="U459" s="41"/>
      <c r="V459" s="41"/>
      <c r="W459" s="41"/>
      <c r="X459" s="41"/>
      <c r="Y459" s="41"/>
      <c r="Z459" s="41"/>
      <c r="AA459" s="41"/>
      <c r="AB459" s="41"/>
      <c r="AC459" s="41"/>
      <c r="AD459" s="41"/>
      <c r="AE459" s="41"/>
      <c r="AT459" s="20" t="s">
        <v>202</v>
      </c>
      <c r="AU459" s="20" t="s">
        <v>78</v>
      </c>
    </row>
    <row r="460" s="2" customFormat="1" ht="16.5" customHeight="1">
      <c r="A460" s="41"/>
      <c r="B460" s="42"/>
      <c r="C460" s="215" t="s">
        <v>4168</v>
      </c>
      <c r="D460" s="215" t="s">
        <v>195</v>
      </c>
      <c r="E460" s="216" t="s">
        <v>8117</v>
      </c>
      <c r="F460" s="217" t="s">
        <v>8118</v>
      </c>
      <c r="G460" s="218" t="s">
        <v>7609</v>
      </c>
      <c r="H460" s="219">
        <v>1</v>
      </c>
      <c r="I460" s="220"/>
      <c r="J460" s="221">
        <f>ROUND(I460*H460,2)</f>
        <v>0</v>
      </c>
      <c r="K460" s="217" t="s">
        <v>19</v>
      </c>
      <c r="L460" s="47"/>
      <c r="M460" s="222" t="s">
        <v>19</v>
      </c>
      <c r="N460" s="223" t="s">
        <v>40</v>
      </c>
      <c r="O460" s="87"/>
      <c r="P460" s="224">
        <f>O460*H460</f>
        <v>0</v>
      </c>
      <c r="Q460" s="224">
        <v>0</v>
      </c>
      <c r="R460" s="224">
        <f>Q460*H460</f>
        <v>0</v>
      </c>
      <c r="S460" s="224">
        <v>0</v>
      </c>
      <c r="T460" s="225">
        <f>S460*H460</f>
        <v>0</v>
      </c>
      <c r="U460" s="41"/>
      <c r="V460" s="41"/>
      <c r="W460" s="41"/>
      <c r="X460" s="41"/>
      <c r="Y460" s="41"/>
      <c r="Z460" s="41"/>
      <c r="AA460" s="41"/>
      <c r="AB460" s="41"/>
      <c r="AC460" s="41"/>
      <c r="AD460" s="41"/>
      <c r="AE460" s="41"/>
      <c r="AR460" s="226" t="s">
        <v>200</v>
      </c>
      <c r="AT460" s="226" t="s">
        <v>195</v>
      </c>
      <c r="AU460" s="226" t="s">
        <v>78</v>
      </c>
      <c r="AY460" s="20" t="s">
        <v>193</v>
      </c>
      <c r="BE460" s="227">
        <f>IF(N460="základní",J460,0)</f>
        <v>0</v>
      </c>
      <c r="BF460" s="227">
        <f>IF(N460="snížená",J460,0)</f>
        <v>0</v>
      </c>
      <c r="BG460" s="227">
        <f>IF(N460="zákl. přenesená",J460,0)</f>
        <v>0</v>
      </c>
      <c r="BH460" s="227">
        <f>IF(N460="sníž. přenesená",J460,0)</f>
        <v>0</v>
      </c>
      <c r="BI460" s="227">
        <f>IF(N460="nulová",J460,0)</f>
        <v>0</v>
      </c>
      <c r="BJ460" s="20" t="s">
        <v>76</v>
      </c>
      <c r="BK460" s="227">
        <f>ROUND(I460*H460,2)</f>
        <v>0</v>
      </c>
      <c r="BL460" s="20" t="s">
        <v>200</v>
      </c>
      <c r="BM460" s="226" t="s">
        <v>5250</v>
      </c>
    </row>
    <row r="461" s="2" customFormat="1">
      <c r="A461" s="41"/>
      <c r="B461" s="42"/>
      <c r="C461" s="43"/>
      <c r="D461" s="228" t="s">
        <v>202</v>
      </c>
      <c r="E461" s="43"/>
      <c r="F461" s="229" t="s">
        <v>8118</v>
      </c>
      <c r="G461" s="43"/>
      <c r="H461" s="43"/>
      <c r="I461" s="230"/>
      <c r="J461" s="43"/>
      <c r="K461" s="43"/>
      <c r="L461" s="47"/>
      <c r="M461" s="231"/>
      <c r="N461" s="232"/>
      <c r="O461" s="87"/>
      <c r="P461" s="87"/>
      <c r="Q461" s="87"/>
      <c r="R461" s="87"/>
      <c r="S461" s="87"/>
      <c r="T461" s="88"/>
      <c r="U461" s="41"/>
      <c r="V461" s="41"/>
      <c r="W461" s="41"/>
      <c r="X461" s="41"/>
      <c r="Y461" s="41"/>
      <c r="Z461" s="41"/>
      <c r="AA461" s="41"/>
      <c r="AB461" s="41"/>
      <c r="AC461" s="41"/>
      <c r="AD461" s="41"/>
      <c r="AE461" s="41"/>
      <c r="AT461" s="20" t="s">
        <v>202</v>
      </c>
      <c r="AU461" s="20" t="s">
        <v>78</v>
      </c>
    </row>
    <row r="462" s="2" customFormat="1" ht="16.5" customHeight="1">
      <c r="A462" s="41"/>
      <c r="B462" s="42"/>
      <c r="C462" s="215" t="s">
        <v>4174</v>
      </c>
      <c r="D462" s="215" t="s">
        <v>195</v>
      </c>
      <c r="E462" s="216" t="s">
        <v>8119</v>
      </c>
      <c r="F462" s="217" t="s">
        <v>8120</v>
      </c>
      <c r="G462" s="218" t="s">
        <v>7609</v>
      </c>
      <c r="H462" s="219">
        <v>140</v>
      </c>
      <c r="I462" s="220"/>
      <c r="J462" s="221">
        <f>ROUND(I462*H462,2)</f>
        <v>0</v>
      </c>
      <c r="K462" s="217" t="s">
        <v>19</v>
      </c>
      <c r="L462" s="47"/>
      <c r="M462" s="222" t="s">
        <v>19</v>
      </c>
      <c r="N462" s="223" t="s">
        <v>40</v>
      </c>
      <c r="O462" s="87"/>
      <c r="P462" s="224">
        <f>O462*H462</f>
        <v>0</v>
      </c>
      <c r="Q462" s="224">
        <v>0</v>
      </c>
      <c r="R462" s="224">
        <f>Q462*H462</f>
        <v>0</v>
      </c>
      <c r="S462" s="224">
        <v>0</v>
      </c>
      <c r="T462" s="225">
        <f>S462*H462</f>
        <v>0</v>
      </c>
      <c r="U462" s="41"/>
      <c r="V462" s="41"/>
      <c r="W462" s="41"/>
      <c r="X462" s="41"/>
      <c r="Y462" s="41"/>
      <c r="Z462" s="41"/>
      <c r="AA462" s="41"/>
      <c r="AB462" s="41"/>
      <c r="AC462" s="41"/>
      <c r="AD462" s="41"/>
      <c r="AE462" s="41"/>
      <c r="AR462" s="226" t="s">
        <v>200</v>
      </c>
      <c r="AT462" s="226" t="s">
        <v>195</v>
      </c>
      <c r="AU462" s="226" t="s">
        <v>78</v>
      </c>
      <c r="AY462" s="20" t="s">
        <v>193</v>
      </c>
      <c r="BE462" s="227">
        <f>IF(N462="základní",J462,0)</f>
        <v>0</v>
      </c>
      <c r="BF462" s="227">
        <f>IF(N462="snížená",J462,0)</f>
        <v>0</v>
      </c>
      <c r="BG462" s="227">
        <f>IF(N462="zákl. přenesená",J462,0)</f>
        <v>0</v>
      </c>
      <c r="BH462" s="227">
        <f>IF(N462="sníž. přenesená",J462,0)</f>
        <v>0</v>
      </c>
      <c r="BI462" s="227">
        <f>IF(N462="nulová",J462,0)</f>
        <v>0</v>
      </c>
      <c r="BJ462" s="20" t="s">
        <v>76</v>
      </c>
      <c r="BK462" s="227">
        <f>ROUND(I462*H462,2)</f>
        <v>0</v>
      </c>
      <c r="BL462" s="20" t="s">
        <v>200</v>
      </c>
      <c r="BM462" s="226" t="s">
        <v>5263</v>
      </c>
    </row>
    <row r="463" s="2" customFormat="1">
      <c r="A463" s="41"/>
      <c r="B463" s="42"/>
      <c r="C463" s="43"/>
      <c r="D463" s="228" t="s">
        <v>202</v>
      </c>
      <c r="E463" s="43"/>
      <c r="F463" s="229" t="s">
        <v>8120</v>
      </c>
      <c r="G463" s="43"/>
      <c r="H463" s="43"/>
      <c r="I463" s="230"/>
      <c r="J463" s="43"/>
      <c r="K463" s="43"/>
      <c r="L463" s="47"/>
      <c r="M463" s="231"/>
      <c r="N463" s="232"/>
      <c r="O463" s="87"/>
      <c r="P463" s="87"/>
      <c r="Q463" s="87"/>
      <c r="R463" s="87"/>
      <c r="S463" s="87"/>
      <c r="T463" s="88"/>
      <c r="U463" s="41"/>
      <c r="V463" s="41"/>
      <c r="W463" s="41"/>
      <c r="X463" s="41"/>
      <c r="Y463" s="41"/>
      <c r="Z463" s="41"/>
      <c r="AA463" s="41"/>
      <c r="AB463" s="41"/>
      <c r="AC463" s="41"/>
      <c r="AD463" s="41"/>
      <c r="AE463" s="41"/>
      <c r="AT463" s="20" t="s">
        <v>202</v>
      </c>
      <c r="AU463" s="20" t="s">
        <v>78</v>
      </c>
    </row>
    <row r="464" s="2" customFormat="1" ht="16.5" customHeight="1">
      <c r="A464" s="41"/>
      <c r="B464" s="42"/>
      <c r="C464" s="215" t="s">
        <v>4176</v>
      </c>
      <c r="D464" s="215" t="s">
        <v>195</v>
      </c>
      <c r="E464" s="216" t="s">
        <v>8121</v>
      </c>
      <c r="F464" s="217" t="s">
        <v>8122</v>
      </c>
      <c r="G464" s="218" t="s">
        <v>7609</v>
      </c>
      <c r="H464" s="219">
        <v>30</v>
      </c>
      <c r="I464" s="220"/>
      <c r="J464" s="221">
        <f>ROUND(I464*H464,2)</f>
        <v>0</v>
      </c>
      <c r="K464" s="217" t="s">
        <v>19</v>
      </c>
      <c r="L464" s="47"/>
      <c r="M464" s="222" t="s">
        <v>19</v>
      </c>
      <c r="N464" s="223" t="s">
        <v>40</v>
      </c>
      <c r="O464" s="87"/>
      <c r="P464" s="224">
        <f>O464*H464</f>
        <v>0</v>
      </c>
      <c r="Q464" s="224">
        <v>0</v>
      </c>
      <c r="R464" s="224">
        <f>Q464*H464</f>
        <v>0</v>
      </c>
      <c r="S464" s="224">
        <v>0</v>
      </c>
      <c r="T464" s="225">
        <f>S464*H464</f>
        <v>0</v>
      </c>
      <c r="U464" s="41"/>
      <c r="V464" s="41"/>
      <c r="W464" s="41"/>
      <c r="X464" s="41"/>
      <c r="Y464" s="41"/>
      <c r="Z464" s="41"/>
      <c r="AA464" s="41"/>
      <c r="AB464" s="41"/>
      <c r="AC464" s="41"/>
      <c r="AD464" s="41"/>
      <c r="AE464" s="41"/>
      <c r="AR464" s="226" t="s">
        <v>200</v>
      </c>
      <c r="AT464" s="226" t="s">
        <v>195</v>
      </c>
      <c r="AU464" s="226" t="s">
        <v>78</v>
      </c>
      <c r="AY464" s="20" t="s">
        <v>193</v>
      </c>
      <c r="BE464" s="227">
        <f>IF(N464="základní",J464,0)</f>
        <v>0</v>
      </c>
      <c r="BF464" s="227">
        <f>IF(N464="snížená",J464,0)</f>
        <v>0</v>
      </c>
      <c r="BG464" s="227">
        <f>IF(N464="zákl. přenesená",J464,0)</f>
        <v>0</v>
      </c>
      <c r="BH464" s="227">
        <f>IF(N464="sníž. přenesená",J464,0)</f>
        <v>0</v>
      </c>
      <c r="BI464" s="227">
        <f>IF(N464="nulová",J464,0)</f>
        <v>0</v>
      </c>
      <c r="BJ464" s="20" t="s">
        <v>76</v>
      </c>
      <c r="BK464" s="227">
        <f>ROUND(I464*H464,2)</f>
        <v>0</v>
      </c>
      <c r="BL464" s="20" t="s">
        <v>200</v>
      </c>
      <c r="BM464" s="226" t="s">
        <v>5267</v>
      </c>
    </row>
    <row r="465" s="2" customFormat="1">
      <c r="A465" s="41"/>
      <c r="B465" s="42"/>
      <c r="C465" s="43"/>
      <c r="D465" s="228" t="s">
        <v>202</v>
      </c>
      <c r="E465" s="43"/>
      <c r="F465" s="229" t="s">
        <v>8122</v>
      </c>
      <c r="G465" s="43"/>
      <c r="H465" s="43"/>
      <c r="I465" s="230"/>
      <c r="J465" s="43"/>
      <c r="K465" s="43"/>
      <c r="L465" s="47"/>
      <c r="M465" s="231"/>
      <c r="N465" s="232"/>
      <c r="O465" s="87"/>
      <c r="P465" s="87"/>
      <c r="Q465" s="87"/>
      <c r="R465" s="87"/>
      <c r="S465" s="87"/>
      <c r="T465" s="88"/>
      <c r="U465" s="41"/>
      <c r="V465" s="41"/>
      <c r="W465" s="41"/>
      <c r="X465" s="41"/>
      <c r="Y465" s="41"/>
      <c r="Z465" s="41"/>
      <c r="AA465" s="41"/>
      <c r="AB465" s="41"/>
      <c r="AC465" s="41"/>
      <c r="AD465" s="41"/>
      <c r="AE465" s="41"/>
      <c r="AT465" s="20" t="s">
        <v>202</v>
      </c>
      <c r="AU465" s="20" t="s">
        <v>78</v>
      </c>
    </row>
    <row r="466" s="2" customFormat="1" ht="16.5" customHeight="1">
      <c r="A466" s="41"/>
      <c r="B466" s="42"/>
      <c r="C466" s="215" t="s">
        <v>4179</v>
      </c>
      <c r="D466" s="215" t="s">
        <v>195</v>
      </c>
      <c r="E466" s="216" t="s">
        <v>8123</v>
      </c>
      <c r="F466" s="217" t="s">
        <v>8124</v>
      </c>
      <c r="G466" s="218" t="s">
        <v>7609</v>
      </c>
      <c r="H466" s="219">
        <v>6</v>
      </c>
      <c r="I466" s="220"/>
      <c r="J466" s="221">
        <f>ROUND(I466*H466,2)</f>
        <v>0</v>
      </c>
      <c r="K466" s="217" t="s">
        <v>19</v>
      </c>
      <c r="L466" s="47"/>
      <c r="M466" s="222" t="s">
        <v>19</v>
      </c>
      <c r="N466" s="223" t="s">
        <v>40</v>
      </c>
      <c r="O466" s="87"/>
      <c r="P466" s="224">
        <f>O466*H466</f>
        <v>0</v>
      </c>
      <c r="Q466" s="224">
        <v>0</v>
      </c>
      <c r="R466" s="224">
        <f>Q466*H466</f>
        <v>0</v>
      </c>
      <c r="S466" s="224">
        <v>0</v>
      </c>
      <c r="T466" s="225">
        <f>S466*H466</f>
        <v>0</v>
      </c>
      <c r="U466" s="41"/>
      <c r="V466" s="41"/>
      <c r="W466" s="41"/>
      <c r="X466" s="41"/>
      <c r="Y466" s="41"/>
      <c r="Z466" s="41"/>
      <c r="AA466" s="41"/>
      <c r="AB466" s="41"/>
      <c r="AC466" s="41"/>
      <c r="AD466" s="41"/>
      <c r="AE466" s="41"/>
      <c r="AR466" s="226" t="s">
        <v>200</v>
      </c>
      <c r="AT466" s="226" t="s">
        <v>195</v>
      </c>
      <c r="AU466" s="226" t="s">
        <v>78</v>
      </c>
      <c r="AY466" s="20" t="s">
        <v>193</v>
      </c>
      <c r="BE466" s="227">
        <f>IF(N466="základní",J466,0)</f>
        <v>0</v>
      </c>
      <c r="BF466" s="227">
        <f>IF(N466="snížená",J466,0)</f>
        <v>0</v>
      </c>
      <c r="BG466" s="227">
        <f>IF(N466="zákl. přenesená",J466,0)</f>
        <v>0</v>
      </c>
      <c r="BH466" s="227">
        <f>IF(N466="sníž. přenesená",J466,0)</f>
        <v>0</v>
      </c>
      <c r="BI466" s="227">
        <f>IF(N466="nulová",J466,0)</f>
        <v>0</v>
      </c>
      <c r="BJ466" s="20" t="s">
        <v>76</v>
      </c>
      <c r="BK466" s="227">
        <f>ROUND(I466*H466,2)</f>
        <v>0</v>
      </c>
      <c r="BL466" s="20" t="s">
        <v>200</v>
      </c>
      <c r="BM466" s="226" t="s">
        <v>5271</v>
      </c>
    </row>
    <row r="467" s="2" customFormat="1">
      <c r="A467" s="41"/>
      <c r="B467" s="42"/>
      <c r="C467" s="43"/>
      <c r="D467" s="228" t="s">
        <v>202</v>
      </c>
      <c r="E467" s="43"/>
      <c r="F467" s="229" t="s">
        <v>8124</v>
      </c>
      <c r="G467" s="43"/>
      <c r="H467" s="43"/>
      <c r="I467" s="230"/>
      <c r="J467" s="43"/>
      <c r="K467" s="43"/>
      <c r="L467" s="47"/>
      <c r="M467" s="231"/>
      <c r="N467" s="232"/>
      <c r="O467" s="87"/>
      <c r="P467" s="87"/>
      <c r="Q467" s="87"/>
      <c r="R467" s="87"/>
      <c r="S467" s="87"/>
      <c r="T467" s="88"/>
      <c r="U467" s="41"/>
      <c r="V467" s="41"/>
      <c r="W467" s="41"/>
      <c r="X467" s="41"/>
      <c r="Y467" s="41"/>
      <c r="Z467" s="41"/>
      <c r="AA467" s="41"/>
      <c r="AB467" s="41"/>
      <c r="AC467" s="41"/>
      <c r="AD467" s="41"/>
      <c r="AE467" s="41"/>
      <c r="AT467" s="20" t="s">
        <v>202</v>
      </c>
      <c r="AU467" s="20" t="s">
        <v>78</v>
      </c>
    </row>
    <row r="468" s="2" customFormat="1" ht="16.5" customHeight="1">
      <c r="A468" s="41"/>
      <c r="B468" s="42"/>
      <c r="C468" s="215" t="s">
        <v>4181</v>
      </c>
      <c r="D468" s="215" t="s">
        <v>195</v>
      </c>
      <c r="E468" s="216" t="s">
        <v>8125</v>
      </c>
      <c r="F468" s="217" t="s">
        <v>8126</v>
      </c>
      <c r="G468" s="218" t="s">
        <v>7609</v>
      </c>
      <c r="H468" s="219">
        <v>1</v>
      </c>
      <c r="I468" s="220"/>
      <c r="J468" s="221">
        <f>ROUND(I468*H468,2)</f>
        <v>0</v>
      </c>
      <c r="K468" s="217" t="s">
        <v>19</v>
      </c>
      <c r="L468" s="47"/>
      <c r="M468" s="222" t="s">
        <v>19</v>
      </c>
      <c r="N468" s="223" t="s">
        <v>40</v>
      </c>
      <c r="O468" s="87"/>
      <c r="P468" s="224">
        <f>O468*H468</f>
        <v>0</v>
      </c>
      <c r="Q468" s="224">
        <v>0</v>
      </c>
      <c r="R468" s="224">
        <f>Q468*H468</f>
        <v>0</v>
      </c>
      <c r="S468" s="224">
        <v>0</v>
      </c>
      <c r="T468" s="225">
        <f>S468*H468</f>
        <v>0</v>
      </c>
      <c r="U468" s="41"/>
      <c r="V468" s="41"/>
      <c r="W468" s="41"/>
      <c r="X468" s="41"/>
      <c r="Y468" s="41"/>
      <c r="Z468" s="41"/>
      <c r="AA468" s="41"/>
      <c r="AB468" s="41"/>
      <c r="AC468" s="41"/>
      <c r="AD468" s="41"/>
      <c r="AE468" s="41"/>
      <c r="AR468" s="226" t="s">
        <v>200</v>
      </c>
      <c r="AT468" s="226" t="s">
        <v>195</v>
      </c>
      <c r="AU468" s="226" t="s">
        <v>78</v>
      </c>
      <c r="AY468" s="20" t="s">
        <v>193</v>
      </c>
      <c r="BE468" s="227">
        <f>IF(N468="základní",J468,0)</f>
        <v>0</v>
      </c>
      <c r="BF468" s="227">
        <f>IF(N468="snížená",J468,0)</f>
        <v>0</v>
      </c>
      <c r="BG468" s="227">
        <f>IF(N468="zákl. přenesená",J468,0)</f>
        <v>0</v>
      </c>
      <c r="BH468" s="227">
        <f>IF(N468="sníž. přenesená",J468,0)</f>
        <v>0</v>
      </c>
      <c r="BI468" s="227">
        <f>IF(N468="nulová",J468,0)</f>
        <v>0</v>
      </c>
      <c r="BJ468" s="20" t="s">
        <v>76</v>
      </c>
      <c r="BK468" s="227">
        <f>ROUND(I468*H468,2)</f>
        <v>0</v>
      </c>
      <c r="BL468" s="20" t="s">
        <v>200</v>
      </c>
      <c r="BM468" s="226" t="s">
        <v>5292</v>
      </c>
    </row>
    <row r="469" s="2" customFormat="1">
      <c r="A469" s="41"/>
      <c r="B469" s="42"/>
      <c r="C469" s="43"/>
      <c r="D469" s="228" t="s">
        <v>202</v>
      </c>
      <c r="E469" s="43"/>
      <c r="F469" s="229" t="s">
        <v>8126</v>
      </c>
      <c r="G469" s="43"/>
      <c r="H469" s="43"/>
      <c r="I469" s="230"/>
      <c r="J469" s="43"/>
      <c r="K469" s="43"/>
      <c r="L469" s="47"/>
      <c r="M469" s="231"/>
      <c r="N469" s="232"/>
      <c r="O469" s="87"/>
      <c r="P469" s="87"/>
      <c r="Q469" s="87"/>
      <c r="R469" s="87"/>
      <c r="S469" s="87"/>
      <c r="T469" s="88"/>
      <c r="U469" s="41"/>
      <c r="V469" s="41"/>
      <c r="W469" s="41"/>
      <c r="X469" s="41"/>
      <c r="Y469" s="41"/>
      <c r="Z469" s="41"/>
      <c r="AA469" s="41"/>
      <c r="AB469" s="41"/>
      <c r="AC469" s="41"/>
      <c r="AD469" s="41"/>
      <c r="AE469" s="41"/>
      <c r="AT469" s="20" t="s">
        <v>202</v>
      </c>
      <c r="AU469" s="20" t="s">
        <v>78</v>
      </c>
    </row>
    <row r="470" s="2" customFormat="1" ht="16.5" customHeight="1">
      <c r="A470" s="41"/>
      <c r="B470" s="42"/>
      <c r="C470" s="215" t="s">
        <v>4185</v>
      </c>
      <c r="D470" s="215" t="s">
        <v>195</v>
      </c>
      <c r="E470" s="216" t="s">
        <v>8127</v>
      </c>
      <c r="F470" s="217" t="s">
        <v>8128</v>
      </c>
      <c r="G470" s="218" t="s">
        <v>7609</v>
      </c>
      <c r="H470" s="219">
        <v>1</v>
      </c>
      <c r="I470" s="220"/>
      <c r="J470" s="221">
        <f>ROUND(I470*H470,2)</f>
        <v>0</v>
      </c>
      <c r="K470" s="217" t="s">
        <v>19</v>
      </c>
      <c r="L470" s="47"/>
      <c r="M470" s="222" t="s">
        <v>19</v>
      </c>
      <c r="N470" s="223" t="s">
        <v>40</v>
      </c>
      <c r="O470" s="87"/>
      <c r="P470" s="224">
        <f>O470*H470</f>
        <v>0</v>
      </c>
      <c r="Q470" s="224">
        <v>0</v>
      </c>
      <c r="R470" s="224">
        <f>Q470*H470</f>
        <v>0</v>
      </c>
      <c r="S470" s="224">
        <v>0</v>
      </c>
      <c r="T470" s="225">
        <f>S470*H470</f>
        <v>0</v>
      </c>
      <c r="U470" s="41"/>
      <c r="V470" s="41"/>
      <c r="W470" s="41"/>
      <c r="X470" s="41"/>
      <c r="Y470" s="41"/>
      <c r="Z470" s="41"/>
      <c r="AA470" s="41"/>
      <c r="AB470" s="41"/>
      <c r="AC470" s="41"/>
      <c r="AD470" s="41"/>
      <c r="AE470" s="41"/>
      <c r="AR470" s="226" t="s">
        <v>200</v>
      </c>
      <c r="AT470" s="226" t="s">
        <v>195</v>
      </c>
      <c r="AU470" s="226" t="s">
        <v>78</v>
      </c>
      <c r="AY470" s="20" t="s">
        <v>193</v>
      </c>
      <c r="BE470" s="227">
        <f>IF(N470="základní",J470,0)</f>
        <v>0</v>
      </c>
      <c r="BF470" s="227">
        <f>IF(N470="snížená",J470,0)</f>
        <v>0</v>
      </c>
      <c r="BG470" s="227">
        <f>IF(N470="zákl. přenesená",J470,0)</f>
        <v>0</v>
      </c>
      <c r="BH470" s="227">
        <f>IF(N470="sníž. přenesená",J470,0)</f>
        <v>0</v>
      </c>
      <c r="BI470" s="227">
        <f>IF(N470="nulová",J470,0)</f>
        <v>0</v>
      </c>
      <c r="BJ470" s="20" t="s">
        <v>76</v>
      </c>
      <c r="BK470" s="227">
        <f>ROUND(I470*H470,2)</f>
        <v>0</v>
      </c>
      <c r="BL470" s="20" t="s">
        <v>200</v>
      </c>
      <c r="BM470" s="226" t="s">
        <v>5303</v>
      </c>
    </row>
    <row r="471" s="2" customFormat="1">
      <c r="A471" s="41"/>
      <c r="B471" s="42"/>
      <c r="C471" s="43"/>
      <c r="D471" s="228" t="s">
        <v>202</v>
      </c>
      <c r="E471" s="43"/>
      <c r="F471" s="229" t="s">
        <v>8128</v>
      </c>
      <c r="G471" s="43"/>
      <c r="H471" s="43"/>
      <c r="I471" s="230"/>
      <c r="J471" s="43"/>
      <c r="K471" s="43"/>
      <c r="L471" s="47"/>
      <c r="M471" s="231"/>
      <c r="N471" s="232"/>
      <c r="O471" s="87"/>
      <c r="P471" s="87"/>
      <c r="Q471" s="87"/>
      <c r="R471" s="87"/>
      <c r="S471" s="87"/>
      <c r="T471" s="88"/>
      <c r="U471" s="41"/>
      <c r="V471" s="41"/>
      <c r="W471" s="41"/>
      <c r="X471" s="41"/>
      <c r="Y471" s="41"/>
      <c r="Z471" s="41"/>
      <c r="AA471" s="41"/>
      <c r="AB471" s="41"/>
      <c r="AC471" s="41"/>
      <c r="AD471" s="41"/>
      <c r="AE471" s="41"/>
      <c r="AT471" s="20" t="s">
        <v>202</v>
      </c>
      <c r="AU471" s="20" t="s">
        <v>78</v>
      </c>
    </row>
    <row r="472" s="12" customFormat="1" ht="22.8" customHeight="1">
      <c r="A472" s="12"/>
      <c r="B472" s="199"/>
      <c r="C472" s="200"/>
      <c r="D472" s="201" t="s">
        <v>68</v>
      </c>
      <c r="E472" s="213" t="s">
        <v>8129</v>
      </c>
      <c r="F472" s="213" t="s">
        <v>8130</v>
      </c>
      <c r="G472" s="200"/>
      <c r="H472" s="200"/>
      <c r="I472" s="203"/>
      <c r="J472" s="214">
        <f>BK472</f>
        <v>0</v>
      </c>
      <c r="K472" s="200"/>
      <c r="L472" s="205"/>
      <c r="M472" s="206"/>
      <c r="N472" s="207"/>
      <c r="O472" s="207"/>
      <c r="P472" s="208">
        <f>SUM(P473:P506)</f>
        <v>0</v>
      </c>
      <c r="Q472" s="207"/>
      <c r="R472" s="208">
        <f>SUM(R473:R506)</f>
        <v>0</v>
      </c>
      <c r="S472" s="207"/>
      <c r="T472" s="209">
        <f>SUM(T473:T506)</f>
        <v>0</v>
      </c>
      <c r="U472" s="12"/>
      <c r="V472" s="12"/>
      <c r="W472" s="12"/>
      <c r="X472" s="12"/>
      <c r="Y472" s="12"/>
      <c r="Z472" s="12"/>
      <c r="AA472" s="12"/>
      <c r="AB472" s="12"/>
      <c r="AC472" s="12"/>
      <c r="AD472" s="12"/>
      <c r="AE472" s="12"/>
      <c r="AR472" s="210" t="s">
        <v>76</v>
      </c>
      <c r="AT472" s="211" t="s">
        <v>68</v>
      </c>
      <c r="AU472" s="211" t="s">
        <v>76</v>
      </c>
      <c r="AY472" s="210" t="s">
        <v>193</v>
      </c>
      <c r="BK472" s="212">
        <f>SUM(BK473:BK506)</f>
        <v>0</v>
      </c>
    </row>
    <row r="473" s="2" customFormat="1" ht="24.15" customHeight="1">
      <c r="A473" s="41"/>
      <c r="B473" s="42"/>
      <c r="C473" s="215" t="s">
        <v>956</v>
      </c>
      <c r="D473" s="215" t="s">
        <v>195</v>
      </c>
      <c r="E473" s="216" t="s">
        <v>8131</v>
      </c>
      <c r="F473" s="217" t="s">
        <v>8132</v>
      </c>
      <c r="G473" s="218" t="s">
        <v>7609</v>
      </c>
      <c r="H473" s="219">
        <v>1</v>
      </c>
      <c r="I473" s="220"/>
      <c r="J473" s="221">
        <f>ROUND(I473*H473,2)</f>
        <v>0</v>
      </c>
      <c r="K473" s="217" t="s">
        <v>19</v>
      </c>
      <c r="L473" s="47"/>
      <c r="M473" s="222" t="s">
        <v>19</v>
      </c>
      <c r="N473" s="223" t="s">
        <v>40</v>
      </c>
      <c r="O473" s="87"/>
      <c r="P473" s="224">
        <f>O473*H473</f>
        <v>0</v>
      </c>
      <c r="Q473" s="224">
        <v>0</v>
      </c>
      <c r="R473" s="224">
        <f>Q473*H473</f>
        <v>0</v>
      </c>
      <c r="S473" s="224">
        <v>0</v>
      </c>
      <c r="T473" s="225">
        <f>S473*H473</f>
        <v>0</v>
      </c>
      <c r="U473" s="41"/>
      <c r="V473" s="41"/>
      <c r="W473" s="41"/>
      <c r="X473" s="41"/>
      <c r="Y473" s="41"/>
      <c r="Z473" s="41"/>
      <c r="AA473" s="41"/>
      <c r="AB473" s="41"/>
      <c r="AC473" s="41"/>
      <c r="AD473" s="41"/>
      <c r="AE473" s="41"/>
      <c r="AR473" s="226" t="s">
        <v>200</v>
      </c>
      <c r="AT473" s="226" t="s">
        <v>195</v>
      </c>
      <c r="AU473" s="226" t="s">
        <v>78</v>
      </c>
      <c r="AY473" s="20" t="s">
        <v>193</v>
      </c>
      <c r="BE473" s="227">
        <f>IF(N473="základní",J473,0)</f>
        <v>0</v>
      </c>
      <c r="BF473" s="227">
        <f>IF(N473="snížená",J473,0)</f>
        <v>0</v>
      </c>
      <c r="BG473" s="227">
        <f>IF(N473="zákl. přenesená",J473,0)</f>
        <v>0</v>
      </c>
      <c r="BH473" s="227">
        <f>IF(N473="sníž. přenesená",J473,0)</f>
        <v>0</v>
      </c>
      <c r="BI473" s="227">
        <f>IF(N473="nulová",J473,0)</f>
        <v>0</v>
      </c>
      <c r="BJ473" s="20" t="s">
        <v>76</v>
      </c>
      <c r="BK473" s="227">
        <f>ROUND(I473*H473,2)</f>
        <v>0</v>
      </c>
      <c r="BL473" s="20" t="s">
        <v>200</v>
      </c>
      <c r="BM473" s="226" t="s">
        <v>5315</v>
      </c>
    </row>
    <row r="474" s="2" customFormat="1">
      <c r="A474" s="41"/>
      <c r="B474" s="42"/>
      <c r="C474" s="43"/>
      <c r="D474" s="228" t="s">
        <v>202</v>
      </c>
      <c r="E474" s="43"/>
      <c r="F474" s="229" t="s">
        <v>8133</v>
      </c>
      <c r="G474" s="43"/>
      <c r="H474" s="43"/>
      <c r="I474" s="230"/>
      <c r="J474" s="43"/>
      <c r="K474" s="43"/>
      <c r="L474" s="47"/>
      <c r="M474" s="231"/>
      <c r="N474" s="232"/>
      <c r="O474" s="87"/>
      <c r="P474" s="87"/>
      <c r="Q474" s="87"/>
      <c r="R474" s="87"/>
      <c r="S474" s="87"/>
      <c r="T474" s="88"/>
      <c r="U474" s="41"/>
      <c r="V474" s="41"/>
      <c r="W474" s="41"/>
      <c r="X474" s="41"/>
      <c r="Y474" s="41"/>
      <c r="Z474" s="41"/>
      <c r="AA474" s="41"/>
      <c r="AB474" s="41"/>
      <c r="AC474" s="41"/>
      <c r="AD474" s="41"/>
      <c r="AE474" s="41"/>
      <c r="AT474" s="20" t="s">
        <v>202</v>
      </c>
      <c r="AU474" s="20" t="s">
        <v>78</v>
      </c>
    </row>
    <row r="475" s="2" customFormat="1" ht="16.5" customHeight="1">
      <c r="A475" s="41"/>
      <c r="B475" s="42"/>
      <c r="C475" s="215" t="s">
        <v>4251</v>
      </c>
      <c r="D475" s="215" t="s">
        <v>195</v>
      </c>
      <c r="E475" s="216" t="s">
        <v>8134</v>
      </c>
      <c r="F475" s="217" t="s">
        <v>8135</v>
      </c>
      <c r="G475" s="218" t="s">
        <v>7609</v>
      </c>
      <c r="H475" s="219">
        <v>1</v>
      </c>
      <c r="I475" s="220"/>
      <c r="J475" s="221">
        <f>ROUND(I475*H475,2)</f>
        <v>0</v>
      </c>
      <c r="K475" s="217" t="s">
        <v>19</v>
      </c>
      <c r="L475" s="47"/>
      <c r="M475" s="222" t="s">
        <v>19</v>
      </c>
      <c r="N475" s="223" t="s">
        <v>40</v>
      </c>
      <c r="O475" s="87"/>
      <c r="P475" s="224">
        <f>O475*H475</f>
        <v>0</v>
      </c>
      <c r="Q475" s="224">
        <v>0</v>
      </c>
      <c r="R475" s="224">
        <f>Q475*H475</f>
        <v>0</v>
      </c>
      <c r="S475" s="224">
        <v>0</v>
      </c>
      <c r="T475" s="225">
        <f>S475*H475</f>
        <v>0</v>
      </c>
      <c r="U475" s="41"/>
      <c r="V475" s="41"/>
      <c r="W475" s="41"/>
      <c r="X475" s="41"/>
      <c r="Y475" s="41"/>
      <c r="Z475" s="41"/>
      <c r="AA475" s="41"/>
      <c r="AB475" s="41"/>
      <c r="AC475" s="41"/>
      <c r="AD475" s="41"/>
      <c r="AE475" s="41"/>
      <c r="AR475" s="226" t="s">
        <v>200</v>
      </c>
      <c r="AT475" s="226" t="s">
        <v>195</v>
      </c>
      <c r="AU475" s="226" t="s">
        <v>78</v>
      </c>
      <c r="AY475" s="20" t="s">
        <v>193</v>
      </c>
      <c r="BE475" s="227">
        <f>IF(N475="základní",J475,0)</f>
        <v>0</v>
      </c>
      <c r="BF475" s="227">
        <f>IF(N475="snížená",J475,0)</f>
        <v>0</v>
      </c>
      <c r="BG475" s="227">
        <f>IF(N475="zákl. přenesená",J475,0)</f>
        <v>0</v>
      </c>
      <c r="BH475" s="227">
        <f>IF(N475="sníž. přenesená",J475,0)</f>
        <v>0</v>
      </c>
      <c r="BI475" s="227">
        <f>IF(N475="nulová",J475,0)</f>
        <v>0</v>
      </c>
      <c r="BJ475" s="20" t="s">
        <v>76</v>
      </c>
      <c r="BK475" s="227">
        <f>ROUND(I475*H475,2)</f>
        <v>0</v>
      </c>
      <c r="BL475" s="20" t="s">
        <v>200</v>
      </c>
      <c r="BM475" s="226" t="s">
        <v>5337</v>
      </c>
    </row>
    <row r="476" s="2" customFormat="1">
      <c r="A476" s="41"/>
      <c r="B476" s="42"/>
      <c r="C476" s="43"/>
      <c r="D476" s="228" t="s">
        <v>202</v>
      </c>
      <c r="E476" s="43"/>
      <c r="F476" s="229" t="s">
        <v>8135</v>
      </c>
      <c r="G476" s="43"/>
      <c r="H476" s="43"/>
      <c r="I476" s="230"/>
      <c r="J476" s="43"/>
      <c r="K476" s="43"/>
      <c r="L476" s="47"/>
      <c r="M476" s="231"/>
      <c r="N476" s="232"/>
      <c r="O476" s="87"/>
      <c r="P476" s="87"/>
      <c r="Q476" s="87"/>
      <c r="R476" s="87"/>
      <c r="S476" s="87"/>
      <c r="T476" s="88"/>
      <c r="U476" s="41"/>
      <c r="V476" s="41"/>
      <c r="W476" s="41"/>
      <c r="X476" s="41"/>
      <c r="Y476" s="41"/>
      <c r="Z476" s="41"/>
      <c r="AA476" s="41"/>
      <c r="AB476" s="41"/>
      <c r="AC476" s="41"/>
      <c r="AD476" s="41"/>
      <c r="AE476" s="41"/>
      <c r="AT476" s="20" t="s">
        <v>202</v>
      </c>
      <c r="AU476" s="20" t="s">
        <v>78</v>
      </c>
    </row>
    <row r="477" s="2" customFormat="1" ht="16.5" customHeight="1">
      <c r="A477" s="41"/>
      <c r="B477" s="42"/>
      <c r="C477" s="215" t="s">
        <v>4263</v>
      </c>
      <c r="D477" s="215" t="s">
        <v>195</v>
      </c>
      <c r="E477" s="216" t="s">
        <v>8136</v>
      </c>
      <c r="F477" s="217" t="s">
        <v>8137</v>
      </c>
      <c r="G477" s="218" t="s">
        <v>7609</v>
      </c>
      <c r="H477" s="219">
        <v>1</v>
      </c>
      <c r="I477" s="220"/>
      <c r="J477" s="221">
        <f>ROUND(I477*H477,2)</f>
        <v>0</v>
      </c>
      <c r="K477" s="217" t="s">
        <v>19</v>
      </c>
      <c r="L477" s="47"/>
      <c r="M477" s="222" t="s">
        <v>19</v>
      </c>
      <c r="N477" s="223" t="s">
        <v>40</v>
      </c>
      <c r="O477" s="87"/>
      <c r="P477" s="224">
        <f>O477*H477</f>
        <v>0</v>
      </c>
      <c r="Q477" s="224">
        <v>0</v>
      </c>
      <c r="R477" s="224">
        <f>Q477*H477</f>
        <v>0</v>
      </c>
      <c r="S477" s="224">
        <v>0</v>
      </c>
      <c r="T477" s="225">
        <f>S477*H477</f>
        <v>0</v>
      </c>
      <c r="U477" s="41"/>
      <c r="V477" s="41"/>
      <c r="W477" s="41"/>
      <c r="X477" s="41"/>
      <c r="Y477" s="41"/>
      <c r="Z477" s="41"/>
      <c r="AA477" s="41"/>
      <c r="AB477" s="41"/>
      <c r="AC477" s="41"/>
      <c r="AD477" s="41"/>
      <c r="AE477" s="41"/>
      <c r="AR477" s="226" t="s">
        <v>200</v>
      </c>
      <c r="AT477" s="226" t="s">
        <v>195</v>
      </c>
      <c r="AU477" s="226" t="s">
        <v>78</v>
      </c>
      <c r="AY477" s="20" t="s">
        <v>193</v>
      </c>
      <c r="BE477" s="227">
        <f>IF(N477="základní",J477,0)</f>
        <v>0</v>
      </c>
      <c r="BF477" s="227">
        <f>IF(N477="snížená",J477,0)</f>
        <v>0</v>
      </c>
      <c r="BG477" s="227">
        <f>IF(N477="zákl. přenesená",J477,0)</f>
        <v>0</v>
      </c>
      <c r="BH477" s="227">
        <f>IF(N477="sníž. přenesená",J477,0)</f>
        <v>0</v>
      </c>
      <c r="BI477" s="227">
        <f>IF(N477="nulová",J477,0)</f>
        <v>0</v>
      </c>
      <c r="BJ477" s="20" t="s">
        <v>76</v>
      </c>
      <c r="BK477" s="227">
        <f>ROUND(I477*H477,2)</f>
        <v>0</v>
      </c>
      <c r="BL477" s="20" t="s">
        <v>200</v>
      </c>
      <c r="BM477" s="226" t="s">
        <v>5345</v>
      </c>
    </row>
    <row r="478" s="2" customFormat="1">
      <c r="A478" s="41"/>
      <c r="B478" s="42"/>
      <c r="C478" s="43"/>
      <c r="D478" s="228" t="s">
        <v>202</v>
      </c>
      <c r="E478" s="43"/>
      <c r="F478" s="229" t="s">
        <v>8137</v>
      </c>
      <c r="G478" s="43"/>
      <c r="H478" s="43"/>
      <c r="I478" s="230"/>
      <c r="J478" s="43"/>
      <c r="K478" s="43"/>
      <c r="L478" s="47"/>
      <c r="M478" s="231"/>
      <c r="N478" s="232"/>
      <c r="O478" s="87"/>
      <c r="P478" s="87"/>
      <c r="Q478" s="87"/>
      <c r="R478" s="87"/>
      <c r="S478" s="87"/>
      <c r="T478" s="88"/>
      <c r="U478" s="41"/>
      <c r="V478" s="41"/>
      <c r="W478" s="41"/>
      <c r="X478" s="41"/>
      <c r="Y478" s="41"/>
      <c r="Z478" s="41"/>
      <c r="AA478" s="41"/>
      <c r="AB478" s="41"/>
      <c r="AC478" s="41"/>
      <c r="AD478" s="41"/>
      <c r="AE478" s="41"/>
      <c r="AT478" s="20" t="s">
        <v>202</v>
      </c>
      <c r="AU478" s="20" t="s">
        <v>78</v>
      </c>
    </row>
    <row r="479" s="2" customFormat="1" ht="16.5" customHeight="1">
      <c r="A479" s="41"/>
      <c r="B479" s="42"/>
      <c r="C479" s="215" t="s">
        <v>4265</v>
      </c>
      <c r="D479" s="215" t="s">
        <v>195</v>
      </c>
      <c r="E479" s="216" t="s">
        <v>8093</v>
      </c>
      <c r="F479" s="217" t="s">
        <v>8094</v>
      </c>
      <c r="G479" s="218" t="s">
        <v>7609</v>
      </c>
      <c r="H479" s="219">
        <v>1</v>
      </c>
      <c r="I479" s="220"/>
      <c r="J479" s="221">
        <f>ROUND(I479*H479,2)</f>
        <v>0</v>
      </c>
      <c r="K479" s="217" t="s">
        <v>19</v>
      </c>
      <c r="L479" s="47"/>
      <c r="M479" s="222" t="s">
        <v>19</v>
      </c>
      <c r="N479" s="223" t="s">
        <v>40</v>
      </c>
      <c r="O479" s="87"/>
      <c r="P479" s="224">
        <f>O479*H479</f>
        <v>0</v>
      </c>
      <c r="Q479" s="224">
        <v>0</v>
      </c>
      <c r="R479" s="224">
        <f>Q479*H479</f>
        <v>0</v>
      </c>
      <c r="S479" s="224">
        <v>0</v>
      </c>
      <c r="T479" s="225">
        <f>S479*H479</f>
        <v>0</v>
      </c>
      <c r="U479" s="41"/>
      <c r="V479" s="41"/>
      <c r="W479" s="41"/>
      <c r="X479" s="41"/>
      <c r="Y479" s="41"/>
      <c r="Z479" s="41"/>
      <c r="AA479" s="41"/>
      <c r="AB479" s="41"/>
      <c r="AC479" s="41"/>
      <c r="AD479" s="41"/>
      <c r="AE479" s="41"/>
      <c r="AR479" s="226" t="s">
        <v>200</v>
      </c>
      <c r="AT479" s="226" t="s">
        <v>195</v>
      </c>
      <c r="AU479" s="226" t="s">
        <v>78</v>
      </c>
      <c r="AY479" s="20" t="s">
        <v>193</v>
      </c>
      <c r="BE479" s="227">
        <f>IF(N479="základní",J479,0)</f>
        <v>0</v>
      </c>
      <c r="BF479" s="227">
        <f>IF(N479="snížená",J479,0)</f>
        <v>0</v>
      </c>
      <c r="BG479" s="227">
        <f>IF(N479="zákl. přenesená",J479,0)</f>
        <v>0</v>
      </c>
      <c r="BH479" s="227">
        <f>IF(N479="sníž. přenesená",J479,0)</f>
        <v>0</v>
      </c>
      <c r="BI479" s="227">
        <f>IF(N479="nulová",J479,0)</f>
        <v>0</v>
      </c>
      <c r="BJ479" s="20" t="s">
        <v>76</v>
      </c>
      <c r="BK479" s="227">
        <f>ROUND(I479*H479,2)</f>
        <v>0</v>
      </c>
      <c r="BL479" s="20" t="s">
        <v>200</v>
      </c>
      <c r="BM479" s="226" t="s">
        <v>5369</v>
      </c>
    </row>
    <row r="480" s="2" customFormat="1">
      <c r="A480" s="41"/>
      <c r="B480" s="42"/>
      <c r="C480" s="43"/>
      <c r="D480" s="228" t="s">
        <v>202</v>
      </c>
      <c r="E480" s="43"/>
      <c r="F480" s="229" t="s">
        <v>8094</v>
      </c>
      <c r="G480" s="43"/>
      <c r="H480" s="43"/>
      <c r="I480" s="230"/>
      <c r="J480" s="43"/>
      <c r="K480" s="43"/>
      <c r="L480" s="47"/>
      <c r="M480" s="231"/>
      <c r="N480" s="232"/>
      <c r="O480" s="87"/>
      <c r="P480" s="87"/>
      <c r="Q480" s="87"/>
      <c r="R480" s="87"/>
      <c r="S480" s="87"/>
      <c r="T480" s="88"/>
      <c r="U480" s="41"/>
      <c r="V480" s="41"/>
      <c r="W480" s="41"/>
      <c r="X480" s="41"/>
      <c r="Y480" s="41"/>
      <c r="Z480" s="41"/>
      <c r="AA480" s="41"/>
      <c r="AB480" s="41"/>
      <c r="AC480" s="41"/>
      <c r="AD480" s="41"/>
      <c r="AE480" s="41"/>
      <c r="AT480" s="20" t="s">
        <v>202</v>
      </c>
      <c r="AU480" s="20" t="s">
        <v>78</v>
      </c>
    </row>
    <row r="481" s="2" customFormat="1" ht="16.5" customHeight="1">
      <c r="A481" s="41"/>
      <c r="B481" s="42"/>
      <c r="C481" s="215" t="s">
        <v>4272</v>
      </c>
      <c r="D481" s="215" t="s">
        <v>195</v>
      </c>
      <c r="E481" s="216" t="s">
        <v>8095</v>
      </c>
      <c r="F481" s="217" t="s">
        <v>8096</v>
      </c>
      <c r="G481" s="218" t="s">
        <v>7609</v>
      </c>
      <c r="H481" s="219">
        <v>5</v>
      </c>
      <c r="I481" s="220"/>
      <c r="J481" s="221">
        <f>ROUND(I481*H481,2)</f>
        <v>0</v>
      </c>
      <c r="K481" s="217" t="s">
        <v>19</v>
      </c>
      <c r="L481" s="47"/>
      <c r="M481" s="222" t="s">
        <v>19</v>
      </c>
      <c r="N481" s="223" t="s">
        <v>40</v>
      </c>
      <c r="O481" s="87"/>
      <c r="P481" s="224">
        <f>O481*H481</f>
        <v>0</v>
      </c>
      <c r="Q481" s="224">
        <v>0</v>
      </c>
      <c r="R481" s="224">
        <f>Q481*H481</f>
        <v>0</v>
      </c>
      <c r="S481" s="224">
        <v>0</v>
      </c>
      <c r="T481" s="225">
        <f>S481*H481</f>
        <v>0</v>
      </c>
      <c r="U481" s="41"/>
      <c r="V481" s="41"/>
      <c r="W481" s="41"/>
      <c r="X481" s="41"/>
      <c r="Y481" s="41"/>
      <c r="Z481" s="41"/>
      <c r="AA481" s="41"/>
      <c r="AB481" s="41"/>
      <c r="AC481" s="41"/>
      <c r="AD481" s="41"/>
      <c r="AE481" s="41"/>
      <c r="AR481" s="226" t="s">
        <v>200</v>
      </c>
      <c r="AT481" s="226" t="s">
        <v>195</v>
      </c>
      <c r="AU481" s="226" t="s">
        <v>78</v>
      </c>
      <c r="AY481" s="20" t="s">
        <v>193</v>
      </c>
      <c r="BE481" s="227">
        <f>IF(N481="základní",J481,0)</f>
        <v>0</v>
      </c>
      <c r="BF481" s="227">
        <f>IF(N481="snížená",J481,0)</f>
        <v>0</v>
      </c>
      <c r="BG481" s="227">
        <f>IF(N481="zákl. přenesená",J481,0)</f>
        <v>0</v>
      </c>
      <c r="BH481" s="227">
        <f>IF(N481="sníž. přenesená",J481,0)</f>
        <v>0</v>
      </c>
      <c r="BI481" s="227">
        <f>IF(N481="nulová",J481,0)</f>
        <v>0</v>
      </c>
      <c r="BJ481" s="20" t="s">
        <v>76</v>
      </c>
      <c r="BK481" s="227">
        <f>ROUND(I481*H481,2)</f>
        <v>0</v>
      </c>
      <c r="BL481" s="20" t="s">
        <v>200</v>
      </c>
      <c r="BM481" s="226" t="s">
        <v>5381</v>
      </c>
    </row>
    <row r="482" s="2" customFormat="1">
      <c r="A482" s="41"/>
      <c r="B482" s="42"/>
      <c r="C482" s="43"/>
      <c r="D482" s="228" t="s">
        <v>202</v>
      </c>
      <c r="E482" s="43"/>
      <c r="F482" s="229" t="s">
        <v>8096</v>
      </c>
      <c r="G482" s="43"/>
      <c r="H482" s="43"/>
      <c r="I482" s="230"/>
      <c r="J482" s="43"/>
      <c r="K482" s="43"/>
      <c r="L482" s="47"/>
      <c r="M482" s="231"/>
      <c r="N482" s="232"/>
      <c r="O482" s="87"/>
      <c r="P482" s="87"/>
      <c r="Q482" s="87"/>
      <c r="R482" s="87"/>
      <c r="S482" s="87"/>
      <c r="T482" s="88"/>
      <c r="U482" s="41"/>
      <c r="V482" s="41"/>
      <c r="W482" s="41"/>
      <c r="X482" s="41"/>
      <c r="Y482" s="41"/>
      <c r="Z482" s="41"/>
      <c r="AA482" s="41"/>
      <c r="AB482" s="41"/>
      <c r="AC482" s="41"/>
      <c r="AD482" s="41"/>
      <c r="AE482" s="41"/>
      <c r="AT482" s="20" t="s">
        <v>202</v>
      </c>
      <c r="AU482" s="20" t="s">
        <v>78</v>
      </c>
    </row>
    <row r="483" s="2" customFormat="1" ht="16.5" customHeight="1">
      <c r="A483" s="41"/>
      <c r="B483" s="42"/>
      <c r="C483" s="215" t="s">
        <v>4279</v>
      </c>
      <c r="D483" s="215" t="s">
        <v>195</v>
      </c>
      <c r="E483" s="216" t="s">
        <v>8097</v>
      </c>
      <c r="F483" s="217" t="s">
        <v>8098</v>
      </c>
      <c r="G483" s="218" t="s">
        <v>7609</v>
      </c>
      <c r="H483" s="219">
        <v>34</v>
      </c>
      <c r="I483" s="220"/>
      <c r="J483" s="221">
        <f>ROUND(I483*H483,2)</f>
        <v>0</v>
      </c>
      <c r="K483" s="217" t="s">
        <v>19</v>
      </c>
      <c r="L483" s="47"/>
      <c r="M483" s="222" t="s">
        <v>19</v>
      </c>
      <c r="N483" s="223" t="s">
        <v>40</v>
      </c>
      <c r="O483" s="87"/>
      <c r="P483" s="224">
        <f>O483*H483</f>
        <v>0</v>
      </c>
      <c r="Q483" s="224">
        <v>0</v>
      </c>
      <c r="R483" s="224">
        <f>Q483*H483</f>
        <v>0</v>
      </c>
      <c r="S483" s="224">
        <v>0</v>
      </c>
      <c r="T483" s="225">
        <f>S483*H483</f>
        <v>0</v>
      </c>
      <c r="U483" s="41"/>
      <c r="V483" s="41"/>
      <c r="W483" s="41"/>
      <c r="X483" s="41"/>
      <c r="Y483" s="41"/>
      <c r="Z483" s="41"/>
      <c r="AA483" s="41"/>
      <c r="AB483" s="41"/>
      <c r="AC483" s="41"/>
      <c r="AD483" s="41"/>
      <c r="AE483" s="41"/>
      <c r="AR483" s="226" t="s">
        <v>200</v>
      </c>
      <c r="AT483" s="226" t="s">
        <v>195</v>
      </c>
      <c r="AU483" s="226" t="s">
        <v>78</v>
      </c>
      <c r="AY483" s="20" t="s">
        <v>193</v>
      </c>
      <c r="BE483" s="227">
        <f>IF(N483="základní",J483,0)</f>
        <v>0</v>
      </c>
      <c r="BF483" s="227">
        <f>IF(N483="snížená",J483,0)</f>
        <v>0</v>
      </c>
      <c r="BG483" s="227">
        <f>IF(N483="zákl. přenesená",J483,0)</f>
        <v>0</v>
      </c>
      <c r="BH483" s="227">
        <f>IF(N483="sníž. přenesená",J483,0)</f>
        <v>0</v>
      </c>
      <c r="BI483" s="227">
        <f>IF(N483="nulová",J483,0)</f>
        <v>0</v>
      </c>
      <c r="BJ483" s="20" t="s">
        <v>76</v>
      </c>
      <c r="BK483" s="227">
        <f>ROUND(I483*H483,2)</f>
        <v>0</v>
      </c>
      <c r="BL483" s="20" t="s">
        <v>200</v>
      </c>
      <c r="BM483" s="226" t="s">
        <v>5392</v>
      </c>
    </row>
    <row r="484" s="2" customFormat="1">
      <c r="A484" s="41"/>
      <c r="B484" s="42"/>
      <c r="C484" s="43"/>
      <c r="D484" s="228" t="s">
        <v>202</v>
      </c>
      <c r="E484" s="43"/>
      <c r="F484" s="229" t="s">
        <v>8098</v>
      </c>
      <c r="G484" s="43"/>
      <c r="H484" s="43"/>
      <c r="I484" s="230"/>
      <c r="J484" s="43"/>
      <c r="K484" s="43"/>
      <c r="L484" s="47"/>
      <c r="M484" s="231"/>
      <c r="N484" s="232"/>
      <c r="O484" s="87"/>
      <c r="P484" s="87"/>
      <c r="Q484" s="87"/>
      <c r="R484" s="87"/>
      <c r="S484" s="87"/>
      <c r="T484" s="88"/>
      <c r="U484" s="41"/>
      <c r="V484" s="41"/>
      <c r="W484" s="41"/>
      <c r="X484" s="41"/>
      <c r="Y484" s="41"/>
      <c r="Z484" s="41"/>
      <c r="AA484" s="41"/>
      <c r="AB484" s="41"/>
      <c r="AC484" s="41"/>
      <c r="AD484" s="41"/>
      <c r="AE484" s="41"/>
      <c r="AT484" s="20" t="s">
        <v>202</v>
      </c>
      <c r="AU484" s="20" t="s">
        <v>78</v>
      </c>
    </row>
    <row r="485" s="2" customFormat="1" ht="16.5" customHeight="1">
      <c r="A485" s="41"/>
      <c r="B485" s="42"/>
      <c r="C485" s="215" t="s">
        <v>4287</v>
      </c>
      <c r="D485" s="215" t="s">
        <v>195</v>
      </c>
      <c r="E485" s="216" t="s">
        <v>8099</v>
      </c>
      <c r="F485" s="217" t="s">
        <v>8100</v>
      </c>
      <c r="G485" s="218" t="s">
        <v>7609</v>
      </c>
      <c r="H485" s="219">
        <v>1</v>
      </c>
      <c r="I485" s="220"/>
      <c r="J485" s="221">
        <f>ROUND(I485*H485,2)</f>
        <v>0</v>
      </c>
      <c r="K485" s="217" t="s">
        <v>19</v>
      </c>
      <c r="L485" s="47"/>
      <c r="M485" s="222" t="s">
        <v>19</v>
      </c>
      <c r="N485" s="223" t="s">
        <v>40</v>
      </c>
      <c r="O485" s="87"/>
      <c r="P485" s="224">
        <f>O485*H485</f>
        <v>0</v>
      </c>
      <c r="Q485" s="224">
        <v>0</v>
      </c>
      <c r="R485" s="224">
        <f>Q485*H485</f>
        <v>0</v>
      </c>
      <c r="S485" s="224">
        <v>0</v>
      </c>
      <c r="T485" s="225">
        <f>S485*H485</f>
        <v>0</v>
      </c>
      <c r="U485" s="41"/>
      <c r="V485" s="41"/>
      <c r="W485" s="41"/>
      <c r="X485" s="41"/>
      <c r="Y485" s="41"/>
      <c r="Z485" s="41"/>
      <c r="AA485" s="41"/>
      <c r="AB485" s="41"/>
      <c r="AC485" s="41"/>
      <c r="AD485" s="41"/>
      <c r="AE485" s="41"/>
      <c r="AR485" s="226" t="s">
        <v>200</v>
      </c>
      <c r="AT485" s="226" t="s">
        <v>195</v>
      </c>
      <c r="AU485" s="226" t="s">
        <v>78</v>
      </c>
      <c r="AY485" s="20" t="s">
        <v>193</v>
      </c>
      <c r="BE485" s="227">
        <f>IF(N485="základní",J485,0)</f>
        <v>0</v>
      </c>
      <c r="BF485" s="227">
        <f>IF(N485="snížená",J485,0)</f>
        <v>0</v>
      </c>
      <c r="BG485" s="227">
        <f>IF(N485="zákl. přenesená",J485,0)</f>
        <v>0</v>
      </c>
      <c r="BH485" s="227">
        <f>IF(N485="sníž. přenesená",J485,0)</f>
        <v>0</v>
      </c>
      <c r="BI485" s="227">
        <f>IF(N485="nulová",J485,0)</f>
        <v>0</v>
      </c>
      <c r="BJ485" s="20" t="s">
        <v>76</v>
      </c>
      <c r="BK485" s="227">
        <f>ROUND(I485*H485,2)</f>
        <v>0</v>
      </c>
      <c r="BL485" s="20" t="s">
        <v>200</v>
      </c>
      <c r="BM485" s="226" t="s">
        <v>5403</v>
      </c>
    </row>
    <row r="486" s="2" customFormat="1">
      <c r="A486" s="41"/>
      <c r="B486" s="42"/>
      <c r="C486" s="43"/>
      <c r="D486" s="228" t="s">
        <v>202</v>
      </c>
      <c r="E486" s="43"/>
      <c r="F486" s="229" t="s">
        <v>8100</v>
      </c>
      <c r="G486" s="43"/>
      <c r="H486" s="43"/>
      <c r="I486" s="230"/>
      <c r="J486" s="43"/>
      <c r="K486" s="43"/>
      <c r="L486" s="47"/>
      <c r="M486" s="231"/>
      <c r="N486" s="232"/>
      <c r="O486" s="87"/>
      <c r="P486" s="87"/>
      <c r="Q486" s="87"/>
      <c r="R486" s="87"/>
      <c r="S486" s="87"/>
      <c r="T486" s="88"/>
      <c r="U486" s="41"/>
      <c r="V486" s="41"/>
      <c r="W486" s="41"/>
      <c r="X486" s="41"/>
      <c r="Y486" s="41"/>
      <c r="Z486" s="41"/>
      <c r="AA486" s="41"/>
      <c r="AB486" s="41"/>
      <c r="AC486" s="41"/>
      <c r="AD486" s="41"/>
      <c r="AE486" s="41"/>
      <c r="AT486" s="20" t="s">
        <v>202</v>
      </c>
      <c r="AU486" s="20" t="s">
        <v>78</v>
      </c>
    </row>
    <row r="487" s="2" customFormat="1" ht="16.5" customHeight="1">
      <c r="A487" s="41"/>
      <c r="B487" s="42"/>
      <c r="C487" s="215" t="s">
        <v>4292</v>
      </c>
      <c r="D487" s="215" t="s">
        <v>195</v>
      </c>
      <c r="E487" s="216" t="s">
        <v>8103</v>
      </c>
      <c r="F487" s="217" t="s">
        <v>8104</v>
      </c>
      <c r="G487" s="218" t="s">
        <v>7609</v>
      </c>
      <c r="H487" s="219">
        <v>10</v>
      </c>
      <c r="I487" s="220"/>
      <c r="J487" s="221">
        <f>ROUND(I487*H487,2)</f>
        <v>0</v>
      </c>
      <c r="K487" s="217" t="s">
        <v>19</v>
      </c>
      <c r="L487" s="47"/>
      <c r="M487" s="222" t="s">
        <v>19</v>
      </c>
      <c r="N487" s="223" t="s">
        <v>40</v>
      </c>
      <c r="O487" s="87"/>
      <c r="P487" s="224">
        <f>O487*H487</f>
        <v>0</v>
      </c>
      <c r="Q487" s="224">
        <v>0</v>
      </c>
      <c r="R487" s="224">
        <f>Q487*H487</f>
        <v>0</v>
      </c>
      <c r="S487" s="224">
        <v>0</v>
      </c>
      <c r="T487" s="225">
        <f>S487*H487</f>
        <v>0</v>
      </c>
      <c r="U487" s="41"/>
      <c r="V487" s="41"/>
      <c r="W487" s="41"/>
      <c r="X487" s="41"/>
      <c r="Y487" s="41"/>
      <c r="Z487" s="41"/>
      <c r="AA487" s="41"/>
      <c r="AB487" s="41"/>
      <c r="AC487" s="41"/>
      <c r="AD487" s="41"/>
      <c r="AE487" s="41"/>
      <c r="AR487" s="226" t="s">
        <v>200</v>
      </c>
      <c r="AT487" s="226" t="s">
        <v>195</v>
      </c>
      <c r="AU487" s="226" t="s">
        <v>78</v>
      </c>
      <c r="AY487" s="20" t="s">
        <v>193</v>
      </c>
      <c r="BE487" s="227">
        <f>IF(N487="základní",J487,0)</f>
        <v>0</v>
      </c>
      <c r="BF487" s="227">
        <f>IF(N487="snížená",J487,0)</f>
        <v>0</v>
      </c>
      <c r="BG487" s="227">
        <f>IF(N487="zákl. přenesená",J487,0)</f>
        <v>0</v>
      </c>
      <c r="BH487" s="227">
        <f>IF(N487="sníž. přenesená",J487,0)</f>
        <v>0</v>
      </c>
      <c r="BI487" s="227">
        <f>IF(N487="nulová",J487,0)</f>
        <v>0</v>
      </c>
      <c r="BJ487" s="20" t="s">
        <v>76</v>
      </c>
      <c r="BK487" s="227">
        <f>ROUND(I487*H487,2)</f>
        <v>0</v>
      </c>
      <c r="BL487" s="20" t="s">
        <v>200</v>
      </c>
      <c r="BM487" s="226" t="s">
        <v>5445</v>
      </c>
    </row>
    <row r="488" s="2" customFormat="1">
      <c r="A488" s="41"/>
      <c r="B488" s="42"/>
      <c r="C488" s="43"/>
      <c r="D488" s="228" t="s">
        <v>202</v>
      </c>
      <c r="E488" s="43"/>
      <c r="F488" s="229" t="s">
        <v>8104</v>
      </c>
      <c r="G488" s="43"/>
      <c r="H488" s="43"/>
      <c r="I488" s="230"/>
      <c r="J488" s="43"/>
      <c r="K488" s="43"/>
      <c r="L488" s="47"/>
      <c r="M488" s="231"/>
      <c r="N488" s="232"/>
      <c r="O488" s="87"/>
      <c r="P488" s="87"/>
      <c r="Q488" s="87"/>
      <c r="R488" s="87"/>
      <c r="S488" s="87"/>
      <c r="T488" s="88"/>
      <c r="U488" s="41"/>
      <c r="V488" s="41"/>
      <c r="W488" s="41"/>
      <c r="X488" s="41"/>
      <c r="Y488" s="41"/>
      <c r="Z488" s="41"/>
      <c r="AA488" s="41"/>
      <c r="AB488" s="41"/>
      <c r="AC488" s="41"/>
      <c r="AD488" s="41"/>
      <c r="AE488" s="41"/>
      <c r="AT488" s="20" t="s">
        <v>202</v>
      </c>
      <c r="AU488" s="20" t="s">
        <v>78</v>
      </c>
    </row>
    <row r="489" s="2" customFormat="1" ht="16.5" customHeight="1">
      <c r="A489" s="41"/>
      <c r="B489" s="42"/>
      <c r="C489" s="215" t="s">
        <v>4298</v>
      </c>
      <c r="D489" s="215" t="s">
        <v>195</v>
      </c>
      <c r="E489" s="216" t="s">
        <v>8105</v>
      </c>
      <c r="F489" s="217" t="s">
        <v>8106</v>
      </c>
      <c r="G489" s="218" t="s">
        <v>7609</v>
      </c>
      <c r="H489" s="219">
        <v>10</v>
      </c>
      <c r="I489" s="220"/>
      <c r="J489" s="221">
        <f>ROUND(I489*H489,2)</f>
        <v>0</v>
      </c>
      <c r="K489" s="217" t="s">
        <v>19</v>
      </c>
      <c r="L489" s="47"/>
      <c r="M489" s="222" t="s">
        <v>19</v>
      </c>
      <c r="N489" s="223" t="s">
        <v>40</v>
      </c>
      <c r="O489" s="87"/>
      <c r="P489" s="224">
        <f>O489*H489</f>
        <v>0</v>
      </c>
      <c r="Q489" s="224">
        <v>0</v>
      </c>
      <c r="R489" s="224">
        <f>Q489*H489</f>
        <v>0</v>
      </c>
      <c r="S489" s="224">
        <v>0</v>
      </c>
      <c r="T489" s="225">
        <f>S489*H489</f>
        <v>0</v>
      </c>
      <c r="U489" s="41"/>
      <c r="V489" s="41"/>
      <c r="W489" s="41"/>
      <c r="X489" s="41"/>
      <c r="Y489" s="41"/>
      <c r="Z489" s="41"/>
      <c r="AA489" s="41"/>
      <c r="AB489" s="41"/>
      <c r="AC489" s="41"/>
      <c r="AD489" s="41"/>
      <c r="AE489" s="41"/>
      <c r="AR489" s="226" t="s">
        <v>200</v>
      </c>
      <c r="AT489" s="226" t="s">
        <v>195</v>
      </c>
      <c r="AU489" s="226" t="s">
        <v>78</v>
      </c>
      <c r="AY489" s="20" t="s">
        <v>193</v>
      </c>
      <c r="BE489" s="227">
        <f>IF(N489="základní",J489,0)</f>
        <v>0</v>
      </c>
      <c r="BF489" s="227">
        <f>IF(N489="snížená",J489,0)</f>
        <v>0</v>
      </c>
      <c r="BG489" s="227">
        <f>IF(N489="zákl. přenesená",J489,0)</f>
        <v>0</v>
      </c>
      <c r="BH489" s="227">
        <f>IF(N489="sníž. přenesená",J489,0)</f>
        <v>0</v>
      </c>
      <c r="BI489" s="227">
        <f>IF(N489="nulová",J489,0)</f>
        <v>0</v>
      </c>
      <c r="BJ489" s="20" t="s">
        <v>76</v>
      </c>
      <c r="BK489" s="227">
        <f>ROUND(I489*H489,2)</f>
        <v>0</v>
      </c>
      <c r="BL489" s="20" t="s">
        <v>200</v>
      </c>
      <c r="BM489" s="226" t="s">
        <v>8138</v>
      </c>
    </row>
    <row r="490" s="2" customFormat="1">
      <c r="A490" s="41"/>
      <c r="B490" s="42"/>
      <c r="C490" s="43"/>
      <c r="D490" s="228" t="s">
        <v>202</v>
      </c>
      <c r="E490" s="43"/>
      <c r="F490" s="229" t="s">
        <v>8106</v>
      </c>
      <c r="G490" s="43"/>
      <c r="H490" s="43"/>
      <c r="I490" s="230"/>
      <c r="J490" s="43"/>
      <c r="K490" s="43"/>
      <c r="L490" s="47"/>
      <c r="M490" s="231"/>
      <c r="N490" s="232"/>
      <c r="O490" s="87"/>
      <c r="P490" s="87"/>
      <c r="Q490" s="87"/>
      <c r="R490" s="87"/>
      <c r="S490" s="87"/>
      <c r="T490" s="88"/>
      <c r="U490" s="41"/>
      <c r="V490" s="41"/>
      <c r="W490" s="41"/>
      <c r="X490" s="41"/>
      <c r="Y490" s="41"/>
      <c r="Z490" s="41"/>
      <c r="AA490" s="41"/>
      <c r="AB490" s="41"/>
      <c r="AC490" s="41"/>
      <c r="AD490" s="41"/>
      <c r="AE490" s="41"/>
      <c r="AT490" s="20" t="s">
        <v>202</v>
      </c>
      <c r="AU490" s="20" t="s">
        <v>78</v>
      </c>
    </row>
    <row r="491" s="2" customFormat="1" ht="16.5" customHeight="1">
      <c r="A491" s="41"/>
      <c r="B491" s="42"/>
      <c r="C491" s="215" t="s">
        <v>4303</v>
      </c>
      <c r="D491" s="215" t="s">
        <v>195</v>
      </c>
      <c r="E491" s="216" t="s">
        <v>8107</v>
      </c>
      <c r="F491" s="217" t="s">
        <v>8108</v>
      </c>
      <c r="G491" s="218" t="s">
        <v>7609</v>
      </c>
      <c r="H491" s="219">
        <v>6</v>
      </c>
      <c r="I491" s="220"/>
      <c r="J491" s="221">
        <f>ROUND(I491*H491,2)</f>
        <v>0</v>
      </c>
      <c r="K491" s="217" t="s">
        <v>19</v>
      </c>
      <c r="L491" s="47"/>
      <c r="M491" s="222" t="s">
        <v>19</v>
      </c>
      <c r="N491" s="223" t="s">
        <v>40</v>
      </c>
      <c r="O491" s="87"/>
      <c r="P491" s="224">
        <f>O491*H491</f>
        <v>0</v>
      </c>
      <c r="Q491" s="224">
        <v>0</v>
      </c>
      <c r="R491" s="224">
        <f>Q491*H491</f>
        <v>0</v>
      </c>
      <c r="S491" s="224">
        <v>0</v>
      </c>
      <c r="T491" s="225">
        <f>S491*H491</f>
        <v>0</v>
      </c>
      <c r="U491" s="41"/>
      <c r="V491" s="41"/>
      <c r="W491" s="41"/>
      <c r="X491" s="41"/>
      <c r="Y491" s="41"/>
      <c r="Z491" s="41"/>
      <c r="AA491" s="41"/>
      <c r="AB491" s="41"/>
      <c r="AC491" s="41"/>
      <c r="AD491" s="41"/>
      <c r="AE491" s="41"/>
      <c r="AR491" s="226" t="s">
        <v>200</v>
      </c>
      <c r="AT491" s="226" t="s">
        <v>195</v>
      </c>
      <c r="AU491" s="226" t="s">
        <v>78</v>
      </c>
      <c r="AY491" s="20" t="s">
        <v>193</v>
      </c>
      <c r="BE491" s="227">
        <f>IF(N491="základní",J491,0)</f>
        <v>0</v>
      </c>
      <c r="BF491" s="227">
        <f>IF(N491="snížená",J491,0)</f>
        <v>0</v>
      </c>
      <c r="BG491" s="227">
        <f>IF(N491="zákl. přenesená",J491,0)</f>
        <v>0</v>
      </c>
      <c r="BH491" s="227">
        <f>IF(N491="sníž. přenesená",J491,0)</f>
        <v>0</v>
      </c>
      <c r="BI491" s="227">
        <f>IF(N491="nulová",J491,0)</f>
        <v>0</v>
      </c>
      <c r="BJ491" s="20" t="s">
        <v>76</v>
      </c>
      <c r="BK491" s="227">
        <f>ROUND(I491*H491,2)</f>
        <v>0</v>
      </c>
      <c r="BL491" s="20" t="s">
        <v>200</v>
      </c>
      <c r="BM491" s="226" t="s">
        <v>8139</v>
      </c>
    </row>
    <row r="492" s="2" customFormat="1">
      <c r="A492" s="41"/>
      <c r="B492" s="42"/>
      <c r="C492" s="43"/>
      <c r="D492" s="228" t="s">
        <v>202</v>
      </c>
      <c r="E492" s="43"/>
      <c r="F492" s="229" t="s">
        <v>8108</v>
      </c>
      <c r="G492" s="43"/>
      <c r="H492" s="43"/>
      <c r="I492" s="230"/>
      <c r="J492" s="43"/>
      <c r="K492" s="43"/>
      <c r="L492" s="47"/>
      <c r="M492" s="231"/>
      <c r="N492" s="232"/>
      <c r="O492" s="87"/>
      <c r="P492" s="87"/>
      <c r="Q492" s="87"/>
      <c r="R492" s="87"/>
      <c r="S492" s="87"/>
      <c r="T492" s="88"/>
      <c r="U492" s="41"/>
      <c r="V492" s="41"/>
      <c r="W492" s="41"/>
      <c r="X492" s="41"/>
      <c r="Y492" s="41"/>
      <c r="Z492" s="41"/>
      <c r="AA492" s="41"/>
      <c r="AB492" s="41"/>
      <c r="AC492" s="41"/>
      <c r="AD492" s="41"/>
      <c r="AE492" s="41"/>
      <c r="AT492" s="20" t="s">
        <v>202</v>
      </c>
      <c r="AU492" s="20" t="s">
        <v>78</v>
      </c>
    </row>
    <row r="493" s="2" customFormat="1" ht="16.5" customHeight="1">
      <c r="A493" s="41"/>
      <c r="B493" s="42"/>
      <c r="C493" s="215" t="s">
        <v>4308</v>
      </c>
      <c r="D493" s="215" t="s">
        <v>195</v>
      </c>
      <c r="E493" s="216" t="s">
        <v>8140</v>
      </c>
      <c r="F493" s="217" t="s">
        <v>8141</v>
      </c>
      <c r="G493" s="218" t="s">
        <v>7609</v>
      </c>
      <c r="H493" s="219">
        <v>1</v>
      </c>
      <c r="I493" s="220"/>
      <c r="J493" s="221">
        <f>ROUND(I493*H493,2)</f>
        <v>0</v>
      </c>
      <c r="K493" s="217" t="s">
        <v>19</v>
      </c>
      <c r="L493" s="47"/>
      <c r="M493" s="222" t="s">
        <v>19</v>
      </c>
      <c r="N493" s="223" t="s">
        <v>40</v>
      </c>
      <c r="O493" s="87"/>
      <c r="P493" s="224">
        <f>O493*H493</f>
        <v>0</v>
      </c>
      <c r="Q493" s="224">
        <v>0</v>
      </c>
      <c r="R493" s="224">
        <f>Q493*H493</f>
        <v>0</v>
      </c>
      <c r="S493" s="224">
        <v>0</v>
      </c>
      <c r="T493" s="225">
        <f>S493*H493</f>
        <v>0</v>
      </c>
      <c r="U493" s="41"/>
      <c r="V493" s="41"/>
      <c r="W493" s="41"/>
      <c r="X493" s="41"/>
      <c r="Y493" s="41"/>
      <c r="Z493" s="41"/>
      <c r="AA493" s="41"/>
      <c r="AB493" s="41"/>
      <c r="AC493" s="41"/>
      <c r="AD493" s="41"/>
      <c r="AE493" s="41"/>
      <c r="AR493" s="226" t="s">
        <v>200</v>
      </c>
      <c r="AT493" s="226" t="s">
        <v>195</v>
      </c>
      <c r="AU493" s="226" t="s">
        <v>78</v>
      </c>
      <c r="AY493" s="20" t="s">
        <v>193</v>
      </c>
      <c r="BE493" s="227">
        <f>IF(N493="základní",J493,0)</f>
        <v>0</v>
      </c>
      <c r="BF493" s="227">
        <f>IF(N493="snížená",J493,0)</f>
        <v>0</v>
      </c>
      <c r="BG493" s="227">
        <f>IF(N493="zákl. přenesená",J493,0)</f>
        <v>0</v>
      </c>
      <c r="BH493" s="227">
        <f>IF(N493="sníž. přenesená",J493,0)</f>
        <v>0</v>
      </c>
      <c r="BI493" s="227">
        <f>IF(N493="nulová",J493,0)</f>
        <v>0</v>
      </c>
      <c r="BJ493" s="20" t="s">
        <v>76</v>
      </c>
      <c r="BK493" s="227">
        <f>ROUND(I493*H493,2)</f>
        <v>0</v>
      </c>
      <c r="BL493" s="20" t="s">
        <v>200</v>
      </c>
      <c r="BM493" s="226" t="s">
        <v>8142</v>
      </c>
    </row>
    <row r="494" s="2" customFormat="1">
      <c r="A494" s="41"/>
      <c r="B494" s="42"/>
      <c r="C494" s="43"/>
      <c r="D494" s="228" t="s">
        <v>202</v>
      </c>
      <c r="E494" s="43"/>
      <c r="F494" s="229" t="s">
        <v>8141</v>
      </c>
      <c r="G494" s="43"/>
      <c r="H494" s="43"/>
      <c r="I494" s="230"/>
      <c r="J494" s="43"/>
      <c r="K494" s="43"/>
      <c r="L494" s="47"/>
      <c r="M494" s="231"/>
      <c r="N494" s="232"/>
      <c r="O494" s="87"/>
      <c r="P494" s="87"/>
      <c r="Q494" s="87"/>
      <c r="R494" s="87"/>
      <c r="S494" s="87"/>
      <c r="T494" s="88"/>
      <c r="U494" s="41"/>
      <c r="V494" s="41"/>
      <c r="W494" s="41"/>
      <c r="X494" s="41"/>
      <c r="Y494" s="41"/>
      <c r="Z494" s="41"/>
      <c r="AA494" s="41"/>
      <c r="AB494" s="41"/>
      <c r="AC494" s="41"/>
      <c r="AD494" s="41"/>
      <c r="AE494" s="41"/>
      <c r="AT494" s="20" t="s">
        <v>202</v>
      </c>
      <c r="AU494" s="20" t="s">
        <v>78</v>
      </c>
    </row>
    <row r="495" s="2" customFormat="1" ht="21.75" customHeight="1">
      <c r="A495" s="41"/>
      <c r="B495" s="42"/>
      <c r="C495" s="215" t="s">
        <v>4313</v>
      </c>
      <c r="D495" s="215" t="s">
        <v>195</v>
      </c>
      <c r="E495" s="216" t="s">
        <v>8143</v>
      </c>
      <c r="F495" s="217" t="s">
        <v>8144</v>
      </c>
      <c r="G495" s="218" t="s">
        <v>7609</v>
      </c>
      <c r="H495" s="219">
        <v>1</v>
      </c>
      <c r="I495" s="220"/>
      <c r="J495" s="221">
        <f>ROUND(I495*H495,2)</f>
        <v>0</v>
      </c>
      <c r="K495" s="217" t="s">
        <v>19</v>
      </c>
      <c r="L495" s="47"/>
      <c r="M495" s="222" t="s">
        <v>19</v>
      </c>
      <c r="N495" s="223" t="s">
        <v>40</v>
      </c>
      <c r="O495" s="87"/>
      <c r="P495" s="224">
        <f>O495*H495</f>
        <v>0</v>
      </c>
      <c r="Q495" s="224">
        <v>0</v>
      </c>
      <c r="R495" s="224">
        <f>Q495*H495</f>
        <v>0</v>
      </c>
      <c r="S495" s="224">
        <v>0</v>
      </c>
      <c r="T495" s="225">
        <f>S495*H495</f>
        <v>0</v>
      </c>
      <c r="U495" s="41"/>
      <c r="V495" s="41"/>
      <c r="W495" s="41"/>
      <c r="X495" s="41"/>
      <c r="Y495" s="41"/>
      <c r="Z495" s="41"/>
      <c r="AA495" s="41"/>
      <c r="AB495" s="41"/>
      <c r="AC495" s="41"/>
      <c r="AD495" s="41"/>
      <c r="AE495" s="41"/>
      <c r="AR495" s="226" t="s">
        <v>200</v>
      </c>
      <c r="AT495" s="226" t="s">
        <v>195</v>
      </c>
      <c r="AU495" s="226" t="s">
        <v>78</v>
      </c>
      <c r="AY495" s="20" t="s">
        <v>193</v>
      </c>
      <c r="BE495" s="227">
        <f>IF(N495="základní",J495,0)</f>
        <v>0</v>
      </c>
      <c r="BF495" s="227">
        <f>IF(N495="snížená",J495,0)</f>
        <v>0</v>
      </c>
      <c r="BG495" s="227">
        <f>IF(N495="zákl. přenesená",J495,0)</f>
        <v>0</v>
      </c>
      <c r="BH495" s="227">
        <f>IF(N495="sníž. přenesená",J495,0)</f>
        <v>0</v>
      </c>
      <c r="BI495" s="227">
        <f>IF(N495="nulová",J495,0)</f>
        <v>0</v>
      </c>
      <c r="BJ495" s="20" t="s">
        <v>76</v>
      </c>
      <c r="BK495" s="227">
        <f>ROUND(I495*H495,2)</f>
        <v>0</v>
      </c>
      <c r="BL495" s="20" t="s">
        <v>200</v>
      </c>
      <c r="BM495" s="226" t="s">
        <v>8145</v>
      </c>
    </row>
    <row r="496" s="2" customFormat="1">
      <c r="A496" s="41"/>
      <c r="B496" s="42"/>
      <c r="C496" s="43"/>
      <c r="D496" s="228" t="s">
        <v>202</v>
      </c>
      <c r="E496" s="43"/>
      <c r="F496" s="229" t="s">
        <v>8144</v>
      </c>
      <c r="G496" s="43"/>
      <c r="H496" s="43"/>
      <c r="I496" s="230"/>
      <c r="J496" s="43"/>
      <c r="K496" s="43"/>
      <c r="L496" s="47"/>
      <c r="M496" s="231"/>
      <c r="N496" s="232"/>
      <c r="O496" s="87"/>
      <c r="P496" s="87"/>
      <c r="Q496" s="87"/>
      <c r="R496" s="87"/>
      <c r="S496" s="87"/>
      <c r="T496" s="88"/>
      <c r="U496" s="41"/>
      <c r="V496" s="41"/>
      <c r="W496" s="41"/>
      <c r="X496" s="41"/>
      <c r="Y496" s="41"/>
      <c r="Z496" s="41"/>
      <c r="AA496" s="41"/>
      <c r="AB496" s="41"/>
      <c r="AC496" s="41"/>
      <c r="AD496" s="41"/>
      <c r="AE496" s="41"/>
      <c r="AT496" s="20" t="s">
        <v>202</v>
      </c>
      <c r="AU496" s="20" t="s">
        <v>78</v>
      </c>
    </row>
    <row r="497" s="2" customFormat="1" ht="16.5" customHeight="1">
      <c r="A497" s="41"/>
      <c r="B497" s="42"/>
      <c r="C497" s="215" t="s">
        <v>4316</v>
      </c>
      <c r="D497" s="215" t="s">
        <v>195</v>
      </c>
      <c r="E497" s="216" t="s">
        <v>8117</v>
      </c>
      <c r="F497" s="217" t="s">
        <v>8118</v>
      </c>
      <c r="G497" s="218" t="s">
        <v>7609</v>
      </c>
      <c r="H497" s="219">
        <v>1</v>
      </c>
      <c r="I497" s="220"/>
      <c r="J497" s="221">
        <f>ROUND(I497*H497,2)</f>
        <v>0</v>
      </c>
      <c r="K497" s="217" t="s">
        <v>19</v>
      </c>
      <c r="L497" s="47"/>
      <c r="M497" s="222" t="s">
        <v>19</v>
      </c>
      <c r="N497" s="223" t="s">
        <v>40</v>
      </c>
      <c r="O497" s="87"/>
      <c r="P497" s="224">
        <f>O497*H497</f>
        <v>0</v>
      </c>
      <c r="Q497" s="224">
        <v>0</v>
      </c>
      <c r="R497" s="224">
        <f>Q497*H497</f>
        <v>0</v>
      </c>
      <c r="S497" s="224">
        <v>0</v>
      </c>
      <c r="T497" s="225">
        <f>S497*H497</f>
        <v>0</v>
      </c>
      <c r="U497" s="41"/>
      <c r="V497" s="41"/>
      <c r="W497" s="41"/>
      <c r="X497" s="41"/>
      <c r="Y497" s="41"/>
      <c r="Z497" s="41"/>
      <c r="AA497" s="41"/>
      <c r="AB497" s="41"/>
      <c r="AC497" s="41"/>
      <c r="AD497" s="41"/>
      <c r="AE497" s="41"/>
      <c r="AR497" s="226" t="s">
        <v>200</v>
      </c>
      <c r="AT497" s="226" t="s">
        <v>195</v>
      </c>
      <c r="AU497" s="226" t="s">
        <v>78</v>
      </c>
      <c r="AY497" s="20" t="s">
        <v>193</v>
      </c>
      <c r="BE497" s="227">
        <f>IF(N497="základní",J497,0)</f>
        <v>0</v>
      </c>
      <c r="BF497" s="227">
        <f>IF(N497="snížená",J497,0)</f>
        <v>0</v>
      </c>
      <c r="BG497" s="227">
        <f>IF(N497="zákl. přenesená",J497,0)</f>
        <v>0</v>
      </c>
      <c r="BH497" s="227">
        <f>IF(N497="sníž. přenesená",J497,0)</f>
        <v>0</v>
      </c>
      <c r="BI497" s="227">
        <f>IF(N497="nulová",J497,0)</f>
        <v>0</v>
      </c>
      <c r="BJ497" s="20" t="s">
        <v>76</v>
      </c>
      <c r="BK497" s="227">
        <f>ROUND(I497*H497,2)</f>
        <v>0</v>
      </c>
      <c r="BL497" s="20" t="s">
        <v>200</v>
      </c>
      <c r="BM497" s="226" t="s">
        <v>8146</v>
      </c>
    </row>
    <row r="498" s="2" customFormat="1">
      <c r="A498" s="41"/>
      <c r="B498" s="42"/>
      <c r="C498" s="43"/>
      <c r="D498" s="228" t="s">
        <v>202</v>
      </c>
      <c r="E498" s="43"/>
      <c r="F498" s="229" t="s">
        <v>8118</v>
      </c>
      <c r="G498" s="43"/>
      <c r="H498" s="43"/>
      <c r="I498" s="230"/>
      <c r="J498" s="43"/>
      <c r="K498" s="43"/>
      <c r="L498" s="47"/>
      <c r="M498" s="231"/>
      <c r="N498" s="232"/>
      <c r="O498" s="87"/>
      <c r="P498" s="87"/>
      <c r="Q498" s="87"/>
      <c r="R498" s="87"/>
      <c r="S498" s="87"/>
      <c r="T498" s="88"/>
      <c r="U498" s="41"/>
      <c r="V498" s="41"/>
      <c r="W498" s="41"/>
      <c r="X498" s="41"/>
      <c r="Y498" s="41"/>
      <c r="Z498" s="41"/>
      <c r="AA498" s="41"/>
      <c r="AB498" s="41"/>
      <c r="AC498" s="41"/>
      <c r="AD498" s="41"/>
      <c r="AE498" s="41"/>
      <c r="AT498" s="20" t="s">
        <v>202</v>
      </c>
      <c r="AU498" s="20" t="s">
        <v>78</v>
      </c>
    </row>
    <row r="499" s="2" customFormat="1" ht="16.5" customHeight="1">
      <c r="A499" s="41"/>
      <c r="B499" s="42"/>
      <c r="C499" s="215" t="s">
        <v>4286</v>
      </c>
      <c r="D499" s="215" t="s">
        <v>195</v>
      </c>
      <c r="E499" s="216" t="s">
        <v>8119</v>
      </c>
      <c r="F499" s="217" t="s">
        <v>8120</v>
      </c>
      <c r="G499" s="218" t="s">
        <v>7609</v>
      </c>
      <c r="H499" s="219">
        <v>120</v>
      </c>
      <c r="I499" s="220"/>
      <c r="J499" s="221">
        <f>ROUND(I499*H499,2)</f>
        <v>0</v>
      </c>
      <c r="K499" s="217" t="s">
        <v>19</v>
      </c>
      <c r="L499" s="47"/>
      <c r="M499" s="222" t="s">
        <v>19</v>
      </c>
      <c r="N499" s="223" t="s">
        <v>40</v>
      </c>
      <c r="O499" s="87"/>
      <c r="P499" s="224">
        <f>O499*H499</f>
        <v>0</v>
      </c>
      <c r="Q499" s="224">
        <v>0</v>
      </c>
      <c r="R499" s="224">
        <f>Q499*H499</f>
        <v>0</v>
      </c>
      <c r="S499" s="224">
        <v>0</v>
      </c>
      <c r="T499" s="225">
        <f>S499*H499</f>
        <v>0</v>
      </c>
      <c r="U499" s="41"/>
      <c r="V499" s="41"/>
      <c r="W499" s="41"/>
      <c r="X499" s="41"/>
      <c r="Y499" s="41"/>
      <c r="Z499" s="41"/>
      <c r="AA499" s="41"/>
      <c r="AB499" s="41"/>
      <c r="AC499" s="41"/>
      <c r="AD499" s="41"/>
      <c r="AE499" s="41"/>
      <c r="AR499" s="226" t="s">
        <v>200</v>
      </c>
      <c r="AT499" s="226" t="s">
        <v>195</v>
      </c>
      <c r="AU499" s="226" t="s">
        <v>78</v>
      </c>
      <c r="AY499" s="20" t="s">
        <v>193</v>
      </c>
      <c r="BE499" s="227">
        <f>IF(N499="základní",J499,0)</f>
        <v>0</v>
      </c>
      <c r="BF499" s="227">
        <f>IF(N499="snížená",J499,0)</f>
        <v>0</v>
      </c>
      <c r="BG499" s="227">
        <f>IF(N499="zákl. přenesená",J499,0)</f>
        <v>0</v>
      </c>
      <c r="BH499" s="227">
        <f>IF(N499="sníž. přenesená",J499,0)</f>
        <v>0</v>
      </c>
      <c r="BI499" s="227">
        <f>IF(N499="nulová",J499,0)</f>
        <v>0</v>
      </c>
      <c r="BJ499" s="20" t="s">
        <v>76</v>
      </c>
      <c r="BK499" s="227">
        <f>ROUND(I499*H499,2)</f>
        <v>0</v>
      </c>
      <c r="BL499" s="20" t="s">
        <v>200</v>
      </c>
      <c r="BM499" s="226" t="s">
        <v>8147</v>
      </c>
    </row>
    <row r="500" s="2" customFormat="1">
      <c r="A500" s="41"/>
      <c r="B500" s="42"/>
      <c r="C500" s="43"/>
      <c r="D500" s="228" t="s">
        <v>202</v>
      </c>
      <c r="E500" s="43"/>
      <c r="F500" s="229" t="s">
        <v>8120</v>
      </c>
      <c r="G500" s="43"/>
      <c r="H500" s="43"/>
      <c r="I500" s="230"/>
      <c r="J500" s="43"/>
      <c r="K500" s="43"/>
      <c r="L500" s="47"/>
      <c r="M500" s="231"/>
      <c r="N500" s="232"/>
      <c r="O500" s="87"/>
      <c r="P500" s="87"/>
      <c r="Q500" s="87"/>
      <c r="R500" s="87"/>
      <c r="S500" s="87"/>
      <c r="T500" s="88"/>
      <c r="U500" s="41"/>
      <c r="V500" s="41"/>
      <c r="W500" s="41"/>
      <c r="X500" s="41"/>
      <c r="Y500" s="41"/>
      <c r="Z500" s="41"/>
      <c r="AA500" s="41"/>
      <c r="AB500" s="41"/>
      <c r="AC500" s="41"/>
      <c r="AD500" s="41"/>
      <c r="AE500" s="41"/>
      <c r="AT500" s="20" t="s">
        <v>202</v>
      </c>
      <c r="AU500" s="20" t="s">
        <v>78</v>
      </c>
    </row>
    <row r="501" s="2" customFormat="1" ht="16.5" customHeight="1">
      <c r="A501" s="41"/>
      <c r="B501" s="42"/>
      <c r="C501" s="215" t="s">
        <v>4319</v>
      </c>
      <c r="D501" s="215" t="s">
        <v>195</v>
      </c>
      <c r="E501" s="216" t="s">
        <v>8121</v>
      </c>
      <c r="F501" s="217" t="s">
        <v>8122</v>
      </c>
      <c r="G501" s="218" t="s">
        <v>7609</v>
      </c>
      <c r="H501" s="219">
        <v>70</v>
      </c>
      <c r="I501" s="220"/>
      <c r="J501" s="221">
        <f>ROUND(I501*H501,2)</f>
        <v>0</v>
      </c>
      <c r="K501" s="217" t="s">
        <v>19</v>
      </c>
      <c r="L501" s="47"/>
      <c r="M501" s="222" t="s">
        <v>19</v>
      </c>
      <c r="N501" s="223" t="s">
        <v>40</v>
      </c>
      <c r="O501" s="87"/>
      <c r="P501" s="224">
        <f>O501*H501</f>
        <v>0</v>
      </c>
      <c r="Q501" s="224">
        <v>0</v>
      </c>
      <c r="R501" s="224">
        <f>Q501*H501</f>
        <v>0</v>
      </c>
      <c r="S501" s="224">
        <v>0</v>
      </c>
      <c r="T501" s="225">
        <f>S501*H501</f>
        <v>0</v>
      </c>
      <c r="U501" s="41"/>
      <c r="V501" s="41"/>
      <c r="W501" s="41"/>
      <c r="X501" s="41"/>
      <c r="Y501" s="41"/>
      <c r="Z501" s="41"/>
      <c r="AA501" s="41"/>
      <c r="AB501" s="41"/>
      <c r="AC501" s="41"/>
      <c r="AD501" s="41"/>
      <c r="AE501" s="41"/>
      <c r="AR501" s="226" t="s">
        <v>200</v>
      </c>
      <c r="AT501" s="226" t="s">
        <v>195</v>
      </c>
      <c r="AU501" s="226" t="s">
        <v>78</v>
      </c>
      <c r="AY501" s="20" t="s">
        <v>193</v>
      </c>
      <c r="BE501" s="227">
        <f>IF(N501="základní",J501,0)</f>
        <v>0</v>
      </c>
      <c r="BF501" s="227">
        <f>IF(N501="snížená",J501,0)</f>
        <v>0</v>
      </c>
      <c r="BG501" s="227">
        <f>IF(N501="zákl. přenesená",J501,0)</f>
        <v>0</v>
      </c>
      <c r="BH501" s="227">
        <f>IF(N501="sníž. přenesená",J501,0)</f>
        <v>0</v>
      </c>
      <c r="BI501" s="227">
        <f>IF(N501="nulová",J501,0)</f>
        <v>0</v>
      </c>
      <c r="BJ501" s="20" t="s">
        <v>76</v>
      </c>
      <c r="BK501" s="227">
        <f>ROUND(I501*H501,2)</f>
        <v>0</v>
      </c>
      <c r="BL501" s="20" t="s">
        <v>200</v>
      </c>
      <c r="BM501" s="226" t="s">
        <v>8148</v>
      </c>
    </row>
    <row r="502" s="2" customFormat="1">
      <c r="A502" s="41"/>
      <c r="B502" s="42"/>
      <c r="C502" s="43"/>
      <c r="D502" s="228" t="s">
        <v>202</v>
      </c>
      <c r="E502" s="43"/>
      <c r="F502" s="229" t="s">
        <v>8122</v>
      </c>
      <c r="G502" s="43"/>
      <c r="H502" s="43"/>
      <c r="I502" s="230"/>
      <c r="J502" s="43"/>
      <c r="K502" s="43"/>
      <c r="L502" s="47"/>
      <c r="M502" s="231"/>
      <c r="N502" s="232"/>
      <c r="O502" s="87"/>
      <c r="P502" s="87"/>
      <c r="Q502" s="87"/>
      <c r="R502" s="87"/>
      <c r="S502" s="87"/>
      <c r="T502" s="88"/>
      <c r="U502" s="41"/>
      <c r="V502" s="41"/>
      <c r="W502" s="41"/>
      <c r="X502" s="41"/>
      <c r="Y502" s="41"/>
      <c r="Z502" s="41"/>
      <c r="AA502" s="41"/>
      <c r="AB502" s="41"/>
      <c r="AC502" s="41"/>
      <c r="AD502" s="41"/>
      <c r="AE502" s="41"/>
      <c r="AT502" s="20" t="s">
        <v>202</v>
      </c>
      <c r="AU502" s="20" t="s">
        <v>78</v>
      </c>
    </row>
    <row r="503" s="2" customFormat="1" ht="16.5" customHeight="1">
      <c r="A503" s="41"/>
      <c r="B503" s="42"/>
      <c r="C503" s="215" t="s">
        <v>4321</v>
      </c>
      <c r="D503" s="215" t="s">
        <v>195</v>
      </c>
      <c r="E503" s="216" t="s">
        <v>8149</v>
      </c>
      <c r="F503" s="217" t="s">
        <v>8126</v>
      </c>
      <c r="G503" s="218" t="s">
        <v>7609</v>
      </c>
      <c r="H503" s="219">
        <v>1</v>
      </c>
      <c r="I503" s="220"/>
      <c r="J503" s="221">
        <f>ROUND(I503*H503,2)</f>
        <v>0</v>
      </c>
      <c r="K503" s="217" t="s">
        <v>19</v>
      </c>
      <c r="L503" s="47"/>
      <c r="M503" s="222" t="s">
        <v>19</v>
      </c>
      <c r="N503" s="223" t="s">
        <v>40</v>
      </c>
      <c r="O503" s="87"/>
      <c r="P503" s="224">
        <f>O503*H503</f>
        <v>0</v>
      </c>
      <c r="Q503" s="224">
        <v>0</v>
      </c>
      <c r="R503" s="224">
        <f>Q503*H503</f>
        <v>0</v>
      </c>
      <c r="S503" s="224">
        <v>0</v>
      </c>
      <c r="T503" s="225">
        <f>S503*H503</f>
        <v>0</v>
      </c>
      <c r="U503" s="41"/>
      <c r="V503" s="41"/>
      <c r="W503" s="41"/>
      <c r="X503" s="41"/>
      <c r="Y503" s="41"/>
      <c r="Z503" s="41"/>
      <c r="AA503" s="41"/>
      <c r="AB503" s="41"/>
      <c r="AC503" s="41"/>
      <c r="AD503" s="41"/>
      <c r="AE503" s="41"/>
      <c r="AR503" s="226" t="s">
        <v>200</v>
      </c>
      <c r="AT503" s="226" t="s">
        <v>195</v>
      </c>
      <c r="AU503" s="226" t="s">
        <v>78</v>
      </c>
      <c r="AY503" s="20" t="s">
        <v>193</v>
      </c>
      <c r="BE503" s="227">
        <f>IF(N503="základní",J503,0)</f>
        <v>0</v>
      </c>
      <c r="BF503" s="227">
        <f>IF(N503="snížená",J503,0)</f>
        <v>0</v>
      </c>
      <c r="BG503" s="227">
        <f>IF(N503="zákl. přenesená",J503,0)</f>
        <v>0</v>
      </c>
      <c r="BH503" s="227">
        <f>IF(N503="sníž. přenesená",J503,0)</f>
        <v>0</v>
      </c>
      <c r="BI503" s="227">
        <f>IF(N503="nulová",J503,0)</f>
        <v>0</v>
      </c>
      <c r="BJ503" s="20" t="s">
        <v>76</v>
      </c>
      <c r="BK503" s="227">
        <f>ROUND(I503*H503,2)</f>
        <v>0</v>
      </c>
      <c r="BL503" s="20" t="s">
        <v>200</v>
      </c>
      <c r="BM503" s="226" t="s">
        <v>8150</v>
      </c>
    </row>
    <row r="504" s="2" customFormat="1">
      <c r="A504" s="41"/>
      <c r="B504" s="42"/>
      <c r="C504" s="43"/>
      <c r="D504" s="228" t="s">
        <v>202</v>
      </c>
      <c r="E504" s="43"/>
      <c r="F504" s="229" t="s">
        <v>8126</v>
      </c>
      <c r="G504" s="43"/>
      <c r="H504" s="43"/>
      <c r="I504" s="230"/>
      <c r="J504" s="43"/>
      <c r="K504" s="43"/>
      <c r="L504" s="47"/>
      <c r="M504" s="231"/>
      <c r="N504" s="232"/>
      <c r="O504" s="87"/>
      <c r="P504" s="87"/>
      <c r="Q504" s="87"/>
      <c r="R504" s="87"/>
      <c r="S504" s="87"/>
      <c r="T504" s="88"/>
      <c r="U504" s="41"/>
      <c r="V504" s="41"/>
      <c r="W504" s="41"/>
      <c r="X504" s="41"/>
      <c r="Y504" s="41"/>
      <c r="Z504" s="41"/>
      <c r="AA504" s="41"/>
      <c r="AB504" s="41"/>
      <c r="AC504" s="41"/>
      <c r="AD504" s="41"/>
      <c r="AE504" s="41"/>
      <c r="AT504" s="20" t="s">
        <v>202</v>
      </c>
      <c r="AU504" s="20" t="s">
        <v>78</v>
      </c>
    </row>
    <row r="505" s="2" customFormat="1" ht="16.5" customHeight="1">
      <c r="A505" s="41"/>
      <c r="B505" s="42"/>
      <c r="C505" s="215" t="s">
        <v>4323</v>
      </c>
      <c r="D505" s="215" t="s">
        <v>195</v>
      </c>
      <c r="E505" s="216" t="s">
        <v>8151</v>
      </c>
      <c r="F505" s="217" t="s">
        <v>8128</v>
      </c>
      <c r="G505" s="218" t="s">
        <v>7609</v>
      </c>
      <c r="H505" s="219">
        <v>1</v>
      </c>
      <c r="I505" s="220"/>
      <c r="J505" s="221">
        <f>ROUND(I505*H505,2)</f>
        <v>0</v>
      </c>
      <c r="K505" s="217" t="s">
        <v>19</v>
      </c>
      <c r="L505" s="47"/>
      <c r="M505" s="222" t="s">
        <v>19</v>
      </c>
      <c r="N505" s="223" t="s">
        <v>40</v>
      </c>
      <c r="O505" s="87"/>
      <c r="P505" s="224">
        <f>O505*H505</f>
        <v>0</v>
      </c>
      <c r="Q505" s="224">
        <v>0</v>
      </c>
      <c r="R505" s="224">
        <f>Q505*H505</f>
        <v>0</v>
      </c>
      <c r="S505" s="224">
        <v>0</v>
      </c>
      <c r="T505" s="225">
        <f>S505*H505</f>
        <v>0</v>
      </c>
      <c r="U505" s="41"/>
      <c r="V505" s="41"/>
      <c r="W505" s="41"/>
      <c r="X505" s="41"/>
      <c r="Y505" s="41"/>
      <c r="Z505" s="41"/>
      <c r="AA505" s="41"/>
      <c r="AB505" s="41"/>
      <c r="AC505" s="41"/>
      <c r="AD505" s="41"/>
      <c r="AE505" s="41"/>
      <c r="AR505" s="226" t="s">
        <v>200</v>
      </c>
      <c r="AT505" s="226" t="s">
        <v>195</v>
      </c>
      <c r="AU505" s="226" t="s">
        <v>78</v>
      </c>
      <c r="AY505" s="20" t="s">
        <v>193</v>
      </c>
      <c r="BE505" s="227">
        <f>IF(N505="základní",J505,0)</f>
        <v>0</v>
      </c>
      <c r="BF505" s="227">
        <f>IF(N505="snížená",J505,0)</f>
        <v>0</v>
      </c>
      <c r="BG505" s="227">
        <f>IF(N505="zákl. přenesená",J505,0)</f>
        <v>0</v>
      </c>
      <c r="BH505" s="227">
        <f>IF(N505="sníž. přenesená",J505,0)</f>
        <v>0</v>
      </c>
      <c r="BI505" s="227">
        <f>IF(N505="nulová",J505,0)</f>
        <v>0</v>
      </c>
      <c r="BJ505" s="20" t="s">
        <v>76</v>
      </c>
      <c r="BK505" s="227">
        <f>ROUND(I505*H505,2)</f>
        <v>0</v>
      </c>
      <c r="BL505" s="20" t="s">
        <v>200</v>
      </c>
      <c r="BM505" s="226" t="s">
        <v>8152</v>
      </c>
    </row>
    <row r="506" s="2" customFormat="1">
      <c r="A506" s="41"/>
      <c r="B506" s="42"/>
      <c r="C506" s="43"/>
      <c r="D506" s="228" t="s">
        <v>202</v>
      </c>
      <c r="E506" s="43"/>
      <c r="F506" s="229" t="s">
        <v>8128</v>
      </c>
      <c r="G506" s="43"/>
      <c r="H506" s="43"/>
      <c r="I506" s="230"/>
      <c r="J506" s="43"/>
      <c r="K506" s="43"/>
      <c r="L506" s="47"/>
      <c r="M506" s="231"/>
      <c r="N506" s="232"/>
      <c r="O506" s="87"/>
      <c r="P506" s="87"/>
      <c r="Q506" s="87"/>
      <c r="R506" s="87"/>
      <c r="S506" s="87"/>
      <c r="T506" s="88"/>
      <c r="U506" s="41"/>
      <c r="V506" s="41"/>
      <c r="W506" s="41"/>
      <c r="X506" s="41"/>
      <c r="Y506" s="41"/>
      <c r="Z506" s="41"/>
      <c r="AA506" s="41"/>
      <c r="AB506" s="41"/>
      <c r="AC506" s="41"/>
      <c r="AD506" s="41"/>
      <c r="AE506" s="41"/>
      <c r="AT506" s="20" t="s">
        <v>202</v>
      </c>
      <c r="AU506" s="20" t="s">
        <v>78</v>
      </c>
    </row>
    <row r="507" s="12" customFormat="1" ht="22.8" customHeight="1">
      <c r="A507" s="12"/>
      <c r="B507" s="199"/>
      <c r="C507" s="200"/>
      <c r="D507" s="201" t="s">
        <v>68</v>
      </c>
      <c r="E507" s="213" t="s">
        <v>8153</v>
      </c>
      <c r="F507" s="213" t="s">
        <v>8154</v>
      </c>
      <c r="G507" s="200"/>
      <c r="H507" s="200"/>
      <c r="I507" s="203"/>
      <c r="J507" s="214">
        <f>BK507</f>
        <v>0</v>
      </c>
      <c r="K507" s="200"/>
      <c r="L507" s="205"/>
      <c r="M507" s="206"/>
      <c r="N507" s="207"/>
      <c r="O507" s="207"/>
      <c r="P507" s="208">
        <f>SUM(P508:P543)</f>
        <v>0</v>
      </c>
      <c r="Q507" s="207"/>
      <c r="R507" s="208">
        <f>SUM(R508:R543)</f>
        <v>0</v>
      </c>
      <c r="S507" s="207"/>
      <c r="T507" s="209">
        <f>SUM(T508:T543)</f>
        <v>0</v>
      </c>
      <c r="U507" s="12"/>
      <c r="V507" s="12"/>
      <c r="W507" s="12"/>
      <c r="X507" s="12"/>
      <c r="Y507" s="12"/>
      <c r="Z507" s="12"/>
      <c r="AA507" s="12"/>
      <c r="AB507" s="12"/>
      <c r="AC507" s="12"/>
      <c r="AD507" s="12"/>
      <c r="AE507" s="12"/>
      <c r="AR507" s="210" t="s">
        <v>76</v>
      </c>
      <c r="AT507" s="211" t="s">
        <v>68</v>
      </c>
      <c r="AU507" s="211" t="s">
        <v>76</v>
      </c>
      <c r="AY507" s="210" t="s">
        <v>193</v>
      </c>
      <c r="BK507" s="212">
        <f>SUM(BK508:BK543)</f>
        <v>0</v>
      </c>
    </row>
    <row r="508" s="2" customFormat="1" ht="24.15" customHeight="1">
      <c r="A508" s="41"/>
      <c r="B508" s="42"/>
      <c r="C508" s="215" t="s">
        <v>4329</v>
      </c>
      <c r="D508" s="215" t="s">
        <v>195</v>
      </c>
      <c r="E508" s="216" t="s">
        <v>8155</v>
      </c>
      <c r="F508" s="217" t="s">
        <v>8156</v>
      </c>
      <c r="G508" s="218" t="s">
        <v>7609</v>
      </c>
      <c r="H508" s="219">
        <v>1</v>
      </c>
      <c r="I508" s="220"/>
      <c r="J508" s="221">
        <f>ROUND(I508*H508,2)</f>
        <v>0</v>
      </c>
      <c r="K508" s="217" t="s">
        <v>19</v>
      </c>
      <c r="L508" s="47"/>
      <c r="M508" s="222" t="s">
        <v>19</v>
      </c>
      <c r="N508" s="223" t="s">
        <v>40</v>
      </c>
      <c r="O508" s="87"/>
      <c r="P508" s="224">
        <f>O508*H508</f>
        <v>0</v>
      </c>
      <c r="Q508" s="224">
        <v>0</v>
      </c>
      <c r="R508" s="224">
        <f>Q508*H508</f>
        <v>0</v>
      </c>
      <c r="S508" s="224">
        <v>0</v>
      </c>
      <c r="T508" s="225">
        <f>S508*H508</f>
        <v>0</v>
      </c>
      <c r="U508" s="41"/>
      <c r="V508" s="41"/>
      <c r="W508" s="41"/>
      <c r="X508" s="41"/>
      <c r="Y508" s="41"/>
      <c r="Z508" s="41"/>
      <c r="AA508" s="41"/>
      <c r="AB508" s="41"/>
      <c r="AC508" s="41"/>
      <c r="AD508" s="41"/>
      <c r="AE508" s="41"/>
      <c r="AR508" s="226" t="s">
        <v>200</v>
      </c>
      <c r="AT508" s="226" t="s">
        <v>195</v>
      </c>
      <c r="AU508" s="226" t="s">
        <v>78</v>
      </c>
      <c r="AY508" s="20" t="s">
        <v>193</v>
      </c>
      <c r="BE508" s="227">
        <f>IF(N508="základní",J508,0)</f>
        <v>0</v>
      </c>
      <c r="BF508" s="227">
        <f>IF(N508="snížená",J508,0)</f>
        <v>0</v>
      </c>
      <c r="BG508" s="227">
        <f>IF(N508="zákl. přenesená",J508,0)</f>
        <v>0</v>
      </c>
      <c r="BH508" s="227">
        <f>IF(N508="sníž. přenesená",J508,0)</f>
        <v>0</v>
      </c>
      <c r="BI508" s="227">
        <f>IF(N508="nulová",J508,0)</f>
        <v>0</v>
      </c>
      <c r="BJ508" s="20" t="s">
        <v>76</v>
      </c>
      <c r="BK508" s="227">
        <f>ROUND(I508*H508,2)</f>
        <v>0</v>
      </c>
      <c r="BL508" s="20" t="s">
        <v>200</v>
      </c>
      <c r="BM508" s="226" t="s">
        <v>8157</v>
      </c>
    </row>
    <row r="509" s="2" customFormat="1">
      <c r="A509" s="41"/>
      <c r="B509" s="42"/>
      <c r="C509" s="43"/>
      <c r="D509" s="228" t="s">
        <v>202</v>
      </c>
      <c r="E509" s="43"/>
      <c r="F509" s="229" t="s">
        <v>8158</v>
      </c>
      <c r="G509" s="43"/>
      <c r="H509" s="43"/>
      <c r="I509" s="230"/>
      <c r="J509" s="43"/>
      <c r="K509" s="43"/>
      <c r="L509" s="47"/>
      <c r="M509" s="231"/>
      <c r="N509" s="232"/>
      <c r="O509" s="87"/>
      <c r="P509" s="87"/>
      <c r="Q509" s="87"/>
      <c r="R509" s="87"/>
      <c r="S509" s="87"/>
      <c r="T509" s="88"/>
      <c r="U509" s="41"/>
      <c r="V509" s="41"/>
      <c r="W509" s="41"/>
      <c r="X509" s="41"/>
      <c r="Y509" s="41"/>
      <c r="Z509" s="41"/>
      <c r="AA509" s="41"/>
      <c r="AB509" s="41"/>
      <c r="AC509" s="41"/>
      <c r="AD509" s="41"/>
      <c r="AE509" s="41"/>
      <c r="AT509" s="20" t="s">
        <v>202</v>
      </c>
      <c r="AU509" s="20" t="s">
        <v>78</v>
      </c>
    </row>
    <row r="510" s="2" customFormat="1" ht="16.5" customHeight="1">
      <c r="A510" s="41"/>
      <c r="B510" s="42"/>
      <c r="C510" s="215" t="s">
        <v>4336</v>
      </c>
      <c r="D510" s="215" t="s">
        <v>195</v>
      </c>
      <c r="E510" s="216" t="s">
        <v>8134</v>
      </c>
      <c r="F510" s="217" t="s">
        <v>8135</v>
      </c>
      <c r="G510" s="218" t="s">
        <v>7609</v>
      </c>
      <c r="H510" s="219">
        <v>1</v>
      </c>
      <c r="I510" s="220"/>
      <c r="J510" s="221">
        <f>ROUND(I510*H510,2)</f>
        <v>0</v>
      </c>
      <c r="K510" s="217" t="s">
        <v>19</v>
      </c>
      <c r="L510" s="47"/>
      <c r="M510" s="222" t="s">
        <v>19</v>
      </c>
      <c r="N510" s="223" t="s">
        <v>40</v>
      </c>
      <c r="O510" s="87"/>
      <c r="P510" s="224">
        <f>O510*H510</f>
        <v>0</v>
      </c>
      <c r="Q510" s="224">
        <v>0</v>
      </c>
      <c r="R510" s="224">
        <f>Q510*H510</f>
        <v>0</v>
      </c>
      <c r="S510" s="224">
        <v>0</v>
      </c>
      <c r="T510" s="225">
        <f>S510*H510</f>
        <v>0</v>
      </c>
      <c r="U510" s="41"/>
      <c r="V510" s="41"/>
      <c r="W510" s="41"/>
      <c r="X510" s="41"/>
      <c r="Y510" s="41"/>
      <c r="Z510" s="41"/>
      <c r="AA510" s="41"/>
      <c r="AB510" s="41"/>
      <c r="AC510" s="41"/>
      <c r="AD510" s="41"/>
      <c r="AE510" s="41"/>
      <c r="AR510" s="226" t="s">
        <v>200</v>
      </c>
      <c r="AT510" s="226" t="s">
        <v>195</v>
      </c>
      <c r="AU510" s="226" t="s">
        <v>78</v>
      </c>
      <c r="AY510" s="20" t="s">
        <v>193</v>
      </c>
      <c r="BE510" s="227">
        <f>IF(N510="základní",J510,0)</f>
        <v>0</v>
      </c>
      <c r="BF510" s="227">
        <f>IF(N510="snížená",J510,0)</f>
        <v>0</v>
      </c>
      <c r="BG510" s="227">
        <f>IF(N510="zákl. přenesená",J510,0)</f>
        <v>0</v>
      </c>
      <c r="BH510" s="227">
        <f>IF(N510="sníž. přenesená",J510,0)</f>
        <v>0</v>
      </c>
      <c r="BI510" s="227">
        <f>IF(N510="nulová",J510,0)</f>
        <v>0</v>
      </c>
      <c r="BJ510" s="20" t="s">
        <v>76</v>
      </c>
      <c r="BK510" s="227">
        <f>ROUND(I510*H510,2)</f>
        <v>0</v>
      </c>
      <c r="BL510" s="20" t="s">
        <v>200</v>
      </c>
      <c r="BM510" s="226" t="s">
        <v>8159</v>
      </c>
    </row>
    <row r="511" s="2" customFormat="1">
      <c r="A511" s="41"/>
      <c r="B511" s="42"/>
      <c r="C511" s="43"/>
      <c r="D511" s="228" t="s">
        <v>202</v>
      </c>
      <c r="E511" s="43"/>
      <c r="F511" s="229" t="s">
        <v>8135</v>
      </c>
      <c r="G511" s="43"/>
      <c r="H511" s="43"/>
      <c r="I511" s="230"/>
      <c r="J511" s="43"/>
      <c r="K511" s="43"/>
      <c r="L511" s="47"/>
      <c r="M511" s="231"/>
      <c r="N511" s="232"/>
      <c r="O511" s="87"/>
      <c r="P511" s="87"/>
      <c r="Q511" s="87"/>
      <c r="R511" s="87"/>
      <c r="S511" s="87"/>
      <c r="T511" s="88"/>
      <c r="U511" s="41"/>
      <c r="V511" s="41"/>
      <c r="W511" s="41"/>
      <c r="X511" s="41"/>
      <c r="Y511" s="41"/>
      <c r="Z511" s="41"/>
      <c r="AA511" s="41"/>
      <c r="AB511" s="41"/>
      <c r="AC511" s="41"/>
      <c r="AD511" s="41"/>
      <c r="AE511" s="41"/>
      <c r="AT511" s="20" t="s">
        <v>202</v>
      </c>
      <c r="AU511" s="20" t="s">
        <v>78</v>
      </c>
    </row>
    <row r="512" s="2" customFormat="1" ht="16.5" customHeight="1">
      <c r="A512" s="41"/>
      <c r="B512" s="42"/>
      <c r="C512" s="215" t="s">
        <v>4343</v>
      </c>
      <c r="D512" s="215" t="s">
        <v>195</v>
      </c>
      <c r="E512" s="216" t="s">
        <v>8136</v>
      </c>
      <c r="F512" s="217" t="s">
        <v>8137</v>
      </c>
      <c r="G512" s="218" t="s">
        <v>7609</v>
      </c>
      <c r="H512" s="219">
        <v>1</v>
      </c>
      <c r="I512" s="220"/>
      <c r="J512" s="221">
        <f>ROUND(I512*H512,2)</f>
        <v>0</v>
      </c>
      <c r="K512" s="217" t="s">
        <v>19</v>
      </c>
      <c r="L512" s="47"/>
      <c r="M512" s="222" t="s">
        <v>19</v>
      </c>
      <c r="N512" s="223" t="s">
        <v>40</v>
      </c>
      <c r="O512" s="87"/>
      <c r="P512" s="224">
        <f>O512*H512</f>
        <v>0</v>
      </c>
      <c r="Q512" s="224">
        <v>0</v>
      </c>
      <c r="R512" s="224">
        <f>Q512*H512</f>
        <v>0</v>
      </c>
      <c r="S512" s="224">
        <v>0</v>
      </c>
      <c r="T512" s="225">
        <f>S512*H512</f>
        <v>0</v>
      </c>
      <c r="U512" s="41"/>
      <c r="V512" s="41"/>
      <c r="W512" s="41"/>
      <c r="X512" s="41"/>
      <c r="Y512" s="41"/>
      <c r="Z512" s="41"/>
      <c r="AA512" s="41"/>
      <c r="AB512" s="41"/>
      <c r="AC512" s="41"/>
      <c r="AD512" s="41"/>
      <c r="AE512" s="41"/>
      <c r="AR512" s="226" t="s">
        <v>200</v>
      </c>
      <c r="AT512" s="226" t="s">
        <v>195</v>
      </c>
      <c r="AU512" s="226" t="s">
        <v>78</v>
      </c>
      <c r="AY512" s="20" t="s">
        <v>193</v>
      </c>
      <c r="BE512" s="227">
        <f>IF(N512="základní",J512,0)</f>
        <v>0</v>
      </c>
      <c r="BF512" s="227">
        <f>IF(N512="snížená",J512,0)</f>
        <v>0</v>
      </c>
      <c r="BG512" s="227">
        <f>IF(N512="zákl. přenesená",J512,0)</f>
        <v>0</v>
      </c>
      <c r="BH512" s="227">
        <f>IF(N512="sníž. přenesená",J512,0)</f>
        <v>0</v>
      </c>
      <c r="BI512" s="227">
        <f>IF(N512="nulová",J512,0)</f>
        <v>0</v>
      </c>
      <c r="BJ512" s="20" t="s">
        <v>76</v>
      </c>
      <c r="BK512" s="227">
        <f>ROUND(I512*H512,2)</f>
        <v>0</v>
      </c>
      <c r="BL512" s="20" t="s">
        <v>200</v>
      </c>
      <c r="BM512" s="226" t="s">
        <v>8160</v>
      </c>
    </row>
    <row r="513" s="2" customFormat="1">
      <c r="A513" s="41"/>
      <c r="B513" s="42"/>
      <c r="C513" s="43"/>
      <c r="D513" s="228" t="s">
        <v>202</v>
      </c>
      <c r="E513" s="43"/>
      <c r="F513" s="229" t="s">
        <v>8137</v>
      </c>
      <c r="G513" s="43"/>
      <c r="H513" s="43"/>
      <c r="I513" s="230"/>
      <c r="J513" s="43"/>
      <c r="K513" s="43"/>
      <c r="L513" s="47"/>
      <c r="M513" s="231"/>
      <c r="N513" s="232"/>
      <c r="O513" s="87"/>
      <c r="P513" s="87"/>
      <c r="Q513" s="87"/>
      <c r="R513" s="87"/>
      <c r="S513" s="87"/>
      <c r="T513" s="88"/>
      <c r="U513" s="41"/>
      <c r="V513" s="41"/>
      <c r="W513" s="41"/>
      <c r="X513" s="41"/>
      <c r="Y513" s="41"/>
      <c r="Z513" s="41"/>
      <c r="AA513" s="41"/>
      <c r="AB513" s="41"/>
      <c r="AC513" s="41"/>
      <c r="AD513" s="41"/>
      <c r="AE513" s="41"/>
      <c r="AT513" s="20" t="s">
        <v>202</v>
      </c>
      <c r="AU513" s="20" t="s">
        <v>78</v>
      </c>
    </row>
    <row r="514" s="2" customFormat="1" ht="16.5" customHeight="1">
      <c r="A514" s="41"/>
      <c r="B514" s="42"/>
      <c r="C514" s="215" t="s">
        <v>4349</v>
      </c>
      <c r="D514" s="215" t="s">
        <v>195</v>
      </c>
      <c r="E514" s="216" t="s">
        <v>8161</v>
      </c>
      <c r="F514" s="217" t="s">
        <v>8162</v>
      </c>
      <c r="G514" s="218" t="s">
        <v>7609</v>
      </c>
      <c r="H514" s="219">
        <v>1</v>
      </c>
      <c r="I514" s="220"/>
      <c r="J514" s="221">
        <f>ROUND(I514*H514,2)</f>
        <v>0</v>
      </c>
      <c r="K514" s="217" t="s">
        <v>19</v>
      </c>
      <c r="L514" s="47"/>
      <c r="M514" s="222" t="s">
        <v>19</v>
      </c>
      <c r="N514" s="223" t="s">
        <v>40</v>
      </c>
      <c r="O514" s="87"/>
      <c r="P514" s="224">
        <f>O514*H514</f>
        <v>0</v>
      </c>
      <c r="Q514" s="224">
        <v>0</v>
      </c>
      <c r="R514" s="224">
        <f>Q514*H514</f>
        <v>0</v>
      </c>
      <c r="S514" s="224">
        <v>0</v>
      </c>
      <c r="T514" s="225">
        <f>S514*H514</f>
        <v>0</v>
      </c>
      <c r="U514" s="41"/>
      <c r="V514" s="41"/>
      <c r="W514" s="41"/>
      <c r="X514" s="41"/>
      <c r="Y514" s="41"/>
      <c r="Z514" s="41"/>
      <c r="AA514" s="41"/>
      <c r="AB514" s="41"/>
      <c r="AC514" s="41"/>
      <c r="AD514" s="41"/>
      <c r="AE514" s="41"/>
      <c r="AR514" s="226" t="s">
        <v>200</v>
      </c>
      <c r="AT514" s="226" t="s">
        <v>195</v>
      </c>
      <c r="AU514" s="226" t="s">
        <v>78</v>
      </c>
      <c r="AY514" s="20" t="s">
        <v>193</v>
      </c>
      <c r="BE514" s="227">
        <f>IF(N514="základní",J514,0)</f>
        <v>0</v>
      </c>
      <c r="BF514" s="227">
        <f>IF(N514="snížená",J514,0)</f>
        <v>0</v>
      </c>
      <c r="BG514" s="227">
        <f>IF(N514="zákl. přenesená",J514,0)</f>
        <v>0</v>
      </c>
      <c r="BH514" s="227">
        <f>IF(N514="sníž. přenesená",J514,0)</f>
        <v>0</v>
      </c>
      <c r="BI514" s="227">
        <f>IF(N514="nulová",J514,0)</f>
        <v>0</v>
      </c>
      <c r="BJ514" s="20" t="s">
        <v>76</v>
      </c>
      <c r="BK514" s="227">
        <f>ROUND(I514*H514,2)</f>
        <v>0</v>
      </c>
      <c r="BL514" s="20" t="s">
        <v>200</v>
      </c>
      <c r="BM514" s="226" t="s">
        <v>8163</v>
      </c>
    </row>
    <row r="515" s="2" customFormat="1">
      <c r="A515" s="41"/>
      <c r="B515" s="42"/>
      <c r="C515" s="43"/>
      <c r="D515" s="228" t="s">
        <v>202</v>
      </c>
      <c r="E515" s="43"/>
      <c r="F515" s="229" t="s">
        <v>8162</v>
      </c>
      <c r="G515" s="43"/>
      <c r="H515" s="43"/>
      <c r="I515" s="230"/>
      <c r="J515" s="43"/>
      <c r="K515" s="43"/>
      <c r="L515" s="47"/>
      <c r="M515" s="231"/>
      <c r="N515" s="232"/>
      <c r="O515" s="87"/>
      <c r="P515" s="87"/>
      <c r="Q515" s="87"/>
      <c r="R515" s="87"/>
      <c r="S515" s="87"/>
      <c r="T515" s="88"/>
      <c r="U515" s="41"/>
      <c r="V515" s="41"/>
      <c r="W515" s="41"/>
      <c r="X515" s="41"/>
      <c r="Y515" s="41"/>
      <c r="Z515" s="41"/>
      <c r="AA515" s="41"/>
      <c r="AB515" s="41"/>
      <c r="AC515" s="41"/>
      <c r="AD515" s="41"/>
      <c r="AE515" s="41"/>
      <c r="AT515" s="20" t="s">
        <v>202</v>
      </c>
      <c r="AU515" s="20" t="s">
        <v>78</v>
      </c>
    </row>
    <row r="516" s="2" customFormat="1" ht="16.5" customHeight="1">
      <c r="A516" s="41"/>
      <c r="B516" s="42"/>
      <c r="C516" s="215" t="s">
        <v>4356</v>
      </c>
      <c r="D516" s="215" t="s">
        <v>195</v>
      </c>
      <c r="E516" s="216" t="s">
        <v>8093</v>
      </c>
      <c r="F516" s="217" t="s">
        <v>8094</v>
      </c>
      <c r="G516" s="218" t="s">
        <v>7609</v>
      </c>
      <c r="H516" s="219">
        <v>1</v>
      </c>
      <c r="I516" s="220"/>
      <c r="J516" s="221">
        <f>ROUND(I516*H516,2)</f>
        <v>0</v>
      </c>
      <c r="K516" s="217" t="s">
        <v>19</v>
      </c>
      <c r="L516" s="47"/>
      <c r="M516" s="222" t="s">
        <v>19</v>
      </c>
      <c r="N516" s="223" t="s">
        <v>40</v>
      </c>
      <c r="O516" s="87"/>
      <c r="P516" s="224">
        <f>O516*H516</f>
        <v>0</v>
      </c>
      <c r="Q516" s="224">
        <v>0</v>
      </c>
      <c r="R516" s="224">
        <f>Q516*H516</f>
        <v>0</v>
      </c>
      <c r="S516" s="224">
        <v>0</v>
      </c>
      <c r="T516" s="225">
        <f>S516*H516</f>
        <v>0</v>
      </c>
      <c r="U516" s="41"/>
      <c r="V516" s="41"/>
      <c r="W516" s="41"/>
      <c r="X516" s="41"/>
      <c r="Y516" s="41"/>
      <c r="Z516" s="41"/>
      <c r="AA516" s="41"/>
      <c r="AB516" s="41"/>
      <c r="AC516" s="41"/>
      <c r="AD516" s="41"/>
      <c r="AE516" s="41"/>
      <c r="AR516" s="226" t="s">
        <v>200</v>
      </c>
      <c r="AT516" s="226" t="s">
        <v>195</v>
      </c>
      <c r="AU516" s="226" t="s">
        <v>78</v>
      </c>
      <c r="AY516" s="20" t="s">
        <v>193</v>
      </c>
      <c r="BE516" s="227">
        <f>IF(N516="základní",J516,0)</f>
        <v>0</v>
      </c>
      <c r="BF516" s="227">
        <f>IF(N516="snížená",J516,0)</f>
        <v>0</v>
      </c>
      <c r="BG516" s="227">
        <f>IF(N516="zákl. přenesená",J516,0)</f>
        <v>0</v>
      </c>
      <c r="BH516" s="227">
        <f>IF(N516="sníž. přenesená",J516,0)</f>
        <v>0</v>
      </c>
      <c r="BI516" s="227">
        <f>IF(N516="nulová",J516,0)</f>
        <v>0</v>
      </c>
      <c r="BJ516" s="20" t="s">
        <v>76</v>
      </c>
      <c r="BK516" s="227">
        <f>ROUND(I516*H516,2)</f>
        <v>0</v>
      </c>
      <c r="BL516" s="20" t="s">
        <v>200</v>
      </c>
      <c r="BM516" s="226" t="s">
        <v>8164</v>
      </c>
    </row>
    <row r="517" s="2" customFormat="1">
      <c r="A517" s="41"/>
      <c r="B517" s="42"/>
      <c r="C517" s="43"/>
      <c r="D517" s="228" t="s">
        <v>202</v>
      </c>
      <c r="E517" s="43"/>
      <c r="F517" s="229" t="s">
        <v>8094</v>
      </c>
      <c r="G517" s="43"/>
      <c r="H517" s="43"/>
      <c r="I517" s="230"/>
      <c r="J517" s="43"/>
      <c r="K517" s="43"/>
      <c r="L517" s="47"/>
      <c r="M517" s="231"/>
      <c r="N517" s="232"/>
      <c r="O517" s="87"/>
      <c r="P517" s="87"/>
      <c r="Q517" s="87"/>
      <c r="R517" s="87"/>
      <c r="S517" s="87"/>
      <c r="T517" s="88"/>
      <c r="U517" s="41"/>
      <c r="V517" s="41"/>
      <c r="W517" s="41"/>
      <c r="X517" s="41"/>
      <c r="Y517" s="41"/>
      <c r="Z517" s="41"/>
      <c r="AA517" s="41"/>
      <c r="AB517" s="41"/>
      <c r="AC517" s="41"/>
      <c r="AD517" s="41"/>
      <c r="AE517" s="41"/>
      <c r="AT517" s="20" t="s">
        <v>202</v>
      </c>
      <c r="AU517" s="20" t="s">
        <v>78</v>
      </c>
    </row>
    <row r="518" s="2" customFormat="1" ht="16.5" customHeight="1">
      <c r="A518" s="41"/>
      <c r="B518" s="42"/>
      <c r="C518" s="215" t="s">
        <v>4363</v>
      </c>
      <c r="D518" s="215" t="s">
        <v>195</v>
      </c>
      <c r="E518" s="216" t="s">
        <v>8095</v>
      </c>
      <c r="F518" s="217" t="s">
        <v>8096</v>
      </c>
      <c r="G518" s="218" t="s">
        <v>7609</v>
      </c>
      <c r="H518" s="219">
        <v>1</v>
      </c>
      <c r="I518" s="220"/>
      <c r="J518" s="221">
        <f>ROUND(I518*H518,2)</f>
        <v>0</v>
      </c>
      <c r="K518" s="217" t="s">
        <v>19</v>
      </c>
      <c r="L518" s="47"/>
      <c r="M518" s="222" t="s">
        <v>19</v>
      </c>
      <c r="N518" s="223" t="s">
        <v>40</v>
      </c>
      <c r="O518" s="87"/>
      <c r="P518" s="224">
        <f>O518*H518</f>
        <v>0</v>
      </c>
      <c r="Q518" s="224">
        <v>0</v>
      </c>
      <c r="R518" s="224">
        <f>Q518*H518</f>
        <v>0</v>
      </c>
      <c r="S518" s="224">
        <v>0</v>
      </c>
      <c r="T518" s="225">
        <f>S518*H518</f>
        <v>0</v>
      </c>
      <c r="U518" s="41"/>
      <c r="V518" s="41"/>
      <c r="W518" s="41"/>
      <c r="X518" s="41"/>
      <c r="Y518" s="41"/>
      <c r="Z518" s="41"/>
      <c r="AA518" s="41"/>
      <c r="AB518" s="41"/>
      <c r="AC518" s="41"/>
      <c r="AD518" s="41"/>
      <c r="AE518" s="41"/>
      <c r="AR518" s="226" t="s">
        <v>200</v>
      </c>
      <c r="AT518" s="226" t="s">
        <v>195</v>
      </c>
      <c r="AU518" s="226" t="s">
        <v>78</v>
      </c>
      <c r="AY518" s="20" t="s">
        <v>193</v>
      </c>
      <c r="BE518" s="227">
        <f>IF(N518="základní",J518,0)</f>
        <v>0</v>
      </c>
      <c r="BF518" s="227">
        <f>IF(N518="snížená",J518,0)</f>
        <v>0</v>
      </c>
      <c r="BG518" s="227">
        <f>IF(N518="zákl. přenesená",J518,0)</f>
        <v>0</v>
      </c>
      <c r="BH518" s="227">
        <f>IF(N518="sníž. přenesená",J518,0)</f>
        <v>0</v>
      </c>
      <c r="BI518" s="227">
        <f>IF(N518="nulová",J518,0)</f>
        <v>0</v>
      </c>
      <c r="BJ518" s="20" t="s">
        <v>76</v>
      </c>
      <c r="BK518" s="227">
        <f>ROUND(I518*H518,2)</f>
        <v>0</v>
      </c>
      <c r="BL518" s="20" t="s">
        <v>200</v>
      </c>
      <c r="BM518" s="226" t="s">
        <v>8165</v>
      </c>
    </row>
    <row r="519" s="2" customFormat="1">
      <c r="A519" s="41"/>
      <c r="B519" s="42"/>
      <c r="C519" s="43"/>
      <c r="D519" s="228" t="s">
        <v>202</v>
      </c>
      <c r="E519" s="43"/>
      <c r="F519" s="229" t="s">
        <v>8096</v>
      </c>
      <c r="G519" s="43"/>
      <c r="H519" s="43"/>
      <c r="I519" s="230"/>
      <c r="J519" s="43"/>
      <c r="K519" s="43"/>
      <c r="L519" s="47"/>
      <c r="M519" s="231"/>
      <c r="N519" s="232"/>
      <c r="O519" s="87"/>
      <c r="P519" s="87"/>
      <c r="Q519" s="87"/>
      <c r="R519" s="87"/>
      <c r="S519" s="87"/>
      <c r="T519" s="88"/>
      <c r="U519" s="41"/>
      <c r="V519" s="41"/>
      <c r="W519" s="41"/>
      <c r="X519" s="41"/>
      <c r="Y519" s="41"/>
      <c r="Z519" s="41"/>
      <c r="AA519" s="41"/>
      <c r="AB519" s="41"/>
      <c r="AC519" s="41"/>
      <c r="AD519" s="41"/>
      <c r="AE519" s="41"/>
      <c r="AT519" s="20" t="s">
        <v>202</v>
      </c>
      <c r="AU519" s="20" t="s">
        <v>78</v>
      </c>
    </row>
    <row r="520" s="2" customFormat="1" ht="16.5" customHeight="1">
      <c r="A520" s="41"/>
      <c r="B520" s="42"/>
      <c r="C520" s="215" t="s">
        <v>4369</v>
      </c>
      <c r="D520" s="215" t="s">
        <v>195</v>
      </c>
      <c r="E520" s="216" t="s">
        <v>8097</v>
      </c>
      <c r="F520" s="217" t="s">
        <v>8098</v>
      </c>
      <c r="G520" s="218" t="s">
        <v>7609</v>
      </c>
      <c r="H520" s="219">
        <v>14</v>
      </c>
      <c r="I520" s="220"/>
      <c r="J520" s="221">
        <f>ROUND(I520*H520,2)</f>
        <v>0</v>
      </c>
      <c r="K520" s="217" t="s">
        <v>19</v>
      </c>
      <c r="L520" s="47"/>
      <c r="M520" s="222" t="s">
        <v>19</v>
      </c>
      <c r="N520" s="223" t="s">
        <v>40</v>
      </c>
      <c r="O520" s="87"/>
      <c r="P520" s="224">
        <f>O520*H520</f>
        <v>0</v>
      </c>
      <c r="Q520" s="224">
        <v>0</v>
      </c>
      <c r="R520" s="224">
        <f>Q520*H520</f>
        <v>0</v>
      </c>
      <c r="S520" s="224">
        <v>0</v>
      </c>
      <c r="T520" s="225">
        <f>S520*H520</f>
        <v>0</v>
      </c>
      <c r="U520" s="41"/>
      <c r="V520" s="41"/>
      <c r="W520" s="41"/>
      <c r="X520" s="41"/>
      <c r="Y520" s="41"/>
      <c r="Z520" s="41"/>
      <c r="AA520" s="41"/>
      <c r="AB520" s="41"/>
      <c r="AC520" s="41"/>
      <c r="AD520" s="41"/>
      <c r="AE520" s="41"/>
      <c r="AR520" s="226" t="s">
        <v>200</v>
      </c>
      <c r="AT520" s="226" t="s">
        <v>195</v>
      </c>
      <c r="AU520" s="226" t="s">
        <v>78</v>
      </c>
      <c r="AY520" s="20" t="s">
        <v>193</v>
      </c>
      <c r="BE520" s="227">
        <f>IF(N520="základní",J520,0)</f>
        <v>0</v>
      </c>
      <c r="BF520" s="227">
        <f>IF(N520="snížená",J520,0)</f>
        <v>0</v>
      </c>
      <c r="BG520" s="227">
        <f>IF(N520="zákl. přenesená",J520,0)</f>
        <v>0</v>
      </c>
      <c r="BH520" s="227">
        <f>IF(N520="sníž. přenesená",J520,0)</f>
        <v>0</v>
      </c>
      <c r="BI520" s="227">
        <f>IF(N520="nulová",J520,0)</f>
        <v>0</v>
      </c>
      <c r="BJ520" s="20" t="s">
        <v>76</v>
      </c>
      <c r="BK520" s="227">
        <f>ROUND(I520*H520,2)</f>
        <v>0</v>
      </c>
      <c r="BL520" s="20" t="s">
        <v>200</v>
      </c>
      <c r="BM520" s="226" t="s">
        <v>8166</v>
      </c>
    </row>
    <row r="521" s="2" customFormat="1">
      <c r="A521" s="41"/>
      <c r="B521" s="42"/>
      <c r="C521" s="43"/>
      <c r="D521" s="228" t="s">
        <v>202</v>
      </c>
      <c r="E521" s="43"/>
      <c r="F521" s="229" t="s">
        <v>8098</v>
      </c>
      <c r="G521" s="43"/>
      <c r="H521" s="43"/>
      <c r="I521" s="230"/>
      <c r="J521" s="43"/>
      <c r="K521" s="43"/>
      <c r="L521" s="47"/>
      <c r="M521" s="231"/>
      <c r="N521" s="232"/>
      <c r="O521" s="87"/>
      <c r="P521" s="87"/>
      <c r="Q521" s="87"/>
      <c r="R521" s="87"/>
      <c r="S521" s="87"/>
      <c r="T521" s="88"/>
      <c r="U521" s="41"/>
      <c r="V521" s="41"/>
      <c r="W521" s="41"/>
      <c r="X521" s="41"/>
      <c r="Y521" s="41"/>
      <c r="Z521" s="41"/>
      <c r="AA521" s="41"/>
      <c r="AB521" s="41"/>
      <c r="AC521" s="41"/>
      <c r="AD521" s="41"/>
      <c r="AE521" s="41"/>
      <c r="AT521" s="20" t="s">
        <v>202</v>
      </c>
      <c r="AU521" s="20" t="s">
        <v>78</v>
      </c>
    </row>
    <row r="522" s="2" customFormat="1" ht="16.5" customHeight="1">
      <c r="A522" s="41"/>
      <c r="B522" s="42"/>
      <c r="C522" s="215" t="s">
        <v>4378</v>
      </c>
      <c r="D522" s="215" t="s">
        <v>195</v>
      </c>
      <c r="E522" s="216" t="s">
        <v>8099</v>
      </c>
      <c r="F522" s="217" t="s">
        <v>8100</v>
      </c>
      <c r="G522" s="218" t="s">
        <v>7609</v>
      </c>
      <c r="H522" s="219">
        <v>3</v>
      </c>
      <c r="I522" s="220"/>
      <c r="J522" s="221">
        <f>ROUND(I522*H522,2)</f>
        <v>0</v>
      </c>
      <c r="K522" s="217" t="s">
        <v>19</v>
      </c>
      <c r="L522" s="47"/>
      <c r="M522" s="222" t="s">
        <v>19</v>
      </c>
      <c r="N522" s="223" t="s">
        <v>40</v>
      </c>
      <c r="O522" s="87"/>
      <c r="P522" s="224">
        <f>O522*H522</f>
        <v>0</v>
      </c>
      <c r="Q522" s="224">
        <v>0</v>
      </c>
      <c r="R522" s="224">
        <f>Q522*H522</f>
        <v>0</v>
      </c>
      <c r="S522" s="224">
        <v>0</v>
      </c>
      <c r="T522" s="225">
        <f>S522*H522</f>
        <v>0</v>
      </c>
      <c r="U522" s="41"/>
      <c r="V522" s="41"/>
      <c r="W522" s="41"/>
      <c r="X522" s="41"/>
      <c r="Y522" s="41"/>
      <c r="Z522" s="41"/>
      <c r="AA522" s="41"/>
      <c r="AB522" s="41"/>
      <c r="AC522" s="41"/>
      <c r="AD522" s="41"/>
      <c r="AE522" s="41"/>
      <c r="AR522" s="226" t="s">
        <v>200</v>
      </c>
      <c r="AT522" s="226" t="s">
        <v>195</v>
      </c>
      <c r="AU522" s="226" t="s">
        <v>78</v>
      </c>
      <c r="AY522" s="20" t="s">
        <v>193</v>
      </c>
      <c r="BE522" s="227">
        <f>IF(N522="základní",J522,0)</f>
        <v>0</v>
      </c>
      <c r="BF522" s="227">
        <f>IF(N522="snížená",J522,0)</f>
        <v>0</v>
      </c>
      <c r="BG522" s="227">
        <f>IF(N522="zákl. přenesená",J522,0)</f>
        <v>0</v>
      </c>
      <c r="BH522" s="227">
        <f>IF(N522="sníž. přenesená",J522,0)</f>
        <v>0</v>
      </c>
      <c r="BI522" s="227">
        <f>IF(N522="nulová",J522,0)</f>
        <v>0</v>
      </c>
      <c r="BJ522" s="20" t="s">
        <v>76</v>
      </c>
      <c r="BK522" s="227">
        <f>ROUND(I522*H522,2)</f>
        <v>0</v>
      </c>
      <c r="BL522" s="20" t="s">
        <v>200</v>
      </c>
      <c r="BM522" s="226" t="s">
        <v>8167</v>
      </c>
    </row>
    <row r="523" s="2" customFormat="1">
      <c r="A523" s="41"/>
      <c r="B523" s="42"/>
      <c r="C523" s="43"/>
      <c r="D523" s="228" t="s">
        <v>202</v>
      </c>
      <c r="E523" s="43"/>
      <c r="F523" s="229" t="s">
        <v>8100</v>
      </c>
      <c r="G523" s="43"/>
      <c r="H523" s="43"/>
      <c r="I523" s="230"/>
      <c r="J523" s="43"/>
      <c r="K523" s="43"/>
      <c r="L523" s="47"/>
      <c r="M523" s="231"/>
      <c r="N523" s="232"/>
      <c r="O523" s="87"/>
      <c r="P523" s="87"/>
      <c r="Q523" s="87"/>
      <c r="R523" s="87"/>
      <c r="S523" s="87"/>
      <c r="T523" s="88"/>
      <c r="U523" s="41"/>
      <c r="V523" s="41"/>
      <c r="W523" s="41"/>
      <c r="X523" s="41"/>
      <c r="Y523" s="41"/>
      <c r="Z523" s="41"/>
      <c r="AA523" s="41"/>
      <c r="AB523" s="41"/>
      <c r="AC523" s="41"/>
      <c r="AD523" s="41"/>
      <c r="AE523" s="41"/>
      <c r="AT523" s="20" t="s">
        <v>202</v>
      </c>
      <c r="AU523" s="20" t="s">
        <v>78</v>
      </c>
    </row>
    <row r="524" s="2" customFormat="1" ht="16.5" customHeight="1">
      <c r="A524" s="41"/>
      <c r="B524" s="42"/>
      <c r="C524" s="215" t="s">
        <v>4387</v>
      </c>
      <c r="D524" s="215" t="s">
        <v>195</v>
      </c>
      <c r="E524" s="216" t="s">
        <v>8103</v>
      </c>
      <c r="F524" s="217" t="s">
        <v>8104</v>
      </c>
      <c r="G524" s="218" t="s">
        <v>7609</v>
      </c>
      <c r="H524" s="219">
        <v>9</v>
      </c>
      <c r="I524" s="220"/>
      <c r="J524" s="221">
        <f>ROUND(I524*H524,2)</f>
        <v>0</v>
      </c>
      <c r="K524" s="217" t="s">
        <v>19</v>
      </c>
      <c r="L524" s="47"/>
      <c r="M524" s="222" t="s">
        <v>19</v>
      </c>
      <c r="N524" s="223" t="s">
        <v>40</v>
      </c>
      <c r="O524" s="87"/>
      <c r="P524" s="224">
        <f>O524*H524</f>
        <v>0</v>
      </c>
      <c r="Q524" s="224">
        <v>0</v>
      </c>
      <c r="R524" s="224">
        <f>Q524*H524</f>
        <v>0</v>
      </c>
      <c r="S524" s="224">
        <v>0</v>
      </c>
      <c r="T524" s="225">
        <f>S524*H524</f>
        <v>0</v>
      </c>
      <c r="U524" s="41"/>
      <c r="V524" s="41"/>
      <c r="W524" s="41"/>
      <c r="X524" s="41"/>
      <c r="Y524" s="41"/>
      <c r="Z524" s="41"/>
      <c r="AA524" s="41"/>
      <c r="AB524" s="41"/>
      <c r="AC524" s="41"/>
      <c r="AD524" s="41"/>
      <c r="AE524" s="41"/>
      <c r="AR524" s="226" t="s">
        <v>200</v>
      </c>
      <c r="AT524" s="226" t="s">
        <v>195</v>
      </c>
      <c r="AU524" s="226" t="s">
        <v>78</v>
      </c>
      <c r="AY524" s="20" t="s">
        <v>193</v>
      </c>
      <c r="BE524" s="227">
        <f>IF(N524="základní",J524,0)</f>
        <v>0</v>
      </c>
      <c r="BF524" s="227">
        <f>IF(N524="snížená",J524,0)</f>
        <v>0</v>
      </c>
      <c r="BG524" s="227">
        <f>IF(N524="zákl. přenesená",J524,0)</f>
        <v>0</v>
      </c>
      <c r="BH524" s="227">
        <f>IF(N524="sníž. přenesená",J524,0)</f>
        <v>0</v>
      </c>
      <c r="BI524" s="227">
        <f>IF(N524="nulová",J524,0)</f>
        <v>0</v>
      </c>
      <c r="BJ524" s="20" t="s">
        <v>76</v>
      </c>
      <c r="BK524" s="227">
        <f>ROUND(I524*H524,2)</f>
        <v>0</v>
      </c>
      <c r="BL524" s="20" t="s">
        <v>200</v>
      </c>
      <c r="BM524" s="226" t="s">
        <v>8168</v>
      </c>
    </row>
    <row r="525" s="2" customFormat="1">
      <c r="A525" s="41"/>
      <c r="B525" s="42"/>
      <c r="C525" s="43"/>
      <c r="D525" s="228" t="s">
        <v>202</v>
      </c>
      <c r="E525" s="43"/>
      <c r="F525" s="229" t="s">
        <v>8104</v>
      </c>
      <c r="G525" s="43"/>
      <c r="H525" s="43"/>
      <c r="I525" s="230"/>
      <c r="J525" s="43"/>
      <c r="K525" s="43"/>
      <c r="L525" s="47"/>
      <c r="M525" s="231"/>
      <c r="N525" s="232"/>
      <c r="O525" s="87"/>
      <c r="P525" s="87"/>
      <c r="Q525" s="87"/>
      <c r="R525" s="87"/>
      <c r="S525" s="87"/>
      <c r="T525" s="88"/>
      <c r="U525" s="41"/>
      <c r="V525" s="41"/>
      <c r="W525" s="41"/>
      <c r="X525" s="41"/>
      <c r="Y525" s="41"/>
      <c r="Z525" s="41"/>
      <c r="AA525" s="41"/>
      <c r="AB525" s="41"/>
      <c r="AC525" s="41"/>
      <c r="AD525" s="41"/>
      <c r="AE525" s="41"/>
      <c r="AT525" s="20" t="s">
        <v>202</v>
      </c>
      <c r="AU525" s="20" t="s">
        <v>78</v>
      </c>
    </row>
    <row r="526" s="2" customFormat="1" ht="16.5" customHeight="1">
      <c r="A526" s="41"/>
      <c r="B526" s="42"/>
      <c r="C526" s="215" t="s">
        <v>4394</v>
      </c>
      <c r="D526" s="215" t="s">
        <v>195</v>
      </c>
      <c r="E526" s="216" t="s">
        <v>8105</v>
      </c>
      <c r="F526" s="217" t="s">
        <v>8106</v>
      </c>
      <c r="G526" s="218" t="s">
        <v>7609</v>
      </c>
      <c r="H526" s="219">
        <v>9</v>
      </c>
      <c r="I526" s="220"/>
      <c r="J526" s="221">
        <f>ROUND(I526*H526,2)</f>
        <v>0</v>
      </c>
      <c r="K526" s="217" t="s">
        <v>19</v>
      </c>
      <c r="L526" s="47"/>
      <c r="M526" s="222" t="s">
        <v>19</v>
      </c>
      <c r="N526" s="223" t="s">
        <v>40</v>
      </c>
      <c r="O526" s="87"/>
      <c r="P526" s="224">
        <f>O526*H526</f>
        <v>0</v>
      </c>
      <c r="Q526" s="224">
        <v>0</v>
      </c>
      <c r="R526" s="224">
        <f>Q526*H526</f>
        <v>0</v>
      </c>
      <c r="S526" s="224">
        <v>0</v>
      </c>
      <c r="T526" s="225">
        <f>S526*H526</f>
        <v>0</v>
      </c>
      <c r="U526" s="41"/>
      <c r="V526" s="41"/>
      <c r="W526" s="41"/>
      <c r="X526" s="41"/>
      <c r="Y526" s="41"/>
      <c r="Z526" s="41"/>
      <c r="AA526" s="41"/>
      <c r="AB526" s="41"/>
      <c r="AC526" s="41"/>
      <c r="AD526" s="41"/>
      <c r="AE526" s="41"/>
      <c r="AR526" s="226" t="s">
        <v>200</v>
      </c>
      <c r="AT526" s="226" t="s">
        <v>195</v>
      </c>
      <c r="AU526" s="226" t="s">
        <v>78</v>
      </c>
      <c r="AY526" s="20" t="s">
        <v>193</v>
      </c>
      <c r="BE526" s="227">
        <f>IF(N526="základní",J526,0)</f>
        <v>0</v>
      </c>
      <c r="BF526" s="227">
        <f>IF(N526="snížená",J526,0)</f>
        <v>0</v>
      </c>
      <c r="BG526" s="227">
        <f>IF(N526="zákl. přenesená",J526,0)</f>
        <v>0</v>
      </c>
      <c r="BH526" s="227">
        <f>IF(N526="sníž. přenesená",J526,0)</f>
        <v>0</v>
      </c>
      <c r="BI526" s="227">
        <f>IF(N526="nulová",J526,0)</f>
        <v>0</v>
      </c>
      <c r="BJ526" s="20" t="s">
        <v>76</v>
      </c>
      <c r="BK526" s="227">
        <f>ROUND(I526*H526,2)</f>
        <v>0</v>
      </c>
      <c r="BL526" s="20" t="s">
        <v>200</v>
      </c>
      <c r="BM526" s="226" t="s">
        <v>8169</v>
      </c>
    </row>
    <row r="527" s="2" customFormat="1">
      <c r="A527" s="41"/>
      <c r="B527" s="42"/>
      <c r="C527" s="43"/>
      <c r="D527" s="228" t="s">
        <v>202</v>
      </c>
      <c r="E527" s="43"/>
      <c r="F527" s="229" t="s">
        <v>8106</v>
      </c>
      <c r="G527" s="43"/>
      <c r="H527" s="43"/>
      <c r="I527" s="230"/>
      <c r="J527" s="43"/>
      <c r="K527" s="43"/>
      <c r="L527" s="47"/>
      <c r="M527" s="231"/>
      <c r="N527" s="232"/>
      <c r="O527" s="87"/>
      <c r="P527" s="87"/>
      <c r="Q527" s="87"/>
      <c r="R527" s="87"/>
      <c r="S527" s="87"/>
      <c r="T527" s="88"/>
      <c r="U527" s="41"/>
      <c r="V527" s="41"/>
      <c r="W527" s="41"/>
      <c r="X527" s="41"/>
      <c r="Y527" s="41"/>
      <c r="Z527" s="41"/>
      <c r="AA527" s="41"/>
      <c r="AB527" s="41"/>
      <c r="AC527" s="41"/>
      <c r="AD527" s="41"/>
      <c r="AE527" s="41"/>
      <c r="AT527" s="20" t="s">
        <v>202</v>
      </c>
      <c r="AU527" s="20" t="s">
        <v>78</v>
      </c>
    </row>
    <row r="528" s="2" customFormat="1" ht="16.5" customHeight="1">
      <c r="A528" s="41"/>
      <c r="B528" s="42"/>
      <c r="C528" s="215" t="s">
        <v>4401</v>
      </c>
      <c r="D528" s="215" t="s">
        <v>195</v>
      </c>
      <c r="E528" s="216" t="s">
        <v>8107</v>
      </c>
      <c r="F528" s="217" t="s">
        <v>8108</v>
      </c>
      <c r="G528" s="218" t="s">
        <v>7609</v>
      </c>
      <c r="H528" s="219">
        <v>4</v>
      </c>
      <c r="I528" s="220"/>
      <c r="J528" s="221">
        <f>ROUND(I528*H528,2)</f>
        <v>0</v>
      </c>
      <c r="K528" s="217" t="s">
        <v>19</v>
      </c>
      <c r="L528" s="47"/>
      <c r="M528" s="222" t="s">
        <v>19</v>
      </c>
      <c r="N528" s="223" t="s">
        <v>40</v>
      </c>
      <c r="O528" s="87"/>
      <c r="P528" s="224">
        <f>O528*H528</f>
        <v>0</v>
      </c>
      <c r="Q528" s="224">
        <v>0</v>
      </c>
      <c r="R528" s="224">
        <f>Q528*H528</f>
        <v>0</v>
      </c>
      <c r="S528" s="224">
        <v>0</v>
      </c>
      <c r="T528" s="225">
        <f>S528*H528</f>
        <v>0</v>
      </c>
      <c r="U528" s="41"/>
      <c r="V528" s="41"/>
      <c r="W528" s="41"/>
      <c r="X528" s="41"/>
      <c r="Y528" s="41"/>
      <c r="Z528" s="41"/>
      <c r="AA528" s="41"/>
      <c r="AB528" s="41"/>
      <c r="AC528" s="41"/>
      <c r="AD528" s="41"/>
      <c r="AE528" s="41"/>
      <c r="AR528" s="226" t="s">
        <v>200</v>
      </c>
      <c r="AT528" s="226" t="s">
        <v>195</v>
      </c>
      <c r="AU528" s="226" t="s">
        <v>78</v>
      </c>
      <c r="AY528" s="20" t="s">
        <v>193</v>
      </c>
      <c r="BE528" s="227">
        <f>IF(N528="základní",J528,0)</f>
        <v>0</v>
      </c>
      <c r="BF528" s="227">
        <f>IF(N528="snížená",J528,0)</f>
        <v>0</v>
      </c>
      <c r="BG528" s="227">
        <f>IF(N528="zákl. přenesená",J528,0)</f>
        <v>0</v>
      </c>
      <c r="BH528" s="227">
        <f>IF(N528="sníž. přenesená",J528,0)</f>
        <v>0</v>
      </c>
      <c r="BI528" s="227">
        <f>IF(N528="nulová",J528,0)</f>
        <v>0</v>
      </c>
      <c r="BJ528" s="20" t="s">
        <v>76</v>
      </c>
      <c r="BK528" s="227">
        <f>ROUND(I528*H528,2)</f>
        <v>0</v>
      </c>
      <c r="BL528" s="20" t="s">
        <v>200</v>
      </c>
      <c r="BM528" s="226" t="s">
        <v>8170</v>
      </c>
    </row>
    <row r="529" s="2" customFormat="1">
      <c r="A529" s="41"/>
      <c r="B529" s="42"/>
      <c r="C529" s="43"/>
      <c r="D529" s="228" t="s">
        <v>202</v>
      </c>
      <c r="E529" s="43"/>
      <c r="F529" s="229" t="s">
        <v>8108</v>
      </c>
      <c r="G529" s="43"/>
      <c r="H529" s="43"/>
      <c r="I529" s="230"/>
      <c r="J529" s="43"/>
      <c r="K529" s="43"/>
      <c r="L529" s="47"/>
      <c r="M529" s="231"/>
      <c r="N529" s="232"/>
      <c r="O529" s="87"/>
      <c r="P529" s="87"/>
      <c r="Q529" s="87"/>
      <c r="R529" s="87"/>
      <c r="S529" s="87"/>
      <c r="T529" s="88"/>
      <c r="U529" s="41"/>
      <c r="V529" s="41"/>
      <c r="W529" s="41"/>
      <c r="X529" s="41"/>
      <c r="Y529" s="41"/>
      <c r="Z529" s="41"/>
      <c r="AA529" s="41"/>
      <c r="AB529" s="41"/>
      <c r="AC529" s="41"/>
      <c r="AD529" s="41"/>
      <c r="AE529" s="41"/>
      <c r="AT529" s="20" t="s">
        <v>202</v>
      </c>
      <c r="AU529" s="20" t="s">
        <v>78</v>
      </c>
    </row>
    <row r="530" s="2" customFormat="1" ht="16.5" customHeight="1">
      <c r="A530" s="41"/>
      <c r="B530" s="42"/>
      <c r="C530" s="215" t="s">
        <v>4410</v>
      </c>
      <c r="D530" s="215" t="s">
        <v>195</v>
      </c>
      <c r="E530" s="216" t="s">
        <v>8171</v>
      </c>
      <c r="F530" s="217" t="s">
        <v>8172</v>
      </c>
      <c r="G530" s="218" t="s">
        <v>7609</v>
      </c>
      <c r="H530" s="219">
        <v>1</v>
      </c>
      <c r="I530" s="220"/>
      <c r="J530" s="221">
        <f>ROUND(I530*H530,2)</f>
        <v>0</v>
      </c>
      <c r="K530" s="217" t="s">
        <v>19</v>
      </c>
      <c r="L530" s="47"/>
      <c r="M530" s="222" t="s">
        <v>19</v>
      </c>
      <c r="N530" s="223" t="s">
        <v>40</v>
      </c>
      <c r="O530" s="87"/>
      <c r="P530" s="224">
        <f>O530*H530</f>
        <v>0</v>
      </c>
      <c r="Q530" s="224">
        <v>0</v>
      </c>
      <c r="R530" s="224">
        <f>Q530*H530</f>
        <v>0</v>
      </c>
      <c r="S530" s="224">
        <v>0</v>
      </c>
      <c r="T530" s="225">
        <f>S530*H530</f>
        <v>0</v>
      </c>
      <c r="U530" s="41"/>
      <c r="V530" s="41"/>
      <c r="W530" s="41"/>
      <c r="X530" s="41"/>
      <c r="Y530" s="41"/>
      <c r="Z530" s="41"/>
      <c r="AA530" s="41"/>
      <c r="AB530" s="41"/>
      <c r="AC530" s="41"/>
      <c r="AD530" s="41"/>
      <c r="AE530" s="41"/>
      <c r="AR530" s="226" t="s">
        <v>200</v>
      </c>
      <c r="AT530" s="226" t="s">
        <v>195</v>
      </c>
      <c r="AU530" s="226" t="s">
        <v>78</v>
      </c>
      <c r="AY530" s="20" t="s">
        <v>193</v>
      </c>
      <c r="BE530" s="227">
        <f>IF(N530="základní",J530,0)</f>
        <v>0</v>
      </c>
      <c r="BF530" s="227">
        <f>IF(N530="snížená",J530,0)</f>
        <v>0</v>
      </c>
      <c r="BG530" s="227">
        <f>IF(N530="zákl. přenesená",J530,0)</f>
        <v>0</v>
      </c>
      <c r="BH530" s="227">
        <f>IF(N530="sníž. přenesená",J530,0)</f>
        <v>0</v>
      </c>
      <c r="BI530" s="227">
        <f>IF(N530="nulová",J530,0)</f>
        <v>0</v>
      </c>
      <c r="BJ530" s="20" t="s">
        <v>76</v>
      </c>
      <c r="BK530" s="227">
        <f>ROUND(I530*H530,2)</f>
        <v>0</v>
      </c>
      <c r="BL530" s="20" t="s">
        <v>200</v>
      </c>
      <c r="BM530" s="226" t="s">
        <v>8173</v>
      </c>
    </row>
    <row r="531" s="2" customFormat="1">
      <c r="A531" s="41"/>
      <c r="B531" s="42"/>
      <c r="C531" s="43"/>
      <c r="D531" s="228" t="s">
        <v>202</v>
      </c>
      <c r="E531" s="43"/>
      <c r="F531" s="229" t="s">
        <v>8172</v>
      </c>
      <c r="G531" s="43"/>
      <c r="H531" s="43"/>
      <c r="I531" s="230"/>
      <c r="J531" s="43"/>
      <c r="K531" s="43"/>
      <c r="L531" s="47"/>
      <c r="M531" s="231"/>
      <c r="N531" s="232"/>
      <c r="O531" s="87"/>
      <c r="P531" s="87"/>
      <c r="Q531" s="87"/>
      <c r="R531" s="87"/>
      <c r="S531" s="87"/>
      <c r="T531" s="88"/>
      <c r="U531" s="41"/>
      <c r="V531" s="41"/>
      <c r="W531" s="41"/>
      <c r="X531" s="41"/>
      <c r="Y531" s="41"/>
      <c r="Z531" s="41"/>
      <c r="AA531" s="41"/>
      <c r="AB531" s="41"/>
      <c r="AC531" s="41"/>
      <c r="AD531" s="41"/>
      <c r="AE531" s="41"/>
      <c r="AT531" s="20" t="s">
        <v>202</v>
      </c>
      <c r="AU531" s="20" t="s">
        <v>78</v>
      </c>
    </row>
    <row r="532" s="2" customFormat="1" ht="16.5" customHeight="1">
      <c r="A532" s="41"/>
      <c r="B532" s="42"/>
      <c r="C532" s="215" t="s">
        <v>4417</v>
      </c>
      <c r="D532" s="215" t="s">
        <v>195</v>
      </c>
      <c r="E532" s="216" t="s">
        <v>8174</v>
      </c>
      <c r="F532" s="217" t="s">
        <v>8175</v>
      </c>
      <c r="G532" s="218" t="s">
        <v>7609</v>
      </c>
      <c r="H532" s="219">
        <v>1</v>
      </c>
      <c r="I532" s="220"/>
      <c r="J532" s="221">
        <f>ROUND(I532*H532,2)</f>
        <v>0</v>
      </c>
      <c r="K532" s="217" t="s">
        <v>19</v>
      </c>
      <c r="L532" s="47"/>
      <c r="M532" s="222" t="s">
        <v>19</v>
      </c>
      <c r="N532" s="223" t="s">
        <v>40</v>
      </c>
      <c r="O532" s="87"/>
      <c r="P532" s="224">
        <f>O532*H532</f>
        <v>0</v>
      </c>
      <c r="Q532" s="224">
        <v>0</v>
      </c>
      <c r="R532" s="224">
        <f>Q532*H532</f>
        <v>0</v>
      </c>
      <c r="S532" s="224">
        <v>0</v>
      </c>
      <c r="T532" s="225">
        <f>S532*H532</f>
        <v>0</v>
      </c>
      <c r="U532" s="41"/>
      <c r="V532" s="41"/>
      <c r="W532" s="41"/>
      <c r="X532" s="41"/>
      <c r="Y532" s="41"/>
      <c r="Z532" s="41"/>
      <c r="AA532" s="41"/>
      <c r="AB532" s="41"/>
      <c r="AC532" s="41"/>
      <c r="AD532" s="41"/>
      <c r="AE532" s="41"/>
      <c r="AR532" s="226" t="s">
        <v>200</v>
      </c>
      <c r="AT532" s="226" t="s">
        <v>195</v>
      </c>
      <c r="AU532" s="226" t="s">
        <v>78</v>
      </c>
      <c r="AY532" s="20" t="s">
        <v>193</v>
      </c>
      <c r="BE532" s="227">
        <f>IF(N532="základní",J532,0)</f>
        <v>0</v>
      </c>
      <c r="BF532" s="227">
        <f>IF(N532="snížená",J532,0)</f>
        <v>0</v>
      </c>
      <c r="BG532" s="227">
        <f>IF(N532="zákl. přenesená",J532,0)</f>
        <v>0</v>
      </c>
      <c r="BH532" s="227">
        <f>IF(N532="sníž. přenesená",J532,0)</f>
        <v>0</v>
      </c>
      <c r="BI532" s="227">
        <f>IF(N532="nulová",J532,0)</f>
        <v>0</v>
      </c>
      <c r="BJ532" s="20" t="s">
        <v>76</v>
      </c>
      <c r="BK532" s="227">
        <f>ROUND(I532*H532,2)</f>
        <v>0</v>
      </c>
      <c r="BL532" s="20" t="s">
        <v>200</v>
      </c>
      <c r="BM532" s="226" t="s">
        <v>8176</v>
      </c>
    </row>
    <row r="533" s="2" customFormat="1">
      <c r="A533" s="41"/>
      <c r="B533" s="42"/>
      <c r="C533" s="43"/>
      <c r="D533" s="228" t="s">
        <v>202</v>
      </c>
      <c r="E533" s="43"/>
      <c r="F533" s="229" t="s">
        <v>8175</v>
      </c>
      <c r="G533" s="43"/>
      <c r="H533" s="43"/>
      <c r="I533" s="230"/>
      <c r="J533" s="43"/>
      <c r="K533" s="43"/>
      <c r="L533" s="47"/>
      <c r="M533" s="231"/>
      <c r="N533" s="232"/>
      <c r="O533" s="87"/>
      <c r="P533" s="87"/>
      <c r="Q533" s="87"/>
      <c r="R533" s="87"/>
      <c r="S533" s="87"/>
      <c r="T533" s="88"/>
      <c r="U533" s="41"/>
      <c r="V533" s="41"/>
      <c r="W533" s="41"/>
      <c r="X533" s="41"/>
      <c r="Y533" s="41"/>
      <c r="Z533" s="41"/>
      <c r="AA533" s="41"/>
      <c r="AB533" s="41"/>
      <c r="AC533" s="41"/>
      <c r="AD533" s="41"/>
      <c r="AE533" s="41"/>
      <c r="AT533" s="20" t="s">
        <v>202</v>
      </c>
      <c r="AU533" s="20" t="s">
        <v>78</v>
      </c>
    </row>
    <row r="534" s="2" customFormat="1" ht="16.5" customHeight="1">
      <c r="A534" s="41"/>
      <c r="B534" s="42"/>
      <c r="C534" s="215" t="s">
        <v>4424</v>
      </c>
      <c r="D534" s="215" t="s">
        <v>195</v>
      </c>
      <c r="E534" s="216" t="s">
        <v>8117</v>
      </c>
      <c r="F534" s="217" t="s">
        <v>8118</v>
      </c>
      <c r="G534" s="218" t="s">
        <v>7609</v>
      </c>
      <c r="H534" s="219">
        <v>1</v>
      </c>
      <c r="I534" s="220"/>
      <c r="J534" s="221">
        <f>ROUND(I534*H534,2)</f>
        <v>0</v>
      </c>
      <c r="K534" s="217" t="s">
        <v>19</v>
      </c>
      <c r="L534" s="47"/>
      <c r="M534" s="222" t="s">
        <v>19</v>
      </c>
      <c r="N534" s="223" t="s">
        <v>40</v>
      </c>
      <c r="O534" s="87"/>
      <c r="P534" s="224">
        <f>O534*H534</f>
        <v>0</v>
      </c>
      <c r="Q534" s="224">
        <v>0</v>
      </c>
      <c r="R534" s="224">
        <f>Q534*H534</f>
        <v>0</v>
      </c>
      <c r="S534" s="224">
        <v>0</v>
      </c>
      <c r="T534" s="225">
        <f>S534*H534</f>
        <v>0</v>
      </c>
      <c r="U534" s="41"/>
      <c r="V534" s="41"/>
      <c r="W534" s="41"/>
      <c r="X534" s="41"/>
      <c r="Y534" s="41"/>
      <c r="Z534" s="41"/>
      <c r="AA534" s="41"/>
      <c r="AB534" s="41"/>
      <c r="AC534" s="41"/>
      <c r="AD534" s="41"/>
      <c r="AE534" s="41"/>
      <c r="AR534" s="226" t="s">
        <v>200</v>
      </c>
      <c r="AT534" s="226" t="s">
        <v>195</v>
      </c>
      <c r="AU534" s="226" t="s">
        <v>78</v>
      </c>
      <c r="AY534" s="20" t="s">
        <v>193</v>
      </c>
      <c r="BE534" s="227">
        <f>IF(N534="základní",J534,0)</f>
        <v>0</v>
      </c>
      <c r="BF534" s="227">
        <f>IF(N534="snížená",J534,0)</f>
        <v>0</v>
      </c>
      <c r="BG534" s="227">
        <f>IF(N534="zákl. přenesená",J534,0)</f>
        <v>0</v>
      </c>
      <c r="BH534" s="227">
        <f>IF(N534="sníž. přenesená",J534,0)</f>
        <v>0</v>
      </c>
      <c r="BI534" s="227">
        <f>IF(N534="nulová",J534,0)</f>
        <v>0</v>
      </c>
      <c r="BJ534" s="20" t="s">
        <v>76</v>
      </c>
      <c r="BK534" s="227">
        <f>ROUND(I534*H534,2)</f>
        <v>0</v>
      </c>
      <c r="BL534" s="20" t="s">
        <v>200</v>
      </c>
      <c r="BM534" s="226" t="s">
        <v>8177</v>
      </c>
    </row>
    <row r="535" s="2" customFormat="1">
      <c r="A535" s="41"/>
      <c r="B535" s="42"/>
      <c r="C535" s="43"/>
      <c r="D535" s="228" t="s">
        <v>202</v>
      </c>
      <c r="E535" s="43"/>
      <c r="F535" s="229" t="s">
        <v>8118</v>
      </c>
      <c r="G535" s="43"/>
      <c r="H535" s="43"/>
      <c r="I535" s="230"/>
      <c r="J535" s="43"/>
      <c r="K535" s="43"/>
      <c r="L535" s="47"/>
      <c r="M535" s="231"/>
      <c r="N535" s="232"/>
      <c r="O535" s="87"/>
      <c r="P535" s="87"/>
      <c r="Q535" s="87"/>
      <c r="R535" s="87"/>
      <c r="S535" s="87"/>
      <c r="T535" s="88"/>
      <c r="U535" s="41"/>
      <c r="V535" s="41"/>
      <c r="W535" s="41"/>
      <c r="X535" s="41"/>
      <c r="Y535" s="41"/>
      <c r="Z535" s="41"/>
      <c r="AA535" s="41"/>
      <c r="AB535" s="41"/>
      <c r="AC535" s="41"/>
      <c r="AD535" s="41"/>
      <c r="AE535" s="41"/>
      <c r="AT535" s="20" t="s">
        <v>202</v>
      </c>
      <c r="AU535" s="20" t="s">
        <v>78</v>
      </c>
    </row>
    <row r="536" s="2" customFormat="1" ht="16.5" customHeight="1">
      <c r="A536" s="41"/>
      <c r="B536" s="42"/>
      <c r="C536" s="215" t="s">
        <v>4431</v>
      </c>
      <c r="D536" s="215" t="s">
        <v>195</v>
      </c>
      <c r="E536" s="216" t="s">
        <v>8119</v>
      </c>
      <c r="F536" s="217" t="s">
        <v>8120</v>
      </c>
      <c r="G536" s="218" t="s">
        <v>7609</v>
      </c>
      <c r="H536" s="219">
        <v>90</v>
      </c>
      <c r="I536" s="220"/>
      <c r="J536" s="221">
        <f>ROUND(I536*H536,2)</f>
        <v>0</v>
      </c>
      <c r="K536" s="217" t="s">
        <v>19</v>
      </c>
      <c r="L536" s="47"/>
      <c r="M536" s="222" t="s">
        <v>19</v>
      </c>
      <c r="N536" s="223" t="s">
        <v>40</v>
      </c>
      <c r="O536" s="87"/>
      <c r="P536" s="224">
        <f>O536*H536</f>
        <v>0</v>
      </c>
      <c r="Q536" s="224">
        <v>0</v>
      </c>
      <c r="R536" s="224">
        <f>Q536*H536</f>
        <v>0</v>
      </c>
      <c r="S536" s="224">
        <v>0</v>
      </c>
      <c r="T536" s="225">
        <f>S536*H536</f>
        <v>0</v>
      </c>
      <c r="U536" s="41"/>
      <c r="V536" s="41"/>
      <c r="W536" s="41"/>
      <c r="X536" s="41"/>
      <c r="Y536" s="41"/>
      <c r="Z536" s="41"/>
      <c r="AA536" s="41"/>
      <c r="AB536" s="41"/>
      <c r="AC536" s="41"/>
      <c r="AD536" s="41"/>
      <c r="AE536" s="41"/>
      <c r="AR536" s="226" t="s">
        <v>200</v>
      </c>
      <c r="AT536" s="226" t="s">
        <v>195</v>
      </c>
      <c r="AU536" s="226" t="s">
        <v>78</v>
      </c>
      <c r="AY536" s="20" t="s">
        <v>193</v>
      </c>
      <c r="BE536" s="227">
        <f>IF(N536="základní",J536,0)</f>
        <v>0</v>
      </c>
      <c r="BF536" s="227">
        <f>IF(N536="snížená",J536,0)</f>
        <v>0</v>
      </c>
      <c r="BG536" s="227">
        <f>IF(N536="zákl. přenesená",J536,0)</f>
        <v>0</v>
      </c>
      <c r="BH536" s="227">
        <f>IF(N536="sníž. přenesená",J536,0)</f>
        <v>0</v>
      </c>
      <c r="BI536" s="227">
        <f>IF(N536="nulová",J536,0)</f>
        <v>0</v>
      </c>
      <c r="BJ536" s="20" t="s">
        <v>76</v>
      </c>
      <c r="BK536" s="227">
        <f>ROUND(I536*H536,2)</f>
        <v>0</v>
      </c>
      <c r="BL536" s="20" t="s">
        <v>200</v>
      </c>
      <c r="BM536" s="226" t="s">
        <v>8178</v>
      </c>
    </row>
    <row r="537" s="2" customFormat="1">
      <c r="A537" s="41"/>
      <c r="B537" s="42"/>
      <c r="C537" s="43"/>
      <c r="D537" s="228" t="s">
        <v>202</v>
      </c>
      <c r="E537" s="43"/>
      <c r="F537" s="229" t="s">
        <v>8120</v>
      </c>
      <c r="G537" s="43"/>
      <c r="H537" s="43"/>
      <c r="I537" s="230"/>
      <c r="J537" s="43"/>
      <c r="K537" s="43"/>
      <c r="L537" s="47"/>
      <c r="M537" s="231"/>
      <c r="N537" s="232"/>
      <c r="O537" s="87"/>
      <c r="P537" s="87"/>
      <c r="Q537" s="87"/>
      <c r="R537" s="87"/>
      <c r="S537" s="87"/>
      <c r="T537" s="88"/>
      <c r="U537" s="41"/>
      <c r="V537" s="41"/>
      <c r="W537" s="41"/>
      <c r="X537" s="41"/>
      <c r="Y537" s="41"/>
      <c r="Z537" s="41"/>
      <c r="AA537" s="41"/>
      <c r="AB537" s="41"/>
      <c r="AC537" s="41"/>
      <c r="AD537" s="41"/>
      <c r="AE537" s="41"/>
      <c r="AT537" s="20" t="s">
        <v>202</v>
      </c>
      <c r="AU537" s="20" t="s">
        <v>78</v>
      </c>
    </row>
    <row r="538" s="2" customFormat="1" ht="16.5" customHeight="1">
      <c r="A538" s="41"/>
      <c r="B538" s="42"/>
      <c r="C538" s="215" t="s">
        <v>4438</v>
      </c>
      <c r="D538" s="215" t="s">
        <v>195</v>
      </c>
      <c r="E538" s="216" t="s">
        <v>8121</v>
      </c>
      <c r="F538" s="217" t="s">
        <v>8122</v>
      </c>
      <c r="G538" s="218" t="s">
        <v>7609</v>
      </c>
      <c r="H538" s="219">
        <v>60</v>
      </c>
      <c r="I538" s="220"/>
      <c r="J538" s="221">
        <f>ROUND(I538*H538,2)</f>
        <v>0</v>
      </c>
      <c r="K538" s="217" t="s">
        <v>19</v>
      </c>
      <c r="L538" s="47"/>
      <c r="M538" s="222" t="s">
        <v>19</v>
      </c>
      <c r="N538" s="223" t="s">
        <v>40</v>
      </c>
      <c r="O538" s="87"/>
      <c r="P538" s="224">
        <f>O538*H538</f>
        <v>0</v>
      </c>
      <c r="Q538" s="224">
        <v>0</v>
      </c>
      <c r="R538" s="224">
        <f>Q538*H538</f>
        <v>0</v>
      </c>
      <c r="S538" s="224">
        <v>0</v>
      </c>
      <c r="T538" s="225">
        <f>S538*H538</f>
        <v>0</v>
      </c>
      <c r="U538" s="41"/>
      <c r="V538" s="41"/>
      <c r="W538" s="41"/>
      <c r="X538" s="41"/>
      <c r="Y538" s="41"/>
      <c r="Z538" s="41"/>
      <c r="AA538" s="41"/>
      <c r="AB538" s="41"/>
      <c r="AC538" s="41"/>
      <c r="AD538" s="41"/>
      <c r="AE538" s="41"/>
      <c r="AR538" s="226" t="s">
        <v>200</v>
      </c>
      <c r="AT538" s="226" t="s">
        <v>195</v>
      </c>
      <c r="AU538" s="226" t="s">
        <v>78</v>
      </c>
      <c r="AY538" s="20" t="s">
        <v>193</v>
      </c>
      <c r="BE538" s="227">
        <f>IF(N538="základní",J538,0)</f>
        <v>0</v>
      </c>
      <c r="BF538" s="227">
        <f>IF(N538="snížená",J538,0)</f>
        <v>0</v>
      </c>
      <c r="BG538" s="227">
        <f>IF(N538="zákl. přenesená",J538,0)</f>
        <v>0</v>
      </c>
      <c r="BH538" s="227">
        <f>IF(N538="sníž. přenesená",J538,0)</f>
        <v>0</v>
      </c>
      <c r="BI538" s="227">
        <f>IF(N538="nulová",J538,0)</f>
        <v>0</v>
      </c>
      <c r="BJ538" s="20" t="s">
        <v>76</v>
      </c>
      <c r="BK538" s="227">
        <f>ROUND(I538*H538,2)</f>
        <v>0</v>
      </c>
      <c r="BL538" s="20" t="s">
        <v>200</v>
      </c>
      <c r="BM538" s="226" t="s">
        <v>8179</v>
      </c>
    </row>
    <row r="539" s="2" customFormat="1">
      <c r="A539" s="41"/>
      <c r="B539" s="42"/>
      <c r="C539" s="43"/>
      <c r="D539" s="228" t="s">
        <v>202</v>
      </c>
      <c r="E539" s="43"/>
      <c r="F539" s="229" t="s">
        <v>8122</v>
      </c>
      <c r="G539" s="43"/>
      <c r="H539" s="43"/>
      <c r="I539" s="230"/>
      <c r="J539" s="43"/>
      <c r="K539" s="43"/>
      <c r="L539" s="47"/>
      <c r="M539" s="231"/>
      <c r="N539" s="232"/>
      <c r="O539" s="87"/>
      <c r="P539" s="87"/>
      <c r="Q539" s="87"/>
      <c r="R539" s="87"/>
      <c r="S539" s="87"/>
      <c r="T539" s="88"/>
      <c r="U539" s="41"/>
      <c r="V539" s="41"/>
      <c r="W539" s="41"/>
      <c r="X539" s="41"/>
      <c r="Y539" s="41"/>
      <c r="Z539" s="41"/>
      <c r="AA539" s="41"/>
      <c r="AB539" s="41"/>
      <c r="AC539" s="41"/>
      <c r="AD539" s="41"/>
      <c r="AE539" s="41"/>
      <c r="AT539" s="20" t="s">
        <v>202</v>
      </c>
      <c r="AU539" s="20" t="s">
        <v>78</v>
      </c>
    </row>
    <row r="540" s="2" customFormat="1" ht="16.5" customHeight="1">
      <c r="A540" s="41"/>
      <c r="B540" s="42"/>
      <c r="C540" s="215" t="s">
        <v>4443</v>
      </c>
      <c r="D540" s="215" t="s">
        <v>195</v>
      </c>
      <c r="E540" s="216" t="s">
        <v>8149</v>
      </c>
      <c r="F540" s="217" t="s">
        <v>8126</v>
      </c>
      <c r="G540" s="218" t="s">
        <v>7609</v>
      </c>
      <c r="H540" s="219">
        <v>1</v>
      </c>
      <c r="I540" s="220"/>
      <c r="J540" s="221">
        <f>ROUND(I540*H540,2)</f>
        <v>0</v>
      </c>
      <c r="K540" s="217" t="s">
        <v>19</v>
      </c>
      <c r="L540" s="47"/>
      <c r="M540" s="222" t="s">
        <v>19</v>
      </c>
      <c r="N540" s="223" t="s">
        <v>40</v>
      </c>
      <c r="O540" s="87"/>
      <c r="P540" s="224">
        <f>O540*H540</f>
        <v>0</v>
      </c>
      <c r="Q540" s="224">
        <v>0</v>
      </c>
      <c r="R540" s="224">
        <f>Q540*H540</f>
        <v>0</v>
      </c>
      <c r="S540" s="224">
        <v>0</v>
      </c>
      <c r="T540" s="225">
        <f>S540*H540</f>
        <v>0</v>
      </c>
      <c r="U540" s="41"/>
      <c r="V540" s="41"/>
      <c r="W540" s="41"/>
      <c r="X540" s="41"/>
      <c r="Y540" s="41"/>
      <c r="Z540" s="41"/>
      <c r="AA540" s="41"/>
      <c r="AB540" s="41"/>
      <c r="AC540" s="41"/>
      <c r="AD540" s="41"/>
      <c r="AE540" s="41"/>
      <c r="AR540" s="226" t="s">
        <v>200</v>
      </c>
      <c r="AT540" s="226" t="s">
        <v>195</v>
      </c>
      <c r="AU540" s="226" t="s">
        <v>78</v>
      </c>
      <c r="AY540" s="20" t="s">
        <v>193</v>
      </c>
      <c r="BE540" s="227">
        <f>IF(N540="základní",J540,0)</f>
        <v>0</v>
      </c>
      <c r="BF540" s="227">
        <f>IF(N540="snížená",J540,0)</f>
        <v>0</v>
      </c>
      <c r="BG540" s="227">
        <f>IF(N540="zákl. přenesená",J540,0)</f>
        <v>0</v>
      </c>
      <c r="BH540" s="227">
        <f>IF(N540="sníž. přenesená",J540,0)</f>
        <v>0</v>
      </c>
      <c r="BI540" s="227">
        <f>IF(N540="nulová",J540,0)</f>
        <v>0</v>
      </c>
      <c r="BJ540" s="20" t="s">
        <v>76</v>
      </c>
      <c r="BK540" s="227">
        <f>ROUND(I540*H540,2)</f>
        <v>0</v>
      </c>
      <c r="BL540" s="20" t="s">
        <v>200</v>
      </c>
      <c r="BM540" s="226" t="s">
        <v>8180</v>
      </c>
    </row>
    <row r="541" s="2" customFormat="1">
      <c r="A541" s="41"/>
      <c r="B541" s="42"/>
      <c r="C541" s="43"/>
      <c r="D541" s="228" t="s">
        <v>202</v>
      </c>
      <c r="E541" s="43"/>
      <c r="F541" s="229" t="s">
        <v>8126</v>
      </c>
      <c r="G541" s="43"/>
      <c r="H541" s="43"/>
      <c r="I541" s="230"/>
      <c r="J541" s="43"/>
      <c r="K541" s="43"/>
      <c r="L541" s="47"/>
      <c r="M541" s="231"/>
      <c r="N541" s="232"/>
      <c r="O541" s="87"/>
      <c r="P541" s="87"/>
      <c r="Q541" s="87"/>
      <c r="R541" s="87"/>
      <c r="S541" s="87"/>
      <c r="T541" s="88"/>
      <c r="U541" s="41"/>
      <c r="V541" s="41"/>
      <c r="W541" s="41"/>
      <c r="X541" s="41"/>
      <c r="Y541" s="41"/>
      <c r="Z541" s="41"/>
      <c r="AA541" s="41"/>
      <c r="AB541" s="41"/>
      <c r="AC541" s="41"/>
      <c r="AD541" s="41"/>
      <c r="AE541" s="41"/>
      <c r="AT541" s="20" t="s">
        <v>202</v>
      </c>
      <c r="AU541" s="20" t="s">
        <v>78</v>
      </c>
    </row>
    <row r="542" s="2" customFormat="1" ht="16.5" customHeight="1">
      <c r="A542" s="41"/>
      <c r="B542" s="42"/>
      <c r="C542" s="215" t="s">
        <v>4447</v>
      </c>
      <c r="D542" s="215" t="s">
        <v>195</v>
      </c>
      <c r="E542" s="216" t="s">
        <v>8151</v>
      </c>
      <c r="F542" s="217" t="s">
        <v>8128</v>
      </c>
      <c r="G542" s="218" t="s">
        <v>7609</v>
      </c>
      <c r="H542" s="219">
        <v>1</v>
      </c>
      <c r="I542" s="220"/>
      <c r="J542" s="221">
        <f>ROUND(I542*H542,2)</f>
        <v>0</v>
      </c>
      <c r="K542" s="217" t="s">
        <v>19</v>
      </c>
      <c r="L542" s="47"/>
      <c r="M542" s="222" t="s">
        <v>19</v>
      </c>
      <c r="N542" s="223" t="s">
        <v>40</v>
      </c>
      <c r="O542" s="87"/>
      <c r="P542" s="224">
        <f>O542*H542</f>
        <v>0</v>
      </c>
      <c r="Q542" s="224">
        <v>0</v>
      </c>
      <c r="R542" s="224">
        <f>Q542*H542</f>
        <v>0</v>
      </c>
      <c r="S542" s="224">
        <v>0</v>
      </c>
      <c r="T542" s="225">
        <f>S542*H542</f>
        <v>0</v>
      </c>
      <c r="U542" s="41"/>
      <c r="V542" s="41"/>
      <c r="W542" s="41"/>
      <c r="X542" s="41"/>
      <c r="Y542" s="41"/>
      <c r="Z542" s="41"/>
      <c r="AA542" s="41"/>
      <c r="AB542" s="41"/>
      <c r="AC542" s="41"/>
      <c r="AD542" s="41"/>
      <c r="AE542" s="41"/>
      <c r="AR542" s="226" t="s">
        <v>200</v>
      </c>
      <c r="AT542" s="226" t="s">
        <v>195</v>
      </c>
      <c r="AU542" s="226" t="s">
        <v>78</v>
      </c>
      <c r="AY542" s="20" t="s">
        <v>193</v>
      </c>
      <c r="BE542" s="227">
        <f>IF(N542="základní",J542,0)</f>
        <v>0</v>
      </c>
      <c r="BF542" s="227">
        <f>IF(N542="snížená",J542,0)</f>
        <v>0</v>
      </c>
      <c r="BG542" s="227">
        <f>IF(N542="zákl. přenesená",J542,0)</f>
        <v>0</v>
      </c>
      <c r="BH542" s="227">
        <f>IF(N542="sníž. přenesená",J542,0)</f>
        <v>0</v>
      </c>
      <c r="BI542" s="227">
        <f>IF(N542="nulová",J542,0)</f>
        <v>0</v>
      </c>
      <c r="BJ542" s="20" t="s">
        <v>76</v>
      </c>
      <c r="BK542" s="227">
        <f>ROUND(I542*H542,2)</f>
        <v>0</v>
      </c>
      <c r="BL542" s="20" t="s">
        <v>200</v>
      </c>
      <c r="BM542" s="226" t="s">
        <v>8181</v>
      </c>
    </row>
    <row r="543" s="2" customFormat="1">
      <c r="A543" s="41"/>
      <c r="B543" s="42"/>
      <c r="C543" s="43"/>
      <c r="D543" s="228" t="s">
        <v>202</v>
      </c>
      <c r="E543" s="43"/>
      <c r="F543" s="229" t="s">
        <v>8128</v>
      </c>
      <c r="G543" s="43"/>
      <c r="H543" s="43"/>
      <c r="I543" s="230"/>
      <c r="J543" s="43"/>
      <c r="K543" s="43"/>
      <c r="L543" s="47"/>
      <c r="M543" s="231"/>
      <c r="N543" s="232"/>
      <c r="O543" s="87"/>
      <c r="P543" s="87"/>
      <c r="Q543" s="87"/>
      <c r="R543" s="87"/>
      <c r="S543" s="87"/>
      <c r="T543" s="88"/>
      <c r="U543" s="41"/>
      <c r="V543" s="41"/>
      <c r="W543" s="41"/>
      <c r="X543" s="41"/>
      <c r="Y543" s="41"/>
      <c r="Z543" s="41"/>
      <c r="AA543" s="41"/>
      <c r="AB543" s="41"/>
      <c r="AC543" s="41"/>
      <c r="AD543" s="41"/>
      <c r="AE543" s="41"/>
      <c r="AT543" s="20" t="s">
        <v>202</v>
      </c>
      <c r="AU543" s="20" t="s">
        <v>78</v>
      </c>
    </row>
    <row r="544" s="12" customFormat="1" ht="22.8" customHeight="1">
      <c r="A544" s="12"/>
      <c r="B544" s="199"/>
      <c r="C544" s="200"/>
      <c r="D544" s="201" t="s">
        <v>68</v>
      </c>
      <c r="E544" s="213" t="s">
        <v>8182</v>
      </c>
      <c r="F544" s="213" t="s">
        <v>8183</v>
      </c>
      <c r="G544" s="200"/>
      <c r="H544" s="200"/>
      <c r="I544" s="203"/>
      <c r="J544" s="214">
        <f>BK544</f>
        <v>0</v>
      </c>
      <c r="K544" s="200"/>
      <c r="L544" s="205"/>
      <c r="M544" s="206"/>
      <c r="N544" s="207"/>
      <c r="O544" s="207"/>
      <c r="P544" s="208">
        <f>SUM(P545:P584)</f>
        <v>0</v>
      </c>
      <c r="Q544" s="207"/>
      <c r="R544" s="208">
        <f>SUM(R545:R584)</f>
        <v>0</v>
      </c>
      <c r="S544" s="207"/>
      <c r="T544" s="209">
        <f>SUM(T545:T584)</f>
        <v>0</v>
      </c>
      <c r="U544" s="12"/>
      <c r="V544" s="12"/>
      <c r="W544" s="12"/>
      <c r="X544" s="12"/>
      <c r="Y544" s="12"/>
      <c r="Z544" s="12"/>
      <c r="AA544" s="12"/>
      <c r="AB544" s="12"/>
      <c r="AC544" s="12"/>
      <c r="AD544" s="12"/>
      <c r="AE544" s="12"/>
      <c r="AR544" s="210" t="s">
        <v>76</v>
      </c>
      <c r="AT544" s="211" t="s">
        <v>68</v>
      </c>
      <c r="AU544" s="211" t="s">
        <v>76</v>
      </c>
      <c r="AY544" s="210" t="s">
        <v>193</v>
      </c>
      <c r="BK544" s="212">
        <f>SUM(BK545:BK584)</f>
        <v>0</v>
      </c>
    </row>
    <row r="545" s="2" customFormat="1" ht="24.15" customHeight="1">
      <c r="A545" s="41"/>
      <c r="B545" s="42"/>
      <c r="C545" s="215" t="s">
        <v>4453</v>
      </c>
      <c r="D545" s="215" t="s">
        <v>195</v>
      </c>
      <c r="E545" s="216" t="s">
        <v>8155</v>
      </c>
      <c r="F545" s="217" t="s">
        <v>8156</v>
      </c>
      <c r="G545" s="218" t="s">
        <v>7609</v>
      </c>
      <c r="H545" s="219">
        <v>1</v>
      </c>
      <c r="I545" s="220"/>
      <c r="J545" s="221">
        <f>ROUND(I545*H545,2)</f>
        <v>0</v>
      </c>
      <c r="K545" s="217" t="s">
        <v>19</v>
      </c>
      <c r="L545" s="47"/>
      <c r="M545" s="222" t="s">
        <v>19</v>
      </c>
      <c r="N545" s="223" t="s">
        <v>40</v>
      </c>
      <c r="O545" s="87"/>
      <c r="P545" s="224">
        <f>O545*H545</f>
        <v>0</v>
      </c>
      <c r="Q545" s="224">
        <v>0</v>
      </c>
      <c r="R545" s="224">
        <f>Q545*H545</f>
        <v>0</v>
      </c>
      <c r="S545" s="224">
        <v>0</v>
      </c>
      <c r="T545" s="225">
        <f>S545*H545</f>
        <v>0</v>
      </c>
      <c r="U545" s="41"/>
      <c r="V545" s="41"/>
      <c r="W545" s="41"/>
      <c r="X545" s="41"/>
      <c r="Y545" s="41"/>
      <c r="Z545" s="41"/>
      <c r="AA545" s="41"/>
      <c r="AB545" s="41"/>
      <c r="AC545" s="41"/>
      <c r="AD545" s="41"/>
      <c r="AE545" s="41"/>
      <c r="AR545" s="226" t="s">
        <v>200</v>
      </c>
      <c r="AT545" s="226" t="s">
        <v>195</v>
      </c>
      <c r="AU545" s="226" t="s">
        <v>78</v>
      </c>
      <c r="AY545" s="20" t="s">
        <v>193</v>
      </c>
      <c r="BE545" s="227">
        <f>IF(N545="základní",J545,0)</f>
        <v>0</v>
      </c>
      <c r="BF545" s="227">
        <f>IF(N545="snížená",J545,0)</f>
        <v>0</v>
      </c>
      <c r="BG545" s="227">
        <f>IF(N545="zákl. přenesená",J545,0)</f>
        <v>0</v>
      </c>
      <c r="BH545" s="227">
        <f>IF(N545="sníž. přenesená",J545,0)</f>
        <v>0</v>
      </c>
      <c r="BI545" s="227">
        <f>IF(N545="nulová",J545,0)</f>
        <v>0</v>
      </c>
      <c r="BJ545" s="20" t="s">
        <v>76</v>
      </c>
      <c r="BK545" s="227">
        <f>ROUND(I545*H545,2)</f>
        <v>0</v>
      </c>
      <c r="BL545" s="20" t="s">
        <v>200</v>
      </c>
      <c r="BM545" s="226" t="s">
        <v>8184</v>
      </c>
    </row>
    <row r="546" s="2" customFormat="1">
      <c r="A546" s="41"/>
      <c r="B546" s="42"/>
      <c r="C546" s="43"/>
      <c r="D546" s="228" t="s">
        <v>202</v>
      </c>
      <c r="E546" s="43"/>
      <c r="F546" s="229" t="s">
        <v>8158</v>
      </c>
      <c r="G546" s="43"/>
      <c r="H546" s="43"/>
      <c r="I546" s="230"/>
      <c r="J546" s="43"/>
      <c r="K546" s="43"/>
      <c r="L546" s="47"/>
      <c r="M546" s="231"/>
      <c r="N546" s="232"/>
      <c r="O546" s="87"/>
      <c r="P546" s="87"/>
      <c r="Q546" s="87"/>
      <c r="R546" s="87"/>
      <c r="S546" s="87"/>
      <c r="T546" s="88"/>
      <c r="U546" s="41"/>
      <c r="V546" s="41"/>
      <c r="W546" s="41"/>
      <c r="X546" s="41"/>
      <c r="Y546" s="41"/>
      <c r="Z546" s="41"/>
      <c r="AA546" s="41"/>
      <c r="AB546" s="41"/>
      <c r="AC546" s="41"/>
      <c r="AD546" s="41"/>
      <c r="AE546" s="41"/>
      <c r="AT546" s="20" t="s">
        <v>202</v>
      </c>
      <c r="AU546" s="20" t="s">
        <v>78</v>
      </c>
    </row>
    <row r="547" s="2" customFormat="1" ht="16.5" customHeight="1">
      <c r="A547" s="41"/>
      <c r="B547" s="42"/>
      <c r="C547" s="215" t="s">
        <v>4459</v>
      </c>
      <c r="D547" s="215" t="s">
        <v>195</v>
      </c>
      <c r="E547" s="216" t="s">
        <v>8134</v>
      </c>
      <c r="F547" s="217" t="s">
        <v>8135</v>
      </c>
      <c r="G547" s="218" t="s">
        <v>7609</v>
      </c>
      <c r="H547" s="219">
        <v>1</v>
      </c>
      <c r="I547" s="220"/>
      <c r="J547" s="221">
        <f>ROUND(I547*H547,2)</f>
        <v>0</v>
      </c>
      <c r="K547" s="217" t="s">
        <v>19</v>
      </c>
      <c r="L547" s="47"/>
      <c r="M547" s="222" t="s">
        <v>19</v>
      </c>
      <c r="N547" s="223" t="s">
        <v>40</v>
      </c>
      <c r="O547" s="87"/>
      <c r="P547" s="224">
        <f>O547*H547</f>
        <v>0</v>
      </c>
      <c r="Q547" s="224">
        <v>0</v>
      </c>
      <c r="R547" s="224">
        <f>Q547*H547</f>
        <v>0</v>
      </c>
      <c r="S547" s="224">
        <v>0</v>
      </c>
      <c r="T547" s="225">
        <f>S547*H547</f>
        <v>0</v>
      </c>
      <c r="U547" s="41"/>
      <c r="V547" s="41"/>
      <c r="W547" s="41"/>
      <c r="X547" s="41"/>
      <c r="Y547" s="41"/>
      <c r="Z547" s="41"/>
      <c r="AA547" s="41"/>
      <c r="AB547" s="41"/>
      <c r="AC547" s="41"/>
      <c r="AD547" s="41"/>
      <c r="AE547" s="41"/>
      <c r="AR547" s="226" t="s">
        <v>200</v>
      </c>
      <c r="AT547" s="226" t="s">
        <v>195</v>
      </c>
      <c r="AU547" s="226" t="s">
        <v>78</v>
      </c>
      <c r="AY547" s="20" t="s">
        <v>193</v>
      </c>
      <c r="BE547" s="227">
        <f>IF(N547="základní",J547,0)</f>
        <v>0</v>
      </c>
      <c r="BF547" s="227">
        <f>IF(N547="snížená",J547,0)</f>
        <v>0</v>
      </c>
      <c r="BG547" s="227">
        <f>IF(N547="zákl. přenesená",J547,0)</f>
        <v>0</v>
      </c>
      <c r="BH547" s="227">
        <f>IF(N547="sníž. přenesená",J547,0)</f>
        <v>0</v>
      </c>
      <c r="BI547" s="227">
        <f>IF(N547="nulová",J547,0)</f>
        <v>0</v>
      </c>
      <c r="BJ547" s="20" t="s">
        <v>76</v>
      </c>
      <c r="BK547" s="227">
        <f>ROUND(I547*H547,2)</f>
        <v>0</v>
      </c>
      <c r="BL547" s="20" t="s">
        <v>200</v>
      </c>
      <c r="BM547" s="226" t="s">
        <v>8185</v>
      </c>
    </row>
    <row r="548" s="2" customFormat="1">
      <c r="A548" s="41"/>
      <c r="B548" s="42"/>
      <c r="C548" s="43"/>
      <c r="D548" s="228" t="s">
        <v>202</v>
      </c>
      <c r="E548" s="43"/>
      <c r="F548" s="229" t="s">
        <v>8135</v>
      </c>
      <c r="G548" s="43"/>
      <c r="H548" s="43"/>
      <c r="I548" s="230"/>
      <c r="J548" s="43"/>
      <c r="K548" s="43"/>
      <c r="L548" s="47"/>
      <c r="M548" s="231"/>
      <c r="N548" s="232"/>
      <c r="O548" s="87"/>
      <c r="P548" s="87"/>
      <c r="Q548" s="87"/>
      <c r="R548" s="87"/>
      <c r="S548" s="87"/>
      <c r="T548" s="88"/>
      <c r="U548" s="41"/>
      <c r="V548" s="41"/>
      <c r="W548" s="41"/>
      <c r="X548" s="41"/>
      <c r="Y548" s="41"/>
      <c r="Z548" s="41"/>
      <c r="AA548" s="41"/>
      <c r="AB548" s="41"/>
      <c r="AC548" s="41"/>
      <c r="AD548" s="41"/>
      <c r="AE548" s="41"/>
      <c r="AT548" s="20" t="s">
        <v>202</v>
      </c>
      <c r="AU548" s="20" t="s">
        <v>78</v>
      </c>
    </row>
    <row r="549" s="2" customFormat="1" ht="16.5" customHeight="1">
      <c r="A549" s="41"/>
      <c r="B549" s="42"/>
      <c r="C549" s="215" t="s">
        <v>4461</v>
      </c>
      <c r="D549" s="215" t="s">
        <v>195</v>
      </c>
      <c r="E549" s="216" t="s">
        <v>8136</v>
      </c>
      <c r="F549" s="217" t="s">
        <v>8137</v>
      </c>
      <c r="G549" s="218" t="s">
        <v>7609</v>
      </c>
      <c r="H549" s="219">
        <v>1</v>
      </c>
      <c r="I549" s="220"/>
      <c r="J549" s="221">
        <f>ROUND(I549*H549,2)</f>
        <v>0</v>
      </c>
      <c r="K549" s="217" t="s">
        <v>19</v>
      </c>
      <c r="L549" s="47"/>
      <c r="M549" s="222" t="s">
        <v>19</v>
      </c>
      <c r="N549" s="223" t="s">
        <v>40</v>
      </c>
      <c r="O549" s="87"/>
      <c r="P549" s="224">
        <f>O549*H549</f>
        <v>0</v>
      </c>
      <c r="Q549" s="224">
        <v>0</v>
      </c>
      <c r="R549" s="224">
        <f>Q549*H549</f>
        <v>0</v>
      </c>
      <c r="S549" s="224">
        <v>0</v>
      </c>
      <c r="T549" s="225">
        <f>S549*H549</f>
        <v>0</v>
      </c>
      <c r="U549" s="41"/>
      <c r="V549" s="41"/>
      <c r="W549" s="41"/>
      <c r="X549" s="41"/>
      <c r="Y549" s="41"/>
      <c r="Z549" s="41"/>
      <c r="AA549" s="41"/>
      <c r="AB549" s="41"/>
      <c r="AC549" s="41"/>
      <c r="AD549" s="41"/>
      <c r="AE549" s="41"/>
      <c r="AR549" s="226" t="s">
        <v>200</v>
      </c>
      <c r="AT549" s="226" t="s">
        <v>195</v>
      </c>
      <c r="AU549" s="226" t="s">
        <v>78</v>
      </c>
      <c r="AY549" s="20" t="s">
        <v>193</v>
      </c>
      <c r="BE549" s="227">
        <f>IF(N549="základní",J549,0)</f>
        <v>0</v>
      </c>
      <c r="BF549" s="227">
        <f>IF(N549="snížená",J549,0)</f>
        <v>0</v>
      </c>
      <c r="BG549" s="227">
        <f>IF(N549="zákl. přenesená",J549,0)</f>
        <v>0</v>
      </c>
      <c r="BH549" s="227">
        <f>IF(N549="sníž. přenesená",J549,0)</f>
        <v>0</v>
      </c>
      <c r="BI549" s="227">
        <f>IF(N549="nulová",J549,0)</f>
        <v>0</v>
      </c>
      <c r="BJ549" s="20" t="s">
        <v>76</v>
      </c>
      <c r="BK549" s="227">
        <f>ROUND(I549*H549,2)</f>
        <v>0</v>
      </c>
      <c r="BL549" s="20" t="s">
        <v>200</v>
      </c>
      <c r="BM549" s="226" t="s">
        <v>8186</v>
      </c>
    </row>
    <row r="550" s="2" customFormat="1">
      <c r="A550" s="41"/>
      <c r="B550" s="42"/>
      <c r="C550" s="43"/>
      <c r="D550" s="228" t="s">
        <v>202</v>
      </c>
      <c r="E550" s="43"/>
      <c r="F550" s="229" t="s">
        <v>8137</v>
      </c>
      <c r="G550" s="43"/>
      <c r="H550" s="43"/>
      <c r="I550" s="230"/>
      <c r="J550" s="43"/>
      <c r="K550" s="43"/>
      <c r="L550" s="47"/>
      <c r="M550" s="231"/>
      <c r="N550" s="232"/>
      <c r="O550" s="87"/>
      <c r="P550" s="87"/>
      <c r="Q550" s="87"/>
      <c r="R550" s="87"/>
      <c r="S550" s="87"/>
      <c r="T550" s="88"/>
      <c r="U550" s="41"/>
      <c r="V550" s="41"/>
      <c r="W550" s="41"/>
      <c r="X550" s="41"/>
      <c r="Y550" s="41"/>
      <c r="Z550" s="41"/>
      <c r="AA550" s="41"/>
      <c r="AB550" s="41"/>
      <c r="AC550" s="41"/>
      <c r="AD550" s="41"/>
      <c r="AE550" s="41"/>
      <c r="AT550" s="20" t="s">
        <v>202</v>
      </c>
      <c r="AU550" s="20" t="s">
        <v>78</v>
      </c>
    </row>
    <row r="551" s="2" customFormat="1" ht="16.5" customHeight="1">
      <c r="A551" s="41"/>
      <c r="B551" s="42"/>
      <c r="C551" s="215" t="s">
        <v>4464</v>
      </c>
      <c r="D551" s="215" t="s">
        <v>195</v>
      </c>
      <c r="E551" s="216" t="s">
        <v>8187</v>
      </c>
      <c r="F551" s="217" t="s">
        <v>8188</v>
      </c>
      <c r="G551" s="218" t="s">
        <v>7609</v>
      </c>
      <c r="H551" s="219">
        <v>1</v>
      </c>
      <c r="I551" s="220"/>
      <c r="J551" s="221">
        <f>ROUND(I551*H551,2)</f>
        <v>0</v>
      </c>
      <c r="K551" s="217" t="s">
        <v>19</v>
      </c>
      <c r="L551" s="47"/>
      <c r="M551" s="222" t="s">
        <v>19</v>
      </c>
      <c r="N551" s="223" t="s">
        <v>40</v>
      </c>
      <c r="O551" s="87"/>
      <c r="P551" s="224">
        <f>O551*H551</f>
        <v>0</v>
      </c>
      <c r="Q551" s="224">
        <v>0</v>
      </c>
      <c r="R551" s="224">
        <f>Q551*H551</f>
        <v>0</v>
      </c>
      <c r="S551" s="224">
        <v>0</v>
      </c>
      <c r="T551" s="225">
        <f>S551*H551</f>
        <v>0</v>
      </c>
      <c r="U551" s="41"/>
      <c r="V551" s="41"/>
      <c r="W551" s="41"/>
      <c r="X551" s="41"/>
      <c r="Y551" s="41"/>
      <c r="Z551" s="41"/>
      <c r="AA551" s="41"/>
      <c r="AB551" s="41"/>
      <c r="AC551" s="41"/>
      <c r="AD551" s="41"/>
      <c r="AE551" s="41"/>
      <c r="AR551" s="226" t="s">
        <v>200</v>
      </c>
      <c r="AT551" s="226" t="s">
        <v>195</v>
      </c>
      <c r="AU551" s="226" t="s">
        <v>78</v>
      </c>
      <c r="AY551" s="20" t="s">
        <v>193</v>
      </c>
      <c r="BE551" s="227">
        <f>IF(N551="základní",J551,0)</f>
        <v>0</v>
      </c>
      <c r="BF551" s="227">
        <f>IF(N551="snížená",J551,0)</f>
        <v>0</v>
      </c>
      <c r="BG551" s="227">
        <f>IF(N551="zákl. přenesená",J551,0)</f>
        <v>0</v>
      </c>
      <c r="BH551" s="227">
        <f>IF(N551="sníž. přenesená",J551,0)</f>
        <v>0</v>
      </c>
      <c r="BI551" s="227">
        <f>IF(N551="nulová",J551,0)</f>
        <v>0</v>
      </c>
      <c r="BJ551" s="20" t="s">
        <v>76</v>
      </c>
      <c r="BK551" s="227">
        <f>ROUND(I551*H551,2)</f>
        <v>0</v>
      </c>
      <c r="BL551" s="20" t="s">
        <v>200</v>
      </c>
      <c r="BM551" s="226" t="s">
        <v>8189</v>
      </c>
    </row>
    <row r="552" s="2" customFormat="1">
      <c r="A552" s="41"/>
      <c r="B552" s="42"/>
      <c r="C552" s="43"/>
      <c r="D552" s="228" t="s">
        <v>202</v>
      </c>
      <c r="E552" s="43"/>
      <c r="F552" s="229" t="s">
        <v>8188</v>
      </c>
      <c r="G552" s="43"/>
      <c r="H552" s="43"/>
      <c r="I552" s="230"/>
      <c r="J552" s="43"/>
      <c r="K552" s="43"/>
      <c r="L552" s="47"/>
      <c r="M552" s="231"/>
      <c r="N552" s="232"/>
      <c r="O552" s="87"/>
      <c r="P552" s="87"/>
      <c r="Q552" s="87"/>
      <c r="R552" s="87"/>
      <c r="S552" s="87"/>
      <c r="T552" s="88"/>
      <c r="U552" s="41"/>
      <c r="V552" s="41"/>
      <c r="W552" s="41"/>
      <c r="X552" s="41"/>
      <c r="Y552" s="41"/>
      <c r="Z552" s="41"/>
      <c r="AA552" s="41"/>
      <c r="AB552" s="41"/>
      <c r="AC552" s="41"/>
      <c r="AD552" s="41"/>
      <c r="AE552" s="41"/>
      <c r="AT552" s="20" t="s">
        <v>202</v>
      </c>
      <c r="AU552" s="20" t="s">
        <v>78</v>
      </c>
    </row>
    <row r="553" s="2" customFormat="1" ht="16.5" customHeight="1">
      <c r="A553" s="41"/>
      <c r="B553" s="42"/>
      <c r="C553" s="215" t="s">
        <v>4466</v>
      </c>
      <c r="D553" s="215" t="s">
        <v>195</v>
      </c>
      <c r="E553" s="216" t="s">
        <v>8161</v>
      </c>
      <c r="F553" s="217" t="s">
        <v>8162</v>
      </c>
      <c r="G553" s="218" t="s">
        <v>7609</v>
      </c>
      <c r="H553" s="219">
        <v>1</v>
      </c>
      <c r="I553" s="220"/>
      <c r="J553" s="221">
        <f>ROUND(I553*H553,2)</f>
        <v>0</v>
      </c>
      <c r="K553" s="217" t="s">
        <v>19</v>
      </c>
      <c r="L553" s="47"/>
      <c r="M553" s="222" t="s">
        <v>19</v>
      </c>
      <c r="N553" s="223" t="s">
        <v>40</v>
      </c>
      <c r="O553" s="87"/>
      <c r="P553" s="224">
        <f>O553*H553</f>
        <v>0</v>
      </c>
      <c r="Q553" s="224">
        <v>0</v>
      </c>
      <c r="R553" s="224">
        <f>Q553*H553</f>
        <v>0</v>
      </c>
      <c r="S553" s="224">
        <v>0</v>
      </c>
      <c r="T553" s="225">
        <f>S553*H553</f>
        <v>0</v>
      </c>
      <c r="U553" s="41"/>
      <c r="V553" s="41"/>
      <c r="W553" s="41"/>
      <c r="X553" s="41"/>
      <c r="Y553" s="41"/>
      <c r="Z553" s="41"/>
      <c r="AA553" s="41"/>
      <c r="AB553" s="41"/>
      <c r="AC553" s="41"/>
      <c r="AD553" s="41"/>
      <c r="AE553" s="41"/>
      <c r="AR553" s="226" t="s">
        <v>200</v>
      </c>
      <c r="AT553" s="226" t="s">
        <v>195</v>
      </c>
      <c r="AU553" s="226" t="s">
        <v>78</v>
      </c>
      <c r="AY553" s="20" t="s">
        <v>193</v>
      </c>
      <c r="BE553" s="227">
        <f>IF(N553="základní",J553,0)</f>
        <v>0</v>
      </c>
      <c r="BF553" s="227">
        <f>IF(N553="snížená",J553,0)</f>
        <v>0</v>
      </c>
      <c r="BG553" s="227">
        <f>IF(N553="zákl. přenesená",J553,0)</f>
        <v>0</v>
      </c>
      <c r="BH553" s="227">
        <f>IF(N553="sníž. přenesená",J553,0)</f>
        <v>0</v>
      </c>
      <c r="BI553" s="227">
        <f>IF(N553="nulová",J553,0)</f>
        <v>0</v>
      </c>
      <c r="BJ553" s="20" t="s">
        <v>76</v>
      </c>
      <c r="BK553" s="227">
        <f>ROUND(I553*H553,2)</f>
        <v>0</v>
      </c>
      <c r="BL553" s="20" t="s">
        <v>200</v>
      </c>
      <c r="BM553" s="226" t="s">
        <v>8190</v>
      </c>
    </row>
    <row r="554" s="2" customFormat="1">
      <c r="A554" s="41"/>
      <c r="B554" s="42"/>
      <c r="C554" s="43"/>
      <c r="D554" s="228" t="s">
        <v>202</v>
      </c>
      <c r="E554" s="43"/>
      <c r="F554" s="229" t="s">
        <v>8162</v>
      </c>
      <c r="G554" s="43"/>
      <c r="H554" s="43"/>
      <c r="I554" s="230"/>
      <c r="J554" s="43"/>
      <c r="K554" s="43"/>
      <c r="L554" s="47"/>
      <c r="M554" s="231"/>
      <c r="N554" s="232"/>
      <c r="O554" s="87"/>
      <c r="P554" s="87"/>
      <c r="Q554" s="87"/>
      <c r="R554" s="87"/>
      <c r="S554" s="87"/>
      <c r="T554" s="88"/>
      <c r="U554" s="41"/>
      <c r="V554" s="41"/>
      <c r="W554" s="41"/>
      <c r="X554" s="41"/>
      <c r="Y554" s="41"/>
      <c r="Z554" s="41"/>
      <c r="AA554" s="41"/>
      <c r="AB554" s="41"/>
      <c r="AC554" s="41"/>
      <c r="AD554" s="41"/>
      <c r="AE554" s="41"/>
      <c r="AT554" s="20" t="s">
        <v>202</v>
      </c>
      <c r="AU554" s="20" t="s">
        <v>78</v>
      </c>
    </row>
    <row r="555" s="2" customFormat="1" ht="16.5" customHeight="1">
      <c r="A555" s="41"/>
      <c r="B555" s="42"/>
      <c r="C555" s="215" t="s">
        <v>4468</v>
      </c>
      <c r="D555" s="215" t="s">
        <v>195</v>
      </c>
      <c r="E555" s="216" t="s">
        <v>8093</v>
      </c>
      <c r="F555" s="217" t="s">
        <v>8094</v>
      </c>
      <c r="G555" s="218" t="s">
        <v>7609</v>
      </c>
      <c r="H555" s="219">
        <v>1</v>
      </c>
      <c r="I555" s="220"/>
      <c r="J555" s="221">
        <f>ROUND(I555*H555,2)</f>
        <v>0</v>
      </c>
      <c r="K555" s="217" t="s">
        <v>19</v>
      </c>
      <c r="L555" s="47"/>
      <c r="M555" s="222" t="s">
        <v>19</v>
      </c>
      <c r="N555" s="223" t="s">
        <v>40</v>
      </c>
      <c r="O555" s="87"/>
      <c r="P555" s="224">
        <f>O555*H555</f>
        <v>0</v>
      </c>
      <c r="Q555" s="224">
        <v>0</v>
      </c>
      <c r="R555" s="224">
        <f>Q555*H555</f>
        <v>0</v>
      </c>
      <c r="S555" s="224">
        <v>0</v>
      </c>
      <c r="T555" s="225">
        <f>S555*H555</f>
        <v>0</v>
      </c>
      <c r="U555" s="41"/>
      <c r="V555" s="41"/>
      <c r="W555" s="41"/>
      <c r="X555" s="41"/>
      <c r="Y555" s="41"/>
      <c r="Z555" s="41"/>
      <c r="AA555" s="41"/>
      <c r="AB555" s="41"/>
      <c r="AC555" s="41"/>
      <c r="AD555" s="41"/>
      <c r="AE555" s="41"/>
      <c r="AR555" s="226" t="s">
        <v>200</v>
      </c>
      <c r="AT555" s="226" t="s">
        <v>195</v>
      </c>
      <c r="AU555" s="226" t="s">
        <v>78</v>
      </c>
      <c r="AY555" s="20" t="s">
        <v>193</v>
      </c>
      <c r="BE555" s="227">
        <f>IF(N555="základní",J555,0)</f>
        <v>0</v>
      </c>
      <c r="BF555" s="227">
        <f>IF(N555="snížená",J555,0)</f>
        <v>0</v>
      </c>
      <c r="BG555" s="227">
        <f>IF(N555="zákl. přenesená",J555,0)</f>
        <v>0</v>
      </c>
      <c r="BH555" s="227">
        <f>IF(N555="sníž. přenesená",J555,0)</f>
        <v>0</v>
      </c>
      <c r="BI555" s="227">
        <f>IF(N555="nulová",J555,0)</f>
        <v>0</v>
      </c>
      <c r="BJ555" s="20" t="s">
        <v>76</v>
      </c>
      <c r="BK555" s="227">
        <f>ROUND(I555*H555,2)</f>
        <v>0</v>
      </c>
      <c r="BL555" s="20" t="s">
        <v>200</v>
      </c>
      <c r="BM555" s="226" t="s">
        <v>8191</v>
      </c>
    </row>
    <row r="556" s="2" customFormat="1">
      <c r="A556" s="41"/>
      <c r="B556" s="42"/>
      <c r="C556" s="43"/>
      <c r="D556" s="228" t="s">
        <v>202</v>
      </c>
      <c r="E556" s="43"/>
      <c r="F556" s="229" t="s">
        <v>8094</v>
      </c>
      <c r="G556" s="43"/>
      <c r="H556" s="43"/>
      <c r="I556" s="230"/>
      <c r="J556" s="43"/>
      <c r="K556" s="43"/>
      <c r="L556" s="47"/>
      <c r="M556" s="231"/>
      <c r="N556" s="232"/>
      <c r="O556" s="87"/>
      <c r="P556" s="87"/>
      <c r="Q556" s="87"/>
      <c r="R556" s="87"/>
      <c r="S556" s="87"/>
      <c r="T556" s="88"/>
      <c r="U556" s="41"/>
      <c r="V556" s="41"/>
      <c r="W556" s="41"/>
      <c r="X556" s="41"/>
      <c r="Y556" s="41"/>
      <c r="Z556" s="41"/>
      <c r="AA556" s="41"/>
      <c r="AB556" s="41"/>
      <c r="AC556" s="41"/>
      <c r="AD556" s="41"/>
      <c r="AE556" s="41"/>
      <c r="AT556" s="20" t="s">
        <v>202</v>
      </c>
      <c r="AU556" s="20" t="s">
        <v>78</v>
      </c>
    </row>
    <row r="557" s="2" customFormat="1" ht="16.5" customHeight="1">
      <c r="A557" s="41"/>
      <c r="B557" s="42"/>
      <c r="C557" s="215" t="s">
        <v>950</v>
      </c>
      <c r="D557" s="215" t="s">
        <v>195</v>
      </c>
      <c r="E557" s="216" t="s">
        <v>8095</v>
      </c>
      <c r="F557" s="217" t="s">
        <v>8096</v>
      </c>
      <c r="G557" s="218" t="s">
        <v>7609</v>
      </c>
      <c r="H557" s="219">
        <v>2</v>
      </c>
      <c r="I557" s="220"/>
      <c r="J557" s="221">
        <f>ROUND(I557*H557,2)</f>
        <v>0</v>
      </c>
      <c r="K557" s="217" t="s">
        <v>19</v>
      </c>
      <c r="L557" s="47"/>
      <c r="M557" s="222" t="s">
        <v>19</v>
      </c>
      <c r="N557" s="223" t="s">
        <v>40</v>
      </c>
      <c r="O557" s="87"/>
      <c r="P557" s="224">
        <f>O557*H557</f>
        <v>0</v>
      </c>
      <c r="Q557" s="224">
        <v>0</v>
      </c>
      <c r="R557" s="224">
        <f>Q557*H557</f>
        <v>0</v>
      </c>
      <c r="S557" s="224">
        <v>0</v>
      </c>
      <c r="T557" s="225">
        <f>S557*H557</f>
        <v>0</v>
      </c>
      <c r="U557" s="41"/>
      <c r="V557" s="41"/>
      <c r="W557" s="41"/>
      <c r="X557" s="41"/>
      <c r="Y557" s="41"/>
      <c r="Z557" s="41"/>
      <c r="AA557" s="41"/>
      <c r="AB557" s="41"/>
      <c r="AC557" s="41"/>
      <c r="AD557" s="41"/>
      <c r="AE557" s="41"/>
      <c r="AR557" s="226" t="s">
        <v>200</v>
      </c>
      <c r="AT557" s="226" t="s">
        <v>195</v>
      </c>
      <c r="AU557" s="226" t="s">
        <v>78</v>
      </c>
      <c r="AY557" s="20" t="s">
        <v>193</v>
      </c>
      <c r="BE557" s="227">
        <f>IF(N557="základní",J557,0)</f>
        <v>0</v>
      </c>
      <c r="BF557" s="227">
        <f>IF(N557="snížená",J557,0)</f>
        <v>0</v>
      </c>
      <c r="BG557" s="227">
        <f>IF(N557="zákl. přenesená",J557,0)</f>
        <v>0</v>
      </c>
      <c r="BH557" s="227">
        <f>IF(N557="sníž. přenesená",J557,0)</f>
        <v>0</v>
      </c>
      <c r="BI557" s="227">
        <f>IF(N557="nulová",J557,0)</f>
        <v>0</v>
      </c>
      <c r="BJ557" s="20" t="s">
        <v>76</v>
      </c>
      <c r="BK557" s="227">
        <f>ROUND(I557*H557,2)</f>
        <v>0</v>
      </c>
      <c r="BL557" s="20" t="s">
        <v>200</v>
      </c>
      <c r="BM557" s="226" t="s">
        <v>8192</v>
      </c>
    </row>
    <row r="558" s="2" customFormat="1">
      <c r="A558" s="41"/>
      <c r="B558" s="42"/>
      <c r="C558" s="43"/>
      <c r="D558" s="228" t="s">
        <v>202</v>
      </c>
      <c r="E558" s="43"/>
      <c r="F558" s="229" t="s">
        <v>8096</v>
      </c>
      <c r="G558" s="43"/>
      <c r="H558" s="43"/>
      <c r="I558" s="230"/>
      <c r="J558" s="43"/>
      <c r="K558" s="43"/>
      <c r="L558" s="47"/>
      <c r="M558" s="231"/>
      <c r="N558" s="232"/>
      <c r="O558" s="87"/>
      <c r="P558" s="87"/>
      <c r="Q558" s="87"/>
      <c r="R558" s="87"/>
      <c r="S558" s="87"/>
      <c r="T558" s="88"/>
      <c r="U558" s="41"/>
      <c r="V558" s="41"/>
      <c r="W558" s="41"/>
      <c r="X558" s="41"/>
      <c r="Y558" s="41"/>
      <c r="Z558" s="41"/>
      <c r="AA558" s="41"/>
      <c r="AB558" s="41"/>
      <c r="AC558" s="41"/>
      <c r="AD558" s="41"/>
      <c r="AE558" s="41"/>
      <c r="AT558" s="20" t="s">
        <v>202</v>
      </c>
      <c r="AU558" s="20" t="s">
        <v>78</v>
      </c>
    </row>
    <row r="559" s="2" customFormat="1" ht="16.5" customHeight="1">
      <c r="A559" s="41"/>
      <c r="B559" s="42"/>
      <c r="C559" s="215" t="s">
        <v>4475</v>
      </c>
      <c r="D559" s="215" t="s">
        <v>195</v>
      </c>
      <c r="E559" s="216" t="s">
        <v>8097</v>
      </c>
      <c r="F559" s="217" t="s">
        <v>8098</v>
      </c>
      <c r="G559" s="218" t="s">
        <v>7609</v>
      </c>
      <c r="H559" s="219">
        <v>20</v>
      </c>
      <c r="I559" s="220"/>
      <c r="J559" s="221">
        <f>ROUND(I559*H559,2)</f>
        <v>0</v>
      </c>
      <c r="K559" s="217" t="s">
        <v>19</v>
      </c>
      <c r="L559" s="47"/>
      <c r="M559" s="222" t="s">
        <v>19</v>
      </c>
      <c r="N559" s="223" t="s">
        <v>40</v>
      </c>
      <c r="O559" s="87"/>
      <c r="P559" s="224">
        <f>O559*H559</f>
        <v>0</v>
      </c>
      <c r="Q559" s="224">
        <v>0</v>
      </c>
      <c r="R559" s="224">
        <f>Q559*H559</f>
        <v>0</v>
      </c>
      <c r="S559" s="224">
        <v>0</v>
      </c>
      <c r="T559" s="225">
        <f>S559*H559</f>
        <v>0</v>
      </c>
      <c r="U559" s="41"/>
      <c r="V559" s="41"/>
      <c r="W559" s="41"/>
      <c r="X559" s="41"/>
      <c r="Y559" s="41"/>
      <c r="Z559" s="41"/>
      <c r="AA559" s="41"/>
      <c r="AB559" s="41"/>
      <c r="AC559" s="41"/>
      <c r="AD559" s="41"/>
      <c r="AE559" s="41"/>
      <c r="AR559" s="226" t="s">
        <v>200</v>
      </c>
      <c r="AT559" s="226" t="s">
        <v>195</v>
      </c>
      <c r="AU559" s="226" t="s">
        <v>78</v>
      </c>
      <c r="AY559" s="20" t="s">
        <v>193</v>
      </c>
      <c r="BE559" s="227">
        <f>IF(N559="základní",J559,0)</f>
        <v>0</v>
      </c>
      <c r="BF559" s="227">
        <f>IF(N559="snížená",J559,0)</f>
        <v>0</v>
      </c>
      <c r="BG559" s="227">
        <f>IF(N559="zákl. přenesená",J559,0)</f>
        <v>0</v>
      </c>
      <c r="BH559" s="227">
        <f>IF(N559="sníž. přenesená",J559,0)</f>
        <v>0</v>
      </c>
      <c r="BI559" s="227">
        <f>IF(N559="nulová",J559,0)</f>
        <v>0</v>
      </c>
      <c r="BJ559" s="20" t="s">
        <v>76</v>
      </c>
      <c r="BK559" s="227">
        <f>ROUND(I559*H559,2)</f>
        <v>0</v>
      </c>
      <c r="BL559" s="20" t="s">
        <v>200</v>
      </c>
      <c r="BM559" s="226" t="s">
        <v>8193</v>
      </c>
    </row>
    <row r="560" s="2" customFormat="1">
      <c r="A560" s="41"/>
      <c r="B560" s="42"/>
      <c r="C560" s="43"/>
      <c r="D560" s="228" t="s">
        <v>202</v>
      </c>
      <c r="E560" s="43"/>
      <c r="F560" s="229" t="s">
        <v>8098</v>
      </c>
      <c r="G560" s="43"/>
      <c r="H560" s="43"/>
      <c r="I560" s="230"/>
      <c r="J560" s="43"/>
      <c r="K560" s="43"/>
      <c r="L560" s="47"/>
      <c r="M560" s="231"/>
      <c r="N560" s="232"/>
      <c r="O560" s="87"/>
      <c r="P560" s="87"/>
      <c r="Q560" s="87"/>
      <c r="R560" s="87"/>
      <c r="S560" s="87"/>
      <c r="T560" s="88"/>
      <c r="U560" s="41"/>
      <c r="V560" s="41"/>
      <c r="W560" s="41"/>
      <c r="X560" s="41"/>
      <c r="Y560" s="41"/>
      <c r="Z560" s="41"/>
      <c r="AA560" s="41"/>
      <c r="AB560" s="41"/>
      <c r="AC560" s="41"/>
      <c r="AD560" s="41"/>
      <c r="AE560" s="41"/>
      <c r="AT560" s="20" t="s">
        <v>202</v>
      </c>
      <c r="AU560" s="20" t="s">
        <v>78</v>
      </c>
    </row>
    <row r="561" s="2" customFormat="1" ht="16.5" customHeight="1">
      <c r="A561" s="41"/>
      <c r="B561" s="42"/>
      <c r="C561" s="215" t="s">
        <v>4481</v>
      </c>
      <c r="D561" s="215" t="s">
        <v>195</v>
      </c>
      <c r="E561" s="216" t="s">
        <v>8099</v>
      </c>
      <c r="F561" s="217" t="s">
        <v>8100</v>
      </c>
      <c r="G561" s="218" t="s">
        <v>7609</v>
      </c>
      <c r="H561" s="219">
        <v>3</v>
      </c>
      <c r="I561" s="220"/>
      <c r="J561" s="221">
        <f>ROUND(I561*H561,2)</f>
        <v>0</v>
      </c>
      <c r="K561" s="217" t="s">
        <v>19</v>
      </c>
      <c r="L561" s="47"/>
      <c r="M561" s="222" t="s">
        <v>19</v>
      </c>
      <c r="N561" s="223" t="s">
        <v>40</v>
      </c>
      <c r="O561" s="87"/>
      <c r="P561" s="224">
        <f>O561*H561</f>
        <v>0</v>
      </c>
      <c r="Q561" s="224">
        <v>0</v>
      </c>
      <c r="R561" s="224">
        <f>Q561*H561</f>
        <v>0</v>
      </c>
      <c r="S561" s="224">
        <v>0</v>
      </c>
      <c r="T561" s="225">
        <f>S561*H561</f>
        <v>0</v>
      </c>
      <c r="U561" s="41"/>
      <c r="V561" s="41"/>
      <c r="W561" s="41"/>
      <c r="X561" s="41"/>
      <c r="Y561" s="41"/>
      <c r="Z561" s="41"/>
      <c r="AA561" s="41"/>
      <c r="AB561" s="41"/>
      <c r="AC561" s="41"/>
      <c r="AD561" s="41"/>
      <c r="AE561" s="41"/>
      <c r="AR561" s="226" t="s">
        <v>200</v>
      </c>
      <c r="AT561" s="226" t="s">
        <v>195</v>
      </c>
      <c r="AU561" s="226" t="s">
        <v>78</v>
      </c>
      <c r="AY561" s="20" t="s">
        <v>193</v>
      </c>
      <c r="BE561" s="227">
        <f>IF(N561="základní",J561,0)</f>
        <v>0</v>
      </c>
      <c r="BF561" s="227">
        <f>IF(N561="snížená",J561,0)</f>
        <v>0</v>
      </c>
      <c r="BG561" s="227">
        <f>IF(N561="zákl. přenesená",J561,0)</f>
        <v>0</v>
      </c>
      <c r="BH561" s="227">
        <f>IF(N561="sníž. přenesená",J561,0)</f>
        <v>0</v>
      </c>
      <c r="BI561" s="227">
        <f>IF(N561="nulová",J561,0)</f>
        <v>0</v>
      </c>
      <c r="BJ561" s="20" t="s">
        <v>76</v>
      </c>
      <c r="BK561" s="227">
        <f>ROUND(I561*H561,2)</f>
        <v>0</v>
      </c>
      <c r="BL561" s="20" t="s">
        <v>200</v>
      </c>
      <c r="BM561" s="226" t="s">
        <v>8194</v>
      </c>
    </row>
    <row r="562" s="2" customFormat="1">
      <c r="A562" s="41"/>
      <c r="B562" s="42"/>
      <c r="C562" s="43"/>
      <c r="D562" s="228" t="s">
        <v>202</v>
      </c>
      <c r="E562" s="43"/>
      <c r="F562" s="229" t="s">
        <v>8100</v>
      </c>
      <c r="G562" s="43"/>
      <c r="H562" s="43"/>
      <c r="I562" s="230"/>
      <c r="J562" s="43"/>
      <c r="K562" s="43"/>
      <c r="L562" s="47"/>
      <c r="M562" s="231"/>
      <c r="N562" s="232"/>
      <c r="O562" s="87"/>
      <c r="P562" s="87"/>
      <c r="Q562" s="87"/>
      <c r="R562" s="87"/>
      <c r="S562" s="87"/>
      <c r="T562" s="88"/>
      <c r="U562" s="41"/>
      <c r="V562" s="41"/>
      <c r="W562" s="41"/>
      <c r="X562" s="41"/>
      <c r="Y562" s="41"/>
      <c r="Z562" s="41"/>
      <c r="AA562" s="41"/>
      <c r="AB562" s="41"/>
      <c r="AC562" s="41"/>
      <c r="AD562" s="41"/>
      <c r="AE562" s="41"/>
      <c r="AT562" s="20" t="s">
        <v>202</v>
      </c>
      <c r="AU562" s="20" t="s">
        <v>78</v>
      </c>
    </row>
    <row r="563" s="2" customFormat="1" ht="16.5" customHeight="1">
      <c r="A563" s="41"/>
      <c r="B563" s="42"/>
      <c r="C563" s="215" t="s">
        <v>4483</v>
      </c>
      <c r="D563" s="215" t="s">
        <v>195</v>
      </c>
      <c r="E563" s="216" t="s">
        <v>8103</v>
      </c>
      <c r="F563" s="217" t="s">
        <v>8104</v>
      </c>
      <c r="G563" s="218" t="s">
        <v>7609</v>
      </c>
      <c r="H563" s="219">
        <v>8</v>
      </c>
      <c r="I563" s="220"/>
      <c r="J563" s="221">
        <f>ROUND(I563*H563,2)</f>
        <v>0</v>
      </c>
      <c r="K563" s="217" t="s">
        <v>19</v>
      </c>
      <c r="L563" s="47"/>
      <c r="M563" s="222" t="s">
        <v>19</v>
      </c>
      <c r="N563" s="223" t="s">
        <v>40</v>
      </c>
      <c r="O563" s="87"/>
      <c r="P563" s="224">
        <f>O563*H563</f>
        <v>0</v>
      </c>
      <c r="Q563" s="224">
        <v>0</v>
      </c>
      <c r="R563" s="224">
        <f>Q563*H563</f>
        <v>0</v>
      </c>
      <c r="S563" s="224">
        <v>0</v>
      </c>
      <c r="T563" s="225">
        <f>S563*H563</f>
        <v>0</v>
      </c>
      <c r="U563" s="41"/>
      <c r="V563" s="41"/>
      <c r="W563" s="41"/>
      <c r="X563" s="41"/>
      <c r="Y563" s="41"/>
      <c r="Z563" s="41"/>
      <c r="AA563" s="41"/>
      <c r="AB563" s="41"/>
      <c r="AC563" s="41"/>
      <c r="AD563" s="41"/>
      <c r="AE563" s="41"/>
      <c r="AR563" s="226" t="s">
        <v>200</v>
      </c>
      <c r="AT563" s="226" t="s">
        <v>195</v>
      </c>
      <c r="AU563" s="226" t="s">
        <v>78</v>
      </c>
      <c r="AY563" s="20" t="s">
        <v>193</v>
      </c>
      <c r="BE563" s="227">
        <f>IF(N563="základní",J563,0)</f>
        <v>0</v>
      </c>
      <c r="BF563" s="227">
        <f>IF(N563="snížená",J563,0)</f>
        <v>0</v>
      </c>
      <c r="BG563" s="227">
        <f>IF(N563="zákl. přenesená",J563,0)</f>
        <v>0</v>
      </c>
      <c r="BH563" s="227">
        <f>IF(N563="sníž. přenesená",J563,0)</f>
        <v>0</v>
      </c>
      <c r="BI563" s="227">
        <f>IF(N563="nulová",J563,0)</f>
        <v>0</v>
      </c>
      <c r="BJ563" s="20" t="s">
        <v>76</v>
      </c>
      <c r="BK563" s="227">
        <f>ROUND(I563*H563,2)</f>
        <v>0</v>
      </c>
      <c r="BL563" s="20" t="s">
        <v>200</v>
      </c>
      <c r="BM563" s="226" t="s">
        <v>8195</v>
      </c>
    </row>
    <row r="564" s="2" customFormat="1">
      <c r="A564" s="41"/>
      <c r="B564" s="42"/>
      <c r="C564" s="43"/>
      <c r="D564" s="228" t="s">
        <v>202</v>
      </c>
      <c r="E564" s="43"/>
      <c r="F564" s="229" t="s">
        <v>8104</v>
      </c>
      <c r="G564" s="43"/>
      <c r="H564" s="43"/>
      <c r="I564" s="230"/>
      <c r="J564" s="43"/>
      <c r="K564" s="43"/>
      <c r="L564" s="47"/>
      <c r="M564" s="231"/>
      <c r="N564" s="232"/>
      <c r="O564" s="87"/>
      <c r="P564" s="87"/>
      <c r="Q564" s="87"/>
      <c r="R564" s="87"/>
      <c r="S564" s="87"/>
      <c r="T564" s="88"/>
      <c r="U564" s="41"/>
      <c r="V564" s="41"/>
      <c r="W564" s="41"/>
      <c r="X564" s="41"/>
      <c r="Y564" s="41"/>
      <c r="Z564" s="41"/>
      <c r="AA564" s="41"/>
      <c r="AB564" s="41"/>
      <c r="AC564" s="41"/>
      <c r="AD564" s="41"/>
      <c r="AE564" s="41"/>
      <c r="AT564" s="20" t="s">
        <v>202</v>
      </c>
      <c r="AU564" s="20" t="s">
        <v>78</v>
      </c>
    </row>
    <row r="565" s="2" customFormat="1" ht="16.5" customHeight="1">
      <c r="A565" s="41"/>
      <c r="B565" s="42"/>
      <c r="C565" s="215" t="s">
        <v>4485</v>
      </c>
      <c r="D565" s="215" t="s">
        <v>195</v>
      </c>
      <c r="E565" s="216" t="s">
        <v>8105</v>
      </c>
      <c r="F565" s="217" t="s">
        <v>8106</v>
      </c>
      <c r="G565" s="218" t="s">
        <v>7609</v>
      </c>
      <c r="H565" s="219">
        <v>7</v>
      </c>
      <c r="I565" s="220"/>
      <c r="J565" s="221">
        <f>ROUND(I565*H565,2)</f>
        <v>0</v>
      </c>
      <c r="K565" s="217" t="s">
        <v>19</v>
      </c>
      <c r="L565" s="47"/>
      <c r="M565" s="222" t="s">
        <v>19</v>
      </c>
      <c r="N565" s="223" t="s">
        <v>40</v>
      </c>
      <c r="O565" s="87"/>
      <c r="P565" s="224">
        <f>O565*H565</f>
        <v>0</v>
      </c>
      <c r="Q565" s="224">
        <v>0</v>
      </c>
      <c r="R565" s="224">
        <f>Q565*H565</f>
        <v>0</v>
      </c>
      <c r="S565" s="224">
        <v>0</v>
      </c>
      <c r="T565" s="225">
        <f>S565*H565</f>
        <v>0</v>
      </c>
      <c r="U565" s="41"/>
      <c r="V565" s="41"/>
      <c r="W565" s="41"/>
      <c r="X565" s="41"/>
      <c r="Y565" s="41"/>
      <c r="Z565" s="41"/>
      <c r="AA565" s="41"/>
      <c r="AB565" s="41"/>
      <c r="AC565" s="41"/>
      <c r="AD565" s="41"/>
      <c r="AE565" s="41"/>
      <c r="AR565" s="226" t="s">
        <v>200</v>
      </c>
      <c r="AT565" s="226" t="s">
        <v>195</v>
      </c>
      <c r="AU565" s="226" t="s">
        <v>78</v>
      </c>
      <c r="AY565" s="20" t="s">
        <v>193</v>
      </c>
      <c r="BE565" s="227">
        <f>IF(N565="základní",J565,0)</f>
        <v>0</v>
      </c>
      <c r="BF565" s="227">
        <f>IF(N565="snížená",J565,0)</f>
        <v>0</v>
      </c>
      <c r="BG565" s="227">
        <f>IF(N565="zákl. přenesená",J565,0)</f>
        <v>0</v>
      </c>
      <c r="BH565" s="227">
        <f>IF(N565="sníž. přenesená",J565,0)</f>
        <v>0</v>
      </c>
      <c r="BI565" s="227">
        <f>IF(N565="nulová",J565,0)</f>
        <v>0</v>
      </c>
      <c r="BJ565" s="20" t="s">
        <v>76</v>
      </c>
      <c r="BK565" s="227">
        <f>ROUND(I565*H565,2)</f>
        <v>0</v>
      </c>
      <c r="BL565" s="20" t="s">
        <v>200</v>
      </c>
      <c r="BM565" s="226" t="s">
        <v>8196</v>
      </c>
    </row>
    <row r="566" s="2" customFormat="1">
      <c r="A566" s="41"/>
      <c r="B566" s="42"/>
      <c r="C566" s="43"/>
      <c r="D566" s="228" t="s">
        <v>202</v>
      </c>
      <c r="E566" s="43"/>
      <c r="F566" s="229" t="s">
        <v>8106</v>
      </c>
      <c r="G566" s="43"/>
      <c r="H566" s="43"/>
      <c r="I566" s="230"/>
      <c r="J566" s="43"/>
      <c r="K566" s="43"/>
      <c r="L566" s="47"/>
      <c r="M566" s="231"/>
      <c r="N566" s="232"/>
      <c r="O566" s="87"/>
      <c r="P566" s="87"/>
      <c r="Q566" s="87"/>
      <c r="R566" s="87"/>
      <c r="S566" s="87"/>
      <c r="T566" s="88"/>
      <c r="U566" s="41"/>
      <c r="V566" s="41"/>
      <c r="W566" s="41"/>
      <c r="X566" s="41"/>
      <c r="Y566" s="41"/>
      <c r="Z566" s="41"/>
      <c r="AA566" s="41"/>
      <c r="AB566" s="41"/>
      <c r="AC566" s="41"/>
      <c r="AD566" s="41"/>
      <c r="AE566" s="41"/>
      <c r="AT566" s="20" t="s">
        <v>202</v>
      </c>
      <c r="AU566" s="20" t="s">
        <v>78</v>
      </c>
    </row>
    <row r="567" s="2" customFormat="1" ht="16.5" customHeight="1">
      <c r="A567" s="41"/>
      <c r="B567" s="42"/>
      <c r="C567" s="215" t="s">
        <v>4489</v>
      </c>
      <c r="D567" s="215" t="s">
        <v>195</v>
      </c>
      <c r="E567" s="216" t="s">
        <v>8107</v>
      </c>
      <c r="F567" s="217" t="s">
        <v>8108</v>
      </c>
      <c r="G567" s="218" t="s">
        <v>7609</v>
      </c>
      <c r="H567" s="219">
        <v>4</v>
      </c>
      <c r="I567" s="220"/>
      <c r="J567" s="221">
        <f>ROUND(I567*H567,2)</f>
        <v>0</v>
      </c>
      <c r="K567" s="217" t="s">
        <v>19</v>
      </c>
      <c r="L567" s="47"/>
      <c r="M567" s="222" t="s">
        <v>19</v>
      </c>
      <c r="N567" s="223" t="s">
        <v>40</v>
      </c>
      <c r="O567" s="87"/>
      <c r="P567" s="224">
        <f>O567*H567</f>
        <v>0</v>
      </c>
      <c r="Q567" s="224">
        <v>0</v>
      </c>
      <c r="R567" s="224">
        <f>Q567*H567</f>
        <v>0</v>
      </c>
      <c r="S567" s="224">
        <v>0</v>
      </c>
      <c r="T567" s="225">
        <f>S567*H567</f>
        <v>0</v>
      </c>
      <c r="U567" s="41"/>
      <c r="V567" s="41"/>
      <c r="W567" s="41"/>
      <c r="X567" s="41"/>
      <c r="Y567" s="41"/>
      <c r="Z567" s="41"/>
      <c r="AA567" s="41"/>
      <c r="AB567" s="41"/>
      <c r="AC567" s="41"/>
      <c r="AD567" s="41"/>
      <c r="AE567" s="41"/>
      <c r="AR567" s="226" t="s">
        <v>200</v>
      </c>
      <c r="AT567" s="226" t="s">
        <v>195</v>
      </c>
      <c r="AU567" s="226" t="s">
        <v>78</v>
      </c>
      <c r="AY567" s="20" t="s">
        <v>193</v>
      </c>
      <c r="BE567" s="227">
        <f>IF(N567="základní",J567,0)</f>
        <v>0</v>
      </c>
      <c r="BF567" s="227">
        <f>IF(N567="snížená",J567,0)</f>
        <v>0</v>
      </c>
      <c r="BG567" s="227">
        <f>IF(N567="zákl. přenesená",J567,0)</f>
        <v>0</v>
      </c>
      <c r="BH567" s="227">
        <f>IF(N567="sníž. přenesená",J567,0)</f>
        <v>0</v>
      </c>
      <c r="BI567" s="227">
        <f>IF(N567="nulová",J567,0)</f>
        <v>0</v>
      </c>
      <c r="BJ567" s="20" t="s">
        <v>76</v>
      </c>
      <c r="BK567" s="227">
        <f>ROUND(I567*H567,2)</f>
        <v>0</v>
      </c>
      <c r="BL567" s="20" t="s">
        <v>200</v>
      </c>
      <c r="BM567" s="226" t="s">
        <v>8197</v>
      </c>
    </row>
    <row r="568" s="2" customFormat="1">
      <c r="A568" s="41"/>
      <c r="B568" s="42"/>
      <c r="C568" s="43"/>
      <c r="D568" s="228" t="s">
        <v>202</v>
      </c>
      <c r="E568" s="43"/>
      <c r="F568" s="229" t="s">
        <v>8108</v>
      </c>
      <c r="G568" s="43"/>
      <c r="H568" s="43"/>
      <c r="I568" s="230"/>
      <c r="J568" s="43"/>
      <c r="K568" s="43"/>
      <c r="L568" s="47"/>
      <c r="M568" s="231"/>
      <c r="N568" s="232"/>
      <c r="O568" s="87"/>
      <c r="P568" s="87"/>
      <c r="Q568" s="87"/>
      <c r="R568" s="87"/>
      <c r="S568" s="87"/>
      <c r="T568" s="88"/>
      <c r="U568" s="41"/>
      <c r="V568" s="41"/>
      <c r="W568" s="41"/>
      <c r="X568" s="41"/>
      <c r="Y568" s="41"/>
      <c r="Z568" s="41"/>
      <c r="AA568" s="41"/>
      <c r="AB568" s="41"/>
      <c r="AC568" s="41"/>
      <c r="AD568" s="41"/>
      <c r="AE568" s="41"/>
      <c r="AT568" s="20" t="s">
        <v>202</v>
      </c>
      <c r="AU568" s="20" t="s">
        <v>78</v>
      </c>
    </row>
    <row r="569" s="2" customFormat="1" ht="16.5" customHeight="1">
      <c r="A569" s="41"/>
      <c r="B569" s="42"/>
      <c r="C569" s="215" t="s">
        <v>4492</v>
      </c>
      <c r="D569" s="215" t="s">
        <v>195</v>
      </c>
      <c r="E569" s="216" t="s">
        <v>8171</v>
      </c>
      <c r="F569" s="217" t="s">
        <v>8172</v>
      </c>
      <c r="G569" s="218" t="s">
        <v>7609</v>
      </c>
      <c r="H569" s="219">
        <v>1</v>
      </c>
      <c r="I569" s="220"/>
      <c r="J569" s="221">
        <f>ROUND(I569*H569,2)</f>
        <v>0</v>
      </c>
      <c r="K569" s="217" t="s">
        <v>19</v>
      </c>
      <c r="L569" s="47"/>
      <c r="M569" s="222" t="s">
        <v>19</v>
      </c>
      <c r="N569" s="223" t="s">
        <v>40</v>
      </c>
      <c r="O569" s="87"/>
      <c r="P569" s="224">
        <f>O569*H569</f>
        <v>0</v>
      </c>
      <c r="Q569" s="224">
        <v>0</v>
      </c>
      <c r="R569" s="224">
        <f>Q569*H569</f>
        <v>0</v>
      </c>
      <c r="S569" s="224">
        <v>0</v>
      </c>
      <c r="T569" s="225">
        <f>S569*H569</f>
        <v>0</v>
      </c>
      <c r="U569" s="41"/>
      <c r="V569" s="41"/>
      <c r="W569" s="41"/>
      <c r="X569" s="41"/>
      <c r="Y569" s="41"/>
      <c r="Z569" s="41"/>
      <c r="AA569" s="41"/>
      <c r="AB569" s="41"/>
      <c r="AC569" s="41"/>
      <c r="AD569" s="41"/>
      <c r="AE569" s="41"/>
      <c r="AR569" s="226" t="s">
        <v>200</v>
      </c>
      <c r="AT569" s="226" t="s">
        <v>195</v>
      </c>
      <c r="AU569" s="226" t="s">
        <v>78</v>
      </c>
      <c r="AY569" s="20" t="s">
        <v>193</v>
      </c>
      <c r="BE569" s="227">
        <f>IF(N569="základní",J569,0)</f>
        <v>0</v>
      </c>
      <c r="BF569" s="227">
        <f>IF(N569="snížená",J569,0)</f>
        <v>0</v>
      </c>
      <c r="BG569" s="227">
        <f>IF(N569="zákl. přenesená",J569,0)</f>
        <v>0</v>
      </c>
      <c r="BH569" s="227">
        <f>IF(N569="sníž. přenesená",J569,0)</f>
        <v>0</v>
      </c>
      <c r="BI569" s="227">
        <f>IF(N569="nulová",J569,0)</f>
        <v>0</v>
      </c>
      <c r="BJ569" s="20" t="s">
        <v>76</v>
      </c>
      <c r="BK569" s="227">
        <f>ROUND(I569*H569,2)</f>
        <v>0</v>
      </c>
      <c r="BL569" s="20" t="s">
        <v>200</v>
      </c>
      <c r="BM569" s="226" t="s">
        <v>8198</v>
      </c>
    </row>
    <row r="570" s="2" customFormat="1">
      <c r="A570" s="41"/>
      <c r="B570" s="42"/>
      <c r="C570" s="43"/>
      <c r="D570" s="228" t="s">
        <v>202</v>
      </c>
      <c r="E570" s="43"/>
      <c r="F570" s="229" t="s">
        <v>8172</v>
      </c>
      <c r="G570" s="43"/>
      <c r="H570" s="43"/>
      <c r="I570" s="230"/>
      <c r="J570" s="43"/>
      <c r="K570" s="43"/>
      <c r="L570" s="47"/>
      <c r="M570" s="231"/>
      <c r="N570" s="232"/>
      <c r="O570" s="87"/>
      <c r="P570" s="87"/>
      <c r="Q570" s="87"/>
      <c r="R570" s="87"/>
      <c r="S570" s="87"/>
      <c r="T570" s="88"/>
      <c r="U570" s="41"/>
      <c r="V570" s="41"/>
      <c r="W570" s="41"/>
      <c r="X570" s="41"/>
      <c r="Y570" s="41"/>
      <c r="Z570" s="41"/>
      <c r="AA570" s="41"/>
      <c r="AB570" s="41"/>
      <c r="AC570" s="41"/>
      <c r="AD570" s="41"/>
      <c r="AE570" s="41"/>
      <c r="AT570" s="20" t="s">
        <v>202</v>
      </c>
      <c r="AU570" s="20" t="s">
        <v>78</v>
      </c>
    </row>
    <row r="571" s="2" customFormat="1" ht="16.5" customHeight="1">
      <c r="A571" s="41"/>
      <c r="B571" s="42"/>
      <c r="C571" s="215" t="s">
        <v>4495</v>
      </c>
      <c r="D571" s="215" t="s">
        <v>195</v>
      </c>
      <c r="E571" s="216" t="s">
        <v>8199</v>
      </c>
      <c r="F571" s="217" t="s">
        <v>8200</v>
      </c>
      <c r="G571" s="218" t="s">
        <v>7609</v>
      </c>
      <c r="H571" s="219">
        <v>1</v>
      </c>
      <c r="I571" s="220"/>
      <c r="J571" s="221">
        <f>ROUND(I571*H571,2)</f>
        <v>0</v>
      </c>
      <c r="K571" s="217" t="s">
        <v>19</v>
      </c>
      <c r="L571" s="47"/>
      <c r="M571" s="222" t="s">
        <v>19</v>
      </c>
      <c r="N571" s="223" t="s">
        <v>40</v>
      </c>
      <c r="O571" s="87"/>
      <c r="P571" s="224">
        <f>O571*H571</f>
        <v>0</v>
      </c>
      <c r="Q571" s="224">
        <v>0</v>
      </c>
      <c r="R571" s="224">
        <f>Q571*H571</f>
        <v>0</v>
      </c>
      <c r="S571" s="224">
        <v>0</v>
      </c>
      <c r="T571" s="225">
        <f>S571*H571</f>
        <v>0</v>
      </c>
      <c r="U571" s="41"/>
      <c r="V571" s="41"/>
      <c r="W571" s="41"/>
      <c r="X571" s="41"/>
      <c r="Y571" s="41"/>
      <c r="Z571" s="41"/>
      <c r="AA571" s="41"/>
      <c r="AB571" s="41"/>
      <c r="AC571" s="41"/>
      <c r="AD571" s="41"/>
      <c r="AE571" s="41"/>
      <c r="AR571" s="226" t="s">
        <v>200</v>
      </c>
      <c r="AT571" s="226" t="s">
        <v>195</v>
      </c>
      <c r="AU571" s="226" t="s">
        <v>78</v>
      </c>
      <c r="AY571" s="20" t="s">
        <v>193</v>
      </c>
      <c r="BE571" s="227">
        <f>IF(N571="základní",J571,0)</f>
        <v>0</v>
      </c>
      <c r="BF571" s="227">
        <f>IF(N571="snížená",J571,0)</f>
        <v>0</v>
      </c>
      <c r="BG571" s="227">
        <f>IF(N571="zákl. přenesená",J571,0)</f>
        <v>0</v>
      </c>
      <c r="BH571" s="227">
        <f>IF(N571="sníž. přenesená",J571,0)</f>
        <v>0</v>
      </c>
      <c r="BI571" s="227">
        <f>IF(N571="nulová",J571,0)</f>
        <v>0</v>
      </c>
      <c r="BJ571" s="20" t="s">
        <v>76</v>
      </c>
      <c r="BK571" s="227">
        <f>ROUND(I571*H571,2)</f>
        <v>0</v>
      </c>
      <c r="BL571" s="20" t="s">
        <v>200</v>
      </c>
      <c r="BM571" s="226" t="s">
        <v>8201</v>
      </c>
    </row>
    <row r="572" s="2" customFormat="1">
      <c r="A572" s="41"/>
      <c r="B572" s="42"/>
      <c r="C572" s="43"/>
      <c r="D572" s="228" t="s">
        <v>202</v>
      </c>
      <c r="E572" s="43"/>
      <c r="F572" s="229" t="s">
        <v>8200</v>
      </c>
      <c r="G572" s="43"/>
      <c r="H572" s="43"/>
      <c r="I572" s="230"/>
      <c r="J572" s="43"/>
      <c r="K572" s="43"/>
      <c r="L572" s="47"/>
      <c r="M572" s="231"/>
      <c r="N572" s="232"/>
      <c r="O572" s="87"/>
      <c r="P572" s="87"/>
      <c r="Q572" s="87"/>
      <c r="R572" s="87"/>
      <c r="S572" s="87"/>
      <c r="T572" s="88"/>
      <c r="U572" s="41"/>
      <c r="V572" s="41"/>
      <c r="W572" s="41"/>
      <c r="X572" s="41"/>
      <c r="Y572" s="41"/>
      <c r="Z572" s="41"/>
      <c r="AA572" s="41"/>
      <c r="AB572" s="41"/>
      <c r="AC572" s="41"/>
      <c r="AD572" s="41"/>
      <c r="AE572" s="41"/>
      <c r="AT572" s="20" t="s">
        <v>202</v>
      </c>
      <c r="AU572" s="20" t="s">
        <v>78</v>
      </c>
    </row>
    <row r="573" s="2" customFormat="1" ht="16.5" customHeight="1">
      <c r="A573" s="41"/>
      <c r="B573" s="42"/>
      <c r="C573" s="215" t="s">
        <v>4500</v>
      </c>
      <c r="D573" s="215" t="s">
        <v>195</v>
      </c>
      <c r="E573" s="216" t="s">
        <v>8174</v>
      </c>
      <c r="F573" s="217" t="s">
        <v>8175</v>
      </c>
      <c r="G573" s="218" t="s">
        <v>7609</v>
      </c>
      <c r="H573" s="219">
        <v>1</v>
      </c>
      <c r="I573" s="220"/>
      <c r="J573" s="221">
        <f>ROUND(I573*H573,2)</f>
        <v>0</v>
      </c>
      <c r="K573" s="217" t="s">
        <v>19</v>
      </c>
      <c r="L573" s="47"/>
      <c r="M573" s="222" t="s">
        <v>19</v>
      </c>
      <c r="N573" s="223" t="s">
        <v>40</v>
      </c>
      <c r="O573" s="87"/>
      <c r="P573" s="224">
        <f>O573*H573</f>
        <v>0</v>
      </c>
      <c r="Q573" s="224">
        <v>0</v>
      </c>
      <c r="R573" s="224">
        <f>Q573*H573</f>
        <v>0</v>
      </c>
      <c r="S573" s="224">
        <v>0</v>
      </c>
      <c r="T573" s="225">
        <f>S573*H573</f>
        <v>0</v>
      </c>
      <c r="U573" s="41"/>
      <c r="V573" s="41"/>
      <c r="W573" s="41"/>
      <c r="X573" s="41"/>
      <c r="Y573" s="41"/>
      <c r="Z573" s="41"/>
      <c r="AA573" s="41"/>
      <c r="AB573" s="41"/>
      <c r="AC573" s="41"/>
      <c r="AD573" s="41"/>
      <c r="AE573" s="41"/>
      <c r="AR573" s="226" t="s">
        <v>200</v>
      </c>
      <c r="AT573" s="226" t="s">
        <v>195</v>
      </c>
      <c r="AU573" s="226" t="s">
        <v>78</v>
      </c>
      <c r="AY573" s="20" t="s">
        <v>193</v>
      </c>
      <c r="BE573" s="227">
        <f>IF(N573="základní",J573,0)</f>
        <v>0</v>
      </c>
      <c r="BF573" s="227">
        <f>IF(N573="snížená",J573,0)</f>
        <v>0</v>
      </c>
      <c r="BG573" s="227">
        <f>IF(N573="zákl. přenesená",J573,0)</f>
        <v>0</v>
      </c>
      <c r="BH573" s="227">
        <f>IF(N573="sníž. přenesená",J573,0)</f>
        <v>0</v>
      </c>
      <c r="BI573" s="227">
        <f>IF(N573="nulová",J573,0)</f>
        <v>0</v>
      </c>
      <c r="BJ573" s="20" t="s">
        <v>76</v>
      </c>
      <c r="BK573" s="227">
        <f>ROUND(I573*H573,2)</f>
        <v>0</v>
      </c>
      <c r="BL573" s="20" t="s">
        <v>200</v>
      </c>
      <c r="BM573" s="226" t="s">
        <v>8202</v>
      </c>
    </row>
    <row r="574" s="2" customFormat="1">
      <c r="A574" s="41"/>
      <c r="B574" s="42"/>
      <c r="C574" s="43"/>
      <c r="D574" s="228" t="s">
        <v>202</v>
      </c>
      <c r="E574" s="43"/>
      <c r="F574" s="229" t="s">
        <v>8175</v>
      </c>
      <c r="G574" s="43"/>
      <c r="H574" s="43"/>
      <c r="I574" s="230"/>
      <c r="J574" s="43"/>
      <c r="K574" s="43"/>
      <c r="L574" s="47"/>
      <c r="M574" s="231"/>
      <c r="N574" s="232"/>
      <c r="O574" s="87"/>
      <c r="P574" s="87"/>
      <c r="Q574" s="87"/>
      <c r="R574" s="87"/>
      <c r="S574" s="87"/>
      <c r="T574" s="88"/>
      <c r="U574" s="41"/>
      <c r="V574" s="41"/>
      <c r="W574" s="41"/>
      <c r="X574" s="41"/>
      <c r="Y574" s="41"/>
      <c r="Z574" s="41"/>
      <c r="AA574" s="41"/>
      <c r="AB574" s="41"/>
      <c r="AC574" s="41"/>
      <c r="AD574" s="41"/>
      <c r="AE574" s="41"/>
      <c r="AT574" s="20" t="s">
        <v>202</v>
      </c>
      <c r="AU574" s="20" t="s">
        <v>78</v>
      </c>
    </row>
    <row r="575" s="2" customFormat="1" ht="16.5" customHeight="1">
      <c r="A575" s="41"/>
      <c r="B575" s="42"/>
      <c r="C575" s="215" t="s">
        <v>4502</v>
      </c>
      <c r="D575" s="215" t="s">
        <v>195</v>
      </c>
      <c r="E575" s="216" t="s">
        <v>8117</v>
      </c>
      <c r="F575" s="217" t="s">
        <v>8118</v>
      </c>
      <c r="G575" s="218" t="s">
        <v>7609</v>
      </c>
      <c r="H575" s="219">
        <v>1</v>
      </c>
      <c r="I575" s="220"/>
      <c r="J575" s="221">
        <f>ROUND(I575*H575,2)</f>
        <v>0</v>
      </c>
      <c r="K575" s="217" t="s">
        <v>19</v>
      </c>
      <c r="L575" s="47"/>
      <c r="M575" s="222" t="s">
        <v>19</v>
      </c>
      <c r="N575" s="223" t="s">
        <v>40</v>
      </c>
      <c r="O575" s="87"/>
      <c r="P575" s="224">
        <f>O575*H575</f>
        <v>0</v>
      </c>
      <c r="Q575" s="224">
        <v>0</v>
      </c>
      <c r="R575" s="224">
        <f>Q575*H575</f>
        <v>0</v>
      </c>
      <c r="S575" s="224">
        <v>0</v>
      </c>
      <c r="T575" s="225">
        <f>S575*H575</f>
        <v>0</v>
      </c>
      <c r="U575" s="41"/>
      <c r="V575" s="41"/>
      <c r="W575" s="41"/>
      <c r="X575" s="41"/>
      <c r="Y575" s="41"/>
      <c r="Z575" s="41"/>
      <c r="AA575" s="41"/>
      <c r="AB575" s="41"/>
      <c r="AC575" s="41"/>
      <c r="AD575" s="41"/>
      <c r="AE575" s="41"/>
      <c r="AR575" s="226" t="s">
        <v>200</v>
      </c>
      <c r="AT575" s="226" t="s">
        <v>195</v>
      </c>
      <c r="AU575" s="226" t="s">
        <v>78</v>
      </c>
      <c r="AY575" s="20" t="s">
        <v>193</v>
      </c>
      <c r="BE575" s="227">
        <f>IF(N575="základní",J575,0)</f>
        <v>0</v>
      </c>
      <c r="BF575" s="227">
        <f>IF(N575="snížená",J575,0)</f>
        <v>0</v>
      </c>
      <c r="BG575" s="227">
        <f>IF(N575="zákl. přenesená",J575,0)</f>
        <v>0</v>
      </c>
      <c r="BH575" s="227">
        <f>IF(N575="sníž. přenesená",J575,0)</f>
        <v>0</v>
      </c>
      <c r="BI575" s="227">
        <f>IF(N575="nulová",J575,0)</f>
        <v>0</v>
      </c>
      <c r="BJ575" s="20" t="s">
        <v>76</v>
      </c>
      <c r="BK575" s="227">
        <f>ROUND(I575*H575,2)</f>
        <v>0</v>
      </c>
      <c r="BL575" s="20" t="s">
        <v>200</v>
      </c>
      <c r="BM575" s="226" t="s">
        <v>8203</v>
      </c>
    </row>
    <row r="576" s="2" customFormat="1">
      <c r="A576" s="41"/>
      <c r="B576" s="42"/>
      <c r="C576" s="43"/>
      <c r="D576" s="228" t="s">
        <v>202</v>
      </c>
      <c r="E576" s="43"/>
      <c r="F576" s="229" t="s">
        <v>8118</v>
      </c>
      <c r="G576" s="43"/>
      <c r="H576" s="43"/>
      <c r="I576" s="230"/>
      <c r="J576" s="43"/>
      <c r="K576" s="43"/>
      <c r="L576" s="47"/>
      <c r="M576" s="231"/>
      <c r="N576" s="232"/>
      <c r="O576" s="87"/>
      <c r="P576" s="87"/>
      <c r="Q576" s="87"/>
      <c r="R576" s="87"/>
      <c r="S576" s="87"/>
      <c r="T576" s="88"/>
      <c r="U576" s="41"/>
      <c r="V576" s="41"/>
      <c r="W576" s="41"/>
      <c r="X576" s="41"/>
      <c r="Y576" s="41"/>
      <c r="Z576" s="41"/>
      <c r="AA576" s="41"/>
      <c r="AB576" s="41"/>
      <c r="AC576" s="41"/>
      <c r="AD576" s="41"/>
      <c r="AE576" s="41"/>
      <c r="AT576" s="20" t="s">
        <v>202</v>
      </c>
      <c r="AU576" s="20" t="s">
        <v>78</v>
      </c>
    </row>
    <row r="577" s="2" customFormat="1" ht="16.5" customHeight="1">
      <c r="A577" s="41"/>
      <c r="B577" s="42"/>
      <c r="C577" s="215" t="s">
        <v>4508</v>
      </c>
      <c r="D577" s="215" t="s">
        <v>195</v>
      </c>
      <c r="E577" s="216" t="s">
        <v>8119</v>
      </c>
      <c r="F577" s="217" t="s">
        <v>8120</v>
      </c>
      <c r="G577" s="218" t="s">
        <v>7609</v>
      </c>
      <c r="H577" s="219">
        <v>105</v>
      </c>
      <c r="I577" s="220"/>
      <c r="J577" s="221">
        <f>ROUND(I577*H577,2)</f>
        <v>0</v>
      </c>
      <c r="K577" s="217" t="s">
        <v>19</v>
      </c>
      <c r="L577" s="47"/>
      <c r="M577" s="222" t="s">
        <v>19</v>
      </c>
      <c r="N577" s="223" t="s">
        <v>40</v>
      </c>
      <c r="O577" s="87"/>
      <c r="P577" s="224">
        <f>O577*H577</f>
        <v>0</v>
      </c>
      <c r="Q577" s="224">
        <v>0</v>
      </c>
      <c r="R577" s="224">
        <f>Q577*H577</f>
        <v>0</v>
      </c>
      <c r="S577" s="224">
        <v>0</v>
      </c>
      <c r="T577" s="225">
        <f>S577*H577</f>
        <v>0</v>
      </c>
      <c r="U577" s="41"/>
      <c r="V577" s="41"/>
      <c r="W577" s="41"/>
      <c r="X577" s="41"/>
      <c r="Y577" s="41"/>
      <c r="Z577" s="41"/>
      <c r="AA577" s="41"/>
      <c r="AB577" s="41"/>
      <c r="AC577" s="41"/>
      <c r="AD577" s="41"/>
      <c r="AE577" s="41"/>
      <c r="AR577" s="226" t="s">
        <v>200</v>
      </c>
      <c r="AT577" s="226" t="s">
        <v>195</v>
      </c>
      <c r="AU577" s="226" t="s">
        <v>78</v>
      </c>
      <c r="AY577" s="20" t="s">
        <v>193</v>
      </c>
      <c r="BE577" s="227">
        <f>IF(N577="základní",J577,0)</f>
        <v>0</v>
      </c>
      <c r="BF577" s="227">
        <f>IF(N577="snížená",J577,0)</f>
        <v>0</v>
      </c>
      <c r="BG577" s="227">
        <f>IF(N577="zákl. přenesená",J577,0)</f>
        <v>0</v>
      </c>
      <c r="BH577" s="227">
        <f>IF(N577="sníž. přenesená",J577,0)</f>
        <v>0</v>
      </c>
      <c r="BI577" s="227">
        <f>IF(N577="nulová",J577,0)</f>
        <v>0</v>
      </c>
      <c r="BJ577" s="20" t="s">
        <v>76</v>
      </c>
      <c r="BK577" s="227">
        <f>ROUND(I577*H577,2)</f>
        <v>0</v>
      </c>
      <c r="BL577" s="20" t="s">
        <v>200</v>
      </c>
      <c r="BM577" s="226" t="s">
        <v>8204</v>
      </c>
    </row>
    <row r="578" s="2" customFormat="1">
      <c r="A578" s="41"/>
      <c r="B578" s="42"/>
      <c r="C578" s="43"/>
      <c r="D578" s="228" t="s">
        <v>202</v>
      </c>
      <c r="E578" s="43"/>
      <c r="F578" s="229" t="s">
        <v>8120</v>
      </c>
      <c r="G578" s="43"/>
      <c r="H578" s="43"/>
      <c r="I578" s="230"/>
      <c r="J578" s="43"/>
      <c r="K578" s="43"/>
      <c r="L578" s="47"/>
      <c r="M578" s="231"/>
      <c r="N578" s="232"/>
      <c r="O578" s="87"/>
      <c r="P578" s="87"/>
      <c r="Q578" s="87"/>
      <c r="R578" s="87"/>
      <c r="S578" s="87"/>
      <c r="T578" s="88"/>
      <c r="U578" s="41"/>
      <c r="V578" s="41"/>
      <c r="W578" s="41"/>
      <c r="X578" s="41"/>
      <c r="Y578" s="41"/>
      <c r="Z578" s="41"/>
      <c r="AA578" s="41"/>
      <c r="AB578" s="41"/>
      <c r="AC578" s="41"/>
      <c r="AD578" s="41"/>
      <c r="AE578" s="41"/>
      <c r="AT578" s="20" t="s">
        <v>202</v>
      </c>
      <c r="AU578" s="20" t="s">
        <v>78</v>
      </c>
    </row>
    <row r="579" s="2" customFormat="1" ht="16.5" customHeight="1">
      <c r="A579" s="41"/>
      <c r="B579" s="42"/>
      <c r="C579" s="215" t="s">
        <v>4515</v>
      </c>
      <c r="D579" s="215" t="s">
        <v>195</v>
      </c>
      <c r="E579" s="216" t="s">
        <v>8121</v>
      </c>
      <c r="F579" s="217" t="s">
        <v>8122</v>
      </c>
      <c r="G579" s="218" t="s">
        <v>7609</v>
      </c>
      <c r="H579" s="219">
        <v>70</v>
      </c>
      <c r="I579" s="220"/>
      <c r="J579" s="221">
        <f>ROUND(I579*H579,2)</f>
        <v>0</v>
      </c>
      <c r="K579" s="217" t="s">
        <v>19</v>
      </c>
      <c r="L579" s="47"/>
      <c r="M579" s="222" t="s">
        <v>19</v>
      </c>
      <c r="N579" s="223" t="s">
        <v>40</v>
      </c>
      <c r="O579" s="87"/>
      <c r="P579" s="224">
        <f>O579*H579</f>
        <v>0</v>
      </c>
      <c r="Q579" s="224">
        <v>0</v>
      </c>
      <c r="R579" s="224">
        <f>Q579*H579</f>
        <v>0</v>
      </c>
      <c r="S579" s="224">
        <v>0</v>
      </c>
      <c r="T579" s="225">
        <f>S579*H579</f>
        <v>0</v>
      </c>
      <c r="U579" s="41"/>
      <c r="V579" s="41"/>
      <c r="W579" s="41"/>
      <c r="X579" s="41"/>
      <c r="Y579" s="41"/>
      <c r="Z579" s="41"/>
      <c r="AA579" s="41"/>
      <c r="AB579" s="41"/>
      <c r="AC579" s="41"/>
      <c r="AD579" s="41"/>
      <c r="AE579" s="41"/>
      <c r="AR579" s="226" t="s">
        <v>200</v>
      </c>
      <c r="AT579" s="226" t="s">
        <v>195</v>
      </c>
      <c r="AU579" s="226" t="s">
        <v>78</v>
      </c>
      <c r="AY579" s="20" t="s">
        <v>193</v>
      </c>
      <c r="BE579" s="227">
        <f>IF(N579="základní",J579,0)</f>
        <v>0</v>
      </c>
      <c r="BF579" s="227">
        <f>IF(N579="snížená",J579,0)</f>
        <v>0</v>
      </c>
      <c r="BG579" s="227">
        <f>IF(N579="zákl. přenesená",J579,0)</f>
        <v>0</v>
      </c>
      <c r="BH579" s="227">
        <f>IF(N579="sníž. přenesená",J579,0)</f>
        <v>0</v>
      </c>
      <c r="BI579" s="227">
        <f>IF(N579="nulová",J579,0)</f>
        <v>0</v>
      </c>
      <c r="BJ579" s="20" t="s">
        <v>76</v>
      </c>
      <c r="BK579" s="227">
        <f>ROUND(I579*H579,2)</f>
        <v>0</v>
      </c>
      <c r="BL579" s="20" t="s">
        <v>200</v>
      </c>
      <c r="BM579" s="226" t="s">
        <v>8205</v>
      </c>
    </row>
    <row r="580" s="2" customFormat="1">
      <c r="A580" s="41"/>
      <c r="B580" s="42"/>
      <c r="C580" s="43"/>
      <c r="D580" s="228" t="s">
        <v>202</v>
      </c>
      <c r="E580" s="43"/>
      <c r="F580" s="229" t="s">
        <v>8122</v>
      </c>
      <c r="G580" s="43"/>
      <c r="H580" s="43"/>
      <c r="I580" s="230"/>
      <c r="J580" s="43"/>
      <c r="K580" s="43"/>
      <c r="L580" s="47"/>
      <c r="M580" s="231"/>
      <c r="N580" s="232"/>
      <c r="O580" s="87"/>
      <c r="P580" s="87"/>
      <c r="Q580" s="87"/>
      <c r="R580" s="87"/>
      <c r="S580" s="87"/>
      <c r="T580" s="88"/>
      <c r="U580" s="41"/>
      <c r="V580" s="41"/>
      <c r="W580" s="41"/>
      <c r="X580" s="41"/>
      <c r="Y580" s="41"/>
      <c r="Z580" s="41"/>
      <c r="AA580" s="41"/>
      <c r="AB580" s="41"/>
      <c r="AC580" s="41"/>
      <c r="AD580" s="41"/>
      <c r="AE580" s="41"/>
      <c r="AT580" s="20" t="s">
        <v>202</v>
      </c>
      <c r="AU580" s="20" t="s">
        <v>78</v>
      </c>
    </row>
    <row r="581" s="2" customFormat="1" ht="16.5" customHeight="1">
      <c r="A581" s="41"/>
      <c r="B581" s="42"/>
      <c r="C581" s="215" t="s">
        <v>4518</v>
      </c>
      <c r="D581" s="215" t="s">
        <v>195</v>
      </c>
      <c r="E581" s="216" t="s">
        <v>8149</v>
      </c>
      <c r="F581" s="217" t="s">
        <v>8126</v>
      </c>
      <c r="G581" s="218" t="s">
        <v>7609</v>
      </c>
      <c r="H581" s="219">
        <v>1</v>
      </c>
      <c r="I581" s="220"/>
      <c r="J581" s="221">
        <f>ROUND(I581*H581,2)</f>
        <v>0</v>
      </c>
      <c r="K581" s="217" t="s">
        <v>19</v>
      </c>
      <c r="L581" s="47"/>
      <c r="M581" s="222" t="s">
        <v>19</v>
      </c>
      <c r="N581" s="223" t="s">
        <v>40</v>
      </c>
      <c r="O581" s="87"/>
      <c r="P581" s="224">
        <f>O581*H581</f>
        <v>0</v>
      </c>
      <c r="Q581" s="224">
        <v>0</v>
      </c>
      <c r="R581" s="224">
        <f>Q581*H581</f>
        <v>0</v>
      </c>
      <c r="S581" s="224">
        <v>0</v>
      </c>
      <c r="T581" s="225">
        <f>S581*H581</f>
        <v>0</v>
      </c>
      <c r="U581" s="41"/>
      <c r="V581" s="41"/>
      <c r="W581" s="41"/>
      <c r="X581" s="41"/>
      <c r="Y581" s="41"/>
      <c r="Z581" s="41"/>
      <c r="AA581" s="41"/>
      <c r="AB581" s="41"/>
      <c r="AC581" s="41"/>
      <c r="AD581" s="41"/>
      <c r="AE581" s="41"/>
      <c r="AR581" s="226" t="s">
        <v>200</v>
      </c>
      <c r="AT581" s="226" t="s">
        <v>195</v>
      </c>
      <c r="AU581" s="226" t="s">
        <v>78</v>
      </c>
      <c r="AY581" s="20" t="s">
        <v>193</v>
      </c>
      <c r="BE581" s="227">
        <f>IF(N581="základní",J581,0)</f>
        <v>0</v>
      </c>
      <c r="BF581" s="227">
        <f>IF(N581="snížená",J581,0)</f>
        <v>0</v>
      </c>
      <c r="BG581" s="227">
        <f>IF(N581="zákl. přenesená",J581,0)</f>
        <v>0</v>
      </c>
      <c r="BH581" s="227">
        <f>IF(N581="sníž. přenesená",J581,0)</f>
        <v>0</v>
      </c>
      <c r="BI581" s="227">
        <f>IF(N581="nulová",J581,0)</f>
        <v>0</v>
      </c>
      <c r="BJ581" s="20" t="s">
        <v>76</v>
      </c>
      <c r="BK581" s="227">
        <f>ROUND(I581*H581,2)</f>
        <v>0</v>
      </c>
      <c r="BL581" s="20" t="s">
        <v>200</v>
      </c>
      <c r="BM581" s="226" t="s">
        <v>8206</v>
      </c>
    </row>
    <row r="582" s="2" customFormat="1">
      <c r="A582" s="41"/>
      <c r="B582" s="42"/>
      <c r="C582" s="43"/>
      <c r="D582" s="228" t="s">
        <v>202</v>
      </c>
      <c r="E582" s="43"/>
      <c r="F582" s="229" t="s">
        <v>8126</v>
      </c>
      <c r="G582" s="43"/>
      <c r="H582" s="43"/>
      <c r="I582" s="230"/>
      <c r="J582" s="43"/>
      <c r="K582" s="43"/>
      <c r="L582" s="47"/>
      <c r="M582" s="231"/>
      <c r="N582" s="232"/>
      <c r="O582" s="87"/>
      <c r="P582" s="87"/>
      <c r="Q582" s="87"/>
      <c r="R582" s="87"/>
      <c r="S582" s="87"/>
      <c r="T582" s="88"/>
      <c r="U582" s="41"/>
      <c r="V582" s="41"/>
      <c r="W582" s="41"/>
      <c r="X582" s="41"/>
      <c r="Y582" s="41"/>
      <c r="Z582" s="41"/>
      <c r="AA582" s="41"/>
      <c r="AB582" s="41"/>
      <c r="AC582" s="41"/>
      <c r="AD582" s="41"/>
      <c r="AE582" s="41"/>
      <c r="AT582" s="20" t="s">
        <v>202</v>
      </c>
      <c r="AU582" s="20" t="s">
        <v>78</v>
      </c>
    </row>
    <row r="583" s="2" customFormat="1" ht="16.5" customHeight="1">
      <c r="A583" s="41"/>
      <c r="B583" s="42"/>
      <c r="C583" s="215" t="s">
        <v>4522</v>
      </c>
      <c r="D583" s="215" t="s">
        <v>195</v>
      </c>
      <c r="E583" s="216" t="s">
        <v>8151</v>
      </c>
      <c r="F583" s="217" t="s">
        <v>8128</v>
      </c>
      <c r="G583" s="218" t="s">
        <v>7609</v>
      </c>
      <c r="H583" s="219">
        <v>1</v>
      </c>
      <c r="I583" s="220"/>
      <c r="J583" s="221">
        <f>ROUND(I583*H583,2)</f>
        <v>0</v>
      </c>
      <c r="K583" s="217" t="s">
        <v>19</v>
      </c>
      <c r="L583" s="47"/>
      <c r="M583" s="222" t="s">
        <v>19</v>
      </c>
      <c r="N583" s="223" t="s">
        <v>40</v>
      </c>
      <c r="O583" s="87"/>
      <c r="P583" s="224">
        <f>O583*H583</f>
        <v>0</v>
      </c>
      <c r="Q583" s="224">
        <v>0</v>
      </c>
      <c r="R583" s="224">
        <f>Q583*H583</f>
        <v>0</v>
      </c>
      <c r="S583" s="224">
        <v>0</v>
      </c>
      <c r="T583" s="225">
        <f>S583*H583</f>
        <v>0</v>
      </c>
      <c r="U583" s="41"/>
      <c r="V583" s="41"/>
      <c r="W583" s="41"/>
      <c r="X583" s="41"/>
      <c r="Y583" s="41"/>
      <c r="Z583" s="41"/>
      <c r="AA583" s="41"/>
      <c r="AB583" s="41"/>
      <c r="AC583" s="41"/>
      <c r="AD583" s="41"/>
      <c r="AE583" s="41"/>
      <c r="AR583" s="226" t="s">
        <v>200</v>
      </c>
      <c r="AT583" s="226" t="s">
        <v>195</v>
      </c>
      <c r="AU583" s="226" t="s">
        <v>78</v>
      </c>
      <c r="AY583" s="20" t="s">
        <v>193</v>
      </c>
      <c r="BE583" s="227">
        <f>IF(N583="základní",J583,0)</f>
        <v>0</v>
      </c>
      <c r="BF583" s="227">
        <f>IF(N583="snížená",J583,0)</f>
        <v>0</v>
      </c>
      <c r="BG583" s="227">
        <f>IF(N583="zákl. přenesená",J583,0)</f>
        <v>0</v>
      </c>
      <c r="BH583" s="227">
        <f>IF(N583="sníž. přenesená",J583,0)</f>
        <v>0</v>
      </c>
      <c r="BI583" s="227">
        <f>IF(N583="nulová",J583,0)</f>
        <v>0</v>
      </c>
      <c r="BJ583" s="20" t="s">
        <v>76</v>
      </c>
      <c r="BK583" s="227">
        <f>ROUND(I583*H583,2)</f>
        <v>0</v>
      </c>
      <c r="BL583" s="20" t="s">
        <v>200</v>
      </c>
      <c r="BM583" s="226" t="s">
        <v>8207</v>
      </c>
    </row>
    <row r="584" s="2" customFormat="1">
      <c r="A584" s="41"/>
      <c r="B584" s="42"/>
      <c r="C584" s="43"/>
      <c r="D584" s="228" t="s">
        <v>202</v>
      </c>
      <c r="E584" s="43"/>
      <c r="F584" s="229" t="s">
        <v>8128</v>
      </c>
      <c r="G584" s="43"/>
      <c r="H584" s="43"/>
      <c r="I584" s="230"/>
      <c r="J584" s="43"/>
      <c r="K584" s="43"/>
      <c r="L584" s="47"/>
      <c r="M584" s="231"/>
      <c r="N584" s="232"/>
      <c r="O584" s="87"/>
      <c r="P584" s="87"/>
      <c r="Q584" s="87"/>
      <c r="R584" s="87"/>
      <c r="S584" s="87"/>
      <c r="T584" s="88"/>
      <c r="U584" s="41"/>
      <c r="V584" s="41"/>
      <c r="W584" s="41"/>
      <c r="X584" s="41"/>
      <c r="Y584" s="41"/>
      <c r="Z584" s="41"/>
      <c r="AA584" s="41"/>
      <c r="AB584" s="41"/>
      <c r="AC584" s="41"/>
      <c r="AD584" s="41"/>
      <c r="AE584" s="41"/>
      <c r="AT584" s="20" t="s">
        <v>202</v>
      </c>
      <c r="AU584" s="20" t="s">
        <v>78</v>
      </c>
    </row>
    <row r="585" s="12" customFormat="1" ht="22.8" customHeight="1">
      <c r="A585" s="12"/>
      <c r="B585" s="199"/>
      <c r="C585" s="200"/>
      <c r="D585" s="201" t="s">
        <v>68</v>
      </c>
      <c r="E585" s="213" t="s">
        <v>8208</v>
      </c>
      <c r="F585" s="213" t="s">
        <v>8209</v>
      </c>
      <c r="G585" s="200"/>
      <c r="H585" s="200"/>
      <c r="I585" s="203"/>
      <c r="J585" s="214">
        <f>BK585</f>
        <v>0</v>
      </c>
      <c r="K585" s="200"/>
      <c r="L585" s="205"/>
      <c r="M585" s="206"/>
      <c r="N585" s="207"/>
      <c r="O585" s="207"/>
      <c r="P585" s="208">
        <f>SUM(P586:P587)</f>
        <v>0</v>
      </c>
      <c r="Q585" s="207"/>
      <c r="R585" s="208">
        <f>SUM(R586:R587)</f>
        <v>0</v>
      </c>
      <c r="S585" s="207"/>
      <c r="T585" s="209">
        <f>SUM(T586:T587)</f>
        <v>0</v>
      </c>
      <c r="U585" s="12"/>
      <c r="V585" s="12"/>
      <c r="W585" s="12"/>
      <c r="X585" s="12"/>
      <c r="Y585" s="12"/>
      <c r="Z585" s="12"/>
      <c r="AA585" s="12"/>
      <c r="AB585" s="12"/>
      <c r="AC585" s="12"/>
      <c r="AD585" s="12"/>
      <c r="AE585" s="12"/>
      <c r="AR585" s="210" t="s">
        <v>76</v>
      </c>
      <c r="AT585" s="211" t="s">
        <v>68</v>
      </c>
      <c r="AU585" s="211" t="s">
        <v>76</v>
      </c>
      <c r="AY585" s="210" t="s">
        <v>193</v>
      </c>
      <c r="BK585" s="212">
        <f>SUM(BK586:BK587)</f>
        <v>0</v>
      </c>
    </row>
    <row r="586" s="2" customFormat="1" ht="37.8" customHeight="1">
      <c r="A586" s="41"/>
      <c r="B586" s="42"/>
      <c r="C586" s="215" t="s">
        <v>4525</v>
      </c>
      <c r="D586" s="215" t="s">
        <v>195</v>
      </c>
      <c r="E586" s="216" t="s">
        <v>8210</v>
      </c>
      <c r="F586" s="217" t="s">
        <v>8211</v>
      </c>
      <c r="G586" s="218" t="s">
        <v>7609</v>
      </c>
      <c r="H586" s="219">
        <v>1</v>
      </c>
      <c r="I586" s="220"/>
      <c r="J586" s="221">
        <f>ROUND(I586*H586,2)</f>
        <v>0</v>
      </c>
      <c r="K586" s="217" t="s">
        <v>19</v>
      </c>
      <c r="L586" s="47"/>
      <c r="M586" s="222" t="s">
        <v>19</v>
      </c>
      <c r="N586" s="223" t="s">
        <v>40</v>
      </c>
      <c r="O586" s="87"/>
      <c r="P586" s="224">
        <f>O586*H586</f>
        <v>0</v>
      </c>
      <c r="Q586" s="224">
        <v>0</v>
      </c>
      <c r="R586" s="224">
        <f>Q586*H586</f>
        <v>0</v>
      </c>
      <c r="S586" s="224">
        <v>0</v>
      </c>
      <c r="T586" s="225">
        <f>S586*H586</f>
        <v>0</v>
      </c>
      <c r="U586" s="41"/>
      <c r="V586" s="41"/>
      <c r="W586" s="41"/>
      <c r="X586" s="41"/>
      <c r="Y586" s="41"/>
      <c r="Z586" s="41"/>
      <c r="AA586" s="41"/>
      <c r="AB586" s="41"/>
      <c r="AC586" s="41"/>
      <c r="AD586" s="41"/>
      <c r="AE586" s="41"/>
      <c r="AR586" s="226" t="s">
        <v>200</v>
      </c>
      <c r="AT586" s="226" t="s">
        <v>195</v>
      </c>
      <c r="AU586" s="226" t="s">
        <v>78</v>
      </c>
      <c r="AY586" s="20" t="s">
        <v>193</v>
      </c>
      <c r="BE586" s="227">
        <f>IF(N586="základní",J586,0)</f>
        <v>0</v>
      </c>
      <c r="BF586" s="227">
        <f>IF(N586="snížená",J586,0)</f>
        <v>0</v>
      </c>
      <c r="BG586" s="227">
        <f>IF(N586="zákl. přenesená",J586,0)</f>
        <v>0</v>
      </c>
      <c r="BH586" s="227">
        <f>IF(N586="sníž. přenesená",J586,0)</f>
        <v>0</v>
      </c>
      <c r="BI586" s="227">
        <f>IF(N586="nulová",J586,0)</f>
        <v>0</v>
      </c>
      <c r="BJ586" s="20" t="s">
        <v>76</v>
      </c>
      <c r="BK586" s="227">
        <f>ROUND(I586*H586,2)</f>
        <v>0</v>
      </c>
      <c r="BL586" s="20" t="s">
        <v>200</v>
      </c>
      <c r="BM586" s="226" t="s">
        <v>8212</v>
      </c>
    </row>
    <row r="587" s="2" customFormat="1">
      <c r="A587" s="41"/>
      <c r="B587" s="42"/>
      <c r="C587" s="43"/>
      <c r="D587" s="228" t="s">
        <v>202</v>
      </c>
      <c r="E587" s="43"/>
      <c r="F587" s="229" t="s">
        <v>8213</v>
      </c>
      <c r="G587" s="43"/>
      <c r="H587" s="43"/>
      <c r="I587" s="230"/>
      <c r="J587" s="43"/>
      <c r="K587" s="43"/>
      <c r="L587" s="47"/>
      <c r="M587" s="231"/>
      <c r="N587" s="232"/>
      <c r="O587" s="87"/>
      <c r="P587" s="87"/>
      <c r="Q587" s="87"/>
      <c r="R587" s="87"/>
      <c r="S587" s="87"/>
      <c r="T587" s="88"/>
      <c r="U587" s="41"/>
      <c r="V587" s="41"/>
      <c r="W587" s="41"/>
      <c r="X587" s="41"/>
      <c r="Y587" s="41"/>
      <c r="Z587" s="41"/>
      <c r="AA587" s="41"/>
      <c r="AB587" s="41"/>
      <c r="AC587" s="41"/>
      <c r="AD587" s="41"/>
      <c r="AE587" s="41"/>
      <c r="AT587" s="20" t="s">
        <v>202</v>
      </c>
      <c r="AU587" s="20" t="s">
        <v>78</v>
      </c>
    </row>
    <row r="588" s="12" customFormat="1" ht="25.92" customHeight="1">
      <c r="A588" s="12"/>
      <c r="B588" s="199"/>
      <c r="C588" s="200"/>
      <c r="D588" s="201" t="s">
        <v>68</v>
      </c>
      <c r="E588" s="202" t="s">
        <v>8214</v>
      </c>
      <c r="F588" s="202" t="s">
        <v>8215</v>
      </c>
      <c r="G588" s="200"/>
      <c r="H588" s="200"/>
      <c r="I588" s="203"/>
      <c r="J588" s="204">
        <f>BK588</f>
        <v>0</v>
      </c>
      <c r="K588" s="200"/>
      <c r="L588" s="205"/>
      <c r="M588" s="206"/>
      <c r="N588" s="207"/>
      <c r="O588" s="207"/>
      <c r="P588" s="208">
        <f>SUM(P589:P630)</f>
        <v>0</v>
      </c>
      <c r="Q588" s="207"/>
      <c r="R588" s="208">
        <f>SUM(R589:R630)</f>
        <v>0</v>
      </c>
      <c r="S588" s="207"/>
      <c r="T588" s="209">
        <f>SUM(T589:T630)</f>
        <v>0</v>
      </c>
      <c r="U588" s="12"/>
      <c r="V588" s="12"/>
      <c r="W588" s="12"/>
      <c r="X588" s="12"/>
      <c r="Y588" s="12"/>
      <c r="Z588" s="12"/>
      <c r="AA588" s="12"/>
      <c r="AB588" s="12"/>
      <c r="AC588" s="12"/>
      <c r="AD588" s="12"/>
      <c r="AE588" s="12"/>
      <c r="AR588" s="210" t="s">
        <v>76</v>
      </c>
      <c r="AT588" s="211" t="s">
        <v>68</v>
      </c>
      <c r="AU588" s="211" t="s">
        <v>69</v>
      </c>
      <c r="AY588" s="210" t="s">
        <v>193</v>
      </c>
      <c r="BK588" s="212">
        <f>SUM(BK589:BK630)</f>
        <v>0</v>
      </c>
    </row>
    <row r="589" s="2" customFormat="1" ht="16.5" customHeight="1">
      <c r="A589" s="41"/>
      <c r="B589" s="42"/>
      <c r="C589" s="215" t="s">
        <v>4527</v>
      </c>
      <c r="D589" s="215" t="s">
        <v>195</v>
      </c>
      <c r="E589" s="216" t="s">
        <v>8216</v>
      </c>
      <c r="F589" s="217" t="s">
        <v>8217</v>
      </c>
      <c r="G589" s="218" t="s">
        <v>7609</v>
      </c>
      <c r="H589" s="219">
        <v>1</v>
      </c>
      <c r="I589" s="220"/>
      <c r="J589" s="221">
        <f>ROUND(I589*H589,2)</f>
        <v>0</v>
      </c>
      <c r="K589" s="217" t="s">
        <v>19</v>
      </c>
      <c r="L589" s="47"/>
      <c r="M589" s="222" t="s">
        <v>19</v>
      </c>
      <c r="N589" s="223" t="s">
        <v>40</v>
      </c>
      <c r="O589" s="87"/>
      <c r="P589" s="224">
        <f>O589*H589</f>
        <v>0</v>
      </c>
      <c r="Q589" s="224">
        <v>0</v>
      </c>
      <c r="R589" s="224">
        <f>Q589*H589</f>
        <v>0</v>
      </c>
      <c r="S589" s="224">
        <v>0</v>
      </c>
      <c r="T589" s="225">
        <f>S589*H589</f>
        <v>0</v>
      </c>
      <c r="U589" s="41"/>
      <c r="V589" s="41"/>
      <c r="W589" s="41"/>
      <c r="X589" s="41"/>
      <c r="Y589" s="41"/>
      <c r="Z589" s="41"/>
      <c r="AA589" s="41"/>
      <c r="AB589" s="41"/>
      <c r="AC589" s="41"/>
      <c r="AD589" s="41"/>
      <c r="AE589" s="41"/>
      <c r="AR589" s="226" t="s">
        <v>200</v>
      </c>
      <c r="AT589" s="226" t="s">
        <v>195</v>
      </c>
      <c r="AU589" s="226" t="s">
        <v>76</v>
      </c>
      <c r="AY589" s="20" t="s">
        <v>193</v>
      </c>
      <c r="BE589" s="227">
        <f>IF(N589="základní",J589,0)</f>
        <v>0</v>
      </c>
      <c r="BF589" s="227">
        <f>IF(N589="snížená",J589,0)</f>
        <v>0</v>
      </c>
      <c r="BG589" s="227">
        <f>IF(N589="zákl. přenesená",J589,0)</f>
        <v>0</v>
      </c>
      <c r="BH589" s="227">
        <f>IF(N589="sníž. přenesená",J589,0)</f>
        <v>0</v>
      </c>
      <c r="BI589" s="227">
        <f>IF(N589="nulová",J589,0)</f>
        <v>0</v>
      </c>
      <c r="BJ589" s="20" t="s">
        <v>76</v>
      </c>
      <c r="BK589" s="227">
        <f>ROUND(I589*H589,2)</f>
        <v>0</v>
      </c>
      <c r="BL589" s="20" t="s">
        <v>200</v>
      </c>
      <c r="BM589" s="226" t="s">
        <v>8218</v>
      </c>
    </row>
    <row r="590" s="2" customFormat="1">
      <c r="A590" s="41"/>
      <c r="B590" s="42"/>
      <c r="C590" s="43"/>
      <c r="D590" s="228" t="s">
        <v>202</v>
      </c>
      <c r="E590" s="43"/>
      <c r="F590" s="229" t="s">
        <v>8217</v>
      </c>
      <c r="G590" s="43"/>
      <c r="H590" s="43"/>
      <c r="I590" s="230"/>
      <c r="J590" s="43"/>
      <c r="K590" s="43"/>
      <c r="L590" s="47"/>
      <c r="M590" s="231"/>
      <c r="N590" s="232"/>
      <c r="O590" s="87"/>
      <c r="P590" s="87"/>
      <c r="Q590" s="87"/>
      <c r="R590" s="87"/>
      <c r="S590" s="87"/>
      <c r="T590" s="88"/>
      <c r="U590" s="41"/>
      <c r="V590" s="41"/>
      <c r="W590" s="41"/>
      <c r="X590" s="41"/>
      <c r="Y590" s="41"/>
      <c r="Z590" s="41"/>
      <c r="AA590" s="41"/>
      <c r="AB590" s="41"/>
      <c r="AC590" s="41"/>
      <c r="AD590" s="41"/>
      <c r="AE590" s="41"/>
      <c r="AT590" s="20" t="s">
        <v>202</v>
      </c>
      <c r="AU590" s="20" t="s">
        <v>76</v>
      </c>
    </row>
    <row r="591" s="2" customFormat="1" ht="16.5" customHeight="1">
      <c r="A591" s="41"/>
      <c r="B591" s="42"/>
      <c r="C591" s="215" t="s">
        <v>4530</v>
      </c>
      <c r="D591" s="215" t="s">
        <v>195</v>
      </c>
      <c r="E591" s="216" t="s">
        <v>8219</v>
      </c>
      <c r="F591" s="217" t="s">
        <v>8220</v>
      </c>
      <c r="G591" s="218" t="s">
        <v>7609</v>
      </c>
      <c r="H591" s="219">
        <v>1</v>
      </c>
      <c r="I591" s="220"/>
      <c r="J591" s="221">
        <f>ROUND(I591*H591,2)</f>
        <v>0</v>
      </c>
      <c r="K591" s="217" t="s">
        <v>19</v>
      </c>
      <c r="L591" s="47"/>
      <c r="M591" s="222" t="s">
        <v>19</v>
      </c>
      <c r="N591" s="223" t="s">
        <v>40</v>
      </c>
      <c r="O591" s="87"/>
      <c r="P591" s="224">
        <f>O591*H591</f>
        <v>0</v>
      </c>
      <c r="Q591" s="224">
        <v>0</v>
      </c>
      <c r="R591" s="224">
        <f>Q591*H591</f>
        <v>0</v>
      </c>
      <c r="S591" s="224">
        <v>0</v>
      </c>
      <c r="T591" s="225">
        <f>S591*H591</f>
        <v>0</v>
      </c>
      <c r="U591" s="41"/>
      <c r="V591" s="41"/>
      <c r="W591" s="41"/>
      <c r="X591" s="41"/>
      <c r="Y591" s="41"/>
      <c r="Z591" s="41"/>
      <c r="AA591" s="41"/>
      <c r="AB591" s="41"/>
      <c r="AC591" s="41"/>
      <c r="AD591" s="41"/>
      <c r="AE591" s="41"/>
      <c r="AR591" s="226" t="s">
        <v>200</v>
      </c>
      <c r="AT591" s="226" t="s">
        <v>195</v>
      </c>
      <c r="AU591" s="226" t="s">
        <v>76</v>
      </c>
      <c r="AY591" s="20" t="s">
        <v>193</v>
      </c>
      <c r="BE591" s="227">
        <f>IF(N591="základní",J591,0)</f>
        <v>0</v>
      </c>
      <c r="BF591" s="227">
        <f>IF(N591="snížená",J591,0)</f>
        <v>0</v>
      </c>
      <c r="BG591" s="227">
        <f>IF(N591="zákl. přenesená",J591,0)</f>
        <v>0</v>
      </c>
      <c r="BH591" s="227">
        <f>IF(N591="sníž. přenesená",J591,0)</f>
        <v>0</v>
      </c>
      <c r="BI591" s="227">
        <f>IF(N591="nulová",J591,0)</f>
        <v>0</v>
      </c>
      <c r="BJ591" s="20" t="s">
        <v>76</v>
      </c>
      <c r="BK591" s="227">
        <f>ROUND(I591*H591,2)</f>
        <v>0</v>
      </c>
      <c r="BL591" s="20" t="s">
        <v>200</v>
      </c>
      <c r="BM591" s="226" t="s">
        <v>8221</v>
      </c>
    </row>
    <row r="592" s="2" customFormat="1">
      <c r="A592" s="41"/>
      <c r="B592" s="42"/>
      <c r="C592" s="43"/>
      <c r="D592" s="228" t="s">
        <v>202</v>
      </c>
      <c r="E592" s="43"/>
      <c r="F592" s="229" t="s">
        <v>8220</v>
      </c>
      <c r="G592" s="43"/>
      <c r="H592" s="43"/>
      <c r="I592" s="230"/>
      <c r="J592" s="43"/>
      <c r="K592" s="43"/>
      <c r="L592" s="47"/>
      <c r="M592" s="231"/>
      <c r="N592" s="232"/>
      <c r="O592" s="87"/>
      <c r="P592" s="87"/>
      <c r="Q592" s="87"/>
      <c r="R592" s="87"/>
      <c r="S592" s="87"/>
      <c r="T592" s="88"/>
      <c r="U592" s="41"/>
      <c r="V592" s="41"/>
      <c r="W592" s="41"/>
      <c r="X592" s="41"/>
      <c r="Y592" s="41"/>
      <c r="Z592" s="41"/>
      <c r="AA592" s="41"/>
      <c r="AB592" s="41"/>
      <c r="AC592" s="41"/>
      <c r="AD592" s="41"/>
      <c r="AE592" s="41"/>
      <c r="AT592" s="20" t="s">
        <v>202</v>
      </c>
      <c r="AU592" s="20" t="s">
        <v>76</v>
      </c>
    </row>
    <row r="593" s="2" customFormat="1" ht="16.5" customHeight="1">
      <c r="A593" s="41"/>
      <c r="B593" s="42"/>
      <c r="C593" s="215" t="s">
        <v>4532</v>
      </c>
      <c r="D593" s="215" t="s">
        <v>195</v>
      </c>
      <c r="E593" s="216" t="s">
        <v>8222</v>
      </c>
      <c r="F593" s="217" t="s">
        <v>8223</v>
      </c>
      <c r="G593" s="218" t="s">
        <v>7609</v>
      </c>
      <c r="H593" s="219">
        <v>1</v>
      </c>
      <c r="I593" s="220"/>
      <c r="J593" s="221">
        <f>ROUND(I593*H593,2)</f>
        <v>0</v>
      </c>
      <c r="K593" s="217" t="s">
        <v>19</v>
      </c>
      <c r="L593" s="47"/>
      <c r="M593" s="222" t="s">
        <v>19</v>
      </c>
      <c r="N593" s="223" t="s">
        <v>40</v>
      </c>
      <c r="O593" s="87"/>
      <c r="P593" s="224">
        <f>O593*H593</f>
        <v>0</v>
      </c>
      <c r="Q593" s="224">
        <v>0</v>
      </c>
      <c r="R593" s="224">
        <f>Q593*H593</f>
        <v>0</v>
      </c>
      <c r="S593" s="224">
        <v>0</v>
      </c>
      <c r="T593" s="225">
        <f>S593*H593</f>
        <v>0</v>
      </c>
      <c r="U593" s="41"/>
      <c r="V593" s="41"/>
      <c r="W593" s="41"/>
      <c r="X593" s="41"/>
      <c r="Y593" s="41"/>
      <c r="Z593" s="41"/>
      <c r="AA593" s="41"/>
      <c r="AB593" s="41"/>
      <c r="AC593" s="41"/>
      <c r="AD593" s="41"/>
      <c r="AE593" s="41"/>
      <c r="AR593" s="226" t="s">
        <v>200</v>
      </c>
      <c r="AT593" s="226" t="s">
        <v>195</v>
      </c>
      <c r="AU593" s="226" t="s">
        <v>76</v>
      </c>
      <c r="AY593" s="20" t="s">
        <v>193</v>
      </c>
      <c r="BE593" s="227">
        <f>IF(N593="základní",J593,0)</f>
        <v>0</v>
      </c>
      <c r="BF593" s="227">
        <f>IF(N593="snížená",J593,0)</f>
        <v>0</v>
      </c>
      <c r="BG593" s="227">
        <f>IF(N593="zákl. přenesená",J593,0)</f>
        <v>0</v>
      </c>
      <c r="BH593" s="227">
        <f>IF(N593="sníž. přenesená",J593,0)</f>
        <v>0</v>
      </c>
      <c r="BI593" s="227">
        <f>IF(N593="nulová",J593,0)</f>
        <v>0</v>
      </c>
      <c r="BJ593" s="20" t="s">
        <v>76</v>
      </c>
      <c r="BK593" s="227">
        <f>ROUND(I593*H593,2)</f>
        <v>0</v>
      </c>
      <c r="BL593" s="20" t="s">
        <v>200</v>
      </c>
      <c r="BM593" s="226" t="s">
        <v>8224</v>
      </c>
    </row>
    <row r="594" s="2" customFormat="1">
      <c r="A594" s="41"/>
      <c r="B594" s="42"/>
      <c r="C594" s="43"/>
      <c r="D594" s="228" t="s">
        <v>202</v>
      </c>
      <c r="E594" s="43"/>
      <c r="F594" s="229" t="s">
        <v>8223</v>
      </c>
      <c r="G594" s="43"/>
      <c r="H594" s="43"/>
      <c r="I594" s="230"/>
      <c r="J594" s="43"/>
      <c r="K594" s="43"/>
      <c r="L594" s="47"/>
      <c r="M594" s="231"/>
      <c r="N594" s="232"/>
      <c r="O594" s="87"/>
      <c r="P594" s="87"/>
      <c r="Q594" s="87"/>
      <c r="R594" s="87"/>
      <c r="S594" s="87"/>
      <c r="T594" s="88"/>
      <c r="U594" s="41"/>
      <c r="V594" s="41"/>
      <c r="W594" s="41"/>
      <c r="X594" s="41"/>
      <c r="Y594" s="41"/>
      <c r="Z594" s="41"/>
      <c r="AA594" s="41"/>
      <c r="AB594" s="41"/>
      <c r="AC594" s="41"/>
      <c r="AD594" s="41"/>
      <c r="AE594" s="41"/>
      <c r="AT594" s="20" t="s">
        <v>202</v>
      </c>
      <c r="AU594" s="20" t="s">
        <v>76</v>
      </c>
    </row>
    <row r="595" s="2" customFormat="1" ht="16.5" customHeight="1">
      <c r="A595" s="41"/>
      <c r="B595" s="42"/>
      <c r="C595" s="215" t="s">
        <v>4541</v>
      </c>
      <c r="D595" s="215" t="s">
        <v>195</v>
      </c>
      <c r="E595" s="216" t="s">
        <v>8225</v>
      </c>
      <c r="F595" s="217" t="s">
        <v>8226</v>
      </c>
      <c r="G595" s="218" t="s">
        <v>7609</v>
      </c>
      <c r="H595" s="219">
        <v>1</v>
      </c>
      <c r="I595" s="220"/>
      <c r="J595" s="221">
        <f>ROUND(I595*H595,2)</f>
        <v>0</v>
      </c>
      <c r="K595" s="217" t="s">
        <v>19</v>
      </c>
      <c r="L595" s="47"/>
      <c r="M595" s="222" t="s">
        <v>19</v>
      </c>
      <c r="N595" s="223" t="s">
        <v>40</v>
      </c>
      <c r="O595" s="87"/>
      <c r="P595" s="224">
        <f>O595*H595</f>
        <v>0</v>
      </c>
      <c r="Q595" s="224">
        <v>0</v>
      </c>
      <c r="R595" s="224">
        <f>Q595*H595</f>
        <v>0</v>
      </c>
      <c r="S595" s="224">
        <v>0</v>
      </c>
      <c r="T595" s="225">
        <f>S595*H595</f>
        <v>0</v>
      </c>
      <c r="U595" s="41"/>
      <c r="V595" s="41"/>
      <c r="W595" s="41"/>
      <c r="X595" s="41"/>
      <c r="Y595" s="41"/>
      <c r="Z595" s="41"/>
      <c r="AA595" s="41"/>
      <c r="AB595" s="41"/>
      <c r="AC595" s="41"/>
      <c r="AD595" s="41"/>
      <c r="AE595" s="41"/>
      <c r="AR595" s="226" t="s">
        <v>200</v>
      </c>
      <c r="AT595" s="226" t="s">
        <v>195</v>
      </c>
      <c r="AU595" s="226" t="s">
        <v>76</v>
      </c>
      <c r="AY595" s="20" t="s">
        <v>193</v>
      </c>
      <c r="BE595" s="227">
        <f>IF(N595="základní",J595,0)</f>
        <v>0</v>
      </c>
      <c r="BF595" s="227">
        <f>IF(N595="snížená",J595,0)</f>
        <v>0</v>
      </c>
      <c r="BG595" s="227">
        <f>IF(N595="zákl. přenesená",J595,0)</f>
        <v>0</v>
      </c>
      <c r="BH595" s="227">
        <f>IF(N595="sníž. přenesená",J595,0)</f>
        <v>0</v>
      </c>
      <c r="BI595" s="227">
        <f>IF(N595="nulová",J595,0)</f>
        <v>0</v>
      </c>
      <c r="BJ595" s="20" t="s">
        <v>76</v>
      </c>
      <c r="BK595" s="227">
        <f>ROUND(I595*H595,2)</f>
        <v>0</v>
      </c>
      <c r="BL595" s="20" t="s">
        <v>200</v>
      </c>
      <c r="BM595" s="226" t="s">
        <v>8227</v>
      </c>
    </row>
    <row r="596" s="2" customFormat="1">
      <c r="A596" s="41"/>
      <c r="B596" s="42"/>
      <c r="C596" s="43"/>
      <c r="D596" s="228" t="s">
        <v>202</v>
      </c>
      <c r="E596" s="43"/>
      <c r="F596" s="229" t="s">
        <v>8226</v>
      </c>
      <c r="G596" s="43"/>
      <c r="H596" s="43"/>
      <c r="I596" s="230"/>
      <c r="J596" s="43"/>
      <c r="K596" s="43"/>
      <c r="L596" s="47"/>
      <c r="M596" s="231"/>
      <c r="N596" s="232"/>
      <c r="O596" s="87"/>
      <c r="P596" s="87"/>
      <c r="Q596" s="87"/>
      <c r="R596" s="87"/>
      <c r="S596" s="87"/>
      <c r="T596" s="88"/>
      <c r="U596" s="41"/>
      <c r="V596" s="41"/>
      <c r="W596" s="41"/>
      <c r="X596" s="41"/>
      <c r="Y596" s="41"/>
      <c r="Z596" s="41"/>
      <c r="AA596" s="41"/>
      <c r="AB596" s="41"/>
      <c r="AC596" s="41"/>
      <c r="AD596" s="41"/>
      <c r="AE596" s="41"/>
      <c r="AT596" s="20" t="s">
        <v>202</v>
      </c>
      <c r="AU596" s="20" t="s">
        <v>76</v>
      </c>
    </row>
    <row r="597" s="2" customFormat="1" ht="16.5" customHeight="1">
      <c r="A597" s="41"/>
      <c r="B597" s="42"/>
      <c r="C597" s="215" t="s">
        <v>4549</v>
      </c>
      <c r="D597" s="215" t="s">
        <v>195</v>
      </c>
      <c r="E597" s="216" t="s">
        <v>8228</v>
      </c>
      <c r="F597" s="217" t="s">
        <v>8229</v>
      </c>
      <c r="G597" s="218" t="s">
        <v>7609</v>
      </c>
      <c r="H597" s="219">
        <v>4</v>
      </c>
      <c r="I597" s="220"/>
      <c r="J597" s="221">
        <f>ROUND(I597*H597,2)</f>
        <v>0</v>
      </c>
      <c r="K597" s="217" t="s">
        <v>19</v>
      </c>
      <c r="L597" s="47"/>
      <c r="M597" s="222" t="s">
        <v>19</v>
      </c>
      <c r="N597" s="223" t="s">
        <v>40</v>
      </c>
      <c r="O597" s="87"/>
      <c r="P597" s="224">
        <f>O597*H597</f>
        <v>0</v>
      </c>
      <c r="Q597" s="224">
        <v>0</v>
      </c>
      <c r="R597" s="224">
        <f>Q597*H597</f>
        <v>0</v>
      </c>
      <c r="S597" s="224">
        <v>0</v>
      </c>
      <c r="T597" s="225">
        <f>S597*H597</f>
        <v>0</v>
      </c>
      <c r="U597" s="41"/>
      <c r="V597" s="41"/>
      <c r="W597" s="41"/>
      <c r="X597" s="41"/>
      <c r="Y597" s="41"/>
      <c r="Z597" s="41"/>
      <c r="AA597" s="41"/>
      <c r="AB597" s="41"/>
      <c r="AC597" s="41"/>
      <c r="AD597" s="41"/>
      <c r="AE597" s="41"/>
      <c r="AR597" s="226" t="s">
        <v>200</v>
      </c>
      <c r="AT597" s="226" t="s">
        <v>195</v>
      </c>
      <c r="AU597" s="226" t="s">
        <v>76</v>
      </c>
      <c r="AY597" s="20" t="s">
        <v>193</v>
      </c>
      <c r="BE597" s="227">
        <f>IF(N597="základní",J597,0)</f>
        <v>0</v>
      </c>
      <c r="BF597" s="227">
        <f>IF(N597="snížená",J597,0)</f>
        <v>0</v>
      </c>
      <c r="BG597" s="227">
        <f>IF(N597="zákl. přenesená",J597,0)</f>
        <v>0</v>
      </c>
      <c r="BH597" s="227">
        <f>IF(N597="sníž. přenesená",J597,0)</f>
        <v>0</v>
      </c>
      <c r="BI597" s="227">
        <f>IF(N597="nulová",J597,0)</f>
        <v>0</v>
      </c>
      <c r="BJ597" s="20" t="s">
        <v>76</v>
      </c>
      <c r="BK597" s="227">
        <f>ROUND(I597*H597,2)</f>
        <v>0</v>
      </c>
      <c r="BL597" s="20" t="s">
        <v>200</v>
      </c>
      <c r="BM597" s="226" t="s">
        <v>8230</v>
      </c>
    </row>
    <row r="598" s="2" customFormat="1">
      <c r="A598" s="41"/>
      <c r="B598" s="42"/>
      <c r="C598" s="43"/>
      <c r="D598" s="228" t="s">
        <v>202</v>
      </c>
      <c r="E598" s="43"/>
      <c r="F598" s="229" t="s">
        <v>8229</v>
      </c>
      <c r="G598" s="43"/>
      <c r="H598" s="43"/>
      <c r="I598" s="230"/>
      <c r="J598" s="43"/>
      <c r="K598" s="43"/>
      <c r="L598" s="47"/>
      <c r="M598" s="231"/>
      <c r="N598" s="232"/>
      <c r="O598" s="87"/>
      <c r="P598" s="87"/>
      <c r="Q598" s="87"/>
      <c r="R598" s="87"/>
      <c r="S598" s="87"/>
      <c r="T598" s="88"/>
      <c r="U598" s="41"/>
      <c r="V598" s="41"/>
      <c r="W598" s="41"/>
      <c r="X598" s="41"/>
      <c r="Y598" s="41"/>
      <c r="Z598" s="41"/>
      <c r="AA598" s="41"/>
      <c r="AB598" s="41"/>
      <c r="AC598" s="41"/>
      <c r="AD598" s="41"/>
      <c r="AE598" s="41"/>
      <c r="AT598" s="20" t="s">
        <v>202</v>
      </c>
      <c r="AU598" s="20" t="s">
        <v>76</v>
      </c>
    </row>
    <row r="599" s="2" customFormat="1" ht="16.5" customHeight="1">
      <c r="A599" s="41"/>
      <c r="B599" s="42"/>
      <c r="C599" s="215" t="s">
        <v>4555</v>
      </c>
      <c r="D599" s="215" t="s">
        <v>195</v>
      </c>
      <c r="E599" s="216" t="s">
        <v>8231</v>
      </c>
      <c r="F599" s="217" t="s">
        <v>8232</v>
      </c>
      <c r="G599" s="218" t="s">
        <v>7609</v>
      </c>
      <c r="H599" s="219">
        <v>1</v>
      </c>
      <c r="I599" s="220"/>
      <c r="J599" s="221">
        <f>ROUND(I599*H599,2)</f>
        <v>0</v>
      </c>
      <c r="K599" s="217" t="s">
        <v>19</v>
      </c>
      <c r="L599" s="47"/>
      <c r="M599" s="222" t="s">
        <v>19</v>
      </c>
      <c r="N599" s="223" t="s">
        <v>40</v>
      </c>
      <c r="O599" s="87"/>
      <c r="P599" s="224">
        <f>O599*H599</f>
        <v>0</v>
      </c>
      <c r="Q599" s="224">
        <v>0</v>
      </c>
      <c r="R599" s="224">
        <f>Q599*H599</f>
        <v>0</v>
      </c>
      <c r="S599" s="224">
        <v>0</v>
      </c>
      <c r="T599" s="225">
        <f>S599*H599</f>
        <v>0</v>
      </c>
      <c r="U599" s="41"/>
      <c r="V599" s="41"/>
      <c r="W599" s="41"/>
      <c r="X599" s="41"/>
      <c r="Y599" s="41"/>
      <c r="Z599" s="41"/>
      <c r="AA599" s="41"/>
      <c r="AB599" s="41"/>
      <c r="AC599" s="41"/>
      <c r="AD599" s="41"/>
      <c r="AE599" s="41"/>
      <c r="AR599" s="226" t="s">
        <v>200</v>
      </c>
      <c r="AT599" s="226" t="s">
        <v>195</v>
      </c>
      <c r="AU599" s="226" t="s">
        <v>76</v>
      </c>
      <c r="AY599" s="20" t="s">
        <v>193</v>
      </c>
      <c r="BE599" s="227">
        <f>IF(N599="základní",J599,0)</f>
        <v>0</v>
      </c>
      <c r="BF599" s="227">
        <f>IF(N599="snížená",J599,0)</f>
        <v>0</v>
      </c>
      <c r="BG599" s="227">
        <f>IF(N599="zákl. přenesená",J599,0)</f>
        <v>0</v>
      </c>
      <c r="BH599" s="227">
        <f>IF(N599="sníž. přenesená",J599,0)</f>
        <v>0</v>
      </c>
      <c r="BI599" s="227">
        <f>IF(N599="nulová",J599,0)</f>
        <v>0</v>
      </c>
      <c r="BJ599" s="20" t="s">
        <v>76</v>
      </c>
      <c r="BK599" s="227">
        <f>ROUND(I599*H599,2)</f>
        <v>0</v>
      </c>
      <c r="BL599" s="20" t="s">
        <v>200</v>
      </c>
      <c r="BM599" s="226" t="s">
        <v>8233</v>
      </c>
    </row>
    <row r="600" s="2" customFormat="1">
      <c r="A600" s="41"/>
      <c r="B600" s="42"/>
      <c r="C600" s="43"/>
      <c r="D600" s="228" t="s">
        <v>202</v>
      </c>
      <c r="E600" s="43"/>
      <c r="F600" s="229" t="s">
        <v>8232</v>
      </c>
      <c r="G600" s="43"/>
      <c r="H600" s="43"/>
      <c r="I600" s="230"/>
      <c r="J600" s="43"/>
      <c r="K600" s="43"/>
      <c r="L600" s="47"/>
      <c r="M600" s="231"/>
      <c r="N600" s="232"/>
      <c r="O600" s="87"/>
      <c r="P600" s="87"/>
      <c r="Q600" s="87"/>
      <c r="R600" s="87"/>
      <c r="S600" s="87"/>
      <c r="T600" s="88"/>
      <c r="U600" s="41"/>
      <c r="V600" s="41"/>
      <c r="W600" s="41"/>
      <c r="X600" s="41"/>
      <c r="Y600" s="41"/>
      <c r="Z600" s="41"/>
      <c r="AA600" s="41"/>
      <c r="AB600" s="41"/>
      <c r="AC600" s="41"/>
      <c r="AD600" s="41"/>
      <c r="AE600" s="41"/>
      <c r="AT600" s="20" t="s">
        <v>202</v>
      </c>
      <c r="AU600" s="20" t="s">
        <v>76</v>
      </c>
    </row>
    <row r="601" s="2" customFormat="1" ht="16.5" customHeight="1">
      <c r="A601" s="41"/>
      <c r="B601" s="42"/>
      <c r="C601" s="215" t="s">
        <v>4560</v>
      </c>
      <c r="D601" s="215" t="s">
        <v>195</v>
      </c>
      <c r="E601" s="216" t="s">
        <v>7890</v>
      </c>
      <c r="F601" s="217" t="s">
        <v>7891</v>
      </c>
      <c r="G601" s="218" t="s">
        <v>1765</v>
      </c>
      <c r="H601" s="219">
        <v>90</v>
      </c>
      <c r="I601" s="220"/>
      <c r="J601" s="221">
        <f>ROUND(I601*H601,2)</f>
        <v>0</v>
      </c>
      <c r="K601" s="217" t="s">
        <v>19</v>
      </c>
      <c r="L601" s="47"/>
      <c r="M601" s="222" t="s">
        <v>19</v>
      </c>
      <c r="N601" s="223" t="s">
        <v>40</v>
      </c>
      <c r="O601" s="87"/>
      <c r="P601" s="224">
        <f>O601*H601</f>
        <v>0</v>
      </c>
      <c r="Q601" s="224">
        <v>0</v>
      </c>
      <c r="R601" s="224">
        <f>Q601*H601</f>
        <v>0</v>
      </c>
      <c r="S601" s="224">
        <v>0</v>
      </c>
      <c r="T601" s="225">
        <f>S601*H601</f>
        <v>0</v>
      </c>
      <c r="U601" s="41"/>
      <c r="V601" s="41"/>
      <c r="W601" s="41"/>
      <c r="X601" s="41"/>
      <c r="Y601" s="41"/>
      <c r="Z601" s="41"/>
      <c r="AA601" s="41"/>
      <c r="AB601" s="41"/>
      <c r="AC601" s="41"/>
      <c r="AD601" s="41"/>
      <c r="AE601" s="41"/>
      <c r="AR601" s="226" t="s">
        <v>200</v>
      </c>
      <c r="AT601" s="226" t="s">
        <v>195</v>
      </c>
      <c r="AU601" s="226" t="s">
        <v>76</v>
      </c>
      <c r="AY601" s="20" t="s">
        <v>193</v>
      </c>
      <c r="BE601" s="227">
        <f>IF(N601="základní",J601,0)</f>
        <v>0</v>
      </c>
      <c r="BF601" s="227">
        <f>IF(N601="snížená",J601,0)</f>
        <v>0</v>
      </c>
      <c r="BG601" s="227">
        <f>IF(N601="zákl. přenesená",J601,0)</f>
        <v>0</v>
      </c>
      <c r="BH601" s="227">
        <f>IF(N601="sníž. přenesená",J601,0)</f>
        <v>0</v>
      </c>
      <c r="BI601" s="227">
        <f>IF(N601="nulová",J601,0)</f>
        <v>0</v>
      </c>
      <c r="BJ601" s="20" t="s">
        <v>76</v>
      </c>
      <c r="BK601" s="227">
        <f>ROUND(I601*H601,2)</f>
        <v>0</v>
      </c>
      <c r="BL601" s="20" t="s">
        <v>200</v>
      </c>
      <c r="BM601" s="226" t="s">
        <v>8234</v>
      </c>
    </row>
    <row r="602" s="2" customFormat="1">
      <c r="A602" s="41"/>
      <c r="B602" s="42"/>
      <c r="C602" s="43"/>
      <c r="D602" s="228" t="s">
        <v>202</v>
      </c>
      <c r="E602" s="43"/>
      <c r="F602" s="229" t="s">
        <v>7891</v>
      </c>
      <c r="G602" s="43"/>
      <c r="H602" s="43"/>
      <c r="I602" s="230"/>
      <c r="J602" s="43"/>
      <c r="K602" s="43"/>
      <c r="L602" s="47"/>
      <c r="M602" s="231"/>
      <c r="N602" s="232"/>
      <c r="O602" s="87"/>
      <c r="P602" s="87"/>
      <c r="Q602" s="87"/>
      <c r="R602" s="87"/>
      <c r="S602" s="87"/>
      <c r="T602" s="88"/>
      <c r="U602" s="41"/>
      <c r="V602" s="41"/>
      <c r="W602" s="41"/>
      <c r="X602" s="41"/>
      <c r="Y602" s="41"/>
      <c r="Z602" s="41"/>
      <c r="AA602" s="41"/>
      <c r="AB602" s="41"/>
      <c r="AC602" s="41"/>
      <c r="AD602" s="41"/>
      <c r="AE602" s="41"/>
      <c r="AT602" s="20" t="s">
        <v>202</v>
      </c>
      <c r="AU602" s="20" t="s">
        <v>76</v>
      </c>
    </row>
    <row r="603" s="2" customFormat="1" ht="16.5" customHeight="1">
      <c r="A603" s="41"/>
      <c r="B603" s="42"/>
      <c r="C603" s="215" t="s">
        <v>4562</v>
      </c>
      <c r="D603" s="215" t="s">
        <v>195</v>
      </c>
      <c r="E603" s="216" t="s">
        <v>7962</v>
      </c>
      <c r="F603" s="217" t="s">
        <v>7963</v>
      </c>
      <c r="G603" s="218" t="s">
        <v>1765</v>
      </c>
      <c r="H603" s="219">
        <v>30</v>
      </c>
      <c r="I603" s="220"/>
      <c r="J603" s="221">
        <f>ROUND(I603*H603,2)</f>
        <v>0</v>
      </c>
      <c r="K603" s="217" t="s">
        <v>19</v>
      </c>
      <c r="L603" s="47"/>
      <c r="M603" s="222" t="s">
        <v>19</v>
      </c>
      <c r="N603" s="223" t="s">
        <v>40</v>
      </c>
      <c r="O603" s="87"/>
      <c r="P603" s="224">
        <f>O603*H603</f>
        <v>0</v>
      </c>
      <c r="Q603" s="224">
        <v>0</v>
      </c>
      <c r="R603" s="224">
        <f>Q603*H603</f>
        <v>0</v>
      </c>
      <c r="S603" s="224">
        <v>0</v>
      </c>
      <c r="T603" s="225">
        <f>S603*H603</f>
        <v>0</v>
      </c>
      <c r="U603" s="41"/>
      <c r="V603" s="41"/>
      <c r="W603" s="41"/>
      <c r="X603" s="41"/>
      <c r="Y603" s="41"/>
      <c r="Z603" s="41"/>
      <c r="AA603" s="41"/>
      <c r="AB603" s="41"/>
      <c r="AC603" s="41"/>
      <c r="AD603" s="41"/>
      <c r="AE603" s="41"/>
      <c r="AR603" s="226" t="s">
        <v>200</v>
      </c>
      <c r="AT603" s="226" t="s">
        <v>195</v>
      </c>
      <c r="AU603" s="226" t="s">
        <v>76</v>
      </c>
      <c r="AY603" s="20" t="s">
        <v>193</v>
      </c>
      <c r="BE603" s="227">
        <f>IF(N603="základní",J603,0)</f>
        <v>0</v>
      </c>
      <c r="BF603" s="227">
        <f>IF(N603="snížená",J603,0)</f>
        <v>0</v>
      </c>
      <c r="BG603" s="227">
        <f>IF(N603="zákl. přenesená",J603,0)</f>
        <v>0</v>
      </c>
      <c r="BH603" s="227">
        <f>IF(N603="sníž. přenesená",J603,0)</f>
        <v>0</v>
      </c>
      <c r="BI603" s="227">
        <f>IF(N603="nulová",J603,0)</f>
        <v>0</v>
      </c>
      <c r="BJ603" s="20" t="s">
        <v>76</v>
      </c>
      <c r="BK603" s="227">
        <f>ROUND(I603*H603,2)</f>
        <v>0</v>
      </c>
      <c r="BL603" s="20" t="s">
        <v>200</v>
      </c>
      <c r="BM603" s="226" t="s">
        <v>8235</v>
      </c>
    </row>
    <row r="604" s="2" customFormat="1">
      <c r="A604" s="41"/>
      <c r="B604" s="42"/>
      <c r="C604" s="43"/>
      <c r="D604" s="228" t="s">
        <v>202</v>
      </c>
      <c r="E604" s="43"/>
      <c r="F604" s="229" t="s">
        <v>7963</v>
      </c>
      <c r="G604" s="43"/>
      <c r="H604" s="43"/>
      <c r="I604" s="230"/>
      <c r="J604" s="43"/>
      <c r="K604" s="43"/>
      <c r="L604" s="47"/>
      <c r="M604" s="231"/>
      <c r="N604" s="232"/>
      <c r="O604" s="87"/>
      <c r="P604" s="87"/>
      <c r="Q604" s="87"/>
      <c r="R604" s="87"/>
      <c r="S604" s="87"/>
      <c r="T604" s="88"/>
      <c r="U604" s="41"/>
      <c r="V604" s="41"/>
      <c r="W604" s="41"/>
      <c r="X604" s="41"/>
      <c r="Y604" s="41"/>
      <c r="Z604" s="41"/>
      <c r="AA604" s="41"/>
      <c r="AB604" s="41"/>
      <c r="AC604" s="41"/>
      <c r="AD604" s="41"/>
      <c r="AE604" s="41"/>
      <c r="AT604" s="20" t="s">
        <v>202</v>
      </c>
      <c r="AU604" s="20" t="s">
        <v>76</v>
      </c>
    </row>
    <row r="605" s="2" customFormat="1" ht="16.5" customHeight="1">
      <c r="A605" s="41"/>
      <c r="B605" s="42"/>
      <c r="C605" s="215" t="s">
        <v>4565</v>
      </c>
      <c r="D605" s="215" t="s">
        <v>195</v>
      </c>
      <c r="E605" s="216" t="s">
        <v>7924</v>
      </c>
      <c r="F605" s="217" t="s">
        <v>7925</v>
      </c>
      <c r="G605" s="218" t="s">
        <v>1765</v>
      </c>
      <c r="H605" s="219">
        <v>90</v>
      </c>
      <c r="I605" s="220"/>
      <c r="J605" s="221">
        <f>ROUND(I605*H605,2)</f>
        <v>0</v>
      </c>
      <c r="K605" s="217" t="s">
        <v>19</v>
      </c>
      <c r="L605" s="47"/>
      <c r="M605" s="222" t="s">
        <v>19</v>
      </c>
      <c r="N605" s="223" t="s">
        <v>40</v>
      </c>
      <c r="O605" s="87"/>
      <c r="P605" s="224">
        <f>O605*H605</f>
        <v>0</v>
      </c>
      <c r="Q605" s="224">
        <v>0</v>
      </c>
      <c r="R605" s="224">
        <f>Q605*H605</f>
        <v>0</v>
      </c>
      <c r="S605" s="224">
        <v>0</v>
      </c>
      <c r="T605" s="225">
        <f>S605*H605</f>
        <v>0</v>
      </c>
      <c r="U605" s="41"/>
      <c r="V605" s="41"/>
      <c r="W605" s="41"/>
      <c r="X605" s="41"/>
      <c r="Y605" s="41"/>
      <c r="Z605" s="41"/>
      <c r="AA605" s="41"/>
      <c r="AB605" s="41"/>
      <c r="AC605" s="41"/>
      <c r="AD605" s="41"/>
      <c r="AE605" s="41"/>
      <c r="AR605" s="226" t="s">
        <v>200</v>
      </c>
      <c r="AT605" s="226" t="s">
        <v>195</v>
      </c>
      <c r="AU605" s="226" t="s">
        <v>76</v>
      </c>
      <c r="AY605" s="20" t="s">
        <v>193</v>
      </c>
      <c r="BE605" s="227">
        <f>IF(N605="základní",J605,0)</f>
        <v>0</v>
      </c>
      <c r="BF605" s="227">
        <f>IF(N605="snížená",J605,0)</f>
        <v>0</v>
      </c>
      <c r="BG605" s="227">
        <f>IF(N605="zákl. přenesená",J605,0)</f>
        <v>0</v>
      </c>
      <c r="BH605" s="227">
        <f>IF(N605="sníž. přenesená",J605,0)</f>
        <v>0</v>
      </c>
      <c r="BI605" s="227">
        <f>IF(N605="nulová",J605,0)</f>
        <v>0</v>
      </c>
      <c r="BJ605" s="20" t="s">
        <v>76</v>
      </c>
      <c r="BK605" s="227">
        <f>ROUND(I605*H605,2)</f>
        <v>0</v>
      </c>
      <c r="BL605" s="20" t="s">
        <v>200</v>
      </c>
      <c r="BM605" s="226" t="s">
        <v>8236</v>
      </c>
    </row>
    <row r="606" s="2" customFormat="1">
      <c r="A606" s="41"/>
      <c r="B606" s="42"/>
      <c r="C606" s="43"/>
      <c r="D606" s="228" t="s">
        <v>202</v>
      </c>
      <c r="E606" s="43"/>
      <c r="F606" s="229" t="s">
        <v>7925</v>
      </c>
      <c r="G606" s="43"/>
      <c r="H606" s="43"/>
      <c r="I606" s="230"/>
      <c r="J606" s="43"/>
      <c r="K606" s="43"/>
      <c r="L606" s="47"/>
      <c r="M606" s="231"/>
      <c r="N606" s="232"/>
      <c r="O606" s="87"/>
      <c r="P606" s="87"/>
      <c r="Q606" s="87"/>
      <c r="R606" s="87"/>
      <c r="S606" s="87"/>
      <c r="T606" s="88"/>
      <c r="U606" s="41"/>
      <c r="V606" s="41"/>
      <c r="W606" s="41"/>
      <c r="X606" s="41"/>
      <c r="Y606" s="41"/>
      <c r="Z606" s="41"/>
      <c r="AA606" s="41"/>
      <c r="AB606" s="41"/>
      <c r="AC606" s="41"/>
      <c r="AD606" s="41"/>
      <c r="AE606" s="41"/>
      <c r="AT606" s="20" t="s">
        <v>202</v>
      </c>
      <c r="AU606" s="20" t="s">
        <v>76</v>
      </c>
    </row>
    <row r="607" s="2" customFormat="1" ht="16.5" customHeight="1">
      <c r="A607" s="41"/>
      <c r="B607" s="42"/>
      <c r="C607" s="215" t="s">
        <v>4571</v>
      </c>
      <c r="D607" s="215" t="s">
        <v>195</v>
      </c>
      <c r="E607" s="216" t="s">
        <v>7927</v>
      </c>
      <c r="F607" s="217" t="s">
        <v>7928</v>
      </c>
      <c r="G607" s="218" t="s">
        <v>1765</v>
      </c>
      <c r="H607" s="219">
        <v>15</v>
      </c>
      <c r="I607" s="220"/>
      <c r="J607" s="221">
        <f>ROUND(I607*H607,2)</f>
        <v>0</v>
      </c>
      <c r="K607" s="217" t="s">
        <v>19</v>
      </c>
      <c r="L607" s="47"/>
      <c r="M607" s="222" t="s">
        <v>19</v>
      </c>
      <c r="N607" s="223" t="s">
        <v>40</v>
      </c>
      <c r="O607" s="87"/>
      <c r="P607" s="224">
        <f>O607*H607</f>
        <v>0</v>
      </c>
      <c r="Q607" s="224">
        <v>0</v>
      </c>
      <c r="R607" s="224">
        <f>Q607*H607</f>
        <v>0</v>
      </c>
      <c r="S607" s="224">
        <v>0</v>
      </c>
      <c r="T607" s="225">
        <f>S607*H607</f>
        <v>0</v>
      </c>
      <c r="U607" s="41"/>
      <c r="V607" s="41"/>
      <c r="W607" s="41"/>
      <c r="X607" s="41"/>
      <c r="Y607" s="41"/>
      <c r="Z607" s="41"/>
      <c r="AA607" s="41"/>
      <c r="AB607" s="41"/>
      <c r="AC607" s="41"/>
      <c r="AD607" s="41"/>
      <c r="AE607" s="41"/>
      <c r="AR607" s="226" t="s">
        <v>200</v>
      </c>
      <c r="AT607" s="226" t="s">
        <v>195</v>
      </c>
      <c r="AU607" s="226" t="s">
        <v>76</v>
      </c>
      <c r="AY607" s="20" t="s">
        <v>193</v>
      </c>
      <c r="BE607" s="227">
        <f>IF(N607="základní",J607,0)</f>
        <v>0</v>
      </c>
      <c r="BF607" s="227">
        <f>IF(N607="snížená",J607,0)</f>
        <v>0</v>
      </c>
      <c r="BG607" s="227">
        <f>IF(N607="zákl. přenesená",J607,0)</f>
        <v>0</v>
      </c>
      <c r="BH607" s="227">
        <f>IF(N607="sníž. přenesená",J607,0)</f>
        <v>0</v>
      </c>
      <c r="BI607" s="227">
        <f>IF(N607="nulová",J607,0)</f>
        <v>0</v>
      </c>
      <c r="BJ607" s="20" t="s">
        <v>76</v>
      </c>
      <c r="BK607" s="227">
        <f>ROUND(I607*H607,2)</f>
        <v>0</v>
      </c>
      <c r="BL607" s="20" t="s">
        <v>200</v>
      </c>
      <c r="BM607" s="226" t="s">
        <v>8237</v>
      </c>
    </row>
    <row r="608" s="2" customFormat="1">
      <c r="A608" s="41"/>
      <c r="B608" s="42"/>
      <c r="C608" s="43"/>
      <c r="D608" s="228" t="s">
        <v>202</v>
      </c>
      <c r="E608" s="43"/>
      <c r="F608" s="229" t="s">
        <v>7928</v>
      </c>
      <c r="G608" s="43"/>
      <c r="H608" s="43"/>
      <c r="I608" s="230"/>
      <c r="J608" s="43"/>
      <c r="K608" s="43"/>
      <c r="L608" s="47"/>
      <c r="M608" s="231"/>
      <c r="N608" s="232"/>
      <c r="O608" s="87"/>
      <c r="P608" s="87"/>
      <c r="Q608" s="87"/>
      <c r="R608" s="87"/>
      <c r="S608" s="87"/>
      <c r="T608" s="88"/>
      <c r="U608" s="41"/>
      <c r="V608" s="41"/>
      <c r="W608" s="41"/>
      <c r="X608" s="41"/>
      <c r="Y608" s="41"/>
      <c r="Z608" s="41"/>
      <c r="AA608" s="41"/>
      <c r="AB608" s="41"/>
      <c r="AC608" s="41"/>
      <c r="AD608" s="41"/>
      <c r="AE608" s="41"/>
      <c r="AT608" s="20" t="s">
        <v>202</v>
      </c>
      <c r="AU608" s="20" t="s">
        <v>76</v>
      </c>
    </row>
    <row r="609" s="2" customFormat="1" ht="16.5" customHeight="1">
      <c r="A609" s="41"/>
      <c r="B609" s="42"/>
      <c r="C609" s="215" t="s">
        <v>4576</v>
      </c>
      <c r="D609" s="215" t="s">
        <v>195</v>
      </c>
      <c r="E609" s="216" t="s">
        <v>7965</v>
      </c>
      <c r="F609" s="217" t="s">
        <v>7966</v>
      </c>
      <c r="G609" s="218" t="s">
        <v>7609</v>
      </c>
      <c r="H609" s="219">
        <v>80</v>
      </c>
      <c r="I609" s="220"/>
      <c r="J609" s="221">
        <f>ROUND(I609*H609,2)</f>
        <v>0</v>
      </c>
      <c r="K609" s="217" t="s">
        <v>19</v>
      </c>
      <c r="L609" s="47"/>
      <c r="M609" s="222" t="s">
        <v>19</v>
      </c>
      <c r="N609" s="223" t="s">
        <v>40</v>
      </c>
      <c r="O609" s="87"/>
      <c r="P609" s="224">
        <f>O609*H609</f>
        <v>0</v>
      </c>
      <c r="Q609" s="224">
        <v>0</v>
      </c>
      <c r="R609" s="224">
        <f>Q609*H609</f>
        <v>0</v>
      </c>
      <c r="S609" s="224">
        <v>0</v>
      </c>
      <c r="T609" s="225">
        <f>S609*H609</f>
        <v>0</v>
      </c>
      <c r="U609" s="41"/>
      <c r="V609" s="41"/>
      <c r="W609" s="41"/>
      <c r="X609" s="41"/>
      <c r="Y609" s="41"/>
      <c r="Z609" s="41"/>
      <c r="AA609" s="41"/>
      <c r="AB609" s="41"/>
      <c r="AC609" s="41"/>
      <c r="AD609" s="41"/>
      <c r="AE609" s="41"/>
      <c r="AR609" s="226" t="s">
        <v>200</v>
      </c>
      <c r="AT609" s="226" t="s">
        <v>195</v>
      </c>
      <c r="AU609" s="226" t="s">
        <v>76</v>
      </c>
      <c r="AY609" s="20" t="s">
        <v>193</v>
      </c>
      <c r="BE609" s="227">
        <f>IF(N609="základní",J609,0)</f>
        <v>0</v>
      </c>
      <c r="BF609" s="227">
        <f>IF(N609="snížená",J609,0)</f>
        <v>0</v>
      </c>
      <c r="BG609" s="227">
        <f>IF(N609="zákl. přenesená",J609,0)</f>
        <v>0</v>
      </c>
      <c r="BH609" s="227">
        <f>IF(N609="sníž. přenesená",J609,0)</f>
        <v>0</v>
      </c>
      <c r="BI609" s="227">
        <f>IF(N609="nulová",J609,0)</f>
        <v>0</v>
      </c>
      <c r="BJ609" s="20" t="s">
        <v>76</v>
      </c>
      <c r="BK609" s="227">
        <f>ROUND(I609*H609,2)</f>
        <v>0</v>
      </c>
      <c r="BL609" s="20" t="s">
        <v>200</v>
      </c>
      <c r="BM609" s="226" t="s">
        <v>8238</v>
      </c>
    </row>
    <row r="610" s="2" customFormat="1">
      <c r="A610" s="41"/>
      <c r="B610" s="42"/>
      <c r="C610" s="43"/>
      <c r="D610" s="228" t="s">
        <v>202</v>
      </c>
      <c r="E610" s="43"/>
      <c r="F610" s="229" t="s">
        <v>7966</v>
      </c>
      <c r="G610" s="43"/>
      <c r="H610" s="43"/>
      <c r="I610" s="230"/>
      <c r="J610" s="43"/>
      <c r="K610" s="43"/>
      <c r="L610" s="47"/>
      <c r="M610" s="231"/>
      <c r="N610" s="232"/>
      <c r="O610" s="87"/>
      <c r="P610" s="87"/>
      <c r="Q610" s="87"/>
      <c r="R610" s="87"/>
      <c r="S610" s="87"/>
      <c r="T610" s="88"/>
      <c r="U610" s="41"/>
      <c r="V610" s="41"/>
      <c r="W610" s="41"/>
      <c r="X610" s="41"/>
      <c r="Y610" s="41"/>
      <c r="Z610" s="41"/>
      <c r="AA610" s="41"/>
      <c r="AB610" s="41"/>
      <c r="AC610" s="41"/>
      <c r="AD610" s="41"/>
      <c r="AE610" s="41"/>
      <c r="AT610" s="20" t="s">
        <v>202</v>
      </c>
      <c r="AU610" s="20" t="s">
        <v>76</v>
      </c>
    </row>
    <row r="611" s="2" customFormat="1" ht="16.5" customHeight="1">
      <c r="A611" s="41"/>
      <c r="B611" s="42"/>
      <c r="C611" s="215" t="s">
        <v>4581</v>
      </c>
      <c r="D611" s="215" t="s">
        <v>195</v>
      </c>
      <c r="E611" s="216" t="s">
        <v>8239</v>
      </c>
      <c r="F611" s="217" t="s">
        <v>8240</v>
      </c>
      <c r="G611" s="218" t="s">
        <v>7609</v>
      </c>
      <c r="H611" s="219">
        <v>40</v>
      </c>
      <c r="I611" s="220"/>
      <c r="J611" s="221">
        <f>ROUND(I611*H611,2)</f>
        <v>0</v>
      </c>
      <c r="K611" s="217" t="s">
        <v>19</v>
      </c>
      <c r="L611" s="47"/>
      <c r="M611" s="222" t="s">
        <v>19</v>
      </c>
      <c r="N611" s="223" t="s">
        <v>40</v>
      </c>
      <c r="O611" s="87"/>
      <c r="P611" s="224">
        <f>O611*H611</f>
        <v>0</v>
      </c>
      <c r="Q611" s="224">
        <v>0</v>
      </c>
      <c r="R611" s="224">
        <f>Q611*H611</f>
        <v>0</v>
      </c>
      <c r="S611" s="224">
        <v>0</v>
      </c>
      <c r="T611" s="225">
        <f>S611*H611</f>
        <v>0</v>
      </c>
      <c r="U611" s="41"/>
      <c r="V611" s="41"/>
      <c r="W611" s="41"/>
      <c r="X611" s="41"/>
      <c r="Y611" s="41"/>
      <c r="Z611" s="41"/>
      <c r="AA611" s="41"/>
      <c r="AB611" s="41"/>
      <c r="AC611" s="41"/>
      <c r="AD611" s="41"/>
      <c r="AE611" s="41"/>
      <c r="AR611" s="226" t="s">
        <v>200</v>
      </c>
      <c r="AT611" s="226" t="s">
        <v>195</v>
      </c>
      <c r="AU611" s="226" t="s">
        <v>76</v>
      </c>
      <c r="AY611" s="20" t="s">
        <v>193</v>
      </c>
      <c r="BE611" s="227">
        <f>IF(N611="základní",J611,0)</f>
        <v>0</v>
      </c>
      <c r="BF611" s="227">
        <f>IF(N611="snížená",J611,0)</f>
        <v>0</v>
      </c>
      <c r="BG611" s="227">
        <f>IF(N611="zákl. přenesená",J611,0)</f>
        <v>0</v>
      </c>
      <c r="BH611" s="227">
        <f>IF(N611="sníž. přenesená",J611,0)</f>
        <v>0</v>
      </c>
      <c r="BI611" s="227">
        <f>IF(N611="nulová",J611,0)</f>
        <v>0</v>
      </c>
      <c r="BJ611" s="20" t="s">
        <v>76</v>
      </c>
      <c r="BK611" s="227">
        <f>ROUND(I611*H611,2)</f>
        <v>0</v>
      </c>
      <c r="BL611" s="20" t="s">
        <v>200</v>
      </c>
      <c r="BM611" s="226" t="s">
        <v>8241</v>
      </c>
    </row>
    <row r="612" s="2" customFormat="1">
      <c r="A612" s="41"/>
      <c r="B612" s="42"/>
      <c r="C612" s="43"/>
      <c r="D612" s="228" t="s">
        <v>202</v>
      </c>
      <c r="E612" s="43"/>
      <c r="F612" s="229" t="s">
        <v>8240</v>
      </c>
      <c r="G612" s="43"/>
      <c r="H612" s="43"/>
      <c r="I612" s="230"/>
      <c r="J612" s="43"/>
      <c r="K612" s="43"/>
      <c r="L612" s="47"/>
      <c r="M612" s="231"/>
      <c r="N612" s="232"/>
      <c r="O612" s="87"/>
      <c r="P612" s="87"/>
      <c r="Q612" s="87"/>
      <c r="R612" s="87"/>
      <c r="S612" s="87"/>
      <c r="T612" s="88"/>
      <c r="U612" s="41"/>
      <c r="V612" s="41"/>
      <c r="W612" s="41"/>
      <c r="X612" s="41"/>
      <c r="Y612" s="41"/>
      <c r="Z612" s="41"/>
      <c r="AA612" s="41"/>
      <c r="AB612" s="41"/>
      <c r="AC612" s="41"/>
      <c r="AD612" s="41"/>
      <c r="AE612" s="41"/>
      <c r="AT612" s="20" t="s">
        <v>202</v>
      </c>
      <c r="AU612" s="20" t="s">
        <v>76</v>
      </c>
    </row>
    <row r="613" s="2" customFormat="1" ht="16.5" customHeight="1">
      <c r="A613" s="41"/>
      <c r="B613" s="42"/>
      <c r="C613" s="215" t="s">
        <v>4586</v>
      </c>
      <c r="D613" s="215" t="s">
        <v>195</v>
      </c>
      <c r="E613" s="216" t="s">
        <v>7939</v>
      </c>
      <c r="F613" s="217" t="s">
        <v>7940</v>
      </c>
      <c r="G613" s="218" t="s">
        <v>7609</v>
      </c>
      <c r="H613" s="219">
        <v>130</v>
      </c>
      <c r="I613" s="220"/>
      <c r="J613" s="221">
        <f>ROUND(I613*H613,2)</f>
        <v>0</v>
      </c>
      <c r="K613" s="217" t="s">
        <v>19</v>
      </c>
      <c r="L613" s="47"/>
      <c r="M613" s="222" t="s">
        <v>19</v>
      </c>
      <c r="N613" s="223" t="s">
        <v>40</v>
      </c>
      <c r="O613" s="87"/>
      <c r="P613" s="224">
        <f>O613*H613</f>
        <v>0</v>
      </c>
      <c r="Q613" s="224">
        <v>0</v>
      </c>
      <c r="R613" s="224">
        <f>Q613*H613</f>
        <v>0</v>
      </c>
      <c r="S613" s="224">
        <v>0</v>
      </c>
      <c r="T613" s="225">
        <f>S613*H613</f>
        <v>0</v>
      </c>
      <c r="U613" s="41"/>
      <c r="V613" s="41"/>
      <c r="W613" s="41"/>
      <c r="X613" s="41"/>
      <c r="Y613" s="41"/>
      <c r="Z613" s="41"/>
      <c r="AA613" s="41"/>
      <c r="AB613" s="41"/>
      <c r="AC613" s="41"/>
      <c r="AD613" s="41"/>
      <c r="AE613" s="41"/>
      <c r="AR613" s="226" t="s">
        <v>200</v>
      </c>
      <c r="AT613" s="226" t="s">
        <v>195</v>
      </c>
      <c r="AU613" s="226" t="s">
        <v>76</v>
      </c>
      <c r="AY613" s="20" t="s">
        <v>193</v>
      </c>
      <c r="BE613" s="227">
        <f>IF(N613="základní",J613,0)</f>
        <v>0</v>
      </c>
      <c r="BF613" s="227">
        <f>IF(N613="snížená",J613,0)</f>
        <v>0</v>
      </c>
      <c r="BG613" s="227">
        <f>IF(N613="zákl. přenesená",J613,0)</f>
        <v>0</v>
      </c>
      <c r="BH613" s="227">
        <f>IF(N613="sníž. přenesená",J613,0)</f>
        <v>0</v>
      </c>
      <c r="BI613" s="227">
        <f>IF(N613="nulová",J613,0)</f>
        <v>0</v>
      </c>
      <c r="BJ613" s="20" t="s">
        <v>76</v>
      </c>
      <c r="BK613" s="227">
        <f>ROUND(I613*H613,2)</f>
        <v>0</v>
      </c>
      <c r="BL613" s="20" t="s">
        <v>200</v>
      </c>
      <c r="BM613" s="226" t="s">
        <v>8242</v>
      </c>
    </row>
    <row r="614" s="2" customFormat="1">
      <c r="A614" s="41"/>
      <c r="B614" s="42"/>
      <c r="C614" s="43"/>
      <c r="D614" s="228" t="s">
        <v>202</v>
      </c>
      <c r="E614" s="43"/>
      <c r="F614" s="229" t="s">
        <v>7940</v>
      </c>
      <c r="G614" s="43"/>
      <c r="H614" s="43"/>
      <c r="I614" s="230"/>
      <c r="J614" s="43"/>
      <c r="K614" s="43"/>
      <c r="L614" s="47"/>
      <c r="M614" s="231"/>
      <c r="N614" s="232"/>
      <c r="O614" s="87"/>
      <c r="P614" s="87"/>
      <c r="Q614" s="87"/>
      <c r="R614" s="87"/>
      <c r="S614" s="87"/>
      <c r="T614" s="88"/>
      <c r="U614" s="41"/>
      <c r="V614" s="41"/>
      <c r="W614" s="41"/>
      <c r="X614" s="41"/>
      <c r="Y614" s="41"/>
      <c r="Z614" s="41"/>
      <c r="AA614" s="41"/>
      <c r="AB614" s="41"/>
      <c r="AC614" s="41"/>
      <c r="AD614" s="41"/>
      <c r="AE614" s="41"/>
      <c r="AT614" s="20" t="s">
        <v>202</v>
      </c>
      <c r="AU614" s="20" t="s">
        <v>76</v>
      </c>
    </row>
    <row r="615" s="2" customFormat="1" ht="16.5" customHeight="1">
      <c r="A615" s="41"/>
      <c r="B615" s="42"/>
      <c r="C615" s="215" t="s">
        <v>4592</v>
      </c>
      <c r="D615" s="215" t="s">
        <v>195</v>
      </c>
      <c r="E615" s="216" t="s">
        <v>7972</v>
      </c>
      <c r="F615" s="217" t="s">
        <v>7973</v>
      </c>
      <c r="G615" s="218" t="s">
        <v>7609</v>
      </c>
      <c r="H615" s="219">
        <v>30</v>
      </c>
      <c r="I615" s="220"/>
      <c r="J615" s="221">
        <f>ROUND(I615*H615,2)</f>
        <v>0</v>
      </c>
      <c r="K615" s="217" t="s">
        <v>19</v>
      </c>
      <c r="L615" s="47"/>
      <c r="M615" s="222" t="s">
        <v>19</v>
      </c>
      <c r="N615" s="223" t="s">
        <v>40</v>
      </c>
      <c r="O615" s="87"/>
      <c r="P615" s="224">
        <f>O615*H615</f>
        <v>0</v>
      </c>
      <c r="Q615" s="224">
        <v>0</v>
      </c>
      <c r="R615" s="224">
        <f>Q615*H615</f>
        <v>0</v>
      </c>
      <c r="S615" s="224">
        <v>0</v>
      </c>
      <c r="T615" s="225">
        <f>S615*H615</f>
        <v>0</v>
      </c>
      <c r="U615" s="41"/>
      <c r="V615" s="41"/>
      <c r="W615" s="41"/>
      <c r="X615" s="41"/>
      <c r="Y615" s="41"/>
      <c r="Z615" s="41"/>
      <c r="AA615" s="41"/>
      <c r="AB615" s="41"/>
      <c r="AC615" s="41"/>
      <c r="AD615" s="41"/>
      <c r="AE615" s="41"/>
      <c r="AR615" s="226" t="s">
        <v>200</v>
      </c>
      <c r="AT615" s="226" t="s">
        <v>195</v>
      </c>
      <c r="AU615" s="226" t="s">
        <v>76</v>
      </c>
      <c r="AY615" s="20" t="s">
        <v>193</v>
      </c>
      <c r="BE615" s="227">
        <f>IF(N615="základní",J615,0)</f>
        <v>0</v>
      </c>
      <c r="BF615" s="227">
        <f>IF(N615="snížená",J615,0)</f>
        <v>0</v>
      </c>
      <c r="BG615" s="227">
        <f>IF(N615="zákl. přenesená",J615,0)</f>
        <v>0</v>
      </c>
      <c r="BH615" s="227">
        <f>IF(N615="sníž. přenesená",J615,0)</f>
        <v>0</v>
      </c>
      <c r="BI615" s="227">
        <f>IF(N615="nulová",J615,0)</f>
        <v>0</v>
      </c>
      <c r="BJ615" s="20" t="s">
        <v>76</v>
      </c>
      <c r="BK615" s="227">
        <f>ROUND(I615*H615,2)</f>
        <v>0</v>
      </c>
      <c r="BL615" s="20" t="s">
        <v>200</v>
      </c>
      <c r="BM615" s="226" t="s">
        <v>8243</v>
      </c>
    </row>
    <row r="616" s="2" customFormat="1">
      <c r="A616" s="41"/>
      <c r="B616" s="42"/>
      <c r="C616" s="43"/>
      <c r="D616" s="228" t="s">
        <v>202</v>
      </c>
      <c r="E616" s="43"/>
      <c r="F616" s="229" t="s">
        <v>7973</v>
      </c>
      <c r="G616" s="43"/>
      <c r="H616" s="43"/>
      <c r="I616" s="230"/>
      <c r="J616" s="43"/>
      <c r="K616" s="43"/>
      <c r="L616" s="47"/>
      <c r="M616" s="231"/>
      <c r="N616" s="232"/>
      <c r="O616" s="87"/>
      <c r="P616" s="87"/>
      <c r="Q616" s="87"/>
      <c r="R616" s="87"/>
      <c r="S616" s="87"/>
      <c r="T616" s="88"/>
      <c r="U616" s="41"/>
      <c r="V616" s="41"/>
      <c r="W616" s="41"/>
      <c r="X616" s="41"/>
      <c r="Y616" s="41"/>
      <c r="Z616" s="41"/>
      <c r="AA616" s="41"/>
      <c r="AB616" s="41"/>
      <c r="AC616" s="41"/>
      <c r="AD616" s="41"/>
      <c r="AE616" s="41"/>
      <c r="AT616" s="20" t="s">
        <v>202</v>
      </c>
      <c r="AU616" s="20" t="s">
        <v>76</v>
      </c>
    </row>
    <row r="617" s="2" customFormat="1" ht="16.5" customHeight="1">
      <c r="A617" s="41"/>
      <c r="B617" s="42"/>
      <c r="C617" s="215" t="s">
        <v>4597</v>
      </c>
      <c r="D617" s="215" t="s">
        <v>195</v>
      </c>
      <c r="E617" s="216" t="s">
        <v>7969</v>
      </c>
      <c r="F617" s="217" t="s">
        <v>7970</v>
      </c>
      <c r="G617" s="218" t="s">
        <v>7609</v>
      </c>
      <c r="H617" s="219">
        <v>10</v>
      </c>
      <c r="I617" s="220"/>
      <c r="J617" s="221">
        <f>ROUND(I617*H617,2)</f>
        <v>0</v>
      </c>
      <c r="K617" s="217" t="s">
        <v>19</v>
      </c>
      <c r="L617" s="47"/>
      <c r="M617" s="222" t="s">
        <v>19</v>
      </c>
      <c r="N617" s="223" t="s">
        <v>40</v>
      </c>
      <c r="O617" s="87"/>
      <c r="P617" s="224">
        <f>O617*H617</f>
        <v>0</v>
      </c>
      <c r="Q617" s="224">
        <v>0</v>
      </c>
      <c r="R617" s="224">
        <f>Q617*H617</f>
        <v>0</v>
      </c>
      <c r="S617" s="224">
        <v>0</v>
      </c>
      <c r="T617" s="225">
        <f>S617*H617</f>
        <v>0</v>
      </c>
      <c r="U617" s="41"/>
      <c r="V617" s="41"/>
      <c r="W617" s="41"/>
      <c r="X617" s="41"/>
      <c r="Y617" s="41"/>
      <c r="Z617" s="41"/>
      <c r="AA617" s="41"/>
      <c r="AB617" s="41"/>
      <c r="AC617" s="41"/>
      <c r="AD617" s="41"/>
      <c r="AE617" s="41"/>
      <c r="AR617" s="226" t="s">
        <v>200</v>
      </c>
      <c r="AT617" s="226" t="s">
        <v>195</v>
      </c>
      <c r="AU617" s="226" t="s">
        <v>76</v>
      </c>
      <c r="AY617" s="20" t="s">
        <v>193</v>
      </c>
      <c r="BE617" s="227">
        <f>IF(N617="základní",J617,0)</f>
        <v>0</v>
      </c>
      <c r="BF617" s="227">
        <f>IF(N617="snížená",J617,0)</f>
        <v>0</v>
      </c>
      <c r="BG617" s="227">
        <f>IF(N617="zákl. přenesená",J617,0)</f>
        <v>0</v>
      </c>
      <c r="BH617" s="227">
        <f>IF(N617="sníž. přenesená",J617,0)</f>
        <v>0</v>
      </c>
      <c r="BI617" s="227">
        <f>IF(N617="nulová",J617,0)</f>
        <v>0</v>
      </c>
      <c r="BJ617" s="20" t="s">
        <v>76</v>
      </c>
      <c r="BK617" s="227">
        <f>ROUND(I617*H617,2)</f>
        <v>0</v>
      </c>
      <c r="BL617" s="20" t="s">
        <v>200</v>
      </c>
      <c r="BM617" s="226" t="s">
        <v>8244</v>
      </c>
    </row>
    <row r="618" s="2" customFormat="1">
      <c r="A618" s="41"/>
      <c r="B618" s="42"/>
      <c r="C618" s="43"/>
      <c r="D618" s="228" t="s">
        <v>202</v>
      </c>
      <c r="E618" s="43"/>
      <c r="F618" s="229" t="s">
        <v>7970</v>
      </c>
      <c r="G618" s="43"/>
      <c r="H618" s="43"/>
      <c r="I618" s="230"/>
      <c r="J618" s="43"/>
      <c r="K618" s="43"/>
      <c r="L618" s="47"/>
      <c r="M618" s="231"/>
      <c r="N618" s="232"/>
      <c r="O618" s="87"/>
      <c r="P618" s="87"/>
      <c r="Q618" s="87"/>
      <c r="R618" s="87"/>
      <c r="S618" s="87"/>
      <c r="T618" s="88"/>
      <c r="U618" s="41"/>
      <c r="V618" s="41"/>
      <c r="W618" s="41"/>
      <c r="X618" s="41"/>
      <c r="Y618" s="41"/>
      <c r="Z618" s="41"/>
      <c r="AA618" s="41"/>
      <c r="AB618" s="41"/>
      <c r="AC618" s="41"/>
      <c r="AD618" s="41"/>
      <c r="AE618" s="41"/>
      <c r="AT618" s="20" t="s">
        <v>202</v>
      </c>
      <c r="AU618" s="20" t="s">
        <v>76</v>
      </c>
    </row>
    <row r="619" s="2" customFormat="1" ht="16.5" customHeight="1">
      <c r="A619" s="41"/>
      <c r="B619" s="42"/>
      <c r="C619" s="215" t="s">
        <v>4606</v>
      </c>
      <c r="D619" s="215" t="s">
        <v>195</v>
      </c>
      <c r="E619" s="216" t="s">
        <v>7936</v>
      </c>
      <c r="F619" s="217" t="s">
        <v>7937</v>
      </c>
      <c r="G619" s="218" t="s">
        <v>7609</v>
      </c>
      <c r="H619" s="219">
        <v>15</v>
      </c>
      <c r="I619" s="220"/>
      <c r="J619" s="221">
        <f>ROUND(I619*H619,2)</f>
        <v>0</v>
      </c>
      <c r="K619" s="217" t="s">
        <v>19</v>
      </c>
      <c r="L619" s="47"/>
      <c r="M619" s="222" t="s">
        <v>19</v>
      </c>
      <c r="N619" s="223" t="s">
        <v>40</v>
      </c>
      <c r="O619" s="87"/>
      <c r="P619" s="224">
        <f>O619*H619</f>
        <v>0</v>
      </c>
      <c r="Q619" s="224">
        <v>0</v>
      </c>
      <c r="R619" s="224">
        <f>Q619*H619</f>
        <v>0</v>
      </c>
      <c r="S619" s="224">
        <v>0</v>
      </c>
      <c r="T619" s="225">
        <f>S619*H619</f>
        <v>0</v>
      </c>
      <c r="U619" s="41"/>
      <c r="V619" s="41"/>
      <c r="W619" s="41"/>
      <c r="X619" s="41"/>
      <c r="Y619" s="41"/>
      <c r="Z619" s="41"/>
      <c r="AA619" s="41"/>
      <c r="AB619" s="41"/>
      <c r="AC619" s="41"/>
      <c r="AD619" s="41"/>
      <c r="AE619" s="41"/>
      <c r="AR619" s="226" t="s">
        <v>200</v>
      </c>
      <c r="AT619" s="226" t="s">
        <v>195</v>
      </c>
      <c r="AU619" s="226" t="s">
        <v>76</v>
      </c>
      <c r="AY619" s="20" t="s">
        <v>193</v>
      </c>
      <c r="BE619" s="227">
        <f>IF(N619="základní",J619,0)</f>
        <v>0</v>
      </c>
      <c r="BF619" s="227">
        <f>IF(N619="snížená",J619,0)</f>
        <v>0</v>
      </c>
      <c r="BG619" s="227">
        <f>IF(N619="zákl. přenesená",J619,0)</f>
        <v>0</v>
      </c>
      <c r="BH619" s="227">
        <f>IF(N619="sníž. přenesená",J619,0)</f>
        <v>0</v>
      </c>
      <c r="BI619" s="227">
        <f>IF(N619="nulová",J619,0)</f>
        <v>0</v>
      </c>
      <c r="BJ619" s="20" t="s">
        <v>76</v>
      </c>
      <c r="BK619" s="227">
        <f>ROUND(I619*H619,2)</f>
        <v>0</v>
      </c>
      <c r="BL619" s="20" t="s">
        <v>200</v>
      </c>
      <c r="BM619" s="226" t="s">
        <v>8245</v>
      </c>
    </row>
    <row r="620" s="2" customFormat="1">
      <c r="A620" s="41"/>
      <c r="B620" s="42"/>
      <c r="C620" s="43"/>
      <c r="D620" s="228" t="s">
        <v>202</v>
      </c>
      <c r="E620" s="43"/>
      <c r="F620" s="229" t="s">
        <v>7937</v>
      </c>
      <c r="G620" s="43"/>
      <c r="H620" s="43"/>
      <c r="I620" s="230"/>
      <c r="J620" s="43"/>
      <c r="K620" s="43"/>
      <c r="L620" s="47"/>
      <c r="M620" s="231"/>
      <c r="N620" s="232"/>
      <c r="O620" s="87"/>
      <c r="P620" s="87"/>
      <c r="Q620" s="87"/>
      <c r="R620" s="87"/>
      <c r="S620" s="87"/>
      <c r="T620" s="88"/>
      <c r="U620" s="41"/>
      <c r="V620" s="41"/>
      <c r="W620" s="41"/>
      <c r="X620" s="41"/>
      <c r="Y620" s="41"/>
      <c r="Z620" s="41"/>
      <c r="AA620" s="41"/>
      <c r="AB620" s="41"/>
      <c r="AC620" s="41"/>
      <c r="AD620" s="41"/>
      <c r="AE620" s="41"/>
      <c r="AT620" s="20" t="s">
        <v>202</v>
      </c>
      <c r="AU620" s="20" t="s">
        <v>76</v>
      </c>
    </row>
    <row r="621" s="2" customFormat="1" ht="16.5" customHeight="1">
      <c r="A621" s="41"/>
      <c r="B621" s="42"/>
      <c r="C621" s="215" t="s">
        <v>4615</v>
      </c>
      <c r="D621" s="215" t="s">
        <v>195</v>
      </c>
      <c r="E621" s="216" t="s">
        <v>7975</v>
      </c>
      <c r="F621" s="217" t="s">
        <v>7976</v>
      </c>
      <c r="G621" s="218" t="s">
        <v>7609</v>
      </c>
      <c r="H621" s="219">
        <v>2</v>
      </c>
      <c r="I621" s="220"/>
      <c r="J621" s="221">
        <f>ROUND(I621*H621,2)</f>
        <v>0</v>
      </c>
      <c r="K621" s="217" t="s">
        <v>19</v>
      </c>
      <c r="L621" s="47"/>
      <c r="M621" s="222" t="s">
        <v>19</v>
      </c>
      <c r="N621" s="223" t="s">
        <v>40</v>
      </c>
      <c r="O621" s="87"/>
      <c r="P621" s="224">
        <f>O621*H621</f>
        <v>0</v>
      </c>
      <c r="Q621" s="224">
        <v>0</v>
      </c>
      <c r="R621" s="224">
        <f>Q621*H621</f>
        <v>0</v>
      </c>
      <c r="S621" s="224">
        <v>0</v>
      </c>
      <c r="T621" s="225">
        <f>S621*H621</f>
        <v>0</v>
      </c>
      <c r="U621" s="41"/>
      <c r="V621" s="41"/>
      <c r="W621" s="41"/>
      <c r="X621" s="41"/>
      <c r="Y621" s="41"/>
      <c r="Z621" s="41"/>
      <c r="AA621" s="41"/>
      <c r="AB621" s="41"/>
      <c r="AC621" s="41"/>
      <c r="AD621" s="41"/>
      <c r="AE621" s="41"/>
      <c r="AR621" s="226" t="s">
        <v>200</v>
      </c>
      <c r="AT621" s="226" t="s">
        <v>195</v>
      </c>
      <c r="AU621" s="226" t="s">
        <v>76</v>
      </c>
      <c r="AY621" s="20" t="s">
        <v>193</v>
      </c>
      <c r="BE621" s="227">
        <f>IF(N621="základní",J621,0)</f>
        <v>0</v>
      </c>
      <c r="BF621" s="227">
        <f>IF(N621="snížená",J621,0)</f>
        <v>0</v>
      </c>
      <c r="BG621" s="227">
        <f>IF(N621="zákl. přenesená",J621,0)</f>
        <v>0</v>
      </c>
      <c r="BH621" s="227">
        <f>IF(N621="sníž. přenesená",J621,0)</f>
        <v>0</v>
      </c>
      <c r="BI621" s="227">
        <f>IF(N621="nulová",J621,0)</f>
        <v>0</v>
      </c>
      <c r="BJ621" s="20" t="s">
        <v>76</v>
      </c>
      <c r="BK621" s="227">
        <f>ROUND(I621*H621,2)</f>
        <v>0</v>
      </c>
      <c r="BL621" s="20" t="s">
        <v>200</v>
      </c>
      <c r="BM621" s="226" t="s">
        <v>8246</v>
      </c>
    </row>
    <row r="622" s="2" customFormat="1">
      <c r="A622" s="41"/>
      <c r="B622" s="42"/>
      <c r="C622" s="43"/>
      <c r="D622" s="228" t="s">
        <v>202</v>
      </c>
      <c r="E622" s="43"/>
      <c r="F622" s="229" t="s">
        <v>7976</v>
      </c>
      <c r="G622" s="43"/>
      <c r="H622" s="43"/>
      <c r="I622" s="230"/>
      <c r="J622" s="43"/>
      <c r="K622" s="43"/>
      <c r="L622" s="47"/>
      <c r="M622" s="231"/>
      <c r="N622" s="232"/>
      <c r="O622" s="87"/>
      <c r="P622" s="87"/>
      <c r="Q622" s="87"/>
      <c r="R622" s="87"/>
      <c r="S622" s="87"/>
      <c r="T622" s="88"/>
      <c r="U622" s="41"/>
      <c r="V622" s="41"/>
      <c r="W622" s="41"/>
      <c r="X622" s="41"/>
      <c r="Y622" s="41"/>
      <c r="Z622" s="41"/>
      <c r="AA622" s="41"/>
      <c r="AB622" s="41"/>
      <c r="AC622" s="41"/>
      <c r="AD622" s="41"/>
      <c r="AE622" s="41"/>
      <c r="AT622" s="20" t="s">
        <v>202</v>
      </c>
      <c r="AU622" s="20" t="s">
        <v>76</v>
      </c>
    </row>
    <row r="623" s="2" customFormat="1" ht="16.5" customHeight="1">
      <c r="A623" s="41"/>
      <c r="B623" s="42"/>
      <c r="C623" s="215" t="s">
        <v>4630</v>
      </c>
      <c r="D623" s="215" t="s">
        <v>195</v>
      </c>
      <c r="E623" s="216" t="s">
        <v>8247</v>
      </c>
      <c r="F623" s="217" t="s">
        <v>8120</v>
      </c>
      <c r="G623" s="218" t="s">
        <v>7609</v>
      </c>
      <c r="H623" s="219">
        <v>9</v>
      </c>
      <c r="I623" s="220"/>
      <c r="J623" s="221">
        <f>ROUND(I623*H623,2)</f>
        <v>0</v>
      </c>
      <c r="K623" s="217" t="s">
        <v>19</v>
      </c>
      <c r="L623" s="47"/>
      <c r="M623" s="222" t="s">
        <v>19</v>
      </c>
      <c r="N623" s="223" t="s">
        <v>40</v>
      </c>
      <c r="O623" s="87"/>
      <c r="P623" s="224">
        <f>O623*H623</f>
        <v>0</v>
      </c>
      <c r="Q623" s="224">
        <v>0</v>
      </c>
      <c r="R623" s="224">
        <f>Q623*H623</f>
        <v>0</v>
      </c>
      <c r="S623" s="224">
        <v>0</v>
      </c>
      <c r="T623" s="225">
        <f>S623*H623</f>
        <v>0</v>
      </c>
      <c r="U623" s="41"/>
      <c r="V623" s="41"/>
      <c r="W623" s="41"/>
      <c r="X623" s="41"/>
      <c r="Y623" s="41"/>
      <c r="Z623" s="41"/>
      <c r="AA623" s="41"/>
      <c r="AB623" s="41"/>
      <c r="AC623" s="41"/>
      <c r="AD623" s="41"/>
      <c r="AE623" s="41"/>
      <c r="AR623" s="226" t="s">
        <v>200</v>
      </c>
      <c r="AT623" s="226" t="s">
        <v>195</v>
      </c>
      <c r="AU623" s="226" t="s">
        <v>76</v>
      </c>
      <c r="AY623" s="20" t="s">
        <v>193</v>
      </c>
      <c r="BE623" s="227">
        <f>IF(N623="základní",J623,0)</f>
        <v>0</v>
      </c>
      <c r="BF623" s="227">
        <f>IF(N623="snížená",J623,0)</f>
        <v>0</v>
      </c>
      <c r="BG623" s="227">
        <f>IF(N623="zákl. přenesená",J623,0)</f>
        <v>0</v>
      </c>
      <c r="BH623" s="227">
        <f>IF(N623="sníž. přenesená",J623,0)</f>
        <v>0</v>
      </c>
      <c r="BI623" s="227">
        <f>IF(N623="nulová",J623,0)</f>
        <v>0</v>
      </c>
      <c r="BJ623" s="20" t="s">
        <v>76</v>
      </c>
      <c r="BK623" s="227">
        <f>ROUND(I623*H623,2)</f>
        <v>0</v>
      </c>
      <c r="BL623" s="20" t="s">
        <v>200</v>
      </c>
      <c r="BM623" s="226" t="s">
        <v>8248</v>
      </c>
    </row>
    <row r="624" s="2" customFormat="1">
      <c r="A624" s="41"/>
      <c r="B624" s="42"/>
      <c r="C624" s="43"/>
      <c r="D624" s="228" t="s">
        <v>202</v>
      </c>
      <c r="E624" s="43"/>
      <c r="F624" s="229" t="s">
        <v>8120</v>
      </c>
      <c r="G624" s="43"/>
      <c r="H624" s="43"/>
      <c r="I624" s="230"/>
      <c r="J624" s="43"/>
      <c r="K624" s="43"/>
      <c r="L624" s="47"/>
      <c r="M624" s="231"/>
      <c r="N624" s="232"/>
      <c r="O624" s="87"/>
      <c r="P624" s="87"/>
      <c r="Q624" s="87"/>
      <c r="R624" s="87"/>
      <c r="S624" s="87"/>
      <c r="T624" s="88"/>
      <c r="U624" s="41"/>
      <c r="V624" s="41"/>
      <c r="W624" s="41"/>
      <c r="X624" s="41"/>
      <c r="Y624" s="41"/>
      <c r="Z624" s="41"/>
      <c r="AA624" s="41"/>
      <c r="AB624" s="41"/>
      <c r="AC624" s="41"/>
      <c r="AD624" s="41"/>
      <c r="AE624" s="41"/>
      <c r="AT624" s="20" t="s">
        <v>202</v>
      </c>
      <c r="AU624" s="20" t="s">
        <v>76</v>
      </c>
    </row>
    <row r="625" s="2" customFormat="1" ht="16.5" customHeight="1">
      <c r="A625" s="41"/>
      <c r="B625" s="42"/>
      <c r="C625" s="215" t="s">
        <v>4638</v>
      </c>
      <c r="D625" s="215" t="s">
        <v>195</v>
      </c>
      <c r="E625" s="216" t="s">
        <v>8249</v>
      </c>
      <c r="F625" s="217" t="s">
        <v>8250</v>
      </c>
      <c r="G625" s="218" t="s">
        <v>7609</v>
      </c>
      <c r="H625" s="219">
        <v>3</v>
      </c>
      <c r="I625" s="220"/>
      <c r="J625" s="221">
        <f>ROUND(I625*H625,2)</f>
        <v>0</v>
      </c>
      <c r="K625" s="217" t="s">
        <v>19</v>
      </c>
      <c r="L625" s="47"/>
      <c r="M625" s="222" t="s">
        <v>19</v>
      </c>
      <c r="N625" s="223" t="s">
        <v>40</v>
      </c>
      <c r="O625" s="87"/>
      <c r="P625" s="224">
        <f>O625*H625</f>
        <v>0</v>
      </c>
      <c r="Q625" s="224">
        <v>0</v>
      </c>
      <c r="R625" s="224">
        <f>Q625*H625</f>
        <v>0</v>
      </c>
      <c r="S625" s="224">
        <v>0</v>
      </c>
      <c r="T625" s="225">
        <f>S625*H625</f>
        <v>0</v>
      </c>
      <c r="U625" s="41"/>
      <c r="V625" s="41"/>
      <c r="W625" s="41"/>
      <c r="X625" s="41"/>
      <c r="Y625" s="41"/>
      <c r="Z625" s="41"/>
      <c r="AA625" s="41"/>
      <c r="AB625" s="41"/>
      <c r="AC625" s="41"/>
      <c r="AD625" s="41"/>
      <c r="AE625" s="41"/>
      <c r="AR625" s="226" t="s">
        <v>200</v>
      </c>
      <c r="AT625" s="226" t="s">
        <v>195</v>
      </c>
      <c r="AU625" s="226" t="s">
        <v>76</v>
      </c>
      <c r="AY625" s="20" t="s">
        <v>193</v>
      </c>
      <c r="BE625" s="227">
        <f>IF(N625="základní",J625,0)</f>
        <v>0</v>
      </c>
      <c r="BF625" s="227">
        <f>IF(N625="snížená",J625,0)</f>
        <v>0</v>
      </c>
      <c r="BG625" s="227">
        <f>IF(N625="zákl. přenesená",J625,0)</f>
        <v>0</v>
      </c>
      <c r="BH625" s="227">
        <f>IF(N625="sníž. přenesená",J625,0)</f>
        <v>0</v>
      </c>
      <c r="BI625" s="227">
        <f>IF(N625="nulová",J625,0)</f>
        <v>0</v>
      </c>
      <c r="BJ625" s="20" t="s">
        <v>76</v>
      </c>
      <c r="BK625" s="227">
        <f>ROUND(I625*H625,2)</f>
        <v>0</v>
      </c>
      <c r="BL625" s="20" t="s">
        <v>200</v>
      </c>
      <c r="BM625" s="226" t="s">
        <v>8251</v>
      </c>
    </row>
    <row r="626" s="2" customFormat="1">
      <c r="A626" s="41"/>
      <c r="B626" s="42"/>
      <c r="C626" s="43"/>
      <c r="D626" s="228" t="s">
        <v>202</v>
      </c>
      <c r="E626" s="43"/>
      <c r="F626" s="229" t="s">
        <v>8250</v>
      </c>
      <c r="G626" s="43"/>
      <c r="H626" s="43"/>
      <c r="I626" s="230"/>
      <c r="J626" s="43"/>
      <c r="K626" s="43"/>
      <c r="L626" s="47"/>
      <c r="M626" s="231"/>
      <c r="N626" s="232"/>
      <c r="O626" s="87"/>
      <c r="P626" s="87"/>
      <c r="Q626" s="87"/>
      <c r="R626" s="87"/>
      <c r="S626" s="87"/>
      <c r="T626" s="88"/>
      <c r="U626" s="41"/>
      <c r="V626" s="41"/>
      <c r="W626" s="41"/>
      <c r="X626" s="41"/>
      <c r="Y626" s="41"/>
      <c r="Z626" s="41"/>
      <c r="AA626" s="41"/>
      <c r="AB626" s="41"/>
      <c r="AC626" s="41"/>
      <c r="AD626" s="41"/>
      <c r="AE626" s="41"/>
      <c r="AT626" s="20" t="s">
        <v>202</v>
      </c>
      <c r="AU626" s="20" t="s">
        <v>76</v>
      </c>
    </row>
    <row r="627" s="2" customFormat="1" ht="24.15" customHeight="1">
      <c r="A627" s="41"/>
      <c r="B627" s="42"/>
      <c r="C627" s="215" t="s">
        <v>4644</v>
      </c>
      <c r="D627" s="215" t="s">
        <v>195</v>
      </c>
      <c r="E627" s="216" t="s">
        <v>8252</v>
      </c>
      <c r="F627" s="217" t="s">
        <v>7916</v>
      </c>
      <c r="G627" s="218" t="s">
        <v>7661</v>
      </c>
      <c r="H627" s="219">
        <v>1</v>
      </c>
      <c r="I627" s="220"/>
      <c r="J627" s="221">
        <f>ROUND(I627*H627,2)</f>
        <v>0</v>
      </c>
      <c r="K627" s="217" t="s">
        <v>19</v>
      </c>
      <c r="L627" s="47"/>
      <c r="M627" s="222" t="s">
        <v>19</v>
      </c>
      <c r="N627" s="223" t="s">
        <v>40</v>
      </c>
      <c r="O627" s="87"/>
      <c r="P627" s="224">
        <f>O627*H627</f>
        <v>0</v>
      </c>
      <c r="Q627" s="224">
        <v>0</v>
      </c>
      <c r="R627" s="224">
        <f>Q627*H627</f>
        <v>0</v>
      </c>
      <c r="S627" s="224">
        <v>0</v>
      </c>
      <c r="T627" s="225">
        <f>S627*H627</f>
        <v>0</v>
      </c>
      <c r="U627" s="41"/>
      <c r="V627" s="41"/>
      <c r="W627" s="41"/>
      <c r="X627" s="41"/>
      <c r="Y627" s="41"/>
      <c r="Z627" s="41"/>
      <c r="AA627" s="41"/>
      <c r="AB627" s="41"/>
      <c r="AC627" s="41"/>
      <c r="AD627" s="41"/>
      <c r="AE627" s="41"/>
      <c r="AR627" s="226" t="s">
        <v>200</v>
      </c>
      <c r="AT627" s="226" t="s">
        <v>195</v>
      </c>
      <c r="AU627" s="226" t="s">
        <v>76</v>
      </c>
      <c r="AY627" s="20" t="s">
        <v>193</v>
      </c>
      <c r="BE627" s="227">
        <f>IF(N627="základní",J627,0)</f>
        <v>0</v>
      </c>
      <c r="BF627" s="227">
        <f>IF(N627="snížená",J627,0)</f>
        <v>0</v>
      </c>
      <c r="BG627" s="227">
        <f>IF(N627="zákl. přenesená",J627,0)</f>
        <v>0</v>
      </c>
      <c r="BH627" s="227">
        <f>IF(N627="sníž. přenesená",J627,0)</f>
        <v>0</v>
      </c>
      <c r="BI627" s="227">
        <f>IF(N627="nulová",J627,0)</f>
        <v>0</v>
      </c>
      <c r="BJ627" s="20" t="s">
        <v>76</v>
      </c>
      <c r="BK627" s="227">
        <f>ROUND(I627*H627,2)</f>
        <v>0</v>
      </c>
      <c r="BL627" s="20" t="s">
        <v>200</v>
      </c>
      <c r="BM627" s="226" t="s">
        <v>8253</v>
      </c>
    </row>
    <row r="628" s="2" customFormat="1">
      <c r="A628" s="41"/>
      <c r="B628" s="42"/>
      <c r="C628" s="43"/>
      <c r="D628" s="228" t="s">
        <v>202</v>
      </c>
      <c r="E628" s="43"/>
      <c r="F628" s="229" t="s">
        <v>7916</v>
      </c>
      <c r="G628" s="43"/>
      <c r="H628" s="43"/>
      <c r="I628" s="230"/>
      <c r="J628" s="43"/>
      <c r="K628" s="43"/>
      <c r="L628" s="47"/>
      <c r="M628" s="231"/>
      <c r="N628" s="232"/>
      <c r="O628" s="87"/>
      <c r="P628" s="87"/>
      <c r="Q628" s="87"/>
      <c r="R628" s="87"/>
      <c r="S628" s="87"/>
      <c r="T628" s="88"/>
      <c r="U628" s="41"/>
      <c r="V628" s="41"/>
      <c r="W628" s="41"/>
      <c r="X628" s="41"/>
      <c r="Y628" s="41"/>
      <c r="Z628" s="41"/>
      <c r="AA628" s="41"/>
      <c r="AB628" s="41"/>
      <c r="AC628" s="41"/>
      <c r="AD628" s="41"/>
      <c r="AE628" s="41"/>
      <c r="AT628" s="20" t="s">
        <v>202</v>
      </c>
      <c r="AU628" s="20" t="s">
        <v>76</v>
      </c>
    </row>
    <row r="629" s="2" customFormat="1" ht="24.15" customHeight="1">
      <c r="A629" s="41"/>
      <c r="B629" s="42"/>
      <c r="C629" s="215" t="s">
        <v>4647</v>
      </c>
      <c r="D629" s="215" t="s">
        <v>195</v>
      </c>
      <c r="E629" s="216" t="s">
        <v>8254</v>
      </c>
      <c r="F629" s="217" t="s">
        <v>8255</v>
      </c>
      <c r="G629" s="218" t="s">
        <v>7661</v>
      </c>
      <c r="H629" s="219">
        <v>1</v>
      </c>
      <c r="I629" s="220"/>
      <c r="J629" s="221">
        <f>ROUND(I629*H629,2)</f>
        <v>0</v>
      </c>
      <c r="K629" s="217" t="s">
        <v>19</v>
      </c>
      <c r="L629" s="47"/>
      <c r="M629" s="222" t="s">
        <v>19</v>
      </c>
      <c r="N629" s="223" t="s">
        <v>40</v>
      </c>
      <c r="O629" s="87"/>
      <c r="P629" s="224">
        <f>O629*H629</f>
        <v>0</v>
      </c>
      <c r="Q629" s="224">
        <v>0</v>
      </c>
      <c r="R629" s="224">
        <f>Q629*H629</f>
        <v>0</v>
      </c>
      <c r="S629" s="224">
        <v>0</v>
      </c>
      <c r="T629" s="225">
        <f>S629*H629</f>
        <v>0</v>
      </c>
      <c r="U629" s="41"/>
      <c r="V629" s="41"/>
      <c r="W629" s="41"/>
      <c r="X629" s="41"/>
      <c r="Y629" s="41"/>
      <c r="Z629" s="41"/>
      <c r="AA629" s="41"/>
      <c r="AB629" s="41"/>
      <c r="AC629" s="41"/>
      <c r="AD629" s="41"/>
      <c r="AE629" s="41"/>
      <c r="AR629" s="226" t="s">
        <v>200</v>
      </c>
      <c r="AT629" s="226" t="s">
        <v>195</v>
      </c>
      <c r="AU629" s="226" t="s">
        <v>76</v>
      </c>
      <c r="AY629" s="20" t="s">
        <v>193</v>
      </c>
      <c r="BE629" s="227">
        <f>IF(N629="základní",J629,0)</f>
        <v>0</v>
      </c>
      <c r="BF629" s="227">
        <f>IF(N629="snížená",J629,0)</f>
        <v>0</v>
      </c>
      <c r="BG629" s="227">
        <f>IF(N629="zákl. přenesená",J629,0)</f>
        <v>0</v>
      </c>
      <c r="BH629" s="227">
        <f>IF(N629="sníž. přenesená",J629,0)</f>
        <v>0</v>
      </c>
      <c r="BI629" s="227">
        <f>IF(N629="nulová",J629,0)</f>
        <v>0</v>
      </c>
      <c r="BJ629" s="20" t="s">
        <v>76</v>
      </c>
      <c r="BK629" s="227">
        <f>ROUND(I629*H629,2)</f>
        <v>0</v>
      </c>
      <c r="BL629" s="20" t="s">
        <v>200</v>
      </c>
      <c r="BM629" s="226" t="s">
        <v>8256</v>
      </c>
    </row>
    <row r="630" s="2" customFormat="1">
      <c r="A630" s="41"/>
      <c r="B630" s="42"/>
      <c r="C630" s="43"/>
      <c r="D630" s="228" t="s">
        <v>202</v>
      </c>
      <c r="E630" s="43"/>
      <c r="F630" s="229" t="s">
        <v>8255</v>
      </c>
      <c r="G630" s="43"/>
      <c r="H630" s="43"/>
      <c r="I630" s="230"/>
      <c r="J630" s="43"/>
      <c r="K630" s="43"/>
      <c r="L630" s="47"/>
      <c r="M630" s="231"/>
      <c r="N630" s="232"/>
      <c r="O630" s="87"/>
      <c r="P630" s="87"/>
      <c r="Q630" s="87"/>
      <c r="R630" s="87"/>
      <c r="S630" s="87"/>
      <c r="T630" s="88"/>
      <c r="U630" s="41"/>
      <c r="V630" s="41"/>
      <c r="W630" s="41"/>
      <c r="X630" s="41"/>
      <c r="Y630" s="41"/>
      <c r="Z630" s="41"/>
      <c r="AA630" s="41"/>
      <c r="AB630" s="41"/>
      <c r="AC630" s="41"/>
      <c r="AD630" s="41"/>
      <c r="AE630" s="41"/>
      <c r="AT630" s="20" t="s">
        <v>202</v>
      </c>
      <c r="AU630" s="20" t="s">
        <v>76</v>
      </c>
    </row>
    <row r="631" s="12" customFormat="1" ht="25.92" customHeight="1">
      <c r="A631" s="12"/>
      <c r="B631" s="199"/>
      <c r="C631" s="200"/>
      <c r="D631" s="201" t="s">
        <v>68</v>
      </c>
      <c r="E631" s="202" t="s">
        <v>8257</v>
      </c>
      <c r="F631" s="202" t="s">
        <v>8258</v>
      </c>
      <c r="G631" s="200"/>
      <c r="H631" s="200"/>
      <c r="I631" s="203"/>
      <c r="J631" s="204">
        <f>BK631</f>
        <v>0</v>
      </c>
      <c r="K631" s="200"/>
      <c r="L631" s="205"/>
      <c r="M631" s="206"/>
      <c r="N631" s="207"/>
      <c r="O631" s="207"/>
      <c r="P631" s="208">
        <f>SUM(P632:P635)</f>
        <v>0</v>
      </c>
      <c r="Q631" s="207"/>
      <c r="R631" s="208">
        <f>SUM(R632:R635)</f>
        <v>0</v>
      </c>
      <c r="S631" s="207"/>
      <c r="T631" s="209">
        <f>SUM(T632:T635)</f>
        <v>0</v>
      </c>
      <c r="U631" s="12"/>
      <c r="V631" s="12"/>
      <c r="W631" s="12"/>
      <c r="X631" s="12"/>
      <c r="Y631" s="12"/>
      <c r="Z631" s="12"/>
      <c r="AA631" s="12"/>
      <c r="AB631" s="12"/>
      <c r="AC631" s="12"/>
      <c r="AD631" s="12"/>
      <c r="AE631" s="12"/>
      <c r="AR631" s="210" t="s">
        <v>76</v>
      </c>
      <c r="AT631" s="211" t="s">
        <v>68</v>
      </c>
      <c r="AU631" s="211" t="s">
        <v>69</v>
      </c>
      <c r="AY631" s="210" t="s">
        <v>193</v>
      </c>
      <c r="BK631" s="212">
        <f>SUM(BK632:BK635)</f>
        <v>0</v>
      </c>
    </row>
    <row r="632" s="2" customFormat="1" ht="24.15" customHeight="1">
      <c r="A632" s="41"/>
      <c r="B632" s="42"/>
      <c r="C632" s="215" t="s">
        <v>4649</v>
      </c>
      <c r="D632" s="215" t="s">
        <v>195</v>
      </c>
      <c r="E632" s="216" t="s">
        <v>8259</v>
      </c>
      <c r="F632" s="217" t="s">
        <v>8260</v>
      </c>
      <c r="G632" s="218" t="s">
        <v>7661</v>
      </c>
      <c r="H632" s="219">
        <v>1</v>
      </c>
      <c r="I632" s="220"/>
      <c r="J632" s="221">
        <f>ROUND(I632*H632,2)</f>
        <v>0</v>
      </c>
      <c r="K632" s="217" t="s">
        <v>19</v>
      </c>
      <c r="L632" s="47"/>
      <c r="M632" s="222" t="s">
        <v>19</v>
      </c>
      <c r="N632" s="223" t="s">
        <v>40</v>
      </c>
      <c r="O632" s="87"/>
      <c r="P632" s="224">
        <f>O632*H632</f>
        <v>0</v>
      </c>
      <c r="Q632" s="224">
        <v>0</v>
      </c>
      <c r="R632" s="224">
        <f>Q632*H632</f>
        <v>0</v>
      </c>
      <c r="S632" s="224">
        <v>0</v>
      </c>
      <c r="T632" s="225">
        <f>S632*H632</f>
        <v>0</v>
      </c>
      <c r="U632" s="41"/>
      <c r="V632" s="41"/>
      <c r="W632" s="41"/>
      <c r="X632" s="41"/>
      <c r="Y632" s="41"/>
      <c r="Z632" s="41"/>
      <c r="AA632" s="41"/>
      <c r="AB632" s="41"/>
      <c r="AC632" s="41"/>
      <c r="AD632" s="41"/>
      <c r="AE632" s="41"/>
      <c r="AR632" s="226" t="s">
        <v>200</v>
      </c>
      <c r="AT632" s="226" t="s">
        <v>195</v>
      </c>
      <c r="AU632" s="226" t="s">
        <v>76</v>
      </c>
      <c r="AY632" s="20" t="s">
        <v>193</v>
      </c>
      <c r="BE632" s="227">
        <f>IF(N632="základní",J632,0)</f>
        <v>0</v>
      </c>
      <c r="BF632" s="227">
        <f>IF(N632="snížená",J632,0)</f>
        <v>0</v>
      </c>
      <c r="BG632" s="227">
        <f>IF(N632="zákl. přenesená",J632,0)</f>
        <v>0</v>
      </c>
      <c r="BH632" s="227">
        <f>IF(N632="sníž. přenesená",J632,0)</f>
        <v>0</v>
      </c>
      <c r="BI632" s="227">
        <f>IF(N632="nulová",J632,0)</f>
        <v>0</v>
      </c>
      <c r="BJ632" s="20" t="s">
        <v>76</v>
      </c>
      <c r="BK632" s="227">
        <f>ROUND(I632*H632,2)</f>
        <v>0</v>
      </c>
      <c r="BL632" s="20" t="s">
        <v>200</v>
      </c>
      <c r="BM632" s="226" t="s">
        <v>8261</v>
      </c>
    </row>
    <row r="633" s="2" customFormat="1">
      <c r="A633" s="41"/>
      <c r="B633" s="42"/>
      <c r="C633" s="43"/>
      <c r="D633" s="228" t="s">
        <v>202</v>
      </c>
      <c r="E633" s="43"/>
      <c r="F633" s="229" t="s">
        <v>8262</v>
      </c>
      <c r="G633" s="43"/>
      <c r="H633" s="43"/>
      <c r="I633" s="230"/>
      <c r="J633" s="43"/>
      <c r="K633" s="43"/>
      <c r="L633" s="47"/>
      <c r="M633" s="231"/>
      <c r="N633" s="232"/>
      <c r="O633" s="87"/>
      <c r="P633" s="87"/>
      <c r="Q633" s="87"/>
      <c r="R633" s="87"/>
      <c r="S633" s="87"/>
      <c r="T633" s="88"/>
      <c r="U633" s="41"/>
      <c r="V633" s="41"/>
      <c r="W633" s="41"/>
      <c r="X633" s="41"/>
      <c r="Y633" s="41"/>
      <c r="Z633" s="41"/>
      <c r="AA633" s="41"/>
      <c r="AB633" s="41"/>
      <c r="AC633" s="41"/>
      <c r="AD633" s="41"/>
      <c r="AE633" s="41"/>
      <c r="AT633" s="20" t="s">
        <v>202</v>
      </c>
      <c r="AU633" s="20" t="s">
        <v>76</v>
      </c>
    </row>
    <row r="634" s="2" customFormat="1" ht="24.15" customHeight="1">
      <c r="A634" s="41"/>
      <c r="B634" s="42"/>
      <c r="C634" s="215" t="s">
        <v>1047</v>
      </c>
      <c r="D634" s="215" t="s">
        <v>195</v>
      </c>
      <c r="E634" s="216" t="s">
        <v>8263</v>
      </c>
      <c r="F634" s="217" t="s">
        <v>8264</v>
      </c>
      <c r="G634" s="218" t="s">
        <v>7661</v>
      </c>
      <c r="H634" s="219">
        <v>1</v>
      </c>
      <c r="I634" s="220"/>
      <c r="J634" s="221">
        <f>ROUND(I634*H634,2)</f>
        <v>0</v>
      </c>
      <c r="K634" s="217" t="s">
        <v>19</v>
      </c>
      <c r="L634" s="47"/>
      <c r="M634" s="222" t="s">
        <v>19</v>
      </c>
      <c r="N634" s="223" t="s">
        <v>40</v>
      </c>
      <c r="O634" s="87"/>
      <c r="P634" s="224">
        <f>O634*H634</f>
        <v>0</v>
      </c>
      <c r="Q634" s="224">
        <v>0</v>
      </c>
      <c r="R634" s="224">
        <f>Q634*H634</f>
        <v>0</v>
      </c>
      <c r="S634" s="224">
        <v>0</v>
      </c>
      <c r="T634" s="225">
        <f>S634*H634</f>
        <v>0</v>
      </c>
      <c r="U634" s="41"/>
      <c r="V634" s="41"/>
      <c r="W634" s="41"/>
      <c r="X634" s="41"/>
      <c r="Y634" s="41"/>
      <c r="Z634" s="41"/>
      <c r="AA634" s="41"/>
      <c r="AB634" s="41"/>
      <c r="AC634" s="41"/>
      <c r="AD634" s="41"/>
      <c r="AE634" s="41"/>
      <c r="AR634" s="226" t="s">
        <v>200</v>
      </c>
      <c r="AT634" s="226" t="s">
        <v>195</v>
      </c>
      <c r="AU634" s="226" t="s">
        <v>76</v>
      </c>
      <c r="AY634" s="20" t="s">
        <v>193</v>
      </c>
      <c r="BE634" s="227">
        <f>IF(N634="základní",J634,0)</f>
        <v>0</v>
      </c>
      <c r="BF634" s="227">
        <f>IF(N634="snížená",J634,0)</f>
        <v>0</v>
      </c>
      <c r="BG634" s="227">
        <f>IF(N634="zákl. přenesená",J634,0)</f>
        <v>0</v>
      </c>
      <c r="BH634" s="227">
        <f>IF(N634="sníž. přenesená",J634,0)</f>
        <v>0</v>
      </c>
      <c r="BI634" s="227">
        <f>IF(N634="nulová",J634,0)</f>
        <v>0</v>
      </c>
      <c r="BJ634" s="20" t="s">
        <v>76</v>
      </c>
      <c r="BK634" s="227">
        <f>ROUND(I634*H634,2)</f>
        <v>0</v>
      </c>
      <c r="BL634" s="20" t="s">
        <v>200</v>
      </c>
      <c r="BM634" s="226" t="s">
        <v>8265</v>
      </c>
    </row>
    <row r="635" s="2" customFormat="1">
      <c r="A635" s="41"/>
      <c r="B635" s="42"/>
      <c r="C635" s="43"/>
      <c r="D635" s="228" t="s">
        <v>202</v>
      </c>
      <c r="E635" s="43"/>
      <c r="F635" s="229" t="s">
        <v>8266</v>
      </c>
      <c r="G635" s="43"/>
      <c r="H635" s="43"/>
      <c r="I635" s="230"/>
      <c r="J635" s="43"/>
      <c r="K635" s="43"/>
      <c r="L635" s="47"/>
      <c r="M635" s="231"/>
      <c r="N635" s="232"/>
      <c r="O635" s="87"/>
      <c r="P635" s="87"/>
      <c r="Q635" s="87"/>
      <c r="R635" s="87"/>
      <c r="S635" s="87"/>
      <c r="T635" s="88"/>
      <c r="U635" s="41"/>
      <c r="V635" s="41"/>
      <c r="W635" s="41"/>
      <c r="X635" s="41"/>
      <c r="Y635" s="41"/>
      <c r="Z635" s="41"/>
      <c r="AA635" s="41"/>
      <c r="AB635" s="41"/>
      <c r="AC635" s="41"/>
      <c r="AD635" s="41"/>
      <c r="AE635" s="41"/>
      <c r="AT635" s="20" t="s">
        <v>202</v>
      </c>
      <c r="AU635" s="20" t="s">
        <v>76</v>
      </c>
    </row>
    <row r="636" s="12" customFormat="1" ht="25.92" customHeight="1">
      <c r="A636" s="12"/>
      <c r="B636" s="199"/>
      <c r="C636" s="200"/>
      <c r="D636" s="201" t="s">
        <v>68</v>
      </c>
      <c r="E636" s="202" t="s">
        <v>8267</v>
      </c>
      <c r="F636" s="202" t="s">
        <v>8268</v>
      </c>
      <c r="G636" s="200"/>
      <c r="H636" s="200"/>
      <c r="I636" s="203"/>
      <c r="J636" s="204">
        <f>BK636</f>
        <v>0</v>
      </c>
      <c r="K636" s="200"/>
      <c r="L636" s="205"/>
      <c r="M636" s="206"/>
      <c r="N636" s="207"/>
      <c r="O636" s="207"/>
      <c r="P636" s="208">
        <f>SUM(P637:P650)</f>
        <v>0</v>
      </c>
      <c r="Q636" s="207"/>
      <c r="R636" s="208">
        <f>SUM(R637:R650)</f>
        <v>0</v>
      </c>
      <c r="S636" s="207"/>
      <c r="T636" s="209">
        <f>SUM(T637:T650)</f>
        <v>0</v>
      </c>
      <c r="U636" s="12"/>
      <c r="V636" s="12"/>
      <c r="W636" s="12"/>
      <c r="X636" s="12"/>
      <c r="Y636" s="12"/>
      <c r="Z636" s="12"/>
      <c r="AA636" s="12"/>
      <c r="AB636" s="12"/>
      <c r="AC636" s="12"/>
      <c r="AD636" s="12"/>
      <c r="AE636" s="12"/>
      <c r="AR636" s="210" t="s">
        <v>76</v>
      </c>
      <c r="AT636" s="211" t="s">
        <v>68</v>
      </c>
      <c r="AU636" s="211" t="s">
        <v>69</v>
      </c>
      <c r="AY636" s="210" t="s">
        <v>193</v>
      </c>
      <c r="BK636" s="212">
        <f>SUM(BK637:BK650)</f>
        <v>0</v>
      </c>
    </row>
    <row r="637" s="2" customFormat="1" ht="16.5" customHeight="1">
      <c r="A637" s="41"/>
      <c r="B637" s="42"/>
      <c r="C637" s="215" t="s">
        <v>4657</v>
      </c>
      <c r="D637" s="215" t="s">
        <v>195</v>
      </c>
      <c r="E637" s="216" t="s">
        <v>8269</v>
      </c>
      <c r="F637" s="217" t="s">
        <v>8270</v>
      </c>
      <c r="G637" s="218" t="s">
        <v>1765</v>
      </c>
      <c r="H637" s="219">
        <v>30</v>
      </c>
      <c r="I637" s="220"/>
      <c r="J637" s="221">
        <f>ROUND(I637*H637,2)</f>
        <v>0</v>
      </c>
      <c r="K637" s="217" t="s">
        <v>19</v>
      </c>
      <c r="L637" s="47"/>
      <c r="M637" s="222" t="s">
        <v>19</v>
      </c>
      <c r="N637" s="223" t="s">
        <v>40</v>
      </c>
      <c r="O637" s="87"/>
      <c r="P637" s="224">
        <f>O637*H637</f>
        <v>0</v>
      </c>
      <c r="Q637" s="224">
        <v>0</v>
      </c>
      <c r="R637" s="224">
        <f>Q637*H637</f>
        <v>0</v>
      </c>
      <c r="S637" s="224">
        <v>0</v>
      </c>
      <c r="T637" s="225">
        <f>S637*H637</f>
        <v>0</v>
      </c>
      <c r="U637" s="41"/>
      <c r="V637" s="41"/>
      <c r="W637" s="41"/>
      <c r="X637" s="41"/>
      <c r="Y637" s="41"/>
      <c r="Z637" s="41"/>
      <c r="AA637" s="41"/>
      <c r="AB637" s="41"/>
      <c r="AC637" s="41"/>
      <c r="AD637" s="41"/>
      <c r="AE637" s="41"/>
      <c r="AR637" s="226" t="s">
        <v>200</v>
      </c>
      <c r="AT637" s="226" t="s">
        <v>195</v>
      </c>
      <c r="AU637" s="226" t="s">
        <v>76</v>
      </c>
      <c r="AY637" s="20" t="s">
        <v>193</v>
      </c>
      <c r="BE637" s="227">
        <f>IF(N637="základní",J637,0)</f>
        <v>0</v>
      </c>
      <c r="BF637" s="227">
        <f>IF(N637="snížená",J637,0)</f>
        <v>0</v>
      </c>
      <c r="BG637" s="227">
        <f>IF(N637="zákl. přenesená",J637,0)</f>
        <v>0</v>
      </c>
      <c r="BH637" s="227">
        <f>IF(N637="sníž. přenesená",J637,0)</f>
        <v>0</v>
      </c>
      <c r="BI637" s="227">
        <f>IF(N637="nulová",J637,0)</f>
        <v>0</v>
      </c>
      <c r="BJ637" s="20" t="s">
        <v>76</v>
      </c>
      <c r="BK637" s="227">
        <f>ROUND(I637*H637,2)</f>
        <v>0</v>
      </c>
      <c r="BL637" s="20" t="s">
        <v>200</v>
      </c>
      <c r="BM637" s="226" t="s">
        <v>8271</v>
      </c>
    </row>
    <row r="638" s="2" customFormat="1">
      <c r="A638" s="41"/>
      <c r="B638" s="42"/>
      <c r="C638" s="43"/>
      <c r="D638" s="228" t="s">
        <v>202</v>
      </c>
      <c r="E638" s="43"/>
      <c r="F638" s="229" t="s">
        <v>8270</v>
      </c>
      <c r="G638" s="43"/>
      <c r="H638" s="43"/>
      <c r="I638" s="230"/>
      <c r="J638" s="43"/>
      <c r="K638" s="43"/>
      <c r="L638" s="47"/>
      <c r="M638" s="231"/>
      <c r="N638" s="232"/>
      <c r="O638" s="87"/>
      <c r="P638" s="87"/>
      <c r="Q638" s="87"/>
      <c r="R638" s="87"/>
      <c r="S638" s="87"/>
      <c r="T638" s="88"/>
      <c r="U638" s="41"/>
      <c r="V638" s="41"/>
      <c r="W638" s="41"/>
      <c r="X638" s="41"/>
      <c r="Y638" s="41"/>
      <c r="Z638" s="41"/>
      <c r="AA638" s="41"/>
      <c r="AB638" s="41"/>
      <c r="AC638" s="41"/>
      <c r="AD638" s="41"/>
      <c r="AE638" s="41"/>
      <c r="AT638" s="20" t="s">
        <v>202</v>
      </c>
      <c r="AU638" s="20" t="s">
        <v>76</v>
      </c>
    </row>
    <row r="639" s="2" customFormat="1" ht="16.5" customHeight="1">
      <c r="A639" s="41"/>
      <c r="B639" s="42"/>
      <c r="C639" s="215" t="s">
        <v>4660</v>
      </c>
      <c r="D639" s="215" t="s">
        <v>195</v>
      </c>
      <c r="E639" s="216" t="s">
        <v>8272</v>
      </c>
      <c r="F639" s="217" t="s">
        <v>8273</v>
      </c>
      <c r="G639" s="218" t="s">
        <v>1765</v>
      </c>
      <c r="H639" s="219">
        <v>25</v>
      </c>
      <c r="I639" s="220"/>
      <c r="J639" s="221">
        <f>ROUND(I639*H639,2)</f>
        <v>0</v>
      </c>
      <c r="K639" s="217" t="s">
        <v>19</v>
      </c>
      <c r="L639" s="47"/>
      <c r="M639" s="222" t="s">
        <v>19</v>
      </c>
      <c r="N639" s="223" t="s">
        <v>40</v>
      </c>
      <c r="O639" s="87"/>
      <c r="P639" s="224">
        <f>O639*H639</f>
        <v>0</v>
      </c>
      <c r="Q639" s="224">
        <v>0</v>
      </c>
      <c r="R639" s="224">
        <f>Q639*H639</f>
        <v>0</v>
      </c>
      <c r="S639" s="224">
        <v>0</v>
      </c>
      <c r="T639" s="225">
        <f>S639*H639</f>
        <v>0</v>
      </c>
      <c r="U639" s="41"/>
      <c r="V639" s="41"/>
      <c r="W639" s="41"/>
      <c r="X639" s="41"/>
      <c r="Y639" s="41"/>
      <c r="Z639" s="41"/>
      <c r="AA639" s="41"/>
      <c r="AB639" s="41"/>
      <c r="AC639" s="41"/>
      <c r="AD639" s="41"/>
      <c r="AE639" s="41"/>
      <c r="AR639" s="226" t="s">
        <v>200</v>
      </c>
      <c r="AT639" s="226" t="s">
        <v>195</v>
      </c>
      <c r="AU639" s="226" t="s">
        <v>76</v>
      </c>
      <c r="AY639" s="20" t="s">
        <v>193</v>
      </c>
      <c r="BE639" s="227">
        <f>IF(N639="základní",J639,0)</f>
        <v>0</v>
      </c>
      <c r="BF639" s="227">
        <f>IF(N639="snížená",J639,0)</f>
        <v>0</v>
      </c>
      <c r="BG639" s="227">
        <f>IF(N639="zákl. přenesená",J639,0)</f>
        <v>0</v>
      </c>
      <c r="BH639" s="227">
        <f>IF(N639="sníž. přenesená",J639,0)</f>
        <v>0</v>
      </c>
      <c r="BI639" s="227">
        <f>IF(N639="nulová",J639,0)</f>
        <v>0</v>
      </c>
      <c r="BJ639" s="20" t="s">
        <v>76</v>
      </c>
      <c r="BK639" s="227">
        <f>ROUND(I639*H639,2)</f>
        <v>0</v>
      </c>
      <c r="BL639" s="20" t="s">
        <v>200</v>
      </c>
      <c r="BM639" s="226" t="s">
        <v>8274</v>
      </c>
    </row>
    <row r="640" s="2" customFormat="1">
      <c r="A640" s="41"/>
      <c r="B640" s="42"/>
      <c r="C640" s="43"/>
      <c r="D640" s="228" t="s">
        <v>202</v>
      </c>
      <c r="E640" s="43"/>
      <c r="F640" s="229" t="s">
        <v>8273</v>
      </c>
      <c r="G640" s="43"/>
      <c r="H640" s="43"/>
      <c r="I640" s="230"/>
      <c r="J640" s="43"/>
      <c r="K640" s="43"/>
      <c r="L640" s="47"/>
      <c r="M640" s="231"/>
      <c r="N640" s="232"/>
      <c r="O640" s="87"/>
      <c r="P640" s="87"/>
      <c r="Q640" s="87"/>
      <c r="R640" s="87"/>
      <c r="S640" s="87"/>
      <c r="T640" s="88"/>
      <c r="U640" s="41"/>
      <c r="V640" s="41"/>
      <c r="W640" s="41"/>
      <c r="X640" s="41"/>
      <c r="Y640" s="41"/>
      <c r="Z640" s="41"/>
      <c r="AA640" s="41"/>
      <c r="AB640" s="41"/>
      <c r="AC640" s="41"/>
      <c r="AD640" s="41"/>
      <c r="AE640" s="41"/>
      <c r="AT640" s="20" t="s">
        <v>202</v>
      </c>
      <c r="AU640" s="20" t="s">
        <v>76</v>
      </c>
    </row>
    <row r="641" s="2" customFormat="1" ht="16.5" customHeight="1">
      <c r="A641" s="41"/>
      <c r="B641" s="42"/>
      <c r="C641" s="215" t="s">
        <v>4673</v>
      </c>
      <c r="D641" s="215" t="s">
        <v>195</v>
      </c>
      <c r="E641" s="216" t="s">
        <v>8275</v>
      </c>
      <c r="F641" s="217" t="s">
        <v>8276</v>
      </c>
      <c r="G641" s="218" t="s">
        <v>1765</v>
      </c>
      <c r="H641" s="219">
        <v>25</v>
      </c>
      <c r="I641" s="220"/>
      <c r="J641" s="221">
        <f>ROUND(I641*H641,2)</f>
        <v>0</v>
      </c>
      <c r="K641" s="217" t="s">
        <v>19</v>
      </c>
      <c r="L641" s="47"/>
      <c r="M641" s="222" t="s">
        <v>19</v>
      </c>
      <c r="N641" s="223" t="s">
        <v>40</v>
      </c>
      <c r="O641" s="87"/>
      <c r="P641" s="224">
        <f>O641*H641</f>
        <v>0</v>
      </c>
      <c r="Q641" s="224">
        <v>0</v>
      </c>
      <c r="R641" s="224">
        <f>Q641*H641</f>
        <v>0</v>
      </c>
      <c r="S641" s="224">
        <v>0</v>
      </c>
      <c r="T641" s="225">
        <f>S641*H641</f>
        <v>0</v>
      </c>
      <c r="U641" s="41"/>
      <c r="V641" s="41"/>
      <c r="W641" s="41"/>
      <c r="X641" s="41"/>
      <c r="Y641" s="41"/>
      <c r="Z641" s="41"/>
      <c r="AA641" s="41"/>
      <c r="AB641" s="41"/>
      <c r="AC641" s="41"/>
      <c r="AD641" s="41"/>
      <c r="AE641" s="41"/>
      <c r="AR641" s="226" t="s">
        <v>200</v>
      </c>
      <c r="AT641" s="226" t="s">
        <v>195</v>
      </c>
      <c r="AU641" s="226" t="s">
        <v>76</v>
      </c>
      <c r="AY641" s="20" t="s">
        <v>193</v>
      </c>
      <c r="BE641" s="227">
        <f>IF(N641="základní",J641,0)</f>
        <v>0</v>
      </c>
      <c r="BF641" s="227">
        <f>IF(N641="snížená",J641,0)</f>
        <v>0</v>
      </c>
      <c r="BG641" s="227">
        <f>IF(N641="zákl. přenesená",J641,0)</f>
        <v>0</v>
      </c>
      <c r="BH641" s="227">
        <f>IF(N641="sníž. přenesená",J641,0)</f>
        <v>0</v>
      </c>
      <c r="BI641" s="227">
        <f>IF(N641="nulová",J641,0)</f>
        <v>0</v>
      </c>
      <c r="BJ641" s="20" t="s">
        <v>76</v>
      </c>
      <c r="BK641" s="227">
        <f>ROUND(I641*H641,2)</f>
        <v>0</v>
      </c>
      <c r="BL641" s="20" t="s">
        <v>200</v>
      </c>
      <c r="BM641" s="226" t="s">
        <v>8277</v>
      </c>
    </row>
    <row r="642" s="2" customFormat="1">
      <c r="A642" s="41"/>
      <c r="B642" s="42"/>
      <c r="C642" s="43"/>
      <c r="D642" s="228" t="s">
        <v>202</v>
      </c>
      <c r="E642" s="43"/>
      <c r="F642" s="229" t="s">
        <v>8276</v>
      </c>
      <c r="G642" s="43"/>
      <c r="H642" s="43"/>
      <c r="I642" s="230"/>
      <c r="J642" s="43"/>
      <c r="K642" s="43"/>
      <c r="L642" s="47"/>
      <c r="M642" s="231"/>
      <c r="N642" s="232"/>
      <c r="O642" s="87"/>
      <c r="P642" s="87"/>
      <c r="Q642" s="87"/>
      <c r="R642" s="87"/>
      <c r="S642" s="87"/>
      <c r="T642" s="88"/>
      <c r="U642" s="41"/>
      <c r="V642" s="41"/>
      <c r="W642" s="41"/>
      <c r="X642" s="41"/>
      <c r="Y642" s="41"/>
      <c r="Z642" s="41"/>
      <c r="AA642" s="41"/>
      <c r="AB642" s="41"/>
      <c r="AC642" s="41"/>
      <c r="AD642" s="41"/>
      <c r="AE642" s="41"/>
      <c r="AT642" s="20" t="s">
        <v>202</v>
      </c>
      <c r="AU642" s="20" t="s">
        <v>76</v>
      </c>
    </row>
    <row r="643" s="2" customFormat="1" ht="16.5" customHeight="1">
      <c r="A643" s="41"/>
      <c r="B643" s="42"/>
      <c r="C643" s="215" t="s">
        <v>4678</v>
      </c>
      <c r="D643" s="215" t="s">
        <v>195</v>
      </c>
      <c r="E643" s="216" t="s">
        <v>8278</v>
      </c>
      <c r="F643" s="217" t="s">
        <v>8279</v>
      </c>
      <c r="G643" s="218" t="s">
        <v>1765</v>
      </c>
      <c r="H643" s="219">
        <v>30</v>
      </c>
      <c r="I643" s="220"/>
      <c r="J643" s="221">
        <f>ROUND(I643*H643,2)</f>
        <v>0</v>
      </c>
      <c r="K643" s="217" t="s">
        <v>19</v>
      </c>
      <c r="L643" s="47"/>
      <c r="M643" s="222" t="s">
        <v>19</v>
      </c>
      <c r="N643" s="223" t="s">
        <v>40</v>
      </c>
      <c r="O643" s="87"/>
      <c r="P643" s="224">
        <f>O643*H643</f>
        <v>0</v>
      </c>
      <c r="Q643" s="224">
        <v>0</v>
      </c>
      <c r="R643" s="224">
        <f>Q643*H643</f>
        <v>0</v>
      </c>
      <c r="S643" s="224">
        <v>0</v>
      </c>
      <c r="T643" s="225">
        <f>S643*H643</f>
        <v>0</v>
      </c>
      <c r="U643" s="41"/>
      <c r="V643" s="41"/>
      <c r="W643" s="41"/>
      <c r="X643" s="41"/>
      <c r="Y643" s="41"/>
      <c r="Z643" s="41"/>
      <c r="AA643" s="41"/>
      <c r="AB643" s="41"/>
      <c r="AC643" s="41"/>
      <c r="AD643" s="41"/>
      <c r="AE643" s="41"/>
      <c r="AR643" s="226" t="s">
        <v>200</v>
      </c>
      <c r="AT643" s="226" t="s">
        <v>195</v>
      </c>
      <c r="AU643" s="226" t="s">
        <v>76</v>
      </c>
      <c r="AY643" s="20" t="s">
        <v>193</v>
      </c>
      <c r="BE643" s="227">
        <f>IF(N643="základní",J643,0)</f>
        <v>0</v>
      </c>
      <c r="BF643" s="227">
        <f>IF(N643="snížená",J643,0)</f>
        <v>0</v>
      </c>
      <c r="BG643" s="227">
        <f>IF(N643="zákl. přenesená",J643,0)</f>
        <v>0</v>
      </c>
      <c r="BH643" s="227">
        <f>IF(N643="sníž. přenesená",J643,0)</f>
        <v>0</v>
      </c>
      <c r="BI643" s="227">
        <f>IF(N643="nulová",J643,0)</f>
        <v>0</v>
      </c>
      <c r="BJ643" s="20" t="s">
        <v>76</v>
      </c>
      <c r="BK643" s="227">
        <f>ROUND(I643*H643,2)</f>
        <v>0</v>
      </c>
      <c r="BL643" s="20" t="s">
        <v>200</v>
      </c>
      <c r="BM643" s="226" t="s">
        <v>8280</v>
      </c>
    </row>
    <row r="644" s="2" customFormat="1">
      <c r="A644" s="41"/>
      <c r="B644" s="42"/>
      <c r="C644" s="43"/>
      <c r="D644" s="228" t="s">
        <v>202</v>
      </c>
      <c r="E644" s="43"/>
      <c r="F644" s="229" t="s">
        <v>8279</v>
      </c>
      <c r="G644" s="43"/>
      <c r="H644" s="43"/>
      <c r="I644" s="230"/>
      <c r="J644" s="43"/>
      <c r="K644" s="43"/>
      <c r="L644" s="47"/>
      <c r="M644" s="231"/>
      <c r="N644" s="232"/>
      <c r="O644" s="87"/>
      <c r="P644" s="87"/>
      <c r="Q644" s="87"/>
      <c r="R644" s="87"/>
      <c r="S644" s="87"/>
      <c r="T644" s="88"/>
      <c r="U644" s="41"/>
      <c r="V644" s="41"/>
      <c r="W644" s="41"/>
      <c r="X644" s="41"/>
      <c r="Y644" s="41"/>
      <c r="Z644" s="41"/>
      <c r="AA644" s="41"/>
      <c r="AB644" s="41"/>
      <c r="AC644" s="41"/>
      <c r="AD644" s="41"/>
      <c r="AE644" s="41"/>
      <c r="AT644" s="20" t="s">
        <v>202</v>
      </c>
      <c r="AU644" s="20" t="s">
        <v>76</v>
      </c>
    </row>
    <row r="645" s="2" customFormat="1" ht="16.5" customHeight="1">
      <c r="A645" s="41"/>
      <c r="B645" s="42"/>
      <c r="C645" s="215" t="s">
        <v>4682</v>
      </c>
      <c r="D645" s="215" t="s">
        <v>195</v>
      </c>
      <c r="E645" s="216" t="s">
        <v>8281</v>
      </c>
      <c r="F645" s="217" t="s">
        <v>8282</v>
      </c>
      <c r="G645" s="218" t="s">
        <v>1765</v>
      </c>
      <c r="H645" s="219">
        <v>25</v>
      </c>
      <c r="I645" s="220"/>
      <c r="J645" s="221">
        <f>ROUND(I645*H645,2)</f>
        <v>0</v>
      </c>
      <c r="K645" s="217" t="s">
        <v>19</v>
      </c>
      <c r="L645" s="47"/>
      <c r="M645" s="222" t="s">
        <v>19</v>
      </c>
      <c r="N645" s="223" t="s">
        <v>40</v>
      </c>
      <c r="O645" s="87"/>
      <c r="P645" s="224">
        <f>O645*H645</f>
        <v>0</v>
      </c>
      <c r="Q645" s="224">
        <v>0</v>
      </c>
      <c r="R645" s="224">
        <f>Q645*H645</f>
        <v>0</v>
      </c>
      <c r="S645" s="224">
        <v>0</v>
      </c>
      <c r="T645" s="225">
        <f>S645*H645</f>
        <v>0</v>
      </c>
      <c r="U645" s="41"/>
      <c r="V645" s="41"/>
      <c r="W645" s="41"/>
      <c r="X645" s="41"/>
      <c r="Y645" s="41"/>
      <c r="Z645" s="41"/>
      <c r="AA645" s="41"/>
      <c r="AB645" s="41"/>
      <c r="AC645" s="41"/>
      <c r="AD645" s="41"/>
      <c r="AE645" s="41"/>
      <c r="AR645" s="226" t="s">
        <v>200</v>
      </c>
      <c r="AT645" s="226" t="s">
        <v>195</v>
      </c>
      <c r="AU645" s="226" t="s">
        <v>76</v>
      </c>
      <c r="AY645" s="20" t="s">
        <v>193</v>
      </c>
      <c r="BE645" s="227">
        <f>IF(N645="základní",J645,0)</f>
        <v>0</v>
      </c>
      <c r="BF645" s="227">
        <f>IF(N645="snížená",J645,0)</f>
        <v>0</v>
      </c>
      <c r="BG645" s="227">
        <f>IF(N645="zákl. přenesená",J645,0)</f>
        <v>0</v>
      </c>
      <c r="BH645" s="227">
        <f>IF(N645="sníž. přenesená",J645,0)</f>
        <v>0</v>
      </c>
      <c r="BI645" s="227">
        <f>IF(N645="nulová",J645,0)</f>
        <v>0</v>
      </c>
      <c r="BJ645" s="20" t="s">
        <v>76</v>
      </c>
      <c r="BK645" s="227">
        <f>ROUND(I645*H645,2)</f>
        <v>0</v>
      </c>
      <c r="BL645" s="20" t="s">
        <v>200</v>
      </c>
      <c r="BM645" s="226" t="s">
        <v>8283</v>
      </c>
    </row>
    <row r="646" s="2" customFormat="1">
      <c r="A646" s="41"/>
      <c r="B646" s="42"/>
      <c r="C646" s="43"/>
      <c r="D646" s="228" t="s">
        <v>202</v>
      </c>
      <c r="E646" s="43"/>
      <c r="F646" s="229" t="s">
        <v>8282</v>
      </c>
      <c r="G646" s="43"/>
      <c r="H646" s="43"/>
      <c r="I646" s="230"/>
      <c r="J646" s="43"/>
      <c r="K646" s="43"/>
      <c r="L646" s="47"/>
      <c r="M646" s="231"/>
      <c r="N646" s="232"/>
      <c r="O646" s="87"/>
      <c r="P646" s="87"/>
      <c r="Q646" s="87"/>
      <c r="R646" s="87"/>
      <c r="S646" s="87"/>
      <c r="T646" s="88"/>
      <c r="U646" s="41"/>
      <c r="V646" s="41"/>
      <c r="W646" s="41"/>
      <c r="X646" s="41"/>
      <c r="Y646" s="41"/>
      <c r="Z646" s="41"/>
      <c r="AA646" s="41"/>
      <c r="AB646" s="41"/>
      <c r="AC646" s="41"/>
      <c r="AD646" s="41"/>
      <c r="AE646" s="41"/>
      <c r="AT646" s="20" t="s">
        <v>202</v>
      </c>
      <c r="AU646" s="20" t="s">
        <v>76</v>
      </c>
    </row>
    <row r="647" s="2" customFormat="1" ht="16.5" customHeight="1">
      <c r="A647" s="41"/>
      <c r="B647" s="42"/>
      <c r="C647" s="215" t="s">
        <v>4692</v>
      </c>
      <c r="D647" s="215" t="s">
        <v>195</v>
      </c>
      <c r="E647" s="216" t="s">
        <v>8284</v>
      </c>
      <c r="F647" s="217" t="s">
        <v>8285</v>
      </c>
      <c r="G647" s="218" t="s">
        <v>7904</v>
      </c>
      <c r="H647" s="219">
        <v>50</v>
      </c>
      <c r="I647" s="220"/>
      <c r="J647" s="221">
        <f>ROUND(I647*H647,2)</f>
        <v>0</v>
      </c>
      <c r="K647" s="217" t="s">
        <v>19</v>
      </c>
      <c r="L647" s="47"/>
      <c r="M647" s="222" t="s">
        <v>19</v>
      </c>
      <c r="N647" s="223" t="s">
        <v>40</v>
      </c>
      <c r="O647" s="87"/>
      <c r="P647" s="224">
        <f>O647*H647</f>
        <v>0</v>
      </c>
      <c r="Q647" s="224">
        <v>0</v>
      </c>
      <c r="R647" s="224">
        <f>Q647*H647</f>
        <v>0</v>
      </c>
      <c r="S647" s="224">
        <v>0</v>
      </c>
      <c r="T647" s="225">
        <f>S647*H647</f>
        <v>0</v>
      </c>
      <c r="U647" s="41"/>
      <c r="V647" s="41"/>
      <c r="W647" s="41"/>
      <c r="X647" s="41"/>
      <c r="Y647" s="41"/>
      <c r="Z647" s="41"/>
      <c r="AA647" s="41"/>
      <c r="AB647" s="41"/>
      <c r="AC647" s="41"/>
      <c r="AD647" s="41"/>
      <c r="AE647" s="41"/>
      <c r="AR647" s="226" t="s">
        <v>200</v>
      </c>
      <c r="AT647" s="226" t="s">
        <v>195</v>
      </c>
      <c r="AU647" s="226" t="s">
        <v>76</v>
      </c>
      <c r="AY647" s="20" t="s">
        <v>193</v>
      </c>
      <c r="BE647" s="227">
        <f>IF(N647="základní",J647,0)</f>
        <v>0</v>
      </c>
      <c r="BF647" s="227">
        <f>IF(N647="snížená",J647,0)</f>
        <v>0</v>
      </c>
      <c r="BG647" s="227">
        <f>IF(N647="zákl. přenesená",J647,0)</f>
        <v>0</v>
      </c>
      <c r="BH647" s="227">
        <f>IF(N647="sníž. přenesená",J647,0)</f>
        <v>0</v>
      </c>
      <c r="BI647" s="227">
        <f>IF(N647="nulová",J647,0)</f>
        <v>0</v>
      </c>
      <c r="BJ647" s="20" t="s">
        <v>76</v>
      </c>
      <c r="BK647" s="227">
        <f>ROUND(I647*H647,2)</f>
        <v>0</v>
      </c>
      <c r="BL647" s="20" t="s">
        <v>200</v>
      </c>
      <c r="BM647" s="226" t="s">
        <v>8286</v>
      </c>
    </row>
    <row r="648" s="2" customFormat="1">
      <c r="A648" s="41"/>
      <c r="B648" s="42"/>
      <c r="C648" s="43"/>
      <c r="D648" s="228" t="s">
        <v>202</v>
      </c>
      <c r="E648" s="43"/>
      <c r="F648" s="229" t="s">
        <v>8285</v>
      </c>
      <c r="G648" s="43"/>
      <c r="H648" s="43"/>
      <c r="I648" s="230"/>
      <c r="J648" s="43"/>
      <c r="K648" s="43"/>
      <c r="L648" s="47"/>
      <c r="M648" s="231"/>
      <c r="N648" s="232"/>
      <c r="O648" s="87"/>
      <c r="P648" s="87"/>
      <c r="Q648" s="87"/>
      <c r="R648" s="87"/>
      <c r="S648" s="87"/>
      <c r="T648" s="88"/>
      <c r="U648" s="41"/>
      <c r="V648" s="41"/>
      <c r="W648" s="41"/>
      <c r="X648" s="41"/>
      <c r="Y648" s="41"/>
      <c r="Z648" s="41"/>
      <c r="AA648" s="41"/>
      <c r="AB648" s="41"/>
      <c r="AC648" s="41"/>
      <c r="AD648" s="41"/>
      <c r="AE648" s="41"/>
      <c r="AT648" s="20" t="s">
        <v>202</v>
      </c>
      <c r="AU648" s="20" t="s">
        <v>76</v>
      </c>
    </row>
    <row r="649" s="2" customFormat="1" ht="16.5" customHeight="1">
      <c r="A649" s="41"/>
      <c r="B649" s="42"/>
      <c r="C649" s="215" t="s">
        <v>4697</v>
      </c>
      <c r="D649" s="215" t="s">
        <v>195</v>
      </c>
      <c r="E649" s="216" t="s">
        <v>8287</v>
      </c>
      <c r="F649" s="217" t="s">
        <v>8288</v>
      </c>
      <c r="G649" s="218" t="s">
        <v>8289</v>
      </c>
      <c r="H649" s="219">
        <v>4</v>
      </c>
      <c r="I649" s="220"/>
      <c r="J649" s="221">
        <f>ROUND(I649*H649,2)</f>
        <v>0</v>
      </c>
      <c r="K649" s="217" t="s">
        <v>19</v>
      </c>
      <c r="L649" s="47"/>
      <c r="M649" s="222" t="s">
        <v>19</v>
      </c>
      <c r="N649" s="223" t="s">
        <v>40</v>
      </c>
      <c r="O649" s="87"/>
      <c r="P649" s="224">
        <f>O649*H649</f>
        <v>0</v>
      </c>
      <c r="Q649" s="224">
        <v>0</v>
      </c>
      <c r="R649" s="224">
        <f>Q649*H649</f>
        <v>0</v>
      </c>
      <c r="S649" s="224">
        <v>0</v>
      </c>
      <c r="T649" s="225">
        <f>S649*H649</f>
        <v>0</v>
      </c>
      <c r="U649" s="41"/>
      <c r="V649" s="41"/>
      <c r="W649" s="41"/>
      <c r="X649" s="41"/>
      <c r="Y649" s="41"/>
      <c r="Z649" s="41"/>
      <c r="AA649" s="41"/>
      <c r="AB649" s="41"/>
      <c r="AC649" s="41"/>
      <c r="AD649" s="41"/>
      <c r="AE649" s="41"/>
      <c r="AR649" s="226" t="s">
        <v>200</v>
      </c>
      <c r="AT649" s="226" t="s">
        <v>195</v>
      </c>
      <c r="AU649" s="226" t="s">
        <v>76</v>
      </c>
      <c r="AY649" s="20" t="s">
        <v>193</v>
      </c>
      <c r="BE649" s="227">
        <f>IF(N649="základní",J649,0)</f>
        <v>0</v>
      </c>
      <c r="BF649" s="227">
        <f>IF(N649="snížená",J649,0)</f>
        <v>0</v>
      </c>
      <c r="BG649" s="227">
        <f>IF(N649="zákl. přenesená",J649,0)</f>
        <v>0</v>
      </c>
      <c r="BH649" s="227">
        <f>IF(N649="sníž. přenesená",J649,0)</f>
        <v>0</v>
      </c>
      <c r="BI649" s="227">
        <f>IF(N649="nulová",J649,0)</f>
        <v>0</v>
      </c>
      <c r="BJ649" s="20" t="s">
        <v>76</v>
      </c>
      <c r="BK649" s="227">
        <f>ROUND(I649*H649,2)</f>
        <v>0</v>
      </c>
      <c r="BL649" s="20" t="s">
        <v>200</v>
      </c>
      <c r="BM649" s="226" t="s">
        <v>8290</v>
      </c>
    </row>
    <row r="650" s="2" customFormat="1">
      <c r="A650" s="41"/>
      <c r="B650" s="42"/>
      <c r="C650" s="43"/>
      <c r="D650" s="228" t="s">
        <v>202</v>
      </c>
      <c r="E650" s="43"/>
      <c r="F650" s="229" t="s">
        <v>8288</v>
      </c>
      <c r="G650" s="43"/>
      <c r="H650" s="43"/>
      <c r="I650" s="230"/>
      <c r="J650" s="43"/>
      <c r="K650" s="43"/>
      <c r="L650" s="47"/>
      <c r="M650" s="231"/>
      <c r="N650" s="232"/>
      <c r="O650" s="87"/>
      <c r="P650" s="87"/>
      <c r="Q650" s="87"/>
      <c r="R650" s="87"/>
      <c r="S650" s="87"/>
      <c r="T650" s="88"/>
      <c r="U650" s="41"/>
      <c r="V650" s="41"/>
      <c r="W650" s="41"/>
      <c r="X650" s="41"/>
      <c r="Y650" s="41"/>
      <c r="Z650" s="41"/>
      <c r="AA650" s="41"/>
      <c r="AB650" s="41"/>
      <c r="AC650" s="41"/>
      <c r="AD650" s="41"/>
      <c r="AE650" s="41"/>
      <c r="AT650" s="20" t="s">
        <v>202</v>
      </c>
      <c r="AU650" s="20" t="s">
        <v>76</v>
      </c>
    </row>
    <row r="651" s="12" customFormat="1" ht="25.92" customHeight="1">
      <c r="A651" s="12"/>
      <c r="B651" s="199"/>
      <c r="C651" s="200"/>
      <c r="D651" s="201" t="s">
        <v>68</v>
      </c>
      <c r="E651" s="202" t="s">
        <v>8291</v>
      </c>
      <c r="F651" s="202" t="s">
        <v>8292</v>
      </c>
      <c r="G651" s="200"/>
      <c r="H651" s="200"/>
      <c r="I651" s="203"/>
      <c r="J651" s="204">
        <f>BK651</f>
        <v>0</v>
      </c>
      <c r="K651" s="200"/>
      <c r="L651" s="205"/>
      <c r="M651" s="206"/>
      <c r="N651" s="207"/>
      <c r="O651" s="207"/>
      <c r="P651" s="208">
        <f>SUM(P652:P675)</f>
        <v>0</v>
      </c>
      <c r="Q651" s="207"/>
      <c r="R651" s="208">
        <f>SUM(R652:R675)</f>
        <v>0</v>
      </c>
      <c r="S651" s="207"/>
      <c r="T651" s="209">
        <f>SUM(T652:T675)</f>
        <v>0</v>
      </c>
      <c r="U651" s="12"/>
      <c r="V651" s="12"/>
      <c r="W651" s="12"/>
      <c r="X651" s="12"/>
      <c r="Y651" s="12"/>
      <c r="Z651" s="12"/>
      <c r="AA651" s="12"/>
      <c r="AB651" s="12"/>
      <c r="AC651" s="12"/>
      <c r="AD651" s="12"/>
      <c r="AE651" s="12"/>
      <c r="AR651" s="210" t="s">
        <v>76</v>
      </c>
      <c r="AT651" s="211" t="s">
        <v>68</v>
      </c>
      <c r="AU651" s="211" t="s">
        <v>69</v>
      </c>
      <c r="AY651" s="210" t="s">
        <v>193</v>
      </c>
      <c r="BK651" s="212">
        <f>SUM(BK652:BK675)</f>
        <v>0</v>
      </c>
    </row>
    <row r="652" s="2" customFormat="1" ht="24.15" customHeight="1">
      <c r="A652" s="41"/>
      <c r="B652" s="42"/>
      <c r="C652" s="215" t="s">
        <v>4705</v>
      </c>
      <c r="D652" s="215" t="s">
        <v>195</v>
      </c>
      <c r="E652" s="216" t="s">
        <v>8293</v>
      </c>
      <c r="F652" s="217" t="s">
        <v>8294</v>
      </c>
      <c r="G652" s="218" t="s">
        <v>7609</v>
      </c>
      <c r="H652" s="219">
        <v>1</v>
      </c>
      <c r="I652" s="220"/>
      <c r="J652" s="221">
        <f>ROUND(I652*H652,2)</f>
        <v>0</v>
      </c>
      <c r="K652" s="217" t="s">
        <v>19</v>
      </c>
      <c r="L652" s="47"/>
      <c r="M652" s="222" t="s">
        <v>19</v>
      </c>
      <c r="N652" s="223" t="s">
        <v>40</v>
      </c>
      <c r="O652" s="87"/>
      <c r="P652" s="224">
        <f>O652*H652</f>
        <v>0</v>
      </c>
      <c r="Q652" s="224">
        <v>0</v>
      </c>
      <c r="R652" s="224">
        <f>Q652*H652</f>
        <v>0</v>
      </c>
      <c r="S652" s="224">
        <v>0</v>
      </c>
      <c r="T652" s="225">
        <f>S652*H652</f>
        <v>0</v>
      </c>
      <c r="U652" s="41"/>
      <c r="V652" s="41"/>
      <c r="W652" s="41"/>
      <c r="X652" s="41"/>
      <c r="Y652" s="41"/>
      <c r="Z652" s="41"/>
      <c r="AA652" s="41"/>
      <c r="AB652" s="41"/>
      <c r="AC652" s="41"/>
      <c r="AD652" s="41"/>
      <c r="AE652" s="41"/>
      <c r="AR652" s="226" t="s">
        <v>200</v>
      </c>
      <c r="AT652" s="226" t="s">
        <v>195</v>
      </c>
      <c r="AU652" s="226" t="s">
        <v>76</v>
      </c>
      <c r="AY652" s="20" t="s">
        <v>193</v>
      </c>
      <c r="BE652" s="227">
        <f>IF(N652="základní",J652,0)</f>
        <v>0</v>
      </c>
      <c r="BF652" s="227">
        <f>IF(N652="snížená",J652,0)</f>
        <v>0</v>
      </c>
      <c r="BG652" s="227">
        <f>IF(N652="zákl. přenesená",J652,0)</f>
        <v>0</v>
      </c>
      <c r="BH652" s="227">
        <f>IF(N652="sníž. přenesená",J652,0)</f>
        <v>0</v>
      </c>
      <c r="BI652" s="227">
        <f>IF(N652="nulová",J652,0)</f>
        <v>0</v>
      </c>
      <c r="BJ652" s="20" t="s">
        <v>76</v>
      </c>
      <c r="BK652" s="227">
        <f>ROUND(I652*H652,2)</f>
        <v>0</v>
      </c>
      <c r="BL652" s="20" t="s">
        <v>200</v>
      </c>
      <c r="BM652" s="226" t="s">
        <v>8295</v>
      </c>
    </row>
    <row r="653" s="2" customFormat="1">
      <c r="A653" s="41"/>
      <c r="B653" s="42"/>
      <c r="C653" s="43"/>
      <c r="D653" s="228" t="s">
        <v>202</v>
      </c>
      <c r="E653" s="43"/>
      <c r="F653" s="229" t="s">
        <v>8294</v>
      </c>
      <c r="G653" s="43"/>
      <c r="H653" s="43"/>
      <c r="I653" s="230"/>
      <c r="J653" s="43"/>
      <c r="K653" s="43"/>
      <c r="L653" s="47"/>
      <c r="M653" s="231"/>
      <c r="N653" s="232"/>
      <c r="O653" s="87"/>
      <c r="P653" s="87"/>
      <c r="Q653" s="87"/>
      <c r="R653" s="87"/>
      <c r="S653" s="87"/>
      <c r="T653" s="88"/>
      <c r="U653" s="41"/>
      <c r="V653" s="41"/>
      <c r="W653" s="41"/>
      <c r="X653" s="41"/>
      <c r="Y653" s="41"/>
      <c r="Z653" s="41"/>
      <c r="AA653" s="41"/>
      <c r="AB653" s="41"/>
      <c r="AC653" s="41"/>
      <c r="AD653" s="41"/>
      <c r="AE653" s="41"/>
      <c r="AT653" s="20" t="s">
        <v>202</v>
      </c>
      <c r="AU653" s="20" t="s">
        <v>76</v>
      </c>
    </row>
    <row r="654" s="2" customFormat="1" ht="21.75" customHeight="1">
      <c r="A654" s="41"/>
      <c r="B654" s="42"/>
      <c r="C654" s="215" t="s">
        <v>4713</v>
      </c>
      <c r="D654" s="215" t="s">
        <v>195</v>
      </c>
      <c r="E654" s="216" t="s">
        <v>8296</v>
      </c>
      <c r="F654" s="217" t="s">
        <v>8297</v>
      </c>
      <c r="G654" s="218" t="s">
        <v>7609</v>
      </c>
      <c r="H654" s="219">
        <v>1</v>
      </c>
      <c r="I654" s="220"/>
      <c r="J654" s="221">
        <f>ROUND(I654*H654,2)</f>
        <v>0</v>
      </c>
      <c r="K654" s="217" t="s">
        <v>19</v>
      </c>
      <c r="L654" s="47"/>
      <c r="M654" s="222" t="s">
        <v>19</v>
      </c>
      <c r="N654" s="223" t="s">
        <v>40</v>
      </c>
      <c r="O654" s="87"/>
      <c r="P654" s="224">
        <f>O654*H654</f>
        <v>0</v>
      </c>
      <c r="Q654" s="224">
        <v>0</v>
      </c>
      <c r="R654" s="224">
        <f>Q654*H654</f>
        <v>0</v>
      </c>
      <c r="S654" s="224">
        <v>0</v>
      </c>
      <c r="T654" s="225">
        <f>S654*H654</f>
        <v>0</v>
      </c>
      <c r="U654" s="41"/>
      <c r="V654" s="41"/>
      <c r="W654" s="41"/>
      <c r="X654" s="41"/>
      <c r="Y654" s="41"/>
      <c r="Z654" s="41"/>
      <c r="AA654" s="41"/>
      <c r="AB654" s="41"/>
      <c r="AC654" s="41"/>
      <c r="AD654" s="41"/>
      <c r="AE654" s="41"/>
      <c r="AR654" s="226" t="s">
        <v>200</v>
      </c>
      <c r="AT654" s="226" t="s">
        <v>195</v>
      </c>
      <c r="AU654" s="226" t="s">
        <v>76</v>
      </c>
      <c r="AY654" s="20" t="s">
        <v>193</v>
      </c>
      <c r="BE654" s="227">
        <f>IF(N654="základní",J654,0)</f>
        <v>0</v>
      </c>
      <c r="BF654" s="227">
        <f>IF(N654="snížená",J654,0)</f>
        <v>0</v>
      </c>
      <c r="BG654" s="227">
        <f>IF(N654="zákl. přenesená",J654,0)</f>
        <v>0</v>
      </c>
      <c r="BH654" s="227">
        <f>IF(N654="sníž. přenesená",J654,0)</f>
        <v>0</v>
      </c>
      <c r="BI654" s="227">
        <f>IF(N654="nulová",J654,0)</f>
        <v>0</v>
      </c>
      <c r="BJ654" s="20" t="s">
        <v>76</v>
      </c>
      <c r="BK654" s="227">
        <f>ROUND(I654*H654,2)</f>
        <v>0</v>
      </c>
      <c r="BL654" s="20" t="s">
        <v>200</v>
      </c>
      <c r="BM654" s="226" t="s">
        <v>8298</v>
      </c>
    </row>
    <row r="655" s="2" customFormat="1">
      <c r="A655" s="41"/>
      <c r="B655" s="42"/>
      <c r="C655" s="43"/>
      <c r="D655" s="228" t="s">
        <v>202</v>
      </c>
      <c r="E655" s="43"/>
      <c r="F655" s="229" t="s">
        <v>8297</v>
      </c>
      <c r="G655" s="43"/>
      <c r="H655" s="43"/>
      <c r="I655" s="230"/>
      <c r="J655" s="43"/>
      <c r="K655" s="43"/>
      <c r="L655" s="47"/>
      <c r="M655" s="231"/>
      <c r="N655" s="232"/>
      <c r="O655" s="87"/>
      <c r="P655" s="87"/>
      <c r="Q655" s="87"/>
      <c r="R655" s="87"/>
      <c r="S655" s="87"/>
      <c r="T655" s="88"/>
      <c r="U655" s="41"/>
      <c r="V655" s="41"/>
      <c r="W655" s="41"/>
      <c r="X655" s="41"/>
      <c r="Y655" s="41"/>
      <c r="Z655" s="41"/>
      <c r="AA655" s="41"/>
      <c r="AB655" s="41"/>
      <c r="AC655" s="41"/>
      <c r="AD655" s="41"/>
      <c r="AE655" s="41"/>
      <c r="AT655" s="20" t="s">
        <v>202</v>
      </c>
      <c r="AU655" s="20" t="s">
        <v>76</v>
      </c>
    </row>
    <row r="656" s="2" customFormat="1" ht="24.15" customHeight="1">
      <c r="A656" s="41"/>
      <c r="B656" s="42"/>
      <c r="C656" s="215" t="s">
        <v>4719</v>
      </c>
      <c r="D656" s="215" t="s">
        <v>195</v>
      </c>
      <c r="E656" s="216" t="s">
        <v>8299</v>
      </c>
      <c r="F656" s="217" t="s">
        <v>8300</v>
      </c>
      <c r="G656" s="218" t="s">
        <v>7661</v>
      </c>
      <c r="H656" s="219">
        <v>1</v>
      </c>
      <c r="I656" s="220"/>
      <c r="J656" s="221">
        <f>ROUND(I656*H656,2)</f>
        <v>0</v>
      </c>
      <c r="K656" s="217" t="s">
        <v>19</v>
      </c>
      <c r="L656" s="47"/>
      <c r="M656" s="222" t="s">
        <v>19</v>
      </c>
      <c r="N656" s="223" t="s">
        <v>40</v>
      </c>
      <c r="O656" s="87"/>
      <c r="P656" s="224">
        <f>O656*H656</f>
        <v>0</v>
      </c>
      <c r="Q656" s="224">
        <v>0</v>
      </c>
      <c r="R656" s="224">
        <f>Q656*H656</f>
        <v>0</v>
      </c>
      <c r="S656" s="224">
        <v>0</v>
      </c>
      <c r="T656" s="225">
        <f>S656*H656</f>
        <v>0</v>
      </c>
      <c r="U656" s="41"/>
      <c r="V656" s="41"/>
      <c r="W656" s="41"/>
      <c r="X656" s="41"/>
      <c r="Y656" s="41"/>
      <c r="Z656" s="41"/>
      <c r="AA656" s="41"/>
      <c r="AB656" s="41"/>
      <c r="AC656" s="41"/>
      <c r="AD656" s="41"/>
      <c r="AE656" s="41"/>
      <c r="AR656" s="226" t="s">
        <v>200</v>
      </c>
      <c r="AT656" s="226" t="s">
        <v>195</v>
      </c>
      <c r="AU656" s="226" t="s">
        <v>76</v>
      </c>
      <c r="AY656" s="20" t="s">
        <v>193</v>
      </c>
      <c r="BE656" s="227">
        <f>IF(N656="základní",J656,0)</f>
        <v>0</v>
      </c>
      <c r="BF656" s="227">
        <f>IF(N656="snížená",J656,0)</f>
        <v>0</v>
      </c>
      <c r="BG656" s="227">
        <f>IF(N656="zákl. přenesená",J656,0)</f>
        <v>0</v>
      </c>
      <c r="BH656" s="227">
        <f>IF(N656="sníž. přenesená",J656,0)</f>
        <v>0</v>
      </c>
      <c r="BI656" s="227">
        <f>IF(N656="nulová",J656,0)</f>
        <v>0</v>
      </c>
      <c r="BJ656" s="20" t="s">
        <v>76</v>
      </c>
      <c r="BK656" s="227">
        <f>ROUND(I656*H656,2)</f>
        <v>0</v>
      </c>
      <c r="BL656" s="20" t="s">
        <v>200</v>
      </c>
      <c r="BM656" s="226" t="s">
        <v>8301</v>
      </c>
    </row>
    <row r="657" s="2" customFormat="1">
      <c r="A657" s="41"/>
      <c r="B657" s="42"/>
      <c r="C657" s="43"/>
      <c r="D657" s="228" t="s">
        <v>202</v>
      </c>
      <c r="E657" s="43"/>
      <c r="F657" s="229" t="s">
        <v>8300</v>
      </c>
      <c r="G657" s="43"/>
      <c r="H657" s="43"/>
      <c r="I657" s="230"/>
      <c r="J657" s="43"/>
      <c r="K657" s="43"/>
      <c r="L657" s="47"/>
      <c r="M657" s="231"/>
      <c r="N657" s="232"/>
      <c r="O657" s="87"/>
      <c r="P657" s="87"/>
      <c r="Q657" s="87"/>
      <c r="R657" s="87"/>
      <c r="S657" s="87"/>
      <c r="T657" s="88"/>
      <c r="U657" s="41"/>
      <c r="V657" s="41"/>
      <c r="W657" s="41"/>
      <c r="X657" s="41"/>
      <c r="Y657" s="41"/>
      <c r="Z657" s="41"/>
      <c r="AA657" s="41"/>
      <c r="AB657" s="41"/>
      <c r="AC657" s="41"/>
      <c r="AD657" s="41"/>
      <c r="AE657" s="41"/>
      <c r="AT657" s="20" t="s">
        <v>202</v>
      </c>
      <c r="AU657" s="20" t="s">
        <v>76</v>
      </c>
    </row>
    <row r="658" s="2" customFormat="1" ht="24.15" customHeight="1">
      <c r="A658" s="41"/>
      <c r="B658" s="42"/>
      <c r="C658" s="215" t="s">
        <v>4724</v>
      </c>
      <c r="D658" s="215" t="s">
        <v>195</v>
      </c>
      <c r="E658" s="216" t="s">
        <v>8302</v>
      </c>
      <c r="F658" s="217" t="s">
        <v>8303</v>
      </c>
      <c r="G658" s="218" t="s">
        <v>7661</v>
      </c>
      <c r="H658" s="219">
        <v>1</v>
      </c>
      <c r="I658" s="220"/>
      <c r="J658" s="221">
        <f>ROUND(I658*H658,2)</f>
        <v>0</v>
      </c>
      <c r="K658" s="217" t="s">
        <v>19</v>
      </c>
      <c r="L658" s="47"/>
      <c r="M658" s="222" t="s">
        <v>19</v>
      </c>
      <c r="N658" s="223" t="s">
        <v>40</v>
      </c>
      <c r="O658" s="87"/>
      <c r="P658" s="224">
        <f>O658*H658</f>
        <v>0</v>
      </c>
      <c r="Q658" s="224">
        <v>0</v>
      </c>
      <c r="R658" s="224">
        <f>Q658*H658</f>
        <v>0</v>
      </c>
      <c r="S658" s="224">
        <v>0</v>
      </c>
      <c r="T658" s="225">
        <f>S658*H658</f>
        <v>0</v>
      </c>
      <c r="U658" s="41"/>
      <c r="V658" s="41"/>
      <c r="W658" s="41"/>
      <c r="X658" s="41"/>
      <c r="Y658" s="41"/>
      <c r="Z658" s="41"/>
      <c r="AA658" s="41"/>
      <c r="AB658" s="41"/>
      <c r="AC658" s="41"/>
      <c r="AD658" s="41"/>
      <c r="AE658" s="41"/>
      <c r="AR658" s="226" t="s">
        <v>200</v>
      </c>
      <c r="AT658" s="226" t="s">
        <v>195</v>
      </c>
      <c r="AU658" s="226" t="s">
        <v>76</v>
      </c>
      <c r="AY658" s="20" t="s">
        <v>193</v>
      </c>
      <c r="BE658" s="227">
        <f>IF(N658="základní",J658,0)</f>
        <v>0</v>
      </c>
      <c r="BF658" s="227">
        <f>IF(N658="snížená",J658,0)</f>
        <v>0</v>
      </c>
      <c r="BG658" s="227">
        <f>IF(N658="zákl. přenesená",J658,0)</f>
        <v>0</v>
      </c>
      <c r="BH658" s="227">
        <f>IF(N658="sníž. přenesená",J658,0)</f>
        <v>0</v>
      </c>
      <c r="BI658" s="227">
        <f>IF(N658="nulová",J658,0)</f>
        <v>0</v>
      </c>
      <c r="BJ658" s="20" t="s">
        <v>76</v>
      </c>
      <c r="BK658" s="227">
        <f>ROUND(I658*H658,2)</f>
        <v>0</v>
      </c>
      <c r="BL658" s="20" t="s">
        <v>200</v>
      </c>
      <c r="BM658" s="226" t="s">
        <v>8304</v>
      </c>
    </row>
    <row r="659" s="2" customFormat="1">
      <c r="A659" s="41"/>
      <c r="B659" s="42"/>
      <c r="C659" s="43"/>
      <c r="D659" s="228" t="s">
        <v>202</v>
      </c>
      <c r="E659" s="43"/>
      <c r="F659" s="229" t="s">
        <v>8305</v>
      </c>
      <c r="G659" s="43"/>
      <c r="H659" s="43"/>
      <c r="I659" s="230"/>
      <c r="J659" s="43"/>
      <c r="K659" s="43"/>
      <c r="L659" s="47"/>
      <c r="M659" s="231"/>
      <c r="N659" s="232"/>
      <c r="O659" s="87"/>
      <c r="P659" s="87"/>
      <c r="Q659" s="87"/>
      <c r="R659" s="87"/>
      <c r="S659" s="87"/>
      <c r="T659" s="88"/>
      <c r="U659" s="41"/>
      <c r="V659" s="41"/>
      <c r="W659" s="41"/>
      <c r="X659" s="41"/>
      <c r="Y659" s="41"/>
      <c r="Z659" s="41"/>
      <c r="AA659" s="41"/>
      <c r="AB659" s="41"/>
      <c r="AC659" s="41"/>
      <c r="AD659" s="41"/>
      <c r="AE659" s="41"/>
      <c r="AT659" s="20" t="s">
        <v>202</v>
      </c>
      <c r="AU659" s="20" t="s">
        <v>76</v>
      </c>
    </row>
    <row r="660" s="2" customFormat="1" ht="24.15" customHeight="1">
      <c r="A660" s="41"/>
      <c r="B660" s="42"/>
      <c r="C660" s="215" t="s">
        <v>4731</v>
      </c>
      <c r="D660" s="215" t="s">
        <v>195</v>
      </c>
      <c r="E660" s="216" t="s">
        <v>8306</v>
      </c>
      <c r="F660" s="217" t="s">
        <v>8307</v>
      </c>
      <c r="G660" s="218" t="s">
        <v>7661</v>
      </c>
      <c r="H660" s="219">
        <v>1</v>
      </c>
      <c r="I660" s="220"/>
      <c r="J660" s="221">
        <f>ROUND(I660*H660,2)</f>
        <v>0</v>
      </c>
      <c r="K660" s="217" t="s">
        <v>19</v>
      </c>
      <c r="L660" s="47"/>
      <c r="M660" s="222" t="s">
        <v>19</v>
      </c>
      <c r="N660" s="223" t="s">
        <v>40</v>
      </c>
      <c r="O660" s="87"/>
      <c r="P660" s="224">
        <f>O660*H660</f>
        <v>0</v>
      </c>
      <c r="Q660" s="224">
        <v>0</v>
      </c>
      <c r="R660" s="224">
        <f>Q660*H660</f>
        <v>0</v>
      </c>
      <c r="S660" s="224">
        <v>0</v>
      </c>
      <c r="T660" s="225">
        <f>S660*H660</f>
        <v>0</v>
      </c>
      <c r="U660" s="41"/>
      <c r="V660" s="41"/>
      <c r="W660" s="41"/>
      <c r="X660" s="41"/>
      <c r="Y660" s="41"/>
      <c r="Z660" s="41"/>
      <c r="AA660" s="41"/>
      <c r="AB660" s="41"/>
      <c r="AC660" s="41"/>
      <c r="AD660" s="41"/>
      <c r="AE660" s="41"/>
      <c r="AR660" s="226" t="s">
        <v>200</v>
      </c>
      <c r="AT660" s="226" t="s">
        <v>195</v>
      </c>
      <c r="AU660" s="226" t="s">
        <v>76</v>
      </c>
      <c r="AY660" s="20" t="s">
        <v>193</v>
      </c>
      <c r="BE660" s="227">
        <f>IF(N660="základní",J660,0)</f>
        <v>0</v>
      </c>
      <c r="BF660" s="227">
        <f>IF(N660="snížená",J660,0)</f>
        <v>0</v>
      </c>
      <c r="BG660" s="227">
        <f>IF(N660="zákl. přenesená",J660,0)</f>
        <v>0</v>
      </c>
      <c r="BH660" s="227">
        <f>IF(N660="sníž. přenesená",J660,0)</f>
        <v>0</v>
      </c>
      <c r="BI660" s="227">
        <f>IF(N660="nulová",J660,0)</f>
        <v>0</v>
      </c>
      <c r="BJ660" s="20" t="s">
        <v>76</v>
      </c>
      <c r="BK660" s="227">
        <f>ROUND(I660*H660,2)</f>
        <v>0</v>
      </c>
      <c r="BL660" s="20" t="s">
        <v>200</v>
      </c>
      <c r="BM660" s="226" t="s">
        <v>8308</v>
      </c>
    </row>
    <row r="661" s="2" customFormat="1">
      <c r="A661" s="41"/>
      <c r="B661" s="42"/>
      <c r="C661" s="43"/>
      <c r="D661" s="228" t="s">
        <v>202</v>
      </c>
      <c r="E661" s="43"/>
      <c r="F661" s="229" t="s">
        <v>8307</v>
      </c>
      <c r="G661" s="43"/>
      <c r="H661" s="43"/>
      <c r="I661" s="230"/>
      <c r="J661" s="43"/>
      <c r="K661" s="43"/>
      <c r="L661" s="47"/>
      <c r="M661" s="231"/>
      <c r="N661" s="232"/>
      <c r="O661" s="87"/>
      <c r="P661" s="87"/>
      <c r="Q661" s="87"/>
      <c r="R661" s="87"/>
      <c r="S661" s="87"/>
      <c r="T661" s="88"/>
      <c r="U661" s="41"/>
      <c r="V661" s="41"/>
      <c r="W661" s="41"/>
      <c r="X661" s="41"/>
      <c r="Y661" s="41"/>
      <c r="Z661" s="41"/>
      <c r="AA661" s="41"/>
      <c r="AB661" s="41"/>
      <c r="AC661" s="41"/>
      <c r="AD661" s="41"/>
      <c r="AE661" s="41"/>
      <c r="AT661" s="20" t="s">
        <v>202</v>
      </c>
      <c r="AU661" s="20" t="s">
        <v>76</v>
      </c>
    </row>
    <row r="662" s="2" customFormat="1" ht="24.15" customHeight="1">
      <c r="A662" s="41"/>
      <c r="B662" s="42"/>
      <c r="C662" s="215" t="s">
        <v>4734</v>
      </c>
      <c r="D662" s="215" t="s">
        <v>195</v>
      </c>
      <c r="E662" s="216" t="s">
        <v>8309</v>
      </c>
      <c r="F662" s="217" t="s">
        <v>8310</v>
      </c>
      <c r="G662" s="218" t="s">
        <v>7661</v>
      </c>
      <c r="H662" s="219">
        <v>1</v>
      </c>
      <c r="I662" s="220"/>
      <c r="J662" s="221">
        <f>ROUND(I662*H662,2)</f>
        <v>0</v>
      </c>
      <c r="K662" s="217" t="s">
        <v>19</v>
      </c>
      <c r="L662" s="47"/>
      <c r="M662" s="222" t="s">
        <v>19</v>
      </c>
      <c r="N662" s="223" t="s">
        <v>40</v>
      </c>
      <c r="O662" s="87"/>
      <c r="P662" s="224">
        <f>O662*H662</f>
        <v>0</v>
      </c>
      <c r="Q662" s="224">
        <v>0</v>
      </c>
      <c r="R662" s="224">
        <f>Q662*H662</f>
        <v>0</v>
      </c>
      <c r="S662" s="224">
        <v>0</v>
      </c>
      <c r="T662" s="225">
        <f>S662*H662</f>
        <v>0</v>
      </c>
      <c r="U662" s="41"/>
      <c r="V662" s="41"/>
      <c r="W662" s="41"/>
      <c r="X662" s="41"/>
      <c r="Y662" s="41"/>
      <c r="Z662" s="41"/>
      <c r="AA662" s="41"/>
      <c r="AB662" s="41"/>
      <c r="AC662" s="41"/>
      <c r="AD662" s="41"/>
      <c r="AE662" s="41"/>
      <c r="AR662" s="226" t="s">
        <v>200</v>
      </c>
      <c r="AT662" s="226" t="s">
        <v>195</v>
      </c>
      <c r="AU662" s="226" t="s">
        <v>76</v>
      </c>
      <c r="AY662" s="20" t="s">
        <v>193</v>
      </c>
      <c r="BE662" s="227">
        <f>IF(N662="základní",J662,0)</f>
        <v>0</v>
      </c>
      <c r="BF662" s="227">
        <f>IF(N662="snížená",J662,0)</f>
        <v>0</v>
      </c>
      <c r="BG662" s="227">
        <f>IF(N662="zákl. přenesená",J662,0)</f>
        <v>0</v>
      </c>
      <c r="BH662" s="227">
        <f>IF(N662="sníž. přenesená",J662,0)</f>
        <v>0</v>
      </c>
      <c r="BI662" s="227">
        <f>IF(N662="nulová",J662,0)</f>
        <v>0</v>
      </c>
      <c r="BJ662" s="20" t="s">
        <v>76</v>
      </c>
      <c r="BK662" s="227">
        <f>ROUND(I662*H662,2)</f>
        <v>0</v>
      </c>
      <c r="BL662" s="20" t="s">
        <v>200</v>
      </c>
      <c r="BM662" s="226" t="s">
        <v>8311</v>
      </c>
    </row>
    <row r="663" s="2" customFormat="1">
      <c r="A663" s="41"/>
      <c r="B663" s="42"/>
      <c r="C663" s="43"/>
      <c r="D663" s="228" t="s">
        <v>202</v>
      </c>
      <c r="E663" s="43"/>
      <c r="F663" s="229" t="s">
        <v>8310</v>
      </c>
      <c r="G663" s="43"/>
      <c r="H663" s="43"/>
      <c r="I663" s="230"/>
      <c r="J663" s="43"/>
      <c r="K663" s="43"/>
      <c r="L663" s="47"/>
      <c r="M663" s="231"/>
      <c r="N663" s="232"/>
      <c r="O663" s="87"/>
      <c r="P663" s="87"/>
      <c r="Q663" s="87"/>
      <c r="R663" s="87"/>
      <c r="S663" s="87"/>
      <c r="T663" s="88"/>
      <c r="U663" s="41"/>
      <c r="V663" s="41"/>
      <c r="W663" s="41"/>
      <c r="X663" s="41"/>
      <c r="Y663" s="41"/>
      <c r="Z663" s="41"/>
      <c r="AA663" s="41"/>
      <c r="AB663" s="41"/>
      <c r="AC663" s="41"/>
      <c r="AD663" s="41"/>
      <c r="AE663" s="41"/>
      <c r="AT663" s="20" t="s">
        <v>202</v>
      </c>
      <c r="AU663" s="20" t="s">
        <v>76</v>
      </c>
    </row>
    <row r="664" s="2" customFormat="1" ht="24.15" customHeight="1">
      <c r="A664" s="41"/>
      <c r="B664" s="42"/>
      <c r="C664" s="215" t="s">
        <v>4736</v>
      </c>
      <c r="D664" s="215" t="s">
        <v>195</v>
      </c>
      <c r="E664" s="216" t="s">
        <v>8312</v>
      </c>
      <c r="F664" s="217" t="s">
        <v>8313</v>
      </c>
      <c r="G664" s="218" t="s">
        <v>7661</v>
      </c>
      <c r="H664" s="219">
        <v>1</v>
      </c>
      <c r="I664" s="220"/>
      <c r="J664" s="221">
        <f>ROUND(I664*H664,2)</f>
        <v>0</v>
      </c>
      <c r="K664" s="217" t="s">
        <v>19</v>
      </c>
      <c r="L664" s="47"/>
      <c r="M664" s="222" t="s">
        <v>19</v>
      </c>
      <c r="N664" s="223" t="s">
        <v>40</v>
      </c>
      <c r="O664" s="87"/>
      <c r="P664" s="224">
        <f>O664*H664</f>
        <v>0</v>
      </c>
      <c r="Q664" s="224">
        <v>0</v>
      </c>
      <c r="R664" s="224">
        <f>Q664*H664</f>
        <v>0</v>
      </c>
      <c r="S664" s="224">
        <v>0</v>
      </c>
      <c r="T664" s="225">
        <f>S664*H664</f>
        <v>0</v>
      </c>
      <c r="U664" s="41"/>
      <c r="V664" s="41"/>
      <c r="W664" s="41"/>
      <c r="X664" s="41"/>
      <c r="Y664" s="41"/>
      <c r="Z664" s="41"/>
      <c r="AA664" s="41"/>
      <c r="AB664" s="41"/>
      <c r="AC664" s="41"/>
      <c r="AD664" s="41"/>
      <c r="AE664" s="41"/>
      <c r="AR664" s="226" t="s">
        <v>200</v>
      </c>
      <c r="AT664" s="226" t="s">
        <v>195</v>
      </c>
      <c r="AU664" s="226" t="s">
        <v>76</v>
      </c>
      <c r="AY664" s="20" t="s">
        <v>193</v>
      </c>
      <c r="BE664" s="227">
        <f>IF(N664="základní",J664,0)</f>
        <v>0</v>
      </c>
      <c r="BF664" s="227">
        <f>IF(N664="snížená",J664,0)</f>
        <v>0</v>
      </c>
      <c r="BG664" s="227">
        <f>IF(N664="zákl. přenesená",J664,0)</f>
        <v>0</v>
      </c>
      <c r="BH664" s="227">
        <f>IF(N664="sníž. přenesená",J664,0)</f>
        <v>0</v>
      </c>
      <c r="BI664" s="227">
        <f>IF(N664="nulová",J664,0)</f>
        <v>0</v>
      </c>
      <c r="BJ664" s="20" t="s">
        <v>76</v>
      </c>
      <c r="BK664" s="227">
        <f>ROUND(I664*H664,2)</f>
        <v>0</v>
      </c>
      <c r="BL664" s="20" t="s">
        <v>200</v>
      </c>
      <c r="BM664" s="226" t="s">
        <v>8314</v>
      </c>
    </row>
    <row r="665" s="2" customFormat="1">
      <c r="A665" s="41"/>
      <c r="B665" s="42"/>
      <c r="C665" s="43"/>
      <c r="D665" s="228" t="s">
        <v>202</v>
      </c>
      <c r="E665" s="43"/>
      <c r="F665" s="229" t="s">
        <v>8313</v>
      </c>
      <c r="G665" s="43"/>
      <c r="H665" s="43"/>
      <c r="I665" s="230"/>
      <c r="J665" s="43"/>
      <c r="K665" s="43"/>
      <c r="L665" s="47"/>
      <c r="M665" s="231"/>
      <c r="N665" s="232"/>
      <c r="O665" s="87"/>
      <c r="P665" s="87"/>
      <c r="Q665" s="87"/>
      <c r="R665" s="87"/>
      <c r="S665" s="87"/>
      <c r="T665" s="88"/>
      <c r="U665" s="41"/>
      <c r="V665" s="41"/>
      <c r="W665" s="41"/>
      <c r="X665" s="41"/>
      <c r="Y665" s="41"/>
      <c r="Z665" s="41"/>
      <c r="AA665" s="41"/>
      <c r="AB665" s="41"/>
      <c r="AC665" s="41"/>
      <c r="AD665" s="41"/>
      <c r="AE665" s="41"/>
      <c r="AT665" s="20" t="s">
        <v>202</v>
      </c>
      <c r="AU665" s="20" t="s">
        <v>76</v>
      </c>
    </row>
    <row r="666" s="2" customFormat="1" ht="24.15" customHeight="1">
      <c r="A666" s="41"/>
      <c r="B666" s="42"/>
      <c r="C666" s="215" t="s">
        <v>4739</v>
      </c>
      <c r="D666" s="215" t="s">
        <v>195</v>
      </c>
      <c r="E666" s="216" t="s">
        <v>8315</v>
      </c>
      <c r="F666" s="217" t="s">
        <v>8316</v>
      </c>
      <c r="G666" s="218" t="s">
        <v>7661</v>
      </c>
      <c r="H666" s="219">
        <v>1</v>
      </c>
      <c r="I666" s="220"/>
      <c r="J666" s="221">
        <f>ROUND(I666*H666,2)</f>
        <v>0</v>
      </c>
      <c r="K666" s="217" t="s">
        <v>19</v>
      </c>
      <c r="L666" s="47"/>
      <c r="M666" s="222" t="s">
        <v>19</v>
      </c>
      <c r="N666" s="223" t="s">
        <v>40</v>
      </c>
      <c r="O666" s="87"/>
      <c r="P666" s="224">
        <f>O666*H666</f>
        <v>0</v>
      </c>
      <c r="Q666" s="224">
        <v>0</v>
      </c>
      <c r="R666" s="224">
        <f>Q666*H666</f>
        <v>0</v>
      </c>
      <c r="S666" s="224">
        <v>0</v>
      </c>
      <c r="T666" s="225">
        <f>S666*H666</f>
        <v>0</v>
      </c>
      <c r="U666" s="41"/>
      <c r="V666" s="41"/>
      <c r="W666" s="41"/>
      <c r="X666" s="41"/>
      <c r="Y666" s="41"/>
      <c r="Z666" s="41"/>
      <c r="AA666" s="41"/>
      <c r="AB666" s="41"/>
      <c r="AC666" s="41"/>
      <c r="AD666" s="41"/>
      <c r="AE666" s="41"/>
      <c r="AR666" s="226" t="s">
        <v>200</v>
      </c>
      <c r="AT666" s="226" t="s">
        <v>195</v>
      </c>
      <c r="AU666" s="226" t="s">
        <v>76</v>
      </c>
      <c r="AY666" s="20" t="s">
        <v>193</v>
      </c>
      <c r="BE666" s="227">
        <f>IF(N666="základní",J666,0)</f>
        <v>0</v>
      </c>
      <c r="BF666" s="227">
        <f>IF(N666="snížená",J666,0)</f>
        <v>0</v>
      </c>
      <c r="BG666" s="227">
        <f>IF(N666="zákl. přenesená",J666,0)</f>
        <v>0</v>
      </c>
      <c r="BH666" s="227">
        <f>IF(N666="sníž. přenesená",J666,0)</f>
        <v>0</v>
      </c>
      <c r="BI666" s="227">
        <f>IF(N666="nulová",J666,0)</f>
        <v>0</v>
      </c>
      <c r="BJ666" s="20" t="s">
        <v>76</v>
      </c>
      <c r="BK666" s="227">
        <f>ROUND(I666*H666,2)</f>
        <v>0</v>
      </c>
      <c r="BL666" s="20" t="s">
        <v>200</v>
      </c>
      <c r="BM666" s="226" t="s">
        <v>8317</v>
      </c>
    </row>
    <row r="667" s="2" customFormat="1">
      <c r="A667" s="41"/>
      <c r="B667" s="42"/>
      <c r="C667" s="43"/>
      <c r="D667" s="228" t="s">
        <v>202</v>
      </c>
      <c r="E667" s="43"/>
      <c r="F667" s="229" t="s">
        <v>8316</v>
      </c>
      <c r="G667" s="43"/>
      <c r="H667" s="43"/>
      <c r="I667" s="230"/>
      <c r="J667" s="43"/>
      <c r="K667" s="43"/>
      <c r="L667" s="47"/>
      <c r="M667" s="231"/>
      <c r="N667" s="232"/>
      <c r="O667" s="87"/>
      <c r="P667" s="87"/>
      <c r="Q667" s="87"/>
      <c r="R667" s="87"/>
      <c r="S667" s="87"/>
      <c r="T667" s="88"/>
      <c r="U667" s="41"/>
      <c r="V667" s="41"/>
      <c r="W667" s="41"/>
      <c r="X667" s="41"/>
      <c r="Y667" s="41"/>
      <c r="Z667" s="41"/>
      <c r="AA667" s="41"/>
      <c r="AB667" s="41"/>
      <c r="AC667" s="41"/>
      <c r="AD667" s="41"/>
      <c r="AE667" s="41"/>
      <c r="AT667" s="20" t="s">
        <v>202</v>
      </c>
      <c r="AU667" s="20" t="s">
        <v>76</v>
      </c>
    </row>
    <row r="668" s="2" customFormat="1" ht="16.5" customHeight="1">
      <c r="A668" s="41"/>
      <c r="B668" s="42"/>
      <c r="C668" s="215" t="s">
        <v>4763</v>
      </c>
      <c r="D668" s="215" t="s">
        <v>195</v>
      </c>
      <c r="E668" s="216" t="s">
        <v>8318</v>
      </c>
      <c r="F668" s="217" t="s">
        <v>8319</v>
      </c>
      <c r="G668" s="218" t="s">
        <v>7609</v>
      </c>
      <c r="H668" s="219">
        <v>1</v>
      </c>
      <c r="I668" s="220"/>
      <c r="J668" s="221">
        <f>ROUND(I668*H668,2)</f>
        <v>0</v>
      </c>
      <c r="K668" s="217" t="s">
        <v>19</v>
      </c>
      <c r="L668" s="47"/>
      <c r="M668" s="222" t="s">
        <v>19</v>
      </c>
      <c r="N668" s="223" t="s">
        <v>40</v>
      </c>
      <c r="O668" s="87"/>
      <c r="P668" s="224">
        <f>O668*H668</f>
        <v>0</v>
      </c>
      <c r="Q668" s="224">
        <v>0</v>
      </c>
      <c r="R668" s="224">
        <f>Q668*H668</f>
        <v>0</v>
      </c>
      <c r="S668" s="224">
        <v>0</v>
      </c>
      <c r="T668" s="225">
        <f>S668*H668</f>
        <v>0</v>
      </c>
      <c r="U668" s="41"/>
      <c r="V668" s="41"/>
      <c r="W668" s="41"/>
      <c r="X668" s="41"/>
      <c r="Y668" s="41"/>
      <c r="Z668" s="41"/>
      <c r="AA668" s="41"/>
      <c r="AB668" s="41"/>
      <c r="AC668" s="41"/>
      <c r="AD668" s="41"/>
      <c r="AE668" s="41"/>
      <c r="AR668" s="226" t="s">
        <v>200</v>
      </c>
      <c r="AT668" s="226" t="s">
        <v>195</v>
      </c>
      <c r="AU668" s="226" t="s">
        <v>76</v>
      </c>
      <c r="AY668" s="20" t="s">
        <v>193</v>
      </c>
      <c r="BE668" s="227">
        <f>IF(N668="základní",J668,0)</f>
        <v>0</v>
      </c>
      <c r="BF668" s="227">
        <f>IF(N668="snížená",J668,0)</f>
        <v>0</v>
      </c>
      <c r="BG668" s="227">
        <f>IF(N668="zákl. přenesená",J668,0)</f>
        <v>0</v>
      </c>
      <c r="BH668" s="227">
        <f>IF(N668="sníž. přenesená",J668,0)</f>
        <v>0</v>
      </c>
      <c r="BI668" s="227">
        <f>IF(N668="nulová",J668,0)</f>
        <v>0</v>
      </c>
      <c r="BJ668" s="20" t="s">
        <v>76</v>
      </c>
      <c r="BK668" s="227">
        <f>ROUND(I668*H668,2)</f>
        <v>0</v>
      </c>
      <c r="BL668" s="20" t="s">
        <v>200</v>
      </c>
      <c r="BM668" s="226" t="s">
        <v>8320</v>
      </c>
    </row>
    <row r="669" s="2" customFormat="1">
      <c r="A669" s="41"/>
      <c r="B669" s="42"/>
      <c r="C669" s="43"/>
      <c r="D669" s="228" t="s">
        <v>202</v>
      </c>
      <c r="E669" s="43"/>
      <c r="F669" s="229" t="s">
        <v>8319</v>
      </c>
      <c r="G669" s="43"/>
      <c r="H669" s="43"/>
      <c r="I669" s="230"/>
      <c r="J669" s="43"/>
      <c r="K669" s="43"/>
      <c r="L669" s="47"/>
      <c r="M669" s="231"/>
      <c r="N669" s="232"/>
      <c r="O669" s="87"/>
      <c r="P669" s="87"/>
      <c r="Q669" s="87"/>
      <c r="R669" s="87"/>
      <c r="S669" s="87"/>
      <c r="T669" s="88"/>
      <c r="U669" s="41"/>
      <c r="V669" s="41"/>
      <c r="W669" s="41"/>
      <c r="X669" s="41"/>
      <c r="Y669" s="41"/>
      <c r="Z669" s="41"/>
      <c r="AA669" s="41"/>
      <c r="AB669" s="41"/>
      <c r="AC669" s="41"/>
      <c r="AD669" s="41"/>
      <c r="AE669" s="41"/>
      <c r="AT669" s="20" t="s">
        <v>202</v>
      </c>
      <c r="AU669" s="20" t="s">
        <v>76</v>
      </c>
    </row>
    <row r="670" s="2" customFormat="1" ht="24.15" customHeight="1">
      <c r="A670" s="41"/>
      <c r="B670" s="42"/>
      <c r="C670" s="215" t="s">
        <v>4769</v>
      </c>
      <c r="D670" s="215" t="s">
        <v>195</v>
      </c>
      <c r="E670" s="216" t="s">
        <v>8321</v>
      </c>
      <c r="F670" s="217" t="s">
        <v>8322</v>
      </c>
      <c r="G670" s="218" t="s">
        <v>7661</v>
      </c>
      <c r="H670" s="219">
        <v>1</v>
      </c>
      <c r="I670" s="220"/>
      <c r="J670" s="221">
        <f>ROUND(I670*H670,2)</f>
        <v>0</v>
      </c>
      <c r="K670" s="217" t="s">
        <v>19</v>
      </c>
      <c r="L670" s="47"/>
      <c r="M670" s="222" t="s">
        <v>19</v>
      </c>
      <c r="N670" s="223" t="s">
        <v>40</v>
      </c>
      <c r="O670" s="87"/>
      <c r="P670" s="224">
        <f>O670*H670</f>
        <v>0</v>
      </c>
      <c r="Q670" s="224">
        <v>0</v>
      </c>
      <c r="R670" s="224">
        <f>Q670*H670</f>
        <v>0</v>
      </c>
      <c r="S670" s="224">
        <v>0</v>
      </c>
      <c r="T670" s="225">
        <f>S670*H670</f>
        <v>0</v>
      </c>
      <c r="U670" s="41"/>
      <c r="V670" s="41"/>
      <c r="W670" s="41"/>
      <c r="X670" s="41"/>
      <c r="Y670" s="41"/>
      <c r="Z670" s="41"/>
      <c r="AA670" s="41"/>
      <c r="AB670" s="41"/>
      <c r="AC670" s="41"/>
      <c r="AD670" s="41"/>
      <c r="AE670" s="41"/>
      <c r="AR670" s="226" t="s">
        <v>200</v>
      </c>
      <c r="AT670" s="226" t="s">
        <v>195</v>
      </c>
      <c r="AU670" s="226" t="s">
        <v>76</v>
      </c>
      <c r="AY670" s="20" t="s">
        <v>193</v>
      </c>
      <c r="BE670" s="227">
        <f>IF(N670="základní",J670,0)</f>
        <v>0</v>
      </c>
      <c r="BF670" s="227">
        <f>IF(N670="snížená",J670,0)</f>
        <v>0</v>
      </c>
      <c r="BG670" s="227">
        <f>IF(N670="zákl. přenesená",J670,0)</f>
        <v>0</v>
      </c>
      <c r="BH670" s="227">
        <f>IF(N670="sníž. přenesená",J670,0)</f>
        <v>0</v>
      </c>
      <c r="BI670" s="227">
        <f>IF(N670="nulová",J670,0)</f>
        <v>0</v>
      </c>
      <c r="BJ670" s="20" t="s">
        <v>76</v>
      </c>
      <c r="BK670" s="227">
        <f>ROUND(I670*H670,2)</f>
        <v>0</v>
      </c>
      <c r="BL670" s="20" t="s">
        <v>200</v>
      </c>
      <c r="BM670" s="226" t="s">
        <v>8323</v>
      </c>
    </row>
    <row r="671" s="2" customFormat="1">
      <c r="A671" s="41"/>
      <c r="B671" s="42"/>
      <c r="C671" s="43"/>
      <c r="D671" s="228" t="s">
        <v>202</v>
      </c>
      <c r="E671" s="43"/>
      <c r="F671" s="229" t="s">
        <v>8322</v>
      </c>
      <c r="G671" s="43"/>
      <c r="H671" s="43"/>
      <c r="I671" s="230"/>
      <c r="J671" s="43"/>
      <c r="K671" s="43"/>
      <c r="L671" s="47"/>
      <c r="M671" s="231"/>
      <c r="N671" s="232"/>
      <c r="O671" s="87"/>
      <c r="P671" s="87"/>
      <c r="Q671" s="87"/>
      <c r="R671" s="87"/>
      <c r="S671" s="87"/>
      <c r="T671" s="88"/>
      <c r="U671" s="41"/>
      <c r="V671" s="41"/>
      <c r="W671" s="41"/>
      <c r="X671" s="41"/>
      <c r="Y671" s="41"/>
      <c r="Z671" s="41"/>
      <c r="AA671" s="41"/>
      <c r="AB671" s="41"/>
      <c r="AC671" s="41"/>
      <c r="AD671" s="41"/>
      <c r="AE671" s="41"/>
      <c r="AT671" s="20" t="s">
        <v>202</v>
      </c>
      <c r="AU671" s="20" t="s">
        <v>76</v>
      </c>
    </row>
    <row r="672" s="2" customFormat="1" ht="16.5" customHeight="1">
      <c r="A672" s="41"/>
      <c r="B672" s="42"/>
      <c r="C672" s="215" t="s">
        <v>4775</v>
      </c>
      <c r="D672" s="215" t="s">
        <v>195</v>
      </c>
      <c r="E672" s="216" t="s">
        <v>8324</v>
      </c>
      <c r="F672" s="217" t="s">
        <v>8325</v>
      </c>
      <c r="G672" s="218" t="s">
        <v>7609</v>
      </c>
      <c r="H672" s="219">
        <v>1</v>
      </c>
      <c r="I672" s="220"/>
      <c r="J672" s="221">
        <f>ROUND(I672*H672,2)</f>
        <v>0</v>
      </c>
      <c r="K672" s="217" t="s">
        <v>19</v>
      </c>
      <c r="L672" s="47"/>
      <c r="M672" s="222" t="s">
        <v>19</v>
      </c>
      <c r="N672" s="223" t="s">
        <v>40</v>
      </c>
      <c r="O672" s="87"/>
      <c r="P672" s="224">
        <f>O672*H672</f>
        <v>0</v>
      </c>
      <c r="Q672" s="224">
        <v>0</v>
      </c>
      <c r="R672" s="224">
        <f>Q672*H672</f>
        <v>0</v>
      </c>
      <c r="S672" s="224">
        <v>0</v>
      </c>
      <c r="T672" s="225">
        <f>S672*H672</f>
        <v>0</v>
      </c>
      <c r="U672" s="41"/>
      <c r="V672" s="41"/>
      <c r="W672" s="41"/>
      <c r="X672" s="41"/>
      <c r="Y672" s="41"/>
      <c r="Z672" s="41"/>
      <c r="AA672" s="41"/>
      <c r="AB672" s="41"/>
      <c r="AC672" s="41"/>
      <c r="AD672" s="41"/>
      <c r="AE672" s="41"/>
      <c r="AR672" s="226" t="s">
        <v>200</v>
      </c>
      <c r="AT672" s="226" t="s">
        <v>195</v>
      </c>
      <c r="AU672" s="226" t="s">
        <v>76</v>
      </c>
      <c r="AY672" s="20" t="s">
        <v>193</v>
      </c>
      <c r="BE672" s="227">
        <f>IF(N672="základní",J672,0)</f>
        <v>0</v>
      </c>
      <c r="BF672" s="227">
        <f>IF(N672="snížená",J672,0)</f>
        <v>0</v>
      </c>
      <c r="BG672" s="227">
        <f>IF(N672="zákl. přenesená",J672,0)</f>
        <v>0</v>
      </c>
      <c r="BH672" s="227">
        <f>IF(N672="sníž. přenesená",J672,0)</f>
        <v>0</v>
      </c>
      <c r="BI672" s="227">
        <f>IF(N672="nulová",J672,0)</f>
        <v>0</v>
      </c>
      <c r="BJ672" s="20" t="s">
        <v>76</v>
      </c>
      <c r="BK672" s="227">
        <f>ROUND(I672*H672,2)</f>
        <v>0</v>
      </c>
      <c r="BL672" s="20" t="s">
        <v>200</v>
      </c>
      <c r="BM672" s="226" t="s">
        <v>8326</v>
      </c>
    </row>
    <row r="673" s="2" customFormat="1">
      <c r="A673" s="41"/>
      <c r="B673" s="42"/>
      <c r="C673" s="43"/>
      <c r="D673" s="228" t="s">
        <v>202</v>
      </c>
      <c r="E673" s="43"/>
      <c r="F673" s="229" t="s">
        <v>8325</v>
      </c>
      <c r="G673" s="43"/>
      <c r="H673" s="43"/>
      <c r="I673" s="230"/>
      <c r="J673" s="43"/>
      <c r="K673" s="43"/>
      <c r="L673" s="47"/>
      <c r="M673" s="231"/>
      <c r="N673" s="232"/>
      <c r="O673" s="87"/>
      <c r="P673" s="87"/>
      <c r="Q673" s="87"/>
      <c r="R673" s="87"/>
      <c r="S673" s="87"/>
      <c r="T673" s="88"/>
      <c r="U673" s="41"/>
      <c r="V673" s="41"/>
      <c r="W673" s="41"/>
      <c r="X673" s="41"/>
      <c r="Y673" s="41"/>
      <c r="Z673" s="41"/>
      <c r="AA673" s="41"/>
      <c r="AB673" s="41"/>
      <c r="AC673" s="41"/>
      <c r="AD673" s="41"/>
      <c r="AE673" s="41"/>
      <c r="AT673" s="20" t="s">
        <v>202</v>
      </c>
      <c r="AU673" s="20" t="s">
        <v>76</v>
      </c>
    </row>
    <row r="674" s="2" customFormat="1" ht="24.15" customHeight="1">
      <c r="A674" s="41"/>
      <c r="B674" s="42"/>
      <c r="C674" s="215" t="s">
        <v>4783</v>
      </c>
      <c r="D674" s="215" t="s">
        <v>195</v>
      </c>
      <c r="E674" s="216" t="s">
        <v>8327</v>
      </c>
      <c r="F674" s="217" t="s">
        <v>8255</v>
      </c>
      <c r="G674" s="218" t="s">
        <v>7661</v>
      </c>
      <c r="H674" s="219">
        <v>1</v>
      </c>
      <c r="I674" s="220"/>
      <c r="J674" s="221">
        <f>ROUND(I674*H674,2)</f>
        <v>0</v>
      </c>
      <c r="K674" s="217" t="s">
        <v>19</v>
      </c>
      <c r="L674" s="47"/>
      <c r="M674" s="222" t="s">
        <v>19</v>
      </c>
      <c r="N674" s="223" t="s">
        <v>40</v>
      </c>
      <c r="O674" s="87"/>
      <c r="P674" s="224">
        <f>O674*H674</f>
        <v>0</v>
      </c>
      <c r="Q674" s="224">
        <v>0</v>
      </c>
      <c r="R674" s="224">
        <f>Q674*H674</f>
        <v>0</v>
      </c>
      <c r="S674" s="224">
        <v>0</v>
      </c>
      <c r="T674" s="225">
        <f>S674*H674</f>
        <v>0</v>
      </c>
      <c r="U674" s="41"/>
      <c r="V674" s="41"/>
      <c r="W674" s="41"/>
      <c r="X674" s="41"/>
      <c r="Y674" s="41"/>
      <c r="Z674" s="41"/>
      <c r="AA674" s="41"/>
      <c r="AB674" s="41"/>
      <c r="AC674" s="41"/>
      <c r="AD674" s="41"/>
      <c r="AE674" s="41"/>
      <c r="AR674" s="226" t="s">
        <v>200</v>
      </c>
      <c r="AT674" s="226" t="s">
        <v>195</v>
      </c>
      <c r="AU674" s="226" t="s">
        <v>76</v>
      </c>
      <c r="AY674" s="20" t="s">
        <v>193</v>
      </c>
      <c r="BE674" s="227">
        <f>IF(N674="základní",J674,0)</f>
        <v>0</v>
      </c>
      <c r="BF674" s="227">
        <f>IF(N674="snížená",J674,0)</f>
        <v>0</v>
      </c>
      <c r="BG674" s="227">
        <f>IF(N674="zákl. přenesená",J674,0)</f>
        <v>0</v>
      </c>
      <c r="BH674" s="227">
        <f>IF(N674="sníž. přenesená",J674,0)</f>
        <v>0</v>
      </c>
      <c r="BI674" s="227">
        <f>IF(N674="nulová",J674,0)</f>
        <v>0</v>
      </c>
      <c r="BJ674" s="20" t="s">
        <v>76</v>
      </c>
      <c r="BK674" s="227">
        <f>ROUND(I674*H674,2)</f>
        <v>0</v>
      </c>
      <c r="BL674" s="20" t="s">
        <v>200</v>
      </c>
      <c r="BM674" s="226" t="s">
        <v>2737</v>
      </c>
    </row>
    <row r="675" s="2" customFormat="1">
      <c r="A675" s="41"/>
      <c r="B675" s="42"/>
      <c r="C675" s="43"/>
      <c r="D675" s="228" t="s">
        <v>202</v>
      </c>
      <c r="E675" s="43"/>
      <c r="F675" s="229" t="s">
        <v>8255</v>
      </c>
      <c r="G675" s="43"/>
      <c r="H675" s="43"/>
      <c r="I675" s="230"/>
      <c r="J675" s="43"/>
      <c r="K675" s="43"/>
      <c r="L675" s="47"/>
      <c r="M675" s="295"/>
      <c r="N675" s="296"/>
      <c r="O675" s="297"/>
      <c r="P675" s="297"/>
      <c r="Q675" s="297"/>
      <c r="R675" s="297"/>
      <c r="S675" s="297"/>
      <c r="T675" s="298"/>
      <c r="U675" s="41"/>
      <c r="V675" s="41"/>
      <c r="W675" s="41"/>
      <c r="X675" s="41"/>
      <c r="Y675" s="41"/>
      <c r="Z675" s="41"/>
      <c r="AA675" s="41"/>
      <c r="AB675" s="41"/>
      <c r="AC675" s="41"/>
      <c r="AD675" s="41"/>
      <c r="AE675" s="41"/>
      <c r="AT675" s="20" t="s">
        <v>202</v>
      </c>
      <c r="AU675" s="20" t="s">
        <v>76</v>
      </c>
    </row>
    <row r="676" s="2" customFormat="1" ht="6.96" customHeight="1">
      <c r="A676" s="41"/>
      <c r="B676" s="62"/>
      <c r="C676" s="63"/>
      <c r="D676" s="63"/>
      <c r="E676" s="63"/>
      <c r="F676" s="63"/>
      <c r="G676" s="63"/>
      <c r="H676" s="63"/>
      <c r="I676" s="63"/>
      <c r="J676" s="63"/>
      <c r="K676" s="63"/>
      <c r="L676" s="47"/>
      <c r="M676" s="41"/>
      <c r="O676" s="41"/>
      <c r="P676" s="41"/>
      <c r="Q676" s="41"/>
      <c r="R676" s="41"/>
      <c r="S676" s="41"/>
      <c r="T676" s="41"/>
      <c r="U676" s="41"/>
      <c r="V676" s="41"/>
      <c r="W676" s="41"/>
      <c r="X676" s="41"/>
      <c r="Y676" s="41"/>
      <c r="Z676" s="41"/>
      <c r="AA676" s="41"/>
      <c r="AB676" s="41"/>
      <c r="AC676" s="41"/>
      <c r="AD676" s="41"/>
      <c r="AE676" s="41"/>
    </row>
  </sheetData>
  <sheetProtection sheet="1" autoFilter="0" formatColumns="0" formatRows="0" objects="1" scenarios="1" spinCount="100000" saltValue="+12ZfvNCjrHk5+8Fs6IQhOFJS+KqArl1AgZpAeDi2COsfok3zsf5WBaewxlKZdcy1pu0x7znRRJVnggcHKR7fQ==" hashValue="TTidRaeYJ7MDRYzysLb/YZTLO6YA+O/p/Famr5iwP8LhCNyChFDxz6pMDJ4mJeE8UV9WLsKyDpwfnNtUr5fUlg==" algorithmName="SHA-512" password="97FE"/>
  <autoFilter ref="C99:K675"/>
  <mergeCells count="12">
    <mergeCell ref="E7:H7"/>
    <mergeCell ref="E9:H9"/>
    <mergeCell ref="E11:H11"/>
    <mergeCell ref="E20:H20"/>
    <mergeCell ref="E29:H29"/>
    <mergeCell ref="E50:H50"/>
    <mergeCell ref="E52:H52"/>
    <mergeCell ref="E54:H54"/>
    <mergeCell ref="E88:H88"/>
    <mergeCell ref="E90:H90"/>
    <mergeCell ref="E92:H92"/>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116</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8328</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ROUND(J92,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ROUND((SUM(BE92:BE401)),  2)</f>
        <v>0</v>
      </c>
      <c r="G35" s="41"/>
      <c r="H35" s="41"/>
      <c r="I35" s="160">
        <v>0.20999999999999999</v>
      </c>
      <c r="J35" s="159">
        <f>ROUND(((SUM(BE92:BE401))*I35),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ROUND((SUM(BF92:BF401)),  2)</f>
        <v>0</v>
      </c>
      <c r="G36" s="41"/>
      <c r="H36" s="41"/>
      <c r="I36" s="160">
        <v>0.12</v>
      </c>
      <c r="J36" s="159">
        <f>ROUND(((SUM(BF92:BF401))*I36),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ROUND((SUM(BG92:BG401)),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ROUND((SUM(BH92:BH401)),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ROUND((SUM(BI92:BI401)),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D.1.4.5 - MaR</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J92</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8329</v>
      </c>
      <c r="E64" s="180"/>
      <c r="F64" s="180"/>
      <c r="G64" s="180"/>
      <c r="H64" s="180"/>
      <c r="I64" s="180"/>
      <c r="J64" s="181">
        <f>J93</f>
        <v>0</v>
      </c>
      <c r="K64" s="178"/>
      <c r="L64" s="182"/>
      <c r="S64" s="9"/>
      <c r="T64" s="9"/>
      <c r="U64" s="9"/>
      <c r="V64" s="9"/>
      <c r="W64" s="9"/>
      <c r="X64" s="9"/>
      <c r="Y64" s="9"/>
      <c r="Z64" s="9"/>
      <c r="AA64" s="9"/>
      <c r="AB64" s="9"/>
      <c r="AC64" s="9"/>
      <c r="AD64" s="9"/>
      <c r="AE64" s="9"/>
    </row>
    <row r="65" s="9" customFormat="1" ht="24.96" customHeight="1">
      <c r="A65" s="9"/>
      <c r="B65" s="177"/>
      <c r="C65" s="178"/>
      <c r="D65" s="179" t="s">
        <v>8330</v>
      </c>
      <c r="E65" s="180"/>
      <c r="F65" s="180"/>
      <c r="G65" s="180"/>
      <c r="H65" s="180"/>
      <c r="I65" s="180"/>
      <c r="J65" s="181">
        <f>J138</f>
        <v>0</v>
      </c>
      <c r="K65" s="178"/>
      <c r="L65" s="182"/>
      <c r="S65" s="9"/>
      <c r="T65" s="9"/>
      <c r="U65" s="9"/>
      <c r="V65" s="9"/>
      <c r="W65" s="9"/>
      <c r="X65" s="9"/>
      <c r="Y65" s="9"/>
      <c r="Z65" s="9"/>
      <c r="AA65" s="9"/>
      <c r="AB65" s="9"/>
      <c r="AC65" s="9"/>
      <c r="AD65" s="9"/>
      <c r="AE65" s="9"/>
    </row>
    <row r="66" s="9" customFormat="1" ht="24.96" customHeight="1">
      <c r="A66" s="9"/>
      <c r="B66" s="177"/>
      <c r="C66" s="178"/>
      <c r="D66" s="179" t="s">
        <v>8331</v>
      </c>
      <c r="E66" s="180"/>
      <c r="F66" s="180"/>
      <c r="G66" s="180"/>
      <c r="H66" s="180"/>
      <c r="I66" s="180"/>
      <c r="J66" s="181">
        <f>J149</f>
        <v>0</v>
      </c>
      <c r="K66" s="178"/>
      <c r="L66" s="182"/>
      <c r="S66" s="9"/>
      <c r="T66" s="9"/>
      <c r="U66" s="9"/>
      <c r="V66" s="9"/>
      <c r="W66" s="9"/>
      <c r="X66" s="9"/>
      <c r="Y66" s="9"/>
      <c r="Z66" s="9"/>
      <c r="AA66" s="9"/>
      <c r="AB66" s="9"/>
      <c r="AC66" s="9"/>
      <c r="AD66" s="9"/>
      <c r="AE66" s="9"/>
    </row>
    <row r="67" s="9" customFormat="1" ht="24.96" customHeight="1">
      <c r="A67" s="9"/>
      <c r="B67" s="177"/>
      <c r="C67" s="178"/>
      <c r="D67" s="179" t="s">
        <v>8332</v>
      </c>
      <c r="E67" s="180"/>
      <c r="F67" s="180"/>
      <c r="G67" s="180"/>
      <c r="H67" s="180"/>
      <c r="I67" s="180"/>
      <c r="J67" s="181">
        <f>J250</f>
        <v>0</v>
      </c>
      <c r="K67" s="178"/>
      <c r="L67" s="182"/>
      <c r="S67" s="9"/>
      <c r="T67" s="9"/>
      <c r="U67" s="9"/>
      <c r="V67" s="9"/>
      <c r="W67" s="9"/>
      <c r="X67" s="9"/>
      <c r="Y67" s="9"/>
      <c r="Z67" s="9"/>
      <c r="AA67" s="9"/>
      <c r="AB67" s="9"/>
      <c r="AC67" s="9"/>
      <c r="AD67" s="9"/>
      <c r="AE67" s="9"/>
    </row>
    <row r="68" s="9" customFormat="1" ht="24.96" customHeight="1">
      <c r="A68" s="9"/>
      <c r="B68" s="177"/>
      <c r="C68" s="178"/>
      <c r="D68" s="179" t="s">
        <v>8333</v>
      </c>
      <c r="E68" s="180"/>
      <c r="F68" s="180"/>
      <c r="G68" s="180"/>
      <c r="H68" s="180"/>
      <c r="I68" s="180"/>
      <c r="J68" s="181">
        <f>J339</f>
        <v>0</v>
      </c>
      <c r="K68" s="178"/>
      <c r="L68" s="182"/>
      <c r="S68" s="9"/>
      <c r="T68" s="9"/>
      <c r="U68" s="9"/>
      <c r="V68" s="9"/>
      <c r="W68" s="9"/>
      <c r="X68" s="9"/>
      <c r="Y68" s="9"/>
      <c r="Z68" s="9"/>
      <c r="AA68" s="9"/>
      <c r="AB68" s="9"/>
      <c r="AC68" s="9"/>
      <c r="AD68" s="9"/>
      <c r="AE68" s="9"/>
    </row>
    <row r="69" s="9" customFormat="1" ht="24.96" customHeight="1">
      <c r="A69" s="9"/>
      <c r="B69" s="177"/>
      <c r="C69" s="178"/>
      <c r="D69" s="179" t="s">
        <v>8334</v>
      </c>
      <c r="E69" s="180"/>
      <c r="F69" s="180"/>
      <c r="G69" s="180"/>
      <c r="H69" s="180"/>
      <c r="I69" s="180"/>
      <c r="J69" s="181">
        <f>J364</f>
        <v>0</v>
      </c>
      <c r="K69" s="178"/>
      <c r="L69" s="182"/>
      <c r="S69" s="9"/>
      <c r="T69" s="9"/>
      <c r="U69" s="9"/>
      <c r="V69" s="9"/>
      <c r="W69" s="9"/>
      <c r="X69" s="9"/>
      <c r="Y69" s="9"/>
      <c r="Z69" s="9"/>
      <c r="AA69" s="9"/>
      <c r="AB69" s="9"/>
      <c r="AC69" s="9"/>
      <c r="AD69" s="9"/>
      <c r="AE69" s="9"/>
    </row>
    <row r="70" s="9" customFormat="1" ht="24.96" customHeight="1">
      <c r="A70" s="9"/>
      <c r="B70" s="177"/>
      <c r="C70" s="178"/>
      <c r="D70" s="179" t="s">
        <v>8335</v>
      </c>
      <c r="E70" s="180"/>
      <c r="F70" s="180"/>
      <c r="G70" s="180"/>
      <c r="H70" s="180"/>
      <c r="I70" s="180"/>
      <c r="J70" s="181">
        <f>J381</f>
        <v>0</v>
      </c>
      <c r="K70" s="178"/>
      <c r="L70" s="182"/>
      <c r="S70" s="9"/>
      <c r="T70" s="9"/>
      <c r="U70" s="9"/>
      <c r="V70" s="9"/>
      <c r="W70" s="9"/>
      <c r="X70" s="9"/>
      <c r="Y70" s="9"/>
      <c r="Z70" s="9"/>
      <c r="AA70" s="9"/>
      <c r="AB70" s="9"/>
      <c r="AC70" s="9"/>
      <c r="AD70" s="9"/>
      <c r="AE70" s="9"/>
    </row>
    <row r="71" s="2" customFormat="1" ht="21.84" customHeight="1">
      <c r="A71" s="41"/>
      <c r="B71" s="42"/>
      <c r="C71" s="43"/>
      <c r="D71" s="43"/>
      <c r="E71" s="43"/>
      <c r="F71" s="43"/>
      <c r="G71" s="43"/>
      <c r="H71" s="43"/>
      <c r="I71" s="43"/>
      <c r="J71" s="43"/>
      <c r="K71" s="43"/>
      <c r="L71" s="147"/>
      <c r="S71" s="41"/>
      <c r="T71" s="41"/>
      <c r="U71" s="41"/>
      <c r="V71" s="41"/>
      <c r="W71" s="41"/>
      <c r="X71" s="41"/>
      <c r="Y71" s="41"/>
      <c r="Z71" s="41"/>
      <c r="AA71" s="41"/>
      <c r="AB71" s="41"/>
      <c r="AC71" s="41"/>
      <c r="AD71" s="41"/>
      <c r="AE71" s="41"/>
    </row>
    <row r="72" s="2" customFormat="1" ht="6.96" customHeight="1">
      <c r="A72" s="41"/>
      <c r="B72" s="62"/>
      <c r="C72" s="63"/>
      <c r="D72" s="63"/>
      <c r="E72" s="63"/>
      <c r="F72" s="63"/>
      <c r="G72" s="63"/>
      <c r="H72" s="63"/>
      <c r="I72" s="63"/>
      <c r="J72" s="63"/>
      <c r="K72" s="63"/>
      <c r="L72" s="147"/>
      <c r="S72" s="41"/>
      <c r="T72" s="41"/>
      <c r="U72" s="41"/>
      <c r="V72" s="41"/>
      <c r="W72" s="41"/>
      <c r="X72" s="41"/>
      <c r="Y72" s="41"/>
      <c r="Z72" s="41"/>
      <c r="AA72" s="41"/>
      <c r="AB72" s="41"/>
      <c r="AC72" s="41"/>
      <c r="AD72" s="41"/>
      <c r="AE72" s="41"/>
    </row>
    <row r="76" s="2" customFormat="1" ht="6.96" customHeight="1">
      <c r="A76" s="41"/>
      <c r="B76" s="64"/>
      <c r="C76" s="65"/>
      <c r="D76" s="65"/>
      <c r="E76" s="65"/>
      <c r="F76" s="65"/>
      <c r="G76" s="65"/>
      <c r="H76" s="65"/>
      <c r="I76" s="65"/>
      <c r="J76" s="65"/>
      <c r="K76" s="65"/>
      <c r="L76" s="147"/>
      <c r="S76" s="41"/>
      <c r="T76" s="41"/>
      <c r="U76" s="41"/>
      <c r="V76" s="41"/>
      <c r="W76" s="41"/>
      <c r="X76" s="41"/>
      <c r="Y76" s="41"/>
      <c r="Z76" s="41"/>
      <c r="AA76" s="41"/>
      <c r="AB76" s="41"/>
      <c r="AC76" s="41"/>
      <c r="AD76" s="41"/>
      <c r="AE76" s="41"/>
    </row>
    <row r="77" s="2" customFormat="1" ht="24.96" customHeight="1">
      <c r="A77" s="41"/>
      <c r="B77" s="42"/>
      <c r="C77" s="26" t="s">
        <v>178</v>
      </c>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6.96" customHeight="1">
      <c r="A78" s="41"/>
      <c r="B78" s="42"/>
      <c r="C78" s="43"/>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2" customHeight="1">
      <c r="A79" s="41"/>
      <c r="B79" s="42"/>
      <c r="C79" s="35" t="s">
        <v>16</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16.5" customHeight="1">
      <c r="A80" s="41"/>
      <c r="B80" s="42"/>
      <c r="C80" s="43"/>
      <c r="D80" s="43"/>
      <c r="E80" s="172" t="str">
        <f>E7</f>
        <v>Tělocvična ZŠ TGM Poděbrady</v>
      </c>
      <c r="F80" s="35"/>
      <c r="G80" s="35"/>
      <c r="H80" s="35"/>
      <c r="I80" s="43"/>
      <c r="J80" s="43"/>
      <c r="K80" s="43"/>
      <c r="L80" s="147"/>
      <c r="S80" s="41"/>
      <c r="T80" s="41"/>
      <c r="U80" s="41"/>
      <c r="V80" s="41"/>
      <c r="W80" s="41"/>
      <c r="X80" s="41"/>
      <c r="Y80" s="41"/>
      <c r="Z80" s="41"/>
      <c r="AA80" s="41"/>
      <c r="AB80" s="41"/>
      <c r="AC80" s="41"/>
      <c r="AD80" s="41"/>
      <c r="AE80" s="41"/>
    </row>
    <row r="81" s="1" customFormat="1" ht="12" customHeight="1">
      <c r="B81" s="24"/>
      <c r="C81" s="35" t="s">
        <v>153</v>
      </c>
      <c r="D81" s="25"/>
      <c r="E81" s="25"/>
      <c r="F81" s="25"/>
      <c r="G81" s="25"/>
      <c r="H81" s="25"/>
      <c r="I81" s="25"/>
      <c r="J81" s="25"/>
      <c r="K81" s="25"/>
      <c r="L81" s="23"/>
    </row>
    <row r="82" s="2" customFormat="1" ht="16.5" customHeight="1">
      <c r="A82" s="41"/>
      <c r="B82" s="42"/>
      <c r="C82" s="43"/>
      <c r="D82" s="43"/>
      <c r="E82" s="172" t="s">
        <v>1254</v>
      </c>
      <c r="F82" s="43"/>
      <c r="G82" s="43"/>
      <c r="H82" s="43"/>
      <c r="I82" s="43"/>
      <c r="J82" s="43"/>
      <c r="K82" s="43"/>
      <c r="L82" s="147"/>
      <c r="S82" s="41"/>
      <c r="T82" s="41"/>
      <c r="U82" s="41"/>
      <c r="V82" s="41"/>
      <c r="W82" s="41"/>
      <c r="X82" s="41"/>
      <c r="Y82" s="41"/>
      <c r="Z82" s="41"/>
      <c r="AA82" s="41"/>
      <c r="AB82" s="41"/>
      <c r="AC82" s="41"/>
      <c r="AD82" s="41"/>
      <c r="AE82" s="41"/>
    </row>
    <row r="83" s="2" customFormat="1" ht="12" customHeight="1">
      <c r="A83" s="41"/>
      <c r="B83" s="42"/>
      <c r="C83" s="35" t="s">
        <v>155</v>
      </c>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16.5" customHeight="1">
      <c r="A84" s="41"/>
      <c r="B84" s="42"/>
      <c r="C84" s="43"/>
      <c r="D84" s="43"/>
      <c r="E84" s="72" t="str">
        <f>E11</f>
        <v>D.1.4.5 - MaR</v>
      </c>
      <c r="F84" s="43"/>
      <c r="G84" s="43"/>
      <c r="H84" s="43"/>
      <c r="I84" s="43"/>
      <c r="J84" s="43"/>
      <c r="K84" s="43"/>
      <c r="L84" s="147"/>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2" customHeight="1">
      <c r="A86" s="41"/>
      <c r="B86" s="42"/>
      <c r="C86" s="35" t="s">
        <v>21</v>
      </c>
      <c r="D86" s="43"/>
      <c r="E86" s="43"/>
      <c r="F86" s="30" t="str">
        <f>F14</f>
        <v xml:space="preserve"> </v>
      </c>
      <c r="G86" s="43"/>
      <c r="H86" s="43"/>
      <c r="I86" s="35" t="s">
        <v>23</v>
      </c>
      <c r="J86" s="75" t="str">
        <f>IF(J14="","",J14)</f>
        <v>26. 2. 2026</v>
      </c>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5.15" customHeight="1">
      <c r="A88" s="41"/>
      <c r="B88" s="42"/>
      <c r="C88" s="35" t="s">
        <v>25</v>
      </c>
      <c r="D88" s="43"/>
      <c r="E88" s="43"/>
      <c r="F88" s="30" t="str">
        <f>E17</f>
        <v xml:space="preserve"> </v>
      </c>
      <c r="G88" s="43"/>
      <c r="H88" s="43"/>
      <c r="I88" s="35" t="s">
        <v>30</v>
      </c>
      <c r="J88" s="39" t="str">
        <f>E23</f>
        <v xml:space="preserve"> </v>
      </c>
      <c r="K88" s="43"/>
      <c r="L88" s="147"/>
      <c r="S88" s="41"/>
      <c r="T88" s="41"/>
      <c r="U88" s="41"/>
      <c r="V88" s="41"/>
      <c r="W88" s="41"/>
      <c r="X88" s="41"/>
      <c r="Y88" s="41"/>
      <c r="Z88" s="41"/>
      <c r="AA88" s="41"/>
      <c r="AB88" s="41"/>
      <c r="AC88" s="41"/>
      <c r="AD88" s="41"/>
      <c r="AE88" s="41"/>
    </row>
    <row r="89" s="2" customFormat="1" ht="15.15" customHeight="1">
      <c r="A89" s="41"/>
      <c r="B89" s="42"/>
      <c r="C89" s="35" t="s">
        <v>28</v>
      </c>
      <c r="D89" s="43"/>
      <c r="E89" s="43"/>
      <c r="F89" s="30" t="str">
        <f>IF(E20="","",E20)</f>
        <v>Vyplň údaj</v>
      </c>
      <c r="G89" s="43"/>
      <c r="H89" s="43"/>
      <c r="I89" s="35" t="s">
        <v>32</v>
      </c>
      <c r="J89" s="39" t="str">
        <f>E26</f>
        <v xml:space="preserve"> </v>
      </c>
      <c r="K89" s="43"/>
      <c r="L89" s="147"/>
      <c r="S89" s="41"/>
      <c r="T89" s="41"/>
      <c r="U89" s="41"/>
      <c r="V89" s="41"/>
      <c r="W89" s="41"/>
      <c r="X89" s="41"/>
      <c r="Y89" s="41"/>
      <c r="Z89" s="41"/>
      <c r="AA89" s="41"/>
      <c r="AB89" s="41"/>
      <c r="AC89" s="41"/>
      <c r="AD89" s="41"/>
      <c r="AE89" s="41"/>
    </row>
    <row r="90" s="2" customFormat="1" ht="10.32" customHeight="1">
      <c r="A90" s="41"/>
      <c r="B90" s="42"/>
      <c r="C90" s="43"/>
      <c r="D90" s="43"/>
      <c r="E90" s="43"/>
      <c r="F90" s="43"/>
      <c r="G90" s="43"/>
      <c r="H90" s="43"/>
      <c r="I90" s="43"/>
      <c r="J90" s="43"/>
      <c r="K90" s="43"/>
      <c r="L90" s="147"/>
      <c r="S90" s="41"/>
      <c r="T90" s="41"/>
      <c r="U90" s="41"/>
      <c r="V90" s="41"/>
      <c r="W90" s="41"/>
      <c r="X90" s="41"/>
      <c r="Y90" s="41"/>
      <c r="Z90" s="41"/>
      <c r="AA90" s="41"/>
      <c r="AB90" s="41"/>
      <c r="AC90" s="41"/>
      <c r="AD90" s="41"/>
      <c r="AE90" s="41"/>
    </row>
    <row r="91" s="11" customFormat="1" ht="29.28" customHeight="1">
      <c r="A91" s="188"/>
      <c r="B91" s="189"/>
      <c r="C91" s="190" t="s">
        <v>179</v>
      </c>
      <c r="D91" s="191" t="s">
        <v>54</v>
      </c>
      <c r="E91" s="191" t="s">
        <v>50</v>
      </c>
      <c r="F91" s="191" t="s">
        <v>51</v>
      </c>
      <c r="G91" s="191" t="s">
        <v>180</v>
      </c>
      <c r="H91" s="191" t="s">
        <v>181</v>
      </c>
      <c r="I91" s="191" t="s">
        <v>182</v>
      </c>
      <c r="J91" s="191" t="s">
        <v>159</v>
      </c>
      <c r="K91" s="192" t="s">
        <v>183</v>
      </c>
      <c r="L91" s="193"/>
      <c r="M91" s="95" t="s">
        <v>19</v>
      </c>
      <c r="N91" s="96" t="s">
        <v>39</v>
      </c>
      <c r="O91" s="96" t="s">
        <v>184</v>
      </c>
      <c r="P91" s="96" t="s">
        <v>185</v>
      </c>
      <c r="Q91" s="96" t="s">
        <v>186</v>
      </c>
      <c r="R91" s="96" t="s">
        <v>187</v>
      </c>
      <c r="S91" s="96" t="s">
        <v>188</v>
      </c>
      <c r="T91" s="97" t="s">
        <v>189</v>
      </c>
      <c r="U91" s="188"/>
      <c r="V91" s="188"/>
      <c r="W91" s="188"/>
      <c r="X91" s="188"/>
      <c r="Y91" s="188"/>
      <c r="Z91" s="188"/>
      <c r="AA91" s="188"/>
      <c r="AB91" s="188"/>
      <c r="AC91" s="188"/>
      <c r="AD91" s="188"/>
      <c r="AE91" s="188"/>
    </row>
    <row r="92" s="2" customFormat="1" ht="22.8" customHeight="1">
      <c r="A92" s="41"/>
      <c r="B92" s="42"/>
      <c r="C92" s="102" t="s">
        <v>190</v>
      </c>
      <c r="D92" s="43"/>
      <c r="E92" s="43"/>
      <c r="F92" s="43"/>
      <c r="G92" s="43"/>
      <c r="H92" s="43"/>
      <c r="I92" s="43"/>
      <c r="J92" s="194">
        <f>BK92</f>
        <v>0</v>
      </c>
      <c r="K92" s="43"/>
      <c r="L92" s="47"/>
      <c r="M92" s="98"/>
      <c r="N92" s="195"/>
      <c r="O92" s="99"/>
      <c r="P92" s="196">
        <f>P93+P138+P149+P250+P339+P364+P381</f>
        <v>0</v>
      </c>
      <c r="Q92" s="99"/>
      <c r="R92" s="196">
        <f>R93+R138+R149+R250+R339+R364+R381</f>
        <v>0</v>
      </c>
      <c r="S92" s="99"/>
      <c r="T92" s="197">
        <f>T93+T138+T149+T250+T339+T364+T381</f>
        <v>0</v>
      </c>
      <c r="U92" s="41"/>
      <c r="V92" s="41"/>
      <c r="W92" s="41"/>
      <c r="X92" s="41"/>
      <c r="Y92" s="41"/>
      <c r="Z92" s="41"/>
      <c r="AA92" s="41"/>
      <c r="AB92" s="41"/>
      <c r="AC92" s="41"/>
      <c r="AD92" s="41"/>
      <c r="AE92" s="41"/>
      <c r="AT92" s="20" t="s">
        <v>68</v>
      </c>
      <c r="AU92" s="20" t="s">
        <v>160</v>
      </c>
      <c r="BK92" s="198">
        <f>BK93+BK138+BK149+BK250+BK339+BK364+BK381</f>
        <v>0</v>
      </c>
    </row>
    <row r="93" s="12" customFormat="1" ht="25.92" customHeight="1">
      <c r="A93" s="12"/>
      <c r="B93" s="199"/>
      <c r="C93" s="200"/>
      <c r="D93" s="201" t="s">
        <v>68</v>
      </c>
      <c r="E93" s="202" t="s">
        <v>7072</v>
      </c>
      <c r="F93" s="202" t="s">
        <v>8336</v>
      </c>
      <c r="G93" s="200"/>
      <c r="H93" s="200"/>
      <c r="I93" s="203"/>
      <c r="J93" s="204">
        <f>BK93</f>
        <v>0</v>
      </c>
      <c r="K93" s="200"/>
      <c r="L93" s="205"/>
      <c r="M93" s="206"/>
      <c r="N93" s="207"/>
      <c r="O93" s="207"/>
      <c r="P93" s="208">
        <f>SUM(P94:P137)</f>
        <v>0</v>
      </c>
      <c r="Q93" s="207"/>
      <c r="R93" s="208">
        <f>SUM(R94:R137)</f>
        <v>0</v>
      </c>
      <c r="S93" s="207"/>
      <c r="T93" s="209">
        <f>SUM(T94:T137)</f>
        <v>0</v>
      </c>
      <c r="U93" s="12"/>
      <c r="V93" s="12"/>
      <c r="W93" s="12"/>
      <c r="X93" s="12"/>
      <c r="Y93" s="12"/>
      <c r="Z93" s="12"/>
      <c r="AA93" s="12"/>
      <c r="AB93" s="12"/>
      <c r="AC93" s="12"/>
      <c r="AD93" s="12"/>
      <c r="AE93" s="12"/>
      <c r="AR93" s="210" t="s">
        <v>76</v>
      </c>
      <c r="AT93" s="211" t="s">
        <v>68</v>
      </c>
      <c r="AU93" s="211" t="s">
        <v>69</v>
      </c>
      <c r="AY93" s="210" t="s">
        <v>193</v>
      </c>
      <c r="BK93" s="212">
        <f>SUM(BK94:BK137)</f>
        <v>0</v>
      </c>
    </row>
    <row r="94" s="2" customFormat="1" ht="16.5" customHeight="1">
      <c r="A94" s="41"/>
      <c r="B94" s="42"/>
      <c r="C94" s="215" t="s">
        <v>76</v>
      </c>
      <c r="D94" s="215" t="s">
        <v>195</v>
      </c>
      <c r="E94" s="216" t="s">
        <v>8337</v>
      </c>
      <c r="F94" s="217" t="s">
        <v>8338</v>
      </c>
      <c r="G94" s="218" t="s">
        <v>408</v>
      </c>
      <c r="H94" s="219">
        <v>30</v>
      </c>
      <c r="I94" s="220"/>
      <c r="J94" s="221">
        <f>ROUND(I94*H94,2)</f>
        <v>0</v>
      </c>
      <c r="K94" s="217" t="s">
        <v>19</v>
      </c>
      <c r="L94" s="47"/>
      <c r="M94" s="222" t="s">
        <v>19</v>
      </c>
      <c r="N94" s="223" t="s">
        <v>40</v>
      </c>
      <c r="O94" s="87"/>
      <c r="P94" s="224">
        <f>O94*H94</f>
        <v>0</v>
      </c>
      <c r="Q94" s="224">
        <v>0</v>
      </c>
      <c r="R94" s="224">
        <f>Q94*H94</f>
        <v>0</v>
      </c>
      <c r="S94" s="224">
        <v>0</v>
      </c>
      <c r="T94" s="225">
        <f>S94*H94</f>
        <v>0</v>
      </c>
      <c r="U94" s="41"/>
      <c r="V94" s="41"/>
      <c r="W94" s="41"/>
      <c r="X94" s="41"/>
      <c r="Y94" s="41"/>
      <c r="Z94" s="41"/>
      <c r="AA94" s="41"/>
      <c r="AB94" s="41"/>
      <c r="AC94" s="41"/>
      <c r="AD94" s="41"/>
      <c r="AE94" s="41"/>
      <c r="AR94" s="226" t="s">
        <v>200</v>
      </c>
      <c r="AT94" s="226" t="s">
        <v>195</v>
      </c>
      <c r="AU94" s="226" t="s">
        <v>76</v>
      </c>
      <c r="AY94" s="20" t="s">
        <v>193</v>
      </c>
      <c r="BE94" s="227">
        <f>IF(N94="základní",J94,0)</f>
        <v>0</v>
      </c>
      <c r="BF94" s="227">
        <f>IF(N94="snížená",J94,0)</f>
        <v>0</v>
      </c>
      <c r="BG94" s="227">
        <f>IF(N94="zákl. přenesená",J94,0)</f>
        <v>0</v>
      </c>
      <c r="BH94" s="227">
        <f>IF(N94="sníž. přenesená",J94,0)</f>
        <v>0</v>
      </c>
      <c r="BI94" s="227">
        <f>IF(N94="nulová",J94,0)</f>
        <v>0</v>
      </c>
      <c r="BJ94" s="20" t="s">
        <v>76</v>
      </c>
      <c r="BK94" s="227">
        <f>ROUND(I94*H94,2)</f>
        <v>0</v>
      </c>
      <c r="BL94" s="20" t="s">
        <v>200</v>
      </c>
      <c r="BM94" s="226" t="s">
        <v>78</v>
      </c>
    </row>
    <row r="95" s="2" customFormat="1">
      <c r="A95" s="41"/>
      <c r="B95" s="42"/>
      <c r="C95" s="43"/>
      <c r="D95" s="228" t="s">
        <v>202</v>
      </c>
      <c r="E95" s="43"/>
      <c r="F95" s="229" t="s">
        <v>8338</v>
      </c>
      <c r="G95" s="43"/>
      <c r="H95" s="43"/>
      <c r="I95" s="230"/>
      <c r="J95" s="43"/>
      <c r="K95" s="43"/>
      <c r="L95" s="47"/>
      <c r="M95" s="231"/>
      <c r="N95" s="232"/>
      <c r="O95" s="87"/>
      <c r="P95" s="87"/>
      <c r="Q95" s="87"/>
      <c r="R95" s="87"/>
      <c r="S95" s="87"/>
      <c r="T95" s="88"/>
      <c r="U95" s="41"/>
      <c r="V95" s="41"/>
      <c r="W95" s="41"/>
      <c r="X95" s="41"/>
      <c r="Y95" s="41"/>
      <c r="Z95" s="41"/>
      <c r="AA95" s="41"/>
      <c r="AB95" s="41"/>
      <c r="AC95" s="41"/>
      <c r="AD95" s="41"/>
      <c r="AE95" s="41"/>
      <c r="AT95" s="20" t="s">
        <v>202</v>
      </c>
      <c r="AU95" s="20" t="s">
        <v>76</v>
      </c>
    </row>
    <row r="96" s="2" customFormat="1" ht="16.5" customHeight="1">
      <c r="A96" s="41"/>
      <c r="B96" s="42"/>
      <c r="C96" s="215" t="s">
        <v>78</v>
      </c>
      <c r="D96" s="215" t="s">
        <v>195</v>
      </c>
      <c r="E96" s="216" t="s">
        <v>8339</v>
      </c>
      <c r="F96" s="217" t="s">
        <v>8340</v>
      </c>
      <c r="G96" s="218" t="s">
        <v>408</v>
      </c>
      <c r="H96" s="219">
        <v>70</v>
      </c>
      <c r="I96" s="220"/>
      <c r="J96" s="221">
        <f>ROUND(I96*H96,2)</f>
        <v>0</v>
      </c>
      <c r="K96" s="217" t="s">
        <v>19</v>
      </c>
      <c r="L96" s="47"/>
      <c r="M96" s="222" t="s">
        <v>19</v>
      </c>
      <c r="N96" s="223" t="s">
        <v>40</v>
      </c>
      <c r="O96" s="87"/>
      <c r="P96" s="224">
        <f>O96*H96</f>
        <v>0</v>
      </c>
      <c r="Q96" s="224">
        <v>0</v>
      </c>
      <c r="R96" s="224">
        <f>Q96*H96</f>
        <v>0</v>
      </c>
      <c r="S96" s="224">
        <v>0</v>
      </c>
      <c r="T96" s="225">
        <f>S96*H96</f>
        <v>0</v>
      </c>
      <c r="U96" s="41"/>
      <c r="V96" s="41"/>
      <c r="W96" s="41"/>
      <c r="X96" s="41"/>
      <c r="Y96" s="41"/>
      <c r="Z96" s="41"/>
      <c r="AA96" s="41"/>
      <c r="AB96" s="41"/>
      <c r="AC96" s="41"/>
      <c r="AD96" s="41"/>
      <c r="AE96" s="41"/>
      <c r="AR96" s="226" t="s">
        <v>200</v>
      </c>
      <c r="AT96" s="226" t="s">
        <v>195</v>
      </c>
      <c r="AU96" s="226" t="s">
        <v>76</v>
      </c>
      <c r="AY96" s="20" t="s">
        <v>193</v>
      </c>
      <c r="BE96" s="227">
        <f>IF(N96="základní",J96,0)</f>
        <v>0</v>
      </c>
      <c r="BF96" s="227">
        <f>IF(N96="snížená",J96,0)</f>
        <v>0</v>
      </c>
      <c r="BG96" s="227">
        <f>IF(N96="zákl. přenesená",J96,0)</f>
        <v>0</v>
      </c>
      <c r="BH96" s="227">
        <f>IF(N96="sníž. přenesená",J96,0)</f>
        <v>0</v>
      </c>
      <c r="BI96" s="227">
        <f>IF(N96="nulová",J96,0)</f>
        <v>0</v>
      </c>
      <c r="BJ96" s="20" t="s">
        <v>76</v>
      </c>
      <c r="BK96" s="227">
        <f>ROUND(I96*H96,2)</f>
        <v>0</v>
      </c>
      <c r="BL96" s="20" t="s">
        <v>200</v>
      </c>
      <c r="BM96" s="226" t="s">
        <v>200</v>
      </c>
    </row>
    <row r="97" s="2" customFormat="1">
      <c r="A97" s="41"/>
      <c r="B97" s="42"/>
      <c r="C97" s="43"/>
      <c r="D97" s="228" t="s">
        <v>202</v>
      </c>
      <c r="E97" s="43"/>
      <c r="F97" s="229" t="s">
        <v>8340</v>
      </c>
      <c r="G97" s="43"/>
      <c r="H97" s="43"/>
      <c r="I97" s="230"/>
      <c r="J97" s="43"/>
      <c r="K97" s="43"/>
      <c r="L97" s="47"/>
      <c r="M97" s="231"/>
      <c r="N97" s="232"/>
      <c r="O97" s="87"/>
      <c r="P97" s="87"/>
      <c r="Q97" s="87"/>
      <c r="R97" s="87"/>
      <c r="S97" s="87"/>
      <c r="T97" s="88"/>
      <c r="U97" s="41"/>
      <c r="V97" s="41"/>
      <c r="W97" s="41"/>
      <c r="X97" s="41"/>
      <c r="Y97" s="41"/>
      <c r="Z97" s="41"/>
      <c r="AA97" s="41"/>
      <c r="AB97" s="41"/>
      <c r="AC97" s="41"/>
      <c r="AD97" s="41"/>
      <c r="AE97" s="41"/>
      <c r="AT97" s="20" t="s">
        <v>202</v>
      </c>
      <c r="AU97" s="20" t="s">
        <v>76</v>
      </c>
    </row>
    <row r="98" s="2" customFormat="1" ht="16.5" customHeight="1">
      <c r="A98" s="41"/>
      <c r="B98" s="42"/>
      <c r="C98" s="215" t="s">
        <v>219</v>
      </c>
      <c r="D98" s="215" t="s">
        <v>195</v>
      </c>
      <c r="E98" s="216" t="s">
        <v>8341</v>
      </c>
      <c r="F98" s="217" t="s">
        <v>8342</v>
      </c>
      <c r="G98" s="218" t="s">
        <v>408</v>
      </c>
      <c r="H98" s="219">
        <v>40</v>
      </c>
      <c r="I98" s="220"/>
      <c r="J98" s="221">
        <f>ROUND(I98*H98,2)</f>
        <v>0</v>
      </c>
      <c r="K98" s="217" t="s">
        <v>19</v>
      </c>
      <c r="L98" s="47"/>
      <c r="M98" s="222" t="s">
        <v>19</v>
      </c>
      <c r="N98" s="223" t="s">
        <v>40</v>
      </c>
      <c r="O98" s="87"/>
      <c r="P98" s="224">
        <f>O98*H98</f>
        <v>0</v>
      </c>
      <c r="Q98" s="224">
        <v>0</v>
      </c>
      <c r="R98" s="224">
        <f>Q98*H98</f>
        <v>0</v>
      </c>
      <c r="S98" s="224">
        <v>0</v>
      </c>
      <c r="T98" s="225">
        <f>S98*H98</f>
        <v>0</v>
      </c>
      <c r="U98" s="41"/>
      <c r="V98" s="41"/>
      <c r="W98" s="41"/>
      <c r="X98" s="41"/>
      <c r="Y98" s="41"/>
      <c r="Z98" s="41"/>
      <c r="AA98" s="41"/>
      <c r="AB98" s="41"/>
      <c r="AC98" s="41"/>
      <c r="AD98" s="41"/>
      <c r="AE98" s="41"/>
      <c r="AR98" s="226" t="s">
        <v>200</v>
      </c>
      <c r="AT98" s="226" t="s">
        <v>195</v>
      </c>
      <c r="AU98" s="226" t="s">
        <v>76</v>
      </c>
      <c r="AY98" s="20" t="s">
        <v>193</v>
      </c>
      <c r="BE98" s="227">
        <f>IF(N98="základní",J98,0)</f>
        <v>0</v>
      </c>
      <c r="BF98" s="227">
        <f>IF(N98="snížená",J98,0)</f>
        <v>0</v>
      </c>
      <c r="BG98" s="227">
        <f>IF(N98="zákl. přenesená",J98,0)</f>
        <v>0</v>
      </c>
      <c r="BH98" s="227">
        <f>IF(N98="sníž. přenesená",J98,0)</f>
        <v>0</v>
      </c>
      <c r="BI98" s="227">
        <f>IF(N98="nulová",J98,0)</f>
        <v>0</v>
      </c>
      <c r="BJ98" s="20" t="s">
        <v>76</v>
      </c>
      <c r="BK98" s="227">
        <f>ROUND(I98*H98,2)</f>
        <v>0</v>
      </c>
      <c r="BL98" s="20" t="s">
        <v>200</v>
      </c>
      <c r="BM98" s="226" t="s">
        <v>237</v>
      </c>
    </row>
    <row r="99" s="2" customFormat="1">
      <c r="A99" s="41"/>
      <c r="B99" s="42"/>
      <c r="C99" s="43"/>
      <c r="D99" s="228" t="s">
        <v>202</v>
      </c>
      <c r="E99" s="43"/>
      <c r="F99" s="229" t="s">
        <v>8342</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202</v>
      </c>
      <c r="AU99" s="20" t="s">
        <v>76</v>
      </c>
    </row>
    <row r="100" s="2" customFormat="1" ht="16.5" customHeight="1">
      <c r="A100" s="41"/>
      <c r="B100" s="42"/>
      <c r="C100" s="215" t="s">
        <v>200</v>
      </c>
      <c r="D100" s="215" t="s">
        <v>195</v>
      </c>
      <c r="E100" s="216" t="s">
        <v>8343</v>
      </c>
      <c r="F100" s="217" t="s">
        <v>8344</v>
      </c>
      <c r="G100" s="218" t="s">
        <v>408</v>
      </c>
      <c r="H100" s="219">
        <v>40</v>
      </c>
      <c r="I100" s="220"/>
      <c r="J100" s="221">
        <f>ROUND(I100*H100,2)</f>
        <v>0</v>
      </c>
      <c r="K100" s="217" t="s">
        <v>19</v>
      </c>
      <c r="L100" s="47"/>
      <c r="M100" s="222" t="s">
        <v>19</v>
      </c>
      <c r="N100" s="223" t="s">
        <v>40</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200</v>
      </c>
      <c r="AT100" s="226" t="s">
        <v>195</v>
      </c>
      <c r="AU100" s="226" t="s">
        <v>76</v>
      </c>
      <c r="AY100" s="20" t="s">
        <v>193</v>
      </c>
      <c r="BE100" s="227">
        <f>IF(N100="základní",J100,0)</f>
        <v>0</v>
      </c>
      <c r="BF100" s="227">
        <f>IF(N100="snížená",J100,0)</f>
        <v>0</v>
      </c>
      <c r="BG100" s="227">
        <f>IF(N100="zákl. přenesená",J100,0)</f>
        <v>0</v>
      </c>
      <c r="BH100" s="227">
        <f>IF(N100="sníž. přenesená",J100,0)</f>
        <v>0</v>
      </c>
      <c r="BI100" s="227">
        <f>IF(N100="nulová",J100,0)</f>
        <v>0</v>
      </c>
      <c r="BJ100" s="20" t="s">
        <v>76</v>
      </c>
      <c r="BK100" s="227">
        <f>ROUND(I100*H100,2)</f>
        <v>0</v>
      </c>
      <c r="BL100" s="20" t="s">
        <v>200</v>
      </c>
      <c r="BM100" s="226" t="s">
        <v>265</v>
      </c>
    </row>
    <row r="101" s="2" customFormat="1">
      <c r="A101" s="41"/>
      <c r="B101" s="42"/>
      <c r="C101" s="43"/>
      <c r="D101" s="228" t="s">
        <v>202</v>
      </c>
      <c r="E101" s="43"/>
      <c r="F101" s="229" t="s">
        <v>8344</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202</v>
      </c>
      <c r="AU101" s="20" t="s">
        <v>76</v>
      </c>
    </row>
    <row r="102" s="2" customFormat="1" ht="16.5" customHeight="1">
      <c r="A102" s="41"/>
      <c r="B102" s="42"/>
      <c r="C102" s="215" t="s">
        <v>245</v>
      </c>
      <c r="D102" s="215" t="s">
        <v>195</v>
      </c>
      <c r="E102" s="216" t="s">
        <v>8345</v>
      </c>
      <c r="F102" s="217" t="s">
        <v>8346</v>
      </c>
      <c r="G102" s="218" t="s">
        <v>408</v>
      </c>
      <c r="H102" s="219">
        <v>70</v>
      </c>
      <c r="I102" s="220"/>
      <c r="J102" s="221">
        <f>ROUND(I102*H102,2)</f>
        <v>0</v>
      </c>
      <c r="K102" s="217" t="s">
        <v>19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200</v>
      </c>
      <c r="AT102" s="226" t="s">
        <v>195</v>
      </c>
      <c r="AU102" s="226" t="s">
        <v>76</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200</v>
      </c>
      <c r="BM102" s="226" t="s">
        <v>281</v>
      </c>
    </row>
    <row r="103" s="2" customFormat="1">
      <c r="A103" s="41"/>
      <c r="B103" s="42"/>
      <c r="C103" s="43"/>
      <c r="D103" s="228" t="s">
        <v>202</v>
      </c>
      <c r="E103" s="43"/>
      <c r="F103" s="229" t="s">
        <v>8346</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76</v>
      </c>
    </row>
    <row r="104" s="2" customFormat="1" ht="16.5" customHeight="1">
      <c r="A104" s="41"/>
      <c r="B104" s="42"/>
      <c r="C104" s="215" t="s">
        <v>237</v>
      </c>
      <c r="D104" s="215" t="s">
        <v>195</v>
      </c>
      <c r="E104" s="216" t="s">
        <v>8347</v>
      </c>
      <c r="F104" s="217" t="s">
        <v>8348</v>
      </c>
      <c r="G104" s="218" t="s">
        <v>408</v>
      </c>
      <c r="H104" s="219">
        <v>100</v>
      </c>
      <c r="I104" s="220"/>
      <c r="J104" s="221">
        <f>ROUND(I104*H104,2)</f>
        <v>0</v>
      </c>
      <c r="K104" s="217" t="s">
        <v>19</v>
      </c>
      <c r="L104" s="47"/>
      <c r="M104" s="222" t="s">
        <v>19</v>
      </c>
      <c r="N104" s="223" t="s">
        <v>40</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200</v>
      </c>
      <c r="AT104" s="226" t="s">
        <v>195</v>
      </c>
      <c r="AU104" s="226" t="s">
        <v>76</v>
      </c>
      <c r="AY104" s="20" t="s">
        <v>193</v>
      </c>
      <c r="BE104" s="227">
        <f>IF(N104="základní",J104,0)</f>
        <v>0</v>
      </c>
      <c r="BF104" s="227">
        <f>IF(N104="snížená",J104,0)</f>
        <v>0</v>
      </c>
      <c r="BG104" s="227">
        <f>IF(N104="zákl. přenesená",J104,0)</f>
        <v>0</v>
      </c>
      <c r="BH104" s="227">
        <f>IF(N104="sníž. přenesená",J104,0)</f>
        <v>0</v>
      </c>
      <c r="BI104" s="227">
        <f>IF(N104="nulová",J104,0)</f>
        <v>0</v>
      </c>
      <c r="BJ104" s="20" t="s">
        <v>76</v>
      </c>
      <c r="BK104" s="227">
        <f>ROUND(I104*H104,2)</f>
        <v>0</v>
      </c>
      <c r="BL104" s="20" t="s">
        <v>200</v>
      </c>
      <c r="BM104" s="226" t="s">
        <v>8</v>
      </c>
    </row>
    <row r="105" s="2" customFormat="1">
      <c r="A105" s="41"/>
      <c r="B105" s="42"/>
      <c r="C105" s="43"/>
      <c r="D105" s="228" t="s">
        <v>202</v>
      </c>
      <c r="E105" s="43"/>
      <c r="F105" s="229" t="s">
        <v>8348</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202</v>
      </c>
      <c r="AU105" s="20" t="s">
        <v>76</v>
      </c>
    </row>
    <row r="106" s="2" customFormat="1" ht="16.5" customHeight="1">
      <c r="A106" s="41"/>
      <c r="B106" s="42"/>
      <c r="C106" s="215" t="s">
        <v>255</v>
      </c>
      <c r="D106" s="215" t="s">
        <v>195</v>
      </c>
      <c r="E106" s="216" t="s">
        <v>8349</v>
      </c>
      <c r="F106" s="217" t="s">
        <v>8350</v>
      </c>
      <c r="G106" s="218" t="s">
        <v>408</v>
      </c>
      <c r="H106" s="219">
        <v>120</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200</v>
      </c>
      <c r="AT106" s="226" t="s">
        <v>195</v>
      </c>
      <c r="AU106" s="226" t="s">
        <v>76</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200</v>
      </c>
      <c r="BM106" s="226" t="s">
        <v>307</v>
      </c>
    </row>
    <row r="107" s="2" customFormat="1">
      <c r="A107" s="41"/>
      <c r="B107" s="42"/>
      <c r="C107" s="43"/>
      <c r="D107" s="228" t="s">
        <v>202</v>
      </c>
      <c r="E107" s="43"/>
      <c r="F107" s="229" t="s">
        <v>8350</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76</v>
      </c>
    </row>
    <row r="108" s="2" customFormat="1" ht="16.5" customHeight="1">
      <c r="A108" s="41"/>
      <c r="B108" s="42"/>
      <c r="C108" s="215" t="s">
        <v>265</v>
      </c>
      <c r="D108" s="215" t="s">
        <v>195</v>
      </c>
      <c r="E108" s="216" t="s">
        <v>8351</v>
      </c>
      <c r="F108" s="217" t="s">
        <v>8352</v>
      </c>
      <c r="G108" s="218" t="s">
        <v>408</v>
      </c>
      <c r="H108" s="219">
        <v>1000</v>
      </c>
      <c r="I108" s="220"/>
      <c r="J108" s="221">
        <f>ROUND(I108*H108,2)</f>
        <v>0</v>
      </c>
      <c r="K108" s="217" t="s">
        <v>19</v>
      </c>
      <c r="L108" s="47"/>
      <c r="M108" s="222" t="s">
        <v>19</v>
      </c>
      <c r="N108" s="223" t="s">
        <v>40</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200</v>
      </c>
      <c r="AT108" s="226" t="s">
        <v>195</v>
      </c>
      <c r="AU108" s="226" t="s">
        <v>76</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200</v>
      </c>
      <c r="BM108" s="226" t="s">
        <v>323</v>
      </c>
    </row>
    <row r="109" s="2" customFormat="1">
      <c r="A109" s="41"/>
      <c r="B109" s="42"/>
      <c r="C109" s="43"/>
      <c r="D109" s="228" t="s">
        <v>202</v>
      </c>
      <c r="E109" s="43"/>
      <c r="F109" s="229" t="s">
        <v>8352</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76</v>
      </c>
    </row>
    <row r="110" s="2" customFormat="1" ht="16.5" customHeight="1">
      <c r="A110" s="41"/>
      <c r="B110" s="42"/>
      <c r="C110" s="215" t="s">
        <v>272</v>
      </c>
      <c r="D110" s="215" t="s">
        <v>195</v>
      </c>
      <c r="E110" s="216" t="s">
        <v>8353</v>
      </c>
      <c r="F110" s="217" t="s">
        <v>8354</v>
      </c>
      <c r="G110" s="218" t="s">
        <v>408</v>
      </c>
      <c r="H110" s="219">
        <v>140</v>
      </c>
      <c r="I110" s="220"/>
      <c r="J110" s="221">
        <f>ROUND(I110*H110,2)</f>
        <v>0</v>
      </c>
      <c r="K110" s="217" t="s">
        <v>19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200</v>
      </c>
      <c r="AT110" s="226" t="s">
        <v>195</v>
      </c>
      <c r="AU110" s="226" t="s">
        <v>76</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200</v>
      </c>
      <c r="BM110" s="226" t="s">
        <v>333</v>
      </c>
    </row>
    <row r="111" s="2" customFormat="1">
      <c r="A111" s="41"/>
      <c r="B111" s="42"/>
      <c r="C111" s="43"/>
      <c r="D111" s="228" t="s">
        <v>202</v>
      </c>
      <c r="E111" s="43"/>
      <c r="F111" s="229" t="s">
        <v>8354</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76</v>
      </c>
    </row>
    <row r="112" s="2" customFormat="1" ht="16.5" customHeight="1">
      <c r="A112" s="41"/>
      <c r="B112" s="42"/>
      <c r="C112" s="215" t="s">
        <v>281</v>
      </c>
      <c r="D112" s="215" t="s">
        <v>195</v>
      </c>
      <c r="E112" s="216" t="s">
        <v>8355</v>
      </c>
      <c r="F112" s="217" t="s">
        <v>8356</v>
      </c>
      <c r="G112" s="218" t="s">
        <v>408</v>
      </c>
      <c r="H112" s="219">
        <v>100</v>
      </c>
      <c r="I112" s="220"/>
      <c r="J112" s="221">
        <f>ROUND(I112*H112,2)</f>
        <v>0</v>
      </c>
      <c r="K112" s="217" t="s">
        <v>19</v>
      </c>
      <c r="L112" s="47"/>
      <c r="M112" s="222" t="s">
        <v>19</v>
      </c>
      <c r="N112" s="223" t="s">
        <v>40</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200</v>
      </c>
      <c r="AT112" s="226" t="s">
        <v>195</v>
      </c>
      <c r="AU112" s="226" t="s">
        <v>76</v>
      </c>
      <c r="AY112" s="20" t="s">
        <v>193</v>
      </c>
      <c r="BE112" s="227">
        <f>IF(N112="základní",J112,0)</f>
        <v>0</v>
      </c>
      <c r="BF112" s="227">
        <f>IF(N112="snížená",J112,0)</f>
        <v>0</v>
      </c>
      <c r="BG112" s="227">
        <f>IF(N112="zákl. přenesená",J112,0)</f>
        <v>0</v>
      </c>
      <c r="BH112" s="227">
        <f>IF(N112="sníž. přenesená",J112,0)</f>
        <v>0</v>
      </c>
      <c r="BI112" s="227">
        <f>IF(N112="nulová",J112,0)</f>
        <v>0</v>
      </c>
      <c r="BJ112" s="20" t="s">
        <v>76</v>
      </c>
      <c r="BK112" s="227">
        <f>ROUND(I112*H112,2)</f>
        <v>0</v>
      </c>
      <c r="BL112" s="20" t="s">
        <v>200</v>
      </c>
      <c r="BM112" s="226" t="s">
        <v>346</v>
      </c>
    </row>
    <row r="113" s="2" customFormat="1">
      <c r="A113" s="41"/>
      <c r="B113" s="42"/>
      <c r="C113" s="43"/>
      <c r="D113" s="228" t="s">
        <v>202</v>
      </c>
      <c r="E113" s="43"/>
      <c r="F113" s="229" t="s">
        <v>8356</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202</v>
      </c>
      <c r="AU113" s="20" t="s">
        <v>76</v>
      </c>
    </row>
    <row r="114" s="2" customFormat="1" ht="16.5" customHeight="1">
      <c r="A114" s="41"/>
      <c r="B114" s="42"/>
      <c r="C114" s="215" t="s">
        <v>288</v>
      </c>
      <c r="D114" s="215" t="s">
        <v>195</v>
      </c>
      <c r="E114" s="216" t="s">
        <v>8357</v>
      </c>
      <c r="F114" s="217" t="s">
        <v>8358</v>
      </c>
      <c r="G114" s="218" t="s">
        <v>408</v>
      </c>
      <c r="H114" s="219">
        <v>100</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200</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200</v>
      </c>
      <c r="BM114" s="226" t="s">
        <v>355</v>
      </c>
    </row>
    <row r="115" s="2" customFormat="1">
      <c r="A115" s="41"/>
      <c r="B115" s="42"/>
      <c r="C115" s="43"/>
      <c r="D115" s="228" t="s">
        <v>202</v>
      </c>
      <c r="E115" s="43"/>
      <c r="F115" s="229" t="s">
        <v>8358</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ht="16.5" customHeight="1">
      <c r="A116" s="41"/>
      <c r="B116" s="42"/>
      <c r="C116" s="215" t="s">
        <v>8</v>
      </c>
      <c r="D116" s="215" t="s">
        <v>195</v>
      </c>
      <c r="E116" s="216" t="s">
        <v>8359</v>
      </c>
      <c r="F116" s="217" t="s">
        <v>8360</v>
      </c>
      <c r="G116" s="218" t="s">
        <v>408</v>
      </c>
      <c r="H116" s="219">
        <v>50</v>
      </c>
      <c r="I116" s="220"/>
      <c r="J116" s="221">
        <f>ROUND(I116*H116,2)</f>
        <v>0</v>
      </c>
      <c r="K116" s="217" t="s">
        <v>19</v>
      </c>
      <c r="L116" s="47"/>
      <c r="M116" s="222" t="s">
        <v>19</v>
      </c>
      <c r="N116" s="223" t="s">
        <v>40</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200</v>
      </c>
      <c r="AT116" s="226" t="s">
        <v>195</v>
      </c>
      <c r="AU116" s="226" t="s">
        <v>76</v>
      </c>
      <c r="AY116" s="20" t="s">
        <v>193</v>
      </c>
      <c r="BE116" s="227">
        <f>IF(N116="základní",J116,0)</f>
        <v>0</v>
      </c>
      <c r="BF116" s="227">
        <f>IF(N116="snížená",J116,0)</f>
        <v>0</v>
      </c>
      <c r="BG116" s="227">
        <f>IF(N116="zákl. přenesená",J116,0)</f>
        <v>0</v>
      </c>
      <c r="BH116" s="227">
        <f>IF(N116="sníž. přenesená",J116,0)</f>
        <v>0</v>
      </c>
      <c r="BI116" s="227">
        <f>IF(N116="nulová",J116,0)</f>
        <v>0</v>
      </c>
      <c r="BJ116" s="20" t="s">
        <v>76</v>
      </c>
      <c r="BK116" s="227">
        <f>ROUND(I116*H116,2)</f>
        <v>0</v>
      </c>
      <c r="BL116" s="20" t="s">
        <v>200</v>
      </c>
      <c r="BM116" s="226" t="s">
        <v>369</v>
      </c>
    </row>
    <row r="117" s="2" customFormat="1">
      <c r="A117" s="41"/>
      <c r="B117" s="42"/>
      <c r="C117" s="43"/>
      <c r="D117" s="228" t="s">
        <v>202</v>
      </c>
      <c r="E117" s="43"/>
      <c r="F117" s="229" t="s">
        <v>8360</v>
      </c>
      <c r="G117" s="43"/>
      <c r="H117" s="43"/>
      <c r="I117" s="230"/>
      <c r="J117" s="43"/>
      <c r="K117" s="43"/>
      <c r="L117" s="47"/>
      <c r="M117" s="231"/>
      <c r="N117" s="232"/>
      <c r="O117" s="87"/>
      <c r="P117" s="87"/>
      <c r="Q117" s="87"/>
      <c r="R117" s="87"/>
      <c r="S117" s="87"/>
      <c r="T117" s="88"/>
      <c r="U117" s="41"/>
      <c r="V117" s="41"/>
      <c r="W117" s="41"/>
      <c r="X117" s="41"/>
      <c r="Y117" s="41"/>
      <c r="Z117" s="41"/>
      <c r="AA117" s="41"/>
      <c r="AB117" s="41"/>
      <c r="AC117" s="41"/>
      <c r="AD117" s="41"/>
      <c r="AE117" s="41"/>
      <c r="AT117" s="20" t="s">
        <v>202</v>
      </c>
      <c r="AU117" s="20" t="s">
        <v>76</v>
      </c>
    </row>
    <row r="118" s="2" customFormat="1" ht="16.5" customHeight="1">
      <c r="A118" s="41"/>
      <c r="B118" s="42"/>
      <c r="C118" s="215" t="s">
        <v>300</v>
      </c>
      <c r="D118" s="215" t="s">
        <v>195</v>
      </c>
      <c r="E118" s="216" t="s">
        <v>8361</v>
      </c>
      <c r="F118" s="217" t="s">
        <v>8362</v>
      </c>
      <c r="G118" s="218" t="s">
        <v>408</v>
      </c>
      <c r="H118" s="219">
        <v>450</v>
      </c>
      <c r="I118" s="220"/>
      <c r="J118" s="221">
        <f>ROUND(I118*H118,2)</f>
        <v>0</v>
      </c>
      <c r="K118" s="217" t="s">
        <v>19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200</v>
      </c>
      <c r="AT118" s="226" t="s">
        <v>195</v>
      </c>
      <c r="AU118" s="226" t="s">
        <v>76</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397</v>
      </c>
    </row>
    <row r="119" s="2" customFormat="1">
      <c r="A119" s="41"/>
      <c r="B119" s="42"/>
      <c r="C119" s="43"/>
      <c r="D119" s="228" t="s">
        <v>202</v>
      </c>
      <c r="E119" s="43"/>
      <c r="F119" s="229" t="s">
        <v>8362</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76</v>
      </c>
    </row>
    <row r="120" s="2" customFormat="1" ht="16.5" customHeight="1">
      <c r="A120" s="41"/>
      <c r="B120" s="42"/>
      <c r="C120" s="215" t="s">
        <v>307</v>
      </c>
      <c r="D120" s="215" t="s">
        <v>195</v>
      </c>
      <c r="E120" s="216" t="s">
        <v>8363</v>
      </c>
      <c r="F120" s="217" t="s">
        <v>8364</v>
      </c>
      <c r="G120" s="218" t="s">
        <v>408</v>
      </c>
      <c r="H120" s="219">
        <v>200</v>
      </c>
      <c r="I120" s="220"/>
      <c r="J120" s="221">
        <f>ROUND(I120*H120,2)</f>
        <v>0</v>
      </c>
      <c r="K120" s="217" t="s">
        <v>19</v>
      </c>
      <c r="L120" s="47"/>
      <c r="M120" s="222" t="s">
        <v>19</v>
      </c>
      <c r="N120" s="223" t="s">
        <v>40</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200</v>
      </c>
      <c r="AT120" s="226" t="s">
        <v>195</v>
      </c>
      <c r="AU120" s="226" t="s">
        <v>76</v>
      </c>
      <c r="AY120" s="20" t="s">
        <v>193</v>
      </c>
      <c r="BE120" s="227">
        <f>IF(N120="základní",J120,0)</f>
        <v>0</v>
      </c>
      <c r="BF120" s="227">
        <f>IF(N120="snížená",J120,0)</f>
        <v>0</v>
      </c>
      <c r="BG120" s="227">
        <f>IF(N120="zákl. přenesená",J120,0)</f>
        <v>0</v>
      </c>
      <c r="BH120" s="227">
        <f>IF(N120="sníž. přenesená",J120,0)</f>
        <v>0</v>
      </c>
      <c r="BI120" s="227">
        <f>IF(N120="nulová",J120,0)</f>
        <v>0</v>
      </c>
      <c r="BJ120" s="20" t="s">
        <v>76</v>
      </c>
      <c r="BK120" s="227">
        <f>ROUND(I120*H120,2)</f>
        <v>0</v>
      </c>
      <c r="BL120" s="20" t="s">
        <v>200</v>
      </c>
      <c r="BM120" s="226" t="s">
        <v>413</v>
      </c>
    </row>
    <row r="121" s="2" customFormat="1">
      <c r="A121" s="41"/>
      <c r="B121" s="42"/>
      <c r="C121" s="43"/>
      <c r="D121" s="228" t="s">
        <v>202</v>
      </c>
      <c r="E121" s="43"/>
      <c r="F121" s="229" t="s">
        <v>8364</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202</v>
      </c>
      <c r="AU121" s="20" t="s">
        <v>76</v>
      </c>
    </row>
    <row r="122" s="2" customFormat="1" ht="16.5" customHeight="1">
      <c r="A122" s="41"/>
      <c r="B122" s="42"/>
      <c r="C122" s="215" t="s">
        <v>313</v>
      </c>
      <c r="D122" s="215" t="s">
        <v>195</v>
      </c>
      <c r="E122" s="216" t="s">
        <v>8365</v>
      </c>
      <c r="F122" s="217" t="s">
        <v>8366</v>
      </c>
      <c r="G122" s="218" t="s">
        <v>408</v>
      </c>
      <c r="H122" s="219">
        <v>140</v>
      </c>
      <c r="I122" s="220"/>
      <c r="J122" s="221">
        <f>ROUND(I122*H122,2)</f>
        <v>0</v>
      </c>
      <c r="K122" s="217" t="s">
        <v>19</v>
      </c>
      <c r="L122" s="47"/>
      <c r="M122" s="222" t="s">
        <v>19</v>
      </c>
      <c r="N122" s="22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200</v>
      </c>
      <c r="AT122" s="226" t="s">
        <v>195</v>
      </c>
      <c r="AU122" s="226" t="s">
        <v>76</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200</v>
      </c>
      <c r="BM122" s="226" t="s">
        <v>434</v>
      </c>
    </row>
    <row r="123" s="2" customFormat="1">
      <c r="A123" s="41"/>
      <c r="B123" s="42"/>
      <c r="C123" s="43"/>
      <c r="D123" s="228" t="s">
        <v>202</v>
      </c>
      <c r="E123" s="43"/>
      <c r="F123" s="229" t="s">
        <v>8366</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76</v>
      </c>
    </row>
    <row r="124" s="2" customFormat="1" ht="16.5" customHeight="1">
      <c r="A124" s="41"/>
      <c r="B124" s="42"/>
      <c r="C124" s="215" t="s">
        <v>323</v>
      </c>
      <c r="D124" s="215" t="s">
        <v>195</v>
      </c>
      <c r="E124" s="216" t="s">
        <v>8367</v>
      </c>
      <c r="F124" s="217" t="s">
        <v>8368</v>
      </c>
      <c r="G124" s="218" t="s">
        <v>408</v>
      </c>
      <c r="H124" s="219">
        <v>1450</v>
      </c>
      <c r="I124" s="220"/>
      <c r="J124" s="221">
        <f>ROUND(I124*H124,2)</f>
        <v>0</v>
      </c>
      <c r="K124" s="217" t="s">
        <v>19</v>
      </c>
      <c r="L124" s="47"/>
      <c r="M124" s="222" t="s">
        <v>19</v>
      </c>
      <c r="N124" s="223" t="s">
        <v>40</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200</v>
      </c>
      <c r="AT124" s="226" t="s">
        <v>195</v>
      </c>
      <c r="AU124" s="226" t="s">
        <v>76</v>
      </c>
      <c r="AY124" s="20" t="s">
        <v>193</v>
      </c>
      <c r="BE124" s="227">
        <f>IF(N124="základní",J124,0)</f>
        <v>0</v>
      </c>
      <c r="BF124" s="227">
        <f>IF(N124="snížená",J124,0)</f>
        <v>0</v>
      </c>
      <c r="BG124" s="227">
        <f>IF(N124="zákl. přenesená",J124,0)</f>
        <v>0</v>
      </c>
      <c r="BH124" s="227">
        <f>IF(N124="sníž. přenesená",J124,0)</f>
        <v>0</v>
      </c>
      <c r="BI124" s="227">
        <f>IF(N124="nulová",J124,0)</f>
        <v>0</v>
      </c>
      <c r="BJ124" s="20" t="s">
        <v>76</v>
      </c>
      <c r="BK124" s="227">
        <f>ROUND(I124*H124,2)</f>
        <v>0</v>
      </c>
      <c r="BL124" s="20" t="s">
        <v>200</v>
      </c>
      <c r="BM124" s="226" t="s">
        <v>449</v>
      </c>
    </row>
    <row r="125" s="2" customFormat="1">
      <c r="A125" s="41"/>
      <c r="B125" s="42"/>
      <c r="C125" s="43"/>
      <c r="D125" s="228" t="s">
        <v>202</v>
      </c>
      <c r="E125" s="43"/>
      <c r="F125" s="229" t="s">
        <v>8368</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202</v>
      </c>
      <c r="AU125" s="20" t="s">
        <v>76</v>
      </c>
    </row>
    <row r="126" s="2" customFormat="1" ht="16.5" customHeight="1">
      <c r="A126" s="41"/>
      <c r="B126" s="42"/>
      <c r="C126" s="215" t="s">
        <v>329</v>
      </c>
      <c r="D126" s="215" t="s">
        <v>195</v>
      </c>
      <c r="E126" s="216" t="s">
        <v>8369</v>
      </c>
      <c r="F126" s="217" t="s">
        <v>8370</v>
      </c>
      <c r="G126" s="218" t="s">
        <v>408</v>
      </c>
      <c r="H126" s="219">
        <v>480</v>
      </c>
      <c r="I126" s="220"/>
      <c r="J126" s="221">
        <f>ROUND(I126*H126,2)</f>
        <v>0</v>
      </c>
      <c r="K126" s="217" t="s">
        <v>19</v>
      </c>
      <c r="L126" s="47"/>
      <c r="M126" s="222" t="s">
        <v>19</v>
      </c>
      <c r="N126" s="22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200</v>
      </c>
      <c r="AT126" s="226" t="s">
        <v>195</v>
      </c>
      <c r="AU126" s="226" t="s">
        <v>76</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200</v>
      </c>
      <c r="BM126" s="226" t="s">
        <v>467</v>
      </c>
    </row>
    <row r="127" s="2" customFormat="1">
      <c r="A127" s="41"/>
      <c r="B127" s="42"/>
      <c r="C127" s="43"/>
      <c r="D127" s="228" t="s">
        <v>202</v>
      </c>
      <c r="E127" s="43"/>
      <c r="F127" s="229" t="s">
        <v>8370</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76</v>
      </c>
    </row>
    <row r="128" s="2" customFormat="1" ht="16.5" customHeight="1">
      <c r="A128" s="41"/>
      <c r="B128" s="42"/>
      <c r="C128" s="215" t="s">
        <v>333</v>
      </c>
      <c r="D128" s="215" t="s">
        <v>195</v>
      </c>
      <c r="E128" s="216" t="s">
        <v>8371</v>
      </c>
      <c r="F128" s="217" t="s">
        <v>8372</v>
      </c>
      <c r="G128" s="218" t="s">
        <v>408</v>
      </c>
      <c r="H128" s="219">
        <v>500</v>
      </c>
      <c r="I128" s="220"/>
      <c r="J128" s="221">
        <f>ROUND(I128*H128,2)</f>
        <v>0</v>
      </c>
      <c r="K128" s="217" t="s">
        <v>19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76</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482</v>
      </c>
    </row>
    <row r="129" s="2" customFormat="1">
      <c r="A129" s="41"/>
      <c r="B129" s="42"/>
      <c r="C129" s="43"/>
      <c r="D129" s="228" t="s">
        <v>202</v>
      </c>
      <c r="E129" s="43"/>
      <c r="F129" s="229" t="s">
        <v>8372</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76</v>
      </c>
    </row>
    <row r="130" s="2" customFormat="1" ht="16.5" customHeight="1">
      <c r="A130" s="41"/>
      <c r="B130" s="42"/>
      <c r="C130" s="215" t="s">
        <v>340</v>
      </c>
      <c r="D130" s="215" t="s">
        <v>195</v>
      </c>
      <c r="E130" s="216" t="s">
        <v>8373</v>
      </c>
      <c r="F130" s="217" t="s">
        <v>8374</v>
      </c>
      <c r="G130" s="218" t="s">
        <v>7202</v>
      </c>
      <c r="H130" s="219">
        <v>90</v>
      </c>
      <c r="I130" s="220"/>
      <c r="J130" s="221">
        <f>ROUND(I130*H130,2)</f>
        <v>0</v>
      </c>
      <c r="K130" s="217" t="s">
        <v>19</v>
      </c>
      <c r="L130" s="47"/>
      <c r="M130" s="222" t="s">
        <v>19</v>
      </c>
      <c r="N130" s="223" t="s">
        <v>40</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200</v>
      </c>
      <c r="AT130" s="226" t="s">
        <v>195</v>
      </c>
      <c r="AU130" s="226" t="s">
        <v>76</v>
      </c>
      <c r="AY130" s="20" t="s">
        <v>193</v>
      </c>
      <c r="BE130" s="227">
        <f>IF(N130="základní",J130,0)</f>
        <v>0</v>
      </c>
      <c r="BF130" s="227">
        <f>IF(N130="snížená",J130,0)</f>
        <v>0</v>
      </c>
      <c r="BG130" s="227">
        <f>IF(N130="zákl. přenesená",J130,0)</f>
        <v>0</v>
      </c>
      <c r="BH130" s="227">
        <f>IF(N130="sníž. přenesená",J130,0)</f>
        <v>0</v>
      </c>
      <c r="BI130" s="227">
        <f>IF(N130="nulová",J130,0)</f>
        <v>0</v>
      </c>
      <c r="BJ130" s="20" t="s">
        <v>76</v>
      </c>
      <c r="BK130" s="227">
        <f>ROUND(I130*H130,2)</f>
        <v>0</v>
      </c>
      <c r="BL130" s="20" t="s">
        <v>200</v>
      </c>
      <c r="BM130" s="226" t="s">
        <v>494</v>
      </c>
    </row>
    <row r="131" s="2" customFormat="1">
      <c r="A131" s="41"/>
      <c r="B131" s="42"/>
      <c r="C131" s="43"/>
      <c r="D131" s="228" t="s">
        <v>202</v>
      </c>
      <c r="E131" s="43"/>
      <c r="F131" s="229" t="s">
        <v>8374</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202</v>
      </c>
      <c r="AU131" s="20" t="s">
        <v>76</v>
      </c>
    </row>
    <row r="132" s="2" customFormat="1" ht="16.5" customHeight="1">
      <c r="A132" s="41"/>
      <c r="B132" s="42"/>
      <c r="C132" s="215" t="s">
        <v>346</v>
      </c>
      <c r="D132" s="215" t="s">
        <v>195</v>
      </c>
      <c r="E132" s="216" t="s">
        <v>8375</v>
      </c>
      <c r="F132" s="217" t="s">
        <v>8376</v>
      </c>
      <c r="G132" s="218" t="s">
        <v>8377</v>
      </c>
      <c r="H132" s="219">
        <v>1</v>
      </c>
      <c r="I132" s="220"/>
      <c r="J132" s="221">
        <f>ROUND(I132*H132,2)</f>
        <v>0</v>
      </c>
      <c r="K132" s="217" t="s">
        <v>19</v>
      </c>
      <c r="L132" s="47"/>
      <c r="M132" s="222" t="s">
        <v>19</v>
      </c>
      <c r="N132" s="223" t="s">
        <v>40</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200</v>
      </c>
      <c r="AT132" s="226" t="s">
        <v>195</v>
      </c>
      <c r="AU132" s="226" t="s">
        <v>76</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200</v>
      </c>
      <c r="BM132" s="226" t="s">
        <v>321</v>
      </c>
    </row>
    <row r="133" s="2" customFormat="1">
      <c r="A133" s="41"/>
      <c r="B133" s="42"/>
      <c r="C133" s="43"/>
      <c r="D133" s="228" t="s">
        <v>202</v>
      </c>
      <c r="E133" s="43"/>
      <c r="F133" s="229" t="s">
        <v>8376</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76</v>
      </c>
    </row>
    <row r="134" s="2" customFormat="1" ht="16.5" customHeight="1">
      <c r="A134" s="41"/>
      <c r="B134" s="42"/>
      <c r="C134" s="215" t="s">
        <v>7</v>
      </c>
      <c r="D134" s="215" t="s">
        <v>195</v>
      </c>
      <c r="E134" s="216" t="s">
        <v>8378</v>
      </c>
      <c r="F134" s="217" t="s">
        <v>8379</v>
      </c>
      <c r="G134" s="218" t="s">
        <v>8377</v>
      </c>
      <c r="H134" s="219">
        <v>1</v>
      </c>
      <c r="I134" s="220"/>
      <c r="J134" s="221">
        <f>ROUND(I134*H134,2)</f>
        <v>0</v>
      </c>
      <c r="K134" s="217" t="s">
        <v>19</v>
      </c>
      <c r="L134" s="47"/>
      <c r="M134" s="222" t="s">
        <v>19</v>
      </c>
      <c r="N134" s="223" t="s">
        <v>40</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200</v>
      </c>
      <c r="AT134" s="226" t="s">
        <v>195</v>
      </c>
      <c r="AU134" s="226" t="s">
        <v>76</v>
      </c>
      <c r="AY134" s="20" t="s">
        <v>193</v>
      </c>
      <c r="BE134" s="227">
        <f>IF(N134="základní",J134,0)</f>
        <v>0</v>
      </c>
      <c r="BF134" s="227">
        <f>IF(N134="snížená",J134,0)</f>
        <v>0</v>
      </c>
      <c r="BG134" s="227">
        <f>IF(N134="zákl. přenesená",J134,0)</f>
        <v>0</v>
      </c>
      <c r="BH134" s="227">
        <f>IF(N134="sníž. přenesená",J134,0)</f>
        <v>0</v>
      </c>
      <c r="BI134" s="227">
        <f>IF(N134="nulová",J134,0)</f>
        <v>0</v>
      </c>
      <c r="BJ134" s="20" t="s">
        <v>76</v>
      </c>
      <c r="BK134" s="227">
        <f>ROUND(I134*H134,2)</f>
        <v>0</v>
      </c>
      <c r="BL134" s="20" t="s">
        <v>200</v>
      </c>
      <c r="BM134" s="226" t="s">
        <v>523</v>
      </c>
    </row>
    <row r="135" s="2" customFormat="1">
      <c r="A135" s="41"/>
      <c r="B135" s="42"/>
      <c r="C135" s="43"/>
      <c r="D135" s="228" t="s">
        <v>202</v>
      </c>
      <c r="E135" s="43"/>
      <c r="F135" s="229" t="s">
        <v>8379</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202</v>
      </c>
      <c r="AU135" s="20" t="s">
        <v>76</v>
      </c>
    </row>
    <row r="136" s="2" customFormat="1" ht="16.5" customHeight="1">
      <c r="A136" s="41"/>
      <c r="B136" s="42"/>
      <c r="C136" s="215" t="s">
        <v>355</v>
      </c>
      <c r="D136" s="215" t="s">
        <v>195</v>
      </c>
      <c r="E136" s="216" t="s">
        <v>8380</v>
      </c>
      <c r="F136" s="217" t="s">
        <v>8381</v>
      </c>
      <c r="G136" s="218" t="s">
        <v>8377</v>
      </c>
      <c r="H136" s="219">
        <v>1</v>
      </c>
      <c r="I136" s="220"/>
      <c r="J136" s="221">
        <f>ROUND(I136*H136,2)</f>
        <v>0</v>
      </c>
      <c r="K136" s="217" t="s">
        <v>19</v>
      </c>
      <c r="L136" s="47"/>
      <c r="M136" s="222" t="s">
        <v>19</v>
      </c>
      <c r="N136" s="223" t="s">
        <v>40</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200</v>
      </c>
      <c r="AT136" s="226" t="s">
        <v>195</v>
      </c>
      <c r="AU136" s="226" t="s">
        <v>76</v>
      </c>
      <c r="AY136" s="20" t="s">
        <v>193</v>
      </c>
      <c r="BE136" s="227">
        <f>IF(N136="základní",J136,0)</f>
        <v>0</v>
      </c>
      <c r="BF136" s="227">
        <f>IF(N136="snížená",J136,0)</f>
        <v>0</v>
      </c>
      <c r="BG136" s="227">
        <f>IF(N136="zákl. přenesená",J136,0)</f>
        <v>0</v>
      </c>
      <c r="BH136" s="227">
        <f>IF(N136="sníž. přenesená",J136,0)</f>
        <v>0</v>
      </c>
      <c r="BI136" s="227">
        <f>IF(N136="nulová",J136,0)</f>
        <v>0</v>
      </c>
      <c r="BJ136" s="20" t="s">
        <v>76</v>
      </c>
      <c r="BK136" s="227">
        <f>ROUND(I136*H136,2)</f>
        <v>0</v>
      </c>
      <c r="BL136" s="20" t="s">
        <v>200</v>
      </c>
      <c r="BM136" s="226" t="s">
        <v>537</v>
      </c>
    </row>
    <row r="137" s="2" customFormat="1">
      <c r="A137" s="41"/>
      <c r="B137" s="42"/>
      <c r="C137" s="43"/>
      <c r="D137" s="228" t="s">
        <v>202</v>
      </c>
      <c r="E137" s="43"/>
      <c r="F137" s="229" t="s">
        <v>8381</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202</v>
      </c>
      <c r="AU137" s="20" t="s">
        <v>76</v>
      </c>
    </row>
    <row r="138" s="12" customFormat="1" ht="25.92" customHeight="1">
      <c r="A138" s="12"/>
      <c r="B138" s="199"/>
      <c r="C138" s="200"/>
      <c r="D138" s="201" t="s">
        <v>68</v>
      </c>
      <c r="E138" s="202" t="s">
        <v>7399</v>
      </c>
      <c r="F138" s="202" t="s">
        <v>8382</v>
      </c>
      <c r="G138" s="200"/>
      <c r="H138" s="200"/>
      <c r="I138" s="203"/>
      <c r="J138" s="204">
        <f>BK138</f>
        <v>0</v>
      </c>
      <c r="K138" s="200"/>
      <c r="L138" s="205"/>
      <c r="M138" s="206"/>
      <c r="N138" s="207"/>
      <c r="O138" s="207"/>
      <c r="P138" s="208">
        <f>SUM(P139:P148)</f>
        <v>0</v>
      </c>
      <c r="Q138" s="207"/>
      <c r="R138" s="208">
        <f>SUM(R139:R148)</f>
        <v>0</v>
      </c>
      <c r="S138" s="207"/>
      <c r="T138" s="209">
        <f>SUM(T139:T148)</f>
        <v>0</v>
      </c>
      <c r="U138" s="12"/>
      <c r="V138" s="12"/>
      <c r="W138" s="12"/>
      <c r="X138" s="12"/>
      <c r="Y138" s="12"/>
      <c r="Z138" s="12"/>
      <c r="AA138" s="12"/>
      <c r="AB138" s="12"/>
      <c r="AC138" s="12"/>
      <c r="AD138" s="12"/>
      <c r="AE138" s="12"/>
      <c r="AR138" s="210" t="s">
        <v>76</v>
      </c>
      <c r="AT138" s="211" t="s">
        <v>68</v>
      </c>
      <c r="AU138" s="211" t="s">
        <v>69</v>
      </c>
      <c r="AY138" s="210" t="s">
        <v>193</v>
      </c>
      <c r="BK138" s="212">
        <f>SUM(BK139:BK148)</f>
        <v>0</v>
      </c>
    </row>
    <row r="139" s="2" customFormat="1" ht="16.5" customHeight="1">
      <c r="A139" s="41"/>
      <c r="B139" s="42"/>
      <c r="C139" s="215" t="s">
        <v>360</v>
      </c>
      <c r="D139" s="215" t="s">
        <v>195</v>
      </c>
      <c r="E139" s="216" t="s">
        <v>8383</v>
      </c>
      <c r="F139" s="217" t="s">
        <v>8384</v>
      </c>
      <c r="G139" s="218" t="s">
        <v>408</v>
      </c>
      <c r="H139" s="219">
        <v>200</v>
      </c>
      <c r="I139" s="220"/>
      <c r="J139" s="221">
        <f>ROUND(I139*H139,2)</f>
        <v>0</v>
      </c>
      <c r="K139" s="217" t="s">
        <v>19</v>
      </c>
      <c r="L139" s="47"/>
      <c r="M139" s="222" t="s">
        <v>19</v>
      </c>
      <c r="N139" s="223" t="s">
        <v>40</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200</v>
      </c>
      <c r="AT139" s="226" t="s">
        <v>195</v>
      </c>
      <c r="AU139" s="226" t="s">
        <v>76</v>
      </c>
      <c r="AY139" s="20" t="s">
        <v>193</v>
      </c>
      <c r="BE139" s="227">
        <f>IF(N139="základní",J139,0)</f>
        <v>0</v>
      </c>
      <c r="BF139" s="227">
        <f>IF(N139="snížená",J139,0)</f>
        <v>0</v>
      </c>
      <c r="BG139" s="227">
        <f>IF(N139="zákl. přenesená",J139,0)</f>
        <v>0</v>
      </c>
      <c r="BH139" s="227">
        <f>IF(N139="sníž. přenesená",J139,0)</f>
        <v>0</v>
      </c>
      <c r="BI139" s="227">
        <f>IF(N139="nulová",J139,0)</f>
        <v>0</v>
      </c>
      <c r="BJ139" s="20" t="s">
        <v>76</v>
      </c>
      <c r="BK139" s="227">
        <f>ROUND(I139*H139,2)</f>
        <v>0</v>
      </c>
      <c r="BL139" s="20" t="s">
        <v>200</v>
      </c>
      <c r="BM139" s="226" t="s">
        <v>554</v>
      </c>
    </row>
    <row r="140" s="2" customFormat="1">
      <c r="A140" s="41"/>
      <c r="B140" s="42"/>
      <c r="C140" s="43"/>
      <c r="D140" s="228" t="s">
        <v>202</v>
      </c>
      <c r="E140" s="43"/>
      <c r="F140" s="229" t="s">
        <v>8384</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202</v>
      </c>
      <c r="AU140" s="20" t="s">
        <v>76</v>
      </c>
    </row>
    <row r="141" s="2" customFormat="1" ht="16.5" customHeight="1">
      <c r="A141" s="41"/>
      <c r="B141" s="42"/>
      <c r="C141" s="215" t="s">
        <v>369</v>
      </c>
      <c r="D141" s="215" t="s">
        <v>195</v>
      </c>
      <c r="E141" s="216" t="s">
        <v>8385</v>
      </c>
      <c r="F141" s="217" t="s">
        <v>8386</v>
      </c>
      <c r="G141" s="218" t="s">
        <v>408</v>
      </c>
      <c r="H141" s="219">
        <v>30</v>
      </c>
      <c r="I141" s="220"/>
      <c r="J141" s="221">
        <f>ROUND(I141*H141,2)</f>
        <v>0</v>
      </c>
      <c r="K141" s="217" t="s">
        <v>19</v>
      </c>
      <c r="L141" s="47"/>
      <c r="M141" s="222" t="s">
        <v>19</v>
      </c>
      <c r="N141" s="223" t="s">
        <v>40</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200</v>
      </c>
      <c r="AT141" s="226" t="s">
        <v>195</v>
      </c>
      <c r="AU141" s="226" t="s">
        <v>76</v>
      </c>
      <c r="AY141" s="20" t="s">
        <v>193</v>
      </c>
      <c r="BE141" s="227">
        <f>IF(N141="základní",J141,0)</f>
        <v>0</v>
      </c>
      <c r="BF141" s="227">
        <f>IF(N141="snížená",J141,0)</f>
        <v>0</v>
      </c>
      <c r="BG141" s="227">
        <f>IF(N141="zákl. přenesená",J141,0)</f>
        <v>0</v>
      </c>
      <c r="BH141" s="227">
        <f>IF(N141="sníž. přenesená",J141,0)</f>
        <v>0</v>
      </c>
      <c r="BI141" s="227">
        <f>IF(N141="nulová",J141,0)</f>
        <v>0</v>
      </c>
      <c r="BJ141" s="20" t="s">
        <v>76</v>
      </c>
      <c r="BK141" s="227">
        <f>ROUND(I141*H141,2)</f>
        <v>0</v>
      </c>
      <c r="BL141" s="20" t="s">
        <v>200</v>
      </c>
      <c r="BM141" s="226" t="s">
        <v>568</v>
      </c>
    </row>
    <row r="142" s="2" customFormat="1">
      <c r="A142" s="41"/>
      <c r="B142" s="42"/>
      <c r="C142" s="43"/>
      <c r="D142" s="228" t="s">
        <v>202</v>
      </c>
      <c r="E142" s="43"/>
      <c r="F142" s="229" t="s">
        <v>8386</v>
      </c>
      <c r="G142" s="43"/>
      <c r="H142" s="43"/>
      <c r="I142" s="230"/>
      <c r="J142" s="43"/>
      <c r="K142" s="43"/>
      <c r="L142" s="47"/>
      <c r="M142" s="231"/>
      <c r="N142" s="232"/>
      <c r="O142" s="87"/>
      <c r="P142" s="87"/>
      <c r="Q142" s="87"/>
      <c r="R142" s="87"/>
      <c r="S142" s="87"/>
      <c r="T142" s="88"/>
      <c r="U142" s="41"/>
      <c r="V142" s="41"/>
      <c r="W142" s="41"/>
      <c r="X142" s="41"/>
      <c r="Y142" s="41"/>
      <c r="Z142" s="41"/>
      <c r="AA142" s="41"/>
      <c r="AB142" s="41"/>
      <c r="AC142" s="41"/>
      <c r="AD142" s="41"/>
      <c r="AE142" s="41"/>
      <c r="AT142" s="20" t="s">
        <v>202</v>
      </c>
      <c r="AU142" s="20" t="s">
        <v>76</v>
      </c>
    </row>
    <row r="143" s="2" customFormat="1" ht="16.5" customHeight="1">
      <c r="A143" s="41"/>
      <c r="B143" s="42"/>
      <c r="C143" s="215" t="s">
        <v>390</v>
      </c>
      <c r="D143" s="215" t="s">
        <v>195</v>
      </c>
      <c r="E143" s="216" t="s">
        <v>8387</v>
      </c>
      <c r="F143" s="217" t="s">
        <v>8388</v>
      </c>
      <c r="G143" s="218" t="s">
        <v>408</v>
      </c>
      <c r="H143" s="219">
        <v>30</v>
      </c>
      <c r="I143" s="220"/>
      <c r="J143" s="221">
        <f>ROUND(I143*H143,2)</f>
        <v>0</v>
      </c>
      <c r="K143" s="217" t="s">
        <v>19</v>
      </c>
      <c r="L143" s="47"/>
      <c r="M143" s="222" t="s">
        <v>19</v>
      </c>
      <c r="N143" s="223" t="s">
        <v>40</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200</v>
      </c>
      <c r="AT143" s="226" t="s">
        <v>195</v>
      </c>
      <c r="AU143" s="226" t="s">
        <v>76</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200</v>
      </c>
      <c r="BM143" s="226" t="s">
        <v>584</v>
      </c>
    </row>
    <row r="144" s="2" customFormat="1">
      <c r="A144" s="41"/>
      <c r="B144" s="42"/>
      <c r="C144" s="43"/>
      <c r="D144" s="228" t="s">
        <v>202</v>
      </c>
      <c r="E144" s="43"/>
      <c r="F144" s="229" t="s">
        <v>8388</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76</v>
      </c>
    </row>
    <row r="145" s="2" customFormat="1" ht="16.5" customHeight="1">
      <c r="A145" s="41"/>
      <c r="B145" s="42"/>
      <c r="C145" s="215" t="s">
        <v>397</v>
      </c>
      <c r="D145" s="215" t="s">
        <v>195</v>
      </c>
      <c r="E145" s="216" t="s">
        <v>8389</v>
      </c>
      <c r="F145" s="217" t="s">
        <v>8390</v>
      </c>
      <c r="G145" s="218" t="s">
        <v>408</v>
      </c>
      <c r="H145" s="219">
        <v>150</v>
      </c>
      <c r="I145" s="220"/>
      <c r="J145" s="221">
        <f>ROUND(I145*H145,2)</f>
        <v>0</v>
      </c>
      <c r="K145" s="217" t="s">
        <v>19</v>
      </c>
      <c r="L145" s="47"/>
      <c r="M145" s="222" t="s">
        <v>19</v>
      </c>
      <c r="N145" s="223" t="s">
        <v>40</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200</v>
      </c>
      <c r="AT145" s="226" t="s">
        <v>195</v>
      </c>
      <c r="AU145" s="226" t="s">
        <v>76</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200</v>
      </c>
      <c r="BM145" s="226" t="s">
        <v>598</v>
      </c>
    </row>
    <row r="146" s="2" customFormat="1">
      <c r="A146" s="41"/>
      <c r="B146" s="42"/>
      <c r="C146" s="43"/>
      <c r="D146" s="228" t="s">
        <v>202</v>
      </c>
      <c r="E146" s="43"/>
      <c r="F146" s="229" t="s">
        <v>8390</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76</v>
      </c>
    </row>
    <row r="147" s="2" customFormat="1" ht="16.5" customHeight="1">
      <c r="A147" s="41"/>
      <c r="B147" s="42"/>
      <c r="C147" s="215" t="s">
        <v>405</v>
      </c>
      <c r="D147" s="215" t="s">
        <v>195</v>
      </c>
      <c r="E147" s="216" t="s">
        <v>8391</v>
      </c>
      <c r="F147" s="217" t="s">
        <v>8392</v>
      </c>
      <c r="G147" s="218" t="s">
        <v>408</v>
      </c>
      <c r="H147" s="219">
        <v>50</v>
      </c>
      <c r="I147" s="220"/>
      <c r="J147" s="221">
        <f>ROUND(I147*H147,2)</f>
        <v>0</v>
      </c>
      <c r="K147" s="217" t="s">
        <v>19</v>
      </c>
      <c r="L147" s="47"/>
      <c r="M147" s="222" t="s">
        <v>19</v>
      </c>
      <c r="N147" s="223" t="s">
        <v>40</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200</v>
      </c>
      <c r="AT147" s="226" t="s">
        <v>195</v>
      </c>
      <c r="AU147" s="226" t="s">
        <v>76</v>
      </c>
      <c r="AY147" s="20" t="s">
        <v>193</v>
      </c>
      <c r="BE147" s="227">
        <f>IF(N147="základní",J147,0)</f>
        <v>0</v>
      </c>
      <c r="BF147" s="227">
        <f>IF(N147="snížená",J147,0)</f>
        <v>0</v>
      </c>
      <c r="BG147" s="227">
        <f>IF(N147="zákl. přenesená",J147,0)</f>
        <v>0</v>
      </c>
      <c r="BH147" s="227">
        <f>IF(N147="sníž. přenesená",J147,0)</f>
        <v>0</v>
      </c>
      <c r="BI147" s="227">
        <f>IF(N147="nulová",J147,0)</f>
        <v>0</v>
      </c>
      <c r="BJ147" s="20" t="s">
        <v>76</v>
      </c>
      <c r="BK147" s="227">
        <f>ROUND(I147*H147,2)</f>
        <v>0</v>
      </c>
      <c r="BL147" s="20" t="s">
        <v>200</v>
      </c>
      <c r="BM147" s="226" t="s">
        <v>614</v>
      </c>
    </row>
    <row r="148" s="2" customFormat="1">
      <c r="A148" s="41"/>
      <c r="B148" s="42"/>
      <c r="C148" s="43"/>
      <c r="D148" s="228" t="s">
        <v>202</v>
      </c>
      <c r="E148" s="43"/>
      <c r="F148" s="229" t="s">
        <v>8392</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202</v>
      </c>
      <c r="AU148" s="20" t="s">
        <v>76</v>
      </c>
    </row>
    <row r="149" s="12" customFormat="1" ht="25.92" customHeight="1">
      <c r="A149" s="12"/>
      <c r="B149" s="199"/>
      <c r="C149" s="200"/>
      <c r="D149" s="201" t="s">
        <v>68</v>
      </c>
      <c r="E149" s="202" t="s">
        <v>7453</v>
      </c>
      <c r="F149" s="202" t="s">
        <v>8393</v>
      </c>
      <c r="G149" s="200"/>
      <c r="H149" s="200"/>
      <c r="I149" s="203"/>
      <c r="J149" s="204">
        <f>BK149</f>
        <v>0</v>
      </c>
      <c r="K149" s="200"/>
      <c r="L149" s="205"/>
      <c r="M149" s="206"/>
      <c r="N149" s="207"/>
      <c r="O149" s="207"/>
      <c r="P149" s="208">
        <f>SUM(P150:P249)</f>
        <v>0</v>
      </c>
      <c r="Q149" s="207"/>
      <c r="R149" s="208">
        <f>SUM(R150:R249)</f>
        <v>0</v>
      </c>
      <c r="S149" s="207"/>
      <c r="T149" s="209">
        <f>SUM(T150:T249)</f>
        <v>0</v>
      </c>
      <c r="U149" s="12"/>
      <c r="V149" s="12"/>
      <c r="W149" s="12"/>
      <c r="X149" s="12"/>
      <c r="Y149" s="12"/>
      <c r="Z149" s="12"/>
      <c r="AA149" s="12"/>
      <c r="AB149" s="12"/>
      <c r="AC149" s="12"/>
      <c r="AD149" s="12"/>
      <c r="AE149" s="12"/>
      <c r="AR149" s="210" t="s">
        <v>76</v>
      </c>
      <c r="AT149" s="211" t="s">
        <v>68</v>
      </c>
      <c r="AU149" s="211" t="s">
        <v>69</v>
      </c>
      <c r="AY149" s="210" t="s">
        <v>193</v>
      </c>
      <c r="BK149" s="212">
        <f>SUM(BK150:BK249)</f>
        <v>0</v>
      </c>
    </row>
    <row r="150" s="2" customFormat="1" ht="16.5" customHeight="1">
      <c r="A150" s="41"/>
      <c r="B150" s="42"/>
      <c r="C150" s="215" t="s">
        <v>413</v>
      </c>
      <c r="D150" s="215" t="s">
        <v>195</v>
      </c>
      <c r="E150" s="216" t="s">
        <v>8394</v>
      </c>
      <c r="F150" s="217" t="s">
        <v>8395</v>
      </c>
      <c r="G150" s="218" t="s">
        <v>8377</v>
      </c>
      <c r="H150" s="219">
        <v>1</v>
      </c>
      <c r="I150" s="220"/>
      <c r="J150" s="221">
        <f>ROUND(I150*H150,2)</f>
        <v>0</v>
      </c>
      <c r="K150" s="217" t="s">
        <v>19</v>
      </c>
      <c r="L150" s="47"/>
      <c r="M150" s="222" t="s">
        <v>19</v>
      </c>
      <c r="N150" s="223" t="s">
        <v>40</v>
      </c>
      <c r="O150" s="87"/>
      <c r="P150" s="224">
        <f>O150*H150</f>
        <v>0</v>
      </c>
      <c r="Q150" s="224">
        <v>0</v>
      </c>
      <c r="R150" s="224">
        <f>Q150*H150</f>
        <v>0</v>
      </c>
      <c r="S150" s="224">
        <v>0</v>
      </c>
      <c r="T150" s="225">
        <f>S150*H150</f>
        <v>0</v>
      </c>
      <c r="U150" s="41"/>
      <c r="V150" s="41"/>
      <c r="W150" s="41"/>
      <c r="X150" s="41"/>
      <c r="Y150" s="41"/>
      <c r="Z150" s="41"/>
      <c r="AA150" s="41"/>
      <c r="AB150" s="41"/>
      <c r="AC150" s="41"/>
      <c r="AD150" s="41"/>
      <c r="AE150" s="41"/>
      <c r="AR150" s="226" t="s">
        <v>200</v>
      </c>
      <c r="AT150" s="226" t="s">
        <v>195</v>
      </c>
      <c r="AU150" s="226" t="s">
        <v>76</v>
      </c>
      <c r="AY150" s="20" t="s">
        <v>193</v>
      </c>
      <c r="BE150" s="227">
        <f>IF(N150="základní",J150,0)</f>
        <v>0</v>
      </c>
      <c r="BF150" s="227">
        <f>IF(N150="snížená",J150,0)</f>
        <v>0</v>
      </c>
      <c r="BG150" s="227">
        <f>IF(N150="zákl. přenesená",J150,0)</f>
        <v>0</v>
      </c>
      <c r="BH150" s="227">
        <f>IF(N150="sníž. přenesená",J150,0)</f>
        <v>0</v>
      </c>
      <c r="BI150" s="227">
        <f>IF(N150="nulová",J150,0)</f>
        <v>0</v>
      </c>
      <c r="BJ150" s="20" t="s">
        <v>76</v>
      </c>
      <c r="BK150" s="227">
        <f>ROUND(I150*H150,2)</f>
        <v>0</v>
      </c>
      <c r="BL150" s="20" t="s">
        <v>200</v>
      </c>
      <c r="BM150" s="226" t="s">
        <v>627</v>
      </c>
    </row>
    <row r="151" s="2" customFormat="1">
      <c r="A151" s="41"/>
      <c r="B151" s="42"/>
      <c r="C151" s="43"/>
      <c r="D151" s="228" t="s">
        <v>202</v>
      </c>
      <c r="E151" s="43"/>
      <c r="F151" s="229" t="s">
        <v>8395</v>
      </c>
      <c r="G151" s="43"/>
      <c r="H151" s="43"/>
      <c r="I151" s="230"/>
      <c r="J151" s="43"/>
      <c r="K151" s="43"/>
      <c r="L151" s="47"/>
      <c r="M151" s="231"/>
      <c r="N151" s="232"/>
      <c r="O151" s="87"/>
      <c r="P151" s="87"/>
      <c r="Q151" s="87"/>
      <c r="R151" s="87"/>
      <c r="S151" s="87"/>
      <c r="T151" s="88"/>
      <c r="U151" s="41"/>
      <c r="V151" s="41"/>
      <c r="W151" s="41"/>
      <c r="X151" s="41"/>
      <c r="Y151" s="41"/>
      <c r="Z151" s="41"/>
      <c r="AA151" s="41"/>
      <c r="AB151" s="41"/>
      <c r="AC151" s="41"/>
      <c r="AD151" s="41"/>
      <c r="AE151" s="41"/>
      <c r="AT151" s="20" t="s">
        <v>202</v>
      </c>
      <c r="AU151" s="20" t="s">
        <v>76</v>
      </c>
    </row>
    <row r="152" s="2" customFormat="1" ht="16.5" customHeight="1">
      <c r="A152" s="41"/>
      <c r="B152" s="42"/>
      <c r="C152" s="215" t="s">
        <v>424</v>
      </c>
      <c r="D152" s="215" t="s">
        <v>195</v>
      </c>
      <c r="E152" s="216" t="s">
        <v>8396</v>
      </c>
      <c r="F152" s="217" t="s">
        <v>8397</v>
      </c>
      <c r="G152" s="218" t="s">
        <v>7202</v>
      </c>
      <c r="H152" s="219">
        <v>1</v>
      </c>
      <c r="I152" s="220"/>
      <c r="J152" s="221">
        <f>ROUND(I152*H152,2)</f>
        <v>0</v>
      </c>
      <c r="K152" s="217" t="s">
        <v>19</v>
      </c>
      <c r="L152" s="47"/>
      <c r="M152" s="222" t="s">
        <v>19</v>
      </c>
      <c r="N152" s="223" t="s">
        <v>40</v>
      </c>
      <c r="O152" s="87"/>
      <c r="P152" s="224">
        <f>O152*H152</f>
        <v>0</v>
      </c>
      <c r="Q152" s="224">
        <v>0</v>
      </c>
      <c r="R152" s="224">
        <f>Q152*H152</f>
        <v>0</v>
      </c>
      <c r="S152" s="224">
        <v>0</v>
      </c>
      <c r="T152" s="225">
        <f>S152*H152</f>
        <v>0</v>
      </c>
      <c r="U152" s="41"/>
      <c r="V152" s="41"/>
      <c r="W152" s="41"/>
      <c r="X152" s="41"/>
      <c r="Y152" s="41"/>
      <c r="Z152" s="41"/>
      <c r="AA152" s="41"/>
      <c r="AB152" s="41"/>
      <c r="AC152" s="41"/>
      <c r="AD152" s="41"/>
      <c r="AE152" s="41"/>
      <c r="AR152" s="226" t="s">
        <v>200</v>
      </c>
      <c r="AT152" s="226" t="s">
        <v>195</v>
      </c>
      <c r="AU152" s="226" t="s">
        <v>76</v>
      </c>
      <c r="AY152" s="20" t="s">
        <v>193</v>
      </c>
      <c r="BE152" s="227">
        <f>IF(N152="základní",J152,0)</f>
        <v>0</v>
      </c>
      <c r="BF152" s="227">
        <f>IF(N152="snížená",J152,0)</f>
        <v>0</v>
      </c>
      <c r="BG152" s="227">
        <f>IF(N152="zákl. přenesená",J152,0)</f>
        <v>0</v>
      </c>
      <c r="BH152" s="227">
        <f>IF(N152="sníž. přenesená",J152,0)</f>
        <v>0</v>
      </c>
      <c r="BI152" s="227">
        <f>IF(N152="nulová",J152,0)</f>
        <v>0</v>
      </c>
      <c r="BJ152" s="20" t="s">
        <v>76</v>
      </c>
      <c r="BK152" s="227">
        <f>ROUND(I152*H152,2)</f>
        <v>0</v>
      </c>
      <c r="BL152" s="20" t="s">
        <v>200</v>
      </c>
      <c r="BM152" s="226" t="s">
        <v>640</v>
      </c>
    </row>
    <row r="153" s="2" customFormat="1">
      <c r="A153" s="41"/>
      <c r="B153" s="42"/>
      <c r="C153" s="43"/>
      <c r="D153" s="228" t="s">
        <v>202</v>
      </c>
      <c r="E153" s="43"/>
      <c r="F153" s="229" t="s">
        <v>8397</v>
      </c>
      <c r="G153" s="43"/>
      <c r="H153" s="43"/>
      <c r="I153" s="230"/>
      <c r="J153" s="43"/>
      <c r="K153" s="43"/>
      <c r="L153" s="47"/>
      <c r="M153" s="231"/>
      <c r="N153" s="232"/>
      <c r="O153" s="87"/>
      <c r="P153" s="87"/>
      <c r="Q153" s="87"/>
      <c r="R153" s="87"/>
      <c r="S153" s="87"/>
      <c r="T153" s="88"/>
      <c r="U153" s="41"/>
      <c r="V153" s="41"/>
      <c r="W153" s="41"/>
      <c r="X153" s="41"/>
      <c r="Y153" s="41"/>
      <c r="Z153" s="41"/>
      <c r="AA153" s="41"/>
      <c r="AB153" s="41"/>
      <c r="AC153" s="41"/>
      <c r="AD153" s="41"/>
      <c r="AE153" s="41"/>
      <c r="AT153" s="20" t="s">
        <v>202</v>
      </c>
      <c r="AU153" s="20" t="s">
        <v>76</v>
      </c>
    </row>
    <row r="154" s="2" customFormat="1" ht="16.5" customHeight="1">
      <c r="A154" s="41"/>
      <c r="B154" s="42"/>
      <c r="C154" s="215" t="s">
        <v>434</v>
      </c>
      <c r="D154" s="215" t="s">
        <v>195</v>
      </c>
      <c r="E154" s="216" t="s">
        <v>8398</v>
      </c>
      <c r="F154" s="217" t="s">
        <v>8399</v>
      </c>
      <c r="G154" s="218" t="s">
        <v>7202</v>
      </c>
      <c r="H154" s="219">
        <v>1</v>
      </c>
      <c r="I154" s="220"/>
      <c r="J154" s="221">
        <f>ROUND(I154*H154,2)</f>
        <v>0</v>
      </c>
      <c r="K154" s="217" t="s">
        <v>19</v>
      </c>
      <c r="L154" s="47"/>
      <c r="M154" s="222" t="s">
        <v>19</v>
      </c>
      <c r="N154" s="223" t="s">
        <v>40</v>
      </c>
      <c r="O154" s="87"/>
      <c r="P154" s="224">
        <f>O154*H154</f>
        <v>0</v>
      </c>
      <c r="Q154" s="224">
        <v>0</v>
      </c>
      <c r="R154" s="224">
        <f>Q154*H154</f>
        <v>0</v>
      </c>
      <c r="S154" s="224">
        <v>0</v>
      </c>
      <c r="T154" s="225">
        <f>S154*H154</f>
        <v>0</v>
      </c>
      <c r="U154" s="41"/>
      <c r="V154" s="41"/>
      <c r="W154" s="41"/>
      <c r="X154" s="41"/>
      <c r="Y154" s="41"/>
      <c r="Z154" s="41"/>
      <c r="AA154" s="41"/>
      <c r="AB154" s="41"/>
      <c r="AC154" s="41"/>
      <c r="AD154" s="41"/>
      <c r="AE154" s="41"/>
      <c r="AR154" s="226" t="s">
        <v>200</v>
      </c>
      <c r="AT154" s="226" t="s">
        <v>195</v>
      </c>
      <c r="AU154" s="226" t="s">
        <v>76</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200</v>
      </c>
      <c r="BM154" s="226" t="s">
        <v>653</v>
      </c>
    </row>
    <row r="155" s="2" customFormat="1">
      <c r="A155" s="41"/>
      <c r="B155" s="42"/>
      <c r="C155" s="43"/>
      <c r="D155" s="228" t="s">
        <v>202</v>
      </c>
      <c r="E155" s="43"/>
      <c r="F155" s="229" t="s">
        <v>8399</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76</v>
      </c>
    </row>
    <row r="156" s="2" customFormat="1" ht="16.5" customHeight="1">
      <c r="A156" s="41"/>
      <c r="B156" s="42"/>
      <c r="C156" s="215" t="s">
        <v>442</v>
      </c>
      <c r="D156" s="215" t="s">
        <v>195</v>
      </c>
      <c r="E156" s="216" t="s">
        <v>8400</v>
      </c>
      <c r="F156" s="217" t="s">
        <v>8401</v>
      </c>
      <c r="G156" s="218" t="s">
        <v>7202</v>
      </c>
      <c r="H156" s="219">
        <v>1</v>
      </c>
      <c r="I156" s="220"/>
      <c r="J156" s="221">
        <f>ROUND(I156*H156,2)</f>
        <v>0</v>
      </c>
      <c r="K156" s="217" t="s">
        <v>19</v>
      </c>
      <c r="L156" s="47"/>
      <c r="M156" s="222" t="s">
        <v>19</v>
      </c>
      <c r="N156" s="223" t="s">
        <v>40</v>
      </c>
      <c r="O156" s="87"/>
      <c r="P156" s="224">
        <f>O156*H156</f>
        <v>0</v>
      </c>
      <c r="Q156" s="224">
        <v>0</v>
      </c>
      <c r="R156" s="224">
        <f>Q156*H156</f>
        <v>0</v>
      </c>
      <c r="S156" s="224">
        <v>0</v>
      </c>
      <c r="T156" s="225">
        <f>S156*H156</f>
        <v>0</v>
      </c>
      <c r="U156" s="41"/>
      <c r="V156" s="41"/>
      <c r="W156" s="41"/>
      <c r="X156" s="41"/>
      <c r="Y156" s="41"/>
      <c r="Z156" s="41"/>
      <c r="AA156" s="41"/>
      <c r="AB156" s="41"/>
      <c r="AC156" s="41"/>
      <c r="AD156" s="41"/>
      <c r="AE156" s="41"/>
      <c r="AR156" s="226" t="s">
        <v>200</v>
      </c>
      <c r="AT156" s="226" t="s">
        <v>195</v>
      </c>
      <c r="AU156" s="226" t="s">
        <v>76</v>
      </c>
      <c r="AY156" s="20" t="s">
        <v>193</v>
      </c>
      <c r="BE156" s="227">
        <f>IF(N156="základní",J156,0)</f>
        <v>0</v>
      </c>
      <c r="BF156" s="227">
        <f>IF(N156="snížená",J156,0)</f>
        <v>0</v>
      </c>
      <c r="BG156" s="227">
        <f>IF(N156="zákl. přenesená",J156,0)</f>
        <v>0</v>
      </c>
      <c r="BH156" s="227">
        <f>IF(N156="sníž. přenesená",J156,0)</f>
        <v>0</v>
      </c>
      <c r="BI156" s="227">
        <f>IF(N156="nulová",J156,0)</f>
        <v>0</v>
      </c>
      <c r="BJ156" s="20" t="s">
        <v>76</v>
      </c>
      <c r="BK156" s="227">
        <f>ROUND(I156*H156,2)</f>
        <v>0</v>
      </c>
      <c r="BL156" s="20" t="s">
        <v>200</v>
      </c>
      <c r="BM156" s="226" t="s">
        <v>665</v>
      </c>
    </row>
    <row r="157" s="2" customFormat="1">
      <c r="A157" s="41"/>
      <c r="B157" s="42"/>
      <c r="C157" s="43"/>
      <c r="D157" s="228" t="s">
        <v>202</v>
      </c>
      <c r="E157" s="43"/>
      <c r="F157" s="229" t="s">
        <v>8401</v>
      </c>
      <c r="G157" s="43"/>
      <c r="H157" s="43"/>
      <c r="I157" s="230"/>
      <c r="J157" s="43"/>
      <c r="K157" s="43"/>
      <c r="L157" s="47"/>
      <c r="M157" s="231"/>
      <c r="N157" s="232"/>
      <c r="O157" s="87"/>
      <c r="P157" s="87"/>
      <c r="Q157" s="87"/>
      <c r="R157" s="87"/>
      <c r="S157" s="87"/>
      <c r="T157" s="88"/>
      <c r="U157" s="41"/>
      <c r="V157" s="41"/>
      <c r="W157" s="41"/>
      <c r="X157" s="41"/>
      <c r="Y157" s="41"/>
      <c r="Z157" s="41"/>
      <c r="AA157" s="41"/>
      <c r="AB157" s="41"/>
      <c r="AC157" s="41"/>
      <c r="AD157" s="41"/>
      <c r="AE157" s="41"/>
      <c r="AT157" s="20" t="s">
        <v>202</v>
      </c>
      <c r="AU157" s="20" t="s">
        <v>76</v>
      </c>
    </row>
    <row r="158" s="2" customFormat="1" ht="16.5" customHeight="1">
      <c r="A158" s="41"/>
      <c r="B158" s="42"/>
      <c r="C158" s="215" t="s">
        <v>449</v>
      </c>
      <c r="D158" s="215" t="s">
        <v>195</v>
      </c>
      <c r="E158" s="216" t="s">
        <v>8402</v>
      </c>
      <c r="F158" s="217" t="s">
        <v>8403</v>
      </c>
      <c r="G158" s="218" t="s">
        <v>7202</v>
      </c>
      <c r="H158" s="219">
        <v>1</v>
      </c>
      <c r="I158" s="220"/>
      <c r="J158" s="221">
        <f>ROUND(I158*H158,2)</f>
        <v>0</v>
      </c>
      <c r="K158" s="217" t="s">
        <v>19</v>
      </c>
      <c r="L158" s="47"/>
      <c r="M158" s="222" t="s">
        <v>19</v>
      </c>
      <c r="N158" s="223" t="s">
        <v>40</v>
      </c>
      <c r="O158" s="87"/>
      <c r="P158" s="224">
        <f>O158*H158</f>
        <v>0</v>
      </c>
      <c r="Q158" s="224">
        <v>0</v>
      </c>
      <c r="R158" s="224">
        <f>Q158*H158</f>
        <v>0</v>
      </c>
      <c r="S158" s="224">
        <v>0</v>
      </c>
      <c r="T158" s="225">
        <f>S158*H158</f>
        <v>0</v>
      </c>
      <c r="U158" s="41"/>
      <c r="V158" s="41"/>
      <c r="W158" s="41"/>
      <c r="X158" s="41"/>
      <c r="Y158" s="41"/>
      <c r="Z158" s="41"/>
      <c r="AA158" s="41"/>
      <c r="AB158" s="41"/>
      <c r="AC158" s="41"/>
      <c r="AD158" s="41"/>
      <c r="AE158" s="41"/>
      <c r="AR158" s="226" t="s">
        <v>200</v>
      </c>
      <c r="AT158" s="226" t="s">
        <v>195</v>
      </c>
      <c r="AU158" s="226" t="s">
        <v>76</v>
      </c>
      <c r="AY158" s="20" t="s">
        <v>193</v>
      </c>
      <c r="BE158" s="227">
        <f>IF(N158="základní",J158,0)</f>
        <v>0</v>
      </c>
      <c r="BF158" s="227">
        <f>IF(N158="snížená",J158,0)</f>
        <v>0</v>
      </c>
      <c r="BG158" s="227">
        <f>IF(N158="zákl. přenesená",J158,0)</f>
        <v>0</v>
      </c>
      <c r="BH158" s="227">
        <f>IF(N158="sníž. přenesená",J158,0)</f>
        <v>0</v>
      </c>
      <c r="BI158" s="227">
        <f>IF(N158="nulová",J158,0)</f>
        <v>0</v>
      </c>
      <c r="BJ158" s="20" t="s">
        <v>76</v>
      </c>
      <c r="BK158" s="227">
        <f>ROUND(I158*H158,2)</f>
        <v>0</v>
      </c>
      <c r="BL158" s="20" t="s">
        <v>200</v>
      </c>
      <c r="BM158" s="226" t="s">
        <v>673</v>
      </c>
    </row>
    <row r="159" s="2" customFormat="1">
      <c r="A159" s="41"/>
      <c r="B159" s="42"/>
      <c r="C159" s="43"/>
      <c r="D159" s="228" t="s">
        <v>202</v>
      </c>
      <c r="E159" s="43"/>
      <c r="F159" s="229" t="s">
        <v>8403</v>
      </c>
      <c r="G159" s="43"/>
      <c r="H159" s="43"/>
      <c r="I159" s="230"/>
      <c r="J159" s="43"/>
      <c r="K159" s="43"/>
      <c r="L159" s="47"/>
      <c r="M159" s="231"/>
      <c r="N159" s="232"/>
      <c r="O159" s="87"/>
      <c r="P159" s="87"/>
      <c r="Q159" s="87"/>
      <c r="R159" s="87"/>
      <c r="S159" s="87"/>
      <c r="T159" s="88"/>
      <c r="U159" s="41"/>
      <c r="V159" s="41"/>
      <c r="W159" s="41"/>
      <c r="X159" s="41"/>
      <c r="Y159" s="41"/>
      <c r="Z159" s="41"/>
      <c r="AA159" s="41"/>
      <c r="AB159" s="41"/>
      <c r="AC159" s="41"/>
      <c r="AD159" s="41"/>
      <c r="AE159" s="41"/>
      <c r="AT159" s="20" t="s">
        <v>202</v>
      </c>
      <c r="AU159" s="20" t="s">
        <v>76</v>
      </c>
    </row>
    <row r="160" s="2" customFormat="1" ht="16.5" customHeight="1">
      <c r="A160" s="41"/>
      <c r="B160" s="42"/>
      <c r="C160" s="215" t="s">
        <v>456</v>
      </c>
      <c r="D160" s="215" t="s">
        <v>195</v>
      </c>
      <c r="E160" s="216" t="s">
        <v>8404</v>
      </c>
      <c r="F160" s="217" t="s">
        <v>8405</v>
      </c>
      <c r="G160" s="218" t="s">
        <v>7202</v>
      </c>
      <c r="H160" s="219">
        <v>4</v>
      </c>
      <c r="I160" s="220"/>
      <c r="J160" s="221">
        <f>ROUND(I160*H160,2)</f>
        <v>0</v>
      </c>
      <c r="K160" s="217" t="s">
        <v>19</v>
      </c>
      <c r="L160" s="47"/>
      <c r="M160" s="222" t="s">
        <v>19</v>
      </c>
      <c r="N160" s="223" t="s">
        <v>40</v>
      </c>
      <c r="O160" s="87"/>
      <c r="P160" s="224">
        <f>O160*H160</f>
        <v>0</v>
      </c>
      <c r="Q160" s="224">
        <v>0</v>
      </c>
      <c r="R160" s="224">
        <f>Q160*H160</f>
        <v>0</v>
      </c>
      <c r="S160" s="224">
        <v>0</v>
      </c>
      <c r="T160" s="225">
        <f>S160*H160</f>
        <v>0</v>
      </c>
      <c r="U160" s="41"/>
      <c r="V160" s="41"/>
      <c r="W160" s="41"/>
      <c r="X160" s="41"/>
      <c r="Y160" s="41"/>
      <c r="Z160" s="41"/>
      <c r="AA160" s="41"/>
      <c r="AB160" s="41"/>
      <c r="AC160" s="41"/>
      <c r="AD160" s="41"/>
      <c r="AE160" s="41"/>
      <c r="AR160" s="226" t="s">
        <v>200</v>
      </c>
      <c r="AT160" s="226" t="s">
        <v>195</v>
      </c>
      <c r="AU160" s="226" t="s">
        <v>76</v>
      </c>
      <c r="AY160" s="20" t="s">
        <v>193</v>
      </c>
      <c r="BE160" s="227">
        <f>IF(N160="základní",J160,0)</f>
        <v>0</v>
      </c>
      <c r="BF160" s="227">
        <f>IF(N160="snížená",J160,0)</f>
        <v>0</v>
      </c>
      <c r="BG160" s="227">
        <f>IF(N160="zákl. přenesená",J160,0)</f>
        <v>0</v>
      </c>
      <c r="BH160" s="227">
        <f>IF(N160="sníž. přenesená",J160,0)</f>
        <v>0</v>
      </c>
      <c r="BI160" s="227">
        <f>IF(N160="nulová",J160,0)</f>
        <v>0</v>
      </c>
      <c r="BJ160" s="20" t="s">
        <v>76</v>
      </c>
      <c r="BK160" s="227">
        <f>ROUND(I160*H160,2)</f>
        <v>0</v>
      </c>
      <c r="BL160" s="20" t="s">
        <v>200</v>
      </c>
      <c r="BM160" s="226" t="s">
        <v>691</v>
      </c>
    </row>
    <row r="161" s="2" customFormat="1">
      <c r="A161" s="41"/>
      <c r="B161" s="42"/>
      <c r="C161" s="43"/>
      <c r="D161" s="228" t="s">
        <v>202</v>
      </c>
      <c r="E161" s="43"/>
      <c r="F161" s="229" t="s">
        <v>8405</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202</v>
      </c>
      <c r="AU161" s="20" t="s">
        <v>76</v>
      </c>
    </row>
    <row r="162" s="2" customFormat="1" ht="16.5" customHeight="1">
      <c r="A162" s="41"/>
      <c r="B162" s="42"/>
      <c r="C162" s="215" t="s">
        <v>467</v>
      </c>
      <c r="D162" s="215" t="s">
        <v>195</v>
      </c>
      <c r="E162" s="216" t="s">
        <v>8406</v>
      </c>
      <c r="F162" s="217" t="s">
        <v>8407</v>
      </c>
      <c r="G162" s="218" t="s">
        <v>7202</v>
      </c>
      <c r="H162" s="219">
        <v>2</v>
      </c>
      <c r="I162" s="220"/>
      <c r="J162" s="221">
        <f>ROUND(I162*H162,2)</f>
        <v>0</v>
      </c>
      <c r="K162" s="217" t="s">
        <v>19</v>
      </c>
      <c r="L162" s="47"/>
      <c r="M162" s="222" t="s">
        <v>19</v>
      </c>
      <c r="N162" s="223" t="s">
        <v>40</v>
      </c>
      <c r="O162" s="87"/>
      <c r="P162" s="224">
        <f>O162*H162</f>
        <v>0</v>
      </c>
      <c r="Q162" s="224">
        <v>0</v>
      </c>
      <c r="R162" s="224">
        <f>Q162*H162</f>
        <v>0</v>
      </c>
      <c r="S162" s="224">
        <v>0</v>
      </c>
      <c r="T162" s="225">
        <f>S162*H162</f>
        <v>0</v>
      </c>
      <c r="U162" s="41"/>
      <c r="V162" s="41"/>
      <c r="W162" s="41"/>
      <c r="X162" s="41"/>
      <c r="Y162" s="41"/>
      <c r="Z162" s="41"/>
      <c r="AA162" s="41"/>
      <c r="AB162" s="41"/>
      <c r="AC162" s="41"/>
      <c r="AD162" s="41"/>
      <c r="AE162" s="41"/>
      <c r="AR162" s="226" t="s">
        <v>200</v>
      </c>
      <c r="AT162" s="226" t="s">
        <v>195</v>
      </c>
      <c r="AU162" s="226" t="s">
        <v>76</v>
      </c>
      <c r="AY162" s="20" t="s">
        <v>193</v>
      </c>
      <c r="BE162" s="227">
        <f>IF(N162="základní",J162,0)</f>
        <v>0</v>
      </c>
      <c r="BF162" s="227">
        <f>IF(N162="snížená",J162,0)</f>
        <v>0</v>
      </c>
      <c r="BG162" s="227">
        <f>IF(N162="zákl. přenesená",J162,0)</f>
        <v>0</v>
      </c>
      <c r="BH162" s="227">
        <f>IF(N162="sníž. přenesená",J162,0)</f>
        <v>0</v>
      </c>
      <c r="BI162" s="227">
        <f>IF(N162="nulová",J162,0)</f>
        <v>0</v>
      </c>
      <c r="BJ162" s="20" t="s">
        <v>76</v>
      </c>
      <c r="BK162" s="227">
        <f>ROUND(I162*H162,2)</f>
        <v>0</v>
      </c>
      <c r="BL162" s="20" t="s">
        <v>200</v>
      </c>
      <c r="BM162" s="226" t="s">
        <v>710</v>
      </c>
    </row>
    <row r="163" s="2" customFormat="1">
      <c r="A163" s="41"/>
      <c r="B163" s="42"/>
      <c r="C163" s="43"/>
      <c r="D163" s="228" t="s">
        <v>202</v>
      </c>
      <c r="E163" s="43"/>
      <c r="F163" s="229" t="s">
        <v>8407</v>
      </c>
      <c r="G163" s="43"/>
      <c r="H163" s="43"/>
      <c r="I163" s="230"/>
      <c r="J163" s="43"/>
      <c r="K163" s="43"/>
      <c r="L163" s="47"/>
      <c r="M163" s="231"/>
      <c r="N163" s="232"/>
      <c r="O163" s="87"/>
      <c r="P163" s="87"/>
      <c r="Q163" s="87"/>
      <c r="R163" s="87"/>
      <c r="S163" s="87"/>
      <c r="T163" s="88"/>
      <c r="U163" s="41"/>
      <c r="V163" s="41"/>
      <c r="W163" s="41"/>
      <c r="X163" s="41"/>
      <c r="Y163" s="41"/>
      <c r="Z163" s="41"/>
      <c r="AA163" s="41"/>
      <c r="AB163" s="41"/>
      <c r="AC163" s="41"/>
      <c r="AD163" s="41"/>
      <c r="AE163" s="41"/>
      <c r="AT163" s="20" t="s">
        <v>202</v>
      </c>
      <c r="AU163" s="20" t="s">
        <v>76</v>
      </c>
    </row>
    <row r="164" s="2" customFormat="1" ht="16.5" customHeight="1">
      <c r="A164" s="41"/>
      <c r="B164" s="42"/>
      <c r="C164" s="215" t="s">
        <v>475</v>
      </c>
      <c r="D164" s="215" t="s">
        <v>195</v>
      </c>
      <c r="E164" s="216" t="s">
        <v>8408</v>
      </c>
      <c r="F164" s="217" t="s">
        <v>8409</v>
      </c>
      <c r="G164" s="218" t="s">
        <v>7202</v>
      </c>
      <c r="H164" s="219">
        <v>1</v>
      </c>
      <c r="I164" s="220"/>
      <c r="J164" s="221">
        <f>ROUND(I164*H164,2)</f>
        <v>0</v>
      </c>
      <c r="K164" s="217" t="s">
        <v>19</v>
      </c>
      <c r="L164" s="47"/>
      <c r="M164" s="222" t="s">
        <v>19</v>
      </c>
      <c r="N164" s="223" t="s">
        <v>40</v>
      </c>
      <c r="O164" s="87"/>
      <c r="P164" s="224">
        <f>O164*H164</f>
        <v>0</v>
      </c>
      <c r="Q164" s="224">
        <v>0</v>
      </c>
      <c r="R164" s="224">
        <f>Q164*H164</f>
        <v>0</v>
      </c>
      <c r="S164" s="224">
        <v>0</v>
      </c>
      <c r="T164" s="225">
        <f>S164*H164</f>
        <v>0</v>
      </c>
      <c r="U164" s="41"/>
      <c r="V164" s="41"/>
      <c r="W164" s="41"/>
      <c r="X164" s="41"/>
      <c r="Y164" s="41"/>
      <c r="Z164" s="41"/>
      <c r="AA164" s="41"/>
      <c r="AB164" s="41"/>
      <c r="AC164" s="41"/>
      <c r="AD164" s="41"/>
      <c r="AE164" s="41"/>
      <c r="AR164" s="226" t="s">
        <v>200</v>
      </c>
      <c r="AT164" s="226" t="s">
        <v>195</v>
      </c>
      <c r="AU164" s="226" t="s">
        <v>76</v>
      </c>
      <c r="AY164" s="20" t="s">
        <v>193</v>
      </c>
      <c r="BE164" s="227">
        <f>IF(N164="základní",J164,0)</f>
        <v>0</v>
      </c>
      <c r="BF164" s="227">
        <f>IF(N164="snížená",J164,0)</f>
        <v>0</v>
      </c>
      <c r="BG164" s="227">
        <f>IF(N164="zákl. přenesená",J164,0)</f>
        <v>0</v>
      </c>
      <c r="BH164" s="227">
        <f>IF(N164="sníž. přenesená",J164,0)</f>
        <v>0</v>
      </c>
      <c r="BI164" s="227">
        <f>IF(N164="nulová",J164,0)</f>
        <v>0</v>
      </c>
      <c r="BJ164" s="20" t="s">
        <v>76</v>
      </c>
      <c r="BK164" s="227">
        <f>ROUND(I164*H164,2)</f>
        <v>0</v>
      </c>
      <c r="BL164" s="20" t="s">
        <v>200</v>
      </c>
      <c r="BM164" s="226" t="s">
        <v>724</v>
      </c>
    </row>
    <row r="165" s="2" customFormat="1">
      <c r="A165" s="41"/>
      <c r="B165" s="42"/>
      <c r="C165" s="43"/>
      <c r="D165" s="228" t="s">
        <v>202</v>
      </c>
      <c r="E165" s="43"/>
      <c r="F165" s="229" t="s">
        <v>8409</v>
      </c>
      <c r="G165" s="43"/>
      <c r="H165" s="43"/>
      <c r="I165" s="230"/>
      <c r="J165" s="43"/>
      <c r="K165" s="43"/>
      <c r="L165" s="47"/>
      <c r="M165" s="231"/>
      <c r="N165" s="232"/>
      <c r="O165" s="87"/>
      <c r="P165" s="87"/>
      <c r="Q165" s="87"/>
      <c r="R165" s="87"/>
      <c r="S165" s="87"/>
      <c r="T165" s="88"/>
      <c r="U165" s="41"/>
      <c r="V165" s="41"/>
      <c r="W165" s="41"/>
      <c r="X165" s="41"/>
      <c r="Y165" s="41"/>
      <c r="Z165" s="41"/>
      <c r="AA165" s="41"/>
      <c r="AB165" s="41"/>
      <c r="AC165" s="41"/>
      <c r="AD165" s="41"/>
      <c r="AE165" s="41"/>
      <c r="AT165" s="20" t="s">
        <v>202</v>
      </c>
      <c r="AU165" s="20" t="s">
        <v>76</v>
      </c>
    </row>
    <row r="166" s="2" customFormat="1" ht="16.5" customHeight="1">
      <c r="A166" s="41"/>
      <c r="B166" s="42"/>
      <c r="C166" s="215" t="s">
        <v>482</v>
      </c>
      <c r="D166" s="215" t="s">
        <v>195</v>
      </c>
      <c r="E166" s="216" t="s">
        <v>8410</v>
      </c>
      <c r="F166" s="217" t="s">
        <v>8411</v>
      </c>
      <c r="G166" s="218" t="s">
        <v>7202</v>
      </c>
      <c r="H166" s="219">
        <v>7</v>
      </c>
      <c r="I166" s="220"/>
      <c r="J166" s="221">
        <f>ROUND(I166*H166,2)</f>
        <v>0</v>
      </c>
      <c r="K166" s="217" t="s">
        <v>19</v>
      </c>
      <c r="L166" s="47"/>
      <c r="M166" s="222" t="s">
        <v>19</v>
      </c>
      <c r="N166" s="223" t="s">
        <v>40</v>
      </c>
      <c r="O166" s="87"/>
      <c r="P166" s="224">
        <f>O166*H166</f>
        <v>0</v>
      </c>
      <c r="Q166" s="224">
        <v>0</v>
      </c>
      <c r="R166" s="224">
        <f>Q166*H166</f>
        <v>0</v>
      </c>
      <c r="S166" s="224">
        <v>0</v>
      </c>
      <c r="T166" s="225">
        <f>S166*H166</f>
        <v>0</v>
      </c>
      <c r="U166" s="41"/>
      <c r="V166" s="41"/>
      <c r="W166" s="41"/>
      <c r="X166" s="41"/>
      <c r="Y166" s="41"/>
      <c r="Z166" s="41"/>
      <c r="AA166" s="41"/>
      <c r="AB166" s="41"/>
      <c r="AC166" s="41"/>
      <c r="AD166" s="41"/>
      <c r="AE166" s="41"/>
      <c r="AR166" s="226" t="s">
        <v>200</v>
      </c>
      <c r="AT166" s="226" t="s">
        <v>195</v>
      </c>
      <c r="AU166" s="226" t="s">
        <v>76</v>
      </c>
      <c r="AY166" s="20" t="s">
        <v>193</v>
      </c>
      <c r="BE166" s="227">
        <f>IF(N166="základní",J166,0)</f>
        <v>0</v>
      </c>
      <c r="BF166" s="227">
        <f>IF(N166="snížená",J166,0)</f>
        <v>0</v>
      </c>
      <c r="BG166" s="227">
        <f>IF(N166="zákl. přenesená",J166,0)</f>
        <v>0</v>
      </c>
      <c r="BH166" s="227">
        <f>IF(N166="sníž. přenesená",J166,0)</f>
        <v>0</v>
      </c>
      <c r="BI166" s="227">
        <f>IF(N166="nulová",J166,0)</f>
        <v>0</v>
      </c>
      <c r="BJ166" s="20" t="s">
        <v>76</v>
      </c>
      <c r="BK166" s="227">
        <f>ROUND(I166*H166,2)</f>
        <v>0</v>
      </c>
      <c r="BL166" s="20" t="s">
        <v>200</v>
      </c>
      <c r="BM166" s="226" t="s">
        <v>739</v>
      </c>
    </row>
    <row r="167" s="2" customFormat="1">
      <c r="A167" s="41"/>
      <c r="B167" s="42"/>
      <c r="C167" s="43"/>
      <c r="D167" s="228" t="s">
        <v>202</v>
      </c>
      <c r="E167" s="43"/>
      <c r="F167" s="229" t="s">
        <v>8411</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202</v>
      </c>
      <c r="AU167" s="20" t="s">
        <v>76</v>
      </c>
    </row>
    <row r="168" s="2" customFormat="1" ht="16.5" customHeight="1">
      <c r="A168" s="41"/>
      <c r="B168" s="42"/>
      <c r="C168" s="215" t="s">
        <v>488</v>
      </c>
      <c r="D168" s="215" t="s">
        <v>195</v>
      </c>
      <c r="E168" s="216" t="s">
        <v>8412</v>
      </c>
      <c r="F168" s="217" t="s">
        <v>8413</v>
      </c>
      <c r="G168" s="218" t="s">
        <v>7202</v>
      </c>
      <c r="H168" s="219">
        <v>1</v>
      </c>
      <c r="I168" s="220"/>
      <c r="J168" s="221">
        <f>ROUND(I168*H168,2)</f>
        <v>0</v>
      </c>
      <c r="K168" s="217" t="s">
        <v>19</v>
      </c>
      <c r="L168" s="47"/>
      <c r="M168" s="222" t="s">
        <v>19</v>
      </c>
      <c r="N168" s="223" t="s">
        <v>40</v>
      </c>
      <c r="O168" s="87"/>
      <c r="P168" s="224">
        <f>O168*H168</f>
        <v>0</v>
      </c>
      <c r="Q168" s="224">
        <v>0</v>
      </c>
      <c r="R168" s="224">
        <f>Q168*H168</f>
        <v>0</v>
      </c>
      <c r="S168" s="224">
        <v>0</v>
      </c>
      <c r="T168" s="225">
        <f>S168*H168</f>
        <v>0</v>
      </c>
      <c r="U168" s="41"/>
      <c r="V168" s="41"/>
      <c r="W168" s="41"/>
      <c r="X168" s="41"/>
      <c r="Y168" s="41"/>
      <c r="Z168" s="41"/>
      <c r="AA168" s="41"/>
      <c r="AB168" s="41"/>
      <c r="AC168" s="41"/>
      <c r="AD168" s="41"/>
      <c r="AE168" s="41"/>
      <c r="AR168" s="226" t="s">
        <v>200</v>
      </c>
      <c r="AT168" s="226" t="s">
        <v>195</v>
      </c>
      <c r="AU168" s="226" t="s">
        <v>76</v>
      </c>
      <c r="AY168" s="20" t="s">
        <v>193</v>
      </c>
      <c r="BE168" s="227">
        <f>IF(N168="základní",J168,0)</f>
        <v>0</v>
      </c>
      <c r="BF168" s="227">
        <f>IF(N168="snížená",J168,0)</f>
        <v>0</v>
      </c>
      <c r="BG168" s="227">
        <f>IF(N168="zákl. přenesená",J168,0)</f>
        <v>0</v>
      </c>
      <c r="BH168" s="227">
        <f>IF(N168="sníž. přenesená",J168,0)</f>
        <v>0</v>
      </c>
      <c r="BI168" s="227">
        <f>IF(N168="nulová",J168,0)</f>
        <v>0</v>
      </c>
      <c r="BJ168" s="20" t="s">
        <v>76</v>
      </c>
      <c r="BK168" s="227">
        <f>ROUND(I168*H168,2)</f>
        <v>0</v>
      </c>
      <c r="BL168" s="20" t="s">
        <v>200</v>
      </c>
      <c r="BM168" s="226" t="s">
        <v>758</v>
      </c>
    </row>
    <row r="169" s="2" customFormat="1">
      <c r="A169" s="41"/>
      <c r="B169" s="42"/>
      <c r="C169" s="43"/>
      <c r="D169" s="228" t="s">
        <v>202</v>
      </c>
      <c r="E169" s="43"/>
      <c r="F169" s="229" t="s">
        <v>8413</v>
      </c>
      <c r="G169" s="43"/>
      <c r="H169" s="43"/>
      <c r="I169" s="230"/>
      <c r="J169" s="43"/>
      <c r="K169" s="43"/>
      <c r="L169" s="47"/>
      <c r="M169" s="231"/>
      <c r="N169" s="232"/>
      <c r="O169" s="87"/>
      <c r="P169" s="87"/>
      <c r="Q169" s="87"/>
      <c r="R169" s="87"/>
      <c r="S169" s="87"/>
      <c r="T169" s="88"/>
      <c r="U169" s="41"/>
      <c r="V169" s="41"/>
      <c r="W169" s="41"/>
      <c r="X169" s="41"/>
      <c r="Y169" s="41"/>
      <c r="Z169" s="41"/>
      <c r="AA169" s="41"/>
      <c r="AB169" s="41"/>
      <c r="AC169" s="41"/>
      <c r="AD169" s="41"/>
      <c r="AE169" s="41"/>
      <c r="AT169" s="20" t="s">
        <v>202</v>
      </c>
      <c r="AU169" s="20" t="s">
        <v>76</v>
      </c>
    </row>
    <row r="170" s="2" customFormat="1" ht="16.5" customHeight="1">
      <c r="A170" s="41"/>
      <c r="B170" s="42"/>
      <c r="C170" s="215" t="s">
        <v>494</v>
      </c>
      <c r="D170" s="215" t="s">
        <v>195</v>
      </c>
      <c r="E170" s="216" t="s">
        <v>8414</v>
      </c>
      <c r="F170" s="217" t="s">
        <v>8415</v>
      </c>
      <c r="G170" s="218" t="s">
        <v>7202</v>
      </c>
      <c r="H170" s="219">
        <v>1</v>
      </c>
      <c r="I170" s="220"/>
      <c r="J170" s="221">
        <f>ROUND(I170*H170,2)</f>
        <v>0</v>
      </c>
      <c r="K170" s="217" t="s">
        <v>19</v>
      </c>
      <c r="L170" s="47"/>
      <c r="M170" s="222" t="s">
        <v>19</v>
      </c>
      <c r="N170" s="223" t="s">
        <v>40</v>
      </c>
      <c r="O170" s="87"/>
      <c r="P170" s="224">
        <f>O170*H170</f>
        <v>0</v>
      </c>
      <c r="Q170" s="224">
        <v>0</v>
      </c>
      <c r="R170" s="224">
        <f>Q170*H170</f>
        <v>0</v>
      </c>
      <c r="S170" s="224">
        <v>0</v>
      </c>
      <c r="T170" s="225">
        <f>S170*H170</f>
        <v>0</v>
      </c>
      <c r="U170" s="41"/>
      <c r="V170" s="41"/>
      <c r="W170" s="41"/>
      <c r="X170" s="41"/>
      <c r="Y170" s="41"/>
      <c r="Z170" s="41"/>
      <c r="AA170" s="41"/>
      <c r="AB170" s="41"/>
      <c r="AC170" s="41"/>
      <c r="AD170" s="41"/>
      <c r="AE170" s="41"/>
      <c r="AR170" s="226" t="s">
        <v>200</v>
      </c>
      <c r="AT170" s="226" t="s">
        <v>195</v>
      </c>
      <c r="AU170" s="226" t="s">
        <v>76</v>
      </c>
      <c r="AY170" s="20" t="s">
        <v>193</v>
      </c>
      <c r="BE170" s="227">
        <f>IF(N170="základní",J170,0)</f>
        <v>0</v>
      </c>
      <c r="BF170" s="227">
        <f>IF(N170="snížená",J170,0)</f>
        <v>0</v>
      </c>
      <c r="BG170" s="227">
        <f>IF(N170="zákl. přenesená",J170,0)</f>
        <v>0</v>
      </c>
      <c r="BH170" s="227">
        <f>IF(N170="sníž. přenesená",J170,0)</f>
        <v>0</v>
      </c>
      <c r="BI170" s="227">
        <f>IF(N170="nulová",J170,0)</f>
        <v>0</v>
      </c>
      <c r="BJ170" s="20" t="s">
        <v>76</v>
      </c>
      <c r="BK170" s="227">
        <f>ROUND(I170*H170,2)</f>
        <v>0</v>
      </c>
      <c r="BL170" s="20" t="s">
        <v>200</v>
      </c>
      <c r="BM170" s="226" t="s">
        <v>772</v>
      </c>
    </row>
    <row r="171" s="2" customFormat="1">
      <c r="A171" s="41"/>
      <c r="B171" s="42"/>
      <c r="C171" s="43"/>
      <c r="D171" s="228" t="s">
        <v>202</v>
      </c>
      <c r="E171" s="43"/>
      <c r="F171" s="229" t="s">
        <v>8415</v>
      </c>
      <c r="G171" s="43"/>
      <c r="H171" s="43"/>
      <c r="I171" s="230"/>
      <c r="J171" s="43"/>
      <c r="K171" s="43"/>
      <c r="L171" s="47"/>
      <c r="M171" s="231"/>
      <c r="N171" s="232"/>
      <c r="O171" s="87"/>
      <c r="P171" s="87"/>
      <c r="Q171" s="87"/>
      <c r="R171" s="87"/>
      <c r="S171" s="87"/>
      <c r="T171" s="88"/>
      <c r="U171" s="41"/>
      <c r="V171" s="41"/>
      <c r="W171" s="41"/>
      <c r="X171" s="41"/>
      <c r="Y171" s="41"/>
      <c r="Z171" s="41"/>
      <c r="AA171" s="41"/>
      <c r="AB171" s="41"/>
      <c r="AC171" s="41"/>
      <c r="AD171" s="41"/>
      <c r="AE171" s="41"/>
      <c r="AT171" s="20" t="s">
        <v>202</v>
      </c>
      <c r="AU171" s="20" t="s">
        <v>76</v>
      </c>
    </row>
    <row r="172" s="2" customFormat="1" ht="16.5" customHeight="1">
      <c r="A172" s="41"/>
      <c r="B172" s="42"/>
      <c r="C172" s="215" t="s">
        <v>501</v>
      </c>
      <c r="D172" s="215" t="s">
        <v>195</v>
      </c>
      <c r="E172" s="216" t="s">
        <v>8416</v>
      </c>
      <c r="F172" s="217" t="s">
        <v>8417</v>
      </c>
      <c r="G172" s="218" t="s">
        <v>7202</v>
      </c>
      <c r="H172" s="219">
        <v>1</v>
      </c>
      <c r="I172" s="220"/>
      <c r="J172" s="221">
        <f>ROUND(I172*H172,2)</f>
        <v>0</v>
      </c>
      <c r="K172" s="217" t="s">
        <v>19</v>
      </c>
      <c r="L172" s="47"/>
      <c r="M172" s="222" t="s">
        <v>19</v>
      </c>
      <c r="N172" s="223" t="s">
        <v>40</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200</v>
      </c>
      <c r="AT172" s="226" t="s">
        <v>195</v>
      </c>
      <c r="AU172" s="226" t="s">
        <v>76</v>
      </c>
      <c r="AY172" s="20" t="s">
        <v>193</v>
      </c>
      <c r="BE172" s="227">
        <f>IF(N172="základní",J172,0)</f>
        <v>0</v>
      </c>
      <c r="BF172" s="227">
        <f>IF(N172="snížená",J172,0)</f>
        <v>0</v>
      </c>
      <c r="BG172" s="227">
        <f>IF(N172="zákl. přenesená",J172,0)</f>
        <v>0</v>
      </c>
      <c r="BH172" s="227">
        <f>IF(N172="sníž. přenesená",J172,0)</f>
        <v>0</v>
      </c>
      <c r="BI172" s="227">
        <f>IF(N172="nulová",J172,0)</f>
        <v>0</v>
      </c>
      <c r="BJ172" s="20" t="s">
        <v>76</v>
      </c>
      <c r="BK172" s="227">
        <f>ROUND(I172*H172,2)</f>
        <v>0</v>
      </c>
      <c r="BL172" s="20" t="s">
        <v>200</v>
      </c>
      <c r="BM172" s="226" t="s">
        <v>790</v>
      </c>
    </row>
    <row r="173" s="2" customFormat="1">
      <c r="A173" s="41"/>
      <c r="B173" s="42"/>
      <c r="C173" s="43"/>
      <c r="D173" s="228" t="s">
        <v>202</v>
      </c>
      <c r="E173" s="43"/>
      <c r="F173" s="229" t="s">
        <v>8417</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202</v>
      </c>
      <c r="AU173" s="20" t="s">
        <v>76</v>
      </c>
    </row>
    <row r="174" s="2" customFormat="1" ht="16.5" customHeight="1">
      <c r="A174" s="41"/>
      <c r="B174" s="42"/>
      <c r="C174" s="215" t="s">
        <v>321</v>
      </c>
      <c r="D174" s="215" t="s">
        <v>195</v>
      </c>
      <c r="E174" s="216" t="s">
        <v>8418</v>
      </c>
      <c r="F174" s="217" t="s">
        <v>8419</v>
      </c>
      <c r="G174" s="218" t="s">
        <v>7202</v>
      </c>
      <c r="H174" s="219">
        <v>1</v>
      </c>
      <c r="I174" s="220"/>
      <c r="J174" s="221">
        <f>ROUND(I174*H174,2)</f>
        <v>0</v>
      </c>
      <c r="K174" s="217" t="s">
        <v>19</v>
      </c>
      <c r="L174" s="47"/>
      <c r="M174" s="222" t="s">
        <v>19</v>
      </c>
      <c r="N174" s="223" t="s">
        <v>40</v>
      </c>
      <c r="O174" s="87"/>
      <c r="P174" s="224">
        <f>O174*H174</f>
        <v>0</v>
      </c>
      <c r="Q174" s="224">
        <v>0</v>
      </c>
      <c r="R174" s="224">
        <f>Q174*H174</f>
        <v>0</v>
      </c>
      <c r="S174" s="224">
        <v>0</v>
      </c>
      <c r="T174" s="225">
        <f>S174*H174</f>
        <v>0</v>
      </c>
      <c r="U174" s="41"/>
      <c r="V174" s="41"/>
      <c r="W174" s="41"/>
      <c r="X174" s="41"/>
      <c r="Y174" s="41"/>
      <c r="Z174" s="41"/>
      <c r="AA174" s="41"/>
      <c r="AB174" s="41"/>
      <c r="AC174" s="41"/>
      <c r="AD174" s="41"/>
      <c r="AE174" s="41"/>
      <c r="AR174" s="226" t="s">
        <v>200</v>
      </c>
      <c r="AT174" s="226" t="s">
        <v>195</v>
      </c>
      <c r="AU174" s="226" t="s">
        <v>76</v>
      </c>
      <c r="AY174" s="20" t="s">
        <v>193</v>
      </c>
      <c r="BE174" s="227">
        <f>IF(N174="základní",J174,0)</f>
        <v>0</v>
      </c>
      <c r="BF174" s="227">
        <f>IF(N174="snížená",J174,0)</f>
        <v>0</v>
      </c>
      <c r="BG174" s="227">
        <f>IF(N174="zákl. přenesená",J174,0)</f>
        <v>0</v>
      </c>
      <c r="BH174" s="227">
        <f>IF(N174="sníž. přenesená",J174,0)</f>
        <v>0</v>
      </c>
      <c r="BI174" s="227">
        <f>IF(N174="nulová",J174,0)</f>
        <v>0</v>
      </c>
      <c r="BJ174" s="20" t="s">
        <v>76</v>
      </c>
      <c r="BK174" s="227">
        <f>ROUND(I174*H174,2)</f>
        <v>0</v>
      </c>
      <c r="BL174" s="20" t="s">
        <v>200</v>
      </c>
      <c r="BM174" s="226" t="s">
        <v>803</v>
      </c>
    </row>
    <row r="175" s="2" customFormat="1">
      <c r="A175" s="41"/>
      <c r="B175" s="42"/>
      <c r="C175" s="43"/>
      <c r="D175" s="228" t="s">
        <v>202</v>
      </c>
      <c r="E175" s="43"/>
      <c r="F175" s="229" t="s">
        <v>8419</v>
      </c>
      <c r="G175" s="43"/>
      <c r="H175" s="43"/>
      <c r="I175" s="230"/>
      <c r="J175" s="43"/>
      <c r="K175" s="43"/>
      <c r="L175" s="47"/>
      <c r="M175" s="231"/>
      <c r="N175" s="232"/>
      <c r="O175" s="87"/>
      <c r="P175" s="87"/>
      <c r="Q175" s="87"/>
      <c r="R175" s="87"/>
      <c r="S175" s="87"/>
      <c r="T175" s="88"/>
      <c r="U175" s="41"/>
      <c r="V175" s="41"/>
      <c r="W175" s="41"/>
      <c r="X175" s="41"/>
      <c r="Y175" s="41"/>
      <c r="Z175" s="41"/>
      <c r="AA175" s="41"/>
      <c r="AB175" s="41"/>
      <c r="AC175" s="41"/>
      <c r="AD175" s="41"/>
      <c r="AE175" s="41"/>
      <c r="AT175" s="20" t="s">
        <v>202</v>
      </c>
      <c r="AU175" s="20" t="s">
        <v>76</v>
      </c>
    </row>
    <row r="176" s="2" customFormat="1" ht="16.5" customHeight="1">
      <c r="A176" s="41"/>
      <c r="B176" s="42"/>
      <c r="C176" s="215" t="s">
        <v>514</v>
      </c>
      <c r="D176" s="215" t="s">
        <v>195</v>
      </c>
      <c r="E176" s="216" t="s">
        <v>8420</v>
      </c>
      <c r="F176" s="217" t="s">
        <v>8421</v>
      </c>
      <c r="G176" s="218" t="s">
        <v>7202</v>
      </c>
      <c r="H176" s="219">
        <v>1</v>
      </c>
      <c r="I176" s="220"/>
      <c r="J176" s="221">
        <f>ROUND(I176*H176,2)</f>
        <v>0</v>
      </c>
      <c r="K176" s="217" t="s">
        <v>19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76</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816</v>
      </c>
    </row>
    <row r="177" s="2" customFormat="1">
      <c r="A177" s="41"/>
      <c r="B177" s="42"/>
      <c r="C177" s="43"/>
      <c r="D177" s="228" t="s">
        <v>202</v>
      </c>
      <c r="E177" s="43"/>
      <c r="F177" s="229" t="s">
        <v>8421</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76</v>
      </c>
    </row>
    <row r="178" s="2" customFormat="1" ht="16.5" customHeight="1">
      <c r="A178" s="41"/>
      <c r="B178" s="42"/>
      <c r="C178" s="215" t="s">
        <v>523</v>
      </c>
      <c r="D178" s="215" t="s">
        <v>195</v>
      </c>
      <c r="E178" s="216" t="s">
        <v>8422</v>
      </c>
      <c r="F178" s="217" t="s">
        <v>8423</v>
      </c>
      <c r="G178" s="218" t="s">
        <v>7202</v>
      </c>
      <c r="H178" s="219">
        <v>1</v>
      </c>
      <c r="I178" s="220"/>
      <c r="J178" s="221">
        <f>ROUND(I178*H178,2)</f>
        <v>0</v>
      </c>
      <c r="K178" s="217" t="s">
        <v>19</v>
      </c>
      <c r="L178" s="47"/>
      <c r="M178" s="222" t="s">
        <v>19</v>
      </c>
      <c r="N178" s="223" t="s">
        <v>40</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200</v>
      </c>
      <c r="AT178" s="226" t="s">
        <v>195</v>
      </c>
      <c r="AU178" s="226" t="s">
        <v>76</v>
      </c>
      <c r="AY178" s="20" t="s">
        <v>193</v>
      </c>
      <c r="BE178" s="227">
        <f>IF(N178="základní",J178,0)</f>
        <v>0</v>
      </c>
      <c r="BF178" s="227">
        <f>IF(N178="snížená",J178,0)</f>
        <v>0</v>
      </c>
      <c r="BG178" s="227">
        <f>IF(N178="zákl. přenesená",J178,0)</f>
        <v>0</v>
      </c>
      <c r="BH178" s="227">
        <f>IF(N178="sníž. přenesená",J178,0)</f>
        <v>0</v>
      </c>
      <c r="BI178" s="227">
        <f>IF(N178="nulová",J178,0)</f>
        <v>0</v>
      </c>
      <c r="BJ178" s="20" t="s">
        <v>76</v>
      </c>
      <c r="BK178" s="227">
        <f>ROUND(I178*H178,2)</f>
        <v>0</v>
      </c>
      <c r="BL178" s="20" t="s">
        <v>200</v>
      </c>
      <c r="BM178" s="226" t="s">
        <v>830</v>
      </c>
    </row>
    <row r="179" s="2" customFormat="1">
      <c r="A179" s="41"/>
      <c r="B179" s="42"/>
      <c r="C179" s="43"/>
      <c r="D179" s="228" t="s">
        <v>202</v>
      </c>
      <c r="E179" s="43"/>
      <c r="F179" s="229" t="s">
        <v>8423</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202</v>
      </c>
      <c r="AU179" s="20" t="s">
        <v>76</v>
      </c>
    </row>
    <row r="180" s="2" customFormat="1" ht="16.5" customHeight="1">
      <c r="A180" s="41"/>
      <c r="B180" s="42"/>
      <c r="C180" s="215" t="s">
        <v>530</v>
      </c>
      <c r="D180" s="215" t="s">
        <v>195</v>
      </c>
      <c r="E180" s="216" t="s">
        <v>8424</v>
      </c>
      <c r="F180" s="217" t="s">
        <v>8425</v>
      </c>
      <c r="G180" s="218" t="s">
        <v>7202</v>
      </c>
      <c r="H180" s="219">
        <v>1</v>
      </c>
      <c r="I180" s="220"/>
      <c r="J180" s="221">
        <f>ROUND(I180*H180,2)</f>
        <v>0</v>
      </c>
      <c r="K180" s="217" t="s">
        <v>19</v>
      </c>
      <c r="L180" s="47"/>
      <c r="M180" s="222" t="s">
        <v>19</v>
      </c>
      <c r="N180" s="223" t="s">
        <v>40</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200</v>
      </c>
      <c r="AT180" s="226" t="s">
        <v>195</v>
      </c>
      <c r="AU180" s="226" t="s">
        <v>76</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200</v>
      </c>
      <c r="BM180" s="226" t="s">
        <v>846</v>
      </c>
    </row>
    <row r="181" s="2" customFormat="1">
      <c r="A181" s="41"/>
      <c r="B181" s="42"/>
      <c r="C181" s="43"/>
      <c r="D181" s="228" t="s">
        <v>202</v>
      </c>
      <c r="E181" s="43"/>
      <c r="F181" s="229" t="s">
        <v>8425</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76</v>
      </c>
    </row>
    <row r="182" s="2" customFormat="1" ht="16.5" customHeight="1">
      <c r="A182" s="41"/>
      <c r="B182" s="42"/>
      <c r="C182" s="215" t="s">
        <v>537</v>
      </c>
      <c r="D182" s="215" t="s">
        <v>195</v>
      </c>
      <c r="E182" s="216" t="s">
        <v>8426</v>
      </c>
      <c r="F182" s="217" t="s">
        <v>8427</v>
      </c>
      <c r="G182" s="218" t="s">
        <v>7202</v>
      </c>
      <c r="H182" s="219">
        <v>1</v>
      </c>
      <c r="I182" s="220"/>
      <c r="J182" s="221">
        <f>ROUND(I182*H182,2)</f>
        <v>0</v>
      </c>
      <c r="K182" s="217" t="s">
        <v>19</v>
      </c>
      <c r="L182" s="47"/>
      <c r="M182" s="222" t="s">
        <v>19</v>
      </c>
      <c r="N182" s="223" t="s">
        <v>40</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200</v>
      </c>
      <c r="AT182" s="226" t="s">
        <v>195</v>
      </c>
      <c r="AU182" s="226" t="s">
        <v>76</v>
      </c>
      <c r="AY182" s="20" t="s">
        <v>193</v>
      </c>
      <c r="BE182" s="227">
        <f>IF(N182="základní",J182,0)</f>
        <v>0</v>
      </c>
      <c r="BF182" s="227">
        <f>IF(N182="snížená",J182,0)</f>
        <v>0</v>
      </c>
      <c r="BG182" s="227">
        <f>IF(N182="zákl. přenesená",J182,0)</f>
        <v>0</v>
      </c>
      <c r="BH182" s="227">
        <f>IF(N182="sníž. přenesená",J182,0)</f>
        <v>0</v>
      </c>
      <c r="BI182" s="227">
        <f>IF(N182="nulová",J182,0)</f>
        <v>0</v>
      </c>
      <c r="BJ182" s="20" t="s">
        <v>76</v>
      </c>
      <c r="BK182" s="227">
        <f>ROUND(I182*H182,2)</f>
        <v>0</v>
      </c>
      <c r="BL182" s="20" t="s">
        <v>200</v>
      </c>
      <c r="BM182" s="226" t="s">
        <v>864</v>
      </c>
    </row>
    <row r="183" s="2" customFormat="1">
      <c r="A183" s="41"/>
      <c r="B183" s="42"/>
      <c r="C183" s="43"/>
      <c r="D183" s="228" t="s">
        <v>202</v>
      </c>
      <c r="E183" s="43"/>
      <c r="F183" s="229" t="s">
        <v>8427</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202</v>
      </c>
      <c r="AU183" s="20" t="s">
        <v>76</v>
      </c>
    </row>
    <row r="184" s="2" customFormat="1" ht="16.5" customHeight="1">
      <c r="A184" s="41"/>
      <c r="B184" s="42"/>
      <c r="C184" s="215" t="s">
        <v>545</v>
      </c>
      <c r="D184" s="215" t="s">
        <v>195</v>
      </c>
      <c r="E184" s="216" t="s">
        <v>8428</v>
      </c>
      <c r="F184" s="217" t="s">
        <v>8429</v>
      </c>
      <c r="G184" s="218" t="s">
        <v>7202</v>
      </c>
      <c r="H184" s="219">
        <v>1</v>
      </c>
      <c r="I184" s="220"/>
      <c r="J184" s="221">
        <f>ROUND(I184*H184,2)</f>
        <v>0</v>
      </c>
      <c r="K184" s="217" t="s">
        <v>19</v>
      </c>
      <c r="L184" s="47"/>
      <c r="M184" s="222" t="s">
        <v>19</v>
      </c>
      <c r="N184" s="223" t="s">
        <v>40</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200</v>
      </c>
      <c r="AT184" s="226" t="s">
        <v>195</v>
      </c>
      <c r="AU184" s="226" t="s">
        <v>76</v>
      </c>
      <c r="AY184" s="20" t="s">
        <v>193</v>
      </c>
      <c r="BE184" s="227">
        <f>IF(N184="základní",J184,0)</f>
        <v>0</v>
      </c>
      <c r="BF184" s="227">
        <f>IF(N184="snížená",J184,0)</f>
        <v>0</v>
      </c>
      <c r="BG184" s="227">
        <f>IF(N184="zákl. přenesená",J184,0)</f>
        <v>0</v>
      </c>
      <c r="BH184" s="227">
        <f>IF(N184="sníž. přenesená",J184,0)</f>
        <v>0</v>
      </c>
      <c r="BI184" s="227">
        <f>IF(N184="nulová",J184,0)</f>
        <v>0</v>
      </c>
      <c r="BJ184" s="20" t="s">
        <v>76</v>
      </c>
      <c r="BK184" s="227">
        <f>ROUND(I184*H184,2)</f>
        <v>0</v>
      </c>
      <c r="BL184" s="20" t="s">
        <v>200</v>
      </c>
      <c r="BM184" s="226" t="s">
        <v>880</v>
      </c>
    </row>
    <row r="185" s="2" customFormat="1">
      <c r="A185" s="41"/>
      <c r="B185" s="42"/>
      <c r="C185" s="43"/>
      <c r="D185" s="228" t="s">
        <v>202</v>
      </c>
      <c r="E185" s="43"/>
      <c r="F185" s="229" t="s">
        <v>8429</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202</v>
      </c>
      <c r="AU185" s="20" t="s">
        <v>76</v>
      </c>
    </row>
    <row r="186" s="2" customFormat="1" ht="16.5" customHeight="1">
      <c r="A186" s="41"/>
      <c r="B186" s="42"/>
      <c r="C186" s="215" t="s">
        <v>554</v>
      </c>
      <c r="D186" s="215" t="s">
        <v>195</v>
      </c>
      <c r="E186" s="216" t="s">
        <v>8430</v>
      </c>
      <c r="F186" s="217" t="s">
        <v>8429</v>
      </c>
      <c r="G186" s="218" t="s">
        <v>7202</v>
      </c>
      <c r="H186" s="219">
        <v>1</v>
      </c>
      <c r="I186" s="220"/>
      <c r="J186" s="221">
        <f>ROUND(I186*H186,2)</f>
        <v>0</v>
      </c>
      <c r="K186" s="217" t="s">
        <v>19</v>
      </c>
      <c r="L186" s="47"/>
      <c r="M186" s="222" t="s">
        <v>19</v>
      </c>
      <c r="N186" s="223" t="s">
        <v>40</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200</v>
      </c>
      <c r="AT186" s="226" t="s">
        <v>195</v>
      </c>
      <c r="AU186" s="226" t="s">
        <v>76</v>
      </c>
      <c r="AY186" s="20" t="s">
        <v>193</v>
      </c>
      <c r="BE186" s="227">
        <f>IF(N186="základní",J186,0)</f>
        <v>0</v>
      </c>
      <c r="BF186" s="227">
        <f>IF(N186="snížená",J186,0)</f>
        <v>0</v>
      </c>
      <c r="BG186" s="227">
        <f>IF(N186="zákl. přenesená",J186,0)</f>
        <v>0</v>
      </c>
      <c r="BH186" s="227">
        <f>IF(N186="sníž. přenesená",J186,0)</f>
        <v>0</v>
      </c>
      <c r="BI186" s="227">
        <f>IF(N186="nulová",J186,0)</f>
        <v>0</v>
      </c>
      <c r="BJ186" s="20" t="s">
        <v>76</v>
      </c>
      <c r="BK186" s="227">
        <f>ROUND(I186*H186,2)</f>
        <v>0</v>
      </c>
      <c r="BL186" s="20" t="s">
        <v>200</v>
      </c>
      <c r="BM186" s="226" t="s">
        <v>894</v>
      </c>
    </row>
    <row r="187" s="2" customFormat="1">
      <c r="A187" s="41"/>
      <c r="B187" s="42"/>
      <c r="C187" s="43"/>
      <c r="D187" s="228" t="s">
        <v>202</v>
      </c>
      <c r="E187" s="43"/>
      <c r="F187" s="229" t="s">
        <v>8429</v>
      </c>
      <c r="G187" s="43"/>
      <c r="H187" s="43"/>
      <c r="I187" s="230"/>
      <c r="J187" s="43"/>
      <c r="K187" s="43"/>
      <c r="L187" s="47"/>
      <c r="M187" s="231"/>
      <c r="N187" s="232"/>
      <c r="O187" s="87"/>
      <c r="P187" s="87"/>
      <c r="Q187" s="87"/>
      <c r="R187" s="87"/>
      <c r="S187" s="87"/>
      <c r="T187" s="88"/>
      <c r="U187" s="41"/>
      <c r="V187" s="41"/>
      <c r="W187" s="41"/>
      <c r="X187" s="41"/>
      <c r="Y187" s="41"/>
      <c r="Z187" s="41"/>
      <c r="AA187" s="41"/>
      <c r="AB187" s="41"/>
      <c r="AC187" s="41"/>
      <c r="AD187" s="41"/>
      <c r="AE187" s="41"/>
      <c r="AT187" s="20" t="s">
        <v>202</v>
      </c>
      <c r="AU187" s="20" t="s">
        <v>76</v>
      </c>
    </row>
    <row r="188" s="2" customFormat="1" ht="16.5" customHeight="1">
      <c r="A188" s="41"/>
      <c r="B188" s="42"/>
      <c r="C188" s="215" t="s">
        <v>561</v>
      </c>
      <c r="D188" s="215" t="s">
        <v>195</v>
      </c>
      <c r="E188" s="216" t="s">
        <v>8431</v>
      </c>
      <c r="F188" s="217" t="s">
        <v>8432</v>
      </c>
      <c r="G188" s="218" t="s">
        <v>7202</v>
      </c>
      <c r="H188" s="219">
        <v>2</v>
      </c>
      <c r="I188" s="220"/>
      <c r="J188" s="221">
        <f>ROUND(I188*H188,2)</f>
        <v>0</v>
      </c>
      <c r="K188" s="217" t="s">
        <v>19</v>
      </c>
      <c r="L188" s="47"/>
      <c r="M188" s="222" t="s">
        <v>19</v>
      </c>
      <c r="N188" s="223" t="s">
        <v>40</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200</v>
      </c>
      <c r="AT188" s="226" t="s">
        <v>195</v>
      </c>
      <c r="AU188" s="226" t="s">
        <v>76</v>
      </c>
      <c r="AY188" s="20" t="s">
        <v>193</v>
      </c>
      <c r="BE188" s="227">
        <f>IF(N188="základní",J188,0)</f>
        <v>0</v>
      </c>
      <c r="BF188" s="227">
        <f>IF(N188="snížená",J188,0)</f>
        <v>0</v>
      </c>
      <c r="BG188" s="227">
        <f>IF(N188="zákl. přenesená",J188,0)</f>
        <v>0</v>
      </c>
      <c r="BH188" s="227">
        <f>IF(N188="sníž. přenesená",J188,0)</f>
        <v>0</v>
      </c>
      <c r="BI188" s="227">
        <f>IF(N188="nulová",J188,0)</f>
        <v>0</v>
      </c>
      <c r="BJ188" s="20" t="s">
        <v>76</v>
      </c>
      <c r="BK188" s="227">
        <f>ROUND(I188*H188,2)</f>
        <v>0</v>
      </c>
      <c r="BL188" s="20" t="s">
        <v>200</v>
      </c>
      <c r="BM188" s="226" t="s">
        <v>2267</v>
      </c>
    </row>
    <row r="189" s="2" customFormat="1">
      <c r="A189" s="41"/>
      <c r="B189" s="42"/>
      <c r="C189" s="43"/>
      <c r="D189" s="228" t="s">
        <v>202</v>
      </c>
      <c r="E189" s="43"/>
      <c r="F189" s="229" t="s">
        <v>8432</v>
      </c>
      <c r="G189" s="43"/>
      <c r="H189" s="43"/>
      <c r="I189" s="230"/>
      <c r="J189" s="43"/>
      <c r="K189" s="43"/>
      <c r="L189" s="47"/>
      <c r="M189" s="231"/>
      <c r="N189" s="232"/>
      <c r="O189" s="87"/>
      <c r="P189" s="87"/>
      <c r="Q189" s="87"/>
      <c r="R189" s="87"/>
      <c r="S189" s="87"/>
      <c r="T189" s="88"/>
      <c r="U189" s="41"/>
      <c r="V189" s="41"/>
      <c r="W189" s="41"/>
      <c r="X189" s="41"/>
      <c r="Y189" s="41"/>
      <c r="Z189" s="41"/>
      <c r="AA189" s="41"/>
      <c r="AB189" s="41"/>
      <c r="AC189" s="41"/>
      <c r="AD189" s="41"/>
      <c r="AE189" s="41"/>
      <c r="AT189" s="20" t="s">
        <v>202</v>
      </c>
      <c r="AU189" s="20" t="s">
        <v>76</v>
      </c>
    </row>
    <row r="190" s="2" customFormat="1" ht="16.5" customHeight="1">
      <c r="A190" s="41"/>
      <c r="B190" s="42"/>
      <c r="C190" s="215" t="s">
        <v>568</v>
      </c>
      <c r="D190" s="215" t="s">
        <v>195</v>
      </c>
      <c r="E190" s="216" t="s">
        <v>8433</v>
      </c>
      <c r="F190" s="217" t="s">
        <v>8432</v>
      </c>
      <c r="G190" s="218" t="s">
        <v>7202</v>
      </c>
      <c r="H190" s="219">
        <v>16</v>
      </c>
      <c r="I190" s="220"/>
      <c r="J190" s="221">
        <f>ROUND(I190*H190,2)</f>
        <v>0</v>
      </c>
      <c r="K190" s="217" t="s">
        <v>19</v>
      </c>
      <c r="L190" s="47"/>
      <c r="M190" s="222" t="s">
        <v>19</v>
      </c>
      <c r="N190" s="223" t="s">
        <v>40</v>
      </c>
      <c r="O190" s="87"/>
      <c r="P190" s="224">
        <f>O190*H190</f>
        <v>0</v>
      </c>
      <c r="Q190" s="224">
        <v>0</v>
      </c>
      <c r="R190" s="224">
        <f>Q190*H190</f>
        <v>0</v>
      </c>
      <c r="S190" s="224">
        <v>0</v>
      </c>
      <c r="T190" s="225">
        <f>S190*H190</f>
        <v>0</v>
      </c>
      <c r="U190" s="41"/>
      <c r="V190" s="41"/>
      <c r="W190" s="41"/>
      <c r="X190" s="41"/>
      <c r="Y190" s="41"/>
      <c r="Z190" s="41"/>
      <c r="AA190" s="41"/>
      <c r="AB190" s="41"/>
      <c r="AC190" s="41"/>
      <c r="AD190" s="41"/>
      <c r="AE190" s="41"/>
      <c r="AR190" s="226" t="s">
        <v>200</v>
      </c>
      <c r="AT190" s="226" t="s">
        <v>195</v>
      </c>
      <c r="AU190" s="226" t="s">
        <v>76</v>
      </c>
      <c r="AY190" s="20" t="s">
        <v>193</v>
      </c>
      <c r="BE190" s="227">
        <f>IF(N190="základní",J190,0)</f>
        <v>0</v>
      </c>
      <c r="BF190" s="227">
        <f>IF(N190="snížená",J190,0)</f>
        <v>0</v>
      </c>
      <c r="BG190" s="227">
        <f>IF(N190="zákl. přenesená",J190,0)</f>
        <v>0</v>
      </c>
      <c r="BH190" s="227">
        <f>IF(N190="sníž. přenesená",J190,0)</f>
        <v>0</v>
      </c>
      <c r="BI190" s="227">
        <f>IF(N190="nulová",J190,0)</f>
        <v>0</v>
      </c>
      <c r="BJ190" s="20" t="s">
        <v>76</v>
      </c>
      <c r="BK190" s="227">
        <f>ROUND(I190*H190,2)</f>
        <v>0</v>
      </c>
      <c r="BL190" s="20" t="s">
        <v>200</v>
      </c>
      <c r="BM190" s="226" t="s">
        <v>2278</v>
      </c>
    </row>
    <row r="191" s="2" customFormat="1">
      <c r="A191" s="41"/>
      <c r="B191" s="42"/>
      <c r="C191" s="43"/>
      <c r="D191" s="228" t="s">
        <v>202</v>
      </c>
      <c r="E191" s="43"/>
      <c r="F191" s="229" t="s">
        <v>8432</v>
      </c>
      <c r="G191" s="43"/>
      <c r="H191" s="43"/>
      <c r="I191" s="230"/>
      <c r="J191" s="43"/>
      <c r="K191" s="43"/>
      <c r="L191" s="47"/>
      <c r="M191" s="231"/>
      <c r="N191" s="232"/>
      <c r="O191" s="87"/>
      <c r="P191" s="87"/>
      <c r="Q191" s="87"/>
      <c r="R191" s="87"/>
      <c r="S191" s="87"/>
      <c r="T191" s="88"/>
      <c r="U191" s="41"/>
      <c r="V191" s="41"/>
      <c r="W191" s="41"/>
      <c r="X191" s="41"/>
      <c r="Y191" s="41"/>
      <c r="Z191" s="41"/>
      <c r="AA191" s="41"/>
      <c r="AB191" s="41"/>
      <c r="AC191" s="41"/>
      <c r="AD191" s="41"/>
      <c r="AE191" s="41"/>
      <c r="AT191" s="20" t="s">
        <v>202</v>
      </c>
      <c r="AU191" s="20" t="s">
        <v>76</v>
      </c>
    </row>
    <row r="192" s="2" customFormat="1" ht="16.5" customHeight="1">
      <c r="A192" s="41"/>
      <c r="B192" s="42"/>
      <c r="C192" s="215" t="s">
        <v>577</v>
      </c>
      <c r="D192" s="215" t="s">
        <v>195</v>
      </c>
      <c r="E192" s="216" t="s">
        <v>8434</v>
      </c>
      <c r="F192" s="217" t="s">
        <v>8432</v>
      </c>
      <c r="G192" s="218" t="s">
        <v>7202</v>
      </c>
      <c r="H192" s="219">
        <v>3</v>
      </c>
      <c r="I192" s="220"/>
      <c r="J192" s="221">
        <f>ROUND(I192*H192,2)</f>
        <v>0</v>
      </c>
      <c r="K192" s="217" t="s">
        <v>19</v>
      </c>
      <c r="L192" s="47"/>
      <c r="M192" s="222" t="s">
        <v>19</v>
      </c>
      <c r="N192" s="223" t="s">
        <v>40</v>
      </c>
      <c r="O192" s="87"/>
      <c r="P192" s="224">
        <f>O192*H192</f>
        <v>0</v>
      </c>
      <c r="Q192" s="224">
        <v>0</v>
      </c>
      <c r="R192" s="224">
        <f>Q192*H192</f>
        <v>0</v>
      </c>
      <c r="S192" s="224">
        <v>0</v>
      </c>
      <c r="T192" s="225">
        <f>S192*H192</f>
        <v>0</v>
      </c>
      <c r="U192" s="41"/>
      <c r="V192" s="41"/>
      <c r="W192" s="41"/>
      <c r="X192" s="41"/>
      <c r="Y192" s="41"/>
      <c r="Z192" s="41"/>
      <c r="AA192" s="41"/>
      <c r="AB192" s="41"/>
      <c r="AC192" s="41"/>
      <c r="AD192" s="41"/>
      <c r="AE192" s="41"/>
      <c r="AR192" s="226" t="s">
        <v>200</v>
      </c>
      <c r="AT192" s="226" t="s">
        <v>195</v>
      </c>
      <c r="AU192" s="226" t="s">
        <v>76</v>
      </c>
      <c r="AY192" s="20" t="s">
        <v>193</v>
      </c>
      <c r="BE192" s="227">
        <f>IF(N192="základní",J192,0)</f>
        <v>0</v>
      </c>
      <c r="BF192" s="227">
        <f>IF(N192="snížená",J192,0)</f>
        <v>0</v>
      </c>
      <c r="BG192" s="227">
        <f>IF(N192="zákl. přenesená",J192,0)</f>
        <v>0</v>
      </c>
      <c r="BH192" s="227">
        <f>IF(N192="sníž. přenesená",J192,0)</f>
        <v>0</v>
      </c>
      <c r="BI192" s="227">
        <f>IF(N192="nulová",J192,0)</f>
        <v>0</v>
      </c>
      <c r="BJ192" s="20" t="s">
        <v>76</v>
      </c>
      <c r="BK192" s="227">
        <f>ROUND(I192*H192,2)</f>
        <v>0</v>
      </c>
      <c r="BL192" s="20" t="s">
        <v>200</v>
      </c>
      <c r="BM192" s="226" t="s">
        <v>2290</v>
      </c>
    </row>
    <row r="193" s="2" customFormat="1">
      <c r="A193" s="41"/>
      <c r="B193" s="42"/>
      <c r="C193" s="43"/>
      <c r="D193" s="228" t="s">
        <v>202</v>
      </c>
      <c r="E193" s="43"/>
      <c r="F193" s="229" t="s">
        <v>8432</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202</v>
      </c>
      <c r="AU193" s="20" t="s">
        <v>76</v>
      </c>
    </row>
    <row r="194" s="2" customFormat="1" ht="16.5" customHeight="1">
      <c r="A194" s="41"/>
      <c r="B194" s="42"/>
      <c r="C194" s="215" t="s">
        <v>584</v>
      </c>
      <c r="D194" s="215" t="s">
        <v>195</v>
      </c>
      <c r="E194" s="216" t="s">
        <v>8435</v>
      </c>
      <c r="F194" s="217" t="s">
        <v>8432</v>
      </c>
      <c r="G194" s="218" t="s">
        <v>7202</v>
      </c>
      <c r="H194" s="219">
        <v>1</v>
      </c>
      <c r="I194" s="220"/>
      <c r="J194" s="221">
        <f>ROUND(I194*H194,2)</f>
        <v>0</v>
      </c>
      <c r="K194" s="217" t="s">
        <v>19</v>
      </c>
      <c r="L194" s="47"/>
      <c r="M194" s="222" t="s">
        <v>19</v>
      </c>
      <c r="N194" s="223" t="s">
        <v>40</v>
      </c>
      <c r="O194" s="87"/>
      <c r="P194" s="224">
        <f>O194*H194</f>
        <v>0</v>
      </c>
      <c r="Q194" s="224">
        <v>0</v>
      </c>
      <c r="R194" s="224">
        <f>Q194*H194</f>
        <v>0</v>
      </c>
      <c r="S194" s="224">
        <v>0</v>
      </c>
      <c r="T194" s="225">
        <f>S194*H194</f>
        <v>0</v>
      </c>
      <c r="U194" s="41"/>
      <c r="V194" s="41"/>
      <c r="W194" s="41"/>
      <c r="X194" s="41"/>
      <c r="Y194" s="41"/>
      <c r="Z194" s="41"/>
      <c r="AA194" s="41"/>
      <c r="AB194" s="41"/>
      <c r="AC194" s="41"/>
      <c r="AD194" s="41"/>
      <c r="AE194" s="41"/>
      <c r="AR194" s="226" t="s">
        <v>200</v>
      </c>
      <c r="AT194" s="226" t="s">
        <v>195</v>
      </c>
      <c r="AU194" s="226" t="s">
        <v>76</v>
      </c>
      <c r="AY194" s="20" t="s">
        <v>193</v>
      </c>
      <c r="BE194" s="227">
        <f>IF(N194="základní",J194,0)</f>
        <v>0</v>
      </c>
      <c r="BF194" s="227">
        <f>IF(N194="snížená",J194,0)</f>
        <v>0</v>
      </c>
      <c r="BG194" s="227">
        <f>IF(N194="zákl. přenesená",J194,0)</f>
        <v>0</v>
      </c>
      <c r="BH194" s="227">
        <f>IF(N194="sníž. přenesená",J194,0)</f>
        <v>0</v>
      </c>
      <c r="BI194" s="227">
        <f>IF(N194="nulová",J194,0)</f>
        <v>0</v>
      </c>
      <c r="BJ194" s="20" t="s">
        <v>76</v>
      </c>
      <c r="BK194" s="227">
        <f>ROUND(I194*H194,2)</f>
        <v>0</v>
      </c>
      <c r="BL194" s="20" t="s">
        <v>200</v>
      </c>
      <c r="BM194" s="226" t="s">
        <v>2303</v>
      </c>
    </row>
    <row r="195" s="2" customFormat="1">
      <c r="A195" s="41"/>
      <c r="B195" s="42"/>
      <c r="C195" s="43"/>
      <c r="D195" s="228" t="s">
        <v>202</v>
      </c>
      <c r="E195" s="43"/>
      <c r="F195" s="229" t="s">
        <v>8432</v>
      </c>
      <c r="G195" s="43"/>
      <c r="H195" s="43"/>
      <c r="I195" s="230"/>
      <c r="J195" s="43"/>
      <c r="K195" s="43"/>
      <c r="L195" s="47"/>
      <c r="M195" s="231"/>
      <c r="N195" s="232"/>
      <c r="O195" s="87"/>
      <c r="P195" s="87"/>
      <c r="Q195" s="87"/>
      <c r="R195" s="87"/>
      <c r="S195" s="87"/>
      <c r="T195" s="88"/>
      <c r="U195" s="41"/>
      <c r="V195" s="41"/>
      <c r="W195" s="41"/>
      <c r="X195" s="41"/>
      <c r="Y195" s="41"/>
      <c r="Z195" s="41"/>
      <c r="AA195" s="41"/>
      <c r="AB195" s="41"/>
      <c r="AC195" s="41"/>
      <c r="AD195" s="41"/>
      <c r="AE195" s="41"/>
      <c r="AT195" s="20" t="s">
        <v>202</v>
      </c>
      <c r="AU195" s="20" t="s">
        <v>76</v>
      </c>
    </row>
    <row r="196" s="2" customFormat="1" ht="16.5" customHeight="1">
      <c r="A196" s="41"/>
      <c r="B196" s="42"/>
      <c r="C196" s="215" t="s">
        <v>591</v>
      </c>
      <c r="D196" s="215" t="s">
        <v>195</v>
      </c>
      <c r="E196" s="216" t="s">
        <v>8436</v>
      </c>
      <c r="F196" s="217" t="s">
        <v>8432</v>
      </c>
      <c r="G196" s="218" t="s">
        <v>7202</v>
      </c>
      <c r="H196" s="219">
        <v>9</v>
      </c>
      <c r="I196" s="220"/>
      <c r="J196" s="221">
        <f>ROUND(I196*H196,2)</f>
        <v>0</v>
      </c>
      <c r="K196" s="217" t="s">
        <v>19</v>
      </c>
      <c r="L196" s="47"/>
      <c r="M196" s="222" t="s">
        <v>19</v>
      </c>
      <c r="N196" s="223" t="s">
        <v>40</v>
      </c>
      <c r="O196" s="87"/>
      <c r="P196" s="224">
        <f>O196*H196</f>
        <v>0</v>
      </c>
      <c r="Q196" s="224">
        <v>0</v>
      </c>
      <c r="R196" s="224">
        <f>Q196*H196</f>
        <v>0</v>
      </c>
      <c r="S196" s="224">
        <v>0</v>
      </c>
      <c r="T196" s="225">
        <f>S196*H196</f>
        <v>0</v>
      </c>
      <c r="U196" s="41"/>
      <c r="V196" s="41"/>
      <c r="W196" s="41"/>
      <c r="X196" s="41"/>
      <c r="Y196" s="41"/>
      <c r="Z196" s="41"/>
      <c r="AA196" s="41"/>
      <c r="AB196" s="41"/>
      <c r="AC196" s="41"/>
      <c r="AD196" s="41"/>
      <c r="AE196" s="41"/>
      <c r="AR196" s="226" t="s">
        <v>200</v>
      </c>
      <c r="AT196" s="226" t="s">
        <v>195</v>
      </c>
      <c r="AU196" s="226" t="s">
        <v>76</v>
      </c>
      <c r="AY196" s="20" t="s">
        <v>193</v>
      </c>
      <c r="BE196" s="227">
        <f>IF(N196="základní",J196,0)</f>
        <v>0</v>
      </c>
      <c r="BF196" s="227">
        <f>IF(N196="snížená",J196,0)</f>
        <v>0</v>
      </c>
      <c r="BG196" s="227">
        <f>IF(N196="zákl. přenesená",J196,0)</f>
        <v>0</v>
      </c>
      <c r="BH196" s="227">
        <f>IF(N196="sníž. přenesená",J196,0)</f>
        <v>0</v>
      </c>
      <c r="BI196" s="227">
        <f>IF(N196="nulová",J196,0)</f>
        <v>0</v>
      </c>
      <c r="BJ196" s="20" t="s">
        <v>76</v>
      </c>
      <c r="BK196" s="227">
        <f>ROUND(I196*H196,2)</f>
        <v>0</v>
      </c>
      <c r="BL196" s="20" t="s">
        <v>200</v>
      </c>
      <c r="BM196" s="226" t="s">
        <v>2312</v>
      </c>
    </row>
    <row r="197" s="2" customFormat="1">
      <c r="A197" s="41"/>
      <c r="B197" s="42"/>
      <c r="C197" s="43"/>
      <c r="D197" s="228" t="s">
        <v>202</v>
      </c>
      <c r="E197" s="43"/>
      <c r="F197" s="229" t="s">
        <v>8432</v>
      </c>
      <c r="G197" s="43"/>
      <c r="H197" s="43"/>
      <c r="I197" s="230"/>
      <c r="J197" s="43"/>
      <c r="K197" s="43"/>
      <c r="L197" s="47"/>
      <c r="M197" s="231"/>
      <c r="N197" s="232"/>
      <c r="O197" s="87"/>
      <c r="P197" s="87"/>
      <c r="Q197" s="87"/>
      <c r="R197" s="87"/>
      <c r="S197" s="87"/>
      <c r="T197" s="88"/>
      <c r="U197" s="41"/>
      <c r="V197" s="41"/>
      <c r="W197" s="41"/>
      <c r="X197" s="41"/>
      <c r="Y197" s="41"/>
      <c r="Z197" s="41"/>
      <c r="AA197" s="41"/>
      <c r="AB197" s="41"/>
      <c r="AC197" s="41"/>
      <c r="AD197" s="41"/>
      <c r="AE197" s="41"/>
      <c r="AT197" s="20" t="s">
        <v>202</v>
      </c>
      <c r="AU197" s="20" t="s">
        <v>76</v>
      </c>
    </row>
    <row r="198" s="2" customFormat="1" ht="16.5" customHeight="1">
      <c r="A198" s="41"/>
      <c r="B198" s="42"/>
      <c r="C198" s="215" t="s">
        <v>598</v>
      </c>
      <c r="D198" s="215" t="s">
        <v>195</v>
      </c>
      <c r="E198" s="216" t="s">
        <v>8437</v>
      </c>
      <c r="F198" s="217" t="s">
        <v>8438</v>
      </c>
      <c r="G198" s="218" t="s">
        <v>7202</v>
      </c>
      <c r="H198" s="219">
        <v>1</v>
      </c>
      <c r="I198" s="220"/>
      <c r="J198" s="221">
        <f>ROUND(I198*H198,2)</f>
        <v>0</v>
      </c>
      <c r="K198" s="217" t="s">
        <v>19</v>
      </c>
      <c r="L198" s="47"/>
      <c r="M198" s="222" t="s">
        <v>19</v>
      </c>
      <c r="N198" s="223" t="s">
        <v>40</v>
      </c>
      <c r="O198" s="87"/>
      <c r="P198" s="224">
        <f>O198*H198</f>
        <v>0</v>
      </c>
      <c r="Q198" s="224">
        <v>0</v>
      </c>
      <c r="R198" s="224">
        <f>Q198*H198</f>
        <v>0</v>
      </c>
      <c r="S198" s="224">
        <v>0</v>
      </c>
      <c r="T198" s="225">
        <f>S198*H198</f>
        <v>0</v>
      </c>
      <c r="U198" s="41"/>
      <c r="V198" s="41"/>
      <c r="W198" s="41"/>
      <c r="X198" s="41"/>
      <c r="Y198" s="41"/>
      <c r="Z198" s="41"/>
      <c r="AA198" s="41"/>
      <c r="AB198" s="41"/>
      <c r="AC198" s="41"/>
      <c r="AD198" s="41"/>
      <c r="AE198" s="41"/>
      <c r="AR198" s="226" t="s">
        <v>200</v>
      </c>
      <c r="AT198" s="226" t="s">
        <v>195</v>
      </c>
      <c r="AU198" s="226" t="s">
        <v>76</v>
      </c>
      <c r="AY198" s="20" t="s">
        <v>193</v>
      </c>
      <c r="BE198" s="227">
        <f>IF(N198="základní",J198,0)</f>
        <v>0</v>
      </c>
      <c r="BF198" s="227">
        <f>IF(N198="snížená",J198,0)</f>
        <v>0</v>
      </c>
      <c r="BG198" s="227">
        <f>IF(N198="zákl. přenesená",J198,0)</f>
        <v>0</v>
      </c>
      <c r="BH198" s="227">
        <f>IF(N198="sníž. přenesená",J198,0)</f>
        <v>0</v>
      </c>
      <c r="BI198" s="227">
        <f>IF(N198="nulová",J198,0)</f>
        <v>0</v>
      </c>
      <c r="BJ198" s="20" t="s">
        <v>76</v>
      </c>
      <c r="BK198" s="227">
        <f>ROUND(I198*H198,2)</f>
        <v>0</v>
      </c>
      <c r="BL198" s="20" t="s">
        <v>200</v>
      </c>
      <c r="BM198" s="226" t="s">
        <v>2322</v>
      </c>
    </row>
    <row r="199" s="2" customFormat="1">
      <c r="A199" s="41"/>
      <c r="B199" s="42"/>
      <c r="C199" s="43"/>
      <c r="D199" s="228" t="s">
        <v>202</v>
      </c>
      <c r="E199" s="43"/>
      <c r="F199" s="229" t="s">
        <v>8438</v>
      </c>
      <c r="G199" s="43"/>
      <c r="H199" s="43"/>
      <c r="I199" s="230"/>
      <c r="J199" s="43"/>
      <c r="K199" s="43"/>
      <c r="L199" s="47"/>
      <c r="M199" s="231"/>
      <c r="N199" s="232"/>
      <c r="O199" s="87"/>
      <c r="P199" s="87"/>
      <c r="Q199" s="87"/>
      <c r="R199" s="87"/>
      <c r="S199" s="87"/>
      <c r="T199" s="88"/>
      <c r="U199" s="41"/>
      <c r="V199" s="41"/>
      <c r="W199" s="41"/>
      <c r="X199" s="41"/>
      <c r="Y199" s="41"/>
      <c r="Z199" s="41"/>
      <c r="AA199" s="41"/>
      <c r="AB199" s="41"/>
      <c r="AC199" s="41"/>
      <c r="AD199" s="41"/>
      <c r="AE199" s="41"/>
      <c r="AT199" s="20" t="s">
        <v>202</v>
      </c>
      <c r="AU199" s="20" t="s">
        <v>76</v>
      </c>
    </row>
    <row r="200" s="2" customFormat="1" ht="16.5" customHeight="1">
      <c r="A200" s="41"/>
      <c r="B200" s="42"/>
      <c r="C200" s="215" t="s">
        <v>607</v>
      </c>
      <c r="D200" s="215" t="s">
        <v>195</v>
      </c>
      <c r="E200" s="216" t="s">
        <v>8439</v>
      </c>
      <c r="F200" s="217" t="s">
        <v>8440</v>
      </c>
      <c r="G200" s="218" t="s">
        <v>7202</v>
      </c>
      <c r="H200" s="219">
        <v>1</v>
      </c>
      <c r="I200" s="220"/>
      <c r="J200" s="221">
        <f>ROUND(I200*H200,2)</f>
        <v>0</v>
      </c>
      <c r="K200" s="217" t="s">
        <v>19</v>
      </c>
      <c r="L200" s="47"/>
      <c r="M200" s="222" t="s">
        <v>19</v>
      </c>
      <c r="N200" s="223" t="s">
        <v>40</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200</v>
      </c>
      <c r="AT200" s="226" t="s">
        <v>195</v>
      </c>
      <c r="AU200" s="226" t="s">
        <v>76</v>
      </c>
      <c r="AY200" s="20" t="s">
        <v>193</v>
      </c>
      <c r="BE200" s="227">
        <f>IF(N200="základní",J200,0)</f>
        <v>0</v>
      </c>
      <c r="BF200" s="227">
        <f>IF(N200="snížená",J200,0)</f>
        <v>0</v>
      </c>
      <c r="BG200" s="227">
        <f>IF(N200="zákl. přenesená",J200,0)</f>
        <v>0</v>
      </c>
      <c r="BH200" s="227">
        <f>IF(N200="sníž. přenesená",J200,0)</f>
        <v>0</v>
      </c>
      <c r="BI200" s="227">
        <f>IF(N200="nulová",J200,0)</f>
        <v>0</v>
      </c>
      <c r="BJ200" s="20" t="s">
        <v>76</v>
      </c>
      <c r="BK200" s="227">
        <f>ROUND(I200*H200,2)</f>
        <v>0</v>
      </c>
      <c r="BL200" s="20" t="s">
        <v>200</v>
      </c>
      <c r="BM200" s="226" t="s">
        <v>2333</v>
      </c>
    </row>
    <row r="201" s="2" customFormat="1">
      <c r="A201" s="41"/>
      <c r="B201" s="42"/>
      <c r="C201" s="43"/>
      <c r="D201" s="228" t="s">
        <v>202</v>
      </c>
      <c r="E201" s="43"/>
      <c r="F201" s="229" t="s">
        <v>8440</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202</v>
      </c>
      <c r="AU201" s="20" t="s">
        <v>76</v>
      </c>
    </row>
    <row r="202" s="2" customFormat="1" ht="16.5" customHeight="1">
      <c r="A202" s="41"/>
      <c r="B202" s="42"/>
      <c r="C202" s="215" t="s">
        <v>614</v>
      </c>
      <c r="D202" s="215" t="s">
        <v>195</v>
      </c>
      <c r="E202" s="216" t="s">
        <v>8439</v>
      </c>
      <c r="F202" s="217" t="s">
        <v>8440</v>
      </c>
      <c r="G202" s="218" t="s">
        <v>7202</v>
      </c>
      <c r="H202" s="219">
        <v>1</v>
      </c>
      <c r="I202" s="220"/>
      <c r="J202" s="221">
        <f>ROUND(I202*H202,2)</f>
        <v>0</v>
      </c>
      <c r="K202" s="217" t="s">
        <v>19</v>
      </c>
      <c r="L202" s="47"/>
      <c r="M202" s="222" t="s">
        <v>19</v>
      </c>
      <c r="N202" s="223" t="s">
        <v>40</v>
      </c>
      <c r="O202" s="87"/>
      <c r="P202" s="224">
        <f>O202*H202</f>
        <v>0</v>
      </c>
      <c r="Q202" s="224">
        <v>0</v>
      </c>
      <c r="R202" s="224">
        <f>Q202*H202</f>
        <v>0</v>
      </c>
      <c r="S202" s="224">
        <v>0</v>
      </c>
      <c r="T202" s="225">
        <f>S202*H202</f>
        <v>0</v>
      </c>
      <c r="U202" s="41"/>
      <c r="V202" s="41"/>
      <c r="W202" s="41"/>
      <c r="X202" s="41"/>
      <c r="Y202" s="41"/>
      <c r="Z202" s="41"/>
      <c r="AA202" s="41"/>
      <c r="AB202" s="41"/>
      <c r="AC202" s="41"/>
      <c r="AD202" s="41"/>
      <c r="AE202" s="41"/>
      <c r="AR202" s="226" t="s">
        <v>200</v>
      </c>
      <c r="AT202" s="226" t="s">
        <v>195</v>
      </c>
      <c r="AU202" s="226" t="s">
        <v>76</v>
      </c>
      <c r="AY202" s="20" t="s">
        <v>193</v>
      </c>
      <c r="BE202" s="227">
        <f>IF(N202="základní",J202,0)</f>
        <v>0</v>
      </c>
      <c r="BF202" s="227">
        <f>IF(N202="snížená",J202,0)</f>
        <v>0</v>
      </c>
      <c r="BG202" s="227">
        <f>IF(N202="zákl. přenesená",J202,0)</f>
        <v>0</v>
      </c>
      <c r="BH202" s="227">
        <f>IF(N202="sníž. přenesená",J202,0)</f>
        <v>0</v>
      </c>
      <c r="BI202" s="227">
        <f>IF(N202="nulová",J202,0)</f>
        <v>0</v>
      </c>
      <c r="BJ202" s="20" t="s">
        <v>76</v>
      </c>
      <c r="BK202" s="227">
        <f>ROUND(I202*H202,2)</f>
        <v>0</v>
      </c>
      <c r="BL202" s="20" t="s">
        <v>200</v>
      </c>
      <c r="BM202" s="226" t="s">
        <v>2345</v>
      </c>
    </row>
    <row r="203" s="2" customFormat="1">
      <c r="A203" s="41"/>
      <c r="B203" s="42"/>
      <c r="C203" s="43"/>
      <c r="D203" s="228" t="s">
        <v>202</v>
      </c>
      <c r="E203" s="43"/>
      <c r="F203" s="229" t="s">
        <v>8440</v>
      </c>
      <c r="G203" s="43"/>
      <c r="H203" s="43"/>
      <c r="I203" s="230"/>
      <c r="J203" s="43"/>
      <c r="K203" s="43"/>
      <c r="L203" s="47"/>
      <c r="M203" s="231"/>
      <c r="N203" s="232"/>
      <c r="O203" s="87"/>
      <c r="P203" s="87"/>
      <c r="Q203" s="87"/>
      <c r="R203" s="87"/>
      <c r="S203" s="87"/>
      <c r="T203" s="88"/>
      <c r="U203" s="41"/>
      <c r="V203" s="41"/>
      <c r="W203" s="41"/>
      <c r="X203" s="41"/>
      <c r="Y203" s="41"/>
      <c r="Z203" s="41"/>
      <c r="AA203" s="41"/>
      <c r="AB203" s="41"/>
      <c r="AC203" s="41"/>
      <c r="AD203" s="41"/>
      <c r="AE203" s="41"/>
      <c r="AT203" s="20" t="s">
        <v>202</v>
      </c>
      <c r="AU203" s="20" t="s">
        <v>76</v>
      </c>
    </row>
    <row r="204" s="2" customFormat="1" ht="16.5" customHeight="1">
      <c r="A204" s="41"/>
      <c r="B204" s="42"/>
      <c r="C204" s="215" t="s">
        <v>621</v>
      </c>
      <c r="D204" s="215" t="s">
        <v>195</v>
      </c>
      <c r="E204" s="216" t="s">
        <v>8441</v>
      </c>
      <c r="F204" s="217" t="s">
        <v>8440</v>
      </c>
      <c r="G204" s="218" t="s">
        <v>7202</v>
      </c>
      <c r="H204" s="219">
        <v>1</v>
      </c>
      <c r="I204" s="220"/>
      <c r="J204" s="221">
        <f>ROUND(I204*H204,2)</f>
        <v>0</v>
      </c>
      <c r="K204" s="217" t="s">
        <v>19</v>
      </c>
      <c r="L204" s="47"/>
      <c r="M204" s="222" t="s">
        <v>19</v>
      </c>
      <c r="N204" s="223" t="s">
        <v>40</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200</v>
      </c>
      <c r="AT204" s="226" t="s">
        <v>195</v>
      </c>
      <c r="AU204" s="226" t="s">
        <v>76</v>
      </c>
      <c r="AY204" s="20" t="s">
        <v>193</v>
      </c>
      <c r="BE204" s="227">
        <f>IF(N204="základní",J204,0)</f>
        <v>0</v>
      </c>
      <c r="BF204" s="227">
        <f>IF(N204="snížená",J204,0)</f>
        <v>0</v>
      </c>
      <c r="BG204" s="227">
        <f>IF(N204="zákl. přenesená",J204,0)</f>
        <v>0</v>
      </c>
      <c r="BH204" s="227">
        <f>IF(N204="sníž. přenesená",J204,0)</f>
        <v>0</v>
      </c>
      <c r="BI204" s="227">
        <f>IF(N204="nulová",J204,0)</f>
        <v>0</v>
      </c>
      <c r="BJ204" s="20" t="s">
        <v>76</v>
      </c>
      <c r="BK204" s="227">
        <f>ROUND(I204*H204,2)</f>
        <v>0</v>
      </c>
      <c r="BL204" s="20" t="s">
        <v>200</v>
      </c>
      <c r="BM204" s="226" t="s">
        <v>2357</v>
      </c>
    </row>
    <row r="205" s="2" customFormat="1">
      <c r="A205" s="41"/>
      <c r="B205" s="42"/>
      <c r="C205" s="43"/>
      <c r="D205" s="228" t="s">
        <v>202</v>
      </c>
      <c r="E205" s="43"/>
      <c r="F205" s="229" t="s">
        <v>8440</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202</v>
      </c>
      <c r="AU205" s="20" t="s">
        <v>76</v>
      </c>
    </row>
    <row r="206" s="2" customFormat="1" ht="16.5" customHeight="1">
      <c r="A206" s="41"/>
      <c r="B206" s="42"/>
      <c r="C206" s="215" t="s">
        <v>627</v>
      </c>
      <c r="D206" s="215" t="s">
        <v>195</v>
      </c>
      <c r="E206" s="216" t="s">
        <v>8442</v>
      </c>
      <c r="F206" s="217" t="s">
        <v>8443</v>
      </c>
      <c r="G206" s="218" t="s">
        <v>7202</v>
      </c>
      <c r="H206" s="219">
        <v>1</v>
      </c>
      <c r="I206" s="220"/>
      <c r="J206" s="221">
        <f>ROUND(I206*H206,2)</f>
        <v>0</v>
      </c>
      <c r="K206" s="217" t="s">
        <v>19</v>
      </c>
      <c r="L206" s="47"/>
      <c r="M206" s="222" t="s">
        <v>19</v>
      </c>
      <c r="N206" s="223" t="s">
        <v>40</v>
      </c>
      <c r="O206" s="87"/>
      <c r="P206" s="224">
        <f>O206*H206</f>
        <v>0</v>
      </c>
      <c r="Q206" s="224">
        <v>0</v>
      </c>
      <c r="R206" s="224">
        <f>Q206*H206</f>
        <v>0</v>
      </c>
      <c r="S206" s="224">
        <v>0</v>
      </c>
      <c r="T206" s="225">
        <f>S206*H206</f>
        <v>0</v>
      </c>
      <c r="U206" s="41"/>
      <c r="V206" s="41"/>
      <c r="W206" s="41"/>
      <c r="X206" s="41"/>
      <c r="Y206" s="41"/>
      <c r="Z206" s="41"/>
      <c r="AA206" s="41"/>
      <c r="AB206" s="41"/>
      <c r="AC206" s="41"/>
      <c r="AD206" s="41"/>
      <c r="AE206" s="41"/>
      <c r="AR206" s="226" t="s">
        <v>200</v>
      </c>
      <c r="AT206" s="226" t="s">
        <v>195</v>
      </c>
      <c r="AU206" s="226" t="s">
        <v>76</v>
      </c>
      <c r="AY206" s="20" t="s">
        <v>193</v>
      </c>
      <c r="BE206" s="227">
        <f>IF(N206="základní",J206,0)</f>
        <v>0</v>
      </c>
      <c r="BF206" s="227">
        <f>IF(N206="snížená",J206,0)</f>
        <v>0</v>
      </c>
      <c r="BG206" s="227">
        <f>IF(N206="zákl. přenesená",J206,0)</f>
        <v>0</v>
      </c>
      <c r="BH206" s="227">
        <f>IF(N206="sníž. přenesená",J206,0)</f>
        <v>0</v>
      </c>
      <c r="BI206" s="227">
        <f>IF(N206="nulová",J206,0)</f>
        <v>0</v>
      </c>
      <c r="BJ206" s="20" t="s">
        <v>76</v>
      </c>
      <c r="BK206" s="227">
        <f>ROUND(I206*H206,2)</f>
        <v>0</v>
      </c>
      <c r="BL206" s="20" t="s">
        <v>200</v>
      </c>
      <c r="BM206" s="226" t="s">
        <v>940</v>
      </c>
    </row>
    <row r="207" s="2" customFormat="1">
      <c r="A207" s="41"/>
      <c r="B207" s="42"/>
      <c r="C207" s="43"/>
      <c r="D207" s="228" t="s">
        <v>202</v>
      </c>
      <c r="E207" s="43"/>
      <c r="F207" s="229" t="s">
        <v>8443</v>
      </c>
      <c r="G207" s="43"/>
      <c r="H207" s="43"/>
      <c r="I207" s="230"/>
      <c r="J207" s="43"/>
      <c r="K207" s="43"/>
      <c r="L207" s="47"/>
      <c r="M207" s="231"/>
      <c r="N207" s="232"/>
      <c r="O207" s="87"/>
      <c r="P207" s="87"/>
      <c r="Q207" s="87"/>
      <c r="R207" s="87"/>
      <c r="S207" s="87"/>
      <c r="T207" s="88"/>
      <c r="U207" s="41"/>
      <c r="V207" s="41"/>
      <c r="W207" s="41"/>
      <c r="X207" s="41"/>
      <c r="Y207" s="41"/>
      <c r="Z207" s="41"/>
      <c r="AA207" s="41"/>
      <c r="AB207" s="41"/>
      <c r="AC207" s="41"/>
      <c r="AD207" s="41"/>
      <c r="AE207" s="41"/>
      <c r="AT207" s="20" t="s">
        <v>202</v>
      </c>
      <c r="AU207" s="20" t="s">
        <v>76</v>
      </c>
    </row>
    <row r="208" s="2" customFormat="1" ht="16.5" customHeight="1">
      <c r="A208" s="41"/>
      <c r="B208" s="42"/>
      <c r="C208" s="215" t="s">
        <v>634</v>
      </c>
      <c r="D208" s="215" t="s">
        <v>195</v>
      </c>
      <c r="E208" s="216" t="s">
        <v>8444</v>
      </c>
      <c r="F208" s="217" t="s">
        <v>8443</v>
      </c>
      <c r="G208" s="218" t="s">
        <v>7202</v>
      </c>
      <c r="H208" s="219">
        <v>1</v>
      </c>
      <c r="I208" s="220"/>
      <c r="J208" s="221">
        <f>ROUND(I208*H208,2)</f>
        <v>0</v>
      </c>
      <c r="K208" s="217" t="s">
        <v>19</v>
      </c>
      <c r="L208" s="47"/>
      <c r="M208" s="222" t="s">
        <v>19</v>
      </c>
      <c r="N208" s="223" t="s">
        <v>40</v>
      </c>
      <c r="O208" s="87"/>
      <c r="P208" s="224">
        <f>O208*H208</f>
        <v>0</v>
      </c>
      <c r="Q208" s="224">
        <v>0</v>
      </c>
      <c r="R208" s="224">
        <f>Q208*H208</f>
        <v>0</v>
      </c>
      <c r="S208" s="224">
        <v>0</v>
      </c>
      <c r="T208" s="225">
        <f>S208*H208</f>
        <v>0</v>
      </c>
      <c r="U208" s="41"/>
      <c r="V208" s="41"/>
      <c r="W208" s="41"/>
      <c r="X208" s="41"/>
      <c r="Y208" s="41"/>
      <c r="Z208" s="41"/>
      <c r="AA208" s="41"/>
      <c r="AB208" s="41"/>
      <c r="AC208" s="41"/>
      <c r="AD208" s="41"/>
      <c r="AE208" s="41"/>
      <c r="AR208" s="226" t="s">
        <v>200</v>
      </c>
      <c r="AT208" s="226" t="s">
        <v>195</v>
      </c>
      <c r="AU208" s="226" t="s">
        <v>76</v>
      </c>
      <c r="AY208" s="20" t="s">
        <v>193</v>
      </c>
      <c r="BE208" s="227">
        <f>IF(N208="základní",J208,0)</f>
        <v>0</v>
      </c>
      <c r="BF208" s="227">
        <f>IF(N208="snížená",J208,0)</f>
        <v>0</v>
      </c>
      <c r="BG208" s="227">
        <f>IF(N208="zákl. přenesená",J208,0)</f>
        <v>0</v>
      </c>
      <c r="BH208" s="227">
        <f>IF(N208="sníž. přenesená",J208,0)</f>
        <v>0</v>
      </c>
      <c r="BI208" s="227">
        <f>IF(N208="nulová",J208,0)</f>
        <v>0</v>
      </c>
      <c r="BJ208" s="20" t="s">
        <v>76</v>
      </c>
      <c r="BK208" s="227">
        <f>ROUND(I208*H208,2)</f>
        <v>0</v>
      </c>
      <c r="BL208" s="20" t="s">
        <v>200</v>
      </c>
      <c r="BM208" s="226" t="s">
        <v>2383</v>
      </c>
    </row>
    <row r="209" s="2" customFormat="1">
      <c r="A209" s="41"/>
      <c r="B209" s="42"/>
      <c r="C209" s="43"/>
      <c r="D209" s="228" t="s">
        <v>202</v>
      </c>
      <c r="E209" s="43"/>
      <c r="F209" s="229" t="s">
        <v>8443</v>
      </c>
      <c r="G209" s="43"/>
      <c r="H209" s="43"/>
      <c r="I209" s="230"/>
      <c r="J209" s="43"/>
      <c r="K209" s="43"/>
      <c r="L209" s="47"/>
      <c r="M209" s="231"/>
      <c r="N209" s="232"/>
      <c r="O209" s="87"/>
      <c r="P209" s="87"/>
      <c r="Q209" s="87"/>
      <c r="R209" s="87"/>
      <c r="S209" s="87"/>
      <c r="T209" s="88"/>
      <c r="U209" s="41"/>
      <c r="V209" s="41"/>
      <c r="W209" s="41"/>
      <c r="X209" s="41"/>
      <c r="Y209" s="41"/>
      <c r="Z209" s="41"/>
      <c r="AA209" s="41"/>
      <c r="AB209" s="41"/>
      <c r="AC209" s="41"/>
      <c r="AD209" s="41"/>
      <c r="AE209" s="41"/>
      <c r="AT209" s="20" t="s">
        <v>202</v>
      </c>
      <c r="AU209" s="20" t="s">
        <v>76</v>
      </c>
    </row>
    <row r="210" s="2" customFormat="1" ht="16.5" customHeight="1">
      <c r="A210" s="41"/>
      <c r="B210" s="42"/>
      <c r="C210" s="215" t="s">
        <v>640</v>
      </c>
      <c r="D210" s="215" t="s">
        <v>195</v>
      </c>
      <c r="E210" s="216" t="s">
        <v>8445</v>
      </c>
      <c r="F210" s="217" t="s">
        <v>8446</v>
      </c>
      <c r="G210" s="218" t="s">
        <v>7202</v>
      </c>
      <c r="H210" s="219">
        <v>24</v>
      </c>
      <c r="I210" s="220"/>
      <c r="J210" s="221">
        <f>ROUND(I210*H210,2)</f>
        <v>0</v>
      </c>
      <c r="K210" s="217" t="s">
        <v>19</v>
      </c>
      <c r="L210" s="47"/>
      <c r="M210" s="222" t="s">
        <v>19</v>
      </c>
      <c r="N210" s="223" t="s">
        <v>40</v>
      </c>
      <c r="O210" s="87"/>
      <c r="P210" s="224">
        <f>O210*H210</f>
        <v>0</v>
      </c>
      <c r="Q210" s="224">
        <v>0</v>
      </c>
      <c r="R210" s="224">
        <f>Q210*H210</f>
        <v>0</v>
      </c>
      <c r="S210" s="224">
        <v>0</v>
      </c>
      <c r="T210" s="225">
        <f>S210*H210</f>
        <v>0</v>
      </c>
      <c r="U210" s="41"/>
      <c r="V210" s="41"/>
      <c r="W210" s="41"/>
      <c r="X210" s="41"/>
      <c r="Y210" s="41"/>
      <c r="Z210" s="41"/>
      <c r="AA210" s="41"/>
      <c r="AB210" s="41"/>
      <c r="AC210" s="41"/>
      <c r="AD210" s="41"/>
      <c r="AE210" s="41"/>
      <c r="AR210" s="226" t="s">
        <v>200</v>
      </c>
      <c r="AT210" s="226" t="s">
        <v>195</v>
      </c>
      <c r="AU210" s="226" t="s">
        <v>76</v>
      </c>
      <c r="AY210" s="20" t="s">
        <v>193</v>
      </c>
      <c r="BE210" s="227">
        <f>IF(N210="základní",J210,0)</f>
        <v>0</v>
      </c>
      <c r="BF210" s="227">
        <f>IF(N210="snížená",J210,0)</f>
        <v>0</v>
      </c>
      <c r="BG210" s="227">
        <f>IF(N210="zákl. přenesená",J210,0)</f>
        <v>0</v>
      </c>
      <c r="BH210" s="227">
        <f>IF(N210="sníž. přenesená",J210,0)</f>
        <v>0</v>
      </c>
      <c r="BI210" s="227">
        <f>IF(N210="nulová",J210,0)</f>
        <v>0</v>
      </c>
      <c r="BJ210" s="20" t="s">
        <v>76</v>
      </c>
      <c r="BK210" s="227">
        <f>ROUND(I210*H210,2)</f>
        <v>0</v>
      </c>
      <c r="BL210" s="20" t="s">
        <v>200</v>
      </c>
      <c r="BM210" s="226" t="s">
        <v>2393</v>
      </c>
    </row>
    <row r="211" s="2" customFormat="1">
      <c r="A211" s="41"/>
      <c r="B211" s="42"/>
      <c r="C211" s="43"/>
      <c r="D211" s="228" t="s">
        <v>202</v>
      </c>
      <c r="E211" s="43"/>
      <c r="F211" s="229" t="s">
        <v>8446</v>
      </c>
      <c r="G211" s="43"/>
      <c r="H211" s="43"/>
      <c r="I211" s="230"/>
      <c r="J211" s="43"/>
      <c r="K211" s="43"/>
      <c r="L211" s="47"/>
      <c r="M211" s="231"/>
      <c r="N211" s="232"/>
      <c r="O211" s="87"/>
      <c r="P211" s="87"/>
      <c r="Q211" s="87"/>
      <c r="R211" s="87"/>
      <c r="S211" s="87"/>
      <c r="T211" s="88"/>
      <c r="U211" s="41"/>
      <c r="V211" s="41"/>
      <c r="W211" s="41"/>
      <c r="X211" s="41"/>
      <c r="Y211" s="41"/>
      <c r="Z211" s="41"/>
      <c r="AA211" s="41"/>
      <c r="AB211" s="41"/>
      <c r="AC211" s="41"/>
      <c r="AD211" s="41"/>
      <c r="AE211" s="41"/>
      <c r="AT211" s="20" t="s">
        <v>202</v>
      </c>
      <c r="AU211" s="20" t="s">
        <v>76</v>
      </c>
    </row>
    <row r="212" s="2" customFormat="1" ht="16.5" customHeight="1">
      <c r="A212" s="41"/>
      <c r="B212" s="42"/>
      <c r="C212" s="215" t="s">
        <v>647</v>
      </c>
      <c r="D212" s="215" t="s">
        <v>195</v>
      </c>
      <c r="E212" s="216" t="s">
        <v>8447</v>
      </c>
      <c r="F212" s="217" t="s">
        <v>8448</v>
      </c>
      <c r="G212" s="218" t="s">
        <v>7202</v>
      </c>
      <c r="H212" s="219">
        <v>24</v>
      </c>
      <c r="I212" s="220"/>
      <c r="J212" s="221">
        <f>ROUND(I212*H212,2)</f>
        <v>0</v>
      </c>
      <c r="K212" s="217" t="s">
        <v>19</v>
      </c>
      <c r="L212" s="47"/>
      <c r="M212" s="222" t="s">
        <v>19</v>
      </c>
      <c r="N212" s="223" t="s">
        <v>40</v>
      </c>
      <c r="O212" s="87"/>
      <c r="P212" s="224">
        <f>O212*H212</f>
        <v>0</v>
      </c>
      <c r="Q212" s="224">
        <v>0</v>
      </c>
      <c r="R212" s="224">
        <f>Q212*H212</f>
        <v>0</v>
      </c>
      <c r="S212" s="224">
        <v>0</v>
      </c>
      <c r="T212" s="225">
        <f>S212*H212</f>
        <v>0</v>
      </c>
      <c r="U212" s="41"/>
      <c r="V212" s="41"/>
      <c r="W212" s="41"/>
      <c r="X212" s="41"/>
      <c r="Y212" s="41"/>
      <c r="Z212" s="41"/>
      <c r="AA212" s="41"/>
      <c r="AB212" s="41"/>
      <c r="AC212" s="41"/>
      <c r="AD212" s="41"/>
      <c r="AE212" s="41"/>
      <c r="AR212" s="226" t="s">
        <v>200</v>
      </c>
      <c r="AT212" s="226" t="s">
        <v>195</v>
      </c>
      <c r="AU212" s="226" t="s">
        <v>76</v>
      </c>
      <c r="AY212" s="20" t="s">
        <v>193</v>
      </c>
      <c r="BE212" s="227">
        <f>IF(N212="základní",J212,0)</f>
        <v>0</v>
      </c>
      <c r="BF212" s="227">
        <f>IF(N212="snížená",J212,0)</f>
        <v>0</v>
      </c>
      <c r="BG212" s="227">
        <f>IF(N212="zákl. přenesená",J212,0)</f>
        <v>0</v>
      </c>
      <c r="BH212" s="227">
        <f>IF(N212="sníž. přenesená",J212,0)</f>
        <v>0</v>
      </c>
      <c r="BI212" s="227">
        <f>IF(N212="nulová",J212,0)</f>
        <v>0</v>
      </c>
      <c r="BJ212" s="20" t="s">
        <v>76</v>
      </c>
      <c r="BK212" s="227">
        <f>ROUND(I212*H212,2)</f>
        <v>0</v>
      </c>
      <c r="BL212" s="20" t="s">
        <v>200</v>
      </c>
      <c r="BM212" s="226" t="s">
        <v>2406</v>
      </c>
    </row>
    <row r="213" s="2" customFormat="1">
      <c r="A213" s="41"/>
      <c r="B213" s="42"/>
      <c r="C213" s="43"/>
      <c r="D213" s="228" t="s">
        <v>202</v>
      </c>
      <c r="E213" s="43"/>
      <c r="F213" s="229" t="s">
        <v>8448</v>
      </c>
      <c r="G213" s="43"/>
      <c r="H213" s="43"/>
      <c r="I213" s="230"/>
      <c r="J213" s="43"/>
      <c r="K213" s="43"/>
      <c r="L213" s="47"/>
      <c r="M213" s="231"/>
      <c r="N213" s="232"/>
      <c r="O213" s="87"/>
      <c r="P213" s="87"/>
      <c r="Q213" s="87"/>
      <c r="R213" s="87"/>
      <c r="S213" s="87"/>
      <c r="T213" s="88"/>
      <c r="U213" s="41"/>
      <c r="V213" s="41"/>
      <c r="W213" s="41"/>
      <c r="X213" s="41"/>
      <c r="Y213" s="41"/>
      <c r="Z213" s="41"/>
      <c r="AA213" s="41"/>
      <c r="AB213" s="41"/>
      <c r="AC213" s="41"/>
      <c r="AD213" s="41"/>
      <c r="AE213" s="41"/>
      <c r="AT213" s="20" t="s">
        <v>202</v>
      </c>
      <c r="AU213" s="20" t="s">
        <v>76</v>
      </c>
    </row>
    <row r="214" s="2" customFormat="1" ht="16.5" customHeight="1">
      <c r="A214" s="41"/>
      <c r="B214" s="42"/>
      <c r="C214" s="215" t="s">
        <v>653</v>
      </c>
      <c r="D214" s="215" t="s">
        <v>195</v>
      </c>
      <c r="E214" s="216" t="s">
        <v>8449</v>
      </c>
      <c r="F214" s="217" t="s">
        <v>8450</v>
      </c>
      <c r="G214" s="218" t="s">
        <v>7202</v>
      </c>
      <c r="H214" s="219">
        <v>1</v>
      </c>
      <c r="I214" s="220"/>
      <c r="J214" s="221">
        <f>ROUND(I214*H214,2)</f>
        <v>0</v>
      </c>
      <c r="K214" s="217" t="s">
        <v>19</v>
      </c>
      <c r="L214" s="47"/>
      <c r="M214" s="222" t="s">
        <v>19</v>
      </c>
      <c r="N214" s="223" t="s">
        <v>40</v>
      </c>
      <c r="O214" s="87"/>
      <c r="P214" s="224">
        <f>O214*H214</f>
        <v>0</v>
      </c>
      <c r="Q214" s="224">
        <v>0</v>
      </c>
      <c r="R214" s="224">
        <f>Q214*H214</f>
        <v>0</v>
      </c>
      <c r="S214" s="224">
        <v>0</v>
      </c>
      <c r="T214" s="225">
        <f>S214*H214</f>
        <v>0</v>
      </c>
      <c r="U214" s="41"/>
      <c r="V214" s="41"/>
      <c r="W214" s="41"/>
      <c r="X214" s="41"/>
      <c r="Y214" s="41"/>
      <c r="Z214" s="41"/>
      <c r="AA214" s="41"/>
      <c r="AB214" s="41"/>
      <c r="AC214" s="41"/>
      <c r="AD214" s="41"/>
      <c r="AE214" s="41"/>
      <c r="AR214" s="226" t="s">
        <v>200</v>
      </c>
      <c r="AT214" s="226" t="s">
        <v>195</v>
      </c>
      <c r="AU214" s="226" t="s">
        <v>76</v>
      </c>
      <c r="AY214" s="20" t="s">
        <v>193</v>
      </c>
      <c r="BE214" s="227">
        <f>IF(N214="základní",J214,0)</f>
        <v>0</v>
      </c>
      <c r="BF214" s="227">
        <f>IF(N214="snížená",J214,0)</f>
        <v>0</v>
      </c>
      <c r="BG214" s="227">
        <f>IF(N214="zákl. přenesená",J214,0)</f>
        <v>0</v>
      </c>
      <c r="BH214" s="227">
        <f>IF(N214="sníž. přenesená",J214,0)</f>
        <v>0</v>
      </c>
      <c r="BI214" s="227">
        <f>IF(N214="nulová",J214,0)</f>
        <v>0</v>
      </c>
      <c r="BJ214" s="20" t="s">
        <v>76</v>
      </c>
      <c r="BK214" s="227">
        <f>ROUND(I214*H214,2)</f>
        <v>0</v>
      </c>
      <c r="BL214" s="20" t="s">
        <v>200</v>
      </c>
      <c r="BM214" s="226" t="s">
        <v>2420</v>
      </c>
    </row>
    <row r="215" s="2" customFormat="1">
      <c r="A215" s="41"/>
      <c r="B215" s="42"/>
      <c r="C215" s="43"/>
      <c r="D215" s="228" t="s">
        <v>202</v>
      </c>
      <c r="E215" s="43"/>
      <c r="F215" s="229" t="s">
        <v>8450</v>
      </c>
      <c r="G215" s="43"/>
      <c r="H215" s="43"/>
      <c r="I215" s="230"/>
      <c r="J215" s="43"/>
      <c r="K215" s="43"/>
      <c r="L215" s="47"/>
      <c r="M215" s="231"/>
      <c r="N215" s="232"/>
      <c r="O215" s="87"/>
      <c r="P215" s="87"/>
      <c r="Q215" s="87"/>
      <c r="R215" s="87"/>
      <c r="S215" s="87"/>
      <c r="T215" s="88"/>
      <c r="U215" s="41"/>
      <c r="V215" s="41"/>
      <c r="W215" s="41"/>
      <c r="X215" s="41"/>
      <c r="Y215" s="41"/>
      <c r="Z215" s="41"/>
      <c r="AA215" s="41"/>
      <c r="AB215" s="41"/>
      <c r="AC215" s="41"/>
      <c r="AD215" s="41"/>
      <c r="AE215" s="41"/>
      <c r="AT215" s="20" t="s">
        <v>202</v>
      </c>
      <c r="AU215" s="20" t="s">
        <v>76</v>
      </c>
    </row>
    <row r="216" s="2" customFormat="1" ht="16.5" customHeight="1">
      <c r="A216" s="41"/>
      <c r="B216" s="42"/>
      <c r="C216" s="215" t="s">
        <v>659</v>
      </c>
      <c r="D216" s="215" t="s">
        <v>195</v>
      </c>
      <c r="E216" s="216" t="s">
        <v>8449</v>
      </c>
      <c r="F216" s="217" t="s">
        <v>8450</v>
      </c>
      <c r="G216" s="218" t="s">
        <v>7202</v>
      </c>
      <c r="H216" s="219">
        <v>1</v>
      </c>
      <c r="I216" s="220"/>
      <c r="J216" s="221">
        <f>ROUND(I216*H216,2)</f>
        <v>0</v>
      </c>
      <c r="K216" s="217" t="s">
        <v>19</v>
      </c>
      <c r="L216" s="47"/>
      <c r="M216" s="222" t="s">
        <v>19</v>
      </c>
      <c r="N216" s="223" t="s">
        <v>40</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200</v>
      </c>
      <c r="AT216" s="226" t="s">
        <v>195</v>
      </c>
      <c r="AU216" s="226" t="s">
        <v>76</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200</v>
      </c>
      <c r="BM216" s="226" t="s">
        <v>2430</v>
      </c>
    </row>
    <row r="217" s="2" customFormat="1">
      <c r="A217" s="41"/>
      <c r="B217" s="42"/>
      <c r="C217" s="43"/>
      <c r="D217" s="228" t="s">
        <v>202</v>
      </c>
      <c r="E217" s="43"/>
      <c r="F217" s="229" t="s">
        <v>8450</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76</v>
      </c>
    </row>
    <row r="218" s="2" customFormat="1" ht="16.5" customHeight="1">
      <c r="A218" s="41"/>
      <c r="B218" s="42"/>
      <c r="C218" s="215" t="s">
        <v>665</v>
      </c>
      <c r="D218" s="215" t="s">
        <v>195</v>
      </c>
      <c r="E218" s="216" t="s">
        <v>8451</v>
      </c>
      <c r="F218" s="217" t="s">
        <v>8452</v>
      </c>
      <c r="G218" s="218" t="s">
        <v>7202</v>
      </c>
      <c r="H218" s="219">
        <v>5</v>
      </c>
      <c r="I218" s="220"/>
      <c r="J218" s="221">
        <f>ROUND(I218*H218,2)</f>
        <v>0</v>
      </c>
      <c r="K218" s="217" t="s">
        <v>19</v>
      </c>
      <c r="L218" s="47"/>
      <c r="M218" s="222" t="s">
        <v>19</v>
      </c>
      <c r="N218" s="223" t="s">
        <v>40</v>
      </c>
      <c r="O218" s="87"/>
      <c r="P218" s="224">
        <f>O218*H218</f>
        <v>0</v>
      </c>
      <c r="Q218" s="224">
        <v>0</v>
      </c>
      <c r="R218" s="224">
        <f>Q218*H218</f>
        <v>0</v>
      </c>
      <c r="S218" s="224">
        <v>0</v>
      </c>
      <c r="T218" s="225">
        <f>S218*H218</f>
        <v>0</v>
      </c>
      <c r="U218" s="41"/>
      <c r="V218" s="41"/>
      <c r="W218" s="41"/>
      <c r="X218" s="41"/>
      <c r="Y218" s="41"/>
      <c r="Z218" s="41"/>
      <c r="AA218" s="41"/>
      <c r="AB218" s="41"/>
      <c r="AC218" s="41"/>
      <c r="AD218" s="41"/>
      <c r="AE218" s="41"/>
      <c r="AR218" s="226" t="s">
        <v>200</v>
      </c>
      <c r="AT218" s="226" t="s">
        <v>195</v>
      </c>
      <c r="AU218" s="226" t="s">
        <v>76</v>
      </c>
      <c r="AY218" s="20" t="s">
        <v>193</v>
      </c>
      <c r="BE218" s="227">
        <f>IF(N218="základní",J218,0)</f>
        <v>0</v>
      </c>
      <c r="BF218" s="227">
        <f>IF(N218="snížená",J218,0)</f>
        <v>0</v>
      </c>
      <c r="BG218" s="227">
        <f>IF(N218="zákl. přenesená",J218,0)</f>
        <v>0</v>
      </c>
      <c r="BH218" s="227">
        <f>IF(N218="sníž. přenesená",J218,0)</f>
        <v>0</v>
      </c>
      <c r="BI218" s="227">
        <f>IF(N218="nulová",J218,0)</f>
        <v>0</v>
      </c>
      <c r="BJ218" s="20" t="s">
        <v>76</v>
      </c>
      <c r="BK218" s="227">
        <f>ROUND(I218*H218,2)</f>
        <v>0</v>
      </c>
      <c r="BL218" s="20" t="s">
        <v>200</v>
      </c>
      <c r="BM218" s="226" t="s">
        <v>2447</v>
      </c>
    </row>
    <row r="219" s="2" customFormat="1">
      <c r="A219" s="41"/>
      <c r="B219" s="42"/>
      <c r="C219" s="43"/>
      <c r="D219" s="228" t="s">
        <v>202</v>
      </c>
      <c r="E219" s="43"/>
      <c r="F219" s="229" t="s">
        <v>8452</v>
      </c>
      <c r="G219" s="43"/>
      <c r="H219" s="43"/>
      <c r="I219" s="230"/>
      <c r="J219" s="43"/>
      <c r="K219" s="43"/>
      <c r="L219" s="47"/>
      <c r="M219" s="231"/>
      <c r="N219" s="232"/>
      <c r="O219" s="87"/>
      <c r="P219" s="87"/>
      <c r="Q219" s="87"/>
      <c r="R219" s="87"/>
      <c r="S219" s="87"/>
      <c r="T219" s="88"/>
      <c r="U219" s="41"/>
      <c r="V219" s="41"/>
      <c r="W219" s="41"/>
      <c r="X219" s="41"/>
      <c r="Y219" s="41"/>
      <c r="Z219" s="41"/>
      <c r="AA219" s="41"/>
      <c r="AB219" s="41"/>
      <c r="AC219" s="41"/>
      <c r="AD219" s="41"/>
      <c r="AE219" s="41"/>
      <c r="AT219" s="20" t="s">
        <v>202</v>
      </c>
      <c r="AU219" s="20" t="s">
        <v>76</v>
      </c>
    </row>
    <row r="220" s="2" customFormat="1" ht="16.5" customHeight="1">
      <c r="A220" s="41"/>
      <c r="B220" s="42"/>
      <c r="C220" s="215" t="s">
        <v>667</v>
      </c>
      <c r="D220" s="215" t="s">
        <v>195</v>
      </c>
      <c r="E220" s="216" t="s">
        <v>8453</v>
      </c>
      <c r="F220" s="217" t="s">
        <v>8454</v>
      </c>
      <c r="G220" s="218" t="s">
        <v>7202</v>
      </c>
      <c r="H220" s="219">
        <v>5</v>
      </c>
      <c r="I220" s="220"/>
      <c r="J220" s="221">
        <f>ROUND(I220*H220,2)</f>
        <v>0</v>
      </c>
      <c r="K220" s="217" t="s">
        <v>19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200</v>
      </c>
      <c r="AT220" s="226" t="s">
        <v>195</v>
      </c>
      <c r="AU220" s="226" t="s">
        <v>76</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200</v>
      </c>
      <c r="BM220" s="226" t="s">
        <v>2465</v>
      </c>
    </row>
    <row r="221" s="2" customFormat="1">
      <c r="A221" s="41"/>
      <c r="B221" s="42"/>
      <c r="C221" s="43"/>
      <c r="D221" s="228" t="s">
        <v>202</v>
      </c>
      <c r="E221" s="43"/>
      <c r="F221" s="229" t="s">
        <v>8454</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76</v>
      </c>
    </row>
    <row r="222" s="2" customFormat="1" ht="16.5" customHeight="1">
      <c r="A222" s="41"/>
      <c r="B222" s="42"/>
      <c r="C222" s="215" t="s">
        <v>673</v>
      </c>
      <c r="D222" s="215" t="s">
        <v>195</v>
      </c>
      <c r="E222" s="216" t="s">
        <v>8455</v>
      </c>
      <c r="F222" s="217" t="s">
        <v>8456</v>
      </c>
      <c r="G222" s="218" t="s">
        <v>7202</v>
      </c>
      <c r="H222" s="219">
        <v>1</v>
      </c>
      <c r="I222" s="220"/>
      <c r="J222" s="221">
        <f>ROUND(I222*H222,2)</f>
        <v>0</v>
      </c>
      <c r="K222" s="217" t="s">
        <v>19</v>
      </c>
      <c r="L222" s="47"/>
      <c r="M222" s="222" t="s">
        <v>19</v>
      </c>
      <c r="N222" s="223" t="s">
        <v>40</v>
      </c>
      <c r="O222" s="87"/>
      <c r="P222" s="224">
        <f>O222*H222</f>
        <v>0</v>
      </c>
      <c r="Q222" s="224">
        <v>0</v>
      </c>
      <c r="R222" s="224">
        <f>Q222*H222</f>
        <v>0</v>
      </c>
      <c r="S222" s="224">
        <v>0</v>
      </c>
      <c r="T222" s="225">
        <f>S222*H222</f>
        <v>0</v>
      </c>
      <c r="U222" s="41"/>
      <c r="V222" s="41"/>
      <c r="W222" s="41"/>
      <c r="X222" s="41"/>
      <c r="Y222" s="41"/>
      <c r="Z222" s="41"/>
      <c r="AA222" s="41"/>
      <c r="AB222" s="41"/>
      <c r="AC222" s="41"/>
      <c r="AD222" s="41"/>
      <c r="AE222" s="41"/>
      <c r="AR222" s="226" t="s">
        <v>200</v>
      </c>
      <c r="AT222" s="226" t="s">
        <v>195</v>
      </c>
      <c r="AU222" s="226" t="s">
        <v>76</v>
      </c>
      <c r="AY222" s="20" t="s">
        <v>193</v>
      </c>
      <c r="BE222" s="227">
        <f>IF(N222="základní",J222,0)</f>
        <v>0</v>
      </c>
      <c r="BF222" s="227">
        <f>IF(N222="snížená",J222,0)</f>
        <v>0</v>
      </c>
      <c r="BG222" s="227">
        <f>IF(N222="zákl. přenesená",J222,0)</f>
        <v>0</v>
      </c>
      <c r="BH222" s="227">
        <f>IF(N222="sníž. přenesená",J222,0)</f>
        <v>0</v>
      </c>
      <c r="BI222" s="227">
        <f>IF(N222="nulová",J222,0)</f>
        <v>0</v>
      </c>
      <c r="BJ222" s="20" t="s">
        <v>76</v>
      </c>
      <c r="BK222" s="227">
        <f>ROUND(I222*H222,2)</f>
        <v>0</v>
      </c>
      <c r="BL222" s="20" t="s">
        <v>200</v>
      </c>
      <c r="BM222" s="226" t="s">
        <v>2480</v>
      </c>
    </row>
    <row r="223" s="2" customFormat="1">
      <c r="A223" s="41"/>
      <c r="B223" s="42"/>
      <c r="C223" s="43"/>
      <c r="D223" s="228" t="s">
        <v>202</v>
      </c>
      <c r="E223" s="43"/>
      <c r="F223" s="229" t="s">
        <v>8456</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202</v>
      </c>
      <c r="AU223" s="20" t="s">
        <v>76</v>
      </c>
    </row>
    <row r="224" s="2" customFormat="1" ht="16.5" customHeight="1">
      <c r="A224" s="41"/>
      <c r="B224" s="42"/>
      <c r="C224" s="215" t="s">
        <v>681</v>
      </c>
      <c r="D224" s="215" t="s">
        <v>195</v>
      </c>
      <c r="E224" s="216" t="s">
        <v>8457</v>
      </c>
      <c r="F224" s="217" t="s">
        <v>8458</v>
      </c>
      <c r="G224" s="218" t="s">
        <v>7202</v>
      </c>
      <c r="H224" s="219">
        <v>1</v>
      </c>
      <c r="I224" s="220"/>
      <c r="J224" s="221">
        <f>ROUND(I224*H224,2)</f>
        <v>0</v>
      </c>
      <c r="K224" s="217" t="s">
        <v>19</v>
      </c>
      <c r="L224" s="47"/>
      <c r="M224" s="222" t="s">
        <v>19</v>
      </c>
      <c r="N224" s="223" t="s">
        <v>40</v>
      </c>
      <c r="O224" s="87"/>
      <c r="P224" s="224">
        <f>O224*H224</f>
        <v>0</v>
      </c>
      <c r="Q224" s="224">
        <v>0</v>
      </c>
      <c r="R224" s="224">
        <f>Q224*H224</f>
        <v>0</v>
      </c>
      <c r="S224" s="224">
        <v>0</v>
      </c>
      <c r="T224" s="225">
        <f>S224*H224</f>
        <v>0</v>
      </c>
      <c r="U224" s="41"/>
      <c r="V224" s="41"/>
      <c r="W224" s="41"/>
      <c r="X224" s="41"/>
      <c r="Y224" s="41"/>
      <c r="Z224" s="41"/>
      <c r="AA224" s="41"/>
      <c r="AB224" s="41"/>
      <c r="AC224" s="41"/>
      <c r="AD224" s="41"/>
      <c r="AE224" s="41"/>
      <c r="AR224" s="226" t="s">
        <v>200</v>
      </c>
      <c r="AT224" s="226" t="s">
        <v>195</v>
      </c>
      <c r="AU224" s="226" t="s">
        <v>76</v>
      </c>
      <c r="AY224" s="20" t="s">
        <v>193</v>
      </c>
      <c r="BE224" s="227">
        <f>IF(N224="základní",J224,0)</f>
        <v>0</v>
      </c>
      <c r="BF224" s="227">
        <f>IF(N224="snížená",J224,0)</f>
        <v>0</v>
      </c>
      <c r="BG224" s="227">
        <f>IF(N224="zákl. přenesená",J224,0)</f>
        <v>0</v>
      </c>
      <c r="BH224" s="227">
        <f>IF(N224="sníž. přenesená",J224,0)</f>
        <v>0</v>
      </c>
      <c r="BI224" s="227">
        <f>IF(N224="nulová",J224,0)</f>
        <v>0</v>
      </c>
      <c r="BJ224" s="20" t="s">
        <v>76</v>
      </c>
      <c r="BK224" s="227">
        <f>ROUND(I224*H224,2)</f>
        <v>0</v>
      </c>
      <c r="BL224" s="20" t="s">
        <v>200</v>
      </c>
      <c r="BM224" s="226" t="s">
        <v>2490</v>
      </c>
    </row>
    <row r="225" s="2" customFormat="1">
      <c r="A225" s="41"/>
      <c r="B225" s="42"/>
      <c r="C225" s="43"/>
      <c r="D225" s="228" t="s">
        <v>202</v>
      </c>
      <c r="E225" s="43"/>
      <c r="F225" s="229" t="s">
        <v>8458</v>
      </c>
      <c r="G225" s="43"/>
      <c r="H225" s="43"/>
      <c r="I225" s="230"/>
      <c r="J225" s="43"/>
      <c r="K225" s="43"/>
      <c r="L225" s="47"/>
      <c r="M225" s="231"/>
      <c r="N225" s="232"/>
      <c r="O225" s="87"/>
      <c r="P225" s="87"/>
      <c r="Q225" s="87"/>
      <c r="R225" s="87"/>
      <c r="S225" s="87"/>
      <c r="T225" s="88"/>
      <c r="U225" s="41"/>
      <c r="V225" s="41"/>
      <c r="W225" s="41"/>
      <c r="X225" s="41"/>
      <c r="Y225" s="41"/>
      <c r="Z225" s="41"/>
      <c r="AA225" s="41"/>
      <c r="AB225" s="41"/>
      <c r="AC225" s="41"/>
      <c r="AD225" s="41"/>
      <c r="AE225" s="41"/>
      <c r="AT225" s="20" t="s">
        <v>202</v>
      </c>
      <c r="AU225" s="20" t="s">
        <v>76</v>
      </c>
    </row>
    <row r="226" s="2" customFormat="1" ht="16.5" customHeight="1">
      <c r="A226" s="41"/>
      <c r="B226" s="42"/>
      <c r="C226" s="215" t="s">
        <v>691</v>
      </c>
      <c r="D226" s="215" t="s">
        <v>195</v>
      </c>
      <c r="E226" s="216" t="s">
        <v>8459</v>
      </c>
      <c r="F226" s="217" t="s">
        <v>8460</v>
      </c>
      <c r="G226" s="218" t="s">
        <v>7202</v>
      </c>
      <c r="H226" s="219">
        <v>1</v>
      </c>
      <c r="I226" s="220"/>
      <c r="J226" s="221">
        <f>ROUND(I226*H226,2)</f>
        <v>0</v>
      </c>
      <c r="K226" s="217" t="s">
        <v>19</v>
      </c>
      <c r="L226" s="47"/>
      <c r="M226" s="222" t="s">
        <v>19</v>
      </c>
      <c r="N226" s="223" t="s">
        <v>40</v>
      </c>
      <c r="O226" s="87"/>
      <c r="P226" s="224">
        <f>O226*H226</f>
        <v>0</v>
      </c>
      <c r="Q226" s="224">
        <v>0</v>
      </c>
      <c r="R226" s="224">
        <f>Q226*H226</f>
        <v>0</v>
      </c>
      <c r="S226" s="224">
        <v>0</v>
      </c>
      <c r="T226" s="225">
        <f>S226*H226</f>
        <v>0</v>
      </c>
      <c r="U226" s="41"/>
      <c r="V226" s="41"/>
      <c r="W226" s="41"/>
      <c r="X226" s="41"/>
      <c r="Y226" s="41"/>
      <c r="Z226" s="41"/>
      <c r="AA226" s="41"/>
      <c r="AB226" s="41"/>
      <c r="AC226" s="41"/>
      <c r="AD226" s="41"/>
      <c r="AE226" s="41"/>
      <c r="AR226" s="226" t="s">
        <v>200</v>
      </c>
      <c r="AT226" s="226" t="s">
        <v>195</v>
      </c>
      <c r="AU226" s="226" t="s">
        <v>76</v>
      </c>
      <c r="AY226" s="20" t="s">
        <v>193</v>
      </c>
      <c r="BE226" s="227">
        <f>IF(N226="základní",J226,0)</f>
        <v>0</v>
      </c>
      <c r="BF226" s="227">
        <f>IF(N226="snížená",J226,0)</f>
        <v>0</v>
      </c>
      <c r="BG226" s="227">
        <f>IF(N226="zákl. přenesená",J226,0)</f>
        <v>0</v>
      </c>
      <c r="BH226" s="227">
        <f>IF(N226="sníž. přenesená",J226,0)</f>
        <v>0</v>
      </c>
      <c r="BI226" s="227">
        <f>IF(N226="nulová",J226,0)</f>
        <v>0</v>
      </c>
      <c r="BJ226" s="20" t="s">
        <v>76</v>
      </c>
      <c r="BK226" s="227">
        <f>ROUND(I226*H226,2)</f>
        <v>0</v>
      </c>
      <c r="BL226" s="20" t="s">
        <v>200</v>
      </c>
      <c r="BM226" s="226" t="s">
        <v>2502</v>
      </c>
    </row>
    <row r="227" s="2" customFormat="1">
      <c r="A227" s="41"/>
      <c r="B227" s="42"/>
      <c r="C227" s="43"/>
      <c r="D227" s="228" t="s">
        <v>202</v>
      </c>
      <c r="E227" s="43"/>
      <c r="F227" s="229" t="s">
        <v>8460</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202</v>
      </c>
      <c r="AU227" s="20" t="s">
        <v>76</v>
      </c>
    </row>
    <row r="228" s="2" customFormat="1" ht="16.5" customHeight="1">
      <c r="A228" s="41"/>
      <c r="B228" s="42"/>
      <c r="C228" s="215" t="s">
        <v>701</v>
      </c>
      <c r="D228" s="215" t="s">
        <v>195</v>
      </c>
      <c r="E228" s="216" t="s">
        <v>8461</v>
      </c>
      <c r="F228" s="217" t="s">
        <v>8462</v>
      </c>
      <c r="G228" s="218" t="s">
        <v>7202</v>
      </c>
      <c r="H228" s="219">
        <v>1</v>
      </c>
      <c r="I228" s="220"/>
      <c r="J228" s="221">
        <f>ROUND(I228*H228,2)</f>
        <v>0</v>
      </c>
      <c r="K228" s="217" t="s">
        <v>19</v>
      </c>
      <c r="L228" s="47"/>
      <c r="M228" s="222" t="s">
        <v>19</v>
      </c>
      <c r="N228" s="223" t="s">
        <v>40</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200</v>
      </c>
      <c r="AT228" s="226" t="s">
        <v>195</v>
      </c>
      <c r="AU228" s="226" t="s">
        <v>76</v>
      </c>
      <c r="AY228" s="20" t="s">
        <v>193</v>
      </c>
      <c r="BE228" s="227">
        <f>IF(N228="základní",J228,0)</f>
        <v>0</v>
      </c>
      <c r="BF228" s="227">
        <f>IF(N228="snížená",J228,0)</f>
        <v>0</v>
      </c>
      <c r="BG228" s="227">
        <f>IF(N228="zákl. přenesená",J228,0)</f>
        <v>0</v>
      </c>
      <c r="BH228" s="227">
        <f>IF(N228="sníž. přenesená",J228,0)</f>
        <v>0</v>
      </c>
      <c r="BI228" s="227">
        <f>IF(N228="nulová",J228,0)</f>
        <v>0</v>
      </c>
      <c r="BJ228" s="20" t="s">
        <v>76</v>
      </c>
      <c r="BK228" s="227">
        <f>ROUND(I228*H228,2)</f>
        <v>0</v>
      </c>
      <c r="BL228" s="20" t="s">
        <v>200</v>
      </c>
      <c r="BM228" s="226" t="s">
        <v>2516</v>
      </c>
    </row>
    <row r="229" s="2" customFormat="1">
      <c r="A229" s="41"/>
      <c r="B229" s="42"/>
      <c r="C229" s="43"/>
      <c r="D229" s="228" t="s">
        <v>202</v>
      </c>
      <c r="E229" s="43"/>
      <c r="F229" s="229" t="s">
        <v>8462</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202</v>
      </c>
      <c r="AU229" s="20" t="s">
        <v>76</v>
      </c>
    </row>
    <row r="230" s="2" customFormat="1" ht="16.5" customHeight="1">
      <c r="A230" s="41"/>
      <c r="B230" s="42"/>
      <c r="C230" s="215" t="s">
        <v>710</v>
      </c>
      <c r="D230" s="215" t="s">
        <v>195</v>
      </c>
      <c r="E230" s="216" t="s">
        <v>8463</v>
      </c>
      <c r="F230" s="217" t="s">
        <v>8462</v>
      </c>
      <c r="G230" s="218" t="s">
        <v>7202</v>
      </c>
      <c r="H230" s="219">
        <v>1</v>
      </c>
      <c r="I230" s="220"/>
      <c r="J230" s="221">
        <f>ROUND(I230*H230,2)</f>
        <v>0</v>
      </c>
      <c r="K230" s="217" t="s">
        <v>19</v>
      </c>
      <c r="L230" s="47"/>
      <c r="M230" s="222" t="s">
        <v>19</v>
      </c>
      <c r="N230" s="223" t="s">
        <v>40</v>
      </c>
      <c r="O230" s="87"/>
      <c r="P230" s="224">
        <f>O230*H230</f>
        <v>0</v>
      </c>
      <c r="Q230" s="224">
        <v>0</v>
      </c>
      <c r="R230" s="224">
        <f>Q230*H230</f>
        <v>0</v>
      </c>
      <c r="S230" s="224">
        <v>0</v>
      </c>
      <c r="T230" s="225">
        <f>S230*H230</f>
        <v>0</v>
      </c>
      <c r="U230" s="41"/>
      <c r="V230" s="41"/>
      <c r="W230" s="41"/>
      <c r="X230" s="41"/>
      <c r="Y230" s="41"/>
      <c r="Z230" s="41"/>
      <c r="AA230" s="41"/>
      <c r="AB230" s="41"/>
      <c r="AC230" s="41"/>
      <c r="AD230" s="41"/>
      <c r="AE230" s="41"/>
      <c r="AR230" s="226" t="s">
        <v>200</v>
      </c>
      <c r="AT230" s="226" t="s">
        <v>195</v>
      </c>
      <c r="AU230" s="226" t="s">
        <v>76</v>
      </c>
      <c r="AY230" s="20" t="s">
        <v>193</v>
      </c>
      <c r="BE230" s="227">
        <f>IF(N230="základní",J230,0)</f>
        <v>0</v>
      </c>
      <c r="BF230" s="227">
        <f>IF(N230="snížená",J230,0)</f>
        <v>0</v>
      </c>
      <c r="BG230" s="227">
        <f>IF(N230="zákl. přenesená",J230,0)</f>
        <v>0</v>
      </c>
      <c r="BH230" s="227">
        <f>IF(N230="sníž. přenesená",J230,0)</f>
        <v>0</v>
      </c>
      <c r="BI230" s="227">
        <f>IF(N230="nulová",J230,0)</f>
        <v>0</v>
      </c>
      <c r="BJ230" s="20" t="s">
        <v>76</v>
      </c>
      <c r="BK230" s="227">
        <f>ROUND(I230*H230,2)</f>
        <v>0</v>
      </c>
      <c r="BL230" s="20" t="s">
        <v>200</v>
      </c>
      <c r="BM230" s="226" t="s">
        <v>2529</v>
      </c>
    </row>
    <row r="231" s="2" customFormat="1">
      <c r="A231" s="41"/>
      <c r="B231" s="42"/>
      <c r="C231" s="43"/>
      <c r="D231" s="228" t="s">
        <v>202</v>
      </c>
      <c r="E231" s="43"/>
      <c r="F231" s="229" t="s">
        <v>8462</v>
      </c>
      <c r="G231" s="43"/>
      <c r="H231" s="43"/>
      <c r="I231" s="230"/>
      <c r="J231" s="43"/>
      <c r="K231" s="43"/>
      <c r="L231" s="47"/>
      <c r="M231" s="231"/>
      <c r="N231" s="232"/>
      <c r="O231" s="87"/>
      <c r="P231" s="87"/>
      <c r="Q231" s="87"/>
      <c r="R231" s="87"/>
      <c r="S231" s="87"/>
      <c r="T231" s="88"/>
      <c r="U231" s="41"/>
      <c r="V231" s="41"/>
      <c r="W231" s="41"/>
      <c r="X231" s="41"/>
      <c r="Y231" s="41"/>
      <c r="Z231" s="41"/>
      <c r="AA231" s="41"/>
      <c r="AB231" s="41"/>
      <c r="AC231" s="41"/>
      <c r="AD231" s="41"/>
      <c r="AE231" s="41"/>
      <c r="AT231" s="20" t="s">
        <v>202</v>
      </c>
      <c r="AU231" s="20" t="s">
        <v>76</v>
      </c>
    </row>
    <row r="232" s="2" customFormat="1" ht="16.5" customHeight="1">
      <c r="A232" s="41"/>
      <c r="B232" s="42"/>
      <c r="C232" s="215" t="s">
        <v>719</v>
      </c>
      <c r="D232" s="215" t="s">
        <v>195</v>
      </c>
      <c r="E232" s="216" t="s">
        <v>8464</v>
      </c>
      <c r="F232" s="217" t="s">
        <v>8465</v>
      </c>
      <c r="G232" s="218" t="s">
        <v>7202</v>
      </c>
      <c r="H232" s="219">
        <v>1</v>
      </c>
      <c r="I232" s="220"/>
      <c r="J232" s="221">
        <f>ROUND(I232*H232,2)</f>
        <v>0</v>
      </c>
      <c r="K232" s="217" t="s">
        <v>19</v>
      </c>
      <c r="L232" s="47"/>
      <c r="M232" s="222" t="s">
        <v>19</v>
      </c>
      <c r="N232" s="223" t="s">
        <v>40</v>
      </c>
      <c r="O232" s="87"/>
      <c r="P232" s="224">
        <f>O232*H232</f>
        <v>0</v>
      </c>
      <c r="Q232" s="224">
        <v>0</v>
      </c>
      <c r="R232" s="224">
        <f>Q232*H232</f>
        <v>0</v>
      </c>
      <c r="S232" s="224">
        <v>0</v>
      </c>
      <c r="T232" s="225">
        <f>S232*H232</f>
        <v>0</v>
      </c>
      <c r="U232" s="41"/>
      <c r="V232" s="41"/>
      <c r="W232" s="41"/>
      <c r="X232" s="41"/>
      <c r="Y232" s="41"/>
      <c r="Z232" s="41"/>
      <c r="AA232" s="41"/>
      <c r="AB232" s="41"/>
      <c r="AC232" s="41"/>
      <c r="AD232" s="41"/>
      <c r="AE232" s="41"/>
      <c r="AR232" s="226" t="s">
        <v>200</v>
      </c>
      <c r="AT232" s="226" t="s">
        <v>195</v>
      </c>
      <c r="AU232" s="226" t="s">
        <v>76</v>
      </c>
      <c r="AY232" s="20" t="s">
        <v>193</v>
      </c>
      <c r="BE232" s="227">
        <f>IF(N232="základní",J232,0)</f>
        <v>0</v>
      </c>
      <c r="BF232" s="227">
        <f>IF(N232="snížená",J232,0)</f>
        <v>0</v>
      </c>
      <c r="BG232" s="227">
        <f>IF(N232="zákl. přenesená",J232,0)</f>
        <v>0</v>
      </c>
      <c r="BH232" s="227">
        <f>IF(N232="sníž. přenesená",J232,0)</f>
        <v>0</v>
      </c>
      <c r="BI232" s="227">
        <f>IF(N232="nulová",J232,0)</f>
        <v>0</v>
      </c>
      <c r="BJ232" s="20" t="s">
        <v>76</v>
      </c>
      <c r="BK232" s="227">
        <f>ROUND(I232*H232,2)</f>
        <v>0</v>
      </c>
      <c r="BL232" s="20" t="s">
        <v>200</v>
      </c>
      <c r="BM232" s="226" t="s">
        <v>2538</v>
      </c>
    </row>
    <row r="233" s="2" customFormat="1">
      <c r="A233" s="41"/>
      <c r="B233" s="42"/>
      <c r="C233" s="43"/>
      <c r="D233" s="228" t="s">
        <v>202</v>
      </c>
      <c r="E233" s="43"/>
      <c r="F233" s="229" t="s">
        <v>8465</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202</v>
      </c>
      <c r="AU233" s="20" t="s">
        <v>76</v>
      </c>
    </row>
    <row r="234" s="2" customFormat="1" ht="16.5" customHeight="1">
      <c r="A234" s="41"/>
      <c r="B234" s="42"/>
      <c r="C234" s="215" t="s">
        <v>724</v>
      </c>
      <c r="D234" s="215" t="s">
        <v>195</v>
      </c>
      <c r="E234" s="216" t="s">
        <v>8466</v>
      </c>
      <c r="F234" s="217" t="s">
        <v>8467</v>
      </c>
      <c r="G234" s="218" t="s">
        <v>326</v>
      </c>
      <c r="H234" s="219">
        <v>1</v>
      </c>
      <c r="I234" s="220"/>
      <c r="J234" s="221">
        <f>ROUND(I234*H234,2)</f>
        <v>0</v>
      </c>
      <c r="K234" s="217" t="s">
        <v>19</v>
      </c>
      <c r="L234" s="47"/>
      <c r="M234" s="222" t="s">
        <v>19</v>
      </c>
      <c r="N234" s="223" t="s">
        <v>40</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200</v>
      </c>
      <c r="AT234" s="226" t="s">
        <v>195</v>
      </c>
      <c r="AU234" s="226" t="s">
        <v>76</v>
      </c>
      <c r="AY234" s="20" t="s">
        <v>193</v>
      </c>
      <c r="BE234" s="227">
        <f>IF(N234="základní",J234,0)</f>
        <v>0</v>
      </c>
      <c r="BF234" s="227">
        <f>IF(N234="snížená",J234,0)</f>
        <v>0</v>
      </c>
      <c r="BG234" s="227">
        <f>IF(N234="zákl. přenesená",J234,0)</f>
        <v>0</v>
      </c>
      <c r="BH234" s="227">
        <f>IF(N234="sníž. přenesená",J234,0)</f>
        <v>0</v>
      </c>
      <c r="BI234" s="227">
        <f>IF(N234="nulová",J234,0)</f>
        <v>0</v>
      </c>
      <c r="BJ234" s="20" t="s">
        <v>76</v>
      </c>
      <c r="BK234" s="227">
        <f>ROUND(I234*H234,2)</f>
        <v>0</v>
      </c>
      <c r="BL234" s="20" t="s">
        <v>200</v>
      </c>
      <c r="BM234" s="226" t="s">
        <v>2547</v>
      </c>
    </row>
    <row r="235" s="2" customFormat="1">
      <c r="A235" s="41"/>
      <c r="B235" s="42"/>
      <c r="C235" s="43"/>
      <c r="D235" s="228" t="s">
        <v>202</v>
      </c>
      <c r="E235" s="43"/>
      <c r="F235" s="229" t="s">
        <v>8467</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202</v>
      </c>
      <c r="AU235" s="20" t="s">
        <v>76</v>
      </c>
    </row>
    <row r="236" s="2" customFormat="1" ht="16.5" customHeight="1">
      <c r="A236" s="41"/>
      <c r="B236" s="42"/>
      <c r="C236" s="215" t="s">
        <v>731</v>
      </c>
      <c r="D236" s="215" t="s">
        <v>195</v>
      </c>
      <c r="E236" s="216" t="s">
        <v>8468</v>
      </c>
      <c r="F236" s="217" t="s">
        <v>8469</v>
      </c>
      <c r="G236" s="218" t="s">
        <v>326</v>
      </c>
      <c r="H236" s="219">
        <v>1</v>
      </c>
      <c r="I236" s="220"/>
      <c r="J236" s="221">
        <f>ROUND(I236*H236,2)</f>
        <v>0</v>
      </c>
      <c r="K236" s="217" t="s">
        <v>19</v>
      </c>
      <c r="L236" s="47"/>
      <c r="M236" s="222" t="s">
        <v>19</v>
      </c>
      <c r="N236" s="223" t="s">
        <v>40</v>
      </c>
      <c r="O236" s="87"/>
      <c r="P236" s="224">
        <f>O236*H236</f>
        <v>0</v>
      </c>
      <c r="Q236" s="224">
        <v>0</v>
      </c>
      <c r="R236" s="224">
        <f>Q236*H236</f>
        <v>0</v>
      </c>
      <c r="S236" s="224">
        <v>0</v>
      </c>
      <c r="T236" s="225">
        <f>S236*H236</f>
        <v>0</v>
      </c>
      <c r="U236" s="41"/>
      <c r="V236" s="41"/>
      <c r="W236" s="41"/>
      <c r="X236" s="41"/>
      <c r="Y236" s="41"/>
      <c r="Z236" s="41"/>
      <c r="AA236" s="41"/>
      <c r="AB236" s="41"/>
      <c r="AC236" s="41"/>
      <c r="AD236" s="41"/>
      <c r="AE236" s="41"/>
      <c r="AR236" s="226" t="s">
        <v>200</v>
      </c>
      <c r="AT236" s="226" t="s">
        <v>195</v>
      </c>
      <c r="AU236" s="226" t="s">
        <v>76</v>
      </c>
      <c r="AY236" s="20" t="s">
        <v>193</v>
      </c>
      <c r="BE236" s="227">
        <f>IF(N236="základní",J236,0)</f>
        <v>0</v>
      </c>
      <c r="BF236" s="227">
        <f>IF(N236="snížená",J236,0)</f>
        <v>0</v>
      </c>
      <c r="BG236" s="227">
        <f>IF(N236="zákl. přenesená",J236,0)</f>
        <v>0</v>
      </c>
      <c r="BH236" s="227">
        <f>IF(N236="sníž. přenesená",J236,0)</f>
        <v>0</v>
      </c>
      <c r="BI236" s="227">
        <f>IF(N236="nulová",J236,0)</f>
        <v>0</v>
      </c>
      <c r="BJ236" s="20" t="s">
        <v>76</v>
      </c>
      <c r="BK236" s="227">
        <f>ROUND(I236*H236,2)</f>
        <v>0</v>
      </c>
      <c r="BL236" s="20" t="s">
        <v>200</v>
      </c>
      <c r="BM236" s="226" t="s">
        <v>2560</v>
      </c>
    </row>
    <row r="237" s="2" customFormat="1">
      <c r="A237" s="41"/>
      <c r="B237" s="42"/>
      <c r="C237" s="43"/>
      <c r="D237" s="228" t="s">
        <v>202</v>
      </c>
      <c r="E237" s="43"/>
      <c r="F237" s="229" t="s">
        <v>8469</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202</v>
      </c>
      <c r="AU237" s="20" t="s">
        <v>76</v>
      </c>
    </row>
    <row r="238" s="2" customFormat="1" ht="16.5" customHeight="1">
      <c r="A238" s="41"/>
      <c r="B238" s="42"/>
      <c r="C238" s="215" t="s">
        <v>739</v>
      </c>
      <c r="D238" s="215" t="s">
        <v>195</v>
      </c>
      <c r="E238" s="216" t="s">
        <v>8470</v>
      </c>
      <c r="F238" s="217" t="s">
        <v>8471</v>
      </c>
      <c r="G238" s="218" t="s">
        <v>326</v>
      </c>
      <c r="H238" s="219">
        <v>1</v>
      </c>
      <c r="I238" s="220"/>
      <c r="J238" s="221">
        <f>ROUND(I238*H238,2)</f>
        <v>0</v>
      </c>
      <c r="K238" s="217" t="s">
        <v>19</v>
      </c>
      <c r="L238" s="47"/>
      <c r="M238" s="222" t="s">
        <v>19</v>
      </c>
      <c r="N238" s="223" t="s">
        <v>40</v>
      </c>
      <c r="O238" s="87"/>
      <c r="P238" s="224">
        <f>O238*H238</f>
        <v>0</v>
      </c>
      <c r="Q238" s="224">
        <v>0</v>
      </c>
      <c r="R238" s="224">
        <f>Q238*H238</f>
        <v>0</v>
      </c>
      <c r="S238" s="224">
        <v>0</v>
      </c>
      <c r="T238" s="225">
        <f>S238*H238</f>
        <v>0</v>
      </c>
      <c r="U238" s="41"/>
      <c r="V238" s="41"/>
      <c r="W238" s="41"/>
      <c r="X238" s="41"/>
      <c r="Y238" s="41"/>
      <c r="Z238" s="41"/>
      <c r="AA238" s="41"/>
      <c r="AB238" s="41"/>
      <c r="AC238" s="41"/>
      <c r="AD238" s="41"/>
      <c r="AE238" s="41"/>
      <c r="AR238" s="226" t="s">
        <v>200</v>
      </c>
      <c r="AT238" s="226" t="s">
        <v>195</v>
      </c>
      <c r="AU238" s="226" t="s">
        <v>76</v>
      </c>
      <c r="AY238" s="20" t="s">
        <v>193</v>
      </c>
      <c r="BE238" s="227">
        <f>IF(N238="základní",J238,0)</f>
        <v>0</v>
      </c>
      <c r="BF238" s="227">
        <f>IF(N238="snížená",J238,0)</f>
        <v>0</v>
      </c>
      <c r="BG238" s="227">
        <f>IF(N238="zákl. přenesená",J238,0)</f>
        <v>0</v>
      </c>
      <c r="BH238" s="227">
        <f>IF(N238="sníž. přenesená",J238,0)</f>
        <v>0</v>
      </c>
      <c r="BI238" s="227">
        <f>IF(N238="nulová",J238,0)</f>
        <v>0</v>
      </c>
      <c r="BJ238" s="20" t="s">
        <v>76</v>
      </c>
      <c r="BK238" s="227">
        <f>ROUND(I238*H238,2)</f>
        <v>0</v>
      </c>
      <c r="BL238" s="20" t="s">
        <v>200</v>
      </c>
      <c r="BM238" s="226" t="s">
        <v>2570</v>
      </c>
    </row>
    <row r="239" s="2" customFormat="1">
      <c r="A239" s="41"/>
      <c r="B239" s="42"/>
      <c r="C239" s="43"/>
      <c r="D239" s="228" t="s">
        <v>202</v>
      </c>
      <c r="E239" s="43"/>
      <c r="F239" s="229" t="s">
        <v>8471</v>
      </c>
      <c r="G239" s="43"/>
      <c r="H239" s="43"/>
      <c r="I239" s="230"/>
      <c r="J239" s="43"/>
      <c r="K239" s="43"/>
      <c r="L239" s="47"/>
      <c r="M239" s="231"/>
      <c r="N239" s="232"/>
      <c r="O239" s="87"/>
      <c r="P239" s="87"/>
      <c r="Q239" s="87"/>
      <c r="R239" s="87"/>
      <c r="S239" s="87"/>
      <c r="T239" s="88"/>
      <c r="U239" s="41"/>
      <c r="V239" s="41"/>
      <c r="W239" s="41"/>
      <c r="X239" s="41"/>
      <c r="Y239" s="41"/>
      <c r="Z239" s="41"/>
      <c r="AA239" s="41"/>
      <c r="AB239" s="41"/>
      <c r="AC239" s="41"/>
      <c r="AD239" s="41"/>
      <c r="AE239" s="41"/>
      <c r="AT239" s="20" t="s">
        <v>202</v>
      </c>
      <c r="AU239" s="20" t="s">
        <v>76</v>
      </c>
    </row>
    <row r="240" s="2" customFormat="1" ht="16.5" customHeight="1">
      <c r="A240" s="41"/>
      <c r="B240" s="42"/>
      <c r="C240" s="215" t="s">
        <v>747</v>
      </c>
      <c r="D240" s="215" t="s">
        <v>195</v>
      </c>
      <c r="E240" s="216" t="s">
        <v>8472</v>
      </c>
      <c r="F240" s="217" t="s">
        <v>8473</v>
      </c>
      <c r="G240" s="218" t="s">
        <v>326</v>
      </c>
      <c r="H240" s="219">
        <v>1</v>
      </c>
      <c r="I240" s="220"/>
      <c r="J240" s="221">
        <f>ROUND(I240*H240,2)</f>
        <v>0</v>
      </c>
      <c r="K240" s="217" t="s">
        <v>19</v>
      </c>
      <c r="L240" s="47"/>
      <c r="M240" s="222" t="s">
        <v>19</v>
      </c>
      <c r="N240" s="223" t="s">
        <v>40</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200</v>
      </c>
      <c r="AT240" s="226" t="s">
        <v>195</v>
      </c>
      <c r="AU240" s="226" t="s">
        <v>76</v>
      </c>
      <c r="AY240" s="20" t="s">
        <v>193</v>
      </c>
      <c r="BE240" s="227">
        <f>IF(N240="základní",J240,0)</f>
        <v>0</v>
      </c>
      <c r="BF240" s="227">
        <f>IF(N240="snížená",J240,0)</f>
        <v>0</v>
      </c>
      <c r="BG240" s="227">
        <f>IF(N240="zákl. přenesená",J240,0)</f>
        <v>0</v>
      </c>
      <c r="BH240" s="227">
        <f>IF(N240="sníž. přenesená",J240,0)</f>
        <v>0</v>
      </c>
      <c r="BI240" s="227">
        <f>IF(N240="nulová",J240,0)</f>
        <v>0</v>
      </c>
      <c r="BJ240" s="20" t="s">
        <v>76</v>
      </c>
      <c r="BK240" s="227">
        <f>ROUND(I240*H240,2)</f>
        <v>0</v>
      </c>
      <c r="BL240" s="20" t="s">
        <v>200</v>
      </c>
      <c r="BM240" s="226" t="s">
        <v>2578</v>
      </c>
    </row>
    <row r="241" s="2" customFormat="1">
      <c r="A241" s="41"/>
      <c r="B241" s="42"/>
      <c r="C241" s="43"/>
      <c r="D241" s="228" t="s">
        <v>202</v>
      </c>
      <c r="E241" s="43"/>
      <c r="F241" s="229" t="s">
        <v>8473</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202</v>
      </c>
      <c r="AU241" s="20" t="s">
        <v>76</v>
      </c>
    </row>
    <row r="242" s="2" customFormat="1" ht="16.5" customHeight="1">
      <c r="A242" s="41"/>
      <c r="B242" s="42"/>
      <c r="C242" s="215" t="s">
        <v>758</v>
      </c>
      <c r="D242" s="215" t="s">
        <v>195</v>
      </c>
      <c r="E242" s="216" t="s">
        <v>8474</v>
      </c>
      <c r="F242" s="217" t="s">
        <v>8475</v>
      </c>
      <c r="G242" s="218" t="s">
        <v>7202</v>
      </c>
      <c r="H242" s="219">
        <v>1</v>
      </c>
      <c r="I242" s="220"/>
      <c r="J242" s="221">
        <f>ROUND(I242*H242,2)</f>
        <v>0</v>
      </c>
      <c r="K242" s="217" t="s">
        <v>19</v>
      </c>
      <c r="L242" s="47"/>
      <c r="M242" s="222" t="s">
        <v>19</v>
      </c>
      <c r="N242" s="223" t="s">
        <v>40</v>
      </c>
      <c r="O242" s="87"/>
      <c r="P242" s="224">
        <f>O242*H242</f>
        <v>0</v>
      </c>
      <c r="Q242" s="224">
        <v>0</v>
      </c>
      <c r="R242" s="224">
        <f>Q242*H242</f>
        <v>0</v>
      </c>
      <c r="S242" s="224">
        <v>0</v>
      </c>
      <c r="T242" s="225">
        <f>S242*H242</f>
        <v>0</v>
      </c>
      <c r="U242" s="41"/>
      <c r="V242" s="41"/>
      <c r="W242" s="41"/>
      <c r="X242" s="41"/>
      <c r="Y242" s="41"/>
      <c r="Z242" s="41"/>
      <c r="AA242" s="41"/>
      <c r="AB242" s="41"/>
      <c r="AC242" s="41"/>
      <c r="AD242" s="41"/>
      <c r="AE242" s="41"/>
      <c r="AR242" s="226" t="s">
        <v>200</v>
      </c>
      <c r="AT242" s="226" t="s">
        <v>195</v>
      </c>
      <c r="AU242" s="226" t="s">
        <v>76</v>
      </c>
      <c r="AY242" s="20" t="s">
        <v>193</v>
      </c>
      <c r="BE242" s="227">
        <f>IF(N242="základní",J242,0)</f>
        <v>0</v>
      </c>
      <c r="BF242" s="227">
        <f>IF(N242="snížená",J242,0)</f>
        <v>0</v>
      </c>
      <c r="BG242" s="227">
        <f>IF(N242="zákl. přenesená",J242,0)</f>
        <v>0</v>
      </c>
      <c r="BH242" s="227">
        <f>IF(N242="sníž. přenesená",J242,0)</f>
        <v>0</v>
      </c>
      <c r="BI242" s="227">
        <f>IF(N242="nulová",J242,0)</f>
        <v>0</v>
      </c>
      <c r="BJ242" s="20" t="s">
        <v>76</v>
      </c>
      <c r="BK242" s="227">
        <f>ROUND(I242*H242,2)</f>
        <v>0</v>
      </c>
      <c r="BL242" s="20" t="s">
        <v>200</v>
      </c>
      <c r="BM242" s="226" t="s">
        <v>2586</v>
      </c>
    </row>
    <row r="243" s="2" customFormat="1">
      <c r="A243" s="41"/>
      <c r="B243" s="42"/>
      <c r="C243" s="43"/>
      <c r="D243" s="228" t="s">
        <v>202</v>
      </c>
      <c r="E243" s="43"/>
      <c r="F243" s="229" t="s">
        <v>8475</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202</v>
      </c>
      <c r="AU243" s="20" t="s">
        <v>76</v>
      </c>
    </row>
    <row r="244" s="2" customFormat="1" ht="16.5" customHeight="1">
      <c r="A244" s="41"/>
      <c r="B244" s="42"/>
      <c r="C244" s="215" t="s">
        <v>765</v>
      </c>
      <c r="D244" s="215" t="s">
        <v>195</v>
      </c>
      <c r="E244" s="216" t="s">
        <v>8476</v>
      </c>
      <c r="F244" s="217" t="s">
        <v>8477</v>
      </c>
      <c r="G244" s="218" t="s">
        <v>7202</v>
      </c>
      <c r="H244" s="219">
        <v>1</v>
      </c>
      <c r="I244" s="220"/>
      <c r="J244" s="221">
        <f>ROUND(I244*H244,2)</f>
        <v>0</v>
      </c>
      <c r="K244" s="217" t="s">
        <v>19</v>
      </c>
      <c r="L244" s="47"/>
      <c r="M244" s="222" t="s">
        <v>19</v>
      </c>
      <c r="N244" s="223" t="s">
        <v>40</v>
      </c>
      <c r="O244" s="87"/>
      <c r="P244" s="224">
        <f>O244*H244</f>
        <v>0</v>
      </c>
      <c r="Q244" s="224">
        <v>0</v>
      </c>
      <c r="R244" s="224">
        <f>Q244*H244</f>
        <v>0</v>
      </c>
      <c r="S244" s="224">
        <v>0</v>
      </c>
      <c r="T244" s="225">
        <f>S244*H244</f>
        <v>0</v>
      </c>
      <c r="U244" s="41"/>
      <c r="V244" s="41"/>
      <c r="W244" s="41"/>
      <c r="X244" s="41"/>
      <c r="Y244" s="41"/>
      <c r="Z244" s="41"/>
      <c r="AA244" s="41"/>
      <c r="AB244" s="41"/>
      <c r="AC244" s="41"/>
      <c r="AD244" s="41"/>
      <c r="AE244" s="41"/>
      <c r="AR244" s="226" t="s">
        <v>200</v>
      </c>
      <c r="AT244" s="226" t="s">
        <v>195</v>
      </c>
      <c r="AU244" s="226" t="s">
        <v>76</v>
      </c>
      <c r="AY244" s="20" t="s">
        <v>193</v>
      </c>
      <c r="BE244" s="227">
        <f>IF(N244="základní",J244,0)</f>
        <v>0</v>
      </c>
      <c r="BF244" s="227">
        <f>IF(N244="snížená",J244,0)</f>
        <v>0</v>
      </c>
      <c r="BG244" s="227">
        <f>IF(N244="zákl. přenesená",J244,0)</f>
        <v>0</v>
      </c>
      <c r="BH244" s="227">
        <f>IF(N244="sníž. přenesená",J244,0)</f>
        <v>0</v>
      </c>
      <c r="BI244" s="227">
        <f>IF(N244="nulová",J244,0)</f>
        <v>0</v>
      </c>
      <c r="BJ244" s="20" t="s">
        <v>76</v>
      </c>
      <c r="BK244" s="227">
        <f>ROUND(I244*H244,2)</f>
        <v>0</v>
      </c>
      <c r="BL244" s="20" t="s">
        <v>200</v>
      </c>
      <c r="BM244" s="226" t="s">
        <v>2597</v>
      </c>
    </row>
    <row r="245" s="2" customFormat="1">
      <c r="A245" s="41"/>
      <c r="B245" s="42"/>
      <c r="C245" s="43"/>
      <c r="D245" s="228" t="s">
        <v>202</v>
      </c>
      <c r="E245" s="43"/>
      <c r="F245" s="229" t="s">
        <v>8477</v>
      </c>
      <c r="G245" s="43"/>
      <c r="H245" s="43"/>
      <c r="I245" s="230"/>
      <c r="J245" s="43"/>
      <c r="K245" s="43"/>
      <c r="L245" s="47"/>
      <c r="M245" s="231"/>
      <c r="N245" s="232"/>
      <c r="O245" s="87"/>
      <c r="P245" s="87"/>
      <c r="Q245" s="87"/>
      <c r="R245" s="87"/>
      <c r="S245" s="87"/>
      <c r="T245" s="88"/>
      <c r="U245" s="41"/>
      <c r="V245" s="41"/>
      <c r="W245" s="41"/>
      <c r="X245" s="41"/>
      <c r="Y245" s="41"/>
      <c r="Z245" s="41"/>
      <c r="AA245" s="41"/>
      <c r="AB245" s="41"/>
      <c r="AC245" s="41"/>
      <c r="AD245" s="41"/>
      <c r="AE245" s="41"/>
      <c r="AT245" s="20" t="s">
        <v>202</v>
      </c>
      <c r="AU245" s="20" t="s">
        <v>76</v>
      </c>
    </row>
    <row r="246" s="2" customFormat="1" ht="16.5" customHeight="1">
      <c r="A246" s="41"/>
      <c r="B246" s="42"/>
      <c r="C246" s="215" t="s">
        <v>772</v>
      </c>
      <c r="D246" s="215" t="s">
        <v>195</v>
      </c>
      <c r="E246" s="216" t="s">
        <v>8478</v>
      </c>
      <c r="F246" s="217" t="s">
        <v>8479</v>
      </c>
      <c r="G246" s="218" t="s">
        <v>7202</v>
      </c>
      <c r="H246" s="219">
        <v>1</v>
      </c>
      <c r="I246" s="220"/>
      <c r="J246" s="221">
        <f>ROUND(I246*H246,2)</f>
        <v>0</v>
      </c>
      <c r="K246" s="217" t="s">
        <v>19</v>
      </c>
      <c r="L246" s="47"/>
      <c r="M246" s="222" t="s">
        <v>19</v>
      </c>
      <c r="N246" s="223" t="s">
        <v>40</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200</v>
      </c>
      <c r="AT246" s="226" t="s">
        <v>195</v>
      </c>
      <c r="AU246" s="226" t="s">
        <v>76</v>
      </c>
      <c r="AY246" s="20" t="s">
        <v>193</v>
      </c>
      <c r="BE246" s="227">
        <f>IF(N246="základní",J246,0)</f>
        <v>0</v>
      </c>
      <c r="BF246" s="227">
        <f>IF(N246="snížená",J246,0)</f>
        <v>0</v>
      </c>
      <c r="BG246" s="227">
        <f>IF(N246="zákl. přenesená",J246,0)</f>
        <v>0</v>
      </c>
      <c r="BH246" s="227">
        <f>IF(N246="sníž. přenesená",J246,0)</f>
        <v>0</v>
      </c>
      <c r="BI246" s="227">
        <f>IF(N246="nulová",J246,0)</f>
        <v>0</v>
      </c>
      <c r="BJ246" s="20" t="s">
        <v>76</v>
      </c>
      <c r="BK246" s="227">
        <f>ROUND(I246*H246,2)</f>
        <v>0</v>
      </c>
      <c r="BL246" s="20" t="s">
        <v>200</v>
      </c>
      <c r="BM246" s="226" t="s">
        <v>2607</v>
      </c>
    </row>
    <row r="247" s="2" customFormat="1">
      <c r="A247" s="41"/>
      <c r="B247" s="42"/>
      <c r="C247" s="43"/>
      <c r="D247" s="228" t="s">
        <v>202</v>
      </c>
      <c r="E247" s="43"/>
      <c r="F247" s="229" t="s">
        <v>8479</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202</v>
      </c>
      <c r="AU247" s="20" t="s">
        <v>76</v>
      </c>
    </row>
    <row r="248" s="2" customFormat="1" ht="16.5" customHeight="1">
      <c r="A248" s="41"/>
      <c r="B248" s="42"/>
      <c r="C248" s="215" t="s">
        <v>781</v>
      </c>
      <c r="D248" s="215" t="s">
        <v>195</v>
      </c>
      <c r="E248" s="216" t="s">
        <v>8480</v>
      </c>
      <c r="F248" s="217" t="s">
        <v>8481</v>
      </c>
      <c r="G248" s="218" t="s">
        <v>8377</v>
      </c>
      <c r="H248" s="219">
        <v>1</v>
      </c>
      <c r="I248" s="220"/>
      <c r="J248" s="221">
        <f>ROUND(I248*H248,2)</f>
        <v>0</v>
      </c>
      <c r="K248" s="217" t="s">
        <v>19</v>
      </c>
      <c r="L248" s="47"/>
      <c r="M248" s="222" t="s">
        <v>19</v>
      </c>
      <c r="N248" s="223" t="s">
        <v>40</v>
      </c>
      <c r="O248" s="87"/>
      <c r="P248" s="224">
        <f>O248*H248</f>
        <v>0</v>
      </c>
      <c r="Q248" s="224">
        <v>0</v>
      </c>
      <c r="R248" s="224">
        <f>Q248*H248</f>
        <v>0</v>
      </c>
      <c r="S248" s="224">
        <v>0</v>
      </c>
      <c r="T248" s="225">
        <f>S248*H248</f>
        <v>0</v>
      </c>
      <c r="U248" s="41"/>
      <c r="V248" s="41"/>
      <c r="W248" s="41"/>
      <c r="X248" s="41"/>
      <c r="Y248" s="41"/>
      <c r="Z248" s="41"/>
      <c r="AA248" s="41"/>
      <c r="AB248" s="41"/>
      <c r="AC248" s="41"/>
      <c r="AD248" s="41"/>
      <c r="AE248" s="41"/>
      <c r="AR248" s="226" t="s">
        <v>200</v>
      </c>
      <c r="AT248" s="226" t="s">
        <v>195</v>
      </c>
      <c r="AU248" s="226" t="s">
        <v>76</v>
      </c>
      <c r="AY248" s="20" t="s">
        <v>193</v>
      </c>
      <c r="BE248" s="227">
        <f>IF(N248="základní",J248,0)</f>
        <v>0</v>
      </c>
      <c r="BF248" s="227">
        <f>IF(N248="snížená",J248,0)</f>
        <v>0</v>
      </c>
      <c r="BG248" s="227">
        <f>IF(N248="zákl. přenesená",J248,0)</f>
        <v>0</v>
      </c>
      <c r="BH248" s="227">
        <f>IF(N248="sníž. přenesená",J248,0)</f>
        <v>0</v>
      </c>
      <c r="BI248" s="227">
        <f>IF(N248="nulová",J248,0)</f>
        <v>0</v>
      </c>
      <c r="BJ248" s="20" t="s">
        <v>76</v>
      </c>
      <c r="BK248" s="227">
        <f>ROUND(I248*H248,2)</f>
        <v>0</v>
      </c>
      <c r="BL248" s="20" t="s">
        <v>200</v>
      </c>
      <c r="BM248" s="226" t="s">
        <v>2617</v>
      </c>
    </row>
    <row r="249" s="2" customFormat="1">
      <c r="A249" s="41"/>
      <c r="B249" s="42"/>
      <c r="C249" s="43"/>
      <c r="D249" s="228" t="s">
        <v>202</v>
      </c>
      <c r="E249" s="43"/>
      <c r="F249" s="229" t="s">
        <v>8482</v>
      </c>
      <c r="G249" s="43"/>
      <c r="H249" s="43"/>
      <c r="I249" s="230"/>
      <c r="J249" s="43"/>
      <c r="K249" s="43"/>
      <c r="L249" s="47"/>
      <c r="M249" s="231"/>
      <c r="N249" s="232"/>
      <c r="O249" s="87"/>
      <c r="P249" s="87"/>
      <c r="Q249" s="87"/>
      <c r="R249" s="87"/>
      <c r="S249" s="87"/>
      <c r="T249" s="88"/>
      <c r="U249" s="41"/>
      <c r="V249" s="41"/>
      <c r="W249" s="41"/>
      <c r="X249" s="41"/>
      <c r="Y249" s="41"/>
      <c r="Z249" s="41"/>
      <c r="AA249" s="41"/>
      <c r="AB249" s="41"/>
      <c r="AC249" s="41"/>
      <c r="AD249" s="41"/>
      <c r="AE249" s="41"/>
      <c r="AT249" s="20" t="s">
        <v>202</v>
      </c>
      <c r="AU249" s="20" t="s">
        <v>76</v>
      </c>
    </row>
    <row r="250" s="12" customFormat="1" ht="25.92" customHeight="1">
      <c r="A250" s="12"/>
      <c r="B250" s="199"/>
      <c r="C250" s="200"/>
      <c r="D250" s="201" t="s">
        <v>68</v>
      </c>
      <c r="E250" s="202" t="s">
        <v>7473</v>
      </c>
      <c r="F250" s="202" t="s">
        <v>8483</v>
      </c>
      <c r="G250" s="200"/>
      <c r="H250" s="200"/>
      <c r="I250" s="203"/>
      <c r="J250" s="204">
        <f>BK250</f>
        <v>0</v>
      </c>
      <c r="K250" s="200"/>
      <c r="L250" s="205"/>
      <c r="M250" s="206"/>
      <c r="N250" s="207"/>
      <c r="O250" s="207"/>
      <c r="P250" s="208">
        <f>SUM(P251:P338)</f>
        <v>0</v>
      </c>
      <c r="Q250" s="207"/>
      <c r="R250" s="208">
        <f>SUM(R251:R338)</f>
        <v>0</v>
      </c>
      <c r="S250" s="207"/>
      <c r="T250" s="209">
        <f>SUM(T251:T338)</f>
        <v>0</v>
      </c>
      <c r="U250" s="12"/>
      <c r="V250" s="12"/>
      <c r="W250" s="12"/>
      <c r="X250" s="12"/>
      <c r="Y250" s="12"/>
      <c r="Z250" s="12"/>
      <c r="AA250" s="12"/>
      <c r="AB250" s="12"/>
      <c r="AC250" s="12"/>
      <c r="AD250" s="12"/>
      <c r="AE250" s="12"/>
      <c r="AR250" s="210" t="s">
        <v>76</v>
      </c>
      <c r="AT250" s="211" t="s">
        <v>68</v>
      </c>
      <c r="AU250" s="211" t="s">
        <v>69</v>
      </c>
      <c r="AY250" s="210" t="s">
        <v>193</v>
      </c>
      <c r="BK250" s="212">
        <f>SUM(BK251:BK338)</f>
        <v>0</v>
      </c>
    </row>
    <row r="251" s="2" customFormat="1" ht="16.5" customHeight="1">
      <c r="A251" s="41"/>
      <c r="B251" s="42"/>
      <c r="C251" s="215" t="s">
        <v>790</v>
      </c>
      <c r="D251" s="215" t="s">
        <v>195</v>
      </c>
      <c r="E251" s="216" t="s">
        <v>8394</v>
      </c>
      <c r="F251" s="217" t="s">
        <v>8395</v>
      </c>
      <c r="G251" s="218" t="s">
        <v>8377</v>
      </c>
      <c r="H251" s="219">
        <v>1</v>
      </c>
      <c r="I251" s="220"/>
      <c r="J251" s="221">
        <f>ROUND(I251*H251,2)</f>
        <v>0</v>
      </c>
      <c r="K251" s="217" t="s">
        <v>19</v>
      </c>
      <c r="L251" s="47"/>
      <c r="M251" s="222" t="s">
        <v>19</v>
      </c>
      <c r="N251" s="223" t="s">
        <v>40</v>
      </c>
      <c r="O251" s="87"/>
      <c r="P251" s="224">
        <f>O251*H251</f>
        <v>0</v>
      </c>
      <c r="Q251" s="224">
        <v>0</v>
      </c>
      <c r="R251" s="224">
        <f>Q251*H251</f>
        <v>0</v>
      </c>
      <c r="S251" s="224">
        <v>0</v>
      </c>
      <c r="T251" s="225">
        <f>S251*H251</f>
        <v>0</v>
      </c>
      <c r="U251" s="41"/>
      <c r="V251" s="41"/>
      <c r="W251" s="41"/>
      <c r="X251" s="41"/>
      <c r="Y251" s="41"/>
      <c r="Z251" s="41"/>
      <c r="AA251" s="41"/>
      <c r="AB251" s="41"/>
      <c r="AC251" s="41"/>
      <c r="AD251" s="41"/>
      <c r="AE251" s="41"/>
      <c r="AR251" s="226" t="s">
        <v>200</v>
      </c>
      <c r="AT251" s="226" t="s">
        <v>195</v>
      </c>
      <c r="AU251" s="226" t="s">
        <v>76</v>
      </c>
      <c r="AY251" s="20" t="s">
        <v>193</v>
      </c>
      <c r="BE251" s="227">
        <f>IF(N251="základní",J251,0)</f>
        <v>0</v>
      </c>
      <c r="BF251" s="227">
        <f>IF(N251="snížená",J251,0)</f>
        <v>0</v>
      </c>
      <c r="BG251" s="227">
        <f>IF(N251="zákl. přenesená",J251,0)</f>
        <v>0</v>
      </c>
      <c r="BH251" s="227">
        <f>IF(N251="sníž. přenesená",J251,0)</f>
        <v>0</v>
      </c>
      <c r="BI251" s="227">
        <f>IF(N251="nulová",J251,0)</f>
        <v>0</v>
      </c>
      <c r="BJ251" s="20" t="s">
        <v>76</v>
      </c>
      <c r="BK251" s="227">
        <f>ROUND(I251*H251,2)</f>
        <v>0</v>
      </c>
      <c r="BL251" s="20" t="s">
        <v>200</v>
      </c>
      <c r="BM251" s="226" t="s">
        <v>2630</v>
      </c>
    </row>
    <row r="252" s="2" customFormat="1">
      <c r="A252" s="41"/>
      <c r="B252" s="42"/>
      <c r="C252" s="43"/>
      <c r="D252" s="228" t="s">
        <v>202</v>
      </c>
      <c r="E252" s="43"/>
      <c r="F252" s="229" t="s">
        <v>8395</v>
      </c>
      <c r="G252" s="43"/>
      <c r="H252" s="43"/>
      <c r="I252" s="230"/>
      <c r="J252" s="43"/>
      <c r="K252" s="43"/>
      <c r="L252" s="47"/>
      <c r="M252" s="231"/>
      <c r="N252" s="232"/>
      <c r="O252" s="87"/>
      <c r="P252" s="87"/>
      <c r="Q252" s="87"/>
      <c r="R252" s="87"/>
      <c r="S252" s="87"/>
      <c r="T252" s="88"/>
      <c r="U252" s="41"/>
      <c r="V252" s="41"/>
      <c r="W252" s="41"/>
      <c r="X252" s="41"/>
      <c r="Y252" s="41"/>
      <c r="Z252" s="41"/>
      <c r="AA252" s="41"/>
      <c r="AB252" s="41"/>
      <c r="AC252" s="41"/>
      <c r="AD252" s="41"/>
      <c r="AE252" s="41"/>
      <c r="AT252" s="20" t="s">
        <v>202</v>
      </c>
      <c r="AU252" s="20" t="s">
        <v>76</v>
      </c>
    </row>
    <row r="253" s="2" customFormat="1" ht="16.5" customHeight="1">
      <c r="A253" s="41"/>
      <c r="B253" s="42"/>
      <c r="C253" s="215" t="s">
        <v>797</v>
      </c>
      <c r="D253" s="215" t="s">
        <v>195</v>
      </c>
      <c r="E253" s="216" t="s">
        <v>8398</v>
      </c>
      <c r="F253" s="217" t="s">
        <v>8399</v>
      </c>
      <c r="G253" s="218" t="s">
        <v>7202</v>
      </c>
      <c r="H253" s="219">
        <v>1</v>
      </c>
      <c r="I253" s="220"/>
      <c r="J253" s="221">
        <f>ROUND(I253*H253,2)</f>
        <v>0</v>
      </c>
      <c r="K253" s="217" t="s">
        <v>19</v>
      </c>
      <c r="L253" s="47"/>
      <c r="M253" s="222" t="s">
        <v>19</v>
      </c>
      <c r="N253" s="223" t="s">
        <v>40</v>
      </c>
      <c r="O253" s="87"/>
      <c r="P253" s="224">
        <f>O253*H253</f>
        <v>0</v>
      </c>
      <c r="Q253" s="224">
        <v>0</v>
      </c>
      <c r="R253" s="224">
        <f>Q253*H253</f>
        <v>0</v>
      </c>
      <c r="S253" s="224">
        <v>0</v>
      </c>
      <c r="T253" s="225">
        <f>S253*H253</f>
        <v>0</v>
      </c>
      <c r="U253" s="41"/>
      <c r="V253" s="41"/>
      <c r="W253" s="41"/>
      <c r="X253" s="41"/>
      <c r="Y253" s="41"/>
      <c r="Z253" s="41"/>
      <c r="AA253" s="41"/>
      <c r="AB253" s="41"/>
      <c r="AC253" s="41"/>
      <c r="AD253" s="41"/>
      <c r="AE253" s="41"/>
      <c r="AR253" s="226" t="s">
        <v>200</v>
      </c>
      <c r="AT253" s="226" t="s">
        <v>195</v>
      </c>
      <c r="AU253" s="226" t="s">
        <v>76</v>
      </c>
      <c r="AY253" s="20" t="s">
        <v>193</v>
      </c>
      <c r="BE253" s="227">
        <f>IF(N253="základní",J253,0)</f>
        <v>0</v>
      </c>
      <c r="BF253" s="227">
        <f>IF(N253="snížená",J253,0)</f>
        <v>0</v>
      </c>
      <c r="BG253" s="227">
        <f>IF(N253="zákl. přenesená",J253,0)</f>
        <v>0</v>
      </c>
      <c r="BH253" s="227">
        <f>IF(N253="sníž. přenesená",J253,0)</f>
        <v>0</v>
      </c>
      <c r="BI253" s="227">
        <f>IF(N253="nulová",J253,0)</f>
        <v>0</v>
      </c>
      <c r="BJ253" s="20" t="s">
        <v>76</v>
      </c>
      <c r="BK253" s="227">
        <f>ROUND(I253*H253,2)</f>
        <v>0</v>
      </c>
      <c r="BL253" s="20" t="s">
        <v>200</v>
      </c>
      <c r="BM253" s="226" t="s">
        <v>2642</v>
      </c>
    </row>
    <row r="254" s="2" customFormat="1">
      <c r="A254" s="41"/>
      <c r="B254" s="42"/>
      <c r="C254" s="43"/>
      <c r="D254" s="228" t="s">
        <v>202</v>
      </c>
      <c r="E254" s="43"/>
      <c r="F254" s="229" t="s">
        <v>8399</v>
      </c>
      <c r="G254" s="43"/>
      <c r="H254" s="43"/>
      <c r="I254" s="230"/>
      <c r="J254" s="43"/>
      <c r="K254" s="43"/>
      <c r="L254" s="47"/>
      <c r="M254" s="231"/>
      <c r="N254" s="232"/>
      <c r="O254" s="87"/>
      <c r="P254" s="87"/>
      <c r="Q254" s="87"/>
      <c r="R254" s="87"/>
      <c r="S254" s="87"/>
      <c r="T254" s="88"/>
      <c r="U254" s="41"/>
      <c r="V254" s="41"/>
      <c r="W254" s="41"/>
      <c r="X254" s="41"/>
      <c r="Y254" s="41"/>
      <c r="Z254" s="41"/>
      <c r="AA254" s="41"/>
      <c r="AB254" s="41"/>
      <c r="AC254" s="41"/>
      <c r="AD254" s="41"/>
      <c r="AE254" s="41"/>
      <c r="AT254" s="20" t="s">
        <v>202</v>
      </c>
      <c r="AU254" s="20" t="s">
        <v>76</v>
      </c>
    </row>
    <row r="255" s="2" customFormat="1" ht="16.5" customHeight="1">
      <c r="A255" s="41"/>
      <c r="B255" s="42"/>
      <c r="C255" s="215" t="s">
        <v>803</v>
      </c>
      <c r="D255" s="215" t="s">
        <v>195</v>
      </c>
      <c r="E255" s="216" t="s">
        <v>8400</v>
      </c>
      <c r="F255" s="217" t="s">
        <v>8401</v>
      </c>
      <c r="G255" s="218" t="s">
        <v>7202</v>
      </c>
      <c r="H255" s="219">
        <v>1</v>
      </c>
      <c r="I255" s="220"/>
      <c r="J255" s="221">
        <f>ROUND(I255*H255,2)</f>
        <v>0</v>
      </c>
      <c r="K255" s="217" t="s">
        <v>19</v>
      </c>
      <c r="L255" s="47"/>
      <c r="M255" s="222" t="s">
        <v>19</v>
      </c>
      <c r="N255" s="223" t="s">
        <v>40</v>
      </c>
      <c r="O255" s="87"/>
      <c r="P255" s="224">
        <f>O255*H255</f>
        <v>0</v>
      </c>
      <c r="Q255" s="224">
        <v>0</v>
      </c>
      <c r="R255" s="224">
        <f>Q255*H255</f>
        <v>0</v>
      </c>
      <c r="S255" s="224">
        <v>0</v>
      </c>
      <c r="T255" s="225">
        <f>S255*H255</f>
        <v>0</v>
      </c>
      <c r="U255" s="41"/>
      <c r="V255" s="41"/>
      <c r="W255" s="41"/>
      <c r="X255" s="41"/>
      <c r="Y255" s="41"/>
      <c r="Z255" s="41"/>
      <c r="AA255" s="41"/>
      <c r="AB255" s="41"/>
      <c r="AC255" s="41"/>
      <c r="AD255" s="41"/>
      <c r="AE255" s="41"/>
      <c r="AR255" s="226" t="s">
        <v>200</v>
      </c>
      <c r="AT255" s="226" t="s">
        <v>195</v>
      </c>
      <c r="AU255" s="226" t="s">
        <v>76</v>
      </c>
      <c r="AY255" s="20" t="s">
        <v>193</v>
      </c>
      <c r="BE255" s="227">
        <f>IF(N255="základní",J255,0)</f>
        <v>0</v>
      </c>
      <c r="BF255" s="227">
        <f>IF(N255="snížená",J255,0)</f>
        <v>0</v>
      </c>
      <c r="BG255" s="227">
        <f>IF(N255="zákl. přenesená",J255,0)</f>
        <v>0</v>
      </c>
      <c r="BH255" s="227">
        <f>IF(N255="sníž. přenesená",J255,0)</f>
        <v>0</v>
      </c>
      <c r="BI255" s="227">
        <f>IF(N255="nulová",J255,0)</f>
        <v>0</v>
      </c>
      <c r="BJ255" s="20" t="s">
        <v>76</v>
      </c>
      <c r="BK255" s="227">
        <f>ROUND(I255*H255,2)</f>
        <v>0</v>
      </c>
      <c r="BL255" s="20" t="s">
        <v>200</v>
      </c>
      <c r="BM255" s="226" t="s">
        <v>2655</v>
      </c>
    </row>
    <row r="256" s="2" customFormat="1">
      <c r="A256" s="41"/>
      <c r="B256" s="42"/>
      <c r="C256" s="43"/>
      <c r="D256" s="228" t="s">
        <v>202</v>
      </c>
      <c r="E256" s="43"/>
      <c r="F256" s="229" t="s">
        <v>8401</v>
      </c>
      <c r="G256" s="43"/>
      <c r="H256" s="43"/>
      <c r="I256" s="230"/>
      <c r="J256" s="43"/>
      <c r="K256" s="43"/>
      <c r="L256" s="47"/>
      <c r="M256" s="231"/>
      <c r="N256" s="232"/>
      <c r="O256" s="87"/>
      <c r="P256" s="87"/>
      <c r="Q256" s="87"/>
      <c r="R256" s="87"/>
      <c r="S256" s="87"/>
      <c r="T256" s="88"/>
      <c r="U256" s="41"/>
      <c r="V256" s="41"/>
      <c r="W256" s="41"/>
      <c r="X256" s="41"/>
      <c r="Y256" s="41"/>
      <c r="Z256" s="41"/>
      <c r="AA256" s="41"/>
      <c r="AB256" s="41"/>
      <c r="AC256" s="41"/>
      <c r="AD256" s="41"/>
      <c r="AE256" s="41"/>
      <c r="AT256" s="20" t="s">
        <v>202</v>
      </c>
      <c r="AU256" s="20" t="s">
        <v>76</v>
      </c>
    </row>
    <row r="257" s="2" customFormat="1" ht="16.5" customHeight="1">
      <c r="A257" s="41"/>
      <c r="B257" s="42"/>
      <c r="C257" s="215" t="s">
        <v>810</v>
      </c>
      <c r="D257" s="215" t="s">
        <v>195</v>
      </c>
      <c r="E257" s="216" t="s">
        <v>8402</v>
      </c>
      <c r="F257" s="217" t="s">
        <v>8403</v>
      </c>
      <c r="G257" s="218" t="s">
        <v>7202</v>
      </c>
      <c r="H257" s="219">
        <v>1</v>
      </c>
      <c r="I257" s="220"/>
      <c r="J257" s="221">
        <f>ROUND(I257*H257,2)</f>
        <v>0</v>
      </c>
      <c r="K257" s="217" t="s">
        <v>19</v>
      </c>
      <c r="L257" s="47"/>
      <c r="M257" s="222" t="s">
        <v>19</v>
      </c>
      <c r="N257" s="223" t="s">
        <v>40</v>
      </c>
      <c r="O257" s="87"/>
      <c r="P257" s="224">
        <f>O257*H257</f>
        <v>0</v>
      </c>
      <c r="Q257" s="224">
        <v>0</v>
      </c>
      <c r="R257" s="224">
        <f>Q257*H257</f>
        <v>0</v>
      </c>
      <c r="S257" s="224">
        <v>0</v>
      </c>
      <c r="T257" s="225">
        <f>S257*H257</f>
        <v>0</v>
      </c>
      <c r="U257" s="41"/>
      <c r="V257" s="41"/>
      <c r="W257" s="41"/>
      <c r="X257" s="41"/>
      <c r="Y257" s="41"/>
      <c r="Z257" s="41"/>
      <c r="AA257" s="41"/>
      <c r="AB257" s="41"/>
      <c r="AC257" s="41"/>
      <c r="AD257" s="41"/>
      <c r="AE257" s="41"/>
      <c r="AR257" s="226" t="s">
        <v>200</v>
      </c>
      <c r="AT257" s="226" t="s">
        <v>195</v>
      </c>
      <c r="AU257" s="226" t="s">
        <v>76</v>
      </c>
      <c r="AY257" s="20" t="s">
        <v>193</v>
      </c>
      <c r="BE257" s="227">
        <f>IF(N257="základní",J257,0)</f>
        <v>0</v>
      </c>
      <c r="BF257" s="227">
        <f>IF(N257="snížená",J257,0)</f>
        <v>0</v>
      </c>
      <c r="BG257" s="227">
        <f>IF(N257="zákl. přenesená",J257,0)</f>
        <v>0</v>
      </c>
      <c r="BH257" s="227">
        <f>IF(N257="sníž. přenesená",J257,0)</f>
        <v>0</v>
      </c>
      <c r="BI257" s="227">
        <f>IF(N257="nulová",J257,0)</f>
        <v>0</v>
      </c>
      <c r="BJ257" s="20" t="s">
        <v>76</v>
      </c>
      <c r="BK257" s="227">
        <f>ROUND(I257*H257,2)</f>
        <v>0</v>
      </c>
      <c r="BL257" s="20" t="s">
        <v>200</v>
      </c>
      <c r="BM257" s="226" t="s">
        <v>2668</v>
      </c>
    </row>
    <row r="258" s="2" customFormat="1">
      <c r="A258" s="41"/>
      <c r="B258" s="42"/>
      <c r="C258" s="43"/>
      <c r="D258" s="228" t="s">
        <v>202</v>
      </c>
      <c r="E258" s="43"/>
      <c r="F258" s="229" t="s">
        <v>8403</v>
      </c>
      <c r="G258" s="43"/>
      <c r="H258" s="43"/>
      <c r="I258" s="230"/>
      <c r="J258" s="43"/>
      <c r="K258" s="43"/>
      <c r="L258" s="47"/>
      <c r="M258" s="231"/>
      <c r="N258" s="232"/>
      <c r="O258" s="87"/>
      <c r="P258" s="87"/>
      <c r="Q258" s="87"/>
      <c r="R258" s="87"/>
      <c r="S258" s="87"/>
      <c r="T258" s="88"/>
      <c r="U258" s="41"/>
      <c r="V258" s="41"/>
      <c r="W258" s="41"/>
      <c r="X258" s="41"/>
      <c r="Y258" s="41"/>
      <c r="Z258" s="41"/>
      <c r="AA258" s="41"/>
      <c r="AB258" s="41"/>
      <c r="AC258" s="41"/>
      <c r="AD258" s="41"/>
      <c r="AE258" s="41"/>
      <c r="AT258" s="20" t="s">
        <v>202</v>
      </c>
      <c r="AU258" s="20" t="s">
        <v>76</v>
      </c>
    </row>
    <row r="259" s="2" customFormat="1" ht="16.5" customHeight="1">
      <c r="A259" s="41"/>
      <c r="B259" s="42"/>
      <c r="C259" s="215" t="s">
        <v>816</v>
      </c>
      <c r="D259" s="215" t="s">
        <v>195</v>
      </c>
      <c r="E259" s="216" t="s">
        <v>8404</v>
      </c>
      <c r="F259" s="217" t="s">
        <v>8405</v>
      </c>
      <c r="G259" s="218" t="s">
        <v>7202</v>
      </c>
      <c r="H259" s="219">
        <v>2</v>
      </c>
      <c r="I259" s="220"/>
      <c r="J259" s="221">
        <f>ROUND(I259*H259,2)</f>
        <v>0</v>
      </c>
      <c r="K259" s="217" t="s">
        <v>19</v>
      </c>
      <c r="L259" s="47"/>
      <c r="M259" s="222" t="s">
        <v>19</v>
      </c>
      <c r="N259" s="223" t="s">
        <v>40</v>
      </c>
      <c r="O259" s="87"/>
      <c r="P259" s="224">
        <f>O259*H259</f>
        <v>0</v>
      </c>
      <c r="Q259" s="224">
        <v>0</v>
      </c>
      <c r="R259" s="224">
        <f>Q259*H259</f>
        <v>0</v>
      </c>
      <c r="S259" s="224">
        <v>0</v>
      </c>
      <c r="T259" s="225">
        <f>S259*H259</f>
        <v>0</v>
      </c>
      <c r="U259" s="41"/>
      <c r="V259" s="41"/>
      <c r="W259" s="41"/>
      <c r="X259" s="41"/>
      <c r="Y259" s="41"/>
      <c r="Z259" s="41"/>
      <c r="AA259" s="41"/>
      <c r="AB259" s="41"/>
      <c r="AC259" s="41"/>
      <c r="AD259" s="41"/>
      <c r="AE259" s="41"/>
      <c r="AR259" s="226" t="s">
        <v>200</v>
      </c>
      <c r="AT259" s="226" t="s">
        <v>195</v>
      </c>
      <c r="AU259" s="226" t="s">
        <v>76</v>
      </c>
      <c r="AY259" s="20" t="s">
        <v>193</v>
      </c>
      <c r="BE259" s="227">
        <f>IF(N259="základní",J259,0)</f>
        <v>0</v>
      </c>
      <c r="BF259" s="227">
        <f>IF(N259="snížená",J259,0)</f>
        <v>0</v>
      </c>
      <c r="BG259" s="227">
        <f>IF(N259="zákl. přenesená",J259,0)</f>
        <v>0</v>
      </c>
      <c r="BH259" s="227">
        <f>IF(N259="sníž. přenesená",J259,0)</f>
        <v>0</v>
      </c>
      <c r="BI259" s="227">
        <f>IF(N259="nulová",J259,0)</f>
        <v>0</v>
      </c>
      <c r="BJ259" s="20" t="s">
        <v>76</v>
      </c>
      <c r="BK259" s="227">
        <f>ROUND(I259*H259,2)</f>
        <v>0</v>
      </c>
      <c r="BL259" s="20" t="s">
        <v>200</v>
      </c>
      <c r="BM259" s="226" t="s">
        <v>2688</v>
      </c>
    </row>
    <row r="260" s="2" customFormat="1">
      <c r="A260" s="41"/>
      <c r="B260" s="42"/>
      <c r="C260" s="43"/>
      <c r="D260" s="228" t="s">
        <v>202</v>
      </c>
      <c r="E260" s="43"/>
      <c r="F260" s="229" t="s">
        <v>8405</v>
      </c>
      <c r="G260" s="43"/>
      <c r="H260" s="43"/>
      <c r="I260" s="230"/>
      <c r="J260" s="43"/>
      <c r="K260" s="43"/>
      <c r="L260" s="47"/>
      <c r="M260" s="231"/>
      <c r="N260" s="232"/>
      <c r="O260" s="87"/>
      <c r="P260" s="87"/>
      <c r="Q260" s="87"/>
      <c r="R260" s="87"/>
      <c r="S260" s="87"/>
      <c r="T260" s="88"/>
      <c r="U260" s="41"/>
      <c r="V260" s="41"/>
      <c r="W260" s="41"/>
      <c r="X260" s="41"/>
      <c r="Y260" s="41"/>
      <c r="Z260" s="41"/>
      <c r="AA260" s="41"/>
      <c r="AB260" s="41"/>
      <c r="AC260" s="41"/>
      <c r="AD260" s="41"/>
      <c r="AE260" s="41"/>
      <c r="AT260" s="20" t="s">
        <v>202</v>
      </c>
      <c r="AU260" s="20" t="s">
        <v>76</v>
      </c>
    </row>
    <row r="261" s="2" customFormat="1" ht="16.5" customHeight="1">
      <c r="A261" s="41"/>
      <c r="B261" s="42"/>
      <c r="C261" s="215" t="s">
        <v>822</v>
      </c>
      <c r="D261" s="215" t="s">
        <v>195</v>
      </c>
      <c r="E261" s="216" t="s">
        <v>8406</v>
      </c>
      <c r="F261" s="217" t="s">
        <v>8407</v>
      </c>
      <c r="G261" s="218" t="s">
        <v>7202</v>
      </c>
      <c r="H261" s="219">
        <v>1</v>
      </c>
      <c r="I261" s="220"/>
      <c r="J261" s="221">
        <f>ROUND(I261*H261,2)</f>
        <v>0</v>
      </c>
      <c r="K261" s="217" t="s">
        <v>19</v>
      </c>
      <c r="L261" s="47"/>
      <c r="M261" s="222" t="s">
        <v>19</v>
      </c>
      <c r="N261" s="223" t="s">
        <v>40</v>
      </c>
      <c r="O261" s="87"/>
      <c r="P261" s="224">
        <f>O261*H261</f>
        <v>0</v>
      </c>
      <c r="Q261" s="224">
        <v>0</v>
      </c>
      <c r="R261" s="224">
        <f>Q261*H261</f>
        <v>0</v>
      </c>
      <c r="S261" s="224">
        <v>0</v>
      </c>
      <c r="T261" s="225">
        <f>S261*H261</f>
        <v>0</v>
      </c>
      <c r="U261" s="41"/>
      <c r="V261" s="41"/>
      <c r="W261" s="41"/>
      <c r="X261" s="41"/>
      <c r="Y261" s="41"/>
      <c r="Z261" s="41"/>
      <c r="AA261" s="41"/>
      <c r="AB261" s="41"/>
      <c r="AC261" s="41"/>
      <c r="AD261" s="41"/>
      <c r="AE261" s="41"/>
      <c r="AR261" s="226" t="s">
        <v>200</v>
      </c>
      <c r="AT261" s="226" t="s">
        <v>195</v>
      </c>
      <c r="AU261" s="226" t="s">
        <v>76</v>
      </c>
      <c r="AY261" s="20" t="s">
        <v>193</v>
      </c>
      <c r="BE261" s="227">
        <f>IF(N261="základní",J261,0)</f>
        <v>0</v>
      </c>
      <c r="BF261" s="227">
        <f>IF(N261="snížená",J261,0)</f>
        <v>0</v>
      </c>
      <c r="BG261" s="227">
        <f>IF(N261="zákl. přenesená",J261,0)</f>
        <v>0</v>
      </c>
      <c r="BH261" s="227">
        <f>IF(N261="sníž. přenesená",J261,0)</f>
        <v>0</v>
      </c>
      <c r="BI261" s="227">
        <f>IF(N261="nulová",J261,0)</f>
        <v>0</v>
      </c>
      <c r="BJ261" s="20" t="s">
        <v>76</v>
      </c>
      <c r="BK261" s="227">
        <f>ROUND(I261*H261,2)</f>
        <v>0</v>
      </c>
      <c r="BL261" s="20" t="s">
        <v>200</v>
      </c>
      <c r="BM261" s="226" t="s">
        <v>4036</v>
      </c>
    </row>
    <row r="262" s="2" customFormat="1">
      <c r="A262" s="41"/>
      <c r="B262" s="42"/>
      <c r="C262" s="43"/>
      <c r="D262" s="228" t="s">
        <v>202</v>
      </c>
      <c r="E262" s="43"/>
      <c r="F262" s="229" t="s">
        <v>8407</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202</v>
      </c>
      <c r="AU262" s="20" t="s">
        <v>76</v>
      </c>
    </row>
    <row r="263" s="2" customFormat="1" ht="16.5" customHeight="1">
      <c r="A263" s="41"/>
      <c r="B263" s="42"/>
      <c r="C263" s="215" t="s">
        <v>830</v>
      </c>
      <c r="D263" s="215" t="s">
        <v>195</v>
      </c>
      <c r="E263" s="216" t="s">
        <v>8408</v>
      </c>
      <c r="F263" s="217" t="s">
        <v>8409</v>
      </c>
      <c r="G263" s="218" t="s">
        <v>7202</v>
      </c>
      <c r="H263" s="219">
        <v>1</v>
      </c>
      <c r="I263" s="220"/>
      <c r="J263" s="221">
        <f>ROUND(I263*H263,2)</f>
        <v>0</v>
      </c>
      <c r="K263" s="217" t="s">
        <v>19</v>
      </c>
      <c r="L263" s="47"/>
      <c r="M263" s="222" t="s">
        <v>19</v>
      </c>
      <c r="N263" s="223" t="s">
        <v>40</v>
      </c>
      <c r="O263" s="87"/>
      <c r="P263" s="224">
        <f>O263*H263</f>
        <v>0</v>
      </c>
      <c r="Q263" s="224">
        <v>0</v>
      </c>
      <c r="R263" s="224">
        <f>Q263*H263</f>
        <v>0</v>
      </c>
      <c r="S263" s="224">
        <v>0</v>
      </c>
      <c r="T263" s="225">
        <f>S263*H263</f>
        <v>0</v>
      </c>
      <c r="U263" s="41"/>
      <c r="V263" s="41"/>
      <c r="W263" s="41"/>
      <c r="X263" s="41"/>
      <c r="Y263" s="41"/>
      <c r="Z263" s="41"/>
      <c r="AA263" s="41"/>
      <c r="AB263" s="41"/>
      <c r="AC263" s="41"/>
      <c r="AD263" s="41"/>
      <c r="AE263" s="41"/>
      <c r="AR263" s="226" t="s">
        <v>200</v>
      </c>
      <c r="AT263" s="226" t="s">
        <v>195</v>
      </c>
      <c r="AU263" s="226" t="s">
        <v>76</v>
      </c>
      <c r="AY263" s="20" t="s">
        <v>193</v>
      </c>
      <c r="BE263" s="227">
        <f>IF(N263="základní",J263,0)</f>
        <v>0</v>
      </c>
      <c r="BF263" s="227">
        <f>IF(N263="snížená",J263,0)</f>
        <v>0</v>
      </c>
      <c r="BG263" s="227">
        <f>IF(N263="zákl. přenesená",J263,0)</f>
        <v>0</v>
      </c>
      <c r="BH263" s="227">
        <f>IF(N263="sníž. přenesená",J263,0)</f>
        <v>0</v>
      </c>
      <c r="BI263" s="227">
        <f>IF(N263="nulová",J263,0)</f>
        <v>0</v>
      </c>
      <c r="BJ263" s="20" t="s">
        <v>76</v>
      </c>
      <c r="BK263" s="227">
        <f>ROUND(I263*H263,2)</f>
        <v>0</v>
      </c>
      <c r="BL263" s="20" t="s">
        <v>200</v>
      </c>
      <c r="BM263" s="226" t="s">
        <v>4063</v>
      </c>
    </row>
    <row r="264" s="2" customFormat="1">
      <c r="A264" s="41"/>
      <c r="B264" s="42"/>
      <c r="C264" s="43"/>
      <c r="D264" s="228" t="s">
        <v>202</v>
      </c>
      <c r="E264" s="43"/>
      <c r="F264" s="229" t="s">
        <v>8409</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202</v>
      </c>
      <c r="AU264" s="20" t="s">
        <v>76</v>
      </c>
    </row>
    <row r="265" s="2" customFormat="1" ht="16.5" customHeight="1">
      <c r="A265" s="41"/>
      <c r="B265" s="42"/>
      <c r="C265" s="215" t="s">
        <v>837</v>
      </c>
      <c r="D265" s="215" t="s">
        <v>195</v>
      </c>
      <c r="E265" s="216" t="s">
        <v>8410</v>
      </c>
      <c r="F265" s="217" t="s">
        <v>8411</v>
      </c>
      <c r="G265" s="218" t="s">
        <v>7202</v>
      </c>
      <c r="H265" s="219">
        <v>4</v>
      </c>
      <c r="I265" s="220"/>
      <c r="J265" s="221">
        <f>ROUND(I265*H265,2)</f>
        <v>0</v>
      </c>
      <c r="K265" s="217" t="s">
        <v>19</v>
      </c>
      <c r="L265" s="47"/>
      <c r="M265" s="222" t="s">
        <v>19</v>
      </c>
      <c r="N265" s="223" t="s">
        <v>40</v>
      </c>
      <c r="O265" s="87"/>
      <c r="P265" s="224">
        <f>O265*H265</f>
        <v>0</v>
      </c>
      <c r="Q265" s="224">
        <v>0</v>
      </c>
      <c r="R265" s="224">
        <f>Q265*H265</f>
        <v>0</v>
      </c>
      <c r="S265" s="224">
        <v>0</v>
      </c>
      <c r="T265" s="225">
        <f>S265*H265</f>
        <v>0</v>
      </c>
      <c r="U265" s="41"/>
      <c r="V265" s="41"/>
      <c r="W265" s="41"/>
      <c r="X265" s="41"/>
      <c r="Y265" s="41"/>
      <c r="Z265" s="41"/>
      <c r="AA265" s="41"/>
      <c r="AB265" s="41"/>
      <c r="AC265" s="41"/>
      <c r="AD265" s="41"/>
      <c r="AE265" s="41"/>
      <c r="AR265" s="226" t="s">
        <v>200</v>
      </c>
      <c r="AT265" s="226" t="s">
        <v>195</v>
      </c>
      <c r="AU265" s="226" t="s">
        <v>76</v>
      </c>
      <c r="AY265" s="20" t="s">
        <v>193</v>
      </c>
      <c r="BE265" s="227">
        <f>IF(N265="základní",J265,0)</f>
        <v>0</v>
      </c>
      <c r="BF265" s="227">
        <f>IF(N265="snížená",J265,0)</f>
        <v>0</v>
      </c>
      <c r="BG265" s="227">
        <f>IF(N265="zákl. přenesená",J265,0)</f>
        <v>0</v>
      </c>
      <c r="BH265" s="227">
        <f>IF(N265="sníž. přenesená",J265,0)</f>
        <v>0</v>
      </c>
      <c r="BI265" s="227">
        <f>IF(N265="nulová",J265,0)</f>
        <v>0</v>
      </c>
      <c r="BJ265" s="20" t="s">
        <v>76</v>
      </c>
      <c r="BK265" s="227">
        <f>ROUND(I265*H265,2)</f>
        <v>0</v>
      </c>
      <c r="BL265" s="20" t="s">
        <v>200</v>
      </c>
      <c r="BM265" s="226" t="s">
        <v>4071</v>
      </c>
    </row>
    <row r="266" s="2" customFormat="1">
      <c r="A266" s="41"/>
      <c r="B266" s="42"/>
      <c r="C266" s="43"/>
      <c r="D266" s="228" t="s">
        <v>202</v>
      </c>
      <c r="E266" s="43"/>
      <c r="F266" s="229" t="s">
        <v>8411</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202</v>
      </c>
      <c r="AU266" s="20" t="s">
        <v>76</v>
      </c>
    </row>
    <row r="267" s="2" customFormat="1" ht="16.5" customHeight="1">
      <c r="A267" s="41"/>
      <c r="B267" s="42"/>
      <c r="C267" s="215" t="s">
        <v>846</v>
      </c>
      <c r="D267" s="215" t="s">
        <v>195</v>
      </c>
      <c r="E267" s="216" t="s">
        <v>8412</v>
      </c>
      <c r="F267" s="217" t="s">
        <v>8413</v>
      </c>
      <c r="G267" s="218" t="s">
        <v>7202</v>
      </c>
      <c r="H267" s="219">
        <v>1</v>
      </c>
      <c r="I267" s="220"/>
      <c r="J267" s="221">
        <f>ROUND(I267*H267,2)</f>
        <v>0</v>
      </c>
      <c r="K267" s="217" t="s">
        <v>19</v>
      </c>
      <c r="L267" s="47"/>
      <c r="M267" s="222" t="s">
        <v>19</v>
      </c>
      <c r="N267" s="223" t="s">
        <v>40</v>
      </c>
      <c r="O267" s="87"/>
      <c r="P267" s="224">
        <f>O267*H267</f>
        <v>0</v>
      </c>
      <c r="Q267" s="224">
        <v>0</v>
      </c>
      <c r="R267" s="224">
        <f>Q267*H267</f>
        <v>0</v>
      </c>
      <c r="S267" s="224">
        <v>0</v>
      </c>
      <c r="T267" s="225">
        <f>S267*H267</f>
        <v>0</v>
      </c>
      <c r="U267" s="41"/>
      <c r="V267" s="41"/>
      <c r="W267" s="41"/>
      <c r="X267" s="41"/>
      <c r="Y267" s="41"/>
      <c r="Z267" s="41"/>
      <c r="AA267" s="41"/>
      <c r="AB267" s="41"/>
      <c r="AC267" s="41"/>
      <c r="AD267" s="41"/>
      <c r="AE267" s="41"/>
      <c r="AR267" s="226" t="s">
        <v>200</v>
      </c>
      <c r="AT267" s="226" t="s">
        <v>195</v>
      </c>
      <c r="AU267" s="226" t="s">
        <v>76</v>
      </c>
      <c r="AY267" s="20" t="s">
        <v>193</v>
      </c>
      <c r="BE267" s="227">
        <f>IF(N267="základní",J267,0)</f>
        <v>0</v>
      </c>
      <c r="BF267" s="227">
        <f>IF(N267="snížená",J267,0)</f>
        <v>0</v>
      </c>
      <c r="BG267" s="227">
        <f>IF(N267="zákl. přenesená",J267,0)</f>
        <v>0</v>
      </c>
      <c r="BH267" s="227">
        <f>IF(N267="sníž. přenesená",J267,0)</f>
        <v>0</v>
      </c>
      <c r="BI267" s="227">
        <f>IF(N267="nulová",J267,0)</f>
        <v>0</v>
      </c>
      <c r="BJ267" s="20" t="s">
        <v>76</v>
      </c>
      <c r="BK267" s="227">
        <f>ROUND(I267*H267,2)</f>
        <v>0</v>
      </c>
      <c r="BL267" s="20" t="s">
        <v>200</v>
      </c>
      <c r="BM267" s="226" t="s">
        <v>4100</v>
      </c>
    </row>
    <row r="268" s="2" customFormat="1">
      <c r="A268" s="41"/>
      <c r="B268" s="42"/>
      <c r="C268" s="43"/>
      <c r="D268" s="228" t="s">
        <v>202</v>
      </c>
      <c r="E268" s="43"/>
      <c r="F268" s="229" t="s">
        <v>8413</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202</v>
      </c>
      <c r="AU268" s="20" t="s">
        <v>76</v>
      </c>
    </row>
    <row r="269" s="2" customFormat="1" ht="16.5" customHeight="1">
      <c r="A269" s="41"/>
      <c r="B269" s="42"/>
      <c r="C269" s="215" t="s">
        <v>855</v>
      </c>
      <c r="D269" s="215" t="s">
        <v>195</v>
      </c>
      <c r="E269" s="216" t="s">
        <v>8418</v>
      </c>
      <c r="F269" s="217" t="s">
        <v>8419</v>
      </c>
      <c r="G269" s="218" t="s">
        <v>7202</v>
      </c>
      <c r="H269" s="219">
        <v>1</v>
      </c>
      <c r="I269" s="220"/>
      <c r="J269" s="221">
        <f>ROUND(I269*H269,2)</f>
        <v>0</v>
      </c>
      <c r="K269" s="217" t="s">
        <v>19</v>
      </c>
      <c r="L269" s="47"/>
      <c r="M269" s="222" t="s">
        <v>19</v>
      </c>
      <c r="N269" s="223" t="s">
        <v>40</v>
      </c>
      <c r="O269" s="87"/>
      <c r="P269" s="224">
        <f>O269*H269</f>
        <v>0</v>
      </c>
      <c r="Q269" s="224">
        <v>0</v>
      </c>
      <c r="R269" s="224">
        <f>Q269*H269</f>
        <v>0</v>
      </c>
      <c r="S269" s="224">
        <v>0</v>
      </c>
      <c r="T269" s="225">
        <f>S269*H269</f>
        <v>0</v>
      </c>
      <c r="U269" s="41"/>
      <c r="V269" s="41"/>
      <c r="W269" s="41"/>
      <c r="X269" s="41"/>
      <c r="Y269" s="41"/>
      <c r="Z269" s="41"/>
      <c r="AA269" s="41"/>
      <c r="AB269" s="41"/>
      <c r="AC269" s="41"/>
      <c r="AD269" s="41"/>
      <c r="AE269" s="41"/>
      <c r="AR269" s="226" t="s">
        <v>200</v>
      </c>
      <c r="AT269" s="226" t="s">
        <v>195</v>
      </c>
      <c r="AU269" s="226" t="s">
        <v>76</v>
      </c>
      <c r="AY269" s="20" t="s">
        <v>193</v>
      </c>
      <c r="BE269" s="227">
        <f>IF(N269="základní",J269,0)</f>
        <v>0</v>
      </c>
      <c r="BF269" s="227">
        <f>IF(N269="snížená",J269,0)</f>
        <v>0</v>
      </c>
      <c r="BG269" s="227">
        <f>IF(N269="zákl. přenesená",J269,0)</f>
        <v>0</v>
      </c>
      <c r="BH269" s="227">
        <f>IF(N269="sníž. přenesená",J269,0)</f>
        <v>0</v>
      </c>
      <c r="BI269" s="227">
        <f>IF(N269="nulová",J269,0)</f>
        <v>0</v>
      </c>
      <c r="BJ269" s="20" t="s">
        <v>76</v>
      </c>
      <c r="BK269" s="227">
        <f>ROUND(I269*H269,2)</f>
        <v>0</v>
      </c>
      <c r="BL269" s="20" t="s">
        <v>200</v>
      </c>
      <c r="BM269" s="226" t="s">
        <v>4128</v>
      </c>
    </row>
    <row r="270" s="2" customFormat="1">
      <c r="A270" s="41"/>
      <c r="B270" s="42"/>
      <c r="C270" s="43"/>
      <c r="D270" s="228" t="s">
        <v>202</v>
      </c>
      <c r="E270" s="43"/>
      <c r="F270" s="229" t="s">
        <v>8419</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202</v>
      </c>
      <c r="AU270" s="20" t="s">
        <v>76</v>
      </c>
    </row>
    <row r="271" s="2" customFormat="1" ht="16.5" customHeight="1">
      <c r="A271" s="41"/>
      <c r="B271" s="42"/>
      <c r="C271" s="215" t="s">
        <v>864</v>
      </c>
      <c r="D271" s="215" t="s">
        <v>195</v>
      </c>
      <c r="E271" s="216" t="s">
        <v>8420</v>
      </c>
      <c r="F271" s="217" t="s">
        <v>8421</v>
      </c>
      <c r="G271" s="218" t="s">
        <v>7202</v>
      </c>
      <c r="H271" s="219">
        <v>1</v>
      </c>
      <c r="I271" s="220"/>
      <c r="J271" s="221">
        <f>ROUND(I271*H271,2)</f>
        <v>0</v>
      </c>
      <c r="K271" s="217" t="s">
        <v>19</v>
      </c>
      <c r="L271" s="47"/>
      <c r="M271" s="222" t="s">
        <v>19</v>
      </c>
      <c r="N271" s="223" t="s">
        <v>40</v>
      </c>
      <c r="O271" s="87"/>
      <c r="P271" s="224">
        <f>O271*H271</f>
        <v>0</v>
      </c>
      <c r="Q271" s="224">
        <v>0</v>
      </c>
      <c r="R271" s="224">
        <f>Q271*H271</f>
        <v>0</v>
      </c>
      <c r="S271" s="224">
        <v>0</v>
      </c>
      <c r="T271" s="225">
        <f>S271*H271</f>
        <v>0</v>
      </c>
      <c r="U271" s="41"/>
      <c r="V271" s="41"/>
      <c r="W271" s="41"/>
      <c r="X271" s="41"/>
      <c r="Y271" s="41"/>
      <c r="Z271" s="41"/>
      <c r="AA271" s="41"/>
      <c r="AB271" s="41"/>
      <c r="AC271" s="41"/>
      <c r="AD271" s="41"/>
      <c r="AE271" s="41"/>
      <c r="AR271" s="226" t="s">
        <v>200</v>
      </c>
      <c r="AT271" s="226" t="s">
        <v>195</v>
      </c>
      <c r="AU271" s="226" t="s">
        <v>76</v>
      </c>
      <c r="AY271" s="20" t="s">
        <v>193</v>
      </c>
      <c r="BE271" s="227">
        <f>IF(N271="základní",J271,0)</f>
        <v>0</v>
      </c>
      <c r="BF271" s="227">
        <f>IF(N271="snížená",J271,0)</f>
        <v>0</v>
      </c>
      <c r="BG271" s="227">
        <f>IF(N271="zákl. přenesená",J271,0)</f>
        <v>0</v>
      </c>
      <c r="BH271" s="227">
        <f>IF(N271="sníž. přenesená",J271,0)</f>
        <v>0</v>
      </c>
      <c r="BI271" s="227">
        <f>IF(N271="nulová",J271,0)</f>
        <v>0</v>
      </c>
      <c r="BJ271" s="20" t="s">
        <v>76</v>
      </c>
      <c r="BK271" s="227">
        <f>ROUND(I271*H271,2)</f>
        <v>0</v>
      </c>
      <c r="BL271" s="20" t="s">
        <v>200</v>
      </c>
      <c r="BM271" s="226" t="s">
        <v>4144</v>
      </c>
    </row>
    <row r="272" s="2" customFormat="1">
      <c r="A272" s="41"/>
      <c r="B272" s="42"/>
      <c r="C272" s="43"/>
      <c r="D272" s="228" t="s">
        <v>202</v>
      </c>
      <c r="E272" s="43"/>
      <c r="F272" s="229" t="s">
        <v>8421</v>
      </c>
      <c r="G272" s="43"/>
      <c r="H272" s="43"/>
      <c r="I272" s="230"/>
      <c r="J272" s="43"/>
      <c r="K272" s="43"/>
      <c r="L272" s="47"/>
      <c r="M272" s="231"/>
      <c r="N272" s="232"/>
      <c r="O272" s="87"/>
      <c r="P272" s="87"/>
      <c r="Q272" s="87"/>
      <c r="R272" s="87"/>
      <c r="S272" s="87"/>
      <c r="T272" s="88"/>
      <c r="U272" s="41"/>
      <c r="V272" s="41"/>
      <c r="W272" s="41"/>
      <c r="X272" s="41"/>
      <c r="Y272" s="41"/>
      <c r="Z272" s="41"/>
      <c r="AA272" s="41"/>
      <c r="AB272" s="41"/>
      <c r="AC272" s="41"/>
      <c r="AD272" s="41"/>
      <c r="AE272" s="41"/>
      <c r="AT272" s="20" t="s">
        <v>202</v>
      </c>
      <c r="AU272" s="20" t="s">
        <v>76</v>
      </c>
    </row>
    <row r="273" s="2" customFormat="1" ht="16.5" customHeight="1">
      <c r="A273" s="41"/>
      <c r="B273" s="42"/>
      <c r="C273" s="215" t="s">
        <v>871</v>
      </c>
      <c r="D273" s="215" t="s">
        <v>195</v>
      </c>
      <c r="E273" s="216" t="s">
        <v>8484</v>
      </c>
      <c r="F273" s="217" t="s">
        <v>8427</v>
      </c>
      <c r="G273" s="218" t="s">
        <v>7202</v>
      </c>
      <c r="H273" s="219">
        <v>1</v>
      </c>
      <c r="I273" s="220"/>
      <c r="J273" s="221">
        <f>ROUND(I273*H273,2)</f>
        <v>0</v>
      </c>
      <c r="K273" s="217" t="s">
        <v>19</v>
      </c>
      <c r="L273" s="47"/>
      <c r="M273" s="222" t="s">
        <v>19</v>
      </c>
      <c r="N273" s="223" t="s">
        <v>40</v>
      </c>
      <c r="O273" s="87"/>
      <c r="P273" s="224">
        <f>O273*H273</f>
        <v>0</v>
      </c>
      <c r="Q273" s="224">
        <v>0</v>
      </c>
      <c r="R273" s="224">
        <f>Q273*H273</f>
        <v>0</v>
      </c>
      <c r="S273" s="224">
        <v>0</v>
      </c>
      <c r="T273" s="225">
        <f>S273*H273</f>
        <v>0</v>
      </c>
      <c r="U273" s="41"/>
      <c r="V273" s="41"/>
      <c r="W273" s="41"/>
      <c r="X273" s="41"/>
      <c r="Y273" s="41"/>
      <c r="Z273" s="41"/>
      <c r="AA273" s="41"/>
      <c r="AB273" s="41"/>
      <c r="AC273" s="41"/>
      <c r="AD273" s="41"/>
      <c r="AE273" s="41"/>
      <c r="AR273" s="226" t="s">
        <v>200</v>
      </c>
      <c r="AT273" s="226" t="s">
        <v>195</v>
      </c>
      <c r="AU273" s="226" t="s">
        <v>76</v>
      </c>
      <c r="AY273" s="20" t="s">
        <v>193</v>
      </c>
      <c r="BE273" s="227">
        <f>IF(N273="základní",J273,0)</f>
        <v>0</v>
      </c>
      <c r="BF273" s="227">
        <f>IF(N273="snížená",J273,0)</f>
        <v>0</v>
      </c>
      <c r="BG273" s="227">
        <f>IF(N273="zákl. přenesená",J273,0)</f>
        <v>0</v>
      </c>
      <c r="BH273" s="227">
        <f>IF(N273="sníž. přenesená",J273,0)</f>
        <v>0</v>
      </c>
      <c r="BI273" s="227">
        <f>IF(N273="nulová",J273,0)</f>
        <v>0</v>
      </c>
      <c r="BJ273" s="20" t="s">
        <v>76</v>
      </c>
      <c r="BK273" s="227">
        <f>ROUND(I273*H273,2)</f>
        <v>0</v>
      </c>
      <c r="BL273" s="20" t="s">
        <v>200</v>
      </c>
      <c r="BM273" s="226" t="s">
        <v>4174</v>
      </c>
    </row>
    <row r="274" s="2" customFormat="1">
      <c r="A274" s="41"/>
      <c r="B274" s="42"/>
      <c r="C274" s="43"/>
      <c r="D274" s="228" t="s">
        <v>202</v>
      </c>
      <c r="E274" s="43"/>
      <c r="F274" s="229" t="s">
        <v>8427</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202</v>
      </c>
      <c r="AU274" s="20" t="s">
        <v>76</v>
      </c>
    </row>
    <row r="275" s="2" customFormat="1" ht="16.5" customHeight="1">
      <c r="A275" s="41"/>
      <c r="B275" s="42"/>
      <c r="C275" s="215" t="s">
        <v>880</v>
      </c>
      <c r="D275" s="215" t="s">
        <v>195</v>
      </c>
      <c r="E275" s="216" t="s">
        <v>8485</v>
      </c>
      <c r="F275" s="217" t="s">
        <v>8429</v>
      </c>
      <c r="G275" s="218" t="s">
        <v>7202</v>
      </c>
      <c r="H275" s="219">
        <v>2</v>
      </c>
      <c r="I275" s="220"/>
      <c r="J275" s="221">
        <f>ROUND(I275*H275,2)</f>
        <v>0</v>
      </c>
      <c r="K275" s="217" t="s">
        <v>19</v>
      </c>
      <c r="L275" s="47"/>
      <c r="M275" s="222" t="s">
        <v>19</v>
      </c>
      <c r="N275" s="223" t="s">
        <v>40</v>
      </c>
      <c r="O275" s="87"/>
      <c r="P275" s="224">
        <f>O275*H275</f>
        <v>0</v>
      </c>
      <c r="Q275" s="224">
        <v>0</v>
      </c>
      <c r="R275" s="224">
        <f>Q275*H275</f>
        <v>0</v>
      </c>
      <c r="S275" s="224">
        <v>0</v>
      </c>
      <c r="T275" s="225">
        <f>S275*H275</f>
        <v>0</v>
      </c>
      <c r="U275" s="41"/>
      <c r="V275" s="41"/>
      <c r="W275" s="41"/>
      <c r="X275" s="41"/>
      <c r="Y275" s="41"/>
      <c r="Z275" s="41"/>
      <c r="AA275" s="41"/>
      <c r="AB275" s="41"/>
      <c r="AC275" s="41"/>
      <c r="AD275" s="41"/>
      <c r="AE275" s="41"/>
      <c r="AR275" s="226" t="s">
        <v>200</v>
      </c>
      <c r="AT275" s="226" t="s">
        <v>195</v>
      </c>
      <c r="AU275" s="226" t="s">
        <v>76</v>
      </c>
      <c r="AY275" s="20" t="s">
        <v>193</v>
      </c>
      <c r="BE275" s="227">
        <f>IF(N275="základní",J275,0)</f>
        <v>0</v>
      </c>
      <c r="BF275" s="227">
        <f>IF(N275="snížená",J275,0)</f>
        <v>0</v>
      </c>
      <c r="BG275" s="227">
        <f>IF(N275="zákl. přenesená",J275,0)</f>
        <v>0</v>
      </c>
      <c r="BH275" s="227">
        <f>IF(N275="sníž. přenesená",J275,0)</f>
        <v>0</v>
      </c>
      <c r="BI275" s="227">
        <f>IF(N275="nulová",J275,0)</f>
        <v>0</v>
      </c>
      <c r="BJ275" s="20" t="s">
        <v>76</v>
      </c>
      <c r="BK275" s="227">
        <f>ROUND(I275*H275,2)</f>
        <v>0</v>
      </c>
      <c r="BL275" s="20" t="s">
        <v>200</v>
      </c>
      <c r="BM275" s="226" t="s">
        <v>4179</v>
      </c>
    </row>
    <row r="276" s="2" customFormat="1">
      <c r="A276" s="41"/>
      <c r="B276" s="42"/>
      <c r="C276" s="43"/>
      <c r="D276" s="228" t="s">
        <v>202</v>
      </c>
      <c r="E276" s="43"/>
      <c r="F276" s="229" t="s">
        <v>8429</v>
      </c>
      <c r="G276" s="43"/>
      <c r="H276" s="43"/>
      <c r="I276" s="230"/>
      <c r="J276" s="43"/>
      <c r="K276" s="43"/>
      <c r="L276" s="47"/>
      <c r="M276" s="231"/>
      <c r="N276" s="232"/>
      <c r="O276" s="87"/>
      <c r="P276" s="87"/>
      <c r="Q276" s="87"/>
      <c r="R276" s="87"/>
      <c r="S276" s="87"/>
      <c r="T276" s="88"/>
      <c r="U276" s="41"/>
      <c r="V276" s="41"/>
      <c r="W276" s="41"/>
      <c r="X276" s="41"/>
      <c r="Y276" s="41"/>
      <c r="Z276" s="41"/>
      <c r="AA276" s="41"/>
      <c r="AB276" s="41"/>
      <c r="AC276" s="41"/>
      <c r="AD276" s="41"/>
      <c r="AE276" s="41"/>
      <c r="AT276" s="20" t="s">
        <v>202</v>
      </c>
      <c r="AU276" s="20" t="s">
        <v>76</v>
      </c>
    </row>
    <row r="277" s="2" customFormat="1" ht="16.5" customHeight="1">
      <c r="A277" s="41"/>
      <c r="B277" s="42"/>
      <c r="C277" s="215" t="s">
        <v>888</v>
      </c>
      <c r="D277" s="215" t="s">
        <v>195</v>
      </c>
      <c r="E277" s="216" t="s">
        <v>8486</v>
      </c>
      <c r="F277" s="217" t="s">
        <v>8429</v>
      </c>
      <c r="G277" s="218" t="s">
        <v>7202</v>
      </c>
      <c r="H277" s="219">
        <v>1</v>
      </c>
      <c r="I277" s="220"/>
      <c r="J277" s="221">
        <f>ROUND(I277*H277,2)</f>
        <v>0</v>
      </c>
      <c r="K277" s="217" t="s">
        <v>19</v>
      </c>
      <c r="L277" s="47"/>
      <c r="M277" s="222" t="s">
        <v>19</v>
      </c>
      <c r="N277" s="223" t="s">
        <v>40</v>
      </c>
      <c r="O277" s="87"/>
      <c r="P277" s="224">
        <f>O277*H277</f>
        <v>0</v>
      </c>
      <c r="Q277" s="224">
        <v>0</v>
      </c>
      <c r="R277" s="224">
        <f>Q277*H277</f>
        <v>0</v>
      </c>
      <c r="S277" s="224">
        <v>0</v>
      </c>
      <c r="T277" s="225">
        <f>S277*H277</f>
        <v>0</v>
      </c>
      <c r="U277" s="41"/>
      <c r="V277" s="41"/>
      <c r="W277" s="41"/>
      <c r="X277" s="41"/>
      <c r="Y277" s="41"/>
      <c r="Z277" s="41"/>
      <c r="AA277" s="41"/>
      <c r="AB277" s="41"/>
      <c r="AC277" s="41"/>
      <c r="AD277" s="41"/>
      <c r="AE277" s="41"/>
      <c r="AR277" s="226" t="s">
        <v>200</v>
      </c>
      <c r="AT277" s="226" t="s">
        <v>195</v>
      </c>
      <c r="AU277" s="226" t="s">
        <v>76</v>
      </c>
      <c r="AY277" s="20" t="s">
        <v>193</v>
      </c>
      <c r="BE277" s="227">
        <f>IF(N277="základní",J277,0)</f>
        <v>0</v>
      </c>
      <c r="BF277" s="227">
        <f>IF(N277="snížená",J277,0)</f>
        <v>0</v>
      </c>
      <c r="BG277" s="227">
        <f>IF(N277="zákl. přenesená",J277,0)</f>
        <v>0</v>
      </c>
      <c r="BH277" s="227">
        <f>IF(N277="sníž. přenesená",J277,0)</f>
        <v>0</v>
      </c>
      <c r="BI277" s="227">
        <f>IF(N277="nulová",J277,0)</f>
        <v>0</v>
      </c>
      <c r="BJ277" s="20" t="s">
        <v>76</v>
      </c>
      <c r="BK277" s="227">
        <f>ROUND(I277*H277,2)</f>
        <v>0</v>
      </c>
      <c r="BL277" s="20" t="s">
        <v>200</v>
      </c>
      <c r="BM277" s="226" t="s">
        <v>4185</v>
      </c>
    </row>
    <row r="278" s="2" customFormat="1">
      <c r="A278" s="41"/>
      <c r="B278" s="42"/>
      <c r="C278" s="43"/>
      <c r="D278" s="228" t="s">
        <v>202</v>
      </c>
      <c r="E278" s="43"/>
      <c r="F278" s="229" t="s">
        <v>8429</v>
      </c>
      <c r="G278" s="43"/>
      <c r="H278" s="43"/>
      <c r="I278" s="230"/>
      <c r="J278" s="43"/>
      <c r="K278" s="43"/>
      <c r="L278" s="47"/>
      <c r="M278" s="231"/>
      <c r="N278" s="232"/>
      <c r="O278" s="87"/>
      <c r="P278" s="87"/>
      <c r="Q278" s="87"/>
      <c r="R278" s="87"/>
      <c r="S278" s="87"/>
      <c r="T278" s="88"/>
      <c r="U278" s="41"/>
      <c r="V278" s="41"/>
      <c r="W278" s="41"/>
      <c r="X278" s="41"/>
      <c r="Y278" s="41"/>
      <c r="Z278" s="41"/>
      <c r="AA278" s="41"/>
      <c r="AB278" s="41"/>
      <c r="AC278" s="41"/>
      <c r="AD278" s="41"/>
      <c r="AE278" s="41"/>
      <c r="AT278" s="20" t="s">
        <v>202</v>
      </c>
      <c r="AU278" s="20" t="s">
        <v>76</v>
      </c>
    </row>
    <row r="279" s="2" customFormat="1" ht="16.5" customHeight="1">
      <c r="A279" s="41"/>
      <c r="B279" s="42"/>
      <c r="C279" s="215" t="s">
        <v>894</v>
      </c>
      <c r="D279" s="215" t="s">
        <v>195</v>
      </c>
      <c r="E279" s="216" t="s">
        <v>8487</v>
      </c>
      <c r="F279" s="217" t="s">
        <v>8429</v>
      </c>
      <c r="G279" s="218" t="s">
        <v>7202</v>
      </c>
      <c r="H279" s="219">
        <v>1</v>
      </c>
      <c r="I279" s="220"/>
      <c r="J279" s="221">
        <f>ROUND(I279*H279,2)</f>
        <v>0</v>
      </c>
      <c r="K279" s="217" t="s">
        <v>19</v>
      </c>
      <c r="L279" s="47"/>
      <c r="M279" s="222" t="s">
        <v>19</v>
      </c>
      <c r="N279" s="223" t="s">
        <v>40</v>
      </c>
      <c r="O279" s="87"/>
      <c r="P279" s="224">
        <f>O279*H279</f>
        <v>0</v>
      </c>
      <c r="Q279" s="224">
        <v>0</v>
      </c>
      <c r="R279" s="224">
        <f>Q279*H279</f>
        <v>0</v>
      </c>
      <c r="S279" s="224">
        <v>0</v>
      </c>
      <c r="T279" s="225">
        <f>S279*H279</f>
        <v>0</v>
      </c>
      <c r="U279" s="41"/>
      <c r="V279" s="41"/>
      <c r="W279" s="41"/>
      <c r="X279" s="41"/>
      <c r="Y279" s="41"/>
      <c r="Z279" s="41"/>
      <c r="AA279" s="41"/>
      <c r="AB279" s="41"/>
      <c r="AC279" s="41"/>
      <c r="AD279" s="41"/>
      <c r="AE279" s="41"/>
      <c r="AR279" s="226" t="s">
        <v>200</v>
      </c>
      <c r="AT279" s="226" t="s">
        <v>195</v>
      </c>
      <c r="AU279" s="226" t="s">
        <v>76</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4251</v>
      </c>
    </row>
    <row r="280" s="2" customFormat="1">
      <c r="A280" s="41"/>
      <c r="B280" s="42"/>
      <c r="C280" s="43"/>
      <c r="D280" s="228" t="s">
        <v>202</v>
      </c>
      <c r="E280" s="43"/>
      <c r="F280" s="229" t="s">
        <v>8429</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76</v>
      </c>
    </row>
    <row r="281" s="2" customFormat="1" ht="16.5" customHeight="1">
      <c r="A281" s="41"/>
      <c r="B281" s="42"/>
      <c r="C281" s="215" t="s">
        <v>903</v>
      </c>
      <c r="D281" s="215" t="s">
        <v>195</v>
      </c>
      <c r="E281" s="216" t="s">
        <v>8428</v>
      </c>
      <c r="F281" s="217" t="s">
        <v>8429</v>
      </c>
      <c r="G281" s="218" t="s">
        <v>7202</v>
      </c>
      <c r="H281" s="219">
        <v>1</v>
      </c>
      <c r="I281" s="220"/>
      <c r="J281" s="221">
        <f>ROUND(I281*H281,2)</f>
        <v>0</v>
      </c>
      <c r="K281" s="217" t="s">
        <v>19</v>
      </c>
      <c r="L281" s="47"/>
      <c r="M281" s="222" t="s">
        <v>19</v>
      </c>
      <c r="N281" s="223" t="s">
        <v>40</v>
      </c>
      <c r="O281" s="87"/>
      <c r="P281" s="224">
        <f>O281*H281</f>
        <v>0</v>
      </c>
      <c r="Q281" s="224">
        <v>0</v>
      </c>
      <c r="R281" s="224">
        <f>Q281*H281</f>
        <v>0</v>
      </c>
      <c r="S281" s="224">
        <v>0</v>
      </c>
      <c r="T281" s="225">
        <f>S281*H281</f>
        <v>0</v>
      </c>
      <c r="U281" s="41"/>
      <c r="V281" s="41"/>
      <c r="W281" s="41"/>
      <c r="X281" s="41"/>
      <c r="Y281" s="41"/>
      <c r="Z281" s="41"/>
      <c r="AA281" s="41"/>
      <c r="AB281" s="41"/>
      <c r="AC281" s="41"/>
      <c r="AD281" s="41"/>
      <c r="AE281" s="41"/>
      <c r="AR281" s="226" t="s">
        <v>200</v>
      </c>
      <c r="AT281" s="226" t="s">
        <v>195</v>
      </c>
      <c r="AU281" s="226" t="s">
        <v>76</v>
      </c>
      <c r="AY281" s="20" t="s">
        <v>193</v>
      </c>
      <c r="BE281" s="227">
        <f>IF(N281="základní",J281,0)</f>
        <v>0</v>
      </c>
      <c r="BF281" s="227">
        <f>IF(N281="snížená",J281,0)</f>
        <v>0</v>
      </c>
      <c r="BG281" s="227">
        <f>IF(N281="zákl. přenesená",J281,0)</f>
        <v>0</v>
      </c>
      <c r="BH281" s="227">
        <f>IF(N281="sníž. přenesená",J281,0)</f>
        <v>0</v>
      </c>
      <c r="BI281" s="227">
        <f>IF(N281="nulová",J281,0)</f>
        <v>0</v>
      </c>
      <c r="BJ281" s="20" t="s">
        <v>76</v>
      </c>
      <c r="BK281" s="227">
        <f>ROUND(I281*H281,2)</f>
        <v>0</v>
      </c>
      <c r="BL281" s="20" t="s">
        <v>200</v>
      </c>
      <c r="BM281" s="226" t="s">
        <v>4265</v>
      </c>
    </row>
    <row r="282" s="2" customFormat="1">
      <c r="A282" s="41"/>
      <c r="B282" s="42"/>
      <c r="C282" s="43"/>
      <c r="D282" s="228" t="s">
        <v>202</v>
      </c>
      <c r="E282" s="43"/>
      <c r="F282" s="229" t="s">
        <v>8429</v>
      </c>
      <c r="G282" s="43"/>
      <c r="H282" s="43"/>
      <c r="I282" s="230"/>
      <c r="J282" s="43"/>
      <c r="K282" s="43"/>
      <c r="L282" s="47"/>
      <c r="M282" s="231"/>
      <c r="N282" s="232"/>
      <c r="O282" s="87"/>
      <c r="P282" s="87"/>
      <c r="Q282" s="87"/>
      <c r="R282" s="87"/>
      <c r="S282" s="87"/>
      <c r="T282" s="88"/>
      <c r="U282" s="41"/>
      <c r="V282" s="41"/>
      <c r="W282" s="41"/>
      <c r="X282" s="41"/>
      <c r="Y282" s="41"/>
      <c r="Z282" s="41"/>
      <c r="AA282" s="41"/>
      <c r="AB282" s="41"/>
      <c r="AC282" s="41"/>
      <c r="AD282" s="41"/>
      <c r="AE282" s="41"/>
      <c r="AT282" s="20" t="s">
        <v>202</v>
      </c>
      <c r="AU282" s="20" t="s">
        <v>76</v>
      </c>
    </row>
    <row r="283" s="2" customFormat="1" ht="16.5" customHeight="1">
      <c r="A283" s="41"/>
      <c r="B283" s="42"/>
      <c r="C283" s="215" t="s">
        <v>2267</v>
      </c>
      <c r="D283" s="215" t="s">
        <v>195</v>
      </c>
      <c r="E283" s="216" t="s">
        <v>8433</v>
      </c>
      <c r="F283" s="217" t="s">
        <v>8432</v>
      </c>
      <c r="G283" s="218" t="s">
        <v>7202</v>
      </c>
      <c r="H283" s="219">
        <v>11</v>
      </c>
      <c r="I283" s="220"/>
      <c r="J283" s="221">
        <f>ROUND(I283*H283,2)</f>
        <v>0</v>
      </c>
      <c r="K283" s="217" t="s">
        <v>19</v>
      </c>
      <c r="L283" s="47"/>
      <c r="M283" s="222" t="s">
        <v>19</v>
      </c>
      <c r="N283" s="223" t="s">
        <v>40</v>
      </c>
      <c r="O283" s="87"/>
      <c r="P283" s="224">
        <f>O283*H283</f>
        <v>0</v>
      </c>
      <c r="Q283" s="224">
        <v>0</v>
      </c>
      <c r="R283" s="224">
        <f>Q283*H283</f>
        <v>0</v>
      </c>
      <c r="S283" s="224">
        <v>0</v>
      </c>
      <c r="T283" s="225">
        <f>S283*H283</f>
        <v>0</v>
      </c>
      <c r="U283" s="41"/>
      <c r="V283" s="41"/>
      <c r="W283" s="41"/>
      <c r="X283" s="41"/>
      <c r="Y283" s="41"/>
      <c r="Z283" s="41"/>
      <c r="AA283" s="41"/>
      <c r="AB283" s="41"/>
      <c r="AC283" s="41"/>
      <c r="AD283" s="41"/>
      <c r="AE283" s="41"/>
      <c r="AR283" s="226" t="s">
        <v>200</v>
      </c>
      <c r="AT283" s="226" t="s">
        <v>195</v>
      </c>
      <c r="AU283" s="226" t="s">
        <v>76</v>
      </c>
      <c r="AY283" s="20" t="s">
        <v>193</v>
      </c>
      <c r="BE283" s="227">
        <f>IF(N283="základní",J283,0)</f>
        <v>0</v>
      </c>
      <c r="BF283" s="227">
        <f>IF(N283="snížená",J283,0)</f>
        <v>0</v>
      </c>
      <c r="BG283" s="227">
        <f>IF(N283="zákl. přenesená",J283,0)</f>
        <v>0</v>
      </c>
      <c r="BH283" s="227">
        <f>IF(N283="sníž. přenesená",J283,0)</f>
        <v>0</v>
      </c>
      <c r="BI283" s="227">
        <f>IF(N283="nulová",J283,0)</f>
        <v>0</v>
      </c>
      <c r="BJ283" s="20" t="s">
        <v>76</v>
      </c>
      <c r="BK283" s="227">
        <f>ROUND(I283*H283,2)</f>
        <v>0</v>
      </c>
      <c r="BL283" s="20" t="s">
        <v>200</v>
      </c>
      <c r="BM283" s="226" t="s">
        <v>4279</v>
      </c>
    </row>
    <row r="284" s="2" customFormat="1">
      <c r="A284" s="41"/>
      <c r="B284" s="42"/>
      <c r="C284" s="43"/>
      <c r="D284" s="228" t="s">
        <v>202</v>
      </c>
      <c r="E284" s="43"/>
      <c r="F284" s="229" t="s">
        <v>8432</v>
      </c>
      <c r="G284" s="43"/>
      <c r="H284" s="43"/>
      <c r="I284" s="230"/>
      <c r="J284" s="43"/>
      <c r="K284" s="43"/>
      <c r="L284" s="47"/>
      <c r="M284" s="231"/>
      <c r="N284" s="232"/>
      <c r="O284" s="87"/>
      <c r="P284" s="87"/>
      <c r="Q284" s="87"/>
      <c r="R284" s="87"/>
      <c r="S284" s="87"/>
      <c r="T284" s="88"/>
      <c r="U284" s="41"/>
      <c r="V284" s="41"/>
      <c r="W284" s="41"/>
      <c r="X284" s="41"/>
      <c r="Y284" s="41"/>
      <c r="Z284" s="41"/>
      <c r="AA284" s="41"/>
      <c r="AB284" s="41"/>
      <c r="AC284" s="41"/>
      <c r="AD284" s="41"/>
      <c r="AE284" s="41"/>
      <c r="AT284" s="20" t="s">
        <v>202</v>
      </c>
      <c r="AU284" s="20" t="s">
        <v>76</v>
      </c>
    </row>
    <row r="285" s="2" customFormat="1" ht="16.5" customHeight="1">
      <c r="A285" s="41"/>
      <c r="B285" s="42"/>
      <c r="C285" s="215" t="s">
        <v>2273</v>
      </c>
      <c r="D285" s="215" t="s">
        <v>195</v>
      </c>
      <c r="E285" s="216" t="s">
        <v>8434</v>
      </c>
      <c r="F285" s="217" t="s">
        <v>8432</v>
      </c>
      <c r="G285" s="218" t="s">
        <v>7202</v>
      </c>
      <c r="H285" s="219">
        <v>5</v>
      </c>
      <c r="I285" s="220"/>
      <c r="J285" s="221">
        <f>ROUND(I285*H285,2)</f>
        <v>0</v>
      </c>
      <c r="K285" s="217" t="s">
        <v>19</v>
      </c>
      <c r="L285" s="47"/>
      <c r="M285" s="222" t="s">
        <v>19</v>
      </c>
      <c r="N285" s="223" t="s">
        <v>40</v>
      </c>
      <c r="O285" s="87"/>
      <c r="P285" s="224">
        <f>O285*H285</f>
        <v>0</v>
      </c>
      <c r="Q285" s="224">
        <v>0</v>
      </c>
      <c r="R285" s="224">
        <f>Q285*H285</f>
        <v>0</v>
      </c>
      <c r="S285" s="224">
        <v>0</v>
      </c>
      <c r="T285" s="225">
        <f>S285*H285</f>
        <v>0</v>
      </c>
      <c r="U285" s="41"/>
      <c r="V285" s="41"/>
      <c r="W285" s="41"/>
      <c r="X285" s="41"/>
      <c r="Y285" s="41"/>
      <c r="Z285" s="41"/>
      <c r="AA285" s="41"/>
      <c r="AB285" s="41"/>
      <c r="AC285" s="41"/>
      <c r="AD285" s="41"/>
      <c r="AE285" s="41"/>
      <c r="AR285" s="226" t="s">
        <v>200</v>
      </c>
      <c r="AT285" s="226" t="s">
        <v>195</v>
      </c>
      <c r="AU285" s="226" t="s">
        <v>76</v>
      </c>
      <c r="AY285" s="20" t="s">
        <v>193</v>
      </c>
      <c r="BE285" s="227">
        <f>IF(N285="základní",J285,0)</f>
        <v>0</v>
      </c>
      <c r="BF285" s="227">
        <f>IF(N285="snížená",J285,0)</f>
        <v>0</v>
      </c>
      <c r="BG285" s="227">
        <f>IF(N285="zákl. přenesená",J285,0)</f>
        <v>0</v>
      </c>
      <c r="BH285" s="227">
        <f>IF(N285="sníž. přenesená",J285,0)</f>
        <v>0</v>
      </c>
      <c r="BI285" s="227">
        <f>IF(N285="nulová",J285,0)</f>
        <v>0</v>
      </c>
      <c r="BJ285" s="20" t="s">
        <v>76</v>
      </c>
      <c r="BK285" s="227">
        <f>ROUND(I285*H285,2)</f>
        <v>0</v>
      </c>
      <c r="BL285" s="20" t="s">
        <v>200</v>
      </c>
      <c r="BM285" s="226" t="s">
        <v>4292</v>
      </c>
    </row>
    <row r="286" s="2" customFormat="1">
      <c r="A286" s="41"/>
      <c r="B286" s="42"/>
      <c r="C286" s="43"/>
      <c r="D286" s="228" t="s">
        <v>202</v>
      </c>
      <c r="E286" s="43"/>
      <c r="F286" s="229" t="s">
        <v>8432</v>
      </c>
      <c r="G286" s="43"/>
      <c r="H286" s="43"/>
      <c r="I286" s="230"/>
      <c r="J286" s="43"/>
      <c r="K286" s="43"/>
      <c r="L286" s="47"/>
      <c r="M286" s="231"/>
      <c r="N286" s="232"/>
      <c r="O286" s="87"/>
      <c r="P286" s="87"/>
      <c r="Q286" s="87"/>
      <c r="R286" s="87"/>
      <c r="S286" s="87"/>
      <c r="T286" s="88"/>
      <c r="U286" s="41"/>
      <c r="V286" s="41"/>
      <c r="W286" s="41"/>
      <c r="X286" s="41"/>
      <c r="Y286" s="41"/>
      <c r="Z286" s="41"/>
      <c r="AA286" s="41"/>
      <c r="AB286" s="41"/>
      <c r="AC286" s="41"/>
      <c r="AD286" s="41"/>
      <c r="AE286" s="41"/>
      <c r="AT286" s="20" t="s">
        <v>202</v>
      </c>
      <c r="AU286" s="20" t="s">
        <v>76</v>
      </c>
    </row>
    <row r="287" s="2" customFormat="1" ht="16.5" customHeight="1">
      <c r="A287" s="41"/>
      <c r="B287" s="42"/>
      <c r="C287" s="215" t="s">
        <v>2278</v>
      </c>
      <c r="D287" s="215" t="s">
        <v>195</v>
      </c>
      <c r="E287" s="216" t="s">
        <v>8435</v>
      </c>
      <c r="F287" s="217" t="s">
        <v>8432</v>
      </c>
      <c r="G287" s="218" t="s">
        <v>7202</v>
      </c>
      <c r="H287" s="219">
        <v>1</v>
      </c>
      <c r="I287" s="220"/>
      <c r="J287" s="221">
        <f>ROUND(I287*H287,2)</f>
        <v>0</v>
      </c>
      <c r="K287" s="217" t="s">
        <v>19</v>
      </c>
      <c r="L287" s="47"/>
      <c r="M287" s="222" t="s">
        <v>19</v>
      </c>
      <c r="N287" s="223" t="s">
        <v>40</v>
      </c>
      <c r="O287" s="87"/>
      <c r="P287" s="224">
        <f>O287*H287</f>
        <v>0</v>
      </c>
      <c r="Q287" s="224">
        <v>0</v>
      </c>
      <c r="R287" s="224">
        <f>Q287*H287</f>
        <v>0</v>
      </c>
      <c r="S287" s="224">
        <v>0</v>
      </c>
      <c r="T287" s="225">
        <f>S287*H287</f>
        <v>0</v>
      </c>
      <c r="U287" s="41"/>
      <c r="V287" s="41"/>
      <c r="W287" s="41"/>
      <c r="X287" s="41"/>
      <c r="Y287" s="41"/>
      <c r="Z287" s="41"/>
      <c r="AA287" s="41"/>
      <c r="AB287" s="41"/>
      <c r="AC287" s="41"/>
      <c r="AD287" s="41"/>
      <c r="AE287" s="41"/>
      <c r="AR287" s="226" t="s">
        <v>200</v>
      </c>
      <c r="AT287" s="226" t="s">
        <v>195</v>
      </c>
      <c r="AU287" s="226" t="s">
        <v>76</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200</v>
      </c>
      <c r="BM287" s="226" t="s">
        <v>4303</v>
      </c>
    </row>
    <row r="288" s="2" customFormat="1">
      <c r="A288" s="41"/>
      <c r="B288" s="42"/>
      <c r="C288" s="43"/>
      <c r="D288" s="228" t="s">
        <v>202</v>
      </c>
      <c r="E288" s="43"/>
      <c r="F288" s="229" t="s">
        <v>8432</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76</v>
      </c>
    </row>
    <row r="289" s="2" customFormat="1" ht="16.5" customHeight="1">
      <c r="A289" s="41"/>
      <c r="B289" s="42"/>
      <c r="C289" s="215" t="s">
        <v>2284</v>
      </c>
      <c r="D289" s="215" t="s">
        <v>195</v>
      </c>
      <c r="E289" s="216" t="s">
        <v>8436</v>
      </c>
      <c r="F289" s="217" t="s">
        <v>8432</v>
      </c>
      <c r="G289" s="218" t="s">
        <v>7202</v>
      </c>
      <c r="H289" s="219">
        <v>5</v>
      </c>
      <c r="I289" s="220"/>
      <c r="J289" s="221">
        <f>ROUND(I289*H289,2)</f>
        <v>0</v>
      </c>
      <c r="K289" s="217" t="s">
        <v>19</v>
      </c>
      <c r="L289" s="47"/>
      <c r="M289" s="222" t="s">
        <v>19</v>
      </c>
      <c r="N289" s="223" t="s">
        <v>40</v>
      </c>
      <c r="O289" s="87"/>
      <c r="P289" s="224">
        <f>O289*H289</f>
        <v>0</v>
      </c>
      <c r="Q289" s="224">
        <v>0</v>
      </c>
      <c r="R289" s="224">
        <f>Q289*H289</f>
        <v>0</v>
      </c>
      <c r="S289" s="224">
        <v>0</v>
      </c>
      <c r="T289" s="225">
        <f>S289*H289</f>
        <v>0</v>
      </c>
      <c r="U289" s="41"/>
      <c r="V289" s="41"/>
      <c r="W289" s="41"/>
      <c r="X289" s="41"/>
      <c r="Y289" s="41"/>
      <c r="Z289" s="41"/>
      <c r="AA289" s="41"/>
      <c r="AB289" s="41"/>
      <c r="AC289" s="41"/>
      <c r="AD289" s="41"/>
      <c r="AE289" s="41"/>
      <c r="AR289" s="226" t="s">
        <v>200</v>
      </c>
      <c r="AT289" s="226" t="s">
        <v>195</v>
      </c>
      <c r="AU289" s="226" t="s">
        <v>76</v>
      </c>
      <c r="AY289" s="20" t="s">
        <v>193</v>
      </c>
      <c r="BE289" s="227">
        <f>IF(N289="základní",J289,0)</f>
        <v>0</v>
      </c>
      <c r="BF289" s="227">
        <f>IF(N289="snížená",J289,0)</f>
        <v>0</v>
      </c>
      <c r="BG289" s="227">
        <f>IF(N289="zákl. přenesená",J289,0)</f>
        <v>0</v>
      </c>
      <c r="BH289" s="227">
        <f>IF(N289="sníž. přenesená",J289,0)</f>
        <v>0</v>
      </c>
      <c r="BI289" s="227">
        <f>IF(N289="nulová",J289,0)</f>
        <v>0</v>
      </c>
      <c r="BJ289" s="20" t="s">
        <v>76</v>
      </c>
      <c r="BK289" s="227">
        <f>ROUND(I289*H289,2)</f>
        <v>0</v>
      </c>
      <c r="BL289" s="20" t="s">
        <v>200</v>
      </c>
      <c r="BM289" s="226" t="s">
        <v>4313</v>
      </c>
    </row>
    <row r="290" s="2" customFormat="1">
      <c r="A290" s="41"/>
      <c r="B290" s="42"/>
      <c r="C290" s="43"/>
      <c r="D290" s="228" t="s">
        <v>202</v>
      </c>
      <c r="E290" s="43"/>
      <c r="F290" s="229" t="s">
        <v>8432</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202</v>
      </c>
      <c r="AU290" s="20" t="s">
        <v>76</v>
      </c>
    </row>
    <row r="291" s="2" customFormat="1" ht="16.5" customHeight="1">
      <c r="A291" s="41"/>
      <c r="B291" s="42"/>
      <c r="C291" s="215" t="s">
        <v>2290</v>
      </c>
      <c r="D291" s="215" t="s">
        <v>195</v>
      </c>
      <c r="E291" s="216" t="s">
        <v>8437</v>
      </c>
      <c r="F291" s="217" t="s">
        <v>8438</v>
      </c>
      <c r="G291" s="218" t="s">
        <v>7202</v>
      </c>
      <c r="H291" s="219">
        <v>1</v>
      </c>
      <c r="I291" s="220"/>
      <c r="J291" s="221">
        <f>ROUND(I291*H291,2)</f>
        <v>0</v>
      </c>
      <c r="K291" s="217" t="s">
        <v>19</v>
      </c>
      <c r="L291" s="47"/>
      <c r="M291" s="222" t="s">
        <v>19</v>
      </c>
      <c r="N291" s="223" t="s">
        <v>40</v>
      </c>
      <c r="O291" s="87"/>
      <c r="P291" s="224">
        <f>O291*H291</f>
        <v>0</v>
      </c>
      <c r="Q291" s="224">
        <v>0</v>
      </c>
      <c r="R291" s="224">
        <f>Q291*H291</f>
        <v>0</v>
      </c>
      <c r="S291" s="224">
        <v>0</v>
      </c>
      <c r="T291" s="225">
        <f>S291*H291</f>
        <v>0</v>
      </c>
      <c r="U291" s="41"/>
      <c r="V291" s="41"/>
      <c r="W291" s="41"/>
      <c r="X291" s="41"/>
      <c r="Y291" s="41"/>
      <c r="Z291" s="41"/>
      <c r="AA291" s="41"/>
      <c r="AB291" s="41"/>
      <c r="AC291" s="41"/>
      <c r="AD291" s="41"/>
      <c r="AE291" s="41"/>
      <c r="AR291" s="226" t="s">
        <v>200</v>
      </c>
      <c r="AT291" s="226" t="s">
        <v>195</v>
      </c>
      <c r="AU291" s="226" t="s">
        <v>76</v>
      </c>
      <c r="AY291" s="20" t="s">
        <v>193</v>
      </c>
      <c r="BE291" s="227">
        <f>IF(N291="základní",J291,0)</f>
        <v>0</v>
      </c>
      <c r="BF291" s="227">
        <f>IF(N291="snížená",J291,0)</f>
        <v>0</v>
      </c>
      <c r="BG291" s="227">
        <f>IF(N291="zákl. přenesená",J291,0)</f>
        <v>0</v>
      </c>
      <c r="BH291" s="227">
        <f>IF(N291="sníž. přenesená",J291,0)</f>
        <v>0</v>
      </c>
      <c r="BI291" s="227">
        <f>IF(N291="nulová",J291,0)</f>
        <v>0</v>
      </c>
      <c r="BJ291" s="20" t="s">
        <v>76</v>
      </c>
      <c r="BK291" s="227">
        <f>ROUND(I291*H291,2)</f>
        <v>0</v>
      </c>
      <c r="BL291" s="20" t="s">
        <v>200</v>
      </c>
      <c r="BM291" s="226" t="s">
        <v>4286</v>
      </c>
    </row>
    <row r="292" s="2" customFormat="1">
      <c r="A292" s="41"/>
      <c r="B292" s="42"/>
      <c r="C292" s="43"/>
      <c r="D292" s="228" t="s">
        <v>202</v>
      </c>
      <c r="E292" s="43"/>
      <c r="F292" s="229" t="s">
        <v>8438</v>
      </c>
      <c r="G292" s="43"/>
      <c r="H292" s="43"/>
      <c r="I292" s="230"/>
      <c r="J292" s="43"/>
      <c r="K292" s="43"/>
      <c r="L292" s="47"/>
      <c r="M292" s="231"/>
      <c r="N292" s="232"/>
      <c r="O292" s="87"/>
      <c r="P292" s="87"/>
      <c r="Q292" s="87"/>
      <c r="R292" s="87"/>
      <c r="S292" s="87"/>
      <c r="T292" s="88"/>
      <c r="U292" s="41"/>
      <c r="V292" s="41"/>
      <c r="W292" s="41"/>
      <c r="X292" s="41"/>
      <c r="Y292" s="41"/>
      <c r="Z292" s="41"/>
      <c r="AA292" s="41"/>
      <c r="AB292" s="41"/>
      <c r="AC292" s="41"/>
      <c r="AD292" s="41"/>
      <c r="AE292" s="41"/>
      <c r="AT292" s="20" t="s">
        <v>202</v>
      </c>
      <c r="AU292" s="20" t="s">
        <v>76</v>
      </c>
    </row>
    <row r="293" s="2" customFormat="1" ht="16.5" customHeight="1">
      <c r="A293" s="41"/>
      <c r="B293" s="42"/>
      <c r="C293" s="215" t="s">
        <v>921</v>
      </c>
      <c r="D293" s="215" t="s">
        <v>195</v>
      </c>
      <c r="E293" s="216" t="s">
        <v>8439</v>
      </c>
      <c r="F293" s="217" t="s">
        <v>8440</v>
      </c>
      <c r="G293" s="218" t="s">
        <v>7202</v>
      </c>
      <c r="H293" s="219">
        <v>1</v>
      </c>
      <c r="I293" s="220"/>
      <c r="J293" s="221">
        <f>ROUND(I293*H293,2)</f>
        <v>0</v>
      </c>
      <c r="K293" s="217" t="s">
        <v>19</v>
      </c>
      <c r="L293" s="47"/>
      <c r="M293" s="222" t="s">
        <v>19</v>
      </c>
      <c r="N293" s="223" t="s">
        <v>40</v>
      </c>
      <c r="O293" s="87"/>
      <c r="P293" s="224">
        <f>O293*H293</f>
        <v>0</v>
      </c>
      <c r="Q293" s="224">
        <v>0</v>
      </c>
      <c r="R293" s="224">
        <f>Q293*H293</f>
        <v>0</v>
      </c>
      <c r="S293" s="224">
        <v>0</v>
      </c>
      <c r="T293" s="225">
        <f>S293*H293</f>
        <v>0</v>
      </c>
      <c r="U293" s="41"/>
      <c r="V293" s="41"/>
      <c r="W293" s="41"/>
      <c r="X293" s="41"/>
      <c r="Y293" s="41"/>
      <c r="Z293" s="41"/>
      <c r="AA293" s="41"/>
      <c r="AB293" s="41"/>
      <c r="AC293" s="41"/>
      <c r="AD293" s="41"/>
      <c r="AE293" s="41"/>
      <c r="AR293" s="226" t="s">
        <v>200</v>
      </c>
      <c r="AT293" s="226" t="s">
        <v>195</v>
      </c>
      <c r="AU293" s="226" t="s">
        <v>76</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4321</v>
      </c>
    </row>
    <row r="294" s="2" customFormat="1">
      <c r="A294" s="41"/>
      <c r="B294" s="42"/>
      <c r="C294" s="43"/>
      <c r="D294" s="228" t="s">
        <v>202</v>
      </c>
      <c r="E294" s="43"/>
      <c r="F294" s="229" t="s">
        <v>8440</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76</v>
      </c>
    </row>
    <row r="295" s="2" customFormat="1" ht="16.5" customHeight="1">
      <c r="A295" s="41"/>
      <c r="B295" s="42"/>
      <c r="C295" s="215" t="s">
        <v>2303</v>
      </c>
      <c r="D295" s="215" t="s">
        <v>195</v>
      </c>
      <c r="E295" s="216" t="s">
        <v>8439</v>
      </c>
      <c r="F295" s="217" t="s">
        <v>8440</v>
      </c>
      <c r="G295" s="218" t="s">
        <v>7202</v>
      </c>
      <c r="H295" s="219">
        <v>1</v>
      </c>
      <c r="I295" s="220"/>
      <c r="J295" s="221">
        <f>ROUND(I295*H295,2)</f>
        <v>0</v>
      </c>
      <c r="K295" s="217" t="s">
        <v>19</v>
      </c>
      <c r="L295" s="47"/>
      <c r="M295" s="222" t="s">
        <v>19</v>
      </c>
      <c r="N295" s="223" t="s">
        <v>40</v>
      </c>
      <c r="O295" s="87"/>
      <c r="P295" s="224">
        <f>O295*H295</f>
        <v>0</v>
      </c>
      <c r="Q295" s="224">
        <v>0</v>
      </c>
      <c r="R295" s="224">
        <f>Q295*H295</f>
        <v>0</v>
      </c>
      <c r="S295" s="224">
        <v>0</v>
      </c>
      <c r="T295" s="225">
        <f>S295*H295</f>
        <v>0</v>
      </c>
      <c r="U295" s="41"/>
      <c r="V295" s="41"/>
      <c r="W295" s="41"/>
      <c r="X295" s="41"/>
      <c r="Y295" s="41"/>
      <c r="Z295" s="41"/>
      <c r="AA295" s="41"/>
      <c r="AB295" s="41"/>
      <c r="AC295" s="41"/>
      <c r="AD295" s="41"/>
      <c r="AE295" s="41"/>
      <c r="AR295" s="226" t="s">
        <v>200</v>
      </c>
      <c r="AT295" s="226" t="s">
        <v>195</v>
      </c>
      <c r="AU295" s="226" t="s">
        <v>76</v>
      </c>
      <c r="AY295" s="20" t="s">
        <v>193</v>
      </c>
      <c r="BE295" s="227">
        <f>IF(N295="základní",J295,0)</f>
        <v>0</v>
      </c>
      <c r="BF295" s="227">
        <f>IF(N295="snížená",J295,0)</f>
        <v>0</v>
      </c>
      <c r="BG295" s="227">
        <f>IF(N295="zákl. přenesená",J295,0)</f>
        <v>0</v>
      </c>
      <c r="BH295" s="227">
        <f>IF(N295="sníž. přenesená",J295,0)</f>
        <v>0</v>
      </c>
      <c r="BI295" s="227">
        <f>IF(N295="nulová",J295,0)</f>
        <v>0</v>
      </c>
      <c r="BJ295" s="20" t="s">
        <v>76</v>
      </c>
      <c r="BK295" s="227">
        <f>ROUND(I295*H295,2)</f>
        <v>0</v>
      </c>
      <c r="BL295" s="20" t="s">
        <v>200</v>
      </c>
      <c r="BM295" s="226" t="s">
        <v>4329</v>
      </c>
    </row>
    <row r="296" s="2" customFormat="1">
      <c r="A296" s="41"/>
      <c r="B296" s="42"/>
      <c r="C296" s="43"/>
      <c r="D296" s="228" t="s">
        <v>202</v>
      </c>
      <c r="E296" s="43"/>
      <c r="F296" s="229" t="s">
        <v>8440</v>
      </c>
      <c r="G296" s="43"/>
      <c r="H296" s="43"/>
      <c r="I296" s="230"/>
      <c r="J296" s="43"/>
      <c r="K296" s="43"/>
      <c r="L296" s="47"/>
      <c r="M296" s="231"/>
      <c r="N296" s="232"/>
      <c r="O296" s="87"/>
      <c r="P296" s="87"/>
      <c r="Q296" s="87"/>
      <c r="R296" s="87"/>
      <c r="S296" s="87"/>
      <c r="T296" s="88"/>
      <c r="U296" s="41"/>
      <c r="V296" s="41"/>
      <c r="W296" s="41"/>
      <c r="X296" s="41"/>
      <c r="Y296" s="41"/>
      <c r="Z296" s="41"/>
      <c r="AA296" s="41"/>
      <c r="AB296" s="41"/>
      <c r="AC296" s="41"/>
      <c r="AD296" s="41"/>
      <c r="AE296" s="41"/>
      <c r="AT296" s="20" t="s">
        <v>202</v>
      </c>
      <c r="AU296" s="20" t="s">
        <v>76</v>
      </c>
    </row>
    <row r="297" s="2" customFormat="1" ht="16.5" customHeight="1">
      <c r="A297" s="41"/>
      <c r="B297" s="42"/>
      <c r="C297" s="215" t="s">
        <v>2309</v>
      </c>
      <c r="D297" s="215" t="s">
        <v>195</v>
      </c>
      <c r="E297" s="216" t="s">
        <v>8441</v>
      </c>
      <c r="F297" s="217" t="s">
        <v>8440</v>
      </c>
      <c r="G297" s="218" t="s">
        <v>7202</v>
      </c>
      <c r="H297" s="219">
        <v>1</v>
      </c>
      <c r="I297" s="220"/>
      <c r="J297" s="221">
        <f>ROUND(I297*H297,2)</f>
        <v>0</v>
      </c>
      <c r="K297" s="217" t="s">
        <v>19</v>
      </c>
      <c r="L297" s="47"/>
      <c r="M297" s="222" t="s">
        <v>19</v>
      </c>
      <c r="N297" s="223" t="s">
        <v>40</v>
      </c>
      <c r="O297" s="87"/>
      <c r="P297" s="224">
        <f>O297*H297</f>
        <v>0</v>
      </c>
      <c r="Q297" s="224">
        <v>0</v>
      </c>
      <c r="R297" s="224">
        <f>Q297*H297</f>
        <v>0</v>
      </c>
      <c r="S297" s="224">
        <v>0</v>
      </c>
      <c r="T297" s="225">
        <f>S297*H297</f>
        <v>0</v>
      </c>
      <c r="U297" s="41"/>
      <c r="V297" s="41"/>
      <c r="W297" s="41"/>
      <c r="X297" s="41"/>
      <c r="Y297" s="41"/>
      <c r="Z297" s="41"/>
      <c r="AA297" s="41"/>
      <c r="AB297" s="41"/>
      <c r="AC297" s="41"/>
      <c r="AD297" s="41"/>
      <c r="AE297" s="41"/>
      <c r="AR297" s="226" t="s">
        <v>200</v>
      </c>
      <c r="AT297" s="226" t="s">
        <v>195</v>
      </c>
      <c r="AU297" s="226" t="s">
        <v>76</v>
      </c>
      <c r="AY297" s="20" t="s">
        <v>193</v>
      </c>
      <c r="BE297" s="227">
        <f>IF(N297="základní",J297,0)</f>
        <v>0</v>
      </c>
      <c r="BF297" s="227">
        <f>IF(N297="snížená",J297,0)</f>
        <v>0</v>
      </c>
      <c r="BG297" s="227">
        <f>IF(N297="zákl. přenesená",J297,0)</f>
        <v>0</v>
      </c>
      <c r="BH297" s="227">
        <f>IF(N297="sníž. přenesená",J297,0)</f>
        <v>0</v>
      </c>
      <c r="BI297" s="227">
        <f>IF(N297="nulová",J297,0)</f>
        <v>0</v>
      </c>
      <c r="BJ297" s="20" t="s">
        <v>76</v>
      </c>
      <c r="BK297" s="227">
        <f>ROUND(I297*H297,2)</f>
        <v>0</v>
      </c>
      <c r="BL297" s="20" t="s">
        <v>200</v>
      </c>
      <c r="BM297" s="226" t="s">
        <v>4343</v>
      </c>
    </row>
    <row r="298" s="2" customFormat="1">
      <c r="A298" s="41"/>
      <c r="B298" s="42"/>
      <c r="C298" s="43"/>
      <c r="D298" s="228" t="s">
        <v>202</v>
      </c>
      <c r="E298" s="43"/>
      <c r="F298" s="229" t="s">
        <v>8440</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202</v>
      </c>
      <c r="AU298" s="20" t="s">
        <v>76</v>
      </c>
    </row>
    <row r="299" s="2" customFormat="1" ht="16.5" customHeight="1">
      <c r="A299" s="41"/>
      <c r="B299" s="42"/>
      <c r="C299" s="215" t="s">
        <v>2312</v>
      </c>
      <c r="D299" s="215" t="s">
        <v>195</v>
      </c>
      <c r="E299" s="216" t="s">
        <v>8442</v>
      </c>
      <c r="F299" s="217" t="s">
        <v>8443</v>
      </c>
      <c r="G299" s="218" t="s">
        <v>7202</v>
      </c>
      <c r="H299" s="219">
        <v>1</v>
      </c>
      <c r="I299" s="220"/>
      <c r="J299" s="221">
        <f>ROUND(I299*H299,2)</f>
        <v>0</v>
      </c>
      <c r="K299" s="217" t="s">
        <v>19</v>
      </c>
      <c r="L299" s="47"/>
      <c r="M299" s="222" t="s">
        <v>19</v>
      </c>
      <c r="N299" s="223" t="s">
        <v>40</v>
      </c>
      <c r="O299" s="87"/>
      <c r="P299" s="224">
        <f>O299*H299</f>
        <v>0</v>
      </c>
      <c r="Q299" s="224">
        <v>0</v>
      </c>
      <c r="R299" s="224">
        <f>Q299*H299</f>
        <v>0</v>
      </c>
      <c r="S299" s="224">
        <v>0</v>
      </c>
      <c r="T299" s="225">
        <f>S299*H299</f>
        <v>0</v>
      </c>
      <c r="U299" s="41"/>
      <c r="V299" s="41"/>
      <c r="W299" s="41"/>
      <c r="X299" s="41"/>
      <c r="Y299" s="41"/>
      <c r="Z299" s="41"/>
      <c r="AA299" s="41"/>
      <c r="AB299" s="41"/>
      <c r="AC299" s="41"/>
      <c r="AD299" s="41"/>
      <c r="AE299" s="41"/>
      <c r="AR299" s="226" t="s">
        <v>200</v>
      </c>
      <c r="AT299" s="226" t="s">
        <v>195</v>
      </c>
      <c r="AU299" s="226" t="s">
        <v>76</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4356</v>
      </c>
    </row>
    <row r="300" s="2" customFormat="1">
      <c r="A300" s="41"/>
      <c r="B300" s="42"/>
      <c r="C300" s="43"/>
      <c r="D300" s="228" t="s">
        <v>202</v>
      </c>
      <c r="E300" s="43"/>
      <c r="F300" s="229" t="s">
        <v>8443</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76</v>
      </c>
    </row>
    <row r="301" s="2" customFormat="1" ht="16.5" customHeight="1">
      <c r="A301" s="41"/>
      <c r="B301" s="42"/>
      <c r="C301" s="215" t="s">
        <v>2314</v>
      </c>
      <c r="D301" s="215" t="s">
        <v>195</v>
      </c>
      <c r="E301" s="216" t="s">
        <v>8444</v>
      </c>
      <c r="F301" s="217" t="s">
        <v>8443</v>
      </c>
      <c r="G301" s="218" t="s">
        <v>7202</v>
      </c>
      <c r="H301" s="219">
        <v>1</v>
      </c>
      <c r="I301" s="220"/>
      <c r="J301" s="221">
        <f>ROUND(I301*H301,2)</f>
        <v>0</v>
      </c>
      <c r="K301" s="217" t="s">
        <v>19</v>
      </c>
      <c r="L301" s="47"/>
      <c r="M301" s="222" t="s">
        <v>19</v>
      </c>
      <c r="N301" s="223" t="s">
        <v>40</v>
      </c>
      <c r="O301" s="87"/>
      <c r="P301" s="224">
        <f>O301*H301</f>
        <v>0</v>
      </c>
      <c r="Q301" s="224">
        <v>0</v>
      </c>
      <c r="R301" s="224">
        <f>Q301*H301</f>
        <v>0</v>
      </c>
      <c r="S301" s="224">
        <v>0</v>
      </c>
      <c r="T301" s="225">
        <f>S301*H301</f>
        <v>0</v>
      </c>
      <c r="U301" s="41"/>
      <c r="V301" s="41"/>
      <c r="W301" s="41"/>
      <c r="X301" s="41"/>
      <c r="Y301" s="41"/>
      <c r="Z301" s="41"/>
      <c r="AA301" s="41"/>
      <c r="AB301" s="41"/>
      <c r="AC301" s="41"/>
      <c r="AD301" s="41"/>
      <c r="AE301" s="41"/>
      <c r="AR301" s="226" t="s">
        <v>200</v>
      </c>
      <c r="AT301" s="226" t="s">
        <v>195</v>
      </c>
      <c r="AU301" s="226" t="s">
        <v>76</v>
      </c>
      <c r="AY301" s="20" t="s">
        <v>193</v>
      </c>
      <c r="BE301" s="227">
        <f>IF(N301="základní",J301,0)</f>
        <v>0</v>
      </c>
      <c r="BF301" s="227">
        <f>IF(N301="snížená",J301,0)</f>
        <v>0</v>
      </c>
      <c r="BG301" s="227">
        <f>IF(N301="zákl. přenesená",J301,0)</f>
        <v>0</v>
      </c>
      <c r="BH301" s="227">
        <f>IF(N301="sníž. přenesená",J301,0)</f>
        <v>0</v>
      </c>
      <c r="BI301" s="227">
        <f>IF(N301="nulová",J301,0)</f>
        <v>0</v>
      </c>
      <c r="BJ301" s="20" t="s">
        <v>76</v>
      </c>
      <c r="BK301" s="227">
        <f>ROUND(I301*H301,2)</f>
        <v>0</v>
      </c>
      <c r="BL301" s="20" t="s">
        <v>200</v>
      </c>
      <c r="BM301" s="226" t="s">
        <v>4369</v>
      </c>
    </row>
    <row r="302" s="2" customFormat="1">
      <c r="A302" s="41"/>
      <c r="B302" s="42"/>
      <c r="C302" s="43"/>
      <c r="D302" s="228" t="s">
        <v>202</v>
      </c>
      <c r="E302" s="43"/>
      <c r="F302" s="229" t="s">
        <v>8443</v>
      </c>
      <c r="G302" s="43"/>
      <c r="H302" s="43"/>
      <c r="I302" s="230"/>
      <c r="J302" s="43"/>
      <c r="K302" s="43"/>
      <c r="L302" s="47"/>
      <c r="M302" s="231"/>
      <c r="N302" s="232"/>
      <c r="O302" s="87"/>
      <c r="P302" s="87"/>
      <c r="Q302" s="87"/>
      <c r="R302" s="87"/>
      <c r="S302" s="87"/>
      <c r="T302" s="88"/>
      <c r="U302" s="41"/>
      <c r="V302" s="41"/>
      <c r="W302" s="41"/>
      <c r="X302" s="41"/>
      <c r="Y302" s="41"/>
      <c r="Z302" s="41"/>
      <c r="AA302" s="41"/>
      <c r="AB302" s="41"/>
      <c r="AC302" s="41"/>
      <c r="AD302" s="41"/>
      <c r="AE302" s="41"/>
      <c r="AT302" s="20" t="s">
        <v>202</v>
      </c>
      <c r="AU302" s="20" t="s">
        <v>76</v>
      </c>
    </row>
    <row r="303" s="2" customFormat="1" ht="16.5" customHeight="1">
      <c r="A303" s="41"/>
      <c r="B303" s="42"/>
      <c r="C303" s="215" t="s">
        <v>2322</v>
      </c>
      <c r="D303" s="215" t="s">
        <v>195</v>
      </c>
      <c r="E303" s="216" t="s">
        <v>8445</v>
      </c>
      <c r="F303" s="217" t="s">
        <v>8446</v>
      </c>
      <c r="G303" s="218" t="s">
        <v>7202</v>
      </c>
      <c r="H303" s="219">
        <v>13</v>
      </c>
      <c r="I303" s="220"/>
      <c r="J303" s="221">
        <f>ROUND(I303*H303,2)</f>
        <v>0</v>
      </c>
      <c r="K303" s="217" t="s">
        <v>19</v>
      </c>
      <c r="L303" s="47"/>
      <c r="M303" s="222" t="s">
        <v>19</v>
      </c>
      <c r="N303" s="223" t="s">
        <v>40</v>
      </c>
      <c r="O303" s="87"/>
      <c r="P303" s="224">
        <f>O303*H303</f>
        <v>0</v>
      </c>
      <c r="Q303" s="224">
        <v>0</v>
      </c>
      <c r="R303" s="224">
        <f>Q303*H303</f>
        <v>0</v>
      </c>
      <c r="S303" s="224">
        <v>0</v>
      </c>
      <c r="T303" s="225">
        <f>S303*H303</f>
        <v>0</v>
      </c>
      <c r="U303" s="41"/>
      <c r="V303" s="41"/>
      <c r="W303" s="41"/>
      <c r="X303" s="41"/>
      <c r="Y303" s="41"/>
      <c r="Z303" s="41"/>
      <c r="AA303" s="41"/>
      <c r="AB303" s="41"/>
      <c r="AC303" s="41"/>
      <c r="AD303" s="41"/>
      <c r="AE303" s="41"/>
      <c r="AR303" s="226" t="s">
        <v>200</v>
      </c>
      <c r="AT303" s="226" t="s">
        <v>195</v>
      </c>
      <c r="AU303" s="226" t="s">
        <v>76</v>
      </c>
      <c r="AY303" s="20" t="s">
        <v>193</v>
      </c>
      <c r="BE303" s="227">
        <f>IF(N303="základní",J303,0)</f>
        <v>0</v>
      </c>
      <c r="BF303" s="227">
        <f>IF(N303="snížená",J303,0)</f>
        <v>0</v>
      </c>
      <c r="BG303" s="227">
        <f>IF(N303="zákl. přenesená",J303,0)</f>
        <v>0</v>
      </c>
      <c r="BH303" s="227">
        <f>IF(N303="sníž. přenesená",J303,0)</f>
        <v>0</v>
      </c>
      <c r="BI303" s="227">
        <f>IF(N303="nulová",J303,0)</f>
        <v>0</v>
      </c>
      <c r="BJ303" s="20" t="s">
        <v>76</v>
      </c>
      <c r="BK303" s="227">
        <f>ROUND(I303*H303,2)</f>
        <v>0</v>
      </c>
      <c r="BL303" s="20" t="s">
        <v>200</v>
      </c>
      <c r="BM303" s="226" t="s">
        <v>4387</v>
      </c>
    </row>
    <row r="304" s="2" customFormat="1">
      <c r="A304" s="41"/>
      <c r="B304" s="42"/>
      <c r="C304" s="43"/>
      <c r="D304" s="228" t="s">
        <v>202</v>
      </c>
      <c r="E304" s="43"/>
      <c r="F304" s="229" t="s">
        <v>8446</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202</v>
      </c>
      <c r="AU304" s="20" t="s">
        <v>76</v>
      </c>
    </row>
    <row r="305" s="2" customFormat="1" ht="16.5" customHeight="1">
      <c r="A305" s="41"/>
      <c r="B305" s="42"/>
      <c r="C305" s="215" t="s">
        <v>2327</v>
      </c>
      <c r="D305" s="215" t="s">
        <v>195</v>
      </c>
      <c r="E305" s="216" t="s">
        <v>8447</v>
      </c>
      <c r="F305" s="217" t="s">
        <v>8448</v>
      </c>
      <c r="G305" s="218" t="s">
        <v>7202</v>
      </c>
      <c r="H305" s="219">
        <v>13</v>
      </c>
      <c r="I305" s="220"/>
      <c r="J305" s="221">
        <f>ROUND(I305*H305,2)</f>
        <v>0</v>
      </c>
      <c r="K305" s="217" t="s">
        <v>19</v>
      </c>
      <c r="L305" s="47"/>
      <c r="M305" s="222" t="s">
        <v>19</v>
      </c>
      <c r="N305" s="223" t="s">
        <v>40</v>
      </c>
      <c r="O305" s="87"/>
      <c r="P305" s="224">
        <f>O305*H305</f>
        <v>0</v>
      </c>
      <c r="Q305" s="224">
        <v>0</v>
      </c>
      <c r="R305" s="224">
        <f>Q305*H305</f>
        <v>0</v>
      </c>
      <c r="S305" s="224">
        <v>0</v>
      </c>
      <c r="T305" s="225">
        <f>S305*H305</f>
        <v>0</v>
      </c>
      <c r="U305" s="41"/>
      <c r="V305" s="41"/>
      <c r="W305" s="41"/>
      <c r="X305" s="41"/>
      <c r="Y305" s="41"/>
      <c r="Z305" s="41"/>
      <c r="AA305" s="41"/>
      <c r="AB305" s="41"/>
      <c r="AC305" s="41"/>
      <c r="AD305" s="41"/>
      <c r="AE305" s="41"/>
      <c r="AR305" s="226" t="s">
        <v>200</v>
      </c>
      <c r="AT305" s="226" t="s">
        <v>195</v>
      </c>
      <c r="AU305" s="226" t="s">
        <v>76</v>
      </c>
      <c r="AY305" s="20" t="s">
        <v>193</v>
      </c>
      <c r="BE305" s="227">
        <f>IF(N305="základní",J305,0)</f>
        <v>0</v>
      </c>
      <c r="BF305" s="227">
        <f>IF(N305="snížená",J305,0)</f>
        <v>0</v>
      </c>
      <c r="BG305" s="227">
        <f>IF(N305="zákl. přenesená",J305,0)</f>
        <v>0</v>
      </c>
      <c r="BH305" s="227">
        <f>IF(N305="sníž. přenesená",J305,0)</f>
        <v>0</v>
      </c>
      <c r="BI305" s="227">
        <f>IF(N305="nulová",J305,0)</f>
        <v>0</v>
      </c>
      <c r="BJ305" s="20" t="s">
        <v>76</v>
      </c>
      <c r="BK305" s="227">
        <f>ROUND(I305*H305,2)</f>
        <v>0</v>
      </c>
      <c r="BL305" s="20" t="s">
        <v>200</v>
      </c>
      <c r="BM305" s="226" t="s">
        <v>4401</v>
      </c>
    </row>
    <row r="306" s="2" customFormat="1">
      <c r="A306" s="41"/>
      <c r="B306" s="42"/>
      <c r="C306" s="43"/>
      <c r="D306" s="228" t="s">
        <v>202</v>
      </c>
      <c r="E306" s="43"/>
      <c r="F306" s="229" t="s">
        <v>8448</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202</v>
      </c>
      <c r="AU306" s="20" t="s">
        <v>76</v>
      </c>
    </row>
    <row r="307" s="2" customFormat="1" ht="16.5" customHeight="1">
      <c r="A307" s="41"/>
      <c r="B307" s="42"/>
      <c r="C307" s="215" t="s">
        <v>2333</v>
      </c>
      <c r="D307" s="215" t="s">
        <v>195</v>
      </c>
      <c r="E307" s="216" t="s">
        <v>8449</v>
      </c>
      <c r="F307" s="217" t="s">
        <v>8450</v>
      </c>
      <c r="G307" s="218" t="s">
        <v>7202</v>
      </c>
      <c r="H307" s="219">
        <v>1</v>
      </c>
      <c r="I307" s="220"/>
      <c r="J307" s="221">
        <f>ROUND(I307*H307,2)</f>
        <v>0</v>
      </c>
      <c r="K307" s="217" t="s">
        <v>19</v>
      </c>
      <c r="L307" s="47"/>
      <c r="M307" s="222" t="s">
        <v>19</v>
      </c>
      <c r="N307" s="223" t="s">
        <v>40</v>
      </c>
      <c r="O307" s="87"/>
      <c r="P307" s="224">
        <f>O307*H307</f>
        <v>0</v>
      </c>
      <c r="Q307" s="224">
        <v>0</v>
      </c>
      <c r="R307" s="224">
        <f>Q307*H307</f>
        <v>0</v>
      </c>
      <c r="S307" s="224">
        <v>0</v>
      </c>
      <c r="T307" s="225">
        <f>S307*H307</f>
        <v>0</v>
      </c>
      <c r="U307" s="41"/>
      <c r="V307" s="41"/>
      <c r="W307" s="41"/>
      <c r="X307" s="41"/>
      <c r="Y307" s="41"/>
      <c r="Z307" s="41"/>
      <c r="AA307" s="41"/>
      <c r="AB307" s="41"/>
      <c r="AC307" s="41"/>
      <c r="AD307" s="41"/>
      <c r="AE307" s="41"/>
      <c r="AR307" s="226" t="s">
        <v>200</v>
      </c>
      <c r="AT307" s="226" t="s">
        <v>195</v>
      </c>
      <c r="AU307" s="226" t="s">
        <v>76</v>
      </c>
      <c r="AY307" s="20" t="s">
        <v>193</v>
      </c>
      <c r="BE307" s="227">
        <f>IF(N307="základní",J307,0)</f>
        <v>0</v>
      </c>
      <c r="BF307" s="227">
        <f>IF(N307="snížená",J307,0)</f>
        <v>0</v>
      </c>
      <c r="BG307" s="227">
        <f>IF(N307="zákl. přenesená",J307,0)</f>
        <v>0</v>
      </c>
      <c r="BH307" s="227">
        <f>IF(N307="sníž. přenesená",J307,0)</f>
        <v>0</v>
      </c>
      <c r="BI307" s="227">
        <f>IF(N307="nulová",J307,0)</f>
        <v>0</v>
      </c>
      <c r="BJ307" s="20" t="s">
        <v>76</v>
      </c>
      <c r="BK307" s="227">
        <f>ROUND(I307*H307,2)</f>
        <v>0</v>
      </c>
      <c r="BL307" s="20" t="s">
        <v>200</v>
      </c>
      <c r="BM307" s="226" t="s">
        <v>4417</v>
      </c>
    </row>
    <row r="308" s="2" customFormat="1">
      <c r="A308" s="41"/>
      <c r="B308" s="42"/>
      <c r="C308" s="43"/>
      <c r="D308" s="228" t="s">
        <v>202</v>
      </c>
      <c r="E308" s="43"/>
      <c r="F308" s="229" t="s">
        <v>8450</v>
      </c>
      <c r="G308" s="43"/>
      <c r="H308" s="43"/>
      <c r="I308" s="230"/>
      <c r="J308" s="43"/>
      <c r="K308" s="43"/>
      <c r="L308" s="47"/>
      <c r="M308" s="231"/>
      <c r="N308" s="232"/>
      <c r="O308" s="87"/>
      <c r="P308" s="87"/>
      <c r="Q308" s="87"/>
      <c r="R308" s="87"/>
      <c r="S308" s="87"/>
      <c r="T308" s="88"/>
      <c r="U308" s="41"/>
      <c r="V308" s="41"/>
      <c r="W308" s="41"/>
      <c r="X308" s="41"/>
      <c r="Y308" s="41"/>
      <c r="Z308" s="41"/>
      <c r="AA308" s="41"/>
      <c r="AB308" s="41"/>
      <c r="AC308" s="41"/>
      <c r="AD308" s="41"/>
      <c r="AE308" s="41"/>
      <c r="AT308" s="20" t="s">
        <v>202</v>
      </c>
      <c r="AU308" s="20" t="s">
        <v>76</v>
      </c>
    </row>
    <row r="309" s="2" customFormat="1" ht="16.5" customHeight="1">
      <c r="A309" s="41"/>
      <c r="B309" s="42"/>
      <c r="C309" s="215" t="s">
        <v>2339</v>
      </c>
      <c r="D309" s="215" t="s">
        <v>195</v>
      </c>
      <c r="E309" s="216" t="s">
        <v>8449</v>
      </c>
      <c r="F309" s="217" t="s">
        <v>8450</v>
      </c>
      <c r="G309" s="218" t="s">
        <v>7202</v>
      </c>
      <c r="H309" s="219">
        <v>1</v>
      </c>
      <c r="I309" s="220"/>
      <c r="J309" s="221">
        <f>ROUND(I309*H309,2)</f>
        <v>0</v>
      </c>
      <c r="K309" s="217" t="s">
        <v>19</v>
      </c>
      <c r="L309" s="47"/>
      <c r="M309" s="222" t="s">
        <v>19</v>
      </c>
      <c r="N309" s="223" t="s">
        <v>40</v>
      </c>
      <c r="O309" s="87"/>
      <c r="P309" s="224">
        <f>O309*H309</f>
        <v>0</v>
      </c>
      <c r="Q309" s="224">
        <v>0</v>
      </c>
      <c r="R309" s="224">
        <f>Q309*H309</f>
        <v>0</v>
      </c>
      <c r="S309" s="224">
        <v>0</v>
      </c>
      <c r="T309" s="225">
        <f>S309*H309</f>
        <v>0</v>
      </c>
      <c r="U309" s="41"/>
      <c r="V309" s="41"/>
      <c r="W309" s="41"/>
      <c r="X309" s="41"/>
      <c r="Y309" s="41"/>
      <c r="Z309" s="41"/>
      <c r="AA309" s="41"/>
      <c r="AB309" s="41"/>
      <c r="AC309" s="41"/>
      <c r="AD309" s="41"/>
      <c r="AE309" s="41"/>
      <c r="AR309" s="226" t="s">
        <v>200</v>
      </c>
      <c r="AT309" s="226" t="s">
        <v>195</v>
      </c>
      <c r="AU309" s="226" t="s">
        <v>76</v>
      </c>
      <c r="AY309" s="20" t="s">
        <v>193</v>
      </c>
      <c r="BE309" s="227">
        <f>IF(N309="základní",J309,0)</f>
        <v>0</v>
      </c>
      <c r="BF309" s="227">
        <f>IF(N309="snížená",J309,0)</f>
        <v>0</v>
      </c>
      <c r="BG309" s="227">
        <f>IF(N309="zákl. přenesená",J309,0)</f>
        <v>0</v>
      </c>
      <c r="BH309" s="227">
        <f>IF(N309="sníž. přenesená",J309,0)</f>
        <v>0</v>
      </c>
      <c r="BI309" s="227">
        <f>IF(N309="nulová",J309,0)</f>
        <v>0</v>
      </c>
      <c r="BJ309" s="20" t="s">
        <v>76</v>
      </c>
      <c r="BK309" s="227">
        <f>ROUND(I309*H309,2)</f>
        <v>0</v>
      </c>
      <c r="BL309" s="20" t="s">
        <v>200</v>
      </c>
      <c r="BM309" s="226" t="s">
        <v>4431</v>
      </c>
    </row>
    <row r="310" s="2" customFormat="1">
      <c r="A310" s="41"/>
      <c r="B310" s="42"/>
      <c r="C310" s="43"/>
      <c r="D310" s="228" t="s">
        <v>202</v>
      </c>
      <c r="E310" s="43"/>
      <c r="F310" s="229" t="s">
        <v>8450</v>
      </c>
      <c r="G310" s="43"/>
      <c r="H310" s="43"/>
      <c r="I310" s="230"/>
      <c r="J310" s="43"/>
      <c r="K310" s="43"/>
      <c r="L310" s="47"/>
      <c r="M310" s="231"/>
      <c r="N310" s="232"/>
      <c r="O310" s="87"/>
      <c r="P310" s="87"/>
      <c r="Q310" s="87"/>
      <c r="R310" s="87"/>
      <c r="S310" s="87"/>
      <c r="T310" s="88"/>
      <c r="U310" s="41"/>
      <c r="V310" s="41"/>
      <c r="W310" s="41"/>
      <c r="X310" s="41"/>
      <c r="Y310" s="41"/>
      <c r="Z310" s="41"/>
      <c r="AA310" s="41"/>
      <c r="AB310" s="41"/>
      <c r="AC310" s="41"/>
      <c r="AD310" s="41"/>
      <c r="AE310" s="41"/>
      <c r="AT310" s="20" t="s">
        <v>202</v>
      </c>
      <c r="AU310" s="20" t="s">
        <v>76</v>
      </c>
    </row>
    <row r="311" s="2" customFormat="1" ht="16.5" customHeight="1">
      <c r="A311" s="41"/>
      <c r="B311" s="42"/>
      <c r="C311" s="215" t="s">
        <v>2345</v>
      </c>
      <c r="D311" s="215" t="s">
        <v>195</v>
      </c>
      <c r="E311" s="216" t="s">
        <v>8451</v>
      </c>
      <c r="F311" s="217" t="s">
        <v>8452</v>
      </c>
      <c r="G311" s="218" t="s">
        <v>7202</v>
      </c>
      <c r="H311" s="219">
        <v>3</v>
      </c>
      <c r="I311" s="220"/>
      <c r="J311" s="221">
        <f>ROUND(I311*H311,2)</f>
        <v>0</v>
      </c>
      <c r="K311" s="217" t="s">
        <v>19</v>
      </c>
      <c r="L311" s="47"/>
      <c r="M311" s="222" t="s">
        <v>19</v>
      </c>
      <c r="N311" s="223" t="s">
        <v>40</v>
      </c>
      <c r="O311" s="87"/>
      <c r="P311" s="224">
        <f>O311*H311</f>
        <v>0</v>
      </c>
      <c r="Q311" s="224">
        <v>0</v>
      </c>
      <c r="R311" s="224">
        <f>Q311*H311</f>
        <v>0</v>
      </c>
      <c r="S311" s="224">
        <v>0</v>
      </c>
      <c r="T311" s="225">
        <f>S311*H311</f>
        <v>0</v>
      </c>
      <c r="U311" s="41"/>
      <c r="V311" s="41"/>
      <c r="W311" s="41"/>
      <c r="X311" s="41"/>
      <c r="Y311" s="41"/>
      <c r="Z311" s="41"/>
      <c r="AA311" s="41"/>
      <c r="AB311" s="41"/>
      <c r="AC311" s="41"/>
      <c r="AD311" s="41"/>
      <c r="AE311" s="41"/>
      <c r="AR311" s="226" t="s">
        <v>200</v>
      </c>
      <c r="AT311" s="226" t="s">
        <v>195</v>
      </c>
      <c r="AU311" s="226" t="s">
        <v>76</v>
      </c>
      <c r="AY311" s="20" t="s">
        <v>193</v>
      </c>
      <c r="BE311" s="227">
        <f>IF(N311="základní",J311,0)</f>
        <v>0</v>
      </c>
      <c r="BF311" s="227">
        <f>IF(N311="snížená",J311,0)</f>
        <v>0</v>
      </c>
      <c r="BG311" s="227">
        <f>IF(N311="zákl. přenesená",J311,0)</f>
        <v>0</v>
      </c>
      <c r="BH311" s="227">
        <f>IF(N311="sníž. přenesená",J311,0)</f>
        <v>0</v>
      </c>
      <c r="BI311" s="227">
        <f>IF(N311="nulová",J311,0)</f>
        <v>0</v>
      </c>
      <c r="BJ311" s="20" t="s">
        <v>76</v>
      </c>
      <c r="BK311" s="227">
        <f>ROUND(I311*H311,2)</f>
        <v>0</v>
      </c>
      <c r="BL311" s="20" t="s">
        <v>200</v>
      </c>
      <c r="BM311" s="226" t="s">
        <v>4443</v>
      </c>
    </row>
    <row r="312" s="2" customFormat="1">
      <c r="A312" s="41"/>
      <c r="B312" s="42"/>
      <c r="C312" s="43"/>
      <c r="D312" s="228" t="s">
        <v>202</v>
      </c>
      <c r="E312" s="43"/>
      <c r="F312" s="229" t="s">
        <v>8452</v>
      </c>
      <c r="G312" s="43"/>
      <c r="H312" s="43"/>
      <c r="I312" s="230"/>
      <c r="J312" s="43"/>
      <c r="K312" s="43"/>
      <c r="L312" s="47"/>
      <c r="M312" s="231"/>
      <c r="N312" s="232"/>
      <c r="O312" s="87"/>
      <c r="P312" s="87"/>
      <c r="Q312" s="87"/>
      <c r="R312" s="87"/>
      <c r="S312" s="87"/>
      <c r="T312" s="88"/>
      <c r="U312" s="41"/>
      <c r="V312" s="41"/>
      <c r="W312" s="41"/>
      <c r="X312" s="41"/>
      <c r="Y312" s="41"/>
      <c r="Z312" s="41"/>
      <c r="AA312" s="41"/>
      <c r="AB312" s="41"/>
      <c r="AC312" s="41"/>
      <c r="AD312" s="41"/>
      <c r="AE312" s="41"/>
      <c r="AT312" s="20" t="s">
        <v>202</v>
      </c>
      <c r="AU312" s="20" t="s">
        <v>76</v>
      </c>
    </row>
    <row r="313" s="2" customFormat="1" ht="16.5" customHeight="1">
      <c r="A313" s="41"/>
      <c r="B313" s="42"/>
      <c r="C313" s="215" t="s">
        <v>2351</v>
      </c>
      <c r="D313" s="215" t="s">
        <v>195</v>
      </c>
      <c r="E313" s="216" t="s">
        <v>8453</v>
      </c>
      <c r="F313" s="217" t="s">
        <v>8454</v>
      </c>
      <c r="G313" s="218" t="s">
        <v>7202</v>
      </c>
      <c r="H313" s="219">
        <v>3</v>
      </c>
      <c r="I313" s="220"/>
      <c r="J313" s="221">
        <f>ROUND(I313*H313,2)</f>
        <v>0</v>
      </c>
      <c r="K313" s="217" t="s">
        <v>19</v>
      </c>
      <c r="L313" s="47"/>
      <c r="M313" s="222" t="s">
        <v>19</v>
      </c>
      <c r="N313" s="223" t="s">
        <v>40</v>
      </c>
      <c r="O313" s="87"/>
      <c r="P313" s="224">
        <f>O313*H313</f>
        <v>0</v>
      </c>
      <c r="Q313" s="224">
        <v>0</v>
      </c>
      <c r="R313" s="224">
        <f>Q313*H313</f>
        <v>0</v>
      </c>
      <c r="S313" s="224">
        <v>0</v>
      </c>
      <c r="T313" s="225">
        <f>S313*H313</f>
        <v>0</v>
      </c>
      <c r="U313" s="41"/>
      <c r="V313" s="41"/>
      <c r="W313" s="41"/>
      <c r="X313" s="41"/>
      <c r="Y313" s="41"/>
      <c r="Z313" s="41"/>
      <c r="AA313" s="41"/>
      <c r="AB313" s="41"/>
      <c r="AC313" s="41"/>
      <c r="AD313" s="41"/>
      <c r="AE313" s="41"/>
      <c r="AR313" s="226" t="s">
        <v>200</v>
      </c>
      <c r="AT313" s="226" t="s">
        <v>195</v>
      </c>
      <c r="AU313" s="226" t="s">
        <v>76</v>
      </c>
      <c r="AY313" s="20" t="s">
        <v>193</v>
      </c>
      <c r="BE313" s="227">
        <f>IF(N313="základní",J313,0)</f>
        <v>0</v>
      </c>
      <c r="BF313" s="227">
        <f>IF(N313="snížená",J313,0)</f>
        <v>0</v>
      </c>
      <c r="BG313" s="227">
        <f>IF(N313="zákl. přenesená",J313,0)</f>
        <v>0</v>
      </c>
      <c r="BH313" s="227">
        <f>IF(N313="sníž. přenesená",J313,0)</f>
        <v>0</v>
      </c>
      <c r="BI313" s="227">
        <f>IF(N313="nulová",J313,0)</f>
        <v>0</v>
      </c>
      <c r="BJ313" s="20" t="s">
        <v>76</v>
      </c>
      <c r="BK313" s="227">
        <f>ROUND(I313*H313,2)</f>
        <v>0</v>
      </c>
      <c r="BL313" s="20" t="s">
        <v>200</v>
      </c>
      <c r="BM313" s="226" t="s">
        <v>4453</v>
      </c>
    </row>
    <row r="314" s="2" customFormat="1">
      <c r="A314" s="41"/>
      <c r="B314" s="42"/>
      <c r="C314" s="43"/>
      <c r="D314" s="228" t="s">
        <v>202</v>
      </c>
      <c r="E314" s="43"/>
      <c r="F314" s="229" t="s">
        <v>8454</v>
      </c>
      <c r="G314" s="43"/>
      <c r="H314" s="43"/>
      <c r="I314" s="230"/>
      <c r="J314" s="43"/>
      <c r="K314" s="43"/>
      <c r="L314" s="47"/>
      <c r="M314" s="231"/>
      <c r="N314" s="232"/>
      <c r="O314" s="87"/>
      <c r="P314" s="87"/>
      <c r="Q314" s="87"/>
      <c r="R314" s="87"/>
      <c r="S314" s="87"/>
      <c r="T314" s="88"/>
      <c r="U314" s="41"/>
      <c r="V314" s="41"/>
      <c r="W314" s="41"/>
      <c r="X314" s="41"/>
      <c r="Y314" s="41"/>
      <c r="Z314" s="41"/>
      <c r="AA314" s="41"/>
      <c r="AB314" s="41"/>
      <c r="AC314" s="41"/>
      <c r="AD314" s="41"/>
      <c r="AE314" s="41"/>
      <c r="AT314" s="20" t="s">
        <v>202</v>
      </c>
      <c r="AU314" s="20" t="s">
        <v>76</v>
      </c>
    </row>
    <row r="315" s="2" customFormat="1" ht="16.5" customHeight="1">
      <c r="A315" s="41"/>
      <c r="B315" s="42"/>
      <c r="C315" s="215" t="s">
        <v>2357</v>
      </c>
      <c r="D315" s="215" t="s">
        <v>195</v>
      </c>
      <c r="E315" s="216" t="s">
        <v>8459</v>
      </c>
      <c r="F315" s="217" t="s">
        <v>8460</v>
      </c>
      <c r="G315" s="218" t="s">
        <v>7202</v>
      </c>
      <c r="H315" s="219">
        <v>1</v>
      </c>
      <c r="I315" s="220"/>
      <c r="J315" s="221">
        <f>ROUND(I315*H315,2)</f>
        <v>0</v>
      </c>
      <c r="K315" s="217" t="s">
        <v>19</v>
      </c>
      <c r="L315" s="47"/>
      <c r="M315" s="222" t="s">
        <v>19</v>
      </c>
      <c r="N315" s="223" t="s">
        <v>40</v>
      </c>
      <c r="O315" s="87"/>
      <c r="P315" s="224">
        <f>O315*H315</f>
        <v>0</v>
      </c>
      <c r="Q315" s="224">
        <v>0</v>
      </c>
      <c r="R315" s="224">
        <f>Q315*H315</f>
        <v>0</v>
      </c>
      <c r="S315" s="224">
        <v>0</v>
      </c>
      <c r="T315" s="225">
        <f>S315*H315</f>
        <v>0</v>
      </c>
      <c r="U315" s="41"/>
      <c r="V315" s="41"/>
      <c r="W315" s="41"/>
      <c r="X315" s="41"/>
      <c r="Y315" s="41"/>
      <c r="Z315" s="41"/>
      <c r="AA315" s="41"/>
      <c r="AB315" s="41"/>
      <c r="AC315" s="41"/>
      <c r="AD315" s="41"/>
      <c r="AE315" s="41"/>
      <c r="AR315" s="226" t="s">
        <v>200</v>
      </c>
      <c r="AT315" s="226" t="s">
        <v>195</v>
      </c>
      <c r="AU315" s="226" t="s">
        <v>76</v>
      </c>
      <c r="AY315" s="20" t="s">
        <v>193</v>
      </c>
      <c r="BE315" s="227">
        <f>IF(N315="základní",J315,0)</f>
        <v>0</v>
      </c>
      <c r="BF315" s="227">
        <f>IF(N315="snížená",J315,0)</f>
        <v>0</v>
      </c>
      <c r="BG315" s="227">
        <f>IF(N315="zákl. přenesená",J315,0)</f>
        <v>0</v>
      </c>
      <c r="BH315" s="227">
        <f>IF(N315="sníž. přenesená",J315,0)</f>
        <v>0</v>
      </c>
      <c r="BI315" s="227">
        <f>IF(N315="nulová",J315,0)</f>
        <v>0</v>
      </c>
      <c r="BJ315" s="20" t="s">
        <v>76</v>
      </c>
      <c r="BK315" s="227">
        <f>ROUND(I315*H315,2)</f>
        <v>0</v>
      </c>
      <c r="BL315" s="20" t="s">
        <v>200</v>
      </c>
      <c r="BM315" s="226" t="s">
        <v>4461</v>
      </c>
    </row>
    <row r="316" s="2" customFormat="1">
      <c r="A316" s="41"/>
      <c r="B316" s="42"/>
      <c r="C316" s="43"/>
      <c r="D316" s="228" t="s">
        <v>202</v>
      </c>
      <c r="E316" s="43"/>
      <c r="F316" s="229" t="s">
        <v>8460</v>
      </c>
      <c r="G316" s="43"/>
      <c r="H316" s="43"/>
      <c r="I316" s="230"/>
      <c r="J316" s="43"/>
      <c r="K316" s="43"/>
      <c r="L316" s="47"/>
      <c r="M316" s="231"/>
      <c r="N316" s="232"/>
      <c r="O316" s="87"/>
      <c r="P316" s="87"/>
      <c r="Q316" s="87"/>
      <c r="R316" s="87"/>
      <c r="S316" s="87"/>
      <c r="T316" s="88"/>
      <c r="U316" s="41"/>
      <c r="V316" s="41"/>
      <c r="W316" s="41"/>
      <c r="X316" s="41"/>
      <c r="Y316" s="41"/>
      <c r="Z316" s="41"/>
      <c r="AA316" s="41"/>
      <c r="AB316" s="41"/>
      <c r="AC316" s="41"/>
      <c r="AD316" s="41"/>
      <c r="AE316" s="41"/>
      <c r="AT316" s="20" t="s">
        <v>202</v>
      </c>
      <c r="AU316" s="20" t="s">
        <v>76</v>
      </c>
    </row>
    <row r="317" s="2" customFormat="1" ht="16.5" customHeight="1">
      <c r="A317" s="41"/>
      <c r="B317" s="42"/>
      <c r="C317" s="215" t="s">
        <v>2365</v>
      </c>
      <c r="D317" s="215" t="s">
        <v>195</v>
      </c>
      <c r="E317" s="216" t="s">
        <v>8461</v>
      </c>
      <c r="F317" s="217" t="s">
        <v>8462</v>
      </c>
      <c r="G317" s="218" t="s">
        <v>7202</v>
      </c>
      <c r="H317" s="219">
        <v>1</v>
      </c>
      <c r="I317" s="220"/>
      <c r="J317" s="221">
        <f>ROUND(I317*H317,2)</f>
        <v>0</v>
      </c>
      <c r="K317" s="217" t="s">
        <v>19</v>
      </c>
      <c r="L317" s="47"/>
      <c r="M317" s="222" t="s">
        <v>19</v>
      </c>
      <c r="N317" s="223" t="s">
        <v>40</v>
      </c>
      <c r="O317" s="87"/>
      <c r="P317" s="224">
        <f>O317*H317</f>
        <v>0</v>
      </c>
      <c r="Q317" s="224">
        <v>0</v>
      </c>
      <c r="R317" s="224">
        <f>Q317*H317</f>
        <v>0</v>
      </c>
      <c r="S317" s="224">
        <v>0</v>
      </c>
      <c r="T317" s="225">
        <f>S317*H317</f>
        <v>0</v>
      </c>
      <c r="U317" s="41"/>
      <c r="V317" s="41"/>
      <c r="W317" s="41"/>
      <c r="X317" s="41"/>
      <c r="Y317" s="41"/>
      <c r="Z317" s="41"/>
      <c r="AA317" s="41"/>
      <c r="AB317" s="41"/>
      <c r="AC317" s="41"/>
      <c r="AD317" s="41"/>
      <c r="AE317" s="41"/>
      <c r="AR317" s="226" t="s">
        <v>200</v>
      </c>
      <c r="AT317" s="226" t="s">
        <v>195</v>
      </c>
      <c r="AU317" s="226" t="s">
        <v>76</v>
      </c>
      <c r="AY317" s="20" t="s">
        <v>193</v>
      </c>
      <c r="BE317" s="227">
        <f>IF(N317="základní",J317,0)</f>
        <v>0</v>
      </c>
      <c r="BF317" s="227">
        <f>IF(N317="snížená",J317,0)</f>
        <v>0</v>
      </c>
      <c r="BG317" s="227">
        <f>IF(N317="zákl. přenesená",J317,0)</f>
        <v>0</v>
      </c>
      <c r="BH317" s="227">
        <f>IF(N317="sníž. přenesená",J317,0)</f>
        <v>0</v>
      </c>
      <c r="BI317" s="227">
        <f>IF(N317="nulová",J317,0)</f>
        <v>0</v>
      </c>
      <c r="BJ317" s="20" t="s">
        <v>76</v>
      </c>
      <c r="BK317" s="227">
        <f>ROUND(I317*H317,2)</f>
        <v>0</v>
      </c>
      <c r="BL317" s="20" t="s">
        <v>200</v>
      </c>
      <c r="BM317" s="226" t="s">
        <v>4466</v>
      </c>
    </row>
    <row r="318" s="2" customFormat="1">
      <c r="A318" s="41"/>
      <c r="B318" s="42"/>
      <c r="C318" s="43"/>
      <c r="D318" s="228" t="s">
        <v>202</v>
      </c>
      <c r="E318" s="43"/>
      <c r="F318" s="229" t="s">
        <v>8462</v>
      </c>
      <c r="G318" s="43"/>
      <c r="H318" s="43"/>
      <c r="I318" s="230"/>
      <c r="J318" s="43"/>
      <c r="K318" s="43"/>
      <c r="L318" s="47"/>
      <c r="M318" s="231"/>
      <c r="N318" s="232"/>
      <c r="O318" s="87"/>
      <c r="P318" s="87"/>
      <c r="Q318" s="87"/>
      <c r="R318" s="87"/>
      <c r="S318" s="87"/>
      <c r="T318" s="88"/>
      <c r="U318" s="41"/>
      <c r="V318" s="41"/>
      <c r="W318" s="41"/>
      <c r="X318" s="41"/>
      <c r="Y318" s="41"/>
      <c r="Z318" s="41"/>
      <c r="AA318" s="41"/>
      <c r="AB318" s="41"/>
      <c r="AC318" s="41"/>
      <c r="AD318" s="41"/>
      <c r="AE318" s="41"/>
      <c r="AT318" s="20" t="s">
        <v>202</v>
      </c>
      <c r="AU318" s="20" t="s">
        <v>76</v>
      </c>
    </row>
    <row r="319" s="2" customFormat="1" ht="16.5" customHeight="1">
      <c r="A319" s="41"/>
      <c r="B319" s="42"/>
      <c r="C319" s="215" t="s">
        <v>940</v>
      </c>
      <c r="D319" s="215" t="s">
        <v>195</v>
      </c>
      <c r="E319" s="216" t="s">
        <v>8463</v>
      </c>
      <c r="F319" s="217" t="s">
        <v>8462</v>
      </c>
      <c r="G319" s="218" t="s">
        <v>7202</v>
      </c>
      <c r="H319" s="219">
        <v>1</v>
      </c>
      <c r="I319" s="220"/>
      <c r="J319" s="221">
        <f>ROUND(I319*H319,2)</f>
        <v>0</v>
      </c>
      <c r="K319" s="217" t="s">
        <v>19</v>
      </c>
      <c r="L319" s="47"/>
      <c r="M319" s="222" t="s">
        <v>19</v>
      </c>
      <c r="N319" s="223" t="s">
        <v>40</v>
      </c>
      <c r="O319" s="87"/>
      <c r="P319" s="224">
        <f>O319*H319</f>
        <v>0</v>
      </c>
      <c r="Q319" s="224">
        <v>0</v>
      </c>
      <c r="R319" s="224">
        <f>Q319*H319</f>
        <v>0</v>
      </c>
      <c r="S319" s="224">
        <v>0</v>
      </c>
      <c r="T319" s="225">
        <f>S319*H319</f>
        <v>0</v>
      </c>
      <c r="U319" s="41"/>
      <c r="V319" s="41"/>
      <c r="W319" s="41"/>
      <c r="X319" s="41"/>
      <c r="Y319" s="41"/>
      <c r="Z319" s="41"/>
      <c r="AA319" s="41"/>
      <c r="AB319" s="41"/>
      <c r="AC319" s="41"/>
      <c r="AD319" s="41"/>
      <c r="AE319" s="41"/>
      <c r="AR319" s="226" t="s">
        <v>200</v>
      </c>
      <c r="AT319" s="226" t="s">
        <v>195</v>
      </c>
      <c r="AU319" s="226" t="s">
        <v>76</v>
      </c>
      <c r="AY319" s="20" t="s">
        <v>193</v>
      </c>
      <c r="BE319" s="227">
        <f>IF(N319="základní",J319,0)</f>
        <v>0</v>
      </c>
      <c r="BF319" s="227">
        <f>IF(N319="snížená",J319,0)</f>
        <v>0</v>
      </c>
      <c r="BG319" s="227">
        <f>IF(N319="zákl. přenesená",J319,0)</f>
        <v>0</v>
      </c>
      <c r="BH319" s="227">
        <f>IF(N319="sníž. přenesená",J319,0)</f>
        <v>0</v>
      </c>
      <c r="BI319" s="227">
        <f>IF(N319="nulová",J319,0)</f>
        <v>0</v>
      </c>
      <c r="BJ319" s="20" t="s">
        <v>76</v>
      </c>
      <c r="BK319" s="227">
        <f>ROUND(I319*H319,2)</f>
        <v>0</v>
      </c>
      <c r="BL319" s="20" t="s">
        <v>200</v>
      </c>
      <c r="BM319" s="226" t="s">
        <v>950</v>
      </c>
    </row>
    <row r="320" s="2" customFormat="1">
      <c r="A320" s="41"/>
      <c r="B320" s="42"/>
      <c r="C320" s="43"/>
      <c r="D320" s="228" t="s">
        <v>202</v>
      </c>
      <c r="E320" s="43"/>
      <c r="F320" s="229" t="s">
        <v>8462</v>
      </c>
      <c r="G320" s="43"/>
      <c r="H320" s="43"/>
      <c r="I320" s="230"/>
      <c r="J320" s="43"/>
      <c r="K320" s="43"/>
      <c r="L320" s="47"/>
      <c r="M320" s="231"/>
      <c r="N320" s="232"/>
      <c r="O320" s="87"/>
      <c r="P320" s="87"/>
      <c r="Q320" s="87"/>
      <c r="R320" s="87"/>
      <c r="S320" s="87"/>
      <c r="T320" s="88"/>
      <c r="U320" s="41"/>
      <c r="V320" s="41"/>
      <c r="W320" s="41"/>
      <c r="X320" s="41"/>
      <c r="Y320" s="41"/>
      <c r="Z320" s="41"/>
      <c r="AA320" s="41"/>
      <c r="AB320" s="41"/>
      <c r="AC320" s="41"/>
      <c r="AD320" s="41"/>
      <c r="AE320" s="41"/>
      <c r="AT320" s="20" t="s">
        <v>202</v>
      </c>
      <c r="AU320" s="20" t="s">
        <v>76</v>
      </c>
    </row>
    <row r="321" s="2" customFormat="1" ht="16.5" customHeight="1">
      <c r="A321" s="41"/>
      <c r="B321" s="42"/>
      <c r="C321" s="215" t="s">
        <v>2375</v>
      </c>
      <c r="D321" s="215" t="s">
        <v>195</v>
      </c>
      <c r="E321" s="216" t="s">
        <v>8464</v>
      </c>
      <c r="F321" s="217" t="s">
        <v>8465</v>
      </c>
      <c r="G321" s="218" t="s">
        <v>7202</v>
      </c>
      <c r="H321" s="219">
        <v>1</v>
      </c>
      <c r="I321" s="220"/>
      <c r="J321" s="221">
        <f>ROUND(I321*H321,2)</f>
        <v>0</v>
      </c>
      <c r="K321" s="217" t="s">
        <v>19</v>
      </c>
      <c r="L321" s="47"/>
      <c r="M321" s="222" t="s">
        <v>19</v>
      </c>
      <c r="N321" s="223" t="s">
        <v>40</v>
      </c>
      <c r="O321" s="87"/>
      <c r="P321" s="224">
        <f>O321*H321</f>
        <v>0</v>
      </c>
      <c r="Q321" s="224">
        <v>0</v>
      </c>
      <c r="R321" s="224">
        <f>Q321*H321</f>
        <v>0</v>
      </c>
      <c r="S321" s="224">
        <v>0</v>
      </c>
      <c r="T321" s="225">
        <f>S321*H321</f>
        <v>0</v>
      </c>
      <c r="U321" s="41"/>
      <c r="V321" s="41"/>
      <c r="W321" s="41"/>
      <c r="X321" s="41"/>
      <c r="Y321" s="41"/>
      <c r="Z321" s="41"/>
      <c r="AA321" s="41"/>
      <c r="AB321" s="41"/>
      <c r="AC321" s="41"/>
      <c r="AD321" s="41"/>
      <c r="AE321" s="41"/>
      <c r="AR321" s="226" t="s">
        <v>200</v>
      </c>
      <c r="AT321" s="226" t="s">
        <v>195</v>
      </c>
      <c r="AU321" s="226" t="s">
        <v>76</v>
      </c>
      <c r="AY321" s="20" t="s">
        <v>193</v>
      </c>
      <c r="BE321" s="227">
        <f>IF(N321="základní",J321,0)</f>
        <v>0</v>
      </c>
      <c r="BF321" s="227">
        <f>IF(N321="snížená",J321,0)</f>
        <v>0</v>
      </c>
      <c r="BG321" s="227">
        <f>IF(N321="zákl. přenesená",J321,0)</f>
        <v>0</v>
      </c>
      <c r="BH321" s="227">
        <f>IF(N321="sníž. přenesená",J321,0)</f>
        <v>0</v>
      </c>
      <c r="BI321" s="227">
        <f>IF(N321="nulová",J321,0)</f>
        <v>0</v>
      </c>
      <c r="BJ321" s="20" t="s">
        <v>76</v>
      </c>
      <c r="BK321" s="227">
        <f>ROUND(I321*H321,2)</f>
        <v>0</v>
      </c>
      <c r="BL321" s="20" t="s">
        <v>200</v>
      </c>
      <c r="BM321" s="226" t="s">
        <v>4481</v>
      </c>
    </row>
    <row r="322" s="2" customFormat="1">
      <c r="A322" s="41"/>
      <c r="B322" s="42"/>
      <c r="C322" s="43"/>
      <c r="D322" s="228" t="s">
        <v>202</v>
      </c>
      <c r="E322" s="43"/>
      <c r="F322" s="229" t="s">
        <v>8465</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202</v>
      </c>
      <c r="AU322" s="20" t="s">
        <v>76</v>
      </c>
    </row>
    <row r="323" s="2" customFormat="1" ht="16.5" customHeight="1">
      <c r="A323" s="41"/>
      <c r="B323" s="42"/>
      <c r="C323" s="215" t="s">
        <v>2383</v>
      </c>
      <c r="D323" s="215" t="s">
        <v>195</v>
      </c>
      <c r="E323" s="216" t="s">
        <v>8488</v>
      </c>
      <c r="F323" s="217" t="s">
        <v>8467</v>
      </c>
      <c r="G323" s="218" t="s">
        <v>326</v>
      </c>
      <c r="H323" s="219">
        <v>1</v>
      </c>
      <c r="I323" s="220"/>
      <c r="J323" s="221">
        <f>ROUND(I323*H323,2)</f>
        <v>0</v>
      </c>
      <c r="K323" s="217" t="s">
        <v>19</v>
      </c>
      <c r="L323" s="47"/>
      <c r="M323" s="222" t="s">
        <v>19</v>
      </c>
      <c r="N323" s="223" t="s">
        <v>40</v>
      </c>
      <c r="O323" s="87"/>
      <c r="P323" s="224">
        <f>O323*H323</f>
        <v>0</v>
      </c>
      <c r="Q323" s="224">
        <v>0</v>
      </c>
      <c r="R323" s="224">
        <f>Q323*H323</f>
        <v>0</v>
      </c>
      <c r="S323" s="224">
        <v>0</v>
      </c>
      <c r="T323" s="225">
        <f>S323*H323</f>
        <v>0</v>
      </c>
      <c r="U323" s="41"/>
      <c r="V323" s="41"/>
      <c r="W323" s="41"/>
      <c r="X323" s="41"/>
      <c r="Y323" s="41"/>
      <c r="Z323" s="41"/>
      <c r="AA323" s="41"/>
      <c r="AB323" s="41"/>
      <c r="AC323" s="41"/>
      <c r="AD323" s="41"/>
      <c r="AE323" s="41"/>
      <c r="AR323" s="226" t="s">
        <v>200</v>
      </c>
      <c r="AT323" s="226" t="s">
        <v>195</v>
      </c>
      <c r="AU323" s="226" t="s">
        <v>76</v>
      </c>
      <c r="AY323" s="20" t="s">
        <v>193</v>
      </c>
      <c r="BE323" s="227">
        <f>IF(N323="základní",J323,0)</f>
        <v>0</v>
      </c>
      <c r="BF323" s="227">
        <f>IF(N323="snížená",J323,0)</f>
        <v>0</v>
      </c>
      <c r="BG323" s="227">
        <f>IF(N323="zákl. přenesená",J323,0)</f>
        <v>0</v>
      </c>
      <c r="BH323" s="227">
        <f>IF(N323="sníž. přenesená",J323,0)</f>
        <v>0</v>
      </c>
      <c r="BI323" s="227">
        <f>IF(N323="nulová",J323,0)</f>
        <v>0</v>
      </c>
      <c r="BJ323" s="20" t="s">
        <v>76</v>
      </c>
      <c r="BK323" s="227">
        <f>ROUND(I323*H323,2)</f>
        <v>0</v>
      </c>
      <c r="BL323" s="20" t="s">
        <v>200</v>
      </c>
      <c r="BM323" s="226" t="s">
        <v>4485</v>
      </c>
    </row>
    <row r="324" s="2" customFormat="1">
      <c r="A324" s="41"/>
      <c r="B324" s="42"/>
      <c r="C324" s="43"/>
      <c r="D324" s="228" t="s">
        <v>202</v>
      </c>
      <c r="E324" s="43"/>
      <c r="F324" s="229" t="s">
        <v>8467</v>
      </c>
      <c r="G324" s="43"/>
      <c r="H324" s="43"/>
      <c r="I324" s="230"/>
      <c r="J324" s="43"/>
      <c r="K324" s="43"/>
      <c r="L324" s="47"/>
      <c r="M324" s="231"/>
      <c r="N324" s="232"/>
      <c r="O324" s="87"/>
      <c r="P324" s="87"/>
      <c r="Q324" s="87"/>
      <c r="R324" s="87"/>
      <c r="S324" s="87"/>
      <c r="T324" s="88"/>
      <c r="U324" s="41"/>
      <c r="V324" s="41"/>
      <c r="W324" s="41"/>
      <c r="X324" s="41"/>
      <c r="Y324" s="41"/>
      <c r="Z324" s="41"/>
      <c r="AA324" s="41"/>
      <c r="AB324" s="41"/>
      <c r="AC324" s="41"/>
      <c r="AD324" s="41"/>
      <c r="AE324" s="41"/>
      <c r="AT324" s="20" t="s">
        <v>202</v>
      </c>
      <c r="AU324" s="20" t="s">
        <v>76</v>
      </c>
    </row>
    <row r="325" s="2" customFormat="1" ht="16.5" customHeight="1">
      <c r="A325" s="41"/>
      <c r="B325" s="42"/>
      <c r="C325" s="215" t="s">
        <v>2387</v>
      </c>
      <c r="D325" s="215" t="s">
        <v>195</v>
      </c>
      <c r="E325" s="216" t="s">
        <v>8489</v>
      </c>
      <c r="F325" s="217" t="s">
        <v>8469</v>
      </c>
      <c r="G325" s="218" t="s">
        <v>326</v>
      </c>
      <c r="H325" s="219">
        <v>1</v>
      </c>
      <c r="I325" s="220"/>
      <c r="J325" s="221">
        <f>ROUND(I325*H325,2)</f>
        <v>0</v>
      </c>
      <c r="K325" s="217" t="s">
        <v>19</v>
      </c>
      <c r="L325" s="47"/>
      <c r="M325" s="222" t="s">
        <v>19</v>
      </c>
      <c r="N325" s="223" t="s">
        <v>40</v>
      </c>
      <c r="O325" s="87"/>
      <c r="P325" s="224">
        <f>O325*H325</f>
        <v>0</v>
      </c>
      <c r="Q325" s="224">
        <v>0</v>
      </c>
      <c r="R325" s="224">
        <f>Q325*H325</f>
        <v>0</v>
      </c>
      <c r="S325" s="224">
        <v>0</v>
      </c>
      <c r="T325" s="225">
        <f>S325*H325</f>
        <v>0</v>
      </c>
      <c r="U325" s="41"/>
      <c r="V325" s="41"/>
      <c r="W325" s="41"/>
      <c r="X325" s="41"/>
      <c r="Y325" s="41"/>
      <c r="Z325" s="41"/>
      <c r="AA325" s="41"/>
      <c r="AB325" s="41"/>
      <c r="AC325" s="41"/>
      <c r="AD325" s="41"/>
      <c r="AE325" s="41"/>
      <c r="AR325" s="226" t="s">
        <v>200</v>
      </c>
      <c r="AT325" s="226" t="s">
        <v>195</v>
      </c>
      <c r="AU325" s="226" t="s">
        <v>76</v>
      </c>
      <c r="AY325" s="20" t="s">
        <v>193</v>
      </c>
      <c r="BE325" s="227">
        <f>IF(N325="základní",J325,0)</f>
        <v>0</v>
      </c>
      <c r="BF325" s="227">
        <f>IF(N325="snížená",J325,0)</f>
        <v>0</v>
      </c>
      <c r="BG325" s="227">
        <f>IF(N325="zákl. přenesená",J325,0)</f>
        <v>0</v>
      </c>
      <c r="BH325" s="227">
        <f>IF(N325="sníž. přenesená",J325,0)</f>
        <v>0</v>
      </c>
      <c r="BI325" s="227">
        <f>IF(N325="nulová",J325,0)</f>
        <v>0</v>
      </c>
      <c r="BJ325" s="20" t="s">
        <v>76</v>
      </c>
      <c r="BK325" s="227">
        <f>ROUND(I325*H325,2)</f>
        <v>0</v>
      </c>
      <c r="BL325" s="20" t="s">
        <v>200</v>
      </c>
      <c r="BM325" s="226" t="s">
        <v>4492</v>
      </c>
    </row>
    <row r="326" s="2" customFormat="1">
      <c r="A326" s="41"/>
      <c r="B326" s="42"/>
      <c r="C326" s="43"/>
      <c r="D326" s="228" t="s">
        <v>202</v>
      </c>
      <c r="E326" s="43"/>
      <c r="F326" s="229" t="s">
        <v>8469</v>
      </c>
      <c r="G326" s="43"/>
      <c r="H326" s="43"/>
      <c r="I326" s="230"/>
      <c r="J326" s="43"/>
      <c r="K326" s="43"/>
      <c r="L326" s="47"/>
      <c r="M326" s="231"/>
      <c r="N326" s="232"/>
      <c r="O326" s="87"/>
      <c r="P326" s="87"/>
      <c r="Q326" s="87"/>
      <c r="R326" s="87"/>
      <c r="S326" s="87"/>
      <c r="T326" s="88"/>
      <c r="U326" s="41"/>
      <c r="V326" s="41"/>
      <c r="W326" s="41"/>
      <c r="X326" s="41"/>
      <c r="Y326" s="41"/>
      <c r="Z326" s="41"/>
      <c r="AA326" s="41"/>
      <c r="AB326" s="41"/>
      <c r="AC326" s="41"/>
      <c r="AD326" s="41"/>
      <c r="AE326" s="41"/>
      <c r="AT326" s="20" t="s">
        <v>202</v>
      </c>
      <c r="AU326" s="20" t="s">
        <v>76</v>
      </c>
    </row>
    <row r="327" s="2" customFormat="1" ht="16.5" customHeight="1">
      <c r="A327" s="41"/>
      <c r="B327" s="42"/>
      <c r="C327" s="215" t="s">
        <v>2393</v>
      </c>
      <c r="D327" s="215" t="s">
        <v>195</v>
      </c>
      <c r="E327" s="216" t="s">
        <v>8490</v>
      </c>
      <c r="F327" s="217" t="s">
        <v>8471</v>
      </c>
      <c r="G327" s="218" t="s">
        <v>326</v>
      </c>
      <c r="H327" s="219">
        <v>1</v>
      </c>
      <c r="I327" s="220"/>
      <c r="J327" s="221">
        <f>ROUND(I327*H327,2)</f>
        <v>0</v>
      </c>
      <c r="K327" s="217" t="s">
        <v>19</v>
      </c>
      <c r="L327" s="47"/>
      <c r="M327" s="222" t="s">
        <v>19</v>
      </c>
      <c r="N327" s="223" t="s">
        <v>40</v>
      </c>
      <c r="O327" s="87"/>
      <c r="P327" s="224">
        <f>O327*H327</f>
        <v>0</v>
      </c>
      <c r="Q327" s="224">
        <v>0</v>
      </c>
      <c r="R327" s="224">
        <f>Q327*H327</f>
        <v>0</v>
      </c>
      <c r="S327" s="224">
        <v>0</v>
      </c>
      <c r="T327" s="225">
        <f>S327*H327</f>
        <v>0</v>
      </c>
      <c r="U327" s="41"/>
      <c r="V327" s="41"/>
      <c r="W327" s="41"/>
      <c r="X327" s="41"/>
      <c r="Y327" s="41"/>
      <c r="Z327" s="41"/>
      <c r="AA327" s="41"/>
      <c r="AB327" s="41"/>
      <c r="AC327" s="41"/>
      <c r="AD327" s="41"/>
      <c r="AE327" s="41"/>
      <c r="AR327" s="226" t="s">
        <v>200</v>
      </c>
      <c r="AT327" s="226" t="s">
        <v>195</v>
      </c>
      <c r="AU327" s="226" t="s">
        <v>76</v>
      </c>
      <c r="AY327" s="20" t="s">
        <v>193</v>
      </c>
      <c r="BE327" s="227">
        <f>IF(N327="základní",J327,0)</f>
        <v>0</v>
      </c>
      <c r="BF327" s="227">
        <f>IF(N327="snížená",J327,0)</f>
        <v>0</v>
      </c>
      <c r="BG327" s="227">
        <f>IF(N327="zákl. přenesená",J327,0)</f>
        <v>0</v>
      </c>
      <c r="BH327" s="227">
        <f>IF(N327="sníž. přenesená",J327,0)</f>
        <v>0</v>
      </c>
      <c r="BI327" s="227">
        <f>IF(N327="nulová",J327,0)</f>
        <v>0</v>
      </c>
      <c r="BJ327" s="20" t="s">
        <v>76</v>
      </c>
      <c r="BK327" s="227">
        <f>ROUND(I327*H327,2)</f>
        <v>0</v>
      </c>
      <c r="BL327" s="20" t="s">
        <v>200</v>
      </c>
      <c r="BM327" s="226" t="s">
        <v>4500</v>
      </c>
    </row>
    <row r="328" s="2" customFormat="1">
      <c r="A328" s="41"/>
      <c r="B328" s="42"/>
      <c r="C328" s="43"/>
      <c r="D328" s="228" t="s">
        <v>202</v>
      </c>
      <c r="E328" s="43"/>
      <c r="F328" s="229" t="s">
        <v>8471</v>
      </c>
      <c r="G328" s="43"/>
      <c r="H328" s="43"/>
      <c r="I328" s="230"/>
      <c r="J328" s="43"/>
      <c r="K328" s="43"/>
      <c r="L328" s="47"/>
      <c r="M328" s="231"/>
      <c r="N328" s="232"/>
      <c r="O328" s="87"/>
      <c r="P328" s="87"/>
      <c r="Q328" s="87"/>
      <c r="R328" s="87"/>
      <c r="S328" s="87"/>
      <c r="T328" s="88"/>
      <c r="U328" s="41"/>
      <c r="V328" s="41"/>
      <c r="W328" s="41"/>
      <c r="X328" s="41"/>
      <c r="Y328" s="41"/>
      <c r="Z328" s="41"/>
      <c r="AA328" s="41"/>
      <c r="AB328" s="41"/>
      <c r="AC328" s="41"/>
      <c r="AD328" s="41"/>
      <c r="AE328" s="41"/>
      <c r="AT328" s="20" t="s">
        <v>202</v>
      </c>
      <c r="AU328" s="20" t="s">
        <v>76</v>
      </c>
    </row>
    <row r="329" s="2" customFormat="1" ht="16.5" customHeight="1">
      <c r="A329" s="41"/>
      <c r="B329" s="42"/>
      <c r="C329" s="215" t="s">
        <v>2400</v>
      </c>
      <c r="D329" s="215" t="s">
        <v>195</v>
      </c>
      <c r="E329" s="216" t="s">
        <v>8491</v>
      </c>
      <c r="F329" s="217" t="s">
        <v>8473</v>
      </c>
      <c r="G329" s="218" t="s">
        <v>326</v>
      </c>
      <c r="H329" s="219">
        <v>1</v>
      </c>
      <c r="I329" s="220"/>
      <c r="J329" s="221">
        <f>ROUND(I329*H329,2)</f>
        <v>0</v>
      </c>
      <c r="K329" s="217" t="s">
        <v>19</v>
      </c>
      <c r="L329" s="47"/>
      <c r="M329" s="222" t="s">
        <v>19</v>
      </c>
      <c r="N329" s="223" t="s">
        <v>40</v>
      </c>
      <c r="O329" s="87"/>
      <c r="P329" s="224">
        <f>O329*H329</f>
        <v>0</v>
      </c>
      <c r="Q329" s="224">
        <v>0</v>
      </c>
      <c r="R329" s="224">
        <f>Q329*H329</f>
        <v>0</v>
      </c>
      <c r="S329" s="224">
        <v>0</v>
      </c>
      <c r="T329" s="225">
        <f>S329*H329</f>
        <v>0</v>
      </c>
      <c r="U329" s="41"/>
      <c r="V329" s="41"/>
      <c r="W329" s="41"/>
      <c r="X329" s="41"/>
      <c r="Y329" s="41"/>
      <c r="Z329" s="41"/>
      <c r="AA329" s="41"/>
      <c r="AB329" s="41"/>
      <c r="AC329" s="41"/>
      <c r="AD329" s="41"/>
      <c r="AE329" s="41"/>
      <c r="AR329" s="226" t="s">
        <v>200</v>
      </c>
      <c r="AT329" s="226" t="s">
        <v>195</v>
      </c>
      <c r="AU329" s="226" t="s">
        <v>76</v>
      </c>
      <c r="AY329" s="20" t="s">
        <v>193</v>
      </c>
      <c r="BE329" s="227">
        <f>IF(N329="základní",J329,0)</f>
        <v>0</v>
      </c>
      <c r="BF329" s="227">
        <f>IF(N329="snížená",J329,0)</f>
        <v>0</v>
      </c>
      <c r="BG329" s="227">
        <f>IF(N329="zákl. přenesená",J329,0)</f>
        <v>0</v>
      </c>
      <c r="BH329" s="227">
        <f>IF(N329="sníž. přenesená",J329,0)</f>
        <v>0</v>
      </c>
      <c r="BI329" s="227">
        <f>IF(N329="nulová",J329,0)</f>
        <v>0</v>
      </c>
      <c r="BJ329" s="20" t="s">
        <v>76</v>
      </c>
      <c r="BK329" s="227">
        <f>ROUND(I329*H329,2)</f>
        <v>0</v>
      </c>
      <c r="BL329" s="20" t="s">
        <v>200</v>
      </c>
      <c r="BM329" s="226" t="s">
        <v>4508</v>
      </c>
    </row>
    <row r="330" s="2" customFormat="1">
      <c r="A330" s="41"/>
      <c r="B330" s="42"/>
      <c r="C330" s="43"/>
      <c r="D330" s="228" t="s">
        <v>202</v>
      </c>
      <c r="E330" s="43"/>
      <c r="F330" s="229" t="s">
        <v>8473</v>
      </c>
      <c r="G330" s="43"/>
      <c r="H330" s="43"/>
      <c r="I330" s="230"/>
      <c r="J330" s="43"/>
      <c r="K330" s="43"/>
      <c r="L330" s="47"/>
      <c r="M330" s="231"/>
      <c r="N330" s="232"/>
      <c r="O330" s="87"/>
      <c r="P330" s="87"/>
      <c r="Q330" s="87"/>
      <c r="R330" s="87"/>
      <c r="S330" s="87"/>
      <c r="T330" s="88"/>
      <c r="U330" s="41"/>
      <c r="V330" s="41"/>
      <c r="W330" s="41"/>
      <c r="X330" s="41"/>
      <c r="Y330" s="41"/>
      <c r="Z330" s="41"/>
      <c r="AA330" s="41"/>
      <c r="AB330" s="41"/>
      <c r="AC330" s="41"/>
      <c r="AD330" s="41"/>
      <c r="AE330" s="41"/>
      <c r="AT330" s="20" t="s">
        <v>202</v>
      </c>
      <c r="AU330" s="20" t="s">
        <v>76</v>
      </c>
    </row>
    <row r="331" s="2" customFormat="1" ht="16.5" customHeight="1">
      <c r="A331" s="41"/>
      <c r="B331" s="42"/>
      <c r="C331" s="215" t="s">
        <v>2406</v>
      </c>
      <c r="D331" s="215" t="s">
        <v>195</v>
      </c>
      <c r="E331" s="216" t="s">
        <v>8474</v>
      </c>
      <c r="F331" s="217" t="s">
        <v>8475</v>
      </c>
      <c r="G331" s="218" t="s">
        <v>7202</v>
      </c>
      <c r="H331" s="219">
        <v>1</v>
      </c>
      <c r="I331" s="220"/>
      <c r="J331" s="221">
        <f>ROUND(I331*H331,2)</f>
        <v>0</v>
      </c>
      <c r="K331" s="217" t="s">
        <v>19</v>
      </c>
      <c r="L331" s="47"/>
      <c r="M331" s="222" t="s">
        <v>19</v>
      </c>
      <c r="N331" s="223" t="s">
        <v>40</v>
      </c>
      <c r="O331" s="87"/>
      <c r="P331" s="224">
        <f>O331*H331</f>
        <v>0</v>
      </c>
      <c r="Q331" s="224">
        <v>0</v>
      </c>
      <c r="R331" s="224">
        <f>Q331*H331</f>
        <v>0</v>
      </c>
      <c r="S331" s="224">
        <v>0</v>
      </c>
      <c r="T331" s="225">
        <f>S331*H331</f>
        <v>0</v>
      </c>
      <c r="U331" s="41"/>
      <c r="V331" s="41"/>
      <c r="W331" s="41"/>
      <c r="X331" s="41"/>
      <c r="Y331" s="41"/>
      <c r="Z331" s="41"/>
      <c r="AA331" s="41"/>
      <c r="AB331" s="41"/>
      <c r="AC331" s="41"/>
      <c r="AD331" s="41"/>
      <c r="AE331" s="41"/>
      <c r="AR331" s="226" t="s">
        <v>200</v>
      </c>
      <c r="AT331" s="226" t="s">
        <v>195</v>
      </c>
      <c r="AU331" s="226" t="s">
        <v>76</v>
      </c>
      <c r="AY331" s="20" t="s">
        <v>193</v>
      </c>
      <c r="BE331" s="227">
        <f>IF(N331="základní",J331,0)</f>
        <v>0</v>
      </c>
      <c r="BF331" s="227">
        <f>IF(N331="snížená",J331,0)</f>
        <v>0</v>
      </c>
      <c r="BG331" s="227">
        <f>IF(N331="zákl. přenesená",J331,0)</f>
        <v>0</v>
      </c>
      <c r="BH331" s="227">
        <f>IF(N331="sníž. přenesená",J331,0)</f>
        <v>0</v>
      </c>
      <c r="BI331" s="227">
        <f>IF(N331="nulová",J331,0)</f>
        <v>0</v>
      </c>
      <c r="BJ331" s="20" t="s">
        <v>76</v>
      </c>
      <c r="BK331" s="227">
        <f>ROUND(I331*H331,2)</f>
        <v>0</v>
      </c>
      <c r="BL331" s="20" t="s">
        <v>200</v>
      </c>
      <c r="BM331" s="226" t="s">
        <v>4518</v>
      </c>
    </row>
    <row r="332" s="2" customFormat="1">
      <c r="A332" s="41"/>
      <c r="B332" s="42"/>
      <c r="C332" s="43"/>
      <c r="D332" s="228" t="s">
        <v>202</v>
      </c>
      <c r="E332" s="43"/>
      <c r="F332" s="229" t="s">
        <v>8475</v>
      </c>
      <c r="G332" s="43"/>
      <c r="H332" s="43"/>
      <c r="I332" s="230"/>
      <c r="J332" s="43"/>
      <c r="K332" s="43"/>
      <c r="L332" s="47"/>
      <c r="M332" s="231"/>
      <c r="N332" s="232"/>
      <c r="O332" s="87"/>
      <c r="P332" s="87"/>
      <c r="Q332" s="87"/>
      <c r="R332" s="87"/>
      <c r="S332" s="87"/>
      <c r="T332" s="88"/>
      <c r="U332" s="41"/>
      <c r="V332" s="41"/>
      <c r="W332" s="41"/>
      <c r="X332" s="41"/>
      <c r="Y332" s="41"/>
      <c r="Z332" s="41"/>
      <c r="AA332" s="41"/>
      <c r="AB332" s="41"/>
      <c r="AC332" s="41"/>
      <c r="AD332" s="41"/>
      <c r="AE332" s="41"/>
      <c r="AT332" s="20" t="s">
        <v>202</v>
      </c>
      <c r="AU332" s="20" t="s">
        <v>76</v>
      </c>
    </row>
    <row r="333" s="2" customFormat="1" ht="16.5" customHeight="1">
      <c r="A333" s="41"/>
      <c r="B333" s="42"/>
      <c r="C333" s="215" t="s">
        <v>2413</v>
      </c>
      <c r="D333" s="215" t="s">
        <v>195</v>
      </c>
      <c r="E333" s="216" t="s">
        <v>8476</v>
      </c>
      <c r="F333" s="217" t="s">
        <v>8477</v>
      </c>
      <c r="G333" s="218" t="s">
        <v>7202</v>
      </c>
      <c r="H333" s="219">
        <v>1</v>
      </c>
      <c r="I333" s="220"/>
      <c r="J333" s="221">
        <f>ROUND(I333*H333,2)</f>
        <v>0</v>
      </c>
      <c r="K333" s="217" t="s">
        <v>19</v>
      </c>
      <c r="L333" s="47"/>
      <c r="M333" s="222" t="s">
        <v>19</v>
      </c>
      <c r="N333" s="223" t="s">
        <v>40</v>
      </c>
      <c r="O333" s="87"/>
      <c r="P333" s="224">
        <f>O333*H333</f>
        <v>0</v>
      </c>
      <c r="Q333" s="224">
        <v>0</v>
      </c>
      <c r="R333" s="224">
        <f>Q333*H333</f>
        <v>0</v>
      </c>
      <c r="S333" s="224">
        <v>0</v>
      </c>
      <c r="T333" s="225">
        <f>S333*H333</f>
        <v>0</v>
      </c>
      <c r="U333" s="41"/>
      <c r="V333" s="41"/>
      <c r="W333" s="41"/>
      <c r="X333" s="41"/>
      <c r="Y333" s="41"/>
      <c r="Z333" s="41"/>
      <c r="AA333" s="41"/>
      <c r="AB333" s="41"/>
      <c r="AC333" s="41"/>
      <c r="AD333" s="41"/>
      <c r="AE333" s="41"/>
      <c r="AR333" s="226" t="s">
        <v>200</v>
      </c>
      <c r="AT333" s="226" t="s">
        <v>195</v>
      </c>
      <c r="AU333" s="226" t="s">
        <v>76</v>
      </c>
      <c r="AY333" s="20" t="s">
        <v>193</v>
      </c>
      <c r="BE333" s="227">
        <f>IF(N333="základní",J333,0)</f>
        <v>0</v>
      </c>
      <c r="BF333" s="227">
        <f>IF(N333="snížená",J333,0)</f>
        <v>0</v>
      </c>
      <c r="BG333" s="227">
        <f>IF(N333="zákl. přenesená",J333,0)</f>
        <v>0</v>
      </c>
      <c r="BH333" s="227">
        <f>IF(N333="sníž. přenesená",J333,0)</f>
        <v>0</v>
      </c>
      <c r="BI333" s="227">
        <f>IF(N333="nulová",J333,0)</f>
        <v>0</v>
      </c>
      <c r="BJ333" s="20" t="s">
        <v>76</v>
      </c>
      <c r="BK333" s="227">
        <f>ROUND(I333*H333,2)</f>
        <v>0</v>
      </c>
      <c r="BL333" s="20" t="s">
        <v>200</v>
      </c>
      <c r="BM333" s="226" t="s">
        <v>4525</v>
      </c>
    </row>
    <row r="334" s="2" customFormat="1">
      <c r="A334" s="41"/>
      <c r="B334" s="42"/>
      <c r="C334" s="43"/>
      <c r="D334" s="228" t="s">
        <v>202</v>
      </c>
      <c r="E334" s="43"/>
      <c r="F334" s="229" t="s">
        <v>8477</v>
      </c>
      <c r="G334" s="43"/>
      <c r="H334" s="43"/>
      <c r="I334" s="230"/>
      <c r="J334" s="43"/>
      <c r="K334" s="43"/>
      <c r="L334" s="47"/>
      <c r="M334" s="231"/>
      <c r="N334" s="232"/>
      <c r="O334" s="87"/>
      <c r="P334" s="87"/>
      <c r="Q334" s="87"/>
      <c r="R334" s="87"/>
      <c r="S334" s="87"/>
      <c r="T334" s="88"/>
      <c r="U334" s="41"/>
      <c r="V334" s="41"/>
      <c r="W334" s="41"/>
      <c r="X334" s="41"/>
      <c r="Y334" s="41"/>
      <c r="Z334" s="41"/>
      <c r="AA334" s="41"/>
      <c r="AB334" s="41"/>
      <c r="AC334" s="41"/>
      <c r="AD334" s="41"/>
      <c r="AE334" s="41"/>
      <c r="AT334" s="20" t="s">
        <v>202</v>
      </c>
      <c r="AU334" s="20" t="s">
        <v>76</v>
      </c>
    </row>
    <row r="335" s="2" customFormat="1" ht="16.5" customHeight="1">
      <c r="A335" s="41"/>
      <c r="B335" s="42"/>
      <c r="C335" s="215" t="s">
        <v>2420</v>
      </c>
      <c r="D335" s="215" t="s">
        <v>195</v>
      </c>
      <c r="E335" s="216" t="s">
        <v>8478</v>
      </c>
      <c r="F335" s="217" t="s">
        <v>8479</v>
      </c>
      <c r="G335" s="218" t="s">
        <v>7202</v>
      </c>
      <c r="H335" s="219">
        <v>1</v>
      </c>
      <c r="I335" s="220"/>
      <c r="J335" s="221">
        <f>ROUND(I335*H335,2)</f>
        <v>0</v>
      </c>
      <c r="K335" s="217" t="s">
        <v>19</v>
      </c>
      <c r="L335" s="47"/>
      <c r="M335" s="222" t="s">
        <v>19</v>
      </c>
      <c r="N335" s="223" t="s">
        <v>40</v>
      </c>
      <c r="O335" s="87"/>
      <c r="P335" s="224">
        <f>O335*H335</f>
        <v>0</v>
      </c>
      <c r="Q335" s="224">
        <v>0</v>
      </c>
      <c r="R335" s="224">
        <f>Q335*H335</f>
        <v>0</v>
      </c>
      <c r="S335" s="224">
        <v>0</v>
      </c>
      <c r="T335" s="225">
        <f>S335*H335</f>
        <v>0</v>
      </c>
      <c r="U335" s="41"/>
      <c r="V335" s="41"/>
      <c r="W335" s="41"/>
      <c r="X335" s="41"/>
      <c r="Y335" s="41"/>
      <c r="Z335" s="41"/>
      <c r="AA335" s="41"/>
      <c r="AB335" s="41"/>
      <c r="AC335" s="41"/>
      <c r="AD335" s="41"/>
      <c r="AE335" s="41"/>
      <c r="AR335" s="226" t="s">
        <v>200</v>
      </c>
      <c r="AT335" s="226" t="s">
        <v>195</v>
      </c>
      <c r="AU335" s="226" t="s">
        <v>76</v>
      </c>
      <c r="AY335" s="20" t="s">
        <v>193</v>
      </c>
      <c r="BE335" s="227">
        <f>IF(N335="základní",J335,0)</f>
        <v>0</v>
      </c>
      <c r="BF335" s="227">
        <f>IF(N335="snížená",J335,0)</f>
        <v>0</v>
      </c>
      <c r="BG335" s="227">
        <f>IF(N335="zákl. přenesená",J335,0)</f>
        <v>0</v>
      </c>
      <c r="BH335" s="227">
        <f>IF(N335="sníž. přenesená",J335,0)</f>
        <v>0</v>
      </c>
      <c r="BI335" s="227">
        <f>IF(N335="nulová",J335,0)</f>
        <v>0</v>
      </c>
      <c r="BJ335" s="20" t="s">
        <v>76</v>
      </c>
      <c r="BK335" s="227">
        <f>ROUND(I335*H335,2)</f>
        <v>0</v>
      </c>
      <c r="BL335" s="20" t="s">
        <v>200</v>
      </c>
      <c r="BM335" s="226" t="s">
        <v>4530</v>
      </c>
    </row>
    <row r="336" s="2" customFormat="1">
      <c r="A336" s="41"/>
      <c r="B336" s="42"/>
      <c r="C336" s="43"/>
      <c r="D336" s="228" t="s">
        <v>202</v>
      </c>
      <c r="E336" s="43"/>
      <c r="F336" s="229" t="s">
        <v>8479</v>
      </c>
      <c r="G336" s="43"/>
      <c r="H336" s="43"/>
      <c r="I336" s="230"/>
      <c r="J336" s="43"/>
      <c r="K336" s="43"/>
      <c r="L336" s="47"/>
      <c r="M336" s="231"/>
      <c r="N336" s="232"/>
      <c r="O336" s="87"/>
      <c r="P336" s="87"/>
      <c r="Q336" s="87"/>
      <c r="R336" s="87"/>
      <c r="S336" s="87"/>
      <c r="T336" s="88"/>
      <c r="U336" s="41"/>
      <c r="V336" s="41"/>
      <c r="W336" s="41"/>
      <c r="X336" s="41"/>
      <c r="Y336" s="41"/>
      <c r="Z336" s="41"/>
      <c r="AA336" s="41"/>
      <c r="AB336" s="41"/>
      <c r="AC336" s="41"/>
      <c r="AD336" s="41"/>
      <c r="AE336" s="41"/>
      <c r="AT336" s="20" t="s">
        <v>202</v>
      </c>
      <c r="AU336" s="20" t="s">
        <v>76</v>
      </c>
    </row>
    <row r="337" s="2" customFormat="1" ht="16.5" customHeight="1">
      <c r="A337" s="41"/>
      <c r="B337" s="42"/>
      <c r="C337" s="215" t="s">
        <v>2424</v>
      </c>
      <c r="D337" s="215" t="s">
        <v>195</v>
      </c>
      <c r="E337" s="216" t="s">
        <v>8480</v>
      </c>
      <c r="F337" s="217" t="s">
        <v>8481</v>
      </c>
      <c r="G337" s="218" t="s">
        <v>8377</v>
      </c>
      <c r="H337" s="219">
        <v>1</v>
      </c>
      <c r="I337" s="220"/>
      <c r="J337" s="221">
        <f>ROUND(I337*H337,2)</f>
        <v>0</v>
      </c>
      <c r="K337" s="217" t="s">
        <v>19</v>
      </c>
      <c r="L337" s="47"/>
      <c r="M337" s="222" t="s">
        <v>19</v>
      </c>
      <c r="N337" s="223" t="s">
        <v>40</v>
      </c>
      <c r="O337" s="87"/>
      <c r="P337" s="224">
        <f>O337*H337</f>
        <v>0</v>
      </c>
      <c r="Q337" s="224">
        <v>0</v>
      </c>
      <c r="R337" s="224">
        <f>Q337*H337</f>
        <v>0</v>
      </c>
      <c r="S337" s="224">
        <v>0</v>
      </c>
      <c r="T337" s="225">
        <f>S337*H337</f>
        <v>0</v>
      </c>
      <c r="U337" s="41"/>
      <c r="V337" s="41"/>
      <c r="W337" s="41"/>
      <c r="X337" s="41"/>
      <c r="Y337" s="41"/>
      <c r="Z337" s="41"/>
      <c r="AA337" s="41"/>
      <c r="AB337" s="41"/>
      <c r="AC337" s="41"/>
      <c r="AD337" s="41"/>
      <c r="AE337" s="41"/>
      <c r="AR337" s="226" t="s">
        <v>200</v>
      </c>
      <c r="AT337" s="226" t="s">
        <v>195</v>
      </c>
      <c r="AU337" s="226" t="s">
        <v>76</v>
      </c>
      <c r="AY337" s="20" t="s">
        <v>193</v>
      </c>
      <c r="BE337" s="227">
        <f>IF(N337="základní",J337,0)</f>
        <v>0</v>
      </c>
      <c r="BF337" s="227">
        <f>IF(N337="snížená",J337,0)</f>
        <v>0</v>
      </c>
      <c r="BG337" s="227">
        <f>IF(N337="zákl. přenesená",J337,0)</f>
        <v>0</v>
      </c>
      <c r="BH337" s="227">
        <f>IF(N337="sníž. přenesená",J337,0)</f>
        <v>0</v>
      </c>
      <c r="BI337" s="227">
        <f>IF(N337="nulová",J337,0)</f>
        <v>0</v>
      </c>
      <c r="BJ337" s="20" t="s">
        <v>76</v>
      </c>
      <c r="BK337" s="227">
        <f>ROUND(I337*H337,2)</f>
        <v>0</v>
      </c>
      <c r="BL337" s="20" t="s">
        <v>200</v>
      </c>
      <c r="BM337" s="226" t="s">
        <v>4541</v>
      </c>
    </row>
    <row r="338" s="2" customFormat="1">
      <c r="A338" s="41"/>
      <c r="B338" s="42"/>
      <c r="C338" s="43"/>
      <c r="D338" s="228" t="s">
        <v>202</v>
      </c>
      <c r="E338" s="43"/>
      <c r="F338" s="229" t="s">
        <v>8482</v>
      </c>
      <c r="G338" s="43"/>
      <c r="H338" s="43"/>
      <c r="I338" s="230"/>
      <c r="J338" s="43"/>
      <c r="K338" s="43"/>
      <c r="L338" s="47"/>
      <c r="M338" s="231"/>
      <c r="N338" s="232"/>
      <c r="O338" s="87"/>
      <c r="P338" s="87"/>
      <c r="Q338" s="87"/>
      <c r="R338" s="87"/>
      <c r="S338" s="87"/>
      <c r="T338" s="88"/>
      <c r="U338" s="41"/>
      <c r="V338" s="41"/>
      <c r="W338" s="41"/>
      <c r="X338" s="41"/>
      <c r="Y338" s="41"/>
      <c r="Z338" s="41"/>
      <c r="AA338" s="41"/>
      <c r="AB338" s="41"/>
      <c r="AC338" s="41"/>
      <c r="AD338" s="41"/>
      <c r="AE338" s="41"/>
      <c r="AT338" s="20" t="s">
        <v>202</v>
      </c>
      <c r="AU338" s="20" t="s">
        <v>76</v>
      </c>
    </row>
    <row r="339" s="12" customFormat="1" ht="25.92" customHeight="1">
      <c r="A339" s="12"/>
      <c r="B339" s="199"/>
      <c r="C339" s="200"/>
      <c r="D339" s="201" t="s">
        <v>68</v>
      </c>
      <c r="E339" s="202" t="s">
        <v>7490</v>
      </c>
      <c r="F339" s="202" t="s">
        <v>8492</v>
      </c>
      <c r="G339" s="200"/>
      <c r="H339" s="200"/>
      <c r="I339" s="203"/>
      <c r="J339" s="204">
        <f>BK339</f>
        <v>0</v>
      </c>
      <c r="K339" s="200"/>
      <c r="L339" s="205"/>
      <c r="M339" s="206"/>
      <c r="N339" s="207"/>
      <c r="O339" s="207"/>
      <c r="P339" s="208">
        <f>SUM(P340:P363)</f>
        <v>0</v>
      </c>
      <c r="Q339" s="207"/>
      <c r="R339" s="208">
        <f>SUM(R340:R363)</f>
        <v>0</v>
      </c>
      <c r="S339" s="207"/>
      <c r="T339" s="209">
        <f>SUM(T340:T363)</f>
        <v>0</v>
      </c>
      <c r="U339" s="12"/>
      <c r="V339" s="12"/>
      <c r="W339" s="12"/>
      <c r="X339" s="12"/>
      <c r="Y339" s="12"/>
      <c r="Z339" s="12"/>
      <c r="AA339" s="12"/>
      <c r="AB339" s="12"/>
      <c r="AC339" s="12"/>
      <c r="AD339" s="12"/>
      <c r="AE339" s="12"/>
      <c r="AR339" s="210" t="s">
        <v>76</v>
      </c>
      <c r="AT339" s="211" t="s">
        <v>68</v>
      </c>
      <c r="AU339" s="211" t="s">
        <v>69</v>
      </c>
      <c r="AY339" s="210" t="s">
        <v>193</v>
      </c>
      <c r="BK339" s="212">
        <f>SUM(BK340:BK363)</f>
        <v>0</v>
      </c>
    </row>
    <row r="340" s="2" customFormat="1" ht="16.5" customHeight="1">
      <c r="A340" s="41"/>
      <c r="B340" s="42"/>
      <c r="C340" s="215" t="s">
        <v>2430</v>
      </c>
      <c r="D340" s="215" t="s">
        <v>195</v>
      </c>
      <c r="E340" s="216" t="s">
        <v>8493</v>
      </c>
      <c r="F340" s="217" t="s">
        <v>8494</v>
      </c>
      <c r="G340" s="218" t="s">
        <v>7202</v>
      </c>
      <c r="H340" s="219">
        <v>28</v>
      </c>
      <c r="I340" s="220"/>
      <c r="J340" s="221">
        <f>ROUND(I340*H340,2)</f>
        <v>0</v>
      </c>
      <c r="K340" s="217" t="s">
        <v>19</v>
      </c>
      <c r="L340" s="47"/>
      <c r="M340" s="222" t="s">
        <v>19</v>
      </c>
      <c r="N340" s="223" t="s">
        <v>40</v>
      </c>
      <c r="O340" s="87"/>
      <c r="P340" s="224">
        <f>O340*H340</f>
        <v>0</v>
      </c>
      <c r="Q340" s="224">
        <v>0</v>
      </c>
      <c r="R340" s="224">
        <f>Q340*H340</f>
        <v>0</v>
      </c>
      <c r="S340" s="224">
        <v>0</v>
      </c>
      <c r="T340" s="225">
        <f>S340*H340</f>
        <v>0</v>
      </c>
      <c r="U340" s="41"/>
      <c r="V340" s="41"/>
      <c r="W340" s="41"/>
      <c r="X340" s="41"/>
      <c r="Y340" s="41"/>
      <c r="Z340" s="41"/>
      <c r="AA340" s="41"/>
      <c r="AB340" s="41"/>
      <c r="AC340" s="41"/>
      <c r="AD340" s="41"/>
      <c r="AE340" s="41"/>
      <c r="AR340" s="226" t="s">
        <v>200</v>
      </c>
      <c r="AT340" s="226" t="s">
        <v>195</v>
      </c>
      <c r="AU340" s="226" t="s">
        <v>76</v>
      </c>
      <c r="AY340" s="20" t="s">
        <v>193</v>
      </c>
      <c r="BE340" s="227">
        <f>IF(N340="základní",J340,0)</f>
        <v>0</v>
      </c>
      <c r="BF340" s="227">
        <f>IF(N340="snížená",J340,0)</f>
        <v>0</v>
      </c>
      <c r="BG340" s="227">
        <f>IF(N340="zákl. přenesená",J340,0)</f>
        <v>0</v>
      </c>
      <c r="BH340" s="227">
        <f>IF(N340="sníž. přenesená",J340,0)</f>
        <v>0</v>
      </c>
      <c r="BI340" s="227">
        <f>IF(N340="nulová",J340,0)</f>
        <v>0</v>
      </c>
      <c r="BJ340" s="20" t="s">
        <v>76</v>
      </c>
      <c r="BK340" s="227">
        <f>ROUND(I340*H340,2)</f>
        <v>0</v>
      </c>
      <c r="BL340" s="20" t="s">
        <v>200</v>
      </c>
      <c r="BM340" s="226" t="s">
        <v>4555</v>
      </c>
    </row>
    <row r="341" s="2" customFormat="1">
      <c r="A341" s="41"/>
      <c r="B341" s="42"/>
      <c r="C341" s="43"/>
      <c r="D341" s="228" t="s">
        <v>202</v>
      </c>
      <c r="E341" s="43"/>
      <c r="F341" s="229" t="s">
        <v>8494</v>
      </c>
      <c r="G341" s="43"/>
      <c r="H341" s="43"/>
      <c r="I341" s="230"/>
      <c r="J341" s="43"/>
      <c r="K341" s="43"/>
      <c r="L341" s="47"/>
      <c r="M341" s="231"/>
      <c r="N341" s="232"/>
      <c r="O341" s="87"/>
      <c r="P341" s="87"/>
      <c r="Q341" s="87"/>
      <c r="R341" s="87"/>
      <c r="S341" s="87"/>
      <c r="T341" s="88"/>
      <c r="U341" s="41"/>
      <c r="V341" s="41"/>
      <c r="W341" s="41"/>
      <c r="X341" s="41"/>
      <c r="Y341" s="41"/>
      <c r="Z341" s="41"/>
      <c r="AA341" s="41"/>
      <c r="AB341" s="41"/>
      <c r="AC341" s="41"/>
      <c r="AD341" s="41"/>
      <c r="AE341" s="41"/>
      <c r="AT341" s="20" t="s">
        <v>202</v>
      </c>
      <c r="AU341" s="20" t="s">
        <v>76</v>
      </c>
    </row>
    <row r="342" s="2" customFormat="1" ht="16.5" customHeight="1">
      <c r="A342" s="41"/>
      <c r="B342" s="42"/>
      <c r="C342" s="215" t="s">
        <v>2441</v>
      </c>
      <c r="D342" s="215" t="s">
        <v>195</v>
      </c>
      <c r="E342" s="216" t="s">
        <v>8495</v>
      </c>
      <c r="F342" s="217" t="s">
        <v>8496</v>
      </c>
      <c r="G342" s="218" t="s">
        <v>7202</v>
      </c>
      <c r="H342" s="219">
        <v>12</v>
      </c>
      <c r="I342" s="220"/>
      <c r="J342" s="221">
        <f>ROUND(I342*H342,2)</f>
        <v>0</v>
      </c>
      <c r="K342" s="217" t="s">
        <v>19</v>
      </c>
      <c r="L342" s="47"/>
      <c r="M342" s="222" t="s">
        <v>19</v>
      </c>
      <c r="N342" s="223" t="s">
        <v>40</v>
      </c>
      <c r="O342" s="87"/>
      <c r="P342" s="224">
        <f>O342*H342</f>
        <v>0</v>
      </c>
      <c r="Q342" s="224">
        <v>0</v>
      </c>
      <c r="R342" s="224">
        <f>Q342*H342</f>
        <v>0</v>
      </c>
      <c r="S342" s="224">
        <v>0</v>
      </c>
      <c r="T342" s="225">
        <f>S342*H342</f>
        <v>0</v>
      </c>
      <c r="U342" s="41"/>
      <c r="V342" s="41"/>
      <c r="W342" s="41"/>
      <c r="X342" s="41"/>
      <c r="Y342" s="41"/>
      <c r="Z342" s="41"/>
      <c r="AA342" s="41"/>
      <c r="AB342" s="41"/>
      <c r="AC342" s="41"/>
      <c r="AD342" s="41"/>
      <c r="AE342" s="41"/>
      <c r="AR342" s="226" t="s">
        <v>200</v>
      </c>
      <c r="AT342" s="226" t="s">
        <v>195</v>
      </c>
      <c r="AU342" s="226" t="s">
        <v>76</v>
      </c>
      <c r="AY342" s="20" t="s">
        <v>193</v>
      </c>
      <c r="BE342" s="227">
        <f>IF(N342="základní",J342,0)</f>
        <v>0</v>
      </c>
      <c r="BF342" s="227">
        <f>IF(N342="snížená",J342,0)</f>
        <v>0</v>
      </c>
      <c r="BG342" s="227">
        <f>IF(N342="zákl. přenesená",J342,0)</f>
        <v>0</v>
      </c>
      <c r="BH342" s="227">
        <f>IF(N342="sníž. přenesená",J342,0)</f>
        <v>0</v>
      </c>
      <c r="BI342" s="227">
        <f>IF(N342="nulová",J342,0)</f>
        <v>0</v>
      </c>
      <c r="BJ342" s="20" t="s">
        <v>76</v>
      </c>
      <c r="BK342" s="227">
        <f>ROUND(I342*H342,2)</f>
        <v>0</v>
      </c>
      <c r="BL342" s="20" t="s">
        <v>200</v>
      </c>
      <c r="BM342" s="226" t="s">
        <v>4562</v>
      </c>
    </row>
    <row r="343" s="2" customFormat="1">
      <c r="A343" s="41"/>
      <c r="B343" s="42"/>
      <c r="C343" s="43"/>
      <c r="D343" s="228" t="s">
        <v>202</v>
      </c>
      <c r="E343" s="43"/>
      <c r="F343" s="229" t="s">
        <v>8496</v>
      </c>
      <c r="G343" s="43"/>
      <c r="H343" s="43"/>
      <c r="I343" s="230"/>
      <c r="J343" s="43"/>
      <c r="K343" s="43"/>
      <c r="L343" s="47"/>
      <c r="M343" s="231"/>
      <c r="N343" s="232"/>
      <c r="O343" s="87"/>
      <c r="P343" s="87"/>
      <c r="Q343" s="87"/>
      <c r="R343" s="87"/>
      <c r="S343" s="87"/>
      <c r="T343" s="88"/>
      <c r="U343" s="41"/>
      <c r="V343" s="41"/>
      <c r="W343" s="41"/>
      <c r="X343" s="41"/>
      <c r="Y343" s="41"/>
      <c r="Z343" s="41"/>
      <c r="AA343" s="41"/>
      <c r="AB343" s="41"/>
      <c r="AC343" s="41"/>
      <c r="AD343" s="41"/>
      <c r="AE343" s="41"/>
      <c r="AT343" s="20" t="s">
        <v>202</v>
      </c>
      <c r="AU343" s="20" t="s">
        <v>76</v>
      </c>
    </row>
    <row r="344" s="2" customFormat="1" ht="16.5" customHeight="1">
      <c r="A344" s="41"/>
      <c r="B344" s="42"/>
      <c r="C344" s="215" t="s">
        <v>2447</v>
      </c>
      <c r="D344" s="215" t="s">
        <v>195</v>
      </c>
      <c r="E344" s="216" t="s">
        <v>8497</v>
      </c>
      <c r="F344" s="217" t="s">
        <v>8498</v>
      </c>
      <c r="G344" s="218" t="s">
        <v>7202</v>
      </c>
      <c r="H344" s="219">
        <v>6</v>
      </c>
      <c r="I344" s="220"/>
      <c r="J344" s="221">
        <f>ROUND(I344*H344,2)</f>
        <v>0</v>
      </c>
      <c r="K344" s="217" t="s">
        <v>19</v>
      </c>
      <c r="L344" s="47"/>
      <c r="M344" s="222" t="s">
        <v>19</v>
      </c>
      <c r="N344" s="223" t="s">
        <v>40</v>
      </c>
      <c r="O344" s="87"/>
      <c r="P344" s="224">
        <f>O344*H344</f>
        <v>0</v>
      </c>
      <c r="Q344" s="224">
        <v>0</v>
      </c>
      <c r="R344" s="224">
        <f>Q344*H344</f>
        <v>0</v>
      </c>
      <c r="S344" s="224">
        <v>0</v>
      </c>
      <c r="T344" s="225">
        <f>S344*H344</f>
        <v>0</v>
      </c>
      <c r="U344" s="41"/>
      <c r="V344" s="41"/>
      <c r="W344" s="41"/>
      <c r="X344" s="41"/>
      <c r="Y344" s="41"/>
      <c r="Z344" s="41"/>
      <c r="AA344" s="41"/>
      <c r="AB344" s="41"/>
      <c r="AC344" s="41"/>
      <c r="AD344" s="41"/>
      <c r="AE344" s="41"/>
      <c r="AR344" s="226" t="s">
        <v>200</v>
      </c>
      <c r="AT344" s="226" t="s">
        <v>195</v>
      </c>
      <c r="AU344" s="226" t="s">
        <v>76</v>
      </c>
      <c r="AY344" s="20" t="s">
        <v>193</v>
      </c>
      <c r="BE344" s="227">
        <f>IF(N344="základní",J344,0)</f>
        <v>0</v>
      </c>
      <c r="BF344" s="227">
        <f>IF(N344="snížená",J344,0)</f>
        <v>0</v>
      </c>
      <c r="BG344" s="227">
        <f>IF(N344="zákl. přenesená",J344,0)</f>
        <v>0</v>
      </c>
      <c r="BH344" s="227">
        <f>IF(N344="sníž. přenesená",J344,0)</f>
        <v>0</v>
      </c>
      <c r="BI344" s="227">
        <f>IF(N344="nulová",J344,0)</f>
        <v>0</v>
      </c>
      <c r="BJ344" s="20" t="s">
        <v>76</v>
      </c>
      <c r="BK344" s="227">
        <f>ROUND(I344*H344,2)</f>
        <v>0</v>
      </c>
      <c r="BL344" s="20" t="s">
        <v>200</v>
      </c>
      <c r="BM344" s="226" t="s">
        <v>4571</v>
      </c>
    </row>
    <row r="345" s="2" customFormat="1">
      <c r="A345" s="41"/>
      <c r="B345" s="42"/>
      <c r="C345" s="43"/>
      <c r="D345" s="228" t="s">
        <v>202</v>
      </c>
      <c r="E345" s="43"/>
      <c r="F345" s="229" t="s">
        <v>8498</v>
      </c>
      <c r="G345" s="43"/>
      <c r="H345" s="43"/>
      <c r="I345" s="230"/>
      <c r="J345" s="43"/>
      <c r="K345" s="43"/>
      <c r="L345" s="47"/>
      <c r="M345" s="231"/>
      <c r="N345" s="232"/>
      <c r="O345" s="87"/>
      <c r="P345" s="87"/>
      <c r="Q345" s="87"/>
      <c r="R345" s="87"/>
      <c r="S345" s="87"/>
      <c r="T345" s="88"/>
      <c r="U345" s="41"/>
      <c r="V345" s="41"/>
      <c r="W345" s="41"/>
      <c r="X345" s="41"/>
      <c r="Y345" s="41"/>
      <c r="Z345" s="41"/>
      <c r="AA345" s="41"/>
      <c r="AB345" s="41"/>
      <c r="AC345" s="41"/>
      <c r="AD345" s="41"/>
      <c r="AE345" s="41"/>
      <c r="AT345" s="20" t="s">
        <v>202</v>
      </c>
      <c r="AU345" s="20" t="s">
        <v>76</v>
      </c>
    </row>
    <row r="346" s="2" customFormat="1" ht="16.5" customHeight="1">
      <c r="A346" s="41"/>
      <c r="B346" s="42"/>
      <c r="C346" s="215" t="s">
        <v>2458</v>
      </c>
      <c r="D346" s="215" t="s">
        <v>195</v>
      </c>
      <c r="E346" s="216" t="s">
        <v>8499</v>
      </c>
      <c r="F346" s="217" t="s">
        <v>8500</v>
      </c>
      <c r="G346" s="218" t="s">
        <v>7202</v>
      </c>
      <c r="H346" s="219">
        <v>3</v>
      </c>
      <c r="I346" s="220"/>
      <c r="J346" s="221">
        <f>ROUND(I346*H346,2)</f>
        <v>0</v>
      </c>
      <c r="K346" s="217" t="s">
        <v>19</v>
      </c>
      <c r="L346" s="47"/>
      <c r="M346" s="222" t="s">
        <v>19</v>
      </c>
      <c r="N346" s="223" t="s">
        <v>40</v>
      </c>
      <c r="O346" s="87"/>
      <c r="P346" s="224">
        <f>O346*H346</f>
        <v>0</v>
      </c>
      <c r="Q346" s="224">
        <v>0</v>
      </c>
      <c r="R346" s="224">
        <f>Q346*H346</f>
        <v>0</v>
      </c>
      <c r="S346" s="224">
        <v>0</v>
      </c>
      <c r="T346" s="225">
        <f>S346*H346</f>
        <v>0</v>
      </c>
      <c r="U346" s="41"/>
      <c r="V346" s="41"/>
      <c r="W346" s="41"/>
      <c r="X346" s="41"/>
      <c r="Y346" s="41"/>
      <c r="Z346" s="41"/>
      <c r="AA346" s="41"/>
      <c r="AB346" s="41"/>
      <c r="AC346" s="41"/>
      <c r="AD346" s="41"/>
      <c r="AE346" s="41"/>
      <c r="AR346" s="226" t="s">
        <v>200</v>
      </c>
      <c r="AT346" s="226" t="s">
        <v>195</v>
      </c>
      <c r="AU346" s="226" t="s">
        <v>76</v>
      </c>
      <c r="AY346" s="20" t="s">
        <v>193</v>
      </c>
      <c r="BE346" s="227">
        <f>IF(N346="základní",J346,0)</f>
        <v>0</v>
      </c>
      <c r="BF346" s="227">
        <f>IF(N346="snížená",J346,0)</f>
        <v>0</v>
      </c>
      <c r="BG346" s="227">
        <f>IF(N346="zákl. přenesená",J346,0)</f>
        <v>0</v>
      </c>
      <c r="BH346" s="227">
        <f>IF(N346="sníž. přenesená",J346,0)</f>
        <v>0</v>
      </c>
      <c r="BI346" s="227">
        <f>IF(N346="nulová",J346,0)</f>
        <v>0</v>
      </c>
      <c r="BJ346" s="20" t="s">
        <v>76</v>
      </c>
      <c r="BK346" s="227">
        <f>ROUND(I346*H346,2)</f>
        <v>0</v>
      </c>
      <c r="BL346" s="20" t="s">
        <v>200</v>
      </c>
      <c r="BM346" s="226" t="s">
        <v>4581</v>
      </c>
    </row>
    <row r="347" s="2" customFormat="1">
      <c r="A347" s="41"/>
      <c r="B347" s="42"/>
      <c r="C347" s="43"/>
      <c r="D347" s="228" t="s">
        <v>202</v>
      </c>
      <c r="E347" s="43"/>
      <c r="F347" s="229" t="s">
        <v>8500</v>
      </c>
      <c r="G347" s="43"/>
      <c r="H347" s="43"/>
      <c r="I347" s="230"/>
      <c r="J347" s="43"/>
      <c r="K347" s="43"/>
      <c r="L347" s="47"/>
      <c r="M347" s="231"/>
      <c r="N347" s="232"/>
      <c r="O347" s="87"/>
      <c r="P347" s="87"/>
      <c r="Q347" s="87"/>
      <c r="R347" s="87"/>
      <c r="S347" s="87"/>
      <c r="T347" s="88"/>
      <c r="U347" s="41"/>
      <c r="V347" s="41"/>
      <c r="W347" s="41"/>
      <c r="X347" s="41"/>
      <c r="Y347" s="41"/>
      <c r="Z347" s="41"/>
      <c r="AA347" s="41"/>
      <c r="AB347" s="41"/>
      <c r="AC347" s="41"/>
      <c r="AD347" s="41"/>
      <c r="AE347" s="41"/>
      <c r="AT347" s="20" t="s">
        <v>202</v>
      </c>
      <c r="AU347" s="20" t="s">
        <v>76</v>
      </c>
    </row>
    <row r="348" s="2" customFormat="1" ht="16.5" customHeight="1">
      <c r="A348" s="41"/>
      <c r="B348" s="42"/>
      <c r="C348" s="215" t="s">
        <v>2465</v>
      </c>
      <c r="D348" s="215" t="s">
        <v>195</v>
      </c>
      <c r="E348" s="216" t="s">
        <v>8501</v>
      </c>
      <c r="F348" s="217" t="s">
        <v>8502</v>
      </c>
      <c r="G348" s="218" t="s">
        <v>7202</v>
      </c>
      <c r="H348" s="219">
        <v>2</v>
      </c>
      <c r="I348" s="220"/>
      <c r="J348" s="221">
        <f>ROUND(I348*H348,2)</f>
        <v>0</v>
      </c>
      <c r="K348" s="217" t="s">
        <v>19</v>
      </c>
      <c r="L348" s="47"/>
      <c r="M348" s="222" t="s">
        <v>19</v>
      </c>
      <c r="N348" s="223" t="s">
        <v>40</v>
      </c>
      <c r="O348" s="87"/>
      <c r="P348" s="224">
        <f>O348*H348</f>
        <v>0</v>
      </c>
      <c r="Q348" s="224">
        <v>0</v>
      </c>
      <c r="R348" s="224">
        <f>Q348*H348</f>
        <v>0</v>
      </c>
      <c r="S348" s="224">
        <v>0</v>
      </c>
      <c r="T348" s="225">
        <f>S348*H348</f>
        <v>0</v>
      </c>
      <c r="U348" s="41"/>
      <c r="V348" s="41"/>
      <c r="W348" s="41"/>
      <c r="X348" s="41"/>
      <c r="Y348" s="41"/>
      <c r="Z348" s="41"/>
      <c r="AA348" s="41"/>
      <c r="AB348" s="41"/>
      <c r="AC348" s="41"/>
      <c r="AD348" s="41"/>
      <c r="AE348" s="41"/>
      <c r="AR348" s="226" t="s">
        <v>200</v>
      </c>
      <c r="AT348" s="226" t="s">
        <v>195</v>
      </c>
      <c r="AU348" s="226" t="s">
        <v>76</v>
      </c>
      <c r="AY348" s="20" t="s">
        <v>193</v>
      </c>
      <c r="BE348" s="227">
        <f>IF(N348="základní",J348,0)</f>
        <v>0</v>
      </c>
      <c r="BF348" s="227">
        <f>IF(N348="snížená",J348,0)</f>
        <v>0</v>
      </c>
      <c r="BG348" s="227">
        <f>IF(N348="zákl. přenesená",J348,0)</f>
        <v>0</v>
      </c>
      <c r="BH348" s="227">
        <f>IF(N348="sníž. přenesená",J348,0)</f>
        <v>0</v>
      </c>
      <c r="BI348" s="227">
        <f>IF(N348="nulová",J348,0)</f>
        <v>0</v>
      </c>
      <c r="BJ348" s="20" t="s">
        <v>76</v>
      </c>
      <c r="BK348" s="227">
        <f>ROUND(I348*H348,2)</f>
        <v>0</v>
      </c>
      <c r="BL348" s="20" t="s">
        <v>200</v>
      </c>
      <c r="BM348" s="226" t="s">
        <v>4592</v>
      </c>
    </row>
    <row r="349" s="2" customFormat="1">
      <c r="A349" s="41"/>
      <c r="B349" s="42"/>
      <c r="C349" s="43"/>
      <c r="D349" s="228" t="s">
        <v>202</v>
      </c>
      <c r="E349" s="43"/>
      <c r="F349" s="229" t="s">
        <v>8502</v>
      </c>
      <c r="G349" s="43"/>
      <c r="H349" s="43"/>
      <c r="I349" s="230"/>
      <c r="J349" s="43"/>
      <c r="K349" s="43"/>
      <c r="L349" s="47"/>
      <c r="M349" s="231"/>
      <c r="N349" s="232"/>
      <c r="O349" s="87"/>
      <c r="P349" s="87"/>
      <c r="Q349" s="87"/>
      <c r="R349" s="87"/>
      <c r="S349" s="87"/>
      <c r="T349" s="88"/>
      <c r="U349" s="41"/>
      <c r="V349" s="41"/>
      <c r="W349" s="41"/>
      <c r="X349" s="41"/>
      <c r="Y349" s="41"/>
      <c r="Z349" s="41"/>
      <c r="AA349" s="41"/>
      <c r="AB349" s="41"/>
      <c r="AC349" s="41"/>
      <c r="AD349" s="41"/>
      <c r="AE349" s="41"/>
      <c r="AT349" s="20" t="s">
        <v>202</v>
      </c>
      <c r="AU349" s="20" t="s">
        <v>76</v>
      </c>
    </row>
    <row r="350" s="2" customFormat="1" ht="16.5" customHeight="1">
      <c r="A350" s="41"/>
      <c r="B350" s="42"/>
      <c r="C350" s="215" t="s">
        <v>2471</v>
      </c>
      <c r="D350" s="215" t="s">
        <v>195</v>
      </c>
      <c r="E350" s="216" t="s">
        <v>8503</v>
      </c>
      <c r="F350" s="217" t="s">
        <v>8504</v>
      </c>
      <c r="G350" s="218" t="s">
        <v>7202</v>
      </c>
      <c r="H350" s="219">
        <v>22</v>
      </c>
      <c r="I350" s="220"/>
      <c r="J350" s="221">
        <f>ROUND(I350*H350,2)</f>
        <v>0</v>
      </c>
      <c r="K350" s="217" t="s">
        <v>19</v>
      </c>
      <c r="L350" s="47"/>
      <c r="M350" s="222" t="s">
        <v>19</v>
      </c>
      <c r="N350" s="223" t="s">
        <v>40</v>
      </c>
      <c r="O350" s="87"/>
      <c r="P350" s="224">
        <f>O350*H350</f>
        <v>0</v>
      </c>
      <c r="Q350" s="224">
        <v>0</v>
      </c>
      <c r="R350" s="224">
        <f>Q350*H350</f>
        <v>0</v>
      </c>
      <c r="S350" s="224">
        <v>0</v>
      </c>
      <c r="T350" s="225">
        <f>S350*H350</f>
        <v>0</v>
      </c>
      <c r="U350" s="41"/>
      <c r="V350" s="41"/>
      <c r="W350" s="41"/>
      <c r="X350" s="41"/>
      <c r="Y350" s="41"/>
      <c r="Z350" s="41"/>
      <c r="AA350" s="41"/>
      <c r="AB350" s="41"/>
      <c r="AC350" s="41"/>
      <c r="AD350" s="41"/>
      <c r="AE350" s="41"/>
      <c r="AR350" s="226" t="s">
        <v>200</v>
      </c>
      <c r="AT350" s="226" t="s">
        <v>195</v>
      </c>
      <c r="AU350" s="226" t="s">
        <v>76</v>
      </c>
      <c r="AY350" s="20" t="s">
        <v>193</v>
      </c>
      <c r="BE350" s="227">
        <f>IF(N350="základní",J350,0)</f>
        <v>0</v>
      </c>
      <c r="BF350" s="227">
        <f>IF(N350="snížená",J350,0)</f>
        <v>0</v>
      </c>
      <c r="BG350" s="227">
        <f>IF(N350="zákl. přenesená",J350,0)</f>
        <v>0</v>
      </c>
      <c r="BH350" s="227">
        <f>IF(N350="sníž. přenesená",J350,0)</f>
        <v>0</v>
      </c>
      <c r="BI350" s="227">
        <f>IF(N350="nulová",J350,0)</f>
        <v>0</v>
      </c>
      <c r="BJ350" s="20" t="s">
        <v>76</v>
      </c>
      <c r="BK350" s="227">
        <f>ROUND(I350*H350,2)</f>
        <v>0</v>
      </c>
      <c r="BL350" s="20" t="s">
        <v>200</v>
      </c>
      <c r="BM350" s="226" t="s">
        <v>4606</v>
      </c>
    </row>
    <row r="351" s="2" customFormat="1">
      <c r="A351" s="41"/>
      <c r="B351" s="42"/>
      <c r="C351" s="43"/>
      <c r="D351" s="228" t="s">
        <v>202</v>
      </c>
      <c r="E351" s="43"/>
      <c r="F351" s="229" t="s">
        <v>8504</v>
      </c>
      <c r="G351" s="43"/>
      <c r="H351" s="43"/>
      <c r="I351" s="230"/>
      <c r="J351" s="43"/>
      <c r="K351" s="43"/>
      <c r="L351" s="47"/>
      <c r="M351" s="231"/>
      <c r="N351" s="232"/>
      <c r="O351" s="87"/>
      <c r="P351" s="87"/>
      <c r="Q351" s="87"/>
      <c r="R351" s="87"/>
      <c r="S351" s="87"/>
      <c r="T351" s="88"/>
      <c r="U351" s="41"/>
      <c r="V351" s="41"/>
      <c r="W351" s="41"/>
      <c r="X351" s="41"/>
      <c r="Y351" s="41"/>
      <c r="Z351" s="41"/>
      <c r="AA351" s="41"/>
      <c r="AB351" s="41"/>
      <c r="AC351" s="41"/>
      <c r="AD351" s="41"/>
      <c r="AE351" s="41"/>
      <c r="AT351" s="20" t="s">
        <v>202</v>
      </c>
      <c r="AU351" s="20" t="s">
        <v>76</v>
      </c>
    </row>
    <row r="352" s="2" customFormat="1" ht="16.5" customHeight="1">
      <c r="A352" s="41"/>
      <c r="B352" s="42"/>
      <c r="C352" s="215" t="s">
        <v>2480</v>
      </c>
      <c r="D352" s="215" t="s">
        <v>195</v>
      </c>
      <c r="E352" s="216" t="s">
        <v>8505</v>
      </c>
      <c r="F352" s="217" t="s">
        <v>8506</v>
      </c>
      <c r="G352" s="218" t="s">
        <v>7202</v>
      </c>
      <c r="H352" s="219">
        <v>47</v>
      </c>
      <c r="I352" s="220"/>
      <c r="J352" s="221">
        <f>ROUND(I352*H352,2)</f>
        <v>0</v>
      </c>
      <c r="K352" s="217" t="s">
        <v>19</v>
      </c>
      <c r="L352" s="47"/>
      <c r="M352" s="222" t="s">
        <v>19</v>
      </c>
      <c r="N352" s="223" t="s">
        <v>40</v>
      </c>
      <c r="O352" s="87"/>
      <c r="P352" s="224">
        <f>O352*H352</f>
        <v>0</v>
      </c>
      <c r="Q352" s="224">
        <v>0</v>
      </c>
      <c r="R352" s="224">
        <f>Q352*H352</f>
        <v>0</v>
      </c>
      <c r="S352" s="224">
        <v>0</v>
      </c>
      <c r="T352" s="225">
        <f>S352*H352</f>
        <v>0</v>
      </c>
      <c r="U352" s="41"/>
      <c r="V352" s="41"/>
      <c r="W352" s="41"/>
      <c r="X352" s="41"/>
      <c r="Y352" s="41"/>
      <c r="Z352" s="41"/>
      <c r="AA352" s="41"/>
      <c r="AB352" s="41"/>
      <c r="AC352" s="41"/>
      <c r="AD352" s="41"/>
      <c r="AE352" s="41"/>
      <c r="AR352" s="226" t="s">
        <v>200</v>
      </c>
      <c r="AT352" s="226" t="s">
        <v>195</v>
      </c>
      <c r="AU352" s="226" t="s">
        <v>76</v>
      </c>
      <c r="AY352" s="20" t="s">
        <v>193</v>
      </c>
      <c r="BE352" s="227">
        <f>IF(N352="základní",J352,0)</f>
        <v>0</v>
      </c>
      <c r="BF352" s="227">
        <f>IF(N352="snížená",J352,0)</f>
        <v>0</v>
      </c>
      <c r="BG352" s="227">
        <f>IF(N352="zákl. přenesená",J352,0)</f>
        <v>0</v>
      </c>
      <c r="BH352" s="227">
        <f>IF(N352="sníž. přenesená",J352,0)</f>
        <v>0</v>
      </c>
      <c r="BI352" s="227">
        <f>IF(N352="nulová",J352,0)</f>
        <v>0</v>
      </c>
      <c r="BJ352" s="20" t="s">
        <v>76</v>
      </c>
      <c r="BK352" s="227">
        <f>ROUND(I352*H352,2)</f>
        <v>0</v>
      </c>
      <c r="BL352" s="20" t="s">
        <v>200</v>
      </c>
      <c r="BM352" s="226" t="s">
        <v>4630</v>
      </c>
    </row>
    <row r="353" s="2" customFormat="1">
      <c r="A353" s="41"/>
      <c r="B353" s="42"/>
      <c r="C353" s="43"/>
      <c r="D353" s="228" t="s">
        <v>202</v>
      </c>
      <c r="E353" s="43"/>
      <c r="F353" s="229" t="s">
        <v>8506</v>
      </c>
      <c r="G353" s="43"/>
      <c r="H353" s="43"/>
      <c r="I353" s="230"/>
      <c r="J353" s="43"/>
      <c r="K353" s="43"/>
      <c r="L353" s="47"/>
      <c r="M353" s="231"/>
      <c r="N353" s="232"/>
      <c r="O353" s="87"/>
      <c r="P353" s="87"/>
      <c r="Q353" s="87"/>
      <c r="R353" s="87"/>
      <c r="S353" s="87"/>
      <c r="T353" s="88"/>
      <c r="U353" s="41"/>
      <c r="V353" s="41"/>
      <c r="W353" s="41"/>
      <c r="X353" s="41"/>
      <c r="Y353" s="41"/>
      <c r="Z353" s="41"/>
      <c r="AA353" s="41"/>
      <c r="AB353" s="41"/>
      <c r="AC353" s="41"/>
      <c r="AD353" s="41"/>
      <c r="AE353" s="41"/>
      <c r="AT353" s="20" t="s">
        <v>202</v>
      </c>
      <c r="AU353" s="20" t="s">
        <v>76</v>
      </c>
    </row>
    <row r="354" s="2" customFormat="1" ht="16.5" customHeight="1">
      <c r="A354" s="41"/>
      <c r="B354" s="42"/>
      <c r="C354" s="215" t="s">
        <v>2484</v>
      </c>
      <c r="D354" s="215" t="s">
        <v>195</v>
      </c>
      <c r="E354" s="216" t="s">
        <v>8507</v>
      </c>
      <c r="F354" s="217" t="s">
        <v>8508</v>
      </c>
      <c r="G354" s="218" t="s">
        <v>7202</v>
      </c>
      <c r="H354" s="219">
        <v>32</v>
      </c>
      <c r="I354" s="220"/>
      <c r="J354" s="221">
        <f>ROUND(I354*H354,2)</f>
        <v>0</v>
      </c>
      <c r="K354" s="217" t="s">
        <v>19</v>
      </c>
      <c r="L354" s="47"/>
      <c r="M354" s="222" t="s">
        <v>19</v>
      </c>
      <c r="N354" s="223" t="s">
        <v>40</v>
      </c>
      <c r="O354" s="87"/>
      <c r="P354" s="224">
        <f>O354*H354</f>
        <v>0</v>
      </c>
      <c r="Q354" s="224">
        <v>0</v>
      </c>
      <c r="R354" s="224">
        <f>Q354*H354</f>
        <v>0</v>
      </c>
      <c r="S354" s="224">
        <v>0</v>
      </c>
      <c r="T354" s="225">
        <f>S354*H354</f>
        <v>0</v>
      </c>
      <c r="U354" s="41"/>
      <c r="V354" s="41"/>
      <c r="W354" s="41"/>
      <c r="X354" s="41"/>
      <c r="Y354" s="41"/>
      <c r="Z354" s="41"/>
      <c r="AA354" s="41"/>
      <c r="AB354" s="41"/>
      <c r="AC354" s="41"/>
      <c r="AD354" s="41"/>
      <c r="AE354" s="41"/>
      <c r="AR354" s="226" t="s">
        <v>200</v>
      </c>
      <c r="AT354" s="226" t="s">
        <v>195</v>
      </c>
      <c r="AU354" s="226" t="s">
        <v>76</v>
      </c>
      <c r="AY354" s="20" t="s">
        <v>193</v>
      </c>
      <c r="BE354" s="227">
        <f>IF(N354="základní",J354,0)</f>
        <v>0</v>
      </c>
      <c r="BF354" s="227">
        <f>IF(N354="snížená",J354,0)</f>
        <v>0</v>
      </c>
      <c r="BG354" s="227">
        <f>IF(N354="zákl. přenesená",J354,0)</f>
        <v>0</v>
      </c>
      <c r="BH354" s="227">
        <f>IF(N354="sníž. přenesená",J354,0)</f>
        <v>0</v>
      </c>
      <c r="BI354" s="227">
        <f>IF(N354="nulová",J354,0)</f>
        <v>0</v>
      </c>
      <c r="BJ354" s="20" t="s">
        <v>76</v>
      </c>
      <c r="BK354" s="227">
        <f>ROUND(I354*H354,2)</f>
        <v>0</v>
      </c>
      <c r="BL354" s="20" t="s">
        <v>200</v>
      </c>
      <c r="BM354" s="226" t="s">
        <v>4644</v>
      </c>
    </row>
    <row r="355" s="2" customFormat="1">
      <c r="A355" s="41"/>
      <c r="B355" s="42"/>
      <c r="C355" s="43"/>
      <c r="D355" s="228" t="s">
        <v>202</v>
      </c>
      <c r="E355" s="43"/>
      <c r="F355" s="229" t="s">
        <v>8508</v>
      </c>
      <c r="G355" s="43"/>
      <c r="H355" s="43"/>
      <c r="I355" s="230"/>
      <c r="J355" s="43"/>
      <c r="K355" s="43"/>
      <c r="L355" s="47"/>
      <c r="M355" s="231"/>
      <c r="N355" s="232"/>
      <c r="O355" s="87"/>
      <c r="P355" s="87"/>
      <c r="Q355" s="87"/>
      <c r="R355" s="87"/>
      <c r="S355" s="87"/>
      <c r="T355" s="88"/>
      <c r="U355" s="41"/>
      <c r="V355" s="41"/>
      <c r="W355" s="41"/>
      <c r="X355" s="41"/>
      <c r="Y355" s="41"/>
      <c r="Z355" s="41"/>
      <c r="AA355" s="41"/>
      <c r="AB355" s="41"/>
      <c r="AC355" s="41"/>
      <c r="AD355" s="41"/>
      <c r="AE355" s="41"/>
      <c r="AT355" s="20" t="s">
        <v>202</v>
      </c>
      <c r="AU355" s="20" t="s">
        <v>76</v>
      </c>
    </row>
    <row r="356" s="2" customFormat="1" ht="16.5" customHeight="1">
      <c r="A356" s="41"/>
      <c r="B356" s="42"/>
      <c r="C356" s="215" t="s">
        <v>2490</v>
      </c>
      <c r="D356" s="215" t="s">
        <v>195</v>
      </c>
      <c r="E356" s="216" t="s">
        <v>8509</v>
      </c>
      <c r="F356" s="217" t="s">
        <v>8510</v>
      </c>
      <c r="G356" s="218" t="s">
        <v>7202</v>
      </c>
      <c r="H356" s="219">
        <v>6</v>
      </c>
      <c r="I356" s="220"/>
      <c r="J356" s="221">
        <f>ROUND(I356*H356,2)</f>
        <v>0</v>
      </c>
      <c r="K356" s="217" t="s">
        <v>19</v>
      </c>
      <c r="L356" s="47"/>
      <c r="M356" s="222" t="s">
        <v>19</v>
      </c>
      <c r="N356" s="223" t="s">
        <v>40</v>
      </c>
      <c r="O356" s="87"/>
      <c r="P356" s="224">
        <f>O356*H356</f>
        <v>0</v>
      </c>
      <c r="Q356" s="224">
        <v>0</v>
      </c>
      <c r="R356" s="224">
        <f>Q356*H356</f>
        <v>0</v>
      </c>
      <c r="S356" s="224">
        <v>0</v>
      </c>
      <c r="T356" s="225">
        <f>S356*H356</f>
        <v>0</v>
      </c>
      <c r="U356" s="41"/>
      <c r="V356" s="41"/>
      <c r="W356" s="41"/>
      <c r="X356" s="41"/>
      <c r="Y356" s="41"/>
      <c r="Z356" s="41"/>
      <c r="AA356" s="41"/>
      <c r="AB356" s="41"/>
      <c r="AC356" s="41"/>
      <c r="AD356" s="41"/>
      <c r="AE356" s="41"/>
      <c r="AR356" s="226" t="s">
        <v>200</v>
      </c>
      <c r="AT356" s="226" t="s">
        <v>195</v>
      </c>
      <c r="AU356" s="226" t="s">
        <v>76</v>
      </c>
      <c r="AY356" s="20" t="s">
        <v>193</v>
      </c>
      <c r="BE356" s="227">
        <f>IF(N356="základní",J356,0)</f>
        <v>0</v>
      </c>
      <c r="BF356" s="227">
        <f>IF(N356="snížená",J356,0)</f>
        <v>0</v>
      </c>
      <c r="BG356" s="227">
        <f>IF(N356="zákl. přenesená",J356,0)</f>
        <v>0</v>
      </c>
      <c r="BH356" s="227">
        <f>IF(N356="sníž. přenesená",J356,0)</f>
        <v>0</v>
      </c>
      <c r="BI356" s="227">
        <f>IF(N356="nulová",J356,0)</f>
        <v>0</v>
      </c>
      <c r="BJ356" s="20" t="s">
        <v>76</v>
      </c>
      <c r="BK356" s="227">
        <f>ROUND(I356*H356,2)</f>
        <v>0</v>
      </c>
      <c r="BL356" s="20" t="s">
        <v>200</v>
      </c>
      <c r="BM356" s="226" t="s">
        <v>4649</v>
      </c>
    </row>
    <row r="357" s="2" customFormat="1">
      <c r="A357" s="41"/>
      <c r="B357" s="42"/>
      <c r="C357" s="43"/>
      <c r="D357" s="228" t="s">
        <v>202</v>
      </c>
      <c r="E357" s="43"/>
      <c r="F357" s="229" t="s">
        <v>8510</v>
      </c>
      <c r="G357" s="43"/>
      <c r="H357" s="43"/>
      <c r="I357" s="230"/>
      <c r="J357" s="43"/>
      <c r="K357" s="43"/>
      <c r="L357" s="47"/>
      <c r="M357" s="231"/>
      <c r="N357" s="232"/>
      <c r="O357" s="87"/>
      <c r="P357" s="87"/>
      <c r="Q357" s="87"/>
      <c r="R357" s="87"/>
      <c r="S357" s="87"/>
      <c r="T357" s="88"/>
      <c r="U357" s="41"/>
      <c r="V357" s="41"/>
      <c r="W357" s="41"/>
      <c r="X357" s="41"/>
      <c r="Y357" s="41"/>
      <c r="Z357" s="41"/>
      <c r="AA357" s="41"/>
      <c r="AB357" s="41"/>
      <c r="AC357" s="41"/>
      <c r="AD357" s="41"/>
      <c r="AE357" s="41"/>
      <c r="AT357" s="20" t="s">
        <v>202</v>
      </c>
      <c r="AU357" s="20" t="s">
        <v>76</v>
      </c>
    </row>
    <row r="358" s="2" customFormat="1" ht="16.5" customHeight="1">
      <c r="A358" s="41"/>
      <c r="B358" s="42"/>
      <c r="C358" s="215" t="s">
        <v>2496</v>
      </c>
      <c r="D358" s="215" t="s">
        <v>195</v>
      </c>
      <c r="E358" s="216" t="s">
        <v>8511</v>
      </c>
      <c r="F358" s="217" t="s">
        <v>8512</v>
      </c>
      <c r="G358" s="218" t="s">
        <v>7202</v>
      </c>
      <c r="H358" s="219">
        <v>1</v>
      </c>
      <c r="I358" s="220"/>
      <c r="J358" s="221">
        <f>ROUND(I358*H358,2)</f>
        <v>0</v>
      </c>
      <c r="K358" s="217" t="s">
        <v>19</v>
      </c>
      <c r="L358" s="47"/>
      <c r="M358" s="222" t="s">
        <v>19</v>
      </c>
      <c r="N358" s="223" t="s">
        <v>40</v>
      </c>
      <c r="O358" s="87"/>
      <c r="P358" s="224">
        <f>O358*H358</f>
        <v>0</v>
      </c>
      <c r="Q358" s="224">
        <v>0</v>
      </c>
      <c r="R358" s="224">
        <f>Q358*H358</f>
        <v>0</v>
      </c>
      <c r="S358" s="224">
        <v>0</v>
      </c>
      <c r="T358" s="225">
        <f>S358*H358</f>
        <v>0</v>
      </c>
      <c r="U358" s="41"/>
      <c r="V358" s="41"/>
      <c r="W358" s="41"/>
      <c r="X358" s="41"/>
      <c r="Y358" s="41"/>
      <c r="Z358" s="41"/>
      <c r="AA358" s="41"/>
      <c r="AB358" s="41"/>
      <c r="AC358" s="41"/>
      <c r="AD358" s="41"/>
      <c r="AE358" s="41"/>
      <c r="AR358" s="226" t="s">
        <v>200</v>
      </c>
      <c r="AT358" s="226" t="s">
        <v>195</v>
      </c>
      <c r="AU358" s="226" t="s">
        <v>76</v>
      </c>
      <c r="AY358" s="20" t="s">
        <v>193</v>
      </c>
      <c r="BE358" s="227">
        <f>IF(N358="základní",J358,0)</f>
        <v>0</v>
      </c>
      <c r="BF358" s="227">
        <f>IF(N358="snížená",J358,0)</f>
        <v>0</v>
      </c>
      <c r="BG358" s="227">
        <f>IF(N358="zákl. přenesená",J358,0)</f>
        <v>0</v>
      </c>
      <c r="BH358" s="227">
        <f>IF(N358="sníž. přenesená",J358,0)</f>
        <v>0</v>
      </c>
      <c r="BI358" s="227">
        <f>IF(N358="nulová",J358,0)</f>
        <v>0</v>
      </c>
      <c r="BJ358" s="20" t="s">
        <v>76</v>
      </c>
      <c r="BK358" s="227">
        <f>ROUND(I358*H358,2)</f>
        <v>0</v>
      </c>
      <c r="BL358" s="20" t="s">
        <v>200</v>
      </c>
      <c r="BM358" s="226" t="s">
        <v>4657</v>
      </c>
    </row>
    <row r="359" s="2" customFormat="1">
      <c r="A359" s="41"/>
      <c r="B359" s="42"/>
      <c r="C359" s="43"/>
      <c r="D359" s="228" t="s">
        <v>202</v>
      </c>
      <c r="E359" s="43"/>
      <c r="F359" s="229" t="s">
        <v>8512</v>
      </c>
      <c r="G359" s="43"/>
      <c r="H359" s="43"/>
      <c r="I359" s="230"/>
      <c r="J359" s="43"/>
      <c r="K359" s="43"/>
      <c r="L359" s="47"/>
      <c r="M359" s="231"/>
      <c r="N359" s="232"/>
      <c r="O359" s="87"/>
      <c r="P359" s="87"/>
      <c r="Q359" s="87"/>
      <c r="R359" s="87"/>
      <c r="S359" s="87"/>
      <c r="T359" s="88"/>
      <c r="U359" s="41"/>
      <c r="V359" s="41"/>
      <c r="W359" s="41"/>
      <c r="X359" s="41"/>
      <c r="Y359" s="41"/>
      <c r="Z359" s="41"/>
      <c r="AA359" s="41"/>
      <c r="AB359" s="41"/>
      <c r="AC359" s="41"/>
      <c r="AD359" s="41"/>
      <c r="AE359" s="41"/>
      <c r="AT359" s="20" t="s">
        <v>202</v>
      </c>
      <c r="AU359" s="20" t="s">
        <v>76</v>
      </c>
    </row>
    <row r="360" s="2" customFormat="1" ht="16.5" customHeight="1">
      <c r="A360" s="41"/>
      <c r="B360" s="42"/>
      <c r="C360" s="215" t="s">
        <v>2502</v>
      </c>
      <c r="D360" s="215" t="s">
        <v>195</v>
      </c>
      <c r="E360" s="216" t="s">
        <v>8513</v>
      </c>
      <c r="F360" s="217" t="s">
        <v>8514</v>
      </c>
      <c r="G360" s="218" t="s">
        <v>7202</v>
      </c>
      <c r="H360" s="219">
        <v>1</v>
      </c>
      <c r="I360" s="220"/>
      <c r="J360" s="221">
        <f>ROUND(I360*H360,2)</f>
        <v>0</v>
      </c>
      <c r="K360" s="217" t="s">
        <v>19</v>
      </c>
      <c r="L360" s="47"/>
      <c r="M360" s="222" t="s">
        <v>19</v>
      </c>
      <c r="N360" s="223" t="s">
        <v>40</v>
      </c>
      <c r="O360" s="87"/>
      <c r="P360" s="224">
        <f>O360*H360</f>
        <v>0</v>
      </c>
      <c r="Q360" s="224">
        <v>0</v>
      </c>
      <c r="R360" s="224">
        <f>Q360*H360</f>
        <v>0</v>
      </c>
      <c r="S360" s="224">
        <v>0</v>
      </c>
      <c r="T360" s="225">
        <f>S360*H360</f>
        <v>0</v>
      </c>
      <c r="U360" s="41"/>
      <c r="V360" s="41"/>
      <c r="W360" s="41"/>
      <c r="X360" s="41"/>
      <c r="Y360" s="41"/>
      <c r="Z360" s="41"/>
      <c r="AA360" s="41"/>
      <c r="AB360" s="41"/>
      <c r="AC360" s="41"/>
      <c r="AD360" s="41"/>
      <c r="AE360" s="41"/>
      <c r="AR360" s="226" t="s">
        <v>200</v>
      </c>
      <c r="AT360" s="226" t="s">
        <v>195</v>
      </c>
      <c r="AU360" s="226" t="s">
        <v>76</v>
      </c>
      <c r="AY360" s="20" t="s">
        <v>193</v>
      </c>
      <c r="BE360" s="227">
        <f>IF(N360="základní",J360,0)</f>
        <v>0</v>
      </c>
      <c r="BF360" s="227">
        <f>IF(N360="snížená",J360,0)</f>
        <v>0</v>
      </c>
      <c r="BG360" s="227">
        <f>IF(N360="zákl. přenesená",J360,0)</f>
        <v>0</v>
      </c>
      <c r="BH360" s="227">
        <f>IF(N360="sníž. přenesená",J360,0)</f>
        <v>0</v>
      </c>
      <c r="BI360" s="227">
        <f>IF(N360="nulová",J360,0)</f>
        <v>0</v>
      </c>
      <c r="BJ360" s="20" t="s">
        <v>76</v>
      </c>
      <c r="BK360" s="227">
        <f>ROUND(I360*H360,2)</f>
        <v>0</v>
      </c>
      <c r="BL360" s="20" t="s">
        <v>200</v>
      </c>
      <c r="BM360" s="226" t="s">
        <v>4673</v>
      </c>
    </row>
    <row r="361" s="2" customFormat="1">
      <c r="A361" s="41"/>
      <c r="B361" s="42"/>
      <c r="C361" s="43"/>
      <c r="D361" s="228" t="s">
        <v>202</v>
      </c>
      <c r="E361" s="43"/>
      <c r="F361" s="229" t="s">
        <v>8514</v>
      </c>
      <c r="G361" s="43"/>
      <c r="H361" s="43"/>
      <c r="I361" s="230"/>
      <c r="J361" s="43"/>
      <c r="K361" s="43"/>
      <c r="L361" s="47"/>
      <c r="M361" s="231"/>
      <c r="N361" s="232"/>
      <c r="O361" s="87"/>
      <c r="P361" s="87"/>
      <c r="Q361" s="87"/>
      <c r="R361" s="87"/>
      <c r="S361" s="87"/>
      <c r="T361" s="88"/>
      <c r="U361" s="41"/>
      <c r="V361" s="41"/>
      <c r="W361" s="41"/>
      <c r="X361" s="41"/>
      <c r="Y361" s="41"/>
      <c r="Z361" s="41"/>
      <c r="AA361" s="41"/>
      <c r="AB361" s="41"/>
      <c r="AC361" s="41"/>
      <c r="AD361" s="41"/>
      <c r="AE361" s="41"/>
      <c r="AT361" s="20" t="s">
        <v>202</v>
      </c>
      <c r="AU361" s="20" t="s">
        <v>76</v>
      </c>
    </row>
    <row r="362" s="2" customFormat="1" ht="16.5" customHeight="1">
      <c r="A362" s="41"/>
      <c r="B362" s="42"/>
      <c r="C362" s="215" t="s">
        <v>2506</v>
      </c>
      <c r="D362" s="215" t="s">
        <v>195</v>
      </c>
      <c r="E362" s="216" t="s">
        <v>8515</v>
      </c>
      <c r="F362" s="217" t="s">
        <v>8516</v>
      </c>
      <c r="G362" s="218" t="s">
        <v>326</v>
      </c>
      <c r="H362" s="219">
        <v>1</v>
      </c>
      <c r="I362" s="220"/>
      <c r="J362" s="221">
        <f>ROUND(I362*H362,2)</f>
        <v>0</v>
      </c>
      <c r="K362" s="217" t="s">
        <v>19</v>
      </c>
      <c r="L362" s="47"/>
      <c r="M362" s="222" t="s">
        <v>19</v>
      </c>
      <c r="N362" s="223" t="s">
        <v>40</v>
      </c>
      <c r="O362" s="87"/>
      <c r="P362" s="224">
        <f>O362*H362</f>
        <v>0</v>
      </c>
      <c r="Q362" s="224">
        <v>0</v>
      </c>
      <c r="R362" s="224">
        <f>Q362*H362</f>
        <v>0</v>
      </c>
      <c r="S362" s="224">
        <v>0</v>
      </c>
      <c r="T362" s="225">
        <f>S362*H362</f>
        <v>0</v>
      </c>
      <c r="U362" s="41"/>
      <c r="V362" s="41"/>
      <c r="W362" s="41"/>
      <c r="X362" s="41"/>
      <c r="Y362" s="41"/>
      <c r="Z362" s="41"/>
      <c r="AA362" s="41"/>
      <c r="AB362" s="41"/>
      <c r="AC362" s="41"/>
      <c r="AD362" s="41"/>
      <c r="AE362" s="41"/>
      <c r="AR362" s="226" t="s">
        <v>200</v>
      </c>
      <c r="AT362" s="226" t="s">
        <v>195</v>
      </c>
      <c r="AU362" s="226" t="s">
        <v>76</v>
      </c>
      <c r="AY362" s="20" t="s">
        <v>193</v>
      </c>
      <c r="BE362" s="227">
        <f>IF(N362="základní",J362,0)</f>
        <v>0</v>
      </c>
      <c r="BF362" s="227">
        <f>IF(N362="snížená",J362,0)</f>
        <v>0</v>
      </c>
      <c r="BG362" s="227">
        <f>IF(N362="zákl. přenesená",J362,0)</f>
        <v>0</v>
      </c>
      <c r="BH362" s="227">
        <f>IF(N362="sníž. přenesená",J362,0)</f>
        <v>0</v>
      </c>
      <c r="BI362" s="227">
        <f>IF(N362="nulová",J362,0)</f>
        <v>0</v>
      </c>
      <c r="BJ362" s="20" t="s">
        <v>76</v>
      </c>
      <c r="BK362" s="227">
        <f>ROUND(I362*H362,2)</f>
        <v>0</v>
      </c>
      <c r="BL362" s="20" t="s">
        <v>200</v>
      </c>
      <c r="BM362" s="226" t="s">
        <v>4682</v>
      </c>
    </row>
    <row r="363" s="2" customFormat="1">
      <c r="A363" s="41"/>
      <c r="B363" s="42"/>
      <c r="C363" s="43"/>
      <c r="D363" s="228" t="s">
        <v>202</v>
      </c>
      <c r="E363" s="43"/>
      <c r="F363" s="229" t="s">
        <v>8516</v>
      </c>
      <c r="G363" s="43"/>
      <c r="H363" s="43"/>
      <c r="I363" s="230"/>
      <c r="J363" s="43"/>
      <c r="K363" s="43"/>
      <c r="L363" s="47"/>
      <c r="M363" s="231"/>
      <c r="N363" s="232"/>
      <c r="O363" s="87"/>
      <c r="P363" s="87"/>
      <c r="Q363" s="87"/>
      <c r="R363" s="87"/>
      <c r="S363" s="87"/>
      <c r="T363" s="88"/>
      <c r="U363" s="41"/>
      <c r="V363" s="41"/>
      <c r="W363" s="41"/>
      <c r="X363" s="41"/>
      <c r="Y363" s="41"/>
      <c r="Z363" s="41"/>
      <c r="AA363" s="41"/>
      <c r="AB363" s="41"/>
      <c r="AC363" s="41"/>
      <c r="AD363" s="41"/>
      <c r="AE363" s="41"/>
      <c r="AT363" s="20" t="s">
        <v>202</v>
      </c>
      <c r="AU363" s="20" t="s">
        <v>76</v>
      </c>
    </row>
    <row r="364" s="12" customFormat="1" ht="25.92" customHeight="1">
      <c r="A364" s="12"/>
      <c r="B364" s="199"/>
      <c r="C364" s="200"/>
      <c r="D364" s="201" t="s">
        <v>68</v>
      </c>
      <c r="E364" s="202" t="s">
        <v>7512</v>
      </c>
      <c r="F364" s="202" t="s">
        <v>8517</v>
      </c>
      <c r="G364" s="200"/>
      <c r="H364" s="200"/>
      <c r="I364" s="203"/>
      <c r="J364" s="204">
        <f>BK364</f>
        <v>0</v>
      </c>
      <c r="K364" s="200"/>
      <c r="L364" s="205"/>
      <c r="M364" s="206"/>
      <c r="N364" s="207"/>
      <c r="O364" s="207"/>
      <c r="P364" s="208">
        <f>SUM(P365:P380)</f>
        <v>0</v>
      </c>
      <c r="Q364" s="207"/>
      <c r="R364" s="208">
        <f>SUM(R365:R380)</f>
        <v>0</v>
      </c>
      <c r="S364" s="207"/>
      <c r="T364" s="209">
        <f>SUM(T365:T380)</f>
        <v>0</v>
      </c>
      <c r="U364" s="12"/>
      <c r="V364" s="12"/>
      <c r="W364" s="12"/>
      <c r="X364" s="12"/>
      <c r="Y364" s="12"/>
      <c r="Z364" s="12"/>
      <c r="AA364" s="12"/>
      <c r="AB364" s="12"/>
      <c r="AC364" s="12"/>
      <c r="AD364" s="12"/>
      <c r="AE364" s="12"/>
      <c r="AR364" s="210" t="s">
        <v>76</v>
      </c>
      <c r="AT364" s="211" t="s">
        <v>68</v>
      </c>
      <c r="AU364" s="211" t="s">
        <v>69</v>
      </c>
      <c r="AY364" s="210" t="s">
        <v>193</v>
      </c>
      <c r="BK364" s="212">
        <f>SUM(BK365:BK380)</f>
        <v>0</v>
      </c>
    </row>
    <row r="365" s="2" customFormat="1" ht="16.5" customHeight="1">
      <c r="A365" s="41"/>
      <c r="B365" s="42"/>
      <c r="C365" s="215" t="s">
        <v>2516</v>
      </c>
      <c r="D365" s="215" t="s">
        <v>195</v>
      </c>
      <c r="E365" s="216" t="s">
        <v>8518</v>
      </c>
      <c r="F365" s="217" t="s">
        <v>8519</v>
      </c>
      <c r="G365" s="218" t="s">
        <v>326</v>
      </c>
      <c r="H365" s="219">
        <v>1</v>
      </c>
      <c r="I365" s="220"/>
      <c r="J365" s="221">
        <f>ROUND(I365*H365,2)</f>
        <v>0</v>
      </c>
      <c r="K365" s="217" t="s">
        <v>19</v>
      </c>
      <c r="L365" s="47"/>
      <c r="M365" s="222" t="s">
        <v>19</v>
      </c>
      <c r="N365" s="223" t="s">
        <v>40</v>
      </c>
      <c r="O365" s="87"/>
      <c r="P365" s="224">
        <f>O365*H365</f>
        <v>0</v>
      </c>
      <c r="Q365" s="224">
        <v>0</v>
      </c>
      <c r="R365" s="224">
        <f>Q365*H365</f>
        <v>0</v>
      </c>
      <c r="S365" s="224">
        <v>0</v>
      </c>
      <c r="T365" s="225">
        <f>S365*H365</f>
        <v>0</v>
      </c>
      <c r="U365" s="41"/>
      <c r="V365" s="41"/>
      <c r="W365" s="41"/>
      <c r="X365" s="41"/>
      <c r="Y365" s="41"/>
      <c r="Z365" s="41"/>
      <c r="AA365" s="41"/>
      <c r="AB365" s="41"/>
      <c r="AC365" s="41"/>
      <c r="AD365" s="41"/>
      <c r="AE365" s="41"/>
      <c r="AR365" s="226" t="s">
        <v>200</v>
      </c>
      <c r="AT365" s="226" t="s">
        <v>195</v>
      </c>
      <c r="AU365" s="226" t="s">
        <v>76</v>
      </c>
      <c r="AY365" s="20" t="s">
        <v>193</v>
      </c>
      <c r="BE365" s="227">
        <f>IF(N365="základní",J365,0)</f>
        <v>0</v>
      </c>
      <c r="BF365" s="227">
        <f>IF(N365="snížená",J365,0)</f>
        <v>0</v>
      </c>
      <c r="BG365" s="227">
        <f>IF(N365="zákl. přenesená",J365,0)</f>
        <v>0</v>
      </c>
      <c r="BH365" s="227">
        <f>IF(N365="sníž. přenesená",J365,0)</f>
        <v>0</v>
      </c>
      <c r="BI365" s="227">
        <f>IF(N365="nulová",J365,0)</f>
        <v>0</v>
      </c>
      <c r="BJ365" s="20" t="s">
        <v>76</v>
      </c>
      <c r="BK365" s="227">
        <f>ROUND(I365*H365,2)</f>
        <v>0</v>
      </c>
      <c r="BL365" s="20" t="s">
        <v>200</v>
      </c>
      <c r="BM365" s="226" t="s">
        <v>4697</v>
      </c>
    </row>
    <row r="366" s="2" customFormat="1">
      <c r="A366" s="41"/>
      <c r="B366" s="42"/>
      <c r="C366" s="43"/>
      <c r="D366" s="228" t="s">
        <v>202</v>
      </c>
      <c r="E366" s="43"/>
      <c r="F366" s="229" t="s">
        <v>8519</v>
      </c>
      <c r="G366" s="43"/>
      <c r="H366" s="43"/>
      <c r="I366" s="230"/>
      <c r="J366" s="43"/>
      <c r="K366" s="43"/>
      <c r="L366" s="47"/>
      <c r="M366" s="231"/>
      <c r="N366" s="232"/>
      <c r="O366" s="87"/>
      <c r="P366" s="87"/>
      <c r="Q366" s="87"/>
      <c r="R366" s="87"/>
      <c r="S366" s="87"/>
      <c r="T366" s="88"/>
      <c r="U366" s="41"/>
      <c r="V366" s="41"/>
      <c r="W366" s="41"/>
      <c r="X366" s="41"/>
      <c r="Y366" s="41"/>
      <c r="Z366" s="41"/>
      <c r="AA366" s="41"/>
      <c r="AB366" s="41"/>
      <c r="AC366" s="41"/>
      <c r="AD366" s="41"/>
      <c r="AE366" s="41"/>
      <c r="AT366" s="20" t="s">
        <v>202</v>
      </c>
      <c r="AU366" s="20" t="s">
        <v>76</v>
      </c>
    </row>
    <row r="367" s="2" customFormat="1" ht="16.5" customHeight="1">
      <c r="A367" s="41"/>
      <c r="B367" s="42"/>
      <c r="C367" s="215" t="s">
        <v>2522</v>
      </c>
      <c r="D367" s="215" t="s">
        <v>195</v>
      </c>
      <c r="E367" s="216" t="s">
        <v>8520</v>
      </c>
      <c r="F367" s="217" t="s">
        <v>8521</v>
      </c>
      <c r="G367" s="218" t="s">
        <v>326</v>
      </c>
      <c r="H367" s="219">
        <v>1</v>
      </c>
      <c r="I367" s="220"/>
      <c r="J367" s="221">
        <f>ROUND(I367*H367,2)</f>
        <v>0</v>
      </c>
      <c r="K367" s="217" t="s">
        <v>19</v>
      </c>
      <c r="L367" s="47"/>
      <c r="M367" s="222" t="s">
        <v>19</v>
      </c>
      <c r="N367" s="223" t="s">
        <v>40</v>
      </c>
      <c r="O367" s="87"/>
      <c r="P367" s="224">
        <f>O367*H367</f>
        <v>0</v>
      </c>
      <c r="Q367" s="224">
        <v>0</v>
      </c>
      <c r="R367" s="224">
        <f>Q367*H367</f>
        <v>0</v>
      </c>
      <c r="S367" s="224">
        <v>0</v>
      </c>
      <c r="T367" s="225">
        <f>S367*H367</f>
        <v>0</v>
      </c>
      <c r="U367" s="41"/>
      <c r="V367" s="41"/>
      <c r="W367" s="41"/>
      <c r="X367" s="41"/>
      <c r="Y367" s="41"/>
      <c r="Z367" s="41"/>
      <c r="AA367" s="41"/>
      <c r="AB367" s="41"/>
      <c r="AC367" s="41"/>
      <c r="AD367" s="41"/>
      <c r="AE367" s="41"/>
      <c r="AR367" s="226" t="s">
        <v>200</v>
      </c>
      <c r="AT367" s="226" t="s">
        <v>195</v>
      </c>
      <c r="AU367" s="226" t="s">
        <v>76</v>
      </c>
      <c r="AY367" s="20" t="s">
        <v>193</v>
      </c>
      <c r="BE367" s="227">
        <f>IF(N367="základní",J367,0)</f>
        <v>0</v>
      </c>
      <c r="BF367" s="227">
        <f>IF(N367="snížená",J367,0)</f>
        <v>0</v>
      </c>
      <c r="BG367" s="227">
        <f>IF(N367="zákl. přenesená",J367,0)</f>
        <v>0</v>
      </c>
      <c r="BH367" s="227">
        <f>IF(N367="sníž. přenesená",J367,0)</f>
        <v>0</v>
      </c>
      <c r="BI367" s="227">
        <f>IF(N367="nulová",J367,0)</f>
        <v>0</v>
      </c>
      <c r="BJ367" s="20" t="s">
        <v>76</v>
      </c>
      <c r="BK367" s="227">
        <f>ROUND(I367*H367,2)</f>
        <v>0</v>
      </c>
      <c r="BL367" s="20" t="s">
        <v>200</v>
      </c>
      <c r="BM367" s="226" t="s">
        <v>4713</v>
      </c>
    </row>
    <row r="368" s="2" customFormat="1">
      <c r="A368" s="41"/>
      <c r="B368" s="42"/>
      <c r="C368" s="43"/>
      <c r="D368" s="228" t="s">
        <v>202</v>
      </c>
      <c r="E368" s="43"/>
      <c r="F368" s="229" t="s">
        <v>8521</v>
      </c>
      <c r="G368" s="43"/>
      <c r="H368" s="43"/>
      <c r="I368" s="230"/>
      <c r="J368" s="43"/>
      <c r="K368" s="43"/>
      <c r="L368" s="47"/>
      <c r="M368" s="231"/>
      <c r="N368" s="232"/>
      <c r="O368" s="87"/>
      <c r="P368" s="87"/>
      <c r="Q368" s="87"/>
      <c r="R368" s="87"/>
      <c r="S368" s="87"/>
      <c r="T368" s="88"/>
      <c r="U368" s="41"/>
      <c r="V368" s="41"/>
      <c r="W368" s="41"/>
      <c r="X368" s="41"/>
      <c r="Y368" s="41"/>
      <c r="Z368" s="41"/>
      <c r="AA368" s="41"/>
      <c r="AB368" s="41"/>
      <c r="AC368" s="41"/>
      <c r="AD368" s="41"/>
      <c r="AE368" s="41"/>
      <c r="AT368" s="20" t="s">
        <v>202</v>
      </c>
      <c r="AU368" s="20" t="s">
        <v>76</v>
      </c>
    </row>
    <row r="369" s="2" customFormat="1" ht="16.5" customHeight="1">
      <c r="A369" s="41"/>
      <c r="B369" s="42"/>
      <c r="C369" s="215" t="s">
        <v>2529</v>
      </c>
      <c r="D369" s="215" t="s">
        <v>195</v>
      </c>
      <c r="E369" s="216" t="s">
        <v>8522</v>
      </c>
      <c r="F369" s="217" t="s">
        <v>8523</v>
      </c>
      <c r="G369" s="218" t="s">
        <v>326</v>
      </c>
      <c r="H369" s="219">
        <v>1</v>
      </c>
      <c r="I369" s="220"/>
      <c r="J369" s="221">
        <f>ROUND(I369*H369,2)</f>
        <v>0</v>
      </c>
      <c r="K369" s="217" t="s">
        <v>19</v>
      </c>
      <c r="L369" s="47"/>
      <c r="M369" s="222" t="s">
        <v>19</v>
      </c>
      <c r="N369" s="223" t="s">
        <v>40</v>
      </c>
      <c r="O369" s="87"/>
      <c r="P369" s="224">
        <f>O369*H369</f>
        <v>0</v>
      </c>
      <c r="Q369" s="224">
        <v>0</v>
      </c>
      <c r="R369" s="224">
        <f>Q369*H369</f>
        <v>0</v>
      </c>
      <c r="S369" s="224">
        <v>0</v>
      </c>
      <c r="T369" s="225">
        <f>S369*H369</f>
        <v>0</v>
      </c>
      <c r="U369" s="41"/>
      <c r="V369" s="41"/>
      <c r="W369" s="41"/>
      <c r="X369" s="41"/>
      <c r="Y369" s="41"/>
      <c r="Z369" s="41"/>
      <c r="AA369" s="41"/>
      <c r="AB369" s="41"/>
      <c r="AC369" s="41"/>
      <c r="AD369" s="41"/>
      <c r="AE369" s="41"/>
      <c r="AR369" s="226" t="s">
        <v>200</v>
      </c>
      <c r="AT369" s="226" t="s">
        <v>195</v>
      </c>
      <c r="AU369" s="226" t="s">
        <v>76</v>
      </c>
      <c r="AY369" s="20" t="s">
        <v>193</v>
      </c>
      <c r="BE369" s="227">
        <f>IF(N369="základní",J369,0)</f>
        <v>0</v>
      </c>
      <c r="BF369" s="227">
        <f>IF(N369="snížená",J369,0)</f>
        <v>0</v>
      </c>
      <c r="BG369" s="227">
        <f>IF(N369="zákl. přenesená",J369,0)</f>
        <v>0</v>
      </c>
      <c r="BH369" s="227">
        <f>IF(N369="sníž. přenesená",J369,0)</f>
        <v>0</v>
      </c>
      <c r="BI369" s="227">
        <f>IF(N369="nulová",J369,0)</f>
        <v>0</v>
      </c>
      <c r="BJ369" s="20" t="s">
        <v>76</v>
      </c>
      <c r="BK369" s="227">
        <f>ROUND(I369*H369,2)</f>
        <v>0</v>
      </c>
      <c r="BL369" s="20" t="s">
        <v>200</v>
      </c>
      <c r="BM369" s="226" t="s">
        <v>4724</v>
      </c>
    </row>
    <row r="370" s="2" customFormat="1">
      <c r="A370" s="41"/>
      <c r="B370" s="42"/>
      <c r="C370" s="43"/>
      <c r="D370" s="228" t="s">
        <v>202</v>
      </c>
      <c r="E370" s="43"/>
      <c r="F370" s="229" t="s">
        <v>8523</v>
      </c>
      <c r="G370" s="43"/>
      <c r="H370" s="43"/>
      <c r="I370" s="230"/>
      <c r="J370" s="43"/>
      <c r="K370" s="43"/>
      <c r="L370" s="47"/>
      <c r="M370" s="231"/>
      <c r="N370" s="232"/>
      <c r="O370" s="87"/>
      <c r="P370" s="87"/>
      <c r="Q370" s="87"/>
      <c r="R370" s="87"/>
      <c r="S370" s="87"/>
      <c r="T370" s="88"/>
      <c r="U370" s="41"/>
      <c r="V370" s="41"/>
      <c r="W370" s="41"/>
      <c r="X370" s="41"/>
      <c r="Y370" s="41"/>
      <c r="Z370" s="41"/>
      <c r="AA370" s="41"/>
      <c r="AB370" s="41"/>
      <c r="AC370" s="41"/>
      <c r="AD370" s="41"/>
      <c r="AE370" s="41"/>
      <c r="AT370" s="20" t="s">
        <v>202</v>
      </c>
      <c r="AU370" s="20" t="s">
        <v>76</v>
      </c>
    </row>
    <row r="371" s="2" customFormat="1" ht="16.5" customHeight="1">
      <c r="A371" s="41"/>
      <c r="B371" s="42"/>
      <c r="C371" s="215" t="s">
        <v>2532</v>
      </c>
      <c r="D371" s="215" t="s">
        <v>195</v>
      </c>
      <c r="E371" s="216" t="s">
        <v>8524</v>
      </c>
      <c r="F371" s="217" t="s">
        <v>8525</v>
      </c>
      <c r="G371" s="218" t="s">
        <v>326</v>
      </c>
      <c r="H371" s="219">
        <v>1</v>
      </c>
      <c r="I371" s="220"/>
      <c r="J371" s="221">
        <f>ROUND(I371*H371,2)</f>
        <v>0</v>
      </c>
      <c r="K371" s="217" t="s">
        <v>19</v>
      </c>
      <c r="L371" s="47"/>
      <c r="M371" s="222" t="s">
        <v>19</v>
      </c>
      <c r="N371" s="223" t="s">
        <v>40</v>
      </c>
      <c r="O371" s="87"/>
      <c r="P371" s="224">
        <f>O371*H371</f>
        <v>0</v>
      </c>
      <c r="Q371" s="224">
        <v>0</v>
      </c>
      <c r="R371" s="224">
        <f>Q371*H371</f>
        <v>0</v>
      </c>
      <c r="S371" s="224">
        <v>0</v>
      </c>
      <c r="T371" s="225">
        <f>S371*H371</f>
        <v>0</v>
      </c>
      <c r="U371" s="41"/>
      <c r="V371" s="41"/>
      <c r="W371" s="41"/>
      <c r="X371" s="41"/>
      <c r="Y371" s="41"/>
      <c r="Z371" s="41"/>
      <c r="AA371" s="41"/>
      <c r="AB371" s="41"/>
      <c r="AC371" s="41"/>
      <c r="AD371" s="41"/>
      <c r="AE371" s="41"/>
      <c r="AR371" s="226" t="s">
        <v>200</v>
      </c>
      <c r="AT371" s="226" t="s">
        <v>195</v>
      </c>
      <c r="AU371" s="226" t="s">
        <v>76</v>
      </c>
      <c r="AY371" s="20" t="s">
        <v>193</v>
      </c>
      <c r="BE371" s="227">
        <f>IF(N371="základní",J371,0)</f>
        <v>0</v>
      </c>
      <c r="BF371" s="227">
        <f>IF(N371="snížená",J371,0)</f>
        <v>0</v>
      </c>
      <c r="BG371" s="227">
        <f>IF(N371="zákl. přenesená",J371,0)</f>
        <v>0</v>
      </c>
      <c r="BH371" s="227">
        <f>IF(N371="sníž. přenesená",J371,0)</f>
        <v>0</v>
      </c>
      <c r="BI371" s="227">
        <f>IF(N371="nulová",J371,0)</f>
        <v>0</v>
      </c>
      <c r="BJ371" s="20" t="s">
        <v>76</v>
      </c>
      <c r="BK371" s="227">
        <f>ROUND(I371*H371,2)</f>
        <v>0</v>
      </c>
      <c r="BL371" s="20" t="s">
        <v>200</v>
      </c>
      <c r="BM371" s="226" t="s">
        <v>4734</v>
      </c>
    </row>
    <row r="372" s="2" customFormat="1">
      <c r="A372" s="41"/>
      <c r="B372" s="42"/>
      <c r="C372" s="43"/>
      <c r="D372" s="228" t="s">
        <v>202</v>
      </c>
      <c r="E372" s="43"/>
      <c r="F372" s="229" t="s">
        <v>8525</v>
      </c>
      <c r="G372" s="43"/>
      <c r="H372" s="43"/>
      <c r="I372" s="230"/>
      <c r="J372" s="43"/>
      <c r="K372" s="43"/>
      <c r="L372" s="47"/>
      <c r="M372" s="231"/>
      <c r="N372" s="232"/>
      <c r="O372" s="87"/>
      <c r="P372" s="87"/>
      <c r="Q372" s="87"/>
      <c r="R372" s="87"/>
      <c r="S372" s="87"/>
      <c r="T372" s="88"/>
      <c r="U372" s="41"/>
      <c r="V372" s="41"/>
      <c r="W372" s="41"/>
      <c r="X372" s="41"/>
      <c r="Y372" s="41"/>
      <c r="Z372" s="41"/>
      <c r="AA372" s="41"/>
      <c r="AB372" s="41"/>
      <c r="AC372" s="41"/>
      <c r="AD372" s="41"/>
      <c r="AE372" s="41"/>
      <c r="AT372" s="20" t="s">
        <v>202</v>
      </c>
      <c r="AU372" s="20" t="s">
        <v>76</v>
      </c>
    </row>
    <row r="373" s="2" customFormat="1" ht="16.5" customHeight="1">
      <c r="A373" s="41"/>
      <c r="B373" s="42"/>
      <c r="C373" s="215" t="s">
        <v>2538</v>
      </c>
      <c r="D373" s="215" t="s">
        <v>195</v>
      </c>
      <c r="E373" s="216" t="s">
        <v>8526</v>
      </c>
      <c r="F373" s="217" t="s">
        <v>8527</v>
      </c>
      <c r="G373" s="218" t="s">
        <v>326</v>
      </c>
      <c r="H373" s="219">
        <v>1</v>
      </c>
      <c r="I373" s="220"/>
      <c r="J373" s="221">
        <f>ROUND(I373*H373,2)</f>
        <v>0</v>
      </c>
      <c r="K373" s="217" t="s">
        <v>19</v>
      </c>
      <c r="L373" s="47"/>
      <c r="M373" s="222" t="s">
        <v>19</v>
      </c>
      <c r="N373" s="223" t="s">
        <v>40</v>
      </c>
      <c r="O373" s="87"/>
      <c r="P373" s="224">
        <f>O373*H373</f>
        <v>0</v>
      </c>
      <c r="Q373" s="224">
        <v>0</v>
      </c>
      <c r="R373" s="224">
        <f>Q373*H373</f>
        <v>0</v>
      </c>
      <c r="S373" s="224">
        <v>0</v>
      </c>
      <c r="T373" s="225">
        <f>S373*H373</f>
        <v>0</v>
      </c>
      <c r="U373" s="41"/>
      <c r="V373" s="41"/>
      <c r="W373" s="41"/>
      <c r="X373" s="41"/>
      <c r="Y373" s="41"/>
      <c r="Z373" s="41"/>
      <c r="AA373" s="41"/>
      <c r="AB373" s="41"/>
      <c r="AC373" s="41"/>
      <c r="AD373" s="41"/>
      <c r="AE373" s="41"/>
      <c r="AR373" s="226" t="s">
        <v>200</v>
      </c>
      <c r="AT373" s="226" t="s">
        <v>195</v>
      </c>
      <c r="AU373" s="226" t="s">
        <v>76</v>
      </c>
      <c r="AY373" s="20" t="s">
        <v>193</v>
      </c>
      <c r="BE373" s="227">
        <f>IF(N373="základní",J373,0)</f>
        <v>0</v>
      </c>
      <c r="BF373" s="227">
        <f>IF(N373="snížená",J373,0)</f>
        <v>0</v>
      </c>
      <c r="BG373" s="227">
        <f>IF(N373="zákl. přenesená",J373,0)</f>
        <v>0</v>
      </c>
      <c r="BH373" s="227">
        <f>IF(N373="sníž. přenesená",J373,0)</f>
        <v>0</v>
      </c>
      <c r="BI373" s="227">
        <f>IF(N373="nulová",J373,0)</f>
        <v>0</v>
      </c>
      <c r="BJ373" s="20" t="s">
        <v>76</v>
      </c>
      <c r="BK373" s="227">
        <f>ROUND(I373*H373,2)</f>
        <v>0</v>
      </c>
      <c r="BL373" s="20" t="s">
        <v>200</v>
      </c>
      <c r="BM373" s="226" t="s">
        <v>4739</v>
      </c>
    </row>
    <row r="374" s="2" customFormat="1">
      <c r="A374" s="41"/>
      <c r="B374" s="42"/>
      <c r="C374" s="43"/>
      <c r="D374" s="228" t="s">
        <v>202</v>
      </c>
      <c r="E374" s="43"/>
      <c r="F374" s="229" t="s">
        <v>8527</v>
      </c>
      <c r="G374" s="43"/>
      <c r="H374" s="43"/>
      <c r="I374" s="230"/>
      <c r="J374" s="43"/>
      <c r="K374" s="43"/>
      <c r="L374" s="47"/>
      <c r="M374" s="231"/>
      <c r="N374" s="232"/>
      <c r="O374" s="87"/>
      <c r="P374" s="87"/>
      <c r="Q374" s="87"/>
      <c r="R374" s="87"/>
      <c r="S374" s="87"/>
      <c r="T374" s="88"/>
      <c r="U374" s="41"/>
      <c r="V374" s="41"/>
      <c r="W374" s="41"/>
      <c r="X374" s="41"/>
      <c r="Y374" s="41"/>
      <c r="Z374" s="41"/>
      <c r="AA374" s="41"/>
      <c r="AB374" s="41"/>
      <c r="AC374" s="41"/>
      <c r="AD374" s="41"/>
      <c r="AE374" s="41"/>
      <c r="AT374" s="20" t="s">
        <v>202</v>
      </c>
      <c r="AU374" s="20" t="s">
        <v>76</v>
      </c>
    </row>
    <row r="375" s="2" customFormat="1" ht="16.5" customHeight="1">
      <c r="A375" s="41"/>
      <c r="B375" s="42"/>
      <c r="C375" s="215" t="s">
        <v>2541</v>
      </c>
      <c r="D375" s="215" t="s">
        <v>195</v>
      </c>
      <c r="E375" s="216" t="s">
        <v>8528</v>
      </c>
      <c r="F375" s="217" t="s">
        <v>8529</v>
      </c>
      <c r="G375" s="218" t="s">
        <v>326</v>
      </c>
      <c r="H375" s="219">
        <v>1</v>
      </c>
      <c r="I375" s="220"/>
      <c r="J375" s="221">
        <f>ROUND(I375*H375,2)</f>
        <v>0</v>
      </c>
      <c r="K375" s="217" t="s">
        <v>19</v>
      </c>
      <c r="L375" s="47"/>
      <c r="M375" s="222" t="s">
        <v>19</v>
      </c>
      <c r="N375" s="223" t="s">
        <v>40</v>
      </c>
      <c r="O375" s="87"/>
      <c r="P375" s="224">
        <f>O375*H375</f>
        <v>0</v>
      </c>
      <c r="Q375" s="224">
        <v>0</v>
      </c>
      <c r="R375" s="224">
        <f>Q375*H375</f>
        <v>0</v>
      </c>
      <c r="S375" s="224">
        <v>0</v>
      </c>
      <c r="T375" s="225">
        <f>S375*H375</f>
        <v>0</v>
      </c>
      <c r="U375" s="41"/>
      <c r="V375" s="41"/>
      <c r="W375" s="41"/>
      <c r="X375" s="41"/>
      <c r="Y375" s="41"/>
      <c r="Z375" s="41"/>
      <c r="AA375" s="41"/>
      <c r="AB375" s="41"/>
      <c r="AC375" s="41"/>
      <c r="AD375" s="41"/>
      <c r="AE375" s="41"/>
      <c r="AR375" s="226" t="s">
        <v>200</v>
      </c>
      <c r="AT375" s="226" t="s">
        <v>195</v>
      </c>
      <c r="AU375" s="226" t="s">
        <v>76</v>
      </c>
      <c r="AY375" s="20" t="s">
        <v>193</v>
      </c>
      <c r="BE375" s="227">
        <f>IF(N375="základní",J375,0)</f>
        <v>0</v>
      </c>
      <c r="BF375" s="227">
        <f>IF(N375="snížená",J375,0)</f>
        <v>0</v>
      </c>
      <c r="BG375" s="227">
        <f>IF(N375="zákl. přenesená",J375,0)</f>
        <v>0</v>
      </c>
      <c r="BH375" s="227">
        <f>IF(N375="sníž. přenesená",J375,0)</f>
        <v>0</v>
      </c>
      <c r="BI375" s="227">
        <f>IF(N375="nulová",J375,0)</f>
        <v>0</v>
      </c>
      <c r="BJ375" s="20" t="s">
        <v>76</v>
      </c>
      <c r="BK375" s="227">
        <f>ROUND(I375*H375,2)</f>
        <v>0</v>
      </c>
      <c r="BL375" s="20" t="s">
        <v>200</v>
      </c>
      <c r="BM375" s="226" t="s">
        <v>4769</v>
      </c>
    </row>
    <row r="376" s="2" customFormat="1">
      <c r="A376" s="41"/>
      <c r="B376" s="42"/>
      <c r="C376" s="43"/>
      <c r="D376" s="228" t="s">
        <v>202</v>
      </c>
      <c r="E376" s="43"/>
      <c r="F376" s="229" t="s">
        <v>8529</v>
      </c>
      <c r="G376" s="43"/>
      <c r="H376" s="43"/>
      <c r="I376" s="230"/>
      <c r="J376" s="43"/>
      <c r="K376" s="43"/>
      <c r="L376" s="47"/>
      <c r="M376" s="231"/>
      <c r="N376" s="232"/>
      <c r="O376" s="87"/>
      <c r="P376" s="87"/>
      <c r="Q376" s="87"/>
      <c r="R376" s="87"/>
      <c r="S376" s="87"/>
      <c r="T376" s="88"/>
      <c r="U376" s="41"/>
      <c r="V376" s="41"/>
      <c r="W376" s="41"/>
      <c r="X376" s="41"/>
      <c r="Y376" s="41"/>
      <c r="Z376" s="41"/>
      <c r="AA376" s="41"/>
      <c r="AB376" s="41"/>
      <c r="AC376" s="41"/>
      <c r="AD376" s="41"/>
      <c r="AE376" s="41"/>
      <c r="AT376" s="20" t="s">
        <v>202</v>
      </c>
      <c r="AU376" s="20" t="s">
        <v>76</v>
      </c>
    </row>
    <row r="377" s="2" customFormat="1" ht="16.5" customHeight="1">
      <c r="A377" s="41"/>
      <c r="B377" s="42"/>
      <c r="C377" s="215" t="s">
        <v>2547</v>
      </c>
      <c r="D377" s="215" t="s">
        <v>195</v>
      </c>
      <c r="E377" s="216" t="s">
        <v>8530</v>
      </c>
      <c r="F377" s="217" t="s">
        <v>8531</v>
      </c>
      <c r="G377" s="218" t="s">
        <v>326</v>
      </c>
      <c r="H377" s="219">
        <v>1</v>
      </c>
      <c r="I377" s="220"/>
      <c r="J377" s="221">
        <f>ROUND(I377*H377,2)</f>
        <v>0</v>
      </c>
      <c r="K377" s="217" t="s">
        <v>19</v>
      </c>
      <c r="L377" s="47"/>
      <c r="M377" s="222" t="s">
        <v>19</v>
      </c>
      <c r="N377" s="223" t="s">
        <v>40</v>
      </c>
      <c r="O377" s="87"/>
      <c r="P377" s="224">
        <f>O377*H377</f>
        <v>0</v>
      </c>
      <c r="Q377" s="224">
        <v>0</v>
      </c>
      <c r="R377" s="224">
        <f>Q377*H377</f>
        <v>0</v>
      </c>
      <c r="S377" s="224">
        <v>0</v>
      </c>
      <c r="T377" s="225">
        <f>S377*H377</f>
        <v>0</v>
      </c>
      <c r="U377" s="41"/>
      <c r="V377" s="41"/>
      <c r="W377" s="41"/>
      <c r="X377" s="41"/>
      <c r="Y377" s="41"/>
      <c r="Z377" s="41"/>
      <c r="AA377" s="41"/>
      <c r="AB377" s="41"/>
      <c r="AC377" s="41"/>
      <c r="AD377" s="41"/>
      <c r="AE377" s="41"/>
      <c r="AR377" s="226" t="s">
        <v>200</v>
      </c>
      <c r="AT377" s="226" t="s">
        <v>195</v>
      </c>
      <c r="AU377" s="226" t="s">
        <v>76</v>
      </c>
      <c r="AY377" s="20" t="s">
        <v>193</v>
      </c>
      <c r="BE377" s="227">
        <f>IF(N377="základní",J377,0)</f>
        <v>0</v>
      </c>
      <c r="BF377" s="227">
        <f>IF(N377="snížená",J377,0)</f>
        <v>0</v>
      </c>
      <c r="BG377" s="227">
        <f>IF(N377="zákl. přenesená",J377,0)</f>
        <v>0</v>
      </c>
      <c r="BH377" s="227">
        <f>IF(N377="sníž. přenesená",J377,0)</f>
        <v>0</v>
      </c>
      <c r="BI377" s="227">
        <f>IF(N377="nulová",J377,0)</f>
        <v>0</v>
      </c>
      <c r="BJ377" s="20" t="s">
        <v>76</v>
      </c>
      <c r="BK377" s="227">
        <f>ROUND(I377*H377,2)</f>
        <v>0</v>
      </c>
      <c r="BL377" s="20" t="s">
        <v>200</v>
      </c>
      <c r="BM377" s="226" t="s">
        <v>4783</v>
      </c>
    </row>
    <row r="378" s="2" customFormat="1">
      <c r="A378" s="41"/>
      <c r="B378" s="42"/>
      <c r="C378" s="43"/>
      <c r="D378" s="228" t="s">
        <v>202</v>
      </c>
      <c r="E378" s="43"/>
      <c r="F378" s="229" t="s">
        <v>8531</v>
      </c>
      <c r="G378" s="43"/>
      <c r="H378" s="43"/>
      <c r="I378" s="230"/>
      <c r="J378" s="43"/>
      <c r="K378" s="43"/>
      <c r="L378" s="47"/>
      <c r="M378" s="231"/>
      <c r="N378" s="232"/>
      <c r="O378" s="87"/>
      <c r="P378" s="87"/>
      <c r="Q378" s="87"/>
      <c r="R378" s="87"/>
      <c r="S378" s="87"/>
      <c r="T378" s="88"/>
      <c r="U378" s="41"/>
      <c r="V378" s="41"/>
      <c r="W378" s="41"/>
      <c r="X378" s="41"/>
      <c r="Y378" s="41"/>
      <c r="Z378" s="41"/>
      <c r="AA378" s="41"/>
      <c r="AB378" s="41"/>
      <c r="AC378" s="41"/>
      <c r="AD378" s="41"/>
      <c r="AE378" s="41"/>
      <c r="AT378" s="20" t="s">
        <v>202</v>
      </c>
      <c r="AU378" s="20" t="s">
        <v>76</v>
      </c>
    </row>
    <row r="379" s="2" customFormat="1" ht="16.5" customHeight="1">
      <c r="A379" s="41"/>
      <c r="B379" s="42"/>
      <c r="C379" s="215" t="s">
        <v>2553</v>
      </c>
      <c r="D379" s="215" t="s">
        <v>195</v>
      </c>
      <c r="E379" s="216" t="s">
        <v>8532</v>
      </c>
      <c r="F379" s="217" t="s">
        <v>8533</v>
      </c>
      <c r="G379" s="218" t="s">
        <v>326</v>
      </c>
      <c r="H379" s="219">
        <v>1</v>
      </c>
      <c r="I379" s="220"/>
      <c r="J379" s="221">
        <f>ROUND(I379*H379,2)</f>
        <v>0</v>
      </c>
      <c r="K379" s="217" t="s">
        <v>19</v>
      </c>
      <c r="L379" s="47"/>
      <c r="M379" s="222" t="s">
        <v>19</v>
      </c>
      <c r="N379" s="223" t="s">
        <v>40</v>
      </c>
      <c r="O379" s="87"/>
      <c r="P379" s="224">
        <f>O379*H379</f>
        <v>0</v>
      </c>
      <c r="Q379" s="224">
        <v>0</v>
      </c>
      <c r="R379" s="224">
        <f>Q379*H379</f>
        <v>0</v>
      </c>
      <c r="S379" s="224">
        <v>0</v>
      </c>
      <c r="T379" s="225">
        <f>S379*H379</f>
        <v>0</v>
      </c>
      <c r="U379" s="41"/>
      <c r="V379" s="41"/>
      <c r="W379" s="41"/>
      <c r="X379" s="41"/>
      <c r="Y379" s="41"/>
      <c r="Z379" s="41"/>
      <c r="AA379" s="41"/>
      <c r="AB379" s="41"/>
      <c r="AC379" s="41"/>
      <c r="AD379" s="41"/>
      <c r="AE379" s="41"/>
      <c r="AR379" s="226" t="s">
        <v>200</v>
      </c>
      <c r="AT379" s="226" t="s">
        <v>195</v>
      </c>
      <c r="AU379" s="226" t="s">
        <v>76</v>
      </c>
      <c r="AY379" s="20" t="s">
        <v>193</v>
      </c>
      <c r="BE379" s="227">
        <f>IF(N379="základní",J379,0)</f>
        <v>0</v>
      </c>
      <c r="BF379" s="227">
        <f>IF(N379="snížená",J379,0)</f>
        <v>0</v>
      </c>
      <c r="BG379" s="227">
        <f>IF(N379="zákl. přenesená",J379,0)</f>
        <v>0</v>
      </c>
      <c r="BH379" s="227">
        <f>IF(N379="sníž. přenesená",J379,0)</f>
        <v>0</v>
      </c>
      <c r="BI379" s="227">
        <f>IF(N379="nulová",J379,0)</f>
        <v>0</v>
      </c>
      <c r="BJ379" s="20" t="s">
        <v>76</v>
      </c>
      <c r="BK379" s="227">
        <f>ROUND(I379*H379,2)</f>
        <v>0</v>
      </c>
      <c r="BL379" s="20" t="s">
        <v>200</v>
      </c>
      <c r="BM379" s="226" t="s">
        <v>4795</v>
      </c>
    </row>
    <row r="380" s="2" customFormat="1">
      <c r="A380" s="41"/>
      <c r="B380" s="42"/>
      <c r="C380" s="43"/>
      <c r="D380" s="228" t="s">
        <v>202</v>
      </c>
      <c r="E380" s="43"/>
      <c r="F380" s="229" t="s">
        <v>8533</v>
      </c>
      <c r="G380" s="43"/>
      <c r="H380" s="43"/>
      <c r="I380" s="230"/>
      <c r="J380" s="43"/>
      <c r="K380" s="43"/>
      <c r="L380" s="47"/>
      <c r="M380" s="231"/>
      <c r="N380" s="232"/>
      <c r="O380" s="87"/>
      <c r="P380" s="87"/>
      <c r="Q380" s="87"/>
      <c r="R380" s="87"/>
      <c r="S380" s="87"/>
      <c r="T380" s="88"/>
      <c r="U380" s="41"/>
      <c r="V380" s="41"/>
      <c r="W380" s="41"/>
      <c r="X380" s="41"/>
      <c r="Y380" s="41"/>
      <c r="Z380" s="41"/>
      <c r="AA380" s="41"/>
      <c r="AB380" s="41"/>
      <c r="AC380" s="41"/>
      <c r="AD380" s="41"/>
      <c r="AE380" s="41"/>
      <c r="AT380" s="20" t="s">
        <v>202</v>
      </c>
      <c r="AU380" s="20" t="s">
        <v>76</v>
      </c>
    </row>
    <row r="381" s="12" customFormat="1" ht="25.92" customHeight="1">
      <c r="A381" s="12"/>
      <c r="B381" s="199"/>
      <c r="C381" s="200"/>
      <c r="D381" s="201" t="s">
        <v>68</v>
      </c>
      <c r="E381" s="202" t="s">
        <v>7544</v>
      </c>
      <c r="F381" s="202" t="s">
        <v>8534</v>
      </c>
      <c r="G381" s="200"/>
      <c r="H381" s="200"/>
      <c r="I381" s="203"/>
      <c r="J381" s="204">
        <f>BK381</f>
        <v>0</v>
      </c>
      <c r="K381" s="200"/>
      <c r="L381" s="205"/>
      <c r="M381" s="206"/>
      <c r="N381" s="207"/>
      <c r="O381" s="207"/>
      <c r="P381" s="208">
        <f>SUM(P382:P401)</f>
        <v>0</v>
      </c>
      <c r="Q381" s="207"/>
      <c r="R381" s="208">
        <f>SUM(R382:R401)</f>
        <v>0</v>
      </c>
      <c r="S381" s="207"/>
      <c r="T381" s="209">
        <f>SUM(T382:T401)</f>
        <v>0</v>
      </c>
      <c r="U381" s="12"/>
      <c r="V381" s="12"/>
      <c r="W381" s="12"/>
      <c r="X381" s="12"/>
      <c r="Y381" s="12"/>
      <c r="Z381" s="12"/>
      <c r="AA381" s="12"/>
      <c r="AB381" s="12"/>
      <c r="AC381" s="12"/>
      <c r="AD381" s="12"/>
      <c r="AE381" s="12"/>
      <c r="AR381" s="210" t="s">
        <v>76</v>
      </c>
      <c r="AT381" s="211" t="s">
        <v>68</v>
      </c>
      <c r="AU381" s="211" t="s">
        <v>69</v>
      </c>
      <c r="AY381" s="210" t="s">
        <v>193</v>
      </c>
      <c r="BK381" s="212">
        <f>SUM(BK382:BK401)</f>
        <v>0</v>
      </c>
    </row>
    <row r="382" s="2" customFormat="1" ht="16.5" customHeight="1">
      <c r="A382" s="41"/>
      <c r="B382" s="42"/>
      <c r="C382" s="215" t="s">
        <v>2560</v>
      </c>
      <c r="D382" s="215" t="s">
        <v>195</v>
      </c>
      <c r="E382" s="216" t="s">
        <v>8535</v>
      </c>
      <c r="F382" s="217" t="s">
        <v>8536</v>
      </c>
      <c r="G382" s="218" t="s">
        <v>326</v>
      </c>
      <c r="H382" s="219">
        <v>1</v>
      </c>
      <c r="I382" s="220"/>
      <c r="J382" s="221">
        <f>ROUND(I382*H382,2)</f>
        <v>0</v>
      </c>
      <c r="K382" s="217" t="s">
        <v>19</v>
      </c>
      <c r="L382" s="47"/>
      <c r="M382" s="222" t="s">
        <v>19</v>
      </c>
      <c r="N382" s="223" t="s">
        <v>40</v>
      </c>
      <c r="O382" s="87"/>
      <c r="P382" s="224">
        <f>O382*H382</f>
        <v>0</v>
      </c>
      <c r="Q382" s="224">
        <v>0</v>
      </c>
      <c r="R382" s="224">
        <f>Q382*H382</f>
        <v>0</v>
      </c>
      <c r="S382" s="224">
        <v>0</v>
      </c>
      <c r="T382" s="225">
        <f>S382*H382</f>
        <v>0</v>
      </c>
      <c r="U382" s="41"/>
      <c r="V382" s="41"/>
      <c r="W382" s="41"/>
      <c r="X382" s="41"/>
      <c r="Y382" s="41"/>
      <c r="Z382" s="41"/>
      <c r="AA382" s="41"/>
      <c r="AB382" s="41"/>
      <c r="AC382" s="41"/>
      <c r="AD382" s="41"/>
      <c r="AE382" s="41"/>
      <c r="AR382" s="226" t="s">
        <v>200</v>
      </c>
      <c r="AT382" s="226" t="s">
        <v>195</v>
      </c>
      <c r="AU382" s="226" t="s">
        <v>76</v>
      </c>
      <c r="AY382" s="20" t="s">
        <v>193</v>
      </c>
      <c r="BE382" s="227">
        <f>IF(N382="základní",J382,0)</f>
        <v>0</v>
      </c>
      <c r="BF382" s="227">
        <f>IF(N382="snížená",J382,0)</f>
        <v>0</v>
      </c>
      <c r="BG382" s="227">
        <f>IF(N382="zákl. přenesená",J382,0)</f>
        <v>0</v>
      </c>
      <c r="BH382" s="227">
        <f>IF(N382="sníž. přenesená",J382,0)</f>
        <v>0</v>
      </c>
      <c r="BI382" s="227">
        <f>IF(N382="nulová",J382,0)</f>
        <v>0</v>
      </c>
      <c r="BJ382" s="20" t="s">
        <v>76</v>
      </c>
      <c r="BK382" s="227">
        <f>ROUND(I382*H382,2)</f>
        <v>0</v>
      </c>
      <c r="BL382" s="20" t="s">
        <v>200</v>
      </c>
      <c r="BM382" s="226" t="s">
        <v>4816</v>
      </c>
    </row>
    <row r="383" s="2" customFormat="1">
      <c r="A383" s="41"/>
      <c r="B383" s="42"/>
      <c r="C383" s="43"/>
      <c r="D383" s="228" t="s">
        <v>202</v>
      </c>
      <c r="E383" s="43"/>
      <c r="F383" s="229" t="s">
        <v>8536</v>
      </c>
      <c r="G383" s="43"/>
      <c r="H383" s="43"/>
      <c r="I383" s="230"/>
      <c r="J383" s="43"/>
      <c r="K383" s="43"/>
      <c r="L383" s="47"/>
      <c r="M383" s="231"/>
      <c r="N383" s="232"/>
      <c r="O383" s="87"/>
      <c r="P383" s="87"/>
      <c r="Q383" s="87"/>
      <c r="R383" s="87"/>
      <c r="S383" s="87"/>
      <c r="T383" s="88"/>
      <c r="U383" s="41"/>
      <c r="V383" s="41"/>
      <c r="W383" s="41"/>
      <c r="X383" s="41"/>
      <c r="Y383" s="41"/>
      <c r="Z383" s="41"/>
      <c r="AA383" s="41"/>
      <c r="AB383" s="41"/>
      <c r="AC383" s="41"/>
      <c r="AD383" s="41"/>
      <c r="AE383" s="41"/>
      <c r="AT383" s="20" t="s">
        <v>202</v>
      </c>
      <c r="AU383" s="20" t="s">
        <v>76</v>
      </c>
    </row>
    <row r="384" s="2" customFormat="1" ht="16.5" customHeight="1">
      <c r="A384" s="41"/>
      <c r="B384" s="42"/>
      <c r="C384" s="215" t="s">
        <v>2564</v>
      </c>
      <c r="D384" s="215" t="s">
        <v>195</v>
      </c>
      <c r="E384" s="216" t="s">
        <v>8537</v>
      </c>
      <c r="F384" s="217" t="s">
        <v>8538</v>
      </c>
      <c r="G384" s="218" t="s">
        <v>326</v>
      </c>
      <c r="H384" s="219">
        <v>1</v>
      </c>
      <c r="I384" s="220"/>
      <c r="J384" s="221">
        <f>ROUND(I384*H384,2)</f>
        <v>0</v>
      </c>
      <c r="K384" s="217" t="s">
        <v>19</v>
      </c>
      <c r="L384" s="47"/>
      <c r="M384" s="222" t="s">
        <v>19</v>
      </c>
      <c r="N384" s="223" t="s">
        <v>40</v>
      </c>
      <c r="O384" s="87"/>
      <c r="P384" s="224">
        <f>O384*H384</f>
        <v>0</v>
      </c>
      <c r="Q384" s="224">
        <v>0</v>
      </c>
      <c r="R384" s="224">
        <f>Q384*H384</f>
        <v>0</v>
      </c>
      <c r="S384" s="224">
        <v>0</v>
      </c>
      <c r="T384" s="225">
        <f>S384*H384</f>
        <v>0</v>
      </c>
      <c r="U384" s="41"/>
      <c r="V384" s="41"/>
      <c r="W384" s="41"/>
      <c r="X384" s="41"/>
      <c r="Y384" s="41"/>
      <c r="Z384" s="41"/>
      <c r="AA384" s="41"/>
      <c r="AB384" s="41"/>
      <c r="AC384" s="41"/>
      <c r="AD384" s="41"/>
      <c r="AE384" s="41"/>
      <c r="AR384" s="226" t="s">
        <v>200</v>
      </c>
      <c r="AT384" s="226" t="s">
        <v>195</v>
      </c>
      <c r="AU384" s="226" t="s">
        <v>76</v>
      </c>
      <c r="AY384" s="20" t="s">
        <v>193</v>
      </c>
      <c r="BE384" s="227">
        <f>IF(N384="základní",J384,0)</f>
        <v>0</v>
      </c>
      <c r="BF384" s="227">
        <f>IF(N384="snížená",J384,0)</f>
        <v>0</v>
      </c>
      <c r="BG384" s="227">
        <f>IF(N384="zákl. přenesená",J384,0)</f>
        <v>0</v>
      </c>
      <c r="BH384" s="227">
        <f>IF(N384="sníž. přenesená",J384,0)</f>
        <v>0</v>
      </c>
      <c r="BI384" s="227">
        <f>IF(N384="nulová",J384,0)</f>
        <v>0</v>
      </c>
      <c r="BJ384" s="20" t="s">
        <v>76</v>
      </c>
      <c r="BK384" s="227">
        <f>ROUND(I384*H384,2)</f>
        <v>0</v>
      </c>
      <c r="BL384" s="20" t="s">
        <v>200</v>
      </c>
      <c r="BM384" s="226" t="s">
        <v>4836</v>
      </c>
    </row>
    <row r="385" s="2" customFormat="1">
      <c r="A385" s="41"/>
      <c r="B385" s="42"/>
      <c r="C385" s="43"/>
      <c r="D385" s="228" t="s">
        <v>202</v>
      </c>
      <c r="E385" s="43"/>
      <c r="F385" s="229" t="s">
        <v>8538</v>
      </c>
      <c r="G385" s="43"/>
      <c r="H385" s="43"/>
      <c r="I385" s="230"/>
      <c r="J385" s="43"/>
      <c r="K385" s="43"/>
      <c r="L385" s="47"/>
      <c r="M385" s="231"/>
      <c r="N385" s="232"/>
      <c r="O385" s="87"/>
      <c r="P385" s="87"/>
      <c r="Q385" s="87"/>
      <c r="R385" s="87"/>
      <c r="S385" s="87"/>
      <c r="T385" s="88"/>
      <c r="U385" s="41"/>
      <c r="V385" s="41"/>
      <c r="W385" s="41"/>
      <c r="X385" s="41"/>
      <c r="Y385" s="41"/>
      <c r="Z385" s="41"/>
      <c r="AA385" s="41"/>
      <c r="AB385" s="41"/>
      <c r="AC385" s="41"/>
      <c r="AD385" s="41"/>
      <c r="AE385" s="41"/>
      <c r="AT385" s="20" t="s">
        <v>202</v>
      </c>
      <c r="AU385" s="20" t="s">
        <v>76</v>
      </c>
    </row>
    <row r="386" s="2" customFormat="1" ht="16.5" customHeight="1">
      <c r="A386" s="41"/>
      <c r="B386" s="42"/>
      <c r="C386" s="215" t="s">
        <v>2570</v>
      </c>
      <c r="D386" s="215" t="s">
        <v>195</v>
      </c>
      <c r="E386" s="216" t="s">
        <v>8539</v>
      </c>
      <c r="F386" s="217" t="s">
        <v>8540</v>
      </c>
      <c r="G386" s="218" t="s">
        <v>326</v>
      </c>
      <c r="H386" s="219">
        <v>1</v>
      </c>
      <c r="I386" s="220"/>
      <c r="J386" s="221">
        <f>ROUND(I386*H386,2)</f>
        <v>0</v>
      </c>
      <c r="K386" s="217" t="s">
        <v>19</v>
      </c>
      <c r="L386" s="47"/>
      <c r="M386" s="222" t="s">
        <v>19</v>
      </c>
      <c r="N386" s="223" t="s">
        <v>40</v>
      </c>
      <c r="O386" s="87"/>
      <c r="P386" s="224">
        <f>O386*H386</f>
        <v>0</v>
      </c>
      <c r="Q386" s="224">
        <v>0</v>
      </c>
      <c r="R386" s="224">
        <f>Q386*H386</f>
        <v>0</v>
      </c>
      <c r="S386" s="224">
        <v>0</v>
      </c>
      <c r="T386" s="225">
        <f>S386*H386</f>
        <v>0</v>
      </c>
      <c r="U386" s="41"/>
      <c r="V386" s="41"/>
      <c r="W386" s="41"/>
      <c r="X386" s="41"/>
      <c r="Y386" s="41"/>
      <c r="Z386" s="41"/>
      <c r="AA386" s="41"/>
      <c r="AB386" s="41"/>
      <c r="AC386" s="41"/>
      <c r="AD386" s="41"/>
      <c r="AE386" s="41"/>
      <c r="AR386" s="226" t="s">
        <v>200</v>
      </c>
      <c r="AT386" s="226" t="s">
        <v>195</v>
      </c>
      <c r="AU386" s="226" t="s">
        <v>76</v>
      </c>
      <c r="AY386" s="20" t="s">
        <v>193</v>
      </c>
      <c r="BE386" s="227">
        <f>IF(N386="základní",J386,0)</f>
        <v>0</v>
      </c>
      <c r="BF386" s="227">
        <f>IF(N386="snížená",J386,0)</f>
        <v>0</v>
      </c>
      <c r="BG386" s="227">
        <f>IF(N386="zákl. přenesená",J386,0)</f>
        <v>0</v>
      </c>
      <c r="BH386" s="227">
        <f>IF(N386="sníž. přenesená",J386,0)</f>
        <v>0</v>
      </c>
      <c r="BI386" s="227">
        <f>IF(N386="nulová",J386,0)</f>
        <v>0</v>
      </c>
      <c r="BJ386" s="20" t="s">
        <v>76</v>
      </c>
      <c r="BK386" s="227">
        <f>ROUND(I386*H386,2)</f>
        <v>0</v>
      </c>
      <c r="BL386" s="20" t="s">
        <v>200</v>
      </c>
      <c r="BM386" s="226" t="s">
        <v>4840</v>
      </c>
    </row>
    <row r="387" s="2" customFormat="1">
      <c r="A387" s="41"/>
      <c r="B387" s="42"/>
      <c r="C387" s="43"/>
      <c r="D387" s="228" t="s">
        <v>202</v>
      </c>
      <c r="E387" s="43"/>
      <c r="F387" s="229" t="s">
        <v>8540</v>
      </c>
      <c r="G387" s="43"/>
      <c r="H387" s="43"/>
      <c r="I387" s="230"/>
      <c r="J387" s="43"/>
      <c r="K387" s="43"/>
      <c r="L387" s="47"/>
      <c r="M387" s="231"/>
      <c r="N387" s="232"/>
      <c r="O387" s="87"/>
      <c r="P387" s="87"/>
      <c r="Q387" s="87"/>
      <c r="R387" s="87"/>
      <c r="S387" s="87"/>
      <c r="T387" s="88"/>
      <c r="U387" s="41"/>
      <c r="V387" s="41"/>
      <c r="W387" s="41"/>
      <c r="X387" s="41"/>
      <c r="Y387" s="41"/>
      <c r="Z387" s="41"/>
      <c r="AA387" s="41"/>
      <c r="AB387" s="41"/>
      <c r="AC387" s="41"/>
      <c r="AD387" s="41"/>
      <c r="AE387" s="41"/>
      <c r="AT387" s="20" t="s">
        <v>202</v>
      </c>
      <c r="AU387" s="20" t="s">
        <v>76</v>
      </c>
    </row>
    <row r="388" s="2" customFormat="1" ht="16.5" customHeight="1">
      <c r="A388" s="41"/>
      <c r="B388" s="42"/>
      <c r="C388" s="215" t="s">
        <v>2574</v>
      </c>
      <c r="D388" s="215" t="s">
        <v>195</v>
      </c>
      <c r="E388" s="216" t="s">
        <v>8541</v>
      </c>
      <c r="F388" s="217" t="s">
        <v>8542</v>
      </c>
      <c r="G388" s="218" t="s">
        <v>326</v>
      </c>
      <c r="H388" s="219">
        <v>1</v>
      </c>
      <c r="I388" s="220"/>
      <c r="J388" s="221">
        <f>ROUND(I388*H388,2)</f>
        <v>0</v>
      </c>
      <c r="K388" s="217" t="s">
        <v>19</v>
      </c>
      <c r="L388" s="47"/>
      <c r="M388" s="222" t="s">
        <v>19</v>
      </c>
      <c r="N388" s="223" t="s">
        <v>40</v>
      </c>
      <c r="O388" s="87"/>
      <c r="P388" s="224">
        <f>O388*H388</f>
        <v>0</v>
      </c>
      <c r="Q388" s="224">
        <v>0</v>
      </c>
      <c r="R388" s="224">
        <f>Q388*H388</f>
        <v>0</v>
      </c>
      <c r="S388" s="224">
        <v>0</v>
      </c>
      <c r="T388" s="225">
        <f>S388*H388</f>
        <v>0</v>
      </c>
      <c r="U388" s="41"/>
      <c r="V388" s="41"/>
      <c r="W388" s="41"/>
      <c r="X388" s="41"/>
      <c r="Y388" s="41"/>
      <c r="Z388" s="41"/>
      <c r="AA388" s="41"/>
      <c r="AB388" s="41"/>
      <c r="AC388" s="41"/>
      <c r="AD388" s="41"/>
      <c r="AE388" s="41"/>
      <c r="AR388" s="226" t="s">
        <v>200</v>
      </c>
      <c r="AT388" s="226" t="s">
        <v>195</v>
      </c>
      <c r="AU388" s="226" t="s">
        <v>76</v>
      </c>
      <c r="AY388" s="20" t="s">
        <v>193</v>
      </c>
      <c r="BE388" s="227">
        <f>IF(N388="základní",J388,0)</f>
        <v>0</v>
      </c>
      <c r="BF388" s="227">
        <f>IF(N388="snížená",J388,0)</f>
        <v>0</v>
      </c>
      <c r="BG388" s="227">
        <f>IF(N388="zákl. přenesená",J388,0)</f>
        <v>0</v>
      </c>
      <c r="BH388" s="227">
        <f>IF(N388="sníž. přenesená",J388,0)</f>
        <v>0</v>
      </c>
      <c r="BI388" s="227">
        <f>IF(N388="nulová",J388,0)</f>
        <v>0</v>
      </c>
      <c r="BJ388" s="20" t="s">
        <v>76</v>
      </c>
      <c r="BK388" s="227">
        <f>ROUND(I388*H388,2)</f>
        <v>0</v>
      </c>
      <c r="BL388" s="20" t="s">
        <v>200</v>
      </c>
      <c r="BM388" s="226" t="s">
        <v>4851</v>
      </c>
    </row>
    <row r="389" s="2" customFormat="1">
      <c r="A389" s="41"/>
      <c r="B389" s="42"/>
      <c r="C389" s="43"/>
      <c r="D389" s="228" t="s">
        <v>202</v>
      </c>
      <c r="E389" s="43"/>
      <c r="F389" s="229" t="s">
        <v>8542</v>
      </c>
      <c r="G389" s="43"/>
      <c r="H389" s="43"/>
      <c r="I389" s="230"/>
      <c r="J389" s="43"/>
      <c r="K389" s="43"/>
      <c r="L389" s="47"/>
      <c r="M389" s="231"/>
      <c r="N389" s="232"/>
      <c r="O389" s="87"/>
      <c r="P389" s="87"/>
      <c r="Q389" s="87"/>
      <c r="R389" s="87"/>
      <c r="S389" s="87"/>
      <c r="T389" s="88"/>
      <c r="U389" s="41"/>
      <c r="V389" s="41"/>
      <c r="W389" s="41"/>
      <c r="X389" s="41"/>
      <c r="Y389" s="41"/>
      <c r="Z389" s="41"/>
      <c r="AA389" s="41"/>
      <c r="AB389" s="41"/>
      <c r="AC389" s="41"/>
      <c r="AD389" s="41"/>
      <c r="AE389" s="41"/>
      <c r="AT389" s="20" t="s">
        <v>202</v>
      </c>
      <c r="AU389" s="20" t="s">
        <v>76</v>
      </c>
    </row>
    <row r="390" s="2" customFormat="1" ht="16.5" customHeight="1">
      <c r="A390" s="41"/>
      <c r="B390" s="42"/>
      <c r="C390" s="215" t="s">
        <v>2578</v>
      </c>
      <c r="D390" s="215" t="s">
        <v>195</v>
      </c>
      <c r="E390" s="216" t="s">
        <v>8543</v>
      </c>
      <c r="F390" s="217" t="s">
        <v>8376</v>
      </c>
      <c r="G390" s="218" t="s">
        <v>326</v>
      </c>
      <c r="H390" s="219">
        <v>1</v>
      </c>
      <c r="I390" s="220"/>
      <c r="J390" s="221">
        <f>ROUND(I390*H390,2)</f>
        <v>0</v>
      </c>
      <c r="K390" s="217" t="s">
        <v>19</v>
      </c>
      <c r="L390" s="47"/>
      <c r="M390" s="222" t="s">
        <v>19</v>
      </c>
      <c r="N390" s="223" t="s">
        <v>40</v>
      </c>
      <c r="O390" s="87"/>
      <c r="P390" s="224">
        <f>O390*H390</f>
        <v>0</v>
      </c>
      <c r="Q390" s="224">
        <v>0</v>
      </c>
      <c r="R390" s="224">
        <f>Q390*H390</f>
        <v>0</v>
      </c>
      <c r="S390" s="224">
        <v>0</v>
      </c>
      <c r="T390" s="225">
        <f>S390*H390</f>
        <v>0</v>
      </c>
      <c r="U390" s="41"/>
      <c r="V390" s="41"/>
      <c r="W390" s="41"/>
      <c r="X390" s="41"/>
      <c r="Y390" s="41"/>
      <c r="Z390" s="41"/>
      <c r="AA390" s="41"/>
      <c r="AB390" s="41"/>
      <c r="AC390" s="41"/>
      <c r="AD390" s="41"/>
      <c r="AE390" s="41"/>
      <c r="AR390" s="226" t="s">
        <v>200</v>
      </c>
      <c r="AT390" s="226" t="s">
        <v>195</v>
      </c>
      <c r="AU390" s="226" t="s">
        <v>76</v>
      </c>
      <c r="AY390" s="20" t="s">
        <v>193</v>
      </c>
      <c r="BE390" s="227">
        <f>IF(N390="základní",J390,0)</f>
        <v>0</v>
      </c>
      <c r="BF390" s="227">
        <f>IF(N390="snížená",J390,0)</f>
        <v>0</v>
      </c>
      <c r="BG390" s="227">
        <f>IF(N390="zákl. přenesená",J390,0)</f>
        <v>0</v>
      </c>
      <c r="BH390" s="227">
        <f>IF(N390="sníž. přenesená",J390,0)</f>
        <v>0</v>
      </c>
      <c r="BI390" s="227">
        <f>IF(N390="nulová",J390,0)</f>
        <v>0</v>
      </c>
      <c r="BJ390" s="20" t="s">
        <v>76</v>
      </c>
      <c r="BK390" s="227">
        <f>ROUND(I390*H390,2)</f>
        <v>0</v>
      </c>
      <c r="BL390" s="20" t="s">
        <v>200</v>
      </c>
      <c r="BM390" s="226" t="s">
        <v>4862</v>
      </c>
    </row>
    <row r="391" s="2" customFormat="1">
      <c r="A391" s="41"/>
      <c r="B391" s="42"/>
      <c r="C391" s="43"/>
      <c r="D391" s="228" t="s">
        <v>202</v>
      </c>
      <c r="E391" s="43"/>
      <c r="F391" s="229" t="s">
        <v>8376</v>
      </c>
      <c r="G391" s="43"/>
      <c r="H391" s="43"/>
      <c r="I391" s="230"/>
      <c r="J391" s="43"/>
      <c r="K391" s="43"/>
      <c r="L391" s="47"/>
      <c r="M391" s="231"/>
      <c r="N391" s="232"/>
      <c r="O391" s="87"/>
      <c r="P391" s="87"/>
      <c r="Q391" s="87"/>
      <c r="R391" s="87"/>
      <c r="S391" s="87"/>
      <c r="T391" s="88"/>
      <c r="U391" s="41"/>
      <c r="V391" s="41"/>
      <c r="W391" s="41"/>
      <c r="X391" s="41"/>
      <c r="Y391" s="41"/>
      <c r="Z391" s="41"/>
      <c r="AA391" s="41"/>
      <c r="AB391" s="41"/>
      <c r="AC391" s="41"/>
      <c r="AD391" s="41"/>
      <c r="AE391" s="41"/>
      <c r="AT391" s="20" t="s">
        <v>202</v>
      </c>
      <c r="AU391" s="20" t="s">
        <v>76</v>
      </c>
    </row>
    <row r="392" s="2" customFormat="1" ht="16.5" customHeight="1">
      <c r="A392" s="41"/>
      <c r="B392" s="42"/>
      <c r="C392" s="215" t="s">
        <v>2582</v>
      </c>
      <c r="D392" s="215" t="s">
        <v>195</v>
      </c>
      <c r="E392" s="216" t="s">
        <v>8544</v>
      </c>
      <c r="F392" s="217" t="s">
        <v>8545</v>
      </c>
      <c r="G392" s="218" t="s">
        <v>326</v>
      </c>
      <c r="H392" s="219">
        <v>1</v>
      </c>
      <c r="I392" s="220"/>
      <c r="J392" s="221">
        <f>ROUND(I392*H392,2)</f>
        <v>0</v>
      </c>
      <c r="K392" s="217" t="s">
        <v>19</v>
      </c>
      <c r="L392" s="47"/>
      <c r="M392" s="222" t="s">
        <v>19</v>
      </c>
      <c r="N392" s="223" t="s">
        <v>40</v>
      </c>
      <c r="O392" s="87"/>
      <c r="P392" s="224">
        <f>O392*H392</f>
        <v>0</v>
      </c>
      <c r="Q392" s="224">
        <v>0</v>
      </c>
      <c r="R392" s="224">
        <f>Q392*H392</f>
        <v>0</v>
      </c>
      <c r="S392" s="224">
        <v>0</v>
      </c>
      <c r="T392" s="225">
        <f>S392*H392</f>
        <v>0</v>
      </c>
      <c r="U392" s="41"/>
      <c r="V392" s="41"/>
      <c r="W392" s="41"/>
      <c r="X392" s="41"/>
      <c r="Y392" s="41"/>
      <c r="Z392" s="41"/>
      <c r="AA392" s="41"/>
      <c r="AB392" s="41"/>
      <c r="AC392" s="41"/>
      <c r="AD392" s="41"/>
      <c r="AE392" s="41"/>
      <c r="AR392" s="226" t="s">
        <v>200</v>
      </c>
      <c r="AT392" s="226" t="s">
        <v>195</v>
      </c>
      <c r="AU392" s="226" t="s">
        <v>76</v>
      </c>
      <c r="AY392" s="20" t="s">
        <v>193</v>
      </c>
      <c r="BE392" s="227">
        <f>IF(N392="základní",J392,0)</f>
        <v>0</v>
      </c>
      <c r="BF392" s="227">
        <f>IF(N392="snížená",J392,0)</f>
        <v>0</v>
      </c>
      <c r="BG392" s="227">
        <f>IF(N392="zákl. přenesená",J392,0)</f>
        <v>0</v>
      </c>
      <c r="BH392" s="227">
        <f>IF(N392="sníž. přenesená",J392,0)</f>
        <v>0</v>
      </c>
      <c r="BI392" s="227">
        <f>IF(N392="nulová",J392,0)</f>
        <v>0</v>
      </c>
      <c r="BJ392" s="20" t="s">
        <v>76</v>
      </c>
      <c r="BK392" s="227">
        <f>ROUND(I392*H392,2)</f>
        <v>0</v>
      </c>
      <c r="BL392" s="20" t="s">
        <v>200</v>
      </c>
      <c r="BM392" s="226" t="s">
        <v>500</v>
      </c>
    </row>
    <row r="393" s="2" customFormat="1">
      <c r="A393" s="41"/>
      <c r="B393" s="42"/>
      <c r="C393" s="43"/>
      <c r="D393" s="228" t="s">
        <v>202</v>
      </c>
      <c r="E393" s="43"/>
      <c r="F393" s="229" t="s">
        <v>8545</v>
      </c>
      <c r="G393" s="43"/>
      <c r="H393" s="43"/>
      <c r="I393" s="230"/>
      <c r="J393" s="43"/>
      <c r="K393" s="43"/>
      <c r="L393" s="47"/>
      <c r="M393" s="231"/>
      <c r="N393" s="232"/>
      <c r="O393" s="87"/>
      <c r="P393" s="87"/>
      <c r="Q393" s="87"/>
      <c r="R393" s="87"/>
      <c r="S393" s="87"/>
      <c r="T393" s="88"/>
      <c r="U393" s="41"/>
      <c r="V393" s="41"/>
      <c r="W393" s="41"/>
      <c r="X393" s="41"/>
      <c r="Y393" s="41"/>
      <c r="Z393" s="41"/>
      <c r="AA393" s="41"/>
      <c r="AB393" s="41"/>
      <c r="AC393" s="41"/>
      <c r="AD393" s="41"/>
      <c r="AE393" s="41"/>
      <c r="AT393" s="20" t="s">
        <v>202</v>
      </c>
      <c r="AU393" s="20" t="s">
        <v>76</v>
      </c>
    </row>
    <row r="394" s="2" customFormat="1" ht="16.5" customHeight="1">
      <c r="A394" s="41"/>
      <c r="B394" s="42"/>
      <c r="C394" s="215" t="s">
        <v>2586</v>
      </c>
      <c r="D394" s="215" t="s">
        <v>195</v>
      </c>
      <c r="E394" s="216" t="s">
        <v>8546</v>
      </c>
      <c r="F394" s="217" t="s">
        <v>8547</v>
      </c>
      <c r="G394" s="218" t="s">
        <v>326</v>
      </c>
      <c r="H394" s="219">
        <v>1</v>
      </c>
      <c r="I394" s="220"/>
      <c r="J394" s="221">
        <f>ROUND(I394*H394,2)</f>
        <v>0</v>
      </c>
      <c r="K394" s="217" t="s">
        <v>19</v>
      </c>
      <c r="L394" s="47"/>
      <c r="M394" s="222" t="s">
        <v>19</v>
      </c>
      <c r="N394" s="223" t="s">
        <v>40</v>
      </c>
      <c r="O394" s="87"/>
      <c r="P394" s="224">
        <f>O394*H394</f>
        <v>0</v>
      </c>
      <c r="Q394" s="224">
        <v>0</v>
      </c>
      <c r="R394" s="224">
        <f>Q394*H394</f>
        <v>0</v>
      </c>
      <c r="S394" s="224">
        <v>0</v>
      </c>
      <c r="T394" s="225">
        <f>S394*H394</f>
        <v>0</v>
      </c>
      <c r="U394" s="41"/>
      <c r="V394" s="41"/>
      <c r="W394" s="41"/>
      <c r="X394" s="41"/>
      <c r="Y394" s="41"/>
      <c r="Z394" s="41"/>
      <c r="AA394" s="41"/>
      <c r="AB394" s="41"/>
      <c r="AC394" s="41"/>
      <c r="AD394" s="41"/>
      <c r="AE394" s="41"/>
      <c r="AR394" s="226" t="s">
        <v>200</v>
      </c>
      <c r="AT394" s="226" t="s">
        <v>195</v>
      </c>
      <c r="AU394" s="226" t="s">
        <v>76</v>
      </c>
      <c r="AY394" s="20" t="s">
        <v>193</v>
      </c>
      <c r="BE394" s="227">
        <f>IF(N394="základní",J394,0)</f>
        <v>0</v>
      </c>
      <c r="BF394" s="227">
        <f>IF(N394="snížená",J394,0)</f>
        <v>0</v>
      </c>
      <c r="BG394" s="227">
        <f>IF(N394="zákl. přenesená",J394,0)</f>
        <v>0</v>
      </c>
      <c r="BH394" s="227">
        <f>IF(N394="sníž. přenesená",J394,0)</f>
        <v>0</v>
      </c>
      <c r="BI394" s="227">
        <f>IF(N394="nulová",J394,0)</f>
        <v>0</v>
      </c>
      <c r="BJ394" s="20" t="s">
        <v>76</v>
      </c>
      <c r="BK394" s="227">
        <f>ROUND(I394*H394,2)</f>
        <v>0</v>
      </c>
      <c r="BL394" s="20" t="s">
        <v>200</v>
      </c>
      <c r="BM394" s="226" t="s">
        <v>4887</v>
      </c>
    </row>
    <row r="395" s="2" customFormat="1">
      <c r="A395" s="41"/>
      <c r="B395" s="42"/>
      <c r="C395" s="43"/>
      <c r="D395" s="228" t="s">
        <v>202</v>
      </c>
      <c r="E395" s="43"/>
      <c r="F395" s="229" t="s">
        <v>8547</v>
      </c>
      <c r="G395" s="43"/>
      <c r="H395" s="43"/>
      <c r="I395" s="230"/>
      <c r="J395" s="43"/>
      <c r="K395" s="43"/>
      <c r="L395" s="47"/>
      <c r="M395" s="231"/>
      <c r="N395" s="232"/>
      <c r="O395" s="87"/>
      <c r="P395" s="87"/>
      <c r="Q395" s="87"/>
      <c r="R395" s="87"/>
      <c r="S395" s="87"/>
      <c r="T395" s="88"/>
      <c r="U395" s="41"/>
      <c r="V395" s="41"/>
      <c r="W395" s="41"/>
      <c r="X395" s="41"/>
      <c r="Y395" s="41"/>
      <c r="Z395" s="41"/>
      <c r="AA395" s="41"/>
      <c r="AB395" s="41"/>
      <c r="AC395" s="41"/>
      <c r="AD395" s="41"/>
      <c r="AE395" s="41"/>
      <c r="AT395" s="20" t="s">
        <v>202</v>
      </c>
      <c r="AU395" s="20" t="s">
        <v>76</v>
      </c>
    </row>
    <row r="396" s="2" customFormat="1" ht="16.5" customHeight="1">
      <c r="A396" s="41"/>
      <c r="B396" s="42"/>
      <c r="C396" s="215" t="s">
        <v>2592</v>
      </c>
      <c r="D396" s="215" t="s">
        <v>195</v>
      </c>
      <c r="E396" s="216" t="s">
        <v>8548</v>
      </c>
      <c r="F396" s="217" t="s">
        <v>8549</v>
      </c>
      <c r="G396" s="218" t="s">
        <v>326</v>
      </c>
      <c r="H396" s="219">
        <v>1</v>
      </c>
      <c r="I396" s="220"/>
      <c r="J396" s="221">
        <f>ROUND(I396*H396,2)</f>
        <v>0</v>
      </c>
      <c r="K396" s="217" t="s">
        <v>19</v>
      </c>
      <c r="L396" s="47"/>
      <c r="M396" s="222" t="s">
        <v>19</v>
      </c>
      <c r="N396" s="223" t="s">
        <v>40</v>
      </c>
      <c r="O396" s="87"/>
      <c r="P396" s="224">
        <f>O396*H396</f>
        <v>0</v>
      </c>
      <c r="Q396" s="224">
        <v>0</v>
      </c>
      <c r="R396" s="224">
        <f>Q396*H396</f>
        <v>0</v>
      </c>
      <c r="S396" s="224">
        <v>0</v>
      </c>
      <c r="T396" s="225">
        <f>S396*H396</f>
        <v>0</v>
      </c>
      <c r="U396" s="41"/>
      <c r="V396" s="41"/>
      <c r="W396" s="41"/>
      <c r="X396" s="41"/>
      <c r="Y396" s="41"/>
      <c r="Z396" s="41"/>
      <c r="AA396" s="41"/>
      <c r="AB396" s="41"/>
      <c r="AC396" s="41"/>
      <c r="AD396" s="41"/>
      <c r="AE396" s="41"/>
      <c r="AR396" s="226" t="s">
        <v>200</v>
      </c>
      <c r="AT396" s="226" t="s">
        <v>195</v>
      </c>
      <c r="AU396" s="226" t="s">
        <v>76</v>
      </c>
      <c r="AY396" s="20" t="s">
        <v>193</v>
      </c>
      <c r="BE396" s="227">
        <f>IF(N396="základní",J396,0)</f>
        <v>0</v>
      </c>
      <c r="BF396" s="227">
        <f>IF(N396="snížená",J396,0)</f>
        <v>0</v>
      </c>
      <c r="BG396" s="227">
        <f>IF(N396="zákl. přenesená",J396,0)</f>
        <v>0</v>
      </c>
      <c r="BH396" s="227">
        <f>IF(N396="sníž. přenesená",J396,0)</f>
        <v>0</v>
      </c>
      <c r="BI396" s="227">
        <f>IF(N396="nulová",J396,0)</f>
        <v>0</v>
      </c>
      <c r="BJ396" s="20" t="s">
        <v>76</v>
      </c>
      <c r="BK396" s="227">
        <f>ROUND(I396*H396,2)</f>
        <v>0</v>
      </c>
      <c r="BL396" s="20" t="s">
        <v>200</v>
      </c>
      <c r="BM396" s="226" t="s">
        <v>4897</v>
      </c>
    </row>
    <row r="397" s="2" customFormat="1">
      <c r="A397" s="41"/>
      <c r="B397" s="42"/>
      <c r="C397" s="43"/>
      <c r="D397" s="228" t="s">
        <v>202</v>
      </c>
      <c r="E397" s="43"/>
      <c r="F397" s="229" t="s">
        <v>8549</v>
      </c>
      <c r="G397" s="43"/>
      <c r="H397" s="43"/>
      <c r="I397" s="230"/>
      <c r="J397" s="43"/>
      <c r="K397" s="43"/>
      <c r="L397" s="47"/>
      <c r="M397" s="231"/>
      <c r="N397" s="232"/>
      <c r="O397" s="87"/>
      <c r="P397" s="87"/>
      <c r="Q397" s="87"/>
      <c r="R397" s="87"/>
      <c r="S397" s="87"/>
      <c r="T397" s="88"/>
      <c r="U397" s="41"/>
      <c r="V397" s="41"/>
      <c r="W397" s="41"/>
      <c r="X397" s="41"/>
      <c r="Y397" s="41"/>
      <c r="Z397" s="41"/>
      <c r="AA397" s="41"/>
      <c r="AB397" s="41"/>
      <c r="AC397" s="41"/>
      <c r="AD397" s="41"/>
      <c r="AE397" s="41"/>
      <c r="AT397" s="20" t="s">
        <v>202</v>
      </c>
      <c r="AU397" s="20" t="s">
        <v>76</v>
      </c>
    </row>
    <row r="398" s="2" customFormat="1" ht="16.5" customHeight="1">
      <c r="A398" s="41"/>
      <c r="B398" s="42"/>
      <c r="C398" s="215" t="s">
        <v>2597</v>
      </c>
      <c r="D398" s="215" t="s">
        <v>195</v>
      </c>
      <c r="E398" s="216" t="s">
        <v>8550</v>
      </c>
      <c r="F398" s="217" t="s">
        <v>8551</v>
      </c>
      <c r="G398" s="218" t="s">
        <v>326</v>
      </c>
      <c r="H398" s="219">
        <v>1</v>
      </c>
      <c r="I398" s="220"/>
      <c r="J398" s="221">
        <f>ROUND(I398*H398,2)</f>
        <v>0</v>
      </c>
      <c r="K398" s="217" t="s">
        <v>19</v>
      </c>
      <c r="L398" s="47"/>
      <c r="M398" s="222" t="s">
        <v>19</v>
      </c>
      <c r="N398" s="223" t="s">
        <v>40</v>
      </c>
      <c r="O398" s="87"/>
      <c r="P398" s="224">
        <f>O398*H398</f>
        <v>0</v>
      </c>
      <c r="Q398" s="224">
        <v>0</v>
      </c>
      <c r="R398" s="224">
        <f>Q398*H398</f>
        <v>0</v>
      </c>
      <c r="S398" s="224">
        <v>0</v>
      </c>
      <c r="T398" s="225">
        <f>S398*H398</f>
        <v>0</v>
      </c>
      <c r="U398" s="41"/>
      <c r="V398" s="41"/>
      <c r="W398" s="41"/>
      <c r="X398" s="41"/>
      <c r="Y398" s="41"/>
      <c r="Z398" s="41"/>
      <c r="AA398" s="41"/>
      <c r="AB398" s="41"/>
      <c r="AC398" s="41"/>
      <c r="AD398" s="41"/>
      <c r="AE398" s="41"/>
      <c r="AR398" s="226" t="s">
        <v>200</v>
      </c>
      <c r="AT398" s="226" t="s">
        <v>195</v>
      </c>
      <c r="AU398" s="226" t="s">
        <v>76</v>
      </c>
      <c r="AY398" s="20" t="s">
        <v>193</v>
      </c>
      <c r="BE398" s="227">
        <f>IF(N398="základní",J398,0)</f>
        <v>0</v>
      </c>
      <c r="BF398" s="227">
        <f>IF(N398="snížená",J398,0)</f>
        <v>0</v>
      </c>
      <c r="BG398" s="227">
        <f>IF(N398="zákl. přenesená",J398,0)</f>
        <v>0</v>
      </c>
      <c r="BH398" s="227">
        <f>IF(N398="sníž. přenesená",J398,0)</f>
        <v>0</v>
      </c>
      <c r="BI398" s="227">
        <f>IF(N398="nulová",J398,0)</f>
        <v>0</v>
      </c>
      <c r="BJ398" s="20" t="s">
        <v>76</v>
      </c>
      <c r="BK398" s="227">
        <f>ROUND(I398*H398,2)</f>
        <v>0</v>
      </c>
      <c r="BL398" s="20" t="s">
        <v>200</v>
      </c>
      <c r="BM398" s="226" t="s">
        <v>4940</v>
      </c>
    </row>
    <row r="399" s="2" customFormat="1">
      <c r="A399" s="41"/>
      <c r="B399" s="42"/>
      <c r="C399" s="43"/>
      <c r="D399" s="228" t="s">
        <v>202</v>
      </c>
      <c r="E399" s="43"/>
      <c r="F399" s="229" t="s">
        <v>8551</v>
      </c>
      <c r="G399" s="43"/>
      <c r="H399" s="43"/>
      <c r="I399" s="230"/>
      <c r="J399" s="43"/>
      <c r="K399" s="43"/>
      <c r="L399" s="47"/>
      <c r="M399" s="231"/>
      <c r="N399" s="232"/>
      <c r="O399" s="87"/>
      <c r="P399" s="87"/>
      <c r="Q399" s="87"/>
      <c r="R399" s="87"/>
      <c r="S399" s="87"/>
      <c r="T399" s="88"/>
      <c r="U399" s="41"/>
      <c r="V399" s="41"/>
      <c r="W399" s="41"/>
      <c r="X399" s="41"/>
      <c r="Y399" s="41"/>
      <c r="Z399" s="41"/>
      <c r="AA399" s="41"/>
      <c r="AB399" s="41"/>
      <c r="AC399" s="41"/>
      <c r="AD399" s="41"/>
      <c r="AE399" s="41"/>
      <c r="AT399" s="20" t="s">
        <v>202</v>
      </c>
      <c r="AU399" s="20" t="s">
        <v>76</v>
      </c>
    </row>
    <row r="400" s="2" customFormat="1" ht="16.5" customHeight="1">
      <c r="A400" s="41"/>
      <c r="B400" s="42"/>
      <c r="C400" s="215" t="s">
        <v>2602</v>
      </c>
      <c r="D400" s="215" t="s">
        <v>195</v>
      </c>
      <c r="E400" s="216" t="s">
        <v>8552</v>
      </c>
      <c r="F400" s="217" t="s">
        <v>8553</v>
      </c>
      <c r="G400" s="218" t="s">
        <v>326</v>
      </c>
      <c r="H400" s="219">
        <v>1</v>
      </c>
      <c r="I400" s="220"/>
      <c r="J400" s="221">
        <f>ROUND(I400*H400,2)</f>
        <v>0</v>
      </c>
      <c r="K400" s="217" t="s">
        <v>19</v>
      </c>
      <c r="L400" s="47"/>
      <c r="M400" s="222" t="s">
        <v>19</v>
      </c>
      <c r="N400" s="223" t="s">
        <v>40</v>
      </c>
      <c r="O400" s="87"/>
      <c r="P400" s="224">
        <f>O400*H400</f>
        <v>0</v>
      </c>
      <c r="Q400" s="224">
        <v>0</v>
      </c>
      <c r="R400" s="224">
        <f>Q400*H400</f>
        <v>0</v>
      </c>
      <c r="S400" s="224">
        <v>0</v>
      </c>
      <c r="T400" s="225">
        <f>S400*H400</f>
        <v>0</v>
      </c>
      <c r="U400" s="41"/>
      <c r="V400" s="41"/>
      <c r="W400" s="41"/>
      <c r="X400" s="41"/>
      <c r="Y400" s="41"/>
      <c r="Z400" s="41"/>
      <c r="AA400" s="41"/>
      <c r="AB400" s="41"/>
      <c r="AC400" s="41"/>
      <c r="AD400" s="41"/>
      <c r="AE400" s="41"/>
      <c r="AR400" s="226" t="s">
        <v>200</v>
      </c>
      <c r="AT400" s="226" t="s">
        <v>195</v>
      </c>
      <c r="AU400" s="226" t="s">
        <v>76</v>
      </c>
      <c r="AY400" s="20" t="s">
        <v>193</v>
      </c>
      <c r="BE400" s="227">
        <f>IF(N400="základní",J400,0)</f>
        <v>0</v>
      </c>
      <c r="BF400" s="227">
        <f>IF(N400="snížená",J400,0)</f>
        <v>0</v>
      </c>
      <c r="BG400" s="227">
        <f>IF(N400="zákl. přenesená",J400,0)</f>
        <v>0</v>
      </c>
      <c r="BH400" s="227">
        <f>IF(N400="sníž. přenesená",J400,0)</f>
        <v>0</v>
      </c>
      <c r="BI400" s="227">
        <f>IF(N400="nulová",J400,0)</f>
        <v>0</v>
      </c>
      <c r="BJ400" s="20" t="s">
        <v>76</v>
      </c>
      <c r="BK400" s="227">
        <f>ROUND(I400*H400,2)</f>
        <v>0</v>
      </c>
      <c r="BL400" s="20" t="s">
        <v>200</v>
      </c>
      <c r="BM400" s="226" t="s">
        <v>4959</v>
      </c>
    </row>
    <row r="401" s="2" customFormat="1">
      <c r="A401" s="41"/>
      <c r="B401" s="42"/>
      <c r="C401" s="43"/>
      <c r="D401" s="228" t="s">
        <v>202</v>
      </c>
      <c r="E401" s="43"/>
      <c r="F401" s="229" t="s">
        <v>8553</v>
      </c>
      <c r="G401" s="43"/>
      <c r="H401" s="43"/>
      <c r="I401" s="230"/>
      <c r="J401" s="43"/>
      <c r="K401" s="43"/>
      <c r="L401" s="47"/>
      <c r="M401" s="295"/>
      <c r="N401" s="296"/>
      <c r="O401" s="297"/>
      <c r="P401" s="297"/>
      <c r="Q401" s="297"/>
      <c r="R401" s="297"/>
      <c r="S401" s="297"/>
      <c r="T401" s="298"/>
      <c r="U401" s="41"/>
      <c r="V401" s="41"/>
      <c r="W401" s="41"/>
      <c r="X401" s="41"/>
      <c r="Y401" s="41"/>
      <c r="Z401" s="41"/>
      <c r="AA401" s="41"/>
      <c r="AB401" s="41"/>
      <c r="AC401" s="41"/>
      <c r="AD401" s="41"/>
      <c r="AE401" s="41"/>
      <c r="AT401" s="20" t="s">
        <v>202</v>
      </c>
      <c r="AU401" s="20" t="s">
        <v>76</v>
      </c>
    </row>
    <row r="402" s="2" customFormat="1" ht="6.96" customHeight="1">
      <c r="A402" s="41"/>
      <c r="B402" s="62"/>
      <c r="C402" s="63"/>
      <c r="D402" s="63"/>
      <c r="E402" s="63"/>
      <c r="F402" s="63"/>
      <c r="G402" s="63"/>
      <c r="H402" s="63"/>
      <c r="I402" s="63"/>
      <c r="J402" s="63"/>
      <c r="K402" s="63"/>
      <c r="L402" s="47"/>
      <c r="M402" s="41"/>
      <c r="O402" s="41"/>
      <c r="P402" s="41"/>
      <c r="Q402" s="41"/>
      <c r="R402" s="41"/>
      <c r="S402" s="41"/>
      <c r="T402" s="41"/>
      <c r="U402" s="41"/>
      <c r="V402" s="41"/>
      <c r="W402" s="41"/>
      <c r="X402" s="41"/>
      <c r="Y402" s="41"/>
      <c r="Z402" s="41"/>
      <c r="AA402" s="41"/>
      <c r="AB402" s="41"/>
      <c r="AC402" s="41"/>
      <c r="AD402" s="41"/>
      <c r="AE402" s="41"/>
    </row>
  </sheetData>
  <sheetProtection sheet="1" autoFilter="0" formatColumns="0" formatRows="0" objects="1" scenarios="1" spinCount="100000" saltValue="UovjPZaJHzEarAWRFMl/oBBrO1MVKhjn2vpgMUNg9J9ISKNok4EwnBlzv0BQWx9176eCS0Dq+jXfKLCJ7STggA==" hashValue="CKgXQqvma028p9ZuhWV3A5pCANknM8kYP1dri84MFdUUccLMGoY8IWCWYcdjeLEtWYtEb0b9HpF/xrHwI7OB2A==" algorithmName="SHA-512" password="97FE"/>
  <autoFilter ref="C91:K401"/>
  <mergeCells count="12">
    <mergeCell ref="E7:H7"/>
    <mergeCell ref="E9:H9"/>
    <mergeCell ref="E11:H11"/>
    <mergeCell ref="E20:H20"/>
    <mergeCell ref="E29:H29"/>
    <mergeCell ref="E50:H50"/>
    <mergeCell ref="E52:H52"/>
    <mergeCell ref="E54:H54"/>
    <mergeCell ref="E80:H80"/>
    <mergeCell ref="E82:H82"/>
    <mergeCell ref="E84:H84"/>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3.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119</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8554</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ROUND(J94,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ROUND((SUM(BE94:BE317)),  2)</f>
        <v>0</v>
      </c>
      <c r="G35" s="41"/>
      <c r="H35" s="41"/>
      <c r="I35" s="160">
        <v>0.20999999999999999</v>
      </c>
      <c r="J35" s="159">
        <f>ROUND(((SUM(BE94:BE317))*I35),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ROUND((SUM(BF94:BF317)),  2)</f>
        <v>0</v>
      </c>
      <c r="G36" s="41"/>
      <c r="H36" s="41"/>
      <c r="I36" s="160">
        <v>0.12</v>
      </c>
      <c r="J36" s="159">
        <f>ROUND(((SUM(BF94:BF317))*I36),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ROUND((SUM(BG94:BG317)),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ROUND((SUM(BH94:BH317)),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ROUND((SUM(BI94:BI317)),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D.1.4.6 - Slaboproudé instalace</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J94</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8555</v>
      </c>
      <c r="E64" s="180"/>
      <c r="F64" s="180"/>
      <c r="G64" s="180"/>
      <c r="H64" s="180"/>
      <c r="I64" s="180"/>
      <c r="J64" s="181">
        <f>J95</f>
        <v>0</v>
      </c>
      <c r="K64" s="178"/>
      <c r="L64" s="182"/>
      <c r="S64" s="9"/>
      <c r="T64" s="9"/>
      <c r="U64" s="9"/>
      <c r="V64" s="9"/>
      <c r="W64" s="9"/>
      <c r="X64" s="9"/>
      <c r="Y64" s="9"/>
      <c r="Z64" s="9"/>
      <c r="AA64" s="9"/>
      <c r="AB64" s="9"/>
      <c r="AC64" s="9"/>
      <c r="AD64" s="9"/>
      <c r="AE64" s="9"/>
    </row>
    <row r="65" s="9" customFormat="1" ht="24.96" customHeight="1">
      <c r="A65" s="9"/>
      <c r="B65" s="177"/>
      <c r="C65" s="178"/>
      <c r="D65" s="179" t="s">
        <v>8556</v>
      </c>
      <c r="E65" s="180"/>
      <c r="F65" s="180"/>
      <c r="G65" s="180"/>
      <c r="H65" s="180"/>
      <c r="I65" s="180"/>
      <c r="J65" s="181">
        <f>J140</f>
        <v>0</v>
      </c>
      <c r="K65" s="178"/>
      <c r="L65" s="182"/>
      <c r="S65" s="9"/>
      <c r="T65" s="9"/>
      <c r="U65" s="9"/>
      <c r="V65" s="9"/>
      <c r="W65" s="9"/>
      <c r="X65" s="9"/>
      <c r="Y65" s="9"/>
      <c r="Z65" s="9"/>
      <c r="AA65" s="9"/>
      <c r="AB65" s="9"/>
      <c r="AC65" s="9"/>
      <c r="AD65" s="9"/>
      <c r="AE65" s="9"/>
    </row>
    <row r="66" s="9" customFormat="1" ht="24.96" customHeight="1">
      <c r="A66" s="9"/>
      <c r="B66" s="177"/>
      <c r="C66" s="178"/>
      <c r="D66" s="179" t="s">
        <v>8557</v>
      </c>
      <c r="E66" s="180"/>
      <c r="F66" s="180"/>
      <c r="G66" s="180"/>
      <c r="H66" s="180"/>
      <c r="I66" s="180"/>
      <c r="J66" s="181">
        <f>J179</f>
        <v>0</v>
      </c>
      <c r="K66" s="178"/>
      <c r="L66" s="182"/>
      <c r="S66" s="9"/>
      <c r="T66" s="9"/>
      <c r="U66" s="9"/>
      <c r="V66" s="9"/>
      <c r="W66" s="9"/>
      <c r="X66" s="9"/>
      <c r="Y66" s="9"/>
      <c r="Z66" s="9"/>
      <c r="AA66" s="9"/>
      <c r="AB66" s="9"/>
      <c r="AC66" s="9"/>
      <c r="AD66" s="9"/>
      <c r="AE66" s="9"/>
    </row>
    <row r="67" s="9" customFormat="1" ht="24.96" customHeight="1">
      <c r="A67" s="9"/>
      <c r="B67" s="177"/>
      <c r="C67" s="178"/>
      <c r="D67" s="179" t="s">
        <v>8558</v>
      </c>
      <c r="E67" s="180"/>
      <c r="F67" s="180"/>
      <c r="G67" s="180"/>
      <c r="H67" s="180"/>
      <c r="I67" s="180"/>
      <c r="J67" s="181">
        <f>J194</f>
        <v>0</v>
      </c>
      <c r="K67" s="178"/>
      <c r="L67" s="182"/>
      <c r="S67" s="9"/>
      <c r="T67" s="9"/>
      <c r="U67" s="9"/>
      <c r="V67" s="9"/>
      <c r="W67" s="9"/>
      <c r="X67" s="9"/>
      <c r="Y67" s="9"/>
      <c r="Z67" s="9"/>
      <c r="AA67" s="9"/>
      <c r="AB67" s="9"/>
      <c r="AC67" s="9"/>
      <c r="AD67" s="9"/>
      <c r="AE67" s="9"/>
    </row>
    <row r="68" s="9" customFormat="1" ht="24.96" customHeight="1">
      <c r="A68" s="9"/>
      <c r="B68" s="177"/>
      <c r="C68" s="178"/>
      <c r="D68" s="179" t="s">
        <v>8559</v>
      </c>
      <c r="E68" s="180"/>
      <c r="F68" s="180"/>
      <c r="G68" s="180"/>
      <c r="H68" s="180"/>
      <c r="I68" s="180"/>
      <c r="J68" s="181">
        <f>J213</f>
        <v>0</v>
      </c>
      <c r="K68" s="178"/>
      <c r="L68" s="182"/>
      <c r="S68" s="9"/>
      <c r="T68" s="9"/>
      <c r="U68" s="9"/>
      <c r="V68" s="9"/>
      <c r="W68" s="9"/>
      <c r="X68" s="9"/>
      <c r="Y68" s="9"/>
      <c r="Z68" s="9"/>
      <c r="AA68" s="9"/>
      <c r="AB68" s="9"/>
      <c r="AC68" s="9"/>
      <c r="AD68" s="9"/>
      <c r="AE68" s="9"/>
    </row>
    <row r="69" s="9" customFormat="1" ht="24.96" customHeight="1">
      <c r="A69" s="9"/>
      <c r="B69" s="177"/>
      <c r="C69" s="178"/>
      <c r="D69" s="179" t="s">
        <v>8560</v>
      </c>
      <c r="E69" s="180"/>
      <c r="F69" s="180"/>
      <c r="G69" s="180"/>
      <c r="H69" s="180"/>
      <c r="I69" s="180"/>
      <c r="J69" s="181">
        <f>J230</f>
        <v>0</v>
      </c>
      <c r="K69" s="178"/>
      <c r="L69" s="182"/>
      <c r="S69" s="9"/>
      <c r="T69" s="9"/>
      <c r="U69" s="9"/>
      <c r="V69" s="9"/>
      <c r="W69" s="9"/>
      <c r="X69" s="9"/>
      <c r="Y69" s="9"/>
      <c r="Z69" s="9"/>
      <c r="AA69" s="9"/>
      <c r="AB69" s="9"/>
      <c r="AC69" s="9"/>
      <c r="AD69" s="9"/>
      <c r="AE69" s="9"/>
    </row>
    <row r="70" s="10" customFormat="1" ht="19.92" customHeight="1">
      <c r="A70" s="10"/>
      <c r="B70" s="183"/>
      <c r="C70" s="128"/>
      <c r="D70" s="184" t="s">
        <v>8561</v>
      </c>
      <c r="E70" s="185"/>
      <c r="F70" s="185"/>
      <c r="G70" s="185"/>
      <c r="H70" s="185"/>
      <c r="I70" s="185"/>
      <c r="J70" s="186">
        <f>J231</f>
        <v>0</v>
      </c>
      <c r="K70" s="128"/>
      <c r="L70" s="187"/>
      <c r="S70" s="10"/>
      <c r="T70" s="10"/>
      <c r="U70" s="10"/>
      <c r="V70" s="10"/>
      <c r="W70" s="10"/>
      <c r="X70" s="10"/>
      <c r="Y70" s="10"/>
      <c r="Z70" s="10"/>
      <c r="AA70" s="10"/>
      <c r="AB70" s="10"/>
      <c r="AC70" s="10"/>
      <c r="AD70" s="10"/>
      <c r="AE70" s="10"/>
    </row>
    <row r="71" s="10" customFormat="1" ht="19.92" customHeight="1">
      <c r="A71" s="10"/>
      <c r="B71" s="183"/>
      <c r="C71" s="128"/>
      <c r="D71" s="184" t="s">
        <v>8562</v>
      </c>
      <c r="E71" s="185"/>
      <c r="F71" s="185"/>
      <c r="G71" s="185"/>
      <c r="H71" s="185"/>
      <c r="I71" s="185"/>
      <c r="J71" s="186">
        <f>J260</f>
        <v>0</v>
      </c>
      <c r="K71" s="128"/>
      <c r="L71" s="187"/>
      <c r="S71" s="10"/>
      <c r="T71" s="10"/>
      <c r="U71" s="10"/>
      <c r="V71" s="10"/>
      <c r="W71" s="10"/>
      <c r="X71" s="10"/>
      <c r="Y71" s="10"/>
      <c r="Z71" s="10"/>
      <c r="AA71" s="10"/>
      <c r="AB71" s="10"/>
      <c r="AC71" s="10"/>
      <c r="AD71" s="10"/>
      <c r="AE71" s="10"/>
    </row>
    <row r="72" s="9" customFormat="1" ht="24.96" customHeight="1">
      <c r="A72" s="9"/>
      <c r="B72" s="177"/>
      <c r="C72" s="178"/>
      <c r="D72" s="179" t="s">
        <v>8563</v>
      </c>
      <c r="E72" s="180"/>
      <c r="F72" s="180"/>
      <c r="G72" s="180"/>
      <c r="H72" s="180"/>
      <c r="I72" s="180"/>
      <c r="J72" s="181">
        <f>J305</f>
        <v>0</v>
      </c>
      <c r="K72" s="178"/>
      <c r="L72" s="182"/>
      <c r="S72" s="9"/>
      <c r="T72" s="9"/>
      <c r="U72" s="9"/>
      <c r="V72" s="9"/>
      <c r="W72" s="9"/>
      <c r="X72" s="9"/>
      <c r="Y72" s="9"/>
      <c r="Z72" s="9"/>
      <c r="AA72" s="9"/>
      <c r="AB72" s="9"/>
      <c r="AC72" s="9"/>
      <c r="AD72" s="9"/>
      <c r="AE72" s="9"/>
    </row>
    <row r="73" s="2" customFormat="1" ht="21.84"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6.96" customHeight="1">
      <c r="A74" s="41"/>
      <c r="B74" s="62"/>
      <c r="C74" s="63"/>
      <c r="D74" s="63"/>
      <c r="E74" s="63"/>
      <c r="F74" s="63"/>
      <c r="G74" s="63"/>
      <c r="H74" s="63"/>
      <c r="I74" s="63"/>
      <c r="J74" s="63"/>
      <c r="K74" s="63"/>
      <c r="L74" s="147"/>
      <c r="S74" s="41"/>
      <c r="T74" s="41"/>
      <c r="U74" s="41"/>
      <c r="V74" s="41"/>
      <c r="W74" s="41"/>
      <c r="X74" s="41"/>
      <c r="Y74" s="41"/>
      <c r="Z74" s="41"/>
      <c r="AA74" s="41"/>
      <c r="AB74" s="41"/>
      <c r="AC74" s="41"/>
      <c r="AD74" s="41"/>
      <c r="AE74" s="41"/>
    </row>
    <row r="78" s="2" customFormat="1" ht="6.96" customHeight="1">
      <c r="A78" s="41"/>
      <c r="B78" s="64"/>
      <c r="C78" s="65"/>
      <c r="D78" s="65"/>
      <c r="E78" s="65"/>
      <c r="F78" s="65"/>
      <c r="G78" s="65"/>
      <c r="H78" s="65"/>
      <c r="I78" s="65"/>
      <c r="J78" s="65"/>
      <c r="K78" s="65"/>
      <c r="L78" s="147"/>
      <c r="S78" s="41"/>
      <c r="T78" s="41"/>
      <c r="U78" s="41"/>
      <c r="V78" s="41"/>
      <c r="W78" s="41"/>
      <c r="X78" s="41"/>
      <c r="Y78" s="41"/>
      <c r="Z78" s="41"/>
      <c r="AA78" s="41"/>
      <c r="AB78" s="41"/>
      <c r="AC78" s="41"/>
      <c r="AD78" s="41"/>
      <c r="AE78" s="41"/>
    </row>
    <row r="79" s="2" customFormat="1" ht="24.96" customHeight="1">
      <c r="A79" s="41"/>
      <c r="B79" s="42"/>
      <c r="C79" s="26" t="s">
        <v>178</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16</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172" t="str">
        <f>E7</f>
        <v>Tělocvična ZŠ TGM Poděbrady</v>
      </c>
      <c r="F82" s="35"/>
      <c r="G82" s="35"/>
      <c r="H82" s="35"/>
      <c r="I82" s="43"/>
      <c r="J82" s="43"/>
      <c r="K82" s="43"/>
      <c r="L82" s="147"/>
      <c r="S82" s="41"/>
      <c r="T82" s="41"/>
      <c r="U82" s="41"/>
      <c r="V82" s="41"/>
      <c r="W82" s="41"/>
      <c r="X82" s="41"/>
      <c r="Y82" s="41"/>
      <c r="Z82" s="41"/>
      <c r="AA82" s="41"/>
      <c r="AB82" s="41"/>
      <c r="AC82" s="41"/>
      <c r="AD82" s="41"/>
      <c r="AE82" s="41"/>
    </row>
    <row r="83" s="1" customFormat="1" ht="12" customHeight="1">
      <c r="B83" s="24"/>
      <c r="C83" s="35" t="s">
        <v>153</v>
      </c>
      <c r="D83" s="25"/>
      <c r="E83" s="25"/>
      <c r="F83" s="25"/>
      <c r="G83" s="25"/>
      <c r="H83" s="25"/>
      <c r="I83" s="25"/>
      <c r="J83" s="25"/>
      <c r="K83" s="25"/>
      <c r="L83" s="23"/>
    </row>
    <row r="84" s="2" customFormat="1" ht="16.5" customHeight="1">
      <c r="A84" s="41"/>
      <c r="B84" s="42"/>
      <c r="C84" s="43"/>
      <c r="D84" s="43"/>
      <c r="E84" s="172" t="s">
        <v>1254</v>
      </c>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155</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6.5" customHeight="1">
      <c r="A86" s="41"/>
      <c r="B86" s="42"/>
      <c r="C86" s="43"/>
      <c r="D86" s="43"/>
      <c r="E86" s="72" t="str">
        <f>E11</f>
        <v>D.1.4.6 - Slaboproudé instalace</v>
      </c>
      <c r="F86" s="43"/>
      <c r="G86" s="43"/>
      <c r="H86" s="43"/>
      <c r="I86" s="43"/>
      <c r="J86" s="43"/>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2" customHeight="1">
      <c r="A88" s="41"/>
      <c r="B88" s="42"/>
      <c r="C88" s="35" t="s">
        <v>21</v>
      </c>
      <c r="D88" s="43"/>
      <c r="E88" s="43"/>
      <c r="F88" s="30" t="str">
        <f>F14</f>
        <v xml:space="preserve"> </v>
      </c>
      <c r="G88" s="43"/>
      <c r="H88" s="43"/>
      <c r="I88" s="35" t="s">
        <v>23</v>
      </c>
      <c r="J88" s="75" t="str">
        <f>IF(J14="","",J14)</f>
        <v>26. 2. 2026</v>
      </c>
      <c r="K88" s="43"/>
      <c r="L88" s="14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5.15" customHeight="1">
      <c r="A90" s="41"/>
      <c r="B90" s="42"/>
      <c r="C90" s="35" t="s">
        <v>25</v>
      </c>
      <c r="D90" s="43"/>
      <c r="E90" s="43"/>
      <c r="F90" s="30" t="str">
        <f>E17</f>
        <v xml:space="preserve"> </v>
      </c>
      <c r="G90" s="43"/>
      <c r="H90" s="43"/>
      <c r="I90" s="35" t="s">
        <v>30</v>
      </c>
      <c r="J90" s="39" t="str">
        <f>E23</f>
        <v xml:space="preserve"> </v>
      </c>
      <c r="K90" s="43"/>
      <c r="L90" s="147"/>
      <c r="S90" s="41"/>
      <c r="T90" s="41"/>
      <c r="U90" s="41"/>
      <c r="V90" s="41"/>
      <c r="W90" s="41"/>
      <c r="X90" s="41"/>
      <c r="Y90" s="41"/>
      <c r="Z90" s="41"/>
      <c r="AA90" s="41"/>
      <c r="AB90" s="41"/>
      <c r="AC90" s="41"/>
      <c r="AD90" s="41"/>
      <c r="AE90" s="41"/>
    </row>
    <row r="91" s="2" customFormat="1" ht="15.15" customHeight="1">
      <c r="A91" s="41"/>
      <c r="B91" s="42"/>
      <c r="C91" s="35" t="s">
        <v>28</v>
      </c>
      <c r="D91" s="43"/>
      <c r="E91" s="43"/>
      <c r="F91" s="30" t="str">
        <f>IF(E20="","",E20)</f>
        <v>Vyplň údaj</v>
      </c>
      <c r="G91" s="43"/>
      <c r="H91" s="43"/>
      <c r="I91" s="35" t="s">
        <v>32</v>
      </c>
      <c r="J91" s="39" t="str">
        <f>E26</f>
        <v xml:space="preserve"> </v>
      </c>
      <c r="K91" s="43"/>
      <c r="L91" s="147"/>
      <c r="S91" s="41"/>
      <c r="T91" s="41"/>
      <c r="U91" s="41"/>
      <c r="V91" s="41"/>
      <c r="W91" s="41"/>
      <c r="X91" s="41"/>
      <c r="Y91" s="41"/>
      <c r="Z91" s="41"/>
      <c r="AA91" s="41"/>
      <c r="AB91" s="41"/>
      <c r="AC91" s="41"/>
      <c r="AD91" s="41"/>
      <c r="AE91" s="41"/>
    </row>
    <row r="92" s="2" customFormat="1" ht="10.32" customHeight="1">
      <c r="A92" s="41"/>
      <c r="B92" s="42"/>
      <c r="C92" s="43"/>
      <c r="D92" s="43"/>
      <c r="E92" s="43"/>
      <c r="F92" s="43"/>
      <c r="G92" s="43"/>
      <c r="H92" s="43"/>
      <c r="I92" s="43"/>
      <c r="J92" s="43"/>
      <c r="K92" s="43"/>
      <c r="L92" s="147"/>
      <c r="S92" s="41"/>
      <c r="T92" s="41"/>
      <c r="U92" s="41"/>
      <c r="V92" s="41"/>
      <c r="W92" s="41"/>
      <c r="X92" s="41"/>
      <c r="Y92" s="41"/>
      <c r="Z92" s="41"/>
      <c r="AA92" s="41"/>
      <c r="AB92" s="41"/>
      <c r="AC92" s="41"/>
      <c r="AD92" s="41"/>
      <c r="AE92" s="41"/>
    </row>
    <row r="93" s="11" customFormat="1" ht="29.28" customHeight="1">
      <c r="A93" s="188"/>
      <c r="B93" s="189"/>
      <c r="C93" s="190" t="s">
        <v>179</v>
      </c>
      <c r="D93" s="191" t="s">
        <v>54</v>
      </c>
      <c r="E93" s="191" t="s">
        <v>50</v>
      </c>
      <c r="F93" s="191" t="s">
        <v>51</v>
      </c>
      <c r="G93" s="191" t="s">
        <v>180</v>
      </c>
      <c r="H93" s="191" t="s">
        <v>181</v>
      </c>
      <c r="I93" s="191" t="s">
        <v>182</v>
      </c>
      <c r="J93" s="191" t="s">
        <v>159</v>
      </c>
      <c r="K93" s="192" t="s">
        <v>183</v>
      </c>
      <c r="L93" s="193"/>
      <c r="M93" s="95" t="s">
        <v>19</v>
      </c>
      <c r="N93" s="96" t="s">
        <v>39</v>
      </c>
      <c r="O93" s="96" t="s">
        <v>184</v>
      </c>
      <c r="P93" s="96" t="s">
        <v>185</v>
      </c>
      <c r="Q93" s="96" t="s">
        <v>186</v>
      </c>
      <c r="R93" s="96" t="s">
        <v>187</v>
      </c>
      <c r="S93" s="96" t="s">
        <v>188</v>
      </c>
      <c r="T93" s="97" t="s">
        <v>189</v>
      </c>
      <c r="U93" s="188"/>
      <c r="V93" s="188"/>
      <c r="W93" s="188"/>
      <c r="X93" s="188"/>
      <c r="Y93" s="188"/>
      <c r="Z93" s="188"/>
      <c r="AA93" s="188"/>
      <c r="AB93" s="188"/>
      <c r="AC93" s="188"/>
      <c r="AD93" s="188"/>
      <c r="AE93" s="188"/>
    </row>
    <row r="94" s="2" customFormat="1" ht="22.8" customHeight="1">
      <c r="A94" s="41"/>
      <c r="B94" s="42"/>
      <c r="C94" s="102" t="s">
        <v>190</v>
      </c>
      <c r="D94" s="43"/>
      <c r="E94" s="43"/>
      <c r="F94" s="43"/>
      <c r="G94" s="43"/>
      <c r="H94" s="43"/>
      <c r="I94" s="43"/>
      <c r="J94" s="194">
        <f>BK94</f>
        <v>0</v>
      </c>
      <c r="K94" s="43"/>
      <c r="L94" s="47"/>
      <c r="M94" s="98"/>
      <c r="N94" s="195"/>
      <c r="O94" s="99"/>
      <c r="P94" s="196">
        <f>P95+P140+P179+P194+P213+P230+P305</f>
        <v>0</v>
      </c>
      <c r="Q94" s="99"/>
      <c r="R94" s="196">
        <f>R95+R140+R179+R194+R213+R230+R305</f>
        <v>0</v>
      </c>
      <c r="S94" s="99"/>
      <c r="T94" s="197">
        <f>T95+T140+T179+T194+T213+T230+T305</f>
        <v>0</v>
      </c>
      <c r="U94" s="41"/>
      <c r="V94" s="41"/>
      <c r="W94" s="41"/>
      <c r="X94" s="41"/>
      <c r="Y94" s="41"/>
      <c r="Z94" s="41"/>
      <c r="AA94" s="41"/>
      <c r="AB94" s="41"/>
      <c r="AC94" s="41"/>
      <c r="AD94" s="41"/>
      <c r="AE94" s="41"/>
      <c r="AT94" s="20" t="s">
        <v>68</v>
      </c>
      <c r="AU94" s="20" t="s">
        <v>160</v>
      </c>
      <c r="BK94" s="198">
        <f>BK95+BK140+BK179+BK194+BK213+BK230+BK305</f>
        <v>0</v>
      </c>
    </row>
    <row r="95" s="12" customFormat="1" ht="25.92" customHeight="1">
      <c r="A95" s="12"/>
      <c r="B95" s="199"/>
      <c r="C95" s="200"/>
      <c r="D95" s="201" t="s">
        <v>68</v>
      </c>
      <c r="E95" s="202" t="s">
        <v>7072</v>
      </c>
      <c r="F95" s="202" t="s">
        <v>8564</v>
      </c>
      <c r="G95" s="200"/>
      <c r="H95" s="200"/>
      <c r="I95" s="203"/>
      <c r="J95" s="204">
        <f>BK95</f>
        <v>0</v>
      </c>
      <c r="K95" s="200"/>
      <c r="L95" s="205"/>
      <c r="M95" s="206"/>
      <c r="N95" s="207"/>
      <c r="O95" s="207"/>
      <c r="P95" s="208">
        <f>SUM(P96:P139)</f>
        <v>0</v>
      </c>
      <c r="Q95" s="207"/>
      <c r="R95" s="208">
        <f>SUM(R96:R139)</f>
        <v>0</v>
      </c>
      <c r="S95" s="207"/>
      <c r="T95" s="209">
        <f>SUM(T96:T139)</f>
        <v>0</v>
      </c>
      <c r="U95" s="12"/>
      <c r="V95" s="12"/>
      <c r="W95" s="12"/>
      <c r="X95" s="12"/>
      <c r="Y95" s="12"/>
      <c r="Z95" s="12"/>
      <c r="AA95" s="12"/>
      <c r="AB95" s="12"/>
      <c r="AC95" s="12"/>
      <c r="AD95" s="12"/>
      <c r="AE95" s="12"/>
      <c r="AR95" s="210" t="s">
        <v>76</v>
      </c>
      <c r="AT95" s="211" t="s">
        <v>68</v>
      </c>
      <c r="AU95" s="211" t="s">
        <v>69</v>
      </c>
      <c r="AY95" s="210" t="s">
        <v>193</v>
      </c>
      <c r="BK95" s="212">
        <f>SUM(BK96:BK139)</f>
        <v>0</v>
      </c>
    </row>
    <row r="96" s="2" customFormat="1" ht="16.5" customHeight="1">
      <c r="A96" s="41"/>
      <c r="B96" s="42"/>
      <c r="C96" s="215" t="s">
        <v>76</v>
      </c>
      <c r="D96" s="215" t="s">
        <v>195</v>
      </c>
      <c r="E96" s="216" t="s">
        <v>8565</v>
      </c>
      <c r="F96" s="217" t="s">
        <v>8566</v>
      </c>
      <c r="G96" s="218" t="s">
        <v>7202</v>
      </c>
      <c r="H96" s="219">
        <v>1</v>
      </c>
      <c r="I96" s="220"/>
      <c r="J96" s="221">
        <f>ROUND(I96*H96,2)</f>
        <v>0</v>
      </c>
      <c r="K96" s="217" t="s">
        <v>19</v>
      </c>
      <c r="L96" s="47"/>
      <c r="M96" s="222" t="s">
        <v>19</v>
      </c>
      <c r="N96" s="223" t="s">
        <v>40</v>
      </c>
      <c r="O96" s="87"/>
      <c r="P96" s="224">
        <f>O96*H96</f>
        <v>0</v>
      </c>
      <c r="Q96" s="224">
        <v>0</v>
      </c>
      <c r="R96" s="224">
        <f>Q96*H96</f>
        <v>0</v>
      </c>
      <c r="S96" s="224">
        <v>0</v>
      </c>
      <c r="T96" s="225">
        <f>S96*H96</f>
        <v>0</v>
      </c>
      <c r="U96" s="41"/>
      <c r="V96" s="41"/>
      <c r="W96" s="41"/>
      <c r="X96" s="41"/>
      <c r="Y96" s="41"/>
      <c r="Z96" s="41"/>
      <c r="AA96" s="41"/>
      <c r="AB96" s="41"/>
      <c r="AC96" s="41"/>
      <c r="AD96" s="41"/>
      <c r="AE96" s="41"/>
      <c r="AR96" s="226" t="s">
        <v>200</v>
      </c>
      <c r="AT96" s="226" t="s">
        <v>195</v>
      </c>
      <c r="AU96" s="226" t="s">
        <v>76</v>
      </c>
      <c r="AY96" s="20" t="s">
        <v>193</v>
      </c>
      <c r="BE96" s="227">
        <f>IF(N96="základní",J96,0)</f>
        <v>0</v>
      </c>
      <c r="BF96" s="227">
        <f>IF(N96="snížená",J96,0)</f>
        <v>0</v>
      </c>
      <c r="BG96" s="227">
        <f>IF(N96="zákl. přenesená",J96,0)</f>
        <v>0</v>
      </c>
      <c r="BH96" s="227">
        <f>IF(N96="sníž. přenesená",J96,0)</f>
        <v>0</v>
      </c>
      <c r="BI96" s="227">
        <f>IF(N96="nulová",J96,0)</f>
        <v>0</v>
      </c>
      <c r="BJ96" s="20" t="s">
        <v>76</v>
      </c>
      <c r="BK96" s="227">
        <f>ROUND(I96*H96,2)</f>
        <v>0</v>
      </c>
      <c r="BL96" s="20" t="s">
        <v>200</v>
      </c>
      <c r="BM96" s="226" t="s">
        <v>78</v>
      </c>
    </row>
    <row r="97" s="2" customFormat="1">
      <c r="A97" s="41"/>
      <c r="B97" s="42"/>
      <c r="C97" s="43"/>
      <c r="D97" s="228" t="s">
        <v>202</v>
      </c>
      <c r="E97" s="43"/>
      <c r="F97" s="229" t="s">
        <v>8566</v>
      </c>
      <c r="G97" s="43"/>
      <c r="H97" s="43"/>
      <c r="I97" s="230"/>
      <c r="J97" s="43"/>
      <c r="K97" s="43"/>
      <c r="L97" s="47"/>
      <c r="M97" s="231"/>
      <c r="N97" s="232"/>
      <c r="O97" s="87"/>
      <c r="P97" s="87"/>
      <c r="Q97" s="87"/>
      <c r="R97" s="87"/>
      <c r="S97" s="87"/>
      <c r="T97" s="88"/>
      <c r="U97" s="41"/>
      <c r="V97" s="41"/>
      <c r="W97" s="41"/>
      <c r="X97" s="41"/>
      <c r="Y97" s="41"/>
      <c r="Z97" s="41"/>
      <c r="AA97" s="41"/>
      <c r="AB97" s="41"/>
      <c r="AC97" s="41"/>
      <c r="AD97" s="41"/>
      <c r="AE97" s="41"/>
      <c r="AT97" s="20" t="s">
        <v>202</v>
      </c>
      <c r="AU97" s="20" t="s">
        <v>76</v>
      </c>
    </row>
    <row r="98" s="2" customFormat="1" ht="16.5" customHeight="1">
      <c r="A98" s="41"/>
      <c r="B98" s="42"/>
      <c r="C98" s="215" t="s">
        <v>78</v>
      </c>
      <c r="D98" s="215" t="s">
        <v>195</v>
      </c>
      <c r="E98" s="216" t="s">
        <v>8567</v>
      </c>
      <c r="F98" s="217" t="s">
        <v>8568</v>
      </c>
      <c r="G98" s="218" t="s">
        <v>7202</v>
      </c>
      <c r="H98" s="219">
        <v>10</v>
      </c>
      <c r="I98" s="220"/>
      <c r="J98" s="221">
        <f>ROUND(I98*H98,2)</f>
        <v>0</v>
      </c>
      <c r="K98" s="217" t="s">
        <v>19</v>
      </c>
      <c r="L98" s="47"/>
      <c r="M98" s="222" t="s">
        <v>19</v>
      </c>
      <c r="N98" s="223" t="s">
        <v>40</v>
      </c>
      <c r="O98" s="87"/>
      <c r="P98" s="224">
        <f>O98*H98</f>
        <v>0</v>
      </c>
      <c r="Q98" s="224">
        <v>0</v>
      </c>
      <c r="R98" s="224">
        <f>Q98*H98</f>
        <v>0</v>
      </c>
      <c r="S98" s="224">
        <v>0</v>
      </c>
      <c r="T98" s="225">
        <f>S98*H98</f>
        <v>0</v>
      </c>
      <c r="U98" s="41"/>
      <c r="V98" s="41"/>
      <c r="W98" s="41"/>
      <c r="X98" s="41"/>
      <c r="Y98" s="41"/>
      <c r="Z98" s="41"/>
      <c r="AA98" s="41"/>
      <c r="AB98" s="41"/>
      <c r="AC98" s="41"/>
      <c r="AD98" s="41"/>
      <c r="AE98" s="41"/>
      <c r="AR98" s="226" t="s">
        <v>200</v>
      </c>
      <c r="AT98" s="226" t="s">
        <v>195</v>
      </c>
      <c r="AU98" s="226" t="s">
        <v>76</v>
      </c>
      <c r="AY98" s="20" t="s">
        <v>193</v>
      </c>
      <c r="BE98" s="227">
        <f>IF(N98="základní",J98,0)</f>
        <v>0</v>
      </c>
      <c r="BF98" s="227">
        <f>IF(N98="snížená",J98,0)</f>
        <v>0</v>
      </c>
      <c r="BG98" s="227">
        <f>IF(N98="zákl. přenesená",J98,0)</f>
        <v>0</v>
      </c>
      <c r="BH98" s="227">
        <f>IF(N98="sníž. přenesená",J98,0)</f>
        <v>0</v>
      </c>
      <c r="BI98" s="227">
        <f>IF(N98="nulová",J98,0)</f>
        <v>0</v>
      </c>
      <c r="BJ98" s="20" t="s">
        <v>76</v>
      </c>
      <c r="BK98" s="227">
        <f>ROUND(I98*H98,2)</f>
        <v>0</v>
      </c>
      <c r="BL98" s="20" t="s">
        <v>200</v>
      </c>
      <c r="BM98" s="226" t="s">
        <v>200</v>
      </c>
    </row>
    <row r="99" s="2" customFormat="1">
      <c r="A99" s="41"/>
      <c r="B99" s="42"/>
      <c r="C99" s="43"/>
      <c r="D99" s="228" t="s">
        <v>202</v>
      </c>
      <c r="E99" s="43"/>
      <c r="F99" s="229" t="s">
        <v>8568</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202</v>
      </c>
      <c r="AU99" s="20" t="s">
        <v>76</v>
      </c>
    </row>
    <row r="100" s="2" customFormat="1" ht="16.5" customHeight="1">
      <c r="A100" s="41"/>
      <c r="B100" s="42"/>
      <c r="C100" s="215" t="s">
        <v>219</v>
      </c>
      <c r="D100" s="215" t="s">
        <v>195</v>
      </c>
      <c r="E100" s="216" t="s">
        <v>8569</v>
      </c>
      <c r="F100" s="217" t="s">
        <v>8570</v>
      </c>
      <c r="G100" s="218" t="s">
        <v>7202</v>
      </c>
      <c r="H100" s="219">
        <v>1</v>
      </c>
      <c r="I100" s="220"/>
      <c r="J100" s="221">
        <f>ROUND(I100*H100,2)</f>
        <v>0</v>
      </c>
      <c r="K100" s="217" t="s">
        <v>19</v>
      </c>
      <c r="L100" s="47"/>
      <c r="M100" s="222" t="s">
        <v>19</v>
      </c>
      <c r="N100" s="223" t="s">
        <v>40</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200</v>
      </c>
      <c r="AT100" s="226" t="s">
        <v>195</v>
      </c>
      <c r="AU100" s="226" t="s">
        <v>76</v>
      </c>
      <c r="AY100" s="20" t="s">
        <v>193</v>
      </c>
      <c r="BE100" s="227">
        <f>IF(N100="základní",J100,0)</f>
        <v>0</v>
      </c>
      <c r="BF100" s="227">
        <f>IF(N100="snížená",J100,0)</f>
        <v>0</v>
      </c>
      <c r="BG100" s="227">
        <f>IF(N100="zákl. přenesená",J100,0)</f>
        <v>0</v>
      </c>
      <c r="BH100" s="227">
        <f>IF(N100="sníž. přenesená",J100,0)</f>
        <v>0</v>
      </c>
      <c r="BI100" s="227">
        <f>IF(N100="nulová",J100,0)</f>
        <v>0</v>
      </c>
      <c r="BJ100" s="20" t="s">
        <v>76</v>
      </c>
      <c r="BK100" s="227">
        <f>ROUND(I100*H100,2)</f>
        <v>0</v>
      </c>
      <c r="BL100" s="20" t="s">
        <v>200</v>
      </c>
      <c r="BM100" s="226" t="s">
        <v>237</v>
      </c>
    </row>
    <row r="101" s="2" customFormat="1">
      <c r="A101" s="41"/>
      <c r="B101" s="42"/>
      <c r="C101" s="43"/>
      <c r="D101" s="228" t="s">
        <v>202</v>
      </c>
      <c r="E101" s="43"/>
      <c r="F101" s="229" t="s">
        <v>8570</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202</v>
      </c>
      <c r="AU101" s="20" t="s">
        <v>76</v>
      </c>
    </row>
    <row r="102" s="2" customFormat="1" ht="16.5" customHeight="1">
      <c r="A102" s="41"/>
      <c r="B102" s="42"/>
      <c r="C102" s="215" t="s">
        <v>200</v>
      </c>
      <c r="D102" s="215" t="s">
        <v>195</v>
      </c>
      <c r="E102" s="216" t="s">
        <v>8571</v>
      </c>
      <c r="F102" s="217" t="s">
        <v>8572</v>
      </c>
      <c r="G102" s="218" t="s">
        <v>7202</v>
      </c>
      <c r="H102" s="219">
        <v>1</v>
      </c>
      <c r="I102" s="220"/>
      <c r="J102" s="221">
        <f>ROUND(I102*H102,2)</f>
        <v>0</v>
      </c>
      <c r="K102" s="217" t="s">
        <v>19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200</v>
      </c>
      <c r="AT102" s="226" t="s">
        <v>195</v>
      </c>
      <c r="AU102" s="226" t="s">
        <v>76</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200</v>
      </c>
      <c r="BM102" s="226" t="s">
        <v>265</v>
      </c>
    </row>
    <row r="103" s="2" customFormat="1">
      <c r="A103" s="41"/>
      <c r="B103" s="42"/>
      <c r="C103" s="43"/>
      <c r="D103" s="228" t="s">
        <v>202</v>
      </c>
      <c r="E103" s="43"/>
      <c r="F103" s="229" t="s">
        <v>8572</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76</v>
      </c>
    </row>
    <row r="104" s="2" customFormat="1" ht="16.5" customHeight="1">
      <c r="A104" s="41"/>
      <c r="B104" s="42"/>
      <c r="C104" s="215" t="s">
        <v>245</v>
      </c>
      <c r="D104" s="215" t="s">
        <v>195</v>
      </c>
      <c r="E104" s="216" t="s">
        <v>8573</v>
      </c>
      <c r="F104" s="217" t="s">
        <v>8574</v>
      </c>
      <c r="G104" s="218" t="s">
        <v>7202</v>
      </c>
      <c r="H104" s="219">
        <v>2</v>
      </c>
      <c r="I104" s="220"/>
      <c r="J104" s="221">
        <f>ROUND(I104*H104,2)</f>
        <v>0</v>
      </c>
      <c r="K104" s="217" t="s">
        <v>19</v>
      </c>
      <c r="L104" s="47"/>
      <c r="M104" s="222" t="s">
        <v>19</v>
      </c>
      <c r="N104" s="223" t="s">
        <v>40</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200</v>
      </c>
      <c r="AT104" s="226" t="s">
        <v>195</v>
      </c>
      <c r="AU104" s="226" t="s">
        <v>76</v>
      </c>
      <c r="AY104" s="20" t="s">
        <v>193</v>
      </c>
      <c r="BE104" s="227">
        <f>IF(N104="základní",J104,0)</f>
        <v>0</v>
      </c>
      <c r="BF104" s="227">
        <f>IF(N104="snížená",J104,0)</f>
        <v>0</v>
      </c>
      <c r="BG104" s="227">
        <f>IF(N104="zákl. přenesená",J104,0)</f>
        <v>0</v>
      </c>
      <c r="BH104" s="227">
        <f>IF(N104="sníž. přenesená",J104,0)</f>
        <v>0</v>
      </c>
      <c r="BI104" s="227">
        <f>IF(N104="nulová",J104,0)</f>
        <v>0</v>
      </c>
      <c r="BJ104" s="20" t="s">
        <v>76</v>
      </c>
      <c r="BK104" s="227">
        <f>ROUND(I104*H104,2)</f>
        <v>0</v>
      </c>
      <c r="BL104" s="20" t="s">
        <v>200</v>
      </c>
      <c r="BM104" s="226" t="s">
        <v>281</v>
      </c>
    </row>
    <row r="105" s="2" customFormat="1">
      <c r="A105" s="41"/>
      <c r="B105" s="42"/>
      <c r="C105" s="43"/>
      <c r="D105" s="228" t="s">
        <v>202</v>
      </c>
      <c r="E105" s="43"/>
      <c r="F105" s="229" t="s">
        <v>8574</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202</v>
      </c>
      <c r="AU105" s="20" t="s">
        <v>76</v>
      </c>
    </row>
    <row r="106" s="2" customFormat="1" ht="16.5" customHeight="1">
      <c r="A106" s="41"/>
      <c r="B106" s="42"/>
      <c r="C106" s="215" t="s">
        <v>237</v>
      </c>
      <c r="D106" s="215" t="s">
        <v>195</v>
      </c>
      <c r="E106" s="216" t="s">
        <v>8575</v>
      </c>
      <c r="F106" s="217" t="s">
        <v>8576</v>
      </c>
      <c r="G106" s="218" t="s">
        <v>7202</v>
      </c>
      <c r="H106" s="219">
        <v>3</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200</v>
      </c>
      <c r="AT106" s="226" t="s">
        <v>195</v>
      </c>
      <c r="AU106" s="226" t="s">
        <v>76</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200</v>
      </c>
      <c r="BM106" s="226" t="s">
        <v>8</v>
      </c>
    </row>
    <row r="107" s="2" customFormat="1">
      <c r="A107" s="41"/>
      <c r="B107" s="42"/>
      <c r="C107" s="43"/>
      <c r="D107" s="228" t="s">
        <v>202</v>
      </c>
      <c r="E107" s="43"/>
      <c r="F107" s="229" t="s">
        <v>8576</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76</v>
      </c>
    </row>
    <row r="108" s="2" customFormat="1" ht="24.15" customHeight="1">
      <c r="A108" s="41"/>
      <c r="B108" s="42"/>
      <c r="C108" s="215" t="s">
        <v>255</v>
      </c>
      <c r="D108" s="215" t="s">
        <v>195</v>
      </c>
      <c r="E108" s="216" t="s">
        <v>8577</v>
      </c>
      <c r="F108" s="217" t="s">
        <v>8578</v>
      </c>
      <c r="G108" s="218" t="s">
        <v>7202</v>
      </c>
      <c r="H108" s="219">
        <v>1</v>
      </c>
      <c r="I108" s="220"/>
      <c r="J108" s="221">
        <f>ROUND(I108*H108,2)</f>
        <v>0</v>
      </c>
      <c r="K108" s="217" t="s">
        <v>19</v>
      </c>
      <c r="L108" s="47"/>
      <c r="M108" s="222" t="s">
        <v>19</v>
      </c>
      <c r="N108" s="223" t="s">
        <v>40</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200</v>
      </c>
      <c r="AT108" s="226" t="s">
        <v>195</v>
      </c>
      <c r="AU108" s="226" t="s">
        <v>76</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200</v>
      </c>
      <c r="BM108" s="226" t="s">
        <v>307</v>
      </c>
    </row>
    <row r="109" s="2" customFormat="1">
      <c r="A109" s="41"/>
      <c r="B109" s="42"/>
      <c r="C109" s="43"/>
      <c r="D109" s="228" t="s">
        <v>202</v>
      </c>
      <c r="E109" s="43"/>
      <c r="F109" s="229" t="s">
        <v>8579</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76</v>
      </c>
    </row>
    <row r="110" s="2" customFormat="1" ht="16.5" customHeight="1">
      <c r="A110" s="41"/>
      <c r="B110" s="42"/>
      <c r="C110" s="215" t="s">
        <v>265</v>
      </c>
      <c r="D110" s="215" t="s">
        <v>195</v>
      </c>
      <c r="E110" s="216" t="s">
        <v>8580</v>
      </c>
      <c r="F110" s="217" t="s">
        <v>8581</v>
      </c>
      <c r="G110" s="218" t="s">
        <v>7202</v>
      </c>
      <c r="H110" s="219">
        <v>11</v>
      </c>
      <c r="I110" s="220"/>
      <c r="J110" s="221">
        <f>ROUND(I110*H110,2)</f>
        <v>0</v>
      </c>
      <c r="K110" s="217" t="s">
        <v>19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200</v>
      </c>
      <c r="AT110" s="226" t="s">
        <v>195</v>
      </c>
      <c r="AU110" s="226" t="s">
        <v>76</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200</v>
      </c>
      <c r="BM110" s="226" t="s">
        <v>323</v>
      </c>
    </row>
    <row r="111" s="2" customFormat="1">
      <c r="A111" s="41"/>
      <c r="B111" s="42"/>
      <c r="C111" s="43"/>
      <c r="D111" s="228" t="s">
        <v>202</v>
      </c>
      <c r="E111" s="43"/>
      <c r="F111" s="229" t="s">
        <v>8581</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76</v>
      </c>
    </row>
    <row r="112" s="2" customFormat="1" ht="16.5" customHeight="1">
      <c r="A112" s="41"/>
      <c r="B112" s="42"/>
      <c r="C112" s="215" t="s">
        <v>272</v>
      </c>
      <c r="D112" s="215" t="s">
        <v>195</v>
      </c>
      <c r="E112" s="216" t="s">
        <v>8582</v>
      </c>
      <c r="F112" s="217" t="s">
        <v>8583</v>
      </c>
      <c r="G112" s="218" t="s">
        <v>7202</v>
      </c>
      <c r="H112" s="219">
        <v>4</v>
      </c>
      <c r="I112" s="220"/>
      <c r="J112" s="221">
        <f>ROUND(I112*H112,2)</f>
        <v>0</v>
      </c>
      <c r="K112" s="217" t="s">
        <v>19</v>
      </c>
      <c r="L112" s="47"/>
      <c r="M112" s="222" t="s">
        <v>19</v>
      </c>
      <c r="N112" s="223" t="s">
        <v>40</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200</v>
      </c>
      <c r="AT112" s="226" t="s">
        <v>195</v>
      </c>
      <c r="AU112" s="226" t="s">
        <v>76</v>
      </c>
      <c r="AY112" s="20" t="s">
        <v>193</v>
      </c>
      <c r="BE112" s="227">
        <f>IF(N112="základní",J112,0)</f>
        <v>0</v>
      </c>
      <c r="BF112" s="227">
        <f>IF(N112="snížená",J112,0)</f>
        <v>0</v>
      </c>
      <c r="BG112" s="227">
        <f>IF(N112="zákl. přenesená",J112,0)</f>
        <v>0</v>
      </c>
      <c r="BH112" s="227">
        <f>IF(N112="sníž. přenesená",J112,0)</f>
        <v>0</v>
      </c>
      <c r="BI112" s="227">
        <f>IF(N112="nulová",J112,0)</f>
        <v>0</v>
      </c>
      <c r="BJ112" s="20" t="s">
        <v>76</v>
      </c>
      <c r="BK112" s="227">
        <f>ROUND(I112*H112,2)</f>
        <v>0</v>
      </c>
      <c r="BL112" s="20" t="s">
        <v>200</v>
      </c>
      <c r="BM112" s="226" t="s">
        <v>333</v>
      </c>
    </row>
    <row r="113" s="2" customFormat="1">
      <c r="A113" s="41"/>
      <c r="B113" s="42"/>
      <c r="C113" s="43"/>
      <c r="D113" s="228" t="s">
        <v>202</v>
      </c>
      <c r="E113" s="43"/>
      <c r="F113" s="229" t="s">
        <v>8583</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202</v>
      </c>
      <c r="AU113" s="20" t="s">
        <v>76</v>
      </c>
    </row>
    <row r="114" s="2" customFormat="1" ht="16.5" customHeight="1">
      <c r="A114" s="41"/>
      <c r="B114" s="42"/>
      <c r="C114" s="215" t="s">
        <v>281</v>
      </c>
      <c r="D114" s="215" t="s">
        <v>195</v>
      </c>
      <c r="E114" s="216" t="s">
        <v>8584</v>
      </c>
      <c r="F114" s="217" t="s">
        <v>8585</v>
      </c>
      <c r="G114" s="218" t="s">
        <v>7202</v>
      </c>
      <c r="H114" s="219">
        <v>16</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200</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200</v>
      </c>
      <c r="BM114" s="226" t="s">
        <v>346</v>
      </c>
    </row>
    <row r="115" s="2" customFormat="1">
      <c r="A115" s="41"/>
      <c r="B115" s="42"/>
      <c r="C115" s="43"/>
      <c r="D115" s="228" t="s">
        <v>202</v>
      </c>
      <c r="E115" s="43"/>
      <c r="F115" s="229" t="s">
        <v>8585</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ht="16.5" customHeight="1">
      <c r="A116" s="41"/>
      <c r="B116" s="42"/>
      <c r="C116" s="215" t="s">
        <v>288</v>
      </c>
      <c r="D116" s="215" t="s">
        <v>195</v>
      </c>
      <c r="E116" s="216" t="s">
        <v>8586</v>
      </c>
      <c r="F116" s="217" t="s">
        <v>8587</v>
      </c>
      <c r="G116" s="218" t="s">
        <v>7202</v>
      </c>
      <c r="H116" s="219">
        <v>3</v>
      </c>
      <c r="I116" s="220"/>
      <c r="J116" s="221">
        <f>ROUND(I116*H116,2)</f>
        <v>0</v>
      </c>
      <c r="K116" s="217" t="s">
        <v>19</v>
      </c>
      <c r="L116" s="47"/>
      <c r="M116" s="222" t="s">
        <v>19</v>
      </c>
      <c r="N116" s="223" t="s">
        <v>40</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200</v>
      </c>
      <c r="AT116" s="226" t="s">
        <v>195</v>
      </c>
      <c r="AU116" s="226" t="s">
        <v>76</v>
      </c>
      <c r="AY116" s="20" t="s">
        <v>193</v>
      </c>
      <c r="BE116" s="227">
        <f>IF(N116="základní",J116,0)</f>
        <v>0</v>
      </c>
      <c r="BF116" s="227">
        <f>IF(N116="snížená",J116,0)</f>
        <v>0</v>
      </c>
      <c r="BG116" s="227">
        <f>IF(N116="zákl. přenesená",J116,0)</f>
        <v>0</v>
      </c>
      <c r="BH116" s="227">
        <f>IF(N116="sníž. přenesená",J116,0)</f>
        <v>0</v>
      </c>
      <c r="BI116" s="227">
        <f>IF(N116="nulová",J116,0)</f>
        <v>0</v>
      </c>
      <c r="BJ116" s="20" t="s">
        <v>76</v>
      </c>
      <c r="BK116" s="227">
        <f>ROUND(I116*H116,2)</f>
        <v>0</v>
      </c>
      <c r="BL116" s="20" t="s">
        <v>200</v>
      </c>
      <c r="BM116" s="226" t="s">
        <v>355</v>
      </c>
    </row>
    <row r="117" s="2" customFormat="1">
      <c r="A117" s="41"/>
      <c r="B117" s="42"/>
      <c r="C117" s="43"/>
      <c r="D117" s="228" t="s">
        <v>202</v>
      </c>
      <c r="E117" s="43"/>
      <c r="F117" s="229" t="s">
        <v>8587</v>
      </c>
      <c r="G117" s="43"/>
      <c r="H117" s="43"/>
      <c r="I117" s="230"/>
      <c r="J117" s="43"/>
      <c r="K117" s="43"/>
      <c r="L117" s="47"/>
      <c r="M117" s="231"/>
      <c r="N117" s="232"/>
      <c r="O117" s="87"/>
      <c r="P117" s="87"/>
      <c r="Q117" s="87"/>
      <c r="R117" s="87"/>
      <c r="S117" s="87"/>
      <c r="T117" s="88"/>
      <c r="U117" s="41"/>
      <c r="V117" s="41"/>
      <c r="W117" s="41"/>
      <c r="X117" s="41"/>
      <c r="Y117" s="41"/>
      <c r="Z117" s="41"/>
      <c r="AA117" s="41"/>
      <c r="AB117" s="41"/>
      <c r="AC117" s="41"/>
      <c r="AD117" s="41"/>
      <c r="AE117" s="41"/>
      <c r="AT117" s="20" t="s">
        <v>202</v>
      </c>
      <c r="AU117" s="20" t="s">
        <v>76</v>
      </c>
    </row>
    <row r="118" s="2" customFormat="1" ht="16.5" customHeight="1">
      <c r="A118" s="41"/>
      <c r="B118" s="42"/>
      <c r="C118" s="215" t="s">
        <v>8</v>
      </c>
      <c r="D118" s="215" t="s">
        <v>195</v>
      </c>
      <c r="E118" s="216" t="s">
        <v>8588</v>
      </c>
      <c r="F118" s="217" t="s">
        <v>8589</v>
      </c>
      <c r="G118" s="218" t="s">
        <v>7202</v>
      </c>
      <c r="H118" s="219">
        <v>44</v>
      </c>
      <c r="I118" s="220"/>
      <c r="J118" s="221">
        <f>ROUND(I118*H118,2)</f>
        <v>0</v>
      </c>
      <c r="K118" s="217" t="s">
        <v>19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200</v>
      </c>
      <c r="AT118" s="226" t="s">
        <v>195</v>
      </c>
      <c r="AU118" s="226" t="s">
        <v>76</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369</v>
      </c>
    </row>
    <row r="119" s="2" customFormat="1">
      <c r="A119" s="41"/>
      <c r="B119" s="42"/>
      <c r="C119" s="43"/>
      <c r="D119" s="228" t="s">
        <v>202</v>
      </c>
      <c r="E119" s="43"/>
      <c r="F119" s="229" t="s">
        <v>8589</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76</v>
      </c>
    </row>
    <row r="120" s="2" customFormat="1" ht="16.5" customHeight="1">
      <c r="A120" s="41"/>
      <c r="B120" s="42"/>
      <c r="C120" s="215" t="s">
        <v>300</v>
      </c>
      <c r="D120" s="215" t="s">
        <v>195</v>
      </c>
      <c r="E120" s="216" t="s">
        <v>8590</v>
      </c>
      <c r="F120" s="217" t="s">
        <v>8591</v>
      </c>
      <c r="G120" s="218" t="s">
        <v>408</v>
      </c>
      <c r="H120" s="219">
        <v>1090</v>
      </c>
      <c r="I120" s="220"/>
      <c r="J120" s="221">
        <f>ROUND(I120*H120,2)</f>
        <v>0</v>
      </c>
      <c r="K120" s="217" t="s">
        <v>19</v>
      </c>
      <c r="L120" s="47"/>
      <c r="M120" s="222" t="s">
        <v>19</v>
      </c>
      <c r="N120" s="223" t="s">
        <v>40</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200</v>
      </c>
      <c r="AT120" s="226" t="s">
        <v>195</v>
      </c>
      <c r="AU120" s="226" t="s">
        <v>76</v>
      </c>
      <c r="AY120" s="20" t="s">
        <v>193</v>
      </c>
      <c r="BE120" s="227">
        <f>IF(N120="základní",J120,0)</f>
        <v>0</v>
      </c>
      <c r="BF120" s="227">
        <f>IF(N120="snížená",J120,0)</f>
        <v>0</v>
      </c>
      <c r="BG120" s="227">
        <f>IF(N120="zákl. přenesená",J120,0)</f>
        <v>0</v>
      </c>
      <c r="BH120" s="227">
        <f>IF(N120="sníž. přenesená",J120,0)</f>
        <v>0</v>
      </c>
      <c r="BI120" s="227">
        <f>IF(N120="nulová",J120,0)</f>
        <v>0</v>
      </c>
      <c r="BJ120" s="20" t="s">
        <v>76</v>
      </c>
      <c r="BK120" s="227">
        <f>ROUND(I120*H120,2)</f>
        <v>0</v>
      </c>
      <c r="BL120" s="20" t="s">
        <v>200</v>
      </c>
      <c r="BM120" s="226" t="s">
        <v>397</v>
      </c>
    </row>
    <row r="121" s="2" customFormat="1">
      <c r="A121" s="41"/>
      <c r="B121" s="42"/>
      <c r="C121" s="43"/>
      <c r="D121" s="228" t="s">
        <v>202</v>
      </c>
      <c r="E121" s="43"/>
      <c r="F121" s="229" t="s">
        <v>8591</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202</v>
      </c>
      <c r="AU121" s="20" t="s">
        <v>76</v>
      </c>
    </row>
    <row r="122" s="2" customFormat="1" ht="16.5" customHeight="1">
      <c r="A122" s="41"/>
      <c r="B122" s="42"/>
      <c r="C122" s="215" t="s">
        <v>307</v>
      </c>
      <c r="D122" s="215" t="s">
        <v>195</v>
      </c>
      <c r="E122" s="216" t="s">
        <v>8592</v>
      </c>
      <c r="F122" s="217" t="s">
        <v>8593</v>
      </c>
      <c r="G122" s="218" t="s">
        <v>408</v>
      </c>
      <c r="H122" s="219">
        <v>80</v>
      </c>
      <c r="I122" s="220"/>
      <c r="J122" s="221">
        <f>ROUND(I122*H122,2)</f>
        <v>0</v>
      </c>
      <c r="K122" s="217" t="s">
        <v>19</v>
      </c>
      <c r="L122" s="47"/>
      <c r="M122" s="222" t="s">
        <v>19</v>
      </c>
      <c r="N122" s="22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200</v>
      </c>
      <c r="AT122" s="226" t="s">
        <v>195</v>
      </c>
      <c r="AU122" s="226" t="s">
        <v>76</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200</v>
      </c>
      <c r="BM122" s="226" t="s">
        <v>413</v>
      </c>
    </row>
    <row r="123" s="2" customFormat="1">
      <c r="A123" s="41"/>
      <c r="B123" s="42"/>
      <c r="C123" s="43"/>
      <c r="D123" s="228" t="s">
        <v>202</v>
      </c>
      <c r="E123" s="43"/>
      <c r="F123" s="229" t="s">
        <v>8594</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76</v>
      </c>
    </row>
    <row r="124" s="2" customFormat="1" ht="16.5" customHeight="1">
      <c r="A124" s="41"/>
      <c r="B124" s="42"/>
      <c r="C124" s="215" t="s">
        <v>313</v>
      </c>
      <c r="D124" s="215" t="s">
        <v>195</v>
      </c>
      <c r="E124" s="216" t="s">
        <v>8595</v>
      </c>
      <c r="F124" s="217" t="s">
        <v>8596</v>
      </c>
      <c r="G124" s="218" t="s">
        <v>408</v>
      </c>
      <c r="H124" s="219">
        <v>430</v>
      </c>
      <c r="I124" s="220"/>
      <c r="J124" s="221">
        <f>ROUND(I124*H124,2)</f>
        <v>0</v>
      </c>
      <c r="K124" s="217" t="s">
        <v>19</v>
      </c>
      <c r="L124" s="47"/>
      <c r="M124" s="222" t="s">
        <v>19</v>
      </c>
      <c r="N124" s="223" t="s">
        <v>40</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200</v>
      </c>
      <c r="AT124" s="226" t="s">
        <v>195</v>
      </c>
      <c r="AU124" s="226" t="s">
        <v>76</v>
      </c>
      <c r="AY124" s="20" t="s">
        <v>193</v>
      </c>
      <c r="BE124" s="227">
        <f>IF(N124="základní",J124,0)</f>
        <v>0</v>
      </c>
      <c r="BF124" s="227">
        <f>IF(N124="snížená",J124,0)</f>
        <v>0</v>
      </c>
      <c r="BG124" s="227">
        <f>IF(N124="zákl. přenesená",J124,0)</f>
        <v>0</v>
      </c>
      <c r="BH124" s="227">
        <f>IF(N124="sníž. přenesená",J124,0)</f>
        <v>0</v>
      </c>
      <c r="BI124" s="227">
        <f>IF(N124="nulová",J124,0)</f>
        <v>0</v>
      </c>
      <c r="BJ124" s="20" t="s">
        <v>76</v>
      </c>
      <c r="BK124" s="227">
        <f>ROUND(I124*H124,2)</f>
        <v>0</v>
      </c>
      <c r="BL124" s="20" t="s">
        <v>200</v>
      </c>
      <c r="BM124" s="226" t="s">
        <v>434</v>
      </c>
    </row>
    <row r="125" s="2" customFormat="1">
      <c r="A125" s="41"/>
      <c r="B125" s="42"/>
      <c r="C125" s="43"/>
      <c r="D125" s="228" t="s">
        <v>202</v>
      </c>
      <c r="E125" s="43"/>
      <c r="F125" s="229" t="s">
        <v>8596</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202</v>
      </c>
      <c r="AU125" s="20" t="s">
        <v>76</v>
      </c>
    </row>
    <row r="126" s="2" customFormat="1" ht="16.5" customHeight="1">
      <c r="A126" s="41"/>
      <c r="B126" s="42"/>
      <c r="C126" s="215" t="s">
        <v>323</v>
      </c>
      <c r="D126" s="215" t="s">
        <v>195</v>
      </c>
      <c r="E126" s="216" t="s">
        <v>8597</v>
      </c>
      <c r="F126" s="217" t="s">
        <v>8598</v>
      </c>
      <c r="G126" s="218" t="s">
        <v>408</v>
      </c>
      <c r="H126" s="219">
        <v>150</v>
      </c>
      <c r="I126" s="220"/>
      <c r="J126" s="221">
        <f>ROUND(I126*H126,2)</f>
        <v>0</v>
      </c>
      <c r="K126" s="217" t="s">
        <v>19</v>
      </c>
      <c r="L126" s="47"/>
      <c r="M126" s="222" t="s">
        <v>19</v>
      </c>
      <c r="N126" s="22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200</v>
      </c>
      <c r="AT126" s="226" t="s">
        <v>195</v>
      </c>
      <c r="AU126" s="226" t="s">
        <v>76</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200</v>
      </c>
      <c r="BM126" s="226" t="s">
        <v>449</v>
      </c>
    </row>
    <row r="127" s="2" customFormat="1">
      <c r="A127" s="41"/>
      <c r="B127" s="42"/>
      <c r="C127" s="43"/>
      <c r="D127" s="228" t="s">
        <v>202</v>
      </c>
      <c r="E127" s="43"/>
      <c r="F127" s="229" t="s">
        <v>8598</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76</v>
      </c>
    </row>
    <row r="128" s="2" customFormat="1" ht="16.5" customHeight="1">
      <c r="A128" s="41"/>
      <c r="B128" s="42"/>
      <c r="C128" s="215" t="s">
        <v>329</v>
      </c>
      <c r="D128" s="215" t="s">
        <v>195</v>
      </c>
      <c r="E128" s="216" t="s">
        <v>8599</v>
      </c>
      <c r="F128" s="217" t="s">
        <v>8600</v>
      </c>
      <c r="G128" s="218" t="s">
        <v>408</v>
      </c>
      <c r="H128" s="219">
        <v>550</v>
      </c>
      <c r="I128" s="220"/>
      <c r="J128" s="221">
        <f>ROUND(I128*H128,2)</f>
        <v>0</v>
      </c>
      <c r="K128" s="217" t="s">
        <v>19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76</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467</v>
      </c>
    </row>
    <row r="129" s="2" customFormat="1">
      <c r="A129" s="41"/>
      <c r="B129" s="42"/>
      <c r="C129" s="43"/>
      <c r="D129" s="228" t="s">
        <v>202</v>
      </c>
      <c r="E129" s="43"/>
      <c r="F129" s="229" t="s">
        <v>8600</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76</v>
      </c>
    </row>
    <row r="130" s="2" customFormat="1" ht="21.75" customHeight="1">
      <c r="A130" s="41"/>
      <c r="B130" s="42"/>
      <c r="C130" s="215" t="s">
        <v>333</v>
      </c>
      <c r="D130" s="215" t="s">
        <v>195</v>
      </c>
      <c r="E130" s="216" t="s">
        <v>8601</v>
      </c>
      <c r="F130" s="217" t="s">
        <v>8602</v>
      </c>
      <c r="G130" s="218" t="s">
        <v>326</v>
      </c>
      <c r="H130" s="219">
        <v>1</v>
      </c>
      <c r="I130" s="220"/>
      <c r="J130" s="221">
        <f>ROUND(I130*H130,2)</f>
        <v>0</v>
      </c>
      <c r="K130" s="217" t="s">
        <v>19</v>
      </c>
      <c r="L130" s="47"/>
      <c r="M130" s="222" t="s">
        <v>19</v>
      </c>
      <c r="N130" s="223" t="s">
        <v>40</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200</v>
      </c>
      <c r="AT130" s="226" t="s">
        <v>195</v>
      </c>
      <c r="AU130" s="226" t="s">
        <v>76</v>
      </c>
      <c r="AY130" s="20" t="s">
        <v>193</v>
      </c>
      <c r="BE130" s="227">
        <f>IF(N130="základní",J130,0)</f>
        <v>0</v>
      </c>
      <c r="BF130" s="227">
        <f>IF(N130="snížená",J130,0)</f>
        <v>0</v>
      </c>
      <c r="BG130" s="227">
        <f>IF(N130="zákl. přenesená",J130,0)</f>
        <v>0</v>
      </c>
      <c r="BH130" s="227">
        <f>IF(N130="sníž. přenesená",J130,0)</f>
        <v>0</v>
      </c>
      <c r="BI130" s="227">
        <f>IF(N130="nulová",J130,0)</f>
        <v>0</v>
      </c>
      <c r="BJ130" s="20" t="s">
        <v>76</v>
      </c>
      <c r="BK130" s="227">
        <f>ROUND(I130*H130,2)</f>
        <v>0</v>
      </c>
      <c r="BL130" s="20" t="s">
        <v>200</v>
      </c>
      <c r="BM130" s="226" t="s">
        <v>482</v>
      </c>
    </row>
    <row r="131" s="2" customFormat="1">
      <c r="A131" s="41"/>
      <c r="B131" s="42"/>
      <c r="C131" s="43"/>
      <c r="D131" s="228" t="s">
        <v>202</v>
      </c>
      <c r="E131" s="43"/>
      <c r="F131" s="229" t="s">
        <v>8602</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202</v>
      </c>
      <c r="AU131" s="20" t="s">
        <v>76</v>
      </c>
    </row>
    <row r="132" s="2" customFormat="1" ht="16.5" customHeight="1">
      <c r="A132" s="41"/>
      <c r="B132" s="42"/>
      <c r="C132" s="215" t="s">
        <v>340</v>
      </c>
      <c r="D132" s="215" t="s">
        <v>195</v>
      </c>
      <c r="E132" s="216" t="s">
        <v>8603</v>
      </c>
      <c r="F132" s="217" t="s">
        <v>8604</v>
      </c>
      <c r="G132" s="218" t="s">
        <v>326</v>
      </c>
      <c r="H132" s="219">
        <v>1</v>
      </c>
      <c r="I132" s="220"/>
      <c r="J132" s="221">
        <f>ROUND(I132*H132,2)</f>
        <v>0</v>
      </c>
      <c r="K132" s="217" t="s">
        <v>19</v>
      </c>
      <c r="L132" s="47"/>
      <c r="M132" s="222" t="s">
        <v>19</v>
      </c>
      <c r="N132" s="223" t="s">
        <v>40</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200</v>
      </c>
      <c r="AT132" s="226" t="s">
        <v>195</v>
      </c>
      <c r="AU132" s="226" t="s">
        <v>76</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200</v>
      </c>
      <c r="BM132" s="226" t="s">
        <v>494</v>
      </c>
    </row>
    <row r="133" s="2" customFormat="1">
      <c r="A133" s="41"/>
      <c r="B133" s="42"/>
      <c r="C133" s="43"/>
      <c r="D133" s="228" t="s">
        <v>202</v>
      </c>
      <c r="E133" s="43"/>
      <c r="F133" s="229" t="s">
        <v>8604</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76</v>
      </c>
    </row>
    <row r="134" s="2" customFormat="1" ht="16.5" customHeight="1">
      <c r="A134" s="41"/>
      <c r="B134" s="42"/>
      <c r="C134" s="215" t="s">
        <v>346</v>
      </c>
      <c r="D134" s="215" t="s">
        <v>195</v>
      </c>
      <c r="E134" s="216" t="s">
        <v>8605</v>
      </c>
      <c r="F134" s="217" t="s">
        <v>8606</v>
      </c>
      <c r="G134" s="218" t="s">
        <v>326</v>
      </c>
      <c r="H134" s="219">
        <v>1</v>
      </c>
      <c r="I134" s="220"/>
      <c r="J134" s="221">
        <f>ROUND(I134*H134,2)</f>
        <v>0</v>
      </c>
      <c r="K134" s="217" t="s">
        <v>19</v>
      </c>
      <c r="L134" s="47"/>
      <c r="M134" s="222" t="s">
        <v>19</v>
      </c>
      <c r="N134" s="223" t="s">
        <v>40</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200</v>
      </c>
      <c r="AT134" s="226" t="s">
        <v>195</v>
      </c>
      <c r="AU134" s="226" t="s">
        <v>76</v>
      </c>
      <c r="AY134" s="20" t="s">
        <v>193</v>
      </c>
      <c r="BE134" s="227">
        <f>IF(N134="základní",J134,0)</f>
        <v>0</v>
      </c>
      <c r="BF134" s="227">
        <f>IF(N134="snížená",J134,0)</f>
        <v>0</v>
      </c>
      <c r="BG134" s="227">
        <f>IF(N134="zákl. přenesená",J134,0)</f>
        <v>0</v>
      </c>
      <c r="BH134" s="227">
        <f>IF(N134="sníž. přenesená",J134,0)</f>
        <v>0</v>
      </c>
      <c r="BI134" s="227">
        <f>IF(N134="nulová",J134,0)</f>
        <v>0</v>
      </c>
      <c r="BJ134" s="20" t="s">
        <v>76</v>
      </c>
      <c r="BK134" s="227">
        <f>ROUND(I134*H134,2)</f>
        <v>0</v>
      </c>
      <c r="BL134" s="20" t="s">
        <v>200</v>
      </c>
      <c r="BM134" s="226" t="s">
        <v>321</v>
      </c>
    </row>
    <row r="135" s="2" customFormat="1">
      <c r="A135" s="41"/>
      <c r="B135" s="42"/>
      <c r="C135" s="43"/>
      <c r="D135" s="228" t="s">
        <v>202</v>
      </c>
      <c r="E135" s="43"/>
      <c r="F135" s="229" t="s">
        <v>8606</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202</v>
      </c>
      <c r="AU135" s="20" t="s">
        <v>76</v>
      </c>
    </row>
    <row r="136" s="2" customFormat="1" ht="24.15" customHeight="1">
      <c r="A136" s="41"/>
      <c r="B136" s="42"/>
      <c r="C136" s="215" t="s">
        <v>7</v>
      </c>
      <c r="D136" s="215" t="s">
        <v>195</v>
      </c>
      <c r="E136" s="216" t="s">
        <v>8607</v>
      </c>
      <c r="F136" s="217" t="s">
        <v>8608</v>
      </c>
      <c r="G136" s="218" t="s">
        <v>326</v>
      </c>
      <c r="H136" s="219">
        <v>1</v>
      </c>
      <c r="I136" s="220"/>
      <c r="J136" s="221">
        <f>ROUND(I136*H136,2)</f>
        <v>0</v>
      </c>
      <c r="K136" s="217" t="s">
        <v>19</v>
      </c>
      <c r="L136" s="47"/>
      <c r="M136" s="222" t="s">
        <v>19</v>
      </c>
      <c r="N136" s="223" t="s">
        <v>40</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200</v>
      </c>
      <c r="AT136" s="226" t="s">
        <v>195</v>
      </c>
      <c r="AU136" s="226" t="s">
        <v>76</v>
      </c>
      <c r="AY136" s="20" t="s">
        <v>193</v>
      </c>
      <c r="BE136" s="227">
        <f>IF(N136="základní",J136,0)</f>
        <v>0</v>
      </c>
      <c r="BF136" s="227">
        <f>IF(N136="snížená",J136,0)</f>
        <v>0</v>
      </c>
      <c r="BG136" s="227">
        <f>IF(N136="zákl. přenesená",J136,0)</f>
        <v>0</v>
      </c>
      <c r="BH136" s="227">
        <f>IF(N136="sníž. přenesená",J136,0)</f>
        <v>0</v>
      </c>
      <c r="BI136" s="227">
        <f>IF(N136="nulová",J136,0)</f>
        <v>0</v>
      </c>
      <c r="BJ136" s="20" t="s">
        <v>76</v>
      </c>
      <c r="BK136" s="227">
        <f>ROUND(I136*H136,2)</f>
        <v>0</v>
      </c>
      <c r="BL136" s="20" t="s">
        <v>200</v>
      </c>
      <c r="BM136" s="226" t="s">
        <v>523</v>
      </c>
    </row>
    <row r="137" s="2" customFormat="1">
      <c r="A137" s="41"/>
      <c r="B137" s="42"/>
      <c r="C137" s="43"/>
      <c r="D137" s="228" t="s">
        <v>202</v>
      </c>
      <c r="E137" s="43"/>
      <c r="F137" s="229" t="s">
        <v>8608</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202</v>
      </c>
      <c r="AU137" s="20" t="s">
        <v>76</v>
      </c>
    </row>
    <row r="138" s="2" customFormat="1" ht="24.15" customHeight="1">
      <c r="A138" s="41"/>
      <c r="B138" s="42"/>
      <c r="C138" s="215" t="s">
        <v>355</v>
      </c>
      <c r="D138" s="215" t="s">
        <v>195</v>
      </c>
      <c r="E138" s="216" t="s">
        <v>8609</v>
      </c>
      <c r="F138" s="217" t="s">
        <v>8610</v>
      </c>
      <c r="G138" s="218" t="s">
        <v>326</v>
      </c>
      <c r="H138" s="219">
        <v>1</v>
      </c>
      <c r="I138" s="220"/>
      <c r="J138" s="221">
        <f>ROUND(I138*H138,2)</f>
        <v>0</v>
      </c>
      <c r="K138" s="217" t="s">
        <v>19</v>
      </c>
      <c r="L138" s="47"/>
      <c r="M138" s="222" t="s">
        <v>19</v>
      </c>
      <c r="N138" s="223" t="s">
        <v>40</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200</v>
      </c>
      <c r="AT138" s="226" t="s">
        <v>195</v>
      </c>
      <c r="AU138" s="226" t="s">
        <v>76</v>
      </c>
      <c r="AY138" s="20" t="s">
        <v>193</v>
      </c>
      <c r="BE138" s="227">
        <f>IF(N138="základní",J138,0)</f>
        <v>0</v>
      </c>
      <c r="BF138" s="227">
        <f>IF(N138="snížená",J138,0)</f>
        <v>0</v>
      </c>
      <c r="BG138" s="227">
        <f>IF(N138="zákl. přenesená",J138,0)</f>
        <v>0</v>
      </c>
      <c r="BH138" s="227">
        <f>IF(N138="sníž. přenesená",J138,0)</f>
        <v>0</v>
      </c>
      <c r="BI138" s="227">
        <f>IF(N138="nulová",J138,0)</f>
        <v>0</v>
      </c>
      <c r="BJ138" s="20" t="s">
        <v>76</v>
      </c>
      <c r="BK138" s="227">
        <f>ROUND(I138*H138,2)</f>
        <v>0</v>
      </c>
      <c r="BL138" s="20" t="s">
        <v>200</v>
      </c>
      <c r="BM138" s="226" t="s">
        <v>537</v>
      </c>
    </row>
    <row r="139" s="2" customFormat="1">
      <c r="A139" s="41"/>
      <c r="B139" s="42"/>
      <c r="C139" s="43"/>
      <c r="D139" s="228" t="s">
        <v>202</v>
      </c>
      <c r="E139" s="43"/>
      <c r="F139" s="229" t="s">
        <v>8610</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202</v>
      </c>
      <c r="AU139" s="20" t="s">
        <v>76</v>
      </c>
    </row>
    <row r="140" s="12" customFormat="1" ht="25.92" customHeight="1">
      <c r="A140" s="12"/>
      <c r="B140" s="199"/>
      <c r="C140" s="200"/>
      <c r="D140" s="201" t="s">
        <v>68</v>
      </c>
      <c r="E140" s="202" t="s">
        <v>7399</v>
      </c>
      <c r="F140" s="202" t="s">
        <v>8611</v>
      </c>
      <c r="G140" s="200"/>
      <c r="H140" s="200"/>
      <c r="I140" s="203"/>
      <c r="J140" s="204">
        <f>BK140</f>
        <v>0</v>
      </c>
      <c r="K140" s="200"/>
      <c r="L140" s="205"/>
      <c r="M140" s="206"/>
      <c r="N140" s="207"/>
      <c r="O140" s="207"/>
      <c r="P140" s="208">
        <f>SUM(P141:P178)</f>
        <v>0</v>
      </c>
      <c r="Q140" s="207"/>
      <c r="R140" s="208">
        <f>SUM(R141:R178)</f>
        <v>0</v>
      </c>
      <c r="S140" s="207"/>
      <c r="T140" s="209">
        <f>SUM(T141:T178)</f>
        <v>0</v>
      </c>
      <c r="U140" s="12"/>
      <c r="V140" s="12"/>
      <c r="W140" s="12"/>
      <c r="X140" s="12"/>
      <c r="Y140" s="12"/>
      <c r="Z140" s="12"/>
      <c r="AA140" s="12"/>
      <c r="AB140" s="12"/>
      <c r="AC140" s="12"/>
      <c r="AD140" s="12"/>
      <c r="AE140" s="12"/>
      <c r="AR140" s="210" t="s">
        <v>76</v>
      </c>
      <c r="AT140" s="211" t="s">
        <v>68</v>
      </c>
      <c r="AU140" s="211" t="s">
        <v>69</v>
      </c>
      <c r="AY140" s="210" t="s">
        <v>193</v>
      </c>
      <c r="BK140" s="212">
        <f>SUM(BK141:BK178)</f>
        <v>0</v>
      </c>
    </row>
    <row r="141" s="2" customFormat="1" ht="16.5" customHeight="1">
      <c r="A141" s="41"/>
      <c r="B141" s="42"/>
      <c r="C141" s="215" t="s">
        <v>360</v>
      </c>
      <c r="D141" s="215" t="s">
        <v>195</v>
      </c>
      <c r="E141" s="216" t="s">
        <v>8612</v>
      </c>
      <c r="F141" s="217" t="s">
        <v>8613</v>
      </c>
      <c r="G141" s="218" t="s">
        <v>7202</v>
      </c>
      <c r="H141" s="219">
        <v>1</v>
      </c>
      <c r="I141" s="220"/>
      <c r="J141" s="221">
        <f>ROUND(I141*H141,2)</f>
        <v>0</v>
      </c>
      <c r="K141" s="217" t="s">
        <v>19</v>
      </c>
      <c r="L141" s="47"/>
      <c r="M141" s="222" t="s">
        <v>19</v>
      </c>
      <c r="N141" s="223" t="s">
        <v>40</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200</v>
      </c>
      <c r="AT141" s="226" t="s">
        <v>195</v>
      </c>
      <c r="AU141" s="226" t="s">
        <v>76</v>
      </c>
      <c r="AY141" s="20" t="s">
        <v>193</v>
      </c>
      <c r="BE141" s="227">
        <f>IF(N141="základní",J141,0)</f>
        <v>0</v>
      </c>
      <c r="BF141" s="227">
        <f>IF(N141="snížená",J141,0)</f>
        <v>0</v>
      </c>
      <c r="BG141" s="227">
        <f>IF(N141="zákl. přenesená",J141,0)</f>
        <v>0</v>
      </c>
      <c r="BH141" s="227">
        <f>IF(N141="sníž. přenesená",J141,0)</f>
        <v>0</v>
      </c>
      <c r="BI141" s="227">
        <f>IF(N141="nulová",J141,0)</f>
        <v>0</v>
      </c>
      <c r="BJ141" s="20" t="s">
        <v>76</v>
      </c>
      <c r="BK141" s="227">
        <f>ROUND(I141*H141,2)</f>
        <v>0</v>
      </c>
      <c r="BL141" s="20" t="s">
        <v>200</v>
      </c>
      <c r="BM141" s="226" t="s">
        <v>554</v>
      </c>
    </row>
    <row r="142" s="2" customFormat="1">
      <c r="A142" s="41"/>
      <c r="B142" s="42"/>
      <c r="C142" s="43"/>
      <c r="D142" s="228" t="s">
        <v>202</v>
      </c>
      <c r="E142" s="43"/>
      <c r="F142" s="229" t="s">
        <v>8613</v>
      </c>
      <c r="G142" s="43"/>
      <c r="H142" s="43"/>
      <c r="I142" s="230"/>
      <c r="J142" s="43"/>
      <c r="K142" s="43"/>
      <c r="L142" s="47"/>
      <c r="M142" s="231"/>
      <c r="N142" s="232"/>
      <c r="O142" s="87"/>
      <c r="P142" s="87"/>
      <c r="Q142" s="87"/>
      <c r="R142" s="87"/>
      <c r="S142" s="87"/>
      <c r="T142" s="88"/>
      <c r="U142" s="41"/>
      <c r="V142" s="41"/>
      <c r="W142" s="41"/>
      <c r="X142" s="41"/>
      <c r="Y142" s="41"/>
      <c r="Z142" s="41"/>
      <c r="AA142" s="41"/>
      <c r="AB142" s="41"/>
      <c r="AC142" s="41"/>
      <c r="AD142" s="41"/>
      <c r="AE142" s="41"/>
      <c r="AT142" s="20" t="s">
        <v>202</v>
      </c>
      <c r="AU142" s="20" t="s">
        <v>76</v>
      </c>
    </row>
    <row r="143" s="2" customFormat="1" ht="16.5" customHeight="1">
      <c r="A143" s="41"/>
      <c r="B143" s="42"/>
      <c r="C143" s="215" t="s">
        <v>369</v>
      </c>
      <c r="D143" s="215" t="s">
        <v>195</v>
      </c>
      <c r="E143" s="216" t="s">
        <v>8614</v>
      </c>
      <c r="F143" s="217" t="s">
        <v>8615</v>
      </c>
      <c r="G143" s="218" t="s">
        <v>7202</v>
      </c>
      <c r="H143" s="219">
        <v>7</v>
      </c>
      <c r="I143" s="220"/>
      <c r="J143" s="221">
        <f>ROUND(I143*H143,2)</f>
        <v>0</v>
      </c>
      <c r="K143" s="217" t="s">
        <v>19</v>
      </c>
      <c r="L143" s="47"/>
      <c r="M143" s="222" t="s">
        <v>19</v>
      </c>
      <c r="N143" s="223" t="s">
        <v>40</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200</v>
      </c>
      <c r="AT143" s="226" t="s">
        <v>195</v>
      </c>
      <c r="AU143" s="226" t="s">
        <v>76</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200</v>
      </c>
      <c r="BM143" s="226" t="s">
        <v>568</v>
      </c>
    </row>
    <row r="144" s="2" customFormat="1">
      <c r="A144" s="41"/>
      <c r="B144" s="42"/>
      <c r="C144" s="43"/>
      <c r="D144" s="228" t="s">
        <v>202</v>
      </c>
      <c r="E144" s="43"/>
      <c r="F144" s="229" t="s">
        <v>8615</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76</v>
      </c>
    </row>
    <row r="145" s="2" customFormat="1" ht="16.5" customHeight="1">
      <c r="A145" s="41"/>
      <c r="B145" s="42"/>
      <c r="C145" s="215" t="s">
        <v>390</v>
      </c>
      <c r="D145" s="215" t="s">
        <v>195</v>
      </c>
      <c r="E145" s="216" t="s">
        <v>8616</v>
      </c>
      <c r="F145" s="217" t="s">
        <v>8617</v>
      </c>
      <c r="G145" s="218" t="s">
        <v>7202</v>
      </c>
      <c r="H145" s="219">
        <v>4</v>
      </c>
      <c r="I145" s="220"/>
      <c r="J145" s="221">
        <f>ROUND(I145*H145,2)</f>
        <v>0</v>
      </c>
      <c r="K145" s="217" t="s">
        <v>19</v>
      </c>
      <c r="L145" s="47"/>
      <c r="M145" s="222" t="s">
        <v>19</v>
      </c>
      <c r="N145" s="223" t="s">
        <v>40</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200</v>
      </c>
      <c r="AT145" s="226" t="s">
        <v>195</v>
      </c>
      <c r="AU145" s="226" t="s">
        <v>76</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200</v>
      </c>
      <c r="BM145" s="226" t="s">
        <v>584</v>
      </c>
    </row>
    <row r="146" s="2" customFormat="1">
      <c r="A146" s="41"/>
      <c r="B146" s="42"/>
      <c r="C146" s="43"/>
      <c r="D146" s="228" t="s">
        <v>202</v>
      </c>
      <c r="E146" s="43"/>
      <c r="F146" s="229" t="s">
        <v>8617</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76</v>
      </c>
    </row>
    <row r="147" s="2" customFormat="1" ht="16.5" customHeight="1">
      <c r="A147" s="41"/>
      <c r="B147" s="42"/>
      <c r="C147" s="215" t="s">
        <v>397</v>
      </c>
      <c r="D147" s="215" t="s">
        <v>195</v>
      </c>
      <c r="E147" s="216" t="s">
        <v>8618</v>
      </c>
      <c r="F147" s="217" t="s">
        <v>8619</v>
      </c>
      <c r="G147" s="218" t="s">
        <v>7202</v>
      </c>
      <c r="H147" s="219">
        <v>7</v>
      </c>
      <c r="I147" s="220"/>
      <c r="J147" s="221">
        <f>ROUND(I147*H147,2)</f>
        <v>0</v>
      </c>
      <c r="K147" s="217" t="s">
        <v>19</v>
      </c>
      <c r="L147" s="47"/>
      <c r="M147" s="222" t="s">
        <v>19</v>
      </c>
      <c r="N147" s="223" t="s">
        <v>40</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200</v>
      </c>
      <c r="AT147" s="226" t="s">
        <v>195</v>
      </c>
      <c r="AU147" s="226" t="s">
        <v>76</v>
      </c>
      <c r="AY147" s="20" t="s">
        <v>193</v>
      </c>
      <c r="BE147" s="227">
        <f>IF(N147="základní",J147,0)</f>
        <v>0</v>
      </c>
      <c r="BF147" s="227">
        <f>IF(N147="snížená",J147,0)</f>
        <v>0</v>
      </c>
      <c r="BG147" s="227">
        <f>IF(N147="zákl. přenesená",J147,0)</f>
        <v>0</v>
      </c>
      <c r="BH147" s="227">
        <f>IF(N147="sníž. přenesená",J147,0)</f>
        <v>0</v>
      </c>
      <c r="BI147" s="227">
        <f>IF(N147="nulová",J147,0)</f>
        <v>0</v>
      </c>
      <c r="BJ147" s="20" t="s">
        <v>76</v>
      </c>
      <c r="BK147" s="227">
        <f>ROUND(I147*H147,2)</f>
        <v>0</v>
      </c>
      <c r="BL147" s="20" t="s">
        <v>200</v>
      </c>
      <c r="BM147" s="226" t="s">
        <v>598</v>
      </c>
    </row>
    <row r="148" s="2" customFormat="1">
      <c r="A148" s="41"/>
      <c r="B148" s="42"/>
      <c r="C148" s="43"/>
      <c r="D148" s="228" t="s">
        <v>202</v>
      </c>
      <c r="E148" s="43"/>
      <c r="F148" s="229" t="s">
        <v>8619</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202</v>
      </c>
      <c r="AU148" s="20" t="s">
        <v>76</v>
      </c>
    </row>
    <row r="149" s="2" customFormat="1" ht="16.5" customHeight="1">
      <c r="A149" s="41"/>
      <c r="B149" s="42"/>
      <c r="C149" s="215" t="s">
        <v>405</v>
      </c>
      <c r="D149" s="215" t="s">
        <v>195</v>
      </c>
      <c r="E149" s="216" t="s">
        <v>8620</v>
      </c>
      <c r="F149" s="217" t="s">
        <v>8621</v>
      </c>
      <c r="G149" s="218" t="s">
        <v>7202</v>
      </c>
      <c r="H149" s="219">
        <v>5</v>
      </c>
      <c r="I149" s="220"/>
      <c r="J149" s="221">
        <f>ROUND(I149*H149,2)</f>
        <v>0</v>
      </c>
      <c r="K149" s="217" t="s">
        <v>19</v>
      </c>
      <c r="L149" s="47"/>
      <c r="M149" s="222" t="s">
        <v>19</v>
      </c>
      <c r="N149" s="223" t="s">
        <v>40</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200</v>
      </c>
      <c r="AT149" s="226" t="s">
        <v>195</v>
      </c>
      <c r="AU149" s="226" t="s">
        <v>76</v>
      </c>
      <c r="AY149" s="20" t="s">
        <v>193</v>
      </c>
      <c r="BE149" s="227">
        <f>IF(N149="základní",J149,0)</f>
        <v>0</v>
      </c>
      <c r="BF149" s="227">
        <f>IF(N149="snížená",J149,0)</f>
        <v>0</v>
      </c>
      <c r="BG149" s="227">
        <f>IF(N149="zákl. přenesená",J149,0)</f>
        <v>0</v>
      </c>
      <c r="BH149" s="227">
        <f>IF(N149="sníž. přenesená",J149,0)</f>
        <v>0</v>
      </c>
      <c r="BI149" s="227">
        <f>IF(N149="nulová",J149,0)</f>
        <v>0</v>
      </c>
      <c r="BJ149" s="20" t="s">
        <v>76</v>
      </c>
      <c r="BK149" s="227">
        <f>ROUND(I149*H149,2)</f>
        <v>0</v>
      </c>
      <c r="BL149" s="20" t="s">
        <v>200</v>
      </c>
      <c r="BM149" s="226" t="s">
        <v>614</v>
      </c>
    </row>
    <row r="150" s="2" customFormat="1">
      <c r="A150" s="41"/>
      <c r="B150" s="42"/>
      <c r="C150" s="43"/>
      <c r="D150" s="228" t="s">
        <v>202</v>
      </c>
      <c r="E150" s="43"/>
      <c r="F150" s="229" t="s">
        <v>8621</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202</v>
      </c>
      <c r="AU150" s="20" t="s">
        <v>76</v>
      </c>
    </row>
    <row r="151" s="2" customFormat="1" ht="16.5" customHeight="1">
      <c r="A151" s="41"/>
      <c r="B151" s="42"/>
      <c r="C151" s="215" t="s">
        <v>413</v>
      </c>
      <c r="D151" s="215" t="s">
        <v>195</v>
      </c>
      <c r="E151" s="216" t="s">
        <v>8622</v>
      </c>
      <c r="F151" s="217" t="s">
        <v>8623</v>
      </c>
      <c r="G151" s="218" t="s">
        <v>7202</v>
      </c>
      <c r="H151" s="219">
        <v>2</v>
      </c>
      <c r="I151" s="220"/>
      <c r="J151" s="221">
        <f>ROUND(I151*H151,2)</f>
        <v>0</v>
      </c>
      <c r="K151" s="217" t="s">
        <v>19</v>
      </c>
      <c r="L151" s="47"/>
      <c r="M151" s="222" t="s">
        <v>19</v>
      </c>
      <c r="N151" s="223" t="s">
        <v>40</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200</v>
      </c>
      <c r="AT151" s="226" t="s">
        <v>195</v>
      </c>
      <c r="AU151" s="226" t="s">
        <v>76</v>
      </c>
      <c r="AY151" s="20" t="s">
        <v>193</v>
      </c>
      <c r="BE151" s="227">
        <f>IF(N151="základní",J151,0)</f>
        <v>0</v>
      </c>
      <c r="BF151" s="227">
        <f>IF(N151="snížená",J151,0)</f>
        <v>0</v>
      </c>
      <c r="BG151" s="227">
        <f>IF(N151="zákl. přenesená",J151,0)</f>
        <v>0</v>
      </c>
      <c r="BH151" s="227">
        <f>IF(N151="sníž. přenesená",J151,0)</f>
        <v>0</v>
      </c>
      <c r="BI151" s="227">
        <f>IF(N151="nulová",J151,0)</f>
        <v>0</v>
      </c>
      <c r="BJ151" s="20" t="s">
        <v>76</v>
      </c>
      <c r="BK151" s="227">
        <f>ROUND(I151*H151,2)</f>
        <v>0</v>
      </c>
      <c r="BL151" s="20" t="s">
        <v>200</v>
      </c>
      <c r="BM151" s="226" t="s">
        <v>627</v>
      </c>
    </row>
    <row r="152" s="2" customFormat="1">
      <c r="A152" s="41"/>
      <c r="B152" s="42"/>
      <c r="C152" s="43"/>
      <c r="D152" s="228" t="s">
        <v>202</v>
      </c>
      <c r="E152" s="43"/>
      <c r="F152" s="229" t="s">
        <v>8623</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202</v>
      </c>
      <c r="AU152" s="20" t="s">
        <v>76</v>
      </c>
    </row>
    <row r="153" s="2" customFormat="1" ht="16.5" customHeight="1">
      <c r="A153" s="41"/>
      <c r="B153" s="42"/>
      <c r="C153" s="215" t="s">
        <v>424</v>
      </c>
      <c r="D153" s="215" t="s">
        <v>195</v>
      </c>
      <c r="E153" s="216" t="s">
        <v>8624</v>
      </c>
      <c r="F153" s="217" t="s">
        <v>8625</v>
      </c>
      <c r="G153" s="218" t="s">
        <v>7202</v>
      </c>
      <c r="H153" s="219">
        <v>1</v>
      </c>
      <c r="I153" s="220"/>
      <c r="J153" s="221">
        <f>ROUND(I153*H153,2)</f>
        <v>0</v>
      </c>
      <c r="K153" s="217" t="s">
        <v>19</v>
      </c>
      <c r="L153" s="47"/>
      <c r="M153" s="222" t="s">
        <v>19</v>
      </c>
      <c r="N153" s="223" t="s">
        <v>40</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200</v>
      </c>
      <c r="AT153" s="226" t="s">
        <v>195</v>
      </c>
      <c r="AU153" s="226" t="s">
        <v>76</v>
      </c>
      <c r="AY153" s="20" t="s">
        <v>193</v>
      </c>
      <c r="BE153" s="227">
        <f>IF(N153="základní",J153,0)</f>
        <v>0</v>
      </c>
      <c r="BF153" s="227">
        <f>IF(N153="snížená",J153,0)</f>
        <v>0</v>
      </c>
      <c r="BG153" s="227">
        <f>IF(N153="zákl. přenesená",J153,0)</f>
        <v>0</v>
      </c>
      <c r="BH153" s="227">
        <f>IF(N153="sníž. přenesená",J153,0)</f>
        <v>0</v>
      </c>
      <c r="BI153" s="227">
        <f>IF(N153="nulová",J153,0)</f>
        <v>0</v>
      </c>
      <c r="BJ153" s="20" t="s">
        <v>76</v>
      </c>
      <c r="BK153" s="227">
        <f>ROUND(I153*H153,2)</f>
        <v>0</v>
      </c>
      <c r="BL153" s="20" t="s">
        <v>200</v>
      </c>
      <c r="BM153" s="226" t="s">
        <v>640</v>
      </c>
    </row>
    <row r="154" s="2" customFormat="1">
      <c r="A154" s="41"/>
      <c r="B154" s="42"/>
      <c r="C154" s="43"/>
      <c r="D154" s="228" t="s">
        <v>202</v>
      </c>
      <c r="E154" s="43"/>
      <c r="F154" s="229" t="s">
        <v>8625</v>
      </c>
      <c r="G154" s="43"/>
      <c r="H154" s="43"/>
      <c r="I154" s="230"/>
      <c r="J154" s="43"/>
      <c r="K154" s="43"/>
      <c r="L154" s="47"/>
      <c r="M154" s="231"/>
      <c r="N154" s="232"/>
      <c r="O154" s="87"/>
      <c r="P154" s="87"/>
      <c r="Q154" s="87"/>
      <c r="R154" s="87"/>
      <c r="S154" s="87"/>
      <c r="T154" s="88"/>
      <c r="U154" s="41"/>
      <c r="V154" s="41"/>
      <c r="W154" s="41"/>
      <c r="X154" s="41"/>
      <c r="Y154" s="41"/>
      <c r="Z154" s="41"/>
      <c r="AA154" s="41"/>
      <c r="AB154" s="41"/>
      <c r="AC154" s="41"/>
      <c r="AD154" s="41"/>
      <c r="AE154" s="41"/>
      <c r="AT154" s="20" t="s">
        <v>202</v>
      </c>
      <c r="AU154" s="20" t="s">
        <v>76</v>
      </c>
    </row>
    <row r="155" s="2" customFormat="1" ht="16.5" customHeight="1">
      <c r="A155" s="41"/>
      <c r="B155" s="42"/>
      <c r="C155" s="215" t="s">
        <v>434</v>
      </c>
      <c r="D155" s="215" t="s">
        <v>195</v>
      </c>
      <c r="E155" s="216" t="s">
        <v>8626</v>
      </c>
      <c r="F155" s="217" t="s">
        <v>8627</v>
      </c>
      <c r="G155" s="218" t="s">
        <v>7202</v>
      </c>
      <c r="H155" s="219">
        <v>3</v>
      </c>
      <c r="I155" s="220"/>
      <c r="J155" s="221">
        <f>ROUND(I155*H155,2)</f>
        <v>0</v>
      </c>
      <c r="K155" s="217" t="s">
        <v>19</v>
      </c>
      <c r="L155" s="47"/>
      <c r="M155" s="222" t="s">
        <v>19</v>
      </c>
      <c r="N155" s="223" t="s">
        <v>40</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200</v>
      </c>
      <c r="AT155" s="226" t="s">
        <v>195</v>
      </c>
      <c r="AU155" s="226" t="s">
        <v>76</v>
      </c>
      <c r="AY155" s="20" t="s">
        <v>193</v>
      </c>
      <c r="BE155" s="227">
        <f>IF(N155="základní",J155,0)</f>
        <v>0</v>
      </c>
      <c r="BF155" s="227">
        <f>IF(N155="snížená",J155,0)</f>
        <v>0</v>
      </c>
      <c r="BG155" s="227">
        <f>IF(N155="zákl. přenesená",J155,0)</f>
        <v>0</v>
      </c>
      <c r="BH155" s="227">
        <f>IF(N155="sníž. přenesená",J155,0)</f>
        <v>0</v>
      </c>
      <c r="BI155" s="227">
        <f>IF(N155="nulová",J155,0)</f>
        <v>0</v>
      </c>
      <c r="BJ155" s="20" t="s">
        <v>76</v>
      </c>
      <c r="BK155" s="227">
        <f>ROUND(I155*H155,2)</f>
        <v>0</v>
      </c>
      <c r="BL155" s="20" t="s">
        <v>200</v>
      </c>
      <c r="BM155" s="226" t="s">
        <v>653</v>
      </c>
    </row>
    <row r="156" s="2" customFormat="1">
      <c r="A156" s="41"/>
      <c r="B156" s="42"/>
      <c r="C156" s="43"/>
      <c r="D156" s="228" t="s">
        <v>202</v>
      </c>
      <c r="E156" s="43"/>
      <c r="F156" s="229" t="s">
        <v>8627</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202</v>
      </c>
      <c r="AU156" s="20" t="s">
        <v>76</v>
      </c>
    </row>
    <row r="157" s="2" customFormat="1" ht="16.5" customHeight="1">
      <c r="A157" s="41"/>
      <c r="B157" s="42"/>
      <c r="C157" s="215" t="s">
        <v>442</v>
      </c>
      <c r="D157" s="215" t="s">
        <v>195</v>
      </c>
      <c r="E157" s="216" t="s">
        <v>8628</v>
      </c>
      <c r="F157" s="217" t="s">
        <v>8629</v>
      </c>
      <c r="G157" s="218" t="s">
        <v>7202</v>
      </c>
      <c r="H157" s="219">
        <v>1</v>
      </c>
      <c r="I157" s="220"/>
      <c r="J157" s="221">
        <f>ROUND(I157*H157,2)</f>
        <v>0</v>
      </c>
      <c r="K157" s="217" t="s">
        <v>19</v>
      </c>
      <c r="L157" s="47"/>
      <c r="M157" s="222" t="s">
        <v>19</v>
      </c>
      <c r="N157" s="223" t="s">
        <v>40</v>
      </c>
      <c r="O157" s="87"/>
      <c r="P157" s="224">
        <f>O157*H157</f>
        <v>0</v>
      </c>
      <c r="Q157" s="224">
        <v>0</v>
      </c>
      <c r="R157" s="224">
        <f>Q157*H157</f>
        <v>0</v>
      </c>
      <c r="S157" s="224">
        <v>0</v>
      </c>
      <c r="T157" s="225">
        <f>S157*H157</f>
        <v>0</v>
      </c>
      <c r="U157" s="41"/>
      <c r="V157" s="41"/>
      <c r="W157" s="41"/>
      <c r="X157" s="41"/>
      <c r="Y157" s="41"/>
      <c r="Z157" s="41"/>
      <c r="AA157" s="41"/>
      <c r="AB157" s="41"/>
      <c r="AC157" s="41"/>
      <c r="AD157" s="41"/>
      <c r="AE157" s="41"/>
      <c r="AR157" s="226" t="s">
        <v>200</v>
      </c>
      <c r="AT157" s="226" t="s">
        <v>195</v>
      </c>
      <c r="AU157" s="226" t="s">
        <v>76</v>
      </c>
      <c r="AY157" s="20" t="s">
        <v>193</v>
      </c>
      <c r="BE157" s="227">
        <f>IF(N157="základní",J157,0)</f>
        <v>0</v>
      </c>
      <c r="BF157" s="227">
        <f>IF(N157="snížená",J157,0)</f>
        <v>0</v>
      </c>
      <c r="BG157" s="227">
        <f>IF(N157="zákl. přenesená",J157,0)</f>
        <v>0</v>
      </c>
      <c r="BH157" s="227">
        <f>IF(N157="sníž. přenesená",J157,0)</f>
        <v>0</v>
      </c>
      <c r="BI157" s="227">
        <f>IF(N157="nulová",J157,0)</f>
        <v>0</v>
      </c>
      <c r="BJ157" s="20" t="s">
        <v>76</v>
      </c>
      <c r="BK157" s="227">
        <f>ROUND(I157*H157,2)</f>
        <v>0</v>
      </c>
      <c r="BL157" s="20" t="s">
        <v>200</v>
      </c>
      <c r="BM157" s="226" t="s">
        <v>665</v>
      </c>
    </row>
    <row r="158" s="2" customFormat="1">
      <c r="A158" s="41"/>
      <c r="B158" s="42"/>
      <c r="C158" s="43"/>
      <c r="D158" s="228" t="s">
        <v>202</v>
      </c>
      <c r="E158" s="43"/>
      <c r="F158" s="229" t="s">
        <v>8629</v>
      </c>
      <c r="G158" s="43"/>
      <c r="H158" s="43"/>
      <c r="I158" s="230"/>
      <c r="J158" s="43"/>
      <c r="K158" s="43"/>
      <c r="L158" s="47"/>
      <c r="M158" s="231"/>
      <c r="N158" s="232"/>
      <c r="O158" s="87"/>
      <c r="P158" s="87"/>
      <c r="Q158" s="87"/>
      <c r="R158" s="87"/>
      <c r="S158" s="87"/>
      <c r="T158" s="88"/>
      <c r="U158" s="41"/>
      <c r="V158" s="41"/>
      <c r="W158" s="41"/>
      <c r="X158" s="41"/>
      <c r="Y158" s="41"/>
      <c r="Z158" s="41"/>
      <c r="AA158" s="41"/>
      <c r="AB158" s="41"/>
      <c r="AC158" s="41"/>
      <c r="AD158" s="41"/>
      <c r="AE158" s="41"/>
      <c r="AT158" s="20" t="s">
        <v>202</v>
      </c>
      <c r="AU158" s="20" t="s">
        <v>76</v>
      </c>
    </row>
    <row r="159" s="2" customFormat="1" ht="16.5" customHeight="1">
      <c r="A159" s="41"/>
      <c r="B159" s="42"/>
      <c r="C159" s="215" t="s">
        <v>449</v>
      </c>
      <c r="D159" s="215" t="s">
        <v>195</v>
      </c>
      <c r="E159" s="216" t="s">
        <v>8630</v>
      </c>
      <c r="F159" s="217" t="s">
        <v>8631</v>
      </c>
      <c r="G159" s="218" t="s">
        <v>7202</v>
      </c>
      <c r="H159" s="219">
        <v>1</v>
      </c>
      <c r="I159" s="220"/>
      <c r="J159" s="221">
        <f>ROUND(I159*H159,2)</f>
        <v>0</v>
      </c>
      <c r="K159" s="217" t="s">
        <v>19</v>
      </c>
      <c r="L159" s="47"/>
      <c r="M159" s="222" t="s">
        <v>19</v>
      </c>
      <c r="N159" s="223" t="s">
        <v>40</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200</v>
      </c>
      <c r="AT159" s="226" t="s">
        <v>195</v>
      </c>
      <c r="AU159" s="226" t="s">
        <v>76</v>
      </c>
      <c r="AY159" s="20" t="s">
        <v>193</v>
      </c>
      <c r="BE159" s="227">
        <f>IF(N159="základní",J159,0)</f>
        <v>0</v>
      </c>
      <c r="BF159" s="227">
        <f>IF(N159="snížená",J159,0)</f>
        <v>0</v>
      </c>
      <c r="BG159" s="227">
        <f>IF(N159="zákl. přenesená",J159,0)</f>
        <v>0</v>
      </c>
      <c r="BH159" s="227">
        <f>IF(N159="sníž. přenesená",J159,0)</f>
        <v>0</v>
      </c>
      <c r="BI159" s="227">
        <f>IF(N159="nulová",J159,0)</f>
        <v>0</v>
      </c>
      <c r="BJ159" s="20" t="s">
        <v>76</v>
      </c>
      <c r="BK159" s="227">
        <f>ROUND(I159*H159,2)</f>
        <v>0</v>
      </c>
      <c r="BL159" s="20" t="s">
        <v>200</v>
      </c>
      <c r="BM159" s="226" t="s">
        <v>673</v>
      </c>
    </row>
    <row r="160" s="2" customFormat="1">
      <c r="A160" s="41"/>
      <c r="B160" s="42"/>
      <c r="C160" s="43"/>
      <c r="D160" s="228" t="s">
        <v>202</v>
      </c>
      <c r="E160" s="43"/>
      <c r="F160" s="229" t="s">
        <v>8631</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202</v>
      </c>
      <c r="AU160" s="20" t="s">
        <v>76</v>
      </c>
    </row>
    <row r="161" s="2" customFormat="1" ht="16.5" customHeight="1">
      <c r="A161" s="41"/>
      <c r="B161" s="42"/>
      <c r="C161" s="215" t="s">
        <v>456</v>
      </c>
      <c r="D161" s="215" t="s">
        <v>195</v>
      </c>
      <c r="E161" s="216" t="s">
        <v>8632</v>
      </c>
      <c r="F161" s="217" t="s">
        <v>8633</v>
      </c>
      <c r="G161" s="218" t="s">
        <v>7202</v>
      </c>
      <c r="H161" s="219">
        <v>1</v>
      </c>
      <c r="I161" s="220"/>
      <c r="J161" s="221">
        <f>ROUND(I161*H161,2)</f>
        <v>0</v>
      </c>
      <c r="K161" s="217" t="s">
        <v>19</v>
      </c>
      <c r="L161" s="47"/>
      <c r="M161" s="222" t="s">
        <v>19</v>
      </c>
      <c r="N161" s="223" t="s">
        <v>40</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200</v>
      </c>
      <c r="AT161" s="226" t="s">
        <v>195</v>
      </c>
      <c r="AU161" s="226" t="s">
        <v>76</v>
      </c>
      <c r="AY161" s="20" t="s">
        <v>193</v>
      </c>
      <c r="BE161" s="227">
        <f>IF(N161="základní",J161,0)</f>
        <v>0</v>
      </c>
      <c r="BF161" s="227">
        <f>IF(N161="snížená",J161,0)</f>
        <v>0</v>
      </c>
      <c r="BG161" s="227">
        <f>IF(N161="zákl. přenesená",J161,0)</f>
        <v>0</v>
      </c>
      <c r="BH161" s="227">
        <f>IF(N161="sníž. přenesená",J161,0)</f>
        <v>0</v>
      </c>
      <c r="BI161" s="227">
        <f>IF(N161="nulová",J161,0)</f>
        <v>0</v>
      </c>
      <c r="BJ161" s="20" t="s">
        <v>76</v>
      </c>
      <c r="BK161" s="227">
        <f>ROUND(I161*H161,2)</f>
        <v>0</v>
      </c>
      <c r="BL161" s="20" t="s">
        <v>200</v>
      </c>
      <c r="BM161" s="226" t="s">
        <v>691</v>
      </c>
    </row>
    <row r="162" s="2" customFormat="1">
      <c r="A162" s="41"/>
      <c r="B162" s="42"/>
      <c r="C162" s="43"/>
      <c r="D162" s="228" t="s">
        <v>202</v>
      </c>
      <c r="E162" s="43"/>
      <c r="F162" s="229" t="s">
        <v>8633</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202</v>
      </c>
      <c r="AU162" s="20" t="s">
        <v>76</v>
      </c>
    </row>
    <row r="163" s="2" customFormat="1" ht="16.5" customHeight="1">
      <c r="A163" s="41"/>
      <c r="B163" s="42"/>
      <c r="C163" s="215" t="s">
        <v>467</v>
      </c>
      <c r="D163" s="215" t="s">
        <v>195</v>
      </c>
      <c r="E163" s="216" t="s">
        <v>8634</v>
      </c>
      <c r="F163" s="217" t="s">
        <v>8635</v>
      </c>
      <c r="G163" s="218" t="s">
        <v>7202</v>
      </c>
      <c r="H163" s="219">
        <v>2</v>
      </c>
      <c r="I163" s="220"/>
      <c r="J163" s="221">
        <f>ROUND(I163*H163,2)</f>
        <v>0</v>
      </c>
      <c r="K163" s="217" t="s">
        <v>19</v>
      </c>
      <c r="L163" s="47"/>
      <c r="M163" s="222" t="s">
        <v>19</v>
      </c>
      <c r="N163" s="223" t="s">
        <v>40</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200</v>
      </c>
      <c r="AT163" s="226" t="s">
        <v>195</v>
      </c>
      <c r="AU163" s="226" t="s">
        <v>76</v>
      </c>
      <c r="AY163" s="20" t="s">
        <v>193</v>
      </c>
      <c r="BE163" s="227">
        <f>IF(N163="základní",J163,0)</f>
        <v>0</v>
      </c>
      <c r="BF163" s="227">
        <f>IF(N163="snížená",J163,0)</f>
        <v>0</v>
      </c>
      <c r="BG163" s="227">
        <f>IF(N163="zákl. přenesená",J163,0)</f>
        <v>0</v>
      </c>
      <c r="BH163" s="227">
        <f>IF(N163="sníž. přenesená",J163,0)</f>
        <v>0</v>
      </c>
      <c r="BI163" s="227">
        <f>IF(N163="nulová",J163,0)</f>
        <v>0</v>
      </c>
      <c r="BJ163" s="20" t="s">
        <v>76</v>
      </c>
      <c r="BK163" s="227">
        <f>ROUND(I163*H163,2)</f>
        <v>0</v>
      </c>
      <c r="BL163" s="20" t="s">
        <v>200</v>
      </c>
      <c r="BM163" s="226" t="s">
        <v>710</v>
      </c>
    </row>
    <row r="164" s="2" customFormat="1">
      <c r="A164" s="41"/>
      <c r="B164" s="42"/>
      <c r="C164" s="43"/>
      <c r="D164" s="228" t="s">
        <v>202</v>
      </c>
      <c r="E164" s="43"/>
      <c r="F164" s="229" t="s">
        <v>8635</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202</v>
      </c>
      <c r="AU164" s="20" t="s">
        <v>76</v>
      </c>
    </row>
    <row r="165" s="2" customFormat="1" ht="16.5" customHeight="1">
      <c r="A165" s="41"/>
      <c r="B165" s="42"/>
      <c r="C165" s="215" t="s">
        <v>475</v>
      </c>
      <c r="D165" s="215" t="s">
        <v>195</v>
      </c>
      <c r="E165" s="216" t="s">
        <v>8636</v>
      </c>
      <c r="F165" s="217" t="s">
        <v>8637</v>
      </c>
      <c r="G165" s="218" t="s">
        <v>408</v>
      </c>
      <c r="H165" s="219">
        <v>350</v>
      </c>
      <c r="I165" s="220"/>
      <c r="J165" s="221">
        <f>ROUND(I165*H165,2)</f>
        <v>0</v>
      </c>
      <c r="K165" s="217" t="s">
        <v>19</v>
      </c>
      <c r="L165" s="47"/>
      <c r="M165" s="222" t="s">
        <v>19</v>
      </c>
      <c r="N165" s="223" t="s">
        <v>40</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200</v>
      </c>
      <c r="AT165" s="226" t="s">
        <v>195</v>
      </c>
      <c r="AU165" s="226" t="s">
        <v>76</v>
      </c>
      <c r="AY165" s="20" t="s">
        <v>193</v>
      </c>
      <c r="BE165" s="227">
        <f>IF(N165="základní",J165,0)</f>
        <v>0</v>
      </c>
      <c r="BF165" s="227">
        <f>IF(N165="snížená",J165,0)</f>
        <v>0</v>
      </c>
      <c r="BG165" s="227">
        <f>IF(N165="zákl. přenesená",J165,0)</f>
        <v>0</v>
      </c>
      <c r="BH165" s="227">
        <f>IF(N165="sníž. přenesená",J165,0)</f>
        <v>0</v>
      </c>
      <c r="BI165" s="227">
        <f>IF(N165="nulová",J165,0)</f>
        <v>0</v>
      </c>
      <c r="BJ165" s="20" t="s">
        <v>76</v>
      </c>
      <c r="BK165" s="227">
        <f>ROUND(I165*H165,2)</f>
        <v>0</v>
      </c>
      <c r="BL165" s="20" t="s">
        <v>200</v>
      </c>
      <c r="BM165" s="226" t="s">
        <v>724</v>
      </c>
    </row>
    <row r="166" s="2" customFormat="1">
      <c r="A166" s="41"/>
      <c r="B166" s="42"/>
      <c r="C166" s="43"/>
      <c r="D166" s="228" t="s">
        <v>202</v>
      </c>
      <c r="E166" s="43"/>
      <c r="F166" s="229" t="s">
        <v>8637</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202</v>
      </c>
      <c r="AU166" s="20" t="s">
        <v>76</v>
      </c>
    </row>
    <row r="167" s="2" customFormat="1" ht="16.5" customHeight="1">
      <c r="A167" s="41"/>
      <c r="B167" s="42"/>
      <c r="C167" s="215" t="s">
        <v>482</v>
      </c>
      <c r="D167" s="215" t="s">
        <v>195</v>
      </c>
      <c r="E167" s="216" t="s">
        <v>8638</v>
      </c>
      <c r="F167" s="217" t="s">
        <v>8639</v>
      </c>
      <c r="G167" s="218" t="s">
        <v>408</v>
      </c>
      <c r="H167" s="219">
        <v>45</v>
      </c>
      <c r="I167" s="220"/>
      <c r="J167" s="221">
        <f>ROUND(I167*H167,2)</f>
        <v>0</v>
      </c>
      <c r="K167" s="217" t="s">
        <v>19</v>
      </c>
      <c r="L167" s="47"/>
      <c r="M167" s="222" t="s">
        <v>19</v>
      </c>
      <c r="N167" s="223" t="s">
        <v>40</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200</v>
      </c>
      <c r="AT167" s="226" t="s">
        <v>195</v>
      </c>
      <c r="AU167" s="226" t="s">
        <v>76</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200</v>
      </c>
      <c r="BM167" s="226" t="s">
        <v>739</v>
      </c>
    </row>
    <row r="168" s="2" customFormat="1">
      <c r="A168" s="41"/>
      <c r="B168" s="42"/>
      <c r="C168" s="43"/>
      <c r="D168" s="228" t="s">
        <v>202</v>
      </c>
      <c r="E168" s="43"/>
      <c r="F168" s="229" t="s">
        <v>8639</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76</v>
      </c>
    </row>
    <row r="169" s="2" customFormat="1" ht="16.5" customHeight="1">
      <c r="A169" s="41"/>
      <c r="B169" s="42"/>
      <c r="C169" s="215" t="s">
        <v>488</v>
      </c>
      <c r="D169" s="215" t="s">
        <v>195</v>
      </c>
      <c r="E169" s="216" t="s">
        <v>8595</v>
      </c>
      <c r="F169" s="217" t="s">
        <v>8596</v>
      </c>
      <c r="G169" s="218" t="s">
        <v>408</v>
      </c>
      <c r="H169" s="219">
        <v>200</v>
      </c>
      <c r="I169" s="220"/>
      <c r="J169" s="221">
        <f>ROUND(I169*H169,2)</f>
        <v>0</v>
      </c>
      <c r="K169" s="217" t="s">
        <v>19</v>
      </c>
      <c r="L169" s="47"/>
      <c r="M169" s="222" t="s">
        <v>19</v>
      </c>
      <c r="N169" s="223" t="s">
        <v>40</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200</v>
      </c>
      <c r="AT169" s="226" t="s">
        <v>195</v>
      </c>
      <c r="AU169" s="226" t="s">
        <v>76</v>
      </c>
      <c r="AY169" s="20" t="s">
        <v>193</v>
      </c>
      <c r="BE169" s="227">
        <f>IF(N169="základní",J169,0)</f>
        <v>0</v>
      </c>
      <c r="BF169" s="227">
        <f>IF(N169="snížená",J169,0)</f>
        <v>0</v>
      </c>
      <c r="BG169" s="227">
        <f>IF(N169="zákl. přenesená",J169,0)</f>
        <v>0</v>
      </c>
      <c r="BH169" s="227">
        <f>IF(N169="sníž. přenesená",J169,0)</f>
        <v>0</v>
      </c>
      <c r="BI169" s="227">
        <f>IF(N169="nulová",J169,0)</f>
        <v>0</v>
      </c>
      <c r="BJ169" s="20" t="s">
        <v>76</v>
      </c>
      <c r="BK169" s="227">
        <f>ROUND(I169*H169,2)</f>
        <v>0</v>
      </c>
      <c r="BL169" s="20" t="s">
        <v>200</v>
      </c>
      <c r="BM169" s="226" t="s">
        <v>758</v>
      </c>
    </row>
    <row r="170" s="2" customFormat="1">
      <c r="A170" s="41"/>
      <c r="B170" s="42"/>
      <c r="C170" s="43"/>
      <c r="D170" s="228" t="s">
        <v>202</v>
      </c>
      <c r="E170" s="43"/>
      <c r="F170" s="229" t="s">
        <v>8596</v>
      </c>
      <c r="G170" s="43"/>
      <c r="H170" s="43"/>
      <c r="I170" s="230"/>
      <c r="J170" s="43"/>
      <c r="K170" s="43"/>
      <c r="L170" s="47"/>
      <c r="M170" s="231"/>
      <c r="N170" s="232"/>
      <c r="O170" s="87"/>
      <c r="P170" s="87"/>
      <c r="Q170" s="87"/>
      <c r="R170" s="87"/>
      <c r="S170" s="87"/>
      <c r="T170" s="88"/>
      <c r="U170" s="41"/>
      <c r="V170" s="41"/>
      <c r="W170" s="41"/>
      <c r="X170" s="41"/>
      <c r="Y170" s="41"/>
      <c r="Z170" s="41"/>
      <c r="AA170" s="41"/>
      <c r="AB170" s="41"/>
      <c r="AC170" s="41"/>
      <c r="AD170" s="41"/>
      <c r="AE170" s="41"/>
      <c r="AT170" s="20" t="s">
        <v>202</v>
      </c>
      <c r="AU170" s="20" t="s">
        <v>76</v>
      </c>
    </row>
    <row r="171" s="2" customFormat="1" ht="16.5" customHeight="1">
      <c r="A171" s="41"/>
      <c r="B171" s="42"/>
      <c r="C171" s="215" t="s">
        <v>494</v>
      </c>
      <c r="D171" s="215" t="s">
        <v>195</v>
      </c>
      <c r="E171" s="216" t="s">
        <v>8599</v>
      </c>
      <c r="F171" s="217" t="s">
        <v>8600</v>
      </c>
      <c r="G171" s="218" t="s">
        <v>408</v>
      </c>
      <c r="H171" s="219">
        <v>150</v>
      </c>
      <c r="I171" s="220"/>
      <c r="J171" s="221">
        <f>ROUND(I171*H171,2)</f>
        <v>0</v>
      </c>
      <c r="K171" s="217" t="s">
        <v>19</v>
      </c>
      <c r="L171" s="47"/>
      <c r="M171" s="222" t="s">
        <v>19</v>
      </c>
      <c r="N171" s="223" t="s">
        <v>40</v>
      </c>
      <c r="O171" s="87"/>
      <c r="P171" s="224">
        <f>O171*H171</f>
        <v>0</v>
      </c>
      <c r="Q171" s="224">
        <v>0</v>
      </c>
      <c r="R171" s="224">
        <f>Q171*H171</f>
        <v>0</v>
      </c>
      <c r="S171" s="224">
        <v>0</v>
      </c>
      <c r="T171" s="225">
        <f>S171*H171</f>
        <v>0</v>
      </c>
      <c r="U171" s="41"/>
      <c r="V171" s="41"/>
      <c r="W171" s="41"/>
      <c r="X171" s="41"/>
      <c r="Y171" s="41"/>
      <c r="Z171" s="41"/>
      <c r="AA171" s="41"/>
      <c r="AB171" s="41"/>
      <c r="AC171" s="41"/>
      <c r="AD171" s="41"/>
      <c r="AE171" s="41"/>
      <c r="AR171" s="226" t="s">
        <v>200</v>
      </c>
      <c r="AT171" s="226" t="s">
        <v>195</v>
      </c>
      <c r="AU171" s="226" t="s">
        <v>76</v>
      </c>
      <c r="AY171" s="20" t="s">
        <v>193</v>
      </c>
      <c r="BE171" s="227">
        <f>IF(N171="základní",J171,0)</f>
        <v>0</v>
      </c>
      <c r="BF171" s="227">
        <f>IF(N171="snížená",J171,0)</f>
        <v>0</v>
      </c>
      <c r="BG171" s="227">
        <f>IF(N171="zákl. přenesená",J171,0)</f>
        <v>0</v>
      </c>
      <c r="BH171" s="227">
        <f>IF(N171="sníž. přenesená",J171,0)</f>
        <v>0</v>
      </c>
      <c r="BI171" s="227">
        <f>IF(N171="nulová",J171,0)</f>
        <v>0</v>
      </c>
      <c r="BJ171" s="20" t="s">
        <v>76</v>
      </c>
      <c r="BK171" s="227">
        <f>ROUND(I171*H171,2)</f>
        <v>0</v>
      </c>
      <c r="BL171" s="20" t="s">
        <v>200</v>
      </c>
      <c r="BM171" s="226" t="s">
        <v>772</v>
      </c>
    </row>
    <row r="172" s="2" customFormat="1">
      <c r="A172" s="41"/>
      <c r="B172" s="42"/>
      <c r="C172" s="43"/>
      <c r="D172" s="228" t="s">
        <v>202</v>
      </c>
      <c r="E172" s="43"/>
      <c r="F172" s="229" t="s">
        <v>8600</v>
      </c>
      <c r="G172" s="43"/>
      <c r="H172" s="43"/>
      <c r="I172" s="230"/>
      <c r="J172" s="43"/>
      <c r="K172" s="43"/>
      <c r="L172" s="47"/>
      <c r="M172" s="231"/>
      <c r="N172" s="232"/>
      <c r="O172" s="87"/>
      <c r="P172" s="87"/>
      <c r="Q172" s="87"/>
      <c r="R172" s="87"/>
      <c r="S172" s="87"/>
      <c r="T172" s="88"/>
      <c r="U172" s="41"/>
      <c r="V172" s="41"/>
      <c r="W172" s="41"/>
      <c r="X172" s="41"/>
      <c r="Y172" s="41"/>
      <c r="Z172" s="41"/>
      <c r="AA172" s="41"/>
      <c r="AB172" s="41"/>
      <c r="AC172" s="41"/>
      <c r="AD172" s="41"/>
      <c r="AE172" s="41"/>
      <c r="AT172" s="20" t="s">
        <v>202</v>
      </c>
      <c r="AU172" s="20" t="s">
        <v>76</v>
      </c>
    </row>
    <row r="173" s="2" customFormat="1" ht="16.5" customHeight="1">
      <c r="A173" s="41"/>
      <c r="B173" s="42"/>
      <c r="C173" s="215" t="s">
        <v>501</v>
      </c>
      <c r="D173" s="215" t="s">
        <v>195</v>
      </c>
      <c r="E173" s="216" t="s">
        <v>8640</v>
      </c>
      <c r="F173" s="217" t="s">
        <v>8604</v>
      </c>
      <c r="G173" s="218" t="s">
        <v>326</v>
      </c>
      <c r="H173" s="219">
        <v>1</v>
      </c>
      <c r="I173" s="220"/>
      <c r="J173" s="221">
        <f>ROUND(I173*H173,2)</f>
        <v>0</v>
      </c>
      <c r="K173" s="217" t="s">
        <v>19</v>
      </c>
      <c r="L173" s="47"/>
      <c r="M173" s="222" t="s">
        <v>19</v>
      </c>
      <c r="N173" s="223" t="s">
        <v>40</v>
      </c>
      <c r="O173" s="87"/>
      <c r="P173" s="224">
        <f>O173*H173</f>
        <v>0</v>
      </c>
      <c r="Q173" s="224">
        <v>0</v>
      </c>
      <c r="R173" s="224">
        <f>Q173*H173</f>
        <v>0</v>
      </c>
      <c r="S173" s="224">
        <v>0</v>
      </c>
      <c r="T173" s="225">
        <f>S173*H173</f>
        <v>0</v>
      </c>
      <c r="U173" s="41"/>
      <c r="V173" s="41"/>
      <c r="W173" s="41"/>
      <c r="X173" s="41"/>
      <c r="Y173" s="41"/>
      <c r="Z173" s="41"/>
      <c r="AA173" s="41"/>
      <c r="AB173" s="41"/>
      <c r="AC173" s="41"/>
      <c r="AD173" s="41"/>
      <c r="AE173" s="41"/>
      <c r="AR173" s="226" t="s">
        <v>200</v>
      </c>
      <c r="AT173" s="226" t="s">
        <v>195</v>
      </c>
      <c r="AU173" s="226" t="s">
        <v>76</v>
      </c>
      <c r="AY173" s="20" t="s">
        <v>193</v>
      </c>
      <c r="BE173" s="227">
        <f>IF(N173="základní",J173,0)</f>
        <v>0</v>
      </c>
      <c r="BF173" s="227">
        <f>IF(N173="snížená",J173,0)</f>
        <v>0</v>
      </c>
      <c r="BG173" s="227">
        <f>IF(N173="zákl. přenesená",J173,0)</f>
        <v>0</v>
      </c>
      <c r="BH173" s="227">
        <f>IF(N173="sníž. přenesená",J173,0)</f>
        <v>0</v>
      </c>
      <c r="BI173" s="227">
        <f>IF(N173="nulová",J173,0)</f>
        <v>0</v>
      </c>
      <c r="BJ173" s="20" t="s">
        <v>76</v>
      </c>
      <c r="BK173" s="227">
        <f>ROUND(I173*H173,2)</f>
        <v>0</v>
      </c>
      <c r="BL173" s="20" t="s">
        <v>200</v>
      </c>
      <c r="BM173" s="226" t="s">
        <v>790</v>
      </c>
    </row>
    <row r="174" s="2" customFormat="1">
      <c r="A174" s="41"/>
      <c r="B174" s="42"/>
      <c r="C174" s="43"/>
      <c r="D174" s="228" t="s">
        <v>202</v>
      </c>
      <c r="E174" s="43"/>
      <c r="F174" s="229" t="s">
        <v>8604</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202</v>
      </c>
      <c r="AU174" s="20" t="s">
        <v>76</v>
      </c>
    </row>
    <row r="175" s="2" customFormat="1" ht="24.15" customHeight="1">
      <c r="A175" s="41"/>
      <c r="B175" s="42"/>
      <c r="C175" s="215" t="s">
        <v>321</v>
      </c>
      <c r="D175" s="215" t="s">
        <v>195</v>
      </c>
      <c r="E175" s="216" t="s">
        <v>8641</v>
      </c>
      <c r="F175" s="217" t="s">
        <v>8608</v>
      </c>
      <c r="G175" s="218" t="s">
        <v>326</v>
      </c>
      <c r="H175" s="219">
        <v>1</v>
      </c>
      <c r="I175" s="220"/>
      <c r="J175" s="221">
        <f>ROUND(I175*H175,2)</f>
        <v>0</v>
      </c>
      <c r="K175" s="217" t="s">
        <v>19</v>
      </c>
      <c r="L175" s="47"/>
      <c r="M175" s="222" t="s">
        <v>19</v>
      </c>
      <c r="N175" s="223" t="s">
        <v>40</v>
      </c>
      <c r="O175" s="87"/>
      <c r="P175" s="224">
        <f>O175*H175</f>
        <v>0</v>
      </c>
      <c r="Q175" s="224">
        <v>0</v>
      </c>
      <c r="R175" s="224">
        <f>Q175*H175</f>
        <v>0</v>
      </c>
      <c r="S175" s="224">
        <v>0</v>
      </c>
      <c r="T175" s="225">
        <f>S175*H175</f>
        <v>0</v>
      </c>
      <c r="U175" s="41"/>
      <c r="V175" s="41"/>
      <c r="W175" s="41"/>
      <c r="X175" s="41"/>
      <c r="Y175" s="41"/>
      <c r="Z175" s="41"/>
      <c r="AA175" s="41"/>
      <c r="AB175" s="41"/>
      <c r="AC175" s="41"/>
      <c r="AD175" s="41"/>
      <c r="AE175" s="41"/>
      <c r="AR175" s="226" t="s">
        <v>200</v>
      </c>
      <c r="AT175" s="226" t="s">
        <v>195</v>
      </c>
      <c r="AU175" s="226" t="s">
        <v>76</v>
      </c>
      <c r="AY175" s="20" t="s">
        <v>193</v>
      </c>
      <c r="BE175" s="227">
        <f>IF(N175="základní",J175,0)</f>
        <v>0</v>
      </c>
      <c r="BF175" s="227">
        <f>IF(N175="snížená",J175,0)</f>
        <v>0</v>
      </c>
      <c r="BG175" s="227">
        <f>IF(N175="zákl. přenesená",J175,0)</f>
        <v>0</v>
      </c>
      <c r="BH175" s="227">
        <f>IF(N175="sníž. přenesená",J175,0)</f>
        <v>0</v>
      </c>
      <c r="BI175" s="227">
        <f>IF(N175="nulová",J175,0)</f>
        <v>0</v>
      </c>
      <c r="BJ175" s="20" t="s">
        <v>76</v>
      </c>
      <c r="BK175" s="227">
        <f>ROUND(I175*H175,2)</f>
        <v>0</v>
      </c>
      <c r="BL175" s="20" t="s">
        <v>200</v>
      </c>
      <c r="BM175" s="226" t="s">
        <v>803</v>
      </c>
    </row>
    <row r="176" s="2" customFormat="1">
      <c r="A176" s="41"/>
      <c r="B176" s="42"/>
      <c r="C176" s="43"/>
      <c r="D176" s="228" t="s">
        <v>202</v>
      </c>
      <c r="E176" s="43"/>
      <c r="F176" s="229" t="s">
        <v>8608</v>
      </c>
      <c r="G176" s="43"/>
      <c r="H176" s="43"/>
      <c r="I176" s="230"/>
      <c r="J176" s="43"/>
      <c r="K176" s="43"/>
      <c r="L176" s="47"/>
      <c r="M176" s="231"/>
      <c r="N176" s="232"/>
      <c r="O176" s="87"/>
      <c r="P176" s="87"/>
      <c r="Q176" s="87"/>
      <c r="R176" s="87"/>
      <c r="S176" s="87"/>
      <c r="T176" s="88"/>
      <c r="U176" s="41"/>
      <c r="V176" s="41"/>
      <c r="W176" s="41"/>
      <c r="X176" s="41"/>
      <c r="Y176" s="41"/>
      <c r="Z176" s="41"/>
      <c r="AA176" s="41"/>
      <c r="AB176" s="41"/>
      <c r="AC176" s="41"/>
      <c r="AD176" s="41"/>
      <c r="AE176" s="41"/>
      <c r="AT176" s="20" t="s">
        <v>202</v>
      </c>
      <c r="AU176" s="20" t="s">
        <v>76</v>
      </c>
    </row>
    <row r="177" s="2" customFormat="1" ht="24.15" customHeight="1">
      <c r="A177" s="41"/>
      <c r="B177" s="42"/>
      <c r="C177" s="215" t="s">
        <v>514</v>
      </c>
      <c r="D177" s="215" t="s">
        <v>195</v>
      </c>
      <c r="E177" s="216" t="s">
        <v>8642</v>
      </c>
      <c r="F177" s="217" t="s">
        <v>8610</v>
      </c>
      <c r="G177" s="218" t="s">
        <v>326</v>
      </c>
      <c r="H177" s="219">
        <v>1</v>
      </c>
      <c r="I177" s="220"/>
      <c r="J177" s="221">
        <f>ROUND(I177*H177,2)</f>
        <v>0</v>
      </c>
      <c r="K177" s="217" t="s">
        <v>19</v>
      </c>
      <c r="L177" s="47"/>
      <c r="M177" s="222" t="s">
        <v>19</v>
      </c>
      <c r="N177" s="223" t="s">
        <v>40</v>
      </c>
      <c r="O177" s="87"/>
      <c r="P177" s="224">
        <f>O177*H177</f>
        <v>0</v>
      </c>
      <c r="Q177" s="224">
        <v>0</v>
      </c>
      <c r="R177" s="224">
        <f>Q177*H177</f>
        <v>0</v>
      </c>
      <c r="S177" s="224">
        <v>0</v>
      </c>
      <c r="T177" s="225">
        <f>S177*H177</f>
        <v>0</v>
      </c>
      <c r="U177" s="41"/>
      <c r="V177" s="41"/>
      <c r="W177" s="41"/>
      <c r="X177" s="41"/>
      <c r="Y177" s="41"/>
      <c r="Z177" s="41"/>
      <c r="AA177" s="41"/>
      <c r="AB177" s="41"/>
      <c r="AC177" s="41"/>
      <c r="AD177" s="41"/>
      <c r="AE177" s="41"/>
      <c r="AR177" s="226" t="s">
        <v>200</v>
      </c>
      <c r="AT177" s="226" t="s">
        <v>195</v>
      </c>
      <c r="AU177" s="226" t="s">
        <v>76</v>
      </c>
      <c r="AY177" s="20" t="s">
        <v>193</v>
      </c>
      <c r="BE177" s="227">
        <f>IF(N177="základní",J177,0)</f>
        <v>0</v>
      </c>
      <c r="BF177" s="227">
        <f>IF(N177="snížená",J177,0)</f>
        <v>0</v>
      </c>
      <c r="BG177" s="227">
        <f>IF(N177="zákl. přenesená",J177,0)</f>
        <v>0</v>
      </c>
      <c r="BH177" s="227">
        <f>IF(N177="sníž. přenesená",J177,0)</f>
        <v>0</v>
      </c>
      <c r="BI177" s="227">
        <f>IF(N177="nulová",J177,0)</f>
        <v>0</v>
      </c>
      <c r="BJ177" s="20" t="s">
        <v>76</v>
      </c>
      <c r="BK177" s="227">
        <f>ROUND(I177*H177,2)</f>
        <v>0</v>
      </c>
      <c r="BL177" s="20" t="s">
        <v>200</v>
      </c>
      <c r="BM177" s="226" t="s">
        <v>816</v>
      </c>
    </row>
    <row r="178" s="2" customFormat="1">
      <c r="A178" s="41"/>
      <c r="B178" s="42"/>
      <c r="C178" s="43"/>
      <c r="D178" s="228" t="s">
        <v>202</v>
      </c>
      <c r="E178" s="43"/>
      <c r="F178" s="229" t="s">
        <v>8610</v>
      </c>
      <c r="G178" s="43"/>
      <c r="H178" s="43"/>
      <c r="I178" s="230"/>
      <c r="J178" s="43"/>
      <c r="K178" s="43"/>
      <c r="L178" s="47"/>
      <c r="M178" s="231"/>
      <c r="N178" s="232"/>
      <c r="O178" s="87"/>
      <c r="P178" s="87"/>
      <c r="Q178" s="87"/>
      <c r="R178" s="87"/>
      <c r="S178" s="87"/>
      <c r="T178" s="88"/>
      <c r="U178" s="41"/>
      <c r="V178" s="41"/>
      <c r="W178" s="41"/>
      <c r="X178" s="41"/>
      <c r="Y178" s="41"/>
      <c r="Z178" s="41"/>
      <c r="AA178" s="41"/>
      <c r="AB178" s="41"/>
      <c r="AC178" s="41"/>
      <c r="AD178" s="41"/>
      <c r="AE178" s="41"/>
      <c r="AT178" s="20" t="s">
        <v>202</v>
      </c>
      <c r="AU178" s="20" t="s">
        <v>76</v>
      </c>
    </row>
    <row r="179" s="12" customFormat="1" ht="25.92" customHeight="1">
      <c r="A179" s="12"/>
      <c r="B179" s="199"/>
      <c r="C179" s="200"/>
      <c r="D179" s="201" t="s">
        <v>68</v>
      </c>
      <c r="E179" s="202" t="s">
        <v>7453</v>
      </c>
      <c r="F179" s="202" t="s">
        <v>8643</v>
      </c>
      <c r="G179" s="200"/>
      <c r="H179" s="200"/>
      <c r="I179" s="203"/>
      <c r="J179" s="204">
        <f>BK179</f>
        <v>0</v>
      </c>
      <c r="K179" s="200"/>
      <c r="L179" s="205"/>
      <c r="M179" s="206"/>
      <c r="N179" s="207"/>
      <c r="O179" s="207"/>
      <c r="P179" s="208">
        <f>SUM(P180:P193)</f>
        <v>0</v>
      </c>
      <c r="Q179" s="207"/>
      <c r="R179" s="208">
        <f>SUM(R180:R193)</f>
        <v>0</v>
      </c>
      <c r="S179" s="207"/>
      <c r="T179" s="209">
        <f>SUM(T180:T193)</f>
        <v>0</v>
      </c>
      <c r="U179" s="12"/>
      <c r="V179" s="12"/>
      <c r="W179" s="12"/>
      <c r="X179" s="12"/>
      <c r="Y179" s="12"/>
      <c r="Z179" s="12"/>
      <c r="AA179" s="12"/>
      <c r="AB179" s="12"/>
      <c r="AC179" s="12"/>
      <c r="AD179" s="12"/>
      <c r="AE179" s="12"/>
      <c r="AR179" s="210" t="s">
        <v>76</v>
      </c>
      <c r="AT179" s="211" t="s">
        <v>68</v>
      </c>
      <c r="AU179" s="211" t="s">
        <v>69</v>
      </c>
      <c r="AY179" s="210" t="s">
        <v>193</v>
      </c>
      <c r="BK179" s="212">
        <f>SUM(BK180:BK193)</f>
        <v>0</v>
      </c>
    </row>
    <row r="180" s="2" customFormat="1" ht="16.5" customHeight="1">
      <c r="A180" s="41"/>
      <c r="B180" s="42"/>
      <c r="C180" s="215" t="s">
        <v>523</v>
      </c>
      <c r="D180" s="215" t="s">
        <v>195</v>
      </c>
      <c r="E180" s="216" t="s">
        <v>8644</v>
      </c>
      <c r="F180" s="217" t="s">
        <v>8645</v>
      </c>
      <c r="G180" s="218" t="s">
        <v>7202</v>
      </c>
      <c r="H180" s="219">
        <v>1</v>
      </c>
      <c r="I180" s="220"/>
      <c r="J180" s="221">
        <f>ROUND(I180*H180,2)</f>
        <v>0</v>
      </c>
      <c r="K180" s="217" t="s">
        <v>19</v>
      </c>
      <c r="L180" s="47"/>
      <c r="M180" s="222" t="s">
        <v>19</v>
      </c>
      <c r="N180" s="223" t="s">
        <v>40</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200</v>
      </c>
      <c r="AT180" s="226" t="s">
        <v>195</v>
      </c>
      <c r="AU180" s="226" t="s">
        <v>76</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200</v>
      </c>
      <c r="BM180" s="226" t="s">
        <v>830</v>
      </c>
    </row>
    <row r="181" s="2" customFormat="1">
      <c r="A181" s="41"/>
      <c r="B181" s="42"/>
      <c r="C181" s="43"/>
      <c r="D181" s="228" t="s">
        <v>202</v>
      </c>
      <c r="E181" s="43"/>
      <c r="F181" s="229" t="s">
        <v>8645</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76</v>
      </c>
    </row>
    <row r="182" s="2" customFormat="1" ht="16.5" customHeight="1">
      <c r="A182" s="41"/>
      <c r="B182" s="42"/>
      <c r="C182" s="215" t="s">
        <v>530</v>
      </c>
      <c r="D182" s="215" t="s">
        <v>195</v>
      </c>
      <c r="E182" s="216" t="s">
        <v>8646</v>
      </c>
      <c r="F182" s="217" t="s">
        <v>8647</v>
      </c>
      <c r="G182" s="218" t="s">
        <v>7202</v>
      </c>
      <c r="H182" s="219">
        <v>1</v>
      </c>
      <c r="I182" s="220"/>
      <c r="J182" s="221">
        <f>ROUND(I182*H182,2)</f>
        <v>0</v>
      </c>
      <c r="K182" s="217" t="s">
        <v>19</v>
      </c>
      <c r="L182" s="47"/>
      <c r="M182" s="222" t="s">
        <v>19</v>
      </c>
      <c r="N182" s="223" t="s">
        <v>40</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200</v>
      </c>
      <c r="AT182" s="226" t="s">
        <v>195</v>
      </c>
      <c r="AU182" s="226" t="s">
        <v>76</v>
      </c>
      <c r="AY182" s="20" t="s">
        <v>193</v>
      </c>
      <c r="BE182" s="227">
        <f>IF(N182="základní",J182,0)</f>
        <v>0</v>
      </c>
      <c r="BF182" s="227">
        <f>IF(N182="snížená",J182,0)</f>
        <v>0</v>
      </c>
      <c r="BG182" s="227">
        <f>IF(N182="zákl. přenesená",J182,0)</f>
        <v>0</v>
      </c>
      <c r="BH182" s="227">
        <f>IF(N182="sníž. přenesená",J182,0)</f>
        <v>0</v>
      </c>
      <c r="BI182" s="227">
        <f>IF(N182="nulová",J182,0)</f>
        <v>0</v>
      </c>
      <c r="BJ182" s="20" t="s">
        <v>76</v>
      </c>
      <c r="BK182" s="227">
        <f>ROUND(I182*H182,2)</f>
        <v>0</v>
      </c>
      <c r="BL182" s="20" t="s">
        <v>200</v>
      </c>
      <c r="BM182" s="226" t="s">
        <v>846</v>
      </c>
    </row>
    <row r="183" s="2" customFormat="1">
      <c r="A183" s="41"/>
      <c r="B183" s="42"/>
      <c r="C183" s="43"/>
      <c r="D183" s="228" t="s">
        <v>202</v>
      </c>
      <c r="E183" s="43"/>
      <c r="F183" s="229" t="s">
        <v>8647</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202</v>
      </c>
      <c r="AU183" s="20" t="s">
        <v>76</v>
      </c>
    </row>
    <row r="184" s="2" customFormat="1" ht="16.5" customHeight="1">
      <c r="A184" s="41"/>
      <c r="B184" s="42"/>
      <c r="C184" s="215" t="s">
        <v>537</v>
      </c>
      <c r="D184" s="215" t="s">
        <v>195</v>
      </c>
      <c r="E184" s="216" t="s">
        <v>8648</v>
      </c>
      <c r="F184" s="217" t="s">
        <v>8649</v>
      </c>
      <c r="G184" s="218" t="s">
        <v>7202</v>
      </c>
      <c r="H184" s="219">
        <v>1</v>
      </c>
      <c r="I184" s="220"/>
      <c r="J184" s="221">
        <f>ROUND(I184*H184,2)</f>
        <v>0</v>
      </c>
      <c r="K184" s="217" t="s">
        <v>19</v>
      </c>
      <c r="L184" s="47"/>
      <c r="M184" s="222" t="s">
        <v>19</v>
      </c>
      <c r="N184" s="223" t="s">
        <v>40</v>
      </c>
      <c r="O184" s="87"/>
      <c r="P184" s="224">
        <f>O184*H184</f>
        <v>0</v>
      </c>
      <c r="Q184" s="224">
        <v>0</v>
      </c>
      <c r="R184" s="224">
        <f>Q184*H184</f>
        <v>0</v>
      </c>
      <c r="S184" s="224">
        <v>0</v>
      </c>
      <c r="T184" s="225">
        <f>S184*H184</f>
        <v>0</v>
      </c>
      <c r="U184" s="41"/>
      <c r="V184" s="41"/>
      <c r="W184" s="41"/>
      <c r="X184" s="41"/>
      <c r="Y184" s="41"/>
      <c r="Z184" s="41"/>
      <c r="AA184" s="41"/>
      <c r="AB184" s="41"/>
      <c r="AC184" s="41"/>
      <c r="AD184" s="41"/>
      <c r="AE184" s="41"/>
      <c r="AR184" s="226" t="s">
        <v>200</v>
      </c>
      <c r="AT184" s="226" t="s">
        <v>195</v>
      </c>
      <c r="AU184" s="226" t="s">
        <v>76</v>
      </c>
      <c r="AY184" s="20" t="s">
        <v>193</v>
      </c>
      <c r="BE184" s="227">
        <f>IF(N184="základní",J184,0)</f>
        <v>0</v>
      </c>
      <c r="BF184" s="227">
        <f>IF(N184="snížená",J184,0)</f>
        <v>0</v>
      </c>
      <c r="BG184" s="227">
        <f>IF(N184="zákl. přenesená",J184,0)</f>
        <v>0</v>
      </c>
      <c r="BH184" s="227">
        <f>IF(N184="sníž. přenesená",J184,0)</f>
        <v>0</v>
      </c>
      <c r="BI184" s="227">
        <f>IF(N184="nulová",J184,0)</f>
        <v>0</v>
      </c>
      <c r="BJ184" s="20" t="s">
        <v>76</v>
      </c>
      <c r="BK184" s="227">
        <f>ROUND(I184*H184,2)</f>
        <v>0</v>
      </c>
      <c r="BL184" s="20" t="s">
        <v>200</v>
      </c>
      <c r="BM184" s="226" t="s">
        <v>864</v>
      </c>
    </row>
    <row r="185" s="2" customFormat="1">
      <c r="A185" s="41"/>
      <c r="B185" s="42"/>
      <c r="C185" s="43"/>
      <c r="D185" s="228" t="s">
        <v>202</v>
      </c>
      <c r="E185" s="43"/>
      <c r="F185" s="229" t="s">
        <v>8649</v>
      </c>
      <c r="G185" s="43"/>
      <c r="H185" s="43"/>
      <c r="I185" s="230"/>
      <c r="J185" s="43"/>
      <c r="K185" s="43"/>
      <c r="L185" s="47"/>
      <c r="M185" s="231"/>
      <c r="N185" s="232"/>
      <c r="O185" s="87"/>
      <c r="P185" s="87"/>
      <c r="Q185" s="87"/>
      <c r="R185" s="87"/>
      <c r="S185" s="87"/>
      <c r="T185" s="88"/>
      <c r="U185" s="41"/>
      <c r="V185" s="41"/>
      <c r="W185" s="41"/>
      <c r="X185" s="41"/>
      <c r="Y185" s="41"/>
      <c r="Z185" s="41"/>
      <c r="AA185" s="41"/>
      <c r="AB185" s="41"/>
      <c r="AC185" s="41"/>
      <c r="AD185" s="41"/>
      <c r="AE185" s="41"/>
      <c r="AT185" s="20" t="s">
        <v>202</v>
      </c>
      <c r="AU185" s="20" t="s">
        <v>76</v>
      </c>
    </row>
    <row r="186" s="2" customFormat="1" ht="16.5" customHeight="1">
      <c r="A186" s="41"/>
      <c r="B186" s="42"/>
      <c r="C186" s="215" t="s">
        <v>545</v>
      </c>
      <c r="D186" s="215" t="s">
        <v>195</v>
      </c>
      <c r="E186" s="216" t="s">
        <v>8650</v>
      </c>
      <c r="F186" s="217" t="s">
        <v>8651</v>
      </c>
      <c r="G186" s="218" t="s">
        <v>7202</v>
      </c>
      <c r="H186" s="219">
        <v>1</v>
      </c>
      <c r="I186" s="220"/>
      <c r="J186" s="221">
        <f>ROUND(I186*H186,2)</f>
        <v>0</v>
      </c>
      <c r="K186" s="217" t="s">
        <v>19</v>
      </c>
      <c r="L186" s="47"/>
      <c r="M186" s="222" t="s">
        <v>19</v>
      </c>
      <c r="N186" s="223" t="s">
        <v>40</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200</v>
      </c>
      <c r="AT186" s="226" t="s">
        <v>195</v>
      </c>
      <c r="AU186" s="226" t="s">
        <v>76</v>
      </c>
      <c r="AY186" s="20" t="s">
        <v>193</v>
      </c>
      <c r="BE186" s="227">
        <f>IF(N186="základní",J186,0)</f>
        <v>0</v>
      </c>
      <c r="BF186" s="227">
        <f>IF(N186="snížená",J186,0)</f>
        <v>0</v>
      </c>
      <c r="BG186" s="227">
        <f>IF(N186="zákl. přenesená",J186,0)</f>
        <v>0</v>
      </c>
      <c r="BH186" s="227">
        <f>IF(N186="sníž. přenesená",J186,0)</f>
        <v>0</v>
      </c>
      <c r="BI186" s="227">
        <f>IF(N186="nulová",J186,0)</f>
        <v>0</v>
      </c>
      <c r="BJ186" s="20" t="s">
        <v>76</v>
      </c>
      <c r="BK186" s="227">
        <f>ROUND(I186*H186,2)</f>
        <v>0</v>
      </c>
      <c r="BL186" s="20" t="s">
        <v>200</v>
      </c>
      <c r="BM186" s="226" t="s">
        <v>880</v>
      </c>
    </row>
    <row r="187" s="2" customFormat="1">
      <c r="A187" s="41"/>
      <c r="B187" s="42"/>
      <c r="C187" s="43"/>
      <c r="D187" s="228" t="s">
        <v>202</v>
      </c>
      <c r="E187" s="43"/>
      <c r="F187" s="229" t="s">
        <v>8651</v>
      </c>
      <c r="G187" s="43"/>
      <c r="H187" s="43"/>
      <c r="I187" s="230"/>
      <c r="J187" s="43"/>
      <c r="K187" s="43"/>
      <c r="L187" s="47"/>
      <c r="M187" s="231"/>
      <c r="N187" s="232"/>
      <c r="O187" s="87"/>
      <c r="P187" s="87"/>
      <c r="Q187" s="87"/>
      <c r="R187" s="87"/>
      <c r="S187" s="87"/>
      <c r="T187" s="88"/>
      <c r="U187" s="41"/>
      <c r="V187" s="41"/>
      <c r="W187" s="41"/>
      <c r="X187" s="41"/>
      <c r="Y187" s="41"/>
      <c r="Z187" s="41"/>
      <c r="AA187" s="41"/>
      <c r="AB187" s="41"/>
      <c r="AC187" s="41"/>
      <c r="AD187" s="41"/>
      <c r="AE187" s="41"/>
      <c r="AT187" s="20" t="s">
        <v>202</v>
      </c>
      <c r="AU187" s="20" t="s">
        <v>76</v>
      </c>
    </row>
    <row r="188" s="2" customFormat="1" ht="16.5" customHeight="1">
      <c r="A188" s="41"/>
      <c r="B188" s="42"/>
      <c r="C188" s="215" t="s">
        <v>554</v>
      </c>
      <c r="D188" s="215" t="s">
        <v>195</v>
      </c>
      <c r="E188" s="216" t="s">
        <v>8652</v>
      </c>
      <c r="F188" s="217" t="s">
        <v>8653</v>
      </c>
      <c r="G188" s="218" t="s">
        <v>326</v>
      </c>
      <c r="H188" s="219">
        <v>1</v>
      </c>
      <c r="I188" s="220"/>
      <c r="J188" s="221">
        <f>ROUND(I188*H188,2)</f>
        <v>0</v>
      </c>
      <c r="K188" s="217" t="s">
        <v>19</v>
      </c>
      <c r="L188" s="47"/>
      <c r="M188" s="222" t="s">
        <v>19</v>
      </c>
      <c r="N188" s="223" t="s">
        <v>40</v>
      </c>
      <c r="O188" s="87"/>
      <c r="P188" s="224">
        <f>O188*H188</f>
        <v>0</v>
      </c>
      <c r="Q188" s="224">
        <v>0</v>
      </c>
      <c r="R188" s="224">
        <f>Q188*H188</f>
        <v>0</v>
      </c>
      <c r="S188" s="224">
        <v>0</v>
      </c>
      <c r="T188" s="225">
        <f>S188*H188</f>
        <v>0</v>
      </c>
      <c r="U188" s="41"/>
      <c r="V188" s="41"/>
      <c r="W188" s="41"/>
      <c r="X188" s="41"/>
      <c r="Y188" s="41"/>
      <c r="Z188" s="41"/>
      <c r="AA188" s="41"/>
      <c r="AB188" s="41"/>
      <c r="AC188" s="41"/>
      <c r="AD188" s="41"/>
      <c r="AE188" s="41"/>
      <c r="AR188" s="226" t="s">
        <v>200</v>
      </c>
      <c r="AT188" s="226" t="s">
        <v>195</v>
      </c>
      <c r="AU188" s="226" t="s">
        <v>76</v>
      </c>
      <c r="AY188" s="20" t="s">
        <v>193</v>
      </c>
      <c r="BE188" s="227">
        <f>IF(N188="základní",J188,0)</f>
        <v>0</v>
      </c>
      <c r="BF188" s="227">
        <f>IF(N188="snížená",J188,0)</f>
        <v>0</v>
      </c>
      <c r="BG188" s="227">
        <f>IF(N188="zákl. přenesená",J188,0)</f>
        <v>0</v>
      </c>
      <c r="BH188" s="227">
        <f>IF(N188="sníž. přenesená",J188,0)</f>
        <v>0</v>
      </c>
      <c r="BI188" s="227">
        <f>IF(N188="nulová",J188,0)</f>
        <v>0</v>
      </c>
      <c r="BJ188" s="20" t="s">
        <v>76</v>
      </c>
      <c r="BK188" s="227">
        <f>ROUND(I188*H188,2)</f>
        <v>0</v>
      </c>
      <c r="BL188" s="20" t="s">
        <v>200</v>
      </c>
      <c r="BM188" s="226" t="s">
        <v>894</v>
      </c>
    </row>
    <row r="189" s="2" customFormat="1">
      <c r="A189" s="41"/>
      <c r="B189" s="42"/>
      <c r="C189" s="43"/>
      <c r="D189" s="228" t="s">
        <v>202</v>
      </c>
      <c r="E189" s="43"/>
      <c r="F189" s="229" t="s">
        <v>8653</v>
      </c>
      <c r="G189" s="43"/>
      <c r="H189" s="43"/>
      <c r="I189" s="230"/>
      <c r="J189" s="43"/>
      <c r="K189" s="43"/>
      <c r="L189" s="47"/>
      <c r="M189" s="231"/>
      <c r="N189" s="232"/>
      <c r="O189" s="87"/>
      <c r="P189" s="87"/>
      <c r="Q189" s="87"/>
      <c r="R189" s="87"/>
      <c r="S189" s="87"/>
      <c r="T189" s="88"/>
      <c r="U189" s="41"/>
      <c r="V189" s="41"/>
      <c r="W189" s="41"/>
      <c r="X189" s="41"/>
      <c r="Y189" s="41"/>
      <c r="Z189" s="41"/>
      <c r="AA189" s="41"/>
      <c r="AB189" s="41"/>
      <c r="AC189" s="41"/>
      <c r="AD189" s="41"/>
      <c r="AE189" s="41"/>
      <c r="AT189" s="20" t="s">
        <v>202</v>
      </c>
      <c r="AU189" s="20" t="s">
        <v>76</v>
      </c>
    </row>
    <row r="190" s="2" customFormat="1" ht="24.15" customHeight="1">
      <c r="A190" s="41"/>
      <c r="B190" s="42"/>
      <c r="C190" s="215" t="s">
        <v>561</v>
      </c>
      <c r="D190" s="215" t="s">
        <v>195</v>
      </c>
      <c r="E190" s="216" t="s">
        <v>8654</v>
      </c>
      <c r="F190" s="217" t="s">
        <v>8608</v>
      </c>
      <c r="G190" s="218" t="s">
        <v>326</v>
      </c>
      <c r="H190" s="219">
        <v>1</v>
      </c>
      <c r="I190" s="220"/>
      <c r="J190" s="221">
        <f>ROUND(I190*H190,2)</f>
        <v>0</v>
      </c>
      <c r="K190" s="217" t="s">
        <v>19</v>
      </c>
      <c r="L190" s="47"/>
      <c r="M190" s="222" t="s">
        <v>19</v>
      </c>
      <c r="N190" s="223" t="s">
        <v>40</v>
      </c>
      <c r="O190" s="87"/>
      <c r="P190" s="224">
        <f>O190*H190</f>
        <v>0</v>
      </c>
      <c r="Q190" s="224">
        <v>0</v>
      </c>
      <c r="R190" s="224">
        <f>Q190*H190</f>
        <v>0</v>
      </c>
      <c r="S190" s="224">
        <v>0</v>
      </c>
      <c r="T190" s="225">
        <f>S190*H190</f>
        <v>0</v>
      </c>
      <c r="U190" s="41"/>
      <c r="V190" s="41"/>
      <c r="W190" s="41"/>
      <c r="X190" s="41"/>
      <c r="Y190" s="41"/>
      <c r="Z190" s="41"/>
      <c r="AA190" s="41"/>
      <c r="AB190" s="41"/>
      <c r="AC190" s="41"/>
      <c r="AD190" s="41"/>
      <c r="AE190" s="41"/>
      <c r="AR190" s="226" t="s">
        <v>200</v>
      </c>
      <c r="AT190" s="226" t="s">
        <v>195</v>
      </c>
      <c r="AU190" s="226" t="s">
        <v>76</v>
      </c>
      <c r="AY190" s="20" t="s">
        <v>193</v>
      </c>
      <c r="BE190" s="227">
        <f>IF(N190="základní",J190,0)</f>
        <v>0</v>
      </c>
      <c r="BF190" s="227">
        <f>IF(N190="snížená",J190,0)</f>
        <v>0</v>
      </c>
      <c r="BG190" s="227">
        <f>IF(N190="zákl. přenesená",J190,0)</f>
        <v>0</v>
      </c>
      <c r="BH190" s="227">
        <f>IF(N190="sníž. přenesená",J190,0)</f>
        <v>0</v>
      </c>
      <c r="BI190" s="227">
        <f>IF(N190="nulová",J190,0)</f>
        <v>0</v>
      </c>
      <c r="BJ190" s="20" t="s">
        <v>76</v>
      </c>
      <c r="BK190" s="227">
        <f>ROUND(I190*H190,2)</f>
        <v>0</v>
      </c>
      <c r="BL190" s="20" t="s">
        <v>200</v>
      </c>
      <c r="BM190" s="226" t="s">
        <v>2267</v>
      </c>
    </row>
    <row r="191" s="2" customFormat="1">
      <c r="A191" s="41"/>
      <c r="B191" s="42"/>
      <c r="C191" s="43"/>
      <c r="D191" s="228" t="s">
        <v>202</v>
      </c>
      <c r="E191" s="43"/>
      <c r="F191" s="229" t="s">
        <v>8608</v>
      </c>
      <c r="G191" s="43"/>
      <c r="H191" s="43"/>
      <c r="I191" s="230"/>
      <c r="J191" s="43"/>
      <c r="K191" s="43"/>
      <c r="L191" s="47"/>
      <c r="M191" s="231"/>
      <c r="N191" s="232"/>
      <c r="O191" s="87"/>
      <c r="P191" s="87"/>
      <c r="Q191" s="87"/>
      <c r="R191" s="87"/>
      <c r="S191" s="87"/>
      <c r="T191" s="88"/>
      <c r="U191" s="41"/>
      <c r="V191" s="41"/>
      <c r="W191" s="41"/>
      <c r="X191" s="41"/>
      <c r="Y191" s="41"/>
      <c r="Z191" s="41"/>
      <c r="AA191" s="41"/>
      <c r="AB191" s="41"/>
      <c r="AC191" s="41"/>
      <c r="AD191" s="41"/>
      <c r="AE191" s="41"/>
      <c r="AT191" s="20" t="s">
        <v>202</v>
      </c>
      <c r="AU191" s="20" t="s">
        <v>76</v>
      </c>
    </row>
    <row r="192" s="2" customFormat="1" ht="24.15" customHeight="1">
      <c r="A192" s="41"/>
      <c r="B192" s="42"/>
      <c r="C192" s="215" t="s">
        <v>568</v>
      </c>
      <c r="D192" s="215" t="s">
        <v>195</v>
      </c>
      <c r="E192" s="216" t="s">
        <v>8642</v>
      </c>
      <c r="F192" s="217" t="s">
        <v>8610</v>
      </c>
      <c r="G192" s="218" t="s">
        <v>326</v>
      </c>
      <c r="H192" s="219">
        <v>1</v>
      </c>
      <c r="I192" s="220"/>
      <c r="J192" s="221">
        <f>ROUND(I192*H192,2)</f>
        <v>0</v>
      </c>
      <c r="K192" s="217" t="s">
        <v>19</v>
      </c>
      <c r="L192" s="47"/>
      <c r="M192" s="222" t="s">
        <v>19</v>
      </c>
      <c r="N192" s="223" t="s">
        <v>40</v>
      </c>
      <c r="O192" s="87"/>
      <c r="P192" s="224">
        <f>O192*H192</f>
        <v>0</v>
      </c>
      <c r="Q192" s="224">
        <v>0</v>
      </c>
      <c r="R192" s="224">
        <f>Q192*H192</f>
        <v>0</v>
      </c>
      <c r="S192" s="224">
        <v>0</v>
      </c>
      <c r="T192" s="225">
        <f>S192*H192</f>
        <v>0</v>
      </c>
      <c r="U192" s="41"/>
      <c r="V192" s="41"/>
      <c r="W192" s="41"/>
      <c r="X192" s="41"/>
      <c r="Y192" s="41"/>
      <c r="Z192" s="41"/>
      <c r="AA192" s="41"/>
      <c r="AB192" s="41"/>
      <c r="AC192" s="41"/>
      <c r="AD192" s="41"/>
      <c r="AE192" s="41"/>
      <c r="AR192" s="226" t="s">
        <v>200</v>
      </c>
      <c r="AT192" s="226" t="s">
        <v>195</v>
      </c>
      <c r="AU192" s="226" t="s">
        <v>76</v>
      </c>
      <c r="AY192" s="20" t="s">
        <v>193</v>
      </c>
      <c r="BE192" s="227">
        <f>IF(N192="základní",J192,0)</f>
        <v>0</v>
      </c>
      <c r="BF192" s="227">
        <f>IF(N192="snížená",J192,0)</f>
        <v>0</v>
      </c>
      <c r="BG192" s="227">
        <f>IF(N192="zákl. přenesená",J192,0)</f>
        <v>0</v>
      </c>
      <c r="BH192" s="227">
        <f>IF(N192="sníž. přenesená",J192,0)</f>
        <v>0</v>
      </c>
      <c r="BI192" s="227">
        <f>IF(N192="nulová",J192,0)</f>
        <v>0</v>
      </c>
      <c r="BJ192" s="20" t="s">
        <v>76</v>
      </c>
      <c r="BK192" s="227">
        <f>ROUND(I192*H192,2)</f>
        <v>0</v>
      </c>
      <c r="BL192" s="20" t="s">
        <v>200</v>
      </c>
      <c r="BM192" s="226" t="s">
        <v>2278</v>
      </c>
    </row>
    <row r="193" s="2" customFormat="1">
      <c r="A193" s="41"/>
      <c r="B193" s="42"/>
      <c r="C193" s="43"/>
      <c r="D193" s="228" t="s">
        <v>202</v>
      </c>
      <c r="E193" s="43"/>
      <c r="F193" s="229" t="s">
        <v>8610</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202</v>
      </c>
      <c r="AU193" s="20" t="s">
        <v>76</v>
      </c>
    </row>
    <row r="194" s="12" customFormat="1" ht="25.92" customHeight="1">
      <c r="A194" s="12"/>
      <c r="B194" s="199"/>
      <c r="C194" s="200"/>
      <c r="D194" s="201" t="s">
        <v>68</v>
      </c>
      <c r="E194" s="202" t="s">
        <v>7473</v>
      </c>
      <c r="F194" s="202" t="s">
        <v>8655</v>
      </c>
      <c r="G194" s="200"/>
      <c r="H194" s="200"/>
      <c r="I194" s="203"/>
      <c r="J194" s="204">
        <f>BK194</f>
        <v>0</v>
      </c>
      <c r="K194" s="200"/>
      <c r="L194" s="205"/>
      <c r="M194" s="206"/>
      <c r="N194" s="207"/>
      <c r="O194" s="207"/>
      <c r="P194" s="208">
        <f>SUM(P195:P212)</f>
        <v>0</v>
      </c>
      <c r="Q194" s="207"/>
      <c r="R194" s="208">
        <f>SUM(R195:R212)</f>
        <v>0</v>
      </c>
      <c r="S194" s="207"/>
      <c r="T194" s="209">
        <f>SUM(T195:T212)</f>
        <v>0</v>
      </c>
      <c r="U194" s="12"/>
      <c r="V194" s="12"/>
      <c r="W194" s="12"/>
      <c r="X194" s="12"/>
      <c r="Y194" s="12"/>
      <c r="Z194" s="12"/>
      <c r="AA194" s="12"/>
      <c r="AB194" s="12"/>
      <c r="AC194" s="12"/>
      <c r="AD194" s="12"/>
      <c r="AE194" s="12"/>
      <c r="AR194" s="210" t="s">
        <v>76</v>
      </c>
      <c r="AT194" s="211" t="s">
        <v>68</v>
      </c>
      <c r="AU194" s="211" t="s">
        <v>69</v>
      </c>
      <c r="AY194" s="210" t="s">
        <v>193</v>
      </c>
      <c r="BK194" s="212">
        <f>SUM(BK195:BK212)</f>
        <v>0</v>
      </c>
    </row>
    <row r="195" s="2" customFormat="1" ht="37.8" customHeight="1">
      <c r="A195" s="41"/>
      <c r="B195" s="42"/>
      <c r="C195" s="215" t="s">
        <v>577</v>
      </c>
      <c r="D195" s="215" t="s">
        <v>195</v>
      </c>
      <c r="E195" s="216" t="s">
        <v>8656</v>
      </c>
      <c r="F195" s="217" t="s">
        <v>8657</v>
      </c>
      <c r="G195" s="218" t="s">
        <v>7202</v>
      </c>
      <c r="H195" s="219">
        <v>1</v>
      </c>
      <c r="I195" s="220"/>
      <c r="J195" s="221">
        <f>ROUND(I195*H195,2)</f>
        <v>0</v>
      </c>
      <c r="K195" s="217" t="s">
        <v>19</v>
      </c>
      <c r="L195" s="47"/>
      <c r="M195" s="222" t="s">
        <v>19</v>
      </c>
      <c r="N195" s="223" t="s">
        <v>40</v>
      </c>
      <c r="O195" s="87"/>
      <c r="P195" s="224">
        <f>O195*H195</f>
        <v>0</v>
      </c>
      <c r="Q195" s="224">
        <v>0</v>
      </c>
      <c r="R195" s="224">
        <f>Q195*H195</f>
        <v>0</v>
      </c>
      <c r="S195" s="224">
        <v>0</v>
      </c>
      <c r="T195" s="225">
        <f>S195*H195</f>
        <v>0</v>
      </c>
      <c r="U195" s="41"/>
      <c r="V195" s="41"/>
      <c r="W195" s="41"/>
      <c r="X195" s="41"/>
      <c r="Y195" s="41"/>
      <c r="Z195" s="41"/>
      <c r="AA195" s="41"/>
      <c r="AB195" s="41"/>
      <c r="AC195" s="41"/>
      <c r="AD195" s="41"/>
      <c r="AE195" s="41"/>
      <c r="AR195" s="226" t="s">
        <v>200</v>
      </c>
      <c r="AT195" s="226" t="s">
        <v>195</v>
      </c>
      <c r="AU195" s="226" t="s">
        <v>76</v>
      </c>
      <c r="AY195" s="20" t="s">
        <v>193</v>
      </c>
      <c r="BE195" s="227">
        <f>IF(N195="základní",J195,0)</f>
        <v>0</v>
      </c>
      <c r="BF195" s="227">
        <f>IF(N195="snížená",J195,0)</f>
        <v>0</v>
      </c>
      <c r="BG195" s="227">
        <f>IF(N195="zákl. přenesená",J195,0)</f>
        <v>0</v>
      </c>
      <c r="BH195" s="227">
        <f>IF(N195="sníž. přenesená",J195,0)</f>
        <v>0</v>
      </c>
      <c r="BI195" s="227">
        <f>IF(N195="nulová",J195,0)</f>
        <v>0</v>
      </c>
      <c r="BJ195" s="20" t="s">
        <v>76</v>
      </c>
      <c r="BK195" s="227">
        <f>ROUND(I195*H195,2)</f>
        <v>0</v>
      </c>
      <c r="BL195" s="20" t="s">
        <v>200</v>
      </c>
      <c r="BM195" s="226" t="s">
        <v>2290</v>
      </c>
    </row>
    <row r="196" s="2" customFormat="1">
      <c r="A196" s="41"/>
      <c r="B196" s="42"/>
      <c r="C196" s="43"/>
      <c r="D196" s="228" t="s">
        <v>202</v>
      </c>
      <c r="E196" s="43"/>
      <c r="F196" s="229" t="s">
        <v>8657</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202</v>
      </c>
      <c r="AU196" s="20" t="s">
        <v>76</v>
      </c>
    </row>
    <row r="197" s="2" customFormat="1" ht="16.5" customHeight="1">
      <c r="A197" s="41"/>
      <c r="B197" s="42"/>
      <c r="C197" s="215" t="s">
        <v>584</v>
      </c>
      <c r="D197" s="215" t="s">
        <v>195</v>
      </c>
      <c r="E197" s="216" t="s">
        <v>8658</v>
      </c>
      <c r="F197" s="217" t="s">
        <v>8659</v>
      </c>
      <c r="G197" s="218" t="s">
        <v>7202</v>
      </c>
      <c r="H197" s="219">
        <v>2</v>
      </c>
      <c r="I197" s="220"/>
      <c r="J197" s="221">
        <f>ROUND(I197*H197,2)</f>
        <v>0</v>
      </c>
      <c r="K197" s="217" t="s">
        <v>19</v>
      </c>
      <c r="L197" s="47"/>
      <c r="M197" s="222" t="s">
        <v>19</v>
      </c>
      <c r="N197" s="223" t="s">
        <v>40</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200</v>
      </c>
      <c r="AT197" s="226" t="s">
        <v>195</v>
      </c>
      <c r="AU197" s="226" t="s">
        <v>76</v>
      </c>
      <c r="AY197" s="20" t="s">
        <v>193</v>
      </c>
      <c r="BE197" s="227">
        <f>IF(N197="základní",J197,0)</f>
        <v>0</v>
      </c>
      <c r="BF197" s="227">
        <f>IF(N197="snížená",J197,0)</f>
        <v>0</v>
      </c>
      <c r="BG197" s="227">
        <f>IF(N197="zákl. přenesená",J197,0)</f>
        <v>0</v>
      </c>
      <c r="BH197" s="227">
        <f>IF(N197="sníž. přenesená",J197,0)</f>
        <v>0</v>
      </c>
      <c r="BI197" s="227">
        <f>IF(N197="nulová",J197,0)</f>
        <v>0</v>
      </c>
      <c r="BJ197" s="20" t="s">
        <v>76</v>
      </c>
      <c r="BK197" s="227">
        <f>ROUND(I197*H197,2)</f>
        <v>0</v>
      </c>
      <c r="BL197" s="20" t="s">
        <v>200</v>
      </c>
      <c r="BM197" s="226" t="s">
        <v>2303</v>
      </c>
    </row>
    <row r="198" s="2" customFormat="1">
      <c r="A198" s="41"/>
      <c r="B198" s="42"/>
      <c r="C198" s="43"/>
      <c r="D198" s="228" t="s">
        <v>202</v>
      </c>
      <c r="E198" s="43"/>
      <c r="F198" s="229" t="s">
        <v>8659</v>
      </c>
      <c r="G198" s="43"/>
      <c r="H198" s="43"/>
      <c r="I198" s="230"/>
      <c r="J198" s="43"/>
      <c r="K198" s="43"/>
      <c r="L198" s="47"/>
      <c r="M198" s="231"/>
      <c r="N198" s="232"/>
      <c r="O198" s="87"/>
      <c r="P198" s="87"/>
      <c r="Q198" s="87"/>
      <c r="R198" s="87"/>
      <c r="S198" s="87"/>
      <c r="T198" s="88"/>
      <c r="U198" s="41"/>
      <c r="V198" s="41"/>
      <c r="W198" s="41"/>
      <c r="X198" s="41"/>
      <c r="Y198" s="41"/>
      <c r="Z198" s="41"/>
      <c r="AA198" s="41"/>
      <c r="AB198" s="41"/>
      <c r="AC198" s="41"/>
      <c r="AD198" s="41"/>
      <c r="AE198" s="41"/>
      <c r="AT198" s="20" t="s">
        <v>202</v>
      </c>
      <c r="AU198" s="20" t="s">
        <v>76</v>
      </c>
    </row>
    <row r="199" s="2" customFormat="1" ht="16.5" customHeight="1">
      <c r="A199" s="41"/>
      <c r="B199" s="42"/>
      <c r="C199" s="215" t="s">
        <v>591</v>
      </c>
      <c r="D199" s="215" t="s">
        <v>195</v>
      </c>
      <c r="E199" s="216" t="s">
        <v>8660</v>
      </c>
      <c r="F199" s="217" t="s">
        <v>8661</v>
      </c>
      <c r="G199" s="218" t="s">
        <v>7202</v>
      </c>
      <c r="H199" s="219">
        <v>1</v>
      </c>
      <c r="I199" s="220"/>
      <c r="J199" s="221">
        <f>ROUND(I199*H199,2)</f>
        <v>0</v>
      </c>
      <c r="K199" s="217" t="s">
        <v>19</v>
      </c>
      <c r="L199" s="47"/>
      <c r="M199" s="222" t="s">
        <v>19</v>
      </c>
      <c r="N199" s="223" t="s">
        <v>40</v>
      </c>
      <c r="O199" s="87"/>
      <c r="P199" s="224">
        <f>O199*H199</f>
        <v>0</v>
      </c>
      <c r="Q199" s="224">
        <v>0</v>
      </c>
      <c r="R199" s="224">
        <f>Q199*H199</f>
        <v>0</v>
      </c>
      <c r="S199" s="224">
        <v>0</v>
      </c>
      <c r="T199" s="225">
        <f>S199*H199</f>
        <v>0</v>
      </c>
      <c r="U199" s="41"/>
      <c r="V199" s="41"/>
      <c r="W199" s="41"/>
      <c r="X199" s="41"/>
      <c r="Y199" s="41"/>
      <c r="Z199" s="41"/>
      <c r="AA199" s="41"/>
      <c r="AB199" s="41"/>
      <c r="AC199" s="41"/>
      <c r="AD199" s="41"/>
      <c r="AE199" s="41"/>
      <c r="AR199" s="226" t="s">
        <v>200</v>
      </c>
      <c r="AT199" s="226" t="s">
        <v>195</v>
      </c>
      <c r="AU199" s="226" t="s">
        <v>76</v>
      </c>
      <c r="AY199" s="20" t="s">
        <v>193</v>
      </c>
      <c r="BE199" s="227">
        <f>IF(N199="základní",J199,0)</f>
        <v>0</v>
      </c>
      <c r="BF199" s="227">
        <f>IF(N199="snížená",J199,0)</f>
        <v>0</v>
      </c>
      <c r="BG199" s="227">
        <f>IF(N199="zákl. přenesená",J199,0)</f>
        <v>0</v>
      </c>
      <c r="BH199" s="227">
        <f>IF(N199="sníž. přenesená",J199,0)</f>
        <v>0</v>
      </c>
      <c r="BI199" s="227">
        <f>IF(N199="nulová",J199,0)</f>
        <v>0</v>
      </c>
      <c r="BJ199" s="20" t="s">
        <v>76</v>
      </c>
      <c r="BK199" s="227">
        <f>ROUND(I199*H199,2)</f>
        <v>0</v>
      </c>
      <c r="BL199" s="20" t="s">
        <v>200</v>
      </c>
      <c r="BM199" s="226" t="s">
        <v>2312</v>
      </c>
    </row>
    <row r="200" s="2" customFormat="1">
      <c r="A200" s="41"/>
      <c r="B200" s="42"/>
      <c r="C200" s="43"/>
      <c r="D200" s="228" t="s">
        <v>202</v>
      </c>
      <c r="E200" s="43"/>
      <c r="F200" s="229" t="s">
        <v>8661</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202</v>
      </c>
      <c r="AU200" s="20" t="s">
        <v>76</v>
      </c>
    </row>
    <row r="201" s="2" customFormat="1" ht="16.5" customHeight="1">
      <c r="A201" s="41"/>
      <c r="B201" s="42"/>
      <c r="C201" s="215" t="s">
        <v>598</v>
      </c>
      <c r="D201" s="215" t="s">
        <v>195</v>
      </c>
      <c r="E201" s="216" t="s">
        <v>8662</v>
      </c>
      <c r="F201" s="217" t="s">
        <v>8663</v>
      </c>
      <c r="G201" s="218" t="s">
        <v>7202</v>
      </c>
      <c r="H201" s="219">
        <v>5</v>
      </c>
      <c r="I201" s="220"/>
      <c r="J201" s="221">
        <f>ROUND(I201*H201,2)</f>
        <v>0</v>
      </c>
      <c r="K201" s="217" t="s">
        <v>19</v>
      </c>
      <c r="L201" s="47"/>
      <c r="M201" s="222" t="s">
        <v>19</v>
      </c>
      <c r="N201" s="223" t="s">
        <v>40</v>
      </c>
      <c r="O201" s="87"/>
      <c r="P201" s="224">
        <f>O201*H201</f>
        <v>0</v>
      </c>
      <c r="Q201" s="224">
        <v>0</v>
      </c>
      <c r="R201" s="224">
        <f>Q201*H201</f>
        <v>0</v>
      </c>
      <c r="S201" s="224">
        <v>0</v>
      </c>
      <c r="T201" s="225">
        <f>S201*H201</f>
        <v>0</v>
      </c>
      <c r="U201" s="41"/>
      <c r="V201" s="41"/>
      <c r="W201" s="41"/>
      <c r="X201" s="41"/>
      <c r="Y201" s="41"/>
      <c r="Z201" s="41"/>
      <c r="AA201" s="41"/>
      <c r="AB201" s="41"/>
      <c r="AC201" s="41"/>
      <c r="AD201" s="41"/>
      <c r="AE201" s="41"/>
      <c r="AR201" s="226" t="s">
        <v>200</v>
      </c>
      <c r="AT201" s="226" t="s">
        <v>195</v>
      </c>
      <c r="AU201" s="226" t="s">
        <v>76</v>
      </c>
      <c r="AY201" s="20" t="s">
        <v>193</v>
      </c>
      <c r="BE201" s="227">
        <f>IF(N201="základní",J201,0)</f>
        <v>0</v>
      </c>
      <c r="BF201" s="227">
        <f>IF(N201="snížená",J201,0)</f>
        <v>0</v>
      </c>
      <c r="BG201" s="227">
        <f>IF(N201="zákl. přenesená",J201,0)</f>
        <v>0</v>
      </c>
      <c r="BH201" s="227">
        <f>IF(N201="sníž. přenesená",J201,0)</f>
        <v>0</v>
      </c>
      <c r="BI201" s="227">
        <f>IF(N201="nulová",J201,0)</f>
        <v>0</v>
      </c>
      <c r="BJ201" s="20" t="s">
        <v>76</v>
      </c>
      <c r="BK201" s="227">
        <f>ROUND(I201*H201,2)</f>
        <v>0</v>
      </c>
      <c r="BL201" s="20" t="s">
        <v>200</v>
      </c>
      <c r="BM201" s="226" t="s">
        <v>2322</v>
      </c>
    </row>
    <row r="202" s="2" customFormat="1">
      <c r="A202" s="41"/>
      <c r="B202" s="42"/>
      <c r="C202" s="43"/>
      <c r="D202" s="228" t="s">
        <v>202</v>
      </c>
      <c r="E202" s="43"/>
      <c r="F202" s="229" t="s">
        <v>8663</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202</v>
      </c>
      <c r="AU202" s="20" t="s">
        <v>76</v>
      </c>
    </row>
    <row r="203" s="2" customFormat="1" ht="16.5" customHeight="1">
      <c r="A203" s="41"/>
      <c r="B203" s="42"/>
      <c r="C203" s="215" t="s">
        <v>607</v>
      </c>
      <c r="D203" s="215" t="s">
        <v>195</v>
      </c>
      <c r="E203" s="216" t="s">
        <v>8664</v>
      </c>
      <c r="F203" s="217" t="s">
        <v>8665</v>
      </c>
      <c r="G203" s="218" t="s">
        <v>7202</v>
      </c>
      <c r="H203" s="219">
        <v>31</v>
      </c>
      <c r="I203" s="220"/>
      <c r="J203" s="221">
        <f>ROUND(I203*H203,2)</f>
        <v>0</v>
      </c>
      <c r="K203" s="217" t="s">
        <v>19</v>
      </c>
      <c r="L203" s="47"/>
      <c r="M203" s="222" t="s">
        <v>19</v>
      </c>
      <c r="N203" s="223" t="s">
        <v>40</v>
      </c>
      <c r="O203" s="87"/>
      <c r="P203" s="224">
        <f>O203*H203</f>
        <v>0</v>
      </c>
      <c r="Q203" s="224">
        <v>0</v>
      </c>
      <c r="R203" s="224">
        <f>Q203*H203</f>
        <v>0</v>
      </c>
      <c r="S203" s="224">
        <v>0</v>
      </c>
      <c r="T203" s="225">
        <f>S203*H203</f>
        <v>0</v>
      </c>
      <c r="U203" s="41"/>
      <c r="V203" s="41"/>
      <c r="W203" s="41"/>
      <c r="X203" s="41"/>
      <c r="Y203" s="41"/>
      <c r="Z203" s="41"/>
      <c r="AA203" s="41"/>
      <c r="AB203" s="41"/>
      <c r="AC203" s="41"/>
      <c r="AD203" s="41"/>
      <c r="AE203" s="41"/>
      <c r="AR203" s="226" t="s">
        <v>200</v>
      </c>
      <c r="AT203" s="226" t="s">
        <v>195</v>
      </c>
      <c r="AU203" s="226" t="s">
        <v>76</v>
      </c>
      <c r="AY203" s="20" t="s">
        <v>193</v>
      </c>
      <c r="BE203" s="227">
        <f>IF(N203="základní",J203,0)</f>
        <v>0</v>
      </c>
      <c r="BF203" s="227">
        <f>IF(N203="snížená",J203,0)</f>
        <v>0</v>
      </c>
      <c r="BG203" s="227">
        <f>IF(N203="zákl. přenesená",J203,0)</f>
        <v>0</v>
      </c>
      <c r="BH203" s="227">
        <f>IF(N203="sníž. přenesená",J203,0)</f>
        <v>0</v>
      </c>
      <c r="BI203" s="227">
        <f>IF(N203="nulová",J203,0)</f>
        <v>0</v>
      </c>
      <c r="BJ203" s="20" t="s">
        <v>76</v>
      </c>
      <c r="BK203" s="227">
        <f>ROUND(I203*H203,2)</f>
        <v>0</v>
      </c>
      <c r="BL203" s="20" t="s">
        <v>200</v>
      </c>
      <c r="BM203" s="226" t="s">
        <v>2333</v>
      </c>
    </row>
    <row r="204" s="2" customFormat="1">
      <c r="A204" s="41"/>
      <c r="B204" s="42"/>
      <c r="C204" s="43"/>
      <c r="D204" s="228" t="s">
        <v>202</v>
      </c>
      <c r="E204" s="43"/>
      <c r="F204" s="229" t="s">
        <v>8665</v>
      </c>
      <c r="G204" s="43"/>
      <c r="H204" s="43"/>
      <c r="I204" s="230"/>
      <c r="J204" s="43"/>
      <c r="K204" s="43"/>
      <c r="L204" s="47"/>
      <c r="M204" s="231"/>
      <c r="N204" s="232"/>
      <c r="O204" s="87"/>
      <c r="P204" s="87"/>
      <c r="Q204" s="87"/>
      <c r="R204" s="87"/>
      <c r="S204" s="87"/>
      <c r="T204" s="88"/>
      <c r="U204" s="41"/>
      <c r="V204" s="41"/>
      <c r="W204" s="41"/>
      <c r="X204" s="41"/>
      <c r="Y204" s="41"/>
      <c r="Z204" s="41"/>
      <c r="AA204" s="41"/>
      <c r="AB204" s="41"/>
      <c r="AC204" s="41"/>
      <c r="AD204" s="41"/>
      <c r="AE204" s="41"/>
      <c r="AT204" s="20" t="s">
        <v>202</v>
      </c>
      <c r="AU204" s="20" t="s">
        <v>76</v>
      </c>
    </row>
    <row r="205" s="2" customFormat="1" ht="16.5" customHeight="1">
      <c r="A205" s="41"/>
      <c r="B205" s="42"/>
      <c r="C205" s="215" t="s">
        <v>614</v>
      </c>
      <c r="D205" s="215" t="s">
        <v>195</v>
      </c>
      <c r="E205" s="216" t="s">
        <v>8666</v>
      </c>
      <c r="F205" s="217" t="s">
        <v>8667</v>
      </c>
      <c r="G205" s="218" t="s">
        <v>7202</v>
      </c>
      <c r="H205" s="219">
        <v>5</v>
      </c>
      <c r="I205" s="220"/>
      <c r="J205" s="221">
        <f>ROUND(I205*H205,2)</f>
        <v>0</v>
      </c>
      <c r="K205" s="217" t="s">
        <v>19</v>
      </c>
      <c r="L205" s="47"/>
      <c r="M205" s="222" t="s">
        <v>19</v>
      </c>
      <c r="N205" s="223" t="s">
        <v>40</v>
      </c>
      <c r="O205" s="87"/>
      <c r="P205" s="224">
        <f>O205*H205</f>
        <v>0</v>
      </c>
      <c r="Q205" s="224">
        <v>0</v>
      </c>
      <c r="R205" s="224">
        <f>Q205*H205</f>
        <v>0</v>
      </c>
      <c r="S205" s="224">
        <v>0</v>
      </c>
      <c r="T205" s="225">
        <f>S205*H205</f>
        <v>0</v>
      </c>
      <c r="U205" s="41"/>
      <c r="V205" s="41"/>
      <c r="W205" s="41"/>
      <c r="X205" s="41"/>
      <c r="Y205" s="41"/>
      <c r="Z205" s="41"/>
      <c r="AA205" s="41"/>
      <c r="AB205" s="41"/>
      <c r="AC205" s="41"/>
      <c r="AD205" s="41"/>
      <c r="AE205" s="41"/>
      <c r="AR205" s="226" t="s">
        <v>200</v>
      </c>
      <c r="AT205" s="226" t="s">
        <v>195</v>
      </c>
      <c r="AU205" s="226" t="s">
        <v>76</v>
      </c>
      <c r="AY205" s="20" t="s">
        <v>193</v>
      </c>
      <c r="BE205" s="227">
        <f>IF(N205="základní",J205,0)</f>
        <v>0</v>
      </c>
      <c r="BF205" s="227">
        <f>IF(N205="snížená",J205,0)</f>
        <v>0</v>
      </c>
      <c r="BG205" s="227">
        <f>IF(N205="zákl. přenesená",J205,0)</f>
        <v>0</v>
      </c>
      <c r="BH205" s="227">
        <f>IF(N205="sníž. přenesená",J205,0)</f>
        <v>0</v>
      </c>
      <c r="BI205" s="227">
        <f>IF(N205="nulová",J205,0)</f>
        <v>0</v>
      </c>
      <c r="BJ205" s="20" t="s">
        <v>76</v>
      </c>
      <c r="BK205" s="227">
        <f>ROUND(I205*H205,2)</f>
        <v>0</v>
      </c>
      <c r="BL205" s="20" t="s">
        <v>200</v>
      </c>
      <c r="BM205" s="226" t="s">
        <v>2345</v>
      </c>
    </row>
    <row r="206" s="2" customFormat="1">
      <c r="A206" s="41"/>
      <c r="B206" s="42"/>
      <c r="C206" s="43"/>
      <c r="D206" s="228" t="s">
        <v>202</v>
      </c>
      <c r="E206" s="43"/>
      <c r="F206" s="229" t="s">
        <v>8667</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202</v>
      </c>
      <c r="AU206" s="20" t="s">
        <v>76</v>
      </c>
    </row>
    <row r="207" s="2" customFormat="1" ht="16.5" customHeight="1">
      <c r="A207" s="41"/>
      <c r="B207" s="42"/>
      <c r="C207" s="215" t="s">
        <v>621</v>
      </c>
      <c r="D207" s="215" t="s">
        <v>195</v>
      </c>
      <c r="E207" s="216" t="s">
        <v>8668</v>
      </c>
      <c r="F207" s="217" t="s">
        <v>8669</v>
      </c>
      <c r="G207" s="218" t="s">
        <v>7202</v>
      </c>
      <c r="H207" s="219">
        <v>1</v>
      </c>
      <c r="I207" s="220"/>
      <c r="J207" s="221">
        <f>ROUND(I207*H207,2)</f>
        <v>0</v>
      </c>
      <c r="K207" s="217" t="s">
        <v>19</v>
      </c>
      <c r="L207" s="47"/>
      <c r="M207" s="222" t="s">
        <v>19</v>
      </c>
      <c r="N207" s="223" t="s">
        <v>40</v>
      </c>
      <c r="O207" s="87"/>
      <c r="P207" s="224">
        <f>O207*H207</f>
        <v>0</v>
      </c>
      <c r="Q207" s="224">
        <v>0</v>
      </c>
      <c r="R207" s="224">
        <f>Q207*H207</f>
        <v>0</v>
      </c>
      <c r="S207" s="224">
        <v>0</v>
      </c>
      <c r="T207" s="225">
        <f>S207*H207</f>
        <v>0</v>
      </c>
      <c r="U207" s="41"/>
      <c r="V207" s="41"/>
      <c r="W207" s="41"/>
      <c r="X207" s="41"/>
      <c r="Y207" s="41"/>
      <c r="Z207" s="41"/>
      <c r="AA207" s="41"/>
      <c r="AB207" s="41"/>
      <c r="AC207" s="41"/>
      <c r="AD207" s="41"/>
      <c r="AE207" s="41"/>
      <c r="AR207" s="226" t="s">
        <v>200</v>
      </c>
      <c r="AT207" s="226" t="s">
        <v>195</v>
      </c>
      <c r="AU207" s="226" t="s">
        <v>76</v>
      </c>
      <c r="AY207" s="20" t="s">
        <v>193</v>
      </c>
      <c r="BE207" s="227">
        <f>IF(N207="základní",J207,0)</f>
        <v>0</v>
      </c>
      <c r="BF207" s="227">
        <f>IF(N207="snížená",J207,0)</f>
        <v>0</v>
      </c>
      <c r="BG207" s="227">
        <f>IF(N207="zákl. přenesená",J207,0)</f>
        <v>0</v>
      </c>
      <c r="BH207" s="227">
        <f>IF(N207="sníž. přenesená",J207,0)</f>
        <v>0</v>
      </c>
      <c r="BI207" s="227">
        <f>IF(N207="nulová",J207,0)</f>
        <v>0</v>
      </c>
      <c r="BJ207" s="20" t="s">
        <v>76</v>
      </c>
      <c r="BK207" s="227">
        <f>ROUND(I207*H207,2)</f>
        <v>0</v>
      </c>
      <c r="BL207" s="20" t="s">
        <v>200</v>
      </c>
      <c r="BM207" s="226" t="s">
        <v>2357</v>
      </c>
    </row>
    <row r="208" s="2" customFormat="1">
      <c r="A208" s="41"/>
      <c r="B208" s="42"/>
      <c r="C208" s="43"/>
      <c r="D208" s="228" t="s">
        <v>202</v>
      </c>
      <c r="E208" s="43"/>
      <c r="F208" s="229" t="s">
        <v>8669</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202</v>
      </c>
      <c r="AU208" s="20" t="s">
        <v>76</v>
      </c>
    </row>
    <row r="209" s="2" customFormat="1" ht="24.15" customHeight="1">
      <c r="A209" s="41"/>
      <c r="B209" s="42"/>
      <c r="C209" s="215" t="s">
        <v>627</v>
      </c>
      <c r="D209" s="215" t="s">
        <v>195</v>
      </c>
      <c r="E209" s="216" t="s">
        <v>8670</v>
      </c>
      <c r="F209" s="217" t="s">
        <v>8608</v>
      </c>
      <c r="G209" s="218" t="s">
        <v>326</v>
      </c>
      <c r="H209" s="219">
        <v>1</v>
      </c>
      <c r="I209" s="220"/>
      <c r="J209" s="221">
        <f>ROUND(I209*H209,2)</f>
        <v>0</v>
      </c>
      <c r="K209" s="217" t="s">
        <v>19</v>
      </c>
      <c r="L209" s="47"/>
      <c r="M209" s="222" t="s">
        <v>19</v>
      </c>
      <c r="N209" s="223" t="s">
        <v>40</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200</v>
      </c>
      <c r="AT209" s="226" t="s">
        <v>195</v>
      </c>
      <c r="AU209" s="226" t="s">
        <v>76</v>
      </c>
      <c r="AY209" s="20" t="s">
        <v>193</v>
      </c>
      <c r="BE209" s="227">
        <f>IF(N209="základní",J209,0)</f>
        <v>0</v>
      </c>
      <c r="BF209" s="227">
        <f>IF(N209="snížená",J209,0)</f>
        <v>0</v>
      </c>
      <c r="BG209" s="227">
        <f>IF(N209="zákl. přenesená",J209,0)</f>
        <v>0</v>
      </c>
      <c r="BH209" s="227">
        <f>IF(N209="sníž. přenesená",J209,0)</f>
        <v>0</v>
      </c>
      <c r="BI209" s="227">
        <f>IF(N209="nulová",J209,0)</f>
        <v>0</v>
      </c>
      <c r="BJ209" s="20" t="s">
        <v>76</v>
      </c>
      <c r="BK209" s="227">
        <f>ROUND(I209*H209,2)</f>
        <v>0</v>
      </c>
      <c r="BL209" s="20" t="s">
        <v>200</v>
      </c>
      <c r="BM209" s="226" t="s">
        <v>940</v>
      </c>
    </row>
    <row r="210" s="2" customFormat="1">
      <c r="A210" s="41"/>
      <c r="B210" s="42"/>
      <c r="C210" s="43"/>
      <c r="D210" s="228" t="s">
        <v>202</v>
      </c>
      <c r="E210" s="43"/>
      <c r="F210" s="229" t="s">
        <v>8608</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202</v>
      </c>
      <c r="AU210" s="20" t="s">
        <v>76</v>
      </c>
    </row>
    <row r="211" s="2" customFormat="1" ht="24.15" customHeight="1">
      <c r="A211" s="41"/>
      <c r="B211" s="42"/>
      <c r="C211" s="215" t="s">
        <v>634</v>
      </c>
      <c r="D211" s="215" t="s">
        <v>195</v>
      </c>
      <c r="E211" s="216" t="s">
        <v>8671</v>
      </c>
      <c r="F211" s="217" t="s">
        <v>8610</v>
      </c>
      <c r="G211" s="218" t="s">
        <v>326</v>
      </c>
      <c r="H211" s="219">
        <v>1</v>
      </c>
      <c r="I211" s="220"/>
      <c r="J211" s="221">
        <f>ROUND(I211*H211,2)</f>
        <v>0</v>
      </c>
      <c r="K211" s="217" t="s">
        <v>19</v>
      </c>
      <c r="L211" s="47"/>
      <c r="M211" s="222" t="s">
        <v>19</v>
      </c>
      <c r="N211" s="223" t="s">
        <v>40</v>
      </c>
      <c r="O211" s="87"/>
      <c r="P211" s="224">
        <f>O211*H211</f>
        <v>0</v>
      </c>
      <c r="Q211" s="224">
        <v>0</v>
      </c>
      <c r="R211" s="224">
        <f>Q211*H211</f>
        <v>0</v>
      </c>
      <c r="S211" s="224">
        <v>0</v>
      </c>
      <c r="T211" s="225">
        <f>S211*H211</f>
        <v>0</v>
      </c>
      <c r="U211" s="41"/>
      <c r="V211" s="41"/>
      <c r="W211" s="41"/>
      <c r="X211" s="41"/>
      <c r="Y211" s="41"/>
      <c r="Z211" s="41"/>
      <c r="AA211" s="41"/>
      <c r="AB211" s="41"/>
      <c r="AC211" s="41"/>
      <c r="AD211" s="41"/>
      <c r="AE211" s="41"/>
      <c r="AR211" s="226" t="s">
        <v>200</v>
      </c>
      <c r="AT211" s="226" t="s">
        <v>195</v>
      </c>
      <c r="AU211" s="226" t="s">
        <v>76</v>
      </c>
      <c r="AY211" s="20" t="s">
        <v>193</v>
      </c>
      <c r="BE211" s="227">
        <f>IF(N211="základní",J211,0)</f>
        <v>0</v>
      </c>
      <c r="BF211" s="227">
        <f>IF(N211="snížená",J211,0)</f>
        <v>0</v>
      </c>
      <c r="BG211" s="227">
        <f>IF(N211="zákl. přenesená",J211,0)</f>
        <v>0</v>
      </c>
      <c r="BH211" s="227">
        <f>IF(N211="sníž. přenesená",J211,0)</f>
        <v>0</v>
      </c>
      <c r="BI211" s="227">
        <f>IF(N211="nulová",J211,0)</f>
        <v>0</v>
      </c>
      <c r="BJ211" s="20" t="s">
        <v>76</v>
      </c>
      <c r="BK211" s="227">
        <f>ROUND(I211*H211,2)</f>
        <v>0</v>
      </c>
      <c r="BL211" s="20" t="s">
        <v>200</v>
      </c>
      <c r="BM211" s="226" t="s">
        <v>2383</v>
      </c>
    </row>
    <row r="212" s="2" customFormat="1">
      <c r="A212" s="41"/>
      <c r="B212" s="42"/>
      <c r="C212" s="43"/>
      <c r="D212" s="228" t="s">
        <v>202</v>
      </c>
      <c r="E212" s="43"/>
      <c r="F212" s="229" t="s">
        <v>8610</v>
      </c>
      <c r="G212" s="43"/>
      <c r="H212" s="43"/>
      <c r="I212" s="230"/>
      <c r="J212" s="43"/>
      <c r="K212" s="43"/>
      <c r="L212" s="47"/>
      <c r="M212" s="231"/>
      <c r="N212" s="232"/>
      <c r="O212" s="87"/>
      <c r="P212" s="87"/>
      <c r="Q212" s="87"/>
      <c r="R212" s="87"/>
      <c r="S212" s="87"/>
      <c r="T212" s="88"/>
      <c r="U212" s="41"/>
      <c r="V212" s="41"/>
      <c r="W212" s="41"/>
      <c r="X212" s="41"/>
      <c r="Y212" s="41"/>
      <c r="Z212" s="41"/>
      <c r="AA212" s="41"/>
      <c r="AB212" s="41"/>
      <c r="AC212" s="41"/>
      <c r="AD212" s="41"/>
      <c r="AE212" s="41"/>
      <c r="AT212" s="20" t="s">
        <v>202</v>
      </c>
      <c r="AU212" s="20" t="s">
        <v>76</v>
      </c>
    </row>
    <row r="213" s="12" customFormat="1" ht="25.92" customHeight="1">
      <c r="A213" s="12"/>
      <c r="B213" s="199"/>
      <c r="C213" s="200"/>
      <c r="D213" s="201" t="s">
        <v>68</v>
      </c>
      <c r="E213" s="202" t="s">
        <v>7490</v>
      </c>
      <c r="F213" s="202" t="s">
        <v>8672</v>
      </c>
      <c r="G213" s="200"/>
      <c r="H213" s="200"/>
      <c r="I213" s="203"/>
      <c r="J213" s="204">
        <f>BK213</f>
        <v>0</v>
      </c>
      <c r="K213" s="200"/>
      <c r="L213" s="205"/>
      <c r="M213" s="206"/>
      <c r="N213" s="207"/>
      <c r="O213" s="207"/>
      <c r="P213" s="208">
        <f>SUM(P214:P229)</f>
        <v>0</v>
      </c>
      <c r="Q213" s="207"/>
      <c r="R213" s="208">
        <f>SUM(R214:R229)</f>
        <v>0</v>
      </c>
      <c r="S213" s="207"/>
      <c r="T213" s="209">
        <f>SUM(T214:T229)</f>
        <v>0</v>
      </c>
      <c r="U213" s="12"/>
      <c r="V213" s="12"/>
      <c r="W213" s="12"/>
      <c r="X213" s="12"/>
      <c r="Y213" s="12"/>
      <c r="Z213" s="12"/>
      <c r="AA213" s="12"/>
      <c r="AB213" s="12"/>
      <c r="AC213" s="12"/>
      <c r="AD213" s="12"/>
      <c r="AE213" s="12"/>
      <c r="AR213" s="210" t="s">
        <v>76</v>
      </c>
      <c r="AT213" s="211" t="s">
        <v>68</v>
      </c>
      <c r="AU213" s="211" t="s">
        <v>69</v>
      </c>
      <c r="AY213" s="210" t="s">
        <v>193</v>
      </c>
      <c r="BK213" s="212">
        <f>SUM(BK214:BK229)</f>
        <v>0</v>
      </c>
    </row>
    <row r="214" s="2" customFormat="1" ht="16.5" customHeight="1">
      <c r="A214" s="41"/>
      <c r="B214" s="42"/>
      <c r="C214" s="215" t="s">
        <v>640</v>
      </c>
      <c r="D214" s="215" t="s">
        <v>195</v>
      </c>
      <c r="E214" s="216" t="s">
        <v>8673</v>
      </c>
      <c r="F214" s="217" t="s">
        <v>8674</v>
      </c>
      <c r="G214" s="218" t="s">
        <v>7202</v>
      </c>
      <c r="H214" s="219">
        <v>2</v>
      </c>
      <c r="I214" s="220"/>
      <c r="J214" s="221">
        <f>ROUND(I214*H214,2)</f>
        <v>0</v>
      </c>
      <c r="K214" s="217" t="s">
        <v>19</v>
      </c>
      <c r="L214" s="47"/>
      <c r="M214" s="222" t="s">
        <v>19</v>
      </c>
      <c r="N214" s="223" t="s">
        <v>40</v>
      </c>
      <c r="O214" s="87"/>
      <c r="P214" s="224">
        <f>O214*H214</f>
        <v>0</v>
      </c>
      <c r="Q214" s="224">
        <v>0</v>
      </c>
      <c r="R214" s="224">
        <f>Q214*H214</f>
        <v>0</v>
      </c>
      <c r="S214" s="224">
        <v>0</v>
      </c>
      <c r="T214" s="225">
        <f>S214*H214</f>
        <v>0</v>
      </c>
      <c r="U214" s="41"/>
      <c r="V214" s="41"/>
      <c r="W214" s="41"/>
      <c r="X214" s="41"/>
      <c r="Y214" s="41"/>
      <c r="Z214" s="41"/>
      <c r="AA214" s="41"/>
      <c r="AB214" s="41"/>
      <c r="AC214" s="41"/>
      <c r="AD214" s="41"/>
      <c r="AE214" s="41"/>
      <c r="AR214" s="226" t="s">
        <v>200</v>
      </c>
      <c r="AT214" s="226" t="s">
        <v>195</v>
      </c>
      <c r="AU214" s="226" t="s">
        <v>76</v>
      </c>
      <c r="AY214" s="20" t="s">
        <v>193</v>
      </c>
      <c r="BE214" s="227">
        <f>IF(N214="základní",J214,0)</f>
        <v>0</v>
      </c>
      <c r="BF214" s="227">
        <f>IF(N214="snížená",J214,0)</f>
        <v>0</v>
      </c>
      <c r="BG214" s="227">
        <f>IF(N214="zákl. přenesená",J214,0)</f>
        <v>0</v>
      </c>
      <c r="BH214" s="227">
        <f>IF(N214="sníž. přenesená",J214,0)</f>
        <v>0</v>
      </c>
      <c r="BI214" s="227">
        <f>IF(N214="nulová",J214,0)</f>
        <v>0</v>
      </c>
      <c r="BJ214" s="20" t="s">
        <v>76</v>
      </c>
      <c r="BK214" s="227">
        <f>ROUND(I214*H214,2)</f>
        <v>0</v>
      </c>
      <c r="BL214" s="20" t="s">
        <v>200</v>
      </c>
      <c r="BM214" s="226" t="s">
        <v>2393</v>
      </c>
    </row>
    <row r="215" s="2" customFormat="1">
      <c r="A215" s="41"/>
      <c r="B215" s="42"/>
      <c r="C215" s="43"/>
      <c r="D215" s="228" t="s">
        <v>202</v>
      </c>
      <c r="E215" s="43"/>
      <c r="F215" s="229" t="s">
        <v>8674</v>
      </c>
      <c r="G215" s="43"/>
      <c r="H215" s="43"/>
      <c r="I215" s="230"/>
      <c r="J215" s="43"/>
      <c r="K215" s="43"/>
      <c r="L215" s="47"/>
      <c r="M215" s="231"/>
      <c r="N215" s="232"/>
      <c r="O215" s="87"/>
      <c r="P215" s="87"/>
      <c r="Q215" s="87"/>
      <c r="R215" s="87"/>
      <c r="S215" s="87"/>
      <c r="T215" s="88"/>
      <c r="U215" s="41"/>
      <c r="V215" s="41"/>
      <c r="W215" s="41"/>
      <c r="X215" s="41"/>
      <c r="Y215" s="41"/>
      <c r="Z215" s="41"/>
      <c r="AA215" s="41"/>
      <c r="AB215" s="41"/>
      <c r="AC215" s="41"/>
      <c r="AD215" s="41"/>
      <c r="AE215" s="41"/>
      <c r="AT215" s="20" t="s">
        <v>202</v>
      </c>
      <c r="AU215" s="20" t="s">
        <v>76</v>
      </c>
    </row>
    <row r="216" s="2" customFormat="1" ht="16.5" customHeight="1">
      <c r="A216" s="41"/>
      <c r="B216" s="42"/>
      <c r="C216" s="215" t="s">
        <v>647</v>
      </c>
      <c r="D216" s="215" t="s">
        <v>195</v>
      </c>
      <c r="E216" s="216" t="s">
        <v>8675</v>
      </c>
      <c r="F216" s="217" t="s">
        <v>8676</v>
      </c>
      <c r="G216" s="218" t="s">
        <v>7202</v>
      </c>
      <c r="H216" s="219">
        <v>1</v>
      </c>
      <c r="I216" s="220"/>
      <c r="J216" s="221">
        <f>ROUND(I216*H216,2)</f>
        <v>0</v>
      </c>
      <c r="K216" s="217" t="s">
        <v>19</v>
      </c>
      <c r="L216" s="47"/>
      <c r="M216" s="222" t="s">
        <v>19</v>
      </c>
      <c r="N216" s="223" t="s">
        <v>40</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200</v>
      </c>
      <c r="AT216" s="226" t="s">
        <v>195</v>
      </c>
      <c r="AU216" s="226" t="s">
        <v>76</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200</v>
      </c>
      <c r="BM216" s="226" t="s">
        <v>2406</v>
      </c>
    </row>
    <row r="217" s="2" customFormat="1">
      <c r="A217" s="41"/>
      <c r="B217" s="42"/>
      <c r="C217" s="43"/>
      <c r="D217" s="228" t="s">
        <v>202</v>
      </c>
      <c r="E217" s="43"/>
      <c r="F217" s="229" t="s">
        <v>8676</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76</v>
      </c>
    </row>
    <row r="218" s="2" customFormat="1" ht="16.5" customHeight="1">
      <c r="A218" s="41"/>
      <c r="B218" s="42"/>
      <c r="C218" s="215" t="s">
        <v>653</v>
      </c>
      <c r="D218" s="215" t="s">
        <v>195</v>
      </c>
      <c r="E218" s="216" t="s">
        <v>8677</v>
      </c>
      <c r="F218" s="217" t="s">
        <v>8678</v>
      </c>
      <c r="G218" s="218" t="s">
        <v>7202</v>
      </c>
      <c r="H218" s="219">
        <v>3</v>
      </c>
      <c r="I218" s="220"/>
      <c r="J218" s="221">
        <f>ROUND(I218*H218,2)</f>
        <v>0</v>
      </c>
      <c r="K218" s="217" t="s">
        <v>19</v>
      </c>
      <c r="L218" s="47"/>
      <c r="M218" s="222" t="s">
        <v>19</v>
      </c>
      <c r="N218" s="223" t="s">
        <v>40</v>
      </c>
      <c r="O218" s="87"/>
      <c r="P218" s="224">
        <f>O218*H218</f>
        <v>0</v>
      </c>
      <c r="Q218" s="224">
        <v>0</v>
      </c>
      <c r="R218" s="224">
        <f>Q218*H218</f>
        <v>0</v>
      </c>
      <c r="S218" s="224">
        <v>0</v>
      </c>
      <c r="T218" s="225">
        <f>S218*H218</f>
        <v>0</v>
      </c>
      <c r="U218" s="41"/>
      <c r="V218" s="41"/>
      <c r="W218" s="41"/>
      <c r="X218" s="41"/>
      <c r="Y218" s="41"/>
      <c r="Z218" s="41"/>
      <c r="AA218" s="41"/>
      <c r="AB218" s="41"/>
      <c r="AC218" s="41"/>
      <c r="AD218" s="41"/>
      <c r="AE218" s="41"/>
      <c r="AR218" s="226" t="s">
        <v>200</v>
      </c>
      <c r="AT218" s="226" t="s">
        <v>195</v>
      </c>
      <c r="AU218" s="226" t="s">
        <v>76</v>
      </c>
      <c r="AY218" s="20" t="s">
        <v>193</v>
      </c>
      <c r="BE218" s="227">
        <f>IF(N218="základní",J218,0)</f>
        <v>0</v>
      </c>
      <c r="BF218" s="227">
        <f>IF(N218="snížená",J218,0)</f>
        <v>0</v>
      </c>
      <c r="BG218" s="227">
        <f>IF(N218="zákl. přenesená",J218,0)</f>
        <v>0</v>
      </c>
      <c r="BH218" s="227">
        <f>IF(N218="sníž. přenesená",J218,0)</f>
        <v>0</v>
      </c>
      <c r="BI218" s="227">
        <f>IF(N218="nulová",J218,0)</f>
        <v>0</v>
      </c>
      <c r="BJ218" s="20" t="s">
        <v>76</v>
      </c>
      <c r="BK218" s="227">
        <f>ROUND(I218*H218,2)</f>
        <v>0</v>
      </c>
      <c r="BL218" s="20" t="s">
        <v>200</v>
      </c>
      <c r="BM218" s="226" t="s">
        <v>2420</v>
      </c>
    </row>
    <row r="219" s="2" customFormat="1">
      <c r="A219" s="41"/>
      <c r="B219" s="42"/>
      <c r="C219" s="43"/>
      <c r="D219" s="228" t="s">
        <v>202</v>
      </c>
      <c r="E219" s="43"/>
      <c r="F219" s="229" t="s">
        <v>8678</v>
      </c>
      <c r="G219" s="43"/>
      <c r="H219" s="43"/>
      <c r="I219" s="230"/>
      <c r="J219" s="43"/>
      <c r="K219" s="43"/>
      <c r="L219" s="47"/>
      <c r="M219" s="231"/>
      <c r="N219" s="232"/>
      <c r="O219" s="87"/>
      <c r="P219" s="87"/>
      <c r="Q219" s="87"/>
      <c r="R219" s="87"/>
      <c r="S219" s="87"/>
      <c r="T219" s="88"/>
      <c r="U219" s="41"/>
      <c r="V219" s="41"/>
      <c r="W219" s="41"/>
      <c r="X219" s="41"/>
      <c r="Y219" s="41"/>
      <c r="Z219" s="41"/>
      <c r="AA219" s="41"/>
      <c r="AB219" s="41"/>
      <c r="AC219" s="41"/>
      <c r="AD219" s="41"/>
      <c r="AE219" s="41"/>
      <c r="AT219" s="20" t="s">
        <v>202</v>
      </c>
      <c r="AU219" s="20" t="s">
        <v>76</v>
      </c>
    </row>
    <row r="220" s="2" customFormat="1" ht="16.5" customHeight="1">
      <c r="A220" s="41"/>
      <c r="B220" s="42"/>
      <c r="C220" s="215" t="s">
        <v>659</v>
      </c>
      <c r="D220" s="215" t="s">
        <v>195</v>
      </c>
      <c r="E220" s="216" t="s">
        <v>8679</v>
      </c>
      <c r="F220" s="217" t="s">
        <v>8680</v>
      </c>
      <c r="G220" s="218" t="s">
        <v>408</v>
      </c>
      <c r="H220" s="219">
        <v>250</v>
      </c>
      <c r="I220" s="220"/>
      <c r="J220" s="221">
        <f>ROUND(I220*H220,2)</f>
        <v>0</v>
      </c>
      <c r="K220" s="217" t="s">
        <v>19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200</v>
      </c>
      <c r="AT220" s="226" t="s">
        <v>195</v>
      </c>
      <c r="AU220" s="226" t="s">
        <v>76</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200</v>
      </c>
      <c r="BM220" s="226" t="s">
        <v>2430</v>
      </c>
    </row>
    <row r="221" s="2" customFormat="1">
      <c r="A221" s="41"/>
      <c r="B221" s="42"/>
      <c r="C221" s="43"/>
      <c r="D221" s="228" t="s">
        <v>202</v>
      </c>
      <c r="E221" s="43"/>
      <c r="F221" s="229" t="s">
        <v>8680</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76</v>
      </c>
    </row>
    <row r="222" s="2" customFormat="1" ht="16.5" customHeight="1">
      <c r="A222" s="41"/>
      <c r="B222" s="42"/>
      <c r="C222" s="215" t="s">
        <v>665</v>
      </c>
      <c r="D222" s="215" t="s">
        <v>195</v>
      </c>
      <c r="E222" s="216" t="s">
        <v>8681</v>
      </c>
      <c r="F222" s="217" t="s">
        <v>8682</v>
      </c>
      <c r="G222" s="218" t="s">
        <v>408</v>
      </c>
      <c r="H222" s="219">
        <v>300</v>
      </c>
      <c r="I222" s="220"/>
      <c r="J222" s="221">
        <f>ROUND(I222*H222,2)</f>
        <v>0</v>
      </c>
      <c r="K222" s="217" t="s">
        <v>19</v>
      </c>
      <c r="L222" s="47"/>
      <c r="M222" s="222" t="s">
        <v>19</v>
      </c>
      <c r="N222" s="223" t="s">
        <v>40</v>
      </c>
      <c r="O222" s="87"/>
      <c r="P222" s="224">
        <f>O222*H222</f>
        <v>0</v>
      </c>
      <c r="Q222" s="224">
        <v>0</v>
      </c>
      <c r="R222" s="224">
        <f>Q222*H222</f>
        <v>0</v>
      </c>
      <c r="S222" s="224">
        <v>0</v>
      </c>
      <c r="T222" s="225">
        <f>S222*H222</f>
        <v>0</v>
      </c>
      <c r="U222" s="41"/>
      <c r="V222" s="41"/>
      <c r="W222" s="41"/>
      <c r="X222" s="41"/>
      <c r="Y222" s="41"/>
      <c r="Z222" s="41"/>
      <c r="AA222" s="41"/>
      <c r="AB222" s="41"/>
      <c r="AC222" s="41"/>
      <c r="AD222" s="41"/>
      <c r="AE222" s="41"/>
      <c r="AR222" s="226" t="s">
        <v>200</v>
      </c>
      <c r="AT222" s="226" t="s">
        <v>195</v>
      </c>
      <c r="AU222" s="226" t="s">
        <v>76</v>
      </c>
      <c r="AY222" s="20" t="s">
        <v>193</v>
      </c>
      <c r="BE222" s="227">
        <f>IF(N222="základní",J222,0)</f>
        <v>0</v>
      </c>
      <c r="BF222" s="227">
        <f>IF(N222="snížená",J222,0)</f>
        <v>0</v>
      </c>
      <c r="BG222" s="227">
        <f>IF(N222="zákl. přenesená",J222,0)</f>
        <v>0</v>
      </c>
      <c r="BH222" s="227">
        <f>IF(N222="sníž. přenesená",J222,0)</f>
        <v>0</v>
      </c>
      <c r="BI222" s="227">
        <f>IF(N222="nulová",J222,0)</f>
        <v>0</v>
      </c>
      <c r="BJ222" s="20" t="s">
        <v>76</v>
      </c>
      <c r="BK222" s="227">
        <f>ROUND(I222*H222,2)</f>
        <v>0</v>
      </c>
      <c r="BL222" s="20" t="s">
        <v>200</v>
      </c>
      <c r="BM222" s="226" t="s">
        <v>2447</v>
      </c>
    </row>
    <row r="223" s="2" customFormat="1">
      <c r="A223" s="41"/>
      <c r="B223" s="42"/>
      <c r="C223" s="43"/>
      <c r="D223" s="228" t="s">
        <v>202</v>
      </c>
      <c r="E223" s="43"/>
      <c r="F223" s="229" t="s">
        <v>8682</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202</v>
      </c>
      <c r="AU223" s="20" t="s">
        <v>76</v>
      </c>
    </row>
    <row r="224" s="2" customFormat="1" ht="16.5" customHeight="1">
      <c r="A224" s="41"/>
      <c r="B224" s="42"/>
      <c r="C224" s="215" t="s">
        <v>667</v>
      </c>
      <c r="D224" s="215" t="s">
        <v>195</v>
      </c>
      <c r="E224" s="216" t="s">
        <v>8683</v>
      </c>
      <c r="F224" s="217" t="s">
        <v>8600</v>
      </c>
      <c r="G224" s="218" t="s">
        <v>408</v>
      </c>
      <c r="H224" s="219">
        <v>10</v>
      </c>
      <c r="I224" s="220"/>
      <c r="J224" s="221">
        <f>ROUND(I224*H224,2)</f>
        <v>0</v>
      </c>
      <c r="K224" s="217" t="s">
        <v>19</v>
      </c>
      <c r="L224" s="47"/>
      <c r="M224" s="222" t="s">
        <v>19</v>
      </c>
      <c r="N224" s="223" t="s">
        <v>40</v>
      </c>
      <c r="O224" s="87"/>
      <c r="P224" s="224">
        <f>O224*H224</f>
        <v>0</v>
      </c>
      <c r="Q224" s="224">
        <v>0</v>
      </c>
      <c r="R224" s="224">
        <f>Q224*H224</f>
        <v>0</v>
      </c>
      <c r="S224" s="224">
        <v>0</v>
      </c>
      <c r="T224" s="225">
        <f>S224*H224</f>
        <v>0</v>
      </c>
      <c r="U224" s="41"/>
      <c r="V224" s="41"/>
      <c r="W224" s="41"/>
      <c r="X224" s="41"/>
      <c r="Y224" s="41"/>
      <c r="Z224" s="41"/>
      <c r="AA224" s="41"/>
      <c r="AB224" s="41"/>
      <c r="AC224" s="41"/>
      <c r="AD224" s="41"/>
      <c r="AE224" s="41"/>
      <c r="AR224" s="226" t="s">
        <v>200</v>
      </c>
      <c r="AT224" s="226" t="s">
        <v>195</v>
      </c>
      <c r="AU224" s="226" t="s">
        <v>76</v>
      </c>
      <c r="AY224" s="20" t="s">
        <v>193</v>
      </c>
      <c r="BE224" s="227">
        <f>IF(N224="základní",J224,0)</f>
        <v>0</v>
      </c>
      <c r="BF224" s="227">
        <f>IF(N224="snížená",J224,0)</f>
        <v>0</v>
      </c>
      <c r="BG224" s="227">
        <f>IF(N224="zákl. přenesená",J224,0)</f>
        <v>0</v>
      </c>
      <c r="BH224" s="227">
        <f>IF(N224="sníž. přenesená",J224,0)</f>
        <v>0</v>
      </c>
      <c r="BI224" s="227">
        <f>IF(N224="nulová",J224,0)</f>
        <v>0</v>
      </c>
      <c r="BJ224" s="20" t="s">
        <v>76</v>
      </c>
      <c r="BK224" s="227">
        <f>ROUND(I224*H224,2)</f>
        <v>0</v>
      </c>
      <c r="BL224" s="20" t="s">
        <v>200</v>
      </c>
      <c r="BM224" s="226" t="s">
        <v>2465</v>
      </c>
    </row>
    <row r="225" s="2" customFormat="1">
      <c r="A225" s="41"/>
      <c r="B225" s="42"/>
      <c r="C225" s="43"/>
      <c r="D225" s="228" t="s">
        <v>202</v>
      </c>
      <c r="E225" s="43"/>
      <c r="F225" s="229" t="s">
        <v>8600</v>
      </c>
      <c r="G225" s="43"/>
      <c r="H225" s="43"/>
      <c r="I225" s="230"/>
      <c r="J225" s="43"/>
      <c r="K225" s="43"/>
      <c r="L225" s="47"/>
      <c r="M225" s="231"/>
      <c r="N225" s="232"/>
      <c r="O225" s="87"/>
      <c r="P225" s="87"/>
      <c r="Q225" s="87"/>
      <c r="R225" s="87"/>
      <c r="S225" s="87"/>
      <c r="T225" s="88"/>
      <c r="U225" s="41"/>
      <c r="V225" s="41"/>
      <c r="W225" s="41"/>
      <c r="X225" s="41"/>
      <c r="Y225" s="41"/>
      <c r="Z225" s="41"/>
      <c r="AA225" s="41"/>
      <c r="AB225" s="41"/>
      <c r="AC225" s="41"/>
      <c r="AD225" s="41"/>
      <c r="AE225" s="41"/>
      <c r="AT225" s="20" t="s">
        <v>202</v>
      </c>
      <c r="AU225" s="20" t="s">
        <v>76</v>
      </c>
    </row>
    <row r="226" s="2" customFormat="1" ht="24.15" customHeight="1">
      <c r="A226" s="41"/>
      <c r="B226" s="42"/>
      <c r="C226" s="215" t="s">
        <v>673</v>
      </c>
      <c r="D226" s="215" t="s">
        <v>195</v>
      </c>
      <c r="E226" s="216" t="s">
        <v>8654</v>
      </c>
      <c r="F226" s="217" t="s">
        <v>8608</v>
      </c>
      <c r="G226" s="218" t="s">
        <v>326</v>
      </c>
      <c r="H226" s="219">
        <v>1</v>
      </c>
      <c r="I226" s="220"/>
      <c r="J226" s="221">
        <f>ROUND(I226*H226,2)</f>
        <v>0</v>
      </c>
      <c r="K226" s="217" t="s">
        <v>19</v>
      </c>
      <c r="L226" s="47"/>
      <c r="M226" s="222" t="s">
        <v>19</v>
      </c>
      <c r="N226" s="223" t="s">
        <v>40</v>
      </c>
      <c r="O226" s="87"/>
      <c r="P226" s="224">
        <f>O226*H226</f>
        <v>0</v>
      </c>
      <c r="Q226" s="224">
        <v>0</v>
      </c>
      <c r="R226" s="224">
        <f>Q226*H226</f>
        <v>0</v>
      </c>
      <c r="S226" s="224">
        <v>0</v>
      </c>
      <c r="T226" s="225">
        <f>S226*H226</f>
        <v>0</v>
      </c>
      <c r="U226" s="41"/>
      <c r="V226" s="41"/>
      <c r="W226" s="41"/>
      <c r="X226" s="41"/>
      <c r="Y226" s="41"/>
      <c r="Z226" s="41"/>
      <c r="AA226" s="41"/>
      <c r="AB226" s="41"/>
      <c r="AC226" s="41"/>
      <c r="AD226" s="41"/>
      <c r="AE226" s="41"/>
      <c r="AR226" s="226" t="s">
        <v>200</v>
      </c>
      <c r="AT226" s="226" t="s">
        <v>195</v>
      </c>
      <c r="AU226" s="226" t="s">
        <v>76</v>
      </c>
      <c r="AY226" s="20" t="s">
        <v>193</v>
      </c>
      <c r="BE226" s="227">
        <f>IF(N226="základní",J226,0)</f>
        <v>0</v>
      </c>
      <c r="BF226" s="227">
        <f>IF(N226="snížená",J226,0)</f>
        <v>0</v>
      </c>
      <c r="BG226" s="227">
        <f>IF(N226="zákl. přenesená",J226,0)</f>
        <v>0</v>
      </c>
      <c r="BH226" s="227">
        <f>IF(N226="sníž. přenesená",J226,0)</f>
        <v>0</v>
      </c>
      <c r="BI226" s="227">
        <f>IF(N226="nulová",J226,0)</f>
        <v>0</v>
      </c>
      <c r="BJ226" s="20" t="s">
        <v>76</v>
      </c>
      <c r="BK226" s="227">
        <f>ROUND(I226*H226,2)</f>
        <v>0</v>
      </c>
      <c r="BL226" s="20" t="s">
        <v>200</v>
      </c>
      <c r="BM226" s="226" t="s">
        <v>2480</v>
      </c>
    </row>
    <row r="227" s="2" customFormat="1">
      <c r="A227" s="41"/>
      <c r="B227" s="42"/>
      <c r="C227" s="43"/>
      <c r="D227" s="228" t="s">
        <v>202</v>
      </c>
      <c r="E227" s="43"/>
      <c r="F227" s="229" t="s">
        <v>8608</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202</v>
      </c>
      <c r="AU227" s="20" t="s">
        <v>76</v>
      </c>
    </row>
    <row r="228" s="2" customFormat="1" ht="24.15" customHeight="1">
      <c r="A228" s="41"/>
      <c r="B228" s="42"/>
      <c r="C228" s="215" t="s">
        <v>681</v>
      </c>
      <c r="D228" s="215" t="s">
        <v>195</v>
      </c>
      <c r="E228" s="216" t="s">
        <v>8684</v>
      </c>
      <c r="F228" s="217" t="s">
        <v>8610</v>
      </c>
      <c r="G228" s="218" t="s">
        <v>326</v>
      </c>
      <c r="H228" s="219">
        <v>1</v>
      </c>
      <c r="I228" s="220"/>
      <c r="J228" s="221">
        <f>ROUND(I228*H228,2)</f>
        <v>0</v>
      </c>
      <c r="K228" s="217" t="s">
        <v>19</v>
      </c>
      <c r="L228" s="47"/>
      <c r="M228" s="222" t="s">
        <v>19</v>
      </c>
      <c r="N228" s="223" t="s">
        <v>40</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200</v>
      </c>
      <c r="AT228" s="226" t="s">
        <v>195</v>
      </c>
      <c r="AU228" s="226" t="s">
        <v>76</v>
      </c>
      <c r="AY228" s="20" t="s">
        <v>193</v>
      </c>
      <c r="BE228" s="227">
        <f>IF(N228="základní",J228,0)</f>
        <v>0</v>
      </c>
      <c r="BF228" s="227">
        <f>IF(N228="snížená",J228,0)</f>
        <v>0</v>
      </c>
      <c r="BG228" s="227">
        <f>IF(N228="zákl. přenesená",J228,0)</f>
        <v>0</v>
      </c>
      <c r="BH228" s="227">
        <f>IF(N228="sníž. přenesená",J228,0)</f>
        <v>0</v>
      </c>
      <c r="BI228" s="227">
        <f>IF(N228="nulová",J228,0)</f>
        <v>0</v>
      </c>
      <c r="BJ228" s="20" t="s">
        <v>76</v>
      </c>
      <c r="BK228" s="227">
        <f>ROUND(I228*H228,2)</f>
        <v>0</v>
      </c>
      <c r="BL228" s="20" t="s">
        <v>200</v>
      </c>
      <c r="BM228" s="226" t="s">
        <v>2490</v>
      </c>
    </row>
    <row r="229" s="2" customFormat="1">
      <c r="A229" s="41"/>
      <c r="B229" s="42"/>
      <c r="C229" s="43"/>
      <c r="D229" s="228" t="s">
        <v>202</v>
      </c>
      <c r="E229" s="43"/>
      <c r="F229" s="229" t="s">
        <v>8610</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202</v>
      </c>
      <c r="AU229" s="20" t="s">
        <v>76</v>
      </c>
    </row>
    <row r="230" s="12" customFormat="1" ht="25.92" customHeight="1">
      <c r="A230" s="12"/>
      <c r="B230" s="199"/>
      <c r="C230" s="200"/>
      <c r="D230" s="201" t="s">
        <v>68</v>
      </c>
      <c r="E230" s="202" t="s">
        <v>7512</v>
      </c>
      <c r="F230" s="202" t="s">
        <v>8685</v>
      </c>
      <c r="G230" s="200"/>
      <c r="H230" s="200"/>
      <c r="I230" s="203"/>
      <c r="J230" s="204">
        <f>BK230</f>
        <v>0</v>
      </c>
      <c r="K230" s="200"/>
      <c r="L230" s="205"/>
      <c r="M230" s="206"/>
      <c r="N230" s="207"/>
      <c r="O230" s="207"/>
      <c r="P230" s="208">
        <f>P231+P260</f>
        <v>0</v>
      </c>
      <c r="Q230" s="207"/>
      <c r="R230" s="208">
        <f>R231+R260</f>
        <v>0</v>
      </c>
      <c r="S230" s="207"/>
      <c r="T230" s="209">
        <f>T231+T260</f>
        <v>0</v>
      </c>
      <c r="U230" s="12"/>
      <c r="V230" s="12"/>
      <c r="W230" s="12"/>
      <c r="X230" s="12"/>
      <c r="Y230" s="12"/>
      <c r="Z230" s="12"/>
      <c r="AA230" s="12"/>
      <c r="AB230" s="12"/>
      <c r="AC230" s="12"/>
      <c r="AD230" s="12"/>
      <c r="AE230" s="12"/>
      <c r="AR230" s="210" t="s">
        <v>76</v>
      </c>
      <c r="AT230" s="211" t="s">
        <v>68</v>
      </c>
      <c r="AU230" s="211" t="s">
        <v>69</v>
      </c>
      <c r="AY230" s="210" t="s">
        <v>193</v>
      </c>
      <c r="BK230" s="212">
        <f>BK231+BK260</f>
        <v>0</v>
      </c>
    </row>
    <row r="231" s="12" customFormat="1" ht="22.8" customHeight="1">
      <c r="A231" s="12"/>
      <c r="B231" s="199"/>
      <c r="C231" s="200"/>
      <c r="D231" s="201" t="s">
        <v>68</v>
      </c>
      <c r="E231" s="213" t="s">
        <v>7544</v>
      </c>
      <c r="F231" s="213" t="s">
        <v>8686</v>
      </c>
      <c r="G231" s="200"/>
      <c r="H231" s="200"/>
      <c r="I231" s="203"/>
      <c r="J231" s="214">
        <f>BK231</f>
        <v>0</v>
      </c>
      <c r="K231" s="200"/>
      <c r="L231" s="205"/>
      <c r="M231" s="206"/>
      <c r="N231" s="207"/>
      <c r="O231" s="207"/>
      <c r="P231" s="208">
        <f>SUM(P232:P259)</f>
        <v>0</v>
      </c>
      <c r="Q231" s="207"/>
      <c r="R231" s="208">
        <f>SUM(R232:R259)</f>
        <v>0</v>
      </c>
      <c r="S231" s="207"/>
      <c r="T231" s="209">
        <f>SUM(T232:T259)</f>
        <v>0</v>
      </c>
      <c r="U231" s="12"/>
      <c r="V231" s="12"/>
      <c r="W231" s="12"/>
      <c r="X231" s="12"/>
      <c r="Y231" s="12"/>
      <c r="Z231" s="12"/>
      <c r="AA231" s="12"/>
      <c r="AB231" s="12"/>
      <c r="AC231" s="12"/>
      <c r="AD231" s="12"/>
      <c r="AE231" s="12"/>
      <c r="AR231" s="210" t="s">
        <v>76</v>
      </c>
      <c r="AT231" s="211" t="s">
        <v>68</v>
      </c>
      <c r="AU231" s="211" t="s">
        <v>76</v>
      </c>
      <c r="AY231" s="210" t="s">
        <v>193</v>
      </c>
      <c r="BK231" s="212">
        <f>SUM(BK232:BK259)</f>
        <v>0</v>
      </c>
    </row>
    <row r="232" s="2" customFormat="1" ht="16.5" customHeight="1">
      <c r="A232" s="41"/>
      <c r="B232" s="42"/>
      <c r="C232" s="215" t="s">
        <v>691</v>
      </c>
      <c r="D232" s="215" t="s">
        <v>195</v>
      </c>
      <c r="E232" s="216" t="s">
        <v>8687</v>
      </c>
      <c r="F232" s="217" t="s">
        <v>8688</v>
      </c>
      <c r="G232" s="218" t="s">
        <v>7202</v>
      </c>
      <c r="H232" s="219">
        <v>6</v>
      </c>
      <c r="I232" s="220"/>
      <c r="J232" s="221">
        <f>ROUND(I232*H232,2)</f>
        <v>0</v>
      </c>
      <c r="K232" s="217" t="s">
        <v>19</v>
      </c>
      <c r="L232" s="47"/>
      <c r="M232" s="222" t="s">
        <v>19</v>
      </c>
      <c r="N232" s="223" t="s">
        <v>40</v>
      </c>
      <c r="O232" s="87"/>
      <c r="P232" s="224">
        <f>O232*H232</f>
        <v>0</v>
      </c>
      <c r="Q232" s="224">
        <v>0</v>
      </c>
      <c r="R232" s="224">
        <f>Q232*H232</f>
        <v>0</v>
      </c>
      <c r="S232" s="224">
        <v>0</v>
      </c>
      <c r="T232" s="225">
        <f>S232*H232</f>
        <v>0</v>
      </c>
      <c r="U232" s="41"/>
      <c r="V232" s="41"/>
      <c r="W232" s="41"/>
      <c r="X232" s="41"/>
      <c r="Y232" s="41"/>
      <c r="Z232" s="41"/>
      <c r="AA232" s="41"/>
      <c r="AB232" s="41"/>
      <c r="AC232" s="41"/>
      <c r="AD232" s="41"/>
      <c r="AE232" s="41"/>
      <c r="AR232" s="226" t="s">
        <v>200</v>
      </c>
      <c r="AT232" s="226" t="s">
        <v>195</v>
      </c>
      <c r="AU232" s="226" t="s">
        <v>78</v>
      </c>
      <c r="AY232" s="20" t="s">
        <v>193</v>
      </c>
      <c r="BE232" s="227">
        <f>IF(N232="základní",J232,0)</f>
        <v>0</v>
      </c>
      <c r="BF232" s="227">
        <f>IF(N232="snížená",J232,0)</f>
        <v>0</v>
      </c>
      <c r="BG232" s="227">
        <f>IF(N232="zákl. přenesená",J232,0)</f>
        <v>0</v>
      </c>
      <c r="BH232" s="227">
        <f>IF(N232="sníž. přenesená",J232,0)</f>
        <v>0</v>
      </c>
      <c r="BI232" s="227">
        <f>IF(N232="nulová",J232,0)</f>
        <v>0</v>
      </c>
      <c r="BJ232" s="20" t="s">
        <v>76</v>
      </c>
      <c r="BK232" s="227">
        <f>ROUND(I232*H232,2)</f>
        <v>0</v>
      </c>
      <c r="BL232" s="20" t="s">
        <v>200</v>
      </c>
      <c r="BM232" s="226" t="s">
        <v>2502</v>
      </c>
    </row>
    <row r="233" s="2" customFormat="1">
      <c r="A233" s="41"/>
      <c r="B233" s="42"/>
      <c r="C233" s="43"/>
      <c r="D233" s="228" t="s">
        <v>202</v>
      </c>
      <c r="E233" s="43"/>
      <c r="F233" s="229" t="s">
        <v>8688</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202</v>
      </c>
      <c r="AU233" s="20" t="s">
        <v>78</v>
      </c>
    </row>
    <row r="234" s="2" customFormat="1" ht="16.5" customHeight="1">
      <c r="A234" s="41"/>
      <c r="B234" s="42"/>
      <c r="C234" s="215" t="s">
        <v>701</v>
      </c>
      <c r="D234" s="215" t="s">
        <v>195</v>
      </c>
      <c r="E234" s="216" t="s">
        <v>8689</v>
      </c>
      <c r="F234" s="217" t="s">
        <v>8690</v>
      </c>
      <c r="G234" s="218" t="s">
        <v>7202</v>
      </c>
      <c r="H234" s="219">
        <v>6</v>
      </c>
      <c r="I234" s="220"/>
      <c r="J234" s="221">
        <f>ROUND(I234*H234,2)</f>
        <v>0</v>
      </c>
      <c r="K234" s="217" t="s">
        <v>19</v>
      </c>
      <c r="L234" s="47"/>
      <c r="M234" s="222" t="s">
        <v>19</v>
      </c>
      <c r="N234" s="223" t="s">
        <v>40</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200</v>
      </c>
      <c r="AT234" s="226" t="s">
        <v>195</v>
      </c>
      <c r="AU234" s="226" t="s">
        <v>78</v>
      </c>
      <c r="AY234" s="20" t="s">
        <v>193</v>
      </c>
      <c r="BE234" s="227">
        <f>IF(N234="základní",J234,0)</f>
        <v>0</v>
      </c>
      <c r="BF234" s="227">
        <f>IF(N234="snížená",J234,0)</f>
        <v>0</v>
      </c>
      <c r="BG234" s="227">
        <f>IF(N234="zákl. přenesená",J234,0)</f>
        <v>0</v>
      </c>
      <c r="BH234" s="227">
        <f>IF(N234="sníž. přenesená",J234,0)</f>
        <v>0</v>
      </c>
      <c r="BI234" s="227">
        <f>IF(N234="nulová",J234,0)</f>
        <v>0</v>
      </c>
      <c r="BJ234" s="20" t="s">
        <v>76</v>
      </c>
      <c r="BK234" s="227">
        <f>ROUND(I234*H234,2)</f>
        <v>0</v>
      </c>
      <c r="BL234" s="20" t="s">
        <v>200</v>
      </c>
      <c r="BM234" s="226" t="s">
        <v>2516</v>
      </c>
    </row>
    <row r="235" s="2" customFormat="1">
      <c r="A235" s="41"/>
      <c r="B235" s="42"/>
      <c r="C235" s="43"/>
      <c r="D235" s="228" t="s">
        <v>202</v>
      </c>
      <c r="E235" s="43"/>
      <c r="F235" s="229" t="s">
        <v>8690</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202</v>
      </c>
      <c r="AU235" s="20" t="s">
        <v>78</v>
      </c>
    </row>
    <row r="236" s="2" customFormat="1" ht="16.5" customHeight="1">
      <c r="A236" s="41"/>
      <c r="B236" s="42"/>
      <c r="C236" s="215" t="s">
        <v>710</v>
      </c>
      <c r="D236" s="215" t="s">
        <v>195</v>
      </c>
      <c r="E236" s="216" t="s">
        <v>8691</v>
      </c>
      <c r="F236" s="217" t="s">
        <v>8692</v>
      </c>
      <c r="G236" s="218" t="s">
        <v>326</v>
      </c>
      <c r="H236" s="219">
        <v>6</v>
      </c>
      <c r="I236" s="220"/>
      <c r="J236" s="221">
        <f>ROUND(I236*H236,2)</f>
        <v>0</v>
      </c>
      <c r="K236" s="217" t="s">
        <v>19</v>
      </c>
      <c r="L236" s="47"/>
      <c r="M236" s="222" t="s">
        <v>19</v>
      </c>
      <c r="N236" s="223" t="s">
        <v>40</v>
      </c>
      <c r="O236" s="87"/>
      <c r="P236" s="224">
        <f>O236*H236</f>
        <v>0</v>
      </c>
      <c r="Q236" s="224">
        <v>0</v>
      </c>
      <c r="R236" s="224">
        <f>Q236*H236</f>
        <v>0</v>
      </c>
      <c r="S236" s="224">
        <v>0</v>
      </c>
      <c r="T236" s="225">
        <f>S236*H236</f>
        <v>0</v>
      </c>
      <c r="U236" s="41"/>
      <c r="V236" s="41"/>
      <c r="W236" s="41"/>
      <c r="X236" s="41"/>
      <c r="Y236" s="41"/>
      <c r="Z236" s="41"/>
      <c r="AA236" s="41"/>
      <c r="AB236" s="41"/>
      <c r="AC236" s="41"/>
      <c r="AD236" s="41"/>
      <c r="AE236" s="41"/>
      <c r="AR236" s="226" t="s">
        <v>200</v>
      </c>
      <c r="AT236" s="226" t="s">
        <v>195</v>
      </c>
      <c r="AU236" s="226" t="s">
        <v>78</v>
      </c>
      <c r="AY236" s="20" t="s">
        <v>193</v>
      </c>
      <c r="BE236" s="227">
        <f>IF(N236="základní",J236,0)</f>
        <v>0</v>
      </c>
      <c r="BF236" s="227">
        <f>IF(N236="snížená",J236,0)</f>
        <v>0</v>
      </c>
      <c r="BG236" s="227">
        <f>IF(N236="zákl. přenesená",J236,0)</f>
        <v>0</v>
      </c>
      <c r="BH236" s="227">
        <f>IF(N236="sníž. přenesená",J236,0)</f>
        <v>0</v>
      </c>
      <c r="BI236" s="227">
        <f>IF(N236="nulová",J236,0)</f>
        <v>0</v>
      </c>
      <c r="BJ236" s="20" t="s">
        <v>76</v>
      </c>
      <c r="BK236" s="227">
        <f>ROUND(I236*H236,2)</f>
        <v>0</v>
      </c>
      <c r="BL236" s="20" t="s">
        <v>200</v>
      </c>
      <c r="BM236" s="226" t="s">
        <v>2529</v>
      </c>
    </row>
    <row r="237" s="2" customFormat="1">
      <c r="A237" s="41"/>
      <c r="B237" s="42"/>
      <c r="C237" s="43"/>
      <c r="D237" s="228" t="s">
        <v>202</v>
      </c>
      <c r="E237" s="43"/>
      <c r="F237" s="229" t="s">
        <v>8692</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202</v>
      </c>
      <c r="AU237" s="20" t="s">
        <v>78</v>
      </c>
    </row>
    <row r="238" s="2" customFormat="1" ht="16.5" customHeight="1">
      <c r="A238" s="41"/>
      <c r="B238" s="42"/>
      <c r="C238" s="215" t="s">
        <v>719</v>
      </c>
      <c r="D238" s="215" t="s">
        <v>195</v>
      </c>
      <c r="E238" s="216" t="s">
        <v>8693</v>
      </c>
      <c r="F238" s="217" t="s">
        <v>8694</v>
      </c>
      <c r="G238" s="218" t="s">
        <v>7202</v>
      </c>
      <c r="H238" s="219">
        <v>1</v>
      </c>
      <c r="I238" s="220"/>
      <c r="J238" s="221">
        <f>ROUND(I238*H238,2)</f>
        <v>0</v>
      </c>
      <c r="K238" s="217" t="s">
        <v>19</v>
      </c>
      <c r="L238" s="47"/>
      <c r="M238" s="222" t="s">
        <v>19</v>
      </c>
      <c r="N238" s="223" t="s">
        <v>40</v>
      </c>
      <c r="O238" s="87"/>
      <c r="P238" s="224">
        <f>O238*H238</f>
        <v>0</v>
      </c>
      <c r="Q238" s="224">
        <v>0</v>
      </c>
      <c r="R238" s="224">
        <f>Q238*H238</f>
        <v>0</v>
      </c>
      <c r="S238" s="224">
        <v>0</v>
      </c>
      <c r="T238" s="225">
        <f>S238*H238</f>
        <v>0</v>
      </c>
      <c r="U238" s="41"/>
      <c r="V238" s="41"/>
      <c r="W238" s="41"/>
      <c r="X238" s="41"/>
      <c r="Y238" s="41"/>
      <c r="Z238" s="41"/>
      <c r="AA238" s="41"/>
      <c r="AB238" s="41"/>
      <c r="AC238" s="41"/>
      <c r="AD238" s="41"/>
      <c r="AE238" s="41"/>
      <c r="AR238" s="226" t="s">
        <v>200</v>
      </c>
      <c r="AT238" s="226" t="s">
        <v>195</v>
      </c>
      <c r="AU238" s="226" t="s">
        <v>78</v>
      </c>
      <c r="AY238" s="20" t="s">
        <v>193</v>
      </c>
      <c r="BE238" s="227">
        <f>IF(N238="základní",J238,0)</f>
        <v>0</v>
      </c>
      <c r="BF238" s="227">
        <f>IF(N238="snížená",J238,0)</f>
        <v>0</v>
      </c>
      <c r="BG238" s="227">
        <f>IF(N238="zákl. přenesená",J238,0)</f>
        <v>0</v>
      </c>
      <c r="BH238" s="227">
        <f>IF(N238="sníž. přenesená",J238,0)</f>
        <v>0</v>
      </c>
      <c r="BI238" s="227">
        <f>IF(N238="nulová",J238,0)</f>
        <v>0</v>
      </c>
      <c r="BJ238" s="20" t="s">
        <v>76</v>
      </c>
      <c r="BK238" s="227">
        <f>ROUND(I238*H238,2)</f>
        <v>0</v>
      </c>
      <c r="BL238" s="20" t="s">
        <v>200</v>
      </c>
      <c r="BM238" s="226" t="s">
        <v>2538</v>
      </c>
    </row>
    <row r="239" s="2" customFormat="1">
      <c r="A239" s="41"/>
      <c r="B239" s="42"/>
      <c r="C239" s="43"/>
      <c r="D239" s="228" t="s">
        <v>202</v>
      </c>
      <c r="E239" s="43"/>
      <c r="F239" s="229" t="s">
        <v>8694</v>
      </c>
      <c r="G239" s="43"/>
      <c r="H239" s="43"/>
      <c r="I239" s="230"/>
      <c r="J239" s="43"/>
      <c r="K239" s="43"/>
      <c r="L239" s="47"/>
      <c r="M239" s="231"/>
      <c r="N239" s="232"/>
      <c r="O239" s="87"/>
      <c r="P239" s="87"/>
      <c r="Q239" s="87"/>
      <c r="R239" s="87"/>
      <c r="S239" s="87"/>
      <c r="T239" s="88"/>
      <c r="U239" s="41"/>
      <c r="V239" s="41"/>
      <c r="W239" s="41"/>
      <c r="X239" s="41"/>
      <c r="Y239" s="41"/>
      <c r="Z239" s="41"/>
      <c r="AA239" s="41"/>
      <c r="AB239" s="41"/>
      <c r="AC239" s="41"/>
      <c r="AD239" s="41"/>
      <c r="AE239" s="41"/>
      <c r="AT239" s="20" t="s">
        <v>202</v>
      </c>
      <c r="AU239" s="20" t="s">
        <v>78</v>
      </c>
    </row>
    <row r="240" s="2" customFormat="1" ht="21.75" customHeight="1">
      <c r="A240" s="41"/>
      <c r="B240" s="42"/>
      <c r="C240" s="215" t="s">
        <v>724</v>
      </c>
      <c r="D240" s="215" t="s">
        <v>195</v>
      </c>
      <c r="E240" s="216" t="s">
        <v>8695</v>
      </c>
      <c r="F240" s="217" t="s">
        <v>8696</v>
      </c>
      <c r="G240" s="218" t="s">
        <v>7202</v>
      </c>
      <c r="H240" s="219">
        <v>1</v>
      </c>
      <c r="I240" s="220"/>
      <c r="J240" s="221">
        <f>ROUND(I240*H240,2)</f>
        <v>0</v>
      </c>
      <c r="K240" s="217" t="s">
        <v>19</v>
      </c>
      <c r="L240" s="47"/>
      <c r="M240" s="222" t="s">
        <v>19</v>
      </c>
      <c r="N240" s="223" t="s">
        <v>40</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200</v>
      </c>
      <c r="AT240" s="226" t="s">
        <v>195</v>
      </c>
      <c r="AU240" s="226" t="s">
        <v>78</v>
      </c>
      <c r="AY240" s="20" t="s">
        <v>193</v>
      </c>
      <c r="BE240" s="227">
        <f>IF(N240="základní",J240,0)</f>
        <v>0</v>
      </c>
      <c r="BF240" s="227">
        <f>IF(N240="snížená",J240,0)</f>
        <v>0</v>
      </c>
      <c r="BG240" s="227">
        <f>IF(N240="zákl. přenesená",J240,0)</f>
        <v>0</v>
      </c>
      <c r="BH240" s="227">
        <f>IF(N240="sníž. přenesená",J240,0)</f>
        <v>0</v>
      </c>
      <c r="BI240" s="227">
        <f>IF(N240="nulová",J240,0)</f>
        <v>0</v>
      </c>
      <c r="BJ240" s="20" t="s">
        <v>76</v>
      </c>
      <c r="BK240" s="227">
        <f>ROUND(I240*H240,2)</f>
        <v>0</v>
      </c>
      <c r="BL240" s="20" t="s">
        <v>200</v>
      </c>
      <c r="BM240" s="226" t="s">
        <v>2547</v>
      </c>
    </row>
    <row r="241" s="2" customFormat="1">
      <c r="A241" s="41"/>
      <c r="B241" s="42"/>
      <c r="C241" s="43"/>
      <c r="D241" s="228" t="s">
        <v>202</v>
      </c>
      <c r="E241" s="43"/>
      <c r="F241" s="229" t="s">
        <v>8696</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202</v>
      </c>
      <c r="AU241" s="20" t="s">
        <v>78</v>
      </c>
    </row>
    <row r="242" s="2" customFormat="1" ht="16.5" customHeight="1">
      <c r="A242" s="41"/>
      <c r="B242" s="42"/>
      <c r="C242" s="215" t="s">
        <v>731</v>
      </c>
      <c r="D242" s="215" t="s">
        <v>195</v>
      </c>
      <c r="E242" s="216" t="s">
        <v>8697</v>
      </c>
      <c r="F242" s="217" t="s">
        <v>8698</v>
      </c>
      <c r="G242" s="218" t="s">
        <v>7202</v>
      </c>
      <c r="H242" s="219">
        <v>1</v>
      </c>
      <c r="I242" s="220"/>
      <c r="J242" s="221">
        <f>ROUND(I242*H242,2)</f>
        <v>0</v>
      </c>
      <c r="K242" s="217" t="s">
        <v>19</v>
      </c>
      <c r="L242" s="47"/>
      <c r="M242" s="222" t="s">
        <v>19</v>
      </c>
      <c r="N242" s="223" t="s">
        <v>40</v>
      </c>
      <c r="O242" s="87"/>
      <c r="P242" s="224">
        <f>O242*H242</f>
        <v>0</v>
      </c>
      <c r="Q242" s="224">
        <v>0</v>
      </c>
      <c r="R242" s="224">
        <f>Q242*H242</f>
        <v>0</v>
      </c>
      <c r="S242" s="224">
        <v>0</v>
      </c>
      <c r="T242" s="225">
        <f>S242*H242</f>
        <v>0</v>
      </c>
      <c r="U242" s="41"/>
      <c r="V242" s="41"/>
      <c r="W242" s="41"/>
      <c r="X242" s="41"/>
      <c r="Y242" s="41"/>
      <c r="Z242" s="41"/>
      <c r="AA242" s="41"/>
      <c r="AB242" s="41"/>
      <c r="AC242" s="41"/>
      <c r="AD242" s="41"/>
      <c r="AE242" s="41"/>
      <c r="AR242" s="226" t="s">
        <v>200</v>
      </c>
      <c r="AT242" s="226" t="s">
        <v>195</v>
      </c>
      <c r="AU242" s="226" t="s">
        <v>78</v>
      </c>
      <c r="AY242" s="20" t="s">
        <v>193</v>
      </c>
      <c r="BE242" s="227">
        <f>IF(N242="základní",J242,0)</f>
        <v>0</v>
      </c>
      <c r="BF242" s="227">
        <f>IF(N242="snížená",J242,0)</f>
        <v>0</v>
      </c>
      <c r="BG242" s="227">
        <f>IF(N242="zákl. přenesená",J242,0)</f>
        <v>0</v>
      </c>
      <c r="BH242" s="227">
        <f>IF(N242="sníž. přenesená",J242,0)</f>
        <v>0</v>
      </c>
      <c r="BI242" s="227">
        <f>IF(N242="nulová",J242,0)</f>
        <v>0</v>
      </c>
      <c r="BJ242" s="20" t="s">
        <v>76</v>
      </c>
      <c r="BK242" s="227">
        <f>ROUND(I242*H242,2)</f>
        <v>0</v>
      </c>
      <c r="BL242" s="20" t="s">
        <v>200</v>
      </c>
      <c r="BM242" s="226" t="s">
        <v>2560</v>
      </c>
    </row>
    <row r="243" s="2" customFormat="1">
      <c r="A243" s="41"/>
      <c r="B243" s="42"/>
      <c r="C243" s="43"/>
      <c r="D243" s="228" t="s">
        <v>202</v>
      </c>
      <c r="E243" s="43"/>
      <c r="F243" s="229" t="s">
        <v>8698</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202</v>
      </c>
      <c r="AU243" s="20" t="s">
        <v>78</v>
      </c>
    </row>
    <row r="244" s="2" customFormat="1" ht="16.5" customHeight="1">
      <c r="A244" s="41"/>
      <c r="B244" s="42"/>
      <c r="C244" s="215" t="s">
        <v>739</v>
      </c>
      <c r="D244" s="215" t="s">
        <v>195</v>
      </c>
      <c r="E244" s="216" t="s">
        <v>8699</v>
      </c>
      <c r="F244" s="217" t="s">
        <v>8700</v>
      </c>
      <c r="G244" s="218" t="s">
        <v>7202</v>
      </c>
      <c r="H244" s="219">
        <v>1</v>
      </c>
      <c r="I244" s="220"/>
      <c r="J244" s="221">
        <f>ROUND(I244*H244,2)</f>
        <v>0</v>
      </c>
      <c r="K244" s="217" t="s">
        <v>19</v>
      </c>
      <c r="L244" s="47"/>
      <c r="M244" s="222" t="s">
        <v>19</v>
      </c>
      <c r="N244" s="223" t="s">
        <v>40</v>
      </c>
      <c r="O244" s="87"/>
      <c r="P244" s="224">
        <f>O244*H244</f>
        <v>0</v>
      </c>
      <c r="Q244" s="224">
        <v>0</v>
      </c>
      <c r="R244" s="224">
        <f>Q244*H244</f>
        <v>0</v>
      </c>
      <c r="S244" s="224">
        <v>0</v>
      </c>
      <c r="T244" s="225">
        <f>S244*H244</f>
        <v>0</v>
      </c>
      <c r="U244" s="41"/>
      <c r="V244" s="41"/>
      <c r="W244" s="41"/>
      <c r="X244" s="41"/>
      <c r="Y244" s="41"/>
      <c r="Z244" s="41"/>
      <c r="AA244" s="41"/>
      <c r="AB244" s="41"/>
      <c r="AC244" s="41"/>
      <c r="AD244" s="41"/>
      <c r="AE244" s="41"/>
      <c r="AR244" s="226" t="s">
        <v>200</v>
      </c>
      <c r="AT244" s="226" t="s">
        <v>195</v>
      </c>
      <c r="AU244" s="226" t="s">
        <v>78</v>
      </c>
      <c r="AY244" s="20" t="s">
        <v>193</v>
      </c>
      <c r="BE244" s="227">
        <f>IF(N244="základní",J244,0)</f>
        <v>0</v>
      </c>
      <c r="BF244" s="227">
        <f>IF(N244="snížená",J244,0)</f>
        <v>0</v>
      </c>
      <c r="BG244" s="227">
        <f>IF(N244="zákl. přenesená",J244,0)</f>
        <v>0</v>
      </c>
      <c r="BH244" s="227">
        <f>IF(N244="sníž. přenesená",J244,0)</f>
        <v>0</v>
      </c>
      <c r="BI244" s="227">
        <f>IF(N244="nulová",J244,0)</f>
        <v>0</v>
      </c>
      <c r="BJ244" s="20" t="s">
        <v>76</v>
      </c>
      <c r="BK244" s="227">
        <f>ROUND(I244*H244,2)</f>
        <v>0</v>
      </c>
      <c r="BL244" s="20" t="s">
        <v>200</v>
      </c>
      <c r="BM244" s="226" t="s">
        <v>2570</v>
      </c>
    </row>
    <row r="245" s="2" customFormat="1">
      <c r="A245" s="41"/>
      <c r="B245" s="42"/>
      <c r="C245" s="43"/>
      <c r="D245" s="228" t="s">
        <v>202</v>
      </c>
      <c r="E245" s="43"/>
      <c r="F245" s="229" t="s">
        <v>8700</v>
      </c>
      <c r="G245" s="43"/>
      <c r="H245" s="43"/>
      <c r="I245" s="230"/>
      <c r="J245" s="43"/>
      <c r="K245" s="43"/>
      <c r="L245" s="47"/>
      <c r="M245" s="231"/>
      <c r="N245" s="232"/>
      <c r="O245" s="87"/>
      <c r="P245" s="87"/>
      <c r="Q245" s="87"/>
      <c r="R245" s="87"/>
      <c r="S245" s="87"/>
      <c r="T245" s="88"/>
      <c r="U245" s="41"/>
      <c r="V245" s="41"/>
      <c r="W245" s="41"/>
      <c r="X245" s="41"/>
      <c r="Y245" s="41"/>
      <c r="Z245" s="41"/>
      <c r="AA245" s="41"/>
      <c r="AB245" s="41"/>
      <c r="AC245" s="41"/>
      <c r="AD245" s="41"/>
      <c r="AE245" s="41"/>
      <c r="AT245" s="20" t="s">
        <v>202</v>
      </c>
      <c r="AU245" s="20" t="s">
        <v>78</v>
      </c>
    </row>
    <row r="246" s="2" customFormat="1" ht="16.5" customHeight="1">
      <c r="A246" s="41"/>
      <c r="B246" s="42"/>
      <c r="C246" s="215" t="s">
        <v>747</v>
      </c>
      <c r="D246" s="215" t="s">
        <v>195</v>
      </c>
      <c r="E246" s="216" t="s">
        <v>8701</v>
      </c>
      <c r="F246" s="217" t="s">
        <v>8702</v>
      </c>
      <c r="G246" s="218" t="s">
        <v>7202</v>
      </c>
      <c r="H246" s="219">
        <v>1</v>
      </c>
      <c r="I246" s="220"/>
      <c r="J246" s="221">
        <f>ROUND(I246*H246,2)</f>
        <v>0</v>
      </c>
      <c r="K246" s="217" t="s">
        <v>19</v>
      </c>
      <c r="L246" s="47"/>
      <c r="M246" s="222" t="s">
        <v>19</v>
      </c>
      <c r="N246" s="223" t="s">
        <v>40</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200</v>
      </c>
      <c r="AT246" s="226" t="s">
        <v>195</v>
      </c>
      <c r="AU246" s="226" t="s">
        <v>78</v>
      </c>
      <c r="AY246" s="20" t="s">
        <v>193</v>
      </c>
      <c r="BE246" s="227">
        <f>IF(N246="základní",J246,0)</f>
        <v>0</v>
      </c>
      <c r="BF246" s="227">
        <f>IF(N246="snížená",J246,0)</f>
        <v>0</v>
      </c>
      <c r="BG246" s="227">
        <f>IF(N246="zákl. přenesená",J246,0)</f>
        <v>0</v>
      </c>
      <c r="BH246" s="227">
        <f>IF(N246="sníž. přenesená",J246,0)</f>
        <v>0</v>
      </c>
      <c r="BI246" s="227">
        <f>IF(N246="nulová",J246,0)</f>
        <v>0</v>
      </c>
      <c r="BJ246" s="20" t="s">
        <v>76</v>
      </c>
      <c r="BK246" s="227">
        <f>ROUND(I246*H246,2)</f>
        <v>0</v>
      </c>
      <c r="BL246" s="20" t="s">
        <v>200</v>
      </c>
      <c r="BM246" s="226" t="s">
        <v>2578</v>
      </c>
    </row>
    <row r="247" s="2" customFormat="1">
      <c r="A247" s="41"/>
      <c r="B247" s="42"/>
      <c r="C247" s="43"/>
      <c r="D247" s="228" t="s">
        <v>202</v>
      </c>
      <c r="E247" s="43"/>
      <c r="F247" s="229" t="s">
        <v>8702</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202</v>
      </c>
      <c r="AU247" s="20" t="s">
        <v>78</v>
      </c>
    </row>
    <row r="248" s="2" customFormat="1" ht="16.5" customHeight="1">
      <c r="A248" s="41"/>
      <c r="B248" s="42"/>
      <c r="C248" s="215" t="s">
        <v>758</v>
      </c>
      <c r="D248" s="215" t="s">
        <v>195</v>
      </c>
      <c r="E248" s="216" t="s">
        <v>8703</v>
      </c>
      <c r="F248" s="217" t="s">
        <v>8704</v>
      </c>
      <c r="G248" s="218" t="s">
        <v>7202</v>
      </c>
      <c r="H248" s="219">
        <v>1</v>
      </c>
      <c r="I248" s="220"/>
      <c r="J248" s="221">
        <f>ROUND(I248*H248,2)</f>
        <v>0</v>
      </c>
      <c r="K248" s="217" t="s">
        <v>19</v>
      </c>
      <c r="L248" s="47"/>
      <c r="M248" s="222" t="s">
        <v>19</v>
      </c>
      <c r="N248" s="223" t="s">
        <v>40</v>
      </c>
      <c r="O248" s="87"/>
      <c r="P248" s="224">
        <f>O248*H248</f>
        <v>0</v>
      </c>
      <c r="Q248" s="224">
        <v>0</v>
      </c>
      <c r="R248" s="224">
        <f>Q248*H248</f>
        <v>0</v>
      </c>
      <c r="S248" s="224">
        <v>0</v>
      </c>
      <c r="T248" s="225">
        <f>S248*H248</f>
        <v>0</v>
      </c>
      <c r="U248" s="41"/>
      <c r="V248" s="41"/>
      <c r="W248" s="41"/>
      <c r="X248" s="41"/>
      <c r="Y248" s="41"/>
      <c r="Z248" s="41"/>
      <c r="AA248" s="41"/>
      <c r="AB248" s="41"/>
      <c r="AC248" s="41"/>
      <c r="AD248" s="41"/>
      <c r="AE248" s="41"/>
      <c r="AR248" s="226" t="s">
        <v>200</v>
      </c>
      <c r="AT248" s="226" t="s">
        <v>195</v>
      </c>
      <c r="AU248" s="226" t="s">
        <v>78</v>
      </c>
      <c r="AY248" s="20" t="s">
        <v>193</v>
      </c>
      <c r="BE248" s="227">
        <f>IF(N248="základní",J248,0)</f>
        <v>0</v>
      </c>
      <c r="BF248" s="227">
        <f>IF(N248="snížená",J248,0)</f>
        <v>0</v>
      </c>
      <c r="BG248" s="227">
        <f>IF(N248="zákl. přenesená",J248,0)</f>
        <v>0</v>
      </c>
      <c r="BH248" s="227">
        <f>IF(N248="sníž. přenesená",J248,0)</f>
        <v>0</v>
      </c>
      <c r="BI248" s="227">
        <f>IF(N248="nulová",J248,0)</f>
        <v>0</v>
      </c>
      <c r="BJ248" s="20" t="s">
        <v>76</v>
      </c>
      <c r="BK248" s="227">
        <f>ROUND(I248*H248,2)</f>
        <v>0</v>
      </c>
      <c r="BL248" s="20" t="s">
        <v>200</v>
      </c>
      <c r="BM248" s="226" t="s">
        <v>2586</v>
      </c>
    </row>
    <row r="249" s="2" customFormat="1">
      <c r="A249" s="41"/>
      <c r="B249" s="42"/>
      <c r="C249" s="43"/>
      <c r="D249" s="228" t="s">
        <v>202</v>
      </c>
      <c r="E249" s="43"/>
      <c r="F249" s="229" t="s">
        <v>8704</v>
      </c>
      <c r="G249" s="43"/>
      <c r="H249" s="43"/>
      <c r="I249" s="230"/>
      <c r="J249" s="43"/>
      <c r="K249" s="43"/>
      <c r="L249" s="47"/>
      <c r="M249" s="231"/>
      <c r="N249" s="232"/>
      <c r="O249" s="87"/>
      <c r="P249" s="87"/>
      <c r="Q249" s="87"/>
      <c r="R249" s="87"/>
      <c r="S249" s="87"/>
      <c r="T249" s="88"/>
      <c r="U249" s="41"/>
      <c r="V249" s="41"/>
      <c r="W249" s="41"/>
      <c r="X249" s="41"/>
      <c r="Y249" s="41"/>
      <c r="Z249" s="41"/>
      <c r="AA249" s="41"/>
      <c r="AB249" s="41"/>
      <c r="AC249" s="41"/>
      <c r="AD249" s="41"/>
      <c r="AE249" s="41"/>
      <c r="AT249" s="20" t="s">
        <v>202</v>
      </c>
      <c r="AU249" s="20" t="s">
        <v>78</v>
      </c>
    </row>
    <row r="250" s="2" customFormat="1" ht="16.5" customHeight="1">
      <c r="A250" s="41"/>
      <c r="B250" s="42"/>
      <c r="C250" s="215" t="s">
        <v>765</v>
      </c>
      <c r="D250" s="215" t="s">
        <v>195</v>
      </c>
      <c r="E250" s="216" t="s">
        <v>8705</v>
      </c>
      <c r="F250" s="217" t="s">
        <v>8706</v>
      </c>
      <c r="G250" s="218" t="s">
        <v>7202</v>
      </c>
      <c r="H250" s="219">
        <v>1</v>
      </c>
      <c r="I250" s="220"/>
      <c r="J250" s="221">
        <f>ROUND(I250*H250,2)</f>
        <v>0</v>
      </c>
      <c r="K250" s="217" t="s">
        <v>19</v>
      </c>
      <c r="L250" s="47"/>
      <c r="M250" s="222" t="s">
        <v>19</v>
      </c>
      <c r="N250" s="223" t="s">
        <v>40</v>
      </c>
      <c r="O250" s="87"/>
      <c r="P250" s="224">
        <f>O250*H250</f>
        <v>0</v>
      </c>
      <c r="Q250" s="224">
        <v>0</v>
      </c>
      <c r="R250" s="224">
        <f>Q250*H250</f>
        <v>0</v>
      </c>
      <c r="S250" s="224">
        <v>0</v>
      </c>
      <c r="T250" s="225">
        <f>S250*H250</f>
        <v>0</v>
      </c>
      <c r="U250" s="41"/>
      <c r="V250" s="41"/>
      <c r="W250" s="41"/>
      <c r="X250" s="41"/>
      <c r="Y250" s="41"/>
      <c r="Z250" s="41"/>
      <c r="AA250" s="41"/>
      <c r="AB250" s="41"/>
      <c r="AC250" s="41"/>
      <c r="AD250" s="41"/>
      <c r="AE250" s="41"/>
      <c r="AR250" s="226" t="s">
        <v>200</v>
      </c>
      <c r="AT250" s="226" t="s">
        <v>195</v>
      </c>
      <c r="AU250" s="226" t="s">
        <v>78</v>
      </c>
      <c r="AY250" s="20" t="s">
        <v>193</v>
      </c>
      <c r="BE250" s="227">
        <f>IF(N250="základní",J250,0)</f>
        <v>0</v>
      </c>
      <c r="BF250" s="227">
        <f>IF(N250="snížená",J250,0)</f>
        <v>0</v>
      </c>
      <c r="BG250" s="227">
        <f>IF(N250="zákl. přenesená",J250,0)</f>
        <v>0</v>
      </c>
      <c r="BH250" s="227">
        <f>IF(N250="sníž. přenesená",J250,0)</f>
        <v>0</v>
      </c>
      <c r="BI250" s="227">
        <f>IF(N250="nulová",J250,0)</f>
        <v>0</v>
      </c>
      <c r="BJ250" s="20" t="s">
        <v>76</v>
      </c>
      <c r="BK250" s="227">
        <f>ROUND(I250*H250,2)</f>
        <v>0</v>
      </c>
      <c r="BL250" s="20" t="s">
        <v>200</v>
      </c>
      <c r="BM250" s="226" t="s">
        <v>2597</v>
      </c>
    </row>
    <row r="251" s="2" customFormat="1">
      <c r="A251" s="41"/>
      <c r="B251" s="42"/>
      <c r="C251" s="43"/>
      <c r="D251" s="228" t="s">
        <v>202</v>
      </c>
      <c r="E251" s="43"/>
      <c r="F251" s="229" t="s">
        <v>8706</v>
      </c>
      <c r="G251" s="43"/>
      <c r="H251" s="43"/>
      <c r="I251" s="230"/>
      <c r="J251" s="43"/>
      <c r="K251" s="43"/>
      <c r="L251" s="47"/>
      <c r="M251" s="231"/>
      <c r="N251" s="232"/>
      <c r="O251" s="87"/>
      <c r="P251" s="87"/>
      <c r="Q251" s="87"/>
      <c r="R251" s="87"/>
      <c r="S251" s="87"/>
      <c r="T251" s="88"/>
      <c r="U251" s="41"/>
      <c r="V251" s="41"/>
      <c r="W251" s="41"/>
      <c r="X251" s="41"/>
      <c r="Y251" s="41"/>
      <c r="Z251" s="41"/>
      <c r="AA251" s="41"/>
      <c r="AB251" s="41"/>
      <c r="AC251" s="41"/>
      <c r="AD251" s="41"/>
      <c r="AE251" s="41"/>
      <c r="AT251" s="20" t="s">
        <v>202</v>
      </c>
      <c r="AU251" s="20" t="s">
        <v>78</v>
      </c>
    </row>
    <row r="252" s="2" customFormat="1" ht="16.5" customHeight="1">
      <c r="A252" s="41"/>
      <c r="B252" s="42"/>
      <c r="C252" s="215" t="s">
        <v>772</v>
      </c>
      <c r="D252" s="215" t="s">
        <v>195</v>
      </c>
      <c r="E252" s="216" t="s">
        <v>8707</v>
      </c>
      <c r="F252" s="217" t="s">
        <v>8708</v>
      </c>
      <c r="G252" s="218" t="s">
        <v>7202</v>
      </c>
      <c r="H252" s="219">
        <v>1</v>
      </c>
      <c r="I252" s="220"/>
      <c r="J252" s="221">
        <f>ROUND(I252*H252,2)</f>
        <v>0</v>
      </c>
      <c r="K252" s="217" t="s">
        <v>19</v>
      </c>
      <c r="L252" s="47"/>
      <c r="M252" s="222" t="s">
        <v>19</v>
      </c>
      <c r="N252" s="223" t="s">
        <v>40</v>
      </c>
      <c r="O252" s="87"/>
      <c r="P252" s="224">
        <f>O252*H252</f>
        <v>0</v>
      </c>
      <c r="Q252" s="224">
        <v>0</v>
      </c>
      <c r="R252" s="224">
        <f>Q252*H252</f>
        <v>0</v>
      </c>
      <c r="S252" s="224">
        <v>0</v>
      </c>
      <c r="T252" s="225">
        <f>S252*H252</f>
        <v>0</v>
      </c>
      <c r="U252" s="41"/>
      <c r="V252" s="41"/>
      <c r="W252" s="41"/>
      <c r="X252" s="41"/>
      <c r="Y252" s="41"/>
      <c r="Z252" s="41"/>
      <c r="AA252" s="41"/>
      <c r="AB252" s="41"/>
      <c r="AC252" s="41"/>
      <c r="AD252" s="41"/>
      <c r="AE252" s="41"/>
      <c r="AR252" s="226" t="s">
        <v>200</v>
      </c>
      <c r="AT252" s="226" t="s">
        <v>195</v>
      </c>
      <c r="AU252" s="226" t="s">
        <v>78</v>
      </c>
      <c r="AY252" s="20" t="s">
        <v>193</v>
      </c>
      <c r="BE252" s="227">
        <f>IF(N252="základní",J252,0)</f>
        <v>0</v>
      </c>
      <c r="BF252" s="227">
        <f>IF(N252="snížená",J252,0)</f>
        <v>0</v>
      </c>
      <c r="BG252" s="227">
        <f>IF(N252="zákl. přenesená",J252,0)</f>
        <v>0</v>
      </c>
      <c r="BH252" s="227">
        <f>IF(N252="sníž. přenesená",J252,0)</f>
        <v>0</v>
      </c>
      <c r="BI252" s="227">
        <f>IF(N252="nulová",J252,0)</f>
        <v>0</v>
      </c>
      <c r="BJ252" s="20" t="s">
        <v>76</v>
      </c>
      <c r="BK252" s="227">
        <f>ROUND(I252*H252,2)</f>
        <v>0</v>
      </c>
      <c r="BL252" s="20" t="s">
        <v>200</v>
      </c>
      <c r="BM252" s="226" t="s">
        <v>2607</v>
      </c>
    </row>
    <row r="253" s="2" customFormat="1">
      <c r="A253" s="41"/>
      <c r="B253" s="42"/>
      <c r="C253" s="43"/>
      <c r="D253" s="228" t="s">
        <v>202</v>
      </c>
      <c r="E253" s="43"/>
      <c r="F253" s="229" t="s">
        <v>8708</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202</v>
      </c>
      <c r="AU253" s="20" t="s">
        <v>78</v>
      </c>
    </row>
    <row r="254" s="2" customFormat="1" ht="16.5" customHeight="1">
      <c r="A254" s="41"/>
      <c r="B254" s="42"/>
      <c r="C254" s="215" t="s">
        <v>781</v>
      </c>
      <c r="D254" s="215" t="s">
        <v>195</v>
      </c>
      <c r="E254" s="216" t="s">
        <v>8709</v>
      </c>
      <c r="F254" s="217" t="s">
        <v>8710</v>
      </c>
      <c r="G254" s="218" t="s">
        <v>7202</v>
      </c>
      <c r="H254" s="219">
        <v>1</v>
      </c>
      <c r="I254" s="220"/>
      <c r="J254" s="221">
        <f>ROUND(I254*H254,2)</f>
        <v>0</v>
      </c>
      <c r="K254" s="217" t="s">
        <v>19</v>
      </c>
      <c r="L254" s="47"/>
      <c r="M254" s="222" t="s">
        <v>19</v>
      </c>
      <c r="N254" s="223" t="s">
        <v>40</v>
      </c>
      <c r="O254" s="87"/>
      <c r="P254" s="224">
        <f>O254*H254</f>
        <v>0</v>
      </c>
      <c r="Q254" s="224">
        <v>0</v>
      </c>
      <c r="R254" s="224">
        <f>Q254*H254</f>
        <v>0</v>
      </c>
      <c r="S254" s="224">
        <v>0</v>
      </c>
      <c r="T254" s="225">
        <f>S254*H254</f>
        <v>0</v>
      </c>
      <c r="U254" s="41"/>
      <c r="V254" s="41"/>
      <c r="W254" s="41"/>
      <c r="X254" s="41"/>
      <c r="Y254" s="41"/>
      <c r="Z254" s="41"/>
      <c r="AA254" s="41"/>
      <c r="AB254" s="41"/>
      <c r="AC254" s="41"/>
      <c r="AD254" s="41"/>
      <c r="AE254" s="41"/>
      <c r="AR254" s="226" t="s">
        <v>200</v>
      </c>
      <c r="AT254" s="226" t="s">
        <v>195</v>
      </c>
      <c r="AU254" s="226" t="s">
        <v>78</v>
      </c>
      <c r="AY254" s="20" t="s">
        <v>193</v>
      </c>
      <c r="BE254" s="227">
        <f>IF(N254="základní",J254,0)</f>
        <v>0</v>
      </c>
      <c r="BF254" s="227">
        <f>IF(N254="snížená",J254,0)</f>
        <v>0</v>
      </c>
      <c r="BG254" s="227">
        <f>IF(N254="zákl. přenesená",J254,0)</f>
        <v>0</v>
      </c>
      <c r="BH254" s="227">
        <f>IF(N254="sníž. přenesená",J254,0)</f>
        <v>0</v>
      </c>
      <c r="BI254" s="227">
        <f>IF(N254="nulová",J254,0)</f>
        <v>0</v>
      </c>
      <c r="BJ254" s="20" t="s">
        <v>76</v>
      </c>
      <c r="BK254" s="227">
        <f>ROUND(I254*H254,2)</f>
        <v>0</v>
      </c>
      <c r="BL254" s="20" t="s">
        <v>200</v>
      </c>
      <c r="BM254" s="226" t="s">
        <v>2617</v>
      </c>
    </row>
    <row r="255" s="2" customFormat="1">
      <c r="A255" s="41"/>
      <c r="B255" s="42"/>
      <c r="C255" s="43"/>
      <c r="D255" s="228" t="s">
        <v>202</v>
      </c>
      <c r="E255" s="43"/>
      <c r="F255" s="229" t="s">
        <v>8710</v>
      </c>
      <c r="G255" s="43"/>
      <c r="H255" s="43"/>
      <c r="I255" s="230"/>
      <c r="J255" s="43"/>
      <c r="K255" s="43"/>
      <c r="L255" s="47"/>
      <c r="M255" s="231"/>
      <c r="N255" s="232"/>
      <c r="O255" s="87"/>
      <c r="P255" s="87"/>
      <c r="Q255" s="87"/>
      <c r="R255" s="87"/>
      <c r="S255" s="87"/>
      <c r="T255" s="88"/>
      <c r="U255" s="41"/>
      <c r="V255" s="41"/>
      <c r="W255" s="41"/>
      <c r="X255" s="41"/>
      <c r="Y255" s="41"/>
      <c r="Z255" s="41"/>
      <c r="AA255" s="41"/>
      <c r="AB255" s="41"/>
      <c r="AC255" s="41"/>
      <c r="AD255" s="41"/>
      <c r="AE255" s="41"/>
      <c r="AT255" s="20" t="s">
        <v>202</v>
      </c>
      <c r="AU255" s="20" t="s">
        <v>78</v>
      </c>
    </row>
    <row r="256" s="2" customFormat="1" ht="16.5" customHeight="1">
      <c r="A256" s="41"/>
      <c r="B256" s="42"/>
      <c r="C256" s="215" t="s">
        <v>790</v>
      </c>
      <c r="D256" s="215" t="s">
        <v>195</v>
      </c>
      <c r="E256" s="216" t="s">
        <v>8711</v>
      </c>
      <c r="F256" s="217" t="s">
        <v>8712</v>
      </c>
      <c r="G256" s="218" t="s">
        <v>7202</v>
      </c>
      <c r="H256" s="219">
        <v>1</v>
      </c>
      <c r="I256" s="220"/>
      <c r="J256" s="221">
        <f>ROUND(I256*H256,2)</f>
        <v>0</v>
      </c>
      <c r="K256" s="217" t="s">
        <v>19</v>
      </c>
      <c r="L256" s="47"/>
      <c r="M256" s="222" t="s">
        <v>19</v>
      </c>
      <c r="N256" s="223" t="s">
        <v>40</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200</v>
      </c>
      <c r="AT256" s="226" t="s">
        <v>195</v>
      </c>
      <c r="AU256" s="226" t="s">
        <v>78</v>
      </c>
      <c r="AY256" s="20" t="s">
        <v>193</v>
      </c>
      <c r="BE256" s="227">
        <f>IF(N256="základní",J256,0)</f>
        <v>0</v>
      </c>
      <c r="BF256" s="227">
        <f>IF(N256="snížená",J256,0)</f>
        <v>0</v>
      </c>
      <c r="BG256" s="227">
        <f>IF(N256="zákl. přenesená",J256,0)</f>
        <v>0</v>
      </c>
      <c r="BH256" s="227">
        <f>IF(N256="sníž. přenesená",J256,0)</f>
        <v>0</v>
      </c>
      <c r="BI256" s="227">
        <f>IF(N256="nulová",J256,0)</f>
        <v>0</v>
      </c>
      <c r="BJ256" s="20" t="s">
        <v>76</v>
      </c>
      <c r="BK256" s="227">
        <f>ROUND(I256*H256,2)</f>
        <v>0</v>
      </c>
      <c r="BL256" s="20" t="s">
        <v>200</v>
      </c>
      <c r="BM256" s="226" t="s">
        <v>2630</v>
      </c>
    </row>
    <row r="257" s="2" customFormat="1">
      <c r="A257" s="41"/>
      <c r="B257" s="42"/>
      <c r="C257" s="43"/>
      <c r="D257" s="228" t="s">
        <v>202</v>
      </c>
      <c r="E257" s="43"/>
      <c r="F257" s="229" t="s">
        <v>8712</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202</v>
      </c>
      <c r="AU257" s="20" t="s">
        <v>78</v>
      </c>
    </row>
    <row r="258" s="2" customFormat="1" ht="16.5" customHeight="1">
      <c r="A258" s="41"/>
      <c r="B258" s="42"/>
      <c r="C258" s="215" t="s">
        <v>797</v>
      </c>
      <c r="D258" s="215" t="s">
        <v>195</v>
      </c>
      <c r="E258" s="216" t="s">
        <v>8713</v>
      </c>
      <c r="F258" s="217" t="s">
        <v>8714</v>
      </c>
      <c r="G258" s="218" t="s">
        <v>7202</v>
      </c>
      <c r="H258" s="219">
        <v>1</v>
      </c>
      <c r="I258" s="220"/>
      <c r="J258" s="221">
        <f>ROUND(I258*H258,2)</f>
        <v>0</v>
      </c>
      <c r="K258" s="217" t="s">
        <v>19</v>
      </c>
      <c r="L258" s="47"/>
      <c r="M258" s="222" t="s">
        <v>19</v>
      </c>
      <c r="N258" s="223" t="s">
        <v>40</v>
      </c>
      <c r="O258" s="87"/>
      <c r="P258" s="224">
        <f>O258*H258</f>
        <v>0</v>
      </c>
      <c r="Q258" s="224">
        <v>0</v>
      </c>
      <c r="R258" s="224">
        <f>Q258*H258</f>
        <v>0</v>
      </c>
      <c r="S258" s="224">
        <v>0</v>
      </c>
      <c r="T258" s="225">
        <f>S258*H258</f>
        <v>0</v>
      </c>
      <c r="U258" s="41"/>
      <c r="V258" s="41"/>
      <c r="W258" s="41"/>
      <c r="X258" s="41"/>
      <c r="Y258" s="41"/>
      <c r="Z258" s="41"/>
      <c r="AA258" s="41"/>
      <c r="AB258" s="41"/>
      <c r="AC258" s="41"/>
      <c r="AD258" s="41"/>
      <c r="AE258" s="41"/>
      <c r="AR258" s="226" t="s">
        <v>200</v>
      </c>
      <c r="AT258" s="226" t="s">
        <v>195</v>
      </c>
      <c r="AU258" s="226" t="s">
        <v>78</v>
      </c>
      <c r="AY258" s="20" t="s">
        <v>193</v>
      </c>
      <c r="BE258" s="227">
        <f>IF(N258="základní",J258,0)</f>
        <v>0</v>
      </c>
      <c r="BF258" s="227">
        <f>IF(N258="snížená",J258,0)</f>
        <v>0</v>
      </c>
      <c r="BG258" s="227">
        <f>IF(N258="zákl. přenesená",J258,0)</f>
        <v>0</v>
      </c>
      <c r="BH258" s="227">
        <f>IF(N258="sníž. přenesená",J258,0)</f>
        <v>0</v>
      </c>
      <c r="BI258" s="227">
        <f>IF(N258="nulová",J258,0)</f>
        <v>0</v>
      </c>
      <c r="BJ258" s="20" t="s">
        <v>76</v>
      </c>
      <c r="BK258" s="227">
        <f>ROUND(I258*H258,2)</f>
        <v>0</v>
      </c>
      <c r="BL258" s="20" t="s">
        <v>200</v>
      </c>
      <c r="BM258" s="226" t="s">
        <v>2642</v>
      </c>
    </row>
    <row r="259" s="2" customFormat="1">
      <c r="A259" s="41"/>
      <c r="B259" s="42"/>
      <c r="C259" s="43"/>
      <c r="D259" s="228" t="s">
        <v>202</v>
      </c>
      <c r="E259" s="43"/>
      <c r="F259" s="229" t="s">
        <v>8714</v>
      </c>
      <c r="G259" s="43"/>
      <c r="H259" s="43"/>
      <c r="I259" s="230"/>
      <c r="J259" s="43"/>
      <c r="K259" s="43"/>
      <c r="L259" s="47"/>
      <c r="M259" s="231"/>
      <c r="N259" s="232"/>
      <c r="O259" s="87"/>
      <c r="P259" s="87"/>
      <c r="Q259" s="87"/>
      <c r="R259" s="87"/>
      <c r="S259" s="87"/>
      <c r="T259" s="88"/>
      <c r="U259" s="41"/>
      <c r="V259" s="41"/>
      <c r="W259" s="41"/>
      <c r="X259" s="41"/>
      <c r="Y259" s="41"/>
      <c r="Z259" s="41"/>
      <c r="AA259" s="41"/>
      <c r="AB259" s="41"/>
      <c r="AC259" s="41"/>
      <c r="AD259" s="41"/>
      <c r="AE259" s="41"/>
      <c r="AT259" s="20" t="s">
        <v>202</v>
      </c>
      <c r="AU259" s="20" t="s">
        <v>78</v>
      </c>
    </row>
    <row r="260" s="12" customFormat="1" ht="22.8" customHeight="1">
      <c r="A260" s="12"/>
      <c r="B260" s="199"/>
      <c r="C260" s="200"/>
      <c r="D260" s="201" t="s">
        <v>68</v>
      </c>
      <c r="E260" s="213" t="s">
        <v>8069</v>
      </c>
      <c r="F260" s="213" t="s">
        <v>8715</v>
      </c>
      <c r="G260" s="200"/>
      <c r="H260" s="200"/>
      <c r="I260" s="203"/>
      <c r="J260" s="214">
        <f>BK260</f>
        <v>0</v>
      </c>
      <c r="K260" s="200"/>
      <c r="L260" s="205"/>
      <c r="M260" s="206"/>
      <c r="N260" s="207"/>
      <c r="O260" s="207"/>
      <c r="P260" s="208">
        <f>SUM(P261:P304)</f>
        <v>0</v>
      </c>
      <c r="Q260" s="207"/>
      <c r="R260" s="208">
        <f>SUM(R261:R304)</f>
        <v>0</v>
      </c>
      <c r="S260" s="207"/>
      <c r="T260" s="209">
        <f>SUM(T261:T304)</f>
        <v>0</v>
      </c>
      <c r="U260" s="12"/>
      <c r="V260" s="12"/>
      <c r="W260" s="12"/>
      <c r="X260" s="12"/>
      <c r="Y260" s="12"/>
      <c r="Z260" s="12"/>
      <c r="AA260" s="12"/>
      <c r="AB260" s="12"/>
      <c r="AC260" s="12"/>
      <c r="AD260" s="12"/>
      <c r="AE260" s="12"/>
      <c r="AR260" s="210" t="s">
        <v>76</v>
      </c>
      <c r="AT260" s="211" t="s">
        <v>68</v>
      </c>
      <c r="AU260" s="211" t="s">
        <v>76</v>
      </c>
      <c r="AY260" s="210" t="s">
        <v>193</v>
      </c>
      <c r="BK260" s="212">
        <f>SUM(BK261:BK304)</f>
        <v>0</v>
      </c>
    </row>
    <row r="261" s="2" customFormat="1" ht="16.5" customHeight="1">
      <c r="A261" s="41"/>
      <c r="B261" s="42"/>
      <c r="C261" s="215" t="s">
        <v>803</v>
      </c>
      <c r="D261" s="215" t="s">
        <v>195</v>
      </c>
      <c r="E261" s="216" t="s">
        <v>8716</v>
      </c>
      <c r="F261" s="217" t="s">
        <v>8717</v>
      </c>
      <c r="G261" s="218" t="s">
        <v>7202</v>
      </c>
      <c r="H261" s="219">
        <v>4</v>
      </c>
      <c r="I261" s="220"/>
      <c r="J261" s="221">
        <f>ROUND(I261*H261,2)</f>
        <v>0</v>
      </c>
      <c r="K261" s="217" t="s">
        <v>19</v>
      </c>
      <c r="L261" s="47"/>
      <c r="M261" s="222" t="s">
        <v>19</v>
      </c>
      <c r="N261" s="223" t="s">
        <v>40</v>
      </c>
      <c r="O261" s="87"/>
      <c r="P261" s="224">
        <f>O261*H261</f>
        <v>0</v>
      </c>
      <c r="Q261" s="224">
        <v>0</v>
      </c>
      <c r="R261" s="224">
        <f>Q261*H261</f>
        <v>0</v>
      </c>
      <c r="S261" s="224">
        <v>0</v>
      </c>
      <c r="T261" s="225">
        <f>S261*H261</f>
        <v>0</v>
      </c>
      <c r="U261" s="41"/>
      <c r="V261" s="41"/>
      <c r="W261" s="41"/>
      <c r="X261" s="41"/>
      <c r="Y261" s="41"/>
      <c r="Z261" s="41"/>
      <c r="AA261" s="41"/>
      <c r="AB261" s="41"/>
      <c r="AC261" s="41"/>
      <c r="AD261" s="41"/>
      <c r="AE261" s="41"/>
      <c r="AR261" s="226" t="s">
        <v>200</v>
      </c>
      <c r="AT261" s="226" t="s">
        <v>195</v>
      </c>
      <c r="AU261" s="226" t="s">
        <v>78</v>
      </c>
      <c r="AY261" s="20" t="s">
        <v>193</v>
      </c>
      <c r="BE261" s="227">
        <f>IF(N261="základní",J261,0)</f>
        <v>0</v>
      </c>
      <c r="BF261" s="227">
        <f>IF(N261="snížená",J261,0)</f>
        <v>0</v>
      </c>
      <c r="BG261" s="227">
        <f>IF(N261="zákl. přenesená",J261,0)</f>
        <v>0</v>
      </c>
      <c r="BH261" s="227">
        <f>IF(N261="sníž. přenesená",J261,0)</f>
        <v>0</v>
      </c>
      <c r="BI261" s="227">
        <f>IF(N261="nulová",J261,0)</f>
        <v>0</v>
      </c>
      <c r="BJ261" s="20" t="s">
        <v>76</v>
      </c>
      <c r="BK261" s="227">
        <f>ROUND(I261*H261,2)</f>
        <v>0</v>
      </c>
      <c r="BL261" s="20" t="s">
        <v>200</v>
      </c>
      <c r="BM261" s="226" t="s">
        <v>2655</v>
      </c>
    </row>
    <row r="262" s="2" customFormat="1">
      <c r="A262" s="41"/>
      <c r="B262" s="42"/>
      <c r="C262" s="43"/>
      <c r="D262" s="228" t="s">
        <v>202</v>
      </c>
      <c r="E262" s="43"/>
      <c r="F262" s="229" t="s">
        <v>8717</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202</v>
      </c>
      <c r="AU262" s="20" t="s">
        <v>78</v>
      </c>
    </row>
    <row r="263" s="2" customFormat="1" ht="16.5" customHeight="1">
      <c r="A263" s="41"/>
      <c r="B263" s="42"/>
      <c r="C263" s="215" t="s">
        <v>810</v>
      </c>
      <c r="D263" s="215" t="s">
        <v>195</v>
      </c>
      <c r="E263" s="216" t="s">
        <v>8689</v>
      </c>
      <c r="F263" s="217" t="s">
        <v>8690</v>
      </c>
      <c r="G263" s="218" t="s">
        <v>7202</v>
      </c>
      <c r="H263" s="219">
        <v>4</v>
      </c>
      <c r="I263" s="220"/>
      <c r="J263" s="221">
        <f>ROUND(I263*H263,2)</f>
        <v>0</v>
      </c>
      <c r="K263" s="217" t="s">
        <v>19</v>
      </c>
      <c r="L263" s="47"/>
      <c r="M263" s="222" t="s">
        <v>19</v>
      </c>
      <c r="N263" s="223" t="s">
        <v>40</v>
      </c>
      <c r="O263" s="87"/>
      <c r="P263" s="224">
        <f>O263*H263</f>
        <v>0</v>
      </c>
      <c r="Q263" s="224">
        <v>0</v>
      </c>
      <c r="R263" s="224">
        <f>Q263*H263</f>
        <v>0</v>
      </c>
      <c r="S263" s="224">
        <v>0</v>
      </c>
      <c r="T263" s="225">
        <f>S263*H263</f>
        <v>0</v>
      </c>
      <c r="U263" s="41"/>
      <c r="V263" s="41"/>
      <c r="W263" s="41"/>
      <c r="X263" s="41"/>
      <c r="Y263" s="41"/>
      <c r="Z263" s="41"/>
      <c r="AA263" s="41"/>
      <c r="AB263" s="41"/>
      <c r="AC263" s="41"/>
      <c r="AD263" s="41"/>
      <c r="AE263" s="41"/>
      <c r="AR263" s="226" t="s">
        <v>200</v>
      </c>
      <c r="AT263" s="226" t="s">
        <v>195</v>
      </c>
      <c r="AU263" s="226" t="s">
        <v>78</v>
      </c>
      <c r="AY263" s="20" t="s">
        <v>193</v>
      </c>
      <c r="BE263" s="227">
        <f>IF(N263="základní",J263,0)</f>
        <v>0</v>
      </c>
      <c r="BF263" s="227">
        <f>IF(N263="snížená",J263,0)</f>
        <v>0</v>
      </c>
      <c r="BG263" s="227">
        <f>IF(N263="zákl. přenesená",J263,0)</f>
        <v>0</v>
      </c>
      <c r="BH263" s="227">
        <f>IF(N263="sníž. přenesená",J263,0)</f>
        <v>0</v>
      </c>
      <c r="BI263" s="227">
        <f>IF(N263="nulová",J263,0)</f>
        <v>0</v>
      </c>
      <c r="BJ263" s="20" t="s">
        <v>76</v>
      </c>
      <c r="BK263" s="227">
        <f>ROUND(I263*H263,2)</f>
        <v>0</v>
      </c>
      <c r="BL263" s="20" t="s">
        <v>200</v>
      </c>
      <c r="BM263" s="226" t="s">
        <v>2668</v>
      </c>
    </row>
    <row r="264" s="2" customFormat="1">
      <c r="A264" s="41"/>
      <c r="B264" s="42"/>
      <c r="C264" s="43"/>
      <c r="D264" s="228" t="s">
        <v>202</v>
      </c>
      <c r="E264" s="43"/>
      <c r="F264" s="229" t="s">
        <v>8690</v>
      </c>
      <c r="G264" s="43"/>
      <c r="H264" s="43"/>
      <c r="I264" s="230"/>
      <c r="J264" s="43"/>
      <c r="K264" s="43"/>
      <c r="L264" s="47"/>
      <c r="M264" s="231"/>
      <c r="N264" s="232"/>
      <c r="O264" s="87"/>
      <c r="P264" s="87"/>
      <c r="Q264" s="87"/>
      <c r="R264" s="87"/>
      <c r="S264" s="87"/>
      <c r="T264" s="88"/>
      <c r="U264" s="41"/>
      <c r="V264" s="41"/>
      <c r="W264" s="41"/>
      <c r="X264" s="41"/>
      <c r="Y264" s="41"/>
      <c r="Z264" s="41"/>
      <c r="AA264" s="41"/>
      <c r="AB264" s="41"/>
      <c r="AC264" s="41"/>
      <c r="AD264" s="41"/>
      <c r="AE264" s="41"/>
      <c r="AT264" s="20" t="s">
        <v>202</v>
      </c>
      <c r="AU264" s="20" t="s">
        <v>78</v>
      </c>
    </row>
    <row r="265" s="2" customFormat="1" ht="16.5" customHeight="1">
      <c r="A265" s="41"/>
      <c r="B265" s="42"/>
      <c r="C265" s="215" t="s">
        <v>816</v>
      </c>
      <c r="D265" s="215" t="s">
        <v>195</v>
      </c>
      <c r="E265" s="216" t="s">
        <v>8718</v>
      </c>
      <c r="F265" s="217" t="s">
        <v>8719</v>
      </c>
      <c r="G265" s="218" t="s">
        <v>7202</v>
      </c>
      <c r="H265" s="219">
        <v>1</v>
      </c>
      <c r="I265" s="220"/>
      <c r="J265" s="221">
        <f>ROUND(I265*H265,2)</f>
        <v>0</v>
      </c>
      <c r="K265" s="217" t="s">
        <v>19</v>
      </c>
      <c r="L265" s="47"/>
      <c r="M265" s="222" t="s">
        <v>19</v>
      </c>
      <c r="N265" s="223" t="s">
        <v>40</v>
      </c>
      <c r="O265" s="87"/>
      <c r="P265" s="224">
        <f>O265*H265</f>
        <v>0</v>
      </c>
      <c r="Q265" s="224">
        <v>0</v>
      </c>
      <c r="R265" s="224">
        <f>Q265*H265</f>
        <v>0</v>
      </c>
      <c r="S265" s="224">
        <v>0</v>
      </c>
      <c r="T265" s="225">
        <f>S265*H265</f>
        <v>0</v>
      </c>
      <c r="U265" s="41"/>
      <c r="V265" s="41"/>
      <c r="W265" s="41"/>
      <c r="X265" s="41"/>
      <c r="Y265" s="41"/>
      <c r="Z265" s="41"/>
      <c r="AA265" s="41"/>
      <c r="AB265" s="41"/>
      <c r="AC265" s="41"/>
      <c r="AD265" s="41"/>
      <c r="AE265" s="41"/>
      <c r="AR265" s="226" t="s">
        <v>200</v>
      </c>
      <c r="AT265" s="226" t="s">
        <v>195</v>
      </c>
      <c r="AU265" s="226" t="s">
        <v>78</v>
      </c>
      <c r="AY265" s="20" t="s">
        <v>193</v>
      </c>
      <c r="BE265" s="227">
        <f>IF(N265="základní",J265,0)</f>
        <v>0</v>
      </c>
      <c r="BF265" s="227">
        <f>IF(N265="snížená",J265,0)</f>
        <v>0</v>
      </c>
      <c r="BG265" s="227">
        <f>IF(N265="zákl. přenesená",J265,0)</f>
        <v>0</v>
      </c>
      <c r="BH265" s="227">
        <f>IF(N265="sníž. přenesená",J265,0)</f>
        <v>0</v>
      </c>
      <c r="BI265" s="227">
        <f>IF(N265="nulová",J265,0)</f>
        <v>0</v>
      </c>
      <c r="BJ265" s="20" t="s">
        <v>76</v>
      </c>
      <c r="BK265" s="227">
        <f>ROUND(I265*H265,2)</f>
        <v>0</v>
      </c>
      <c r="BL265" s="20" t="s">
        <v>200</v>
      </c>
      <c r="BM265" s="226" t="s">
        <v>2688</v>
      </c>
    </row>
    <row r="266" s="2" customFormat="1">
      <c r="A266" s="41"/>
      <c r="B266" s="42"/>
      <c r="C266" s="43"/>
      <c r="D266" s="228" t="s">
        <v>202</v>
      </c>
      <c r="E266" s="43"/>
      <c r="F266" s="229" t="s">
        <v>8719</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202</v>
      </c>
      <c r="AU266" s="20" t="s">
        <v>78</v>
      </c>
    </row>
    <row r="267" s="2" customFormat="1" ht="16.5" customHeight="1">
      <c r="A267" s="41"/>
      <c r="B267" s="42"/>
      <c r="C267" s="215" t="s">
        <v>822</v>
      </c>
      <c r="D267" s="215" t="s">
        <v>195</v>
      </c>
      <c r="E267" s="216" t="s">
        <v>8720</v>
      </c>
      <c r="F267" s="217" t="s">
        <v>8721</v>
      </c>
      <c r="G267" s="218" t="s">
        <v>7202</v>
      </c>
      <c r="H267" s="219">
        <v>1</v>
      </c>
      <c r="I267" s="220"/>
      <c r="J267" s="221">
        <f>ROUND(I267*H267,2)</f>
        <v>0</v>
      </c>
      <c r="K267" s="217" t="s">
        <v>19</v>
      </c>
      <c r="L267" s="47"/>
      <c r="M267" s="222" t="s">
        <v>19</v>
      </c>
      <c r="N267" s="223" t="s">
        <v>40</v>
      </c>
      <c r="O267" s="87"/>
      <c r="P267" s="224">
        <f>O267*H267</f>
        <v>0</v>
      </c>
      <c r="Q267" s="224">
        <v>0</v>
      </c>
      <c r="R267" s="224">
        <f>Q267*H267</f>
        <v>0</v>
      </c>
      <c r="S267" s="224">
        <v>0</v>
      </c>
      <c r="T267" s="225">
        <f>S267*H267</f>
        <v>0</v>
      </c>
      <c r="U267" s="41"/>
      <c r="V267" s="41"/>
      <c r="W267" s="41"/>
      <c r="X267" s="41"/>
      <c r="Y267" s="41"/>
      <c r="Z267" s="41"/>
      <c r="AA267" s="41"/>
      <c r="AB267" s="41"/>
      <c r="AC267" s="41"/>
      <c r="AD267" s="41"/>
      <c r="AE267" s="41"/>
      <c r="AR267" s="226" t="s">
        <v>200</v>
      </c>
      <c r="AT267" s="226" t="s">
        <v>195</v>
      </c>
      <c r="AU267" s="226" t="s">
        <v>78</v>
      </c>
      <c r="AY267" s="20" t="s">
        <v>193</v>
      </c>
      <c r="BE267" s="227">
        <f>IF(N267="základní",J267,0)</f>
        <v>0</v>
      </c>
      <c r="BF267" s="227">
        <f>IF(N267="snížená",J267,0)</f>
        <v>0</v>
      </c>
      <c r="BG267" s="227">
        <f>IF(N267="zákl. přenesená",J267,0)</f>
        <v>0</v>
      </c>
      <c r="BH267" s="227">
        <f>IF(N267="sníž. přenesená",J267,0)</f>
        <v>0</v>
      </c>
      <c r="BI267" s="227">
        <f>IF(N267="nulová",J267,0)</f>
        <v>0</v>
      </c>
      <c r="BJ267" s="20" t="s">
        <v>76</v>
      </c>
      <c r="BK267" s="227">
        <f>ROUND(I267*H267,2)</f>
        <v>0</v>
      </c>
      <c r="BL267" s="20" t="s">
        <v>200</v>
      </c>
      <c r="BM267" s="226" t="s">
        <v>4036</v>
      </c>
    </row>
    <row r="268" s="2" customFormat="1">
      <c r="A268" s="41"/>
      <c r="B268" s="42"/>
      <c r="C268" s="43"/>
      <c r="D268" s="228" t="s">
        <v>202</v>
      </c>
      <c r="E268" s="43"/>
      <c r="F268" s="229" t="s">
        <v>8721</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202</v>
      </c>
      <c r="AU268" s="20" t="s">
        <v>78</v>
      </c>
    </row>
    <row r="269" s="2" customFormat="1" ht="16.5" customHeight="1">
      <c r="A269" s="41"/>
      <c r="B269" s="42"/>
      <c r="C269" s="215" t="s">
        <v>830</v>
      </c>
      <c r="D269" s="215" t="s">
        <v>195</v>
      </c>
      <c r="E269" s="216" t="s">
        <v>8722</v>
      </c>
      <c r="F269" s="217" t="s">
        <v>8723</v>
      </c>
      <c r="G269" s="218" t="s">
        <v>7202</v>
      </c>
      <c r="H269" s="219">
        <v>1</v>
      </c>
      <c r="I269" s="220"/>
      <c r="J269" s="221">
        <f>ROUND(I269*H269,2)</f>
        <v>0</v>
      </c>
      <c r="K269" s="217" t="s">
        <v>19</v>
      </c>
      <c r="L269" s="47"/>
      <c r="M269" s="222" t="s">
        <v>19</v>
      </c>
      <c r="N269" s="223" t="s">
        <v>40</v>
      </c>
      <c r="O269" s="87"/>
      <c r="P269" s="224">
        <f>O269*H269</f>
        <v>0</v>
      </c>
      <c r="Q269" s="224">
        <v>0</v>
      </c>
      <c r="R269" s="224">
        <f>Q269*H269</f>
        <v>0</v>
      </c>
      <c r="S269" s="224">
        <v>0</v>
      </c>
      <c r="T269" s="225">
        <f>S269*H269</f>
        <v>0</v>
      </c>
      <c r="U269" s="41"/>
      <c r="V269" s="41"/>
      <c r="W269" s="41"/>
      <c r="X269" s="41"/>
      <c r="Y269" s="41"/>
      <c r="Z269" s="41"/>
      <c r="AA269" s="41"/>
      <c r="AB269" s="41"/>
      <c r="AC269" s="41"/>
      <c r="AD269" s="41"/>
      <c r="AE269" s="41"/>
      <c r="AR269" s="226" t="s">
        <v>200</v>
      </c>
      <c r="AT269" s="226" t="s">
        <v>195</v>
      </c>
      <c r="AU269" s="226" t="s">
        <v>78</v>
      </c>
      <c r="AY269" s="20" t="s">
        <v>193</v>
      </c>
      <c r="BE269" s="227">
        <f>IF(N269="základní",J269,0)</f>
        <v>0</v>
      </c>
      <c r="BF269" s="227">
        <f>IF(N269="snížená",J269,0)</f>
        <v>0</v>
      </c>
      <c r="BG269" s="227">
        <f>IF(N269="zákl. přenesená",J269,0)</f>
        <v>0</v>
      </c>
      <c r="BH269" s="227">
        <f>IF(N269="sníž. přenesená",J269,0)</f>
        <v>0</v>
      </c>
      <c r="BI269" s="227">
        <f>IF(N269="nulová",J269,0)</f>
        <v>0</v>
      </c>
      <c r="BJ269" s="20" t="s">
        <v>76</v>
      </c>
      <c r="BK269" s="227">
        <f>ROUND(I269*H269,2)</f>
        <v>0</v>
      </c>
      <c r="BL269" s="20" t="s">
        <v>200</v>
      </c>
      <c r="BM269" s="226" t="s">
        <v>4063</v>
      </c>
    </row>
    <row r="270" s="2" customFormat="1">
      <c r="A270" s="41"/>
      <c r="B270" s="42"/>
      <c r="C270" s="43"/>
      <c r="D270" s="228" t="s">
        <v>202</v>
      </c>
      <c r="E270" s="43"/>
      <c r="F270" s="229" t="s">
        <v>8723</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202</v>
      </c>
      <c r="AU270" s="20" t="s">
        <v>78</v>
      </c>
    </row>
    <row r="271" s="2" customFormat="1" ht="16.5" customHeight="1">
      <c r="A271" s="41"/>
      <c r="B271" s="42"/>
      <c r="C271" s="215" t="s">
        <v>837</v>
      </c>
      <c r="D271" s="215" t="s">
        <v>195</v>
      </c>
      <c r="E271" s="216" t="s">
        <v>8724</v>
      </c>
      <c r="F271" s="217" t="s">
        <v>8725</v>
      </c>
      <c r="G271" s="218" t="s">
        <v>408</v>
      </c>
      <c r="H271" s="219">
        <v>1</v>
      </c>
      <c r="I271" s="220"/>
      <c r="J271" s="221">
        <f>ROUND(I271*H271,2)</f>
        <v>0</v>
      </c>
      <c r="K271" s="217" t="s">
        <v>19</v>
      </c>
      <c r="L271" s="47"/>
      <c r="M271" s="222" t="s">
        <v>19</v>
      </c>
      <c r="N271" s="223" t="s">
        <v>40</v>
      </c>
      <c r="O271" s="87"/>
      <c r="P271" s="224">
        <f>O271*H271</f>
        <v>0</v>
      </c>
      <c r="Q271" s="224">
        <v>0</v>
      </c>
      <c r="R271" s="224">
        <f>Q271*H271</f>
        <v>0</v>
      </c>
      <c r="S271" s="224">
        <v>0</v>
      </c>
      <c r="T271" s="225">
        <f>S271*H271</f>
        <v>0</v>
      </c>
      <c r="U271" s="41"/>
      <c r="V271" s="41"/>
      <c r="W271" s="41"/>
      <c r="X271" s="41"/>
      <c r="Y271" s="41"/>
      <c r="Z271" s="41"/>
      <c r="AA271" s="41"/>
      <c r="AB271" s="41"/>
      <c r="AC271" s="41"/>
      <c r="AD271" s="41"/>
      <c r="AE271" s="41"/>
      <c r="AR271" s="226" t="s">
        <v>200</v>
      </c>
      <c r="AT271" s="226" t="s">
        <v>195</v>
      </c>
      <c r="AU271" s="226" t="s">
        <v>78</v>
      </c>
      <c r="AY271" s="20" t="s">
        <v>193</v>
      </c>
      <c r="BE271" s="227">
        <f>IF(N271="základní",J271,0)</f>
        <v>0</v>
      </c>
      <c r="BF271" s="227">
        <f>IF(N271="snížená",J271,0)</f>
        <v>0</v>
      </c>
      <c r="BG271" s="227">
        <f>IF(N271="zákl. přenesená",J271,0)</f>
        <v>0</v>
      </c>
      <c r="BH271" s="227">
        <f>IF(N271="sníž. přenesená",J271,0)</f>
        <v>0</v>
      </c>
      <c r="BI271" s="227">
        <f>IF(N271="nulová",J271,0)</f>
        <v>0</v>
      </c>
      <c r="BJ271" s="20" t="s">
        <v>76</v>
      </c>
      <c r="BK271" s="227">
        <f>ROUND(I271*H271,2)</f>
        <v>0</v>
      </c>
      <c r="BL271" s="20" t="s">
        <v>200</v>
      </c>
      <c r="BM271" s="226" t="s">
        <v>4071</v>
      </c>
    </row>
    <row r="272" s="2" customFormat="1">
      <c r="A272" s="41"/>
      <c r="B272" s="42"/>
      <c r="C272" s="43"/>
      <c r="D272" s="228" t="s">
        <v>202</v>
      </c>
      <c r="E272" s="43"/>
      <c r="F272" s="229" t="s">
        <v>8725</v>
      </c>
      <c r="G272" s="43"/>
      <c r="H272" s="43"/>
      <c r="I272" s="230"/>
      <c r="J272" s="43"/>
      <c r="K272" s="43"/>
      <c r="L272" s="47"/>
      <c r="M272" s="231"/>
      <c r="N272" s="232"/>
      <c r="O272" s="87"/>
      <c r="P272" s="87"/>
      <c r="Q272" s="87"/>
      <c r="R272" s="87"/>
      <c r="S272" s="87"/>
      <c r="T272" s="88"/>
      <c r="U272" s="41"/>
      <c r="V272" s="41"/>
      <c r="W272" s="41"/>
      <c r="X272" s="41"/>
      <c r="Y272" s="41"/>
      <c r="Z272" s="41"/>
      <c r="AA272" s="41"/>
      <c r="AB272" s="41"/>
      <c r="AC272" s="41"/>
      <c r="AD272" s="41"/>
      <c r="AE272" s="41"/>
      <c r="AT272" s="20" t="s">
        <v>202</v>
      </c>
      <c r="AU272" s="20" t="s">
        <v>78</v>
      </c>
    </row>
    <row r="273" s="2" customFormat="1" ht="16.5" customHeight="1">
      <c r="A273" s="41"/>
      <c r="B273" s="42"/>
      <c r="C273" s="215" t="s">
        <v>846</v>
      </c>
      <c r="D273" s="215" t="s">
        <v>195</v>
      </c>
      <c r="E273" s="216" t="s">
        <v>8726</v>
      </c>
      <c r="F273" s="217" t="s">
        <v>8704</v>
      </c>
      <c r="G273" s="218" t="s">
        <v>408</v>
      </c>
      <c r="H273" s="219">
        <v>1</v>
      </c>
      <c r="I273" s="220"/>
      <c r="J273" s="221">
        <f>ROUND(I273*H273,2)</f>
        <v>0</v>
      </c>
      <c r="K273" s="217" t="s">
        <v>19</v>
      </c>
      <c r="L273" s="47"/>
      <c r="M273" s="222" t="s">
        <v>19</v>
      </c>
      <c r="N273" s="223" t="s">
        <v>40</v>
      </c>
      <c r="O273" s="87"/>
      <c r="P273" s="224">
        <f>O273*H273</f>
        <v>0</v>
      </c>
      <c r="Q273" s="224">
        <v>0</v>
      </c>
      <c r="R273" s="224">
        <f>Q273*H273</f>
        <v>0</v>
      </c>
      <c r="S273" s="224">
        <v>0</v>
      </c>
      <c r="T273" s="225">
        <f>S273*H273</f>
        <v>0</v>
      </c>
      <c r="U273" s="41"/>
      <c r="V273" s="41"/>
      <c r="W273" s="41"/>
      <c r="X273" s="41"/>
      <c r="Y273" s="41"/>
      <c r="Z273" s="41"/>
      <c r="AA273" s="41"/>
      <c r="AB273" s="41"/>
      <c r="AC273" s="41"/>
      <c r="AD273" s="41"/>
      <c r="AE273" s="41"/>
      <c r="AR273" s="226" t="s">
        <v>200</v>
      </c>
      <c r="AT273" s="226" t="s">
        <v>195</v>
      </c>
      <c r="AU273" s="226" t="s">
        <v>78</v>
      </c>
      <c r="AY273" s="20" t="s">
        <v>193</v>
      </c>
      <c r="BE273" s="227">
        <f>IF(N273="základní",J273,0)</f>
        <v>0</v>
      </c>
      <c r="BF273" s="227">
        <f>IF(N273="snížená",J273,0)</f>
        <v>0</v>
      </c>
      <c r="BG273" s="227">
        <f>IF(N273="zákl. přenesená",J273,0)</f>
        <v>0</v>
      </c>
      <c r="BH273" s="227">
        <f>IF(N273="sníž. přenesená",J273,0)</f>
        <v>0</v>
      </c>
      <c r="BI273" s="227">
        <f>IF(N273="nulová",J273,0)</f>
        <v>0</v>
      </c>
      <c r="BJ273" s="20" t="s">
        <v>76</v>
      </c>
      <c r="BK273" s="227">
        <f>ROUND(I273*H273,2)</f>
        <v>0</v>
      </c>
      <c r="BL273" s="20" t="s">
        <v>200</v>
      </c>
      <c r="BM273" s="226" t="s">
        <v>4100</v>
      </c>
    </row>
    <row r="274" s="2" customFormat="1">
      <c r="A274" s="41"/>
      <c r="B274" s="42"/>
      <c r="C274" s="43"/>
      <c r="D274" s="228" t="s">
        <v>202</v>
      </c>
      <c r="E274" s="43"/>
      <c r="F274" s="229" t="s">
        <v>8704</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202</v>
      </c>
      <c r="AU274" s="20" t="s">
        <v>78</v>
      </c>
    </row>
    <row r="275" s="2" customFormat="1" ht="16.5" customHeight="1">
      <c r="A275" s="41"/>
      <c r="B275" s="42"/>
      <c r="C275" s="215" t="s">
        <v>855</v>
      </c>
      <c r="D275" s="215" t="s">
        <v>195</v>
      </c>
      <c r="E275" s="216" t="s">
        <v>8727</v>
      </c>
      <c r="F275" s="217" t="s">
        <v>8706</v>
      </c>
      <c r="G275" s="218" t="s">
        <v>408</v>
      </c>
      <c r="H275" s="219">
        <v>1</v>
      </c>
      <c r="I275" s="220"/>
      <c r="J275" s="221">
        <f>ROUND(I275*H275,2)</f>
        <v>0</v>
      </c>
      <c r="K275" s="217" t="s">
        <v>19</v>
      </c>
      <c r="L275" s="47"/>
      <c r="M275" s="222" t="s">
        <v>19</v>
      </c>
      <c r="N275" s="223" t="s">
        <v>40</v>
      </c>
      <c r="O275" s="87"/>
      <c r="P275" s="224">
        <f>O275*H275</f>
        <v>0</v>
      </c>
      <c r="Q275" s="224">
        <v>0</v>
      </c>
      <c r="R275" s="224">
        <f>Q275*H275</f>
        <v>0</v>
      </c>
      <c r="S275" s="224">
        <v>0</v>
      </c>
      <c r="T275" s="225">
        <f>S275*H275</f>
        <v>0</v>
      </c>
      <c r="U275" s="41"/>
      <c r="V275" s="41"/>
      <c r="W275" s="41"/>
      <c r="X275" s="41"/>
      <c r="Y275" s="41"/>
      <c r="Z275" s="41"/>
      <c r="AA275" s="41"/>
      <c r="AB275" s="41"/>
      <c r="AC275" s="41"/>
      <c r="AD275" s="41"/>
      <c r="AE275" s="41"/>
      <c r="AR275" s="226" t="s">
        <v>200</v>
      </c>
      <c r="AT275" s="226" t="s">
        <v>195</v>
      </c>
      <c r="AU275" s="226" t="s">
        <v>78</v>
      </c>
      <c r="AY275" s="20" t="s">
        <v>193</v>
      </c>
      <c r="BE275" s="227">
        <f>IF(N275="základní",J275,0)</f>
        <v>0</v>
      </c>
      <c r="BF275" s="227">
        <f>IF(N275="snížená",J275,0)</f>
        <v>0</v>
      </c>
      <c r="BG275" s="227">
        <f>IF(N275="zákl. přenesená",J275,0)</f>
        <v>0</v>
      </c>
      <c r="BH275" s="227">
        <f>IF(N275="sníž. přenesená",J275,0)</f>
        <v>0</v>
      </c>
      <c r="BI275" s="227">
        <f>IF(N275="nulová",J275,0)</f>
        <v>0</v>
      </c>
      <c r="BJ275" s="20" t="s">
        <v>76</v>
      </c>
      <c r="BK275" s="227">
        <f>ROUND(I275*H275,2)</f>
        <v>0</v>
      </c>
      <c r="BL275" s="20" t="s">
        <v>200</v>
      </c>
      <c r="BM275" s="226" t="s">
        <v>4128</v>
      </c>
    </row>
    <row r="276" s="2" customFormat="1">
      <c r="A276" s="41"/>
      <c r="B276" s="42"/>
      <c r="C276" s="43"/>
      <c r="D276" s="228" t="s">
        <v>202</v>
      </c>
      <c r="E276" s="43"/>
      <c r="F276" s="229" t="s">
        <v>8706</v>
      </c>
      <c r="G276" s="43"/>
      <c r="H276" s="43"/>
      <c r="I276" s="230"/>
      <c r="J276" s="43"/>
      <c r="K276" s="43"/>
      <c r="L276" s="47"/>
      <c r="M276" s="231"/>
      <c r="N276" s="232"/>
      <c r="O276" s="87"/>
      <c r="P276" s="87"/>
      <c r="Q276" s="87"/>
      <c r="R276" s="87"/>
      <c r="S276" s="87"/>
      <c r="T276" s="88"/>
      <c r="U276" s="41"/>
      <c r="V276" s="41"/>
      <c r="W276" s="41"/>
      <c r="X276" s="41"/>
      <c r="Y276" s="41"/>
      <c r="Z276" s="41"/>
      <c r="AA276" s="41"/>
      <c r="AB276" s="41"/>
      <c r="AC276" s="41"/>
      <c r="AD276" s="41"/>
      <c r="AE276" s="41"/>
      <c r="AT276" s="20" t="s">
        <v>202</v>
      </c>
      <c r="AU276" s="20" t="s">
        <v>78</v>
      </c>
    </row>
    <row r="277" s="2" customFormat="1" ht="16.5" customHeight="1">
      <c r="A277" s="41"/>
      <c r="B277" s="42"/>
      <c r="C277" s="215" t="s">
        <v>864</v>
      </c>
      <c r="D277" s="215" t="s">
        <v>195</v>
      </c>
      <c r="E277" s="216" t="s">
        <v>8728</v>
      </c>
      <c r="F277" s="217" t="s">
        <v>8708</v>
      </c>
      <c r="G277" s="218" t="s">
        <v>408</v>
      </c>
      <c r="H277" s="219">
        <v>1</v>
      </c>
      <c r="I277" s="220"/>
      <c r="J277" s="221">
        <f>ROUND(I277*H277,2)</f>
        <v>0</v>
      </c>
      <c r="K277" s="217" t="s">
        <v>19</v>
      </c>
      <c r="L277" s="47"/>
      <c r="M277" s="222" t="s">
        <v>19</v>
      </c>
      <c r="N277" s="223" t="s">
        <v>40</v>
      </c>
      <c r="O277" s="87"/>
      <c r="P277" s="224">
        <f>O277*H277</f>
        <v>0</v>
      </c>
      <c r="Q277" s="224">
        <v>0</v>
      </c>
      <c r="R277" s="224">
        <f>Q277*H277</f>
        <v>0</v>
      </c>
      <c r="S277" s="224">
        <v>0</v>
      </c>
      <c r="T277" s="225">
        <f>S277*H277</f>
        <v>0</v>
      </c>
      <c r="U277" s="41"/>
      <c r="V277" s="41"/>
      <c r="W277" s="41"/>
      <c r="X277" s="41"/>
      <c r="Y277" s="41"/>
      <c r="Z277" s="41"/>
      <c r="AA277" s="41"/>
      <c r="AB277" s="41"/>
      <c r="AC277" s="41"/>
      <c r="AD277" s="41"/>
      <c r="AE277" s="41"/>
      <c r="AR277" s="226" t="s">
        <v>200</v>
      </c>
      <c r="AT277" s="226" t="s">
        <v>195</v>
      </c>
      <c r="AU277" s="226" t="s">
        <v>78</v>
      </c>
      <c r="AY277" s="20" t="s">
        <v>193</v>
      </c>
      <c r="BE277" s="227">
        <f>IF(N277="základní",J277,0)</f>
        <v>0</v>
      </c>
      <c r="BF277" s="227">
        <f>IF(N277="snížená",J277,0)</f>
        <v>0</v>
      </c>
      <c r="BG277" s="227">
        <f>IF(N277="zákl. přenesená",J277,0)</f>
        <v>0</v>
      </c>
      <c r="BH277" s="227">
        <f>IF(N277="sníž. přenesená",J277,0)</f>
        <v>0</v>
      </c>
      <c r="BI277" s="227">
        <f>IF(N277="nulová",J277,0)</f>
        <v>0</v>
      </c>
      <c r="BJ277" s="20" t="s">
        <v>76</v>
      </c>
      <c r="BK277" s="227">
        <f>ROUND(I277*H277,2)</f>
        <v>0</v>
      </c>
      <c r="BL277" s="20" t="s">
        <v>200</v>
      </c>
      <c r="BM277" s="226" t="s">
        <v>4144</v>
      </c>
    </row>
    <row r="278" s="2" customFormat="1">
      <c r="A278" s="41"/>
      <c r="B278" s="42"/>
      <c r="C278" s="43"/>
      <c r="D278" s="228" t="s">
        <v>202</v>
      </c>
      <c r="E278" s="43"/>
      <c r="F278" s="229" t="s">
        <v>8708</v>
      </c>
      <c r="G278" s="43"/>
      <c r="H278" s="43"/>
      <c r="I278" s="230"/>
      <c r="J278" s="43"/>
      <c r="K278" s="43"/>
      <c r="L278" s="47"/>
      <c r="M278" s="231"/>
      <c r="N278" s="232"/>
      <c r="O278" s="87"/>
      <c r="P278" s="87"/>
      <c r="Q278" s="87"/>
      <c r="R278" s="87"/>
      <c r="S278" s="87"/>
      <c r="T278" s="88"/>
      <c r="U278" s="41"/>
      <c r="V278" s="41"/>
      <c r="W278" s="41"/>
      <c r="X278" s="41"/>
      <c r="Y278" s="41"/>
      <c r="Z278" s="41"/>
      <c r="AA278" s="41"/>
      <c r="AB278" s="41"/>
      <c r="AC278" s="41"/>
      <c r="AD278" s="41"/>
      <c r="AE278" s="41"/>
      <c r="AT278" s="20" t="s">
        <v>202</v>
      </c>
      <c r="AU278" s="20" t="s">
        <v>78</v>
      </c>
    </row>
    <row r="279" s="2" customFormat="1" ht="16.5" customHeight="1">
      <c r="A279" s="41"/>
      <c r="B279" s="42"/>
      <c r="C279" s="215" t="s">
        <v>871</v>
      </c>
      <c r="D279" s="215" t="s">
        <v>195</v>
      </c>
      <c r="E279" s="216" t="s">
        <v>8729</v>
      </c>
      <c r="F279" s="217" t="s">
        <v>8710</v>
      </c>
      <c r="G279" s="218" t="s">
        <v>408</v>
      </c>
      <c r="H279" s="219">
        <v>1</v>
      </c>
      <c r="I279" s="220"/>
      <c r="J279" s="221">
        <f>ROUND(I279*H279,2)</f>
        <v>0</v>
      </c>
      <c r="K279" s="217" t="s">
        <v>19</v>
      </c>
      <c r="L279" s="47"/>
      <c r="M279" s="222" t="s">
        <v>19</v>
      </c>
      <c r="N279" s="223" t="s">
        <v>40</v>
      </c>
      <c r="O279" s="87"/>
      <c r="P279" s="224">
        <f>O279*H279</f>
        <v>0</v>
      </c>
      <c r="Q279" s="224">
        <v>0</v>
      </c>
      <c r="R279" s="224">
        <f>Q279*H279</f>
        <v>0</v>
      </c>
      <c r="S279" s="224">
        <v>0</v>
      </c>
      <c r="T279" s="225">
        <f>S279*H279</f>
        <v>0</v>
      </c>
      <c r="U279" s="41"/>
      <c r="V279" s="41"/>
      <c r="W279" s="41"/>
      <c r="X279" s="41"/>
      <c r="Y279" s="41"/>
      <c r="Z279" s="41"/>
      <c r="AA279" s="41"/>
      <c r="AB279" s="41"/>
      <c r="AC279" s="41"/>
      <c r="AD279" s="41"/>
      <c r="AE279" s="41"/>
      <c r="AR279" s="226" t="s">
        <v>200</v>
      </c>
      <c r="AT279" s="226" t="s">
        <v>195</v>
      </c>
      <c r="AU279" s="226" t="s">
        <v>78</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4174</v>
      </c>
    </row>
    <row r="280" s="2" customFormat="1">
      <c r="A280" s="41"/>
      <c r="B280" s="42"/>
      <c r="C280" s="43"/>
      <c r="D280" s="228" t="s">
        <v>202</v>
      </c>
      <c r="E280" s="43"/>
      <c r="F280" s="229" t="s">
        <v>8710</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78</v>
      </c>
    </row>
    <row r="281" s="2" customFormat="1" ht="16.5" customHeight="1">
      <c r="A281" s="41"/>
      <c r="B281" s="42"/>
      <c r="C281" s="215" t="s">
        <v>880</v>
      </c>
      <c r="D281" s="215" t="s">
        <v>195</v>
      </c>
      <c r="E281" s="216" t="s">
        <v>8730</v>
      </c>
      <c r="F281" s="217" t="s">
        <v>8714</v>
      </c>
      <c r="G281" s="218" t="s">
        <v>7202</v>
      </c>
      <c r="H281" s="219">
        <v>1</v>
      </c>
      <c r="I281" s="220"/>
      <c r="J281" s="221">
        <f>ROUND(I281*H281,2)</f>
        <v>0</v>
      </c>
      <c r="K281" s="217" t="s">
        <v>19</v>
      </c>
      <c r="L281" s="47"/>
      <c r="M281" s="222" t="s">
        <v>19</v>
      </c>
      <c r="N281" s="223" t="s">
        <v>40</v>
      </c>
      <c r="O281" s="87"/>
      <c r="P281" s="224">
        <f>O281*H281</f>
        <v>0</v>
      </c>
      <c r="Q281" s="224">
        <v>0</v>
      </c>
      <c r="R281" s="224">
        <f>Q281*H281</f>
        <v>0</v>
      </c>
      <c r="S281" s="224">
        <v>0</v>
      </c>
      <c r="T281" s="225">
        <f>S281*H281</f>
        <v>0</v>
      </c>
      <c r="U281" s="41"/>
      <c r="V281" s="41"/>
      <c r="W281" s="41"/>
      <c r="X281" s="41"/>
      <c r="Y281" s="41"/>
      <c r="Z281" s="41"/>
      <c r="AA281" s="41"/>
      <c r="AB281" s="41"/>
      <c r="AC281" s="41"/>
      <c r="AD281" s="41"/>
      <c r="AE281" s="41"/>
      <c r="AR281" s="226" t="s">
        <v>200</v>
      </c>
      <c r="AT281" s="226" t="s">
        <v>195</v>
      </c>
      <c r="AU281" s="226" t="s">
        <v>78</v>
      </c>
      <c r="AY281" s="20" t="s">
        <v>193</v>
      </c>
      <c r="BE281" s="227">
        <f>IF(N281="základní",J281,0)</f>
        <v>0</v>
      </c>
      <c r="BF281" s="227">
        <f>IF(N281="snížená",J281,0)</f>
        <v>0</v>
      </c>
      <c r="BG281" s="227">
        <f>IF(N281="zákl. přenesená",J281,0)</f>
        <v>0</v>
      </c>
      <c r="BH281" s="227">
        <f>IF(N281="sníž. přenesená",J281,0)</f>
        <v>0</v>
      </c>
      <c r="BI281" s="227">
        <f>IF(N281="nulová",J281,0)</f>
        <v>0</v>
      </c>
      <c r="BJ281" s="20" t="s">
        <v>76</v>
      </c>
      <c r="BK281" s="227">
        <f>ROUND(I281*H281,2)</f>
        <v>0</v>
      </c>
      <c r="BL281" s="20" t="s">
        <v>200</v>
      </c>
      <c r="BM281" s="226" t="s">
        <v>4179</v>
      </c>
    </row>
    <row r="282" s="2" customFormat="1">
      <c r="A282" s="41"/>
      <c r="B282" s="42"/>
      <c r="C282" s="43"/>
      <c r="D282" s="228" t="s">
        <v>202</v>
      </c>
      <c r="E282" s="43"/>
      <c r="F282" s="229" t="s">
        <v>8714</v>
      </c>
      <c r="G282" s="43"/>
      <c r="H282" s="43"/>
      <c r="I282" s="230"/>
      <c r="J282" s="43"/>
      <c r="K282" s="43"/>
      <c r="L282" s="47"/>
      <c r="M282" s="231"/>
      <c r="N282" s="232"/>
      <c r="O282" s="87"/>
      <c r="P282" s="87"/>
      <c r="Q282" s="87"/>
      <c r="R282" s="87"/>
      <c r="S282" s="87"/>
      <c r="T282" s="88"/>
      <c r="U282" s="41"/>
      <c r="V282" s="41"/>
      <c r="W282" s="41"/>
      <c r="X282" s="41"/>
      <c r="Y282" s="41"/>
      <c r="Z282" s="41"/>
      <c r="AA282" s="41"/>
      <c r="AB282" s="41"/>
      <c r="AC282" s="41"/>
      <c r="AD282" s="41"/>
      <c r="AE282" s="41"/>
      <c r="AT282" s="20" t="s">
        <v>202</v>
      </c>
      <c r="AU282" s="20" t="s">
        <v>78</v>
      </c>
    </row>
    <row r="283" s="2" customFormat="1" ht="16.5" customHeight="1">
      <c r="A283" s="41"/>
      <c r="B283" s="42"/>
      <c r="C283" s="215" t="s">
        <v>888</v>
      </c>
      <c r="D283" s="215" t="s">
        <v>195</v>
      </c>
      <c r="E283" s="216" t="s">
        <v>8731</v>
      </c>
      <c r="F283" s="217" t="s">
        <v>8732</v>
      </c>
      <c r="G283" s="218" t="s">
        <v>7202</v>
      </c>
      <c r="H283" s="219">
        <v>1</v>
      </c>
      <c r="I283" s="220"/>
      <c r="J283" s="221">
        <f>ROUND(I283*H283,2)</f>
        <v>0</v>
      </c>
      <c r="K283" s="217" t="s">
        <v>19</v>
      </c>
      <c r="L283" s="47"/>
      <c r="M283" s="222" t="s">
        <v>19</v>
      </c>
      <c r="N283" s="223" t="s">
        <v>40</v>
      </c>
      <c r="O283" s="87"/>
      <c r="P283" s="224">
        <f>O283*H283</f>
        <v>0</v>
      </c>
      <c r="Q283" s="224">
        <v>0</v>
      </c>
      <c r="R283" s="224">
        <f>Q283*H283</f>
        <v>0</v>
      </c>
      <c r="S283" s="224">
        <v>0</v>
      </c>
      <c r="T283" s="225">
        <f>S283*H283</f>
        <v>0</v>
      </c>
      <c r="U283" s="41"/>
      <c r="V283" s="41"/>
      <c r="W283" s="41"/>
      <c r="X283" s="41"/>
      <c r="Y283" s="41"/>
      <c r="Z283" s="41"/>
      <c r="AA283" s="41"/>
      <c r="AB283" s="41"/>
      <c r="AC283" s="41"/>
      <c r="AD283" s="41"/>
      <c r="AE283" s="41"/>
      <c r="AR283" s="226" t="s">
        <v>200</v>
      </c>
      <c r="AT283" s="226" t="s">
        <v>195</v>
      </c>
      <c r="AU283" s="226" t="s">
        <v>78</v>
      </c>
      <c r="AY283" s="20" t="s">
        <v>193</v>
      </c>
      <c r="BE283" s="227">
        <f>IF(N283="základní",J283,0)</f>
        <v>0</v>
      </c>
      <c r="BF283" s="227">
        <f>IF(N283="snížená",J283,0)</f>
        <v>0</v>
      </c>
      <c r="BG283" s="227">
        <f>IF(N283="zákl. přenesená",J283,0)</f>
        <v>0</v>
      </c>
      <c r="BH283" s="227">
        <f>IF(N283="sníž. přenesená",J283,0)</f>
        <v>0</v>
      </c>
      <c r="BI283" s="227">
        <f>IF(N283="nulová",J283,0)</f>
        <v>0</v>
      </c>
      <c r="BJ283" s="20" t="s">
        <v>76</v>
      </c>
      <c r="BK283" s="227">
        <f>ROUND(I283*H283,2)</f>
        <v>0</v>
      </c>
      <c r="BL283" s="20" t="s">
        <v>200</v>
      </c>
      <c r="BM283" s="226" t="s">
        <v>4185</v>
      </c>
    </row>
    <row r="284" s="2" customFormat="1">
      <c r="A284" s="41"/>
      <c r="B284" s="42"/>
      <c r="C284" s="43"/>
      <c r="D284" s="228" t="s">
        <v>202</v>
      </c>
      <c r="E284" s="43"/>
      <c r="F284" s="229" t="s">
        <v>8732</v>
      </c>
      <c r="G284" s="43"/>
      <c r="H284" s="43"/>
      <c r="I284" s="230"/>
      <c r="J284" s="43"/>
      <c r="K284" s="43"/>
      <c r="L284" s="47"/>
      <c r="M284" s="231"/>
      <c r="N284" s="232"/>
      <c r="O284" s="87"/>
      <c r="P284" s="87"/>
      <c r="Q284" s="87"/>
      <c r="R284" s="87"/>
      <c r="S284" s="87"/>
      <c r="T284" s="88"/>
      <c r="U284" s="41"/>
      <c r="V284" s="41"/>
      <c r="W284" s="41"/>
      <c r="X284" s="41"/>
      <c r="Y284" s="41"/>
      <c r="Z284" s="41"/>
      <c r="AA284" s="41"/>
      <c r="AB284" s="41"/>
      <c r="AC284" s="41"/>
      <c r="AD284" s="41"/>
      <c r="AE284" s="41"/>
      <c r="AT284" s="20" t="s">
        <v>202</v>
      </c>
      <c r="AU284" s="20" t="s">
        <v>78</v>
      </c>
    </row>
    <row r="285" s="2" customFormat="1" ht="16.5" customHeight="1">
      <c r="A285" s="41"/>
      <c r="B285" s="42"/>
      <c r="C285" s="215" t="s">
        <v>894</v>
      </c>
      <c r="D285" s="215" t="s">
        <v>195</v>
      </c>
      <c r="E285" s="216" t="s">
        <v>8733</v>
      </c>
      <c r="F285" s="217" t="s">
        <v>8734</v>
      </c>
      <c r="G285" s="218" t="s">
        <v>7202</v>
      </c>
      <c r="H285" s="219">
        <v>1</v>
      </c>
      <c r="I285" s="220"/>
      <c r="J285" s="221">
        <f>ROUND(I285*H285,2)</f>
        <v>0</v>
      </c>
      <c r="K285" s="217" t="s">
        <v>19</v>
      </c>
      <c r="L285" s="47"/>
      <c r="M285" s="222" t="s">
        <v>19</v>
      </c>
      <c r="N285" s="223" t="s">
        <v>40</v>
      </c>
      <c r="O285" s="87"/>
      <c r="P285" s="224">
        <f>O285*H285</f>
        <v>0</v>
      </c>
      <c r="Q285" s="224">
        <v>0</v>
      </c>
      <c r="R285" s="224">
        <f>Q285*H285</f>
        <v>0</v>
      </c>
      <c r="S285" s="224">
        <v>0</v>
      </c>
      <c r="T285" s="225">
        <f>S285*H285</f>
        <v>0</v>
      </c>
      <c r="U285" s="41"/>
      <c r="V285" s="41"/>
      <c r="W285" s="41"/>
      <c r="X285" s="41"/>
      <c r="Y285" s="41"/>
      <c r="Z285" s="41"/>
      <c r="AA285" s="41"/>
      <c r="AB285" s="41"/>
      <c r="AC285" s="41"/>
      <c r="AD285" s="41"/>
      <c r="AE285" s="41"/>
      <c r="AR285" s="226" t="s">
        <v>200</v>
      </c>
      <c r="AT285" s="226" t="s">
        <v>195</v>
      </c>
      <c r="AU285" s="226" t="s">
        <v>78</v>
      </c>
      <c r="AY285" s="20" t="s">
        <v>193</v>
      </c>
      <c r="BE285" s="227">
        <f>IF(N285="základní",J285,0)</f>
        <v>0</v>
      </c>
      <c r="BF285" s="227">
        <f>IF(N285="snížená",J285,0)</f>
        <v>0</v>
      </c>
      <c r="BG285" s="227">
        <f>IF(N285="zákl. přenesená",J285,0)</f>
        <v>0</v>
      </c>
      <c r="BH285" s="227">
        <f>IF(N285="sníž. přenesená",J285,0)</f>
        <v>0</v>
      </c>
      <c r="BI285" s="227">
        <f>IF(N285="nulová",J285,0)</f>
        <v>0</v>
      </c>
      <c r="BJ285" s="20" t="s">
        <v>76</v>
      </c>
      <c r="BK285" s="227">
        <f>ROUND(I285*H285,2)</f>
        <v>0</v>
      </c>
      <c r="BL285" s="20" t="s">
        <v>200</v>
      </c>
      <c r="BM285" s="226" t="s">
        <v>4251</v>
      </c>
    </row>
    <row r="286" s="2" customFormat="1">
      <c r="A286" s="41"/>
      <c r="B286" s="42"/>
      <c r="C286" s="43"/>
      <c r="D286" s="228" t="s">
        <v>202</v>
      </c>
      <c r="E286" s="43"/>
      <c r="F286" s="229" t="s">
        <v>8734</v>
      </c>
      <c r="G286" s="43"/>
      <c r="H286" s="43"/>
      <c r="I286" s="230"/>
      <c r="J286" s="43"/>
      <c r="K286" s="43"/>
      <c r="L286" s="47"/>
      <c r="M286" s="231"/>
      <c r="N286" s="232"/>
      <c r="O286" s="87"/>
      <c r="P286" s="87"/>
      <c r="Q286" s="87"/>
      <c r="R286" s="87"/>
      <c r="S286" s="87"/>
      <c r="T286" s="88"/>
      <c r="U286" s="41"/>
      <c r="V286" s="41"/>
      <c r="W286" s="41"/>
      <c r="X286" s="41"/>
      <c r="Y286" s="41"/>
      <c r="Z286" s="41"/>
      <c r="AA286" s="41"/>
      <c r="AB286" s="41"/>
      <c r="AC286" s="41"/>
      <c r="AD286" s="41"/>
      <c r="AE286" s="41"/>
      <c r="AT286" s="20" t="s">
        <v>202</v>
      </c>
      <c r="AU286" s="20" t="s">
        <v>78</v>
      </c>
    </row>
    <row r="287" s="2" customFormat="1" ht="16.5" customHeight="1">
      <c r="A287" s="41"/>
      <c r="B287" s="42"/>
      <c r="C287" s="215" t="s">
        <v>903</v>
      </c>
      <c r="D287" s="215" t="s">
        <v>195</v>
      </c>
      <c r="E287" s="216" t="s">
        <v>8735</v>
      </c>
      <c r="F287" s="217" t="s">
        <v>8736</v>
      </c>
      <c r="G287" s="218" t="s">
        <v>7202</v>
      </c>
      <c r="H287" s="219">
        <v>1</v>
      </c>
      <c r="I287" s="220"/>
      <c r="J287" s="221">
        <f>ROUND(I287*H287,2)</f>
        <v>0</v>
      </c>
      <c r="K287" s="217" t="s">
        <v>19</v>
      </c>
      <c r="L287" s="47"/>
      <c r="M287" s="222" t="s">
        <v>19</v>
      </c>
      <c r="N287" s="223" t="s">
        <v>40</v>
      </c>
      <c r="O287" s="87"/>
      <c r="P287" s="224">
        <f>O287*H287</f>
        <v>0</v>
      </c>
      <c r="Q287" s="224">
        <v>0</v>
      </c>
      <c r="R287" s="224">
        <f>Q287*H287</f>
        <v>0</v>
      </c>
      <c r="S287" s="224">
        <v>0</v>
      </c>
      <c r="T287" s="225">
        <f>S287*H287</f>
        <v>0</v>
      </c>
      <c r="U287" s="41"/>
      <c r="V287" s="41"/>
      <c r="W287" s="41"/>
      <c r="X287" s="41"/>
      <c r="Y287" s="41"/>
      <c r="Z287" s="41"/>
      <c r="AA287" s="41"/>
      <c r="AB287" s="41"/>
      <c r="AC287" s="41"/>
      <c r="AD287" s="41"/>
      <c r="AE287" s="41"/>
      <c r="AR287" s="226" t="s">
        <v>200</v>
      </c>
      <c r="AT287" s="226" t="s">
        <v>195</v>
      </c>
      <c r="AU287" s="226" t="s">
        <v>78</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200</v>
      </c>
      <c r="BM287" s="226" t="s">
        <v>4265</v>
      </c>
    </row>
    <row r="288" s="2" customFormat="1">
      <c r="A288" s="41"/>
      <c r="B288" s="42"/>
      <c r="C288" s="43"/>
      <c r="D288" s="228" t="s">
        <v>202</v>
      </c>
      <c r="E288" s="43"/>
      <c r="F288" s="229" t="s">
        <v>8736</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78</v>
      </c>
    </row>
    <row r="289" s="2" customFormat="1" ht="16.5" customHeight="1">
      <c r="A289" s="41"/>
      <c r="B289" s="42"/>
      <c r="C289" s="215" t="s">
        <v>2267</v>
      </c>
      <c r="D289" s="215" t="s">
        <v>195</v>
      </c>
      <c r="E289" s="216" t="s">
        <v>8737</v>
      </c>
      <c r="F289" s="217" t="s">
        <v>8738</v>
      </c>
      <c r="G289" s="218" t="s">
        <v>7202</v>
      </c>
      <c r="H289" s="219">
        <v>2</v>
      </c>
      <c r="I289" s="220"/>
      <c r="J289" s="221">
        <f>ROUND(I289*H289,2)</f>
        <v>0</v>
      </c>
      <c r="K289" s="217" t="s">
        <v>19</v>
      </c>
      <c r="L289" s="47"/>
      <c r="M289" s="222" t="s">
        <v>19</v>
      </c>
      <c r="N289" s="223" t="s">
        <v>40</v>
      </c>
      <c r="O289" s="87"/>
      <c r="P289" s="224">
        <f>O289*H289</f>
        <v>0</v>
      </c>
      <c r="Q289" s="224">
        <v>0</v>
      </c>
      <c r="R289" s="224">
        <f>Q289*H289</f>
        <v>0</v>
      </c>
      <c r="S289" s="224">
        <v>0</v>
      </c>
      <c r="T289" s="225">
        <f>S289*H289</f>
        <v>0</v>
      </c>
      <c r="U289" s="41"/>
      <c r="V289" s="41"/>
      <c r="W289" s="41"/>
      <c r="X289" s="41"/>
      <c r="Y289" s="41"/>
      <c r="Z289" s="41"/>
      <c r="AA289" s="41"/>
      <c r="AB289" s="41"/>
      <c r="AC289" s="41"/>
      <c r="AD289" s="41"/>
      <c r="AE289" s="41"/>
      <c r="AR289" s="226" t="s">
        <v>200</v>
      </c>
      <c r="AT289" s="226" t="s">
        <v>195</v>
      </c>
      <c r="AU289" s="226" t="s">
        <v>78</v>
      </c>
      <c r="AY289" s="20" t="s">
        <v>193</v>
      </c>
      <c r="BE289" s="227">
        <f>IF(N289="základní",J289,0)</f>
        <v>0</v>
      </c>
      <c r="BF289" s="227">
        <f>IF(N289="snížená",J289,0)</f>
        <v>0</v>
      </c>
      <c r="BG289" s="227">
        <f>IF(N289="zákl. přenesená",J289,0)</f>
        <v>0</v>
      </c>
      <c r="BH289" s="227">
        <f>IF(N289="sníž. přenesená",J289,0)</f>
        <v>0</v>
      </c>
      <c r="BI289" s="227">
        <f>IF(N289="nulová",J289,0)</f>
        <v>0</v>
      </c>
      <c r="BJ289" s="20" t="s">
        <v>76</v>
      </c>
      <c r="BK289" s="227">
        <f>ROUND(I289*H289,2)</f>
        <v>0</v>
      </c>
      <c r="BL289" s="20" t="s">
        <v>200</v>
      </c>
      <c r="BM289" s="226" t="s">
        <v>4279</v>
      </c>
    </row>
    <row r="290" s="2" customFormat="1">
      <c r="A290" s="41"/>
      <c r="B290" s="42"/>
      <c r="C290" s="43"/>
      <c r="D290" s="228" t="s">
        <v>202</v>
      </c>
      <c r="E290" s="43"/>
      <c r="F290" s="229" t="s">
        <v>8738</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202</v>
      </c>
      <c r="AU290" s="20" t="s">
        <v>78</v>
      </c>
    </row>
    <row r="291" s="2" customFormat="1" ht="16.5" customHeight="1">
      <c r="A291" s="41"/>
      <c r="B291" s="42"/>
      <c r="C291" s="215" t="s">
        <v>2273</v>
      </c>
      <c r="D291" s="215" t="s">
        <v>195</v>
      </c>
      <c r="E291" s="216" t="s">
        <v>8679</v>
      </c>
      <c r="F291" s="217" t="s">
        <v>8680</v>
      </c>
      <c r="G291" s="218" t="s">
        <v>408</v>
      </c>
      <c r="H291" s="219">
        <v>250</v>
      </c>
      <c r="I291" s="220"/>
      <c r="J291" s="221">
        <f>ROUND(I291*H291,2)</f>
        <v>0</v>
      </c>
      <c r="K291" s="217" t="s">
        <v>19</v>
      </c>
      <c r="L291" s="47"/>
      <c r="M291" s="222" t="s">
        <v>19</v>
      </c>
      <c r="N291" s="223" t="s">
        <v>40</v>
      </c>
      <c r="O291" s="87"/>
      <c r="P291" s="224">
        <f>O291*H291</f>
        <v>0</v>
      </c>
      <c r="Q291" s="224">
        <v>0</v>
      </c>
      <c r="R291" s="224">
        <f>Q291*H291</f>
        <v>0</v>
      </c>
      <c r="S291" s="224">
        <v>0</v>
      </c>
      <c r="T291" s="225">
        <f>S291*H291</f>
        <v>0</v>
      </c>
      <c r="U291" s="41"/>
      <c r="V291" s="41"/>
      <c r="W291" s="41"/>
      <c r="X291" s="41"/>
      <c r="Y291" s="41"/>
      <c r="Z291" s="41"/>
      <c r="AA291" s="41"/>
      <c r="AB291" s="41"/>
      <c r="AC291" s="41"/>
      <c r="AD291" s="41"/>
      <c r="AE291" s="41"/>
      <c r="AR291" s="226" t="s">
        <v>200</v>
      </c>
      <c r="AT291" s="226" t="s">
        <v>195</v>
      </c>
      <c r="AU291" s="226" t="s">
        <v>78</v>
      </c>
      <c r="AY291" s="20" t="s">
        <v>193</v>
      </c>
      <c r="BE291" s="227">
        <f>IF(N291="základní",J291,0)</f>
        <v>0</v>
      </c>
      <c r="BF291" s="227">
        <f>IF(N291="snížená",J291,0)</f>
        <v>0</v>
      </c>
      <c r="BG291" s="227">
        <f>IF(N291="zákl. přenesená",J291,0)</f>
        <v>0</v>
      </c>
      <c r="BH291" s="227">
        <f>IF(N291="sníž. přenesená",J291,0)</f>
        <v>0</v>
      </c>
      <c r="BI291" s="227">
        <f>IF(N291="nulová",J291,0)</f>
        <v>0</v>
      </c>
      <c r="BJ291" s="20" t="s">
        <v>76</v>
      </c>
      <c r="BK291" s="227">
        <f>ROUND(I291*H291,2)</f>
        <v>0</v>
      </c>
      <c r="BL291" s="20" t="s">
        <v>200</v>
      </c>
      <c r="BM291" s="226" t="s">
        <v>4292</v>
      </c>
    </row>
    <row r="292" s="2" customFormat="1">
      <c r="A292" s="41"/>
      <c r="B292" s="42"/>
      <c r="C292" s="43"/>
      <c r="D292" s="228" t="s">
        <v>202</v>
      </c>
      <c r="E292" s="43"/>
      <c r="F292" s="229" t="s">
        <v>8680</v>
      </c>
      <c r="G292" s="43"/>
      <c r="H292" s="43"/>
      <c r="I292" s="230"/>
      <c r="J292" s="43"/>
      <c r="K292" s="43"/>
      <c r="L292" s="47"/>
      <c r="M292" s="231"/>
      <c r="N292" s="232"/>
      <c r="O292" s="87"/>
      <c r="P292" s="87"/>
      <c r="Q292" s="87"/>
      <c r="R292" s="87"/>
      <c r="S292" s="87"/>
      <c r="T292" s="88"/>
      <c r="U292" s="41"/>
      <c r="V292" s="41"/>
      <c r="W292" s="41"/>
      <c r="X292" s="41"/>
      <c r="Y292" s="41"/>
      <c r="Z292" s="41"/>
      <c r="AA292" s="41"/>
      <c r="AB292" s="41"/>
      <c r="AC292" s="41"/>
      <c r="AD292" s="41"/>
      <c r="AE292" s="41"/>
      <c r="AT292" s="20" t="s">
        <v>202</v>
      </c>
      <c r="AU292" s="20" t="s">
        <v>78</v>
      </c>
    </row>
    <row r="293" s="2" customFormat="1" ht="16.5" customHeight="1">
      <c r="A293" s="41"/>
      <c r="B293" s="42"/>
      <c r="C293" s="215" t="s">
        <v>2278</v>
      </c>
      <c r="D293" s="215" t="s">
        <v>195</v>
      </c>
      <c r="E293" s="216" t="s">
        <v>8590</v>
      </c>
      <c r="F293" s="217" t="s">
        <v>8591</v>
      </c>
      <c r="G293" s="218" t="s">
        <v>408</v>
      </c>
      <c r="H293" s="219">
        <v>50</v>
      </c>
      <c r="I293" s="220"/>
      <c r="J293" s="221">
        <f>ROUND(I293*H293,2)</f>
        <v>0</v>
      </c>
      <c r="K293" s="217" t="s">
        <v>19</v>
      </c>
      <c r="L293" s="47"/>
      <c r="M293" s="222" t="s">
        <v>19</v>
      </c>
      <c r="N293" s="223" t="s">
        <v>40</v>
      </c>
      <c r="O293" s="87"/>
      <c r="P293" s="224">
        <f>O293*H293</f>
        <v>0</v>
      </c>
      <c r="Q293" s="224">
        <v>0</v>
      </c>
      <c r="R293" s="224">
        <f>Q293*H293</f>
        <v>0</v>
      </c>
      <c r="S293" s="224">
        <v>0</v>
      </c>
      <c r="T293" s="225">
        <f>S293*H293</f>
        <v>0</v>
      </c>
      <c r="U293" s="41"/>
      <c r="V293" s="41"/>
      <c r="W293" s="41"/>
      <c r="X293" s="41"/>
      <c r="Y293" s="41"/>
      <c r="Z293" s="41"/>
      <c r="AA293" s="41"/>
      <c r="AB293" s="41"/>
      <c r="AC293" s="41"/>
      <c r="AD293" s="41"/>
      <c r="AE293" s="41"/>
      <c r="AR293" s="226" t="s">
        <v>200</v>
      </c>
      <c r="AT293" s="226" t="s">
        <v>195</v>
      </c>
      <c r="AU293" s="226" t="s">
        <v>78</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4303</v>
      </c>
    </row>
    <row r="294" s="2" customFormat="1">
      <c r="A294" s="41"/>
      <c r="B294" s="42"/>
      <c r="C294" s="43"/>
      <c r="D294" s="228" t="s">
        <v>202</v>
      </c>
      <c r="E294" s="43"/>
      <c r="F294" s="229" t="s">
        <v>8591</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78</v>
      </c>
    </row>
    <row r="295" s="2" customFormat="1" ht="16.5" customHeight="1">
      <c r="A295" s="41"/>
      <c r="B295" s="42"/>
      <c r="C295" s="215" t="s">
        <v>2284</v>
      </c>
      <c r="D295" s="215" t="s">
        <v>195</v>
      </c>
      <c r="E295" s="216" t="s">
        <v>8681</v>
      </c>
      <c r="F295" s="217" t="s">
        <v>8682</v>
      </c>
      <c r="G295" s="218" t="s">
        <v>408</v>
      </c>
      <c r="H295" s="219">
        <v>300</v>
      </c>
      <c r="I295" s="220"/>
      <c r="J295" s="221">
        <f>ROUND(I295*H295,2)</f>
        <v>0</v>
      </c>
      <c r="K295" s="217" t="s">
        <v>19</v>
      </c>
      <c r="L295" s="47"/>
      <c r="M295" s="222" t="s">
        <v>19</v>
      </c>
      <c r="N295" s="223" t="s">
        <v>40</v>
      </c>
      <c r="O295" s="87"/>
      <c r="P295" s="224">
        <f>O295*H295</f>
        <v>0</v>
      </c>
      <c r="Q295" s="224">
        <v>0</v>
      </c>
      <c r="R295" s="224">
        <f>Q295*H295</f>
        <v>0</v>
      </c>
      <c r="S295" s="224">
        <v>0</v>
      </c>
      <c r="T295" s="225">
        <f>S295*H295</f>
        <v>0</v>
      </c>
      <c r="U295" s="41"/>
      <c r="V295" s="41"/>
      <c r="W295" s="41"/>
      <c r="X295" s="41"/>
      <c r="Y295" s="41"/>
      <c r="Z295" s="41"/>
      <c r="AA295" s="41"/>
      <c r="AB295" s="41"/>
      <c r="AC295" s="41"/>
      <c r="AD295" s="41"/>
      <c r="AE295" s="41"/>
      <c r="AR295" s="226" t="s">
        <v>200</v>
      </c>
      <c r="AT295" s="226" t="s">
        <v>195</v>
      </c>
      <c r="AU295" s="226" t="s">
        <v>78</v>
      </c>
      <c r="AY295" s="20" t="s">
        <v>193</v>
      </c>
      <c r="BE295" s="227">
        <f>IF(N295="základní",J295,0)</f>
        <v>0</v>
      </c>
      <c r="BF295" s="227">
        <f>IF(N295="snížená",J295,0)</f>
        <v>0</v>
      </c>
      <c r="BG295" s="227">
        <f>IF(N295="zákl. přenesená",J295,0)</f>
        <v>0</v>
      </c>
      <c r="BH295" s="227">
        <f>IF(N295="sníž. přenesená",J295,0)</f>
        <v>0</v>
      </c>
      <c r="BI295" s="227">
        <f>IF(N295="nulová",J295,0)</f>
        <v>0</v>
      </c>
      <c r="BJ295" s="20" t="s">
        <v>76</v>
      </c>
      <c r="BK295" s="227">
        <f>ROUND(I295*H295,2)</f>
        <v>0</v>
      </c>
      <c r="BL295" s="20" t="s">
        <v>200</v>
      </c>
      <c r="BM295" s="226" t="s">
        <v>4313</v>
      </c>
    </row>
    <row r="296" s="2" customFormat="1">
      <c r="A296" s="41"/>
      <c r="B296" s="42"/>
      <c r="C296" s="43"/>
      <c r="D296" s="228" t="s">
        <v>202</v>
      </c>
      <c r="E296" s="43"/>
      <c r="F296" s="229" t="s">
        <v>8682</v>
      </c>
      <c r="G296" s="43"/>
      <c r="H296" s="43"/>
      <c r="I296" s="230"/>
      <c r="J296" s="43"/>
      <c r="K296" s="43"/>
      <c r="L296" s="47"/>
      <c r="M296" s="231"/>
      <c r="N296" s="232"/>
      <c r="O296" s="87"/>
      <c r="P296" s="87"/>
      <c r="Q296" s="87"/>
      <c r="R296" s="87"/>
      <c r="S296" s="87"/>
      <c r="T296" s="88"/>
      <c r="U296" s="41"/>
      <c r="V296" s="41"/>
      <c r="W296" s="41"/>
      <c r="X296" s="41"/>
      <c r="Y296" s="41"/>
      <c r="Z296" s="41"/>
      <c r="AA296" s="41"/>
      <c r="AB296" s="41"/>
      <c r="AC296" s="41"/>
      <c r="AD296" s="41"/>
      <c r="AE296" s="41"/>
      <c r="AT296" s="20" t="s">
        <v>202</v>
      </c>
      <c r="AU296" s="20" t="s">
        <v>78</v>
      </c>
    </row>
    <row r="297" s="2" customFormat="1" ht="16.5" customHeight="1">
      <c r="A297" s="41"/>
      <c r="B297" s="42"/>
      <c r="C297" s="215" t="s">
        <v>2290</v>
      </c>
      <c r="D297" s="215" t="s">
        <v>195</v>
      </c>
      <c r="E297" s="216" t="s">
        <v>8599</v>
      </c>
      <c r="F297" s="217" t="s">
        <v>8600</v>
      </c>
      <c r="G297" s="218" t="s">
        <v>408</v>
      </c>
      <c r="H297" s="219">
        <v>150</v>
      </c>
      <c r="I297" s="220"/>
      <c r="J297" s="221">
        <f>ROUND(I297*H297,2)</f>
        <v>0</v>
      </c>
      <c r="K297" s="217" t="s">
        <v>19</v>
      </c>
      <c r="L297" s="47"/>
      <c r="M297" s="222" t="s">
        <v>19</v>
      </c>
      <c r="N297" s="223" t="s">
        <v>40</v>
      </c>
      <c r="O297" s="87"/>
      <c r="P297" s="224">
        <f>O297*H297</f>
        <v>0</v>
      </c>
      <c r="Q297" s="224">
        <v>0</v>
      </c>
      <c r="R297" s="224">
        <f>Q297*H297</f>
        <v>0</v>
      </c>
      <c r="S297" s="224">
        <v>0</v>
      </c>
      <c r="T297" s="225">
        <f>S297*H297</f>
        <v>0</v>
      </c>
      <c r="U297" s="41"/>
      <c r="V297" s="41"/>
      <c r="W297" s="41"/>
      <c r="X297" s="41"/>
      <c r="Y297" s="41"/>
      <c r="Z297" s="41"/>
      <c r="AA297" s="41"/>
      <c r="AB297" s="41"/>
      <c r="AC297" s="41"/>
      <c r="AD297" s="41"/>
      <c r="AE297" s="41"/>
      <c r="AR297" s="226" t="s">
        <v>200</v>
      </c>
      <c r="AT297" s="226" t="s">
        <v>195</v>
      </c>
      <c r="AU297" s="226" t="s">
        <v>78</v>
      </c>
      <c r="AY297" s="20" t="s">
        <v>193</v>
      </c>
      <c r="BE297" s="227">
        <f>IF(N297="základní",J297,0)</f>
        <v>0</v>
      </c>
      <c r="BF297" s="227">
        <f>IF(N297="snížená",J297,0)</f>
        <v>0</v>
      </c>
      <c r="BG297" s="227">
        <f>IF(N297="zákl. přenesená",J297,0)</f>
        <v>0</v>
      </c>
      <c r="BH297" s="227">
        <f>IF(N297="sníž. přenesená",J297,0)</f>
        <v>0</v>
      </c>
      <c r="BI297" s="227">
        <f>IF(N297="nulová",J297,0)</f>
        <v>0</v>
      </c>
      <c r="BJ297" s="20" t="s">
        <v>76</v>
      </c>
      <c r="BK297" s="227">
        <f>ROUND(I297*H297,2)</f>
        <v>0</v>
      </c>
      <c r="BL297" s="20" t="s">
        <v>200</v>
      </c>
      <c r="BM297" s="226" t="s">
        <v>4286</v>
      </c>
    </row>
    <row r="298" s="2" customFormat="1">
      <c r="A298" s="41"/>
      <c r="B298" s="42"/>
      <c r="C298" s="43"/>
      <c r="D298" s="228" t="s">
        <v>202</v>
      </c>
      <c r="E298" s="43"/>
      <c r="F298" s="229" t="s">
        <v>8600</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202</v>
      </c>
      <c r="AU298" s="20" t="s">
        <v>78</v>
      </c>
    </row>
    <row r="299" s="2" customFormat="1" ht="16.5" customHeight="1">
      <c r="A299" s="41"/>
      <c r="B299" s="42"/>
      <c r="C299" s="215" t="s">
        <v>921</v>
      </c>
      <c r="D299" s="215" t="s">
        <v>195</v>
      </c>
      <c r="E299" s="216" t="s">
        <v>8739</v>
      </c>
      <c r="F299" s="217" t="s">
        <v>8604</v>
      </c>
      <c r="G299" s="218" t="s">
        <v>326</v>
      </c>
      <c r="H299" s="219">
        <v>1</v>
      </c>
      <c r="I299" s="220"/>
      <c r="J299" s="221">
        <f>ROUND(I299*H299,2)</f>
        <v>0</v>
      </c>
      <c r="K299" s="217" t="s">
        <v>19</v>
      </c>
      <c r="L299" s="47"/>
      <c r="M299" s="222" t="s">
        <v>19</v>
      </c>
      <c r="N299" s="223" t="s">
        <v>40</v>
      </c>
      <c r="O299" s="87"/>
      <c r="P299" s="224">
        <f>O299*H299</f>
        <v>0</v>
      </c>
      <c r="Q299" s="224">
        <v>0</v>
      </c>
      <c r="R299" s="224">
        <f>Q299*H299</f>
        <v>0</v>
      </c>
      <c r="S299" s="224">
        <v>0</v>
      </c>
      <c r="T299" s="225">
        <f>S299*H299</f>
        <v>0</v>
      </c>
      <c r="U299" s="41"/>
      <c r="V299" s="41"/>
      <c r="W299" s="41"/>
      <c r="X299" s="41"/>
      <c r="Y299" s="41"/>
      <c r="Z299" s="41"/>
      <c r="AA299" s="41"/>
      <c r="AB299" s="41"/>
      <c r="AC299" s="41"/>
      <c r="AD299" s="41"/>
      <c r="AE299" s="41"/>
      <c r="AR299" s="226" t="s">
        <v>200</v>
      </c>
      <c r="AT299" s="226" t="s">
        <v>195</v>
      </c>
      <c r="AU299" s="226" t="s">
        <v>78</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4321</v>
      </c>
    </row>
    <row r="300" s="2" customFormat="1">
      <c r="A300" s="41"/>
      <c r="B300" s="42"/>
      <c r="C300" s="43"/>
      <c r="D300" s="228" t="s">
        <v>202</v>
      </c>
      <c r="E300" s="43"/>
      <c r="F300" s="229" t="s">
        <v>8604</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78</v>
      </c>
    </row>
    <row r="301" s="2" customFormat="1" ht="24.15" customHeight="1">
      <c r="A301" s="41"/>
      <c r="B301" s="42"/>
      <c r="C301" s="215" t="s">
        <v>2303</v>
      </c>
      <c r="D301" s="215" t="s">
        <v>195</v>
      </c>
      <c r="E301" s="216" t="s">
        <v>8740</v>
      </c>
      <c r="F301" s="217" t="s">
        <v>8608</v>
      </c>
      <c r="G301" s="218" t="s">
        <v>326</v>
      </c>
      <c r="H301" s="219">
        <v>1</v>
      </c>
      <c r="I301" s="220"/>
      <c r="J301" s="221">
        <f>ROUND(I301*H301,2)</f>
        <v>0</v>
      </c>
      <c r="K301" s="217" t="s">
        <v>19</v>
      </c>
      <c r="L301" s="47"/>
      <c r="M301" s="222" t="s">
        <v>19</v>
      </c>
      <c r="N301" s="223" t="s">
        <v>40</v>
      </c>
      <c r="O301" s="87"/>
      <c r="P301" s="224">
        <f>O301*H301</f>
        <v>0</v>
      </c>
      <c r="Q301" s="224">
        <v>0</v>
      </c>
      <c r="R301" s="224">
        <f>Q301*H301</f>
        <v>0</v>
      </c>
      <c r="S301" s="224">
        <v>0</v>
      </c>
      <c r="T301" s="225">
        <f>S301*H301</f>
        <v>0</v>
      </c>
      <c r="U301" s="41"/>
      <c r="V301" s="41"/>
      <c r="W301" s="41"/>
      <c r="X301" s="41"/>
      <c r="Y301" s="41"/>
      <c r="Z301" s="41"/>
      <c r="AA301" s="41"/>
      <c r="AB301" s="41"/>
      <c r="AC301" s="41"/>
      <c r="AD301" s="41"/>
      <c r="AE301" s="41"/>
      <c r="AR301" s="226" t="s">
        <v>200</v>
      </c>
      <c r="AT301" s="226" t="s">
        <v>195</v>
      </c>
      <c r="AU301" s="226" t="s">
        <v>78</v>
      </c>
      <c r="AY301" s="20" t="s">
        <v>193</v>
      </c>
      <c r="BE301" s="227">
        <f>IF(N301="základní",J301,0)</f>
        <v>0</v>
      </c>
      <c r="BF301" s="227">
        <f>IF(N301="snížená",J301,0)</f>
        <v>0</v>
      </c>
      <c r="BG301" s="227">
        <f>IF(N301="zákl. přenesená",J301,0)</f>
        <v>0</v>
      </c>
      <c r="BH301" s="227">
        <f>IF(N301="sníž. přenesená",J301,0)</f>
        <v>0</v>
      </c>
      <c r="BI301" s="227">
        <f>IF(N301="nulová",J301,0)</f>
        <v>0</v>
      </c>
      <c r="BJ301" s="20" t="s">
        <v>76</v>
      </c>
      <c r="BK301" s="227">
        <f>ROUND(I301*H301,2)</f>
        <v>0</v>
      </c>
      <c r="BL301" s="20" t="s">
        <v>200</v>
      </c>
      <c r="BM301" s="226" t="s">
        <v>4329</v>
      </c>
    </row>
    <row r="302" s="2" customFormat="1">
      <c r="A302" s="41"/>
      <c r="B302" s="42"/>
      <c r="C302" s="43"/>
      <c r="D302" s="228" t="s">
        <v>202</v>
      </c>
      <c r="E302" s="43"/>
      <c r="F302" s="229" t="s">
        <v>8608</v>
      </c>
      <c r="G302" s="43"/>
      <c r="H302" s="43"/>
      <c r="I302" s="230"/>
      <c r="J302" s="43"/>
      <c r="K302" s="43"/>
      <c r="L302" s="47"/>
      <c r="M302" s="231"/>
      <c r="N302" s="232"/>
      <c r="O302" s="87"/>
      <c r="P302" s="87"/>
      <c r="Q302" s="87"/>
      <c r="R302" s="87"/>
      <c r="S302" s="87"/>
      <c r="T302" s="88"/>
      <c r="U302" s="41"/>
      <c r="V302" s="41"/>
      <c r="W302" s="41"/>
      <c r="X302" s="41"/>
      <c r="Y302" s="41"/>
      <c r="Z302" s="41"/>
      <c r="AA302" s="41"/>
      <c r="AB302" s="41"/>
      <c r="AC302" s="41"/>
      <c r="AD302" s="41"/>
      <c r="AE302" s="41"/>
      <c r="AT302" s="20" t="s">
        <v>202</v>
      </c>
      <c r="AU302" s="20" t="s">
        <v>78</v>
      </c>
    </row>
    <row r="303" s="2" customFormat="1" ht="24.15" customHeight="1">
      <c r="A303" s="41"/>
      <c r="B303" s="42"/>
      <c r="C303" s="215" t="s">
        <v>2309</v>
      </c>
      <c r="D303" s="215" t="s">
        <v>195</v>
      </c>
      <c r="E303" s="216" t="s">
        <v>8741</v>
      </c>
      <c r="F303" s="217" t="s">
        <v>8610</v>
      </c>
      <c r="G303" s="218" t="s">
        <v>326</v>
      </c>
      <c r="H303" s="219">
        <v>1</v>
      </c>
      <c r="I303" s="220"/>
      <c r="J303" s="221">
        <f>ROUND(I303*H303,2)</f>
        <v>0</v>
      </c>
      <c r="K303" s="217" t="s">
        <v>19</v>
      </c>
      <c r="L303" s="47"/>
      <c r="M303" s="222" t="s">
        <v>19</v>
      </c>
      <c r="N303" s="223" t="s">
        <v>40</v>
      </c>
      <c r="O303" s="87"/>
      <c r="P303" s="224">
        <f>O303*H303</f>
        <v>0</v>
      </c>
      <c r="Q303" s="224">
        <v>0</v>
      </c>
      <c r="R303" s="224">
        <f>Q303*H303</f>
        <v>0</v>
      </c>
      <c r="S303" s="224">
        <v>0</v>
      </c>
      <c r="T303" s="225">
        <f>S303*H303</f>
        <v>0</v>
      </c>
      <c r="U303" s="41"/>
      <c r="V303" s="41"/>
      <c r="W303" s="41"/>
      <c r="X303" s="41"/>
      <c r="Y303" s="41"/>
      <c r="Z303" s="41"/>
      <c r="AA303" s="41"/>
      <c r="AB303" s="41"/>
      <c r="AC303" s="41"/>
      <c r="AD303" s="41"/>
      <c r="AE303" s="41"/>
      <c r="AR303" s="226" t="s">
        <v>200</v>
      </c>
      <c r="AT303" s="226" t="s">
        <v>195</v>
      </c>
      <c r="AU303" s="226" t="s">
        <v>78</v>
      </c>
      <c r="AY303" s="20" t="s">
        <v>193</v>
      </c>
      <c r="BE303" s="227">
        <f>IF(N303="základní",J303,0)</f>
        <v>0</v>
      </c>
      <c r="BF303" s="227">
        <f>IF(N303="snížená",J303,0)</f>
        <v>0</v>
      </c>
      <c r="BG303" s="227">
        <f>IF(N303="zákl. přenesená",J303,0)</f>
        <v>0</v>
      </c>
      <c r="BH303" s="227">
        <f>IF(N303="sníž. přenesená",J303,0)</f>
        <v>0</v>
      </c>
      <c r="BI303" s="227">
        <f>IF(N303="nulová",J303,0)</f>
        <v>0</v>
      </c>
      <c r="BJ303" s="20" t="s">
        <v>76</v>
      </c>
      <c r="BK303" s="227">
        <f>ROUND(I303*H303,2)</f>
        <v>0</v>
      </c>
      <c r="BL303" s="20" t="s">
        <v>200</v>
      </c>
      <c r="BM303" s="226" t="s">
        <v>4343</v>
      </c>
    </row>
    <row r="304" s="2" customFormat="1">
      <c r="A304" s="41"/>
      <c r="B304" s="42"/>
      <c r="C304" s="43"/>
      <c r="D304" s="228" t="s">
        <v>202</v>
      </c>
      <c r="E304" s="43"/>
      <c r="F304" s="229" t="s">
        <v>8610</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202</v>
      </c>
      <c r="AU304" s="20" t="s">
        <v>78</v>
      </c>
    </row>
    <row r="305" s="12" customFormat="1" ht="25.92" customHeight="1">
      <c r="A305" s="12"/>
      <c r="B305" s="199"/>
      <c r="C305" s="200"/>
      <c r="D305" s="201" t="s">
        <v>68</v>
      </c>
      <c r="E305" s="202" t="s">
        <v>8129</v>
      </c>
      <c r="F305" s="202" t="s">
        <v>8742</v>
      </c>
      <c r="G305" s="200"/>
      <c r="H305" s="200"/>
      <c r="I305" s="203"/>
      <c r="J305" s="204">
        <f>BK305</f>
        <v>0</v>
      </c>
      <c r="K305" s="200"/>
      <c r="L305" s="205"/>
      <c r="M305" s="206"/>
      <c r="N305" s="207"/>
      <c r="O305" s="207"/>
      <c r="P305" s="208">
        <f>SUM(P306:P317)</f>
        <v>0</v>
      </c>
      <c r="Q305" s="207"/>
      <c r="R305" s="208">
        <f>SUM(R306:R317)</f>
        <v>0</v>
      </c>
      <c r="S305" s="207"/>
      <c r="T305" s="209">
        <f>SUM(T306:T317)</f>
        <v>0</v>
      </c>
      <c r="U305" s="12"/>
      <c r="V305" s="12"/>
      <c r="W305" s="12"/>
      <c r="X305" s="12"/>
      <c r="Y305" s="12"/>
      <c r="Z305" s="12"/>
      <c r="AA305" s="12"/>
      <c r="AB305" s="12"/>
      <c r="AC305" s="12"/>
      <c r="AD305" s="12"/>
      <c r="AE305" s="12"/>
      <c r="AR305" s="210" t="s">
        <v>76</v>
      </c>
      <c r="AT305" s="211" t="s">
        <v>68</v>
      </c>
      <c r="AU305" s="211" t="s">
        <v>69</v>
      </c>
      <c r="AY305" s="210" t="s">
        <v>193</v>
      </c>
      <c r="BK305" s="212">
        <f>SUM(BK306:BK317)</f>
        <v>0</v>
      </c>
    </row>
    <row r="306" s="2" customFormat="1" ht="16.5" customHeight="1">
      <c r="A306" s="41"/>
      <c r="B306" s="42"/>
      <c r="C306" s="215" t="s">
        <v>2312</v>
      </c>
      <c r="D306" s="215" t="s">
        <v>195</v>
      </c>
      <c r="E306" s="216" t="s">
        <v>8743</v>
      </c>
      <c r="F306" s="217" t="s">
        <v>8473</v>
      </c>
      <c r="G306" s="218" t="s">
        <v>326</v>
      </c>
      <c r="H306" s="219">
        <v>1</v>
      </c>
      <c r="I306" s="220"/>
      <c r="J306" s="221">
        <f>ROUND(I306*H306,2)</f>
        <v>0</v>
      </c>
      <c r="K306" s="217" t="s">
        <v>19</v>
      </c>
      <c r="L306" s="47"/>
      <c r="M306" s="222" t="s">
        <v>19</v>
      </c>
      <c r="N306" s="223" t="s">
        <v>40</v>
      </c>
      <c r="O306" s="87"/>
      <c r="P306" s="224">
        <f>O306*H306</f>
        <v>0</v>
      </c>
      <c r="Q306" s="224">
        <v>0</v>
      </c>
      <c r="R306" s="224">
        <f>Q306*H306</f>
        <v>0</v>
      </c>
      <c r="S306" s="224">
        <v>0</v>
      </c>
      <c r="T306" s="225">
        <f>S306*H306</f>
        <v>0</v>
      </c>
      <c r="U306" s="41"/>
      <c r="V306" s="41"/>
      <c r="W306" s="41"/>
      <c r="X306" s="41"/>
      <c r="Y306" s="41"/>
      <c r="Z306" s="41"/>
      <c r="AA306" s="41"/>
      <c r="AB306" s="41"/>
      <c r="AC306" s="41"/>
      <c r="AD306" s="41"/>
      <c r="AE306" s="41"/>
      <c r="AR306" s="226" t="s">
        <v>200</v>
      </c>
      <c r="AT306" s="226" t="s">
        <v>195</v>
      </c>
      <c r="AU306" s="226" t="s">
        <v>76</v>
      </c>
      <c r="AY306" s="20" t="s">
        <v>193</v>
      </c>
      <c r="BE306" s="227">
        <f>IF(N306="základní",J306,0)</f>
        <v>0</v>
      </c>
      <c r="BF306" s="227">
        <f>IF(N306="snížená",J306,0)</f>
        <v>0</v>
      </c>
      <c r="BG306" s="227">
        <f>IF(N306="zákl. přenesená",J306,0)</f>
        <v>0</v>
      </c>
      <c r="BH306" s="227">
        <f>IF(N306="sníž. přenesená",J306,0)</f>
        <v>0</v>
      </c>
      <c r="BI306" s="227">
        <f>IF(N306="nulová",J306,0)</f>
        <v>0</v>
      </c>
      <c r="BJ306" s="20" t="s">
        <v>76</v>
      </c>
      <c r="BK306" s="227">
        <f>ROUND(I306*H306,2)</f>
        <v>0</v>
      </c>
      <c r="BL306" s="20" t="s">
        <v>200</v>
      </c>
      <c r="BM306" s="226" t="s">
        <v>4356</v>
      </c>
    </row>
    <row r="307" s="2" customFormat="1">
      <c r="A307" s="41"/>
      <c r="B307" s="42"/>
      <c r="C307" s="43"/>
      <c r="D307" s="228" t="s">
        <v>202</v>
      </c>
      <c r="E307" s="43"/>
      <c r="F307" s="229" t="s">
        <v>8473</v>
      </c>
      <c r="G307" s="43"/>
      <c r="H307" s="43"/>
      <c r="I307" s="230"/>
      <c r="J307" s="43"/>
      <c r="K307" s="43"/>
      <c r="L307" s="47"/>
      <c r="M307" s="231"/>
      <c r="N307" s="232"/>
      <c r="O307" s="87"/>
      <c r="P307" s="87"/>
      <c r="Q307" s="87"/>
      <c r="R307" s="87"/>
      <c r="S307" s="87"/>
      <c r="T307" s="88"/>
      <c r="U307" s="41"/>
      <c r="V307" s="41"/>
      <c r="W307" s="41"/>
      <c r="X307" s="41"/>
      <c r="Y307" s="41"/>
      <c r="Z307" s="41"/>
      <c r="AA307" s="41"/>
      <c r="AB307" s="41"/>
      <c r="AC307" s="41"/>
      <c r="AD307" s="41"/>
      <c r="AE307" s="41"/>
      <c r="AT307" s="20" t="s">
        <v>202</v>
      </c>
      <c r="AU307" s="20" t="s">
        <v>76</v>
      </c>
    </row>
    <row r="308" s="2" customFormat="1" ht="16.5" customHeight="1">
      <c r="A308" s="41"/>
      <c r="B308" s="42"/>
      <c r="C308" s="215" t="s">
        <v>2314</v>
      </c>
      <c r="D308" s="215" t="s">
        <v>195</v>
      </c>
      <c r="E308" s="216" t="s">
        <v>8744</v>
      </c>
      <c r="F308" s="217" t="s">
        <v>8745</v>
      </c>
      <c r="G308" s="218" t="s">
        <v>326</v>
      </c>
      <c r="H308" s="219">
        <v>1</v>
      </c>
      <c r="I308" s="220"/>
      <c r="J308" s="221">
        <f>ROUND(I308*H308,2)</f>
        <v>0</v>
      </c>
      <c r="K308" s="217" t="s">
        <v>19</v>
      </c>
      <c r="L308" s="47"/>
      <c r="M308" s="222" t="s">
        <v>19</v>
      </c>
      <c r="N308" s="223" t="s">
        <v>40</v>
      </c>
      <c r="O308" s="87"/>
      <c r="P308" s="224">
        <f>O308*H308</f>
        <v>0</v>
      </c>
      <c r="Q308" s="224">
        <v>0</v>
      </c>
      <c r="R308" s="224">
        <f>Q308*H308</f>
        <v>0</v>
      </c>
      <c r="S308" s="224">
        <v>0</v>
      </c>
      <c r="T308" s="225">
        <f>S308*H308</f>
        <v>0</v>
      </c>
      <c r="U308" s="41"/>
      <c r="V308" s="41"/>
      <c r="W308" s="41"/>
      <c r="X308" s="41"/>
      <c r="Y308" s="41"/>
      <c r="Z308" s="41"/>
      <c r="AA308" s="41"/>
      <c r="AB308" s="41"/>
      <c r="AC308" s="41"/>
      <c r="AD308" s="41"/>
      <c r="AE308" s="41"/>
      <c r="AR308" s="226" t="s">
        <v>200</v>
      </c>
      <c r="AT308" s="226" t="s">
        <v>195</v>
      </c>
      <c r="AU308" s="226" t="s">
        <v>76</v>
      </c>
      <c r="AY308" s="20" t="s">
        <v>193</v>
      </c>
      <c r="BE308" s="227">
        <f>IF(N308="základní",J308,0)</f>
        <v>0</v>
      </c>
      <c r="BF308" s="227">
        <f>IF(N308="snížená",J308,0)</f>
        <v>0</v>
      </c>
      <c r="BG308" s="227">
        <f>IF(N308="zákl. přenesená",J308,0)</f>
        <v>0</v>
      </c>
      <c r="BH308" s="227">
        <f>IF(N308="sníž. přenesená",J308,0)</f>
        <v>0</v>
      </c>
      <c r="BI308" s="227">
        <f>IF(N308="nulová",J308,0)</f>
        <v>0</v>
      </c>
      <c r="BJ308" s="20" t="s">
        <v>76</v>
      </c>
      <c r="BK308" s="227">
        <f>ROUND(I308*H308,2)</f>
        <v>0</v>
      </c>
      <c r="BL308" s="20" t="s">
        <v>200</v>
      </c>
      <c r="BM308" s="226" t="s">
        <v>4369</v>
      </c>
    </row>
    <row r="309" s="2" customFormat="1">
      <c r="A309" s="41"/>
      <c r="B309" s="42"/>
      <c r="C309" s="43"/>
      <c r="D309" s="228" t="s">
        <v>202</v>
      </c>
      <c r="E309" s="43"/>
      <c r="F309" s="229" t="s">
        <v>8745</v>
      </c>
      <c r="G309" s="43"/>
      <c r="H309" s="43"/>
      <c r="I309" s="230"/>
      <c r="J309" s="43"/>
      <c r="K309" s="43"/>
      <c r="L309" s="47"/>
      <c r="M309" s="231"/>
      <c r="N309" s="232"/>
      <c r="O309" s="87"/>
      <c r="P309" s="87"/>
      <c r="Q309" s="87"/>
      <c r="R309" s="87"/>
      <c r="S309" s="87"/>
      <c r="T309" s="88"/>
      <c r="U309" s="41"/>
      <c r="V309" s="41"/>
      <c r="W309" s="41"/>
      <c r="X309" s="41"/>
      <c r="Y309" s="41"/>
      <c r="Z309" s="41"/>
      <c r="AA309" s="41"/>
      <c r="AB309" s="41"/>
      <c r="AC309" s="41"/>
      <c r="AD309" s="41"/>
      <c r="AE309" s="41"/>
      <c r="AT309" s="20" t="s">
        <v>202</v>
      </c>
      <c r="AU309" s="20" t="s">
        <v>76</v>
      </c>
    </row>
    <row r="310" s="2" customFormat="1" ht="16.5" customHeight="1">
      <c r="A310" s="41"/>
      <c r="B310" s="42"/>
      <c r="C310" s="215" t="s">
        <v>2322</v>
      </c>
      <c r="D310" s="215" t="s">
        <v>195</v>
      </c>
      <c r="E310" s="216" t="s">
        <v>8746</v>
      </c>
      <c r="F310" s="217" t="s">
        <v>8747</v>
      </c>
      <c r="G310" s="218" t="s">
        <v>326</v>
      </c>
      <c r="H310" s="219">
        <v>1</v>
      </c>
      <c r="I310" s="220"/>
      <c r="J310" s="221">
        <f>ROUND(I310*H310,2)</f>
        <v>0</v>
      </c>
      <c r="K310" s="217" t="s">
        <v>19</v>
      </c>
      <c r="L310" s="47"/>
      <c r="M310" s="222" t="s">
        <v>19</v>
      </c>
      <c r="N310" s="223" t="s">
        <v>40</v>
      </c>
      <c r="O310" s="87"/>
      <c r="P310" s="224">
        <f>O310*H310</f>
        <v>0</v>
      </c>
      <c r="Q310" s="224">
        <v>0</v>
      </c>
      <c r="R310" s="224">
        <f>Q310*H310</f>
        <v>0</v>
      </c>
      <c r="S310" s="224">
        <v>0</v>
      </c>
      <c r="T310" s="225">
        <f>S310*H310</f>
        <v>0</v>
      </c>
      <c r="U310" s="41"/>
      <c r="V310" s="41"/>
      <c r="W310" s="41"/>
      <c r="X310" s="41"/>
      <c r="Y310" s="41"/>
      <c r="Z310" s="41"/>
      <c r="AA310" s="41"/>
      <c r="AB310" s="41"/>
      <c r="AC310" s="41"/>
      <c r="AD310" s="41"/>
      <c r="AE310" s="41"/>
      <c r="AR310" s="226" t="s">
        <v>200</v>
      </c>
      <c r="AT310" s="226" t="s">
        <v>195</v>
      </c>
      <c r="AU310" s="226" t="s">
        <v>76</v>
      </c>
      <c r="AY310" s="20" t="s">
        <v>193</v>
      </c>
      <c r="BE310" s="227">
        <f>IF(N310="základní",J310,0)</f>
        <v>0</v>
      </c>
      <c r="BF310" s="227">
        <f>IF(N310="snížená",J310,0)</f>
        <v>0</v>
      </c>
      <c r="BG310" s="227">
        <f>IF(N310="zákl. přenesená",J310,0)</f>
        <v>0</v>
      </c>
      <c r="BH310" s="227">
        <f>IF(N310="sníž. přenesená",J310,0)</f>
        <v>0</v>
      </c>
      <c r="BI310" s="227">
        <f>IF(N310="nulová",J310,0)</f>
        <v>0</v>
      </c>
      <c r="BJ310" s="20" t="s">
        <v>76</v>
      </c>
      <c r="BK310" s="227">
        <f>ROUND(I310*H310,2)</f>
        <v>0</v>
      </c>
      <c r="BL310" s="20" t="s">
        <v>200</v>
      </c>
      <c r="BM310" s="226" t="s">
        <v>4417</v>
      </c>
    </row>
    <row r="311" s="2" customFormat="1">
      <c r="A311" s="41"/>
      <c r="B311" s="42"/>
      <c r="C311" s="43"/>
      <c r="D311" s="228" t="s">
        <v>202</v>
      </c>
      <c r="E311" s="43"/>
      <c r="F311" s="229" t="s">
        <v>8747</v>
      </c>
      <c r="G311" s="43"/>
      <c r="H311" s="43"/>
      <c r="I311" s="230"/>
      <c r="J311" s="43"/>
      <c r="K311" s="43"/>
      <c r="L311" s="47"/>
      <c r="M311" s="231"/>
      <c r="N311" s="232"/>
      <c r="O311" s="87"/>
      <c r="P311" s="87"/>
      <c r="Q311" s="87"/>
      <c r="R311" s="87"/>
      <c r="S311" s="87"/>
      <c r="T311" s="88"/>
      <c r="U311" s="41"/>
      <c r="V311" s="41"/>
      <c r="W311" s="41"/>
      <c r="X311" s="41"/>
      <c r="Y311" s="41"/>
      <c r="Z311" s="41"/>
      <c r="AA311" s="41"/>
      <c r="AB311" s="41"/>
      <c r="AC311" s="41"/>
      <c r="AD311" s="41"/>
      <c r="AE311" s="41"/>
      <c r="AT311" s="20" t="s">
        <v>202</v>
      </c>
      <c r="AU311" s="20" t="s">
        <v>76</v>
      </c>
    </row>
    <row r="312" s="2" customFormat="1" ht="16.5" customHeight="1">
      <c r="A312" s="41"/>
      <c r="B312" s="42"/>
      <c r="C312" s="215" t="s">
        <v>2327</v>
      </c>
      <c r="D312" s="215" t="s">
        <v>195</v>
      </c>
      <c r="E312" s="216" t="s">
        <v>8748</v>
      </c>
      <c r="F312" s="217" t="s">
        <v>8749</v>
      </c>
      <c r="G312" s="218" t="s">
        <v>326</v>
      </c>
      <c r="H312" s="219">
        <v>1</v>
      </c>
      <c r="I312" s="220"/>
      <c r="J312" s="221">
        <f>ROUND(I312*H312,2)</f>
        <v>0</v>
      </c>
      <c r="K312" s="217" t="s">
        <v>19</v>
      </c>
      <c r="L312" s="47"/>
      <c r="M312" s="222" t="s">
        <v>19</v>
      </c>
      <c r="N312" s="223" t="s">
        <v>40</v>
      </c>
      <c r="O312" s="87"/>
      <c r="P312" s="224">
        <f>O312*H312</f>
        <v>0</v>
      </c>
      <c r="Q312" s="224">
        <v>0</v>
      </c>
      <c r="R312" s="224">
        <f>Q312*H312</f>
        <v>0</v>
      </c>
      <c r="S312" s="224">
        <v>0</v>
      </c>
      <c r="T312" s="225">
        <f>S312*H312</f>
        <v>0</v>
      </c>
      <c r="U312" s="41"/>
      <c r="V312" s="41"/>
      <c r="W312" s="41"/>
      <c r="X312" s="41"/>
      <c r="Y312" s="41"/>
      <c r="Z312" s="41"/>
      <c r="AA312" s="41"/>
      <c r="AB312" s="41"/>
      <c r="AC312" s="41"/>
      <c r="AD312" s="41"/>
      <c r="AE312" s="41"/>
      <c r="AR312" s="226" t="s">
        <v>200</v>
      </c>
      <c r="AT312" s="226" t="s">
        <v>195</v>
      </c>
      <c r="AU312" s="226" t="s">
        <v>76</v>
      </c>
      <c r="AY312" s="20" t="s">
        <v>193</v>
      </c>
      <c r="BE312" s="227">
        <f>IF(N312="základní",J312,0)</f>
        <v>0</v>
      </c>
      <c r="BF312" s="227">
        <f>IF(N312="snížená",J312,0)</f>
        <v>0</v>
      </c>
      <c r="BG312" s="227">
        <f>IF(N312="zákl. přenesená",J312,0)</f>
        <v>0</v>
      </c>
      <c r="BH312" s="227">
        <f>IF(N312="sníž. přenesená",J312,0)</f>
        <v>0</v>
      </c>
      <c r="BI312" s="227">
        <f>IF(N312="nulová",J312,0)</f>
        <v>0</v>
      </c>
      <c r="BJ312" s="20" t="s">
        <v>76</v>
      </c>
      <c r="BK312" s="227">
        <f>ROUND(I312*H312,2)</f>
        <v>0</v>
      </c>
      <c r="BL312" s="20" t="s">
        <v>200</v>
      </c>
      <c r="BM312" s="226" t="s">
        <v>4431</v>
      </c>
    </row>
    <row r="313" s="2" customFormat="1">
      <c r="A313" s="41"/>
      <c r="B313" s="42"/>
      <c r="C313" s="43"/>
      <c r="D313" s="228" t="s">
        <v>202</v>
      </c>
      <c r="E313" s="43"/>
      <c r="F313" s="229" t="s">
        <v>8749</v>
      </c>
      <c r="G313" s="43"/>
      <c r="H313" s="43"/>
      <c r="I313" s="230"/>
      <c r="J313" s="43"/>
      <c r="K313" s="43"/>
      <c r="L313" s="47"/>
      <c r="M313" s="231"/>
      <c r="N313" s="232"/>
      <c r="O313" s="87"/>
      <c r="P313" s="87"/>
      <c r="Q313" s="87"/>
      <c r="R313" s="87"/>
      <c r="S313" s="87"/>
      <c r="T313" s="88"/>
      <c r="U313" s="41"/>
      <c r="V313" s="41"/>
      <c r="W313" s="41"/>
      <c r="X313" s="41"/>
      <c r="Y313" s="41"/>
      <c r="Z313" s="41"/>
      <c r="AA313" s="41"/>
      <c r="AB313" s="41"/>
      <c r="AC313" s="41"/>
      <c r="AD313" s="41"/>
      <c r="AE313" s="41"/>
      <c r="AT313" s="20" t="s">
        <v>202</v>
      </c>
      <c r="AU313" s="20" t="s">
        <v>76</v>
      </c>
    </row>
    <row r="314" s="2" customFormat="1" ht="16.5" customHeight="1">
      <c r="A314" s="41"/>
      <c r="B314" s="42"/>
      <c r="C314" s="215" t="s">
        <v>2333</v>
      </c>
      <c r="D314" s="215" t="s">
        <v>195</v>
      </c>
      <c r="E314" s="216" t="s">
        <v>8750</v>
      </c>
      <c r="F314" s="217" t="s">
        <v>8751</v>
      </c>
      <c r="G314" s="218" t="s">
        <v>258</v>
      </c>
      <c r="H314" s="219">
        <v>8</v>
      </c>
      <c r="I314" s="220"/>
      <c r="J314" s="221">
        <f>ROUND(I314*H314,2)</f>
        <v>0</v>
      </c>
      <c r="K314" s="217" t="s">
        <v>19</v>
      </c>
      <c r="L314" s="47"/>
      <c r="M314" s="222" t="s">
        <v>19</v>
      </c>
      <c r="N314" s="223" t="s">
        <v>40</v>
      </c>
      <c r="O314" s="87"/>
      <c r="P314" s="224">
        <f>O314*H314</f>
        <v>0</v>
      </c>
      <c r="Q314" s="224">
        <v>0</v>
      </c>
      <c r="R314" s="224">
        <f>Q314*H314</f>
        <v>0</v>
      </c>
      <c r="S314" s="224">
        <v>0</v>
      </c>
      <c r="T314" s="225">
        <f>S314*H314</f>
        <v>0</v>
      </c>
      <c r="U314" s="41"/>
      <c r="V314" s="41"/>
      <c r="W314" s="41"/>
      <c r="X314" s="41"/>
      <c r="Y314" s="41"/>
      <c r="Z314" s="41"/>
      <c r="AA314" s="41"/>
      <c r="AB314" s="41"/>
      <c r="AC314" s="41"/>
      <c r="AD314" s="41"/>
      <c r="AE314" s="41"/>
      <c r="AR314" s="226" t="s">
        <v>200</v>
      </c>
      <c r="AT314" s="226" t="s">
        <v>195</v>
      </c>
      <c r="AU314" s="226" t="s">
        <v>76</v>
      </c>
      <c r="AY314" s="20" t="s">
        <v>193</v>
      </c>
      <c r="BE314" s="227">
        <f>IF(N314="základní",J314,0)</f>
        <v>0</v>
      </c>
      <c r="BF314" s="227">
        <f>IF(N314="snížená",J314,0)</f>
        <v>0</v>
      </c>
      <c r="BG314" s="227">
        <f>IF(N314="zákl. přenesená",J314,0)</f>
        <v>0</v>
      </c>
      <c r="BH314" s="227">
        <f>IF(N314="sníž. přenesená",J314,0)</f>
        <v>0</v>
      </c>
      <c r="BI314" s="227">
        <f>IF(N314="nulová",J314,0)</f>
        <v>0</v>
      </c>
      <c r="BJ314" s="20" t="s">
        <v>76</v>
      </c>
      <c r="BK314" s="227">
        <f>ROUND(I314*H314,2)</f>
        <v>0</v>
      </c>
      <c r="BL314" s="20" t="s">
        <v>200</v>
      </c>
      <c r="BM314" s="226" t="s">
        <v>4443</v>
      </c>
    </row>
    <row r="315" s="2" customFormat="1">
      <c r="A315" s="41"/>
      <c r="B315" s="42"/>
      <c r="C315" s="43"/>
      <c r="D315" s="228" t="s">
        <v>202</v>
      </c>
      <c r="E315" s="43"/>
      <c r="F315" s="229" t="s">
        <v>8751</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202</v>
      </c>
      <c r="AU315" s="20" t="s">
        <v>76</v>
      </c>
    </row>
    <row r="316" s="2" customFormat="1" ht="16.5" customHeight="1">
      <c r="A316" s="41"/>
      <c r="B316" s="42"/>
      <c r="C316" s="215" t="s">
        <v>2339</v>
      </c>
      <c r="D316" s="215" t="s">
        <v>195</v>
      </c>
      <c r="E316" s="216" t="s">
        <v>8752</v>
      </c>
      <c r="F316" s="217" t="s">
        <v>8753</v>
      </c>
      <c r="G316" s="218" t="s">
        <v>326</v>
      </c>
      <c r="H316" s="219">
        <v>1</v>
      </c>
      <c r="I316" s="220"/>
      <c r="J316" s="221">
        <f>ROUND(I316*H316,2)</f>
        <v>0</v>
      </c>
      <c r="K316" s="217" t="s">
        <v>19</v>
      </c>
      <c r="L316" s="47"/>
      <c r="M316" s="222" t="s">
        <v>19</v>
      </c>
      <c r="N316" s="223" t="s">
        <v>40</v>
      </c>
      <c r="O316" s="87"/>
      <c r="P316" s="224">
        <f>O316*H316</f>
        <v>0</v>
      </c>
      <c r="Q316" s="224">
        <v>0</v>
      </c>
      <c r="R316" s="224">
        <f>Q316*H316</f>
        <v>0</v>
      </c>
      <c r="S316" s="224">
        <v>0</v>
      </c>
      <c r="T316" s="225">
        <f>S316*H316</f>
        <v>0</v>
      </c>
      <c r="U316" s="41"/>
      <c r="V316" s="41"/>
      <c r="W316" s="41"/>
      <c r="X316" s="41"/>
      <c r="Y316" s="41"/>
      <c r="Z316" s="41"/>
      <c r="AA316" s="41"/>
      <c r="AB316" s="41"/>
      <c r="AC316" s="41"/>
      <c r="AD316" s="41"/>
      <c r="AE316" s="41"/>
      <c r="AR316" s="226" t="s">
        <v>200</v>
      </c>
      <c r="AT316" s="226" t="s">
        <v>195</v>
      </c>
      <c r="AU316" s="226" t="s">
        <v>76</v>
      </c>
      <c r="AY316" s="20" t="s">
        <v>193</v>
      </c>
      <c r="BE316" s="227">
        <f>IF(N316="základní",J316,0)</f>
        <v>0</v>
      </c>
      <c r="BF316" s="227">
        <f>IF(N316="snížená",J316,0)</f>
        <v>0</v>
      </c>
      <c r="BG316" s="227">
        <f>IF(N316="zákl. přenesená",J316,0)</f>
        <v>0</v>
      </c>
      <c r="BH316" s="227">
        <f>IF(N316="sníž. přenesená",J316,0)</f>
        <v>0</v>
      </c>
      <c r="BI316" s="227">
        <f>IF(N316="nulová",J316,0)</f>
        <v>0</v>
      </c>
      <c r="BJ316" s="20" t="s">
        <v>76</v>
      </c>
      <c r="BK316" s="227">
        <f>ROUND(I316*H316,2)</f>
        <v>0</v>
      </c>
      <c r="BL316" s="20" t="s">
        <v>200</v>
      </c>
      <c r="BM316" s="226" t="s">
        <v>4453</v>
      </c>
    </row>
    <row r="317" s="2" customFormat="1">
      <c r="A317" s="41"/>
      <c r="B317" s="42"/>
      <c r="C317" s="43"/>
      <c r="D317" s="228" t="s">
        <v>202</v>
      </c>
      <c r="E317" s="43"/>
      <c r="F317" s="229" t="s">
        <v>8753</v>
      </c>
      <c r="G317" s="43"/>
      <c r="H317" s="43"/>
      <c r="I317" s="230"/>
      <c r="J317" s="43"/>
      <c r="K317" s="43"/>
      <c r="L317" s="47"/>
      <c r="M317" s="295"/>
      <c r="N317" s="296"/>
      <c r="O317" s="297"/>
      <c r="P317" s="297"/>
      <c r="Q317" s="297"/>
      <c r="R317" s="297"/>
      <c r="S317" s="297"/>
      <c r="T317" s="298"/>
      <c r="U317" s="41"/>
      <c r="V317" s="41"/>
      <c r="W317" s="41"/>
      <c r="X317" s="41"/>
      <c r="Y317" s="41"/>
      <c r="Z317" s="41"/>
      <c r="AA317" s="41"/>
      <c r="AB317" s="41"/>
      <c r="AC317" s="41"/>
      <c r="AD317" s="41"/>
      <c r="AE317" s="41"/>
      <c r="AT317" s="20" t="s">
        <v>202</v>
      </c>
      <c r="AU317" s="20" t="s">
        <v>76</v>
      </c>
    </row>
    <row r="318" s="2" customFormat="1" ht="6.96" customHeight="1">
      <c r="A318" s="41"/>
      <c r="B318" s="62"/>
      <c r="C318" s="63"/>
      <c r="D318" s="63"/>
      <c r="E318" s="63"/>
      <c r="F318" s="63"/>
      <c r="G318" s="63"/>
      <c r="H318" s="63"/>
      <c r="I318" s="63"/>
      <c r="J318" s="63"/>
      <c r="K318" s="63"/>
      <c r="L318" s="47"/>
      <c r="M318" s="41"/>
      <c r="O318" s="41"/>
      <c r="P318" s="41"/>
      <c r="Q318" s="41"/>
      <c r="R318" s="41"/>
      <c r="S318" s="41"/>
      <c r="T318" s="41"/>
      <c r="U318" s="41"/>
      <c r="V318" s="41"/>
      <c r="W318" s="41"/>
      <c r="X318" s="41"/>
      <c r="Y318" s="41"/>
      <c r="Z318" s="41"/>
      <c r="AA318" s="41"/>
      <c r="AB318" s="41"/>
      <c r="AC318" s="41"/>
      <c r="AD318" s="41"/>
      <c r="AE318" s="41"/>
    </row>
  </sheetData>
  <sheetProtection sheet="1" autoFilter="0" formatColumns="0" formatRows="0" objects="1" scenarios="1" spinCount="100000" saltValue="BLo/3yROCYZfy0awdsxXLafsQhNHR/clQDEOnOWs3yAsPQK3nJncQpcSB1gSYMw8VNHTQOm0skCCEA2/khb2pQ==" hashValue="egJDqFWqaV0dVzZlgIM6jQtWwjC/EnrIwignPZyjVQXkfmn5i5pvur5Wms2II9IlG1fT4Kbb/QRoGIphhUpEZA==" algorithmName="SHA-512" password="97FE"/>
  <autoFilter ref="C93:K317"/>
  <mergeCells count="12">
    <mergeCell ref="E7:H7"/>
    <mergeCell ref="E9:H9"/>
    <mergeCell ref="E11:H11"/>
    <mergeCell ref="E20:H20"/>
    <mergeCell ref="E29:H29"/>
    <mergeCell ref="E50:H50"/>
    <mergeCell ref="E52:H52"/>
    <mergeCell ref="E54:H54"/>
    <mergeCell ref="E82:H82"/>
    <mergeCell ref="E84:H84"/>
    <mergeCell ref="E86:H86"/>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4.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122</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8754</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ROUND(J87,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ROUND((SUM(BE87:BE183)),  2)</f>
        <v>0</v>
      </c>
      <c r="G35" s="41"/>
      <c r="H35" s="41"/>
      <c r="I35" s="160">
        <v>0.20999999999999999</v>
      </c>
      <c r="J35" s="159">
        <f>ROUND(((SUM(BE87:BE183))*I35),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ROUND((SUM(BF87:BF183)),  2)</f>
        <v>0</v>
      </c>
      <c r="G36" s="41"/>
      <c r="H36" s="41"/>
      <c r="I36" s="160">
        <v>0.12</v>
      </c>
      <c r="J36" s="159">
        <f>ROUND(((SUM(BF87:BF183))*I36),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ROUND((SUM(BG87:BG183)),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ROUND((SUM(BH87:BH183)),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ROUND((SUM(BI87:BI183)),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D.1.4.7 - EPS</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J87</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8755</v>
      </c>
      <c r="E64" s="180"/>
      <c r="F64" s="180"/>
      <c r="G64" s="180"/>
      <c r="H64" s="180"/>
      <c r="I64" s="180"/>
      <c r="J64" s="181">
        <f>J88</f>
        <v>0</v>
      </c>
      <c r="K64" s="178"/>
      <c r="L64" s="182"/>
      <c r="S64" s="9"/>
      <c r="T64" s="9"/>
      <c r="U64" s="9"/>
      <c r="V64" s="9"/>
      <c r="W64" s="9"/>
      <c r="X64" s="9"/>
      <c r="Y64" s="9"/>
      <c r="Z64" s="9"/>
      <c r="AA64" s="9"/>
      <c r="AB64" s="9"/>
      <c r="AC64" s="9"/>
      <c r="AD64" s="9"/>
      <c r="AE64" s="9"/>
    </row>
    <row r="65" s="9" customFormat="1" ht="24.96" customHeight="1">
      <c r="A65" s="9"/>
      <c r="B65" s="177"/>
      <c r="C65" s="178"/>
      <c r="D65" s="179" t="s">
        <v>8756</v>
      </c>
      <c r="E65" s="180"/>
      <c r="F65" s="180"/>
      <c r="G65" s="180"/>
      <c r="H65" s="180"/>
      <c r="I65" s="180"/>
      <c r="J65" s="181">
        <f>J171</f>
        <v>0</v>
      </c>
      <c r="K65" s="178"/>
      <c r="L65" s="182"/>
      <c r="S65" s="9"/>
      <c r="T65" s="9"/>
      <c r="U65" s="9"/>
      <c r="V65" s="9"/>
      <c r="W65" s="9"/>
      <c r="X65" s="9"/>
      <c r="Y65" s="9"/>
      <c r="Z65" s="9"/>
      <c r="AA65" s="9"/>
      <c r="AB65" s="9"/>
      <c r="AC65" s="9"/>
      <c r="AD65" s="9"/>
      <c r="AE65" s="9"/>
    </row>
    <row r="66" s="2" customFormat="1" ht="21.84" customHeight="1">
      <c r="A66" s="41"/>
      <c r="B66" s="42"/>
      <c r="C66" s="43"/>
      <c r="D66" s="43"/>
      <c r="E66" s="43"/>
      <c r="F66" s="43"/>
      <c r="G66" s="43"/>
      <c r="H66" s="43"/>
      <c r="I66" s="43"/>
      <c r="J66" s="43"/>
      <c r="K66" s="43"/>
      <c r="L66" s="147"/>
      <c r="S66" s="41"/>
      <c r="T66" s="41"/>
      <c r="U66" s="41"/>
      <c r="V66" s="41"/>
      <c r="W66" s="41"/>
      <c r="X66" s="41"/>
      <c r="Y66" s="41"/>
      <c r="Z66" s="41"/>
      <c r="AA66" s="41"/>
      <c r="AB66" s="41"/>
      <c r="AC66" s="41"/>
      <c r="AD66" s="41"/>
      <c r="AE66" s="41"/>
    </row>
    <row r="67" s="2" customFormat="1" ht="6.96" customHeight="1">
      <c r="A67" s="41"/>
      <c r="B67" s="62"/>
      <c r="C67" s="63"/>
      <c r="D67" s="63"/>
      <c r="E67" s="63"/>
      <c r="F67" s="63"/>
      <c r="G67" s="63"/>
      <c r="H67" s="63"/>
      <c r="I67" s="63"/>
      <c r="J67" s="63"/>
      <c r="K67" s="63"/>
      <c r="L67" s="147"/>
      <c r="S67" s="41"/>
      <c r="T67" s="41"/>
      <c r="U67" s="41"/>
      <c r="V67" s="41"/>
      <c r="W67" s="41"/>
      <c r="X67" s="41"/>
      <c r="Y67" s="41"/>
      <c r="Z67" s="41"/>
      <c r="AA67" s="41"/>
      <c r="AB67" s="41"/>
      <c r="AC67" s="41"/>
      <c r="AD67" s="41"/>
      <c r="AE67" s="41"/>
    </row>
    <row r="71" s="2" customFormat="1" ht="6.96" customHeight="1">
      <c r="A71" s="41"/>
      <c r="B71" s="64"/>
      <c r="C71" s="65"/>
      <c r="D71" s="65"/>
      <c r="E71" s="65"/>
      <c r="F71" s="65"/>
      <c r="G71" s="65"/>
      <c r="H71" s="65"/>
      <c r="I71" s="65"/>
      <c r="J71" s="65"/>
      <c r="K71" s="65"/>
      <c r="L71" s="147"/>
      <c r="S71" s="41"/>
      <c r="T71" s="41"/>
      <c r="U71" s="41"/>
      <c r="V71" s="41"/>
      <c r="W71" s="41"/>
      <c r="X71" s="41"/>
      <c r="Y71" s="41"/>
      <c r="Z71" s="41"/>
      <c r="AA71" s="41"/>
      <c r="AB71" s="41"/>
      <c r="AC71" s="41"/>
      <c r="AD71" s="41"/>
      <c r="AE71" s="41"/>
    </row>
    <row r="72" s="2" customFormat="1" ht="24.96" customHeight="1">
      <c r="A72" s="41"/>
      <c r="B72" s="42"/>
      <c r="C72" s="26" t="s">
        <v>178</v>
      </c>
      <c r="D72" s="43"/>
      <c r="E72" s="43"/>
      <c r="F72" s="43"/>
      <c r="G72" s="43"/>
      <c r="H72" s="43"/>
      <c r="I72" s="43"/>
      <c r="J72" s="43"/>
      <c r="K72" s="43"/>
      <c r="L72" s="147"/>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12" customHeight="1">
      <c r="A74" s="41"/>
      <c r="B74" s="42"/>
      <c r="C74" s="35" t="s">
        <v>16</v>
      </c>
      <c r="D74" s="43"/>
      <c r="E74" s="43"/>
      <c r="F74" s="43"/>
      <c r="G74" s="43"/>
      <c r="H74" s="43"/>
      <c r="I74" s="43"/>
      <c r="J74" s="43"/>
      <c r="K74" s="43"/>
      <c r="L74" s="147"/>
      <c r="S74" s="41"/>
      <c r="T74" s="41"/>
      <c r="U74" s="41"/>
      <c r="V74" s="41"/>
      <c r="W74" s="41"/>
      <c r="X74" s="41"/>
      <c r="Y74" s="41"/>
      <c r="Z74" s="41"/>
      <c r="AA74" s="41"/>
      <c r="AB74" s="41"/>
      <c r="AC74" s="41"/>
      <c r="AD74" s="41"/>
      <c r="AE74" s="41"/>
    </row>
    <row r="75" s="2" customFormat="1" ht="16.5" customHeight="1">
      <c r="A75" s="41"/>
      <c r="B75" s="42"/>
      <c r="C75" s="43"/>
      <c r="D75" s="43"/>
      <c r="E75" s="172" t="str">
        <f>E7</f>
        <v>Tělocvična ZŠ TGM Poděbrady</v>
      </c>
      <c r="F75" s="35"/>
      <c r="G75" s="35"/>
      <c r="H75" s="35"/>
      <c r="I75" s="43"/>
      <c r="J75" s="43"/>
      <c r="K75" s="43"/>
      <c r="L75" s="147"/>
      <c r="S75" s="41"/>
      <c r="T75" s="41"/>
      <c r="U75" s="41"/>
      <c r="V75" s="41"/>
      <c r="W75" s="41"/>
      <c r="X75" s="41"/>
      <c r="Y75" s="41"/>
      <c r="Z75" s="41"/>
      <c r="AA75" s="41"/>
      <c r="AB75" s="41"/>
      <c r="AC75" s="41"/>
      <c r="AD75" s="41"/>
      <c r="AE75" s="41"/>
    </row>
    <row r="76" s="1" customFormat="1" ht="12" customHeight="1">
      <c r="B76" s="24"/>
      <c r="C76" s="35" t="s">
        <v>153</v>
      </c>
      <c r="D76" s="25"/>
      <c r="E76" s="25"/>
      <c r="F76" s="25"/>
      <c r="G76" s="25"/>
      <c r="H76" s="25"/>
      <c r="I76" s="25"/>
      <c r="J76" s="25"/>
      <c r="K76" s="25"/>
      <c r="L76" s="23"/>
    </row>
    <row r="77" s="2" customFormat="1" ht="16.5" customHeight="1">
      <c r="A77" s="41"/>
      <c r="B77" s="42"/>
      <c r="C77" s="43"/>
      <c r="D77" s="43"/>
      <c r="E77" s="172" t="s">
        <v>1254</v>
      </c>
      <c r="F77" s="43"/>
      <c r="G77" s="43"/>
      <c r="H77" s="43"/>
      <c r="I77" s="43"/>
      <c r="J77" s="43"/>
      <c r="K77" s="43"/>
      <c r="L77" s="147"/>
      <c r="S77" s="41"/>
      <c r="T77" s="41"/>
      <c r="U77" s="41"/>
      <c r="V77" s="41"/>
      <c r="W77" s="41"/>
      <c r="X77" s="41"/>
      <c r="Y77" s="41"/>
      <c r="Z77" s="41"/>
      <c r="AA77" s="41"/>
      <c r="AB77" s="41"/>
      <c r="AC77" s="41"/>
      <c r="AD77" s="41"/>
      <c r="AE77" s="41"/>
    </row>
    <row r="78" s="2" customFormat="1" ht="12" customHeight="1">
      <c r="A78" s="41"/>
      <c r="B78" s="42"/>
      <c r="C78" s="35" t="s">
        <v>155</v>
      </c>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6.5" customHeight="1">
      <c r="A79" s="41"/>
      <c r="B79" s="42"/>
      <c r="C79" s="43"/>
      <c r="D79" s="43"/>
      <c r="E79" s="72" t="str">
        <f>E11</f>
        <v>D.1.4.7 - EPS</v>
      </c>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21</v>
      </c>
      <c r="D81" s="43"/>
      <c r="E81" s="43"/>
      <c r="F81" s="30" t="str">
        <f>F14</f>
        <v xml:space="preserve"> </v>
      </c>
      <c r="G81" s="43"/>
      <c r="H81" s="43"/>
      <c r="I81" s="35" t="s">
        <v>23</v>
      </c>
      <c r="J81" s="75" t="str">
        <f>IF(J14="","",J14)</f>
        <v>26. 2. 2026</v>
      </c>
      <c r="K81" s="43"/>
      <c r="L81" s="147"/>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47"/>
      <c r="S82" s="41"/>
      <c r="T82" s="41"/>
      <c r="U82" s="41"/>
      <c r="V82" s="41"/>
      <c r="W82" s="41"/>
      <c r="X82" s="41"/>
      <c r="Y82" s="41"/>
      <c r="Z82" s="41"/>
      <c r="AA82" s="41"/>
      <c r="AB82" s="41"/>
      <c r="AC82" s="41"/>
      <c r="AD82" s="41"/>
      <c r="AE82" s="41"/>
    </row>
    <row r="83" s="2" customFormat="1" ht="15.15" customHeight="1">
      <c r="A83" s="41"/>
      <c r="B83" s="42"/>
      <c r="C83" s="35" t="s">
        <v>25</v>
      </c>
      <c r="D83" s="43"/>
      <c r="E83" s="43"/>
      <c r="F83" s="30" t="str">
        <f>E17</f>
        <v xml:space="preserve"> </v>
      </c>
      <c r="G83" s="43"/>
      <c r="H83" s="43"/>
      <c r="I83" s="35" t="s">
        <v>30</v>
      </c>
      <c r="J83" s="39" t="str">
        <f>E23</f>
        <v xml:space="preserve"> </v>
      </c>
      <c r="K83" s="43"/>
      <c r="L83" s="147"/>
      <c r="S83" s="41"/>
      <c r="T83" s="41"/>
      <c r="U83" s="41"/>
      <c r="V83" s="41"/>
      <c r="W83" s="41"/>
      <c r="X83" s="41"/>
      <c r="Y83" s="41"/>
      <c r="Z83" s="41"/>
      <c r="AA83" s="41"/>
      <c r="AB83" s="41"/>
      <c r="AC83" s="41"/>
      <c r="AD83" s="41"/>
      <c r="AE83" s="41"/>
    </row>
    <row r="84" s="2" customFormat="1" ht="15.15" customHeight="1">
      <c r="A84" s="41"/>
      <c r="B84" s="42"/>
      <c r="C84" s="35" t="s">
        <v>28</v>
      </c>
      <c r="D84" s="43"/>
      <c r="E84" s="43"/>
      <c r="F84" s="30" t="str">
        <f>IF(E20="","",E20)</f>
        <v>Vyplň údaj</v>
      </c>
      <c r="G84" s="43"/>
      <c r="H84" s="43"/>
      <c r="I84" s="35" t="s">
        <v>32</v>
      </c>
      <c r="J84" s="39" t="str">
        <f>E26</f>
        <v xml:space="preserve"> </v>
      </c>
      <c r="K84" s="43"/>
      <c r="L84" s="147"/>
      <c r="S84" s="41"/>
      <c r="T84" s="41"/>
      <c r="U84" s="41"/>
      <c r="V84" s="41"/>
      <c r="W84" s="41"/>
      <c r="X84" s="41"/>
      <c r="Y84" s="41"/>
      <c r="Z84" s="41"/>
      <c r="AA84" s="41"/>
      <c r="AB84" s="41"/>
      <c r="AC84" s="41"/>
      <c r="AD84" s="41"/>
      <c r="AE84" s="41"/>
    </row>
    <row r="85" s="2" customFormat="1" ht="10.32"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11" customFormat="1" ht="29.28" customHeight="1">
      <c r="A86" s="188"/>
      <c r="B86" s="189"/>
      <c r="C86" s="190" t="s">
        <v>179</v>
      </c>
      <c r="D86" s="191" t="s">
        <v>54</v>
      </c>
      <c r="E86" s="191" t="s">
        <v>50</v>
      </c>
      <c r="F86" s="191" t="s">
        <v>51</v>
      </c>
      <c r="G86" s="191" t="s">
        <v>180</v>
      </c>
      <c r="H86" s="191" t="s">
        <v>181</v>
      </c>
      <c r="I86" s="191" t="s">
        <v>182</v>
      </c>
      <c r="J86" s="191" t="s">
        <v>159</v>
      </c>
      <c r="K86" s="192" t="s">
        <v>183</v>
      </c>
      <c r="L86" s="193"/>
      <c r="M86" s="95" t="s">
        <v>19</v>
      </c>
      <c r="N86" s="96" t="s">
        <v>39</v>
      </c>
      <c r="O86" s="96" t="s">
        <v>184</v>
      </c>
      <c r="P86" s="96" t="s">
        <v>185</v>
      </c>
      <c r="Q86" s="96" t="s">
        <v>186</v>
      </c>
      <c r="R86" s="96" t="s">
        <v>187</v>
      </c>
      <c r="S86" s="96" t="s">
        <v>188</v>
      </c>
      <c r="T86" s="97" t="s">
        <v>189</v>
      </c>
      <c r="U86" s="188"/>
      <c r="V86" s="188"/>
      <c r="W86" s="188"/>
      <c r="X86" s="188"/>
      <c r="Y86" s="188"/>
      <c r="Z86" s="188"/>
      <c r="AA86" s="188"/>
      <c r="AB86" s="188"/>
      <c r="AC86" s="188"/>
      <c r="AD86" s="188"/>
      <c r="AE86" s="188"/>
    </row>
    <row r="87" s="2" customFormat="1" ht="22.8" customHeight="1">
      <c r="A87" s="41"/>
      <c r="B87" s="42"/>
      <c r="C87" s="102" t="s">
        <v>190</v>
      </c>
      <c r="D87" s="43"/>
      <c r="E87" s="43"/>
      <c r="F87" s="43"/>
      <c r="G87" s="43"/>
      <c r="H87" s="43"/>
      <c r="I87" s="43"/>
      <c r="J87" s="194">
        <f>BK87</f>
        <v>0</v>
      </c>
      <c r="K87" s="43"/>
      <c r="L87" s="47"/>
      <c r="M87" s="98"/>
      <c r="N87" s="195"/>
      <c r="O87" s="99"/>
      <c r="P87" s="196">
        <f>P88+P171</f>
        <v>0</v>
      </c>
      <c r="Q87" s="99"/>
      <c r="R87" s="196">
        <f>R88+R171</f>
        <v>0</v>
      </c>
      <c r="S87" s="99"/>
      <c r="T87" s="197">
        <f>T88+T171</f>
        <v>0</v>
      </c>
      <c r="U87" s="41"/>
      <c r="V87" s="41"/>
      <c r="W87" s="41"/>
      <c r="X87" s="41"/>
      <c r="Y87" s="41"/>
      <c r="Z87" s="41"/>
      <c r="AA87" s="41"/>
      <c r="AB87" s="41"/>
      <c r="AC87" s="41"/>
      <c r="AD87" s="41"/>
      <c r="AE87" s="41"/>
      <c r="AT87" s="20" t="s">
        <v>68</v>
      </c>
      <c r="AU87" s="20" t="s">
        <v>160</v>
      </c>
      <c r="BK87" s="198">
        <f>BK88+BK171</f>
        <v>0</v>
      </c>
    </row>
    <row r="88" s="12" customFormat="1" ht="25.92" customHeight="1">
      <c r="A88" s="12"/>
      <c r="B88" s="199"/>
      <c r="C88" s="200"/>
      <c r="D88" s="201" t="s">
        <v>68</v>
      </c>
      <c r="E88" s="202" t="s">
        <v>7072</v>
      </c>
      <c r="F88" s="202" t="s">
        <v>8757</v>
      </c>
      <c r="G88" s="200"/>
      <c r="H88" s="200"/>
      <c r="I88" s="203"/>
      <c r="J88" s="204">
        <f>BK88</f>
        <v>0</v>
      </c>
      <c r="K88" s="200"/>
      <c r="L88" s="205"/>
      <c r="M88" s="206"/>
      <c r="N88" s="207"/>
      <c r="O88" s="207"/>
      <c r="P88" s="208">
        <f>SUM(P89:P170)</f>
        <v>0</v>
      </c>
      <c r="Q88" s="207"/>
      <c r="R88" s="208">
        <f>SUM(R89:R170)</f>
        <v>0</v>
      </c>
      <c r="S88" s="207"/>
      <c r="T88" s="209">
        <f>SUM(T89:T170)</f>
        <v>0</v>
      </c>
      <c r="U88" s="12"/>
      <c r="V88" s="12"/>
      <c r="W88" s="12"/>
      <c r="X88" s="12"/>
      <c r="Y88" s="12"/>
      <c r="Z88" s="12"/>
      <c r="AA88" s="12"/>
      <c r="AB88" s="12"/>
      <c r="AC88" s="12"/>
      <c r="AD88" s="12"/>
      <c r="AE88" s="12"/>
      <c r="AR88" s="210" t="s">
        <v>76</v>
      </c>
      <c r="AT88" s="211" t="s">
        <v>68</v>
      </c>
      <c r="AU88" s="211" t="s">
        <v>69</v>
      </c>
      <c r="AY88" s="210" t="s">
        <v>193</v>
      </c>
      <c r="BK88" s="212">
        <f>SUM(BK89:BK170)</f>
        <v>0</v>
      </c>
    </row>
    <row r="89" s="2" customFormat="1" ht="16.5" customHeight="1">
      <c r="A89" s="41"/>
      <c r="B89" s="42"/>
      <c r="C89" s="215" t="s">
        <v>76</v>
      </c>
      <c r="D89" s="215" t="s">
        <v>195</v>
      </c>
      <c r="E89" s="216" t="s">
        <v>8758</v>
      </c>
      <c r="F89" s="217" t="s">
        <v>8759</v>
      </c>
      <c r="G89" s="218" t="s">
        <v>7202</v>
      </c>
      <c r="H89" s="219">
        <v>1</v>
      </c>
      <c r="I89" s="220"/>
      <c r="J89" s="221">
        <f>ROUND(I89*H89,2)</f>
        <v>0</v>
      </c>
      <c r="K89" s="217" t="s">
        <v>19</v>
      </c>
      <c r="L89" s="47"/>
      <c r="M89" s="222" t="s">
        <v>19</v>
      </c>
      <c r="N89" s="223" t="s">
        <v>40</v>
      </c>
      <c r="O89" s="87"/>
      <c r="P89" s="224">
        <f>O89*H89</f>
        <v>0</v>
      </c>
      <c r="Q89" s="224">
        <v>0</v>
      </c>
      <c r="R89" s="224">
        <f>Q89*H89</f>
        <v>0</v>
      </c>
      <c r="S89" s="224">
        <v>0</v>
      </c>
      <c r="T89" s="225">
        <f>S89*H89</f>
        <v>0</v>
      </c>
      <c r="U89" s="41"/>
      <c r="V89" s="41"/>
      <c r="W89" s="41"/>
      <c r="X89" s="41"/>
      <c r="Y89" s="41"/>
      <c r="Z89" s="41"/>
      <c r="AA89" s="41"/>
      <c r="AB89" s="41"/>
      <c r="AC89" s="41"/>
      <c r="AD89" s="41"/>
      <c r="AE89" s="41"/>
      <c r="AR89" s="226" t="s">
        <v>200</v>
      </c>
      <c r="AT89" s="226" t="s">
        <v>195</v>
      </c>
      <c r="AU89" s="226" t="s">
        <v>76</v>
      </c>
      <c r="AY89" s="20" t="s">
        <v>193</v>
      </c>
      <c r="BE89" s="227">
        <f>IF(N89="základní",J89,0)</f>
        <v>0</v>
      </c>
      <c r="BF89" s="227">
        <f>IF(N89="snížená",J89,0)</f>
        <v>0</v>
      </c>
      <c r="BG89" s="227">
        <f>IF(N89="zákl. přenesená",J89,0)</f>
        <v>0</v>
      </c>
      <c r="BH89" s="227">
        <f>IF(N89="sníž. přenesená",J89,0)</f>
        <v>0</v>
      </c>
      <c r="BI89" s="227">
        <f>IF(N89="nulová",J89,0)</f>
        <v>0</v>
      </c>
      <c r="BJ89" s="20" t="s">
        <v>76</v>
      </c>
      <c r="BK89" s="227">
        <f>ROUND(I89*H89,2)</f>
        <v>0</v>
      </c>
      <c r="BL89" s="20" t="s">
        <v>200</v>
      </c>
      <c r="BM89" s="226" t="s">
        <v>78</v>
      </c>
    </row>
    <row r="90" s="2" customFormat="1">
      <c r="A90" s="41"/>
      <c r="B90" s="42"/>
      <c r="C90" s="43"/>
      <c r="D90" s="228" t="s">
        <v>202</v>
      </c>
      <c r="E90" s="43"/>
      <c r="F90" s="229" t="s">
        <v>8760</v>
      </c>
      <c r="G90" s="43"/>
      <c r="H90" s="43"/>
      <c r="I90" s="230"/>
      <c r="J90" s="43"/>
      <c r="K90" s="43"/>
      <c r="L90" s="47"/>
      <c r="M90" s="231"/>
      <c r="N90" s="232"/>
      <c r="O90" s="87"/>
      <c r="P90" s="87"/>
      <c r="Q90" s="87"/>
      <c r="R90" s="87"/>
      <c r="S90" s="87"/>
      <c r="T90" s="88"/>
      <c r="U90" s="41"/>
      <c r="V90" s="41"/>
      <c r="W90" s="41"/>
      <c r="X90" s="41"/>
      <c r="Y90" s="41"/>
      <c r="Z90" s="41"/>
      <c r="AA90" s="41"/>
      <c r="AB90" s="41"/>
      <c r="AC90" s="41"/>
      <c r="AD90" s="41"/>
      <c r="AE90" s="41"/>
      <c r="AT90" s="20" t="s">
        <v>202</v>
      </c>
      <c r="AU90" s="20" t="s">
        <v>76</v>
      </c>
    </row>
    <row r="91" s="2" customFormat="1" ht="16.5" customHeight="1">
      <c r="A91" s="41"/>
      <c r="B91" s="42"/>
      <c r="C91" s="215" t="s">
        <v>78</v>
      </c>
      <c r="D91" s="215" t="s">
        <v>195</v>
      </c>
      <c r="E91" s="216" t="s">
        <v>8761</v>
      </c>
      <c r="F91" s="217" t="s">
        <v>8762</v>
      </c>
      <c r="G91" s="218" t="s">
        <v>7202</v>
      </c>
      <c r="H91" s="219">
        <v>2</v>
      </c>
      <c r="I91" s="220"/>
      <c r="J91" s="221">
        <f>ROUND(I91*H91,2)</f>
        <v>0</v>
      </c>
      <c r="K91" s="217" t="s">
        <v>19</v>
      </c>
      <c r="L91" s="47"/>
      <c r="M91" s="222" t="s">
        <v>19</v>
      </c>
      <c r="N91" s="223" t="s">
        <v>40</v>
      </c>
      <c r="O91" s="87"/>
      <c r="P91" s="224">
        <f>O91*H91</f>
        <v>0</v>
      </c>
      <c r="Q91" s="224">
        <v>0</v>
      </c>
      <c r="R91" s="224">
        <f>Q91*H91</f>
        <v>0</v>
      </c>
      <c r="S91" s="224">
        <v>0</v>
      </c>
      <c r="T91" s="225">
        <f>S91*H91</f>
        <v>0</v>
      </c>
      <c r="U91" s="41"/>
      <c r="V91" s="41"/>
      <c r="W91" s="41"/>
      <c r="X91" s="41"/>
      <c r="Y91" s="41"/>
      <c r="Z91" s="41"/>
      <c r="AA91" s="41"/>
      <c r="AB91" s="41"/>
      <c r="AC91" s="41"/>
      <c r="AD91" s="41"/>
      <c r="AE91" s="41"/>
      <c r="AR91" s="226" t="s">
        <v>200</v>
      </c>
      <c r="AT91" s="226" t="s">
        <v>195</v>
      </c>
      <c r="AU91" s="226" t="s">
        <v>76</v>
      </c>
      <c r="AY91" s="20" t="s">
        <v>193</v>
      </c>
      <c r="BE91" s="227">
        <f>IF(N91="základní",J91,0)</f>
        <v>0</v>
      </c>
      <c r="BF91" s="227">
        <f>IF(N91="snížená",J91,0)</f>
        <v>0</v>
      </c>
      <c r="BG91" s="227">
        <f>IF(N91="zákl. přenesená",J91,0)</f>
        <v>0</v>
      </c>
      <c r="BH91" s="227">
        <f>IF(N91="sníž. přenesená",J91,0)</f>
        <v>0</v>
      </c>
      <c r="BI91" s="227">
        <f>IF(N91="nulová",J91,0)</f>
        <v>0</v>
      </c>
      <c r="BJ91" s="20" t="s">
        <v>76</v>
      </c>
      <c r="BK91" s="227">
        <f>ROUND(I91*H91,2)</f>
        <v>0</v>
      </c>
      <c r="BL91" s="20" t="s">
        <v>200</v>
      </c>
      <c r="BM91" s="226" t="s">
        <v>200</v>
      </c>
    </row>
    <row r="92" s="2" customFormat="1">
      <c r="A92" s="41"/>
      <c r="B92" s="42"/>
      <c r="C92" s="43"/>
      <c r="D92" s="228" t="s">
        <v>202</v>
      </c>
      <c r="E92" s="43"/>
      <c r="F92" s="229" t="s">
        <v>8762</v>
      </c>
      <c r="G92" s="43"/>
      <c r="H92" s="43"/>
      <c r="I92" s="230"/>
      <c r="J92" s="43"/>
      <c r="K92" s="43"/>
      <c r="L92" s="47"/>
      <c r="M92" s="231"/>
      <c r="N92" s="232"/>
      <c r="O92" s="87"/>
      <c r="P92" s="87"/>
      <c r="Q92" s="87"/>
      <c r="R92" s="87"/>
      <c r="S92" s="87"/>
      <c r="T92" s="88"/>
      <c r="U92" s="41"/>
      <c r="V92" s="41"/>
      <c r="W92" s="41"/>
      <c r="X92" s="41"/>
      <c r="Y92" s="41"/>
      <c r="Z92" s="41"/>
      <c r="AA92" s="41"/>
      <c r="AB92" s="41"/>
      <c r="AC92" s="41"/>
      <c r="AD92" s="41"/>
      <c r="AE92" s="41"/>
      <c r="AT92" s="20" t="s">
        <v>202</v>
      </c>
      <c r="AU92" s="20" t="s">
        <v>76</v>
      </c>
    </row>
    <row r="93" s="2" customFormat="1" ht="16.5" customHeight="1">
      <c r="A93" s="41"/>
      <c r="B93" s="42"/>
      <c r="C93" s="215" t="s">
        <v>219</v>
      </c>
      <c r="D93" s="215" t="s">
        <v>195</v>
      </c>
      <c r="E93" s="216" t="s">
        <v>8763</v>
      </c>
      <c r="F93" s="217" t="s">
        <v>8764</v>
      </c>
      <c r="G93" s="218" t="s">
        <v>7202</v>
      </c>
      <c r="H93" s="219">
        <v>1</v>
      </c>
      <c r="I93" s="220"/>
      <c r="J93" s="221">
        <f>ROUND(I93*H93,2)</f>
        <v>0</v>
      </c>
      <c r="K93" s="217" t="s">
        <v>19</v>
      </c>
      <c r="L93" s="47"/>
      <c r="M93" s="222" t="s">
        <v>19</v>
      </c>
      <c r="N93" s="223" t="s">
        <v>40</v>
      </c>
      <c r="O93" s="87"/>
      <c r="P93" s="224">
        <f>O93*H93</f>
        <v>0</v>
      </c>
      <c r="Q93" s="224">
        <v>0</v>
      </c>
      <c r="R93" s="224">
        <f>Q93*H93</f>
        <v>0</v>
      </c>
      <c r="S93" s="224">
        <v>0</v>
      </c>
      <c r="T93" s="225">
        <f>S93*H93</f>
        <v>0</v>
      </c>
      <c r="U93" s="41"/>
      <c r="V93" s="41"/>
      <c r="W93" s="41"/>
      <c r="X93" s="41"/>
      <c r="Y93" s="41"/>
      <c r="Z93" s="41"/>
      <c r="AA93" s="41"/>
      <c r="AB93" s="41"/>
      <c r="AC93" s="41"/>
      <c r="AD93" s="41"/>
      <c r="AE93" s="41"/>
      <c r="AR93" s="226" t="s">
        <v>200</v>
      </c>
      <c r="AT93" s="226" t="s">
        <v>195</v>
      </c>
      <c r="AU93" s="226" t="s">
        <v>76</v>
      </c>
      <c r="AY93" s="20" t="s">
        <v>193</v>
      </c>
      <c r="BE93" s="227">
        <f>IF(N93="základní",J93,0)</f>
        <v>0</v>
      </c>
      <c r="BF93" s="227">
        <f>IF(N93="snížená",J93,0)</f>
        <v>0</v>
      </c>
      <c r="BG93" s="227">
        <f>IF(N93="zákl. přenesená",J93,0)</f>
        <v>0</v>
      </c>
      <c r="BH93" s="227">
        <f>IF(N93="sníž. přenesená",J93,0)</f>
        <v>0</v>
      </c>
      <c r="BI93" s="227">
        <f>IF(N93="nulová",J93,0)</f>
        <v>0</v>
      </c>
      <c r="BJ93" s="20" t="s">
        <v>76</v>
      </c>
      <c r="BK93" s="227">
        <f>ROUND(I93*H93,2)</f>
        <v>0</v>
      </c>
      <c r="BL93" s="20" t="s">
        <v>200</v>
      </c>
      <c r="BM93" s="226" t="s">
        <v>237</v>
      </c>
    </row>
    <row r="94" s="2" customFormat="1">
      <c r="A94" s="41"/>
      <c r="B94" s="42"/>
      <c r="C94" s="43"/>
      <c r="D94" s="228" t="s">
        <v>202</v>
      </c>
      <c r="E94" s="43"/>
      <c r="F94" s="229" t="s">
        <v>8764</v>
      </c>
      <c r="G94" s="43"/>
      <c r="H94" s="43"/>
      <c r="I94" s="230"/>
      <c r="J94" s="43"/>
      <c r="K94" s="43"/>
      <c r="L94" s="47"/>
      <c r="M94" s="231"/>
      <c r="N94" s="232"/>
      <c r="O94" s="87"/>
      <c r="P94" s="87"/>
      <c r="Q94" s="87"/>
      <c r="R94" s="87"/>
      <c r="S94" s="87"/>
      <c r="T94" s="88"/>
      <c r="U94" s="41"/>
      <c r="V94" s="41"/>
      <c r="W94" s="41"/>
      <c r="X94" s="41"/>
      <c r="Y94" s="41"/>
      <c r="Z94" s="41"/>
      <c r="AA94" s="41"/>
      <c r="AB94" s="41"/>
      <c r="AC94" s="41"/>
      <c r="AD94" s="41"/>
      <c r="AE94" s="41"/>
      <c r="AT94" s="20" t="s">
        <v>202</v>
      </c>
      <c r="AU94" s="20" t="s">
        <v>76</v>
      </c>
    </row>
    <row r="95" s="2" customFormat="1" ht="16.5" customHeight="1">
      <c r="A95" s="41"/>
      <c r="B95" s="42"/>
      <c r="C95" s="215" t="s">
        <v>200</v>
      </c>
      <c r="D95" s="215" t="s">
        <v>195</v>
      </c>
      <c r="E95" s="216" t="s">
        <v>8765</v>
      </c>
      <c r="F95" s="217" t="s">
        <v>8766</v>
      </c>
      <c r="G95" s="218" t="s">
        <v>7202</v>
      </c>
      <c r="H95" s="219">
        <v>1</v>
      </c>
      <c r="I95" s="220"/>
      <c r="J95" s="221">
        <f>ROUND(I95*H95,2)</f>
        <v>0</v>
      </c>
      <c r="K95" s="217" t="s">
        <v>19</v>
      </c>
      <c r="L95" s="47"/>
      <c r="M95" s="222" t="s">
        <v>19</v>
      </c>
      <c r="N95" s="223" t="s">
        <v>40</v>
      </c>
      <c r="O95" s="87"/>
      <c r="P95" s="224">
        <f>O95*H95</f>
        <v>0</v>
      </c>
      <c r="Q95" s="224">
        <v>0</v>
      </c>
      <c r="R95" s="224">
        <f>Q95*H95</f>
        <v>0</v>
      </c>
      <c r="S95" s="224">
        <v>0</v>
      </c>
      <c r="T95" s="225">
        <f>S95*H95</f>
        <v>0</v>
      </c>
      <c r="U95" s="41"/>
      <c r="V95" s="41"/>
      <c r="W95" s="41"/>
      <c r="X95" s="41"/>
      <c r="Y95" s="41"/>
      <c r="Z95" s="41"/>
      <c r="AA95" s="41"/>
      <c r="AB95" s="41"/>
      <c r="AC95" s="41"/>
      <c r="AD95" s="41"/>
      <c r="AE95" s="41"/>
      <c r="AR95" s="226" t="s">
        <v>200</v>
      </c>
      <c r="AT95" s="226" t="s">
        <v>195</v>
      </c>
      <c r="AU95" s="226" t="s">
        <v>76</v>
      </c>
      <c r="AY95" s="20" t="s">
        <v>193</v>
      </c>
      <c r="BE95" s="227">
        <f>IF(N95="základní",J95,0)</f>
        <v>0</v>
      </c>
      <c r="BF95" s="227">
        <f>IF(N95="snížená",J95,0)</f>
        <v>0</v>
      </c>
      <c r="BG95" s="227">
        <f>IF(N95="zákl. přenesená",J95,0)</f>
        <v>0</v>
      </c>
      <c r="BH95" s="227">
        <f>IF(N95="sníž. přenesená",J95,0)</f>
        <v>0</v>
      </c>
      <c r="BI95" s="227">
        <f>IF(N95="nulová",J95,0)</f>
        <v>0</v>
      </c>
      <c r="BJ95" s="20" t="s">
        <v>76</v>
      </c>
      <c r="BK95" s="227">
        <f>ROUND(I95*H95,2)</f>
        <v>0</v>
      </c>
      <c r="BL95" s="20" t="s">
        <v>200</v>
      </c>
      <c r="BM95" s="226" t="s">
        <v>265</v>
      </c>
    </row>
    <row r="96" s="2" customFormat="1">
      <c r="A96" s="41"/>
      <c r="B96" s="42"/>
      <c r="C96" s="43"/>
      <c r="D96" s="228" t="s">
        <v>202</v>
      </c>
      <c r="E96" s="43"/>
      <c r="F96" s="229" t="s">
        <v>8766</v>
      </c>
      <c r="G96" s="43"/>
      <c r="H96" s="43"/>
      <c r="I96" s="230"/>
      <c r="J96" s="43"/>
      <c r="K96" s="43"/>
      <c r="L96" s="47"/>
      <c r="M96" s="231"/>
      <c r="N96" s="232"/>
      <c r="O96" s="87"/>
      <c r="P96" s="87"/>
      <c r="Q96" s="87"/>
      <c r="R96" s="87"/>
      <c r="S96" s="87"/>
      <c r="T96" s="88"/>
      <c r="U96" s="41"/>
      <c r="V96" s="41"/>
      <c r="W96" s="41"/>
      <c r="X96" s="41"/>
      <c r="Y96" s="41"/>
      <c r="Z96" s="41"/>
      <c r="AA96" s="41"/>
      <c r="AB96" s="41"/>
      <c r="AC96" s="41"/>
      <c r="AD96" s="41"/>
      <c r="AE96" s="41"/>
      <c r="AT96" s="20" t="s">
        <v>202</v>
      </c>
      <c r="AU96" s="20" t="s">
        <v>76</v>
      </c>
    </row>
    <row r="97" s="2" customFormat="1" ht="16.5" customHeight="1">
      <c r="A97" s="41"/>
      <c r="B97" s="42"/>
      <c r="C97" s="215" t="s">
        <v>245</v>
      </c>
      <c r="D97" s="215" t="s">
        <v>195</v>
      </c>
      <c r="E97" s="216" t="s">
        <v>8767</v>
      </c>
      <c r="F97" s="217" t="s">
        <v>8768</v>
      </c>
      <c r="G97" s="218" t="s">
        <v>7202</v>
      </c>
      <c r="H97" s="219">
        <v>1</v>
      </c>
      <c r="I97" s="220"/>
      <c r="J97" s="221">
        <f>ROUND(I97*H97,2)</f>
        <v>0</v>
      </c>
      <c r="K97" s="217" t="s">
        <v>19</v>
      </c>
      <c r="L97" s="47"/>
      <c r="M97" s="222" t="s">
        <v>19</v>
      </c>
      <c r="N97" s="223" t="s">
        <v>40</v>
      </c>
      <c r="O97" s="87"/>
      <c r="P97" s="224">
        <f>O97*H97</f>
        <v>0</v>
      </c>
      <c r="Q97" s="224">
        <v>0</v>
      </c>
      <c r="R97" s="224">
        <f>Q97*H97</f>
        <v>0</v>
      </c>
      <c r="S97" s="224">
        <v>0</v>
      </c>
      <c r="T97" s="225">
        <f>S97*H97</f>
        <v>0</v>
      </c>
      <c r="U97" s="41"/>
      <c r="V97" s="41"/>
      <c r="W97" s="41"/>
      <c r="X97" s="41"/>
      <c r="Y97" s="41"/>
      <c r="Z97" s="41"/>
      <c r="AA97" s="41"/>
      <c r="AB97" s="41"/>
      <c r="AC97" s="41"/>
      <c r="AD97" s="41"/>
      <c r="AE97" s="41"/>
      <c r="AR97" s="226" t="s">
        <v>200</v>
      </c>
      <c r="AT97" s="226" t="s">
        <v>195</v>
      </c>
      <c r="AU97" s="226" t="s">
        <v>76</v>
      </c>
      <c r="AY97" s="20" t="s">
        <v>193</v>
      </c>
      <c r="BE97" s="227">
        <f>IF(N97="základní",J97,0)</f>
        <v>0</v>
      </c>
      <c r="BF97" s="227">
        <f>IF(N97="snížená",J97,0)</f>
        <v>0</v>
      </c>
      <c r="BG97" s="227">
        <f>IF(N97="zákl. přenesená",J97,0)</f>
        <v>0</v>
      </c>
      <c r="BH97" s="227">
        <f>IF(N97="sníž. přenesená",J97,0)</f>
        <v>0</v>
      </c>
      <c r="BI97" s="227">
        <f>IF(N97="nulová",J97,0)</f>
        <v>0</v>
      </c>
      <c r="BJ97" s="20" t="s">
        <v>76</v>
      </c>
      <c r="BK97" s="227">
        <f>ROUND(I97*H97,2)</f>
        <v>0</v>
      </c>
      <c r="BL97" s="20" t="s">
        <v>200</v>
      </c>
      <c r="BM97" s="226" t="s">
        <v>281</v>
      </c>
    </row>
    <row r="98" s="2" customFormat="1">
      <c r="A98" s="41"/>
      <c r="B98" s="42"/>
      <c r="C98" s="43"/>
      <c r="D98" s="228" t="s">
        <v>202</v>
      </c>
      <c r="E98" s="43"/>
      <c r="F98" s="229" t="s">
        <v>8768</v>
      </c>
      <c r="G98" s="43"/>
      <c r="H98" s="43"/>
      <c r="I98" s="230"/>
      <c r="J98" s="43"/>
      <c r="K98" s="43"/>
      <c r="L98" s="47"/>
      <c r="M98" s="231"/>
      <c r="N98" s="232"/>
      <c r="O98" s="87"/>
      <c r="P98" s="87"/>
      <c r="Q98" s="87"/>
      <c r="R98" s="87"/>
      <c r="S98" s="87"/>
      <c r="T98" s="88"/>
      <c r="U98" s="41"/>
      <c r="V98" s="41"/>
      <c r="W98" s="41"/>
      <c r="X98" s="41"/>
      <c r="Y98" s="41"/>
      <c r="Z98" s="41"/>
      <c r="AA98" s="41"/>
      <c r="AB98" s="41"/>
      <c r="AC98" s="41"/>
      <c r="AD98" s="41"/>
      <c r="AE98" s="41"/>
      <c r="AT98" s="20" t="s">
        <v>202</v>
      </c>
      <c r="AU98" s="20" t="s">
        <v>76</v>
      </c>
    </row>
    <row r="99" s="2" customFormat="1" ht="16.5" customHeight="1">
      <c r="A99" s="41"/>
      <c r="B99" s="42"/>
      <c r="C99" s="215" t="s">
        <v>237</v>
      </c>
      <c r="D99" s="215" t="s">
        <v>195</v>
      </c>
      <c r="E99" s="216" t="s">
        <v>8769</v>
      </c>
      <c r="F99" s="217" t="s">
        <v>8770</v>
      </c>
      <c r="G99" s="218" t="s">
        <v>7202</v>
      </c>
      <c r="H99" s="219">
        <v>1</v>
      </c>
      <c r="I99" s="220"/>
      <c r="J99" s="221">
        <f>ROUND(I99*H99,2)</f>
        <v>0</v>
      </c>
      <c r="K99" s="217" t="s">
        <v>19</v>
      </c>
      <c r="L99" s="47"/>
      <c r="M99" s="222" t="s">
        <v>19</v>
      </c>
      <c r="N99" s="223" t="s">
        <v>40</v>
      </c>
      <c r="O99" s="87"/>
      <c r="P99" s="224">
        <f>O99*H99</f>
        <v>0</v>
      </c>
      <c r="Q99" s="224">
        <v>0</v>
      </c>
      <c r="R99" s="224">
        <f>Q99*H99</f>
        <v>0</v>
      </c>
      <c r="S99" s="224">
        <v>0</v>
      </c>
      <c r="T99" s="225">
        <f>S99*H99</f>
        <v>0</v>
      </c>
      <c r="U99" s="41"/>
      <c r="V99" s="41"/>
      <c r="W99" s="41"/>
      <c r="X99" s="41"/>
      <c r="Y99" s="41"/>
      <c r="Z99" s="41"/>
      <c r="AA99" s="41"/>
      <c r="AB99" s="41"/>
      <c r="AC99" s="41"/>
      <c r="AD99" s="41"/>
      <c r="AE99" s="41"/>
      <c r="AR99" s="226" t="s">
        <v>200</v>
      </c>
      <c r="AT99" s="226" t="s">
        <v>195</v>
      </c>
      <c r="AU99" s="226" t="s">
        <v>76</v>
      </c>
      <c r="AY99" s="20" t="s">
        <v>193</v>
      </c>
      <c r="BE99" s="227">
        <f>IF(N99="základní",J99,0)</f>
        <v>0</v>
      </c>
      <c r="BF99" s="227">
        <f>IF(N99="snížená",J99,0)</f>
        <v>0</v>
      </c>
      <c r="BG99" s="227">
        <f>IF(N99="zákl. přenesená",J99,0)</f>
        <v>0</v>
      </c>
      <c r="BH99" s="227">
        <f>IF(N99="sníž. přenesená",J99,0)</f>
        <v>0</v>
      </c>
      <c r="BI99" s="227">
        <f>IF(N99="nulová",J99,0)</f>
        <v>0</v>
      </c>
      <c r="BJ99" s="20" t="s">
        <v>76</v>
      </c>
      <c r="BK99" s="227">
        <f>ROUND(I99*H99,2)</f>
        <v>0</v>
      </c>
      <c r="BL99" s="20" t="s">
        <v>200</v>
      </c>
      <c r="BM99" s="226" t="s">
        <v>8</v>
      </c>
    </row>
    <row r="100" s="2" customFormat="1">
      <c r="A100" s="41"/>
      <c r="B100" s="42"/>
      <c r="C100" s="43"/>
      <c r="D100" s="228" t="s">
        <v>202</v>
      </c>
      <c r="E100" s="43"/>
      <c r="F100" s="229" t="s">
        <v>8770</v>
      </c>
      <c r="G100" s="43"/>
      <c r="H100" s="43"/>
      <c r="I100" s="230"/>
      <c r="J100" s="43"/>
      <c r="K100" s="43"/>
      <c r="L100" s="47"/>
      <c r="M100" s="231"/>
      <c r="N100" s="232"/>
      <c r="O100" s="87"/>
      <c r="P100" s="87"/>
      <c r="Q100" s="87"/>
      <c r="R100" s="87"/>
      <c r="S100" s="87"/>
      <c r="T100" s="88"/>
      <c r="U100" s="41"/>
      <c r="V100" s="41"/>
      <c r="W100" s="41"/>
      <c r="X100" s="41"/>
      <c r="Y100" s="41"/>
      <c r="Z100" s="41"/>
      <c r="AA100" s="41"/>
      <c r="AB100" s="41"/>
      <c r="AC100" s="41"/>
      <c r="AD100" s="41"/>
      <c r="AE100" s="41"/>
      <c r="AT100" s="20" t="s">
        <v>202</v>
      </c>
      <c r="AU100" s="20" t="s">
        <v>76</v>
      </c>
    </row>
    <row r="101" s="2" customFormat="1" ht="16.5" customHeight="1">
      <c r="A101" s="41"/>
      <c r="B101" s="42"/>
      <c r="C101" s="215" t="s">
        <v>255</v>
      </c>
      <c r="D101" s="215" t="s">
        <v>195</v>
      </c>
      <c r="E101" s="216" t="s">
        <v>8771</v>
      </c>
      <c r="F101" s="217" t="s">
        <v>8772</v>
      </c>
      <c r="G101" s="218" t="s">
        <v>7202</v>
      </c>
      <c r="H101" s="219">
        <v>1</v>
      </c>
      <c r="I101" s="220"/>
      <c r="J101" s="221">
        <f>ROUND(I101*H101,2)</f>
        <v>0</v>
      </c>
      <c r="K101" s="217" t="s">
        <v>19</v>
      </c>
      <c r="L101" s="47"/>
      <c r="M101" s="222" t="s">
        <v>19</v>
      </c>
      <c r="N101" s="223" t="s">
        <v>40</v>
      </c>
      <c r="O101" s="87"/>
      <c r="P101" s="224">
        <f>O101*H101</f>
        <v>0</v>
      </c>
      <c r="Q101" s="224">
        <v>0</v>
      </c>
      <c r="R101" s="224">
        <f>Q101*H101</f>
        <v>0</v>
      </c>
      <c r="S101" s="224">
        <v>0</v>
      </c>
      <c r="T101" s="225">
        <f>S101*H101</f>
        <v>0</v>
      </c>
      <c r="U101" s="41"/>
      <c r="V101" s="41"/>
      <c r="W101" s="41"/>
      <c r="X101" s="41"/>
      <c r="Y101" s="41"/>
      <c r="Z101" s="41"/>
      <c r="AA101" s="41"/>
      <c r="AB101" s="41"/>
      <c r="AC101" s="41"/>
      <c r="AD101" s="41"/>
      <c r="AE101" s="41"/>
      <c r="AR101" s="226" t="s">
        <v>200</v>
      </c>
      <c r="AT101" s="226" t="s">
        <v>195</v>
      </c>
      <c r="AU101" s="226" t="s">
        <v>76</v>
      </c>
      <c r="AY101" s="20" t="s">
        <v>193</v>
      </c>
      <c r="BE101" s="227">
        <f>IF(N101="základní",J101,0)</f>
        <v>0</v>
      </c>
      <c r="BF101" s="227">
        <f>IF(N101="snížená",J101,0)</f>
        <v>0</v>
      </c>
      <c r="BG101" s="227">
        <f>IF(N101="zákl. přenesená",J101,0)</f>
        <v>0</v>
      </c>
      <c r="BH101" s="227">
        <f>IF(N101="sníž. přenesená",J101,0)</f>
        <v>0</v>
      </c>
      <c r="BI101" s="227">
        <f>IF(N101="nulová",J101,0)</f>
        <v>0</v>
      </c>
      <c r="BJ101" s="20" t="s">
        <v>76</v>
      </c>
      <c r="BK101" s="227">
        <f>ROUND(I101*H101,2)</f>
        <v>0</v>
      </c>
      <c r="BL101" s="20" t="s">
        <v>200</v>
      </c>
      <c r="BM101" s="226" t="s">
        <v>307</v>
      </c>
    </row>
    <row r="102" s="2" customFormat="1">
      <c r="A102" s="41"/>
      <c r="B102" s="42"/>
      <c r="C102" s="43"/>
      <c r="D102" s="228" t="s">
        <v>202</v>
      </c>
      <c r="E102" s="43"/>
      <c r="F102" s="229" t="s">
        <v>8773</v>
      </c>
      <c r="G102" s="43"/>
      <c r="H102" s="43"/>
      <c r="I102" s="230"/>
      <c r="J102" s="43"/>
      <c r="K102" s="43"/>
      <c r="L102" s="47"/>
      <c r="M102" s="231"/>
      <c r="N102" s="232"/>
      <c r="O102" s="87"/>
      <c r="P102" s="87"/>
      <c r="Q102" s="87"/>
      <c r="R102" s="87"/>
      <c r="S102" s="87"/>
      <c r="T102" s="88"/>
      <c r="U102" s="41"/>
      <c r="V102" s="41"/>
      <c r="W102" s="41"/>
      <c r="X102" s="41"/>
      <c r="Y102" s="41"/>
      <c r="Z102" s="41"/>
      <c r="AA102" s="41"/>
      <c r="AB102" s="41"/>
      <c r="AC102" s="41"/>
      <c r="AD102" s="41"/>
      <c r="AE102" s="41"/>
      <c r="AT102" s="20" t="s">
        <v>202</v>
      </c>
      <c r="AU102" s="20" t="s">
        <v>76</v>
      </c>
    </row>
    <row r="103" s="2" customFormat="1" ht="16.5" customHeight="1">
      <c r="A103" s="41"/>
      <c r="B103" s="42"/>
      <c r="C103" s="215" t="s">
        <v>265</v>
      </c>
      <c r="D103" s="215" t="s">
        <v>195</v>
      </c>
      <c r="E103" s="216" t="s">
        <v>8774</v>
      </c>
      <c r="F103" s="217" t="s">
        <v>8775</v>
      </c>
      <c r="G103" s="218" t="s">
        <v>7202</v>
      </c>
      <c r="H103" s="219">
        <v>1</v>
      </c>
      <c r="I103" s="220"/>
      <c r="J103" s="221">
        <f>ROUND(I103*H103,2)</f>
        <v>0</v>
      </c>
      <c r="K103" s="217" t="s">
        <v>19</v>
      </c>
      <c r="L103" s="47"/>
      <c r="M103" s="222" t="s">
        <v>19</v>
      </c>
      <c r="N103" s="223" t="s">
        <v>40</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200</v>
      </c>
      <c r="AT103" s="226" t="s">
        <v>195</v>
      </c>
      <c r="AU103" s="226" t="s">
        <v>76</v>
      </c>
      <c r="AY103" s="20" t="s">
        <v>193</v>
      </c>
      <c r="BE103" s="227">
        <f>IF(N103="základní",J103,0)</f>
        <v>0</v>
      </c>
      <c r="BF103" s="227">
        <f>IF(N103="snížená",J103,0)</f>
        <v>0</v>
      </c>
      <c r="BG103" s="227">
        <f>IF(N103="zákl. přenesená",J103,0)</f>
        <v>0</v>
      </c>
      <c r="BH103" s="227">
        <f>IF(N103="sníž. přenesená",J103,0)</f>
        <v>0</v>
      </c>
      <c r="BI103" s="227">
        <f>IF(N103="nulová",J103,0)</f>
        <v>0</v>
      </c>
      <c r="BJ103" s="20" t="s">
        <v>76</v>
      </c>
      <c r="BK103" s="227">
        <f>ROUND(I103*H103,2)</f>
        <v>0</v>
      </c>
      <c r="BL103" s="20" t="s">
        <v>200</v>
      </c>
      <c r="BM103" s="226" t="s">
        <v>323</v>
      </c>
    </row>
    <row r="104" s="2" customFormat="1">
      <c r="A104" s="41"/>
      <c r="B104" s="42"/>
      <c r="C104" s="43"/>
      <c r="D104" s="228" t="s">
        <v>202</v>
      </c>
      <c r="E104" s="43"/>
      <c r="F104" s="229" t="s">
        <v>8775</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202</v>
      </c>
      <c r="AU104" s="20" t="s">
        <v>76</v>
      </c>
    </row>
    <row r="105" s="2" customFormat="1" ht="37.8" customHeight="1">
      <c r="A105" s="41"/>
      <c r="B105" s="42"/>
      <c r="C105" s="215" t="s">
        <v>272</v>
      </c>
      <c r="D105" s="215" t="s">
        <v>195</v>
      </c>
      <c r="E105" s="216" t="s">
        <v>8776</v>
      </c>
      <c r="F105" s="217" t="s">
        <v>8777</v>
      </c>
      <c r="G105" s="218" t="s">
        <v>7202</v>
      </c>
      <c r="H105" s="219">
        <v>1</v>
      </c>
      <c r="I105" s="220"/>
      <c r="J105" s="221">
        <f>ROUND(I105*H105,2)</f>
        <v>0</v>
      </c>
      <c r="K105" s="217" t="s">
        <v>19</v>
      </c>
      <c r="L105" s="47"/>
      <c r="M105" s="222" t="s">
        <v>19</v>
      </c>
      <c r="N105" s="223" t="s">
        <v>40</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200</v>
      </c>
      <c r="AT105" s="226" t="s">
        <v>195</v>
      </c>
      <c r="AU105" s="226" t="s">
        <v>76</v>
      </c>
      <c r="AY105" s="20" t="s">
        <v>193</v>
      </c>
      <c r="BE105" s="227">
        <f>IF(N105="základní",J105,0)</f>
        <v>0</v>
      </c>
      <c r="BF105" s="227">
        <f>IF(N105="snížená",J105,0)</f>
        <v>0</v>
      </c>
      <c r="BG105" s="227">
        <f>IF(N105="zákl. přenesená",J105,0)</f>
        <v>0</v>
      </c>
      <c r="BH105" s="227">
        <f>IF(N105="sníž. přenesená",J105,0)</f>
        <v>0</v>
      </c>
      <c r="BI105" s="227">
        <f>IF(N105="nulová",J105,0)</f>
        <v>0</v>
      </c>
      <c r="BJ105" s="20" t="s">
        <v>76</v>
      </c>
      <c r="BK105" s="227">
        <f>ROUND(I105*H105,2)</f>
        <v>0</v>
      </c>
      <c r="BL105" s="20" t="s">
        <v>200</v>
      </c>
      <c r="BM105" s="226" t="s">
        <v>333</v>
      </c>
    </row>
    <row r="106" s="2" customFormat="1">
      <c r="A106" s="41"/>
      <c r="B106" s="42"/>
      <c r="C106" s="43"/>
      <c r="D106" s="228" t="s">
        <v>202</v>
      </c>
      <c r="E106" s="43"/>
      <c r="F106" s="229" t="s">
        <v>8778</v>
      </c>
      <c r="G106" s="43"/>
      <c r="H106" s="43"/>
      <c r="I106" s="230"/>
      <c r="J106" s="43"/>
      <c r="K106" s="43"/>
      <c r="L106" s="47"/>
      <c r="M106" s="231"/>
      <c r="N106" s="232"/>
      <c r="O106" s="87"/>
      <c r="P106" s="87"/>
      <c r="Q106" s="87"/>
      <c r="R106" s="87"/>
      <c r="S106" s="87"/>
      <c r="T106" s="88"/>
      <c r="U106" s="41"/>
      <c r="V106" s="41"/>
      <c r="W106" s="41"/>
      <c r="X106" s="41"/>
      <c r="Y106" s="41"/>
      <c r="Z106" s="41"/>
      <c r="AA106" s="41"/>
      <c r="AB106" s="41"/>
      <c r="AC106" s="41"/>
      <c r="AD106" s="41"/>
      <c r="AE106" s="41"/>
      <c r="AT106" s="20" t="s">
        <v>202</v>
      </c>
      <c r="AU106" s="20" t="s">
        <v>76</v>
      </c>
    </row>
    <row r="107" s="2" customFormat="1" ht="16.5" customHeight="1">
      <c r="A107" s="41"/>
      <c r="B107" s="42"/>
      <c r="C107" s="215" t="s">
        <v>281</v>
      </c>
      <c r="D107" s="215" t="s">
        <v>195</v>
      </c>
      <c r="E107" s="216" t="s">
        <v>8779</v>
      </c>
      <c r="F107" s="217" t="s">
        <v>8780</v>
      </c>
      <c r="G107" s="218" t="s">
        <v>7202</v>
      </c>
      <c r="H107" s="219">
        <v>1</v>
      </c>
      <c r="I107" s="220"/>
      <c r="J107" s="221">
        <f>ROUND(I107*H107,2)</f>
        <v>0</v>
      </c>
      <c r="K107" s="217" t="s">
        <v>19</v>
      </c>
      <c r="L107" s="47"/>
      <c r="M107" s="222" t="s">
        <v>19</v>
      </c>
      <c r="N107" s="223" t="s">
        <v>40</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200</v>
      </c>
      <c r="AT107" s="226" t="s">
        <v>195</v>
      </c>
      <c r="AU107" s="226" t="s">
        <v>76</v>
      </c>
      <c r="AY107" s="20" t="s">
        <v>193</v>
      </c>
      <c r="BE107" s="227">
        <f>IF(N107="základní",J107,0)</f>
        <v>0</v>
      </c>
      <c r="BF107" s="227">
        <f>IF(N107="snížená",J107,0)</f>
        <v>0</v>
      </c>
      <c r="BG107" s="227">
        <f>IF(N107="zákl. přenesená",J107,0)</f>
        <v>0</v>
      </c>
      <c r="BH107" s="227">
        <f>IF(N107="sníž. přenesená",J107,0)</f>
        <v>0</v>
      </c>
      <c r="BI107" s="227">
        <f>IF(N107="nulová",J107,0)</f>
        <v>0</v>
      </c>
      <c r="BJ107" s="20" t="s">
        <v>76</v>
      </c>
      <c r="BK107" s="227">
        <f>ROUND(I107*H107,2)</f>
        <v>0</v>
      </c>
      <c r="BL107" s="20" t="s">
        <v>200</v>
      </c>
      <c r="BM107" s="226" t="s">
        <v>346</v>
      </c>
    </row>
    <row r="108" s="2" customFormat="1">
      <c r="A108" s="41"/>
      <c r="B108" s="42"/>
      <c r="C108" s="43"/>
      <c r="D108" s="228" t="s">
        <v>202</v>
      </c>
      <c r="E108" s="43"/>
      <c r="F108" s="229" t="s">
        <v>8780</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202</v>
      </c>
      <c r="AU108" s="20" t="s">
        <v>76</v>
      </c>
    </row>
    <row r="109" s="2" customFormat="1" ht="24.15" customHeight="1">
      <c r="A109" s="41"/>
      <c r="B109" s="42"/>
      <c r="C109" s="215" t="s">
        <v>288</v>
      </c>
      <c r="D109" s="215" t="s">
        <v>195</v>
      </c>
      <c r="E109" s="216" t="s">
        <v>8781</v>
      </c>
      <c r="F109" s="217" t="s">
        <v>8782</v>
      </c>
      <c r="G109" s="218" t="s">
        <v>7202</v>
      </c>
      <c r="H109" s="219">
        <v>60</v>
      </c>
      <c r="I109" s="220"/>
      <c r="J109" s="221">
        <f>ROUND(I109*H109,2)</f>
        <v>0</v>
      </c>
      <c r="K109" s="217" t="s">
        <v>19</v>
      </c>
      <c r="L109" s="47"/>
      <c r="M109" s="222" t="s">
        <v>19</v>
      </c>
      <c r="N109" s="223" t="s">
        <v>40</v>
      </c>
      <c r="O109" s="87"/>
      <c r="P109" s="224">
        <f>O109*H109</f>
        <v>0</v>
      </c>
      <c r="Q109" s="224">
        <v>0</v>
      </c>
      <c r="R109" s="224">
        <f>Q109*H109</f>
        <v>0</v>
      </c>
      <c r="S109" s="224">
        <v>0</v>
      </c>
      <c r="T109" s="225">
        <f>S109*H109</f>
        <v>0</v>
      </c>
      <c r="U109" s="41"/>
      <c r="V109" s="41"/>
      <c r="W109" s="41"/>
      <c r="X109" s="41"/>
      <c r="Y109" s="41"/>
      <c r="Z109" s="41"/>
      <c r="AA109" s="41"/>
      <c r="AB109" s="41"/>
      <c r="AC109" s="41"/>
      <c r="AD109" s="41"/>
      <c r="AE109" s="41"/>
      <c r="AR109" s="226" t="s">
        <v>200</v>
      </c>
      <c r="AT109" s="226" t="s">
        <v>195</v>
      </c>
      <c r="AU109" s="226" t="s">
        <v>76</v>
      </c>
      <c r="AY109" s="20" t="s">
        <v>193</v>
      </c>
      <c r="BE109" s="227">
        <f>IF(N109="základní",J109,0)</f>
        <v>0</v>
      </c>
      <c r="BF109" s="227">
        <f>IF(N109="snížená",J109,0)</f>
        <v>0</v>
      </c>
      <c r="BG109" s="227">
        <f>IF(N109="zákl. přenesená",J109,0)</f>
        <v>0</v>
      </c>
      <c r="BH109" s="227">
        <f>IF(N109="sníž. přenesená",J109,0)</f>
        <v>0</v>
      </c>
      <c r="BI109" s="227">
        <f>IF(N109="nulová",J109,0)</f>
        <v>0</v>
      </c>
      <c r="BJ109" s="20" t="s">
        <v>76</v>
      </c>
      <c r="BK109" s="227">
        <f>ROUND(I109*H109,2)</f>
        <v>0</v>
      </c>
      <c r="BL109" s="20" t="s">
        <v>200</v>
      </c>
      <c r="BM109" s="226" t="s">
        <v>355</v>
      </c>
    </row>
    <row r="110" s="2" customFormat="1">
      <c r="A110" s="41"/>
      <c r="B110" s="42"/>
      <c r="C110" s="43"/>
      <c r="D110" s="228" t="s">
        <v>202</v>
      </c>
      <c r="E110" s="43"/>
      <c r="F110" s="229" t="s">
        <v>8782</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202</v>
      </c>
      <c r="AU110" s="20" t="s">
        <v>76</v>
      </c>
    </row>
    <row r="111" s="2" customFormat="1" ht="21.75" customHeight="1">
      <c r="A111" s="41"/>
      <c r="B111" s="42"/>
      <c r="C111" s="215" t="s">
        <v>8</v>
      </c>
      <c r="D111" s="215" t="s">
        <v>195</v>
      </c>
      <c r="E111" s="216" t="s">
        <v>8783</v>
      </c>
      <c r="F111" s="217" t="s">
        <v>8784</v>
      </c>
      <c r="G111" s="218" t="s">
        <v>7202</v>
      </c>
      <c r="H111" s="219">
        <v>13</v>
      </c>
      <c r="I111" s="220"/>
      <c r="J111" s="221">
        <f>ROUND(I111*H111,2)</f>
        <v>0</v>
      </c>
      <c r="K111" s="217" t="s">
        <v>19</v>
      </c>
      <c r="L111" s="47"/>
      <c r="M111" s="222" t="s">
        <v>19</v>
      </c>
      <c r="N111" s="223" t="s">
        <v>40</v>
      </c>
      <c r="O111" s="87"/>
      <c r="P111" s="224">
        <f>O111*H111</f>
        <v>0</v>
      </c>
      <c r="Q111" s="224">
        <v>0</v>
      </c>
      <c r="R111" s="224">
        <f>Q111*H111</f>
        <v>0</v>
      </c>
      <c r="S111" s="224">
        <v>0</v>
      </c>
      <c r="T111" s="225">
        <f>S111*H111</f>
        <v>0</v>
      </c>
      <c r="U111" s="41"/>
      <c r="V111" s="41"/>
      <c r="W111" s="41"/>
      <c r="X111" s="41"/>
      <c r="Y111" s="41"/>
      <c r="Z111" s="41"/>
      <c r="AA111" s="41"/>
      <c r="AB111" s="41"/>
      <c r="AC111" s="41"/>
      <c r="AD111" s="41"/>
      <c r="AE111" s="41"/>
      <c r="AR111" s="226" t="s">
        <v>200</v>
      </c>
      <c r="AT111" s="226" t="s">
        <v>195</v>
      </c>
      <c r="AU111" s="226" t="s">
        <v>76</v>
      </c>
      <c r="AY111" s="20" t="s">
        <v>193</v>
      </c>
      <c r="BE111" s="227">
        <f>IF(N111="základní",J111,0)</f>
        <v>0</v>
      </c>
      <c r="BF111" s="227">
        <f>IF(N111="snížená",J111,0)</f>
        <v>0</v>
      </c>
      <c r="BG111" s="227">
        <f>IF(N111="zákl. přenesená",J111,0)</f>
        <v>0</v>
      </c>
      <c r="BH111" s="227">
        <f>IF(N111="sníž. přenesená",J111,0)</f>
        <v>0</v>
      </c>
      <c r="BI111" s="227">
        <f>IF(N111="nulová",J111,0)</f>
        <v>0</v>
      </c>
      <c r="BJ111" s="20" t="s">
        <v>76</v>
      </c>
      <c r="BK111" s="227">
        <f>ROUND(I111*H111,2)</f>
        <v>0</v>
      </c>
      <c r="BL111" s="20" t="s">
        <v>200</v>
      </c>
      <c r="BM111" s="226" t="s">
        <v>369</v>
      </c>
    </row>
    <row r="112" s="2" customFormat="1">
      <c r="A112" s="41"/>
      <c r="B112" s="42"/>
      <c r="C112" s="43"/>
      <c r="D112" s="228" t="s">
        <v>202</v>
      </c>
      <c r="E112" s="43"/>
      <c r="F112" s="229" t="s">
        <v>8784</v>
      </c>
      <c r="G112" s="43"/>
      <c r="H112" s="43"/>
      <c r="I112" s="230"/>
      <c r="J112" s="43"/>
      <c r="K112" s="43"/>
      <c r="L112" s="47"/>
      <c r="M112" s="231"/>
      <c r="N112" s="232"/>
      <c r="O112" s="87"/>
      <c r="P112" s="87"/>
      <c r="Q112" s="87"/>
      <c r="R112" s="87"/>
      <c r="S112" s="87"/>
      <c r="T112" s="88"/>
      <c r="U112" s="41"/>
      <c r="V112" s="41"/>
      <c r="W112" s="41"/>
      <c r="X112" s="41"/>
      <c r="Y112" s="41"/>
      <c r="Z112" s="41"/>
      <c r="AA112" s="41"/>
      <c r="AB112" s="41"/>
      <c r="AC112" s="41"/>
      <c r="AD112" s="41"/>
      <c r="AE112" s="41"/>
      <c r="AT112" s="20" t="s">
        <v>202</v>
      </c>
      <c r="AU112" s="20" t="s">
        <v>76</v>
      </c>
    </row>
    <row r="113" s="2" customFormat="1" ht="21.75" customHeight="1">
      <c r="A113" s="41"/>
      <c r="B113" s="42"/>
      <c r="C113" s="215" t="s">
        <v>300</v>
      </c>
      <c r="D113" s="215" t="s">
        <v>195</v>
      </c>
      <c r="E113" s="216" t="s">
        <v>8785</v>
      </c>
      <c r="F113" s="217" t="s">
        <v>8786</v>
      </c>
      <c r="G113" s="218" t="s">
        <v>7202</v>
      </c>
      <c r="H113" s="219">
        <v>73</v>
      </c>
      <c r="I113" s="220"/>
      <c r="J113" s="221">
        <f>ROUND(I113*H113,2)</f>
        <v>0</v>
      </c>
      <c r="K113" s="217" t="s">
        <v>19</v>
      </c>
      <c r="L113" s="47"/>
      <c r="M113" s="222" t="s">
        <v>19</v>
      </c>
      <c r="N113" s="223" t="s">
        <v>40</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200</v>
      </c>
      <c r="AT113" s="226" t="s">
        <v>195</v>
      </c>
      <c r="AU113" s="226" t="s">
        <v>76</v>
      </c>
      <c r="AY113" s="20" t="s">
        <v>193</v>
      </c>
      <c r="BE113" s="227">
        <f>IF(N113="základní",J113,0)</f>
        <v>0</v>
      </c>
      <c r="BF113" s="227">
        <f>IF(N113="snížená",J113,0)</f>
        <v>0</v>
      </c>
      <c r="BG113" s="227">
        <f>IF(N113="zákl. přenesená",J113,0)</f>
        <v>0</v>
      </c>
      <c r="BH113" s="227">
        <f>IF(N113="sníž. přenesená",J113,0)</f>
        <v>0</v>
      </c>
      <c r="BI113" s="227">
        <f>IF(N113="nulová",J113,0)</f>
        <v>0</v>
      </c>
      <c r="BJ113" s="20" t="s">
        <v>76</v>
      </c>
      <c r="BK113" s="227">
        <f>ROUND(I113*H113,2)</f>
        <v>0</v>
      </c>
      <c r="BL113" s="20" t="s">
        <v>200</v>
      </c>
      <c r="BM113" s="226" t="s">
        <v>397</v>
      </c>
    </row>
    <row r="114" s="2" customFormat="1">
      <c r="A114" s="41"/>
      <c r="B114" s="42"/>
      <c r="C114" s="43"/>
      <c r="D114" s="228" t="s">
        <v>202</v>
      </c>
      <c r="E114" s="43"/>
      <c r="F114" s="229" t="s">
        <v>8786</v>
      </c>
      <c r="G114" s="43"/>
      <c r="H114" s="43"/>
      <c r="I114" s="230"/>
      <c r="J114" s="43"/>
      <c r="K114" s="43"/>
      <c r="L114" s="47"/>
      <c r="M114" s="231"/>
      <c r="N114" s="232"/>
      <c r="O114" s="87"/>
      <c r="P114" s="87"/>
      <c r="Q114" s="87"/>
      <c r="R114" s="87"/>
      <c r="S114" s="87"/>
      <c r="T114" s="88"/>
      <c r="U114" s="41"/>
      <c r="V114" s="41"/>
      <c r="W114" s="41"/>
      <c r="X114" s="41"/>
      <c r="Y114" s="41"/>
      <c r="Z114" s="41"/>
      <c r="AA114" s="41"/>
      <c r="AB114" s="41"/>
      <c r="AC114" s="41"/>
      <c r="AD114" s="41"/>
      <c r="AE114" s="41"/>
      <c r="AT114" s="20" t="s">
        <v>202</v>
      </c>
      <c r="AU114" s="20" t="s">
        <v>76</v>
      </c>
    </row>
    <row r="115" s="2" customFormat="1" ht="16.5" customHeight="1">
      <c r="A115" s="41"/>
      <c r="B115" s="42"/>
      <c r="C115" s="215" t="s">
        <v>307</v>
      </c>
      <c r="D115" s="215" t="s">
        <v>195</v>
      </c>
      <c r="E115" s="216" t="s">
        <v>8787</v>
      </c>
      <c r="F115" s="217" t="s">
        <v>8788</v>
      </c>
      <c r="G115" s="218" t="s">
        <v>7202</v>
      </c>
      <c r="H115" s="219">
        <v>11</v>
      </c>
      <c r="I115" s="220"/>
      <c r="J115" s="221">
        <f>ROUND(I115*H115,2)</f>
        <v>0</v>
      </c>
      <c r="K115" s="217" t="s">
        <v>19</v>
      </c>
      <c r="L115" s="47"/>
      <c r="M115" s="222" t="s">
        <v>19</v>
      </c>
      <c r="N115" s="223" t="s">
        <v>40</v>
      </c>
      <c r="O115" s="87"/>
      <c r="P115" s="224">
        <f>O115*H115</f>
        <v>0</v>
      </c>
      <c r="Q115" s="224">
        <v>0</v>
      </c>
      <c r="R115" s="224">
        <f>Q115*H115</f>
        <v>0</v>
      </c>
      <c r="S115" s="224">
        <v>0</v>
      </c>
      <c r="T115" s="225">
        <f>S115*H115</f>
        <v>0</v>
      </c>
      <c r="U115" s="41"/>
      <c r="V115" s="41"/>
      <c r="W115" s="41"/>
      <c r="X115" s="41"/>
      <c r="Y115" s="41"/>
      <c r="Z115" s="41"/>
      <c r="AA115" s="41"/>
      <c r="AB115" s="41"/>
      <c r="AC115" s="41"/>
      <c r="AD115" s="41"/>
      <c r="AE115" s="41"/>
      <c r="AR115" s="226" t="s">
        <v>200</v>
      </c>
      <c r="AT115" s="226" t="s">
        <v>195</v>
      </c>
      <c r="AU115" s="226" t="s">
        <v>76</v>
      </c>
      <c r="AY115" s="20" t="s">
        <v>193</v>
      </c>
      <c r="BE115" s="227">
        <f>IF(N115="základní",J115,0)</f>
        <v>0</v>
      </c>
      <c r="BF115" s="227">
        <f>IF(N115="snížená",J115,0)</f>
        <v>0</v>
      </c>
      <c r="BG115" s="227">
        <f>IF(N115="zákl. přenesená",J115,0)</f>
        <v>0</v>
      </c>
      <c r="BH115" s="227">
        <f>IF(N115="sníž. přenesená",J115,0)</f>
        <v>0</v>
      </c>
      <c r="BI115" s="227">
        <f>IF(N115="nulová",J115,0)</f>
        <v>0</v>
      </c>
      <c r="BJ115" s="20" t="s">
        <v>76</v>
      </c>
      <c r="BK115" s="227">
        <f>ROUND(I115*H115,2)</f>
        <v>0</v>
      </c>
      <c r="BL115" s="20" t="s">
        <v>200</v>
      </c>
      <c r="BM115" s="226" t="s">
        <v>413</v>
      </c>
    </row>
    <row r="116" s="2" customFormat="1">
      <c r="A116" s="41"/>
      <c r="B116" s="42"/>
      <c r="C116" s="43"/>
      <c r="D116" s="228" t="s">
        <v>202</v>
      </c>
      <c r="E116" s="43"/>
      <c r="F116" s="229" t="s">
        <v>8788</v>
      </c>
      <c r="G116" s="43"/>
      <c r="H116" s="43"/>
      <c r="I116" s="230"/>
      <c r="J116" s="43"/>
      <c r="K116" s="43"/>
      <c r="L116" s="47"/>
      <c r="M116" s="231"/>
      <c r="N116" s="232"/>
      <c r="O116" s="87"/>
      <c r="P116" s="87"/>
      <c r="Q116" s="87"/>
      <c r="R116" s="87"/>
      <c r="S116" s="87"/>
      <c r="T116" s="88"/>
      <c r="U116" s="41"/>
      <c r="V116" s="41"/>
      <c r="W116" s="41"/>
      <c r="X116" s="41"/>
      <c r="Y116" s="41"/>
      <c r="Z116" s="41"/>
      <c r="AA116" s="41"/>
      <c r="AB116" s="41"/>
      <c r="AC116" s="41"/>
      <c r="AD116" s="41"/>
      <c r="AE116" s="41"/>
      <c r="AT116" s="20" t="s">
        <v>202</v>
      </c>
      <c r="AU116" s="20" t="s">
        <v>76</v>
      </c>
    </row>
    <row r="117" s="2" customFormat="1" ht="21.75" customHeight="1">
      <c r="A117" s="41"/>
      <c r="B117" s="42"/>
      <c r="C117" s="215" t="s">
        <v>313</v>
      </c>
      <c r="D117" s="215" t="s">
        <v>195</v>
      </c>
      <c r="E117" s="216" t="s">
        <v>8789</v>
      </c>
      <c r="F117" s="217" t="s">
        <v>8790</v>
      </c>
      <c r="G117" s="218" t="s">
        <v>7202</v>
      </c>
      <c r="H117" s="219">
        <v>4</v>
      </c>
      <c r="I117" s="220"/>
      <c r="J117" s="221">
        <f>ROUND(I117*H117,2)</f>
        <v>0</v>
      </c>
      <c r="K117" s="217" t="s">
        <v>19</v>
      </c>
      <c r="L117" s="47"/>
      <c r="M117" s="222" t="s">
        <v>19</v>
      </c>
      <c r="N117" s="223" t="s">
        <v>40</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200</v>
      </c>
      <c r="AT117" s="226" t="s">
        <v>195</v>
      </c>
      <c r="AU117" s="226" t="s">
        <v>76</v>
      </c>
      <c r="AY117" s="20" t="s">
        <v>193</v>
      </c>
      <c r="BE117" s="227">
        <f>IF(N117="základní",J117,0)</f>
        <v>0</v>
      </c>
      <c r="BF117" s="227">
        <f>IF(N117="snížená",J117,0)</f>
        <v>0</v>
      </c>
      <c r="BG117" s="227">
        <f>IF(N117="zákl. přenesená",J117,0)</f>
        <v>0</v>
      </c>
      <c r="BH117" s="227">
        <f>IF(N117="sníž. přenesená",J117,0)</f>
        <v>0</v>
      </c>
      <c r="BI117" s="227">
        <f>IF(N117="nulová",J117,0)</f>
        <v>0</v>
      </c>
      <c r="BJ117" s="20" t="s">
        <v>76</v>
      </c>
      <c r="BK117" s="227">
        <f>ROUND(I117*H117,2)</f>
        <v>0</v>
      </c>
      <c r="BL117" s="20" t="s">
        <v>200</v>
      </c>
      <c r="BM117" s="226" t="s">
        <v>434</v>
      </c>
    </row>
    <row r="118" s="2" customFormat="1">
      <c r="A118" s="41"/>
      <c r="B118" s="42"/>
      <c r="C118" s="43"/>
      <c r="D118" s="228" t="s">
        <v>202</v>
      </c>
      <c r="E118" s="43"/>
      <c r="F118" s="229" t="s">
        <v>8790</v>
      </c>
      <c r="G118" s="43"/>
      <c r="H118" s="43"/>
      <c r="I118" s="230"/>
      <c r="J118" s="43"/>
      <c r="K118" s="43"/>
      <c r="L118" s="47"/>
      <c r="M118" s="231"/>
      <c r="N118" s="232"/>
      <c r="O118" s="87"/>
      <c r="P118" s="87"/>
      <c r="Q118" s="87"/>
      <c r="R118" s="87"/>
      <c r="S118" s="87"/>
      <c r="T118" s="88"/>
      <c r="U118" s="41"/>
      <c r="V118" s="41"/>
      <c r="W118" s="41"/>
      <c r="X118" s="41"/>
      <c r="Y118" s="41"/>
      <c r="Z118" s="41"/>
      <c r="AA118" s="41"/>
      <c r="AB118" s="41"/>
      <c r="AC118" s="41"/>
      <c r="AD118" s="41"/>
      <c r="AE118" s="41"/>
      <c r="AT118" s="20" t="s">
        <v>202</v>
      </c>
      <c r="AU118" s="20" t="s">
        <v>76</v>
      </c>
    </row>
    <row r="119" s="2" customFormat="1" ht="16.5" customHeight="1">
      <c r="A119" s="41"/>
      <c r="B119" s="42"/>
      <c r="C119" s="215" t="s">
        <v>323</v>
      </c>
      <c r="D119" s="215" t="s">
        <v>195</v>
      </c>
      <c r="E119" s="216" t="s">
        <v>8791</v>
      </c>
      <c r="F119" s="217" t="s">
        <v>8792</v>
      </c>
      <c r="G119" s="218" t="s">
        <v>7202</v>
      </c>
      <c r="H119" s="219">
        <v>15</v>
      </c>
      <c r="I119" s="220"/>
      <c r="J119" s="221">
        <f>ROUND(I119*H119,2)</f>
        <v>0</v>
      </c>
      <c r="K119" s="217" t="s">
        <v>19</v>
      </c>
      <c r="L119" s="47"/>
      <c r="M119" s="222" t="s">
        <v>19</v>
      </c>
      <c r="N119" s="223" t="s">
        <v>40</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200</v>
      </c>
      <c r="AT119" s="226" t="s">
        <v>195</v>
      </c>
      <c r="AU119" s="226" t="s">
        <v>76</v>
      </c>
      <c r="AY119" s="20" t="s">
        <v>193</v>
      </c>
      <c r="BE119" s="227">
        <f>IF(N119="základní",J119,0)</f>
        <v>0</v>
      </c>
      <c r="BF119" s="227">
        <f>IF(N119="snížená",J119,0)</f>
        <v>0</v>
      </c>
      <c r="BG119" s="227">
        <f>IF(N119="zákl. přenesená",J119,0)</f>
        <v>0</v>
      </c>
      <c r="BH119" s="227">
        <f>IF(N119="sníž. přenesená",J119,0)</f>
        <v>0</v>
      </c>
      <c r="BI119" s="227">
        <f>IF(N119="nulová",J119,0)</f>
        <v>0</v>
      </c>
      <c r="BJ119" s="20" t="s">
        <v>76</v>
      </c>
      <c r="BK119" s="227">
        <f>ROUND(I119*H119,2)</f>
        <v>0</v>
      </c>
      <c r="BL119" s="20" t="s">
        <v>200</v>
      </c>
      <c r="BM119" s="226" t="s">
        <v>449</v>
      </c>
    </row>
    <row r="120" s="2" customFormat="1">
      <c r="A120" s="41"/>
      <c r="B120" s="42"/>
      <c r="C120" s="43"/>
      <c r="D120" s="228" t="s">
        <v>202</v>
      </c>
      <c r="E120" s="43"/>
      <c r="F120" s="229" t="s">
        <v>8792</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202</v>
      </c>
      <c r="AU120" s="20" t="s">
        <v>76</v>
      </c>
    </row>
    <row r="121" s="2" customFormat="1" ht="16.5" customHeight="1">
      <c r="A121" s="41"/>
      <c r="B121" s="42"/>
      <c r="C121" s="215" t="s">
        <v>329</v>
      </c>
      <c r="D121" s="215" t="s">
        <v>195</v>
      </c>
      <c r="E121" s="216" t="s">
        <v>8793</v>
      </c>
      <c r="F121" s="217" t="s">
        <v>8794</v>
      </c>
      <c r="G121" s="218" t="s">
        <v>7202</v>
      </c>
      <c r="H121" s="219">
        <v>3</v>
      </c>
      <c r="I121" s="220"/>
      <c r="J121" s="221">
        <f>ROUND(I121*H121,2)</f>
        <v>0</v>
      </c>
      <c r="K121" s="217" t="s">
        <v>19</v>
      </c>
      <c r="L121" s="47"/>
      <c r="M121" s="222" t="s">
        <v>19</v>
      </c>
      <c r="N121" s="223" t="s">
        <v>40</v>
      </c>
      <c r="O121" s="87"/>
      <c r="P121" s="224">
        <f>O121*H121</f>
        <v>0</v>
      </c>
      <c r="Q121" s="224">
        <v>0</v>
      </c>
      <c r="R121" s="224">
        <f>Q121*H121</f>
        <v>0</v>
      </c>
      <c r="S121" s="224">
        <v>0</v>
      </c>
      <c r="T121" s="225">
        <f>S121*H121</f>
        <v>0</v>
      </c>
      <c r="U121" s="41"/>
      <c r="V121" s="41"/>
      <c r="W121" s="41"/>
      <c r="X121" s="41"/>
      <c r="Y121" s="41"/>
      <c r="Z121" s="41"/>
      <c r="AA121" s="41"/>
      <c r="AB121" s="41"/>
      <c r="AC121" s="41"/>
      <c r="AD121" s="41"/>
      <c r="AE121" s="41"/>
      <c r="AR121" s="226" t="s">
        <v>200</v>
      </c>
      <c r="AT121" s="226" t="s">
        <v>195</v>
      </c>
      <c r="AU121" s="226" t="s">
        <v>76</v>
      </c>
      <c r="AY121" s="20" t="s">
        <v>193</v>
      </c>
      <c r="BE121" s="227">
        <f>IF(N121="základní",J121,0)</f>
        <v>0</v>
      </c>
      <c r="BF121" s="227">
        <f>IF(N121="snížená",J121,0)</f>
        <v>0</v>
      </c>
      <c r="BG121" s="227">
        <f>IF(N121="zákl. přenesená",J121,0)</f>
        <v>0</v>
      </c>
      <c r="BH121" s="227">
        <f>IF(N121="sníž. přenesená",J121,0)</f>
        <v>0</v>
      </c>
      <c r="BI121" s="227">
        <f>IF(N121="nulová",J121,0)</f>
        <v>0</v>
      </c>
      <c r="BJ121" s="20" t="s">
        <v>76</v>
      </c>
      <c r="BK121" s="227">
        <f>ROUND(I121*H121,2)</f>
        <v>0</v>
      </c>
      <c r="BL121" s="20" t="s">
        <v>200</v>
      </c>
      <c r="BM121" s="226" t="s">
        <v>467</v>
      </c>
    </row>
    <row r="122" s="2" customFormat="1">
      <c r="A122" s="41"/>
      <c r="B122" s="42"/>
      <c r="C122" s="43"/>
      <c r="D122" s="228" t="s">
        <v>202</v>
      </c>
      <c r="E122" s="43"/>
      <c r="F122" s="229" t="s">
        <v>8794</v>
      </c>
      <c r="G122" s="43"/>
      <c r="H122" s="43"/>
      <c r="I122" s="230"/>
      <c r="J122" s="43"/>
      <c r="K122" s="43"/>
      <c r="L122" s="47"/>
      <c r="M122" s="231"/>
      <c r="N122" s="232"/>
      <c r="O122" s="87"/>
      <c r="P122" s="87"/>
      <c r="Q122" s="87"/>
      <c r="R122" s="87"/>
      <c r="S122" s="87"/>
      <c r="T122" s="88"/>
      <c r="U122" s="41"/>
      <c r="V122" s="41"/>
      <c r="W122" s="41"/>
      <c r="X122" s="41"/>
      <c r="Y122" s="41"/>
      <c r="Z122" s="41"/>
      <c r="AA122" s="41"/>
      <c r="AB122" s="41"/>
      <c r="AC122" s="41"/>
      <c r="AD122" s="41"/>
      <c r="AE122" s="41"/>
      <c r="AT122" s="20" t="s">
        <v>202</v>
      </c>
      <c r="AU122" s="20" t="s">
        <v>76</v>
      </c>
    </row>
    <row r="123" s="2" customFormat="1" ht="21.75" customHeight="1">
      <c r="A123" s="41"/>
      <c r="B123" s="42"/>
      <c r="C123" s="215" t="s">
        <v>333</v>
      </c>
      <c r="D123" s="215" t="s">
        <v>195</v>
      </c>
      <c r="E123" s="216" t="s">
        <v>8795</v>
      </c>
      <c r="F123" s="217" t="s">
        <v>8796</v>
      </c>
      <c r="G123" s="218" t="s">
        <v>7202</v>
      </c>
      <c r="H123" s="219">
        <v>3</v>
      </c>
      <c r="I123" s="220"/>
      <c r="J123" s="221">
        <f>ROUND(I123*H123,2)</f>
        <v>0</v>
      </c>
      <c r="K123" s="217" t="s">
        <v>19</v>
      </c>
      <c r="L123" s="47"/>
      <c r="M123" s="222" t="s">
        <v>19</v>
      </c>
      <c r="N123" s="223" t="s">
        <v>40</v>
      </c>
      <c r="O123" s="87"/>
      <c r="P123" s="224">
        <f>O123*H123</f>
        <v>0</v>
      </c>
      <c r="Q123" s="224">
        <v>0</v>
      </c>
      <c r="R123" s="224">
        <f>Q123*H123</f>
        <v>0</v>
      </c>
      <c r="S123" s="224">
        <v>0</v>
      </c>
      <c r="T123" s="225">
        <f>S123*H123</f>
        <v>0</v>
      </c>
      <c r="U123" s="41"/>
      <c r="V123" s="41"/>
      <c r="W123" s="41"/>
      <c r="X123" s="41"/>
      <c r="Y123" s="41"/>
      <c r="Z123" s="41"/>
      <c r="AA123" s="41"/>
      <c r="AB123" s="41"/>
      <c r="AC123" s="41"/>
      <c r="AD123" s="41"/>
      <c r="AE123" s="41"/>
      <c r="AR123" s="226" t="s">
        <v>200</v>
      </c>
      <c r="AT123" s="226" t="s">
        <v>195</v>
      </c>
      <c r="AU123" s="226" t="s">
        <v>76</v>
      </c>
      <c r="AY123" s="20" t="s">
        <v>193</v>
      </c>
      <c r="BE123" s="227">
        <f>IF(N123="základní",J123,0)</f>
        <v>0</v>
      </c>
      <c r="BF123" s="227">
        <f>IF(N123="snížená",J123,0)</f>
        <v>0</v>
      </c>
      <c r="BG123" s="227">
        <f>IF(N123="zákl. přenesená",J123,0)</f>
        <v>0</v>
      </c>
      <c r="BH123" s="227">
        <f>IF(N123="sníž. přenesená",J123,0)</f>
        <v>0</v>
      </c>
      <c r="BI123" s="227">
        <f>IF(N123="nulová",J123,0)</f>
        <v>0</v>
      </c>
      <c r="BJ123" s="20" t="s">
        <v>76</v>
      </c>
      <c r="BK123" s="227">
        <f>ROUND(I123*H123,2)</f>
        <v>0</v>
      </c>
      <c r="BL123" s="20" t="s">
        <v>200</v>
      </c>
      <c r="BM123" s="226" t="s">
        <v>482</v>
      </c>
    </row>
    <row r="124" s="2" customFormat="1">
      <c r="A124" s="41"/>
      <c r="B124" s="42"/>
      <c r="C124" s="43"/>
      <c r="D124" s="228" t="s">
        <v>202</v>
      </c>
      <c r="E124" s="43"/>
      <c r="F124" s="229" t="s">
        <v>8796</v>
      </c>
      <c r="G124" s="43"/>
      <c r="H124" s="43"/>
      <c r="I124" s="230"/>
      <c r="J124" s="43"/>
      <c r="K124" s="43"/>
      <c r="L124" s="47"/>
      <c r="M124" s="231"/>
      <c r="N124" s="232"/>
      <c r="O124" s="87"/>
      <c r="P124" s="87"/>
      <c r="Q124" s="87"/>
      <c r="R124" s="87"/>
      <c r="S124" s="87"/>
      <c r="T124" s="88"/>
      <c r="U124" s="41"/>
      <c r="V124" s="41"/>
      <c r="W124" s="41"/>
      <c r="X124" s="41"/>
      <c r="Y124" s="41"/>
      <c r="Z124" s="41"/>
      <c r="AA124" s="41"/>
      <c r="AB124" s="41"/>
      <c r="AC124" s="41"/>
      <c r="AD124" s="41"/>
      <c r="AE124" s="41"/>
      <c r="AT124" s="20" t="s">
        <v>202</v>
      </c>
      <c r="AU124" s="20" t="s">
        <v>76</v>
      </c>
    </row>
    <row r="125" s="2" customFormat="1" ht="16.5" customHeight="1">
      <c r="A125" s="41"/>
      <c r="B125" s="42"/>
      <c r="C125" s="215" t="s">
        <v>340</v>
      </c>
      <c r="D125" s="215" t="s">
        <v>195</v>
      </c>
      <c r="E125" s="216" t="s">
        <v>8797</v>
      </c>
      <c r="F125" s="217" t="s">
        <v>8798</v>
      </c>
      <c r="G125" s="218" t="s">
        <v>7202</v>
      </c>
      <c r="H125" s="219">
        <v>4</v>
      </c>
      <c r="I125" s="220"/>
      <c r="J125" s="221">
        <f>ROUND(I125*H125,2)</f>
        <v>0</v>
      </c>
      <c r="K125" s="217" t="s">
        <v>19</v>
      </c>
      <c r="L125" s="47"/>
      <c r="M125" s="222" t="s">
        <v>19</v>
      </c>
      <c r="N125" s="223" t="s">
        <v>40</v>
      </c>
      <c r="O125" s="87"/>
      <c r="P125" s="224">
        <f>O125*H125</f>
        <v>0</v>
      </c>
      <c r="Q125" s="224">
        <v>0</v>
      </c>
      <c r="R125" s="224">
        <f>Q125*H125</f>
        <v>0</v>
      </c>
      <c r="S125" s="224">
        <v>0</v>
      </c>
      <c r="T125" s="225">
        <f>S125*H125</f>
        <v>0</v>
      </c>
      <c r="U125" s="41"/>
      <c r="V125" s="41"/>
      <c r="W125" s="41"/>
      <c r="X125" s="41"/>
      <c r="Y125" s="41"/>
      <c r="Z125" s="41"/>
      <c r="AA125" s="41"/>
      <c r="AB125" s="41"/>
      <c r="AC125" s="41"/>
      <c r="AD125" s="41"/>
      <c r="AE125" s="41"/>
      <c r="AR125" s="226" t="s">
        <v>200</v>
      </c>
      <c r="AT125" s="226" t="s">
        <v>195</v>
      </c>
      <c r="AU125" s="226" t="s">
        <v>76</v>
      </c>
      <c r="AY125" s="20" t="s">
        <v>193</v>
      </c>
      <c r="BE125" s="227">
        <f>IF(N125="základní",J125,0)</f>
        <v>0</v>
      </c>
      <c r="BF125" s="227">
        <f>IF(N125="snížená",J125,0)</f>
        <v>0</v>
      </c>
      <c r="BG125" s="227">
        <f>IF(N125="zákl. přenesená",J125,0)</f>
        <v>0</v>
      </c>
      <c r="BH125" s="227">
        <f>IF(N125="sníž. přenesená",J125,0)</f>
        <v>0</v>
      </c>
      <c r="BI125" s="227">
        <f>IF(N125="nulová",J125,0)</f>
        <v>0</v>
      </c>
      <c r="BJ125" s="20" t="s">
        <v>76</v>
      </c>
      <c r="BK125" s="227">
        <f>ROUND(I125*H125,2)</f>
        <v>0</v>
      </c>
      <c r="BL125" s="20" t="s">
        <v>200</v>
      </c>
      <c r="BM125" s="226" t="s">
        <v>494</v>
      </c>
    </row>
    <row r="126" s="2" customFormat="1">
      <c r="A126" s="41"/>
      <c r="B126" s="42"/>
      <c r="C126" s="43"/>
      <c r="D126" s="228" t="s">
        <v>202</v>
      </c>
      <c r="E126" s="43"/>
      <c r="F126" s="229" t="s">
        <v>8798</v>
      </c>
      <c r="G126" s="43"/>
      <c r="H126" s="43"/>
      <c r="I126" s="230"/>
      <c r="J126" s="43"/>
      <c r="K126" s="43"/>
      <c r="L126" s="47"/>
      <c r="M126" s="231"/>
      <c r="N126" s="232"/>
      <c r="O126" s="87"/>
      <c r="P126" s="87"/>
      <c r="Q126" s="87"/>
      <c r="R126" s="87"/>
      <c r="S126" s="87"/>
      <c r="T126" s="88"/>
      <c r="U126" s="41"/>
      <c r="V126" s="41"/>
      <c r="W126" s="41"/>
      <c r="X126" s="41"/>
      <c r="Y126" s="41"/>
      <c r="Z126" s="41"/>
      <c r="AA126" s="41"/>
      <c r="AB126" s="41"/>
      <c r="AC126" s="41"/>
      <c r="AD126" s="41"/>
      <c r="AE126" s="41"/>
      <c r="AT126" s="20" t="s">
        <v>202</v>
      </c>
      <c r="AU126" s="20" t="s">
        <v>76</v>
      </c>
    </row>
    <row r="127" s="2" customFormat="1" ht="16.5" customHeight="1">
      <c r="A127" s="41"/>
      <c r="B127" s="42"/>
      <c r="C127" s="215" t="s">
        <v>346</v>
      </c>
      <c r="D127" s="215" t="s">
        <v>195</v>
      </c>
      <c r="E127" s="216" t="s">
        <v>8799</v>
      </c>
      <c r="F127" s="217" t="s">
        <v>8800</v>
      </c>
      <c r="G127" s="218" t="s">
        <v>7202</v>
      </c>
      <c r="H127" s="219">
        <v>20</v>
      </c>
      <c r="I127" s="220"/>
      <c r="J127" s="221">
        <f>ROUND(I127*H127,2)</f>
        <v>0</v>
      </c>
      <c r="K127" s="217" t="s">
        <v>19</v>
      </c>
      <c r="L127" s="47"/>
      <c r="M127" s="222" t="s">
        <v>19</v>
      </c>
      <c r="N127" s="223" t="s">
        <v>40</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200</v>
      </c>
      <c r="AT127" s="226" t="s">
        <v>195</v>
      </c>
      <c r="AU127" s="226" t="s">
        <v>76</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321</v>
      </c>
    </row>
    <row r="128" s="2" customFormat="1">
      <c r="A128" s="41"/>
      <c r="B128" s="42"/>
      <c r="C128" s="43"/>
      <c r="D128" s="228" t="s">
        <v>202</v>
      </c>
      <c r="E128" s="43"/>
      <c r="F128" s="229" t="s">
        <v>8800</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76</v>
      </c>
    </row>
    <row r="129" s="2" customFormat="1" ht="16.5" customHeight="1">
      <c r="A129" s="41"/>
      <c r="B129" s="42"/>
      <c r="C129" s="215" t="s">
        <v>7</v>
      </c>
      <c r="D129" s="215" t="s">
        <v>195</v>
      </c>
      <c r="E129" s="216" t="s">
        <v>8801</v>
      </c>
      <c r="F129" s="217" t="s">
        <v>8802</v>
      </c>
      <c r="G129" s="218" t="s">
        <v>408</v>
      </c>
      <c r="H129" s="219">
        <v>1</v>
      </c>
      <c r="I129" s="220"/>
      <c r="J129" s="221">
        <f>ROUND(I129*H129,2)</f>
        <v>0</v>
      </c>
      <c r="K129" s="217" t="s">
        <v>19</v>
      </c>
      <c r="L129" s="47"/>
      <c r="M129" s="222" t="s">
        <v>19</v>
      </c>
      <c r="N129" s="223" t="s">
        <v>40</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200</v>
      </c>
      <c r="AT129" s="226" t="s">
        <v>195</v>
      </c>
      <c r="AU129" s="226" t="s">
        <v>76</v>
      </c>
      <c r="AY129" s="20" t="s">
        <v>193</v>
      </c>
      <c r="BE129" s="227">
        <f>IF(N129="základní",J129,0)</f>
        <v>0</v>
      </c>
      <c r="BF129" s="227">
        <f>IF(N129="snížená",J129,0)</f>
        <v>0</v>
      </c>
      <c r="BG129" s="227">
        <f>IF(N129="zákl. přenesená",J129,0)</f>
        <v>0</v>
      </c>
      <c r="BH129" s="227">
        <f>IF(N129="sníž. přenesená",J129,0)</f>
        <v>0</v>
      </c>
      <c r="BI129" s="227">
        <f>IF(N129="nulová",J129,0)</f>
        <v>0</v>
      </c>
      <c r="BJ129" s="20" t="s">
        <v>76</v>
      </c>
      <c r="BK129" s="227">
        <f>ROUND(I129*H129,2)</f>
        <v>0</v>
      </c>
      <c r="BL129" s="20" t="s">
        <v>200</v>
      </c>
      <c r="BM129" s="226" t="s">
        <v>523</v>
      </c>
    </row>
    <row r="130" s="2" customFormat="1">
      <c r="A130" s="41"/>
      <c r="B130" s="42"/>
      <c r="C130" s="43"/>
      <c r="D130" s="228" t="s">
        <v>202</v>
      </c>
      <c r="E130" s="43"/>
      <c r="F130" s="229" t="s">
        <v>8802</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202</v>
      </c>
      <c r="AU130" s="20" t="s">
        <v>76</v>
      </c>
    </row>
    <row r="131" s="2" customFormat="1" ht="16.5" customHeight="1">
      <c r="A131" s="41"/>
      <c r="B131" s="42"/>
      <c r="C131" s="215" t="s">
        <v>355</v>
      </c>
      <c r="D131" s="215" t="s">
        <v>195</v>
      </c>
      <c r="E131" s="216" t="s">
        <v>8803</v>
      </c>
      <c r="F131" s="217" t="s">
        <v>8762</v>
      </c>
      <c r="G131" s="218" t="s">
        <v>408</v>
      </c>
      <c r="H131" s="219">
        <v>2</v>
      </c>
      <c r="I131" s="220"/>
      <c r="J131" s="221">
        <f>ROUND(I131*H131,2)</f>
        <v>0</v>
      </c>
      <c r="K131" s="217" t="s">
        <v>19</v>
      </c>
      <c r="L131" s="47"/>
      <c r="M131" s="222" t="s">
        <v>19</v>
      </c>
      <c r="N131" s="223" t="s">
        <v>40</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200</v>
      </c>
      <c r="AT131" s="226" t="s">
        <v>195</v>
      </c>
      <c r="AU131" s="226" t="s">
        <v>76</v>
      </c>
      <c r="AY131" s="20" t="s">
        <v>193</v>
      </c>
      <c r="BE131" s="227">
        <f>IF(N131="základní",J131,0)</f>
        <v>0</v>
      </c>
      <c r="BF131" s="227">
        <f>IF(N131="snížená",J131,0)</f>
        <v>0</v>
      </c>
      <c r="BG131" s="227">
        <f>IF(N131="zákl. přenesená",J131,0)</f>
        <v>0</v>
      </c>
      <c r="BH131" s="227">
        <f>IF(N131="sníž. přenesená",J131,0)</f>
        <v>0</v>
      </c>
      <c r="BI131" s="227">
        <f>IF(N131="nulová",J131,0)</f>
        <v>0</v>
      </c>
      <c r="BJ131" s="20" t="s">
        <v>76</v>
      </c>
      <c r="BK131" s="227">
        <f>ROUND(I131*H131,2)</f>
        <v>0</v>
      </c>
      <c r="BL131" s="20" t="s">
        <v>200</v>
      </c>
      <c r="BM131" s="226" t="s">
        <v>537</v>
      </c>
    </row>
    <row r="132" s="2" customFormat="1">
      <c r="A132" s="41"/>
      <c r="B132" s="42"/>
      <c r="C132" s="43"/>
      <c r="D132" s="228" t="s">
        <v>202</v>
      </c>
      <c r="E132" s="43"/>
      <c r="F132" s="229" t="s">
        <v>8762</v>
      </c>
      <c r="G132" s="43"/>
      <c r="H132" s="43"/>
      <c r="I132" s="230"/>
      <c r="J132" s="43"/>
      <c r="K132" s="43"/>
      <c r="L132" s="47"/>
      <c r="M132" s="231"/>
      <c r="N132" s="232"/>
      <c r="O132" s="87"/>
      <c r="P132" s="87"/>
      <c r="Q132" s="87"/>
      <c r="R132" s="87"/>
      <c r="S132" s="87"/>
      <c r="T132" s="88"/>
      <c r="U132" s="41"/>
      <c r="V132" s="41"/>
      <c r="W132" s="41"/>
      <c r="X132" s="41"/>
      <c r="Y132" s="41"/>
      <c r="Z132" s="41"/>
      <c r="AA132" s="41"/>
      <c r="AB132" s="41"/>
      <c r="AC132" s="41"/>
      <c r="AD132" s="41"/>
      <c r="AE132" s="41"/>
      <c r="AT132" s="20" t="s">
        <v>202</v>
      </c>
      <c r="AU132" s="20" t="s">
        <v>76</v>
      </c>
    </row>
    <row r="133" s="2" customFormat="1" ht="16.5" customHeight="1">
      <c r="A133" s="41"/>
      <c r="B133" s="42"/>
      <c r="C133" s="215" t="s">
        <v>360</v>
      </c>
      <c r="D133" s="215" t="s">
        <v>195</v>
      </c>
      <c r="E133" s="216" t="s">
        <v>8804</v>
      </c>
      <c r="F133" s="217" t="s">
        <v>8805</v>
      </c>
      <c r="G133" s="218" t="s">
        <v>408</v>
      </c>
      <c r="H133" s="219">
        <v>1</v>
      </c>
      <c r="I133" s="220"/>
      <c r="J133" s="221">
        <f>ROUND(I133*H133,2)</f>
        <v>0</v>
      </c>
      <c r="K133" s="217" t="s">
        <v>19</v>
      </c>
      <c r="L133" s="47"/>
      <c r="M133" s="222" t="s">
        <v>19</v>
      </c>
      <c r="N133" s="223" t="s">
        <v>40</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200</v>
      </c>
      <c r="AT133" s="226" t="s">
        <v>195</v>
      </c>
      <c r="AU133" s="226" t="s">
        <v>76</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554</v>
      </c>
    </row>
    <row r="134" s="2" customFormat="1">
      <c r="A134" s="41"/>
      <c r="B134" s="42"/>
      <c r="C134" s="43"/>
      <c r="D134" s="228" t="s">
        <v>202</v>
      </c>
      <c r="E134" s="43"/>
      <c r="F134" s="229" t="s">
        <v>8805</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76</v>
      </c>
    </row>
    <row r="135" s="2" customFormat="1" ht="16.5" customHeight="1">
      <c r="A135" s="41"/>
      <c r="B135" s="42"/>
      <c r="C135" s="215" t="s">
        <v>369</v>
      </c>
      <c r="D135" s="215" t="s">
        <v>195</v>
      </c>
      <c r="E135" s="216" t="s">
        <v>8806</v>
      </c>
      <c r="F135" s="217" t="s">
        <v>8807</v>
      </c>
      <c r="G135" s="218" t="s">
        <v>408</v>
      </c>
      <c r="H135" s="219">
        <v>1</v>
      </c>
      <c r="I135" s="220"/>
      <c r="J135" s="221">
        <f>ROUND(I135*H135,2)</f>
        <v>0</v>
      </c>
      <c r="K135" s="217" t="s">
        <v>19</v>
      </c>
      <c r="L135" s="47"/>
      <c r="M135" s="222" t="s">
        <v>19</v>
      </c>
      <c r="N135" s="223" t="s">
        <v>40</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200</v>
      </c>
      <c r="AT135" s="226" t="s">
        <v>195</v>
      </c>
      <c r="AU135" s="226" t="s">
        <v>76</v>
      </c>
      <c r="AY135" s="20" t="s">
        <v>193</v>
      </c>
      <c r="BE135" s="227">
        <f>IF(N135="základní",J135,0)</f>
        <v>0</v>
      </c>
      <c r="BF135" s="227">
        <f>IF(N135="snížená",J135,0)</f>
        <v>0</v>
      </c>
      <c r="BG135" s="227">
        <f>IF(N135="zákl. přenesená",J135,0)</f>
        <v>0</v>
      </c>
      <c r="BH135" s="227">
        <f>IF(N135="sníž. přenesená",J135,0)</f>
        <v>0</v>
      </c>
      <c r="BI135" s="227">
        <f>IF(N135="nulová",J135,0)</f>
        <v>0</v>
      </c>
      <c r="BJ135" s="20" t="s">
        <v>76</v>
      </c>
      <c r="BK135" s="227">
        <f>ROUND(I135*H135,2)</f>
        <v>0</v>
      </c>
      <c r="BL135" s="20" t="s">
        <v>200</v>
      </c>
      <c r="BM135" s="226" t="s">
        <v>568</v>
      </c>
    </row>
    <row r="136" s="2" customFormat="1">
      <c r="A136" s="41"/>
      <c r="B136" s="42"/>
      <c r="C136" s="43"/>
      <c r="D136" s="228" t="s">
        <v>202</v>
      </c>
      <c r="E136" s="43"/>
      <c r="F136" s="229" t="s">
        <v>8807</v>
      </c>
      <c r="G136" s="43"/>
      <c r="H136" s="43"/>
      <c r="I136" s="230"/>
      <c r="J136" s="43"/>
      <c r="K136" s="43"/>
      <c r="L136" s="47"/>
      <c r="M136" s="231"/>
      <c r="N136" s="232"/>
      <c r="O136" s="87"/>
      <c r="P136" s="87"/>
      <c r="Q136" s="87"/>
      <c r="R136" s="87"/>
      <c r="S136" s="87"/>
      <c r="T136" s="88"/>
      <c r="U136" s="41"/>
      <c r="V136" s="41"/>
      <c r="W136" s="41"/>
      <c r="X136" s="41"/>
      <c r="Y136" s="41"/>
      <c r="Z136" s="41"/>
      <c r="AA136" s="41"/>
      <c r="AB136" s="41"/>
      <c r="AC136" s="41"/>
      <c r="AD136" s="41"/>
      <c r="AE136" s="41"/>
      <c r="AT136" s="20" t="s">
        <v>202</v>
      </c>
      <c r="AU136" s="20" t="s">
        <v>76</v>
      </c>
    </row>
    <row r="137" s="2" customFormat="1" ht="16.5" customHeight="1">
      <c r="A137" s="41"/>
      <c r="B137" s="42"/>
      <c r="C137" s="215" t="s">
        <v>390</v>
      </c>
      <c r="D137" s="215" t="s">
        <v>195</v>
      </c>
      <c r="E137" s="216" t="s">
        <v>8808</v>
      </c>
      <c r="F137" s="217" t="s">
        <v>8809</v>
      </c>
      <c r="G137" s="218" t="s">
        <v>7202</v>
      </c>
      <c r="H137" s="219">
        <v>1</v>
      </c>
      <c r="I137" s="220"/>
      <c r="J137" s="221">
        <f>ROUND(I137*H137,2)</f>
        <v>0</v>
      </c>
      <c r="K137" s="217" t="s">
        <v>19</v>
      </c>
      <c r="L137" s="47"/>
      <c r="M137" s="222" t="s">
        <v>19</v>
      </c>
      <c r="N137" s="223" t="s">
        <v>40</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200</v>
      </c>
      <c r="AT137" s="226" t="s">
        <v>195</v>
      </c>
      <c r="AU137" s="226" t="s">
        <v>76</v>
      </c>
      <c r="AY137" s="20" t="s">
        <v>193</v>
      </c>
      <c r="BE137" s="227">
        <f>IF(N137="základní",J137,0)</f>
        <v>0</v>
      </c>
      <c r="BF137" s="227">
        <f>IF(N137="snížená",J137,0)</f>
        <v>0</v>
      </c>
      <c r="BG137" s="227">
        <f>IF(N137="zákl. přenesená",J137,0)</f>
        <v>0</v>
      </c>
      <c r="BH137" s="227">
        <f>IF(N137="sníž. přenesená",J137,0)</f>
        <v>0</v>
      </c>
      <c r="BI137" s="227">
        <f>IF(N137="nulová",J137,0)</f>
        <v>0</v>
      </c>
      <c r="BJ137" s="20" t="s">
        <v>76</v>
      </c>
      <c r="BK137" s="227">
        <f>ROUND(I137*H137,2)</f>
        <v>0</v>
      </c>
      <c r="BL137" s="20" t="s">
        <v>200</v>
      </c>
      <c r="BM137" s="226" t="s">
        <v>584</v>
      </c>
    </row>
    <row r="138" s="2" customFormat="1">
      <c r="A138" s="41"/>
      <c r="B138" s="42"/>
      <c r="C138" s="43"/>
      <c r="D138" s="228" t="s">
        <v>202</v>
      </c>
      <c r="E138" s="43"/>
      <c r="F138" s="229" t="s">
        <v>8809</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202</v>
      </c>
      <c r="AU138" s="20" t="s">
        <v>76</v>
      </c>
    </row>
    <row r="139" s="2" customFormat="1" ht="16.5" customHeight="1">
      <c r="A139" s="41"/>
      <c r="B139" s="42"/>
      <c r="C139" s="215" t="s">
        <v>397</v>
      </c>
      <c r="D139" s="215" t="s">
        <v>195</v>
      </c>
      <c r="E139" s="216" t="s">
        <v>8810</v>
      </c>
      <c r="F139" s="217" t="s">
        <v>8811</v>
      </c>
      <c r="G139" s="218" t="s">
        <v>7202</v>
      </c>
      <c r="H139" s="219">
        <v>1</v>
      </c>
      <c r="I139" s="220"/>
      <c r="J139" s="221">
        <f>ROUND(I139*H139,2)</f>
        <v>0</v>
      </c>
      <c r="K139" s="217" t="s">
        <v>19</v>
      </c>
      <c r="L139" s="47"/>
      <c r="M139" s="222" t="s">
        <v>19</v>
      </c>
      <c r="N139" s="223" t="s">
        <v>40</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200</v>
      </c>
      <c r="AT139" s="226" t="s">
        <v>195</v>
      </c>
      <c r="AU139" s="226" t="s">
        <v>76</v>
      </c>
      <c r="AY139" s="20" t="s">
        <v>193</v>
      </c>
      <c r="BE139" s="227">
        <f>IF(N139="základní",J139,0)</f>
        <v>0</v>
      </c>
      <c r="BF139" s="227">
        <f>IF(N139="snížená",J139,0)</f>
        <v>0</v>
      </c>
      <c r="BG139" s="227">
        <f>IF(N139="zákl. přenesená",J139,0)</f>
        <v>0</v>
      </c>
      <c r="BH139" s="227">
        <f>IF(N139="sníž. přenesená",J139,0)</f>
        <v>0</v>
      </c>
      <c r="BI139" s="227">
        <f>IF(N139="nulová",J139,0)</f>
        <v>0</v>
      </c>
      <c r="BJ139" s="20" t="s">
        <v>76</v>
      </c>
      <c r="BK139" s="227">
        <f>ROUND(I139*H139,2)</f>
        <v>0</v>
      </c>
      <c r="BL139" s="20" t="s">
        <v>200</v>
      </c>
      <c r="BM139" s="226" t="s">
        <v>598</v>
      </c>
    </row>
    <row r="140" s="2" customFormat="1">
      <c r="A140" s="41"/>
      <c r="B140" s="42"/>
      <c r="C140" s="43"/>
      <c r="D140" s="228" t="s">
        <v>202</v>
      </c>
      <c r="E140" s="43"/>
      <c r="F140" s="229" t="s">
        <v>8811</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202</v>
      </c>
      <c r="AU140" s="20" t="s">
        <v>76</v>
      </c>
    </row>
    <row r="141" s="2" customFormat="1" ht="16.5" customHeight="1">
      <c r="A141" s="41"/>
      <c r="B141" s="42"/>
      <c r="C141" s="215" t="s">
        <v>405</v>
      </c>
      <c r="D141" s="215" t="s">
        <v>195</v>
      </c>
      <c r="E141" s="216" t="s">
        <v>8812</v>
      </c>
      <c r="F141" s="217" t="s">
        <v>8813</v>
      </c>
      <c r="G141" s="218" t="s">
        <v>7202</v>
      </c>
      <c r="H141" s="219">
        <v>1</v>
      </c>
      <c r="I141" s="220"/>
      <c r="J141" s="221">
        <f>ROUND(I141*H141,2)</f>
        <v>0</v>
      </c>
      <c r="K141" s="217" t="s">
        <v>19</v>
      </c>
      <c r="L141" s="47"/>
      <c r="M141" s="222" t="s">
        <v>19</v>
      </c>
      <c r="N141" s="223" t="s">
        <v>40</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200</v>
      </c>
      <c r="AT141" s="226" t="s">
        <v>195</v>
      </c>
      <c r="AU141" s="226" t="s">
        <v>76</v>
      </c>
      <c r="AY141" s="20" t="s">
        <v>193</v>
      </c>
      <c r="BE141" s="227">
        <f>IF(N141="základní",J141,0)</f>
        <v>0</v>
      </c>
      <c r="BF141" s="227">
        <f>IF(N141="snížená",J141,0)</f>
        <v>0</v>
      </c>
      <c r="BG141" s="227">
        <f>IF(N141="zákl. přenesená",J141,0)</f>
        <v>0</v>
      </c>
      <c r="BH141" s="227">
        <f>IF(N141="sníž. přenesená",J141,0)</f>
        <v>0</v>
      </c>
      <c r="BI141" s="227">
        <f>IF(N141="nulová",J141,0)</f>
        <v>0</v>
      </c>
      <c r="BJ141" s="20" t="s">
        <v>76</v>
      </c>
      <c r="BK141" s="227">
        <f>ROUND(I141*H141,2)</f>
        <v>0</v>
      </c>
      <c r="BL141" s="20" t="s">
        <v>200</v>
      </c>
      <c r="BM141" s="226" t="s">
        <v>614</v>
      </c>
    </row>
    <row r="142" s="2" customFormat="1">
      <c r="A142" s="41"/>
      <c r="B142" s="42"/>
      <c r="C142" s="43"/>
      <c r="D142" s="228" t="s">
        <v>202</v>
      </c>
      <c r="E142" s="43"/>
      <c r="F142" s="229" t="s">
        <v>8813</v>
      </c>
      <c r="G142" s="43"/>
      <c r="H142" s="43"/>
      <c r="I142" s="230"/>
      <c r="J142" s="43"/>
      <c r="K142" s="43"/>
      <c r="L142" s="47"/>
      <c r="M142" s="231"/>
      <c r="N142" s="232"/>
      <c r="O142" s="87"/>
      <c r="P142" s="87"/>
      <c r="Q142" s="87"/>
      <c r="R142" s="87"/>
      <c r="S142" s="87"/>
      <c r="T142" s="88"/>
      <c r="U142" s="41"/>
      <c r="V142" s="41"/>
      <c r="W142" s="41"/>
      <c r="X142" s="41"/>
      <c r="Y142" s="41"/>
      <c r="Z142" s="41"/>
      <c r="AA142" s="41"/>
      <c r="AB142" s="41"/>
      <c r="AC142" s="41"/>
      <c r="AD142" s="41"/>
      <c r="AE142" s="41"/>
      <c r="AT142" s="20" t="s">
        <v>202</v>
      </c>
      <c r="AU142" s="20" t="s">
        <v>76</v>
      </c>
    </row>
    <row r="143" s="2" customFormat="1" ht="16.5" customHeight="1">
      <c r="A143" s="41"/>
      <c r="B143" s="42"/>
      <c r="C143" s="215" t="s">
        <v>413</v>
      </c>
      <c r="D143" s="215" t="s">
        <v>195</v>
      </c>
      <c r="E143" s="216" t="s">
        <v>8814</v>
      </c>
      <c r="F143" s="217" t="s">
        <v>8815</v>
      </c>
      <c r="G143" s="218" t="s">
        <v>7202</v>
      </c>
      <c r="H143" s="219">
        <v>2</v>
      </c>
      <c r="I143" s="220"/>
      <c r="J143" s="221">
        <f>ROUND(I143*H143,2)</f>
        <v>0</v>
      </c>
      <c r="K143" s="217" t="s">
        <v>19</v>
      </c>
      <c r="L143" s="47"/>
      <c r="M143" s="222" t="s">
        <v>19</v>
      </c>
      <c r="N143" s="223" t="s">
        <v>40</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200</v>
      </c>
      <c r="AT143" s="226" t="s">
        <v>195</v>
      </c>
      <c r="AU143" s="226" t="s">
        <v>76</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200</v>
      </c>
      <c r="BM143" s="226" t="s">
        <v>627</v>
      </c>
    </row>
    <row r="144" s="2" customFormat="1">
      <c r="A144" s="41"/>
      <c r="B144" s="42"/>
      <c r="C144" s="43"/>
      <c r="D144" s="228" t="s">
        <v>202</v>
      </c>
      <c r="E144" s="43"/>
      <c r="F144" s="229" t="s">
        <v>8815</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76</v>
      </c>
    </row>
    <row r="145" s="2" customFormat="1" ht="16.5" customHeight="1">
      <c r="A145" s="41"/>
      <c r="B145" s="42"/>
      <c r="C145" s="215" t="s">
        <v>424</v>
      </c>
      <c r="D145" s="215" t="s">
        <v>195</v>
      </c>
      <c r="E145" s="216" t="s">
        <v>8816</v>
      </c>
      <c r="F145" s="217" t="s">
        <v>8817</v>
      </c>
      <c r="G145" s="218" t="s">
        <v>7202</v>
      </c>
      <c r="H145" s="219">
        <v>2</v>
      </c>
      <c r="I145" s="220"/>
      <c r="J145" s="221">
        <f>ROUND(I145*H145,2)</f>
        <v>0</v>
      </c>
      <c r="K145" s="217" t="s">
        <v>19</v>
      </c>
      <c r="L145" s="47"/>
      <c r="M145" s="222" t="s">
        <v>19</v>
      </c>
      <c r="N145" s="223" t="s">
        <v>40</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200</v>
      </c>
      <c r="AT145" s="226" t="s">
        <v>195</v>
      </c>
      <c r="AU145" s="226" t="s">
        <v>76</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200</v>
      </c>
      <c r="BM145" s="226" t="s">
        <v>640</v>
      </c>
    </row>
    <row r="146" s="2" customFormat="1">
      <c r="A146" s="41"/>
      <c r="B146" s="42"/>
      <c r="C146" s="43"/>
      <c r="D146" s="228" t="s">
        <v>202</v>
      </c>
      <c r="E146" s="43"/>
      <c r="F146" s="229" t="s">
        <v>8817</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76</v>
      </c>
    </row>
    <row r="147" s="2" customFormat="1" ht="16.5" customHeight="1">
      <c r="A147" s="41"/>
      <c r="B147" s="42"/>
      <c r="C147" s="215" t="s">
        <v>434</v>
      </c>
      <c r="D147" s="215" t="s">
        <v>195</v>
      </c>
      <c r="E147" s="216" t="s">
        <v>8818</v>
      </c>
      <c r="F147" s="217" t="s">
        <v>8819</v>
      </c>
      <c r="G147" s="218" t="s">
        <v>408</v>
      </c>
      <c r="H147" s="219">
        <v>650</v>
      </c>
      <c r="I147" s="220"/>
      <c r="J147" s="221">
        <f>ROUND(I147*H147,2)</f>
        <v>0</v>
      </c>
      <c r="K147" s="217" t="s">
        <v>19</v>
      </c>
      <c r="L147" s="47"/>
      <c r="M147" s="222" t="s">
        <v>19</v>
      </c>
      <c r="N147" s="223" t="s">
        <v>40</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200</v>
      </c>
      <c r="AT147" s="226" t="s">
        <v>195</v>
      </c>
      <c r="AU147" s="226" t="s">
        <v>76</v>
      </c>
      <c r="AY147" s="20" t="s">
        <v>193</v>
      </c>
      <c r="BE147" s="227">
        <f>IF(N147="základní",J147,0)</f>
        <v>0</v>
      </c>
      <c r="BF147" s="227">
        <f>IF(N147="snížená",J147,0)</f>
        <v>0</v>
      </c>
      <c r="BG147" s="227">
        <f>IF(N147="zákl. přenesená",J147,0)</f>
        <v>0</v>
      </c>
      <c r="BH147" s="227">
        <f>IF(N147="sníž. přenesená",J147,0)</f>
        <v>0</v>
      </c>
      <c r="BI147" s="227">
        <f>IF(N147="nulová",J147,0)</f>
        <v>0</v>
      </c>
      <c r="BJ147" s="20" t="s">
        <v>76</v>
      </c>
      <c r="BK147" s="227">
        <f>ROUND(I147*H147,2)</f>
        <v>0</v>
      </c>
      <c r="BL147" s="20" t="s">
        <v>200</v>
      </c>
      <c r="BM147" s="226" t="s">
        <v>653</v>
      </c>
    </row>
    <row r="148" s="2" customFormat="1">
      <c r="A148" s="41"/>
      <c r="B148" s="42"/>
      <c r="C148" s="43"/>
      <c r="D148" s="228" t="s">
        <v>202</v>
      </c>
      <c r="E148" s="43"/>
      <c r="F148" s="229" t="s">
        <v>8819</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202</v>
      </c>
      <c r="AU148" s="20" t="s">
        <v>76</v>
      </c>
    </row>
    <row r="149" s="2" customFormat="1" ht="16.5" customHeight="1">
      <c r="A149" s="41"/>
      <c r="B149" s="42"/>
      <c r="C149" s="215" t="s">
        <v>442</v>
      </c>
      <c r="D149" s="215" t="s">
        <v>195</v>
      </c>
      <c r="E149" s="216" t="s">
        <v>8820</v>
      </c>
      <c r="F149" s="217" t="s">
        <v>8821</v>
      </c>
      <c r="G149" s="218" t="s">
        <v>408</v>
      </c>
      <c r="H149" s="219">
        <v>325</v>
      </c>
      <c r="I149" s="220"/>
      <c r="J149" s="221">
        <f>ROUND(I149*H149,2)</f>
        <v>0</v>
      </c>
      <c r="K149" s="217" t="s">
        <v>19</v>
      </c>
      <c r="L149" s="47"/>
      <c r="M149" s="222" t="s">
        <v>19</v>
      </c>
      <c r="N149" s="223" t="s">
        <v>40</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200</v>
      </c>
      <c r="AT149" s="226" t="s">
        <v>195</v>
      </c>
      <c r="AU149" s="226" t="s">
        <v>76</v>
      </c>
      <c r="AY149" s="20" t="s">
        <v>193</v>
      </c>
      <c r="BE149" s="227">
        <f>IF(N149="základní",J149,0)</f>
        <v>0</v>
      </c>
      <c r="BF149" s="227">
        <f>IF(N149="snížená",J149,0)</f>
        <v>0</v>
      </c>
      <c r="BG149" s="227">
        <f>IF(N149="zákl. přenesená",J149,0)</f>
        <v>0</v>
      </c>
      <c r="BH149" s="227">
        <f>IF(N149="sníž. přenesená",J149,0)</f>
        <v>0</v>
      </c>
      <c r="BI149" s="227">
        <f>IF(N149="nulová",J149,0)</f>
        <v>0</v>
      </c>
      <c r="BJ149" s="20" t="s">
        <v>76</v>
      </c>
      <c r="BK149" s="227">
        <f>ROUND(I149*H149,2)</f>
        <v>0</v>
      </c>
      <c r="BL149" s="20" t="s">
        <v>200</v>
      </c>
      <c r="BM149" s="226" t="s">
        <v>665</v>
      </c>
    </row>
    <row r="150" s="2" customFormat="1">
      <c r="A150" s="41"/>
      <c r="B150" s="42"/>
      <c r="C150" s="43"/>
      <c r="D150" s="228" t="s">
        <v>202</v>
      </c>
      <c r="E150" s="43"/>
      <c r="F150" s="229" t="s">
        <v>8821</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202</v>
      </c>
      <c r="AU150" s="20" t="s">
        <v>76</v>
      </c>
    </row>
    <row r="151" s="2" customFormat="1" ht="16.5" customHeight="1">
      <c r="A151" s="41"/>
      <c r="B151" s="42"/>
      <c r="C151" s="215" t="s">
        <v>449</v>
      </c>
      <c r="D151" s="215" t="s">
        <v>195</v>
      </c>
      <c r="E151" s="216" t="s">
        <v>8822</v>
      </c>
      <c r="F151" s="217" t="s">
        <v>8823</v>
      </c>
      <c r="G151" s="218" t="s">
        <v>408</v>
      </c>
      <c r="H151" s="219">
        <v>60</v>
      </c>
      <c r="I151" s="220"/>
      <c r="J151" s="221">
        <f>ROUND(I151*H151,2)</f>
        <v>0</v>
      </c>
      <c r="K151" s="217" t="s">
        <v>19</v>
      </c>
      <c r="L151" s="47"/>
      <c r="M151" s="222" t="s">
        <v>19</v>
      </c>
      <c r="N151" s="223" t="s">
        <v>40</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200</v>
      </c>
      <c r="AT151" s="226" t="s">
        <v>195</v>
      </c>
      <c r="AU151" s="226" t="s">
        <v>76</v>
      </c>
      <c r="AY151" s="20" t="s">
        <v>193</v>
      </c>
      <c r="BE151" s="227">
        <f>IF(N151="základní",J151,0)</f>
        <v>0</v>
      </c>
      <c r="BF151" s="227">
        <f>IF(N151="snížená",J151,0)</f>
        <v>0</v>
      </c>
      <c r="BG151" s="227">
        <f>IF(N151="zákl. přenesená",J151,0)</f>
        <v>0</v>
      </c>
      <c r="BH151" s="227">
        <f>IF(N151="sníž. přenesená",J151,0)</f>
        <v>0</v>
      </c>
      <c r="BI151" s="227">
        <f>IF(N151="nulová",J151,0)</f>
        <v>0</v>
      </c>
      <c r="BJ151" s="20" t="s">
        <v>76</v>
      </c>
      <c r="BK151" s="227">
        <f>ROUND(I151*H151,2)</f>
        <v>0</v>
      </c>
      <c r="BL151" s="20" t="s">
        <v>200</v>
      </c>
      <c r="BM151" s="226" t="s">
        <v>673</v>
      </c>
    </row>
    <row r="152" s="2" customFormat="1">
      <c r="A152" s="41"/>
      <c r="B152" s="42"/>
      <c r="C152" s="43"/>
      <c r="D152" s="228" t="s">
        <v>202</v>
      </c>
      <c r="E152" s="43"/>
      <c r="F152" s="229" t="s">
        <v>8823</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202</v>
      </c>
      <c r="AU152" s="20" t="s">
        <v>76</v>
      </c>
    </row>
    <row r="153" s="2" customFormat="1" ht="16.5" customHeight="1">
      <c r="A153" s="41"/>
      <c r="B153" s="42"/>
      <c r="C153" s="215" t="s">
        <v>456</v>
      </c>
      <c r="D153" s="215" t="s">
        <v>195</v>
      </c>
      <c r="E153" s="216" t="s">
        <v>8824</v>
      </c>
      <c r="F153" s="217" t="s">
        <v>8825</v>
      </c>
      <c r="G153" s="218" t="s">
        <v>408</v>
      </c>
      <c r="H153" s="219">
        <v>300</v>
      </c>
      <c r="I153" s="220"/>
      <c r="J153" s="221">
        <f>ROUND(I153*H153,2)</f>
        <v>0</v>
      </c>
      <c r="K153" s="217" t="s">
        <v>19</v>
      </c>
      <c r="L153" s="47"/>
      <c r="M153" s="222" t="s">
        <v>19</v>
      </c>
      <c r="N153" s="223" t="s">
        <v>40</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200</v>
      </c>
      <c r="AT153" s="226" t="s">
        <v>195</v>
      </c>
      <c r="AU153" s="226" t="s">
        <v>76</v>
      </c>
      <c r="AY153" s="20" t="s">
        <v>193</v>
      </c>
      <c r="BE153" s="227">
        <f>IF(N153="základní",J153,0)</f>
        <v>0</v>
      </c>
      <c r="BF153" s="227">
        <f>IF(N153="snížená",J153,0)</f>
        <v>0</v>
      </c>
      <c r="BG153" s="227">
        <f>IF(N153="zákl. přenesená",J153,0)</f>
        <v>0</v>
      </c>
      <c r="BH153" s="227">
        <f>IF(N153="sníž. přenesená",J153,0)</f>
        <v>0</v>
      </c>
      <c r="BI153" s="227">
        <f>IF(N153="nulová",J153,0)</f>
        <v>0</v>
      </c>
      <c r="BJ153" s="20" t="s">
        <v>76</v>
      </c>
      <c r="BK153" s="227">
        <f>ROUND(I153*H153,2)</f>
        <v>0</v>
      </c>
      <c r="BL153" s="20" t="s">
        <v>200</v>
      </c>
      <c r="BM153" s="226" t="s">
        <v>691</v>
      </c>
    </row>
    <row r="154" s="2" customFormat="1">
      <c r="A154" s="41"/>
      <c r="B154" s="42"/>
      <c r="C154" s="43"/>
      <c r="D154" s="228" t="s">
        <v>202</v>
      </c>
      <c r="E154" s="43"/>
      <c r="F154" s="229" t="s">
        <v>8825</v>
      </c>
      <c r="G154" s="43"/>
      <c r="H154" s="43"/>
      <c r="I154" s="230"/>
      <c r="J154" s="43"/>
      <c r="K154" s="43"/>
      <c r="L154" s="47"/>
      <c r="M154" s="231"/>
      <c r="N154" s="232"/>
      <c r="O154" s="87"/>
      <c r="P154" s="87"/>
      <c r="Q154" s="87"/>
      <c r="R154" s="87"/>
      <c r="S154" s="87"/>
      <c r="T154" s="88"/>
      <c r="U154" s="41"/>
      <c r="V154" s="41"/>
      <c r="W154" s="41"/>
      <c r="X154" s="41"/>
      <c r="Y154" s="41"/>
      <c r="Z154" s="41"/>
      <c r="AA154" s="41"/>
      <c r="AB154" s="41"/>
      <c r="AC154" s="41"/>
      <c r="AD154" s="41"/>
      <c r="AE154" s="41"/>
      <c r="AT154" s="20" t="s">
        <v>202</v>
      </c>
      <c r="AU154" s="20" t="s">
        <v>76</v>
      </c>
    </row>
    <row r="155" s="2" customFormat="1" ht="16.5" customHeight="1">
      <c r="A155" s="41"/>
      <c r="B155" s="42"/>
      <c r="C155" s="215" t="s">
        <v>467</v>
      </c>
      <c r="D155" s="215" t="s">
        <v>195</v>
      </c>
      <c r="E155" s="216" t="s">
        <v>8826</v>
      </c>
      <c r="F155" s="217" t="s">
        <v>8827</v>
      </c>
      <c r="G155" s="218" t="s">
        <v>408</v>
      </c>
      <c r="H155" s="219">
        <v>50</v>
      </c>
      <c r="I155" s="220"/>
      <c r="J155" s="221">
        <f>ROUND(I155*H155,2)</f>
        <v>0</v>
      </c>
      <c r="K155" s="217" t="s">
        <v>19</v>
      </c>
      <c r="L155" s="47"/>
      <c r="M155" s="222" t="s">
        <v>19</v>
      </c>
      <c r="N155" s="223" t="s">
        <v>40</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200</v>
      </c>
      <c r="AT155" s="226" t="s">
        <v>195</v>
      </c>
      <c r="AU155" s="226" t="s">
        <v>76</v>
      </c>
      <c r="AY155" s="20" t="s">
        <v>193</v>
      </c>
      <c r="BE155" s="227">
        <f>IF(N155="základní",J155,0)</f>
        <v>0</v>
      </c>
      <c r="BF155" s="227">
        <f>IF(N155="snížená",J155,0)</f>
        <v>0</v>
      </c>
      <c r="BG155" s="227">
        <f>IF(N155="zákl. přenesená",J155,0)</f>
        <v>0</v>
      </c>
      <c r="BH155" s="227">
        <f>IF(N155="sníž. přenesená",J155,0)</f>
        <v>0</v>
      </c>
      <c r="BI155" s="227">
        <f>IF(N155="nulová",J155,0)</f>
        <v>0</v>
      </c>
      <c r="BJ155" s="20" t="s">
        <v>76</v>
      </c>
      <c r="BK155" s="227">
        <f>ROUND(I155*H155,2)</f>
        <v>0</v>
      </c>
      <c r="BL155" s="20" t="s">
        <v>200</v>
      </c>
      <c r="BM155" s="226" t="s">
        <v>710</v>
      </c>
    </row>
    <row r="156" s="2" customFormat="1">
      <c r="A156" s="41"/>
      <c r="B156" s="42"/>
      <c r="C156" s="43"/>
      <c r="D156" s="228" t="s">
        <v>202</v>
      </c>
      <c r="E156" s="43"/>
      <c r="F156" s="229" t="s">
        <v>8827</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202</v>
      </c>
      <c r="AU156" s="20" t="s">
        <v>76</v>
      </c>
    </row>
    <row r="157" s="2" customFormat="1" ht="16.5" customHeight="1">
      <c r="A157" s="41"/>
      <c r="B157" s="42"/>
      <c r="C157" s="215" t="s">
        <v>475</v>
      </c>
      <c r="D157" s="215" t="s">
        <v>195</v>
      </c>
      <c r="E157" s="216" t="s">
        <v>8828</v>
      </c>
      <c r="F157" s="217" t="s">
        <v>8829</v>
      </c>
      <c r="G157" s="218" t="s">
        <v>408</v>
      </c>
      <c r="H157" s="219">
        <v>70</v>
      </c>
      <c r="I157" s="220"/>
      <c r="J157" s="221">
        <f>ROUND(I157*H157,2)</f>
        <v>0</v>
      </c>
      <c r="K157" s="217" t="s">
        <v>19</v>
      </c>
      <c r="L157" s="47"/>
      <c r="M157" s="222" t="s">
        <v>19</v>
      </c>
      <c r="N157" s="223" t="s">
        <v>40</v>
      </c>
      <c r="O157" s="87"/>
      <c r="P157" s="224">
        <f>O157*H157</f>
        <v>0</v>
      </c>
      <c r="Q157" s="224">
        <v>0</v>
      </c>
      <c r="R157" s="224">
        <f>Q157*H157</f>
        <v>0</v>
      </c>
      <c r="S157" s="224">
        <v>0</v>
      </c>
      <c r="T157" s="225">
        <f>S157*H157</f>
        <v>0</v>
      </c>
      <c r="U157" s="41"/>
      <c r="V157" s="41"/>
      <c r="W157" s="41"/>
      <c r="X157" s="41"/>
      <c r="Y157" s="41"/>
      <c r="Z157" s="41"/>
      <c r="AA157" s="41"/>
      <c r="AB157" s="41"/>
      <c r="AC157" s="41"/>
      <c r="AD157" s="41"/>
      <c r="AE157" s="41"/>
      <c r="AR157" s="226" t="s">
        <v>200</v>
      </c>
      <c r="AT157" s="226" t="s">
        <v>195</v>
      </c>
      <c r="AU157" s="226" t="s">
        <v>76</v>
      </c>
      <c r="AY157" s="20" t="s">
        <v>193</v>
      </c>
      <c r="BE157" s="227">
        <f>IF(N157="základní",J157,0)</f>
        <v>0</v>
      </c>
      <c r="BF157" s="227">
        <f>IF(N157="snížená",J157,0)</f>
        <v>0</v>
      </c>
      <c r="BG157" s="227">
        <f>IF(N157="zákl. přenesená",J157,0)</f>
        <v>0</v>
      </c>
      <c r="BH157" s="227">
        <f>IF(N157="sníž. přenesená",J157,0)</f>
        <v>0</v>
      </c>
      <c r="BI157" s="227">
        <f>IF(N157="nulová",J157,0)</f>
        <v>0</v>
      </c>
      <c r="BJ157" s="20" t="s">
        <v>76</v>
      </c>
      <c r="BK157" s="227">
        <f>ROUND(I157*H157,2)</f>
        <v>0</v>
      </c>
      <c r="BL157" s="20" t="s">
        <v>200</v>
      </c>
      <c r="BM157" s="226" t="s">
        <v>724</v>
      </c>
    </row>
    <row r="158" s="2" customFormat="1">
      <c r="A158" s="41"/>
      <c r="B158" s="42"/>
      <c r="C158" s="43"/>
      <c r="D158" s="228" t="s">
        <v>202</v>
      </c>
      <c r="E158" s="43"/>
      <c r="F158" s="229" t="s">
        <v>8829</v>
      </c>
      <c r="G158" s="43"/>
      <c r="H158" s="43"/>
      <c r="I158" s="230"/>
      <c r="J158" s="43"/>
      <c r="K158" s="43"/>
      <c r="L158" s="47"/>
      <c r="M158" s="231"/>
      <c r="N158" s="232"/>
      <c r="O158" s="87"/>
      <c r="P158" s="87"/>
      <c r="Q158" s="87"/>
      <c r="R158" s="87"/>
      <c r="S158" s="87"/>
      <c r="T158" s="88"/>
      <c r="U158" s="41"/>
      <c r="V158" s="41"/>
      <c r="W158" s="41"/>
      <c r="X158" s="41"/>
      <c r="Y158" s="41"/>
      <c r="Z158" s="41"/>
      <c r="AA158" s="41"/>
      <c r="AB158" s="41"/>
      <c r="AC158" s="41"/>
      <c r="AD158" s="41"/>
      <c r="AE158" s="41"/>
      <c r="AT158" s="20" t="s">
        <v>202</v>
      </c>
      <c r="AU158" s="20" t="s">
        <v>76</v>
      </c>
    </row>
    <row r="159" s="2" customFormat="1" ht="16.5" customHeight="1">
      <c r="A159" s="41"/>
      <c r="B159" s="42"/>
      <c r="C159" s="215" t="s">
        <v>482</v>
      </c>
      <c r="D159" s="215" t="s">
        <v>195</v>
      </c>
      <c r="E159" s="216" t="s">
        <v>8830</v>
      </c>
      <c r="F159" s="217" t="s">
        <v>8831</v>
      </c>
      <c r="G159" s="218" t="s">
        <v>7202</v>
      </c>
      <c r="H159" s="219">
        <v>2425.5</v>
      </c>
      <c r="I159" s="220"/>
      <c r="J159" s="221">
        <f>ROUND(I159*H159,2)</f>
        <v>0</v>
      </c>
      <c r="K159" s="217" t="s">
        <v>19</v>
      </c>
      <c r="L159" s="47"/>
      <c r="M159" s="222" t="s">
        <v>19</v>
      </c>
      <c r="N159" s="223" t="s">
        <v>40</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200</v>
      </c>
      <c r="AT159" s="226" t="s">
        <v>195</v>
      </c>
      <c r="AU159" s="226" t="s">
        <v>76</v>
      </c>
      <c r="AY159" s="20" t="s">
        <v>193</v>
      </c>
      <c r="BE159" s="227">
        <f>IF(N159="základní",J159,0)</f>
        <v>0</v>
      </c>
      <c r="BF159" s="227">
        <f>IF(N159="snížená",J159,0)</f>
        <v>0</v>
      </c>
      <c r="BG159" s="227">
        <f>IF(N159="zákl. přenesená",J159,0)</f>
        <v>0</v>
      </c>
      <c r="BH159" s="227">
        <f>IF(N159="sníž. přenesená",J159,0)</f>
        <v>0</v>
      </c>
      <c r="BI159" s="227">
        <f>IF(N159="nulová",J159,0)</f>
        <v>0</v>
      </c>
      <c r="BJ159" s="20" t="s">
        <v>76</v>
      </c>
      <c r="BK159" s="227">
        <f>ROUND(I159*H159,2)</f>
        <v>0</v>
      </c>
      <c r="BL159" s="20" t="s">
        <v>200</v>
      </c>
      <c r="BM159" s="226" t="s">
        <v>739</v>
      </c>
    </row>
    <row r="160" s="2" customFormat="1">
      <c r="A160" s="41"/>
      <c r="B160" s="42"/>
      <c r="C160" s="43"/>
      <c r="D160" s="228" t="s">
        <v>202</v>
      </c>
      <c r="E160" s="43"/>
      <c r="F160" s="229" t="s">
        <v>8831</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202</v>
      </c>
      <c r="AU160" s="20" t="s">
        <v>76</v>
      </c>
    </row>
    <row r="161" s="2" customFormat="1" ht="16.5" customHeight="1">
      <c r="A161" s="41"/>
      <c r="B161" s="42"/>
      <c r="C161" s="215" t="s">
        <v>488</v>
      </c>
      <c r="D161" s="215" t="s">
        <v>195</v>
      </c>
      <c r="E161" s="216" t="s">
        <v>8832</v>
      </c>
      <c r="F161" s="217" t="s">
        <v>8682</v>
      </c>
      <c r="G161" s="218" t="s">
        <v>408</v>
      </c>
      <c r="H161" s="219">
        <v>520</v>
      </c>
      <c r="I161" s="220"/>
      <c r="J161" s="221">
        <f>ROUND(I161*H161,2)</f>
        <v>0</v>
      </c>
      <c r="K161" s="217" t="s">
        <v>19</v>
      </c>
      <c r="L161" s="47"/>
      <c r="M161" s="222" t="s">
        <v>19</v>
      </c>
      <c r="N161" s="223" t="s">
        <v>40</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200</v>
      </c>
      <c r="AT161" s="226" t="s">
        <v>195</v>
      </c>
      <c r="AU161" s="226" t="s">
        <v>76</v>
      </c>
      <c r="AY161" s="20" t="s">
        <v>193</v>
      </c>
      <c r="BE161" s="227">
        <f>IF(N161="základní",J161,0)</f>
        <v>0</v>
      </c>
      <c r="BF161" s="227">
        <f>IF(N161="snížená",J161,0)</f>
        <v>0</v>
      </c>
      <c r="BG161" s="227">
        <f>IF(N161="zákl. přenesená",J161,0)</f>
        <v>0</v>
      </c>
      <c r="BH161" s="227">
        <f>IF(N161="sníž. přenesená",J161,0)</f>
        <v>0</v>
      </c>
      <c r="BI161" s="227">
        <f>IF(N161="nulová",J161,0)</f>
        <v>0</v>
      </c>
      <c r="BJ161" s="20" t="s">
        <v>76</v>
      </c>
      <c r="BK161" s="227">
        <f>ROUND(I161*H161,2)</f>
        <v>0</v>
      </c>
      <c r="BL161" s="20" t="s">
        <v>200</v>
      </c>
      <c r="BM161" s="226" t="s">
        <v>758</v>
      </c>
    </row>
    <row r="162" s="2" customFormat="1">
      <c r="A162" s="41"/>
      <c r="B162" s="42"/>
      <c r="C162" s="43"/>
      <c r="D162" s="228" t="s">
        <v>202</v>
      </c>
      <c r="E162" s="43"/>
      <c r="F162" s="229" t="s">
        <v>8682</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202</v>
      </c>
      <c r="AU162" s="20" t="s">
        <v>76</v>
      </c>
    </row>
    <row r="163" s="2" customFormat="1" ht="16.5" customHeight="1">
      <c r="A163" s="41"/>
      <c r="B163" s="42"/>
      <c r="C163" s="215" t="s">
        <v>494</v>
      </c>
      <c r="D163" s="215" t="s">
        <v>195</v>
      </c>
      <c r="E163" s="216" t="s">
        <v>8599</v>
      </c>
      <c r="F163" s="217" t="s">
        <v>8600</v>
      </c>
      <c r="G163" s="218" t="s">
        <v>408</v>
      </c>
      <c r="H163" s="219">
        <v>520</v>
      </c>
      <c r="I163" s="220"/>
      <c r="J163" s="221">
        <f>ROUND(I163*H163,2)</f>
        <v>0</v>
      </c>
      <c r="K163" s="217" t="s">
        <v>19</v>
      </c>
      <c r="L163" s="47"/>
      <c r="M163" s="222" t="s">
        <v>19</v>
      </c>
      <c r="N163" s="223" t="s">
        <v>40</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200</v>
      </c>
      <c r="AT163" s="226" t="s">
        <v>195</v>
      </c>
      <c r="AU163" s="226" t="s">
        <v>76</v>
      </c>
      <c r="AY163" s="20" t="s">
        <v>193</v>
      </c>
      <c r="BE163" s="227">
        <f>IF(N163="základní",J163,0)</f>
        <v>0</v>
      </c>
      <c r="BF163" s="227">
        <f>IF(N163="snížená",J163,0)</f>
        <v>0</v>
      </c>
      <c r="BG163" s="227">
        <f>IF(N163="zákl. přenesená",J163,0)</f>
        <v>0</v>
      </c>
      <c r="BH163" s="227">
        <f>IF(N163="sníž. přenesená",J163,0)</f>
        <v>0</v>
      </c>
      <c r="BI163" s="227">
        <f>IF(N163="nulová",J163,0)</f>
        <v>0</v>
      </c>
      <c r="BJ163" s="20" t="s">
        <v>76</v>
      </c>
      <c r="BK163" s="227">
        <f>ROUND(I163*H163,2)</f>
        <v>0</v>
      </c>
      <c r="BL163" s="20" t="s">
        <v>200</v>
      </c>
      <c r="BM163" s="226" t="s">
        <v>772</v>
      </c>
    </row>
    <row r="164" s="2" customFormat="1">
      <c r="A164" s="41"/>
      <c r="B164" s="42"/>
      <c r="C164" s="43"/>
      <c r="D164" s="228" t="s">
        <v>202</v>
      </c>
      <c r="E164" s="43"/>
      <c r="F164" s="229" t="s">
        <v>8600</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202</v>
      </c>
      <c r="AU164" s="20" t="s">
        <v>76</v>
      </c>
    </row>
    <row r="165" s="2" customFormat="1" ht="16.5" customHeight="1">
      <c r="A165" s="41"/>
      <c r="B165" s="42"/>
      <c r="C165" s="215" t="s">
        <v>501</v>
      </c>
      <c r="D165" s="215" t="s">
        <v>195</v>
      </c>
      <c r="E165" s="216" t="s">
        <v>8833</v>
      </c>
      <c r="F165" s="217" t="s">
        <v>8604</v>
      </c>
      <c r="G165" s="218" t="s">
        <v>326</v>
      </c>
      <c r="H165" s="219">
        <v>1</v>
      </c>
      <c r="I165" s="220"/>
      <c r="J165" s="221">
        <f>ROUND(I165*H165,2)</f>
        <v>0</v>
      </c>
      <c r="K165" s="217" t="s">
        <v>19</v>
      </c>
      <c r="L165" s="47"/>
      <c r="M165" s="222" t="s">
        <v>19</v>
      </c>
      <c r="N165" s="223" t="s">
        <v>40</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200</v>
      </c>
      <c r="AT165" s="226" t="s">
        <v>195</v>
      </c>
      <c r="AU165" s="226" t="s">
        <v>76</v>
      </c>
      <c r="AY165" s="20" t="s">
        <v>193</v>
      </c>
      <c r="BE165" s="227">
        <f>IF(N165="základní",J165,0)</f>
        <v>0</v>
      </c>
      <c r="BF165" s="227">
        <f>IF(N165="snížená",J165,0)</f>
        <v>0</v>
      </c>
      <c r="BG165" s="227">
        <f>IF(N165="zákl. přenesená",J165,0)</f>
        <v>0</v>
      </c>
      <c r="BH165" s="227">
        <f>IF(N165="sníž. přenesená",J165,0)</f>
        <v>0</v>
      </c>
      <c r="BI165" s="227">
        <f>IF(N165="nulová",J165,0)</f>
        <v>0</v>
      </c>
      <c r="BJ165" s="20" t="s">
        <v>76</v>
      </c>
      <c r="BK165" s="227">
        <f>ROUND(I165*H165,2)</f>
        <v>0</v>
      </c>
      <c r="BL165" s="20" t="s">
        <v>200</v>
      </c>
      <c r="BM165" s="226" t="s">
        <v>790</v>
      </c>
    </row>
    <row r="166" s="2" customFormat="1">
      <c r="A166" s="41"/>
      <c r="B166" s="42"/>
      <c r="C166" s="43"/>
      <c r="D166" s="228" t="s">
        <v>202</v>
      </c>
      <c r="E166" s="43"/>
      <c r="F166" s="229" t="s">
        <v>8604</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202</v>
      </c>
      <c r="AU166" s="20" t="s">
        <v>76</v>
      </c>
    </row>
    <row r="167" s="2" customFormat="1" ht="24.15" customHeight="1">
      <c r="A167" s="41"/>
      <c r="B167" s="42"/>
      <c r="C167" s="215" t="s">
        <v>321</v>
      </c>
      <c r="D167" s="215" t="s">
        <v>195</v>
      </c>
      <c r="E167" s="216" t="s">
        <v>8834</v>
      </c>
      <c r="F167" s="217" t="s">
        <v>8608</v>
      </c>
      <c r="G167" s="218" t="s">
        <v>326</v>
      </c>
      <c r="H167" s="219">
        <v>1</v>
      </c>
      <c r="I167" s="220"/>
      <c r="J167" s="221">
        <f>ROUND(I167*H167,2)</f>
        <v>0</v>
      </c>
      <c r="K167" s="217" t="s">
        <v>19</v>
      </c>
      <c r="L167" s="47"/>
      <c r="M167" s="222" t="s">
        <v>19</v>
      </c>
      <c r="N167" s="223" t="s">
        <v>40</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200</v>
      </c>
      <c r="AT167" s="226" t="s">
        <v>195</v>
      </c>
      <c r="AU167" s="226" t="s">
        <v>76</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200</v>
      </c>
      <c r="BM167" s="226" t="s">
        <v>803</v>
      </c>
    </row>
    <row r="168" s="2" customFormat="1">
      <c r="A168" s="41"/>
      <c r="B168" s="42"/>
      <c r="C168" s="43"/>
      <c r="D168" s="228" t="s">
        <v>202</v>
      </c>
      <c r="E168" s="43"/>
      <c r="F168" s="229" t="s">
        <v>8608</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76</v>
      </c>
    </row>
    <row r="169" s="2" customFormat="1" ht="24.15" customHeight="1">
      <c r="A169" s="41"/>
      <c r="B169" s="42"/>
      <c r="C169" s="215" t="s">
        <v>514</v>
      </c>
      <c r="D169" s="215" t="s">
        <v>195</v>
      </c>
      <c r="E169" s="216" t="s">
        <v>8835</v>
      </c>
      <c r="F169" s="217" t="s">
        <v>8610</v>
      </c>
      <c r="G169" s="218" t="s">
        <v>326</v>
      </c>
      <c r="H169" s="219">
        <v>1</v>
      </c>
      <c r="I169" s="220"/>
      <c r="J169" s="221">
        <f>ROUND(I169*H169,2)</f>
        <v>0</v>
      </c>
      <c r="K169" s="217" t="s">
        <v>19</v>
      </c>
      <c r="L169" s="47"/>
      <c r="M169" s="222" t="s">
        <v>19</v>
      </c>
      <c r="N169" s="223" t="s">
        <v>40</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200</v>
      </c>
      <c r="AT169" s="226" t="s">
        <v>195</v>
      </c>
      <c r="AU169" s="226" t="s">
        <v>76</v>
      </c>
      <c r="AY169" s="20" t="s">
        <v>193</v>
      </c>
      <c r="BE169" s="227">
        <f>IF(N169="základní",J169,0)</f>
        <v>0</v>
      </c>
      <c r="BF169" s="227">
        <f>IF(N169="snížená",J169,0)</f>
        <v>0</v>
      </c>
      <c r="BG169" s="227">
        <f>IF(N169="zákl. přenesená",J169,0)</f>
        <v>0</v>
      </c>
      <c r="BH169" s="227">
        <f>IF(N169="sníž. přenesená",J169,0)</f>
        <v>0</v>
      </c>
      <c r="BI169" s="227">
        <f>IF(N169="nulová",J169,0)</f>
        <v>0</v>
      </c>
      <c r="BJ169" s="20" t="s">
        <v>76</v>
      </c>
      <c r="BK169" s="227">
        <f>ROUND(I169*H169,2)</f>
        <v>0</v>
      </c>
      <c r="BL169" s="20" t="s">
        <v>200</v>
      </c>
      <c r="BM169" s="226" t="s">
        <v>816</v>
      </c>
    </row>
    <row r="170" s="2" customFormat="1">
      <c r="A170" s="41"/>
      <c r="B170" s="42"/>
      <c r="C170" s="43"/>
      <c r="D170" s="228" t="s">
        <v>202</v>
      </c>
      <c r="E170" s="43"/>
      <c r="F170" s="229" t="s">
        <v>8610</v>
      </c>
      <c r="G170" s="43"/>
      <c r="H170" s="43"/>
      <c r="I170" s="230"/>
      <c r="J170" s="43"/>
      <c r="K170" s="43"/>
      <c r="L170" s="47"/>
      <c r="M170" s="231"/>
      <c r="N170" s="232"/>
      <c r="O170" s="87"/>
      <c r="P170" s="87"/>
      <c r="Q170" s="87"/>
      <c r="R170" s="87"/>
      <c r="S170" s="87"/>
      <c r="T170" s="88"/>
      <c r="U170" s="41"/>
      <c r="V170" s="41"/>
      <c r="W170" s="41"/>
      <c r="X170" s="41"/>
      <c r="Y170" s="41"/>
      <c r="Z170" s="41"/>
      <c r="AA170" s="41"/>
      <c r="AB170" s="41"/>
      <c r="AC170" s="41"/>
      <c r="AD170" s="41"/>
      <c r="AE170" s="41"/>
      <c r="AT170" s="20" t="s">
        <v>202</v>
      </c>
      <c r="AU170" s="20" t="s">
        <v>76</v>
      </c>
    </row>
    <row r="171" s="12" customFormat="1" ht="25.92" customHeight="1">
      <c r="A171" s="12"/>
      <c r="B171" s="199"/>
      <c r="C171" s="200"/>
      <c r="D171" s="201" t="s">
        <v>68</v>
      </c>
      <c r="E171" s="202" t="s">
        <v>7399</v>
      </c>
      <c r="F171" s="202" t="s">
        <v>8742</v>
      </c>
      <c r="G171" s="200"/>
      <c r="H171" s="200"/>
      <c r="I171" s="203"/>
      <c r="J171" s="204">
        <f>BK171</f>
        <v>0</v>
      </c>
      <c r="K171" s="200"/>
      <c r="L171" s="205"/>
      <c r="M171" s="206"/>
      <c r="N171" s="207"/>
      <c r="O171" s="207"/>
      <c r="P171" s="208">
        <f>SUM(P172:P183)</f>
        <v>0</v>
      </c>
      <c r="Q171" s="207"/>
      <c r="R171" s="208">
        <f>SUM(R172:R183)</f>
        <v>0</v>
      </c>
      <c r="S171" s="207"/>
      <c r="T171" s="209">
        <f>SUM(T172:T183)</f>
        <v>0</v>
      </c>
      <c r="U171" s="12"/>
      <c r="V171" s="12"/>
      <c r="W171" s="12"/>
      <c r="X171" s="12"/>
      <c r="Y171" s="12"/>
      <c r="Z171" s="12"/>
      <c r="AA171" s="12"/>
      <c r="AB171" s="12"/>
      <c r="AC171" s="12"/>
      <c r="AD171" s="12"/>
      <c r="AE171" s="12"/>
      <c r="AR171" s="210" t="s">
        <v>76</v>
      </c>
      <c r="AT171" s="211" t="s">
        <v>68</v>
      </c>
      <c r="AU171" s="211" t="s">
        <v>69</v>
      </c>
      <c r="AY171" s="210" t="s">
        <v>193</v>
      </c>
      <c r="BK171" s="212">
        <f>SUM(BK172:BK183)</f>
        <v>0</v>
      </c>
    </row>
    <row r="172" s="2" customFormat="1" ht="16.5" customHeight="1">
      <c r="A172" s="41"/>
      <c r="B172" s="42"/>
      <c r="C172" s="215" t="s">
        <v>523</v>
      </c>
      <c r="D172" s="215" t="s">
        <v>195</v>
      </c>
      <c r="E172" s="216" t="s">
        <v>8752</v>
      </c>
      <c r="F172" s="217" t="s">
        <v>8753</v>
      </c>
      <c r="G172" s="218" t="s">
        <v>326</v>
      </c>
      <c r="H172" s="219">
        <v>1</v>
      </c>
      <c r="I172" s="220"/>
      <c r="J172" s="221">
        <f>ROUND(I172*H172,2)</f>
        <v>0</v>
      </c>
      <c r="K172" s="217" t="s">
        <v>19</v>
      </c>
      <c r="L172" s="47"/>
      <c r="M172" s="222" t="s">
        <v>19</v>
      </c>
      <c r="N172" s="223" t="s">
        <v>40</v>
      </c>
      <c r="O172" s="87"/>
      <c r="P172" s="224">
        <f>O172*H172</f>
        <v>0</v>
      </c>
      <c r="Q172" s="224">
        <v>0</v>
      </c>
      <c r="R172" s="224">
        <f>Q172*H172</f>
        <v>0</v>
      </c>
      <c r="S172" s="224">
        <v>0</v>
      </c>
      <c r="T172" s="225">
        <f>S172*H172</f>
        <v>0</v>
      </c>
      <c r="U172" s="41"/>
      <c r="V172" s="41"/>
      <c r="W172" s="41"/>
      <c r="X172" s="41"/>
      <c r="Y172" s="41"/>
      <c r="Z172" s="41"/>
      <c r="AA172" s="41"/>
      <c r="AB172" s="41"/>
      <c r="AC172" s="41"/>
      <c r="AD172" s="41"/>
      <c r="AE172" s="41"/>
      <c r="AR172" s="226" t="s">
        <v>200</v>
      </c>
      <c r="AT172" s="226" t="s">
        <v>195</v>
      </c>
      <c r="AU172" s="226" t="s">
        <v>76</v>
      </c>
      <c r="AY172" s="20" t="s">
        <v>193</v>
      </c>
      <c r="BE172" s="227">
        <f>IF(N172="základní",J172,0)</f>
        <v>0</v>
      </c>
      <c r="BF172" s="227">
        <f>IF(N172="snížená",J172,0)</f>
        <v>0</v>
      </c>
      <c r="BG172" s="227">
        <f>IF(N172="zákl. přenesená",J172,0)</f>
        <v>0</v>
      </c>
      <c r="BH172" s="227">
        <f>IF(N172="sníž. přenesená",J172,0)</f>
        <v>0</v>
      </c>
      <c r="BI172" s="227">
        <f>IF(N172="nulová",J172,0)</f>
        <v>0</v>
      </c>
      <c r="BJ172" s="20" t="s">
        <v>76</v>
      </c>
      <c r="BK172" s="227">
        <f>ROUND(I172*H172,2)</f>
        <v>0</v>
      </c>
      <c r="BL172" s="20" t="s">
        <v>200</v>
      </c>
      <c r="BM172" s="226" t="s">
        <v>2290</v>
      </c>
    </row>
    <row r="173" s="2" customFormat="1">
      <c r="A173" s="41"/>
      <c r="B173" s="42"/>
      <c r="C173" s="43"/>
      <c r="D173" s="228" t="s">
        <v>202</v>
      </c>
      <c r="E173" s="43"/>
      <c r="F173" s="229" t="s">
        <v>8753</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202</v>
      </c>
      <c r="AU173" s="20" t="s">
        <v>76</v>
      </c>
    </row>
    <row r="174" s="2" customFormat="1" ht="16.5" customHeight="1">
      <c r="A174" s="41"/>
      <c r="B174" s="42"/>
      <c r="C174" s="215" t="s">
        <v>530</v>
      </c>
      <c r="D174" s="215" t="s">
        <v>195</v>
      </c>
      <c r="E174" s="216" t="s">
        <v>8836</v>
      </c>
      <c r="F174" s="217" t="s">
        <v>8473</v>
      </c>
      <c r="G174" s="218" t="s">
        <v>326</v>
      </c>
      <c r="H174" s="219">
        <v>1</v>
      </c>
      <c r="I174" s="220"/>
      <c r="J174" s="221">
        <f>ROUND(I174*H174,2)</f>
        <v>0</v>
      </c>
      <c r="K174" s="217" t="s">
        <v>19</v>
      </c>
      <c r="L174" s="47"/>
      <c r="M174" s="222" t="s">
        <v>19</v>
      </c>
      <c r="N174" s="223" t="s">
        <v>40</v>
      </c>
      <c r="O174" s="87"/>
      <c r="P174" s="224">
        <f>O174*H174</f>
        <v>0</v>
      </c>
      <c r="Q174" s="224">
        <v>0</v>
      </c>
      <c r="R174" s="224">
        <f>Q174*H174</f>
        <v>0</v>
      </c>
      <c r="S174" s="224">
        <v>0</v>
      </c>
      <c r="T174" s="225">
        <f>S174*H174</f>
        <v>0</v>
      </c>
      <c r="U174" s="41"/>
      <c r="V174" s="41"/>
      <c r="W174" s="41"/>
      <c r="X174" s="41"/>
      <c r="Y174" s="41"/>
      <c r="Z174" s="41"/>
      <c r="AA174" s="41"/>
      <c r="AB174" s="41"/>
      <c r="AC174" s="41"/>
      <c r="AD174" s="41"/>
      <c r="AE174" s="41"/>
      <c r="AR174" s="226" t="s">
        <v>200</v>
      </c>
      <c r="AT174" s="226" t="s">
        <v>195</v>
      </c>
      <c r="AU174" s="226" t="s">
        <v>76</v>
      </c>
      <c r="AY174" s="20" t="s">
        <v>193</v>
      </c>
      <c r="BE174" s="227">
        <f>IF(N174="základní",J174,0)</f>
        <v>0</v>
      </c>
      <c r="BF174" s="227">
        <f>IF(N174="snížená",J174,0)</f>
        <v>0</v>
      </c>
      <c r="BG174" s="227">
        <f>IF(N174="zákl. přenesená",J174,0)</f>
        <v>0</v>
      </c>
      <c r="BH174" s="227">
        <f>IF(N174="sníž. přenesená",J174,0)</f>
        <v>0</v>
      </c>
      <c r="BI174" s="227">
        <f>IF(N174="nulová",J174,0)</f>
        <v>0</v>
      </c>
      <c r="BJ174" s="20" t="s">
        <v>76</v>
      </c>
      <c r="BK174" s="227">
        <f>ROUND(I174*H174,2)</f>
        <v>0</v>
      </c>
      <c r="BL174" s="20" t="s">
        <v>200</v>
      </c>
      <c r="BM174" s="226" t="s">
        <v>830</v>
      </c>
    </row>
    <row r="175" s="2" customFormat="1">
      <c r="A175" s="41"/>
      <c r="B175" s="42"/>
      <c r="C175" s="43"/>
      <c r="D175" s="228" t="s">
        <v>202</v>
      </c>
      <c r="E175" s="43"/>
      <c r="F175" s="229" t="s">
        <v>8473</v>
      </c>
      <c r="G175" s="43"/>
      <c r="H175" s="43"/>
      <c r="I175" s="230"/>
      <c r="J175" s="43"/>
      <c r="K175" s="43"/>
      <c r="L175" s="47"/>
      <c r="M175" s="231"/>
      <c r="N175" s="232"/>
      <c r="O175" s="87"/>
      <c r="P175" s="87"/>
      <c r="Q175" s="87"/>
      <c r="R175" s="87"/>
      <c r="S175" s="87"/>
      <c r="T175" s="88"/>
      <c r="U175" s="41"/>
      <c r="V175" s="41"/>
      <c r="W175" s="41"/>
      <c r="X175" s="41"/>
      <c r="Y175" s="41"/>
      <c r="Z175" s="41"/>
      <c r="AA175" s="41"/>
      <c r="AB175" s="41"/>
      <c r="AC175" s="41"/>
      <c r="AD175" s="41"/>
      <c r="AE175" s="41"/>
      <c r="AT175" s="20" t="s">
        <v>202</v>
      </c>
      <c r="AU175" s="20" t="s">
        <v>76</v>
      </c>
    </row>
    <row r="176" s="2" customFormat="1" ht="16.5" customHeight="1">
      <c r="A176" s="41"/>
      <c r="B176" s="42"/>
      <c r="C176" s="215" t="s">
        <v>537</v>
      </c>
      <c r="D176" s="215" t="s">
        <v>195</v>
      </c>
      <c r="E176" s="216" t="s">
        <v>8744</v>
      </c>
      <c r="F176" s="217" t="s">
        <v>8745</v>
      </c>
      <c r="G176" s="218" t="s">
        <v>326</v>
      </c>
      <c r="H176" s="219">
        <v>1</v>
      </c>
      <c r="I176" s="220"/>
      <c r="J176" s="221">
        <f>ROUND(I176*H176,2)</f>
        <v>0</v>
      </c>
      <c r="K176" s="217" t="s">
        <v>19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76</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846</v>
      </c>
    </row>
    <row r="177" s="2" customFormat="1">
      <c r="A177" s="41"/>
      <c r="B177" s="42"/>
      <c r="C177" s="43"/>
      <c r="D177" s="228" t="s">
        <v>202</v>
      </c>
      <c r="E177" s="43"/>
      <c r="F177" s="229" t="s">
        <v>8745</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76</v>
      </c>
    </row>
    <row r="178" s="2" customFormat="1" ht="16.5" customHeight="1">
      <c r="A178" s="41"/>
      <c r="B178" s="42"/>
      <c r="C178" s="215" t="s">
        <v>545</v>
      </c>
      <c r="D178" s="215" t="s">
        <v>195</v>
      </c>
      <c r="E178" s="216" t="s">
        <v>8746</v>
      </c>
      <c r="F178" s="217" t="s">
        <v>8747</v>
      </c>
      <c r="G178" s="218" t="s">
        <v>326</v>
      </c>
      <c r="H178" s="219">
        <v>1</v>
      </c>
      <c r="I178" s="220"/>
      <c r="J178" s="221">
        <f>ROUND(I178*H178,2)</f>
        <v>0</v>
      </c>
      <c r="K178" s="217" t="s">
        <v>19</v>
      </c>
      <c r="L178" s="47"/>
      <c r="M178" s="222" t="s">
        <v>19</v>
      </c>
      <c r="N178" s="223" t="s">
        <v>40</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200</v>
      </c>
      <c r="AT178" s="226" t="s">
        <v>195</v>
      </c>
      <c r="AU178" s="226" t="s">
        <v>76</v>
      </c>
      <c r="AY178" s="20" t="s">
        <v>193</v>
      </c>
      <c r="BE178" s="227">
        <f>IF(N178="základní",J178,0)</f>
        <v>0</v>
      </c>
      <c r="BF178" s="227">
        <f>IF(N178="snížená",J178,0)</f>
        <v>0</v>
      </c>
      <c r="BG178" s="227">
        <f>IF(N178="zákl. přenesená",J178,0)</f>
        <v>0</v>
      </c>
      <c r="BH178" s="227">
        <f>IF(N178="sníž. přenesená",J178,0)</f>
        <v>0</v>
      </c>
      <c r="BI178" s="227">
        <f>IF(N178="nulová",J178,0)</f>
        <v>0</v>
      </c>
      <c r="BJ178" s="20" t="s">
        <v>76</v>
      </c>
      <c r="BK178" s="227">
        <f>ROUND(I178*H178,2)</f>
        <v>0</v>
      </c>
      <c r="BL178" s="20" t="s">
        <v>200</v>
      </c>
      <c r="BM178" s="226" t="s">
        <v>894</v>
      </c>
    </row>
    <row r="179" s="2" customFormat="1">
      <c r="A179" s="41"/>
      <c r="B179" s="42"/>
      <c r="C179" s="43"/>
      <c r="D179" s="228" t="s">
        <v>202</v>
      </c>
      <c r="E179" s="43"/>
      <c r="F179" s="229" t="s">
        <v>8747</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202</v>
      </c>
      <c r="AU179" s="20" t="s">
        <v>76</v>
      </c>
    </row>
    <row r="180" s="2" customFormat="1" ht="16.5" customHeight="1">
      <c r="A180" s="41"/>
      <c r="B180" s="42"/>
      <c r="C180" s="215" t="s">
        <v>554</v>
      </c>
      <c r="D180" s="215" t="s">
        <v>195</v>
      </c>
      <c r="E180" s="216" t="s">
        <v>8748</v>
      </c>
      <c r="F180" s="217" t="s">
        <v>8749</v>
      </c>
      <c r="G180" s="218" t="s">
        <v>326</v>
      </c>
      <c r="H180" s="219">
        <v>1</v>
      </c>
      <c r="I180" s="220"/>
      <c r="J180" s="221">
        <f>ROUND(I180*H180,2)</f>
        <v>0</v>
      </c>
      <c r="K180" s="217" t="s">
        <v>19</v>
      </c>
      <c r="L180" s="47"/>
      <c r="M180" s="222" t="s">
        <v>19</v>
      </c>
      <c r="N180" s="223" t="s">
        <v>40</v>
      </c>
      <c r="O180" s="87"/>
      <c r="P180" s="224">
        <f>O180*H180</f>
        <v>0</v>
      </c>
      <c r="Q180" s="224">
        <v>0</v>
      </c>
      <c r="R180" s="224">
        <f>Q180*H180</f>
        <v>0</v>
      </c>
      <c r="S180" s="224">
        <v>0</v>
      </c>
      <c r="T180" s="225">
        <f>S180*H180</f>
        <v>0</v>
      </c>
      <c r="U180" s="41"/>
      <c r="V180" s="41"/>
      <c r="W180" s="41"/>
      <c r="X180" s="41"/>
      <c r="Y180" s="41"/>
      <c r="Z180" s="41"/>
      <c r="AA180" s="41"/>
      <c r="AB180" s="41"/>
      <c r="AC180" s="41"/>
      <c r="AD180" s="41"/>
      <c r="AE180" s="41"/>
      <c r="AR180" s="226" t="s">
        <v>200</v>
      </c>
      <c r="AT180" s="226" t="s">
        <v>195</v>
      </c>
      <c r="AU180" s="226" t="s">
        <v>76</v>
      </c>
      <c r="AY180" s="20" t="s">
        <v>193</v>
      </c>
      <c r="BE180" s="227">
        <f>IF(N180="základní",J180,0)</f>
        <v>0</v>
      </c>
      <c r="BF180" s="227">
        <f>IF(N180="snížená",J180,0)</f>
        <v>0</v>
      </c>
      <c r="BG180" s="227">
        <f>IF(N180="zákl. přenesená",J180,0)</f>
        <v>0</v>
      </c>
      <c r="BH180" s="227">
        <f>IF(N180="sníž. přenesená",J180,0)</f>
        <v>0</v>
      </c>
      <c r="BI180" s="227">
        <f>IF(N180="nulová",J180,0)</f>
        <v>0</v>
      </c>
      <c r="BJ180" s="20" t="s">
        <v>76</v>
      </c>
      <c r="BK180" s="227">
        <f>ROUND(I180*H180,2)</f>
        <v>0</v>
      </c>
      <c r="BL180" s="20" t="s">
        <v>200</v>
      </c>
      <c r="BM180" s="226" t="s">
        <v>2267</v>
      </c>
    </row>
    <row r="181" s="2" customFormat="1">
      <c r="A181" s="41"/>
      <c r="B181" s="42"/>
      <c r="C181" s="43"/>
      <c r="D181" s="228" t="s">
        <v>202</v>
      </c>
      <c r="E181" s="43"/>
      <c r="F181" s="229" t="s">
        <v>8749</v>
      </c>
      <c r="G181" s="43"/>
      <c r="H181" s="43"/>
      <c r="I181" s="230"/>
      <c r="J181" s="43"/>
      <c r="K181" s="43"/>
      <c r="L181" s="47"/>
      <c r="M181" s="231"/>
      <c r="N181" s="232"/>
      <c r="O181" s="87"/>
      <c r="P181" s="87"/>
      <c r="Q181" s="87"/>
      <c r="R181" s="87"/>
      <c r="S181" s="87"/>
      <c r="T181" s="88"/>
      <c r="U181" s="41"/>
      <c r="V181" s="41"/>
      <c r="W181" s="41"/>
      <c r="X181" s="41"/>
      <c r="Y181" s="41"/>
      <c r="Z181" s="41"/>
      <c r="AA181" s="41"/>
      <c r="AB181" s="41"/>
      <c r="AC181" s="41"/>
      <c r="AD181" s="41"/>
      <c r="AE181" s="41"/>
      <c r="AT181" s="20" t="s">
        <v>202</v>
      </c>
      <c r="AU181" s="20" t="s">
        <v>76</v>
      </c>
    </row>
    <row r="182" s="2" customFormat="1" ht="16.5" customHeight="1">
      <c r="A182" s="41"/>
      <c r="B182" s="42"/>
      <c r="C182" s="215" t="s">
        <v>561</v>
      </c>
      <c r="D182" s="215" t="s">
        <v>195</v>
      </c>
      <c r="E182" s="216" t="s">
        <v>8750</v>
      </c>
      <c r="F182" s="217" t="s">
        <v>8751</v>
      </c>
      <c r="G182" s="218" t="s">
        <v>258</v>
      </c>
      <c r="H182" s="219">
        <v>8</v>
      </c>
      <c r="I182" s="220"/>
      <c r="J182" s="221">
        <f>ROUND(I182*H182,2)</f>
        <v>0</v>
      </c>
      <c r="K182" s="217" t="s">
        <v>19</v>
      </c>
      <c r="L182" s="47"/>
      <c r="M182" s="222" t="s">
        <v>19</v>
      </c>
      <c r="N182" s="223" t="s">
        <v>40</v>
      </c>
      <c r="O182" s="87"/>
      <c r="P182" s="224">
        <f>O182*H182</f>
        <v>0</v>
      </c>
      <c r="Q182" s="224">
        <v>0</v>
      </c>
      <c r="R182" s="224">
        <f>Q182*H182</f>
        <v>0</v>
      </c>
      <c r="S182" s="224">
        <v>0</v>
      </c>
      <c r="T182" s="225">
        <f>S182*H182</f>
        <v>0</v>
      </c>
      <c r="U182" s="41"/>
      <c r="V182" s="41"/>
      <c r="W182" s="41"/>
      <c r="X182" s="41"/>
      <c r="Y182" s="41"/>
      <c r="Z182" s="41"/>
      <c r="AA182" s="41"/>
      <c r="AB182" s="41"/>
      <c r="AC182" s="41"/>
      <c r="AD182" s="41"/>
      <c r="AE182" s="41"/>
      <c r="AR182" s="226" t="s">
        <v>200</v>
      </c>
      <c r="AT182" s="226" t="s">
        <v>195</v>
      </c>
      <c r="AU182" s="226" t="s">
        <v>76</v>
      </c>
      <c r="AY182" s="20" t="s">
        <v>193</v>
      </c>
      <c r="BE182" s="227">
        <f>IF(N182="základní",J182,0)</f>
        <v>0</v>
      </c>
      <c r="BF182" s="227">
        <f>IF(N182="snížená",J182,0)</f>
        <v>0</v>
      </c>
      <c r="BG182" s="227">
        <f>IF(N182="zákl. přenesená",J182,0)</f>
        <v>0</v>
      </c>
      <c r="BH182" s="227">
        <f>IF(N182="sníž. přenesená",J182,0)</f>
        <v>0</v>
      </c>
      <c r="BI182" s="227">
        <f>IF(N182="nulová",J182,0)</f>
        <v>0</v>
      </c>
      <c r="BJ182" s="20" t="s">
        <v>76</v>
      </c>
      <c r="BK182" s="227">
        <f>ROUND(I182*H182,2)</f>
        <v>0</v>
      </c>
      <c r="BL182" s="20" t="s">
        <v>200</v>
      </c>
      <c r="BM182" s="226" t="s">
        <v>2278</v>
      </c>
    </row>
    <row r="183" s="2" customFormat="1">
      <c r="A183" s="41"/>
      <c r="B183" s="42"/>
      <c r="C183" s="43"/>
      <c r="D183" s="228" t="s">
        <v>202</v>
      </c>
      <c r="E183" s="43"/>
      <c r="F183" s="229" t="s">
        <v>8751</v>
      </c>
      <c r="G183" s="43"/>
      <c r="H183" s="43"/>
      <c r="I183" s="230"/>
      <c r="J183" s="43"/>
      <c r="K183" s="43"/>
      <c r="L183" s="47"/>
      <c r="M183" s="295"/>
      <c r="N183" s="296"/>
      <c r="O183" s="297"/>
      <c r="P183" s="297"/>
      <c r="Q183" s="297"/>
      <c r="R183" s="297"/>
      <c r="S183" s="297"/>
      <c r="T183" s="298"/>
      <c r="U183" s="41"/>
      <c r="V183" s="41"/>
      <c r="W183" s="41"/>
      <c r="X183" s="41"/>
      <c r="Y183" s="41"/>
      <c r="Z183" s="41"/>
      <c r="AA183" s="41"/>
      <c r="AB183" s="41"/>
      <c r="AC183" s="41"/>
      <c r="AD183" s="41"/>
      <c r="AE183" s="41"/>
      <c r="AT183" s="20" t="s">
        <v>202</v>
      </c>
      <c r="AU183" s="20" t="s">
        <v>76</v>
      </c>
    </row>
    <row r="184" s="2" customFormat="1" ht="6.96" customHeight="1">
      <c r="A184" s="41"/>
      <c r="B184" s="62"/>
      <c r="C184" s="63"/>
      <c r="D184" s="63"/>
      <c r="E184" s="63"/>
      <c r="F184" s="63"/>
      <c r="G184" s="63"/>
      <c r="H184" s="63"/>
      <c r="I184" s="63"/>
      <c r="J184" s="63"/>
      <c r="K184" s="63"/>
      <c r="L184" s="47"/>
      <c r="M184" s="41"/>
      <c r="O184" s="41"/>
      <c r="P184" s="41"/>
      <c r="Q184" s="41"/>
      <c r="R184" s="41"/>
      <c r="S184" s="41"/>
      <c r="T184" s="41"/>
      <c r="U184" s="41"/>
      <c r="V184" s="41"/>
      <c r="W184" s="41"/>
      <c r="X184" s="41"/>
      <c r="Y184" s="41"/>
      <c r="Z184" s="41"/>
      <c r="AA184" s="41"/>
      <c r="AB184" s="41"/>
      <c r="AC184" s="41"/>
      <c r="AD184" s="41"/>
      <c r="AE184" s="41"/>
    </row>
  </sheetData>
  <sheetProtection sheet="1" autoFilter="0" formatColumns="0" formatRows="0" objects="1" scenarios="1" spinCount="100000" saltValue="5mj7mDqyNKzl/AyqGxnBpEBmykHb/rR3mFzVEaoSp4Ae8fvpeJckwwZaosub1OQiQNT1QarAoxgXx4SONcyVKg==" hashValue="BgSWoKRa18RSpakVganB/xwC9cAuNvCl9GjVnu2ERdCNEo9mH9Di+urgAQVowd3YRXWAk+0MiFeFtNquVdB1nQ==" algorithmName="SHA-512" password="97FE"/>
  <autoFilter ref="C86:K183"/>
  <mergeCells count="12">
    <mergeCell ref="E7:H7"/>
    <mergeCell ref="E9:H9"/>
    <mergeCell ref="E11:H11"/>
    <mergeCell ref="E20:H20"/>
    <mergeCell ref="E29:H29"/>
    <mergeCell ref="E50:H50"/>
    <mergeCell ref="E52:H52"/>
    <mergeCell ref="E54:H54"/>
    <mergeCell ref="E75:H75"/>
    <mergeCell ref="E77:H77"/>
    <mergeCell ref="E79:H79"/>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5.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125</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1254</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8837</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ROUND(J90,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ROUND((SUM(BE90:BE132)),  2)</f>
        <v>0</v>
      </c>
      <c r="G35" s="41"/>
      <c r="H35" s="41"/>
      <c r="I35" s="160">
        <v>0.20999999999999999</v>
      </c>
      <c r="J35" s="159">
        <f>ROUND(((SUM(BE90:BE132))*I35),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ROUND((SUM(BF90:BF132)),  2)</f>
        <v>0</v>
      </c>
      <c r="G36" s="41"/>
      <c r="H36" s="41"/>
      <c r="I36" s="160">
        <v>0.12</v>
      </c>
      <c r="J36" s="159">
        <f>ROUND(((SUM(BF90:BF132))*I36),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ROUND((SUM(BG90:BG132)),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ROUND((SUM(BH90:BH132)),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ROUND((SUM(BI90:BI132)),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1254</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D.1.4.8 - Plynoinstalace</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J90</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167</v>
      </c>
      <c r="E64" s="180"/>
      <c r="F64" s="180"/>
      <c r="G64" s="180"/>
      <c r="H64" s="180"/>
      <c r="I64" s="180"/>
      <c r="J64" s="181">
        <f>J91</f>
        <v>0</v>
      </c>
      <c r="K64" s="178"/>
      <c r="L64" s="182"/>
      <c r="S64" s="9"/>
      <c r="T64" s="9"/>
      <c r="U64" s="9"/>
      <c r="V64" s="9"/>
      <c r="W64" s="9"/>
      <c r="X64" s="9"/>
      <c r="Y64" s="9"/>
      <c r="Z64" s="9"/>
      <c r="AA64" s="9"/>
      <c r="AB64" s="9"/>
      <c r="AC64" s="9"/>
      <c r="AD64" s="9"/>
      <c r="AE64" s="9"/>
    </row>
    <row r="65" s="10" customFormat="1" ht="19.92" customHeight="1">
      <c r="A65" s="10"/>
      <c r="B65" s="183"/>
      <c r="C65" s="128"/>
      <c r="D65" s="184" t="s">
        <v>8838</v>
      </c>
      <c r="E65" s="185"/>
      <c r="F65" s="185"/>
      <c r="G65" s="185"/>
      <c r="H65" s="185"/>
      <c r="I65" s="185"/>
      <c r="J65" s="186">
        <f>J92</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1688</v>
      </c>
      <c r="E66" s="185"/>
      <c r="F66" s="185"/>
      <c r="G66" s="185"/>
      <c r="H66" s="185"/>
      <c r="I66" s="185"/>
      <c r="J66" s="186">
        <f>J120</f>
        <v>0</v>
      </c>
      <c r="K66" s="128"/>
      <c r="L66" s="187"/>
      <c r="S66" s="10"/>
      <c r="T66" s="10"/>
      <c r="U66" s="10"/>
      <c r="V66" s="10"/>
      <c r="W66" s="10"/>
      <c r="X66" s="10"/>
      <c r="Y66" s="10"/>
      <c r="Z66" s="10"/>
      <c r="AA66" s="10"/>
      <c r="AB66" s="10"/>
      <c r="AC66" s="10"/>
      <c r="AD66" s="10"/>
      <c r="AE66" s="10"/>
    </row>
    <row r="67" s="9" customFormat="1" ht="24.96" customHeight="1">
      <c r="A67" s="9"/>
      <c r="B67" s="177"/>
      <c r="C67" s="178"/>
      <c r="D67" s="179" t="s">
        <v>6671</v>
      </c>
      <c r="E67" s="180"/>
      <c r="F67" s="180"/>
      <c r="G67" s="180"/>
      <c r="H67" s="180"/>
      <c r="I67" s="180"/>
      <c r="J67" s="181">
        <f>J123</f>
        <v>0</v>
      </c>
      <c r="K67" s="178"/>
      <c r="L67" s="182"/>
      <c r="S67" s="9"/>
      <c r="T67" s="9"/>
      <c r="U67" s="9"/>
      <c r="V67" s="9"/>
      <c r="W67" s="9"/>
      <c r="X67" s="9"/>
      <c r="Y67" s="9"/>
      <c r="Z67" s="9"/>
      <c r="AA67" s="9"/>
      <c r="AB67" s="9"/>
      <c r="AC67" s="9"/>
      <c r="AD67" s="9"/>
      <c r="AE67" s="9"/>
    </row>
    <row r="68" s="10" customFormat="1" ht="19.92" customHeight="1">
      <c r="A68" s="10"/>
      <c r="B68" s="183"/>
      <c r="C68" s="128"/>
      <c r="D68" s="184" t="s">
        <v>8839</v>
      </c>
      <c r="E68" s="185"/>
      <c r="F68" s="185"/>
      <c r="G68" s="185"/>
      <c r="H68" s="185"/>
      <c r="I68" s="185"/>
      <c r="J68" s="186">
        <f>J124</f>
        <v>0</v>
      </c>
      <c r="K68" s="128"/>
      <c r="L68" s="187"/>
      <c r="S68" s="10"/>
      <c r="T68" s="10"/>
      <c r="U68" s="10"/>
      <c r="V68" s="10"/>
      <c r="W68" s="10"/>
      <c r="X68" s="10"/>
      <c r="Y68" s="10"/>
      <c r="Z68" s="10"/>
      <c r="AA68" s="10"/>
      <c r="AB68" s="10"/>
      <c r="AC68" s="10"/>
      <c r="AD68" s="10"/>
      <c r="AE68" s="10"/>
    </row>
    <row r="69" s="2" customFormat="1" ht="21.84" customHeight="1">
      <c r="A69" s="41"/>
      <c r="B69" s="42"/>
      <c r="C69" s="43"/>
      <c r="D69" s="43"/>
      <c r="E69" s="43"/>
      <c r="F69" s="43"/>
      <c r="G69" s="43"/>
      <c r="H69" s="43"/>
      <c r="I69" s="43"/>
      <c r="J69" s="43"/>
      <c r="K69" s="43"/>
      <c r="L69" s="147"/>
      <c r="S69" s="41"/>
      <c r="T69" s="41"/>
      <c r="U69" s="41"/>
      <c r="V69" s="41"/>
      <c r="W69" s="41"/>
      <c r="X69" s="41"/>
      <c r="Y69" s="41"/>
      <c r="Z69" s="41"/>
      <c r="AA69" s="41"/>
      <c r="AB69" s="41"/>
      <c r="AC69" s="41"/>
      <c r="AD69" s="41"/>
      <c r="AE69" s="41"/>
    </row>
    <row r="70" s="2" customFormat="1" ht="6.96" customHeight="1">
      <c r="A70" s="41"/>
      <c r="B70" s="62"/>
      <c r="C70" s="63"/>
      <c r="D70" s="63"/>
      <c r="E70" s="63"/>
      <c r="F70" s="63"/>
      <c r="G70" s="63"/>
      <c r="H70" s="63"/>
      <c r="I70" s="63"/>
      <c r="J70" s="63"/>
      <c r="K70" s="63"/>
      <c r="L70" s="147"/>
      <c r="S70" s="41"/>
      <c r="T70" s="41"/>
      <c r="U70" s="41"/>
      <c r="V70" s="41"/>
      <c r="W70" s="41"/>
      <c r="X70" s="41"/>
      <c r="Y70" s="41"/>
      <c r="Z70" s="41"/>
      <c r="AA70" s="41"/>
      <c r="AB70" s="41"/>
      <c r="AC70" s="41"/>
      <c r="AD70" s="41"/>
      <c r="AE70" s="41"/>
    </row>
    <row r="74" s="2" customFormat="1" ht="6.96" customHeight="1">
      <c r="A74" s="41"/>
      <c r="B74" s="64"/>
      <c r="C74" s="65"/>
      <c r="D74" s="65"/>
      <c r="E74" s="65"/>
      <c r="F74" s="65"/>
      <c r="G74" s="65"/>
      <c r="H74" s="65"/>
      <c r="I74" s="65"/>
      <c r="J74" s="65"/>
      <c r="K74" s="65"/>
      <c r="L74" s="147"/>
      <c r="S74" s="41"/>
      <c r="T74" s="41"/>
      <c r="U74" s="41"/>
      <c r="V74" s="41"/>
      <c r="W74" s="41"/>
      <c r="X74" s="41"/>
      <c r="Y74" s="41"/>
      <c r="Z74" s="41"/>
      <c r="AA74" s="41"/>
      <c r="AB74" s="41"/>
      <c r="AC74" s="41"/>
      <c r="AD74" s="41"/>
      <c r="AE74" s="41"/>
    </row>
    <row r="75" s="2" customFormat="1" ht="24.96" customHeight="1">
      <c r="A75" s="41"/>
      <c r="B75" s="42"/>
      <c r="C75" s="26" t="s">
        <v>178</v>
      </c>
      <c r="D75" s="43"/>
      <c r="E75" s="43"/>
      <c r="F75" s="43"/>
      <c r="G75" s="43"/>
      <c r="H75" s="43"/>
      <c r="I75" s="43"/>
      <c r="J75" s="43"/>
      <c r="K75" s="43"/>
      <c r="L75" s="14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47"/>
      <c r="S76" s="41"/>
      <c r="T76" s="41"/>
      <c r="U76" s="41"/>
      <c r="V76" s="41"/>
      <c r="W76" s="41"/>
      <c r="X76" s="41"/>
      <c r="Y76" s="41"/>
      <c r="Z76" s="41"/>
      <c r="AA76" s="41"/>
      <c r="AB76" s="41"/>
      <c r="AC76" s="41"/>
      <c r="AD76" s="41"/>
      <c r="AE76" s="41"/>
    </row>
    <row r="77" s="2" customFormat="1" ht="12" customHeight="1">
      <c r="A77" s="41"/>
      <c r="B77" s="42"/>
      <c r="C77" s="35" t="s">
        <v>16</v>
      </c>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16.5" customHeight="1">
      <c r="A78" s="41"/>
      <c r="B78" s="42"/>
      <c r="C78" s="43"/>
      <c r="D78" s="43"/>
      <c r="E78" s="172" t="str">
        <f>E7</f>
        <v>Tělocvična ZŠ TGM Poděbrady</v>
      </c>
      <c r="F78" s="35"/>
      <c r="G78" s="35"/>
      <c r="H78" s="35"/>
      <c r="I78" s="43"/>
      <c r="J78" s="43"/>
      <c r="K78" s="43"/>
      <c r="L78" s="147"/>
      <c r="S78" s="41"/>
      <c r="T78" s="41"/>
      <c r="U78" s="41"/>
      <c r="V78" s="41"/>
      <c r="W78" s="41"/>
      <c r="X78" s="41"/>
      <c r="Y78" s="41"/>
      <c r="Z78" s="41"/>
      <c r="AA78" s="41"/>
      <c r="AB78" s="41"/>
      <c r="AC78" s="41"/>
      <c r="AD78" s="41"/>
      <c r="AE78" s="41"/>
    </row>
    <row r="79" s="1" customFormat="1" ht="12" customHeight="1">
      <c r="B79" s="24"/>
      <c r="C79" s="35" t="s">
        <v>153</v>
      </c>
      <c r="D79" s="25"/>
      <c r="E79" s="25"/>
      <c r="F79" s="25"/>
      <c r="G79" s="25"/>
      <c r="H79" s="25"/>
      <c r="I79" s="25"/>
      <c r="J79" s="25"/>
      <c r="K79" s="25"/>
      <c r="L79" s="23"/>
    </row>
    <row r="80" s="2" customFormat="1" ht="16.5" customHeight="1">
      <c r="A80" s="41"/>
      <c r="B80" s="42"/>
      <c r="C80" s="43"/>
      <c r="D80" s="43"/>
      <c r="E80" s="172" t="s">
        <v>1254</v>
      </c>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155</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72" t="str">
        <f>E11</f>
        <v>D.1.4.8 - Plynoinstalace</v>
      </c>
      <c r="F82" s="43"/>
      <c r="G82" s="43"/>
      <c r="H82" s="43"/>
      <c r="I82" s="43"/>
      <c r="J82" s="43"/>
      <c r="K82" s="43"/>
      <c r="L82" s="147"/>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12" customHeight="1">
      <c r="A84" s="41"/>
      <c r="B84" s="42"/>
      <c r="C84" s="35" t="s">
        <v>21</v>
      </c>
      <c r="D84" s="43"/>
      <c r="E84" s="43"/>
      <c r="F84" s="30" t="str">
        <f>F14</f>
        <v xml:space="preserve"> </v>
      </c>
      <c r="G84" s="43"/>
      <c r="H84" s="43"/>
      <c r="I84" s="35" t="s">
        <v>23</v>
      </c>
      <c r="J84" s="75" t="str">
        <f>IF(J14="","",J14)</f>
        <v>26. 2. 2026</v>
      </c>
      <c r="K84" s="43"/>
      <c r="L84" s="147"/>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5.15" customHeight="1">
      <c r="A86" s="41"/>
      <c r="B86" s="42"/>
      <c r="C86" s="35" t="s">
        <v>25</v>
      </c>
      <c r="D86" s="43"/>
      <c r="E86" s="43"/>
      <c r="F86" s="30" t="str">
        <f>E17</f>
        <v xml:space="preserve"> </v>
      </c>
      <c r="G86" s="43"/>
      <c r="H86" s="43"/>
      <c r="I86" s="35" t="s">
        <v>30</v>
      </c>
      <c r="J86" s="39" t="str">
        <f>E23</f>
        <v xml:space="preserve"> </v>
      </c>
      <c r="K86" s="43"/>
      <c r="L86" s="147"/>
      <c r="S86" s="41"/>
      <c r="T86" s="41"/>
      <c r="U86" s="41"/>
      <c r="V86" s="41"/>
      <c r="W86" s="41"/>
      <c r="X86" s="41"/>
      <c r="Y86" s="41"/>
      <c r="Z86" s="41"/>
      <c r="AA86" s="41"/>
      <c r="AB86" s="41"/>
      <c r="AC86" s="41"/>
      <c r="AD86" s="41"/>
      <c r="AE86" s="41"/>
    </row>
    <row r="87" s="2" customFormat="1" ht="15.15" customHeight="1">
      <c r="A87" s="41"/>
      <c r="B87" s="42"/>
      <c r="C87" s="35" t="s">
        <v>28</v>
      </c>
      <c r="D87" s="43"/>
      <c r="E87" s="43"/>
      <c r="F87" s="30" t="str">
        <f>IF(E20="","",E20)</f>
        <v>Vyplň údaj</v>
      </c>
      <c r="G87" s="43"/>
      <c r="H87" s="43"/>
      <c r="I87" s="35" t="s">
        <v>32</v>
      </c>
      <c r="J87" s="39" t="str">
        <f>E26</f>
        <v xml:space="preserve"> </v>
      </c>
      <c r="K87" s="43"/>
      <c r="L87" s="147"/>
      <c r="S87" s="41"/>
      <c r="T87" s="41"/>
      <c r="U87" s="41"/>
      <c r="V87" s="41"/>
      <c r="W87" s="41"/>
      <c r="X87" s="41"/>
      <c r="Y87" s="41"/>
      <c r="Z87" s="41"/>
      <c r="AA87" s="41"/>
      <c r="AB87" s="41"/>
      <c r="AC87" s="41"/>
      <c r="AD87" s="41"/>
      <c r="AE87" s="41"/>
    </row>
    <row r="88" s="2" customFormat="1" ht="10.32" customHeight="1">
      <c r="A88" s="41"/>
      <c r="B88" s="42"/>
      <c r="C88" s="43"/>
      <c r="D88" s="43"/>
      <c r="E88" s="43"/>
      <c r="F88" s="43"/>
      <c r="G88" s="43"/>
      <c r="H88" s="43"/>
      <c r="I88" s="43"/>
      <c r="J88" s="43"/>
      <c r="K88" s="43"/>
      <c r="L88" s="147"/>
      <c r="S88" s="41"/>
      <c r="T88" s="41"/>
      <c r="U88" s="41"/>
      <c r="V88" s="41"/>
      <c r="W88" s="41"/>
      <c r="X88" s="41"/>
      <c r="Y88" s="41"/>
      <c r="Z88" s="41"/>
      <c r="AA88" s="41"/>
      <c r="AB88" s="41"/>
      <c r="AC88" s="41"/>
      <c r="AD88" s="41"/>
      <c r="AE88" s="41"/>
    </row>
    <row r="89" s="11" customFormat="1" ht="29.28" customHeight="1">
      <c r="A89" s="188"/>
      <c r="B89" s="189"/>
      <c r="C89" s="190" t="s">
        <v>179</v>
      </c>
      <c r="D89" s="191" t="s">
        <v>54</v>
      </c>
      <c r="E89" s="191" t="s">
        <v>50</v>
      </c>
      <c r="F89" s="191" t="s">
        <v>51</v>
      </c>
      <c r="G89" s="191" t="s">
        <v>180</v>
      </c>
      <c r="H89" s="191" t="s">
        <v>181</v>
      </c>
      <c r="I89" s="191" t="s">
        <v>182</v>
      </c>
      <c r="J89" s="191" t="s">
        <v>159</v>
      </c>
      <c r="K89" s="192" t="s">
        <v>183</v>
      </c>
      <c r="L89" s="193"/>
      <c r="M89" s="95" t="s">
        <v>19</v>
      </c>
      <c r="N89" s="96" t="s">
        <v>39</v>
      </c>
      <c r="O89" s="96" t="s">
        <v>184</v>
      </c>
      <c r="P89" s="96" t="s">
        <v>185</v>
      </c>
      <c r="Q89" s="96" t="s">
        <v>186</v>
      </c>
      <c r="R89" s="96" t="s">
        <v>187</v>
      </c>
      <c r="S89" s="96" t="s">
        <v>188</v>
      </c>
      <c r="T89" s="97" t="s">
        <v>189</v>
      </c>
      <c r="U89" s="188"/>
      <c r="V89" s="188"/>
      <c r="W89" s="188"/>
      <c r="X89" s="188"/>
      <c r="Y89" s="188"/>
      <c r="Z89" s="188"/>
      <c r="AA89" s="188"/>
      <c r="AB89" s="188"/>
      <c r="AC89" s="188"/>
      <c r="AD89" s="188"/>
      <c r="AE89" s="188"/>
    </row>
    <row r="90" s="2" customFormat="1" ht="22.8" customHeight="1">
      <c r="A90" s="41"/>
      <c r="B90" s="42"/>
      <c r="C90" s="102" t="s">
        <v>190</v>
      </c>
      <c r="D90" s="43"/>
      <c r="E90" s="43"/>
      <c r="F90" s="43"/>
      <c r="G90" s="43"/>
      <c r="H90" s="43"/>
      <c r="I90" s="43"/>
      <c r="J90" s="194">
        <f>BK90</f>
        <v>0</v>
      </c>
      <c r="K90" s="43"/>
      <c r="L90" s="47"/>
      <c r="M90" s="98"/>
      <c r="N90" s="195"/>
      <c r="O90" s="99"/>
      <c r="P90" s="196">
        <f>P91+P123</f>
        <v>0</v>
      </c>
      <c r="Q90" s="99"/>
      <c r="R90" s="196">
        <f>R91+R123</f>
        <v>0.098867999999999998</v>
      </c>
      <c r="S90" s="99"/>
      <c r="T90" s="197">
        <f>T91+T123</f>
        <v>0.055899999999999998</v>
      </c>
      <c r="U90" s="41"/>
      <c r="V90" s="41"/>
      <c r="W90" s="41"/>
      <c r="X90" s="41"/>
      <c r="Y90" s="41"/>
      <c r="Z90" s="41"/>
      <c r="AA90" s="41"/>
      <c r="AB90" s="41"/>
      <c r="AC90" s="41"/>
      <c r="AD90" s="41"/>
      <c r="AE90" s="41"/>
      <c r="AT90" s="20" t="s">
        <v>68</v>
      </c>
      <c r="AU90" s="20" t="s">
        <v>160</v>
      </c>
      <c r="BK90" s="198">
        <f>BK91+BK123</f>
        <v>0</v>
      </c>
    </row>
    <row r="91" s="12" customFormat="1" ht="25.92" customHeight="1">
      <c r="A91" s="12"/>
      <c r="B91" s="199"/>
      <c r="C91" s="200"/>
      <c r="D91" s="201" t="s">
        <v>68</v>
      </c>
      <c r="E91" s="202" t="s">
        <v>687</v>
      </c>
      <c r="F91" s="202" t="s">
        <v>688</v>
      </c>
      <c r="G91" s="200"/>
      <c r="H91" s="200"/>
      <c r="I91" s="203"/>
      <c r="J91" s="204">
        <f>BK91</f>
        <v>0</v>
      </c>
      <c r="K91" s="200"/>
      <c r="L91" s="205"/>
      <c r="M91" s="206"/>
      <c r="N91" s="207"/>
      <c r="O91" s="207"/>
      <c r="P91" s="208">
        <f>P92+P120</f>
        <v>0</v>
      </c>
      <c r="Q91" s="207"/>
      <c r="R91" s="208">
        <f>R92+R120</f>
        <v>0.098867999999999998</v>
      </c>
      <c r="S91" s="207"/>
      <c r="T91" s="209">
        <f>T92+T120</f>
        <v>0.055899999999999998</v>
      </c>
      <c r="U91" s="12"/>
      <c r="V91" s="12"/>
      <c r="W91" s="12"/>
      <c r="X91" s="12"/>
      <c r="Y91" s="12"/>
      <c r="Z91" s="12"/>
      <c r="AA91" s="12"/>
      <c r="AB91" s="12"/>
      <c r="AC91" s="12"/>
      <c r="AD91" s="12"/>
      <c r="AE91" s="12"/>
      <c r="AR91" s="210" t="s">
        <v>78</v>
      </c>
      <c r="AT91" s="211" t="s">
        <v>68</v>
      </c>
      <c r="AU91" s="211" t="s">
        <v>69</v>
      </c>
      <c r="AY91" s="210" t="s">
        <v>193</v>
      </c>
      <c r="BK91" s="212">
        <f>BK92+BK120</f>
        <v>0</v>
      </c>
    </row>
    <row r="92" s="12" customFormat="1" ht="22.8" customHeight="1">
      <c r="A92" s="12"/>
      <c r="B92" s="199"/>
      <c r="C92" s="200"/>
      <c r="D92" s="201" t="s">
        <v>68</v>
      </c>
      <c r="E92" s="213" t="s">
        <v>8840</v>
      </c>
      <c r="F92" s="213" t="s">
        <v>8841</v>
      </c>
      <c r="G92" s="200"/>
      <c r="H92" s="200"/>
      <c r="I92" s="203"/>
      <c r="J92" s="214">
        <f>BK92</f>
        <v>0</v>
      </c>
      <c r="K92" s="200"/>
      <c r="L92" s="205"/>
      <c r="M92" s="206"/>
      <c r="N92" s="207"/>
      <c r="O92" s="207"/>
      <c r="P92" s="208">
        <f>SUM(P93:P119)</f>
        <v>0</v>
      </c>
      <c r="Q92" s="207"/>
      <c r="R92" s="208">
        <f>SUM(R93:R119)</f>
        <v>0.098867999999999998</v>
      </c>
      <c r="S92" s="207"/>
      <c r="T92" s="209">
        <f>SUM(T93:T119)</f>
        <v>0.055899999999999998</v>
      </c>
      <c r="U92" s="12"/>
      <c r="V92" s="12"/>
      <c r="W92" s="12"/>
      <c r="X92" s="12"/>
      <c r="Y92" s="12"/>
      <c r="Z92" s="12"/>
      <c r="AA92" s="12"/>
      <c r="AB92" s="12"/>
      <c r="AC92" s="12"/>
      <c r="AD92" s="12"/>
      <c r="AE92" s="12"/>
      <c r="AR92" s="210" t="s">
        <v>78</v>
      </c>
      <c r="AT92" s="211" t="s">
        <v>68</v>
      </c>
      <c r="AU92" s="211" t="s">
        <v>76</v>
      </c>
      <c r="AY92" s="210" t="s">
        <v>193</v>
      </c>
      <c r="BK92" s="212">
        <f>SUM(BK93:BK119)</f>
        <v>0</v>
      </c>
    </row>
    <row r="93" s="2" customFormat="1" ht="16.5" customHeight="1">
      <c r="A93" s="41"/>
      <c r="B93" s="42"/>
      <c r="C93" s="215" t="s">
        <v>76</v>
      </c>
      <c r="D93" s="215" t="s">
        <v>195</v>
      </c>
      <c r="E93" s="216" t="s">
        <v>8842</v>
      </c>
      <c r="F93" s="217" t="s">
        <v>8843</v>
      </c>
      <c r="G93" s="218" t="s">
        <v>408</v>
      </c>
      <c r="H93" s="219">
        <v>33</v>
      </c>
      <c r="I93" s="220"/>
      <c r="J93" s="221">
        <f>ROUND(I93*H93,2)</f>
        <v>0</v>
      </c>
      <c r="K93" s="217" t="s">
        <v>199</v>
      </c>
      <c r="L93" s="47"/>
      <c r="M93" s="222" t="s">
        <v>19</v>
      </c>
      <c r="N93" s="223" t="s">
        <v>40</v>
      </c>
      <c r="O93" s="87"/>
      <c r="P93" s="224">
        <f>O93*H93</f>
        <v>0</v>
      </c>
      <c r="Q93" s="224">
        <v>0.0027000000000000001</v>
      </c>
      <c r="R93" s="224">
        <f>Q93*H93</f>
        <v>0.089099999999999999</v>
      </c>
      <c r="S93" s="224">
        <v>0</v>
      </c>
      <c r="T93" s="225">
        <f>S93*H93</f>
        <v>0</v>
      </c>
      <c r="U93" s="41"/>
      <c r="V93" s="41"/>
      <c r="W93" s="41"/>
      <c r="X93" s="41"/>
      <c r="Y93" s="41"/>
      <c r="Z93" s="41"/>
      <c r="AA93" s="41"/>
      <c r="AB93" s="41"/>
      <c r="AC93" s="41"/>
      <c r="AD93" s="41"/>
      <c r="AE93" s="41"/>
      <c r="AR93" s="226" t="s">
        <v>323</v>
      </c>
      <c r="AT93" s="226" t="s">
        <v>195</v>
      </c>
      <c r="AU93" s="226" t="s">
        <v>78</v>
      </c>
      <c r="AY93" s="20" t="s">
        <v>193</v>
      </c>
      <c r="BE93" s="227">
        <f>IF(N93="základní",J93,0)</f>
        <v>0</v>
      </c>
      <c r="BF93" s="227">
        <f>IF(N93="snížená",J93,0)</f>
        <v>0</v>
      </c>
      <c r="BG93" s="227">
        <f>IF(N93="zákl. přenesená",J93,0)</f>
        <v>0</v>
      </c>
      <c r="BH93" s="227">
        <f>IF(N93="sníž. přenesená",J93,0)</f>
        <v>0</v>
      </c>
      <c r="BI93" s="227">
        <f>IF(N93="nulová",J93,0)</f>
        <v>0</v>
      </c>
      <c r="BJ93" s="20" t="s">
        <v>76</v>
      </c>
      <c r="BK93" s="227">
        <f>ROUND(I93*H93,2)</f>
        <v>0</v>
      </c>
      <c r="BL93" s="20" t="s">
        <v>323</v>
      </c>
      <c r="BM93" s="226" t="s">
        <v>78</v>
      </c>
    </row>
    <row r="94" s="2" customFormat="1">
      <c r="A94" s="41"/>
      <c r="B94" s="42"/>
      <c r="C94" s="43"/>
      <c r="D94" s="228" t="s">
        <v>202</v>
      </c>
      <c r="E94" s="43"/>
      <c r="F94" s="229" t="s">
        <v>8844</v>
      </c>
      <c r="G94" s="43"/>
      <c r="H94" s="43"/>
      <c r="I94" s="230"/>
      <c r="J94" s="43"/>
      <c r="K94" s="43"/>
      <c r="L94" s="47"/>
      <c r="M94" s="231"/>
      <c r="N94" s="232"/>
      <c r="O94" s="87"/>
      <c r="P94" s="87"/>
      <c r="Q94" s="87"/>
      <c r="R94" s="87"/>
      <c r="S94" s="87"/>
      <c r="T94" s="88"/>
      <c r="U94" s="41"/>
      <c r="V94" s="41"/>
      <c r="W94" s="41"/>
      <c r="X94" s="41"/>
      <c r="Y94" s="41"/>
      <c r="Z94" s="41"/>
      <c r="AA94" s="41"/>
      <c r="AB94" s="41"/>
      <c r="AC94" s="41"/>
      <c r="AD94" s="41"/>
      <c r="AE94" s="41"/>
      <c r="AT94" s="20" t="s">
        <v>202</v>
      </c>
      <c r="AU94" s="20" t="s">
        <v>78</v>
      </c>
    </row>
    <row r="95" s="2" customFormat="1">
      <c r="A95" s="41"/>
      <c r="B95" s="42"/>
      <c r="C95" s="43"/>
      <c r="D95" s="233" t="s">
        <v>204</v>
      </c>
      <c r="E95" s="43"/>
      <c r="F95" s="234" t="s">
        <v>8845</v>
      </c>
      <c r="G95" s="43"/>
      <c r="H95" s="43"/>
      <c r="I95" s="230"/>
      <c r="J95" s="43"/>
      <c r="K95" s="43"/>
      <c r="L95" s="47"/>
      <c r="M95" s="231"/>
      <c r="N95" s="232"/>
      <c r="O95" s="87"/>
      <c r="P95" s="87"/>
      <c r="Q95" s="87"/>
      <c r="R95" s="87"/>
      <c r="S95" s="87"/>
      <c r="T95" s="88"/>
      <c r="U95" s="41"/>
      <c r="V95" s="41"/>
      <c r="W95" s="41"/>
      <c r="X95" s="41"/>
      <c r="Y95" s="41"/>
      <c r="Z95" s="41"/>
      <c r="AA95" s="41"/>
      <c r="AB95" s="41"/>
      <c r="AC95" s="41"/>
      <c r="AD95" s="41"/>
      <c r="AE95" s="41"/>
      <c r="AT95" s="20" t="s">
        <v>204</v>
      </c>
      <c r="AU95" s="20" t="s">
        <v>78</v>
      </c>
    </row>
    <row r="96" s="2" customFormat="1" ht="16.5" customHeight="1">
      <c r="A96" s="41"/>
      <c r="B96" s="42"/>
      <c r="C96" s="215" t="s">
        <v>78</v>
      </c>
      <c r="D96" s="215" t="s">
        <v>195</v>
      </c>
      <c r="E96" s="216" t="s">
        <v>8846</v>
      </c>
      <c r="F96" s="217" t="s">
        <v>8847</v>
      </c>
      <c r="G96" s="218" t="s">
        <v>408</v>
      </c>
      <c r="H96" s="219">
        <v>26</v>
      </c>
      <c r="I96" s="220"/>
      <c r="J96" s="221">
        <f>ROUND(I96*H96,2)</f>
        <v>0</v>
      </c>
      <c r="K96" s="217" t="s">
        <v>199</v>
      </c>
      <c r="L96" s="47"/>
      <c r="M96" s="222" t="s">
        <v>19</v>
      </c>
      <c r="N96" s="223" t="s">
        <v>40</v>
      </c>
      <c r="O96" s="87"/>
      <c r="P96" s="224">
        <f>O96*H96</f>
        <v>0</v>
      </c>
      <c r="Q96" s="224">
        <v>0.00011</v>
      </c>
      <c r="R96" s="224">
        <f>Q96*H96</f>
        <v>0.0028600000000000001</v>
      </c>
      <c r="S96" s="224">
        <v>0.00215</v>
      </c>
      <c r="T96" s="225">
        <f>S96*H96</f>
        <v>0.055899999999999998</v>
      </c>
      <c r="U96" s="41"/>
      <c r="V96" s="41"/>
      <c r="W96" s="41"/>
      <c r="X96" s="41"/>
      <c r="Y96" s="41"/>
      <c r="Z96" s="41"/>
      <c r="AA96" s="41"/>
      <c r="AB96" s="41"/>
      <c r="AC96" s="41"/>
      <c r="AD96" s="41"/>
      <c r="AE96" s="41"/>
      <c r="AR96" s="226" t="s">
        <v>323</v>
      </c>
      <c r="AT96" s="226" t="s">
        <v>195</v>
      </c>
      <c r="AU96" s="226" t="s">
        <v>78</v>
      </c>
      <c r="AY96" s="20" t="s">
        <v>193</v>
      </c>
      <c r="BE96" s="227">
        <f>IF(N96="základní",J96,0)</f>
        <v>0</v>
      </c>
      <c r="BF96" s="227">
        <f>IF(N96="snížená",J96,0)</f>
        <v>0</v>
      </c>
      <c r="BG96" s="227">
        <f>IF(N96="zákl. přenesená",J96,0)</f>
        <v>0</v>
      </c>
      <c r="BH96" s="227">
        <f>IF(N96="sníž. přenesená",J96,0)</f>
        <v>0</v>
      </c>
      <c r="BI96" s="227">
        <f>IF(N96="nulová",J96,0)</f>
        <v>0</v>
      </c>
      <c r="BJ96" s="20" t="s">
        <v>76</v>
      </c>
      <c r="BK96" s="227">
        <f>ROUND(I96*H96,2)</f>
        <v>0</v>
      </c>
      <c r="BL96" s="20" t="s">
        <v>323</v>
      </c>
      <c r="BM96" s="226" t="s">
        <v>200</v>
      </c>
    </row>
    <row r="97" s="2" customFormat="1">
      <c r="A97" s="41"/>
      <c r="B97" s="42"/>
      <c r="C97" s="43"/>
      <c r="D97" s="228" t="s">
        <v>202</v>
      </c>
      <c r="E97" s="43"/>
      <c r="F97" s="229" t="s">
        <v>8848</v>
      </c>
      <c r="G97" s="43"/>
      <c r="H97" s="43"/>
      <c r="I97" s="230"/>
      <c r="J97" s="43"/>
      <c r="K97" s="43"/>
      <c r="L97" s="47"/>
      <c r="M97" s="231"/>
      <c r="N97" s="232"/>
      <c r="O97" s="87"/>
      <c r="P97" s="87"/>
      <c r="Q97" s="87"/>
      <c r="R97" s="87"/>
      <c r="S97" s="87"/>
      <c r="T97" s="88"/>
      <c r="U97" s="41"/>
      <c r="V97" s="41"/>
      <c r="W97" s="41"/>
      <c r="X97" s="41"/>
      <c r="Y97" s="41"/>
      <c r="Z97" s="41"/>
      <c r="AA97" s="41"/>
      <c r="AB97" s="41"/>
      <c r="AC97" s="41"/>
      <c r="AD97" s="41"/>
      <c r="AE97" s="41"/>
      <c r="AT97" s="20" t="s">
        <v>202</v>
      </c>
      <c r="AU97" s="20" t="s">
        <v>78</v>
      </c>
    </row>
    <row r="98" s="2" customFormat="1">
      <c r="A98" s="41"/>
      <c r="B98" s="42"/>
      <c r="C98" s="43"/>
      <c r="D98" s="233" t="s">
        <v>204</v>
      </c>
      <c r="E98" s="43"/>
      <c r="F98" s="234" t="s">
        <v>8849</v>
      </c>
      <c r="G98" s="43"/>
      <c r="H98" s="43"/>
      <c r="I98" s="230"/>
      <c r="J98" s="43"/>
      <c r="K98" s="43"/>
      <c r="L98" s="47"/>
      <c r="M98" s="231"/>
      <c r="N98" s="232"/>
      <c r="O98" s="87"/>
      <c r="P98" s="87"/>
      <c r="Q98" s="87"/>
      <c r="R98" s="87"/>
      <c r="S98" s="87"/>
      <c r="T98" s="88"/>
      <c r="U98" s="41"/>
      <c r="V98" s="41"/>
      <c r="W98" s="41"/>
      <c r="X98" s="41"/>
      <c r="Y98" s="41"/>
      <c r="Z98" s="41"/>
      <c r="AA98" s="41"/>
      <c r="AB98" s="41"/>
      <c r="AC98" s="41"/>
      <c r="AD98" s="41"/>
      <c r="AE98" s="41"/>
      <c r="AT98" s="20" t="s">
        <v>204</v>
      </c>
      <c r="AU98" s="20" t="s">
        <v>78</v>
      </c>
    </row>
    <row r="99" s="2" customFormat="1" ht="16.5" customHeight="1">
      <c r="A99" s="41"/>
      <c r="B99" s="42"/>
      <c r="C99" s="215" t="s">
        <v>219</v>
      </c>
      <c r="D99" s="215" t="s">
        <v>195</v>
      </c>
      <c r="E99" s="216" t="s">
        <v>8850</v>
      </c>
      <c r="F99" s="217" t="s">
        <v>8851</v>
      </c>
      <c r="G99" s="218" t="s">
        <v>408</v>
      </c>
      <c r="H99" s="219">
        <v>1.6000000000000001</v>
      </c>
      <c r="I99" s="220"/>
      <c r="J99" s="221">
        <f>ROUND(I99*H99,2)</f>
        <v>0</v>
      </c>
      <c r="K99" s="217" t="s">
        <v>199</v>
      </c>
      <c r="L99" s="47"/>
      <c r="M99" s="222" t="s">
        <v>19</v>
      </c>
      <c r="N99" s="223" t="s">
        <v>40</v>
      </c>
      <c r="O99" s="87"/>
      <c r="P99" s="224">
        <f>O99*H99</f>
        <v>0</v>
      </c>
      <c r="Q99" s="224">
        <v>0.0037799999999999999</v>
      </c>
      <c r="R99" s="224">
        <f>Q99*H99</f>
        <v>0.0060480000000000004</v>
      </c>
      <c r="S99" s="224">
        <v>0</v>
      </c>
      <c r="T99" s="225">
        <f>S99*H99</f>
        <v>0</v>
      </c>
      <c r="U99" s="41"/>
      <c r="V99" s="41"/>
      <c r="W99" s="41"/>
      <c r="X99" s="41"/>
      <c r="Y99" s="41"/>
      <c r="Z99" s="41"/>
      <c r="AA99" s="41"/>
      <c r="AB99" s="41"/>
      <c r="AC99" s="41"/>
      <c r="AD99" s="41"/>
      <c r="AE99" s="41"/>
      <c r="AR99" s="226" t="s">
        <v>323</v>
      </c>
      <c r="AT99" s="226" t="s">
        <v>195</v>
      </c>
      <c r="AU99" s="226" t="s">
        <v>78</v>
      </c>
      <c r="AY99" s="20" t="s">
        <v>193</v>
      </c>
      <c r="BE99" s="227">
        <f>IF(N99="základní",J99,0)</f>
        <v>0</v>
      </c>
      <c r="BF99" s="227">
        <f>IF(N99="snížená",J99,0)</f>
        <v>0</v>
      </c>
      <c r="BG99" s="227">
        <f>IF(N99="zákl. přenesená",J99,0)</f>
        <v>0</v>
      </c>
      <c r="BH99" s="227">
        <f>IF(N99="sníž. přenesená",J99,0)</f>
        <v>0</v>
      </c>
      <c r="BI99" s="227">
        <f>IF(N99="nulová",J99,0)</f>
        <v>0</v>
      </c>
      <c r="BJ99" s="20" t="s">
        <v>76</v>
      </c>
      <c r="BK99" s="227">
        <f>ROUND(I99*H99,2)</f>
        <v>0</v>
      </c>
      <c r="BL99" s="20" t="s">
        <v>323</v>
      </c>
      <c r="BM99" s="226" t="s">
        <v>237</v>
      </c>
    </row>
    <row r="100" s="2" customFormat="1">
      <c r="A100" s="41"/>
      <c r="B100" s="42"/>
      <c r="C100" s="43"/>
      <c r="D100" s="228" t="s">
        <v>202</v>
      </c>
      <c r="E100" s="43"/>
      <c r="F100" s="229" t="s">
        <v>8852</v>
      </c>
      <c r="G100" s="43"/>
      <c r="H100" s="43"/>
      <c r="I100" s="230"/>
      <c r="J100" s="43"/>
      <c r="K100" s="43"/>
      <c r="L100" s="47"/>
      <c r="M100" s="231"/>
      <c r="N100" s="232"/>
      <c r="O100" s="87"/>
      <c r="P100" s="87"/>
      <c r="Q100" s="87"/>
      <c r="R100" s="87"/>
      <c r="S100" s="87"/>
      <c r="T100" s="88"/>
      <c r="U100" s="41"/>
      <c r="V100" s="41"/>
      <c r="W100" s="41"/>
      <c r="X100" s="41"/>
      <c r="Y100" s="41"/>
      <c r="Z100" s="41"/>
      <c r="AA100" s="41"/>
      <c r="AB100" s="41"/>
      <c r="AC100" s="41"/>
      <c r="AD100" s="41"/>
      <c r="AE100" s="41"/>
      <c r="AT100" s="20" t="s">
        <v>202</v>
      </c>
      <c r="AU100" s="20" t="s">
        <v>78</v>
      </c>
    </row>
    <row r="101" s="2" customFormat="1">
      <c r="A101" s="41"/>
      <c r="B101" s="42"/>
      <c r="C101" s="43"/>
      <c r="D101" s="233" t="s">
        <v>204</v>
      </c>
      <c r="E101" s="43"/>
      <c r="F101" s="234" t="s">
        <v>8853</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204</v>
      </c>
      <c r="AU101" s="20" t="s">
        <v>78</v>
      </c>
    </row>
    <row r="102" s="2" customFormat="1" ht="16.5" customHeight="1">
      <c r="A102" s="41"/>
      <c r="B102" s="42"/>
      <c r="C102" s="215" t="s">
        <v>200</v>
      </c>
      <c r="D102" s="215" t="s">
        <v>195</v>
      </c>
      <c r="E102" s="216" t="s">
        <v>8854</v>
      </c>
      <c r="F102" s="217" t="s">
        <v>8855</v>
      </c>
      <c r="G102" s="218" t="s">
        <v>343</v>
      </c>
      <c r="H102" s="219">
        <v>1</v>
      </c>
      <c r="I102" s="220"/>
      <c r="J102" s="221">
        <f>ROUND(I102*H102,2)</f>
        <v>0</v>
      </c>
      <c r="K102" s="217" t="s">
        <v>199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323</v>
      </c>
      <c r="AT102" s="226" t="s">
        <v>195</v>
      </c>
      <c r="AU102" s="226" t="s">
        <v>78</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323</v>
      </c>
      <c r="BM102" s="226" t="s">
        <v>265</v>
      </c>
    </row>
    <row r="103" s="2" customFormat="1">
      <c r="A103" s="41"/>
      <c r="B103" s="42"/>
      <c r="C103" s="43"/>
      <c r="D103" s="228" t="s">
        <v>202</v>
      </c>
      <c r="E103" s="43"/>
      <c r="F103" s="229" t="s">
        <v>8856</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78</v>
      </c>
    </row>
    <row r="104" s="2" customFormat="1">
      <c r="A104" s="41"/>
      <c r="B104" s="42"/>
      <c r="C104" s="43"/>
      <c r="D104" s="233" t="s">
        <v>204</v>
      </c>
      <c r="E104" s="43"/>
      <c r="F104" s="234" t="s">
        <v>8857</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204</v>
      </c>
      <c r="AU104" s="20" t="s">
        <v>78</v>
      </c>
    </row>
    <row r="105" s="2" customFormat="1" ht="16.5" customHeight="1">
      <c r="A105" s="41"/>
      <c r="B105" s="42"/>
      <c r="C105" s="215" t="s">
        <v>245</v>
      </c>
      <c r="D105" s="215" t="s">
        <v>195</v>
      </c>
      <c r="E105" s="216" t="s">
        <v>8858</v>
      </c>
      <c r="F105" s="217" t="s">
        <v>8859</v>
      </c>
      <c r="G105" s="218" t="s">
        <v>408</v>
      </c>
      <c r="H105" s="219">
        <v>38</v>
      </c>
      <c r="I105" s="220"/>
      <c r="J105" s="221">
        <f>ROUND(I105*H105,2)</f>
        <v>0</v>
      </c>
      <c r="K105" s="217" t="s">
        <v>199</v>
      </c>
      <c r="L105" s="47"/>
      <c r="M105" s="222" t="s">
        <v>19</v>
      </c>
      <c r="N105" s="223" t="s">
        <v>40</v>
      </c>
      <c r="O105" s="87"/>
      <c r="P105" s="224">
        <f>O105*H105</f>
        <v>0</v>
      </c>
      <c r="Q105" s="224">
        <v>0</v>
      </c>
      <c r="R105" s="224">
        <f>Q105*H105</f>
        <v>0</v>
      </c>
      <c r="S105" s="224">
        <v>0</v>
      </c>
      <c r="T105" s="225">
        <f>S105*H105</f>
        <v>0</v>
      </c>
      <c r="U105" s="41"/>
      <c r="V105" s="41"/>
      <c r="W105" s="41"/>
      <c r="X105" s="41"/>
      <c r="Y105" s="41"/>
      <c r="Z105" s="41"/>
      <c r="AA105" s="41"/>
      <c r="AB105" s="41"/>
      <c r="AC105" s="41"/>
      <c r="AD105" s="41"/>
      <c r="AE105" s="41"/>
      <c r="AR105" s="226" t="s">
        <v>323</v>
      </c>
      <c r="AT105" s="226" t="s">
        <v>195</v>
      </c>
      <c r="AU105" s="226" t="s">
        <v>78</v>
      </c>
      <c r="AY105" s="20" t="s">
        <v>193</v>
      </c>
      <c r="BE105" s="227">
        <f>IF(N105="základní",J105,0)</f>
        <v>0</v>
      </c>
      <c r="BF105" s="227">
        <f>IF(N105="snížená",J105,0)</f>
        <v>0</v>
      </c>
      <c r="BG105" s="227">
        <f>IF(N105="zákl. přenesená",J105,0)</f>
        <v>0</v>
      </c>
      <c r="BH105" s="227">
        <f>IF(N105="sníž. přenesená",J105,0)</f>
        <v>0</v>
      </c>
      <c r="BI105" s="227">
        <f>IF(N105="nulová",J105,0)</f>
        <v>0</v>
      </c>
      <c r="BJ105" s="20" t="s">
        <v>76</v>
      </c>
      <c r="BK105" s="227">
        <f>ROUND(I105*H105,2)</f>
        <v>0</v>
      </c>
      <c r="BL105" s="20" t="s">
        <v>323</v>
      </c>
      <c r="BM105" s="226" t="s">
        <v>281</v>
      </c>
    </row>
    <row r="106" s="2" customFormat="1">
      <c r="A106" s="41"/>
      <c r="B106" s="42"/>
      <c r="C106" s="43"/>
      <c r="D106" s="228" t="s">
        <v>202</v>
      </c>
      <c r="E106" s="43"/>
      <c r="F106" s="229" t="s">
        <v>8860</v>
      </c>
      <c r="G106" s="43"/>
      <c r="H106" s="43"/>
      <c r="I106" s="230"/>
      <c r="J106" s="43"/>
      <c r="K106" s="43"/>
      <c r="L106" s="47"/>
      <c r="M106" s="231"/>
      <c r="N106" s="232"/>
      <c r="O106" s="87"/>
      <c r="P106" s="87"/>
      <c r="Q106" s="87"/>
      <c r="R106" s="87"/>
      <c r="S106" s="87"/>
      <c r="T106" s="88"/>
      <c r="U106" s="41"/>
      <c r="V106" s="41"/>
      <c r="W106" s="41"/>
      <c r="X106" s="41"/>
      <c r="Y106" s="41"/>
      <c r="Z106" s="41"/>
      <c r="AA106" s="41"/>
      <c r="AB106" s="41"/>
      <c r="AC106" s="41"/>
      <c r="AD106" s="41"/>
      <c r="AE106" s="41"/>
      <c r="AT106" s="20" t="s">
        <v>202</v>
      </c>
      <c r="AU106" s="20" t="s">
        <v>78</v>
      </c>
    </row>
    <row r="107" s="2" customFormat="1">
      <c r="A107" s="41"/>
      <c r="B107" s="42"/>
      <c r="C107" s="43"/>
      <c r="D107" s="233" t="s">
        <v>204</v>
      </c>
      <c r="E107" s="43"/>
      <c r="F107" s="234" t="s">
        <v>8861</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204</v>
      </c>
      <c r="AU107" s="20" t="s">
        <v>78</v>
      </c>
    </row>
    <row r="108" s="2" customFormat="1" ht="16.5" customHeight="1">
      <c r="A108" s="41"/>
      <c r="B108" s="42"/>
      <c r="C108" s="215" t="s">
        <v>237</v>
      </c>
      <c r="D108" s="215" t="s">
        <v>195</v>
      </c>
      <c r="E108" s="216" t="s">
        <v>8862</v>
      </c>
      <c r="F108" s="217" t="s">
        <v>8863</v>
      </c>
      <c r="G108" s="218" t="s">
        <v>343</v>
      </c>
      <c r="H108" s="219">
        <v>1</v>
      </c>
      <c r="I108" s="220"/>
      <c r="J108" s="221">
        <f>ROUND(I108*H108,2)</f>
        <v>0</v>
      </c>
      <c r="K108" s="217" t="s">
        <v>199</v>
      </c>
      <c r="L108" s="47"/>
      <c r="M108" s="222" t="s">
        <v>19</v>
      </c>
      <c r="N108" s="223" t="s">
        <v>40</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323</v>
      </c>
      <c r="AT108" s="226" t="s">
        <v>195</v>
      </c>
      <c r="AU108" s="226" t="s">
        <v>78</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323</v>
      </c>
      <c r="BM108" s="226" t="s">
        <v>8</v>
      </c>
    </row>
    <row r="109" s="2" customFormat="1">
      <c r="A109" s="41"/>
      <c r="B109" s="42"/>
      <c r="C109" s="43"/>
      <c r="D109" s="228" t="s">
        <v>202</v>
      </c>
      <c r="E109" s="43"/>
      <c r="F109" s="229" t="s">
        <v>8864</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78</v>
      </c>
    </row>
    <row r="110" s="2" customFormat="1">
      <c r="A110" s="41"/>
      <c r="B110" s="42"/>
      <c r="C110" s="43"/>
      <c r="D110" s="233" t="s">
        <v>204</v>
      </c>
      <c r="E110" s="43"/>
      <c r="F110" s="234" t="s">
        <v>8865</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204</v>
      </c>
      <c r="AU110" s="20" t="s">
        <v>78</v>
      </c>
    </row>
    <row r="111" s="2" customFormat="1" ht="16.5" customHeight="1">
      <c r="A111" s="41"/>
      <c r="B111" s="42"/>
      <c r="C111" s="215" t="s">
        <v>255</v>
      </c>
      <c r="D111" s="215" t="s">
        <v>195</v>
      </c>
      <c r="E111" s="216" t="s">
        <v>8866</v>
      </c>
      <c r="F111" s="217" t="s">
        <v>8867</v>
      </c>
      <c r="G111" s="218" t="s">
        <v>343</v>
      </c>
      <c r="H111" s="219">
        <v>1</v>
      </c>
      <c r="I111" s="220"/>
      <c r="J111" s="221">
        <f>ROUND(I111*H111,2)</f>
        <v>0</v>
      </c>
      <c r="K111" s="217" t="s">
        <v>199</v>
      </c>
      <c r="L111" s="47"/>
      <c r="M111" s="222" t="s">
        <v>19</v>
      </c>
      <c r="N111" s="223" t="s">
        <v>40</v>
      </c>
      <c r="O111" s="87"/>
      <c r="P111" s="224">
        <f>O111*H111</f>
        <v>0</v>
      </c>
      <c r="Q111" s="224">
        <v>0.00025000000000000001</v>
      </c>
      <c r="R111" s="224">
        <f>Q111*H111</f>
        <v>0.00025000000000000001</v>
      </c>
      <c r="S111" s="224">
        <v>0</v>
      </c>
      <c r="T111" s="225">
        <f>S111*H111</f>
        <v>0</v>
      </c>
      <c r="U111" s="41"/>
      <c r="V111" s="41"/>
      <c r="W111" s="41"/>
      <c r="X111" s="41"/>
      <c r="Y111" s="41"/>
      <c r="Z111" s="41"/>
      <c r="AA111" s="41"/>
      <c r="AB111" s="41"/>
      <c r="AC111" s="41"/>
      <c r="AD111" s="41"/>
      <c r="AE111" s="41"/>
      <c r="AR111" s="226" t="s">
        <v>323</v>
      </c>
      <c r="AT111" s="226" t="s">
        <v>195</v>
      </c>
      <c r="AU111" s="226" t="s">
        <v>78</v>
      </c>
      <c r="AY111" s="20" t="s">
        <v>193</v>
      </c>
      <c r="BE111" s="227">
        <f>IF(N111="základní",J111,0)</f>
        <v>0</v>
      </c>
      <c r="BF111" s="227">
        <f>IF(N111="snížená",J111,0)</f>
        <v>0</v>
      </c>
      <c r="BG111" s="227">
        <f>IF(N111="zákl. přenesená",J111,0)</f>
        <v>0</v>
      </c>
      <c r="BH111" s="227">
        <f>IF(N111="sníž. přenesená",J111,0)</f>
        <v>0</v>
      </c>
      <c r="BI111" s="227">
        <f>IF(N111="nulová",J111,0)</f>
        <v>0</v>
      </c>
      <c r="BJ111" s="20" t="s">
        <v>76</v>
      </c>
      <c r="BK111" s="227">
        <f>ROUND(I111*H111,2)</f>
        <v>0</v>
      </c>
      <c r="BL111" s="20" t="s">
        <v>323</v>
      </c>
      <c r="BM111" s="226" t="s">
        <v>307</v>
      </c>
    </row>
    <row r="112" s="2" customFormat="1">
      <c r="A112" s="41"/>
      <c r="B112" s="42"/>
      <c r="C112" s="43"/>
      <c r="D112" s="228" t="s">
        <v>202</v>
      </c>
      <c r="E112" s="43"/>
      <c r="F112" s="229" t="s">
        <v>8868</v>
      </c>
      <c r="G112" s="43"/>
      <c r="H112" s="43"/>
      <c r="I112" s="230"/>
      <c r="J112" s="43"/>
      <c r="K112" s="43"/>
      <c r="L112" s="47"/>
      <c r="M112" s="231"/>
      <c r="N112" s="232"/>
      <c r="O112" s="87"/>
      <c r="P112" s="87"/>
      <c r="Q112" s="87"/>
      <c r="R112" s="87"/>
      <c r="S112" s="87"/>
      <c r="T112" s="88"/>
      <c r="U112" s="41"/>
      <c r="V112" s="41"/>
      <c r="W112" s="41"/>
      <c r="X112" s="41"/>
      <c r="Y112" s="41"/>
      <c r="Z112" s="41"/>
      <c r="AA112" s="41"/>
      <c r="AB112" s="41"/>
      <c r="AC112" s="41"/>
      <c r="AD112" s="41"/>
      <c r="AE112" s="41"/>
      <c r="AT112" s="20" t="s">
        <v>202</v>
      </c>
      <c r="AU112" s="20" t="s">
        <v>78</v>
      </c>
    </row>
    <row r="113" s="2" customFormat="1">
      <c r="A113" s="41"/>
      <c r="B113" s="42"/>
      <c r="C113" s="43"/>
      <c r="D113" s="233" t="s">
        <v>204</v>
      </c>
      <c r="E113" s="43"/>
      <c r="F113" s="234" t="s">
        <v>8869</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204</v>
      </c>
      <c r="AU113" s="20" t="s">
        <v>78</v>
      </c>
    </row>
    <row r="114" s="2" customFormat="1" ht="16.5" customHeight="1">
      <c r="A114" s="41"/>
      <c r="B114" s="42"/>
      <c r="C114" s="215" t="s">
        <v>265</v>
      </c>
      <c r="D114" s="215" t="s">
        <v>195</v>
      </c>
      <c r="E114" s="216" t="s">
        <v>8870</v>
      </c>
      <c r="F114" s="217" t="s">
        <v>8871</v>
      </c>
      <c r="G114" s="218" t="s">
        <v>343</v>
      </c>
      <c r="H114" s="219">
        <v>1</v>
      </c>
      <c r="I114" s="220"/>
      <c r="J114" s="221">
        <f>ROUND(I114*H114,2)</f>
        <v>0</v>
      </c>
      <c r="K114" s="217" t="s">
        <v>199</v>
      </c>
      <c r="L114" s="47"/>
      <c r="M114" s="222" t="s">
        <v>19</v>
      </c>
      <c r="N114" s="223" t="s">
        <v>40</v>
      </c>
      <c r="O114" s="87"/>
      <c r="P114" s="224">
        <f>O114*H114</f>
        <v>0</v>
      </c>
      <c r="Q114" s="224">
        <v>0.00060999999999999997</v>
      </c>
      <c r="R114" s="224">
        <f>Q114*H114</f>
        <v>0.00060999999999999997</v>
      </c>
      <c r="S114" s="224">
        <v>0</v>
      </c>
      <c r="T114" s="225">
        <f>S114*H114</f>
        <v>0</v>
      </c>
      <c r="U114" s="41"/>
      <c r="V114" s="41"/>
      <c r="W114" s="41"/>
      <c r="X114" s="41"/>
      <c r="Y114" s="41"/>
      <c r="Z114" s="41"/>
      <c r="AA114" s="41"/>
      <c r="AB114" s="41"/>
      <c r="AC114" s="41"/>
      <c r="AD114" s="41"/>
      <c r="AE114" s="41"/>
      <c r="AR114" s="226" t="s">
        <v>323</v>
      </c>
      <c r="AT114" s="226" t="s">
        <v>195</v>
      </c>
      <c r="AU114" s="226" t="s">
        <v>78</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323</v>
      </c>
      <c r="BM114" s="226" t="s">
        <v>323</v>
      </c>
    </row>
    <row r="115" s="2" customFormat="1">
      <c r="A115" s="41"/>
      <c r="B115" s="42"/>
      <c r="C115" s="43"/>
      <c r="D115" s="228" t="s">
        <v>202</v>
      </c>
      <c r="E115" s="43"/>
      <c r="F115" s="229" t="s">
        <v>8872</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78</v>
      </c>
    </row>
    <row r="116" s="2" customFormat="1">
      <c r="A116" s="41"/>
      <c r="B116" s="42"/>
      <c r="C116" s="43"/>
      <c r="D116" s="233" t="s">
        <v>204</v>
      </c>
      <c r="E116" s="43"/>
      <c r="F116" s="234" t="s">
        <v>8873</v>
      </c>
      <c r="G116" s="43"/>
      <c r="H116" s="43"/>
      <c r="I116" s="230"/>
      <c r="J116" s="43"/>
      <c r="K116" s="43"/>
      <c r="L116" s="47"/>
      <c r="M116" s="231"/>
      <c r="N116" s="232"/>
      <c r="O116" s="87"/>
      <c r="P116" s="87"/>
      <c r="Q116" s="87"/>
      <c r="R116" s="87"/>
      <c r="S116" s="87"/>
      <c r="T116" s="88"/>
      <c r="U116" s="41"/>
      <c r="V116" s="41"/>
      <c r="W116" s="41"/>
      <c r="X116" s="41"/>
      <c r="Y116" s="41"/>
      <c r="Z116" s="41"/>
      <c r="AA116" s="41"/>
      <c r="AB116" s="41"/>
      <c r="AC116" s="41"/>
      <c r="AD116" s="41"/>
      <c r="AE116" s="41"/>
      <c r="AT116" s="20" t="s">
        <v>204</v>
      </c>
      <c r="AU116" s="20" t="s">
        <v>78</v>
      </c>
    </row>
    <row r="117" s="2" customFormat="1" ht="16.5" customHeight="1">
      <c r="A117" s="41"/>
      <c r="B117" s="42"/>
      <c r="C117" s="215" t="s">
        <v>272</v>
      </c>
      <c r="D117" s="215" t="s">
        <v>195</v>
      </c>
      <c r="E117" s="216" t="s">
        <v>8874</v>
      </c>
      <c r="F117" s="217" t="s">
        <v>8875</v>
      </c>
      <c r="G117" s="218" t="s">
        <v>6714</v>
      </c>
      <c r="H117" s="300"/>
      <c r="I117" s="220"/>
      <c r="J117" s="221">
        <f>ROUND(I117*H117,2)</f>
        <v>0</v>
      </c>
      <c r="K117" s="217" t="s">
        <v>199</v>
      </c>
      <c r="L117" s="47"/>
      <c r="M117" s="222" t="s">
        <v>19</v>
      </c>
      <c r="N117" s="223" t="s">
        <v>40</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323</v>
      </c>
      <c r="AT117" s="226" t="s">
        <v>195</v>
      </c>
      <c r="AU117" s="226" t="s">
        <v>78</v>
      </c>
      <c r="AY117" s="20" t="s">
        <v>193</v>
      </c>
      <c r="BE117" s="227">
        <f>IF(N117="základní",J117,0)</f>
        <v>0</v>
      </c>
      <c r="BF117" s="227">
        <f>IF(N117="snížená",J117,0)</f>
        <v>0</v>
      </c>
      <c r="BG117" s="227">
        <f>IF(N117="zákl. přenesená",J117,0)</f>
        <v>0</v>
      </c>
      <c r="BH117" s="227">
        <f>IF(N117="sníž. přenesená",J117,0)</f>
        <v>0</v>
      </c>
      <c r="BI117" s="227">
        <f>IF(N117="nulová",J117,0)</f>
        <v>0</v>
      </c>
      <c r="BJ117" s="20" t="s">
        <v>76</v>
      </c>
      <c r="BK117" s="227">
        <f>ROUND(I117*H117,2)</f>
        <v>0</v>
      </c>
      <c r="BL117" s="20" t="s">
        <v>323</v>
      </c>
      <c r="BM117" s="226" t="s">
        <v>333</v>
      </c>
    </row>
    <row r="118" s="2" customFormat="1">
      <c r="A118" s="41"/>
      <c r="B118" s="42"/>
      <c r="C118" s="43"/>
      <c r="D118" s="228" t="s">
        <v>202</v>
      </c>
      <c r="E118" s="43"/>
      <c r="F118" s="229" t="s">
        <v>8876</v>
      </c>
      <c r="G118" s="43"/>
      <c r="H118" s="43"/>
      <c r="I118" s="230"/>
      <c r="J118" s="43"/>
      <c r="K118" s="43"/>
      <c r="L118" s="47"/>
      <c r="M118" s="231"/>
      <c r="N118" s="232"/>
      <c r="O118" s="87"/>
      <c r="P118" s="87"/>
      <c r="Q118" s="87"/>
      <c r="R118" s="87"/>
      <c r="S118" s="87"/>
      <c r="T118" s="88"/>
      <c r="U118" s="41"/>
      <c r="V118" s="41"/>
      <c r="W118" s="41"/>
      <c r="X118" s="41"/>
      <c r="Y118" s="41"/>
      <c r="Z118" s="41"/>
      <c r="AA118" s="41"/>
      <c r="AB118" s="41"/>
      <c r="AC118" s="41"/>
      <c r="AD118" s="41"/>
      <c r="AE118" s="41"/>
      <c r="AT118" s="20" t="s">
        <v>202</v>
      </c>
      <c r="AU118" s="20" t="s">
        <v>78</v>
      </c>
    </row>
    <row r="119" s="2" customFormat="1">
      <c r="A119" s="41"/>
      <c r="B119" s="42"/>
      <c r="C119" s="43"/>
      <c r="D119" s="233" t="s">
        <v>204</v>
      </c>
      <c r="E119" s="43"/>
      <c r="F119" s="234" t="s">
        <v>8877</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204</v>
      </c>
      <c r="AU119" s="20" t="s">
        <v>78</v>
      </c>
    </row>
    <row r="120" s="12" customFormat="1" ht="22.8" customHeight="1">
      <c r="A120" s="12"/>
      <c r="B120" s="199"/>
      <c r="C120" s="200"/>
      <c r="D120" s="201" t="s">
        <v>68</v>
      </c>
      <c r="E120" s="213" t="s">
        <v>2666</v>
      </c>
      <c r="F120" s="213" t="s">
        <v>2667</v>
      </c>
      <c r="G120" s="200"/>
      <c r="H120" s="200"/>
      <c r="I120" s="203"/>
      <c r="J120" s="214">
        <f>BK120</f>
        <v>0</v>
      </c>
      <c r="K120" s="200"/>
      <c r="L120" s="205"/>
      <c r="M120" s="206"/>
      <c r="N120" s="207"/>
      <c r="O120" s="207"/>
      <c r="P120" s="208">
        <f>SUM(P121:P122)</f>
        <v>0</v>
      </c>
      <c r="Q120" s="207"/>
      <c r="R120" s="208">
        <f>SUM(R121:R122)</f>
        <v>0</v>
      </c>
      <c r="S120" s="207"/>
      <c r="T120" s="209">
        <f>SUM(T121:T122)</f>
        <v>0</v>
      </c>
      <c r="U120" s="12"/>
      <c r="V120" s="12"/>
      <c r="W120" s="12"/>
      <c r="X120" s="12"/>
      <c r="Y120" s="12"/>
      <c r="Z120" s="12"/>
      <c r="AA120" s="12"/>
      <c r="AB120" s="12"/>
      <c r="AC120" s="12"/>
      <c r="AD120" s="12"/>
      <c r="AE120" s="12"/>
      <c r="AR120" s="210" t="s">
        <v>78</v>
      </c>
      <c r="AT120" s="211" t="s">
        <v>68</v>
      </c>
      <c r="AU120" s="211" t="s">
        <v>76</v>
      </c>
      <c r="AY120" s="210" t="s">
        <v>193</v>
      </c>
      <c r="BK120" s="212">
        <f>SUM(BK121:BK122)</f>
        <v>0</v>
      </c>
    </row>
    <row r="121" s="2" customFormat="1" ht="21.75" customHeight="1">
      <c r="A121" s="41"/>
      <c r="B121" s="42"/>
      <c r="C121" s="215" t="s">
        <v>281</v>
      </c>
      <c r="D121" s="215" t="s">
        <v>195</v>
      </c>
      <c r="E121" s="216" t="s">
        <v>8878</v>
      </c>
      <c r="F121" s="217" t="s">
        <v>8879</v>
      </c>
      <c r="G121" s="218" t="s">
        <v>408</v>
      </c>
      <c r="H121" s="219">
        <v>33</v>
      </c>
      <c r="I121" s="220"/>
      <c r="J121" s="221">
        <f>ROUND(I121*H121,2)</f>
        <v>0</v>
      </c>
      <c r="K121" s="217" t="s">
        <v>19</v>
      </c>
      <c r="L121" s="47"/>
      <c r="M121" s="222" t="s">
        <v>19</v>
      </c>
      <c r="N121" s="223" t="s">
        <v>40</v>
      </c>
      <c r="O121" s="87"/>
      <c r="P121" s="224">
        <f>O121*H121</f>
        <v>0</v>
      </c>
      <c r="Q121" s="224">
        <v>0</v>
      </c>
      <c r="R121" s="224">
        <f>Q121*H121</f>
        <v>0</v>
      </c>
      <c r="S121" s="224">
        <v>0</v>
      </c>
      <c r="T121" s="225">
        <f>S121*H121</f>
        <v>0</v>
      </c>
      <c r="U121" s="41"/>
      <c r="V121" s="41"/>
      <c r="W121" s="41"/>
      <c r="X121" s="41"/>
      <c r="Y121" s="41"/>
      <c r="Z121" s="41"/>
      <c r="AA121" s="41"/>
      <c r="AB121" s="41"/>
      <c r="AC121" s="41"/>
      <c r="AD121" s="41"/>
      <c r="AE121" s="41"/>
      <c r="AR121" s="226" t="s">
        <v>323</v>
      </c>
      <c r="AT121" s="226" t="s">
        <v>195</v>
      </c>
      <c r="AU121" s="226" t="s">
        <v>78</v>
      </c>
      <c r="AY121" s="20" t="s">
        <v>193</v>
      </c>
      <c r="BE121" s="227">
        <f>IF(N121="základní",J121,0)</f>
        <v>0</v>
      </c>
      <c r="BF121" s="227">
        <f>IF(N121="snížená",J121,0)</f>
        <v>0</v>
      </c>
      <c r="BG121" s="227">
        <f>IF(N121="zákl. přenesená",J121,0)</f>
        <v>0</v>
      </c>
      <c r="BH121" s="227">
        <f>IF(N121="sníž. přenesená",J121,0)</f>
        <v>0</v>
      </c>
      <c r="BI121" s="227">
        <f>IF(N121="nulová",J121,0)</f>
        <v>0</v>
      </c>
      <c r="BJ121" s="20" t="s">
        <v>76</v>
      </c>
      <c r="BK121" s="227">
        <f>ROUND(I121*H121,2)</f>
        <v>0</v>
      </c>
      <c r="BL121" s="20" t="s">
        <v>323</v>
      </c>
      <c r="BM121" s="226" t="s">
        <v>346</v>
      </c>
    </row>
    <row r="122" s="2" customFormat="1">
      <c r="A122" s="41"/>
      <c r="B122" s="42"/>
      <c r="C122" s="43"/>
      <c r="D122" s="228" t="s">
        <v>202</v>
      </c>
      <c r="E122" s="43"/>
      <c r="F122" s="229" t="s">
        <v>8879</v>
      </c>
      <c r="G122" s="43"/>
      <c r="H122" s="43"/>
      <c r="I122" s="230"/>
      <c r="J122" s="43"/>
      <c r="K122" s="43"/>
      <c r="L122" s="47"/>
      <c r="M122" s="231"/>
      <c r="N122" s="232"/>
      <c r="O122" s="87"/>
      <c r="P122" s="87"/>
      <c r="Q122" s="87"/>
      <c r="R122" s="87"/>
      <c r="S122" s="87"/>
      <c r="T122" s="88"/>
      <c r="U122" s="41"/>
      <c r="V122" s="41"/>
      <c r="W122" s="41"/>
      <c r="X122" s="41"/>
      <c r="Y122" s="41"/>
      <c r="Z122" s="41"/>
      <c r="AA122" s="41"/>
      <c r="AB122" s="41"/>
      <c r="AC122" s="41"/>
      <c r="AD122" s="41"/>
      <c r="AE122" s="41"/>
      <c r="AT122" s="20" t="s">
        <v>202</v>
      </c>
      <c r="AU122" s="20" t="s">
        <v>78</v>
      </c>
    </row>
    <row r="123" s="12" customFormat="1" ht="25.92" customHeight="1">
      <c r="A123" s="12"/>
      <c r="B123" s="199"/>
      <c r="C123" s="200"/>
      <c r="D123" s="201" t="s">
        <v>68</v>
      </c>
      <c r="E123" s="202" t="s">
        <v>7165</v>
      </c>
      <c r="F123" s="202" t="s">
        <v>7166</v>
      </c>
      <c r="G123" s="200"/>
      <c r="H123" s="200"/>
      <c r="I123" s="203"/>
      <c r="J123" s="204">
        <f>BK123</f>
        <v>0</v>
      </c>
      <c r="K123" s="200"/>
      <c r="L123" s="205"/>
      <c r="M123" s="206"/>
      <c r="N123" s="207"/>
      <c r="O123" s="207"/>
      <c r="P123" s="208">
        <f>P124</f>
        <v>0</v>
      </c>
      <c r="Q123" s="207"/>
      <c r="R123" s="208">
        <f>R124</f>
        <v>0</v>
      </c>
      <c r="S123" s="207"/>
      <c r="T123" s="209">
        <f>T124</f>
        <v>0</v>
      </c>
      <c r="U123" s="12"/>
      <c r="V123" s="12"/>
      <c r="W123" s="12"/>
      <c r="X123" s="12"/>
      <c r="Y123" s="12"/>
      <c r="Z123" s="12"/>
      <c r="AA123" s="12"/>
      <c r="AB123" s="12"/>
      <c r="AC123" s="12"/>
      <c r="AD123" s="12"/>
      <c r="AE123" s="12"/>
      <c r="AR123" s="210" t="s">
        <v>200</v>
      </c>
      <c r="AT123" s="211" t="s">
        <v>68</v>
      </c>
      <c r="AU123" s="211" t="s">
        <v>69</v>
      </c>
      <c r="AY123" s="210" t="s">
        <v>193</v>
      </c>
      <c r="BK123" s="212">
        <f>BK124</f>
        <v>0</v>
      </c>
    </row>
    <row r="124" s="12" customFormat="1" ht="22.8" customHeight="1">
      <c r="A124" s="12"/>
      <c r="B124" s="199"/>
      <c r="C124" s="200"/>
      <c r="D124" s="201" t="s">
        <v>68</v>
      </c>
      <c r="E124" s="213" t="s">
        <v>8880</v>
      </c>
      <c r="F124" s="213" t="s">
        <v>8881</v>
      </c>
      <c r="G124" s="200"/>
      <c r="H124" s="200"/>
      <c r="I124" s="203"/>
      <c r="J124" s="214">
        <f>BK124</f>
        <v>0</v>
      </c>
      <c r="K124" s="200"/>
      <c r="L124" s="205"/>
      <c r="M124" s="206"/>
      <c r="N124" s="207"/>
      <c r="O124" s="207"/>
      <c r="P124" s="208">
        <f>SUM(P125:P132)</f>
        <v>0</v>
      </c>
      <c r="Q124" s="207"/>
      <c r="R124" s="208">
        <f>SUM(R125:R132)</f>
        <v>0</v>
      </c>
      <c r="S124" s="207"/>
      <c r="T124" s="209">
        <f>SUM(T125:T132)</f>
        <v>0</v>
      </c>
      <c r="U124" s="12"/>
      <c r="V124" s="12"/>
      <c r="W124" s="12"/>
      <c r="X124" s="12"/>
      <c r="Y124" s="12"/>
      <c r="Z124" s="12"/>
      <c r="AA124" s="12"/>
      <c r="AB124" s="12"/>
      <c r="AC124" s="12"/>
      <c r="AD124" s="12"/>
      <c r="AE124" s="12"/>
      <c r="AR124" s="210" t="s">
        <v>76</v>
      </c>
      <c r="AT124" s="211" t="s">
        <v>68</v>
      </c>
      <c r="AU124" s="211" t="s">
        <v>76</v>
      </c>
      <c r="AY124" s="210" t="s">
        <v>193</v>
      </c>
      <c r="BK124" s="212">
        <f>SUM(BK125:BK132)</f>
        <v>0</v>
      </c>
    </row>
    <row r="125" s="2" customFormat="1" ht="16.5" customHeight="1">
      <c r="A125" s="41"/>
      <c r="B125" s="42"/>
      <c r="C125" s="215" t="s">
        <v>288</v>
      </c>
      <c r="D125" s="215" t="s">
        <v>195</v>
      </c>
      <c r="E125" s="216" t="s">
        <v>8882</v>
      </c>
      <c r="F125" s="217" t="s">
        <v>8883</v>
      </c>
      <c r="G125" s="218" t="s">
        <v>326</v>
      </c>
      <c r="H125" s="219">
        <v>1</v>
      </c>
      <c r="I125" s="220"/>
      <c r="J125" s="221">
        <f>ROUND(I125*H125,2)</f>
        <v>0</v>
      </c>
      <c r="K125" s="217" t="s">
        <v>19</v>
      </c>
      <c r="L125" s="47"/>
      <c r="M125" s="222" t="s">
        <v>19</v>
      </c>
      <c r="N125" s="223" t="s">
        <v>40</v>
      </c>
      <c r="O125" s="87"/>
      <c r="P125" s="224">
        <f>O125*H125</f>
        <v>0</v>
      </c>
      <c r="Q125" s="224">
        <v>0</v>
      </c>
      <c r="R125" s="224">
        <f>Q125*H125</f>
        <v>0</v>
      </c>
      <c r="S125" s="224">
        <v>0</v>
      </c>
      <c r="T125" s="225">
        <f>S125*H125</f>
        <v>0</v>
      </c>
      <c r="U125" s="41"/>
      <c r="V125" s="41"/>
      <c r="W125" s="41"/>
      <c r="X125" s="41"/>
      <c r="Y125" s="41"/>
      <c r="Z125" s="41"/>
      <c r="AA125" s="41"/>
      <c r="AB125" s="41"/>
      <c r="AC125" s="41"/>
      <c r="AD125" s="41"/>
      <c r="AE125" s="41"/>
      <c r="AR125" s="226" t="s">
        <v>200</v>
      </c>
      <c r="AT125" s="226" t="s">
        <v>195</v>
      </c>
      <c r="AU125" s="226" t="s">
        <v>78</v>
      </c>
      <c r="AY125" s="20" t="s">
        <v>193</v>
      </c>
      <c r="BE125" s="227">
        <f>IF(N125="základní",J125,0)</f>
        <v>0</v>
      </c>
      <c r="BF125" s="227">
        <f>IF(N125="snížená",J125,0)</f>
        <v>0</v>
      </c>
      <c r="BG125" s="227">
        <f>IF(N125="zákl. přenesená",J125,0)</f>
        <v>0</v>
      </c>
      <c r="BH125" s="227">
        <f>IF(N125="sníž. přenesená",J125,0)</f>
        <v>0</v>
      </c>
      <c r="BI125" s="227">
        <f>IF(N125="nulová",J125,0)</f>
        <v>0</v>
      </c>
      <c r="BJ125" s="20" t="s">
        <v>76</v>
      </c>
      <c r="BK125" s="227">
        <f>ROUND(I125*H125,2)</f>
        <v>0</v>
      </c>
      <c r="BL125" s="20" t="s">
        <v>200</v>
      </c>
      <c r="BM125" s="226" t="s">
        <v>355</v>
      </c>
    </row>
    <row r="126" s="2" customFormat="1">
      <c r="A126" s="41"/>
      <c r="B126" s="42"/>
      <c r="C126" s="43"/>
      <c r="D126" s="228" t="s">
        <v>202</v>
      </c>
      <c r="E126" s="43"/>
      <c r="F126" s="229" t="s">
        <v>8884</v>
      </c>
      <c r="G126" s="43"/>
      <c r="H126" s="43"/>
      <c r="I126" s="230"/>
      <c r="J126" s="43"/>
      <c r="K126" s="43"/>
      <c r="L126" s="47"/>
      <c r="M126" s="231"/>
      <c r="N126" s="232"/>
      <c r="O126" s="87"/>
      <c r="P126" s="87"/>
      <c r="Q126" s="87"/>
      <c r="R126" s="87"/>
      <c r="S126" s="87"/>
      <c r="T126" s="88"/>
      <c r="U126" s="41"/>
      <c r="V126" s="41"/>
      <c r="W126" s="41"/>
      <c r="X126" s="41"/>
      <c r="Y126" s="41"/>
      <c r="Z126" s="41"/>
      <c r="AA126" s="41"/>
      <c r="AB126" s="41"/>
      <c r="AC126" s="41"/>
      <c r="AD126" s="41"/>
      <c r="AE126" s="41"/>
      <c r="AT126" s="20" t="s">
        <v>202</v>
      </c>
      <c r="AU126" s="20" t="s">
        <v>78</v>
      </c>
    </row>
    <row r="127" s="2" customFormat="1" ht="16.5" customHeight="1">
      <c r="A127" s="41"/>
      <c r="B127" s="42"/>
      <c r="C127" s="215" t="s">
        <v>8</v>
      </c>
      <c r="D127" s="215" t="s">
        <v>195</v>
      </c>
      <c r="E127" s="216" t="s">
        <v>8885</v>
      </c>
      <c r="F127" s="217" t="s">
        <v>8886</v>
      </c>
      <c r="G127" s="218" t="s">
        <v>343</v>
      </c>
      <c r="H127" s="219">
        <v>1</v>
      </c>
      <c r="I127" s="220"/>
      <c r="J127" s="221">
        <f>ROUND(I127*H127,2)</f>
        <v>0</v>
      </c>
      <c r="K127" s="217" t="s">
        <v>19</v>
      </c>
      <c r="L127" s="47"/>
      <c r="M127" s="222" t="s">
        <v>19</v>
      </c>
      <c r="N127" s="223" t="s">
        <v>40</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200</v>
      </c>
      <c r="AT127" s="226" t="s">
        <v>195</v>
      </c>
      <c r="AU127" s="226" t="s">
        <v>78</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369</v>
      </c>
    </row>
    <row r="128" s="2" customFormat="1">
      <c r="A128" s="41"/>
      <c r="B128" s="42"/>
      <c r="C128" s="43"/>
      <c r="D128" s="228" t="s">
        <v>202</v>
      </c>
      <c r="E128" s="43"/>
      <c r="F128" s="229" t="s">
        <v>8886</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78</v>
      </c>
    </row>
    <row r="129" s="2" customFormat="1" ht="16.5" customHeight="1">
      <c r="A129" s="41"/>
      <c r="B129" s="42"/>
      <c r="C129" s="215" t="s">
        <v>300</v>
      </c>
      <c r="D129" s="215" t="s">
        <v>195</v>
      </c>
      <c r="E129" s="216" t="s">
        <v>8887</v>
      </c>
      <c r="F129" s="217" t="s">
        <v>8888</v>
      </c>
      <c r="G129" s="218" t="s">
        <v>326</v>
      </c>
      <c r="H129" s="219">
        <v>1</v>
      </c>
      <c r="I129" s="220"/>
      <c r="J129" s="221">
        <f>ROUND(I129*H129,2)</f>
        <v>0</v>
      </c>
      <c r="K129" s="217" t="s">
        <v>19</v>
      </c>
      <c r="L129" s="47"/>
      <c r="M129" s="222" t="s">
        <v>19</v>
      </c>
      <c r="N129" s="223" t="s">
        <v>40</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200</v>
      </c>
      <c r="AT129" s="226" t="s">
        <v>195</v>
      </c>
      <c r="AU129" s="226" t="s">
        <v>78</v>
      </c>
      <c r="AY129" s="20" t="s">
        <v>193</v>
      </c>
      <c r="BE129" s="227">
        <f>IF(N129="základní",J129,0)</f>
        <v>0</v>
      </c>
      <c r="BF129" s="227">
        <f>IF(N129="snížená",J129,0)</f>
        <v>0</v>
      </c>
      <c r="BG129" s="227">
        <f>IF(N129="zákl. přenesená",J129,0)</f>
        <v>0</v>
      </c>
      <c r="BH129" s="227">
        <f>IF(N129="sníž. přenesená",J129,0)</f>
        <v>0</v>
      </c>
      <c r="BI129" s="227">
        <f>IF(N129="nulová",J129,0)</f>
        <v>0</v>
      </c>
      <c r="BJ129" s="20" t="s">
        <v>76</v>
      </c>
      <c r="BK129" s="227">
        <f>ROUND(I129*H129,2)</f>
        <v>0</v>
      </c>
      <c r="BL129" s="20" t="s">
        <v>200</v>
      </c>
      <c r="BM129" s="226" t="s">
        <v>413</v>
      </c>
    </row>
    <row r="130" s="2" customFormat="1">
      <c r="A130" s="41"/>
      <c r="B130" s="42"/>
      <c r="C130" s="43"/>
      <c r="D130" s="228" t="s">
        <v>202</v>
      </c>
      <c r="E130" s="43"/>
      <c r="F130" s="229" t="s">
        <v>8889</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202</v>
      </c>
      <c r="AU130" s="20" t="s">
        <v>78</v>
      </c>
    </row>
    <row r="131" s="2" customFormat="1" ht="16.5" customHeight="1">
      <c r="A131" s="41"/>
      <c r="B131" s="42"/>
      <c r="C131" s="215" t="s">
        <v>307</v>
      </c>
      <c r="D131" s="215" t="s">
        <v>195</v>
      </c>
      <c r="E131" s="216" t="s">
        <v>8890</v>
      </c>
      <c r="F131" s="217" t="s">
        <v>8891</v>
      </c>
      <c r="G131" s="218" t="s">
        <v>326</v>
      </c>
      <c r="H131" s="219">
        <v>1</v>
      </c>
      <c r="I131" s="220"/>
      <c r="J131" s="221">
        <f>ROUND(I131*H131,2)</f>
        <v>0</v>
      </c>
      <c r="K131" s="217" t="s">
        <v>19</v>
      </c>
      <c r="L131" s="47"/>
      <c r="M131" s="222" t="s">
        <v>19</v>
      </c>
      <c r="N131" s="223" t="s">
        <v>40</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200</v>
      </c>
      <c r="AT131" s="226" t="s">
        <v>195</v>
      </c>
      <c r="AU131" s="226" t="s">
        <v>78</v>
      </c>
      <c r="AY131" s="20" t="s">
        <v>193</v>
      </c>
      <c r="BE131" s="227">
        <f>IF(N131="základní",J131,0)</f>
        <v>0</v>
      </c>
      <c r="BF131" s="227">
        <f>IF(N131="snížená",J131,0)</f>
        <v>0</v>
      </c>
      <c r="BG131" s="227">
        <f>IF(N131="zákl. přenesená",J131,0)</f>
        <v>0</v>
      </c>
      <c r="BH131" s="227">
        <f>IF(N131="sníž. přenesená",J131,0)</f>
        <v>0</v>
      </c>
      <c r="BI131" s="227">
        <f>IF(N131="nulová",J131,0)</f>
        <v>0</v>
      </c>
      <c r="BJ131" s="20" t="s">
        <v>76</v>
      </c>
      <c r="BK131" s="227">
        <f>ROUND(I131*H131,2)</f>
        <v>0</v>
      </c>
      <c r="BL131" s="20" t="s">
        <v>200</v>
      </c>
      <c r="BM131" s="226" t="s">
        <v>449</v>
      </c>
    </row>
    <row r="132" s="2" customFormat="1">
      <c r="A132" s="41"/>
      <c r="B132" s="42"/>
      <c r="C132" s="43"/>
      <c r="D132" s="228" t="s">
        <v>202</v>
      </c>
      <c r="E132" s="43"/>
      <c r="F132" s="229" t="s">
        <v>8891</v>
      </c>
      <c r="G132" s="43"/>
      <c r="H132" s="43"/>
      <c r="I132" s="230"/>
      <c r="J132" s="43"/>
      <c r="K132" s="43"/>
      <c r="L132" s="47"/>
      <c r="M132" s="295"/>
      <c r="N132" s="296"/>
      <c r="O132" s="297"/>
      <c r="P132" s="297"/>
      <c r="Q132" s="297"/>
      <c r="R132" s="297"/>
      <c r="S132" s="297"/>
      <c r="T132" s="298"/>
      <c r="U132" s="41"/>
      <c r="V132" s="41"/>
      <c r="W132" s="41"/>
      <c r="X132" s="41"/>
      <c r="Y132" s="41"/>
      <c r="Z132" s="41"/>
      <c r="AA132" s="41"/>
      <c r="AB132" s="41"/>
      <c r="AC132" s="41"/>
      <c r="AD132" s="41"/>
      <c r="AE132" s="41"/>
      <c r="AT132" s="20" t="s">
        <v>202</v>
      </c>
      <c r="AU132" s="20" t="s">
        <v>78</v>
      </c>
    </row>
    <row r="133" s="2" customFormat="1" ht="6.96" customHeight="1">
      <c r="A133" s="41"/>
      <c r="B133" s="62"/>
      <c r="C133" s="63"/>
      <c r="D133" s="63"/>
      <c r="E133" s="63"/>
      <c r="F133" s="63"/>
      <c r="G133" s="63"/>
      <c r="H133" s="63"/>
      <c r="I133" s="63"/>
      <c r="J133" s="63"/>
      <c r="K133" s="63"/>
      <c r="L133" s="47"/>
      <c r="M133" s="41"/>
      <c r="O133" s="41"/>
      <c r="P133" s="41"/>
      <c r="Q133" s="41"/>
      <c r="R133" s="41"/>
      <c r="S133" s="41"/>
      <c r="T133" s="41"/>
      <c r="U133" s="41"/>
      <c r="V133" s="41"/>
      <c r="W133" s="41"/>
      <c r="X133" s="41"/>
      <c r="Y133" s="41"/>
      <c r="Z133" s="41"/>
      <c r="AA133" s="41"/>
      <c r="AB133" s="41"/>
      <c r="AC133" s="41"/>
      <c r="AD133" s="41"/>
      <c r="AE133" s="41"/>
    </row>
  </sheetData>
  <sheetProtection sheet="1" autoFilter="0" formatColumns="0" formatRows="0" objects="1" scenarios="1" spinCount="100000" saltValue="sAWFnNqSDDCBWpvnlibnAv2n59o2Yk5paOR0722T7T1/Uort90e9b73Sf3C01WhDjTrV5Rw6Mcf5su0U1rlNZg==" hashValue="iE3cnHRzHLA0n+LkRlOSZPMGaBYPOYIIPiuo19PKb57yCLl4RetQeoLmCqj4K8qwTXREOJAo4NbvX7axhugfSA==" algorithmName="SHA-512" password="97FE"/>
  <autoFilter ref="C89:K132"/>
  <mergeCells count="12">
    <mergeCell ref="E7:H7"/>
    <mergeCell ref="E9:H9"/>
    <mergeCell ref="E11:H11"/>
    <mergeCell ref="E20:H20"/>
    <mergeCell ref="E29:H29"/>
    <mergeCell ref="E50:H50"/>
    <mergeCell ref="E52:H52"/>
    <mergeCell ref="E54:H54"/>
    <mergeCell ref="E78:H78"/>
    <mergeCell ref="E80:H80"/>
    <mergeCell ref="E82:H82"/>
    <mergeCell ref="L2:V2"/>
  </mergeCells>
  <hyperlinks>
    <hyperlink ref="F95" r:id="rId1" display="https://podminky.urs.cz/item/CS_URS_2025_01/723111204"/>
    <hyperlink ref="F98" r:id="rId2" display="https://podminky.urs.cz/item/CS_URS_2025_01/723120804"/>
    <hyperlink ref="F101" r:id="rId3" display="https://podminky.urs.cz/item/CS_URS_2025_01/723150366"/>
    <hyperlink ref="F104" r:id="rId4" display="https://podminky.urs.cz/item/CS_URS_2025_01/723190901"/>
    <hyperlink ref="F107" r:id="rId5" display="https://podminky.urs.cz/item/CS_URS_2025_01/723190907"/>
    <hyperlink ref="F110" r:id="rId6" display="https://podminky.urs.cz/item/CS_URS_2025_01/723190909"/>
    <hyperlink ref="F113" r:id="rId7" display="https://podminky.urs.cz/item/CS_URS_2025_01/723190914"/>
    <hyperlink ref="F116" r:id="rId8" display="https://podminky.urs.cz/item/CS_URS_2025_01/723231164"/>
    <hyperlink ref="F119" r:id="rId9" display="https://podminky.urs.cz/item/CS_URS_2025_01/998723201"/>
  </hyperlinks>
  <pageMargins left="0.39375" right="0.39375" top="0.39375" bottom="0.39375" header="0" footer="0"/>
  <pageSetup paperSize="9" orientation="landscape" blackAndWhite="1" fitToHeight="100"/>
  <headerFooter>
    <oddFooter>&amp;CStrana &amp;P z &amp;N</oddFooter>
  </headerFooter>
  <drawing r:id="rId10"/>
</worksheet>
</file>

<file path=xl/worksheets/sheet16.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129</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8892</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8892</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ROUND(J88,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ROUND((SUM(BE88:BE149)),  2)</f>
        <v>0</v>
      </c>
      <c r="G35" s="41"/>
      <c r="H35" s="41"/>
      <c r="I35" s="160">
        <v>0.20999999999999999</v>
      </c>
      <c r="J35" s="159">
        <f>ROUND(((SUM(BE88:BE149))*I35),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ROUND((SUM(BF88:BF149)),  2)</f>
        <v>0</v>
      </c>
      <c r="G36" s="41"/>
      <c r="H36" s="41"/>
      <c r="I36" s="160">
        <v>0.12</v>
      </c>
      <c r="J36" s="159">
        <f>ROUND(((SUM(BF88:BF149))*I36),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ROUND((SUM(BG88:BG149)),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ROUND((SUM(BH88:BH149)),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ROUND((SUM(BI88:BI149)),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8892</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SO.02.1 - Úprava areálových rozvodů</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J88</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8893</v>
      </c>
      <c r="E64" s="180"/>
      <c r="F64" s="180"/>
      <c r="G64" s="180"/>
      <c r="H64" s="180"/>
      <c r="I64" s="180"/>
      <c r="J64" s="181">
        <f>J89</f>
        <v>0</v>
      </c>
      <c r="K64" s="178"/>
      <c r="L64" s="182"/>
      <c r="S64" s="9"/>
      <c r="T64" s="9"/>
      <c r="U64" s="9"/>
      <c r="V64" s="9"/>
      <c r="W64" s="9"/>
      <c r="X64" s="9"/>
      <c r="Y64" s="9"/>
      <c r="Z64" s="9"/>
      <c r="AA64" s="9"/>
      <c r="AB64" s="9"/>
      <c r="AC64" s="9"/>
      <c r="AD64" s="9"/>
      <c r="AE64" s="9"/>
    </row>
    <row r="65" s="9" customFormat="1" ht="24.96" customHeight="1">
      <c r="A65" s="9"/>
      <c r="B65" s="177"/>
      <c r="C65" s="178"/>
      <c r="D65" s="179" t="s">
        <v>8894</v>
      </c>
      <c r="E65" s="180"/>
      <c r="F65" s="180"/>
      <c r="G65" s="180"/>
      <c r="H65" s="180"/>
      <c r="I65" s="180"/>
      <c r="J65" s="181">
        <f>J118</f>
        <v>0</v>
      </c>
      <c r="K65" s="178"/>
      <c r="L65" s="182"/>
      <c r="S65" s="9"/>
      <c r="T65" s="9"/>
      <c r="U65" s="9"/>
      <c r="V65" s="9"/>
      <c r="W65" s="9"/>
      <c r="X65" s="9"/>
      <c r="Y65" s="9"/>
      <c r="Z65" s="9"/>
      <c r="AA65" s="9"/>
      <c r="AB65" s="9"/>
      <c r="AC65" s="9"/>
      <c r="AD65" s="9"/>
      <c r="AE65" s="9"/>
    </row>
    <row r="66" s="9" customFormat="1" ht="24.96" customHeight="1">
      <c r="A66" s="9"/>
      <c r="B66" s="177"/>
      <c r="C66" s="178"/>
      <c r="D66" s="179" t="s">
        <v>8895</v>
      </c>
      <c r="E66" s="180"/>
      <c r="F66" s="180"/>
      <c r="G66" s="180"/>
      <c r="H66" s="180"/>
      <c r="I66" s="180"/>
      <c r="J66" s="181">
        <f>J133</f>
        <v>0</v>
      </c>
      <c r="K66" s="178"/>
      <c r="L66" s="182"/>
      <c r="S66" s="9"/>
      <c r="T66" s="9"/>
      <c r="U66" s="9"/>
      <c r="V66" s="9"/>
      <c r="W66" s="9"/>
      <c r="X66" s="9"/>
      <c r="Y66" s="9"/>
      <c r="Z66" s="9"/>
      <c r="AA66" s="9"/>
      <c r="AB66" s="9"/>
      <c r="AC66" s="9"/>
      <c r="AD66" s="9"/>
      <c r="AE66" s="9"/>
    </row>
    <row r="67" s="2" customFormat="1" ht="21.84" customHeight="1">
      <c r="A67" s="41"/>
      <c r="B67" s="42"/>
      <c r="C67" s="43"/>
      <c r="D67" s="43"/>
      <c r="E67" s="43"/>
      <c r="F67" s="43"/>
      <c r="G67" s="43"/>
      <c r="H67" s="43"/>
      <c r="I67" s="43"/>
      <c r="J67" s="43"/>
      <c r="K67" s="43"/>
      <c r="L67" s="147"/>
      <c r="S67" s="41"/>
      <c r="T67" s="41"/>
      <c r="U67" s="41"/>
      <c r="V67" s="41"/>
      <c r="W67" s="41"/>
      <c r="X67" s="41"/>
      <c r="Y67" s="41"/>
      <c r="Z67" s="41"/>
      <c r="AA67" s="41"/>
      <c r="AB67" s="41"/>
      <c r="AC67" s="41"/>
      <c r="AD67" s="41"/>
      <c r="AE67" s="41"/>
    </row>
    <row r="68" s="2" customFormat="1" ht="6.96" customHeight="1">
      <c r="A68" s="41"/>
      <c r="B68" s="62"/>
      <c r="C68" s="63"/>
      <c r="D68" s="63"/>
      <c r="E68" s="63"/>
      <c r="F68" s="63"/>
      <c r="G68" s="63"/>
      <c r="H68" s="63"/>
      <c r="I68" s="63"/>
      <c r="J68" s="63"/>
      <c r="K68" s="63"/>
      <c r="L68" s="147"/>
      <c r="S68" s="41"/>
      <c r="T68" s="41"/>
      <c r="U68" s="41"/>
      <c r="V68" s="41"/>
      <c r="W68" s="41"/>
      <c r="X68" s="41"/>
      <c r="Y68" s="41"/>
      <c r="Z68" s="41"/>
      <c r="AA68" s="41"/>
      <c r="AB68" s="41"/>
      <c r="AC68" s="41"/>
      <c r="AD68" s="41"/>
      <c r="AE68" s="41"/>
    </row>
    <row r="72" s="2" customFormat="1" ht="6.96" customHeight="1">
      <c r="A72" s="41"/>
      <c r="B72" s="64"/>
      <c r="C72" s="65"/>
      <c r="D72" s="65"/>
      <c r="E72" s="65"/>
      <c r="F72" s="65"/>
      <c r="G72" s="65"/>
      <c r="H72" s="65"/>
      <c r="I72" s="65"/>
      <c r="J72" s="65"/>
      <c r="K72" s="65"/>
      <c r="L72" s="147"/>
      <c r="S72" s="41"/>
      <c r="T72" s="41"/>
      <c r="U72" s="41"/>
      <c r="V72" s="41"/>
      <c r="W72" s="41"/>
      <c r="X72" s="41"/>
      <c r="Y72" s="41"/>
      <c r="Z72" s="41"/>
      <c r="AA72" s="41"/>
      <c r="AB72" s="41"/>
      <c r="AC72" s="41"/>
      <c r="AD72" s="41"/>
      <c r="AE72" s="41"/>
    </row>
    <row r="73" s="2" customFormat="1" ht="24.96" customHeight="1">
      <c r="A73" s="41"/>
      <c r="B73" s="42"/>
      <c r="C73" s="26" t="s">
        <v>178</v>
      </c>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6.96" customHeight="1">
      <c r="A74" s="41"/>
      <c r="B74" s="42"/>
      <c r="C74" s="43"/>
      <c r="D74" s="43"/>
      <c r="E74" s="43"/>
      <c r="F74" s="43"/>
      <c r="G74" s="43"/>
      <c r="H74" s="43"/>
      <c r="I74" s="43"/>
      <c r="J74" s="43"/>
      <c r="K74" s="43"/>
      <c r="L74" s="147"/>
      <c r="S74" s="41"/>
      <c r="T74" s="41"/>
      <c r="U74" s="41"/>
      <c r="V74" s="41"/>
      <c r="W74" s="41"/>
      <c r="X74" s="41"/>
      <c r="Y74" s="41"/>
      <c r="Z74" s="41"/>
      <c r="AA74" s="41"/>
      <c r="AB74" s="41"/>
      <c r="AC74" s="41"/>
      <c r="AD74" s="41"/>
      <c r="AE74" s="41"/>
    </row>
    <row r="75" s="2" customFormat="1" ht="12" customHeight="1">
      <c r="A75" s="41"/>
      <c r="B75" s="42"/>
      <c r="C75" s="35" t="s">
        <v>16</v>
      </c>
      <c r="D75" s="43"/>
      <c r="E75" s="43"/>
      <c r="F75" s="43"/>
      <c r="G75" s="43"/>
      <c r="H75" s="43"/>
      <c r="I75" s="43"/>
      <c r="J75" s="43"/>
      <c r="K75" s="43"/>
      <c r="L75" s="147"/>
      <c r="S75" s="41"/>
      <c r="T75" s="41"/>
      <c r="U75" s="41"/>
      <c r="V75" s="41"/>
      <c r="W75" s="41"/>
      <c r="X75" s="41"/>
      <c r="Y75" s="41"/>
      <c r="Z75" s="41"/>
      <c r="AA75" s="41"/>
      <c r="AB75" s="41"/>
      <c r="AC75" s="41"/>
      <c r="AD75" s="41"/>
      <c r="AE75" s="41"/>
    </row>
    <row r="76" s="2" customFormat="1" ht="16.5" customHeight="1">
      <c r="A76" s="41"/>
      <c r="B76" s="42"/>
      <c r="C76" s="43"/>
      <c r="D76" s="43"/>
      <c r="E76" s="172" t="str">
        <f>E7</f>
        <v>Tělocvična ZŠ TGM Poděbrady</v>
      </c>
      <c r="F76" s="35"/>
      <c r="G76" s="35"/>
      <c r="H76" s="35"/>
      <c r="I76" s="43"/>
      <c r="J76" s="43"/>
      <c r="K76" s="43"/>
      <c r="L76" s="147"/>
      <c r="S76" s="41"/>
      <c r="T76" s="41"/>
      <c r="U76" s="41"/>
      <c r="V76" s="41"/>
      <c r="W76" s="41"/>
      <c r="X76" s="41"/>
      <c r="Y76" s="41"/>
      <c r="Z76" s="41"/>
      <c r="AA76" s="41"/>
      <c r="AB76" s="41"/>
      <c r="AC76" s="41"/>
      <c r="AD76" s="41"/>
      <c r="AE76" s="41"/>
    </row>
    <row r="77" s="1" customFormat="1" ht="12" customHeight="1">
      <c r="B77" s="24"/>
      <c r="C77" s="35" t="s">
        <v>153</v>
      </c>
      <c r="D77" s="25"/>
      <c r="E77" s="25"/>
      <c r="F77" s="25"/>
      <c r="G77" s="25"/>
      <c r="H77" s="25"/>
      <c r="I77" s="25"/>
      <c r="J77" s="25"/>
      <c r="K77" s="25"/>
      <c r="L77" s="23"/>
    </row>
    <row r="78" s="2" customFormat="1" ht="16.5" customHeight="1">
      <c r="A78" s="41"/>
      <c r="B78" s="42"/>
      <c r="C78" s="43"/>
      <c r="D78" s="43"/>
      <c r="E78" s="172" t="s">
        <v>8892</v>
      </c>
      <c r="F78" s="43"/>
      <c r="G78" s="43"/>
      <c r="H78" s="43"/>
      <c r="I78" s="43"/>
      <c r="J78" s="43"/>
      <c r="K78" s="43"/>
      <c r="L78" s="147"/>
      <c r="S78" s="41"/>
      <c r="T78" s="41"/>
      <c r="U78" s="41"/>
      <c r="V78" s="41"/>
      <c r="W78" s="41"/>
      <c r="X78" s="41"/>
      <c r="Y78" s="41"/>
      <c r="Z78" s="41"/>
      <c r="AA78" s="41"/>
      <c r="AB78" s="41"/>
      <c r="AC78" s="41"/>
      <c r="AD78" s="41"/>
      <c r="AE78" s="41"/>
    </row>
    <row r="79" s="2" customFormat="1" ht="12" customHeight="1">
      <c r="A79" s="41"/>
      <c r="B79" s="42"/>
      <c r="C79" s="35" t="s">
        <v>155</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16.5" customHeight="1">
      <c r="A80" s="41"/>
      <c r="B80" s="42"/>
      <c r="C80" s="43"/>
      <c r="D80" s="43"/>
      <c r="E80" s="72" t="str">
        <f>E11</f>
        <v>SO.02.1 - Úprava areálových rozvodů</v>
      </c>
      <c r="F80" s="43"/>
      <c r="G80" s="43"/>
      <c r="H80" s="43"/>
      <c r="I80" s="43"/>
      <c r="J80" s="43"/>
      <c r="K80" s="43"/>
      <c r="L80" s="147"/>
      <c r="S80" s="41"/>
      <c r="T80" s="41"/>
      <c r="U80" s="41"/>
      <c r="V80" s="41"/>
      <c r="W80" s="41"/>
      <c r="X80" s="41"/>
      <c r="Y80" s="41"/>
      <c r="Z80" s="41"/>
      <c r="AA80" s="41"/>
      <c r="AB80" s="41"/>
      <c r="AC80" s="41"/>
      <c r="AD80" s="41"/>
      <c r="AE80" s="41"/>
    </row>
    <row r="81" s="2" customFormat="1" ht="6.96" customHeight="1">
      <c r="A81" s="41"/>
      <c r="B81" s="42"/>
      <c r="C81" s="43"/>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2" customHeight="1">
      <c r="A82" s="41"/>
      <c r="B82" s="42"/>
      <c r="C82" s="35" t="s">
        <v>21</v>
      </c>
      <c r="D82" s="43"/>
      <c r="E82" s="43"/>
      <c r="F82" s="30" t="str">
        <f>F14</f>
        <v xml:space="preserve"> </v>
      </c>
      <c r="G82" s="43"/>
      <c r="H82" s="43"/>
      <c r="I82" s="35" t="s">
        <v>23</v>
      </c>
      <c r="J82" s="75" t="str">
        <f>IF(J14="","",J14)</f>
        <v>26. 2. 2026</v>
      </c>
      <c r="K82" s="43"/>
      <c r="L82" s="147"/>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15.15" customHeight="1">
      <c r="A84" s="41"/>
      <c r="B84" s="42"/>
      <c r="C84" s="35" t="s">
        <v>25</v>
      </c>
      <c r="D84" s="43"/>
      <c r="E84" s="43"/>
      <c r="F84" s="30" t="str">
        <f>E17</f>
        <v xml:space="preserve"> </v>
      </c>
      <c r="G84" s="43"/>
      <c r="H84" s="43"/>
      <c r="I84" s="35" t="s">
        <v>30</v>
      </c>
      <c r="J84" s="39" t="str">
        <f>E23</f>
        <v xml:space="preserve"> </v>
      </c>
      <c r="K84" s="43"/>
      <c r="L84" s="147"/>
      <c r="S84" s="41"/>
      <c r="T84" s="41"/>
      <c r="U84" s="41"/>
      <c r="V84" s="41"/>
      <c r="W84" s="41"/>
      <c r="X84" s="41"/>
      <c r="Y84" s="41"/>
      <c r="Z84" s="41"/>
      <c r="AA84" s="41"/>
      <c r="AB84" s="41"/>
      <c r="AC84" s="41"/>
      <c r="AD84" s="41"/>
      <c r="AE84" s="41"/>
    </row>
    <row r="85" s="2" customFormat="1" ht="15.15" customHeight="1">
      <c r="A85" s="41"/>
      <c r="B85" s="42"/>
      <c r="C85" s="35" t="s">
        <v>28</v>
      </c>
      <c r="D85" s="43"/>
      <c r="E85" s="43"/>
      <c r="F85" s="30" t="str">
        <f>IF(E20="","",E20)</f>
        <v>Vyplň údaj</v>
      </c>
      <c r="G85" s="43"/>
      <c r="H85" s="43"/>
      <c r="I85" s="35" t="s">
        <v>32</v>
      </c>
      <c r="J85" s="39" t="str">
        <f>E26</f>
        <v xml:space="preserve"> </v>
      </c>
      <c r="K85" s="43"/>
      <c r="L85" s="147"/>
      <c r="S85" s="41"/>
      <c r="T85" s="41"/>
      <c r="U85" s="41"/>
      <c r="V85" s="41"/>
      <c r="W85" s="41"/>
      <c r="X85" s="41"/>
      <c r="Y85" s="41"/>
      <c r="Z85" s="41"/>
      <c r="AA85" s="41"/>
      <c r="AB85" s="41"/>
      <c r="AC85" s="41"/>
      <c r="AD85" s="41"/>
      <c r="AE85" s="41"/>
    </row>
    <row r="86" s="2" customFormat="1" ht="10.32" customHeight="1">
      <c r="A86" s="41"/>
      <c r="B86" s="42"/>
      <c r="C86" s="43"/>
      <c r="D86" s="43"/>
      <c r="E86" s="43"/>
      <c r="F86" s="43"/>
      <c r="G86" s="43"/>
      <c r="H86" s="43"/>
      <c r="I86" s="43"/>
      <c r="J86" s="43"/>
      <c r="K86" s="43"/>
      <c r="L86" s="147"/>
      <c r="S86" s="41"/>
      <c r="T86" s="41"/>
      <c r="U86" s="41"/>
      <c r="V86" s="41"/>
      <c r="W86" s="41"/>
      <c r="X86" s="41"/>
      <c r="Y86" s="41"/>
      <c r="Z86" s="41"/>
      <c r="AA86" s="41"/>
      <c r="AB86" s="41"/>
      <c r="AC86" s="41"/>
      <c r="AD86" s="41"/>
      <c r="AE86" s="41"/>
    </row>
    <row r="87" s="11" customFormat="1" ht="29.28" customHeight="1">
      <c r="A87" s="188"/>
      <c r="B87" s="189"/>
      <c r="C87" s="190" t="s">
        <v>179</v>
      </c>
      <c r="D87" s="191" t="s">
        <v>54</v>
      </c>
      <c r="E87" s="191" t="s">
        <v>50</v>
      </c>
      <c r="F87" s="191" t="s">
        <v>51</v>
      </c>
      <c r="G87" s="191" t="s">
        <v>180</v>
      </c>
      <c r="H87" s="191" t="s">
        <v>181</v>
      </c>
      <c r="I87" s="191" t="s">
        <v>182</v>
      </c>
      <c r="J87" s="191" t="s">
        <v>159</v>
      </c>
      <c r="K87" s="192" t="s">
        <v>183</v>
      </c>
      <c r="L87" s="193"/>
      <c r="M87" s="95" t="s">
        <v>19</v>
      </c>
      <c r="N87" s="96" t="s">
        <v>39</v>
      </c>
      <c r="O87" s="96" t="s">
        <v>184</v>
      </c>
      <c r="P87" s="96" t="s">
        <v>185</v>
      </c>
      <c r="Q87" s="96" t="s">
        <v>186</v>
      </c>
      <c r="R87" s="96" t="s">
        <v>187</v>
      </c>
      <c r="S87" s="96" t="s">
        <v>188</v>
      </c>
      <c r="T87" s="97" t="s">
        <v>189</v>
      </c>
      <c r="U87" s="188"/>
      <c r="V87" s="188"/>
      <c r="W87" s="188"/>
      <c r="X87" s="188"/>
      <c r="Y87" s="188"/>
      <c r="Z87" s="188"/>
      <c r="AA87" s="188"/>
      <c r="AB87" s="188"/>
      <c r="AC87" s="188"/>
      <c r="AD87" s="188"/>
      <c r="AE87" s="188"/>
    </row>
    <row r="88" s="2" customFormat="1" ht="22.8" customHeight="1">
      <c r="A88" s="41"/>
      <c r="B88" s="42"/>
      <c r="C88" s="102" t="s">
        <v>190</v>
      </c>
      <c r="D88" s="43"/>
      <c r="E88" s="43"/>
      <c r="F88" s="43"/>
      <c r="G88" s="43"/>
      <c r="H88" s="43"/>
      <c r="I88" s="43"/>
      <c r="J88" s="194">
        <f>BK88</f>
        <v>0</v>
      </c>
      <c r="K88" s="43"/>
      <c r="L88" s="47"/>
      <c r="M88" s="98"/>
      <c r="N88" s="195"/>
      <c r="O88" s="99"/>
      <c r="P88" s="196">
        <f>P89+P118+P133</f>
        <v>0</v>
      </c>
      <c r="Q88" s="99"/>
      <c r="R88" s="196">
        <f>R89+R118+R133</f>
        <v>0</v>
      </c>
      <c r="S88" s="99"/>
      <c r="T88" s="197">
        <f>T89+T118+T133</f>
        <v>0</v>
      </c>
      <c r="U88" s="41"/>
      <c r="V88" s="41"/>
      <c r="W88" s="41"/>
      <c r="X88" s="41"/>
      <c r="Y88" s="41"/>
      <c r="Z88" s="41"/>
      <c r="AA88" s="41"/>
      <c r="AB88" s="41"/>
      <c r="AC88" s="41"/>
      <c r="AD88" s="41"/>
      <c r="AE88" s="41"/>
      <c r="AT88" s="20" t="s">
        <v>68</v>
      </c>
      <c r="AU88" s="20" t="s">
        <v>160</v>
      </c>
      <c r="BK88" s="198">
        <f>BK89+BK118+BK133</f>
        <v>0</v>
      </c>
    </row>
    <row r="89" s="12" customFormat="1" ht="25.92" customHeight="1">
      <c r="A89" s="12"/>
      <c r="B89" s="199"/>
      <c r="C89" s="200"/>
      <c r="D89" s="201" t="s">
        <v>68</v>
      </c>
      <c r="E89" s="202" t="s">
        <v>7072</v>
      </c>
      <c r="F89" s="202" t="s">
        <v>8896</v>
      </c>
      <c r="G89" s="200"/>
      <c r="H89" s="200"/>
      <c r="I89" s="203"/>
      <c r="J89" s="204">
        <f>BK89</f>
        <v>0</v>
      </c>
      <c r="K89" s="200"/>
      <c r="L89" s="205"/>
      <c r="M89" s="206"/>
      <c r="N89" s="207"/>
      <c r="O89" s="207"/>
      <c r="P89" s="208">
        <f>SUM(P90:P117)</f>
        <v>0</v>
      </c>
      <c r="Q89" s="207"/>
      <c r="R89" s="208">
        <f>SUM(R90:R117)</f>
        <v>0</v>
      </c>
      <c r="S89" s="207"/>
      <c r="T89" s="209">
        <f>SUM(T90:T117)</f>
        <v>0</v>
      </c>
      <c r="U89" s="12"/>
      <c r="V89" s="12"/>
      <c r="W89" s="12"/>
      <c r="X89" s="12"/>
      <c r="Y89" s="12"/>
      <c r="Z89" s="12"/>
      <c r="AA89" s="12"/>
      <c r="AB89" s="12"/>
      <c r="AC89" s="12"/>
      <c r="AD89" s="12"/>
      <c r="AE89" s="12"/>
      <c r="AR89" s="210" t="s">
        <v>76</v>
      </c>
      <c r="AT89" s="211" t="s">
        <v>68</v>
      </c>
      <c r="AU89" s="211" t="s">
        <v>69</v>
      </c>
      <c r="AY89" s="210" t="s">
        <v>193</v>
      </c>
      <c r="BK89" s="212">
        <f>SUM(BK90:BK117)</f>
        <v>0</v>
      </c>
    </row>
    <row r="90" s="2" customFormat="1" ht="16.5" customHeight="1">
      <c r="A90" s="41"/>
      <c r="B90" s="42"/>
      <c r="C90" s="215" t="s">
        <v>76</v>
      </c>
      <c r="D90" s="215" t="s">
        <v>195</v>
      </c>
      <c r="E90" s="216" t="s">
        <v>7620</v>
      </c>
      <c r="F90" s="217" t="s">
        <v>8897</v>
      </c>
      <c r="G90" s="218" t="s">
        <v>1765</v>
      </c>
      <c r="H90" s="219">
        <v>15</v>
      </c>
      <c r="I90" s="220"/>
      <c r="J90" s="221">
        <f>ROUND(I90*H90,2)</f>
        <v>0</v>
      </c>
      <c r="K90" s="217" t="s">
        <v>19</v>
      </c>
      <c r="L90" s="47"/>
      <c r="M90" s="222" t="s">
        <v>19</v>
      </c>
      <c r="N90" s="223" t="s">
        <v>40</v>
      </c>
      <c r="O90" s="87"/>
      <c r="P90" s="224">
        <f>O90*H90</f>
        <v>0</v>
      </c>
      <c r="Q90" s="224">
        <v>0</v>
      </c>
      <c r="R90" s="224">
        <f>Q90*H90</f>
        <v>0</v>
      </c>
      <c r="S90" s="224">
        <v>0</v>
      </c>
      <c r="T90" s="225">
        <f>S90*H90</f>
        <v>0</v>
      </c>
      <c r="U90" s="41"/>
      <c r="V90" s="41"/>
      <c r="W90" s="41"/>
      <c r="X90" s="41"/>
      <c r="Y90" s="41"/>
      <c r="Z90" s="41"/>
      <c r="AA90" s="41"/>
      <c r="AB90" s="41"/>
      <c r="AC90" s="41"/>
      <c r="AD90" s="41"/>
      <c r="AE90" s="41"/>
      <c r="AR90" s="226" t="s">
        <v>200</v>
      </c>
      <c r="AT90" s="226" t="s">
        <v>195</v>
      </c>
      <c r="AU90" s="226" t="s">
        <v>76</v>
      </c>
      <c r="AY90" s="20" t="s">
        <v>193</v>
      </c>
      <c r="BE90" s="227">
        <f>IF(N90="základní",J90,0)</f>
        <v>0</v>
      </c>
      <c r="BF90" s="227">
        <f>IF(N90="snížená",J90,0)</f>
        <v>0</v>
      </c>
      <c r="BG90" s="227">
        <f>IF(N90="zákl. přenesená",J90,0)</f>
        <v>0</v>
      </c>
      <c r="BH90" s="227">
        <f>IF(N90="sníž. přenesená",J90,0)</f>
        <v>0</v>
      </c>
      <c r="BI90" s="227">
        <f>IF(N90="nulová",J90,0)</f>
        <v>0</v>
      </c>
      <c r="BJ90" s="20" t="s">
        <v>76</v>
      </c>
      <c r="BK90" s="227">
        <f>ROUND(I90*H90,2)</f>
        <v>0</v>
      </c>
      <c r="BL90" s="20" t="s">
        <v>200</v>
      </c>
      <c r="BM90" s="226" t="s">
        <v>8898</v>
      </c>
    </row>
    <row r="91" s="2" customFormat="1">
      <c r="A91" s="41"/>
      <c r="B91" s="42"/>
      <c r="C91" s="43"/>
      <c r="D91" s="228" t="s">
        <v>202</v>
      </c>
      <c r="E91" s="43"/>
      <c r="F91" s="229" t="s">
        <v>8897</v>
      </c>
      <c r="G91" s="43"/>
      <c r="H91" s="43"/>
      <c r="I91" s="230"/>
      <c r="J91" s="43"/>
      <c r="K91" s="43"/>
      <c r="L91" s="47"/>
      <c r="M91" s="231"/>
      <c r="N91" s="232"/>
      <c r="O91" s="87"/>
      <c r="P91" s="87"/>
      <c r="Q91" s="87"/>
      <c r="R91" s="87"/>
      <c r="S91" s="87"/>
      <c r="T91" s="88"/>
      <c r="U91" s="41"/>
      <c r="V91" s="41"/>
      <c r="W91" s="41"/>
      <c r="X91" s="41"/>
      <c r="Y91" s="41"/>
      <c r="Z91" s="41"/>
      <c r="AA91" s="41"/>
      <c r="AB91" s="41"/>
      <c r="AC91" s="41"/>
      <c r="AD91" s="41"/>
      <c r="AE91" s="41"/>
      <c r="AT91" s="20" t="s">
        <v>202</v>
      </c>
      <c r="AU91" s="20" t="s">
        <v>76</v>
      </c>
    </row>
    <row r="92" s="2" customFormat="1" ht="16.5" customHeight="1">
      <c r="A92" s="41"/>
      <c r="B92" s="42"/>
      <c r="C92" s="215" t="s">
        <v>78</v>
      </c>
      <c r="D92" s="215" t="s">
        <v>195</v>
      </c>
      <c r="E92" s="216" t="s">
        <v>8899</v>
      </c>
      <c r="F92" s="217" t="s">
        <v>8900</v>
      </c>
      <c r="G92" s="218" t="s">
        <v>1765</v>
      </c>
      <c r="H92" s="219">
        <v>55</v>
      </c>
      <c r="I92" s="220"/>
      <c r="J92" s="221">
        <f>ROUND(I92*H92,2)</f>
        <v>0</v>
      </c>
      <c r="K92" s="217" t="s">
        <v>19</v>
      </c>
      <c r="L92" s="47"/>
      <c r="M92" s="222" t="s">
        <v>19</v>
      </c>
      <c r="N92" s="223" t="s">
        <v>40</v>
      </c>
      <c r="O92" s="87"/>
      <c r="P92" s="224">
        <f>O92*H92</f>
        <v>0</v>
      </c>
      <c r="Q92" s="224">
        <v>0</v>
      </c>
      <c r="R92" s="224">
        <f>Q92*H92</f>
        <v>0</v>
      </c>
      <c r="S92" s="224">
        <v>0</v>
      </c>
      <c r="T92" s="225">
        <f>S92*H92</f>
        <v>0</v>
      </c>
      <c r="U92" s="41"/>
      <c r="V92" s="41"/>
      <c r="W92" s="41"/>
      <c r="X92" s="41"/>
      <c r="Y92" s="41"/>
      <c r="Z92" s="41"/>
      <c r="AA92" s="41"/>
      <c r="AB92" s="41"/>
      <c r="AC92" s="41"/>
      <c r="AD92" s="41"/>
      <c r="AE92" s="41"/>
      <c r="AR92" s="226" t="s">
        <v>200</v>
      </c>
      <c r="AT92" s="226" t="s">
        <v>195</v>
      </c>
      <c r="AU92" s="226" t="s">
        <v>76</v>
      </c>
      <c r="AY92" s="20" t="s">
        <v>193</v>
      </c>
      <c r="BE92" s="227">
        <f>IF(N92="základní",J92,0)</f>
        <v>0</v>
      </c>
      <c r="BF92" s="227">
        <f>IF(N92="snížená",J92,0)</f>
        <v>0</v>
      </c>
      <c r="BG92" s="227">
        <f>IF(N92="zákl. přenesená",J92,0)</f>
        <v>0</v>
      </c>
      <c r="BH92" s="227">
        <f>IF(N92="sníž. přenesená",J92,0)</f>
        <v>0</v>
      </c>
      <c r="BI92" s="227">
        <f>IF(N92="nulová",J92,0)</f>
        <v>0</v>
      </c>
      <c r="BJ92" s="20" t="s">
        <v>76</v>
      </c>
      <c r="BK92" s="227">
        <f>ROUND(I92*H92,2)</f>
        <v>0</v>
      </c>
      <c r="BL92" s="20" t="s">
        <v>200</v>
      </c>
      <c r="BM92" s="226" t="s">
        <v>8901</v>
      </c>
    </row>
    <row r="93" s="2" customFormat="1">
      <c r="A93" s="41"/>
      <c r="B93" s="42"/>
      <c r="C93" s="43"/>
      <c r="D93" s="228" t="s">
        <v>202</v>
      </c>
      <c r="E93" s="43"/>
      <c r="F93" s="229" t="s">
        <v>8900</v>
      </c>
      <c r="G93" s="43"/>
      <c r="H93" s="43"/>
      <c r="I93" s="230"/>
      <c r="J93" s="43"/>
      <c r="K93" s="43"/>
      <c r="L93" s="47"/>
      <c r="M93" s="231"/>
      <c r="N93" s="232"/>
      <c r="O93" s="87"/>
      <c r="P93" s="87"/>
      <c r="Q93" s="87"/>
      <c r="R93" s="87"/>
      <c r="S93" s="87"/>
      <c r="T93" s="88"/>
      <c r="U93" s="41"/>
      <c r="V93" s="41"/>
      <c r="W93" s="41"/>
      <c r="X93" s="41"/>
      <c r="Y93" s="41"/>
      <c r="Z93" s="41"/>
      <c r="AA93" s="41"/>
      <c r="AB93" s="41"/>
      <c r="AC93" s="41"/>
      <c r="AD93" s="41"/>
      <c r="AE93" s="41"/>
      <c r="AT93" s="20" t="s">
        <v>202</v>
      </c>
      <c r="AU93" s="20" t="s">
        <v>76</v>
      </c>
    </row>
    <row r="94" s="2" customFormat="1" ht="16.5" customHeight="1">
      <c r="A94" s="41"/>
      <c r="B94" s="42"/>
      <c r="C94" s="215" t="s">
        <v>219</v>
      </c>
      <c r="D94" s="215" t="s">
        <v>195</v>
      </c>
      <c r="E94" s="216" t="s">
        <v>7656</v>
      </c>
      <c r="F94" s="217" t="s">
        <v>7657</v>
      </c>
      <c r="G94" s="218" t="s">
        <v>1765</v>
      </c>
      <c r="H94" s="219">
        <v>20</v>
      </c>
      <c r="I94" s="220"/>
      <c r="J94" s="221">
        <f>ROUND(I94*H94,2)</f>
        <v>0</v>
      </c>
      <c r="K94" s="217" t="s">
        <v>19</v>
      </c>
      <c r="L94" s="47"/>
      <c r="M94" s="222" t="s">
        <v>19</v>
      </c>
      <c r="N94" s="223" t="s">
        <v>40</v>
      </c>
      <c r="O94" s="87"/>
      <c r="P94" s="224">
        <f>O94*H94</f>
        <v>0</v>
      </c>
      <c r="Q94" s="224">
        <v>0</v>
      </c>
      <c r="R94" s="224">
        <f>Q94*H94</f>
        <v>0</v>
      </c>
      <c r="S94" s="224">
        <v>0</v>
      </c>
      <c r="T94" s="225">
        <f>S94*H94</f>
        <v>0</v>
      </c>
      <c r="U94" s="41"/>
      <c r="V94" s="41"/>
      <c r="W94" s="41"/>
      <c r="X94" s="41"/>
      <c r="Y94" s="41"/>
      <c r="Z94" s="41"/>
      <c r="AA94" s="41"/>
      <c r="AB94" s="41"/>
      <c r="AC94" s="41"/>
      <c r="AD94" s="41"/>
      <c r="AE94" s="41"/>
      <c r="AR94" s="226" t="s">
        <v>200</v>
      </c>
      <c r="AT94" s="226" t="s">
        <v>195</v>
      </c>
      <c r="AU94" s="226" t="s">
        <v>76</v>
      </c>
      <c r="AY94" s="20" t="s">
        <v>193</v>
      </c>
      <c r="BE94" s="227">
        <f>IF(N94="základní",J94,0)</f>
        <v>0</v>
      </c>
      <c r="BF94" s="227">
        <f>IF(N94="snížená",J94,0)</f>
        <v>0</v>
      </c>
      <c r="BG94" s="227">
        <f>IF(N94="zákl. přenesená",J94,0)</f>
        <v>0</v>
      </c>
      <c r="BH94" s="227">
        <f>IF(N94="sníž. přenesená",J94,0)</f>
        <v>0</v>
      </c>
      <c r="BI94" s="227">
        <f>IF(N94="nulová",J94,0)</f>
        <v>0</v>
      </c>
      <c r="BJ94" s="20" t="s">
        <v>76</v>
      </c>
      <c r="BK94" s="227">
        <f>ROUND(I94*H94,2)</f>
        <v>0</v>
      </c>
      <c r="BL94" s="20" t="s">
        <v>200</v>
      </c>
      <c r="BM94" s="226" t="s">
        <v>8902</v>
      </c>
    </row>
    <row r="95" s="2" customFormat="1">
      <c r="A95" s="41"/>
      <c r="B95" s="42"/>
      <c r="C95" s="43"/>
      <c r="D95" s="228" t="s">
        <v>202</v>
      </c>
      <c r="E95" s="43"/>
      <c r="F95" s="229" t="s">
        <v>7657</v>
      </c>
      <c r="G95" s="43"/>
      <c r="H95" s="43"/>
      <c r="I95" s="230"/>
      <c r="J95" s="43"/>
      <c r="K95" s="43"/>
      <c r="L95" s="47"/>
      <c r="M95" s="231"/>
      <c r="N95" s="232"/>
      <c r="O95" s="87"/>
      <c r="P95" s="87"/>
      <c r="Q95" s="87"/>
      <c r="R95" s="87"/>
      <c r="S95" s="87"/>
      <c r="T95" s="88"/>
      <c r="U95" s="41"/>
      <c r="V95" s="41"/>
      <c r="W95" s="41"/>
      <c r="X95" s="41"/>
      <c r="Y95" s="41"/>
      <c r="Z95" s="41"/>
      <c r="AA95" s="41"/>
      <c r="AB95" s="41"/>
      <c r="AC95" s="41"/>
      <c r="AD95" s="41"/>
      <c r="AE95" s="41"/>
      <c r="AT95" s="20" t="s">
        <v>202</v>
      </c>
      <c r="AU95" s="20" t="s">
        <v>76</v>
      </c>
    </row>
    <row r="96" s="2" customFormat="1" ht="16.5" customHeight="1">
      <c r="A96" s="41"/>
      <c r="B96" s="42"/>
      <c r="C96" s="215" t="s">
        <v>200</v>
      </c>
      <c r="D96" s="215" t="s">
        <v>195</v>
      </c>
      <c r="E96" s="216" t="s">
        <v>8903</v>
      </c>
      <c r="F96" s="217" t="s">
        <v>8904</v>
      </c>
      <c r="G96" s="218" t="s">
        <v>1765</v>
      </c>
      <c r="H96" s="219">
        <v>360</v>
      </c>
      <c r="I96" s="220"/>
      <c r="J96" s="221">
        <f>ROUND(I96*H96,2)</f>
        <v>0</v>
      </c>
      <c r="K96" s="217" t="s">
        <v>19</v>
      </c>
      <c r="L96" s="47"/>
      <c r="M96" s="222" t="s">
        <v>19</v>
      </c>
      <c r="N96" s="223" t="s">
        <v>40</v>
      </c>
      <c r="O96" s="87"/>
      <c r="P96" s="224">
        <f>O96*H96</f>
        <v>0</v>
      </c>
      <c r="Q96" s="224">
        <v>0</v>
      </c>
      <c r="R96" s="224">
        <f>Q96*H96</f>
        <v>0</v>
      </c>
      <c r="S96" s="224">
        <v>0</v>
      </c>
      <c r="T96" s="225">
        <f>S96*H96</f>
        <v>0</v>
      </c>
      <c r="U96" s="41"/>
      <c r="V96" s="41"/>
      <c r="W96" s="41"/>
      <c r="X96" s="41"/>
      <c r="Y96" s="41"/>
      <c r="Z96" s="41"/>
      <c r="AA96" s="41"/>
      <c r="AB96" s="41"/>
      <c r="AC96" s="41"/>
      <c r="AD96" s="41"/>
      <c r="AE96" s="41"/>
      <c r="AR96" s="226" t="s">
        <v>200</v>
      </c>
      <c r="AT96" s="226" t="s">
        <v>195</v>
      </c>
      <c r="AU96" s="226" t="s">
        <v>76</v>
      </c>
      <c r="AY96" s="20" t="s">
        <v>193</v>
      </c>
      <c r="BE96" s="227">
        <f>IF(N96="základní",J96,0)</f>
        <v>0</v>
      </c>
      <c r="BF96" s="227">
        <f>IF(N96="snížená",J96,0)</f>
        <v>0</v>
      </c>
      <c r="BG96" s="227">
        <f>IF(N96="zákl. přenesená",J96,0)</f>
        <v>0</v>
      </c>
      <c r="BH96" s="227">
        <f>IF(N96="sníž. přenesená",J96,0)</f>
        <v>0</v>
      </c>
      <c r="BI96" s="227">
        <f>IF(N96="nulová",J96,0)</f>
        <v>0</v>
      </c>
      <c r="BJ96" s="20" t="s">
        <v>76</v>
      </c>
      <c r="BK96" s="227">
        <f>ROUND(I96*H96,2)</f>
        <v>0</v>
      </c>
      <c r="BL96" s="20" t="s">
        <v>200</v>
      </c>
      <c r="BM96" s="226" t="s">
        <v>8905</v>
      </c>
    </row>
    <row r="97" s="2" customFormat="1">
      <c r="A97" s="41"/>
      <c r="B97" s="42"/>
      <c r="C97" s="43"/>
      <c r="D97" s="228" t="s">
        <v>202</v>
      </c>
      <c r="E97" s="43"/>
      <c r="F97" s="229" t="s">
        <v>8904</v>
      </c>
      <c r="G97" s="43"/>
      <c r="H97" s="43"/>
      <c r="I97" s="230"/>
      <c r="J97" s="43"/>
      <c r="K97" s="43"/>
      <c r="L97" s="47"/>
      <c r="M97" s="231"/>
      <c r="N97" s="232"/>
      <c r="O97" s="87"/>
      <c r="P97" s="87"/>
      <c r="Q97" s="87"/>
      <c r="R97" s="87"/>
      <c r="S97" s="87"/>
      <c r="T97" s="88"/>
      <c r="U97" s="41"/>
      <c r="V97" s="41"/>
      <c r="W97" s="41"/>
      <c r="X97" s="41"/>
      <c r="Y97" s="41"/>
      <c r="Z97" s="41"/>
      <c r="AA97" s="41"/>
      <c r="AB97" s="41"/>
      <c r="AC97" s="41"/>
      <c r="AD97" s="41"/>
      <c r="AE97" s="41"/>
      <c r="AT97" s="20" t="s">
        <v>202</v>
      </c>
      <c r="AU97" s="20" t="s">
        <v>76</v>
      </c>
    </row>
    <row r="98" s="2" customFormat="1" ht="16.5" customHeight="1">
      <c r="A98" s="41"/>
      <c r="B98" s="42"/>
      <c r="C98" s="215" t="s">
        <v>245</v>
      </c>
      <c r="D98" s="215" t="s">
        <v>195</v>
      </c>
      <c r="E98" s="216" t="s">
        <v>8906</v>
      </c>
      <c r="F98" s="217" t="s">
        <v>8907</v>
      </c>
      <c r="G98" s="218" t="s">
        <v>7609</v>
      </c>
      <c r="H98" s="219">
        <v>1</v>
      </c>
      <c r="I98" s="220"/>
      <c r="J98" s="221">
        <f>ROUND(I98*H98,2)</f>
        <v>0</v>
      </c>
      <c r="K98" s="217" t="s">
        <v>19</v>
      </c>
      <c r="L98" s="47"/>
      <c r="M98" s="222" t="s">
        <v>19</v>
      </c>
      <c r="N98" s="223" t="s">
        <v>40</v>
      </c>
      <c r="O98" s="87"/>
      <c r="P98" s="224">
        <f>O98*H98</f>
        <v>0</v>
      </c>
      <c r="Q98" s="224">
        <v>0</v>
      </c>
      <c r="R98" s="224">
        <f>Q98*H98</f>
        <v>0</v>
      </c>
      <c r="S98" s="224">
        <v>0</v>
      </c>
      <c r="T98" s="225">
        <f>S98*H98</f>
        <v>0</v>
      </c>
      <c r="U98" s="41"/>
      <c r="V98" s="41"/>
      <c r="W98" s="41"/>
      <c r="X98" s="41"/>
      <c r="Y98" s="41"/>
      <c r="Z98" s="41"/>
      <c r="AA98" s="41"/>
      <c r="AB98" s="41"/>
      <c r="AC98" s="41"/>
      <c r="AD98" s="41"/>
      <c r="AE98" s="41"/>
      <c r="AR98" s="226" t="s">
        <v>200</v>
      </c>
      <c r="AT98" s="226" t="s">
        <v>195</v>
      </c>
      <c r="AU98" s="226" t="s">
        <v>76</v>
      </c>
      <c r="AY98" s="20" t="s">
        <v>193</v>
      </c>
      <c r="BE98" s="227">
        <f>IF(N98="základní",J98,0)</f>
        <v>0</v>
      </c>
      <c r="BF98" s="227">
        <f>IF(N98="snížená",J98,0)</f>
        <v>0</v>
      </c>
      <c r="BG98" s="227">
        <f>IF(N98="zákl. přenesená",J98,0)</f>
        <v>0</v>
      </c>
      <c r="BH98" s="227">
        <f>IF(N98="sníž. přenesená",J98,0)</f>
        <v>0</v>
      </c>
      <c r="BI98" s="227">
        <f>IF(N98="nulová",J98,0)</f>
        <v>0</v>
      </c>
      <c r="BJ98" s="20" t="s">
        <v>76</v>
      </c>
      <c r="BK98" s="227">
        <f>ROUND(I98*H98,2)</f>
        <v>0</v>
      </c>
      <c r="BL98" s="20" t="s">
        <v>200</v>
      </c>
      <c r="BM98" s="226" t="s">
        <v>8908</v>
      </c>
    </row>
    <row r="99" s="2" customFormat="1">
      <c r="A99" s="41"/>
      <c r="B99" s="42"/>
      <c r="C99" s="43"/>
      <c r="D99" s="228" t="s">
        <v>202</v>
      </c>
      <c r="E99" s="43"/>
      <c r="F99" s="229" t="s">
        <v>8907</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202</v>
      </c>
      <c r="AU99" s="20" t="s">
        <v>76</v>
      </c>
    </row>
    <row r="100" s="2" customFormat="1" ht="16.5" customHeight="1">
      <c r="A100" s="41"/>
      <c r="B100" s="42"/>
      <c r="C100" s="215" t="s">
        <v>237</v>
      </c>
      <c r="D100" s="215" t="s">
        <v>195</v>
      </c>
      <c r="E100" s="216" t="s">
        <v>8909</v>
      </c>
      <c r="F100" s="217" t="s">
        <v>8910</v>
      </c>
      <c r="G100" s="218" t="s">
        <v>7609</v>
      </c>
      <c r="H100" s="219">
        <v>1</v>
      </c>
      <c r="I100" s="220"/>
      <c r="J100" s="221">
        <f>ROUND(I100*H100,2)</f>
        <v>0</v>
      </c>
      <c r="K100" s="217" t="s">
        <v>19</v>
      </c>
      <c r="L100" s="47"/>
      <c r="M100" s="222" t="s">
        <v>19</v>
      </c>
      <c r="N100" s="223" t="s">
        <v>40</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200</v>
      </c>
      <c r="AT100" s="226" t="s">
        <v>195</v>
      </c>
      <c r="AU100" s="226" t="s">
        <v>76</v>
      </c>
      <c r="AY100" s="20" t="s">
        <v>193</v>
      </c>
      <c r="BE100" s="227">
        <f>IF(N100="základní",J100,0)</f>
        <v>0</v>
      </c>
      <c r="BF100" s="227">
        <f>IF(N100="snížená",J100,0)</f>
        <v>0</v>
      </c>
      <c r="BG100" s="227">
        <f>IF(N100="zákl. přenesená",J100,0)</f>
        <v>0</v>
      </c>
      <c r="BH100" s="227">
        <f>IF(N100="sníž. přenesená",J100,0)</f>
        <v>0</v>
      </c>
      <c r="BI100" s="227">
        <f>IF(N100="nulová",J100,0)</f>
        <v>0</v>
      </c>
      <c r="BJ100" s="20" t="s">
        <v>76</v>
      </c>
      <c r="BK100" s="227">
        <f>ROUND(I100*H100,2)</f>
        <v>0</v>
      </c>
      <c r="BL100" s="20" t="s">
        <v>200</v>
      </c>
      <c r="BM100" s="226" t="s">
        <v>8911</v>
      </c>
    </row>
    <row r="101" s="2" customFormat="1">
      <c r="A101" s="41"/>
      <c r="B101" s="42"/>
      <c r="C101" s="43"/>
      <c r="D101" s="228" t="s">
        <v>202</v>
      </c>
      <c r="E101" s="43"/>
      <c r="F101" s="229" t="s">
        <v>8910</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202</v>
      </c>
      <c r="AU101" s="20" t="s">
        <v>76</v>
      </c>
    </row>
    <row r="102" s="2" customFormat="1" ht="16.5" customHeight="1">
      <c r="A102" s="41"/>
      <c r="B102" s="42"/>
      <c r="C102" s="215" t="s">
        <v>255</v>
      </c>
      <c r="D102" s="215" t="s">
        <v>195</v>
      </c>
      <c r="E102" s="216" t="s">
        <v>7924</v>
      </c>
      <c r="F102" s="217" t="s">
        <v>7925</v>
      </c>
      <c r="G102" s="218" t="s">
        <v>1765</v>
      </c>
      <c r="H102" s="219">
        <v>60</v>
      </c>
      <c r="I102" s="220"/>
      <c r="J102" s="221">
        <f>ROUND(I102*H102,2)</f>
        <v>0</v>
      </c>
      <c r="K102" s="217" t="s">
        <v>19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200</v>
      </c>
      <c r="AT102" s="226" t="s">
        <v>195</v>
      </c>
      <c r="AU102" s="226" t="s">
        <v>76</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200</v>
      </c>
      <c r="BM102" s="226" t="s">
        <v>8912</v>
      </c>
    </row>
    <row r="103" s="2" customFormat="1">
      <c r="A103" s="41"/>
      <c r="B103" s="42"/>
      <c r="C103" s="43"/>
      <c r="D103" s="228" t="s">
        <v>202</v>
      </c>
      <c r="E103" s="43"/>
      <c r="F103" s="229" t="s">
        <v>7925</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76</v>
      </c>
    </row>
    <row r="104" s="2" customFormat="1" ht="16.5" customHeight="1">
      <c r="A104" s="41"/>
      <c r="B104" s="42"/>
      <c r="C104" s="215" t="s">
        <v>265</v>
      </c>
      <c r="D104" s="215" t="s">
        <v>195</v>
      </c>
      <c r="E104" s="216" t="s">
        <v>7936</v>
      </c>
      <c r="F104" s="217" t="s">
        <v>7937</v>
      </c>
      <c r="G104" s="218" t="s">
        <v>7609</v>
      </c>
      <c r="H104" s="219">
        <v>10</v>
      </c>
      <c r="I104" s="220"/>
      <c r="J104" s="221">
        <f>ROUND(I104*H104,2)</f>
        <v>0</v>
      </c>
      <c r="K104" s="217" t="s">
        <v>19</v>
      </c>
      <c r="L104" s="47"/>
      <c r="M104" s="222" t="s">
        <v>19</v>
      </c>
      <c r="N104" s="223" t="s">
        <v>40</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200</v>
      </c>
      <c r="AT104" s="226" t="s">
        <v>195</v>
      </c>
      <c r="AU104" s="226" t="s">
        <v>76</v>
      </c>
      <c r="AY104" s="20" t="s">
        <v>193</v>
      </c>
      <c r="BE104" s="227">
        <f>IF(N104="základní",J104,0)</f>
        <v>0</v>
      </c>
      <c r="BF104" s="227">
        <f>IF(N104="snížená",J104,0)</f>
        <v>0</v>
      </c>
      <c r="BG104" s="227">
        <f>IF(N104="zákl. přenesená",J104,0)</f>
        <v>0</v>
      </c>
      <c r="BH104" s="227">
        <f>IF(N104="sníž. přenesená",J104,0)</f>
        <v>0</v>
      </c>
      <c r="BI104" s="227">
        <f>IF(N104="nulová",J104,0)</f>
        <v>0</v>
      </c>
      <c r="BJ104" s="20" t="s">
        <v>76</v>
      </c>
      <c r="BK104" s="227">
        <f>ROUND(I104*H104,2)</f>
        <v>0</v>
      </c>
      <c r="BL104" s="20" t="s">
        <v>200</v>
      </c>
      <c r="BM104" s="226" t="s">
        <v>8913</v>
      </c>
    </row>
    <row r="105" s="2" customFormat="1">
      <c r="A105" s="41"/>
      <c r="B105" s="42"/>
      <c r="C105" s="43"/>
      <c r="D105" s="228" t="s">
        <v>202</v>
      </c>
      <c r="E105" s="43"/>
      <c r="F105" s="229" t="s">
        <v>7937</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202</v>
      </c>
      <c r="AU105" s="20" t="s">
        <v>76</v>
      </c>
    </row>
    <row r="106" s="2" customFormat="1" ht="16.5" customHeight="1">
      <c r="A106" s="41"/>
      <c r="B106" s="42"/>
      <c r="C106" s="215" t="s">
        <v>272</v>
      </c>
      <c r="D106" s="215" t="s">
        <v>195</v>
      </c>
      <c r="E106" s="216" t="s">
        <v>7945</v>
      </c>
      <c r="F106" s="217" t="s">
        <v>7946</v>
      </c>
      <c r="G106" s="218" t="s">
        <v>7609</v>
      </c>
      <c r="H106" s="219">
        <v>1</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200</v>
      </c>
      <c r="AT106" s="226" t="s">
        <v>195</v>
      </c>
      <c r="AU106" s="226" t="s">
        <v>76</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200</v>
      </c>
      <c r="BM106" s="226" t="s">
        <v>8914</v>
      </c>
    </row>
    <row r="107" s="2" customFormat="1">
      <c r="A107" s="41"/>
      <c r="B107" s="42"/>
      <c r="C107" s="43"/>
      <c r="D107" s="228" t="s">
        <v>202</v>
      </c>
      <c r="E107" s="43"/>
      <c r="F107" s="229" t="s">
        <v>7946</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76</v>
      </c>
    </row>
    <row r="108" s="2" customFormat="1" ht="16.5" customHeight="1">
      <c r="A108" s="41"/>
      <c r="B108" s="42"/>
      <c r="C108" s="215" t="s">
        <v>281</v>
      </c>
      <c r="D108" s="215" t="s">
        <v>195</v>
      </c>
      <c r="E108" s="216" t="s">
        <v>8915</v>
      </c>
      <c r="F108" s="217" t="s">
        <v>8916</v>
      </c>
      <c r="G108" s="218" t="s">
        <v>7904</v>
      </c>
      <c r="H108" s="219">
        <v>0.5</v>
      </c>
      <c r="I108" s="220"/>
      <c r="J108" s="221">
        <f>ROUND(I108*H108,2)</f>
        <v>0</v>
      </c>
      <c r="K108" s="217" t="s">
        <v>19</v>
      </c>
      <c r="L108" s="47"/>
      <c r="M108" s="222" t="s">
        <v>19</v>
      </c>
      <c r="N108" s="223" t="s">
        <v>40</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200</v>
      </c>
      <c r="AT108" s="226" t="s">
        <v>195</v>
      </c>
      <c r="AU108" s="226" t="s">
        <v>76</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200</v>
      </c>
      <c r="BM108" s="226" t="s">
        <v>8917</v>
      </c>
    </row>
    <row r="109" s="2" customFormat="1">
      <c r="A109" s="41"/>
      <c r="B109" s="42"/>
      <c r="C109" s="43"/>
      <c r="D109" s="228" t="s">
        <v>202</v>
      </c>
      <c r="E109" s="43"/>
      <c r="F109" s="229" t="s">
        <v>8916</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76</v>
      </c>
    </row>
    <row r="110" s="2" customFormat="1" ht="16.5" customHeight="1">
      <c r="A110" s="41"/>
      <c r="B110" s="42"/>
      <c r="C110" s="215" t="s">
        <v>288</v>
      </c>
      <c r="D110" s="215" t="s">
        <v>195</v>
      </c>
      <c r="E110" s="216" t="s">
        <v>7909</v>
      </c>
      <c r="F110" s="217" t="s">
        <v>7910</v>
      </c>
      <c r="G110" s="218" t="s">
        <v>7609</v>
      </c>
      <c r="H110" s="219">
        <v>10</v>
      </c>
      <c r="I110" s="220"/>
      <c r="J110" s="221">
        <f>ROUND(I110*H110,2)</f>
        <v>0</v>
      </c>
      <c r="K110" s="217" t="s">
        <v>19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200</v>
      </c>
      <c r="AT110" s="226" t="s">
        <v>195</v>
      </c>
      <c r="AU110" s="226" t="s">
        <v>76</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200</v>
      </c>
      <c r="BM110" s="226" t="s">
        <v>8918</v>
      </c>
    </row>
    <row r="111" s="2" customFormat="1">
      <c r="A111" s="41"/>
      <c r="B111" s="42"/>
      <c r="C111" s="43"/>
      <c r="D111" s="228" t="s">
        <v>202</v>
      </c>
      <c r="E111" s="43"/>
      <c r="F111" s="229" t="s">
        <v>7910</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76</v>
      </c>
    </row>
    <row r="112" s="2" customFormat="1" ht="16.5" customHeight="1">
      <c r="A112" s="41"/>
      <c r="B112" s="42"/>
      <c r="C112" s="215" t="s">
        <v>8</v>
      </c>
      <c r="D112" s="215" t="s">
        <v>195</v>
      </c>
      <c r="E112" s="216" t="s">
        <v>8919</v>
      </c>
      <c r="F112" s="217" t="s">
        <v>7913</v>
      </c>
      <c r="G112" s="218" t="s">
        <v>7609</v>
      </c>
      <c r="H112" s="219">
        <v>10</v>
      </c>
      <c r="I112" s="220"/>
      <c r="J112" s="221">
        <f>ROUND(I112*H112,2)</f>
        <v>0</v>
      </c>
      <c r="K112" s="217" t="s">
        <v>19</v>
      </c>
      <c r="L112" s="47"/>
      <c r="M112" s="222" t="s">
        <v>19</v>
      </c>
      <c r="N112" s="223" t="s">
        <v>40</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200</v>
      </c>
      <c r="AT112" s="226" t="s">
        <v>195</v>
      </c>
      <c r="AU112" s="226" t="s">
        <v>76</v>
      </c>
      <c r="AY112" s="20" t="s">
        <v>193</v>
      </c>
      <c r="BE112" s="227">
        <f>IF(N112="základní",J112,0)</f>
        <v>0</v>
      </c>
      <c r="BF112" s="227">
        <f>IF(N112="snížená",J112,0)</f>
        <v>0</v>
      </c>
      <c r="BG112" s="227">
        <f>IF(N112="zákl. přenesená",J112,0)</f>
        <v>0</v>
      </c>
      <c r="BH112" s="227">
        <f>IF(N112="sníž. přenesená",J112,0)</f>
        <v>0</v>
      </c>
      <c r="BI112" s="227">
        <f>IF(N112="nulová",J112,0)</f>
        <v>0</v>
      </c>
      <c r="BJ112" s="20" t="s">
        <v>76</v>
      </c>
      <c r="BK112" s="227">
        <f>ROUND(I112*H112,2)</f>
        <v>0</v>
      </c>
      <c r="BL112" s="20" t="s">
        <v>200</v>
      </c>
      <c r="BM112" s="226" t="s">
        <v>8920</v>
      </c>
    </row>
    <row r="113" s="2" customFormat="1">
      <c r="A113" s="41"/>
      <c r="B113" s="42"/>
      <c r="C113" s="43"/>
      <c r="D113" s="228" t="s">
        <v>202</v>
      </c>
      <c r="E113" s="43"/>
      <c r="F113" s="229" t="s">
        <v>7913</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202</v>
      </c>
      <c r="AU113" s="20" t="s">
        <v>76</v>
      </c>
    </row>
    <row r="114" s="2" customFormat="1" ht="16.5" customHeight="1">
      <c r="A114" s="41"/>
      <c r="B114" s="42"/>
      <c r="C114" s="215" t="s">
        <v>300</v>
      </c>
      <c r="D114" s="215" t="s">
        <v>195</v>
      </c>
      <c r="E114" s="216" t="s">
        <v>8921</v>
      </c>
      <c r="F114" s="217" t="s">
        <v>7916</v>
      </c>
      <c r="G114" s="218" t="s">
        <v>7609</v>
      </c>
      <c r="H114" s="219">
        <v>1</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200</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200</v>
      </c>
      <c r="BM114" s="226" t="s">
        <v>8922</v>
      </c>
    </row>
    <row r="115" s="2" customFormat="1">
      <c r="A115" s="41"/>
      <c r="B115" s="42"/>
      <c r="C115" s="43"/>
      <c r="D115" s="228" t="s">
        <v>202</v>
      </c>
      <c r="E115" s="43"/>
      <c r="F115" s="229" t="s">
        <v>7916</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ht="16.5" customHeight="1">
      <c r="A116" s="41"/>
      <c r="B116" s="42"/>
      <c r="C116" s="215" t="s">
        <v>307</v>
      </c>
      <c r="D116" s="215" t="s">
        <v>195</v>
      </c>
      <c r="E116" s="216" t="s">
        <v>8923</v>
      </c>
      <c r="F116" s="217" t="s">
        <v>8924</v>
      </c>
      <c r="G116" s="218" t="s">
        <v>7609</v>
      </c>
      <c r="H116" s="219">
        <v>1</v>
      </c>
      <c r="I116" s="220"/>
      <c r="J116" s="221">
        <f>ROUND(I116*H116,2)</f>
        <v>0</v>
      </c>
      <c r="K116" s="217" t="s">
        <v>19</v>
      </c>
      <c r="L116" s="47"/>
      <c r="M116" s="222" t="s">
        <v>19</v>
      </c>
      <c r="N116" s="223" t="s">
        <v>40</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200</v>
      </c>
      <c r="AT116" s="226" t="s">
        <v>195</v>
      </c>
      <c r="AU116" s="226" t="s">
        <v>76</v>
      </c>
      <c r="AY116" s="20" t="s">
        <v>193</v>
      </c>
      <c r="BE116" s="227">
        <f>IF(N116="základní",J116,0)</f>
        <v>0</v>
      </c>
      <c r="BF116" s="227">
        <f>IF(N116="snížená",J116,0)</f>
        <v>0</v>
      </c>
      <c r="BG116" s="227">
        <f>IF(N116="zákl. přenesená",J116,0)</f>
        <v>0</v>
      </c>
      <c r="BH116" s="227">
        <f>IF(N116="sníž. přenesená",J116,0)</f>
        <v>0</v>
      </c>
      <c r="BI116" s="227">
        <f>IF(N116="nulová",J116,0)</f>
        <v>0</v>
      </c>
      <c r="BJ116" s="20" t="s">
        <v>76</v>
      </c>
      <c r="BK116" s="227">
        <f>ROUND(I116*H116,2)</f>
        <v>0</v>
      </c>
      <c r="BL116" s="20" t="s">
        <v>200</v>
      </c>
      <c r="BM116" s="226" t="s">
        <v>449</v>
      </c>
    </row>
    <row r="117" s="2" customFormat="1">
      <c r="A117" s="41"/>
      <c r="B117" s="42"/>
      <c r="C117" s="43"/>
      <c r="D117" s="228" t="s">
        <v>202</v>
      </c>
      <c r="E117" s="43"/>
      <c r="F117" s="229" t="s">
        <v>8924</v>
      </c>
      <c r="G117" s="43"/>
      <c r="H117" s="43"/>
      <c r="I117" s="230"/>
      <c r="J117" s="43"/>
      <c r="K117" s="43"/>
      <c r="L117" s="47"/>
      <c r="M117" s="231"/>
      <c r="N117" s="232"/>
      <c r="O117" s="87"/>
      <c r="P117" s="87"/>
      <c r="Q117" s="87"/>
      <c r="R117" s="87"/>
      <c r="S117" s="87"/>
      <c r="T117" s="88"/>
      <c r="U117" s="41"/>
      <c r="V117" s="41"/>
      <c r="W117" s="41"/>
      <c r="X117" s="41"/>
      <c r="Y117" s="41"/>
      <c r="Z117" s="41"/>
      <c r="AA117" s="41"/>
      <c r="AB117" s="41"/>
      <c r="AC117" s="41"/>
      <c r="AD117" s="41"/>
      <c r="AE117" s="41"/>
      <c r="AT117" s="20" t="s">
        <v>202</v>
      </c>
      <c r="AU117" s="20" t="s">
        <v>76</v>
      </c>
    </row>
    <row r="118" s="12" customFormat="1" ht="25.92" customHeight="1">
      <c r="A118" s="12"/>
      <c r="B118" s="199"/>
      <c r="C118" s="200"/>
      <c r="D118" s="201" t="s">
        <v>68</v>
      </c>
      <c r="E118" s="202" t="s">
        <v>7453</v>
      </c>
      <c r="F118" s="202" t="s">
        <v>8268</v>
      </c>
      <c r="G118" s="200"/>
      <c r="H118" s="200"/>
      <c r="I118" s="203"/>
      <c r="J118" s="204">
        <f>BK118</f>
        <v>0</v>
      </c>
      <c r="K118" s="200"/>
      <c r="L118" s="205"/>
      <c r="M118" s="206"/>
      <c r="N118" s="207"/>
      <c r="O118" s="207"/>
      <c r="P118" s="208">
        <f>SUM(P119:P132)</f>
        <v>0</v>
      </c>
      <c r="Q118" s="207"/>
      <c r="R118" s="208">
        <f>SUM(R119:R132)</f>
        <v>0</v>
      </c>
      <c r="S118" s="207"/>
      <c r="T118" s="209">
        <f>SUM(T119:T132)</f>
        <v>0</v>
      </c>
      <c r="U118" s="12"/>
      <c r="V118" s="12"/>
      <c r="W118" s="12"/>
      <c r="X118" s="12"/>
      <c r="Y118" s="12"/>
      <c r="Z118" s="12"/>
      <c r="AA118" s="12"/>
      <c r="AB118" s="12"/>
      <c r="AC118" s="12"/>
      <c r="AD118" s="12"/>
      <c r="AE118" s="12"/>
      <c r="AR118" s="210" t="s">
        <v>76</v>
      </c>
      <c r="AT118" s="211" t="s">
        <v>68</v>
      </c>
      <c r="AU118" s="211" t="s">
        <v>69</v>
      </c>
      <c r="AY118" s="210" t="s">
        <v>193</v>
      </c>
      <c r="BK118" s="212">
        <f>SUM(BK119:BK132)</f>
        <v>0</v>
      </c>
    </row>
    <row r="119" s="2" customFormat="1" ht="16.5" customHeight="1">
      <c r="A119" s="41"/>
      <c r="B119" s="42"/>
      <c r="C119" s="215" t="s">
        <v>313</v>
      </c>
      <c r="D119" s="215" t="s">
        <v>195</v>
      </c>
      <c r="E119" s="216" t="s">
        <v>8269</v>
      </c>
      <c r="F119" s="217" t="s">
        <v>8270</v>
      </c>
      <c r="G119" s="218" t="s">
        <v>1765</v>
      </c>
      <c r="H119" s="219">
        <v>60</v>
      </c>
      <c r="I119" s="220"/>
      <c r="J119" s="221">
        <f>ROUND(I119*H119,2)</f>
        <v>0</v>
      </c>
      <c r="K119" s="217" t="s">
        <v>19</v>
      </c>
      <c r="L119" s="47"/>
      <c r="M119" s="222" t="s">
        <v>19</v>
      </c>
      <c r="N119" s="223" t="s">
        <v>40</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200</v>
      </c>
      <c r="AT119" s="226" t="s">
        <v>195</v>
      </c>
      <c r="AU119" s="226" t="s">
        <v>76</v>
      </c>
      <c r="AY119" s="20" t="s">
        <v>193</v>
      </c>
      <c r="BE119" s="227">
        <f>IF(N119="základní",J119,0)</f>
        <v>0</v>
      </c>
      <c r="BF119" s="227">
        <f>IF(N119="snížená",J119,0)</f>
        <v>0</v>
      </c>
      <c r="BG119" s="227">
        <f>IF(N119="zákl. přenesená",J119,0)</f>
        <v>0</v>
      </c>
      <c r="BH119" s="227">
        <f>IF(N119="sníž. přenesená",J119,0)</f>
        <v>0</v>
      </c>
      <c r="BI119" s="227">
        <f>IF(N119="nulová",J119,0)</f>
        <v>0</v>
      </c>
      <c r="BJ119" s="20" t="s">
        <v>76</v>
      </c>
      <c r="BK119" s="227">
        <f>ROUND(I119*H119,2)</f>
        <v>0</v>
      </c>
      <c r="BL119" s="20" t="s">
        <v>200</v>
      </c>
      <c r="BM119" s="226" t="s">
        <v>467</v>
      </c>
    </row>
    <row r="120" s="2" customFormat="1">
      <c r="A120" s="41"/>
      <c r="B120" s="42"/>
      <c r="C120" s="43"/>
      <c r="D120" s="228" t="s">
        <v>202</v>
      </c>
      <c r="E120" s="43"/>
      <c r="F120" s="229" t="s">
        <v>8270</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202</v>
      </c>
      <c r="AU120" s="20" t="s">
        <v>76</v>
      </c>
    </row>
    <row r="121" s="2" customFormat="1" ht="16.5" customHeight="1">
      <c r="A121" s="41"/>
      <c r="B121" s="42"/>
      <c r="C121" s="215" t="s">
        <v>323</v>
      </c>
      <c r="D121" s="215" t="s">
        <v>195</v>
      </c>
      <c r="E121" s="216" t="s">
        <v>8925</v>
      </c>
      <c r="F121" s="217" t="s">
        <v>8926</v>
      </c>
      <c r="G121" s="218" t="s">
        <v>1765</v>
      </c>
      <c r="H121" s="219">
        <v>55</v>
      </c>
      <c r="I121" s="220"/>
      <c r="J121" s="221">
        <f>ROUND(I121*H121,2)</f>
        <v>0</v>
      </c>
      <c r="K121" s="217" t="s">
        <v>19</v>
      </c>
      <c r="L121" s="47"/>
      <c r="M121" s="222" t="s">
        <v>19</v>
      </c>
      <c r="N121" s="223" t="s">
        <v>40</v>
      </c>
      <c r="O121" s="87"/>
      <c r="P121" s="224">
        <f>O121*H121</f>
        <v>0</v>
      </c>
      <c r="Q121" s="224">
        <v>0</v>
      </c>
      <c r="R121" s="224">
        <f>Q121*H121</f>
        <v>0</v>
      </c>
      <c r="S121" s="224">
        <v>0</v>
      </c>
      <c r="T121" s="225">
        <f>S121*H121</f>
        <v>0</v>
      </c>
      <c r="U121" s="41"/>
      <c r="V121" s="41"/>
      <c r="W121" s="41"/>
      <c r="X121" s="41"/>
      <c r="Y121" s="41"/>
      <c r="Z121" s="41"/>
      <c r="AA121" s="41"/>
      <c r="AB121" s="41"/>
      <c r="AC121" s="41"/>
      <c r="AD121" s="41"/>
      <c r="AE121" s="41"/>
      <c r="AR121" s="226" t="s">
        <v>200</v>
      </c>
      <c r="AT121" s="226" t="s">
        <v>195</v>
      </c>
      <c r="AU121" s="226" t="s">
        <v>76</v>
      </c>
      <c r="AY121" s="20" t="s">
        <v>193</v>
      </c>
      <c r="BE121" s="227">
        <f>IF(N121="základní",J121,0)</f>
        <v>0</v>
      </c>
      <c r="BF121" s="227">
        <f>IF(N121="snížená",J121,0)</f>
        <v>0</v>
      </c>
      <c r="BG121" s="227">
        <f>IF(N121="zákl. přenesená",J121,0)</f>
        <v>0</v>
      </c>
      <c r="BH121" s="227">
        <f>IF(N121="sníž. přenesená",J121,0)</f>
        <v>0</v>
      </c>
      <c r="BI121" s="227">
        <f>IF(N121="nulová",J121,0)</f>
        <v>0</v>
      </c>
      <c r="BJ121" s="20" t="s">
        <v>76</v>
      </c>
      <c r="BK121" s="227">
        <f>ROUND(I121*H121,2)</f>
        <v>0</v>
      </c>
      <c r="BL121" s="20" t="s">
        <v>200</v>
      </c>
      <c r="BM121" s="226" t="s">
        <v>482</v>
      </c>
    </row>
    <row r="122" s="2" customFormat="1">
      <c r="A122" s="41"/>
      <c r="B122" s="42"/>
      <c r="C122" s="43"/>
      <c r="D122" s="228" t="s">
        <v>202</v>
      </c>
      <c r="E122" s="43"/>
      <c r="F122" s="229" t="s">
        <v>8926</v>
      </c>
      <c r="G122" s="43"/>
      <c r="H122" s="43"/>
      <c r="I122" s="230"/>
      <c r="J122" s="43"/>
      <c r="K122" s="43"/>
      <c r="L122" s="47"/>
      <c r="M122" s="231"/>
      <c r="N122" s="232"/>
      <c r="O122" s="87"/>
      <c r="P122" s="87"/>
      <c r="Q122" s="87"/>
      <c r="R122" s="87"/>
      <c r="S122" s="87"/>
      <c r="T122" s="88"/>
      <c r="U122" s="41"/>
      <c r="V122" s="41"/>
      <c r="W122" s="41"/>
      <c r="X122" s="41"/>
      <c r="Y122" s="41"/>
      <c r="Z122" s="41"/>
      <c r="AA122" s="41"/>
      <c r="AB122" s="41"/>
      <c r="AC122" s="41"/>
      <c r="AD122" s="41"/>
      <c r="AE122" s="41"/>
      <c r="AT122" s="20" t="s">
        <v>202</v>
      </c>
      <c r="AU122" s="20" t="s">
        <v>76</v>
      </c>
    </row>
    <row r="123" s="2" customFormat="1" ht="16.5" customHeight="1">
      <c r="A123" s="41"/>
      <c r="B123" s="42"/>
      <c r="C123" s="215" t="s">
        <v>329</v>
      </c>
      <c r="D123" s="215" t="s">
        <v>195</v>
      </c>
      <c r="E123" s="216" t="s">
        <v>8927</v>
      </c>
      <c r="F123" s="217" t="s">
        <v>8928</v>
      </c>
      <c r="G123" s="218" t="s">
        <v>1765</v>
      </c>
      <c r="H123" s="219">
        <v>55</v>
      </c>
      <c r="I123" s="220"/>
      <c r="J123" s="221">
        <f>ROUND(I123*H123,2)</f>
        <v>0</v>
      </c>
      <c r="K123" s="217" t="s">
        <v>19</v>
      </c>
      <c r="L123" s="47"/>
      <c r="M123" s="222" t="s">
        <v>19</v>
      </c>
      <c r="N123" s="223" t="s">
        <v>40</v>
      </c>
      <c r="O123" s="87"/>
      <c r="P123" s="224">
        <f>O123*H123</f>
        <v>0</v>
      </c>
      <c r="Q123" s="224">
        <v>0</v>
      </c>
      <c r="R123" s="224">
        <f>Q123*H123</f>
        <v>0</v>
      </c>
      <c r="S123" s="224">
        <v>0</v>
      </c>
      <c r="T123" s="225">
        <f>S123*H123</f>
        <v>0</v>
      </c>
      <c r="U123" s="41"/>
      <c r="V123" s="41"/>
      <c r="W123" s="41"/>
      <c r="X123" s="41"/>
      <c r="Y123" s="41"/>
      <c r="Z123" s="41"/>
      <c r="AA123" s="41"/>
      <c r="AB123" s="41"/>
      <c r="AC123" s="41"/>
      <c r="AD123" s="41"/>
      <c r="AE123" s="41"/>
      <c r="AR123" s="226" t="s">
        <v>200</v>
      </c>
      <c r="AT123" s="226" t="s">
        <v>195</v>
      </c>
      <c r="AU123" s="226" t="s">
        <v>76</v>
      </c>
      <c r="AY123" s="20" t="s">
        <v>193</v>
      </c>
      <c r="BE123" s="227">
        <f>IF(N123="základní",J123,0)</f>
        <v>0</v>
      </c>
      <c r="BF123" s="227">
        <f>IF(N123="snížená",J123,0)</f>
        <v>0</v>
      </c>
      <c r="BG123" s="227">
        <f>IF(N123="zákl. přenesená",J123,0)</f>
        <v>0</v>
      </c>
      <c r="BH123" s="227">
        <f>IF(N123="sníž. přenesená",J123,0)</f>
        <v>0</v>
      </c>
      <c r="BI123" s="227">
        <f>IF(N123="nulová",J123,0)</f>
        <v>0</v>
      </c>
      <c r="BJ123" s="20" t="s">
        <v>76</v>
      </c>
      <c r="BK123" s="227">
        <f>ROUND(I123*H123,2)</f>
        <v>0</v>
      </c>
      <c r="BL123" s="20" t="s">
        <v>200</v>
      </c>
      <c r="BM123" s="226" t="s">
        <v>494</v>
      </c>
    </row>
    <row r="124" s="2" customFormat="1">
      <c r="A124" s="41"/>
      <c r="B124" s="42"/>
      <c r="C124" s="43"/>
      <c r="D124" s="228" t="s">
        <v>202</v>
      </c>
      <c r="E124" s="43"/>
      <c r="F124" s="229" t="s">
        <v>8928</v>
      </c>
      <c r="G124" s="43"/>
      <c r="H124" s="43"/>
      <c r="I124" s="230"/>
      <c r="J124" s="43"/>
      <c r="K124" s="43"/>
      <c r="L124" s="47"/>
      <c r="M124" s="231"/>
      <c r="N124" s="232"/>
      <c r="O124" s="87"/>
      <c r="P124" s="87"/>
      <c r="Q124" s="87"/>
      <c r="R124" s="87"/>
      <c r="S124" s="87"/>
      <c r="T124" s="88"/>
      <c r="U124" s="41"/>
      <c r="V124" s="41"/>
      <c r="W124" s="41"/>
      <c r="X124" s="41"/>
      <c r="Y124" s="41"/>
      <c r="Z124" s="41"/>
      <c r="AA124" s="41"/>
      <c r="AB124" s="41"/>
      <c r="AC124" s="41"/>
      <c r="AD124" s="41"/>
      <c r="AE124" s="41"/>
      <c r="AT124" s="20" t="s">
        <v>202</v>
      </c>
      <c r="AU124" s="20" t="s">
        <v>76</v>
      </c>
    </row>
    <row r="125" s="2" customFormat="1" ht="16.5" customHeight="1">
      <c r="A125" s="41"/>
      <c r="B125" s="42"/>
      <c r="C125" s="215" t="s">
        <v>333</v>
      </c>
      <c r="D125" s="215" t="s">
        <v>195</v>
      </c>
      <c r="E125" s="216" t="s">
        <v>8278</v>
      </c>
      <c r="F125" s="217" t="s">
        <v>8279</v>
      </c>
      <c r="G125" s="218" t="s">
        <v>1765</v>
      </c>
      <c r="H125" s="219">
        <v>60</v>
      </c>
      <c r="I125" s="220"/>
      <c r="J125" s="221">
        <f>ROUND(I125*H125,2)</f>
        <v>0</v>
      </c>
      <c r="K125" s="217" t="s">
        <v>19</v>
      </c>
      <c r="L125" s="47"/>
      <c r="M125" s="222" t="s">
        <v>19</v>
      </c>
      <c r="N125" s="223" t="s">
        <v>40</v>
      </c>
      <c r="O125" s="87"/>
      <c r="P125" s="224">
        <f>O125*H125</f>
        <v>0</v>
      </c>
      <c r="Q125" s="224">
        <v>0</v>
      </c>
      <c r="R125" s="224">
        <f>Q125*H125</f>
        <v>0</v>
      </c>
      <c r="S125" s="224">
        <v>0</v>
      </c>
      <c r="T125" s="225">
        <f>S125*H125</f>
        <v>0</v>
      </c>
      <c r="U125" s="41"/>
      <c r="V125" s="41"/>
      <c r="W125" s="41"/>
      <c r="X125" s="41"/>
      <c r="Y125" s="41"/>
      <c r="Z125" s="41"/>
      <c r="AA125" s="41"/>
      <c r="AB125" s="41"/>
      <c r="AC125" s="41"/>
      <c r="AD125" s="41"/>
      <c r="AE125" s="41"/>
      <c r="AR125" s="226" t="s">
        <v>200</v>
      </c>
      <c r="AT125" s="226" t="s">
        <v>195</v>
      </c>
      <c r="AU125" s="226" t="s">
        <v>76</v>
      </c>
      <c r="AY125" s="20" t="s">
        <v>193</v>
      </c>
      <c r="BE125" s="227">
        <f>IF(N125="základní",J125,0)</f>
        <v>0</v>
      </c>
      <c r="BF125" s="227">
        <f>IF(N125="snížená",J125,0)</f>
        <v>0</v>
      </c>
      <c r="BG125" s="227">
        <f>IF(N125="zákl. přenesená",J125,0)</f>
        <v>0</v>
      </c>
      <c r="BH125" s="227">
        <f>IF(N125="sníž. přenesená",J125,0)</f>
        <v>0</v>
      </c>
      <c r="BI125" s="227">
        <f>IF(N125="nulová",J125,0)</f>
        <v>0</v>
      </c>
      <c r="BJ125" s="20" t="s">
        <v>76</v>
      </c>
      <c r="BK125" s="227">
        <f>ROUND(I125*H125,2)</f>
        <v>0</v>
      </c>
      <c r="BL125" s="20" t="s">
        <v>200</v>
      </c>
      <c r="BM125" s="226" t="s">
        <v>321</v>
      </c>
    </row>
    <row r="126" s="2" customFormat="1">
      <c r="A126" s="41"/>
      <c r="B126" s="42"/>
      <c r="C126" s="43"/>
      <c r="D126" s="228" t="s">
        <v>202</v>
      </c>
      <c r="E126" s="43"/>
      <c r="F126" s="229" t="s">
        <v>8279</v>
      </c>
      <c r="G126" s="43"/>
      <c r="H126" s="43"/>
      <c r="I126" s="230"/>
      <c r="J126" s="43"/>
      <c r="K126" s="43"/>
      <c r="L126" s="47"/>
      <c r="M126" s="231"/>
      <c r="N126" s="232"/>
      <c r="O126" s="87"/>
      <c r="P126" s="87"/>
      <c r="Q126" s="87"/>
      <c r="R126" s="87"/>
      <c r="S126" s="87"/>
      <c r="T126" s="88"/>
      <c r="U126" s="41"/>
      <c r="V126" s="41"/>
      <c r="W126" s="41"/>
      <c r="X126" s="41"/>
      <c r="Y126" s="41"/>
      <c r="Z126" s="41"/>
      <c r="AA126" s="41"/>
      <c r="AB126" s="41"/>
      <c r="AC126" s="41"/>
      <c r="AD126" s="41"/>
      <c r="AE126" s="41"/>
      <c r="AT126" s="20" t="s">
        <v>202</v>
      </c>
      <c r="AU126" s="20" t="s">
        <v>76</v>
      </c>
    </row>
    <row r="127" s="2" customFormat="1" ht="16.5" customHeight="1">
      <c r="A127" s="41"/>
      <c r="B127" s="42"/>
      <c r="C127" s="215" t="s">
        <v>340</v>
      </c>
      <c r="D127" s="215" t="s">
        <v>195</v>
      </c>
      <c r="E127" s="216" t="s">
        <v>8929</v>
      </c>
      <c r="F127" s="217" t="s">
        <v>8930</v>
      </c>
      <c r="G127" s="218" t="s">
        <v>1765</v>
      </c>
      <c r="H127" s="219">
        <v>55</v>
      </c>
      <c r="I127" s="220"/>
      <c r="J127" s="221">
        <f>ROUND(I127*H127,2)</f>
        <v>0</v>
      </c>
      <c r="K127" s="217" t="s">
        <v>19</v>
      </c>
      <c r="L127" s="47"/>
      <c r="M127" s="222" t="s">
        <v>19</v>
      </c>
      <c r="N127" s="223" t="s">
        <v>40</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200</v>
      </c>
      <c r="AT127" s="226" t="s">
        <v>195</v>
      </c>
      <c r="AU127" s="226" t="s">
        <v>76</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523</v>
      </c>
    </row>
    <row r="128" s="2" customFormat="1">
      <c r="A128" s="41"/>
      <c r="B128" s="42"/>
      <c r="C128" s="43"/>
      <c r="D128" s="228" t="s">
        <v>202</v>
      </c>
      <c r="E128" s="43"/>
      <c r="F128" s="229" t="s">
        <v>8930</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76</v>
      </c>
    </row>
    <row r="129" s="2" customFormat="1" ht="16.5" customHeight="1">
      <c r="A129" s="41"/>
      <c r="B129" s="42"/>
      <c r="C129" s="215" t="s">
        <v>346</v>
      </c>
      <c r="D129" s="215" t="s">
        <v>195</v>
      </c>
      <c r="E129" s="216" t="s">
        <v>8284</v>
      </c>
      <c r="F129" s="217" t="s">
        <v>8285</v>
      </c>
      <c r="G129" s="218" t="s">
        <v>7904</v>
      </c>
      <c r="H129" s="219">
        <v>130</v>
      </c>
      <c r="I129" s="220"/>
      <c r="J129" s="221">
        <f>ROUND(I129*H129,2)</f>
        <v>0</v>
      </c>
      <c r="K129" s="217" t="s">
        <v>19</v>
      </c>
      <c r="L129" s="47"/>
      <c r="M129" s="222" t="s">
        <v>19</v>
      </c>
      <c r="N129" s="223" t="s">
        <v>40</v>
      </c>
      <c r="O129" s="87"/>
      <c r="P129" s="224">
        <f>O129*H129</f>
        <v>0</v>
      </c>
      <c r="Q129" s="224">
        <v>0</v>
      </c>
      <c r="R129" s="224">
        <f>Q129*H129</f>
        <v>0</v>
      </c>
      <c r="S129" s="224">
        <v>0</v>
      </c>
      <c r="T129" s="225">
        <f>S129*H129</f>
        <v>0</v>
      </c>
      <c r="U129" s="41"/>
      <c r="V129" s="41"/>
      <c r="W129" s="41"/>
      <c r="X129" s="41"/>
      <c r="Y129" s="41"/>
      <c r="Z129" s="41"/>
      <c r="AA129" s="41"/>
      <c r="AB129" s="41"/>
      <c r="AC129" s="41"/>
      <c r="AD129" s="41"/>
      <c r="AE129" s="41"/>
      <c r="AR129" s="226" t="s">
        <v>200</v>
      </c>
      <c r="AT129" s="226" t="s">
        <v>195</v>
      </c>
      <c r="AU129" s="226" t="s">
        <v>76</v>
      </c>
      <c r="AY129" s="20" t="s">
        <v>193</v>
      </c>
      <c r="BE129" s="227">
        <f>IF(N129="základní",J129,0)</f>
        <v>0</v>
      </c>
      <c r="BF129" s="227">
        <f>IF(N129="snížená",J129,0)</f>
        <v>0</v>
      </c>
      <c r="BG129" s="227">
        <f>IF(N129="zákl. přenesená",J129,0)</f>
        <v>0</v>
      </c>
      <c r="BH129" s="227">
        <f>IF(N129="sníž. přenesená",J129,0)</f>
        <v>0</v>
      </c>
      <c r="BI129" s="227">
        <f>IF(N129="nulová",J129,0)</f>
        <v>0</v>
      </c>
      <c r="BJ129" s="20" t="s">
        <v>76</v>
      </c>
      <c r="BK129" s="227">
        <f>ROUND(I129*H129,2)</f>
        <v>0</v>
      </c>
      <c r="BL129" s="20" t="s">
        <v>200</v>
      </c>
      <c r="BM129" s="226" t="s">
        <v>537</v>
      </c>
    </row>
    <row r="130" s="2" customFormat="1">
      <c r="A130" s="41"/>
      <c r="B130" s="42"/>
      <c r="C130" s="43"/>
      <c r="D130" s="228" t="s">
        <v>202</v>
      </c>
      <c r="E130" s="43"/>
      <c r="F130" s="229" t="s">
        <v>8285</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202</v>
      </c>
      <c r="AU130" s="20" t="s">
        <v>76</v>
      </c>
    </row>
    <row r="131" s="2" customFormat="1" ht="16.5" customHeight="1">
      <c r="A131" s="41"/>
      <c r="B131" s="42"/>
      <c r="C131" s="215" t="s">
        <v>7</v>
      </c>
      <c r="D131" s="215" t="s">
        <v>195</v>
      </c>
      <c r="E131" s="216" t="s">
        <v>8287</v>
      </c>
      <c r="F131" s="217" t="s">
        <v>8931</v>
      </c>
      <c r="G131" s="218" t="s">
        <v>8289</v>
      </c>
      <c r="H131" s="219">
        <v>8</v>
      </c>
      <c r="I131" s="220"/>
      <c r="J131" s="221">
        <f>ROUND(I131*H131,2)</f>
        <v>0</v>
      </c>
      <c r="K131" s="217" t="s">
        <v>19</v>
      </c>
      <c r="L131" s="47"/>
      <c r="M131" s="222" t="s">
        <v>19</v>
      </c>
      <c r="N131" s="223" t="s">
        <v>40</v>
      </c>
      <c r="O131" s="87"/>
      <c r="P131" s="224">
        <f>O131*H131</f>
        <v>0</v>
      </c>
      <c r="Q131" s="224">
        <v>0</v>
      </c>
      <c r="R131" s="224">
        <f>Q131*H131</f>
        <v>0</v>
      </c>
      <c r="S131" s="224">
        <v>0</v>
      </c>
      <c r="T131" s="225">
        <f>S131*H131</f>
        <v>0</v>
      </c>
      <c r="U131" s="41"/>
      <c r="V131" s="41"/>
      <c r="W131" s="41"/>
      <c r="X131" s="41"/>
      <c r="Y131" s="41"/>
      <c r="Z131" s="41"/>
      <c r="AA131" s="41"/>
      <c r="AB131" s="41"/>
      <c r="AC131" s="41"/>
      <c r="AD131" s="41"/>
      <c r="AE131" s="41"/>
      <c r="AR131" s="226" t="s">
        <v>200</v>
      </c>
      <c r="AT131" s="226" t="s">
        <v>195</v>
      </c>
      <c r="AU131" s="226" t="s">
        <v>76</v>
      </c>
      <c r="AY131" s="20" t="s">
        <v>193</v>
      </c>
      <c r="BE131" s="227">
        <f>IF(N131="základní",J131,0)</f>
        <v>0</v>
      </c>
      <c r="BF131" s="227">
        <f>IF(N131="snížená",J131,0)</f>
        <v>0</v>
      </c>
      <c r="BG131" s="227">
        <f>IF(N131="zákl. přenesená",J131,0)</f>
        <v>0</v>
      </c>
      <c r="BH131" s="227">
        <f>IF(N131="sníž. přenesená",J131,0)</f>
        <v>0</v>
      </c>
      <c r="BI131" s="227">
        <f>IF(N131="nulová",J131,0)</f>
        <v>0</v>
      </c>
      <c r="BJ131" s="20" t="s">
        <v>76</v>
      </c>
      <c r="BK131" s="227">
        <f>ROUND(I131*H131,2)</f>
        <v>0</v>
      </c>
      <c r="BL131" s="20" t="s">
        <v>200</v>
      </c>
      <c r="BM131" s="226" t="s">
        <v>554</v>
      </c>
    </row>
    <row r="132" s="2" customFormat="1">
      <c r="A132" s="41"/>
      <c r="B132" s="42"/>
      <c r="C132" s="43"/>
      <c r="D132" s="228" t="s">
        <v>202</v>
      </c>
      <c r="E132" s="43"/>
      <c r="F132" s="229" t="s">
        <v>8931</v>
      </c>
      <c r="G132" s="43"/>
      <c r="H132" s="43"/>
      <c r="I132" s="230"/>
      <c r="J132" s="43"/>
      <c r="K132" s="43"/>
      <c r="L132" s="47"/>
      <c r="M132" s="231"/>
      <c r="N132" s="232"/>
      <c r="O132" s="87"/>
      <c r="P132" s="87"/>
      <c r="Q132" s="87"/>
      <c r="R132" s="87"/>
      <c r="S132" s="87"/>
      <c r="T132" s="88"/>
      <c r="U132" s="41"/>
      <c r="V132" s="41"/>
      <c r="W132" s="41"/>
      <c r="X132" s="41"/>
      <c r="Y132" s="41"/>
      <c r="Z132" s="41"/>
      <c r="AA132" s="41"/>
      <c r="AB132" s="41"/>
      <c r="AC132" s="41"/>
      <c r="AD132" s="41"/>
      <c r="AE132" s="41"/>
      <c r="AT132" s="20" t="s">
        <v>202</v>
      </c>
      <c r="AU132" s="20" t="s">
        <v>76</v>
      </c>
    </row>
    <row r="133" s="12" customFormat="1" ht="25.92" customHeight="1">
      <c r="A133" s="12"/>
      <c r="B133" s="199"/>
      <c r="C133" s="200"/>
      <c r="D133" s="201" t="s">
        <v>68</v>
      </c>
      <c r="E133" s="202" t="s">
        <v>7473</v>
      </c>
      <c r="F133" s="202" t="s">
        <v>8932</v>
      </c>
      <c r="G133" s="200"/>
      <c r="H133" s="200"/>
      <c r="I133" s="203"/>
      <c r="J133" s="204">
        <f>BK133</f>
        <v>0</v>
      </c>
      <c r="K133" s="200"/>
      <c r="L133" s="205"/>
      <c r="M133" s="206"/>
      <c r="N133" s="207"/>
      <c r="O133" s="207"/>
      <c r="P133" s="208">
        <f>SUM(P134:P149)</f>
        <v>0</v>
      </c>
      <c r="Q133" s="207"/>
      <c r="R133" s="208">
        <f>SUM(R134:R149)</f>
        <v>0</v>
      </c>
      <c r="S133" s="207"/>
      <c r="T133" s="209">
        <f>SUM(T134:T149)</f>
        <v>0</v>
      </c>
      <c r="U133" s="12"/>
      <c r="V133" s="12"/>
      <c r="W133" s="12"/>
      <c r="X133" s="12"/>
      <c r="Y133" s="12"/>
      <c r="Z133" s="12"/>
      <c r="AA133" s="12"/>
      <c r="AB133" s="12"/>
      <c r="AC133" s="12"/>
      <c r="AD133" s="12"/>
      <c r="AE133" s="12"/>
      <c r="AR133" s="210" t="s">
        <v>76</v>
      </c>
      <c r="AT133" s="211" t="s">
        <v>68</v>
      </c>
      <c r="AU133" s="211" t="s">
        <v>69</v>
      </c>
      <c r="AY133" s="210" t="s">
        <v>193</v>
      </c>
      <c r="BK133" s="212">
        <f>SUM(BK134:BK149)</f>
        <v>0</v>
      </c>
    </row>
    <row r="134" s="2" customFormat="1" ht="24.15" customHeight="1">
      <c r="A134" s="41"/>
      <c r="B134" s="42"/>
      <c r="C134" s="215" t="s">
        <v>355</v>
      </c>
      <c r="D134" s="215" t="s">
        <v>195</v>
      </c>
      <c r="E134" s="216" t="s">
        <v>8933</v>
      </c>
      <c r="F134" s="217" t="s">
        <v>8934</v>
      </c>
      <c r="G134" s="218" t="s">
        <v>7661</v>
      </c>
      <c r="H134" s="219">
        <v>1</v>
      </c>
      <c r="I134" s="220"/>
      <c r="J134" s="221">
        <f>ROUND(I134*H134,2)</f>
        <v>0</v>
      </c>
      <c r="K134" s="217" t="s">
        <v>19</v>
      </c>
      <c r="L134" s="47"/>
      <c r="M134" s="222" t="s">
        <v>19</v>
      </c>
      <c r="N134" s="223" t="s">
        <v>40</v>
      </c>
      <c r="O134" s="87"/>
      <c r="P134" s="224">
        <f>O134*H134</f>
        <v>0</v>
      </c>
      <c r="Q134" s="224">
        <v>0</v>
      </c>
      <c r="R134" s="224">
        <f>Q134*H134</f>
        <v>0</v>
      </c>
      <c r="S134" s="224">
        <v>0</v>
      </c>
      <c r="T134" s="225">
        <f>S134*H134</f>
        <v>0</v>
      </c>
      <c r="U134" s="41"/>
      <c r="V134" s="41"/>
      <c r="W134" s="41"/>
      <c r="X134" s="41"/>
      <c r="Y134" s="41"/>
      <c r="Z134" s="41"/>
      <c r="AA134" s="41"/>
      <c r="AB134" s="41"/>
      <c r="AC134" s="41"/>
      <c r="AD134" s="41"/>
      <c r="AE134" s="41"/>
      <c r="AR134" s="226" t="s">
        <v>200</v>
      </c>
      <c r="AT134" s="226" t="s">
        <v>195</v>
      </c>
      <c r="AU134" s="226" t="s">
        <v>76</v>
      </c>
      <c r="AY134" s="20" t="s">
        <v>193</v>
      </c>
      <c r="BE134" s="227">
        <f>IF(N134="základní",J134,0)</f>
        <v>0</v>
      </c>
      <c r="BF134" s="227">
        <f>IF(N134="snížená",J134,0)</f>
        <v>0</v>
      </c>
      <c r="BG134" s="227">
        <f>IF(N134="zákl. přenesená",J134,0)</f>
        <v>0</v>
      </c>
      <c r="BH134" s="227">
        <f>IF(N134="sníž. přenesená",J134,0)</f>
        <v>0</v>
      </c>
      <c r="BI134" s="227">
        <f>IF(N134="nulová",J134,0)</f>
        <v>0</v>
      </c>
      <c r="BJ134" s="20" t="s">
        <v>76</v>
      </c>
      <c r="BK134" s="227">
        <f>ROUND(I134*H134,2)</f>
        <v>0</v>
      </c>
      <c r="BL134" s="20" t="s">
        <v>200</v>
      </c>
      <c r="BM134" s="226" t="s">
        <v>568</v>
      </c>
    </row>
    <row r="135" s="2" customFormat="1">
      <c r="A135" s="41"/>
      <c r="B135" s="42"/>
      <c r="C135" s="43"/>
      <c r="D135" s="228" t="s">
        <v>202</v>
      </c>
      <c r="E135" s="43"/>
      <c r="F135" s="229" t="s">
        <v>8934</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202</v>
      </c>
      <c r="AU135" s="20" t="s">
        <v>76</v>
      </c>
    </row>
    <row r="136" s="2" customFormat="1" ht="24.15" customHeight="1">
      <c r="A136" s="41"/>
      <c r="B136" s="42"/>
      <c r="C136" s="215" t="s">
        <v>360</v>
      </c>
      <c r="D136" s="215" t="s">
        <v>195</v>
      </c>
      <c r="E136" s="216" t="s">
        <v>8935</v>
      </c>
      <c r="F136" s="217" t="s">
        <v>8310</v>
      </c>
      <c r="G136" s="218" t="s">
        <v>7661</v>
      </c>
      <c r="H136" s="219">
        <v>1</v>
      </c>
      <c r="I136" s="220"/>
      <c r="J136" s="221">
        <f>ROUND(I136*H136,2)</f>
        <v>0</v>
      </c>
      <c r="K136" s="217" t="s">
        <v>19</v>
      </c>
      <c r="L136" s="47"/>
      <c r="M136" s="222" t="s">
        <v>19</v>
      </c>
      <c r="N136" s="223" t="s">
        <v>40</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200</v>
      </c>
      <c r="AT136" s="226" t="s">
        <v>195</v>
      </c>
      <c r="AU136" s="226" t="s">
        <v>76</v>
      </c>
      <c r="AY136" s="20" t="s">
        <v>193</v>
      </c>
      <c r="BE136" s="227">
        <f>IF(N136="základní",J136,0)</f>
        <v>0</v>
      </c>
      <c r="BF136" s="227">
        <f>IF(N136="snížená",J136,0)</f>
        <v>0</v>
      </c>
      <c r="BG136" s="227">
        <f>IF(N136="zákl. přenesená",J136,0)</f>
        <v>0</v>
      </c>
      <c r="BH136" s="227">
        <f>IF(N136="sníž. přenesená",J136,0)</f>
        <v>0</v>
      </c>
      <c r="BI136" s="227">
        <f>IF(N136="nulová",J136,0)</f>
        <v>0</v>
      </c>
      <c r="BJ136" s="20" t="s">
        <v>76</v>
      </c>
      <c r="BK136" s="227">
        <f>ROUND(I136*H136,2)</f>
        <v>0</v>
      </c>
      <c r="BL136" s="20" t="s">
        <v>200</v>
      </c>
      <c r="BM136" s="226" t="s">
        <v>584</v>
      </c>
    </row>
    <row r="137" s="2" customFormat="1">
      <c r="A137" s="41"/>
      <c r="B137" s="42"/>
      <c r="C137" s="43"/>
      <c r="D137" s="228" t="s">
        <v>202</v>
      </c>
      <c r="E137" s="43"/>
      <c r="F137" s="229" t="s">
        <v>8310</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202</v>
      </c>
      <c r="AU137" s="20" t="s">
        <v>76</v>
      </c>
    </row>
    <row r="138" s="2" customFormat="1" ht="24.15" customHeight="1">
      <c r="A138" s="41"/>
      <c r="B138" s="42"/>
      <c r="C138" s="215" t="s">
        <v>369</v>
      </c>
      <c r="D138" s="215" t="s">
        <v>195</v>
      </c>
      <c r="E138" s="216" t="s">
        <v>8936</v>
      </c>
      <c r="F138" s="217" t="s">
        <v>8937</v>
      </c>
      <c r="G138" s="218" t="s">
        <v>7661</v>
      </c>
      <c r="H138" s="219">
        <v>1</v>
      </c>
      <c r="I138" s="220"/>
      <c r="J138" s="221">
        <f>ROUND(I138*H138,2)</f>
        <v>0</v>
      </c>
      <c r="K138" s="217" t="s">
        <v>19</v>
      </c>
      <c r="L138" s="47"/>
      <c r="M138" s="222" t="s">
        <v>19</v>
      </c>
      <c r="N138" s="223" t="s">
        <v>40</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200</v>
      </c>
      <c r="AT138" s="226" t="s">
        <v>195</v>
      </c>
      <c r="AU138" s="226" t="s">
        <v>76</v>
      </c>
      <c r="AY138" s="20" t="s">
        <v>193</v>
      </c>
      <c r="BE138" s="227">
        <f>IF(N138="základní",J138,0)</f>
        <v>0</v>
      </c>
      <c r="BF138" s="227">
        <f>IF(N138="snížená",J138,0)</f>
        <v>0</v>
      </c>
      <c r="BG138" s="227">
        <f>IF(N138="zákl. přenesená",J138,0)</f>
        <v>0</v>
      </c>
      <c r="BH138" s="227">
        <f>IF(N138="sníž. přenesená",J138,0)</f>
        <v>0</v>
      </c>
      <c r="BI138" s="227">
        <f>IF(N138="nulová",J138,0)</f>
        <v>0</v>
      </c>
      <c r="BJ138" s="20" t="s">
        <v>76</v>
      </c>
      <c r="BK138" s="227">
        <f>ROUND(I138*H138,2)</f>
        <v>0</v>
      </c>
      <c r="BL138" s="20" t="s">
        <v>200</v>
      </c>
      <c r="BM138" s="226" t="s">
        <v>598</v>
      </c>
    </row>
    <row r="139" s="2" customFormat="1">
      <c r="A139" s="41"/>
      <c r="B139" s="42"/>
      <c r="C139" s="43"/>
      <c r="D139" s="228" t="s">
        <v>202</v>
      </c>
      <c r="E139" s="43"/>
      <c r="F139" s="229" t="s">
        <v>8937</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202</v>
      </c>
      <c r="AU139" s="20" t="s">
        <v>76</v>
      </c>
    </row>
    <row r="140" s="2" customFormat="1" ht="16.5" customHeight="1">
      <c r="A140" s="41"/>
      <c r="B140" s="42"/>
      <c r="C140" s="215" t="s">
        <v>390</v>
      </c>
      <c r="D140" s="215" t="s">
        <v>195</v>
      </c>
      <c r="E140" s="216" t="s">
        <v>8938</v>
      </c>
      <c r="F140" s="217" t="s">
        <v>8939</v>
      </c>
      <c r="G140" s="218" t="s">
        <v>7609</v>
      </c>
      <c r="H140" s="219">
        <v>1</v>
      </c>
      <c r="I140" s="220"/>
      <c r="J140" s="221">
        <f>ROUND(I140*H140,2)</f>
        <v>0</v>
      </c>
      <c r="K140" s="217" t="s">
        <v>19</v>
      </c>
      <c r="L140" s="47"/>
      <c r="M140" s="222" t="s">
        <v>19</v>
      </c>
      <c r="N140" s="223" t="s">
        <v>40</v>
      </c>
      <c r="O140" s="87"/>
      <c r="P140" s="224">
        <f>O140*H140</f>
        <v>0</v>
      </c>
      <c r="Q140" s="224">
        <v>0</v>
      </c>
      <c r="R140" s="224">
        <f>Q140*H140</f>
        <v>0</v>
      </c>
      <c r="S140" s="224">
        <v>0</v>
      </c>
      <c r="T140" s="225">
        <f>S140*H140</f>
        <v>0</v>
      </c>
      <c r="U140" s="41"/>
      <c r="V140" s="41"/>
      <c r="W140" s="41"/>
      <c r="X140" s="41"/>
      <c r="Y140" s="41"/>
      <c r="Z140" s="41"/>
      <c r="AA140" s="41"/>
      <c r="AB140" s="41"/>
      <c r="AC140" s="41"/>
      <c r="AD140" s="41"/>
      <c r="AE140" s="41"/>
      <c r="AR140" s="226" t="s">
        <v>200</v>
      </c>
      <c r="AT140" s="226" t="s">
        <v>195</v>
      </c>
      <c r="AU140" s="226" t="s">
        <v>76</v>
      </c>
      <c r="AY140" s="20" t="s">
        <v>193</v>
      </c>
      <c r="BE140" s="227">
        <f>IF(N140="základní",J140,0)</f>
        <v>0</v>
      </c>
      <c r="BF140" s="227">
        <f>IF(N140="snížená",J140,0)</f>
        <v>0</v>
      </c>
      <c r="BG140" s="227">
        <f>IF(N140="zákl. přenesená",J140,0)</f>
        <v>0</v>
      </c>
      <c r="BH140" s="227">
        <f>IF(N140="sníž. přenesená",J140,0)</f>
        <v>0</v>
      </c>
      <c r="BI140" s="227">
        <f>IF(N140="nulová",J140,0)</f>
        <v>0</v>
      </c>
      <c r="BJ140" s="20" t="s">
        <v>76</v>
      </c>
      <c r="BK140" s="227">
        <f>ROUND(I140*H140,2)</f>
        <v>0</v>
      </c>
      <c r="BL140" s="20" t="s">
        <v>200</v>
      </c>
      <c r="BM140" s="226" t="s">
        <v>614</v>
      </c>
    </row>
    <row r="141" s="2" customFormat="1">
      <c r="A141" s="41"/>
      <c r="B141" s="42"/>
      <c r="C141" s="43"/>
      <c r="D141" s="228" t="s">
        <v>202</v>
      </c>
      <c r="E141" s="43"/>
      <c r="F141" s="229" t="s">
        <v>8939</v>
      </c>
      <c r="G141" s="43"/>
      <c r="H141" s="43"/>
      <c r="I141" s="230"/>
      <c r="J141" s="43"/>
      <c r="K141" s="43"/>
      <c r="L141" s="47"/>
      <c r="M141" s="231"/>
      <c r="N141" s="232"/>
      <c r="O141" s="87"/>
      <c r="P141" s="87"/>
      <c r="Q141" s="87"/>
      <c r="R141" s="87"/>
      <c r="S141" s="87"/>
      <c r="T141" s="88"/>
      <c r="U141" s="41"/>
      <c r="V141" s="41"/>
      <c r="W141" s="41"/>
      <c r="X141" s="41"/>
      <c r="Y141" s="41"/>
      <c r="Z141" s="41"/>
      <c r="AA141" s="41"/>
      <c r="AB141" s="41"/>
      <c r="AC141" s="41"/>
      <c r="AD141" s="41"/>
      <c r="AE141" s="41"/>
      <c r="AT141" s="20" t="s">
        <v>202</v>
      </c>
      <c r="AU141" s="20" t="s">
        <v>76</v>
      </c>
    </row>
    <row r="142" s="2" customFormat="1" ht="24.15" customHeight="1">
      <c r="A142" s="41"/>
      <c r="B142" s="42"/>
      <c r="C142" s="215" t="s">
        <v>397</v>
      </c>
      <c r="D142" s="215" t="s">
        <v>195</v>
      </c>
      <c r="E142" s="216" t="s">
        <v>8940</v>
      </c>
      <c r="F142" s="217" t="s">
        <v>8316</v>
      </c>
      <c r="G142" s="218" t="s">
        <v>7661</v>
      </c>
      <c r="H142" s="219">
        <v>1</v>
      </c>
      <c r="I142" s="220"/>
      <c r="J142" s="221">
        <f>ROUND(I142*H142,2)</f>
        <v>0</v>
      </c>
      <c r="K142" s="217" t="s">
        <v>19</v>
      </c>
      <c r="L142" s="47"/>
      <c r="M142" s="222" t="s">
        <v>19</v>
      </c>
      <c r="N142" s="223" t="s">
        <v>40</v>
      </c>
      <c r="O142" s="87"/>
      <c r="P142" s="224">
        <f>O142*H142</f>
        <v>0</v>
      </c>
      <c r="Q142" s="224">
        <v>0</v>
      </c>
      <c r="R142" s="224">
        <f>Q142*H142</f>
        <v>0</v>
      </c>
      <c r="S142" s="224">
        <v>0</v>
      </c>
      <c r="T142" s="225">
        <f>S142*H142</f>
        <v>0</v>
      </c>
      <c r="U142" s="41"/>
      <c r="V142" s="41"/>
      <c r="W142" s="41"/>
      <c r="X142" s="41"/>
      <c r="Y142" s="41"/>
      <c r="Z142" s="41"/>
      <c r="AA142" s="41"/>
      <c r="AB142" s="41"/>
      <c r="AC142" s="41"/>
      <c r="AD142" s="41"/>
      <c r="AE142" s="41"/>
      <c r="AR142" s="226" t="s">
        <v>200</v>
      </c>
      <c r="AT142" s="226" t="s">
        <v>195</v>
      </c>
      <c r="AU142" s="226" t="s">
        <v>76</v>
      </c>
      <c r="AY142" s="20" t="s">
        <v>193</v>
      </c>
      <c r="BE142" s="227">
        <f>IF(N142="základní",J142,0)</f>
        <v>0</v>
      </c>
      <c r="BF142" s="227">
        <f>IF(N142="snížená",J142,0)</f>
        <v>0</v>
      </c>
      <c r="BG142" s="227">
        <f>IF(N142="zákl. přenesená",J142,0)</f>
        <v>0</v>
      </c>
      <c r="BH142" s="227">
        <f>IF(N142="sníž. přenesená",J142,0)</f>
        <v>0</v>
      </c>
      <c r="BI142" s="227">
        <f>IF(N142="nulová",J142,0)</f>
        <v>0</v>
      </c>
      <c r="BJ142" s="20" t="s">
        <v>76</v>
      </c>
      <c r="BK142" s="227">
        <f>ROUND(I142*H142,2)</f>
        <v>0</v>
      </c>
      <c r="BL142" s="20" t="s">
        <v>200</v>
      </c>
      <c r="BM142" s="226" t="s">
        <v>627</v>
      </c>
    </row>
    <row r="143" s="2" customFormat="1">
      <c r="A143" s="41"/>
      <c r="B143" s="42"/>
      <c r="C143" s="43"/>
      <c r="D143" s="228" t="s">
        <v>202</v>
      </c>
      <c r="E143" s="43"/>
      <c r="F143" s="229" t="s">
        <v>8316</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202</v>
      </c>
      <c r="AU143" s="20" t="s">
        <v>76</v>
      </c>
    </row>
    <row r="144" s="2" customFormat="1" ht="24.15" customHeight="1">
      <c r="A144" s="41"/>
      <c r="B144" s="42"/>
      <c r="C144" s="215" t="s">
        <v>405</v>
      </c>
      <c r="D144" s="215" t="s">
        <v>195</v>
      </c>
      <c r="E144" s="216" t="s">
        <v>8941</v>
      </c>
      <c r="F144" s="217" t="s">
        <v>8942</v>
      </c>
      <c r="G144" s="218" t="s">
        <v>7661</v>
      </c>
      <c r="H144" s="219">
        <v>1</v>
      </c>
      <c r="I144" s="220"/>
      <c r="J144" s="221">
        <f>ROUND(I144*H144,2)</f>
        <v>0</v>
      </c>
      <c r="K144" s="217" t="s">
        <v>19</v>
      </c>
      <c r="L144" s="47"/>
      <c r="M144" s="222" t="s">
        <v>19</v>
      </c>
      <c r="N144" s="223" t="s">
        <v>40</v>
      </c>
      <c r="O144" s="87"/>
      <c r="P144" s="224">
        <f>O144*H144</f>
        <v>0</v>
      </c>
      <c r="Q144" s="224">
        <v>0</v>
      </c>
      <c r="R144" s="224">
        <f>Q144*H144</f>
        <v>0</v>
      </c>
      <c r="S144" s="224">
        <v>0</v>
      </c>
      <c r="T144" s="225">
        <f>S144*H144</f>
        <v>0</v>
      </c>
      <c r="U144" s="41"/>
      <c r="V144" s="41"/>
      <c r="W144" s="41"/>
      <c r="X144" s="41"/>
      <c r="Y144" s="41"/>
      <c r="Z144" s="41"/>
      <c r="AA144" s="41"/>
      <c r="AB144" s="41"/>
      <c r="AC144" s="41"/>
      <c r="AD144" s="41"/>
      <c r="AE144" s="41"/>
      <c r="AR144" s="226" t="s">
        <v>200</v>
      </c>
      <c r="AT144" s="226" t="s">
        <v>195</v>
      </c>
      <c r="AU144" s="226" t="s">
        <v>76</v>
      </c>
      <c r="AY144" s="20" t="s">
        <v>193</v>
      </c>
      <c r="BE144" s="227">
        <f>IF(N144="základní",J144,0)</f>
        <v>0</v>
      </c>
      <c r="BF144" s="227">
        <f>IF(N144="snížená",J144,0)</f>
        <v>0</v>
      </c>
      <c r="BG144" s="227">
        <f>IF(N144="zákl. přenesená",J144,0)</f>
        <v>0</v>
      </c>
      <c r="BH144" s="227">
        <f>IF(N144="sníž. přenesená",J144,0)</f>
        <v>0</v>
      </c>
      <c r="BI144" s="227">
        <f>IF(N144="nulová",J144,0)</f>
        <v>0</v>
      </c>
      <c r="BJ144" s="20" t="s">
        <v>76</v>
      </c>
      <c r="BK144" s="227">
        <f>ROUND(I144*H144,2)</f>
        <v>0</v>
      </c>
      <c r="BL144" s="20" t="s">
        <v>200</v>
      </c>
      <c r="BM144" s="226" t="s">
        <v>640</v>
      </c>
    </row>
    <row r="145" s="2" customFormat="1">
      <c r="A145" s="41"/>
      <c r="B145" s="42"/>
      <c r="C145" s="43"/>
      <c r="D145" s="228" t="s">
        <v>202</v>
      </c>
      <c r="E145" s="43"/>
      <c r="F145" s="229" t="s">
        <v>8942</v>
      </c>
      <c r="G145" s="43"/>
      <c r="H145" s="43"/>
      <c r="I145" s="230"/>
      <c r="J145" s="43"/>
      <c r="K145" s="43"/>
      <c r="L145" s="47"/>
      <c r="M145" s="231"/>
      <c r="N145" s="232"/>
      <c r="O145" s="87"/>
      <c r="P145" s="87"/>
      <c r="Q145" s="87"/>
      <c r="R145" s="87"/>
      <c r="S145" s="87"/>
      <c r="T145" s="88"/>
      <c r="U145" s="41"/>
      <c r="V145" s="41"/>
      <c r="W145" s="41"/>
      <c r="X145" s="41"/>
      <c r="Y145" s="41"/>
      <c r="Z145" s="41"/>
      <c r="AA145" s="41"/>
      <c r="AB145" s="41"/>
      <c r="AC145" s="41"/>
      <c r="AD145" s="41"/>
      <c r="AE145" s="41"/>
      <c r="AT145" s="20" t="s">
        <v>202</v>
      </c>
      <c r="AU145" s="20" t="s">
        <v>76</v>
      </c>
    </row>
    <row r="146" s="2" customFormat="1" ht="16.5" customHeight="1">
      <c r="A146" s="41"/>
      <c r="B146" s="42"/>
      <c r="C146" s="215" t="s">
        <v>413</v>
      </c>
      <c r="D146" s="215" t="s">
        <v>195</v>
      </c>
      <c r="E146" s="216" t="s">
        <v>8943</v>
      </c>
      <c r="F146" s="217" t="s">
        <v>8944</v>
      </c>
      <c r="G146" s="218" t="s">
        <v>7609</v>
      </c>
      <c r="H146" s="219">
        <v>1</v>
      </c>
      <c r="I146" s="220"/>
      <c r="J146" s="221">
        <f>ROUND(I146*H146,2)</f>
        <v>0</v>
      </c>
      <c r="K146" s="217" t="s">
        <v>19</v>
      </c>
      <c r="L146" s="47"/>
      <c r="M146" s="222" t="s">
        <v>19</v>
      </c>
      <c r="N146" s="223" t="s">
        <v>40</v>
      </c>
      <c r="O146" s="87"/>
      <c r="P146" s="224">
        <f>O146*H146</f>
        <v>0</v>
      </c>
      <c r="Q146" s="224">
        <v>0</v>
      </c>
      <c r="R146" s="224">
        <f>Q146*H146</f>
        <v>0</v>
      </c>
      <c r="S146" s="224">
        <v>0</v>
      </c>
      <c r="T146" s="225">
        <f>S146*H146</f>
        <v>0</v>
      </c>
      <c r="U146" s="41"/>
      <c r="V146" s="41"/>
      <c r="W146" s="41"/>
      <c r="X146" s="41"/>
      <c r="Y146" s="41"/>
      <c r="Z146" s="41"/>
      <c r="AA146" s="41"/>
      <c r="AB146" s="41"/>
      <c r="AC146" s="41"/>
      <c r="AD146" s="41"/>
      <c r="AE146" s="41"/>
      <c r="AR146" s="226" t="s">
        <v>200</v>
      </c>
      <c r="AT146" s="226" t="s">
        <v>195</v>
      </c>
      <c r="AU146" s="226" t="s">
        <v>76</v>
      </c>
      <c r="AY146" s="20" t="s">
        <v>193</v>
      </c>
      <c r="BE146" s="227">
        <f>IF(N146="základní",J146,0)</f>
        <v>0</v>
      </c>
      <c r="BF146" s="227">
        <f>IF(N146="snížená",J146,0)</f>
        <v>0</v>
      </c>
      <c r="BG146" s="227">
        <f>IF(N146="zákl. přenesená",J146,0)</f>
        <v>0</v>
      </c>
      <c r="BH146" s="227">
        <f>IF(N146="sníž. přenesená",J146,0)</f>
        <v>0</v>
      </c>
      <c r="BI146" s="227">
        <f>IF(N146="nulová",J146,0)</f>
        <v>0</v>
      </c>
      <c r="BJ146" s="20" t="s">
        <v>76</v>
      </c>
      <c r="BK146" s="227">
        <f>ROUND(I146*H146,2)</f>
        <v>0</v>
      </c>
      <c r="BL146" s="20" t="s">
        <v>200</v>
      </c>
      <c r="BM146" s="226" t="s">
        <v>653</v>
      </c>
    </row>
    <row r="147" s="2" customFormat="1">
      <c r="A147" s="41"/>
      <c r="B147" s="42"/>
      <c r="C147" s="43"/>
      <c r="D147" s="228" t="s">
        <v>202</v>
      </c>
      <c r="E147" s="43"/>
      <c r="F147" s="229" t="s">
        <v>8944</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202</v>
      </c>
      <c r="AU147" s="20" t="s">
        <v>76</v>
      </c>
    </row>
    <row r="148" s="2" customFormat="1" ht="24.15" customHeight="1">
      <c r="A148" s="41"/>
      <c r="B148" s="42"/>
      <c r="C148" s="215" t="s">
        <v>424</v>
      </c>
      <c r="D148" s="215" t="s">
        <v>195</v>
      </c>
      <c r="E148" s="216" t="s">
        <v>8945</v>
      </c>
      <c r="F148" s="217" t="s">
        <v>8255</v>
      </c>
      <c r="G148" s="218" t="s">
        <v>7661</v>
      </c>
      <c r="H148" s="219">
        <v>1</v>
      </c>
      <c r="I148" s="220"/>
      <c r="J148" s="221">
        <f>ROUND(I148*H148,2)</f>
        <v>0</v>
      </c>
      <c r="K148" s="217" t="s">
        <v>19</v>
      </c>
      <c r="L148" s="47"/>
      <c r="M148" s="222" t="s">
        <v>19</v>
      </c>
      <c r="N148" s="223" t="s">
        <v>40</v>
      </c>
      <c r="O148" s="87"/>
      <c r="P148" s="224">
        <f>O148*H148</f>
        <v>0</v>
      </c>
      <c r="Q148" s="224">
        <v>0</v>
      </c>
      <c r="R148" s="224">
        <f>Q148*H148</f>
        <v>0</v>
      </c>
      <c r="S148" s="224">
        <v>0</v>
      </c>
      <c r="T148" s="225">
        <f>S148*H148</f>
        <v>0</v>
      </c>
      <c r="U148" s="41"/>
      <c r="V148" s="41"/>
      <c r="W148" s="41"/>
      <c r="X148" s="41"/>
      <c r="Y148" s="41"/>
      <c r="Z148" s="41"/>
      <c r="AA148" s="41"/>
      <c r="AB148" s="41"/>
      <c r="AC148" s="41"/>
      <c r="AD148" s="41"/>
      <c r="AE148" s="41"/>
      <c r="AR148" s="226" t="s">
        <v>200</v>
      </c>
      <c r="AT148" s="226" t="s">
        <v>195</v>
      </c>
      <c r="AU148" s="226" t="s">
        <v>76</v>
      </c>
      <c r="AY148" s="20" t="s">
        <v>193</v>
      </c>
      <c r="BE148" s="227">
        <f>IF(N148="základní",J148,0)</f>
        <v>0</v>
      </c>
      <c r="BF148" s="227">
        <f>IF(N148="snížená",J148,0)</f>
        <v>0</v>
      </c>
      <c r="BG148" s="227">
        <f>IF(N148="zákl. přenesená",J148,0)</f>
        <v>0</v>
      </c>
      <c r="BH148" s="227">
        <f>IF(N148="sníž. přenesená",J148,0)</f>
        <v>0</v>
      </c>
      <c r="BI148" s="227">
        <f>IF(N148="nulová",J148,0)</f>
        <v>0</v>
      </c>
      <c r="BJ148" s="20" t="s">
        <v>76</v>
      </c>
      <c r="BK148" s="227">
        <f>ROUND(I148*H148,2)</f>
        <v>0</v>
      </c>
      <c r="BL148" s="20" t="s">
        <v>200</v>
      </c>
      <c r="BM148" s="226" t="s">
        <v>673</v>
      </c>
    </row>
    <row r="149" s="2" customFormat="1">
      <c r="A149" s="41"/>
      <c r="B149" s="42"/>
      <c r="C149" s="43"/>
      <c r="D149" s="228" t="s">
        <v>202</v>
      </c>
      <c r="E149" s="43"/>
      <c r="F149" s="229" t="s">
        <v>8255</v>
      </c>
      <c r="G149" s="43"/>
      <c r="H149" s="43"/>
      <c r="I149" s="230"/>
      <c r="J149" s="43"/>
      <c r="K149" s="43"/>
      <c r="L149" s="47"/>
      <c r="M149" s="295"/>
      <c r="N149" s="296"/>
      <c r="O149" s="297"/>
      <c r="P149" s="297"/>
      <c r="Q149" s="297"/>
      <c r="R149" s="297"/>
      <c r="S149" s="297"/>
      <c r="T149" s="298"/>
      <c r="U149" s="41"/>
      <c r="V149" s="41"/>
      <c r="W149" s="41"/>
      <c r="X149" s="41"/>
      <c r="Y149" s="41"/>
      <c r="Z149" s="41"/>
      <c r="AA149" s="41"/>
      <c r="AB149" s="41"/>
      <c r="AC149" s="41"/>
      <c r="AD149" s="41"/>
      <c r="AE149" s="41"/>
      <c r="AT149" s="20" t="s">
        <v>202</v>
      </c>
      <c r="AU149" s="20" t="s">
        <v>76</v>
      </c>
    </row>
    <row r="150" s="2" customFormat="1" ht="6.96" customHeight="1">
      <c r="A150" s="41"/>
      <c r="B150" s="62"/>
      <c r="C150" s="63"/>
      <c r="D150" s="63"/>
      <c r="E150" s="63"/>
      <c r="F150" s="63"/>
      <c r="G150" s="63"/>
      <c r="H150" s="63"/>
      <c r="I150" s="63"/>
      <c r="J150" s="63"/>
      <c r="K150" s="63"/>
      <c r="L150" s="47"/>
      <c r="M150" s="41"/>
      <c r="O150" s="41"/>
      <c r="P150" s="41"/>
      <c r="Q150" s="41"/>
      <c r="R150" s="41"/>
      <c r="S150" s="41"/>
      <c r="T150" s="41"/>
      <c r="U150" s="41"/>
      <c r="V150" s="41"/>
      <c r="W150" s="41"/>
      <c r="X150" s="41"/>
      <c r="Y150" s="41"/>
      <c r="Z150" s="41"/>
      <c r="AA150" s="41"/>
      <c r="AB150" s="41"/>
      <c r="AC150" s="41"/>
      <c r="AD150" s="41"/>
      <c r="AE150" s="41"/>
    </row>
  </sheetData>
  <sheetProtection sheet="1" autoFilter="0" formatColumns="0" formatRows="0" objects="1" scenarios="1" spinCount="100000" saltValue="UhTRzwmBEh2faZrXF3wQRRDLg8O039G0Kvd94MLx/0VD9rGWm4xHpwYa8OhUXjoKYKKFLEf8oUHs+8Ogxc6e8A==" hashValue="jTj0Mn7kz4gWvYDtQdsA7dy2NW9nsRT/G2+FPFz4ZVtRZYVtciIlrQHLMmddVg33NtAMXrhY4mrjfEBJFAh0+A==" algorithmName="SHA-512" password="97FE"/>
  <autoFilter ref="C87:K149"/>
  <mergeCells count="12">
    <mergeCell ref="E7:H7"/>
    <mergeCell ref="E9:H9"/>
    <mergeCell ref="E11:H11"/>
    <mergeCell ref="E20:H20"/>
    <mergeCell ref="E29:H29"/>
    <mergeCell ref="E50:H50"/>
    <mergeCell ref="E52:H52"/>
    <mergeCell ref="E54:H54"/>
    <mergeCell ref="E76:H76"/>
    <mergeCell ref="E78:H78"/>
    <mergeCell ref="E80:H80"/>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7.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134</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8946</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8947</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ROUND(J90,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ROUND((SUM(BE90:BE175)),  2)</f>
        <v>0</v>
      </c>
      <c r="G35" s="41"/>
      <c r="H35" s="41"/>
      <c r="I35" s="160">
        <v>0.20999999999999999</v>
      </c>
      <c r="J35" s="159">
        <f>ROUND(((SUM(BE90:BE175))*I35),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ROUND((SUM(BF90:BF175)),  2)</f>
        <v>0</v>
      </c>
      <c r="G36" s="41"/>
      <c r="H36" s="41"/>
      <c r="I36" s="160">
        <v>0.12</v>
      </c>
      <c r="J36" s="159">
        <f>ROUND(((SUM(BF90:BF175))*I36),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ROUND((SUM(BG90:BG175)),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ROUND((SUM(BH90:BH175)),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ROUND((SUM(BI90:BI175)),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8946</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D.1.4.1 - Užitková voda</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J90</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6188</v>
      </c>
      <c r="E64" s="180"/>
      <c r="F64" s="180"/>
      <c r="G64" s="180"/>
      <c r="H64" s="180"/>
      <c r="I64" s="180"/>
      <c r="J64" s="181">
        <f>J91</f>
        <v>0</v>
      </c>
      <c r="K64" s="178"/>
      <c r="L64" s="182"/>
      <c r="S64" s="9"/>
      <c r="T64" s="9"/>
      <c r="U64" s="9"/>
      <c r="V64" s="9"/>
      <c r="W64" s="9"/>
      <c r="X64" s="9"/>
      <c r="Y64" s="9"/>
      <c r="Z64" s="9"/>
      <c r="AA64" s="9"/>
      <c r="AB64" s="9"/>
      <c r="AC64" s="9"/>
      <c r="AD64" s="9"/>
      <c r="AE64" s="9"/>
    </row>
    <row r="65" s="9" customFormat="1" ht="24.96" customHeight="1">
      <c r="A65" s="9"/>
      <c r="B65" s="177"/>
      <c r="C65" s="178"/>
      <c r="D65" s="179" t="s">
        <v>6189</v>
      </c>
      <c r="E65" s="180"/>
      <c r="F65" s="180"/>
      <c r="G65" s="180"/>
      <c r="H65" s="180"/>
      <c r="I65" s="180"/>
      <c r="J65" s="181">
        <f>J142</f>
        <v>0</v>
      </c>
      <c r="K65" s="178"/>
      <c r="L65" s="182"/>
      <c r="S65" s="9"/>
      <c r="T65" s="9"/>
      <c r="U65" s="9"/>
      <c r="V65" s="9"/>
      <c r="W65" s="9"/>
      <c r="X65" s="9"/>
      <c r="Y65" s="9"/>
      <c r="Z65" s="9"/>
      <c r="AA65" s="9"/>
      <c r="AB65" s="9"/>
      <c r="AC65" s="9"/>
      <c r="AD65" s="9"/>
      <c r="AE65" s="9"/>
    </row>
    <row r="66" s="9" customFormat="1" ht="24.96" customHeight="1">
      <c r="A66" s="9"/>
      <c r="B66" s="177"/>
      <c r="C66" s="178"/>
      <c r="D66" s="179" t="s">
        <v>8948</v>
      </c>
      <c r="E66" s="180"/>
      <c r="F66" s="180"/>
      <c r="G66" s="180"/>
      <c r="H66" s="180"/>
      <c r="I66" s="180"/>
      <c r="J66" s="181">
        <f>J148</f>
        <v>0</v>
      </c>
      <c r="K66" s="178"/>
      <c r="L66" s="182"/>
      <c r="S66" s="9"/>
      <c r="T66" s="9"/>
      <c r="U66" s="9"/>
      <c r="V66" s="9"/>
      <c r="W66" s="9"/>
      <c r="X66" s="9"/>
      <c r="Y66" s="9"/>
      <c r="Z66" s="9"/>
      <c r="AA66" s="9"/>
      <c r="AB66" s="9"/>
      <c r="AC66" s="9"/>
      <c r="AD66" s="9"/>
      <c r="AE66" s="9"/>
    </row>
    <row r="67" s="9" customFormat="1" ht="24.96" customHeight="1">
      <c r="A67" s="9"/>
      <c r="B67" s="177"/>
      <c r="C67" s="178"/>
      <c r="D67" s="179" t="s">
        <v>8949</v>
      </c>
      <c r="E67" s="180"/>
      <c r="F67" s="180"/>
      <c r="G67" s="180"/>
      <c r="H67" s="180"/>
      <c r="I67" s="180"/>
      <c r="J67" s="181">
        <f>J154</f>
        <v>0</v>
      </c>
      <c r="K67" s="178"/>
      <c r="L67" s="182"/>
      <c r="S67" s="9"/>
      <c r="T67" s="9"/>
      <c r="U67" s="9"/>
      <c r="V67" s="9"/>
      <c r="W67" s="9"/>
      <c r="X67" s="9"/>
      <c r="Y67" s="9"/>
      <c r="Z67" s="9"/>
      <c r="AA67" s="9"/>
      <c r="AB67" s="9"/>
      <c r="AC67" s="9"/>
      <c r="AD67" s="9"/>
      <c r="AE67" s="9"/>
    </row>
    <row r="68" s="9" customFormat="1" ht="24.96" customHeight="1">
      <c r="A68" s="9"/>
      <c r="B68" s="177"/>
      <c r="C68" s="178"/>
      <c r="D68" s="179" t="s">
        <v>8950</v>
      </c>
      <c r="E68" s="180"/>
      <c r="F68" s="180"/>
      <c r="G68" s="180"/>
      <c r="H68" s="180"/>
      <c r="I68" s="180"/>
      <c r="J68" s="181">
        <f>J172</f>
        <v>0</v>
      </c>
      <c r="K68" s="178"/>
      <c r="L68" s="182"/>
      <c r="S68" s="9"/>
      <c r="T68" s="9"/>
      <c r="U68" s="9"/>
      <c r="V68" s="9"/>
      <c r="W68" s="9"/>
      <c r="X68" s="9"/>
      <c r="Y68" s="9"/>
      <c r="Z68" s="9"/>
      <c r="AA68" s="9"/>
      <c r="AB68" s="9"/>
      <c r="AC68" s="9"/>
      <c r="AD68" s="9"/>
      <c r="AE68" s="9"/>
    </row>
    <row r="69" s="2" customFormat="1" ht="21.84" customHeight="1">
      <c r="A69" s="41"/>
      <c r="B69" s="42"/>
      <c r="C69" s="43"/>
      <c r="D69" s="43"/>
      <c r="E69" s="43"/>
      <c r="F69" s="43"/>
      <c r="G69" s="43"/>
      <c r="H69" s="43"/>
      <c r="I69" s="43"/>
      <c r="J69" s="43"/>
      <c r="K69" s="43"/>
      <c r="L69" s="147"/>
      <c r="S69" s="41"/>
      <c r="T69" s="41"/>
      <c r="U69" s="41"/>
      <c r="V69" s="41"/>
      <c r="W69" s="41"/>
      <c r="X69" s="41"/>
      <c r="Y69" s="41"/>
      <c r="Z69" s="41"/>
      <c r="AA69" s="41"/>
      <c r="AB69" s="41"/>
      <c r="AC69" s="41"/>
      <c r="AD69" s="41"/>
      <c r="AE69" s="41"/>
    </row>
    <row r="70" s="2" customFormat="1" ht="6.96" customHeight="1">
      <c r="A70" s="41"/>
      <c r="B70" s="62"/>
      <c r="C70" s="63"/>
      <c r="D70" s="63"/>
      <c r="E70" s="63"/>
      <c r="F70" s="63"/>
      <c r="G70" s="63"/>
      <c r="H70" s="63"/>
      <c r="I70" s="63"/>
      <c r="J70" s="63"/>
      <c r="K70" s="63"/>
      <c r="L70" s="147"/>
      <c r="S70" s="41"/>
      <c r="T70" s="41"/>
      <c r="U70" s="41"/>
      <c r="V70" s="41"/>
      <c r="W70" s="41"/>
      <c r="X70" s="41"/>
      <c r="Y70" s="41"/>
      <c r="Z70" s="41"/>
      <c r="AA70" s="41"/>
      <c r="AB70" s="41"/>
      <c r="AC70" s="41"/>
      <c r="AD70" s="41"/>
      <c r="AE70" s="41"/>
    </row>
    <row r="74" s="2" customFormat="1" ht="6.96" customHeight="1">
      <c r="A74" s="41"/>
      <c r="B74" s="64"/>
      <c r="C74" s="65"/>
      <c r="D74" s="65"/>
      <c r="E74" s="65"/>
      <c r="F74" s="65"/>
      <c r="G74" s="65"/>
      <c r="H74" s="65"/>
      <c r="I74" s="65"/>
      <c r="J74" s="65"/>
      <c r="K74" s="65"/>
      <c r="L74" s="147"/>
      <c r="S74" s="41"/>
      <c r="T74" s="41"/>
      <c r="U74" s="41"/>
      <c r="V74" s="41"/>
      <c r="W74" s="41"/>
      <c r="X74" s="41"/>
      <c r="Y74" s="41"/>
      <c r="Z74" s="41"/>
      <c r="AA74" s="41"/>
      <c r="AB74" s="41"/>
      <c r="AC74" s="41"/>
      <c r="AD74" s="41"/>
      <c r="AE74" s="41"/>
    </row>
    <row r="75" s="2" customFormat="1" ht="24.96" customHeight="1">
      <c r="A75" s="41"/>
      <c r="B75" s="42"/>
      <c r="C75" s="26" t="s">
        <v>178</v>
      </c>
      <c r="D75" s="43"/>
      <c r="E75" s="43"/>
      <c r="F75" s="43"/>
      <c r="G75" s="43"/>
      <c r="H75" s="43"/>
      <c r="I75" s="43"/>
      <c r="J75" s="43"/>
      <c r="K75" s="43"/>
      <c r="L75" s="147"/>
      <c r="S75" s="41"/>
      <c r="T75" s="41"/>
      <c r="U75" s="41"/>
      <c r="V75" s="41"/>
      <c r="W75" s="41"/>
      <c r="X75" s="41"/>
      <c r="Y75" s="41"/>
      <c r="Z75" s="41"/>
      <c r="AA75" s="41"/>
      <c r="AB75" s="41"/>
      <c r="AC75" s="41"/>
      <c r="AD75" s="41"/>
      <c r="AE75" s="41"/>
    </row>
    <row r="76" s="2" customFormat="1" ht="6.96" customHeight="1">
      <c r="A76" s="41"/>
      <c r="B76" s="42"/>
      <c r="C76" s="43"/>
      <c r="D76" s="43"/>
      <c r="E76" s="43"/>
      <c r="F76" s="43"/>
      <c r="G76" s="43"/>
      <c r="H76" s="43"/>
      <c r="I76" s="43"/>
      <c r="J76" s="43"/>
      <c r="K76" s="43"/>
      <c r="L76" s="147"/>
      <c r="S76" s="41"/>
      <c r="T76" s="41"/>
      <c r="U76" s="41"/>
      <c r="V76" s="41"/>
      <c r="W76" s="41"/>
      <c r="X76" s="41"/>
      <c r="Y76" s="41"/>
      <c r="Z76" s="41"/>
      <c r="AA76" s="41"/>
      <c r="AB76" s="41"/>
      <c r="AC76" s="41"/>
      <c r="AD76" s="41"/>
      <c r="AE76" s="41"/>
    </row>
    <row r="77" s="2" customFormat="1" ht="12" customHeight="1">
      <c r="A77" s="41"/>
      <c r="B77" s="42"/>
      <c r="C77" s="35" t="s">
        <v>16</v>
      </c>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16.5" customHeight="1">
      <c r="A78" s="41"/>
      <c r="B78" s="42"/>
      <c r="C78" s="43"/>
      <c r="D78" s="43"/>
      <c r="E78" s="172" t="str">
        <f>E7</f>
        <v>Tělocvična ZŠ TGM Poděbrady</v>
      </c>
      <c r="F78" s="35"/>
      <c r="G78" s="35"/>
      <c r="H78" s="35"/>
      <c r="I78" s="43"/>
      <c r="J78" s="43"/>
      <c r="K78" s="43"/>
      <c r="L78" s="147"/>
      <c r="S78" s="41"/>
      <c r="T78" s="41"/>
      <c r="U78" s="41"/>
      <c r="V78" s="41"/>
      <c r="W78" s="41"/>
      <c r="X78" s="41"/>
      <c r="Y78" s="41"/>
      <c r="Z78" s="41"/>
      <c r="AA78" s="41"/>
      <c r="AB78" s="41"/>
      <c r="AC78" s="41"/>
      <c r="AD78" s="41"/>
      <c r="AE78" s="41"/>
    </row>
    <row r="79" s="1" customFormat="1" ht="12" customHeight="1">
      <c r="B79" s="24"/>
      <c r="C79" s="35" t="s">
        <v>153</v>
      </c>
      <c r="D79" s="25"/>
      <c r="E79" s="25"/>
      <c r="F79" s="25"/>
      <c r="G79" s="25"/>
      <c r="H79" s="25"/>
      <c r="I79" s="25"/>
      <c r="J79" s="25"/>
      <c r="K79" s="25"/>
      <c r="L79" s="23"/>
    </row>
    <row r="80" s="2" customFormat="1" ht="16.5" customHeight="1">
      <c r="A80" s="41"/>
      <c r="B80" s="42"/>
      <c r="C80" s="43"/>
      <c r="D80" s="43"/>
      <c r="E80" s="172" t="s">
        <v>8946</v>
      </c>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155</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72" t="str">
        <f>E11</f>
        <v>D.1.4.1 - Užitková voda</v>
      </c>
      <c r="F82" s="43"/>
      <c r="G82" s="43"/>
      <c r="H82" s="43"/>
      <c r="I82" s="43"/>
      <c r="J82" s="43"/>
      <c r="K82" s="43"/>
      <c r="L82" s="147"/>
      <c r="S82" s="41"/>
      <c r="T82" s="41"/>
      <c r="U82" s="41"/>
      <c r="V82" s="41"/>
      <c r="W82" s="41"/>
      <c r="X82" s="41"/>
      <c r="Y82" s="41"/>
      <c r="Z82" s="41"/>
      <c r="AA82" s="41"/>
      <c r="AB82" s="41"/>
      <c r="AC82" s="41"/>
      <c r="AD82" s="41"/>
      <c r="AE82" s="41"/>
    </row>
    <row r="83" s="2" customFormat="1" ht="6.96" customHeight="1">
      <c r="A83" s="41"/>
      <c r="B83" s="42"/>
      <c r="C83" s="43"/>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12" customHeight="1">
      <c r="A84" s="41"/>
      <c r="B84" s="42"/>
      <c r="C84" s="35" t="s">
        <v>21</v>
      </c>
      <c r="D84" s="43"/>
      <c r="E84" s="43"/>
      <c r="F84" s="30" t="str">
        <f>F14</f>
        <v xml:space="preserve"> </v>
      </c>
      <c r="G84" s="43"/>
      <c r="H84" s="43"/>
      <c r="I84" s="35" t="s">
        <v>23</v>
      </c>
      <c r="J84" s="75" t="str">
        <f>IF(J14="","",J14)</f>
        <v>26. 2. 2026</v>
      </c>
      <c r="K84" s="43"/>
      <c r="L84" s="147"/>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5.15" customHeight="1">
      <c r="A86" s="41"/>
      <c r="B86" s="42"/>
      <c r="C86" s="35" t="s">
        <v>25</v>
      </c>
      <c r="D86" s="43"/>
      <c r="E86" s="43"/>
      <c r="F86" s="30" t="str">
        <f>E17</f>
        <v xml:space="preserve"> </v>
      </c>
      <c r="G86" s="43"/>
      <c r="H86" s="43"/>
      <c r="I86" s="35" t="s">
        <v>30</v>
      </c>
      <c r="J86" s="39" t="str">
        <f>E23</f>
        <v xml:space="preserve"> </v>
      </c>
      <c r="K86" s="43"/>
      <c r="L86" s="147"/>
      <c r="S86" s="41"/>
      <c r="T86" s="41"/>
      <c r="U86" s="41"/>
      <c r="V86" s="41"/>
      <c r="W86" s="41"/>
      <c r="X86" s="41"/>
      <c r="Y86" s="41"/>
      <c r="Z86" s="41"/>
      <c r="AA86" s="41"/>
      <c r="AB86" s="41"/>
      <c r="AC86" s="41"/>
      <c r="AD86" s="41"/>
      <c r="AE86" s="41"/>
    </row>
    <row r="87" s="2" customFormat="1" ht="15.15" customHeight="1">
      <c r="A87" s="41"/>
      <c r="B87" s="42"/>
      <c r="C87" s="35" t="s">
        <v>28</v>
      </c>
      <c r="D87" s="43"/>
      <c r="E87" s="43"/>
      <c r="F87" s="30" t="str">
        <f>IF(E20="","",E20)</f>
        <v>Vyplň údaj</v>
      </c>
      <c r="G87" s="43"/>
      <c r="H87" s="43"/>
      <c r="I87" s="35" t="s">
        <v>32</v>
      </c>
      <c r="J87" s="39" t="str">
        <f>E26</f>
        <v xml:space="preserve"> </v>
      </c>
      <c r="K87" s="43"/>
      <c r="L87" s="147"/>
      <c r="S87" s="41"/>
      <c r="T87" s="41"/>
      <c r="U87" s="41"/>
      <c r="V87" s="41"/>
      <c r="W87" s="41"/>
      <c r="X87" s="41"/>
      <c r="Y87" s="41"/>
      <c r="Z87" s="41"/>
      <c r="AA87" s="41"/>
      <c r="AB87" s="41"/>
      <c r="AC87" s="41"/>
      <c r="AD87" s="41"/>
      <c r="AE87" s="41"/>
    </row>
    <row r="88" s="2" customFormat="1" ht="10.32" customHeight="1">
      <c r="A88" s="41"/>
      <c r="B88" s="42"/>
      <c r="C88" s="43"/>
      <c r="D88" s="43"/>
      <c r="E88" s="43"/>
      <c r="F88" s="43"/>
      <c r="G88" s="43"/>
      <c r="H88" s="43"/>
      <c r="I88" s="43"/>
      <c r="J88" s="43"/>
      <c r="K88" s="43"/>
      <c r="L88" s="147"/>
      <c r="S88" s="41"/>
      <c r="T88" s="41"/>
      <c r="U88" s="41"/>
      <c r="V88" s="41"/>
      <c r="W88" s="41"/>
      <c r="X88" s="41"/>
      <c r="Y88" s="41"/>
      <c r="Z88" s="41"/>
      <c r="AA88" s="41"/>
      <c r="AB88" s="41"/>
      <c r="AC88" s="41"/>
      <c r="AD88" s="41"/>
      <c r="AE88" s="41"/>
    </row>
    <row r="89" s="11" customFormat="1" ht="29.28" customHeight="1">
      <c r="A89" s="188"/>
      <c r="B89" s="189"/>
      <c r="C89" s="190" t="s">
        <v>179</v>
      </c>
      <c r="D89" s="191" t="s">
        <v>54</v>
      </c>
      <c r="E89" s="191" t="s">
        <v>50</v>
      </c>
      <c r="F89" s="191" t="s">
        <v>51</v>
      </c>
      <c r="G89" s="191" t="s">
        <v>180</v>
      </c>
      <c r="H89" s="191" t="s">
        <v>181</v>
      </c>
      <c r="I89" s="191" t="s">
        <v>182</v>
      </c>
      <c r="J89" s="191" t="s">
        <v>159</v>
      </c>
      <c r="K89" s="192" t="s">
        <v>183</v>
      </c>
      <c r="L89" s="193"/>
      <c r="M89" s="95" t="s">
        <v>19</v>
      </c>
      <c r="N89" s="96" t="s">
        <v>39</v>
      </c>
      <c r="O89" s="96" t="s">
        <v>184</v>
      </c>
      <c r="P89" s="96" t="s">
        <v>185</v>
      </c>
      <c r="Q89" s="96" t="s">
        <v>186</v>
      </c>
      <c r="R89" s="96" t="s">
        <v>187</v>
      </c>
      <c r="S89" s="96" t="s">
        <v>188</v>
      </c>
      <c r="T89" s="97" t="s">
        <v>189</v>
      </c>
      <c r="U89" s="188"/>
      <c r="V89" s="188"/>
      <c r="W89" s="188"/>
      <c r="X89" s="188"/>
      <c r="Y89" s="188"/>
      <c r="Z89" s="188"/>
      <c r="AA89" s="188"/>
      <c r="AB89" s="188"/>
      <c r="AC89" s="188"/>
      <c r="AD89" s="188"/>
      <c r="AE89" s="188"/>
    </row>
    <row r="90" s="2" customFormat="1" ht="22.8" customHeight="1">
      <c r="A90" s="41"/>
      <c r="B90" s="42"/>
      <c r="C90" s="102" t="s">
        <v>190</v>
      </c>
      <c r="D90" s="43"/>
      <c r="E90" s="43"/>
      <c r="F90" s="43"/>
      <c r="G90" s="43"/>
      <c r="H90" s="43"/>
      <c r="I90" s="43"/>
      <c r="J90" s="194">
        <f>BK90</f>
        <v>0</v>
      </c>
      <c r="K90" s="43"/>
      <c r="L90" s="47"/>
      <c r="M90" s="98"/>
      <c r="N90" s="195"/>
      <c r="O90" s="99"/>
      <c r="P90" s="196">
        <f>P91+P142+P148+P154+P172</f>
        <v>0</v>
      </c>
      <c r="Q90" s="99"/>
      <c r="R90" s="196">
        <f>R91+R142+R148+R154+R172</f>
        <v>0</v>
      </c>
      <c r="S90" s="99"/>
      <c r="T90" s="197">
        <f>T91+T142+T148+T154+T172</f>
        <v>0</v>
      </c>
      <c r="U90" s="41"/>
      <c r="V90" s="41"/>
      <c r="W90" s="41"/>
      <c r="X90" s="41"/>
      <c r="Y90" s="41"/>
      <c r="Z90" s="41"/>
      <c r="AA90" s="41"/>
      <c r="AB90" s="41"/>
      <c r="AC90" s="41"/>
      <c r="AD90" s="41"/>
      <c r="AE90" s="41"/>
      <c r="AT90" s="20" t="s">
        <v>68</v>
      </c>
      <c r="AU90" s="20" t="s">
        <v>160</v>
      </c>
      <c r="BK90" s="198">
        <f>BK91+BK142+BK148+BK154+BK172</f>
        <v>0</v>
      </c>
    </row>
    <row r="91" s="12" customFormat="1" ht="25.92" customHeight="1">
      <c r="A91" s="12"/>
      <c r="B91" s="199"/>
      <c r="C91" s="200"/>
      <c r="D91" s="201" t="s">
        <v>68</v>
      </c>
      <c r="E91" s="202" t="s">
        <v>76</v>
      </c>
      <c r="F91" s="202" t="s">
        <v>194</v>
      </c>
      <c r="G91" s="200"/>
      <c r="H91" s="200"/>
      <c r="I91" s="203"/>
      <c r="J91" s="204">
        <f>BK91</f>
        <v>0</v>
      </c>
      <c r="K91" s="200"/>
      <c r="L91" s="205"/>
      <c r="M91" s="206"/>
      <c r="N91" s="207"/>
      <c r="O91" s="207"/>
      <c r="P91" s="208">
        <f>SUM(P92:P141)</f>
        <v>0</v>
      </c>
      <c r="Q91" s="207"/>
      <c r="R91" s="208">
        <f>SUM(R92:R141)</f>
        <v>0</v>
      </c>
      <c r="S91" s="207"/>
      <c r="T91" s="209">
        <f>SUM(T92:T141)</f>
        <v>0</v>
      </c>
      <c r="U91" s="12"/>
      <c r="V91" s="12"/>
      <c r="W91" s="12"/>
      <c r="X91" s="12"/>
      <c r="Y91" s="12"/>
      <c r="Z91" s="12"/>
      <c r="AA91" s="12"/>
      <c r="AB91" s="12"/>
      <c r="AC91" s="12"/>
      <c r="AD91" s="12"/>
      <c r="AE91" s="12"/>
      <c r="AR91" s="210" t="s">
        <v>76</v>
      </c>
      <c r="AT91" s="211" t="s">
        <v>68</v>
      </c>
      <c r="AU91" s="211" t="s">
        <v>69</v>
      </c>
      <c r="AY91" s="210" t="s">
        <v>193</v>
      </c>
      <c r="BK91" s="212">
        <f>SUM(BK92:BK141)</f>
        <v>0</v>
      </c>
    </row>
    <row r="92" s="2" customFormat="1" ht="16.5" customHeight="1">
      <c r="A92" s="41"/>
      <c r="B92" s="42"/>
      <c r="C92" s="215" t="s">
        <v>76</v>
      </c>
      <c r="D92" s="215" t="s">
        <v>195</v>
      </c>
      <c r="E92" s="216" t="s">
        <v>8951</v>
      </c>
      <c r="F92" s="217" t="s">
        <v>8952</v>
      </c>
      <c r="G92" s="218" t="s">
        <v>198</v>
      </c>
      <c r="H92" s="219">
        <v>9.1799999999999997</v>
      </c>
      <c r="I92" s="220"/>
      <c r="J92" s="221">
        <f>ROUND(I92*H92,2)</f>
        <v>0</v>
      </c>
      <c r="K92" s="217" t="s">
        <v>19</v>
      </c>
      <c r="L92" s="47"/>
      <c r="M92" s="222" t="s">
        <v>19</v>
      </c>
      <c r="N92" s="223" t="s">
        <v>40</v>
      </c>
      <c r="O92" s="87"/>
      <c r="P92" s="224">
        <f>O92*H92</f>
        <v>0</v>
      </c>
      <c r="Q92" s="224">
        <v>0</v>
      </c>
      <c r="R92" s="224">
        <f>Q92*H92</f>
        <v>0</v>
      </c>
      <c r="S92" s="224">
        <v>0</v>
      </c>
      <c r="T92" s="225">
        <f>S92*H92</f>
        <v>0</v>
      </c>
      <c r="U92" s="41"/>
      <c r="V92" s="41"/>
      <c r="W92" s="41"/>
      <c r="X92" s="41"/>
      <c r="Y92" s="41"/>
      <c r="Z92" s="41"/>
      <c r="AA92" s="41"/>
      <c r="AB92" s="41"/>
      <c r="AC92" s="41"/>
      <c r="AD92" s="41"/>
      <c r="AE92" s="41"/>
      <c r="AR92" s="226" t="s">
        <v>200</v>
      </c>
      <c r="AT92" s="226" t="s">
        <v>195</v>
      </c>
      <c r="AU92" s="226" t="s">
        <v>76</v>
      </c>
      <c r="AY92" s="20" t="s">
        <v>193</v>
      </c>
      <c r="BE92" s="227">
        <f>IF(N92="základní",J92,0)</f>
        <v>0</v>
      </c>
      <c r="BF92" s="227">
        <f>IF(N92="snížená",J92,0)</f>
        <v>0</v>
      </c>
      <c r="BG92" s="227">
        <f>IF(N92="zákl. přenesená",J92,0)</f>
        <v>0</v>
      </c>
      <c r="BH92" s="227">
        <f>IF(N92="sníž. přenesená",J92,0)</f>
        <v>0</v>
      </c>
      <c r="BI92" s="227">
        <f>IF(N92="nulová",J92,0)</f>
        <v>0</v>
      </c>
      <c r="BJ92" s="20" t="s">
        <v>76</v>
      </c>
      <c r="BK92" s="227">
        <f>ROUND(I92*H92,2)</f>
        <v>0</v>
      </c>
      <c r="BL92" s="20" t="s">
        <v>200</v>
      </c>
      <c r="BM92" s="226" t="s">
        <v>78</v>
      </c>
    </row>
    <row r="93" s="2" customFormat="1">
      <c r="A93" s="41"/>
      <c r="B93" s="42"/>
      <c r="C93" s="43"/>
      <c r="D93" s="228" t="s">
        <v>202</v>
      </c>
      <c r="E93" s="43"/>
      <c r="F93" s="229" t="s">
        <v>8952</v>
      </c>
      <c r="G93" s="43"/>
      <c r="H93" s="43"/>
      <c r="I93" s="230"/>
      <c r="J93" s="43"/>
      <c r="K93" s="43"/>
      <c r="L93" s="47"/>
      <c r="M93" s="231"/>
      <c r="N93" s="232"/>
      <c r="O93" s="87"/>
      <c r="P93" s="87"/>
      <c r="Q93" s="87"/>
      <c r="R93" s="87"/>
      <c r="S93" s="87"/>
      <c r="T93" s="88"/>
      <c r="U93" s="41"/>
      <c r="V93" s="41"/>
      <c r="W93" s="41"/>
      <c r="X93" s="41"/>
      <c r="Y93" s="41"/>
      <c r="Z93" s="41"/>
      <c r="AA93" s="41"/>
      <c r="AB93" s="41"/>
      <c r="AC93" s="41"/>
      <c r="AD93" s="41"/>
      <c r="AE93" s="41"/>
      <c r="AT93" s="20" t="s">
        <v>202</v>
      </c>
      <c r="AU93" s="20" t="s">
        <v>76</v>
      </c>
    </row>
    <row r="94" s="2" customFormat="1">
      <c r="A94" s="41"/>
      <c r="B94" s="42"/>
      <c r="C94" s="43"/>
      <c r="D94" s="228" t="s">
        <v>1221</v>
      </c>
      <c r="E94" s="43"/>
      <c r="F94" s="270" t="s">
        <v>6203</v>
      </c>
      <c r="G94" s="43"/>
      <c r="H94" s="43"/>
      <c r="I94" s="230"/>
      <c r="J94" s="43"/>
      <c r="K94" s="43"/>
      <c r="L94" s="47"/>
      <c r="M94" s="231"/>
      <c r="N94" s="232"/>
      <c r="O94" s="87"/>
      <c r="P94" s="87"/>
      <c r="Q94" s="87"/>
      <c r="R94" s="87"/>
      <c r="S94" s="87"/>
      <c r="T94" s="88"/>
      <c r="U94" s="41"/>
      <c r="V94" s="41"/>
      <c r="W94" s="41"/>
      <c r="X94" s="41"/>
      <c r="Y94" s="41"/>
      <c r="Z94" s="41"/>
      <c r="AA94" s="41"/>
      <c r="AB94" s="41"/>
      <c r="AC94" s="41"/>
      <c r="AD94" s="41"/>
      <c r="AE94" s="41"/>
      <c r="AT94" s="20" t="s">
        <v>1221</v>
      </c>
      <c r="AU94" s="20" t="s">
        <v>76</v>
      </c>
    </row>
    <row r="95" s="14" customFormat="1">
      <c r="A95" s="14"/>
      <c r="B95" s="245"/>
      <c r="C95" s="246"/>
      <c r="D95" s="228" t="s">
        <v>206</v>
      </c>
      <c r="E95" s="247" t="s">
        <v>19</v>
      </c>
      <c r="F95" s="248" t="s">
        <v>8953</v>
      </c>
      <c r="G95" s="246"/>
      <c r="H95" s="249">
        <v>9.1799999999999997</v>
      </c>
      <c r="I95" s="250"/>
      <c r="J95" s="246"/>
      <c r="K95" s="246"/>
      <c r="L95" s="251"/>
      <c r="M95" s="252"/>
      <c r="N95" s="253"/>
      <c r="O95" s="253"/>
      <c r="P95" s="253"/>
      <c r="Q95" s="253"/>
      <c r="R95" s="253"/>
      <c r="S95" s="253"/>
      <c r="T95" s="254"/>
      <c r="U95" s="14"/>
      <c r="V95" s="14"/>
      <c r="W95" s="14"/>
      <c r="X95" s="14"/>
      <c r="Y95" s="14"/>
      <c r="Z95" s="14"/>
      <c r="AA95" s="14"/>
      <c r="AB95" s="14"/>
      <c r="AC95" s="14"/>
      <c r="AD95" s="14"/>
      <c r="AE95" s="14"/>
      <c r="AT95" s="255" t="s">
        <v>206</v>
      </c>
      <c r="AU95" s="255" t="s">
        <v>76</v>
      </c>
      <c r="AV95" s="14" t="s">
        <v>78</v>
      </c>
      <c r="AW95" s="14" t="s">
        <v>31</v>
      </c>
      <c r="AX95" s="14" t="s">
        <v>69</v>
      </c>
      <c r="AY95" s="255" t="s">
        <v>193</v>
      </c>
    </row>
    <row r="96" s="15" customFormat="1">
      <c r="A96" s="15"/>
      <c r="B96" s="256"/>
      <c r="C96" s="257"/>
      <c r="D96" s="228" t="s">
        <v>206</v>
      </c>
      <c r="E96" s="258" t="s">
        <v>19</v>
      </c>
      <c r="F96" s="259" t="s">
        <v>218</v>
      </c>
      <c r="G96" s="257"/>
      <c r="H96" s="260">
        <v>9.1799999999999997</v>
      </c>
      <c r="I96" s="261"/>
      <c r="J96" s="257"/>
      <c r="K96" s="257"/>
      <c r="L96" s="262"/>
      <c r="M96" s="263"/>
      <c r="N96" s="264"/>
      <c r="O96" s="264"/>
      <c r="P96" s="264"/>
      <c r="Q96" s="264"/>
      <c r="R96" s="264"/>
      <c r="S96" s="264"/>
      <c r="T96" s="265"/>
      <c r="U96" s="15"/>
      <c r="V96" s="15"/>
      <c r="W96" s="15"/>
      <c r="X96" s="15"/>
      <c r="Y96" s="15"/>
      <c r="Z96" s="15"/>
      <c r="AA96" s="15"/>
      <c r="AB96" s="15"/>
      <c r="AC96" s="15"/>
      <c r="AD96" s="15"/>
      <c r="AE96" s="15"/>
      <c r="AT96" s="266" t="s">
        <v>206</v>
      </c>
      <c r="AU96" s="266" t="s">
        <v>76</v>
      </c>
      <c r="AV96" s="15" t="s">
        <v>200</v>
      </c>
      <c r="AW96" s="15" t="s">
        <v>31</v>
      </c>
      <c r="AX96" s="15" t="s">
        <v>76</v>
      </c>
      <c r="AY96" s="266" t="s">
        <v>193</v>
      </c>
    </row>
    <row r="97" s="2" customFormat="1" ht="16.5" customHeight="1">
      <c r="A97" s="41"/>
      <c r="B97" s="42"/>
      <c r="C97" s="215" t="s">
        <v>78</v>
      </c>
      <c r="D97" s="215" t="s">
        <v>195</v>
      </c>
      <c r="E97" s="216" t="s">
        <v>6204</v>
      </c>
      <c r="F97" s="217" t="s">
        <v>6205</v>
      </c>
      <c r="G97" s="218" t="s">
        <v>198</v>
      </c>
      <c r="H97" s="219">
        <v>4.5899999999999999</v>
      </c>
      <c r="I97" s="220"/>
      <c r="J97" s="221">
        <f>ROUND(I97*H97,2)</f>
        <v>0</v>
      </c>
      <c r="K97" s="217" t="s">
        <v>19</v>
      </c>
      <c r="L97" s="47"/>
      <c r="M97" s="222" t="s">
        <v>19</v>
      </c>
      <c r="N97" s="223" t="s">
        <v>40</v>
      </c>
      <c r="O97" s="87"/>
      <c r="P97" s="224">
        <f>O97*H97</f>
        <v>0</v>
      </c>
      <c r="Q97" s="224">
        <v>0</v>
      </c>
      <c r="R97" s="224">
        <f>Q97*H97</f>
        <v>0</v>
      </c>
      <c r="S97" s="224">
        <v>0</v>
      </c>
      <c r="T97" s="225">
        <f>S97*H97</f>
        <v>0</v>
      </c>
      <c r="U97" s="41"/>
      <c r="V97" s="41"/>
      <c r="W97" s="41"/>
      <c r="X97" s="41"/>
      <c r="Y97" s="41"/>
      <c r="Z97" s="41"/>
      <c r="AA97" s="41"/>
      <c r="AB97" s="41"/>
      <c r="AC97" s="41"/>
      <c r="AD97" s="41"/>
      <c r="AE97" s="41"/>
      <c r="AR97" s="226" t="s">
        <v>200</v>
      </c>
      <c r="AT97" s="226" t="s">
        <v>195</v>
      </c>
      <c r="AU97" s="226" t="s">
        <v>76</v>
      </c>
      <c r="AY97" s="20" t="s">
        <v>193</v>
      </c>
      <c r="BE97" s="227">
        <f>IF(N97="základní",J97,0)</f>
        <v>0</v>
      </c>
      <c r="BF97" s="227">
        <f>IF(N97="snížená",J97,0)</f>
        <v>0</v>
      </c>
      <c r="BG97" s="227">
        <f>IF(N97="zákl. přenesená",J97,0)</f>
        <v>0</v>
      </c>
      <c r="BH97" s="227">
        <f>IF(N97="sníž. přenesená",J97,0)</f>
        <v>0</v>
      </c>
      <c r="BI97" s="227">
        <f>IF(N97="nulová",J97,0)</f>
        <v>0</v>
      </c>
      <c r="BJ97" s="20" t="s">
        <v>76</v>
      </c>
      <c r="BK97" s="227">
        <f>ROUND(I97*H97,2)</f>
        <v>0</v>
      </c>
      <c r="BL97" s="20" t="s">
        <v>200</v>
      </c>
      <c r="BM97" s="226" t="s">
        <v>200</v>
      </c>
    </row>
    <row r="98" s="2" customFormat="1">
      <c r="A98" s="41"/>
      <c r="B98" s="42"/>
      <c r="C98" s="43"/>
      <c r="D98" s="228" t="s">
        <v>202</v>
      </c>
      <c r="E98" s="43"/>
      <c r="F98" s="229" t="s">
        <v>6205</v>
      </c>
      <c r="G98" s="43"/>
      <c r="H98" s="43"/>
      <c r="I98" s="230"/>
      <c r="J98" s="43"/>
      <c r="K98" s="43"/>
      <c r="L98" s="47"/>
      <c r="M98" s="231"/>
      <c r="N98" s="232"/>
      <c r="O98" s="87"/>
      <c r="P98" s="87"/>
      <c r="Q98" s="87"/>
      <c r="R98" s="87"/>
      <c r="S98" s="87"/>
      <c r="T98" s="88"/>
      <c r="U98" s="41"/>
      <c r="V98" s="41"/>
      <c r="W98" s="41"/>
      <c r="X98" s="41"/>
      <c r="Y98" s="41"/>
      <c r="Z98" s="41"/>
      <c r="AA98" s="41"/>
      <c r="AB98" s="41"/>
      <c r="AC98" s="41"/>
      <c r="AD98" s="41"/>
      <c r="AE98" s="41"/>
      <c r="AT98" s="20" t="s">
        <v>202</v>
      </c>
      <c r="AU98" s="20" t="s">
        <v>76</v>
      </c>
    </row>
    <row r="99" s="2" customFormat="1">
      <c r="A99" s="41"/>
      <c r="B99" s="42"/>
      <c r="C99" s="43"/>
      <c r="D99" s="228" t="s">
        <v>1221</v>
      </c>
      <c r="E99" s="43"/>
      <c r="F99" s="270" t="s">
        <v>6203</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1221</v>
      </c>
      <c r="AU99" s="20" t="s">
        <v>76</v>
      </c>
    </row>
    <row r="100" s="13" customFormat="1">
      <c r="A100" s="13"/>
      <c r="B100" s="235"/>
      <c r="C100" s="236"/>
      <c r="D100" s="228" t="s">
        <v>206</v>
      </c>
      <c r="E100" s="237" t="s">
        <v>19</v>
      </c>
      <c r="F100" s="238" t="s">
        <v>8954</v>
      </c>
      <c r="G100" s="236"/>
      <c r="H100" s="237" t="s">
        <v>19</v>
      </c>
      <c r="I100" s="239"/>
      <c r="J100" s="236"/>
      <c r="K100" s="236"/>
      <c r="L100" s="240"/>
      <c r="M100" s="241"/>
      <c r="N100" s="242"/>
      <c r="O100" s="242"/>
      <c r="P100" s="242"/>
      <c r="Q100" s="242"/>
      <c r="R100" s="242"/>
      <c r="S100" s="242"/>
      <c r="T100" s="243"/>
      <c r="U100" s="13"/>
      <c r="V100" s="13"/>
      <c r="W100" s="13"/>
      <c r="X100" s="13"/>
      <c r="Y100" s="13"/>
      <c r="Z100" s="13"/>
      <c r="AA100" s="13"/>
      <c r="AB100" s="13"/>
      <c r="AC100" s="13"/>
      <c r="AD100" s="13"/>
      <c r="AE100" s="13"/>
      <c r="AT100" s="244" t="s">
        <v>206</v>
      </c>
      <c r="AU100" s="244" t="s">
        <v>76</v>
      </c>
      <c r="AV100" s="13" t="s">
        <v>76</v>
      </c>
      <c r="AW100" s="13" t="s">
        <v>31</v>
      </c>
      <c r="AX100" s="13" t="s">
        <v>69</v>
      </c>
      <c r="AY100" s="244" t="s">
        <v>193</v>
      </c>
    </row>
    <row r="101" s="14" customFormat="1">
      <c r="A101" s="14"/>
      <c r="B101" s="245"/>
      <c r="C101" s="246"/>
      <c r="D101" s="228" t="s">
        <v>206</v>
      </c>
      <c r="E101" s="247" t="s">
        <v>19</v>
      </c>
      <c r="F101" s="248" t="s">
        <v>8955</v>
      </c>
      <c r="G101" s="246"/>
      <c r="H101" s="249">
        <v>4.5899999999999999</v>
      </c>
      <c r="I101" s="250"/>
      <c r="J101" s="246"/>
      <c r="K101" s="246"/>
      <c r="L101" s="251"/>
      <c r="M101" s="252"/>
      <c r="N101" s="253"/>
      <c r="O101" s="253"/>
      <c r="P101" s="253"/>
      <c r="Q101" s="253"/>
      <c r="R101" s="253"/>
      <c r="S101" s="253"/>
      <c r="T101" s="254"/>
      <c r="U101" s="14"/>
      <c r="V101" s="14"/>
      <c r="W101" s="14"/>
      <c r="X101" s="14"/>
      <c r="Y101" s="14"/>
      <c r="Z101" s="14"/>
      <c r="AA101" s="14"/>
      <c r="AB101" s="14"/>
      <c r="AC101" s="14"/>
      <c r="AD101" s="14"/>
      <c r="AE101" s="14"/>
      <c r="AT101" s="255" t="s">
        <v>206</v>
      </c>
      <c r="AU101" s="255" t="s">
        <v>76</v>
      </c>
      <c r="AV101" s="14" t="s">
        <v>78</v>
      </c>
      <c r="AW101" s="14" t="s">
        <v>31</v>
      </c>
      <c r="AX101" s="14" t="s">
        <v>76</v>
      </c>
      <c r="AY101" s="255" t="s">
        <v>193</v>
      </c>
    </row>
    <row r="102" s="2" customFormat="1" ht="16.5" customHeight="1">
      <c r="A102" s="41"/>
      <c r="B102" s="42"/>
      <c r="C102" s="215" t="s">
        <v>219</v>
      </c>
      <c r="D102" s="215" t="s">
        <v>195</v>
      </c>
      <c r="E102" s="216" t="s">
        <v>8956</v>
      </c>
      <c r="F102" s="217" t="s">
        <v>8957</v>
      </c>
      <c r="G102" s="218" t="s">
        <v>258</v>
      </c>
      <c r="H102" s="219">
        <v>22.949999999999999</v>
      </c>
      <c r="I102" s="220"/>
      <c r="J102" s="221">
        <f>ROUND(I102*H102,2)</f>
        <v>0</v>
      </c>
      <c r="K102" s="217" t="s">
        <v>19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200</v>
      </c>
      <c r="AT102" s="226" t="s">
        <v>195</v>
      </c>
      <c r="AU102" s="226" t="s">
        <v>76</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200</v>
      </c>
      <c r="BM102" s="226" t="s">
        <v>237</v>
      </c>
    </row>
    <row r="103" s="2" customFormat="1">
      <c r="A103" s="41"/>
      <c r="B103" s="42"/>
      <c r="C103" s="43"/>
      <c r="D103" s="228" t="s">
        <v>202</v>
      </c>
      <c r="E103" s="43"/>
      <c r="F103" s="229" t="s">
        <v>8958</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76</v>
      </c>
    </row>
    <row r="104" s="2" customFormat="1">
      <c r="A104" s="41"/>
      <c r="B104" s="42"/>
      <c r="C104" s="43"/>
      <c r="D104" s="228" t="s">
        <v>1221</v>
      </c>
      <c r="E104" s="43"/>
      <c r="F104" s="270" t="s">
        <v>8959</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1221</v>
      </c>
      <c r="AU104" s="20" t="s">
        <v>76</v>
      </c>
    </row>
    <row r="105" s="14" customFormat="1">
      <c r="A105" s="14"/>
      <c r="B105" s="245"/>
      <c r="C105" s="246"/>
      <c r="D105" s="228" t="s">
        <v>206</v>
      </c>
      <c r="E105" s="247" t="s">
        <v>19</v>
      </c>
      <c r="F105" s="248" t="s">
        <v>8960</v>
      </c>
      <c r="G105" s="246"/>
      <c r="H105" s="249">
        <v>22.949999999999999</v>
      </c>
      <c r="I105" s="250"/>
      <c r="J105" s="246"/>
      <c r="K105" s="246"/>
      <c r="L105" s="251"/>
      <c r="M105" s="252"/>
      <c r="N105" s="253"/>
      <c r="O105" s="253"/>
      <c r="P105" s="253"/>
      <c r="Q105" s="253"/>
      <c r="R105" s="253"/>
      <c r="S105" s="253"/>
      <c r="T105" s="254"/>
      <c r="U105" s="14"/>
      <c r="V105" s="14"/>
      <c r="W105" s="14"/>
      <c r="X105" s="14"/>
      <c r="Y105" s="14"/>
      <c r="Z105" s="14"/>
      <c r="AA105" s="14"/>
      <c r="AB105" s="14"/>
      <c r="AC105" s="14"/>
      <c r="AD105" s="14"/>
      <c r="AE105" s="14"/>
      <c r="AT105" s="255" t="s">
        <v>206</v>
      </c>
      <c r="AU105" s="255" t="s">
        <v>76</v>
      </c>
      <c r="AV105" s="14" t="s">
        <v>78</v>
      </c>
      <c r="AW105" s="14" t="s">
        <v>31</v>
      </c>
      <c r="AX105" s="14" t="s">
        <v>69</v>
      </c>
      <c r="AY105" s="255" t="s">
        <v>193</v>
      </c>
    </row>
    <row r="106" s="15" customFormat="1">
      <c r="A106" s="15"/>
      <c r="B106" s="256"/>
      <c r="C106" s="257"/>
      <c r="D106" s="228" t="s">
        <v>206</v>
      </c>
      <c r="E106" s="258" t="s">
        <v>19</v>
      </c>
      <c r="F106" s="259" t="s">
        <v>218</v>
      </c>
      <c r="G106" s="257"/>
      <c r="H106" s="260">
        <v>22.949999999999999</v>
      </c>
      <c r="I106" s="261"/>
      <c r="J106" s="257"/>
      <c r="K106" s="257"/>
      <c r="L106" s="262"/>
      <c r="M106" s="263"/>
      <c r="N106" s="264"/>
      <c r="O106" s="264"/>
      <c r="P106" s="264"/>
      <c r="Q106" s="264"/>
      <c r="R106" s="264"/>
      <c r="S106" s="264"/>
      <c r="T106" s="265"/>
      <c r="U106" s="15"/>
      <c r="V106" s="15"/>
      <c r="W106" s="15"/>
      <c r="X106" s="15"/>
      <c r="Y106" s="15"/>
      <c r="Z106" s="15"/>
      <c r="AA106" s="15"/>
      <c r="AB106" s="15"/>
      <c r="AC106" s="15"/>
      <c r="AD106" s="15"/>
      <c r="AE106" s="15"/>
      <c r="AT106" s="266" t="s">
        <v>206</v>
      </c>
      <c r="AU106" s="266" t="s">
        <v>76</v>
      </c>
      <c r="AV106" s="15" t="s">
        <v>200</v>
      </c>
      <c r="AW106" s="15" t="s">
        <v>31</v>
      </c>
      <c r="AX106" s="15" t="s">
        <v>76</v>
      </c>
      <c r="AY106" s="266" t="s">
        <v>193</v>
      </c>
    </row>
    <row r="107" s="2" customFormat="1" ht="16.5" customHeight="1">
      <c r="A107" s="41"/>
      <c r="B107" s="42"/>
      <c r="C107" s="215" t="s">
        <v>200</v>
      </c>
      <c r="D107" s="215" t="s">
        <v>195</v>
      </c>
      <c r="E107" s="216" t="s">
        <v>8961</v>
      </c>
      <c r="F107" s="217" t="s">
        <v>8962</v>
      </c>
      <c r="G107" s="218" t="s">
        <v>258</v>
      </c>
      <c r="H107" s="219">
        <v>22.949999999999999</v>
      </c>
      <c r="I107" s="220"/>
      <c r="J107" s="221">
        <f>ROUND(I107*H107,2)</f>
        <v>0</v>
      </c>
      <c r="K107" s="217" t="s">
        <v>19</v>
      </c>
      <c r="L107" s="47"/>
      <c r="M107" s="222" t="s">
        <v>19</v>
      </c>
      <c r="N107" s="223" t="s">
        <v>40</v>
      </c>
      <c r="O107" s="87"/>
      <c r="P107" s="224">
        <f>O107*H107</f>
        <v>0</v>
      </c>
      <c r="Q107" s="224">
        <v>0</v>
      </c>
      <c r="R107" s="224">
        <f>Q107*H107</f>
        <v>0</v>
      </c>
      <c r="S107" s="224">
        <v>0</v>
      </c>
      <c r="T107" s="225">
        <f>S107*H107</f>
        <v>0</v>
      </c>
      <c r="U107" s="41"/>
      <c r="V107" s="41"/>
      <c r="W107" s="41"/>
      <c r="X107" s="41"/>
      <c r="Y107" s="41"/>
      <c r="Z107" s="41"/>
      <c r="AA107" s="41"/>
      <c r="AB107" s="41"/>
      <c r="AC107" s="41"/>
      <c r="AD107" s="41"/>
      <c r="AE107" s="41"/>
      <c r="AR107" s="226" t="s">
        <v>200</v>
      </c>
      <c r="AT107" s="226" t="s">
        <v>195</v>
      </c>
      <c r="AU107" s="226" t="s">
        <v>76</v>
      </c>
      <c r="AY107" s="20" t="s">
        <v>193</v>
      </c>
      <c r="BE107" s="227">
        <f>IF(N107="základní",J107,0)</f>
        <v>0</v>
      </c>
      <c r="BF107" s="227">
        <f>IF(N107="snížená",J107,0)</f>
        <v>0</v>
      </c>
      <c r="BG107" s="227">
        <f>IF(N107="zákl. přenesená",J107,0)</f>
        <v>0</v>
      </c>
      <c r="BH107" s="227">
        <f>IF(N107="sníž. přenesená",J107,0)</f>
        <v>0</v>
      </c>
      <c r="BI107" s="227">
        <f>IF(N107="nulová",J107,0)</f>
        <v>0</v>
      </c>
      <c r="BJ107" s="20" t="s">
        <v>76</v>
      </c>
      <c r="BK107" s="227">
        <f>ROUND(I107*H107,2)</f>
        <v>0</v>
      </c>
      <c r="BL107" s="20" t="s">
        <v>200</v>
      </c>
      <c r="BM107" s="226" t="s">
        <v>265</v>
      </c>
    </row>
    <row r="108" s="2" customFormat="1">
      <c r="A108" s="41"/>
      <c r="B108" s="42"/>
      <c r="C108" s="43"/>
      <c r="D108" s="228" t="s">
        <v>202</v>
      </c>
      <c r="E108" s="43"/>
      <c r="F108" s="229" t="s">
        <v>8962</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202</v>
      </c>
      <c r="AU108" s="20" t="s">
        <v>76</v>
      </c>
    </row>
    <row r="109" s="2" customFormat="1">
      <c r="A109" s="41"/>
      <c r="B109" s="42"/>
      <c r="C109" s="43"/>
      <c r="D109" s="228" t="s">
        <v>1221</v>
      </c>
      <c r="E109" s="43"/>
      <c r="F109" s="270" t="s">
        <v>8963</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1221</v>
      </c>
      <c r="AU109" s="20" t="s">
        <v>76</v>
      </c>
    </row>
    <row r="110" s="2" customFormat="1" ht="16.5" customHeight="1">
      <c r="A110" s="41"/>
      <c r="B110" s="42"/>
      <c r="C110" s="215" t="s">
        <v>245</v>
      </c>
      <c r="D110" s="215" t="s">
        <v>195</v>
      </c>
      <c r="E110" s="216" t="s">
        <v>8964</v>
      </c>
      <c r="F110" s="217" t="s">
        <v>8965</v>
      </c>
      <c r="G110" s="218" t="s">
        <v>198</v>
      </c>
      <c r="H110" s="219">
        <v>9.1799999999999997</v>
      </c>
      <c r="I110" s="220"/>
      <c r="J110" s="221">
        <f>ROUND(I110*H110,2)</f>
        <v>0</v>
      </c>
      <c r="K110" s="217" t="s">
        <v>19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200</v>
      </c>
      <c r="AT110" s="226" t="s">
        <v>195</v>
      </c>
      <c r="AU110" s="226" t="s">
        <v>76</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200</v>
      </c>
      <c r="BM110" s="226" t="s">
        <v>8</v>
      </c>
    </row>
    <row r="111" s="2" customFormat="1">
      <c r="A111" s="41"/>
      <c r="B111" s="42"/>
      <c r="C111" s="43"/>
      <c r="D111" s="228" t="s">
        <v>202</v>
      </c>
      <c r="E111" s="43"/>
      <c r="F111" s="229" t="s">
        <v>8965</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76</v>
      </c>
    </row>
    <row r="112" s="2" customFormat="1">
      <c r="A112" s="41"/>
      <c r="B112" s="42"/>
      <c r="C112" s="43"/>
      <c r="D112" s="228" t="s">
        <v>1221</v>
      </c>
      <c r="E112" s="43"/>
      <c r="F112" s="270" t="s">
        <v>8966</v>
      </c>
      <c r="G112" s="43"/>
      <c r="H112" s="43"/>
      <c r="I112" s="230"/>
      <c r="J112" s="43"/>
      <c r="K112" s="43"/>
      <c r="L112" s="47"/>
      <c r="M112" s="231"/>
      <c r="N112" s="232"/>
      <c r="O112" s="87"/>
      <c r="P112" s="87"/>
      <c r="Q112" s="87"/>
      <c r="R112" s="87"/>
      <c r="S112" s="87"/>
      <c r="T112" s="88"/>
      <c r="U112" s="41"/>
      <c r="V112" s="41"/>
      <c r="W112" s="41"/>
      <c r="X112" s="41"/>
      <c r="Y112" s="41"/>
      <c r="Z112" s="41"/>
      <c r="AA112" s="41"/>
      <c r="AB112" s="41"/>
      <c r="AC112" s="41"/>
      <c r="AD112" s="41"/>
      <c r="AE112" s="41"/>
      <c r="AT112" s="20" t="s">
        <v>1221</v>
      </c>
      <c r="AU112" s="20" t="s">
        <v>76</v>
      </c>
    </row>
    <row r="113" s="14" customFormat="1">
      <c r="A113" s="14"/>
      <c r="B113" s="245"/>
      <c r="C113" s="246"/>
      <c r="D113" s="228" t="s">
        <v>206</v>
      </c>
      <c r="E113" s="247" t="s">
        <v>19</v>
      </c>
      <c r="F113" s="248" t="s">
        <v>8967</v>
      </c>
      <c r="G113" s="246"/>
      <c r="H113" s="249">
        <v>9.1799999999999997</v>
      </c>
      <c r="I113" s="250"/>
      <c r="J113" s="246"/>
      <c r="K113" s="246"/>
      <c r="L113" s="251"/>
      <c r="M113" s="252"/>
      <c r="N113" s="253"/>
      <c r="O113" s="253"/>
      <c r="P113" s="253"/>
      <c r="Q113" s="253"/>
      <c r="R113" s="253"/>
      <c r="S113" s="253"/>
      <c r="T113" s="254"/>
      <c r="U113" s="14"/>
      <c r="V113" s="14"/>
      <c r="W113" s="14"/>
      <c r="X113" s="14"/>
      <c r="Y113" s="14"/>
      <c r="Z113" s="14"/>
      <c r="AA113" s="14"/>
      <c r="AB113" s="14"/>
      <c r="AC113" s="14"/>
      <c r="AD113" s="14"/>
      <c r="AE113" s="14"/>
      <c r="AT113" s="255" t="s">
        <v>206</v>
      </c>
      <c r="AU113" s="255" t="s">
        <v>76</v>
      </c>
      <c r="AV113" s="14" t="s">
        <v>78</v>
      </c>
      <c r="AW113" s="14" t="s">
        <v>31</v>
      </c>
      <c r="AX113" s="14" t="s">
        <v>76</v>
      </c>
      <c r="AY113" s="255" t="s">
        <v>193</v>
      </c>
    </row>
    <row r="114" s="2" customFormat="1" ht="16.5" customHeight="1">
      <c r="A114" s="41"/>
      <c r="B114" s="42"/>
      <c r="C114" s="215" t="s">
        <v>237</v>
      </c>
      <c r="D114" s="215" t="s">
        <v>195</v>
      </c>
      <c r="E114" s="216" t="s">
        <v>6206</v>
      </c>
      <c r="F114" s="217" t="s">
        <v>6207</v>
      </c>
      <c r="G114" s="218" t="s">
        <v>198</v>
      </c>
      <c r="H114" s="219">
        <v>10.098000000000001</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200</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200</v>
      </c>
      <c r="BM114" s="226" t="s">
        <v>307</v>
      </c>
    </row>
    <row r="115" s="2" customFormat="1">
      <c r="A115" s="41"/>
      <c r="B115" s="42"/>
      <c r="C115" s="43"/>
      <c r="D115" s="228" t="s">
        <v>202</v>
      </c>
      <c r="E115" s="43"/>
      <c r="F115" s="229" t="s">
        <v>6208</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c r="A116" s="41"/>
      <c r="B116" s="42"/>
      <c r="C116" s="43"/>
      <c r="D116" s="228" t="s">
        <v>1221</v>
      </c>
      <c r="E116" s="43"/>
      <c r="F116" s="270" t="s">
        <v>6209</v>
      </c>
      <c r="G116" s="43"/>
      <c r="H116" s="43"/>
      <c r="I116" s="230"/>
      <c r="J116" s="43"/>
      <c r="K116" s="43"/>
      <c r="L116" s="47"/>
      <c r="M116" s="231"/>
      <c r="N116" s="232"/>
      <c r="O116" s="87"/>
      <c r="P116" s="87"/>
      <c r="Q116" s="87"/>
      <c r="R116" s="87"/>
      <c r="S116" s="87"/>
      <c r="T116" s="88"/>
      <c r="U116" s="41"/>
      <c r="V116" s="41"/>
      <c r="W116" s="41"/>
      <c r="X116" s="41"/>
      <c r="Y116" s="41"/>
      <c r="Z116" s="41"/>
      <c r="AA116" s="41"/>
      <c r="AB116" s="41"/>
      <c r="AC116" s="41"/>
      <c r="AD116" s="41"/>
      <c r="AE116" s="41"/>
      <c r="AT116" s="20" t="s">
        <v>1221</v>
      </c>
      <c r="AU116" s="20" t="s">
        <v>76</v>
      </c>
    </row>
    <row r="117" s="14" customFormat="1">
      <c r="A117" s="14"/>
      <c r="B117" s="245"/>
      <c r="C117" s="246"/>
      <c r="D117" s="228" t="s">
        <v>206</v>
      </c>
      <c r="E117" s="247" t="s">
        <v>19</v>
      </c>
      <c r="F117" s="248" t="s">
        <v>8968</v>
      </c>
      <c r="G117" s="246"/>
      <c r="H117" s="249">
        <v>10.098000000000001</v>
      </c>
      <c r="I117" s="250"/>
      <c r="J117" s="246"/>
      <c r="K117" s="246"/>
      <c r="L117" s="251"/>
      <c r="M117" s="252"/>
      <c r="N117" s="253"/>
      <c r="O117" s="253"/>
      <c r="P117" s="253"/>
      <c r="Q117" s="253"/>
      <c r="R117" s="253"/>
      <c r="S117" s="253"/>
      <c r="T117" s="254"/>
      <c r="U117" s="14"/>
      <c r="V117" s="14"/>
      <c r="W117" s="14"/>
      <c r="X117" s="14"/>
      <c r="Y117" s="14"/>
      <c r="Z117" s="14"/>
      <c r="AA117" s="14"/>
      <c r="AB117" s="14"/>
      <c r="AC117" s="14"/>
      <c r="AD117" s="14"/>
      <c r="AE117" s="14"/>
      <c r="AT117" s="255" t="s">
        <v>206</v>
      </c>
      <c r="AU117" s="255" t="s">
        <v>76</v>
      </c>
      <c r="AV117" s="14" t="s">
        <v>78</v>
      </c>
      <c r="AW117" s="14" t="s">
        <v>31</v>
      </c>
      <c r="AX117" s="14" t="s">
        <v>76</v>
      </c>
      <c r="AY117" s="255" t="s">
        <v>193</v>
      </c>
    </row>
    <row r="118" s="2" customFormat="1" ht="24.15" customHeight="1">
      <c r="A118" s="41"/>
      <c r="B118" s="42"/>
      <c r="C118" s="215" t="s">
        <v>255</v>
      </c>
      <c r="D118" s="215" t="s">
        <v>195</v>
      </c>
      <c r="E118" s="216" t="s">
        <v>6210</v>
      </c>
      <c r="F118" s="217" t="s">
        <v>6211</v>
      </c>
      <c r="G118" s="218" t="s">
        <v>198</v>
      </c>
      <c r="H118" s="219">
        <v>151.47</v>
      </c>
      <c r="I118" s="220"/>
      <c r="J118" s="221">
        <f>ROUND(I118*H118,2)</f>
        <v>0</v>
      </c>
      <c r="K118" s="217" t="s">
        <v>19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200</v>
      </c>
      <c r="AT118" s="226" t="s">
        <v>195</v>
      </c>
      <c r="AU118" s="226" t="s">
        <v>76</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323</v>
      </c>
    </row>
    <row r="119" s="2" customFormat="1">
      <c r="A119" s="41"/>
      <c r="B119" s="42"/>
      <c r="C119" s="43"/>
      <c r="D119" s="228" t="s">
        <v>202</v>
      </c>
      <c r="E119" s="43"/>
      <c r="F119" s="229" t="s">
        <v>6212</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76</v>
      </c>
    </row>
    <row r="120" s="2" customFormat="1">
      <c r="A120" s="41"/>
      <c r="B120" s="42"/>
      <c r="C120" s="43"/>
      <c r="D120" s="228" t="s">
        <v>1221</v>
      </c>
      <c r="E120" s="43"/>
      <c r="F120" s="270" t="s">
        <v>6209</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1221</v>
      </c>
      <c r="AU120" s="20" t="s">
        <v>76</v>
      </c>
    </row>
    <row r="121" s="13" customFormat="1">
      <c r="A121" s="13"/>
      <c r="B121" s="235"/>
      <c r="C121" s="236"/>
      <c r="D121" s="228" t="s">
        <v>206</v>
      </c>
      <c r="E121" s="237" t="s">
        <v>19</v>
      </c>
      <c r="F121" s="238" t="s">
        <v>8969</v>
      </c>
      <c r="G121" s="236"/>
      <c r="H121" s="237" t="s">
        <v>19</v>
      </c>
      <c r="I121" s="239"/>
      <c r="J121" s="236"/>
      <c r="K121" s="236"/>
      <c r="L121" s="240"/>
      <c r="M121" s="241"/>
      <c r="N121" s="242"/>
      <c r="O121" s="242"/>
      <c r="P121" s="242"/>
      <c r="Q121" s="242"/>
      <c r="R121" s="242"/>
      <c r="S121" s="242"/>
      <c r="T121" s="243"/>
      <c r="U121" s="13"/>
      <c r="V121" s="13"/>
      <c r="W121" s="13"/>
      <c r="X121" s="13"/>
      <c r="Y121" s="13"/>
      <c r="Z121" s="13"/>
      <c r="AA121" s="13"/>
      <c r="AB121" s="13"/>
      <c r="AC121" s="13"/>
      <c r="AD121" s="13"/>
      <c r="AE121" s="13"/>
      <c r="AT121" s="244" t="s">
        <v>206</v>
      </c>
      <c r="AU121" s="244" t="s">
        <v>76</v>
      </c>
      <c r="AV121" s="13" t="s">
        <v>76</v>
      </c>
      <c r="AW121" s="13" t="s">
        <v>31</v>
      </c>
      <c r="AX121" s="13" t="s">
        <v>69</v>
      </c>
      <c r="AY121" s="244" t="s">
        <v>193</v>
      </c>
    </row>
    <row r="122" s="14" customFormat="1">
      <c r="A122" s="14"/>
      <c r="B122" s="245"/>
      <c r="C122" s="246"/>
      <c r="D122" s="228" t="s">
        <v>206</v>
      </c>
      <c r="E122" s="247" t="s">
        <v>19</v>
      </c>
      <c r="F122" s="248" t="s">
        <v>8970</v>
      </c>
      <c r="G122" s="246"/>
      <c r="H122" s="249">
        <v>151.47</v>
      </c>
      <c r="I122" s="250"/>
      <c r="J122" s="246"/>
      <c r="K122" s="246"/>
      <c r="L122" s="251"/>
      <c r="M122" s="252"/>
      <c r="N122" s="253"/>
      <c r="O122" s="253"/>
      <c r="P122" s="253"/>
      <c r="Q122" s="253"/>
      <c r="R122" s="253"/>
      <c r="S122" s="253"/>
      <c r="T122" s="254"/>
      <c r="U122" s="14"/>
      <c r="V122" s="14"/>
      <c r="W122" s="14"/>
      <c r="X122" s="14"/>
      <c r="Y122" s="14"/>
      <c r="Z122" s="14"/>
      <c r="AA122" s="14"/>
      <c r="AB122" s="14"/>
      <c r="AC122" s="14"/>
      <c r="AD122" s="14"/>
      <c r="AE122" s="14"/>
      <c r="AT122" s="255" t="s">
        <v>206</v>
      </c>
      <c r="AU122" s="255" t="s">
        <v>76</v>
      </c>
      <c r="AV122" s="14" t="s">
        <v>78</v>
      </c>
      <c r="AW122" s="14" t="s">
        <v>31</v>
      </c>
      <c r="AX122" s="14" t="s">
        <v>69</v>
      </c>
      <c r="AY122" s="255" t="s">
        <v>193</v>
      </c>
    </row>
    <row r="123" s="15" customFormat="1">
      <c r="A123" s="15"/>
      <c r="B123" s="256"/>
      <c r="C123" s="257"/>
      <c r="D123" s="228" t="s">
        <v>206</v>
      </c>
      <c r="E123" s="258" t="s">
        <v>19</v>
      </c>
      <c r="F123" s="259" t="s">
        <v>218</v>
      </c>
      <c r="G123" s="257"/>
      <c r="H123" s="260">
        <v>151.47</v>
      </c>
      <c r="I123" s="261"/>
      <c r="J123" s="257"/>
      <c r="K123" s="257"/>
      <c r="L123" s="262"/>
      <c r="M123" s="263"/>
      <c r="N123" s="264"/>
      <c r="O123" s="264"/>
      <c r="P123" s="264"/>
      <c r="Q123" s="264"/>
      <c r="R123" s="264"/>
      <c r="S123" s="264"/>
      <c r="T123" s="265"/>
      <c r="U123" s="15"/>
      <c r="V123" s="15"/>
      <c r="W123" s="15"/>
      <c r="X123" s="15"/>
      <c r="Y123" s="15"/>
      <c r="Z123" s="15"/>
      <c r="AA123" s="15"/>
      <c r="AB123" s="15"/>
      <c r="AC123" s="15"/>
      <c r="AD123" s="15"/>
      <c r="AE123" s="15"/>
      <c r="AT123" s="266" t="s">
        <v>206</v>
      </c>
      <c r="AU123" s="266" t="s">
        <v>76</v>
      </c>
      <c r="AV123" s="15" t="s">
        <v>200</v>
      </c>
      <c r="AW123" s="15" t="s">
        <v>31</v>
      </c>
      <c r="AX123" s="15" t="s">
        <v>76</v>
      </c>
      <c r="AY123" s="266" t="s">
        <v>193</v>
      </c>
    </row>
    <row r="124" s="2" customFormat="1" ht="21.75" customHeight="1">
      <c r="A124" s="41"/>
      <c r="B124" s="42"/>
      <c r="C124" s="215" t="s">
        <v>265</v>
      </c>
      <c r="D124" s="215" t="s">
        <v>195</v>
      </c>
      <c r="E124" s="216" t="s">
        <v>6213</v>
      </c>
      <c r="F124" s="217" t="s">
        <v>6214</v>
      </c>
      <c r="G124" s="218" t="s">
        <v>198</v>
      </c>
      <c r="H124" s="219">
        <v>10.098000000000001</v>
      </c>
      <c r="I124" s="220"/>
      <c r="J124" s="221">
        <f>ROUND(I124*H124,2)</f>
        <v>0</v>
      </c>
      <c r="K124" s="217" t="s">
        <v>19</v>
      </c>
      <c r="L124" s="47"/>
      <c r="M124" s="222" t="s">
        <v>19</v>
      </c>
      <c r="N124" s="223" t="s">
        <v>40</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200</v>
      </c>
      <c r="AT124" s="226" t="s">
        <v>195</v>
      </c>
      <c r="AU124" s="226" t="s">
        <v>76</v>
      </c>
      <c r="AY124" s="20" t="s">
        <v>193</v>
      </c>
      <c r="BE124" s="227">
        <f>IF(N124="základní",J124,0)</f>
        <v>0</v>
      </c>
      <c r="BF124" s="227">
        <f>IF(N124="snížená",J124,0)</f>
        <v>0</v>
      </c>
      <c r="BG124" s="227">
        <f>IF(N124="zákl. přenesená",J124,0)</f>
        <v>0</v>
      </c>
      <c r="BH124" s="227">
        <f>IF(N124="sníž. přenesená",J124,0)</f>
        <v>0</v>
      </c>
      <c r="BI124" s="227">
        <f>IF(N124="nulová",J124,0)</f>
        <v>0</v>
      </c>
      <c r="BJ124" s="20" t="s">
        <v>76</v>
      </c>
      <c r="BK124" s="227">
        <f>ROUND(I124*H124,2)</f>
        <v>0</v>
      </c>
      <c r="BL124" s="20" t="s">
        <v>200</v>
      </c>
      <c r="BM124" s="226" t="s">
        <v>333</v>
      </c>
    </row>
    <row r="125" s="2" customFormat="1">
      <c r="A125" s="41"/>
      <c r="B125" s="42"/>
      <c r="C125" s="43"/>
      <c r="D125" s="228" t="s">
        <v>202</v>
      </c>
      <c r="E125" s="43"/>
      <c r="F125" s="229" t="s">
        <v>6215</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202</v>
      </c>
      <c r="AU125" s="20" t="s">
        <v>76</v>
      </c>
    </row>
    <row r="126" s="2" customFormat="1" ht="21.75" customHeight="1">
      <c r="A126" s="41"/>
      <c r="B126" s="42"/>
      <c r="C126" s="215" t="s">
        <v>272</v>
      </c>
      <c r="D126" s="215" t="s">
        <v>195</v>
      </c>
      <c r="E126" s="216" t="s">
        <v>6216</v>
      </c>
      <c r="F126" s="217" t="s">
        <v>6217</v>
      </c>
      <c r="G126" s="218" t="s">
        <v>198</v>
      </c>
      <c r="H126" s="219">
        <v>10.098000000000001</v>
      </c>
      <c r="I126" s="220"/>
      <c r="J126" s="221">
        <f>ROUND(I126*H126,2)</f>
        <v>0</v>
      </c>
      <c r="K126" s="217" t="s">
        <v>19</v>
      </c>
      <c r="L126" s="47"/>
      <c r="M126" s="222" t="s">
        <v>19</v>
      </c>
      <c r="N126" s="22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200</v>
      </c>
      <c r="AT126" s="226" t="s">
        <v>195</v>
      </c>
      <c r="AU126" s="226" t="s">
        <v>76</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200</v>
      </c>
      <c r="BM126" s="226" t="s">
        <v>346</v>
      </c>
    </row>
    <row r="127" s="2" customFormat="1">
      <c r="A127" s="41"/>
      <c r="B127" s="42"/>
      <c r="C127" s="43"/>
      <c r="D127" s="228" t="s">
        <v>202</v>
      </c>
      <c r="E127" s="43"/>
      <c r="F127" s="229" t="s">
        <v>6217</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76</v>
      </c>
    </row>
    <row r="128" s="2" customFormat="1" ht="16.5" customHeight="1">
      <c r="A128" s="41"/>
      <c r="B128" s="42"/>
      <c r="C128" s="215" t="s">
        <v>281</v>
      </c>
      <c r="D128" s="215" t="s">
        <v>195</v>
      </c>
      <c r="E128" s="216" t="s">
        <v>6218</v>
      </c>
      <c r="F128" s="217" t="s">
        <v>6219</v>
      </c>
      <c r="G128" s="218" t="s">
        <v>198</v>
      </c>
      <c r="H128" s="219">
        <v>6.1200000000000001</v>
      </c>
      <c r="I128" s="220"/>
      <c r="J128" s="221">
        <f>ROUND(I128*H128,2)</f>
        <v>0</v>
      </c>
      <c r="K128" s="217" t="s">
        <v>19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76</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355</v>
      </c>
    </row>
    <row r="129" s="2" customFormat="1">
      <c r="A129" s="41"/>
      <c r="B129" s="42"/>
      <c r="C129" s="43"/>
      <c r="D129" s="228" t="s">
        <v>202</v>
      </c>
      <c r="E129" s="43"/>
      <c r="F129" s="229" t="s">
        <v>6219</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76</v>
      </c>
    </row>
    <row r="130" s="2" customFormat="1">
      <c r="A130" s="41"/>
      <c r="B130" s="42"/>
      <c r="C130" s="43"/>
      <c r="D130" s="228" t="s">
        <v>1221</v>
      </c>
      <c r="E130" s="43"/>
      <c r="F130" s="270" t="s">
        <v>6220</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1221</v>
      </c>
      <c r="AU130" s="20" t="s">
        <v>76</v>
      </c>
    </row>
    <row r="131" s="14" customFormat="1">
      <c r="A131" s="14"/>
      <c r="B131" s="245"/>
      <c r="C131" s="246"/>
      <c r="D131" s="228" t="s">
        <v>206</v>
      </c>
      <c r="E131" s="247" t="s">
        <v>19</v>
      </c>
      <c r="F131" s="248" t="s">
        <v>8971</v>
      </c>
      <c r="G131" s="246"/>
      <c r="H131" s="249">
        <v>6.1200000000000001</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206</v>
      </c>
      <c r="AU131" s="255" t="s">
        <v>76</v>
      </c>
      <c r="AV131" s="14" t="s">
        <v>78</v>
      </c>
      <c r="AW131" s="14" t="s">
        <v>31</v>
      </c>
      <c r="AX131" s="14" t="s">
        <v>76</v>
      </c>
      <c r="AY131" s="255" t="s">
        <v>193</v>
      </c>
    </row>
    <row r="132" s="2" customFormat="1" ht="16.5" customHeight="1">
      <c r="A132" s="41"/>
      <c r="B132" s="42"/>
      <c r="C132" s="274" t="s">
        <v>288</v>
      </c>
      <c r="D132" s="274" t="s">
        <v>1765</v>
      </c>
      <c r="E132" s="275" t="s">
        <v>8972</v>
      </c>
      <c r="F132" s="276" t="s">
        <v>8973</v>
      </c>
      <c r="G132" s="277" t="s">
        <v>248</v>
      </c>
      <c r="H132" s="278">
        <v>12.118</v>
      </c>
      <c r="I132" s="279"/>
      <c r="J132" s="280">
        <f>ROUND(I132*H132,2)</f>
        <v>0</v>
      </c>
      <c r="K132" s="276" t="s">
        <v>19</v>
      </c>
      <c r="L132" s="281"/>
      <c r="M132" s="282" t="s">
        <v>19</v>
      </c>
      <c r="N132" s="283" t="s">
        <v>40</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265</v>
      </c>
      <c r="AT132" s="226" t="s">
        <v>1765</v>
      </c>
      <c r="AU132" s="226" t="s">
        <v>76</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200</v>
      </c>
      <c r="BM132" s="226" t="s">
        <v>8974</v>
      </c>
    </row>
    <row r="133" s="2" customFormat="1">
      <c r="A133" s="41"/>
      <c r="B133" s="42"/>
      <c r="C133" s="43"/>
      <c r="D133" s="228" t="s">
        <v>202</v>
      </c>
      <c r="E133" s="43"/>
      <c r="F133" s="229" t="s">
        <v>8973</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76</v>
      </c>
    </row>
    <row r="134" s="14" customFormat="1">
      <c r="A134" s="14"/>
      <c r="B134" s="245"/>
      <c r="C134" s="246"/>
      <c r="D134" s="228" t="s">
        <v>206</v>
      </c>
      <c r="E134" s="247" t="s">
        <v>19</v>
      </c>
      <c r="F134" s="248" t="s">
        <v>8975</v>
      </c>
      <c r="G134" s="246"/>
      <c r="H134" s="249">
        <v>12.118</v>
      </c>
      <c r="I134" s="250"/>
      <c r="J134" s="246"/>
      <c r="K134" s="246"/>
      <c r="L134" s="251"/>
      <c r="M134" s="252"/>
      <c r="N134" s="253"/>
      <c r="O134" s="253"/>
      <c r="P134" s="253"/>
      <c r="Q134" s="253"/>
      <c r="R134" s="253"/>
      <c r="S134" s="253"/>
      <c r="T134" s="254"/>
      <c r="U134" s="14"/>
      <c r="V134" s="14"/>
      <c r="W134" s="14"/>
      <c r="X134" s="14"/>
      <c r="Y134" s="14"/>
      <c r="Z134" s="14"/>
      <c r="AA134" s="14"/>
      <c r="AB134" s="14"/>
      <c r="AC134" s="14"/>
      <c r="AD134" s="14"/>
      <c r="AE134" s="14"/>
      <c r="AT134" s="255" t="s">
        <v>206</v>
      </c>
      <c r="AU134" s="255" t="s">
        <v>76</v>
      </c>
      <c r="AV134" s="14" t="s">
        <v>78</v>
      </c>
      <c r="AW134" s="14" t="s">
        <v>31</v>
      </c>
      <c r="AX134" s="14" t="s">
        <v>76</v>
      </c>
      <c r="AY134" s="255" t="s">
        <v>193</v>
      </c>
    </row>
    <row r="135" s="2" customFormat="1" ht="16.5" customHeight="1">
      <c r="A135" s="41"/>
      <c r="B135" s="42"/>
      <c r="C135" s="215" t="s">
        <v>8</v>
      </c>
      <c r="D135" s="215" t="s">
        <v>195</v>
      </c>
      <c r="E135" s="216" t="s">
        <v>6221</v>
      </c>
      <c r="F135" s="217" t="s">
        <v>6222</v>
      </c>
      <c r="G135" s="218" t="s">
        <v>198</v>
      </c>
      <c r="H135" s="219">
        <v>2.3799999999999999</v>
      </c>
      <c r="I135" s="220"/>
      <c r="J135" s="221">
        <f>ROUND(I135*H135,2)</f>
        <v>0</v>
      </c>
      <c r="K135" s="217" t="s">
        <v>19</v>
      </c>
      <c r="L135" s="47"/>
      <c r="M135" s="222" t="s">
        <v>19</v>
      </c>
      <c r="N135" s="223" t="s">
        <v>40</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200</v>
      </c>
      <c r="AT135" s="226" t="s">
        <v>195</v>
      </c>
      <c r="AU135" s="226" t="s">
        <v>76</v>
      </c>
      <c r="AY135" s="20" t="s">
        <v>193</v>
      </c>
      <c r="BE135" s="227">
        <f>IF(N135="základní",J135,0)</f>
        <v>0</v>
      </c>
      <c r="BF135" s="227">
        <f>IF(N135="snížená",J135,0)</f>
        <v>0</v>
      </c>
      <c r="BG135" s="227">
        <f>IF(N135="zákl. přenesená",J135,0)</f>
        <v>0</v>
      </c>
      <c r="BH135" s="227">
        <f>IF(N135="sníž. přenesená",J135,0)</f>
        <v>0</v>
      </c>
      <c r="BI135" s="227">
        <f>IF(N135="nulová",J135,0)</f>
        <v>0</v>
      </c>
      <c r="BJ135" s="20" t="s">
        <v>76</v>
      </c>
      <c r="BK135" s="227">
        <f>ROUND(I135*H135,2)</f>
        <v>0</v>
      </c>
      <c r="BL135" s="20" t="s">
        <v>200</v>
      </c>
      <c r="BM135" s="226" t="s">
        <v>369</v>
      </c>
    </row>
    <row r="136" s="2" customFormat="1">
      <c r="A136" s="41"/>
      <c r="B136" s="42"/>
      <c r="C136" s="43"/>
      <c r="D136" s="228" t="s">
        <v>202</v>
      </c>
      <c r="E136" s="43"/>
      <c r="F136" s="229" t="s">
        <v>6222</v>
      </c>
      <c r="G136" s="43"/>
      <c r="H136" s="43"/>
      <c r="I136" s="230"/>
      <c r="J136" s="43"/>
      <c r="K136" s="43"/>
      <c r="L136" s="47"/>
      <c r="M136" s="231"/>
      <c r="N136" s="232"/>
      <c r="O136" s="87"/>
      <c r="P136" s="87"/>
      <c r="Q136" s="87"/>
      <c r="R136" s="87"/>
      <c r="S136" s="87"/>
      <c r="T136" s="88"/>
      <c r="U136" s="41"/>
      <c r="V136" s="41"/>
      <c r="W136" s="41"/>
      <c r="X136" s="41"/>
      <c r="Y136" s="41"/>
      <c r="Z136" s="41"/>
      <c r="AA136" s="41"/>
      <c r="AB136" s="41"/>
      <c r="AC136" s="41"/>
      <c r="AD136" s="41"/>
      <c r="AE136" s="41"/>
      <c r="AT136" s="20" t="s">
        <v>202</v>
      </c>
      <c r="AU136" s="20" t="s">
        <v>76</v>
      </c>
    </row>
    <row r="137" s="2" customFormat="1">
      <c r="A137" s="41"/>
      <c r="B137" s="42"/>
      <c r="C137" s="43"/>
      <c r="D137" s="228" t="s">
        <v>1221</v>
      </c>
      <c r="E137" s="43"/>
      <c r="F137" s="270" t="s">
        <v>6223</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1221</v>
      </c>
      <c r="AU137" s="20" t="s">
        <v>76</v>
      </c>
    </row>
    <row r="138" s="14" customFormat="1">
      <c r="A138" s="14"/>
      <c r="B138" s="245"/>
      <c r="C138" s="246"/>
      <c r="D138" s="228" t="s">
        <v>206</v>
      </c>
      <c r="E138" s="247" t="s">
        <v>19</v>
      </c>
      <c r="F138" s="248" t="s">
        <v>8976</v>
      </c>
      <c r="G138" s="246"/>
      <c r="H138" s="249">
        <v>2.3799999999999999</v>
      </c>
      <c r="I138" s="250"/>
      <c r="J138" s="246"/>
      <c r="K138" s="246"/>
      <c r="L138" s="251"/>
      <c r="M138" s="252"/>
      <c r="N138" s="253"/>
      <c r="O138" s="253"/>
      <c r="P138" s="253"/>
      <c r="Q138" s="253"/>
      <c r="R138" s="253"/>
      <c r="S138" s="253"/>
      <c r="T138" s="254"/>
      <c r="U138" s="14"/>
      <c r="V138" s="14"/>
      <c r="W138" s="14"/>
      <c r="X138" s="14"/>
      <c r="Y138" s="14"/>
      <c r="Z138" s="14"/>
      <c r="AA138" s="14"/>
      <c r="AB138" s="14"/>
      <c r="AC138" s="14"/>
      <c r="AD138" s="14"/>
      <c r="AE138" s="14"/>
      <c r="AT138" s="255" t="s">
        <v>206</v>
      </c>
      <c r="AU138" s="255" t="s">
        <v>76</v>
      </c>
      <c r="AV138" s="14" t="s">
        <v>78</v>
      </c>
      <c r="AW138" s="14" t="s">
        <v>31</v>
      </c>
      <c r="AX138" s="14" t="s">
        <v>69</v>
      </c>
      <c r="AY138" s="255" t="s">
        <v>193</v>
      </c>
    </row>
    <row r="139" s="15" customFormat="1">
      <c r="A139" s="15"/>
      <c r="B139" s="256"/>
      <c r="C139" s="257"/>
      <c r="D139" s="228" t="s">
        <v>206</v>
      </c>
      <c r="E139" s="258" t="s">
        <v>19</v>
      </c>
      <c r="F139" s="259" t="s">
        <v>218</v>
      </c>
      <c r="G139" s="257"/>
      <c r="H139" s="260">
        <v>2.3799999999999999</v>
      </c>
      <c r="I139" s="261"/>
      <c r="J139" s="257"/>
      <c r="K139" s="257"/>
      <c r="L139" s="262"/>
      <c r="M139" s="263"/>
      <c r="N139" s="264"/>
      <c r="O139" s="264"/>
      <c r="P139" s="264"/>
      <c r="Q139" s="264"/>
      <c r="R139" s="264"/>
      <c r="S139" s="264"/>
      <c r="T139" s="265"/>
      <c r="U139" s="15"/>
      <c r="V139" s="15"/>
      <c r="W139" s="15"/>
      <c r="X139" s="15"/>
      <c r="Y139" s="15"/>
      <c r="Z139" s="15"/>
      <c r="AA139" s="15"/>
      <c r="AB139" s="15"/>
      <c r="AC139" s="15"/>
      <c r="AD139" s="15"/>
      <c r="AE139" s="15"/>
      <c r="AT139" s="266" t="s">
        <v>206</v>
      </c>
      <c r="AU139" s="266" t="s">
        <v>76</v>
      </c>
      <c r="AV139" s="15" t="s">
        <v>200</v>
      </c>
      <c r="AW139" s="15" t="s">
        <v>31</v>
      </c>
      <c r="AX139" s="15" t="s">
        <v>76</v>
      </c>
      <c r="AY139" s="266" t="s">
        <v>193</v>
      </c>
    </row>
    <row r="140" s="2" customFormat="1" ht="16.5" customHeight="1">
      <c r="A140" s="41"/>
      <c r="B140" s="42"/>
      <c r="C140" s="215" t="s">
        <v>300</v>
      </c>
      <c r="D140" s="215" t="s">
        <v>195</v>
      </c>
      <c r="E140" s="216" t="s">
        <v>6224</v>
      </c>
      <c r="F140" s="217" t="s">
        <v>6225</v>
      </c>
      <c r="G140" s="218" t="s">
        <v>198</v>
      </c>
      <c r="H140" s="219">
        <v>10.098000000000001</v>
      </c>
      <c r="I140" s="220"/>
      <c r="J140" s="221">
        <f>ROUND(I140*H140,2)</f>
        <v>0</v>
      </c>
      <c r="K140" s="217" t="s">
        <v>19</v>
      </c>
      <c r="L140" s="47"/>
      <c r="M140" s="222" t="s">
        <v>19</v>
      </c>
      <c r="N140" s="223" t="s">
        <v>40</v>
      </c>
      <c r="O140" s="87"/>
      <c r="P140" s="224">
        <f>O140*H140</f>
        <v>0</v>
      </c>
      <c r="Q140" s="224">
        <v>0</v>
      </c>
      <c r="R140" s="224">
        <f>Q140*H140</f>
        <v>0</v>
      </c>
      <c r="S140" s="224">
        <v>0</v>
      </c>
      <c r="T140" s="225">
        <f>S140*H140</f>
        <v>0</v>
      </c>
      <c r="U140" s="41"/>
      <c r="V140" s="41"/>
      <c r="W140" s="41"/>
      <c r="X140" s="41"/>
      <c r="Y140" s="41"/>
      <c r="Z140" s="41"/>
      <c r="AA140" s="41"/>
      <c r="AB140" s="41"/>
      <c r="AC140" s="41"/>
      <c r="AD140" s="41"/>
      <c r="AE140" s="41"/>
      <c r="AR140" s="226" t="s">
        <v>200</v>
      </c>
      <c r="AT140" s="226" t="s">
        <v>195</v>
      </c>
      <c r="AU140" s="226" t="s">
        <v>76</v>
      </c>
      <c r="AY140" s="20" t="s">
        <v>193</v>
      </c>
      <c r="BE140" s="227">
        <f>IF(N140="základní",J140,0)</f>
        <v>0</v>
      </c>
      <c r="BF140" s="227">
        <f>IF(N140="snížená",J140,0)</f>
        <v>0</v>
      </c>
      <c r="BG140" s="227">
        <f>IF(N140="zákl. přenesená",J140,0)</f>
        <v>0</v>
      </c>
      <c r="BH140" s="227">
        <f>IF(N140="sníž. přenesená",J140,0)</f>
        <v>0</v>
      </c>
      <c r="BI140" s="227">
        <f>IF(N140="nulová",J140,0)</f>
        <v>0</v>
      </c>
      <c r="BJ140" s="20" t="s">
        <v>76</v>
      </c>
      <c r="BK140" s="227">
        <f>ROUND(I140*H140,2)</f>
        <v>0</v>
      </c>
      <c r="BL140" s="20" t="s">
        <v>200</v>
      </c>
      <c r="BM140" s="226" t="s">
        <v>397</v>
      </c>
    </row>
    <row r="141" s="2" customFormat="1">
      <c r="A141" s="41"/>
      <c r="B141" s="42"/>
      <c r="C141" s="43"/>
      <c r="D141" s="228" t="s">
        <v>202</v>
      </c>
      <c r="E141" s="43"/>
      <c r="F141" s="229" t="s">
        <v>6225</v>
      </c>
      <c r="G141" s="43"/>
      <c r="H141" s="43"/>
      <c r="I141" s="230"/>
      <c r="J141" s="43"/>
      <c r="K141" s="43"/>
      <c r="L141" s="47"/>
      <c r="M141" s="231"/>
      <c r="N141" s="232"/>
      <c r="O141" s="87"/>
      <c r="P141" s="87"/>
      <c r="Q141" s="87"/>
      <c r="R141" s="87"/>
      <c r="S141" s="87"/>
      <c r="T141" s="88"/>
      <c r="U141" s="41"/>
      <c r="V141" s="41"/>
      <c r="W141" s="41"/>
      <c r="X141" s="41"/>
      <c r="Y141" s="41"/>
      <c r="Z141" s="41"/>
      <c r="AA141" s="41"/>
      <c r="AB141" s="41"/>
      <c r="AC141" s="41"/>
      <c r="AD141" s="41"/>
      <c r="AE141" s="41"/>
      <c r="AT141" s="20" t="s">
        <v>202</v>
      </c>
      <c r="AU141" s="20" t="s">
        <v>76</v>
      </c>
    </row>
    <row r="142" s="12" customFormat="1" ht="25.92" customHeight="1">
      <c r="A142" s="12"/>
      <c r="B142" s="199"/>
      <c r="C142" s="200"/>
      <c r="D142" s="201" t="s">
        <v>68</v>
      </c>
      <c r="E142" s="202" t="s">
        <v>545</v>
      </c>
      <c r="F142" s="202" t="s">
        <v>6226</v>
      </c>
      <c r="G142" s="200"/>
      <c r="H142" s="200"/>
      <c r="I142" s="203"/>
      <c r="J142" s="204">
        <f>BK142</f>
        <v>0</v>
      </c>
      <c r="K142" s="200"/>
      <c r="L142" s="205"/>
      <c r="M142" s="206"/>
      <c r="N142" s="207"/>
      <c r="O142" s="207"/>
      <c r="P142" s="208">
        <f>SUM(P143:P147)</f>
        <v>0</v>
      </c>
      <c r="Q142" s="207"/>
      <c r="R142" s="208">
        <f>SUM(R143:R147)</f>
        <v>0</v>
      </c>
      <c r="S142" s="207"/>
      <c r="T142" s="209">
        <f>SUM(T143:T147)</f>
        <v>0</v>
      </c>
      <c r="U142" s="12"/>
      <c r="V142" s="12"/>
      <c r="W142" s="12"/>
      <c r="X142" s="12"/>
      <c r="Y142" s="12"/>
      <c r="Z142" s="12"/>
      <c r="AA142" s="12"/>
      <c r="AB142" s="12"/>
      <c r="AC142" s="12"/>
      <c r="AD142" s="12"/>
      <c r="AE142" s="12"/>
      <c r="AR142" s="210" t="s">
        <v>76</v>
      </c>
      <c r="AT142" s="211" t="s">
        <v>68</v>
      </c>
      <c r="AU142" s="211" t="s">
        <v>69</v>
      </c>
      <c r="AY142" s="210" t="s">
        <v>193</v>
      </c>
      <c r="BK142" s="212">
        <f>SUM(BK143:BK147)</f>
        <v>0</v>
      </c>
    </row>
    <row r="143" s="2" customFormat="1" ht="16.5" customHeight="1">
      <c r="A143" s="41"/>
      <c r="B143" s="42"/>
      <c r="C143" s="215" t="s">
        <v>307</v>
      </c>
      <c r="D143" s="215" t="s">
        <v>195</v>
      </c>
      <c r="E143" s="216" t="s">
        <v>6227</v>
      </c>
      <c r="F143" s="217" t="s">
        <v>6228</v>
      </c>
      <c r="G143" s="218" t="s">
        <v>198</v>
      </c>
      <c r="H143" s="219">
        <v>0.68000000000000005</v>
      </c>
      <c r="I143" s="220"/>
      <c r="J143" s="221">
        <f>ROUND(I143*H143,2)</f>
        <v>0</v>
      </c>
      <c r="K143" s="217" t="s">
        <v>19</v>
      </c>
      <c r="L143" s="47"/>
      <c r="M143" s="222" t="s">
        <v>19</v>
      </c>
      <c r="N143" s="223" t="s">
        <v>40</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200</v>
      </c>
      <c r="AT143" s="226" t="s">
        <v>195</v>
      </c>
      <c r="AU143" s="226" t="s">
        <v>76</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200</v>
      </c>
      <c r="BM143" s="226" t="s">
        <v>413</v>
      </c>
    </row>
    <row r="144" s="2" customFormat="1">
      <c r="A144" s="41"/>
      <c r="B144" s="42"/>
      <c r="C144" s="43"/>
      <c r="D144" s="228" t="s">
        <v>202</v>
      </c>
      <c r="E144" s="43"/>
      <c r="F144" s="229" t="s">
        <v>6228</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76</v>
      </c>
    </row>
    <row r="145" s="2" customFormat="1">
      <c r="A145" s="41"/>
      <c r="B145" s="42"/>
      <c r="C145" s="43"/>
      <c r="D145" s="228" t="s">
        <v>1221</v>
      </c>
      <c r="E145" s="43"/>
      <c r="F145" s="270" t="s">
        <v>6229</v>
      </c>
      <c r="G145" s="43"/>
      <c r="H145" s="43"/>
      <c r="I145" s="230"/>
      <c r="J145" s="43"/>
      <c r="K145" s="43"/>
      <c r="L145" s="47"/>
      <c r="M145" s="231"/>
      <c r="N145" s="232"/>
      <c r="O145" s="87"/>
      <c r="P145" s="87"/>
      <c r="Q145" s="87"/>
      <c r="R145" s="87"/>
      <c r="S145" s="87"/>
      <c r="T145" s="88"/>
      <c r="U145" s="41"/>
      <c r="V145" s="41"/>
      <c r="W145" s="41"/>
      <c r="X145" s="41"/>
      <c r="Y145" s="41"/>
      <c r="Z145" s="41"/>
      <c r="AA145" s="41"/>
      <c r="AB145" s="41"/>
      <c r="AC145" s="41"/>
      <c r="AD145" s="41"/>
      <c r="AE145" s="41"/>
      <c r="AT145" s="20" t="s">
        <v>1221</v>
      </c>
      <c r="AU145" s="20" t="s">
        <v>76</v>
      </c>
    </row>
    <row r="146" s="14" customFormat="1">
      <c r="A146" s="14"/>
      <c r="B146" s="245"/>
      <c r="C146" s="246"/>
      <c r="D146" s="228" t="s">
        <v>206</v>
      </c>
      <c r="E146" s="247" t="s">
        <v>19</v>
      </c>
      <c r="F146" s="248" t="s">
        <v>8977</v>
      </c>
      <c r="G146" s="246"/>
      <c r="H146" s="249">
        <v>0.68000000000000005</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206</v>
      </c>
      <c r="AU146" s="255" t="s">
        <v>76</v>
      </c>
      <c r="AV146" s="14" t="s">
        <v>78</v>
      </c>
      <c r="AW146" s="14" t="s">
        <v>31</v>
      </c>
      <c r="AX146" s="14" t="s">
        <v>69</v>
      </c>
      <c r="AY146" s="255" t="s">
        <v>193</v>
      </c>
    </row>
    <row r="147" s="15" customFormat="1">
      <c r="A147" s="15"/>
      <c r="B147" s="256"/>
      <c r="C147" s="257"/>
      <c r="D147" s="228" t="s">
        <v>206</v>
      </c>
      <c r="E147" s="258" t="s">
        <v>19</v>
      </c>
      <c r="F147" s="259" t="s">
        <v>218</v>
      </c>
      <c r="G147" s="257"/>
      <c r="H147" s="260">
        <v>0.68000000000000005</v>
      </c>
      <c r="I147" s="261"/>
      <c r="J147" s="257"/>
      <c r="K147" s="257"/>
      <c r="L147" s="262"/>
      <c r="M147" s="263"/>
      <c r="N147" s="264"/>
      <c r="O147" s="264"/>
      <c r="P147" s="264"/>
      <c r="Q147" s="264"/>
      <c r="R147" s="264"/>
      <c r="S147" s="264"/>
      <c r="T147" s="265"/>
      <c r="U147" s="15"/>
      <c r="V147" s="15"/>
      <c r="W147" s="15"/>
      <c r="X147" s="15"/>
      <c r="Y147" s="15"/>
      <c r="Z147" s="15"/>
      <c r="AA147" s="15"/>
      <c r="AB147" s="15"/>
      <c r="AC147" s="15"/>
      <c r="AD147" s="15"/>
      <c r="AE147" s="15"/>
      <c r="AT147" s="266" t="s">
        <v>206</v>
      </c>
      <c r="AU147" s="266" t="s">
        <v>76</v>
      </c>
      <c r="AV147" s="15" t="s">
        <v>200</v>
      </c>
      <c r="AW147" s="15" t="s">
        <v>31</v>
      </c>
      <c r="AX147" s="15" t="s">
        <v>76</v>
      </c>
      <c r="AY147" s="266" t="s">
        <v>193</v>
      </c>
    </row>
    <row r="148" s="12" customFormat="1" ht="25.92" customHeight="1">
      <c r="A148" s="12"/>
      <c r="B148" s="199"/>
      <c r="C148" s="200"/>
      <c r="D148" s="201" t="s">
        <v>68</v>
      </c>
      <c r="E148" s="202" t="s">
        <v>855</v>
      </c>
      <c r="F148" s="202" t="s">
        <v>8978</v>
      </c>
      <c r="G148" s="200"/>
      <c r="H148" s="200"/>
      <c r="I148" s="203"/>
      <c r="J148" s="204">
        <f>BK148</f>
        <v>0</v>
      </c>
      <c r="K148" s="200"/>
      <c r="L148" s="205"/>
      <c r="M148" s="206"/>
      <c r="N148" s="207"/>
      <c r="O148" s="207"/>
      <c r="P148" s="208">
        <f>SUM(P149:P153)</f>
        <v>0</v>
      </c>
      <c r="Q148" s="207"/>
      <c r="R148" s="208">
        <f>SUM(R149:R153)</f>
        <v>0</v>
      </c>
      <c r="S148" s="207"/>
      <c r="T148" s="209">
        <f>SUM(T149:T153)</f>
        <v>0</v>
      </c>
      <c r="U148" s="12"/>
      <c r="V148" s="12"/>
      <c r="W148" s="12"/>
      <c r="X148" s="12"/>
      <c r="Y148" s="12"/>
      <c r="Z148" s="12"/>
      <c r="AA148" s="12"/>
      <c r="AB148" s="12"/>
      <c r="AC148" s="12"/>
      <c r="AD148" s="12"/>
      <c r="AE148" s="12"/>
      <c r="AR148" s="210" t="s">
        <v>76</v>
      </c>
      <c r="AT148" s="211" t="s">
        <v>68</v>
      </c>
      <c r="AU148" s="211" t="s">
        <v>69</v>
      </c>
      <c r="AY148" s="210" t="s">
        <v>193</v>
      </c>
      <c r="BK148" s="212">
        <f>SUM(BK149:BK153)</f>
        <v>0</v>
      </c>
    </row>
    <row r="149" s="2" customFormat="1" ht="16.5" customHeight="1">
      <c r="A149" s="41"/>
      <c r="B149" s="42"/>
      <c r="C149" s="215" t="s">
        <v>313</v>
      </c>
      <c r="D149" s="215" t="s">
        <v>195</v>
      </c>
      <c r="E149" s="216" t="s">
        <v>8979</v>
      </c>
      <c r="F149" s="217" t="s">
        <v>8980</v>
      </c>
      <c r="G149" s="218" t="s">
        <v>408</v>
      </c>
      <c r="H149" s="219">
        <v>10</v>
      </c>
      <c r="I149" s="220"/>
      <c r="J149" s="221">
        <f>ROUND(I149*H149,2)</f>
        <v>0</v>
      </c>
      <c r="K149" s="217" t="s">
        <v>19</v>
      </c>
      <c r="L149" s="47"/>
      <c r="M149" s="222" t="s">
        <v>19</v>
      </c>
      <c r="N149" s="223" t="s">
        <v>40</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200</v>
      </c>
      <c r="AT149" s="226" t="s">
        <v>195</v>
      </c>
      <c r="AU149" s="226" t="s">
        <v>76</v>
      </c>
      <c r="AY149" s="20" t="s">
        <v>193</v>
      </c>
      <c r="BE149" s="227">
        <f>IF(N149="základní",J149,0)</f>
        <v>0</v>
      </c>
      <c r="BF149" s="227">
        <f>IF(N149="snížená",J149,0)</f>
        <v>0</v>
      </c>
      <c r="BG149" s="227">
        <f>IF(N149="zákl. přenesená",J149,0)</f>
        <v>0</v>
      </c>
      <c r="BH149" s="227">
        <f>IF(N149="sníž. přenesená",J149,0)</f>
        <v>0</v>
      </c>
      <c r="BI149" s="227">
        <f>IF(N149="nulová",J149,0)</f>
        <v>0</v>
      </c>
      <c r="BJ149" s="20" t="s">
        <v>76</v>
      </c>
      <c r="BK149" s="227">
        <f>ROUND(I149*H149,2)</f>
        <v>0</v>
      </c>
      <c r="BL149" s="20" t="s">
        <v>200</v>
      </c>
      <c r="BM149" s="226" t="s">
        <v>434</v>
      </c>
    </row>
    <row r="150" s="2" customFormat="1">
      <c r="A150" s="41"/>
      <c r="B150" s="42"/>
      <c r="C150" s="43"/>
      <c r="D150" s="228" t="s">
        <v>202</v>
      </c>
      <c r="E150" s="43"/>
      <c r="F150" s="229" t="s">
        <v>8980</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202</v>
      </c>
      <c r="AU150" s="20" t="s">
        <v>76</v>
      </c>
    </row>
    <row r="151" s="2" customFormat="1">
      <c r="A151" s="41"/>
      <c r="B151" s="42"/>
      <c r="C151" s="43"/>
      <c r="D151" s="228" t="s">
        <v>1221</v>
      </c>
      <c r="E151" s="43"/>
      <c r="F151" s="270" t="s">
        <v>6229</v>
      </c>
      <c r="G151" s="43"/>
      <c r="H151" s="43"/>
      <c r="I151" s="230"/>
      <c r="J151" s="43"/>
      <c r="K151" s="43"/>
      <c r="L151" s="47"/>
      <c r="M151" s="231"/>
      <c r="N151" s="232"/>
      <c r="O151" s="87"/>
      <c r="P151" s="87"/>
      <c r="Q151" s="87"/>
      <c r="R151" s="87"/>
      <c r="S151" s="87"/>
      <c r="T151" s="88"/>
      <c r="U151" s="41"/>
      <c r="V151" s="41"/>
      <c r="W151" s="41"/>
      <c r="X151" s="41"/>
      <c r="Y151" s="41"/>
      <c r="Z151" s="41"/>
      <c r="AA151" s="41"/>
      <c r="AB151" s="41"/>
      <c r="AC151" s="41"/>
      <c r="AD151" s="41"/>
      <c r="AE151" s="41"/>
      <c r="AT151" s="20" t="s">
        <v>1221</v>
      </c>
      <c r="AU151" s="20" t="s">
        <v>76</v>
      </c>
    </row>
    <row r="152" s="2" customFormat="1" ht="16.5" customHeight="1">
      <c r="A152" s="41"/>
      <c r="B152" s="42"/>
      <c r="C152" s="274" t="s">
        <v>323</v>
      </c>
      <c r="D152" s="274" t="s">
        <v>1765</v>
      </c>
      <c r="E152" s="275" t="s">
        <v>8981</v>
      </c>
      <c r="F152" s="276" t="s">
        <v>8982</v>
      </c>
      <c r="G152" s="277" t="s">
        <v>408</v>
      </c>
      <c r="H152" s="278">
        <v>10.15</v>
      </c>
      <c r="I152" s="279"/>
      <c r="J152" s="280">
        <f>ROUND(I152*H152,2)</f>
        <v>0</v>
      </c>
      <c r="K152" s="276" t="s">
        <v>19</v>
      </c>
      <c r="L152" s="281"/>
      <c r="M152" s="282" t="s">
        <v>19</v>
      </c>
      <c r="N152" s="283" t="s">
        <v>40</v>
      </c>
      <c r="O152" s="87"/>
      <c r="P152" s="224">
        <f>O152*H152</f>
        <v>0</v>
      </c>
      <c r="Q152" s="224">
        <v>0</v>
      </c>
      <c r="R152" s="224">
        <f>Q152*H152</f>
        <v>0</v>
      </c>
      <c r="S152" s="224">
        <v>0</v>
      </c>
      <c r="T152" s="225">
        <f>S152*H152</f>
        <v>0</v>
      </c>
      <c r="U152" s="41"/>
      <c r="V152" s="41"/>
      <c r="W152" s="41"/>
      <c r="X152" s="41"/>
      <c r="Y152" s="41"/>
      <c r="Z152" s="41"/>
      <c r="AA152" s="41"/>
      <c r="AB152" s="41"/>
      <c r="AC152" s="41"/>
      <c r="AD152" s="41"/>
      <c r="AE152" s="41"/>
      <c r="AR152" s="226" t="s">
        <v>265</v>
      </c>
      <c r="AT152" s="226" t="s">
        <v>1765</v>
      </c>
      <c r="AU152" s="226" t="s">
        <v>76</v>
      </c>
      <c r="AY152" s="20" t="s">
        <v>193</v>
      </c>
      <c r="BE152" s="227">
        <f>IF(N152="základní",J152,0)</f>
        <v>0</v>
      </c>
      <c r="BF152" s="227">
        <f>IF(N152="snížená",J152,0)</f>
        <v>0</v>
      </c>
      <c r="BG152" s="227">
        <f>IF(N152="zákl. přenesená",J152,0)</f>
        <v>0</v>
      </c>
      <c r="BH152" s="227">
        <f>IF(N152="sníž. přenesená",J152,0)</f>
        <v>0</v>
      </c>
      <c r="BI152" s="227">
        <f>IF(N152="nulová",J152,0)</f>
        <v>0</v>
      </c>
      <c r="BJ152" s="20" t="s">
        <v>76</v>
      </c>
      <c r="BK152" s="227">
        <f>ROUND(I152*H152,2)</f>
        <v>0</v>
      </c>
      <c r="BL152" s="20" t="s">
        <v>200</v>
      </c>
      <c r="BM152" s="226" t="s">
        <v>449</v>
      </c>
    </row>
    <row r="153" s="2" customFormat="1">
      <c r="A153" s="41"/>
      <c r="B153" s="42"/>
      <c r="C153" s="43"/>
      <c r="D153" s="228" t="s">
        <v>202</v>
      </c>
      <c r="E153" s="43"/>
      <c r="F153" s="229" t="s">
        <v>8982</v>
      </c>
      <c r="G153" s="43"/>
      <c r="H153" s="43"/>
      <c r="I153" s="230"/>
      <c r="J153" s="43"/>
      <c r="K153" s="43"/>
      <c r="L153" s="47"/>
      <c r="M153" s="231"/>
      <c r="N153" s="232"/>
      <c r="O153" s="87"/>
      <c r="P153" s="87"/>
      <c r="Q153" s="87"/>
      <c r="R153" s="87"/>
      <c r="S153" s="87"/>
      <c r="T153" s="88"/>
      <c r="U153" s="41"/>
      <c r="V153" s="41"/>
      <c r="W153" s="41"/>
      <c r="X153" s="41"/>
      <c r="Y153" s="41"/>
      <c r="Z153" s="41"/>
      <c r="AA153" s="41"/>
      <c r="AB153" s="41"/>
      <c r="AC153" s="41"/>
      <c r="AD153" s="41"/>
      <c r="AE153" s="41"/>
      <c r="AT153" s="20" t="s">
        <v>202</v>
      </c>
      <c r="AU153" s="20" t="s">
        <v>76</v>
      </c>
    </row>
    <row r="154" s="12" customFormat="1" ht="25.92" customHeight="1">
      <c r="A154" s="12"/>
      <c r="B154" s="199"/>
      <c r="C154" s="200"/>
      <c r="D154" s="201" t="s">
        <v>68</v>
      </c>
      <c r="E154" s="202" t="s">
        <v>871</v>
      </c>
      <c r="F154" s="202" t="s">
        <v>8983</v>
      </c>
      <c r="G154" s="200"/>
      <c r="H154" s="200"/>
      <c r="I154" s="203"/>
      <c r="J154" s="204">
        <f>BK154</f>
        <v>0</v>
      </c>
      <c r="K154" s="200"/>
      <c r="L154" s="205"/>
      <c r="M154" s="206"/>
      <c r="N154" s="207"/>
      <c r="O154" s="207"/>
      <c r="P154" s="208">
        <f>SUM(P155:P171)</f>
        <v>0</v>
      </c>
      <c r="Q154" s="207"/>
      <c r="R154" s="208">
        <f>SUM(R155:R171)</f>
        <v>0</v>
      </c>
      <c r="S154" s="207"/>
      <c r="T154" s="209">
        <f>SUM(T155:T171)</f>
        <v>0</v>
      </c>
      <c r="U154" s="12"/>
      <c r="V154" s="12"/>
      <c r="W154" s="12"/>
      <c r="X154" s="12"/>
      <c r="Y154" s="12"/>
      <c r="Z154" s="12"/>
      <c r="AA154" s="12"/>
      <c r="AB154" s="12"/>
      <c r="AC154" s="12"/>
      <c r="AD154" s="12"/>
      <c r="AE154" s="12"/>
      <c r="AR154" s="210" t="s">
        <v>76</v>
      </c>
      <c r="AT154" s="211" t="s">
        <v>68</v>
      </c>
      <c r="AU154" s="211" t="s">
        <v>69</v>
      </c>
      <c r="AY154" s="210" t="s">
        <v>193</v>
      </c>
      <c r="BK154" s="212">
        <f>SUM(BK155:BK171)</f>
        <v>0</v>
      </c>
    </row>
    <row r="155" s="2" customFormat="1" ht="16.5" customHeight="1">
      <c r="A155" s="41"/>
      <c r="B155" s="42"/>
      <c r="C155" s="215" t="s">
        <v>329</v>
      </c>
      <c r="D155" s="215" t="s">
        <v>195</v>
      </c>
      <c r="E155" s="216" t="s">
        <v>8984</v>
      </c>
      <c r="F155" s="217" t="s">
        <v>8985</v>
      </c>
      <c r="G155" s="218" t="s">
        <v>408</v>
      </c>
      <c r="H155" s="219">
        <v>10</v>
      </c>
      <c r="I155" s="220"/>
      <c r="J155" s="221">
        <f>ROUND(I155*H155,2)</f>
        <v>0</v>
      </c>
      <c r="K155" s="217" t="s">
        <v>19</v>
      </c>
      <c r="L155" s="47"/>
      <c r="M155" s="222" t="s">
        <v>19</v>
      </c>
      <c r="N155" s="223" t="s">
        <v>40</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200</v>
      </c>
      <c r="AT155" s="226" t="s">
        <v>195</v>
      </c>
      <c r="AU155" s="226" t="s">
        <v>76</v>
      </c>
      <c r="AY155" s="20" t="s">
        <v>193</v>
      </c>
      <c r="BE155" s="227">
        <f>IF(N155="základní",J155,0)</f>
        <v>0</v>
      </c>
      <c r="BF155" s="227">
        <f>IF(N155="snížená",J155,0)</f>
        <v>0</v>
      </c>
      <c r="BG155" s="227">
        <f>IF(N155="zákl. přenesená",J155,0)</f>
        <v>0</v>
      </c>
      <c r="BH155" s="227">
        <f>IF(N155="sníž. přenesená",J155,0)</f>
        <v>0</v>
      </c>
      <c r="BI155" s="227">
        <f>IF(N155="nulová",J155,0)</f>
        <v>0</v>
      </c>
      <c r="BJ155" s="20" t="s">
        <v>76</v>
      </c>
      <c r="BK155" s="227">
        <f>ROUND(I155*H155,2)</f>
        <v>0</v>
      </c>
      <c r="BL155" s="20" t="s">
        <v>200</v>
      </c>
      <c r="BM155" s="226" t="s">
        <v>467</v>
      </c>
    </row>
    <row r="156" s="2" customFormat="1">
      <c r="A156" s="41"/>
      <c r="B156" s="42"/>
      <c r="C156" s="43"/>
      <c r="D156" s="228" t="s">
        <v>202</v>
      </c>
      <c r="E156" s="43"/>
      <c r="F156" s="229" t="s">
        <v>8985</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202</v>
      </c>
      <c r="AU156" s="20" t="s">
        <v>76</v>
      </c>
    </row>
    <row r="157" s="2" customFormat="1">
      <c r="A157" s="41"/>
      <c r="B157" s="42"/>
      <c r="C157" s="43"/>
      <c r="D157" s="228" t="s">
        <v>1221</v>
      </c>
      <c r="E157" s="43"/>
      <c r="F157" s="270" t="s">
        <v>8986</v>
      </c>
      <c r="G157" s="43"/>
      <c r="H157" s="43"/>
      <c r="I157" s="230"/>
      <c r="J157" s="43"/>
      <c r="K157" s="43"/>
      <c r="L157" s="47"/>
      <c r="M157" s="231"/>
      <c r="N157" s="232"/>
      <c r="O157" s="87"/>
      <c r="P157" s="87"/>
      <c r="Q157" s="87"/>
      <c r="R157" s="87"/>
      <c r="S157" s="87"/>
      <c r="T157" s="88"/>
      <c r="U157" s="41"/>
      <c r="V157" s="41"/>
      <c r="W157" s="41"/>
      <c r="X157" s="41"/>
      <c r="Y157" s="41"/>
      <c r="Z157" s="41"/>
      <c r="AA157" s="41"/>
      <c r="AB157" s="41"/>
      <c r="AC157" s="41"/>
      <c r="AD157" s="41"/>
      <c r="AE157" s="41"/>
      <c r="AT157" s="20" t="s">
        <v>1221</v>
      </c>
      <c r="AU157" s="20" t="s">
        <v>76</v>
      </c>
    </row>
    <row r="158" s="2" customFormat="1" ht="16.5" customHeight="1">
      <c r="A158" s="41"/>
      <c r="B158" s="42"/>
      <c r="C158" s="215" t="s">
        <v>333</v>
      </c>
      <c r="D158" s="215" t="s">
        <v>195</v>
      </c>
      <c r="E158" s="216" t="s">
        <v>8987</v>
      </c>
      <c r="F158" s="217" t="s">
        <v>8988</v>
      </c>
      <c r="G158" s="218" t="s">
        <v>408</v>
      </c>
      <c r="H158" s="219">
        <v>10</v>
      </c>
      <c r="I158" s="220"/>
      <c r="J158" s="221">
        <f>ROUND(I158*H158,2)</f>
        <v>0</v>
      </c>
      <c r="K158" s="217" t="s">
        <v>19</v>
      </c>
      <c r="L158" s="47"/>
      <c r="M158" s="222" t="s">
        <v>19</v>
      </c>
      <c r="N158" s="223" t="s">
        <v>40</v>
      </c>
      <c r="O158" s="87"/>
      <c r="P158" s="224">
        <f>O158*H158</f>
        <v>0</v>
      </c>
      <c r="Q158" s="224">
        <v>0</v>
      </c>
      <c r="R158" s="224">
        <f>Q158*H158</f>
        <v>0</v>
      </c>
      <c r="S158" s="224">
        <v>0</v>
      </c>
      <c r="T158" s="225">
        <f>S158*H158</f>
        <v>0</v>
      </c>
      <c r="U158" s="41"/>
      <c r="V158" s="41"/>
      <c r="W158" s="41"/>
      <c r="X158" s="41"/>
      <c r="Y158" s="41"/>
      <c r="Z158" s="41"/>
      <c r="AA158" s="41"/>
      <c r="AB158" s="41"/>
      <c r="AC158" s="41"/>
      <c r="AD158" s="41"/>
      <c r="AE158" s="41"/>
      <c r="AR158" s="226" t="s">
        <v>200</v>
      </c>
      <c r="AT158" s="226" t="s">
        <v>195</v>
      </c>
      <c r="AU158" s="226" t="s">
        <v>76</v>
      </c>
      <c r="AY158" s="20" t="s">
        <v>193</v>
      </c>
      <c r="BE158" s="227">
        <f>IF(N158="základní",J158,0)</f>
        <v>0</v>
      </c>
      <c r="BF158" s="227">
        <f>IF(N158="snížená",J158,0)</f>
        <v>0</v>
      </c>
      <c r="BG158" s="227">
        <f>IF(N158="zákl. přenesená",J158,0)</f>
        <v>0</v>
      </c>
      <c r="BH158" s="227">
        <f>IF(N158="sníž. přenesená",J158,0)</f>
        <v>0</v>
      </c>
      <c r="BI158" s="227">
        <f>IF(N158="nulová",J158,0)</f>
        <v>0</v>
      </c>
      <c r="BJ158" s="20" t="s">
        <v>76</v>
      </c>
      <c r="BK158" s="227">
        <f>ROUND(I158*H158,2)</f>
        <v>0</v>
      </c>
      <c r="BL158" s="20" t="s">
        <v>200</v>
      </c>
      <c r="BM158" s="226" t="s">
        <v>482</v>
      </c>
    </row>
    <row r="159" s="2" customFormat="1">
      <c r="A159" s="41"/>
      <c r="B159" s="42"/>
      <c r="C159" s="43"/>
      <c r="D159" s="228" t="s">
        <v>202</v>
      </c>
      <c r="E159" s="43"/>
      <c r="F159" s="229" t="s">
        <v>8988</v>
      </c>
      <c r="G159" s="43"/>
      <c r="H159" s="43"/>
      <c r="I159" s="230"/>
      <c r="J159" s="43"/>
      <c r="K159" s="43"/>
      <c r="L159" s="47"/>
      <c r="M159" s="231"/>
      <c r="N159" s="232"/>
      <c r="O159" s="87"/>
      <c r="P159" s="87"/>
      <c r="Q159" s="87"/>
      <c r="R159" s="87"/>
      <c r="S159" s="87"/>
      <c r="T159" s="88"/>
      <c r="U159" s="41"/>
      <c r="V159" s="41"/>
      <c r="W159" s="41"/>
      <c r="X159" s="41"/>
      <c r="Y159" s="41"/>
      <c r="Z159" s="41"/>
      <c r="AA159" s="41"/>
      <c r="AB159" s="41"/>
      <c r="AC159" s="41"/>
      <c r="AD159" s="41"/>
      <c r="AE159" s="41"/>
      <c r="AT159" s="20" t="s">
        <v>202</v>
      </c>
      <c r="AU159" s="20" t="s">
        <v>76</v>
      </c>
    </row>
    <row r="160" s="2" customFormat="1">
      <c r="A160" s="41"/>
      <c r="B160" s="42"/>
      <c r="C160" s="43"/>
      <c r="D160" s="228" t="s">
        <v>1221</v>
      </c>
      <c r="E160" s="43"/>
      <c r="F160" s="270" t="s">
        <v>8989</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1221</v>
      </c>
      <c r="AU160" s="20" t="s">
        <v>76</v>
      </c>
    </row>
    <row r="161" s="2" customFormat="1" ht="16.5" customHeight="1">
      <c r="A161" s="41"/>
      <c r="B161" s="42"/>
      <c r="C161" s="215" t="s">
        <v>340</v>
      </c>
      <c r="D161" s="215" t="s">
        <v>195</v>
      </c>
      <c r="E161" s="216" t="s">
        <v>8990</v>
      </c>
      <c r="F161" s="217" t="s">
        <v>8991</v>
      </c>
      <c r="G161" s="218" t="s">
        <v>408</v>
      </c>
      <c r="H161" s="219">
        <v>10</v>
      </c>
      <c r="I161" s="220"/>
      <c r="J161" s="221">
        <f>ROUND(I161*H161,2)</f>
        <v>0</v>
      </c>
      <c r="K161" s="217" t="s">
        <v>19</v>
      </c>
      <c r="L161" s="47"/>
      <c r="M161" s="222" t="s">
        <v>19</v>
      </c>
      <c r="N161" s="223" t="s">
        <v>40</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200</v>
      </c>
      <c r="AT161" s="226" t="s">
        <v>195</v>
      </c>
      <c r="AU161" s="226" t="s">
        <v>76</v>
      </c>
      <c r="AY161" s="20" t="s">
        <v>193</v>
      </c>
      <c r="BE161" s="227">
        <f>IF(N161="základní",J161,0)</f>
        <v>0</v>
      </c>
      <c r="BF161" s="227">
        <f>IF(N161="snížená",J161,0)</f>
        <v>0</v>
      </c>
      <c r="BG161" s="227">
        <f>IF(N161="zákl. přenesená",J161,0)</f>
        <v>0</v>
      </c>
      <c r="BH161" s="227">
        <f>IF(N161="sníž. přenesená",J161,0)</f>
        <v>0</v>
      </c>
      <c r="BI161" s="227">
        <f>IF(N161="nulová",J161,0)</f>
        <v>0</v>
      </c>
      <c r="BJ161" s="20" t="s">
        <v>76</v>
      </c>
      <c r="BK161" s="227">
        <f>ROUND(I161*H161,2)</f>
        <v>0</v>
      </c>
      <c r="BL161" s="20" t="s">
        <v>200</v>
      </c>
      <c r="BM161" s="226" t="s">
        <v>494</v>
      </c>
    </row>
    <row r="162" s="2" customFormat="1">
      <c r="A162" s="41"/>
      <c r="B162" s="42"/>
      <c r="C162" s="43"/>
      <c r="D162" s="228" t="s">
        <v>202</v>
      </c>
      <c r="E162" s="43"/>
      <c r="F162" s="229" t="s">
        <v>8991</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202</v>
      </c>
      <c r="AU162" s="20" t="s">
        <v>76</v>
      </c>
    </row>
    <row r="163" s="2" customFormat="1" ht="16.5" customHeight="1">
      <c r="A163" s="41"/>
      <c r="B163" s="42"/>
      <c r="C163" s="215" t="s">
        <v>346</v>
      </c>
      <c r="D163" s="215" t="s">
        <v>195</v>
      </c>
      <c r="E163" s="216" t="s">
        <v>8992</v>
      </c>
      <c r="F163" s="217" t="s">
        <v>8993</v>
      </c>
      <c r="G163" s="218" t="s">
        <v>408</v>
      </c>
      <c r="H163" s="219">
        <v>12</v>
      </c>
      <c r="I163" s="220"/>
      <c r="J163" s="221">
        <f>ROUND(I163*H163,2)</f>
        <v>0</v>
      </c>
      <c r="K163" s="217" t="s">
        <v>19</v>
      </c>
      <c r="L163" s="47"/>
      <c r="M163" s="222" t="s">
        <v>19</v>
      </c>
      <c r="N163" s="223" t="s">
        <v>40</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200</v>
      </c>
      <c r="AT163" s="226" t="s">
        <v>195</v>
      </c>
      <c r="AU163" s="226" t="s">
        <v>76</v>
      </c>
      <c r="AY163" s="20" t="s">
        <v>193</v>
      </c>
      <c r="BE163" s="227">
        <f>IF(N163="základní",J163,0)</f>
        <v>0</v>
      </c>
      <c r="BF163" s="227">
        <f>IF(N163="snížená",J163,0)</f>
        <v>0</v>
      </c>
      <c r="BG163" s="227">
        <f>IF(N163="zákl. přenesená",J163,0)</f>
        <v>0</v>
      </c>
      <c r="BH163" s="227">
        <f>IF(N163="sníž. přenesená",J163,0)</f>
        <v>0</v>
      </c>
      <c r="BI163" s="227">
        <f>IF(N163="nulová",J163,0)</f>
        <v>0</v>
      </c>
      <c r="BJ163" s="20" t="s">
        <v>76</v>
      </c>
      <c r="BK163" s="227">
        <f>ROUND(I163*H163,2)</f>
        <v>0</v>
      </c>
      <c r="BL163" s="20" t="s">
        <v>200</v>
      </c>
      <c r="BM163" s="226" t="s">
        <v>321</v>
      </c>
    </row>
    <row r="164" s="2" customFormat="1">
      <c r="A164" s="41"/>
      <c r="B164" s="42"/>
      <c r="C164" s="43"/>
      <c r="D164" s="228" t="s">
        <v>202</v>
      </c>
      <c r="E164" s="43"/>
      <c r="F164" s="229" t="s">
        <v>8993</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202</v>
      </c>
      <c r="AU164" s="20" t="s">
        <v>76</v>
      </c>
    </row>
    <row r="165" s="2" customFormat="1" ht="21.75" customHeight="1">
      <c r="A165" s="41"/>
      <c r="B165" s="42"/>
      <c r="C165" s="215" t="s">
        <v>7</v>
      </c>
      <c r="D165" s="215" t="s">
        <v>195</v>
      </c>
      <c r="E165" s="216" t="s">
        <v>8994</v>
      </c>
      <c r="F165" s="217" t="s">
        <v>8995</v>
      </c>
      <c r="G165" s="218" t="s">
        <v>343</v>
      </c>
      <c r="H165" s="219">
        <v>1</v>
      </c>
      <c r="I165" s="220"/>
      <c r="J165" s="221">
        <f>ROUND(I165*H165,2)</f>
        <v>0</v>
      </c>
      <c r="K165" s="217" t="s">
        <v>19</v>
      </c>
      <c r="L165" s="47"/>
      <c r="M165" s="222" t="s">
        <v>19</v>
      </c>
      <c r="N165" s="223" t="s">
        <v>40</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200</v>
      </c>
      <c r="AT165" s="226" t="s">
        <v>195</v>
      </c>
      <c r="AU165" s="226" t="s">
        <v>76</v>
      </c>
      <c r="AY165" s="20" t="s">
        <v>193</v>
      </c>
      <c r="BE165" s="227">
        <f>IF(N165="základní",J165,0)</f>
        <v>0</v>
      </c>
      <c r="BF165" s="227">
        <f>IF(N165="snížená",J165,0)</f>
        <v>0</v>
      </c>
      <c r="BG165" s="227">
        <f>IF(N165="zákl. přenesená",J165,0)</f>
        <v>0</v>
      </c>
      <c r="BH165" s="227">
        <f>IF(N165="sníž. přenesená",J165,0)</f>
        <v>0</v>
      </c>
      <c r="BI165" s="227">
        <f>IF(N165="nulová",J165,0)</f>
        <v>0</v>
      </c>
      <c r="BJ165" s="20" t="s">
        <v>76</v>
      </c>
      <c r="BK165" s="227">
        <f>ROUND(I165*H165,2)</f>
        <v>0</v>
      </c>
      <c r="BL165" s="20" t="s">
        <v>200</v>
      </c>
      <c r="BM165" s="226" t="s">
        <v>523</v>
      </c>
    </row>
    <row r="166" s="2" customFormat="1">
      <c r="A166" s="41"/>
      <c r="B166" s="42"/>
      <c r="C166" s="43"/>
      <c r="D166" s="228" t="s">
        <v>202</v>
      </c>
      <c r="E166" s="43"/>
      <c r="F166" s="229" t="s">
        <v>8996</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202</v>
      </c>
      <c r="AU166" s="20" t="s">
        <v>76</v>
      </c>
    </row>
    <row r="167" s="2" customFormat="1" ht="16.5" customHeight="1">
      <c r="A167" s="41"/>
      <c r="B167" s="42"/>
      <c r="C167" s="215" t="s">
        <v>355</v>
      </c>
      <c r="D167" s="215" t="s">
        <v>195</v>
      </c>
      <c r="E167" s="216" t="s">
        <v>8997</v>
      </c>
      <c r="F167" s="217" t="s">
        <v>8998</v>
      </c>
      <c r="G167" s="218" t="s">
        <v>408</v>
      </c>
      <c r="H167" s="219">
        <v>8.5</v>
      </c>
      <c r="I167" s="220"/>
      <c r="J167" s="221">
        <f>ROUND(I167*H167,2)</f>
        <v>0</v>
      </c>
      <c r="K167" s="217" t="s">
        <v>19</v>
      </c>
      <c r="L167" s="47"/>
      <c r="M167" s="222" t="s">
        <v>19</v>
      </c>
      <c r="N167" s="223" t="s">
        <v>40</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200</v>
      </c>
      <c r="AT167" s="226" t="s">
        <v>195</v>
      </c>
      <c r="AU167" s="226" t="s">
        <v>76</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200</v>
      </c>
      <c r="BM167" s="226" t="s">
        <v>537</v>
      </c>
    </row>
    <row r="168" s="2" customFormat="1">
      <c r="A168" s="41"/>
      <c r="B168" s="42"/>
      <c r="C168" s="43"/>
      <c r="D168" s="228" t="s">
        <v>202</v>
      </c>
      <c r="E168" s="43"/>
      <c r="F168" s="229" t="s">
        <v>8998</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76</v>
      </c>
    </row>
    <row r="169" s="2" customFormat="1">
      <c r="A169" s="41"/>
      <c r="B169" s="42"/>
      <c r="C169" s="43"/>
      <c r="D169" s="228" t="s">
        <v>1221</v>
      </c>
      <c r="E169" s="43"/>
      <c r="F169" s="270" t="s">
        <v>6412</v>
      </c>
      <c r="G169" s="43"/>
      <c r="H169" s="43"/>
      <c r="I169" s="230"/>
      <c r="J169" s="43"/>
      <c r="K169" s="43"/>
      <c r="L169" s="47"/>
      <c r="M169" s="231"/>
      <c r="N169" s="232"/>
      <c r="O169" s="87"/>
      <c r="P169" s="87"/>
      <c r="Q169" s="87"/>
      <c r="R169" s="87"/>
      <c r="S169" s="87"/>
      <c r="T169" s="88"/>
      <c r="U169" s="41"/>
      <c r="V169" s="41"/>
      <c r="W169" s="41"/>
      <c r="X169" s="41"/>
      <c r="Y169" s="41"/>
      <c r="Z169" s="41"/>
      <c r="AA169" s="41"/>
      <c r="AB169" s="41"/>
      <c r="AC169" s="41"/>
      <c r="AD169" s="41"/>
      <c r="AE169" s="41"/>
      <c r="AT169" s="20" t="s">
        <v>1221</v>
      </c>
      <c r="AU169" s="20" t="s">
        <v>76</v>
      </c>
    </row>
    <row r="170" s="2" customFormat="1" ht="16.5" customHeight="1">
      <c r="A170" s="41"/>
      <c r="B170" s="42"/>
      <c r="C170" s="215" t="s">
        <v>360</v>
      </c>
      <c r="D170" s="215" t="s">
        <v>195</v>
      </c>
      <c r="E170" s="216" t="s">
        <v>8999</v>
      </c>
      <c r="F170" s="217" t="s">
        <v>9000</v>
      </c>
      <c r="G170" s="218" t="s">
        <v>343</v>
      </c>
      <c r="H170" s="219">
        <v>1</v>
      </c>
      <c r="I170" s="220"/>
      <c r="J170" s="221">
        <f>ROUND(I170*H170,2)</f>
        <v>0</v>
      </c>
      <c r="K170" s="217" t="s">
        <v>19</v>
      </c>
      <c r="L170" s="47"/>
      <c r="M170" s="222" t="s">
        <v>19</v>
      </c>
      <c r="N170" s="223" t="s">
        <v>40</v>
      </c>
      <c r="O170" s="87"/>
      <c r="P170" s="224">
        <f>O170*H170</f>
        <v>0</v>
      </c>
      <c r="Q170" s="224">
        <v>0</v>
      </c>
      <c r="R170" s="224">
        <f>Q170*H170</f>
        <v>0</v>
      </c>
      <c r="S170" s="224">
        <v>0</v>
      </c>
      <c r="T170" s="225">
        <f>S170*H170</f>
        <v>0</v>
      </c>
      <c r="U170" s="41"/>
      <c r="V170" s="41"/>
      <c r="W170" s="41"/>
      <c r="X170" s="41"/>
      <c r="Y170" s="41"/>
      <c r="Z170" s="41"/>
      <c r="AA170" s="41"/>
      <c r="AB170" s="41"/>
      <c r="AC170" s="41"/>
      <c r="AD170" s="41"/>
      <c r="AE170" s="41"/>
      <c r="AR170" s="226" t="s">
        <v>200</v>
      </c>
      <c r="AT170" s="226" t="s">
        <v>195</v>
      </c>
      <c r="AU170" s="226" t="s">
        <v>76</v>
      </c>
      <c r="AY170" s="20" t="s">
        <v>193</v>
      </c>
      <c r="BE170" s="227">
        <f>IF(N170="základní",J170,0)</f>
        <v>0</v>
      </c>
      <c r="BF170" s="227">
        <f>IF(N170="snížená",J170,0)</f>
        <v>0</v>
      </c>
      <c r="BG170" s="227">
        <f>IF(N170="zákl. přenesená",J170,0)</f>
        <v>0</v>
      </c>
      <c r="BH170" s="227">
        <f>IF(N170="sníž. přenesená",J170,0)</f>
        <v>0</v>
      </c>
      <c r="BI170" s="227">
        <f>IF(N170="nulová",J170,0)</f>
        <v>0</v>
      </c>
      <c r="BJ170" s="20" t="s">
        <v>76</v>
      </c>
      <c r="BK170" s="227">
        <f>ROUND(I170*H170,2)</f>
        <v>0</v>
      </c>
      <c r="BL170" s="20" t="s">
        <v>200</v>
      </c>
      <c r="BM170" s="226" t="s">
        <v>554</v>
      </c>
    </row>
    <row r="171" s="2" customFormat="1">
      <c r="A171" s="41"/>
      <c r="B171" s="42"/>
      <c r="C171" s="43"/>
      <c r="D171" s="228" t="s">
        <v>202</v>
      </c>
      <c r="E171" s="43"/>
      <c r="F171" s="229" t="s">
        <v>9000</v>
      </c>
      <c r="G171" s="43"/>
      <c r="H171" s="43"/>
      <c r="I171" s="230"/>
      <c r="J171" s="43"/>
      <c r="K171" s="43"/>
      <c r="L171" s="47"/>
      <c r="M171" s="231"/>
      <c r="N171" s="232"/>
      <c r="O171" s="87"/>
      <c r="P171" s="87"/>
      <c r="Q171" s="87"/>
      <c r="R171" s="87"/>
      <c r="S171" s="87"/>
      <c r="T171" s="88"/>
      <c r="U171" s="41"/>
      <c r="V171" s="41"/>
      <c r="W171" s="41"/>
      <c r="X171" s="41"/>
      <c r="Y171" s="41"/>
      <c r="Z171" s="41"/>
      <c r="AA171" s="41"/>
      <c r="AB171" s="41"/>
      <c r="AC171" s="41"/>
      <c r="AD171" s="41"/>
      <c r="AE171" s="41"/>
      <c r="AT171" s="20" t="s">
        <v>202</v>
      </c>
      <c r="AU171" s="20" t="s">
        <v>76</v>
      </c>
    </row>
    <row r="172" s="12" customFormat="1" ht="25.92" customHeight="1">
      <c r="A172" s="12"/>
      <c r="B172" s="199"/>
      <c r="C172" s="200"/>
      <c r="D172" s="201" t="s">
        <v>68</v>
      </c>
      <c r="E172" s="202" t="s">
        <v>921</v>
      </c>
      <c r="F172" s="202" t="s">
        <v>9001</v>
      </c>
      <c r="G172" s="200"/>
      <c r="H172" s="200"/>
      <c r="I172" s="203"/>
      <c r="J172" s="204">
        <f>BK172</f>
        <v>0</v>
      </c>
      <c r="K172" s="200"/>
      <c r="L172" s="205"/>
      <c r="M172" s="206"/>
      <c r="N172" s="207"/>
      <c r="O172" s="207"/>
      <c r="P172" s="208">
        <f>SUM(P173:P175)</f>
        <v>0</v>
      </c>
      <c r="Q172" s="207"/>
      <c r="R172" s="208">
        <f>SUM(R173:R175)</f>
        <v>0</v>
      </c>
      <c r="S172" s="207"/>
      <c r="T172" s="209">
        <f>SUM(T173:T175)</f>
        <v>0</v>
      </c>
      <c r="U172" s="12"/>
      <c r="V172" s="12"/>
      <c r="W172" s="12"/>
      <c r="X172" s="12"/>
      <c r="Y172" s="12"/>
      <c r="Z172" s="12"/>
      <c r="AA172" s="12"/>
      <c r="AB172" s="12"/>
      <c r="AC172" s="12"/>
      <c r="AD172" s="12"/>
      <c r="AE172" s="12"/>
      <c r="AR172" s="210" t="s">
        <v>76</v>
      </c>
      <c r="AT172" s="211" t="s">
        <v>68</v>
      </c>
      <c r="AU172" s="211" t="s">
        <v>69</v>
      </c>
      <c r="AY172" s="210" t="s">
        <v>193</v>
      </c>
      <c r="BK172" s="212">
        <f>SUM(BK173:BK175)</f>
        <v>0</v>
      </c>
    </row>
    <row r="173" s="2" customFormat="1" ht="16.5" customHeight="1">
      <c r="A173" s="41"/>
      <c r="B173" s="42"/>
      <c r="C173" s="215" t="s">
        <v>369</v>
      </c>
      <c r="D173" s="215" t="s">
        <v>195</v>
      </c>
      <c r="E173" s="216" t="s">
        <v>9002</v>
      </c>
      <c r="F173" s="217" t="s">
        <v>9003</v>
      </c>
      <c r="G173" s="218" t="s">
        <v>248</v>
      </c>
      <c r="H173" s="219">
        <v>17.484999999999999</v>
      </c>
      <c r="I173" s="220"/>
      <c r="J173" s="221">
        <f>ROUND(I173*H173,2)</f>
        <v>0</v>
      </c>
      <c r="K173" s="217" t="s">
        <v>19</v>
      </c>
      <c r="L173" s="47"/>
      <c r="M173" s="222" t="s">
        <v>19</v>
      </c>
      <c r="N173" s="223" t="s">
        <v>40</v>
      </c>
      <c r="O173" s="87"/>
      <c r="P173" s="224">
        <f>O173*H173</f>
        <v>0</v>
      </c>
      <c r="Q173" s="224">
        <v>0</v>
      </c>
      <c r="R173" s="224">
        <f>Q173*H173</f>
        <v>0</v>
      </c>
      <c r="S173" s="224">
        <v>0</v>
      </c>
      <c r="T173" s="225">
        <f>S173*H173</f>
        <v>0</v>
      </c>
      <c r="U173" s="41"/>
      <c r="V173" s="41"/>
      <c r="W173" s="41"/>
      <c r="X173" s="41"/>
      <c r="Y173" s="41"/>
      <c r="Z173" s="41"/>
      <c r="AA173" s="41"/>
      <c r="AB173" s="41"/>
      <c r="AC173" s="41"/>
      <c r="AD173" s="41"/>
      <c r="AE173" s="41"/>
      <c r="AR173" s="226" t="s">
        <v>200</v>
      </c>
      <c r="AT173" s="226" t="s">
        <v>195</v>
      </c>
      <c r="AU173" s="226" t="s">
        <v>76</v>
      </c>
      <c r="AY173" s="20" t="s">
        <v>193</v>
      </c>
      <c r="BE173" s="227">
        <f>IF(N173="základní",J173,0)</f>
        <v>0</v>
      </c>
      <c r="BF173" s="227">
        <f>IF(N173="snížená",J173,0)</f>
        <v>0</v>
      </c>
      <c r="BG173" s="227">
        <f>IF(N173="zákl. přenesená",J173,0)</f>
        <v>0</v>
      </c>
      <c r="BH173" s="227">
        <f>IF(N173="sníž. přenesená",J173,0)</f>
        <v>0</v>
      </c>
      <c r="BI173" s="227">
        <f>IF(N173="nulová",J173,0)</f>
        <v>0</v>
      </c>
      <c r="BJ173" s="20" t="s">
        <v>76</v>
      </c>
      <c r="BK173" s="227">
        <f>ROUND(I173*H173,2)</f>
        <v>0</v>
      </c>
      <c r="BL173" s="20" t="s">
        <v>200</v>
      </c>
      <c r="BM173" s="226" t="s">
        <v>568</v>
      </c>
    </row>
    <row r="174" s="2" customFormat="1">
      <c r="A174" s="41"/>
      <c r="B174" s="42"/>
      <c r="C174" s="43"/>
      <c r="D174" s="228" t="s">
        <v>202</v>
      </c>
      <c r="E174" s="43"/>
      <c r="F174" s="229" t="s">
        <v>9003</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202</v>
      </c>
      <c r="AU174" s="20" t="s">
        <v>76</v>
      </c>
    </row>
    <row r="175" s="2" customFormat="1">
      <c r="A175" s="41"/>
      <c r="B175" s="42"/>
      <c r="C175" s="43"/>
      <c r="D175" s="228" t="s">
        <v>1221</v>
      </c>
      <c r="E175" s="43"/>
      <c r="F175" s="270" t="s">
        <v>9004</v>
      </c>
      <c r="G175" s="43"/>
      <c r="H175" s="43"/>
      <c r="I175" s="230"/>
      <c r="J175" s="43"/>
      <c r="K175" s="43"/>
      <c r="L175" s="47"/>
      <c r="M175" s="295"/>
      <c r="N175" s="296"/>
      <c r="O175" s="297"/>
      <c r="P175" s="297"/>
      <c r="Q175" s="297"/>
      <c r="R175" s="297"/>
      <c r="S175" s="297"/>
      <c r="T175" s="298"/>
      <c r="U175" s="41"/>
      <c r="V175" s="41"/>
      <c r="W175" s="41"/>
      <c r="X175" s="41"/>
      <c r="Y175" s="41"/>
      <c r="Z175" s="41"/>
      <c r="AA175" s="41"/>
      <c r="AB175" s="41"/>
      <c r="AC175" s="41"/>
      <c r="AD175" s="41"/>
      <c r="AE175" s="41"/>
      <c r="AT175" s="20" t="s">
        <v>1221</v>
      </c>
      <c r="AU175" s="20" t="s">
        <v>76</v>
      </c>
    </row>
    <row r="176" s="2" customFormat="1" ht="6.96" customHeight="1">
      <c r="A176" s="41"/>
      <c r="B176" s="62"/>
      <c r="C176" s="63"/>
      <c r="D176" s="63"/>
      <c r="E176" s="63"/>
      <c r="F176" s="63"/>
      <c r="G176" s="63"/>
      <c r="H176" s="63"/>
      <c r="I176" s="63"/>
      <c r="J176" s="63"/>
      <c r="K176" s="63"/>
      <c r="L176" s="47"/>
      <c r="M176" s="41"/>
      <c r="O176" s="41"/>
      <c r="P176" s="41"/>
      <c r="Q176" s="41"/>
      <c r="R176" s="41"/>
      <c r="S176" s="41"/>
      <c r="T176" s="41"/>
      <c r="U176" s="41"/>
      <c r="V176" s="41"/>
      <c r="W176" s="41"/>
      <c r="X176" s="41"/>
      <c r="Y176" s="41"/>
      <c r="Z176" s="41"/>
      <c r="AA176" s="41"/>
      <c r="AB176" s="41"/>
      <c r="AC176" s="41"/>
      <c r="AD176" s="41"/>
      <c r="AE176" s="41"/>
    </row>
  </sheetData>
  <sheetProtection sheet="1" autoFilter="0" formatColumns="0" formatRows="0" objects="1" scenarios="1" spinCount="100000" saltValue="fwMIpw7xX+2/GtzW1lE6OPWS7dasi7kK6fjLsCR5s3Q77nVffCXvDdziVP+qtFc2XwYVb9irm0EDlv++PpaYug==" hashValue="n0/weyKIn/Hs/cEo8JfIJ4ifkRfQUIGY/aEuboHij1UAibcas5pASht4CFgpIMyx6q6BZ8VSt5le/fHu4+gLjA==" algorithmName="SHA-512" password="97FE"/>
  <autoFilter ref="C89:K175"/>
  <mergeCells count="12">
    <mergeCell ref="E7:H7"/>
    <mergeCell ref="E9:H9"/>
    <mergeCell ref="E11:H11"/>
    <mergeCell ref="E20:H20"/>
    <mergeCell ref="E29:H29"/>
    <mergeCell ref="E50:H50"/>
    <mergeCell ref="E52:H52"/>
    <mergeCell ref="E54:H54"/>
    <mergeCell ref="E78:H78"/>
    <mergeCell ref="E80:H80"/>
    <mergeCell ref="E82:H82"/>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8.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136</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8946</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9005</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ROUND(J91,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ROUND((SUM(BE91:BE258)),  2)</f>
        <v>0</v>
      </c>
      <c r="G35" s="41"/>
      <c r="H35" s="41"/>
      <c r="I35" s="160">
        <v>0.20999999999999999</v>
      </c>
      <c r="J35" s="159">
        <f>ROUND(((SUM(BE91:BE258))*I35),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ROUND((SUM(BF91:BF258)),  2)</f>
        <v>0</v>
      </c>
      <c r="G36" s="41"/>
      <c r="H36" s="41"/>
      <c r="I36" s="160">
        <v>0.12</v>
      </c>
      <c r="J36" s="159">
        <f>ROUND(((SUM(BF91:BF258))*I36),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ROUND((SUM(BG91:BG258)),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ROUND((SUM(BH91:BH258)),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ROUND((SUM(BI91:BI258)),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8946</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D.1.4.2 - Venkovní splašková kanalizace</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J91</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6188</v>
      </c>
      <c r="E64" s="180"/>
      <c r="F64" s="180"/>
      <c r="G64" s="180"/>
      <c r="H64" s="180"/>
      <c r="I64" s="180"/>
      <c r="J64" s="181">
        <f>J92</f>
        <v>0</v>
      </c>
      <c r="K64" s="178"/>
      <c r="L64" s="182"/>
      <c r="S64" s="9"/>
      <c r="T64" s="9"/>
      <c r="U64" s="9"/>
      <c r="V64" s="9"/>
      <c r="W64" s="9"/>
      <c r="X64" s="9"/>
      <c r="Y64" s="9"/>
      <c r="Z64" s="9"/>
      <c r="AA64" s="9"/>
      <c r="AB64" s="9"/>
      <c r="AC64" s="9"/>
      <c r="AD64" s="9"/>
      <c r="AE64" s="9"/>
    </row>
    <row r="65" s="9" customFormat="1" ht="24.96" customHeight="1">
      <c r="A65" s="9"/>
      <c r="B65" s="177"/>
      <c r="C65" s="178"/>
      <c r="D65" s="179" t="s">
        <v>6189</v>
      </c>
      <c r="E65" s="180"/>
      <c r="F65" s="180"/>
      <c r="G65" s="180"/>
      <c r="H65" s="180"/>
      <c r="I65" s="180"/>
      <c r="J65" s="181">
        <f>J166</f>
        <v>0</v>
      </c>
      <c r="K65" s="178"/>
      <c r="L65" s="182"/>
      <c r="S65" s="9"/>
      <c r="T65" s="9"/>
      <c r="U65" s="9"/>
      <c r="V65" s="9"/>
      <c r="W65" s="9"/>
      <c r="X65" s="9"/>
      <c r="Y65" s="9"/>
      <c r="Z65" s="9"/>
      <c r="AA65" s="9"/>
      <c r="AB65" s="9"/>
      <c r="AC65" s="9"/>
      <c r="AD65" s="9"/>
      <c r="AE65" s="9"/>
    </row>
    <row r="66" s="9" customFormat="1" ht="24.96" customHeight="1">
      <c r="A66" s="9"/>
      <c r="B66" s="177"/>
      <c r="C66" s="178"/>
      <c r="D66" s="179" t="s">
        <v>9006</v>
      </c>
      <c r="E66" s="180"/>
      <c r="F66" s="180"/>
      <c r="G66" s="180"/>
      <c r="H66" s="180"/>
      <c r="I66" s="180"/>
      <c r="J66" s="181">
        <f>J175</f>
        <v>0</v>
      </c>
      <c r="K66" s="178"/>
      <c r="L66" s="182"/>
      <c r="S66" s="9"/>
      <c r="T66" s="9"/>
      <c r="U66" s="9"/>
      <c r="V66" s="9"/>
      <c r="W66" s="9"/>
      <c r="X66" s="9"/>
      <c r="Y66" s="9"/>
      <c r="Z66" s="9"/>
      <c r="AA66" s="9"/>
      <c r="AB66" s="9"/>
      <c r="AC66" s="9"/>
      <c r="AD66" s="9"/>
      <c r="AE66" s="9"/>
    </row>
    <row r="67" s="9" customFormat="1" ht="24.96" customHeight="1">
      <c r="A67" s="9"/>
      <c r="B67" s="177"/>
      <c r="C67" s="178"/>
      <c r="D67" s="179" t="s">
        <v>8948</v>
      </c>
      <c r="E67" s="180"/>
      <c r="F67" s="180"/>
      <c r="G67" s="180"/>
      <c r="H67" s="180"/>
      <c r="I67" s="180"/>
      <c r="J67" s="181">
        <f>J193</f>
        <v>0</v>
      </c>
      <c r="K67" s="178"/>
      <c r="L67" s="182"/>
      <c r="S67" s="9"/>
      <c r="T67" s="9"/>
      <c r="U67" s="9"/>
      <c r="V67" s="9"/>
      <c r="W67" s="9"/>
      <c r="X67" s="9"/>
      <c r="Y67" s="9"/>
      <c r="Z67" s="9"/>
      <c r="AA67" s="9"/>
      <c r="AB67" s="9"/>
      <c r="AC67" s="9"/>
      <c r="AD67" s="9"/>
      <c r="AE67" s="9"/>
    </row>
    <row r="68" s="9" customFormat="1" ht="24.96" customHeight="1">
      <c r="A68" s="9"/>
      <c r="B68" s="177"/>
      <c r="C68" s="178"/>
      <c r="D68" s="179" t="s">
        <v>8949</v>
      </c>
      <c r="E68" s="180"/>
      <c r="F68" s="180"/>
      <c r="G68" s="180"/>
      <c r="H68" s="180"/>
      <c r="I68" s="180"/>
      <c r="J68" s="181">
        <f>J227</f>
        <v>0</v>
      </c>
      <c r="K68" s="178"/>
      <c r="L68" s="182"/>
      <c r="S68" s="9"/>
      <c r="T68" s="9"/>
      <c r="U68" s="9"/>
      <c r="V68" s="9"/>
      <c r="W68" s="9"/>
      <c r="X68" s="9"/>
      <c r="Y68" s="9"/>
      <c r="Z68" s="9"/>
      <c r="AA68" s="9"/>
      <c r="AB68" s="9"/>
      <c r="AC68" s="9"/>
      <c r="AD68" s="9"/>
      <c r="AE68" s="9"/>
    </row>
    <row r="69" s="9" customFormat="1" ht="24.96" customHeight="1">
      <c r="A69" s="9"/>
      <c r="B69" s="177"/>
      <c r="C69" s="178"/>
      <c r="D69" s="179" t="s">
        <v>8950</v>
      </c>
      <c r="E69" s="180"/>
      <c r="F69" s="180"/>
      <c r="G69" s="180"/>
      <c r="H69" s="180"/>
      <c r="I69" s="180"/>
      <c r="J69" s="181">
        <f>J255</f>
        <v>0</v>
      </c>
      <c r="K69" s="178"/>
      <c r="L69" s="182"/>
      <c r="S69" s="9"/>
      <c r="T69" s="9"/>
      <c r="U69" s="9"/>
      <c r="V69" s="9"/>
      <c r="W69" s="9"/>
      <c r="X69" s="9"/>
      <c r="Y69" s="9"/>
      <c r="Z69" s="9"/>
      <c r="AA69" s="9"/>
      <c r="AB69" s="9"/>
      <c r="AC69" s="9"/>
      <c r="AD69" s="9"/>
      <c r="AE69" s="9"/>
    </row>
    <row r="70" s="2" customFormat="1" ht="21.84" customHeight="1">
      <c r="A70" s="41"/>
      <c r="B70" s="42"/>
      <c r="C70" s="43"/>
      <c r="D70" s="43"/>
      <c r="E70" s="43"/>
      <c r="F70" s="43"/>
      <c r="G70" s="43"/>
      <c r="H70" s="43"/>
      <c r="I70" s="43"/>
      <c r="J70" s="43"/>
      <c r="K70" s="43"/>
      <c r="L70" s="147"/>
      <c r="S70" s="41"/>
      <c r="T70" s="41"/>
      <c r="U70" s="41"/>
      <c r="V70" s="41"/>
      <c r="W70" s="41"/>
      <c r="X70" s="41"/>
      <c r="Y70" s="41"/>
      <c r="Z70" s="41"/>
      <c r="AA70" s="41"/>
      <c r="AB70" s="41"/>
      <c r="AC70" s="41"/>
      <c r="AD70" s="41"/>
      <c r="AE70" s="41"/>
    </row>
    <row r="71" s="2" customFormat="1" ht="6.96" customHeight="1">
      <c r="A71" s="41"/>
      <c r="B71" s="62"/>
      <c r="C71" s="63"/>
      <c r="D71" s="63"/>
      <c r="E71" s="63"/>
      <c r="F71" s="63"/>
      <c r="G71" s="63"/>
      <c r="H71" s="63"/>
      <c r="I71" s="63"/>
      <c r="J71" s="63"/>
      <c r="K71" s="63"/>
      <c r="L71" s="147"/>
      <c r="S71" s="41"/>
      <c r="T71" s="41"/>
      <c r="U71" s="41"/>
      <c r="V71" s="41"/>
      <c r="W71" s="41"/>
      <c r="X71" s="41"/>
      <c r="Y71" s="41"/>
      <c r="Z71" s="41"/>
      <c r="AA71" s="41"/>
      <c r="AB71" s="41"/>
      <c r="AC71" s="41"/>
      <c r="AD71" s="41"/>
      <c r="AE71" s="41"/>
    </row>
    <row r="75" s="2" customFormat="1" ht="6.96" customHeight="1">
      <c r="A75" s="41"/>
      <c r="B75" s="64"/>
      <c r="C75" s="65"/>
      <c r="D75" s="65"/>
      <c r="E75" s="65"/>
      <c r="F75" s="65"/>
      <c r="G75" s="65"/>
      <c r="H75" s="65"/>
      <c r="I75" s="65"/>
      <c r="J75" s="65"/>
      <c r="K75" s="65"/>
      <c r="L75" s="147"/>
      <c r="S75" s="41"/>
      <c r="T75" s="41"/>
      <c r="U75" s="41"/>
      <c r="V75" s="41"/>
      <c r="W75" s="41"/>
      <c r="X75" s="41"/>
      <c r="Y75" s="41"/>
      <c r="Z75" s="41"/>
      <c r="AA75" s="41"/>
      <c r="AB75" s="41"/>
      <c r="AC75" s="41"/>
      <c r="AD75" s="41"/>
      <c r="AE75" s="41"/>
    </row>
    <row r="76" s="2" customFormat="1" ht="24.96" customHeight="1">
      <c r="A76" s="41"/>
      <c r="B76" s="42"/>
      <c r="C76" s="26" t="s">
        <v>178</v>
      </c>
      <c r="D76" s="43"/>
      <c r="E76" s="43"/>
      <c r="F76" s="43"/>
      <c r="G76" s="43"/>
      <c r="H76" s="43"/>
      <c r="I76" s="43"/>
      <c r="J76" s="43"/>
      <c r="K76" s="43"/>
      <c r="L76" s="147"/>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12" customHeight="1">
      <c r="A78" s="41"/>
      <c r="B78" s="42"/>
      <c r="C78" s="35" t="s">
        <v>16</v>
      </c>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6.5" customHeight="1">
      <c r="A79" s="41"/>
      <c r="B79" s="42"/>
      <c r="C79" s="43"/>
      <c r="D79" s="43"/>
      <c r="E79" s="172" t="str">
        <f>E7</f>
        <v>Tělocvična ZŠ TGM Poděbrady</v>
      </c>
      <c r="F79" s="35"/>
      <c r="G79" s="35"/>
      <c r="H79" s="35"/>
      <c r="I79" s="43"/>
      <c r="J79" s="43"/>
      <c r="K79" s="43"/>
      <c r="L79" s="147"/>
      <c r="S79" s="41"/>
      <c r="T79" s="41"/>
      <c r="U79" s="41"/>
      <c r="V79" s="41"/>
      <c r="W79" s="41"/>
      <c r="X79" s="41"/>
      <c r="Y79" s="41"/>
      <c r="Z79" s="41"/>
      <c r="AA79" s="41"/>
      <c r="AB79" s="41"/>
      <c r="AC79" s="41"/>
      <c r="AD79" s="41"/>
      <c r="AE79" s="41"/>
    </row>
    <row r="80" s="1" customFormat="1" ht="12" customHeight="1">
      <c r="B80" s="24"/>
      <c r="C80" s="35" t="s">
        <v>153</v>
      </c>
      <c r="D80" s="25"/>
      <c r="E80" s="25"/>
      <c r="F80" s="25"/>
      <c r="G80" s="25"/>
      <c r="H80" s="25"/>
      <c r="I80" s="25"/>
      <c r="J80" s="25"/>
      <c r="K80" s="25"/>
      <c r="L80" s="23"/>
    </row>
    <row r="81" s="2" customFormat="1" ht="16.5" customHeight="1">
      <c r="A81" s="41"/>
      <c r="B81" s="42"/>
      <c r="C81" s="43"/>
      <c r="D81" s="43"/>
      <c r="E81" s="172" t="s">
        <v>8946</v>
      </c>
      <c r="F81" s="43"/>
      <c r="G81" s="43"/>
      <c r="H81" s="43"/>
      <c r="I81" s="43"/>
      <c r="J81" s="43"/>
      <c r="K81" s="43"/>
      <c r="L81" s="147"/>
      <c r="S81" s="41"/>
      <c r="T81" s="41"/>
      <c r="U81" s="41"/>
      <c r="V81" s="41"/>
      <c r="W81" s="41"/>
      <c r="X81" s="41"/>
      <c r="Y81" s="41"/>
      <c r="Z81" s="41"/>
      <c r="AA81" s="41"/>
      <c r="AB81" s="41"/>
      <c r="AC81" s="41"/>
      <c r="AD81" s="41"/>
      <c r="AE81" s="41"/>
    </row>
    <row r="82" s="2" customFormat="1" ht="12" customHeight="1">
      <c r="A82" s="41"/>
      <c r="B82" s="42"/>
      <c r="C82" s="35" t="s">
        <v>155</v>
      </c>
      <c r="D82" s="43"/>
      <c r="E82" s="43"/>
      <c r="F82" s="43"/>
      <c r="G82" s="43"/>
      <c r="H82" s="43"/>
      <c r="I82" s="43"/>
      <c r="J82" s="43"/>
      <c r="K82" s="43"/>
      <c r="L82" s="147"/>
      <c r="S82" s="41"/>
      <c r="T82" s="41"/>
      <c r="U82" s="41"/>
      <c r="V82" s="41"/>
      <c r="W82" s="41"/>
      <c r="X82" s="41"/>
      <c r="Y82" s="41"/>
      <c r="Z82" s="41"/>
      <c r="AA82" s="41"/>
      <c r="AB82" s="41"/>
      <c r="AC82" s="41"/>
      <c r="AD82" s="41"/>
      <c r="AE82" s="41"/>
    </row>
    <row r="83" s="2" customFormat="1" ht="16.5" customHeight="1">
      <c r="A83" s="41"/>
      <c r="B83" s="42"/>
      <c r="C83" s="43"/>
      <c r="D83" s="43"/>
      <c r="E83" s="72" t="str">
        <f>E11</f>
        <v>D.1.4.2 - Venkovní splašková kanalizace</v>
      </c>
      <c r="F83" s="43"/>
      <c r="G83" s="43"/>
      <c r="H83" s="43"/>
      <c r="I83" s="43"/>
      <c r="J83" s="43"/>
      <c r="K83" s="43"/>
      <c r="L83" s="147"/>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21</v>
      </c>
      <c r="D85" s="43"/>
      <c r="E85" s="43"/>
      <c r="F85" s="30" t="str">
        <f>F14</f>
        <v xml:space="preserve"> </v>
      </c>
      <c r="G85" s="43"/>
      <c r="H85" s="43"/>
      <c r="I85" s="35" t="s">
        <v>23</v>
      </c>
      <c r="J85" s="75" t="str">
        <f>IF(J14="","",J14)</f>
        <v>26. 2. 2026</v>
      </c>
      <c r="K85" s="43"/>
      <c r="L85" s="147"/>
      <c r="S85" s="41"/>
      <c r="T85" s="41"/>
      <c r="U85" s="41"/>
      <c r="V85" s="41"/>
      <c r="W85" s="41"/>
      <c r="X85" s="41"/>
      <c r="Y85" s="41"/>
      <c r="Z85" s="41"/>
      <c r="AA85" s="41"/>
      <c r="AB85" s="41"/>
      <c r="AC85" s="41"/>
      <c r="AD85" s="41"/>
      <c r="AE85" s="41"/>
    </row>
    <row r="86" s="2" customFormat="1" ht="6.96" customHeight="1">
      <c r="A86" s="41"/>
      <c r="B86" s="42"/>
      <c r="C86" s="43"/>
      <c r="D86" s="43"/>
      <c r="E86" s="43"/>
      <c r="F86" s="43"/>
      <c r="G86" s="43"/>
      <c r="H86" s="43"/>
      <c r="I86" s="43"/>
      <c r="J86" s="43"/>
      <c r="K86" s="43"/>
      <c r="L86" s="147"/>
      <c r="S86" s="41"/>
      <c r="T86" s="41"/>
      <c r="U86" s="41"/>
      <c r="V86" s="41"/>
      <c r="W86" s="41"/>
      <c r="X86" s="41"/>
      <c r="Y86" s="41"/>
      <c r="Z86" s="41"/>
      <c r="AA86" s="41"/>
      <c r="AB86" s="41"/>
      <c r="AC86" s="41"/>
      <c r="AD86" s="41"/>
      <c r="AE86" s="41"/>
    </row>
    <row r="87" s="2" customFormat="1" ht="15.15" customHeight="1">
      <c r="A87" s="41"/>
      <c r="B87" s="42"/>
      <c r="C87" s="35" t="s">
        <v>25</v>
      </c>
      <c r="D87" s="43"/>
      <c r="E87" s="43"/>
      <c r="F87" s="30" t="str">
        <f>E17</f>
        <v xml:space="preserve"> </v>
      </c>
      <c r="G87" s="43"/>
      <c r="H87" s="43"/>
      <c r="I87" s="35" t="s">
        <v>30</v>
      </c>
      <c r="J87" s="39" t="str">
        <f>E23</f>
        <v xml:space="preserve"> </v>
      </c>
      <c r="K87" s="43"/>
      <c r="L87" s="147"/>
      <c r="S87" s="41"/>
      <c r="T87" s="41"/>
      <c r="U87" s="41"/>
      <c r="V87" s="41"/>
      <c r="W87" s="41"/>
      <c r="X87" s="41"/>
      <c r="Y87" s="41"/>
      <c r="Z87" s="41"/>
      <c r="AA87" s="41"/>
      <c r="AB87" s="41"/>
      <c r="AC87" s="41"/>
      <c r="AD87" s="41"/>
      <c r="AE87" s="41"/>
    </row>
    <row r="88" s="2" customFormat="1" ht="15.15" customHeight="1">
      <c r="A88" s="41"/>
      <c r="B88" s="42"/>
      <c r="C88" s="35" t="s">
        <v>28</v>
      </c>
      <c r="D88" s="43"/>
      <c r="E88" s="43"/>
      <c r="F88" s="30" t="str">
        <f>IF(E20="","",E20)</f>
        <v>Vyplň údaj</v>
      </c>
      <c r="G88" s="43"/>
      <c r="H88" s="43"/>
      <c r="I88" s="35" t="s">
        <v>32</v>
      </c>
      <c r="J88" s="39" t="str">
        <f>E26</f>
        <v xml:space="preserve"> </v>
      </c>
      <c r="K88" s="43"/>
      <c r="L88" s="147"/>
      <c r="S88" s="41"/>
      <c r="T88" s="41"/>
      <c r="U88" s="41"/>
      <c r="V88" s="41"/>
      <c r="W88" s="41"/>
      <c r="X88" s="41"/>
      <c r="Y88" s="41"/>
      <c r="Z88" s="41"/>
      <c r="AA88" s="41"/>
      <c r="AB88" s="41"/>
      <c r="AC88" s="41"/>
      <c r="AD88" s="41"/>
      <c r="AE88" s="41"/>
    </row>
    <row r="89" s="2" customFormat="1" ht="10.32"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11" customFormat="1" ht="29.28" customHeight="1">
      <c r="A90" s="188"/>
      <c r="B90" s="189"/>
      <c r="C90" s="190" t="s">
        <v>179</v>
      </c>
      <c r="D90" s="191" t="s">
        <v>54</v>
      </c>
      <c r="E90" s="191" t="s">
        <v>50</v>
      </c>
      <c r="F90" s="191" t="s">
        <v>51</v>
      </c>
      <c r="G90" s="191" t="s">
        <v>180</v>
      </c>
      <c r="H90" s="191" t="s">
        <v>181</v>
      </c>
      <c r="I90" s="191" t="s">
        <v>182</v>
      </c>
      <c r="J90" s="191" t="s">
        <v>159</v>
      </c>
      <c r="K90" s="192" t="s">
        <v>183</v>
      </c>
      <c r="L90" s="193"/>
      <c r="M90" s="95" t="s">
        <v>19</v>
      </c>
      <c r="N90" s="96" t="s">
        <v>39</v>
      </c>
      <c r="O90" s="96" t="s">
        <v>184</v>
      </c>
      <c r="P90" s="96" t="s">
        <v>185</v>
      </c>
      <c r="Q90" s="96" t="s">
        <v>186</v>
      </c>
      <c r="R90" s="96" t="s">
        <v>187</v>
      </c>
      <c r="S90" s="96" t="s">
        <v>188</v>
      </c>
      <c r="T90" s="97" t="s">
        <v>189</v>
      </c>
      <c r="U90" s="188"/>
      <c r="V90" s="188"/>
      <c r="W90" s="188"/>
      <c r="X90" s="188"/>
      <c r="Y90" s="188"/>
      <c r="Z90" s="188"/>
      <c r="AA90" s="188"/>
      <c r="AB90" s="188"/>
      <c r="AC90" s="188"/>
      <c r="AD90" s="188"/>
      <c r="AE90" s="188"/>
    </row>
    <row r="91" s="2" customFormat="1" ht="22.8" customHeight="1">
      <c r="A91" s="41"/>
      <c r="B91" s="42"/>
      <c r="C91" s="102" t="s">
        <v>190</v>
      </c>
      <c r="D91" s="43"/>
      <c r="E91" s="43"/>
      <c r="F91" s="43"/>
      <c r="G91" s="43"/>
      <c r="H91" s="43"/>
      <c r="I91" s="43"/>
      <c r="J91" s="194">
        <f>BK91</f>
        <v>0</v>
      </c>
      <c r="K91" s="43"/>
      <c r="L91" s="47"/>
      <c r="M91" s="98"/>
      <c r="N91" s="195"/>
      <c r="O91" s="99"/>
      <c r="P91" s="196">
        <f>P92+P166+P175+P193+P227+P255</f>
        <v>0</v>
      </c>
      <c r="Q91" s="99"/>
      <c r="R91" s="196">
        <f>R92+R166+R175+R193+R227+R255</f>
        <v>0</v>
      </c>
      <c r="S91" s="99"/>
      <c r="T91" s="197">
        <f>T92+T166+T175+T193+T227+T255</f>
        <v>0</v>
      </c>
      <c r="U91" s="41"/>
      <c r="V91" s="41"/>
      <c r="W91" s="41"/>
      <c r="X91" s="41"/>
      <c r="Y91" s="41"/>
      <c r="Z91" s="41"/>
      <c r="AA91" s="41"/>
      <c r="AB91" s="41"/>
      <c r="AC91" s="41"/>
      <c r="AD91" s="41"/>
      <c r="AE91" s="41"/>
      <c r="AT91" s="20" t="s">
        <v>68</v>
      </c>
      <c r="AU91" s="20" t="s">
        <v>160</v>
      </c>
      <c r="BK91" s="198">
        <f>BK92+BK166+BK175+BK193+BK227+BK255</f>
        <v>0</v>
      </c>
    </row>
    <row r="92" s="12" customFormat="1" ht="25.92" customHeight="1">
      <c r="A92" s="12"/>
      <c r="B92" s="199"/>
      <c r="C92" s="200"/>
      <c r="D92" s="201" t="s">
        <v>68</v>
      </c>
      <c r="E92" s="202" t="s">
        <v>76</v>
      </c>
      <c r="F92" s="202" t="s">
        <v>194</v>
      </c>
      <c r="G92" s="200"/>
      <c r="H92" s="200"/>
      <c r="I92" s="203"/>
      <c r="J92" s="204">
        <f>BK92</f>
        <v>0</v>
      </c>
      <c r="K92" s="200"/>
      <c r="L92" s="205"/>
      <c r="M92" s="206"/>
      <c r="N92" s="207"/>
      <c r="O92" s="207"/>
      <c r="P92" s="208">
        <f>SUM(P93:P165)</f>
        <v>0</v>
      </c>
      <c r="Q92" s="207"/>
      <c r="R92" s="208">
        <f>SUM(R93:R165)</f>
        <v>0</v>
      </c>
      <c r="S92" s="207"/>
      <c r="T92" s="209">
        <f>SUM(T93:T165)</f>
        <v>0</v>
      </c>
      <c r="U92" s="12"/>
      <c r="V92" s="12"/>
      <c r="W92" s="12"/>
      <c r="X92" s="12"/>
      <c r="Y92" s="12"/>
      <c r="Z92" s="12"/>
      <c r="AA92" s="12"/>
      <c r="AB92" s="12"/>
      <c r="AC92" s="12"/>
      <c r="AD92" s="12"/>
      <c r="AE92" s="12"/>
      <c r="AR92" s="210" t="s">
        <v>76</v>
      </c>
      <c r="AT92" s="211" t="s">
        <v>68</v>
      </c>
      <c r="AU92" s="211" t="s">
        <v>69</v>
      </c>
      <c r="AY92" s="210" t="s">
        <v>193</v>
      </c>
      <c r="BK92" s="212">
        <f>SUM(BK93:BK165)</f>
        <v>0</v>
      </c>
    </row>
    <row r="93" s="2" customFormat="1" ht="16.5" customHeight="1">
      <c r="A93" s="41"/>
      <c r="B93" s="42"/>
      <c r="C93" s="215" t="s">
        <v>76</v>
      </c>
      <c r="D93" s="215" t="s">
        <v>195</v>
      </c>
      <c r="E93" s="216" t="s">
        <v>6201</v>
      </c>
      <c r="F93" s="217" t="s">
        <v>6202</v>
      </c>
      <c r="G93" s="218" t="s">
        <v>198</v>
      </c>
      <c r="H93" s="219">
        <v>85.355999999999995</v>
      </c>
      <c r="I93" s="220"/>
      <c r="J93" s="221">
        <f>ROUND(I93*H93,2)</f>
        <v>0</v>
      </c>
      <c r="K93" s="217" t="s">
        <v>19</v>
      </c>
      <c r="L93" s="47"/>
      <c r="M93" s="222" t="s">
        <v>19</v>
      </c>
      <c r="N93" s="223" t="s">
        <v>40</v>
      </c>
      <c r="O93" s="87"/>
      <c r="P93" s="224">
        <f>O93*H93</f>
        <v>0</v>
      </c>
      <c r="Q93" s="224">
        <v>0</v>
      </c>
      <c r="R93" s="224">
        <f>Q93*H93</f>
        <v>0</v>
      </c>
      <c r="S93" s="224">
        <v>0</v>
      </c>
      <c r="T93" s="225">
        <f>S93*H93</f>
        <v>0</v>
      </c>
      <c r="U93" s="41"/>
      <c r="V93" s="41"/>
      <c r="W93" s="41"/>
      <c r="X93" s="41"/>
      <c r="Y93" s="41"/>
      <c r="Z93" s="41"/>
      <c r="AA93" s="41"/>
      <c r="AB93" s="41"/>
      <c r="AC93" s="41"/>
      <c r="AD93" s="41"/>
      <c r="AE93" s="41"/>
      <c r="AR93" s="226" t="s">
        <v>200</v>
      </c>
      <c r="AT93" s="226" t="s">
        <v>195</v>
      </c>
      <c r="AU93" s="226" t="s">
        <v>76</v>
      </c>
      <c r="AY93" s="20" t="s">
        <v>193</v>
      </c>
      <c r="BE93" s="227">
        <f>IF(N93="základní",J93,0)</f>
        <v>0</v>
      </c>
      <c r="BF93" s="227">
        <f>IF(N93="snížená",J93,0)</f>
        <v>0</v>
      </c>
      <c r="BG93" s="227">
        <f>IF(N93="zákl. přenesená",J93,0)</f>
        <v>0</v>
      </c>
      <c r="BH93" s="227">
        <f>IF(N93="sníž. přenesená",J93,0)</f>
        <v>0</v>
      </c>
      <c r="BI93" s="227">
        <f>IF(N93="nulová",J93,0)</f>
        <v>0</v>
      </c>
      <c r="BJ93" s="20" t="s">
        <v>76</v>
      </c>
      <c r="BK93" s="227">
        <f>ROUND(I93*H93,2)</f>
        <v>0</v>
      </c>
      <c r="BL93" s="20" t="s">
        <v>200</v>
      </c>
      <c r="BM93" s="226" t="s">
        <v>78</v>
      </c>
    </row>
    <row r="94" s="2" customFormat="1">
      <c r="A94" s="41"/>
      <c r="B94" s="42"/>
      <c r="C94" s="43"/>
      <c r="D94" s="228" t="s">
        <v>202</v>
      </c>
      <c r="E94" s="43"/>
      <c r="F94" s="229" t="s">
        <v>6202</v>
      </c>
      <c r="G94" s="43"/>
      <c r="H94" s="43"/>
      <c r="I94" s="230"/>
      <c r="J94" s="43"/>
      <c r="K94" s="43"/>
      <c r="L94" s="47"/>
      <c r="M94" s="231"/>
      <c r="N94" s="232"/>
      <c r="O94" s="87"/>
      <c r="P94" s="87"/>
      <c r="Q94" s="87"/>
      <c r="R94" s="87"/>
      <c r="S94" s="87"/>
      <c r="T94" s="88"/>
      <c r="U94" s="41"/>
      <c r="V94" s="41"/>
      <c r="W94" s="41"/>
      <c r="X94" s="41"/>
      <c r="Y94" s="41"/>
      <c r="Z94" s="41"/>
      <c r="AA94" s="41"/>
      <c r="AB94" s="41"/>
      <c r="AC94" s="41"/>
      <c r="AD94" s="41"/>
      <c r="AE94" s="41"/>
      <c r="AT94" s="20" t="s">
        <v>202</v>
      </c>
      <c r="AU94" s="20" t="s">
        <v>76</v>
      </c>
    </row>
    <row r="95" s="2" customFormat="1">
      <c r="A95" s="41"/>
      <c r="B95" s="42"/>
      <c r="C95" s="43"/>
      <c r="D95" s="228" t="s">
        <v>1221</v>
      </c>
      <c r="E95" s="43"/>
      <c r="F95" s="270" t="s">
        <v>6203</v>
      </c>
      <c r="G95" s="43"/>
      <c r="H95" s="43"/>
      <c r="I95" s="230"/>
      <c r="J95" s="43"/>
      <c r="K95" s="43"/>
      <c r="L95" s="47"/>
      <c r="M95" s="231"/>
      <c r="N95" s="232"/>
      <c r="O95" s="87"/>
      <c r="P95" s="87"/>
      <c r="Q95" s="87"/>
      <c r="R95" s="87"/>
      <c r="S95" s="87"/>
      <c r="T95" s="88"/>
      <c r="U95" s="41"/>
      <c r="V95" s="41"/>
      <c r="W95" s="41"/>
      <c r="X95" s="41"/>
      <c r="Y95" s="41"/>
      <c r="Z95" s="41"/>
      <c r="AA95" s="41"/>
      <c r="AB95" s="41"/>
      <c r="AC95" s="41"/>
      <c r="AD95" s="41"/>
      <c r="AE95" s="41"/>
      <c r="AT95" s="20" t="s">
        <v>1221</v>
      </c>
      <c r="AU95" s="20" t="s">
        <v>76</v>
      </c>
    </row>
    <row r="96" s="14" customFormat="1">
      <c r="A96" s="14"/>
      <c r="B96" s="245"/>
      <c r="C96" s="246"/>
      <c r="D96" s="228" t="s">
        <v>206</v>
      </c>
      <c r="E96" s="247" t="s">
        <v>19</v>
      </c>
      <c r="F96" s="248" t="s">
        <v>9007</v>
      </c>
      <c r="G96" s="246"/>
      <c r="H96" s="249">
        <v>4.8600000000000003</v>
      </c>
      <c r="I96" s="250"/>
      <c r="J96" s="246"/>
      <c r="K96" s="246"/>
      <c r="L96" s="251"/>
      <c r="M96" s="252"/>
      <c r="N96" s="253"/>
      <c r="O96" s="253"/>
      <c r="P96" s="253"/>
      <c r="Q96" s="253"/>
      <c r="R96" s="253"/>
      <c r="S96" s="253"/>
      <c r="T96" s="254"/>
      <c r="U96" s="14"/>
      <c r="V96" s="14"/>
      <c r="W96" s="14"/>
      <c r="X96" s="14"/>
      <c r="Y96" s="14"/>
      <c r="Z96" s="14"/>
      <c r="AA96" s="14"/>
      <c r="AB96" s="14"/>
      <c r="AC96" s="14"/>
      <c r="AD96" s="14"/>
      <c r="AE96" s="14"/>
      <c r="AT96" s="255" t="s">
        <v>206</v>
      </c>
      <c r="AU96" s="255" t="s">
        <v>76</v>
      </c>
      <c r="AV96" s="14" t="s">
        <v>78</v>
      </c>
      <c r="AW96" s="14" t="s">
        <v>31</v>
      </c>
      <c r="AX96" s="14" t="s">
        <v>69</v>
      </c>
      <c r="AY96" s="255" t="s">
        <v>193</v>
      </c>
    </row>
    <row r="97" s="14" customFormat="1">
      <c r="A97" s="14"/>
      <c r="B97" s="245"/>
      <c r="C97" s="246"/>
      <c r="D97" s="228" t="s">
        <v>206</v>
      </c>
      <c r="E97" s="247" t="s">
        <v>19</v>
      </c>
      <c r="F97" s="248" t="s">
        <v>9008</v>
      </c>
      <c r="G97" s="246"/>
      <c r="H97" s="249">
        <v>6.2999999999999998</v>
      </c>
      <c r="I97" s="250"/>
      <c r="J97" s="246"/>
      <c r="K97" s="246"/>
      <c r="L97" s="251"/>
      <c r="M97" s="252"/>
      <c r="N97" s="253"/>
      <c r="O97" s="253"/>
      <c r="P97" s="253"/>
      <c r="Q97" s="253"/>
      <c r="R97" s="253"/>
      <c r="S97" s="253"/>
      <c r="T97" s="254"/>
      <c r="U97" s="14"/>
      <c r="V97" s="14"/>
      <c r="W97" s="14"/>
      <c r="X97" s="14"/>
      <c r="Y97" s="14"/>
      <c r="Z97" s="14"/>
      <c r="AA97" s="14"/>
      <c r="AB97" s="14"/>
      <c r="AC97" s="14"/>
      <c r="AD97" s="14"/>
      <c r="AE97" s="14"/>
      <c r="AT97" s="255" t="s">
        <v>206</v>
      </c>
      <c r="AU97" s="255" t="s">
        <v>76</v>
      </c>
      <c r="AV97" s="14" t="s">
        <v>78</v>
      </c>
      <c r="AW97" s="14" t="s">
        <v>31</v>
      </c>
      <c r="AX97" s="14" t="s">
        <v>69</v>
      </c>
      <c r="AY97" s="255" t="s">
        <v>193</v>
      </c>
    </row>
    <row r="98" s="14" customFormat="1">
      <c r="A98" s="14"/>
      <c r="B98" s="245"/>
      <c r="C98" s="246"/>
      <c r="D98" s="228" t="s">
        <v>206</v>
      </c>
      <c r="E98" s="247" t="s">
        <v>19</v>
      </c>
      <c r="F98" s="248" t="s">
        <v>9009</v>
      </c>
      <c r="G98" s="246"/>
      <c r="H98" s="249">
        <v>37.884</v>
      </c>
      <c r="I98" s="250"/>
      <c r="J98" s="246"/>
      <c r="K98" s="246"/>
      <c r="L98" s="251"/>
      <c r="M98" s="252"/>
      <c r="N98" s="253"/>
      <c r="O98" s="253"/>
      <c r="P98" s="253"/>
      <c r="Q98" s="253"/>
      <c r="R98" s="253"/>
      <c r="S98" s="253"/>
      <c r="T98" s="254"/>
      <c r="U98" s="14"/>
      <c r="V98" s="14"/>
      <c r="W98" s="14"/>
      <c r="X98" s="14"/>
      <c r="Y98" s="14"/>
      <c r="Z98" s="14"/>
      <c r="AA98" s="14"/>
      <c r="AB98" s="14"/>
      <c r="AC98" s="14"/>
      <c r="AD98" s="14"/>
      <c r="AE98" s="14"/>
      <c r="AT98" s="255" t="s">
        <v>206</v>
      </c>
      <c r="AU98" s="255" t="s">
        <v>76</v>
      </c>
      <c r="AV98" s="14" t="s">
        <v>78</v>
      </c>
      <c r="AW98" s="14" t="s">
        <v>31</v>
      </c>
      <c r="AX98" s="14" t="s">
        <v>69</v>
      </c>
      <c r="AY98" s="255" t="s">
        <v>193</v>
      </c>
    </row>
    <row r="99" s="14" customFormat="1">
      <c r="A99" s="14"/>
      <c r="B99" s="245"/>
      <c r="C99" s="246"/>
      <c r="D99" s="228" t="s">
        <v>206</v>
      </c>
      <c r="E99" s="247" t="s">
        <v>19</v>
      </c>
      <c r="F99" s="248" t="s">
        <v>9010</v>
      </c>
      <c r="G99" s="246"/>
      <c r="H99" s="249">
        <v>36.311999999999998</v>
      </c>
      <c r="I99" s="250"/>
      <c r="J99" s="246"/>
      <c r="K99" s="246"/>
      <c r="L99" s="251"/>
      <c r="M99" s="252"/>
      <c r="N99" s="253"/>
      <c r="O99" s="253"/>
      <c r="P99" s="253"/>
      <c r="Q99" s="253"/>
      <c r="R99" s="253"/>
      <c r="S99" s="253"/>
      <c r="T99" s="254"/>
      <c r="U99" s="14"/>
      <c r="V99" s="14"/>
      <c r="W99" s="14"/>
      <c r="X99" s="14"/>
      <c r="Y99" s="14"/>
      <c r="Z99" s="14"/>
      <c r="AA99" s="14"/>
      <c r="AB99" s="14"/>
      <c r="AC99" s="14"/>
      <c r="AD99" s="14"/>
      <c r="AE99" s="14"/>
      <c r="AT99" s="255" t="s">
        <v>206</v>
      </c>
      <c r="AU99" s="255" t="s">
        <v>76</v>
      </c>
      <c r="AV99" s="14" t="s">
        <v>78</v>
      </c>
      <c r="AW99" s="14" t="s">
        <v>31</v>
      </c>
      <c r="AX99" s="14" t="s">
        <v>69</v>
      </c>
      <c r="AY99" s="255" t="s">
        <v>193</v>
      </c>
    </row>
    <row r="100" s="15" customFormat="1">
      <c r="A100" s="15"/>
      <c r="B100" s="256"/>
      <c r="C100" s="257"/>
      <c r="D100" s="228" t="s">
        <v>206</v>
      </c>
      <c r="E100" s="258" t="s">
        <v>19</v>
      </c>
      <c r="F100" s="259" t="s">
        <v>218</v>
      </c>
      <c r="G100" s="257"/>
      <c r="H100" s="260">
        <v>85.355999999999995</v>
      </c>
      <c r="I100" s="261"/>
      <c r="J100" s="257"/>
      <c r="K100" s="257"/>
      <c r="L100" s="262"/>
      <c r="M100" s="263"/>
      <c r="N100" s="264"/>
      <c r="O100" s="264"/>
      <c r="P100" s="264"/>
      <c r="Q100" s="264"/>
      <c r="R100" s="264"/>
      <c r="S100" s="264"/>
      <c r="T100" s="265"/>
      <c r="U100" s="15"/>
      <c r="V100" s="15"/>
      <c r="W100" s="15"/>
      <c r="X100" s="15"/>
      <c r="Y100" s="15"/>
      <c r="Z100" s="15"/>
      <c r="AA100" s="15"/>
      <c r="AB100" s="15"/>
      <c r="AC100" s="15"/>
      <c r="AD100" s="15"/>
      <c r="AE100" s="15"/>
      <c r="AT100" s="266" t="s">
        <v>206</v>
      </c>
      <c r="AU100" s="266" t="s">
        <v>76</v>
      </c>
      <c r="AV100" s="15" t="s">
        <v>200</v>
      </c>
      <c r="AW100" s="15" t="s">
        <v>31</v>
      </c>
      <c r="AX100" s="15" t="s">
        <v>76</v>
      </c>
      <c r="AY100" s="266" t="s">
        <v>193</v>
      </c>
    </row>
    <row r="101" s="2" customFormat="1" ht="16.5" customHeight="1">
      <c r="A101" s="41"/>
      <c r="B101" s="42"/>
      <c r="C101" s="215" t="s">
        <v>78</v>
      </c>
      <c r="D101" s="215" t="s">
        <v>195</v>
      </c>
      <c r="E101" s="216" t="s">
        <v>6204</v>
      </c>
      <c r="F101" s="217" t="s">
        <v>6205</v>
      </c>
      <c r="G101" s="218" t="s">
        <v>198</v>
      </c>
      <c r="H101" s="219">
        <v>42.677999999999997</v>
      </c>
      <c r="I101" s="220"/>
      <c r="J101" s="221">
        <f>ROUND(I101*H101,2)</f>
        <v>0</v>
      </c>
      <c r="K101" s="217" t="s">
        <v>19</v>
      </c>
      <c r="L101" s="47"/>
      <c r="M101" s="222" t="s">
        <v>19</v>
      </c>
      <c r="N101" s="223" t="s">
        <v>40</v>
      </c>
      <c r="O101" s="87"/>
      <c r="P101" s="224">
        <f>O101*H101</f>
        <v>0</v>
      </c>
      <c r="Q101" s="224">
        <v>0</v>
      </c>
      <c r="R101" s="224">
        <f>Q101*H101</f>
        <v>0</v>
      </c>
      <c r="S101" s="224">
        <v>0</v>
      </c>
      <c r="T101" s="225">
        <f>S101*H101</f>
        <v>0</v>
      </c>
      <c r="U101" s="41"/>
      <c r="V101" s="41"/>
      <c r="W101" s="41"/>
      <c r="X101" s="41"/>
      <c r="Y101" s="41"/>
      <c r="Z101" s="41"/>
      <c r="AA101" s="41"/>
      <c r="AB101" s="41"/>
      <c r="AC101" s="41"/>
      <c r="AD101" s="41"/>
      <c r="AE101" s="41"/>
      <c r="AR101" s="226" t="s">
        <v>200</v>
      </c>
      <c r="AT101" s="226" t="s">
        <v>195</v>
      </c>
      <c r="AU101" s="226" t="s">
        <v>76</v>
      </c>
      <c r="AY101" s="20" t="s">
        <v>193</v>
      </c>
      <c r="BE101" s="227">
        <f>IF(N101="základní",J101,0)</f>
        <v>0</v>
      </c>
      <c r="BF101" s="227">
        <f>IF(N101="snížená",J101,0)</f>
        <v>0</v>
      </c>
      <c r="BG101" s="227">
        <f>IF(N101="zákl. přenesená",J101,0)</f>
        <v>0</v>
      </c>
      <c r="BH101" s="227">
        <f>IF(N101="sníž. přenesená",J101,0)</f>
        <v>0</v>
      </c>
      <c r="BI101" s="227">
        <f>IF(N101="nulová",J101,0)</f>
        <v>0</v>
      </c>
      <c r="BJ101" s="20" t="s">
        <v>76</v>
      </c>
      <c r="BK101" s="227">
        <f>ROUND(I101*H101,2)</f>
        <v>0</v>
      </c>
      <c r="BL101" s="20" t="s">
        <v>200</v>
      </c>
      <c r="BM101" s="226" t="s">
        <v>200</v>
      </c>
    </row>
    <row r="102" s="2" customFormat="1">
      <c r="A102" s="41"/>
      <c r="B102" s="42"/>
      <c r="C102" s="43"/>
      <c r="D102" s="228" t="s">
        <v>202</v>
      </c>
      <c r="E102" s="43"/>
      <c r="F102" s="229" t="s">
        <v>6205</v>
      </c>
      <c r="G102" s="43"/>
      <c r="H102" s="43"/>
      <c r="I102" s="230"/>
      <c r="J102" s="43"/>
      <c r="K102" s="43"/>
      <c r="L102" s="47"/>
      <c r="M102" s="231"/>
      <c r="N102" s="232"/>
      <c r="O102" s="87"/>
      <c r="P102" s="87"/>
      <c r="Q102" s="87"/>
      <c r="R102" s="87"/>
      <c r="S102" s="87"/>
      <c r="T102" s="88"/>
      <c r="U102" s="41"/>
      <c r="V102" s="41"/>
      <c r="W102" s="41"/>
      <c r="X102" s="41"/>
      <c r="Y102" s="41"/>
      <c r="Z102" s="41"/>
      <c r="AA102" s="41"/>
      <c r="AB102" s="41"/>
      <c r="AC102" s="41"/>
      <c r="AD102" s="41"/>
      <c r="AE102" s="41"/>
      <c r="AT102" s="20" t="s">
        <v>202</v>
      </c>
      <c r="AU102" s="20" t="s">
        <v>76</v>
      </c>
    </row>
    <row r="103" s="2" customFormat="1">
      <c r="A103" s="41"/>
      <c r="B103" s="42"/>
      <c r="C103" s="43"/>
      <c r="D103" s="228" t="s">
        <v>1221</v>
      </c>
      <c r="E103" s="43"/>
      <c r="F103" s="270" t="s">
        <v>6203</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1221</v>
      </c>
      <c r="AU103" s="20" t="s">
        <v>76</v>
      </c>
    </row>
    <row r="104" s="13" customFormat="1">
      <c r="A104" s="13"/>
      <c r="B104" s="235"/>
      <c r="C104" s="236"/>
      <c r="D104" s="228" t="s">
        <v>206</v>
      </c>
      <c r="E104" s="237" t="s">
        <v>19</v>
      </c>
      <c r="F104" s="238" t="s">
        <v>8954</v>
      </c>
      <c r="G104" s="236"/>
      <c r="H104" s="237" t="s">
        <v>19</v>
      </c>
      <c r="I104" s="239"/>
      <c r="J104" s="236"/>
      <c r="K104" s="236"/>
      <c r="L104" s="240"/>
      <c r="M104" s="241"/>
      <c r="N104" s="242"/>
      <c r="O104" s="242"/>
      <c r="P104" s="242"/>
      <c r="Q104" s="242"/>
      <c r="R104" s="242"/>
      <c r="S104" s="242"/>
      <c r="T104" s="243"/>
      <c r="U104" s="13"/>
      <c r="V104" s="13"/>
      <c r="W104" s="13"/>
      <c r="X104" s="13"/>
      <c r="Y104" s="13"/>
      <c r="Z104" s="13"/>
      <c r="AA104" s="13"/>
      <c r="AB104" s="13"/>
      <c r="AC104" s="13"/>
      <c r="AD104" s="13"/>
      <c r="AE104" s="13"/>
      <c r="AT104" s="244" t="s">
        <v>206</v>
      </c>
      <c r="AU104" s="244" t="s">
        <v>76</v>
      </c>
      <c r="AV104" s="13" t="s">
        <v>76</v>
      </c>
      <c r="AW104" s="13" t="s">
        <v>31</v>
      </c>
      <c r="AX104" s="13" t="s">
        <v>69</v>
      </c>
      <c r="AY104" s="244" t="s">
        <v>193</v>
      </c>
    </row>
    <row r="105" s="14" customFormat="1">
      <c r="A105" s="14"/>
      <c r="B105" s="245"/>
      <c r="C105" s="246"/>
      <c r="D105" s="228" t="s">
        <v>206</v>
      </c>
      <c r="E105" s="247" t="s">
        <v>19</v>
      </c>
      <c r="F105" s="248" t="s">
        <v>9011</v>
      </c>
      <c r="G105" s="246"/>
      <c r="H105" s="249">
        <v>42.677999999999997</v>
      </c>
      <c r="I105" s="250"/>
      <c r="J105" s="246"/>
      <c r="K105" s="246"/>
      <c r="L105" s="251"/>
      <c r="M105" s="252"/>
      <c r="N105" s="253"/>
      <c r="O105" s="253"/>
      <c r="P105" s="253"/>
      <c r="Q105" s="253"/>
      <c r="R105" s="253"/>
      <c r="S105" s="253"/>
      <c r="T105" s="254"/>
      <c r="U105" s="14"/>
      <c r="V105" s="14"/>
      <c r="W105" s="14"/>
      <c r="X105" s="14"/>
      <c r="Y105" s="14"/>
      <c r="Z105" s="14"/>
      <c r="AA105" s="14"/>
      <c r="AB105" s="14"/>
      <c r="AC105" s="14"/>
      <c r="AD105" s="14"/>
      <c r="AE105" s="14"/>
      <c r="AT105" s="255" t="s">
        <v>206</v>
      </c>
      <c r="AU105" s="255" t="s">
        <v>76</v>
      </c>
      <c r="AV105" s="14" t="s">
        <v>78</v>
      </c>
      <c r="AW105" s="14" t="s">
        <v>31</v>
      </c>
      <c r="AX105" s="14" t="s">
        <v>76</v>
      </c>
      <c r="AY105" s="255" t="s">
        <v>193</v>
      </c>
    </row>
    <row r="106" s="2" customFormat="1" ht="16.5" customHeight="1">
      <c r="A106" s="41"/>
      <c r="B106" s="42"/>
      <c r="C106" s="215" t="s">
        <v>219</v>
      </c>
      <c r="D106" s="215" t="s">
        <v>195</v>
      </c>
      <c r="E106" s="216" t="s">
        <v>8956</v>
      </c>
      <c r="F106" s="217" t="s">
        <v>8957</v>
      </c>
      <c r="G106" s="218" t="s">
        <v>258</v>
      </c>
      <c r="H106" s="219">
        <v>122.61</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200</v>
      </c>
      <c r="AT106" s="226" t="s">
        <v>195</v>
      </c>
      <c r="AU106" s="226" t="s">
        <v>76</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200</v>
      </c>
      <c r="BM106" s="226" t="s">
        <v>237</v>
      </c>
    </row>
    <row r="107" s="2" customFormat="1">
      <c r="A107" s="41"/>
      <c r="B107" s="42"/>
      <c r="C107" s="43"/>
      <c r="D107" s="228" t="s">
        <v>202</v>
      </c>
      <c r="E107" s="43"/>
      <c r="F107" s="229" t="s">
        <v>8958</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76</v>
      </c>
    </row>
    <row r="108" s="2" customFormat="1">
      <c r="A108" s="41"/>
      <c r="B108" s="42"/>
      <c r="C108" s="43"/>
      <c r="D108" s="228" t="s">
        <v>1221</v>
      </c>
      <c r="E108" s="43"/>
      <c r="F108" s="270" t="s">
        <v>8959</v>
      </c>
      <c r="G108" s="43"/>
      <c r="H108" s="43"/>
      <c r="I108" s="230"/>
      <c r="J108" s="43"/>
      <c r="K108" s="43"/>
      <c r="L108" s="47"/>
      <c r="M108" s="231"/>
      <c r="N108" s="232"/>
      <c r="O108" s="87"/>
      <c r="P108" s="87"/>
      <c r="Q108" s="87"/>
      <c r="R108" s="87"/>
      <c r="S108" s="87"/>
      <c r="T108" s="88"/>
      <c r="U108" s="41"/>
      <c r="V108" s="41"/>
      <c r="W108" s="41"/>
      <c r="X108" s="41"/>
      <c r="Y108" s="41"/>
      <c r="Z108" s="41"/>
      <c r="AA108" s="41"/>
      <c r="AB108" s="41"/>
      <c r="AC108" s="41"/>
      <c r="AD108" s="41"/>
      <c r="AE108" s="41"/>
      <c r="AT108" s="20" t="s">
        <v>1221</v>
      </c>
      <c r="AU108" s="20" t="s">
        <v>76</v>
      </c>
    </row>
    <row r="109" s="14" customFormat="1">
      <c r="A109" s="14"/>
      <c r="B109" s="245"/>
      <c r="C109" s="246"/>
      <c r="D109" s="228" t="s">
        <v>206</v>
      </c>
      <c r="E109" s="247" t="s">
        <v>19</v>
      </c>
      <c r="F109" s="248" t="s">
        <v>9012</v>
      </c>
      <c r="G109" s="246"/>
      <c r="H109" s="249">
        <v>12.15</v>
      </c>
      <c r="I109" s="250"/>
      <c r="J109" s="246"/>
      <c r="K109" s="246"/>
      <c r="L109" s="251"/>
      <c r="M109" s="252"/>
      <c r="N109" s="253"/>
      <c r="O109" s="253"/>
      <c r="P109" s="253"/>
      <c r="Q109" s="253"/>
      <c r="R109" s="253"/>
      <c r="S109" s="253"/>
      <c r="T109" s="254"/>
      <c r="U109" s="14"/>
      <c r="V109" s="14"/>
      <c r="W109" s="14"/>
      <c r="X109" s="14"/>
      <c r="Y109" s="14"/>
      <c r="Z109" s="14"/>
      <c r="AA109" s="14"/>
      <c r="AB109" s="14"/>
      <c r="AC109" s="14"/>
      <c r="AD109" s="14"/>
      <c r="AE109" s="14"/>
      <c r="AT109" s="255" t="s">
        <v>206</v>
      </c>
      <c r="AU109" s="255" t="s">
        <v>76</v>
      </c>
      <c r="AV109" s="14" t="s">
        <v>78</v>
      </c>
      <c r="AW109" s="14" t="s">
        <v>31</v>
      </c>
      <c r="AX109" s="14" t="s">
        <v>69</v>
      </c>
      <c r="AY109" s="255" t="s">
        <v>193</v>
      </c>
    </row>
    <row r="110" s="14" customFormat="1">
      <c r="A110" s="14"/>
      <c r="B110" s="245"/>
      <c r="C110" s="246"/>
      <c r="D110" s="228" t="s">
        <v>206</v>
      </c>
      <c r="E110" s="247" t="s">
        <v>19</v>
      </c>
      <c r="F110" s="248" t="s">
        <v>9013</v>
      </c>
      <c r="G110" s="246"/>
      <c r="H110" s="249">
        <v>15.75</v>
      </c>
      <c r="I110" s="250"/>
      <c r="J110" s="246"/>
      <c r="K110" s="246"/>
      <c r="L110" s="251"/>
      <c r="M110" s="252"/>
      <c r="N110" s="253"/>
      <c r="O110" s="253"/>
      <c r="P110" s="253"/>
      <c r="Q110" s="253"/>
      <c r="R110" s="253"/>
      <c r="S110" s="253"/>
      <c r="T110" s="254"/>
      <c r="U110" s="14"/>
      <c r="V110" s="14"/>
      <c r="W110" s="14"/>
      <c r="X110" s="14"/>
      <c r="Y110" s="14"/>
      <c r="Z110" s="14"/>
      <c r="AA110" s="14"/>
      <c r="AB110" s="14"/>
      <c r="AC110" s="14"/>
      <c r="AD110" s="14"/>
      <c r="AE110" s="14"/>
      <c r="AT110" s="255" t="s">
        <v>206</v>
      </c>
      <c r="AU110" s="255" t="s">
        <v>76</v>
      </c>
      <c r="AV110" s="14" t="s">
        <v>78</v>
      </c>
      <c r="AW110" s="14" t="s">
        <v>31</v>
      </c>
      <c r="AX110" s="14" t="s">
        <v>69</v>
      </c>
      <c r="AY110" s="255" t="s">
        <v>193</v>
      </c>
    </row>
    <row r="111" s="14" customFormat="1">
      <c r="A111" s="14"/>
      <c r="B111" s="245"/>
      <c r="C111" s="246"/>
      <c r="D111" s="228" t="s">
        <v>206</v>
      </c>
      <c r="E111" s="247" t="s">
        <v>19</v>
      </c>
      <c r="F111" s="248" t="s">
        <v>9014</v>
      </c>
      <c r="G111" s="246"/>
      <c r="H111" s="249">
        <v>94.709999999999994</v>
      </c>
      <c r="I111" s="250"/>
      <c r="J111" s="246"/>
      <c r="K111" s="246"/>
      <c r="L111" s="251"/>
      <c r="M111" s="252"/>
      <c r="N111" s="253"/>
      <c r="O111" s="253"/>
      <c r="P111" s="253"/>
      <c r="Q111" s="253"/>
      <c r="R111" s="253"/>
      <c r="S111" s="253"/>
      <c r="T111" s="254"/>
      <c r="U111" s="14"/>
      <c r="V111" s="14"/>
      <c r="W111" s="14"/>
      <c r="X111" s="14"/>
      <c r="Y111" s="14"/>
      <c r="Z111" s="14"/>
      <c r="AA111" s="14"/>
      <c r="AB111" s="14"/>
      <c r="AC111" s="14"/>
      <c r="AD111" s="14"/>
      <c r="AE111" s="14"/>
      <c r="AT111" s="255" t="s">
        <v>206</v>
      </c>
      <c r="AU111" s="255" t="s">
        <v>76</v>
      </c>
      <c r="AV111" s="14" t="s">
        <v>78</v>
      </c>
      <c r="AW111" s="14" t="s">
        <v>31</v>
      </c>
      <c r="AX111" s="14" t="s">
        <v>69</v>
      </c>
      <c r="AY111" s="255" t="s">
        <v>193</v>
      </c>
    </row>
    <row r="112" s="15" customFormat="1">
      <c r="A112" s="15"/>
      <c r="B112" s="256"/>
      <c r="C112" s="257"/>
      <c r="D112" s="228" t="s">
        <v>206</v>
      </c>
      <c r="E112" s="258" t="s">
        <v>19</v>
      </c>
      <c r="F112" s="259" t="s">
        <v>218</v>
      </c>
      <c r="G112" s="257"/>
      <c r="H112" s="260">
        <v>122.61</v>
      </c>
      <c r="I112" s="261"/>
      <c r="J112" s="257"/>
      <c r="K112" s="257"/>
      <c r="L112" s="262"/>
      <c r="M112" s="263"/>
      <c r="N112" s="264"/>
      <c r="O112" s="264"/>
      <c r="P112" s="264"/>
      <c r="Q112" s="264"/>
      <c r="R112" s="264"/>
      <c r="S112" s="264"/>
      <c r="T112" s="265"/>
      <c r="U112" s="15"/>
      <c r="V112" s="15"/>
      <c r="W112" s="15"/>
      <c r="X112" s="15"/>
      <c r="Y112" s="15"/>
      <c r="Z112" s="15"/>
      <c r="AA112" s="15"/>
      <c r="AB112" s="15"/>
      <c r="AC112" s="15"/>
      <c r="AD112" s="15"/>
      <c r="AE112" s="15"/>
      <c r="AT112" s="266" t="s">
        <v>206</v>
      </c>
      <c r="AU112" s="266" t="s">
        <v>76</v>
      </c>
      <c r="AV112" s="15" t="s">
        <v>200</v>
      </c>
      <c r="AW112" s="15" t="s">
        <v>31</v>
      </c>
      <c r="AX112" s="15" t="s">
        <v>76</v>
      </c>
      <c r="AY112" s="266" t="s">
        <v>193</v>
      </c>
    </row>
    <row r="113" s="2" customFormat="1" ht="16.5" customHeight="1">
      <c r="A113" s="41"/>
      <c r="B113" s="42"/>
      <c r="C113" s="215" t="s">
        <v>200</v>
      </c>
      <c r="D113" s="215" t="s">
        <v>195</v>
      </c>
      <c r="E113" s="216" t="s">
        <v>9015</v>
      </c>
      <c r="F113" s="217" t="s">
        <v>9016</v>
      </c>
      <c r="G113" s="218" t="s">
        <v>258</v>
      </c>
      <c r="H113" s="219">
        <v>90.780000000000001</v>
      </c>
      <c r="I113" s="220"/>
      <c r="J113" s="221">
        <f>ROUND(I113*H113,2)</f>
        <v>0</v>
      </c>
      <c r="K113" s="217" t="s">
        <v>19</v>
      </c>
      <c r="L113" s="47"/>
      <c r="M113" s="222" t="s">
        <v>19</v>
      </c>
      <c r="N113" s="223" t="s">
        <v>40</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200</v>
      </c>
      <c r="AT113" s="226" t="s">
        <v>195</v>
      </c>
      <c r="AU113" s="226" t="s">
        <v>76</v>
      </c>
      <c r="AY113" s="20" t="s">
        <v>193</v>
      </c>
      <c r="BE113" s="227">
        <f>IF(N113="základní",J113,0)</f>
        <v>0</v>
      </c>
      <c r="BF113" s="227">
        <f>IF(N113="snížená",J113,0)</f>
        <v>0</v>
      </c>
      <c r="BG113" s="227">
        <f>IF(N113="zákl. přenesená",J113,0)</f>
        <v>0</v>
      </c>
      <c r="BH113" s="227">
        <f>IF(N113="sníž. přenesená",J113,0)</f>
        <v>0</v>
      </c>
      <c r="BI113" s="227">
        <f>IF(N113="nulová",J113,0)</f>
        <v>0</v>
      </c>
      <c r="BJ113" s="20" t="s">
        <v>76</v>
      </c>
      <c r="BK113" s="227">
        <f>ROUND(I113*H113,2)</f>
        <v>0</v>
      </c>
      <c r="BL113" s="20" t="s">
        <v>200</v>
      </c>
      <c r="BM113" s="226" t="s">
        <v>265</v>
      </c>
    </row>
    <row r="114" s="2" customFormat="1">
      <c r="A114" s="41"/>
      <c r="B114" s="42"/>
      <c r="C114" s="43"/>
      <c r="D114" s="228" t="s">
        <v>202</v>
      </c>
      <c r="E114" s="43"/>
      <c r="F114" s="229" t="s">
        <v>9017</v>
      </c>
      <c r="G114" s="43"/>
      <c r="H114" s="43"/>
      <c r="I114" s="230"/>
      <c r="J114" s="43"/>
      <c r="K114" s="43"/>
      <c r="L114" s="47"/>
      <c r="M114" s="231"/>
      <c r="N114" s="232"/>
      <c r="O114" s="87"/>
      <c r="P114" s="87"/>
      <c r="Q114" s="87"/>
      <c r="R114" s="87"/>
      <c r="S114" s="87"/>
      <c r="T114" s="88"/>
      <c r="U114" s="41"/>
      <c r="V114" s="41"/>
      <c r="W114" s="41"/>
      <c r="X114" s="41"/>
      <c r="Y114" s="41"/>
      <c r="Z114" s="41"/>
      <c r="AA114" s="41"/>
      <c r="AB114" s="41"/>
      <c r="AC114" s="41"/>
      <c r="AD114" s="41"/>
      <c r="AE114" s="41"/>
      <c r="AT114" s="20" t="s">
        <v>202</v>
      </c>
      <c r="AU114" s="20" t="s">
        <v>76</v>
      </c>
    </row>
    <row r="115" s="2" customFormat="1">
      <c r="A115" s="41"/>
      <c r="B115" s="42"/>
      <c r="C115" s="43"/>
      <c r="D115" s="228" t="s">
        <v>1221</v>
      </c>
      <c r="E115" s="43"/>
      <c r="F115" s="270" t="s">
        <v>8959</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1221</v>
      </c>
      <c r="AU115" s="20" t="s">
        <v>76</v>
      </c>
    </row>
    <row r="116" s="14" customFormat="1">
      <c r="A116" s="14"/>
      <c r="B116" s="245"/>
      <c r="C116" s="246"/>
      <c r="D116" s="228" t="s">
        <v>206</v>
      </c>
      <c r="E116" s="247" t="s">
        <v>19</v>
      </c>
      <c r="F116" s="248" t="s">
        <v>9018</v>
      </c>
      <c r="G116" s="246"/>
      <c r="H116" s="249">
        <v>90.780000000000001</v>
      </c>
      <c r="I116" s="250"/>
      <c r="J116" s="246"/>
      <c r="K116" s="246"/>
      <c r="L116" s="251"/>
      <c r="M116" s="252"/>
      <c r="N116" s="253"/>
      <c r="O116" s="253"/>
      <c r="P116" s="253"/>
      <c r="Q116" s="253"/>
      <c r="R116" s="253"/>
      <c r="S116" s="253"/>
      <c r="T116" s="254"/>
      <c r="U116" s="14"/>
      <c r="V116" s="14"/>
      <c r="W116" s="14"/>
      <c r="X116" s="14"/>
      <c r="Y116" s="14"/>
      <c r="Z116" s="14"/>
      <c r="AA116" s="14"/>
      <c r="AB116" s="14"/>
      <c r="AC116" s="14"/>
      <c r="AD116" s="14"/>
      <c r="AE116" s="14"/>
      <c r="AT116" s="255" t="s">
        <v>206</v>
      </c>
      <c r="AU116" s="255" t="s">
        <v>76</v>
      </c>
      <c r="AV116" s="14" t="s">
        <v>78</v>
      </c>
      <c r="AW116" s="14" t="s">
        <v>31</v>
      </c>
      <c r="AX116" s="14" t="s">
        <v>69</v>
      </c>
      <c r="AY116" s="255" t="s">
        <v>193</v>
      </c>
    </row>
    <row r="117" s="15" customFormat="1">
      <c r="A117" s="15"/>
      <c r="B117" s="256"/>
      <c r="C117" s="257"/>
      <c r="D117" s="228" t="s">
        <v>206</v>
      </c>
      <c r="E117" s="258" t="s">
        <v>19</v>
      </c>
      <c r="F117" s="259" t="s">
        <v>218</v>
      </c>
      <c r="G117" s="257"/>
      <c r="H117" s="260">
        <v>90.780000000000001</v>
      </c>
      <c r="I117" s="261"/>
      <c r="J117" s="257"/>
      <c r="K117" s="257"/>
      <c r="L117" s="262"/>
      <c r="M117" s="263"/>
      <c r="N117" s="264"/>
      <c r="O117" s="264"/>
      <c r="P117" s="264"/>
      <c r="Q117" s="264"/>
      <c r="R117" s="264"/>
      <c r="S117" s="264"/>
      <c r="T117" s="265"/>
      <c r="U117" s="15"/>
      <c r="V117" s="15"/>
      <c r="W117" s="15"/>
      <c r="X117" s="15"/>
      <c r="Y117" s="15"/>
      <c r="Z117" s="15"/>
      <c r="AA117" s="15"/>
      <c r="AB117" s="15"/>
      <c r="AC117" s="15"/>
      <c r="AD117" s="15"/>
      <c r="AE117" s="15"/>
      <c r="AT117" s="266" t="s">
        <v>206</v>
      </c>
      <c r="AU117" s="266" t="s">
        <v>76</v>
      </c>
      <c r="AV117" s="15" t="s">
        <v>200</v>
      </c>
      <c r="AW117" s="15" t="s">
        <v>31</v>
      </c>
      <c r="AX117" s="15" t="s">
        <v>76</v>
      </c>
      <c r="AY117" s="266" t="s">
        <v>193</v>
      </c>
    </row>
    <row r="118" s="2" customFormat="1" ht="16.5" customHeight="1">
      <c r="A118" s="41"/>
      <c r="B118" s="42"/>
      <c r="C118" s="215" t="s">
        <v>245</v>
      </c>
      <c r="D118" s="215" t="s">
        <v>195</v>
      </c>
      <c r="E118" s="216" t="s">
        <v>8961</v>
      </c>
      <c r="F118" s="217" t="s">
        <v>8962</v>
      </c>
      <c r="G118" s="218" t="s">
        <v>258</v>
      </c>
      <c r="H118" s="219">
        <v>122.61</v>
      </c>
      <c r="I118" s="220"/>
      <c r="J118" s="221">
        <f>ROUND(I118*H118,2)</f>
        <v>0</v>
      </c>
      <c r="K118" s="217" t="s">
        <v>19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200</v>
      </c>
      <c r="AT118" s="226" t="s">
        <v>195</v>
      </c>
      <c r="AU118" s="226" t="s">
        <v>76</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281</v>
      </c>
    </row>
    <row r="119" s="2" customFormat="1">
      <c r="A119" s="41"/>
      <c r="B119" s="42"/>
      <c r="C119" s="43"/>
      <c r="D119" s="228" t="s">
        <v>202</v>
      </c>
      <c r="E119" s="43"/>
      <c r="F119" s="229" t="s">
        <v>8962</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76</v>
      </c>
    </row>
    <row r="120" s="2" customFormat="1">
      <c r="A120" s="41"/>
      <c r="B120" s="42"/>
      <c r="C120" s="43"/>
      <c r="D120" s="228" t="s">
        <v>1221</v>
      </c>
      <c r="E120" s="43"/>
      <c r="F120" s="270" t="s">
        <v>8963</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1221</v>
      </c>
      <c r="AU120" s="20" t="s">
        <v>76</v>
      </c>
    </row>
    <row r="121" s="2" customFormat="1" ht="16.5" customHeight="1">
      <c r="A121" s="41"/>
      <c r="B121" s="42"/>
      <c r="C121" s="215" t="s">
        <v>237</v>
      </c>
      <c r="D121" s="215" t="s">
        <v>195</v>
      </c>
      <c r="E121" s="216" t="s">
        <v>9019</v>
      </c>
      <c r="F121" s="217" t="s">
        <v>9020</v>
      </c>
      <c r="G121" s="218" t="s">
        <v>258</v>
      </c>
      <c r="H121" s="219">
        <v>90.780000000000001</v>
      </c>
      <c r="I121" s="220"/>
      <c r="J121" s="221">
        <f>ROUND(I121*H121,2)</f>
        <v>0</v>
      </c>
      <c r="K121" s="217" t="s">
        <v>19</v>
      </c>
      <c r="L121" s="47"/>
      <c r="M121" s="222" t="s">
        <v>19</v>
      </c>
      <c r="N121" s="223" t="s">
        <v>40</v>
      </c>
      <c r="O121" s="87"/>
      <c r="P121" s="224">
        <f>O121*H121</f>
        <v>0</v>
      </c>
      <c r="Q121" s="224">
        <v>0</v>
      </c>
      <c r="R121" s="224">
        <f>Q121*H121</f>
        <v>0</v>
      </c>
      <c r="S121" s="224">
        <v>0</v>
      </c>
      <c r="T121" s="225">
        <f>S121*H121</f>
        <v>0</v>
      </c>
      <c r="U121" s="41"/>
      <c r="V121" s="41"/>
      <c r="W121" s="41"/>
      <c r="X121" s="41"/>
      <c r="Y121" s="41"/>
      <c r="Z121" s="41"/>
      <c r="AA121" s="41"/>
      <c r="AB121" s="41"/>
      <c r="AC121" s="41"/>
      <c r="AD121" s="41"/>
      <c r="AE121" s="41"/>
      <c r="AR121" s="226" t="s">
        <v>200</v>
      </c>
      <c r="AT121" s="226" t="s">
        <v>195</v>
      </c>
      <c r="AU121" s="226" t="s">
        <v>76</v>
      </c>
      <c r="AY121" s="20" t="s">
        <v>193</v>
      </c>
      <c r="BE121" s="227">
        <f>IF(N121="základní",J121,0)</f>
        <v>0</v>
      </c>
      <c r="BF121" s="227">
        <f>IF(N121="snížená",J121,0)</f>
        <v>0</v>
      </c>
      <c r="BG121" s="227">
        <f>IF(N121="zákl. přenesená",J121,0)</f>
        <v>0</v>
      </c>
      <c r="BH121" s="227">
        <f>IF(N121="sníž. přenesená",J121,0)</f>
        <v>0</v>
      </c>
      <c r="BI121" s="227">
        <f>IF(N121="nulová",J121,0)</f>
        <v>0</v>
      </c>
      <c r="BJ121" s="20" t="s">
        <v>76</v>
      </c>
      <c r="BK121" s="227">
        <f>ROUND(I121*H121,2)</f>
        <v>0</v>
      </c>
      <c r="BL121" s="20" t="s">
        <v>200</v>
      </c>
      <c r="BM121" s="226" t="s">
        <v>8</v>
      </c>
    </row>
    <row r="122" s="2" customFormat="1">
      <c r="A122" s="41"/>
      <c r="B122" s="42"/>
      <c r="C122" s="43"/>
      <c r="D122" s="228" t="s">
        <v>202</v>
      </c>
      <c r="E122" s="43"/>
      <c r="F122" s="229" t="s">
        <v>9020</v>
      </c>
      <c r="G122" s="43"/>
      <c r="H122" s="43"/>
      <c r="I122" s="230"/>
      <c r="J122" s="43"/>
      <c r="K122" s="43"/>
      <c r="L122" s="47"/>
      <c r="M122" s="231"/>
      <c r="N122" s="232"/>
      <c r="O122" s="87"/>
      <c r="P122" s="87"/>
      <c r="Q122" s="87"/>
      <c r="R122" s="87"/>
      <c r="S122" s="87"/>
      <c r="T122" s="88"/>
      <c r="U122" s="41"/>
      <c r="V122" s="41"/>
      <c r="W122" s="41"/>
      <c r="X122" s="41"/>
      <c r="Y122" s="41"/>
      <c r="Z122" s="41"/>
      <c r="AA122" s="41"/>
      <c r="AB122" s="41"/>
      <c r="AC122" s="41"/>
      <c r="AD122" s="41"/>
      <c r="AE122" s="41"/>
      <c r="AT122" s="20" t="s">
        <v>202</v>
      </c>
      <c r="AU122" s="20" t="s">
        <v>76</v>
      </c>
    </row>
    <row r="123" s="2" customFormat="1">
      <c r="A123" s="41"/>
      <c r="B123" s="42"/>
      <c r="C123" s="43"/>
      <c r="D123" s="228" t="s">
        <v>1221</v>
      </c>
      <c r="E123" s="43"/>
      <c r="F123" s="270" t="s">
        <v>8963</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1221</v>
      </c>
      <c r="AU123" s="20" t="s">
        <v>76</v>
      </c>
    </row>
    <row r="124" s="2" customFormat="1" ht="16.5" customHeight="1">
      <c r="A124" s="41"/>
      <c r="B124" s="42"/>
      <c r="C124" s="215" t="s">
        <v>255</v>
      </c>
      <c r="D124" s="215" t="s">
        <v>195</v>
      </c>
      <c r="E124" s="216" t="s">
        <v>8964</v>
      </c>
      <c r="F124" s="217" t="s">
        <v>8965</v>
      </c>
      <c r="G124" s="218" t="s">
        <v>198</v>
      </c>
      <c r="H124" s="219">
        <v>49.043999999999997</v>
      </c>
      <c r="I124" s="220"/>
      <c r="J124" s="221">
        <f>ROUND(I124*H124,2)</f>
        <v>0</v>
      </c>
      <c r="K124" s="217" t="s">
        <v>19</v>
      </c>
      <c r="L124" s="47"/>
      <c r="M124" s="222" t="s">
        <v>19</v>
      </c>
      <c r="N124" s="223" t="s">
        <v>40</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200</v>
      </c>
      <c r="AT124" s="226" t="s">
        <v>195</v>
      </c>
      <c r="AU124" s="226" t="s">
        <v>76</v>
      </c>
      <c r="AY124" s="20" t="s">
        <v>193</v>
      </c>
      <c r="BE124" s="227">
        <f>IF(N124="základní",J124,0)</f>
        <v>0</v>
      </c>
      <c r="BF124" s="227">
        <f>IF(N124="snížená",J124,0)</f>
        <v>0</v>
      </c>
      <c r="BG124" s="227">
        <f>IF(N124="zákl. přenesená",J124,0)</f>
        <v>0</v>
      </c>
      <c r="BH124" s="227">
        <f>IF(N124="sníž. přenesená",J124,0)</f>
        <v>0</v>
      </c>
      <c r="BI124" s="227">
        <f>IF(N124="nulová",J124,0)</f>
        <v>0</v>
      </c>
      <c r="BJ124" s="20" t="s">
        <v>76</v>
      </c>
      <c r="BK124" s="227">
        <f>ROUND(I124*H124,2)</f>
        <v>0</v>
      </c>
      <c r="BL124" s="20" t="s">
        <v>200</v>
      </c>
      <c r="BM124" s="226" t="s">
        <v>323</v>
      </c>
    </row>
    <row r="125" s="2" customFormat="1">
      <c r="A125" s="41"/>
      <c r="B125" s="42"/>
      <c r="C125" s="43"/>
      <c r="D125" s="228" t="s">
        <v>202</v>
      </c>
      <c r="E125" s="43"/>
      <c r="F125" s="229" t="s">
        <v>8965</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202</v>
      </c>
      <c r="AU125" s="20" t="s">
        <v>76</v>
      </c>
    </row>
    <row r="126" s="2" customFormat="1">
      <c r="A126" s="41"/>
      <c r="B126" s="42"/>
      <c r="C126" s="43"/>
      <c r="D126" s="228" t="s">
        <v>1221</v>
      </c>
      <c r="E126" s="43"/>
      <c r="F126" s="270" t="s">
        <v>8966</v>
      </c>
      <c r="G126" s="43"/>
      <c r="H126" s="43"/>
      <c r="I126" s="230"/>
      <c r="J126" s="43"/>
      <c r="K126" s="43"/>
      <c r="L126" s="47"/>
      <c r="M126" s="231"/>
      <c r="N126" s="232"/>
      <c r="O126" s="87"/>
      <c r="P126" s="87"/>
      <c r="Q126" s="87"/>
      <c r="R126" s="87"/>
      <c r="S126" s="87"/>
      <c r="T126" s="88"/>
      <c r="U126" s="41"/>
      <c r="V126" s="41"/>
      <c r="W126" s="41"/>
      <c r="X126" s="41"/>
      <c r="Y126" s="41"/>
      <c r="Z126" s="41"/>
      <c r="AA126" s="41"/>
      <c r="AB126" s="41"/>
      <c r="AC126" s="41"/>
      <c r="AD126" s="41"/>
      <c r="AE126" s="41"/>
      <c r="AT126" s="20" t="s">
        <v>1221</v>
      </c>
      <c r="AU126" s="20" t="s">
        <v>76</v>
      </c>
    </row>
    <row r="127" s="14" customFormat="1">
      <c r="A127" s="14"/>
      <c r="B127" s="245"/>
      <c r="C127" s="246"/>
      <c r="D127" s="228" t="s">
        <v>206</v>
      </c>
      <c r="E127" s="247" t="s">
        <v>19</v>
      </c>
      <c r="F127" s="248" t="s">
        <v>9021</v>
      </c>
      <c r="G127" s="246"/>
      <c r="H127" s="249">
        <v>49.043999999999997</v>
      </c>
      <c r="I127" s="250"/>
      <c r="J127" s="246"/>
      <c r="K127" s="246"/>
      <c r="L127" s="251"/>
      <c r="M127" s="252"/>
      <c r="N127" s="253"/>
      <c r="O127" s="253"/>
      <c r="P127" s="253"/>
      <c r="Q127" s="253"/>
      <c r="R127" s="253"/>
      <c r="S127" s="253"/>
      <c r="T127" s="254"/>
      <c r="U127" s="14"/>
      <c r="V127" s="14"/>
      <c r="W127" s="14"/>
      <c r="X127" s="14"/>
      <c r="Y127" s="14"/>
      <c r="Z127" s="14"/>
      <c r="AA127" s="14"/>
      <c r="AB127" s="14"/>
      <c r="AC127" s="14"/>
      <c r="AD127" s="14"/>
      <c r="AE127" s="14"/>
      <c r="AT127" s="255" t="s">
        <v>206</v>
      </c>
      <c r="AU127" s="255" t="s">
        <v>76</v>
      </c>
      <c r="AV127" s="14" t="s">
        <v>78</v>
      </c>
      <c r="AW127" s="14" t="s">
        <v>31</v>
      </c>
      <c r="AX127" s="14" t="s">
        <v>76</v>
      </c>
      <c r="AY127" s="255" t="s">
        <v>193</v>
      </c>
    </row>
    <row r="128" s="2" customFormat="1" ht="16.5" customHeight="1">
      <c r="A128" s="41"/>
      <c r="B128" s="42"/>
      <c r="C128" s="215" t="s">
        <v>265</v>
      </c>
      <c r="D128" s="215" t="s">
        <v>195</v>
      </c>
      <c r="E128" s="216" t="s">
        <v>9022</v>
      </c>
      <c r="F128" s="217" t="s">
        <v>9023</v>
      </c>
      <c r="G128" s="218" t="s">
        <v>198</v>
      </c>
      <c r="H128" s="219">
        <v>36.311999999999998</v>
      </c>
      <c r="I128" s="220"/>
      <c r="J128" s="221">
        <f>ROUND(I128*H128,2)</f>
        <v>0</v>
      </c>
      <c r="K128" s="217" t="s">
        <v>19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76</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333</v>
      </c>
    </row>
    <row r="129" s="2" customFormat="1">
      <c r="A129" s="41"/>
      <c r="B129" s="42"/>
      <c r="C129" s="43"/>
      <c r="D129" s="228" t="s">
        <v>202</v>
      </c>
      <c r="E129" s="43"/>
      <c r="F129" s="229" t="s">
        <v>9023</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76</v>
      </c>
    </row>
    <row r="130" s="2" customFormat="1">
      <c r="A130" s="41"/>
      <c r="B130" s="42"/>
      <c r="C130" s="43"/>
      <c r="D130" s="228" t="s">
        <v>1221</v>
      </c>
      <c r="E130" s="43"/>
      <c r="F130" s="270" t="s">
        <v>8966</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1221</v>
      </c>
      <c r="AU130" s="20" t="s">
        <v>76</v>
      </c>
    </row>
    <row r="131" s="14" customFormat="1">
      <c r="A131" s="14"/>
      <c r="B131" s="245"/>
      <c r="C131" s="246"/>
      <c r="D131" s="228" t="s">
        <v>206</v>
      </c>
      <c r="E131" s="247" t="s">
        <v>19</v>
      </c>
      <c r="F131" s="248" t="s">
        <v>9024</v>
      </c>
      <c r="G131" s="246"/>
      <c r="H131" s="249">
        <v>36.311999999999998</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206</v>
      </c>
      <c r="AU131" s="255" t="s">
        <v>76</v>
      </c>
      <c r="AV131" s="14" t="s">
        <v>78</v>
      </c>
      <c r="AW131" s="14" t="s">
        <v>31</v>
      </c>
      <c r="AX131" s="14" t="s">
        <v>76</v>
      </c>
      <c r="AY131" s="255" t="s">
        <v>193</v>
      </c>
    </row>
    <row r="132" s="2" customFormat="1" ht="16.5" customHeight="1">
      <c r="A132" s="41"/>
      <c r="B132" s="42"/>
      <c r="C132" s="215" t="s">
        <v>272</v>
      </c>
      <c r="D132" s="215" t="s">
        <v>195</v>
      </c>
      <c r="E132" s="216" t="s">
        <v>6206</v>
      </c>
      <c r="F132" s="217" t="s">
        <v>6207</v>
      </c>
      <c r="G132" s="218" t="s">
        <v>198</v>
      </c>
      <c r="H132" s="219">
        <v>93.891999999999996</v>
      </c>
      <c r="I132" s="220"/>
      <c r="J132" s="221">
        <f>ROUND(I132*H132,2)</f>
        <v>0</v>
      </c>
      <c r="K132" s="217" t="s">
        <v>19</v>
      </c>
      <c r="L132" s="47"/>
      <c r="M132" s="222" t="s">
        <v>19</v>
      </c>
      <c r="N132" s="223" t="s">
        <v>40</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200</v>
      </c>
      <c r="AT132" s="226" t="s">
        <v>195</v>
      </c>
      <c r="AU132" s="226" t="s">
        <v>76</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200</v>
      </c>
      <c r="BM132" s="226" t="s">
        <v>346</v>
      </c>
    </row>
    <row r="133" s="2" customFormat="1">
      <c r="A133" s="41"/>
      <c r="B133" s="42"/>
      <c r="C133" s="43"/>
      <c r="D133" s="228" t="s">
        <v>202</v>
      </c>
      <c r="E133" s="43"/>
      <c r="F133" s="229" t="s">
        <v>6208</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76</v>
      </c>
    </row>
    <row r="134" s="2" customFormat="1">
      <c r="A134" s="41"/>
      <c r="B134" s="42"/>
      <c r="C134" s="43"/>
      <c r="D134" s="228" t="s">
        <v>1221</v>
      </c>
      <c r="E134" s="43"/>
      <c r="F134" s="270" t="s">
        <v>6209</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1221</v>
      </c>
      <c r="AU134" s="20" t="s">
        <v>76</v>
      </c>
    </row>
    <row r="135" s="14" customFormat="1">
      <c r="A135" s="14"/>
      <c r="B135" s="245"/>
      <c r="C135" s="246"/>
      <c r="D135" s="228" t="s">
        <v>206</v>
      </c>
      <c r="E135" s="247" t="s">
        <v>19</v>
      </c>
      <c r="F135" s="248" t="s">
        <v>9025</v>
      </c>
      <c r="G135" s="246"/>
      <c r="H135" s="249">
        <v>93.891999999999996</v>
      </c>
      <c r="I135" s="250"/>
      <c r="J135" s="246"/>
      <c r="K135" s="246"/>
      <c r="L135" s="251"/>
      <c r="M135" s="252"/>
      <c r="N135" s="253"/>
      <c r="O135" s="253"/>
      <c r="P135" s="253"/>
      <c r="Q135" s="253"/>
      <c r="R135" s="253"/>
      <c r="S135" s="253"/>
      <c r="T135" s="254"/>
      <c r="U135" s="14"/>
      <c r="V135" s="14"/>
      <c r="W135" s="14"/>
      <c r="X135" s="14"/>
      <c r="Y135" s="14"/>
      <c r="Z135" s="14"/>
      <c r="AA135" s="14"/>
      <c r="AB135" s="14"/>
      <c r="AC135" s="14"/>
      <c r="AD135" s="14"/>
      <c r="AE135" s="14"/>
      <c r="AT135" s="255" t="s">
        <v>206</v>
      </c>
      <c r="AU135" s="255" t="s">
        <v>76</v>
      </c>
      <c r="AV135" s="14" t="s">
        <v>78</v>
      </c>
      <c r="AW135" s="14" t="s">
        <v>31</v>
      </c>
      <c r="AX135" s="14" t="s">
        <v>76</v>
      </c>
      <c r="AY135" s="255" t="s">
        <v>193</v>
      </c>
    </row>
    <row r="136" s="2" customFormat="1" ht="24.15" customHeight="1">
      <c r="A136" s="41"/>
      <c r="B136" s="42"/>
      <c r="C136" s="215" t="s">
        <v>281</v>
      </c>
      <c r="D136" s="215" t="s">
        <v>195</v>
      </c>
      <c r="E136" s="216" t="s">
        <v>6210</v>
      </c>
      <c r="F136" s="217" t="s">
        <v>6211</v>
      </c>
      <c r="G136" s="218" t="s">
        <v>198</v>
      </c>
      <c r="H136" s="219">
        <v>1408.3800000000001</v>
      </c>
      <c r="I136" s="220"/>
      <c r="J136" s="221">
        <f>ROUND(I136*H136,2)</f>
        <v>0</v>
      </c>
      <c r="K136" s="217" t="s">
        <v>19</v>
      </c>
      <c r="L136" s="47"/>
      <c r="M136" s="222" t="s">
        <v>19</v>
      </c>
      <c r="N136" s="223" t="s">
        <v>40</v>
      </c>
      <c r="O136" s="87"/>
      <c r="P136" s="224">
        <f>O136*H136</f>
        <v>0</v>
      </c>
      <c r="Q136" s="224">
        <v>0</v>
      </c>
      <c r="R136" s="224">
        <f>Q136*H136</f>
        <v>0</v>
      </c>
      <c r="S136" s="224">
        <v>0</v>
      </c>
      <c r="T136" s="225">
        <f>S136*H136</f>
        <v>0</v>
      </c>
      <c r="U136" s="41"/>
      <c r="V136" s="41"/>
      <c r="W136" s="41"/>
      <c r="X136" s="41"/>
      <c r="Y136" s="41"/>
      <c r="Z136" s="41"/>
      <c r="AA136" s="41"/>
      <c r="AB136" s="41"/>
      <c r="AC136" s="41"/>
      <c r="AD136" s="41"/>
      <c r="AE136" s="41"/>
      <c r="AR136" s="226" t="s">
        <v>200</v>
      </c>
      <c r="AT136" s="226" t="s">
        <v>195</v>
      </c>
      <c r="AU136" s="226" t="s">
        <v>76</v>
      </c>
      <c r="AY136" s="20" t="s">
        <v>193</v>
      </c>
      <c r="BE136" s="227">
        <f>IF(N136="základní",J136,0)</f>
        <v>0</v>
      </c>
      <c r="BF136" s="227">
        <f>IF(N136="snížená",J136,0)</f>
        <v>0</v>
      </c>
      <c r="BG136" s="227">
        <f>IF(N136="zákl. přenesená",J136,0)</f>
        <v>0</v>
      </c>
      <c r="BH136" s="227">
        <f>IF(N136="sníž. přenesená",J136,0)</f>
        <v>0</v>
      </c>
      <c r="BI136" s="227">
        <f>IF(N136="nulová",J136,0)</f>
        <v>0</v>
      </c>
      <c r="BJ136" s="20" t="s">
        <v>76</v>
      </c>
      <c r="BK136" s="227">
        <f>ROUND(I136*H136,2)</f>
        <v>0</v>
      </c>
      <c r="BL136" s="20" t="s">
        <v>200</v>
      </c>
      <c r="BM136" s="226" t="s">
        <v>355</v>
      </c>
    </row>
    <row r="137" s="2" customFormat="1">
      <c r="A137" s="41"/>
      <c r="B137" s="42"/>
      <c r="C137" s="43"/>
      <c r="D137" s="228" t="s">
        <v>202</v>
      </c>
      <c r="E137" s="43"/>
      <c r="F137" s="229" t="s">
        <v>6212</v>
      </c>
      <c r="G137" s="43"/>
      <c r="H137" s="43"/>
      <c r="I137" s="230"/>
      <c r="J137" s="43"/>
      <c r="K137" s="43"/>
      <c r="L137" s="47"/>
      <c r="M137" s="231"/>
      <c r="N137" s="232"/>
      <c r="O137" s="87"/>
      <c r="P137" s="87"/>
      <c r="Q137" s="87"/>
      <c r="R137" s="87"/>
      <c r="S137" s="87"/>
      <c r="T137" s="88"/>
      <c r="U137" s="41"/>
      <c r="V137" s="41"/>
      <c r="W137" s="41"/>
      <c r="X137" s="41"/>
      <c r="Y137" s="41"/>
      <c r="Z137" s="41"/>
      <c r="AA137" s="41"/>
      <c r="AB137" s="41"/>
      <c r="AC137" s="41"/>
      <c r="AD137" s="41"/>
      <c r="AE137" s="41"/>
      <c r="AT137" s="20" t="s">
        <v>202</v>
      </c>
      <c r="AU137" s="20" t="s">
        <v>76</v>
      </c>
    </row>
    <row r="138" s="2" customFormat="1">
      <c r="A138" s="41"/>
      <c r="B138" s="42"/>
      <c r="C138" s="43"/>
      <c r="D138" s="228" t="s">
        <v>1221</v>
      </c>
      <c r="E138" s="43"/>
      <c r="F138" s="270" t="s">
        <v>6209</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1221</v>
      </c>
      <c r="AU138" s="20" t="s">
        <v>76</v>
      </c>
    </row>
    <row r="139" s="13" customFormat="1">
      <c r="A139" s="13"/>
      <c r="B139" s="235"/>
      <c r="C139" s="236"/>
      <c r="D139" s="228" t="s">
        <v>206</v>
      </c>
      <c r="E139" s="237" t="s">
        <v>19</v>
      </c>
      <c r="F139" s="238" t="s">
        <v>8969</v>
      </c>
      <c r="G139" s="236"/>
      <c r="H139" s="237" t="s">
        <v>19</v>
      </c>
      <c r="I139" s="239"/>
      <c r="J139" s="236"/>
      <c r="K139" s="236"/>
      <c r="L139" s="240"/>
      <c r="M139" s="241"/>
      <c r="N139" s="242"/>
      <c r="O139" s="242"/>
      <c r="P139" s="242"/>
      <c r="Q139" s="242"/>
      <c r="R139" s="242"/>
      <c r="S139" s="242"/>
      <c r="T139" s="243"/>
      <c r="U139" s="13"/>
      <c r="V139" s="13"/>
      <c r="W139" s="13"/>
      <c r="X139" s="13"/>
      <c r="Y139" s="13"/>
      <c r="Z139" s="13"/>
      <c r="AA139" s="13"/>
      <c r="AB139" s="13"/>
      <c r="AC139" s="13"/>
      <c r="AD139" s="13"/>
      <c r="AE139" s="13"/>
      <c r="AT139" s="244" t="s">
        <v>206</v>
      </c>
      <c r="AU139" s="244" t="s">
        <v>76</v>
      </c>
      <c r="AV139" s="13" t="s">
        <v>76</v>
      </c>
      <c r="AW139" s="13" t="s">
        <v>31</v>
      </c>
      <c r="AX139" s="13" t="s">
        <v>69</v>
      </c>
      <c r="AY139" s="244" t="s">
        <v>193</v>
      </c>
    </row>
    <row r="140" s="14" customFormat="1">
      <c r="A140" s="14"/>
      <c r="B140" s="245"/>
      <c r="C140" s="246"/>
      <c r="D140" s="228" t="s">
        <v>206</v>
      </c>
      <c r="E140" s="247" t="s">
        <v>19</v>
      </c>
      <c r="F140" s="248" t="s">
        <v>9026</v>
      </c>
      <c r="G140" s="246"/>
      <c r="H140" s="249">
        <v>1408.3800000000001</v>
      </c>
      <c r="I140" s="250"/>
      <c r="J140" s="246"/>
      <c r="K140" s="246"/>
      <c r="L140" s="251"/>
      <c r="M140" s="252"/>
      <c r="N140" s="253"/>
      <c r="O140" s="253"/>
      <c r="P140" s="253"/>
      <c r="Q140" s="253"/>
      <c r="R140" s="253"/>
      <c r="S140" s="253"/>
      <c r="T140" s="254"/>
      <c r="U140" s="14"/>
      <c r="V140" s="14"/>
      <c r="W140" s="14"/>
      <c r="X140" s="14"/>
      <c r="Y140" s="14"/>
      <c r="Z140" s="14"/>
      <c r="AA140" s="14"/>
      <c r="AB140" s="14"/>
      <c r="AC140" s="14"/>
      <c r="AD140" s="14"/>
      <c r="AE140" s="14"/>
      <c r="AT140" s="255" t="s">
        <v>206</v>
      </c>
      <c r="AU140" s="255" t="s">
        <v>76</v>
      </c>
      <c r="AV140" s="14" t="s">
        <v>78</v>
      </c>
      <c r="AW140" s="14" t="s">
        <v>31</v>
      </c>
      <c r="AX140" s="14" t="s">
        <v>76</v>
      </c>
      <c r="AY140" s="255" t="s">
        <v>193</v>
      </c>
    </row>
    <row r="141" s="2" customFormat="1" ht="21.75" customHeight="1">
      <c r="A141" s="41"/>
      <c r="B141" s="42"/>
      <c r="C141" s="215" t="s">
        <v>288</v>
      </c>
      <c r="D141" s="215" t="s">
        <v>195</v>
      </c>
      <c r="E141" s="216" t="s">
        <v>6213</v>
      </c>
      <c r="F141" s="217" t="s">
        <v>6214</v>
      </c>
      <c r="G141" s="218" t="s">
        <v>198</v>
      </c>
      <c r="H141" s="219">
        <v>93.891999999999996</v>
      </c>
      <c r="I141" s="220"/>
      <c r="J141" s="221">
        <f>ROUND(I141*H141,2)</f>
        <v>0</v>
      </c>
      <c r="K141" s="217" t="s">
        <v>19</v>
      </c>
      <c r="L141" s="47"/>
      <c r="M141" s="222" t="s">
        <v>19</v>
      </c>
      <c r="N141" s="223" t="s">
        <v>40</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200</v>
      </c>
      <c r="AT141" s="226" t="s">
        <v>195</v>
      </c>
      <c r="AU141" s="226" t="s">
        <v>76</v>
      </c>
      <c r="AY141" s="20" t="s">
        <v>193</v>
      </c>
      <c r="BE141" s="227">
        <f>IF(N141="základní",J141,0)</f>
        <v>0</v>
      </c>
      <c r="BF141" s="227">
        <f>IF(N141="snížená",J141,0)</f>
        <v>0</v>
      </c>
      <c r="BG141" s="227">
        <f>IF(N141="zákl. přenesená",J141,0)</f>
        <v>0</v>
      </c>
      <c r="BH141" s="227">
        <f>IF(N141="sníž. přenesená",J141,0)</f>
        <v>0</v>
      </c>
      <c r="BI141" s="227">
        <f>IF(N141="nulová",J141,0)</f>
        <v>0</v>
      </c>
      <c r="BJ141" s="20" t="s">
        <v>76</v>
      </c>
      <c r="BK141" s="227">
        <f>ROUND(I141*H141,2)</f>
        <v>0</v>
      </c>
      <c r="BL141" s="20" t="s">
        <v>200</v>
      </c>
      <c r="BM141" s="226" t="s">
        <v>369</v>
      </c>
    </row>
    <row r="142" s="2" customFormat="1">
      <c r="A142" s="41"/>
      <c r="B142" s="42"/>
      <c r="C142" s="43"/>
      <c r="D142" s="228" t="s">
        <v>202</v>
      </c>
      <c r="E142" s="43"/>
      <c r="F142" s="229" t="s">
        <v>6215</v>
      </c>
      <c r="G142" s="43"/>
      <c r="H142" s="43"/>
      <c r="I142" s="230"/>
      <c r="J142" s="43"/>
      <c r="K142" s="43"/>
      <c r="L142" s="47"/>
      <c r="M142" s="231"/>
      <c r="N142" s="232"/>
      <c r="O142" s="87"/>
      <c r="P142" s="87"/>
      <c r="Q142" s="87"/>
      <c r="R142" s="87"/>
      <c r="S142" s="87"/>
      <c r="T142" s="88"/>
      <c r="U142" s="41"/>
      <c r="V142" s="41"/>
      <c r="W142" s="41"/>
      <c r="X142" s="41"/>
      <c r="Y142" s="41"/>
      <c r="Z142" s="41"/>
      <c r="AA142" s="41"/>
      <c r="AB142" s="41"/>
      <c r="AC142" s="41"/>
      <c r="AD142" s="41"/>
      <c r="AE142" s="41"/>
      <c r="AT142" s="20" t="s">
        <v>202</v>
      </c>
      <c r="AU142" s="20" t="s">
        <v>76</v>
      </c>
    </row>
    <row r="143" s="2" customFormat="1" ht="21.75" customHeight="1">
      <c r="A143" s="41"/>
      <c r="B143" s="42"/>
      <c r="C143" s="215" t="s">
        <v>8</v>
      </c>
      <c r="D143" s="215" t="s">
        <v>195</v>
      </c>
      <c r="E143" s="216" t="s">
        <v>6216</v>
      </c>
      <c r="F143" s="217" t="s">
        <v>6217</v>
      </c>
      <c r="G143" s="218" t="s">
        <v>198</v>
      </c>
      <c r="H143" s="219">
        <v>93.891999999999996</v>
      </c>
      <c r="I143" s="220"/>
      <c r="J143" s="221">
        <f>ROUND(I143*H143,2)</f>
        <v>0</v>
      </c>
      <c r="K143" s="217" t="s">
        <v>19</v>
      </c>
      <c r="L143" s="47"/>
      <c r="M143" s="222" t="s">
        <v>19</v>
      </c>
      <c r="N143" s="223" t="s">
        <v>40</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200</v>
      </c>
      <c r="AT143" s="226" t="s">
        <v>195</v>
      </c>
      <c r="AU143" s="226" t="s">
        <v>76</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200</v>
      </c>
      <c r="BM143" s="226" t="s">
        <v>397</v>
      </c>
    </row>
    <row r="144" s="2" customFormat="1">
      <c r="A144" s="41"/>
      <c r="B144" s="42"/>
      <c r="C144" s="43"/>
      <c r="D144" s="228" t="s">
        <v>202</v>
      </c>
      <c r="E144" s="43"/>
      <c r="F144" s="229" t="s">
        <v>6217</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76</v>
      </c>
    </row>
    <row r="145" s="2" customFormat="1" ht="16.5" customHeight="1">
      <c r="A145" s="41"/>
      <c r="B145" s="42"/>
      <c r="C145" s="215" t="s">
        <v>300</v>
      </c>
      <c r="D145" s="215" t="s">
        <v>195</v>
      </c>
      <c r="E145" s="216" t="s">
        <v>6218</v>
      </c>
      <c r="F145" s="217" t="s">
        <v>6219</v>
      </c>
      <c r="G145" s="218" t="s">
        <v>198</v>
      </c>
      <c r="H145" s="219">
        <v>60.936</v>
      </c>
      <c r="I145" s="220"/>
      <c r="J145" s="221">
        <f>ROUND(I145*H145,2)</f>
        <v>0</v>
      </c>
      <c r="K145" s="217" t="s">
        <v>19</v>
      </c>
      <c r="L145" s="47"/>
      <c r="M145" s="222" t="s">
        <v>19</v>
      </c>
      <c r="N145" s="223" t="s">
        <v>40</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200</v>
      </c>
      <c r="AT145" s="226" t="s">
        <v>195</v>
      </c>
      <c r="AU145" s="226" t="s">
        <v>76</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200</v>
      </c>
      <c r="BM145" s="226" t="s">
        <v>413</v>
      </c>
    </row>
    <row r="146" s="2" customFormat="1">
      <c r="A146" s="41"/>
      <c r="B146" s="42"/>
      <c r="C146" s="43"/>
      <c r="D146" s="228" t="s">
        <v>202</v>
      </c>
      <c r="E146" s="43"/>
      <c r="F146" s="229" t="s">
        <v>6219</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76</v>
      </c>
    </row>
    <row r="147" s="2" customFormat="1">
      <c r="A147" s="41"/>
      <c r="B147" s="42"/>
      <c r="C147" s="43"/>
      <c r="D147" s="228" t="s">
        <v>1221</v>
      </c>
      <c r="E147" s="43"/>
      <c r="F147" s="270" t="s">
        <v>6220</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1221</v>
      </c>
      <c r="AU147" s="20" t="s">
        <v>76</v>
      </c>
    </row>
    <row r="148" s="14" customFormat="1">
      <c r="A148" s="14"/>
      <c r="B148" s="245"/>
      <c r="C148" s="246"/>
      <c r="D148" s="228" t="s">
        <v>206</v>
      </c>
      <c r="E148" s="247" t="s">
        <v>19</v>
      </c>
      <c r="F148" s="248" t="s">
        <v>9027</v>
      </c>
      <c r="G148" s="246"/>
      <c r="H148" s="249">
        <v>2.8799999999999999</v>
      </c>
      <c r="I148" s="250"/>
      <c r="J148" s="246"/>
      <c r="K148" s="246"/>
      <c r="L148" s="251"/>
      <c r="M148" s="252"/>
      <c r="N148" s="253"/>
      <c r="O148" s="253"/>
      <c r="P148" s="253"/>
      <c r="Q148" s="253"/>
      <c r="R148" s="253"/>
      <c r="S148" s="253"/>
      <c r="T148" s="254"/>
      <c r="U148" s="14"/>
      <c r="V148" s="14"/>
      <c r="W148" s="14"/>
      <c r="X148" s="14"/>
      <c r="Y148" s="14"/>
      <c r="Z148" s="14"/>
      <c r="AA148" s="14"/>
      <c r="AB148" s="14"/>
      <c r="AC148" s="14"/>
      <c r="AD148" s="14"/>
      <c r="AE148" s="14"/>
      <c r="AT148" s="255" t="s">
        <v>206</v>
      </c>
      <c r="AU148" s="255" t="s">
        <v>76</v>
      </c>
      <c r="AV148" s="14" t="s">
        <v>78</v>
      </c>
      <c r="AW148" s="14" t="s">
        <v>31</v>
      </c>
      <c r="AX148" s="14" t="s">
        <v>69</v>
      </c>
      <c r="AY148" s="255" t="s">
        <v>193</v>
      </c>
    </row>
    <row r="149" s="14" customFormat="1">
      <c r="A149" s="14"/>
      <c r="B149" s="245"/>
      <c r="C149" s="246"/>
      <c r="D149" s="228" t="s">
        <v>206</v>
      </c>
      <c r="E149" s="247" t="s">
        <v>19</v>
      </c>
      <c r="F149" s="248" t="s">
        <v>9028</v>
      </c>
      <c r="G149" s="246"/>
      <c r="H149" s="249">
        <v>4.3200000000000003</v>
      </c>
      <c r="I149" s="250"/>
      <c r="J149" s="246"/>
      <c r="K149" s="246"/>
      <c r="L149" s="251"/>
      <c r="M149" s="252"/>
      <c r="N149" s="253"/>
      <c r="O149" s="253"/>
      <c r="P149" s="253"/>
      <c r="Q149" s="253"/>
      <c r="R149" s="253"/>
      <c r="S149" s="253"/>
      <c r="T149" s="254"/>
      <c r="U149" s="14"/>
      <c r="V149" s="14"/>
      <c r="W149" s="14"/>
      <c r="X149" s="14"/>
      <c r="Y149" s="14"/>
      <c r="Z149" s="14"/>
      <c r="AA149" s="14"/>
      <c r="AB149" s="14"/>
      <c r="AC149" s="14"/>
      <c r="AD149" s="14"/>
      <c r="AE149" s="14"/>
      <c r="AT149" s="255" t="s">
        <v>206</v>
      </c>
      <c r="AU149" s="255" t="s">
        <v>76</v>
      </c>
      <c r="AV149" s="14" t="s">
        <v>78</v>
      </c>
      <c r="AW149" s="14" t="s">
        <v>31</v>
      </c>
      <c r="AX149" s="14" t="s">
        <v>69</v>
      </c>
      <c r="AY149" s="255" t="s">
        <v>193</v>
      </c>
    </row>
    <row r="150" s="14" customFormat="1">
      <c r="A150" s="14"/>
      <c r="B150" s="245"/>
      <c r="C150" s="246"/>
      <c r="D150" s="228" t="s">
        <v>206</v>
      </c>
      <c r="E150" s="247" t="s">
        <v>19</v>
      </c>
      <c r="F150" s="248" t="s">
        <v>9029</v>
      </c>
      <c r="G150" s="246"/>
      <c r="H150" s="249">
        <v>25.256</v>
      </c>
      <c r="I150" s="250"/>
      <c r="J150" s="246"/>
      <c r="K150" s="246"/>
      <c r="L150" s="251"/>
      <c r="M150" s="252"/>
      <c r="N150" s="253"/>
      <c r="O150" s="253"/>
      <c r="P150" s="253"/>
      <c r="Q150" s="253"/>
      <c r="R150" s="253"/>
      <c r="S150" s="253"/>
      <c r="T150" s="254"/>
      <c r="U150" s="14"/>
      <c r="V150" s="14"/>
      <c r="W150" s="14"/>
      <c r="X150" s="14"/>
      <c r="Y150" s="14"/>
      <c r="Z150" s="14"/>
      <c r="AA150" s="14"/>
      <c r="AB150" s="14"/>
      <c r="AC150" s="14"/>
      <c r="AD150" s="14"/>
      <c r="AE150" s="14"/>
      <c r="AT150" s="255" t="s">
        <v>206</v>
      </c>
      <c r="AU150" s="255" t="s">
        <v>76</v>
      </c>
      <c r="AV150" s="14" t="s">
        <v>78</v>
      </c>
      <c r="AW150" s="14" t="s">
        <v>31</v>
      </c>
      <c r="AX150" s="14" t="s">
        <v>69</v>
      </c>
      <c r="AY150" s="255" t="s">
        <v>193</v>
      </c>
    </row>
    <row r="151" s="14" customFormat="1">
      <c r="A151" s="14"/>
      <c r="B151" s="245"/>
      <c r="C151" s="246"/>
      <c r="D151" s="228" t="s">
        <v>206</v>
      </c>
      <c r="E151" s="247" t="s">
        <v>19</v>
      </c>
      <c r="F151" s="248" t="s">
        <v>9030</v>
      </c>
      <c r="G151" s="246"/>
      <c r="H151" s="249">
        <v>28.48</v>
      </c>
      <c r="I151" s="250"/>
      <c r="J151" s="246"/>
      <c r="K151" s="246"/>
      <c r="L151" s="251"/>
      <c r="M151" s="252"/>
      <c r="N151" s="253"/>
      <c r="O151" s="253"/>
      <c r="P151" s="253"/>
      <c r="Q151" s="253"/>
      <c r="R151" s="253"/>
      <c r="S151" s="253"/>
      <c r="T151" s="254"/>
      <c r="U151" s="14"/>
      <c r="V151" s="14"/>
      <c r="W151" s="14"/>
      <c r="X151" s="14"/>
      <c r="Y151" s="14"/>
      <c r="Z151" s="14"/>
      <c r="AA151" s="14"/>
      <c r="AB151" s="14"/>
      <c r="AC151" s="14"/>
      <c r="AD151" s="14"/>
      <c r="AE151" s="14"/>
      <c r="AT151" s="255" t="s">
        <v>206</v>
      </c>
      <c r="AU151" s="255" t="s">
        <v>76</v>
      </c>
      <c r="AV151" s="14" t="s">
        <v>78</v>
      </c>
      <c r="AW151" s="14" t="s">
        <v>31</v>
      </c>
      <c r="AX151" s="14" t="s">
        <v>69</v>
      </c>
      <c r="AY151" s="255" t="s">
        <v>193</v>
      </c>
    </row>
    <row r="152" s="15" customFormat="1">
      <c r="A152" s="15"/>
      <c r="B152" s="256"/>
      <c r="C152" s="257"/>
      <c r="D152" s="228" t="s">
        <v>206</v>
      </c>
      <c r="E152" s="258" t="s">
        <v>19</v>
      </c>
      <c r="F152" s="259" t="s">
        <v>218</v>
      </c>
      <c r="G152" s="257"/>
      <c r="H152" s="260">
        <v>60.936</v>
      </c>
      <c r="I152" s="261"/>
      <c r="J152" s="257"/>
      <c r="K152" s="257"/>
      <c r="L152" s="262"/>
      <c r="M152" s="263"/>
      <c r="N152" s="264"/>
      <c r="O152" s="264"/>
      <c r="P152" s="264"/>
      <c r="Q152" s="264"/>
      <c r="R152" s="264"/>
      <c r="S152" s="264"/>
      <c r="T152" s="265"/>
      <c r="U152" s="15"/>
      <c r="V152" s="15"/>
      <c r="W152" s="15"/>
      <c r="X152" s="15"/>
      <c r="Y152" s="15"/>
      <c r="Z152" s="15"/>
      <c r="AA152" s="15"/>
      <c r="AB152" s="15"/>
      <c r="AC152" s="15"/>
      <c r="AD152" s="15"/>
      <c r="AE152" s="15"/>
      <c r="AT152" s="266" t="s">
        <v>206</v>
      </c>
      <c r="AU152" s="266" t="s">
        <v>76</v>
      </c>
      <c r="AV152" s="15" t="s">
        <v>200</v>
      </c>
      <c r="AW152" s="15" t="s">
        <v>31</v>
      </c>
      <c r="AX152" s="15" t="s">
        <v>76</v>
      </c>
      <c r="AY152" s="266" t="s">
        <v>193</v>
      </c>
    </row>
    <row r="153" s="2" customFormat="1" ht="16.5" customHeight="1">
      <c r="A153" s="41"/>
      <c r="B153" s="42"/>
      <c r="C153" s="274" t="s">
        <v>307</v>
      </c>
      <c r="D153" s="274" t="s">
        <v>1765</v>
      </c>
      <c r="E153" s="275" t="s">
        <v>8972</v>
      </c>
      <c r="F153" s="276" t="s">
        <v>8973</v>
      </c>
      <c r="G153" s="277" t="s">
        <v>248</v>
      </c>
      <c r="H153" s="278">
        <v>120.65300000000001</v>
      </c>
      <c r="I153" s="279"/>
      <c r="J153" s="280">
        <f>ROUND(I153*H153,2)</f>
        <v>0</v>
      </c>
      <c r="K153" s="276" t="s">
        <v>19</v>
      </c>
      <c r="L153" s="281"/>
      <c r="M153" s="282" t="s">
        <v>19</v>
      </c>
      <c r="N153" s="283" t="s">
        <v>40</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265</v>
      </c>
      <c r="AT153" s="226" t="s">
        <v>1765</v>
      </c>
      <c r="AU153" s="226" t="s">
        <v>76</v>
      </c>
      <c r="AY153" s="20" t="s">
        <v>193</v>
      </c>
      <c r="BE153" s="227">
        <f>IF(N153="základní",J153,0)</f>
        <v>0</v>
      </c>
      <c r="BF153" s="227">
        <f>IF(N153="snížená",J153,0)</f>
        <v>0</v>
      </c>
      <c r="BG153" s="227">
        <f>IF(N153="zákl. přenesená",J153,0)</f>
        <v>0</v>
      </c>
      <c r="BH153" s="227">
        <f>IF(N153="sníž. přenesená",J153,0)</f>
        <v>0</v>
      </c>
      <c r="BI153" s="227">
        <f>IF(N153="nulová",J153,0)</f>
        <v>0</v>
      </c>
      <c r="BJ153" s="20" t="s">
        <v>76</v>
      </c>
      <c r="BK153" s="227">
        <f>ROUND(I153*H153,2)</f>
        <v>0</v>
      </c>
      <c r="BL153" s="20" t="s">
        <v>200</v>
      </c>
      <c r="BM153" s="226" t="s">
        <v>9031</v>
      </c>
    </row>
    <row r="154" s="2" customFormat="1">
      <c r="A154" s="41"/>
      <c r="B154" s="42"/>
      <c r="C154" s="43"/>
      <c r="D154" s="228" t="s">
        <v>202</v>
      </c>
      <c r="E154" s="43"/>
      <c r="F154" s="229" t="s">
        <v>8973</v>
      </c>
      <c r="G154" s="43"/>
      <c r="H154" s="43"/>
      <c r="I154" s="230"/>
      <c r="J154" s="43"/>
      <c r="K154" s="43"/>
      <c r="L154" s="47"/>
      <c r="M154" s="231"/>
      <c r="N154" s="232"/>
      <c r="O154" s="87"/>
      <c r="P154" s="87"/>
      <c r="Q154" s="87"/>
      <c r="R154" s="87"/>
      <c r="S154" s="87"/>
      <c r="T154" s="88"/>
      <c r="U154" s="41"/>
      <c r="V154" s="41"/>
      <c r="W154" s="41"/>
      <c r="X154" s="41"/>
      <c r="Y154" s="41"/>
      <c r="Z154" s="41"/>
      <c r="AA154" s="41"/>
      <c r="AB154" s="41"/>
      <c r="AC154" s="41"/>
      <c r="AD154" s="41"/>
      <c r="AE154" s="41"/>
      <c r="AT154" s="20" t="s">
        <v>202</v>
      </c>
      <c r="AU154" s="20" t="s">
        <v>76</v>
      </c>
    </row>
    <row r="155" s="14" customFormat="1">
      <c r="A155" s="14"/>
      <c r="B155" s="245"/>
      <c r="C155" s="246"/>
      <c r="D155" s="228" t="s">
        <v>206</v>
      </c>
      <c r="E155" s="247" t="s">
        <v>19</v>
      </c>
      <c r="F155" s="248" t="s">
        <v>9032</v>
      </c>
      <c r="G155" s="246"/>
      <c r="H155" s="249">
        <v>120.65300000000001</v>
      </c>
      <c r="I155" s="250"/>
      <c r="J155" s="246"/>
      <c r="K155" s="246"/>
      <c r="L155" s="251"/>
      <c r="M155" s="252"/>
      <c r="N155" s="253"/>
      <c r="O155" s="253"/>
      <c r="P155" s="253"/>
      <c r="Q155" s="253"/>
      <c r="R155" s="253"/>
      <c r="S155" s="253"/>
      <c r="T155" s="254"/>
      <c r="U155" s="14"/>
      <c r="V155" s="14"/>
      <c r="W155" s="14"/>
      <c r="X155" s="14"/>
      <c r="Y155" s="14"/>
      <c r="Z155" s="14"/>
      <c r="AA155" s="14"/>
      <c r="AB155" s="14"/>
      <c r="AC155" s="14"/>
      <c r="AD155" s="14"/>
      <c r="AE155" s="14"/>
      <c r="AT155" s="255" t="s">
        <v>206</v>
      </c>
      <c r="AU155" s="255" t="s">
        <v>76</v>
      </c>
      <c r="AV155" s="14" t="s">
        <v>78</v>
      </c>
      <c r="AW155" s="14" t="s">
        <v>31</v>
      </c>
      <c r="AX155" s="14" t="s">
        <v>76</v>
      </c>
      <c r="AY155" s="255" t="s">
        <v>193</v>
      </c>
    </row>
    <row r="156" s="2" customFormat="1" ht="16.5" customHeight="1">
      <c r="A156" s="41"/>
      <c r="B156" s="42"/>
      <c r="C156" s="215" t="s">
        <v>313</v>
      </c>
      <c r="D156" s="215" t="s">
        <v>195</v>
      </c>
      <c r="E156" s="216" t="s">
        <v>6221</v>
      </c>
      <c r="F156" s="217" t="s">
        <v>6222</v>
      </c>
      <c r="G156" s="218" t="s">
        <v>198</v>
      </c>
      <c r="H156" s="219">
        <v>19.98</v>
      </c>
      <c r="I156" s="220"/>
      <c r="J156" s="221">
        <f>ROUND(I156*H156,2)</f>
        <v>0</v>
      </c>
      <c r="K156" s="217" t="s">
        <v>19</v>
      </c>
      <c r="L156" s="47"/>
      <c r="M156" s="222" t="s">
        <v>19</v>
      </c>
      <c r="N156" s="223" t="s">
        <v>40</v>
      </c>
      <c r="O156" s="87"/>
      <c r="P156" s="224">
        <f>O156*H156</f>
        <v>0</v>
      </c>
      <c r="Q156" s="224">
        <v>0</v>
      </c>
      <c r="R156" s="224">
        <f>Q156*H156</f>
        <v>0</v>
      </c>
      <c r="S156" s="224">
        <v>0</v>
      </c>
      <c r="T156" s="225">
        <f>S156*H156</f>
        <v>0</v>
      </c>
      <c r="U156" s="41"/>
      <c r="V156" s="41"/>
      <c r="W156" s="41"/>
      <c r="X156" s="41"/>
      <c r="Y156" s="41"/>
      <c r="Z156" s="41"/>
      <c r="AA156" s="41"/>
      <c r="AB156" s="41"/>
      <c r="AC156" s="41"/>
      <c r="AD156" s="41"/>
      <c r="AE156" s="41"/>
      <c r="AR156" s="226" t="s">
        <v>200</v>
      </c>
      <c r="AT156" s="226" t="s">
        <v>195</v>
      </c>
      <c r="AU156" s="226" t="s">
        <v>76</v>
      </c>
      <c r="AY156" s="20" t="s">
        <v>193</v>
      </c>
      <c r="BE156" s="227">
        <f>IF(N156="základní",J156,0)</f>
        <v>0</v>
      </c>
      <c r="BF156" s="227">
        <f>IF(N156="snížená",J156,0)</f>
        <v>0</v>
      </c>
      <c r="BG156" s="227">
        <f>IF(N156="zákl. přenesená",J156,0)</f>
        <v>0</v>
      </c>
      <c r="BH156" s="227">
        <f>IF(N156="sníž. přenesená",J156,0)</f>
        <v>0</v>
      </c>
      <c r="BI156" s="227">
        <f>IF(N156="nulová",J156,0)</f>
        <v>0</v>
      </c>
      <c r="BJ156" s="20" t="s">
        <v>76</v>
      </c>
      <c r="BK156" s="227">
        <f>ROUND(I156*H156,2)</f>
        <v>0</v>
      </c>
      <c r="BL156" s="20" t="s">
        <v>200</v>
      </c>
      <c r="BM156" s="226" t="s">
        <v>434</v>
      </c>
    </row>
    <row r="157" s="2" customFormat="1">
      <c r="A157" s="41"/>
      <c r="B157" s="42"/>
      <c r="C157" s="43"/>
      <c r="D157" s="228" t="s">
        <v>202</v>
      </c>
      <c r="E157" s="43"/>
      <c r="F157" s="229" t="s">
        <v>6222</v>
      </c>
      <c r="G157" s="43"/>
      <c r="H157" s="43"/>
      <c r="I157" s="230"/>
      <c r="J157" s="43"/>
      <c r="K157" s="43"/>
      <c r="L157" s="47"/>
      <c r="M157" s="231"/>
      <c r="N157" s="232"/>
      <c r="O157" s="87"/>
      <c r="P157" s="87"/>
      <c r="Q157" s="87"/>
      <c r="R157" s="87"/>
      <c r="S157" s="87"/>
      <c r="T157" s="88"/>
      <c r="U157" s="41"/>
      <c r="V157" s="41"/>
      <c r="W157" s="41"/>
      <c r="X157" s="41"/>
      <c r="Y157" s="41"/>
      <c r="Z157" s="41"/>
      <c r="AA157" s="41"/>
      <c r="AB157" s="41"/>
      <c r="AC157" s="41"/>
      <c r="AD157" s="41"/>
      <c r="AE157" s="41"/>
      <c r="AT157" s="20" t="s">
        <v>202</v>
      </c>
      <c r="AU157" s="20" t="s">
        <v>76</v>
      </c>
    </row>
    <row r="158" s="2" customFormat="1">
      <c r="A158" s="41"/>
      <c r="B158" s="42"/>
      <c r="C158" s="43"/>
      <c r="D158" s="228" t="s">
        <v>1221</v>
      </c>
      <c r="E158" s="43"/>
      <c r="F158" s="270" t="s">
        <v>6223</v>
      </c>
      <c r="G158" s="43"/>
      <c r="H158" s="43"/>
      <c r="I158" s="230"/>
      <c r="J158" s="43"/>
      <c r="K158" s="43"/>
      <c r="L158" s="47"/>
      <c r="M158" s="231"/>
      <c r="N158" s="232"/>
      <c r="O158" s="87"/>
      <c r="P158" s="87"/>
      <c r="Q158" s="87"/>
      <c r="R158" s="87"/>
      <c r="S158" s="87"/>
      <c r="T158" s="88"/>
      <c r="U158" s="41"/>
      <c r="V158" s="41"/>
      <c r="W158" s="41"/>
      <c r="X158" s="41"/>
      <c r="Y158" s="41"/>
      <c r="Z158" s="41"/>
      <c r="AA158" s="41"/>
      <c r="AB158" s="41"/>
      <c r="AC158" s="41"/>
      <c r="AD158" s="41"/>
      <c r="AE158" s="41"/>
      <c r="AT158" s="20" t="s">
        <v>1221</v>
      </c>
      <c r="AU158" s="20" t="s">
        <v>76</v>
      </c>
    </row>
    <row r="159" s="14" customFormat="1">
      <c r="A159" s="14"/>
      <c r="B159" s="245"/>
      <c r="C159" s="246"/>
      <c r="D159" s="228" t="s">
        <v>206</v>
      </c>
      <c r="E159" s="247" t="s">
        <v>19</v>
      </c>
      <c r="F159" s="248" t="s">
        <v>9033</v>
      </c>
      <c r="G159" s="246"/>
      <c r="H159" s="249">
        <v>1.6200000000000001</v>
      </c>
      <c r="I159" s="250"/>
      <c r="J159" s="246"/>
      <c r="K159" s="246"/>
      <c r="L159" s="251"/>
      <c r="M159" s="252"/>
      <c r="N159" s="253"/>
      <c r="O159" s="253"/>
      <c r="P159" s="253"/>
      <c r="Q159" s="253"/>
      <c r="R159" s="253"/>
      <c r="S159" s="253"/>
      <c r="T159" s="254"/>
      <c r="U159" s="14"/>
      <c r="V159" s="14"/>
      <c r="W159" s="14"/>
      <c r="X159" s="14"/>
      <c r="Y159" s="14"/>
      <c r="Z159" s="14"/>
      <c r="AA159" s="14"/>
      <c r="AB159" s="14"/>
      <c r="AC159" s="14"/>
      <c r="AD159" s="14"/>
      <c r="AE159" s="14"/>
      <c r="AT159" s="255" t="s">
        <v>206</v>
      </c>
      <c r="AU159" s="255" t="s">
        <v>76</v>
      </c>
      <c r="AV159" s="14" t="s">
        <v>78</v>
      </c>
      <c r="AW159" s="14" t="s">
        <v>31</v>
      </c>
      <c r="AX159" s="14" t="s">
        <v>69</v>
      </c>
      <c r="AY159" s="255" t="s">
        <v>193</v>
      </c>
    </row>
    <row r="160" s="14" customFormat="1">
      <c r="A160" s="14"/>
      <c r="B160" s="245"/>
      <c r="C160" s="246"/>
      <c r="D160" s="228" t="s">
        <v>206</v>
      </c>
      <c r="E160" s="247" t="s">
        <v>19</v>
      </c>
      <c r="F160" s="248" t="s">
        <v>9033</v>
      </c>
      <c r="G160" s="246"/>
      <c r="H160" s="249">
        <v>1.6200000000000001</v>
      </c>
      <c r="I160" s="250"/>
      <c r="J160" s="246"/>
      <c r="K160" s="246"/>
      <c r="L160" s="251"/>
      <c r="M160" s="252"/>
      <c r="N160" s="253"/>
      <c r="O160" s="253"/>
      <c r="P160" s="253"/>
      <c r="Q160" s="253"/>
      <c r="R160" s="253"/>
      <c r="S160" s="253"/>
      <c r="T160" s="254"/>
      <c r="U160" s="14"/>
      <c r="V160" s="14"/>
      <c r="W160" s="14"/>
      <c r="X160" s="14"/>
      <c r="Y160" s="14"/>
      <c r="Z160" s="14"/>
      <c r="AA160" s="14"/>
      <c r="AB160" s="14"/>
      <c r="AC160" s="14"/>
      <c r="AD160" s="14"/>
      <c r="AE160" s="14"/>
      <c r="AT160" s="255" t="s">
        <v>206</v>
      </c>
      <c r="AU160" s="255" t="s">
        <v>76</v>
      </c>
      <c r="AV160" s="14" t="s">
        <v>78</v>
      </c>
      <c r="AW160" s="14" t="s">
        <v>31</v>
      </c>
      <c r="AX160" s="14" t="s">
        <v>69</v>
      </c>
      <c r="AY160" s="255" t="s">
        <v>193</v>
      </c>
    </row>
    <row r="161" s="14" customFormat="1">
      <c r="A161" s="14"/>
      <c r="B161" s="245"/>
      <c r="C161" s="246"/>
      <c r="D161" s="228" t="s">
        <v>206</v>
      </c>
      <c r="E161" s="247" t="s">
        <v>19</v>
      </c>
      <c r="F161" s="248" t="s">
        <v>9034</v>
      </c>
      <c r="G161" s="246"/>
      <c r="H161" s="249">
        <v>10.332000000000001</v>
      </c>
      <c r="I161" s="250"/>
      <c r="J161" s="246"/>
      <c r="K161" s="246"/>
      <c r="L161" s="251"/>
      <c r="M161" s="252"/>
      <c r="N161" s="253"/>
      <c r="O161" s="253"/>
      <c r="P161" s="253"/>
      <c r="Q161" s="253"/>
      <c r="R161" s="253"/>
      <c r="S161" s="253"/>
      <c r="T161" s="254"/>
      <c r="U161" s="14"/>
      <c r="V161" s="14"/>
      <c r="W161" s="14"/>
      <c r="X161" s="14"/>
      <c r="Y161" s="14"/>
      <c r="Z161" s="14"/>
      <c r="AA161" s="14"/>
      <c r="AB161" s="14"/>
      <c r="AC161" s="14"/>
      <c r="AD161" s="14"/>
      <c r="AE161" s="14"/>
      <c r="AT161" s="255" t="s">
        <v>206</v>
      </c>
      <c r="AU161" s="255" t="s">
        <v>76</v>
      </c>
      <c r="AV161" s="14" t="s">
        <v>78</v>
      </c>
      <c r="AW161" s="14" t="s">
        <v>31</v>
      </c>
      <c r="AX161" s="14" t="s">
        <v>69</v>
      </c>
      <c r="AY161" s="255" t="s">
        <v>193</v>
      </c>
    </row>
    <row r="162" s="14" customFormat="1">
      <c r="A162" s="14"/>
      <c r="B162" s="245"/>
      <c r="C162" s="246"/>
      <c r="D162" s="228" t="s">
        <v>206</v>
      </c>
      <c r="E162" s="247" t="s">
        <v>19</v>
      </c>
      <c r="F162" s="248" t="s">
        <v>9035</v>
      </c>
      <c r="G162" s="246"/>
      <c r="H162" s="249">
        <v>6.4080000000000004</v>
      </c>
      <c r="I162" s="250"/>
      <c r="J162" s="246"/>
      <c r="K162" s="246"/>
      <c r="L162" s="251"/>
      <c r="M162" s="252"/>
      <c r="N162" s="253"/>
      <c r="O162" s="253"/>
      <c r="P162" s="253"/>
      <c r="Q162" s="253"/>
      <c r="R162" s="253"/>
      <c r="S162" s="253"/>
      <c r="T162" s="254"/>
      <c r="U162" s="14"/>
      <c r="V162" s="14"/>
      <c r="W162" s="14"/>
      <c r="X162" s="14"/>
      <c r="Y162" s="14"/>
      <c r="Z162" s="14"/>
      <c r="AA162" s="14"/>
      <c r="AB162" s="14"/>
      <c r="AC162" s="14"/>
      <c r="AD162" s="14"/>
      <c r="AE162" s="14"/>
      <c r="AT162" s="255" t="s">
        <v>206</v>
      </c>
      <c r="AU162" s="255" t="s">
        <v>76</v>
      </c>
      <c r="AV162" s="14" t="s">
        <v>78</v>
      </c>
      <c r="AW162" s="14" t="s">
        <v>31</v>
      </c>
      <c r="AX162" s="14" t="s">
        <v>69</v>
      </c>
      <c r="AY162" s="255" t="s">
        <v>193</v>
      </c>
    </row>
    <row r="163" s="15" customFormat="1">
      <c r="A163" s="15"/>
      <c r="B163" s="256"/>
      <c r="C163" s="257"/>
      <c r="D163" s="228" t="s">
        <v>206</v>
      </c>
      <c r="E163" s="258" t="s">
        <v>19</v>
      </c>
      <c r="F163" s="259" t="s">
        <v>218</v>
      </c>
      <c r="G163" s="257"/>
      <c r="H163" s="260">
        <v>19.98</v>
      </c>
      <c r="I163" s="261"/>
      <c r="J163" s="257"/>
      <c r="K163" s="257"/>
      <c r="L163" s="262"/>
      <c r="M163" s="263"/>
      <c r="N163" s="264"/>
      <c r="O163" s="264"/>
      <c r="P163" s="264"/>
      <c r="Q163" s="264"/>
      <c r="R163" s="264"/>
      <c r="S163" s="264"/>
      <c r="T163" s="265"/>
      <c r="U163" s="15"/>
      <c r="V163" s="15"/>
      <c r="W163" s="15"/>
      <c r="X163" s="15"/>
      <c r="Y163" s="15"/>
      <c r="Z163" s="15"/>
      <c r="AA163" s="15"/>
      <c r="AB163" s="15"/>
      <c r="AC163" s="15"/>
      <c r="AD163" s="15"/>
      <c r="AE163" s="15"/>
      <c r="AT163" s="266" t="s">
        <v>206</v>
      </c>
      <c r="AU163" s="266" t="s">
        <v>76</v>
      </c>
      <c r="AV163" s="15" t="s">
        <v>200</v>
      </c>
      <c r="AW163" s="15" t="s">
        <v>31</v>
      </c>
      <c r="AX163" s="15" t="s">
        <v>76</v>
      </c>
      <c r="AY163" s="266" t="s">
        <v>193</v>
      </c>
    </row>
    <row r="164" s="2" customFormat="1" ht="16.5" customHeight="1">
      <c r="A164" s="41"/>
      <c r="B164" s="42"/>
      <c r="C164" s="215" t="s">
        <v>323</v>
      </c>
      <c r="D164" s="215" t="s">
        <v>195</v>
      </c>
      <c r="E164" s="216" t="s">
        <v>6224</v>
      </c>
      <c r="F164" s="217" t="s">
        <v>6225</v>
      </c>
      <c r="G164" s="218" t="s">
        <v>198</v>
      </c>
      <c r="H164" s="219">
        <v>93.891999999999996</v>
      </c>
      <c r="I164" s="220"/>
      <c r="J164" s="221">
        <f>ROUND(I164*H164,2)</f>
        <v>0</v>
      </c>
      <c r="K164" s="217" t="s">
        <v>19</v>
      </c>
      <c r="L164" s="47"/>
      <c r="M164" s="222" t="s">
        <v>19</v>
      </c>
      <c r="N164" s="223" t="s">
        <v>40</v>
      </c>
      <c r="O164" s="87"/>
      <c r="P164" s="224">
        <f>O164*H164</f>
        <v>0</v>
      </c>
      <c r="Q164" s="224">
        <v>0</v>
      </c>
      <c r="R164" s="224">
        <f>Q164*H164</f>
        <v>0</v>
      </c>
      <c r="S164" s="224">
        <v>0</v>
      </c>
      <c r="T164" s="225">
        <f>S164*H164</f>
        <v>0</v>
      </c>
      <c r="U164" s="41"/>
      <c r="V164" s="41"/>
      <c r="W164" s="41"/>
      <c r="X164" s="41"/>
      <c r="Y164" s="41"/>
      <c r="Z164" s="41"/>
      <c r="AA164" s="41"/>
      <c r="AB164" s="41"/>
      <c r="AC164" s="41"/>
      <c r="AD164" s="41"/>
      <c r="AE164" s="41"/>
      <c r="AR164" s="226" t="s">
        <v>200</v>
      </c>
      <c r="AT164" s="226" t="s">
        <v>195</v>
      </c>
      <c r="AU164" s="226" t="s">
        <v>76</v>
      </c>
      <c r="AY164" s="20" t="s">
        <v>193</v>
      </c>
      <c r="BE164" s="227">
        <f>IF(N164="základní",J164,0)</f>
        <v>0</v>
      </c>
      <c r="BF164" s="227">
        <f>IF(N164="snížená",J164,0)</f>
        <v>0</v>
      </c>
      <c r="BG164" s="227">
        <f>IF(N164="zákl. přenesená",J164,0)</f>
        <v>0</v>
      </c>
      <c r="BH164" s="227">
        <f>IF(N164="sníž. přenesená",J164,0)</f>
        <v>0</v>
      </c>
      <c r="BI164" s="227">
        <f>IF(N164="nulová",J164,0)</f>
        <v>0</v>
      </c>
      <c r="BJ164" s="20" t="s">
        <v>76</v>
      </c>
      <c r="BK164" s="227">
        <f>ROUND(I164*H164,2)</f>
        <v>0</v>
      </c>
      <c r="BL164" s="20" t="s">
        <v>200</v>
      </c>
      <c r="BM164" s="226" t="s">
        <v>449</v>
      </c>
    </row>
    <row r="165" s="2" customFormat="1">
      <c r="A165" s="41"/>
      <c r="B165" s="42"/>
      <c r="C165" s="43"/>
      <c r="D165" s="228" t="s">
        <v>202</v>
      </c>
      <c r="E165" s="43"/>
      <c r="F165" s="229" t="s">
        <v>6225</v>
      </c>
      <c r="G165" s="43"/>
      <c r="H165" s="43"/>
      <c r="I165" s="230"/>
      <c r="J165" s="43"/>
      <c r="K165" s="43"/>
      <c r="L165" s="47"/>
      <c r="M165" s="231"/>
      <c r="N165" s="232"/>
      <c r="O165" s="87"/>
      <c r="P165" s="87"/>
      <c r="Q165" s="87"/>
      <c r="R165" s="87"/>
      <c r="S165" s="87"/>
      <c r="T165" s="88"/>
      <c r="U165" s="41"/>
      <c r="V165" s="41"/>
      <c r="W165" s="41"/>
      <c r="X165" s="41"/>
      <c r="Y165" s="41"/>
      <c r="Z165" s="41"/>
      <c r="AA165" s="41"/>
      <c r="AB165" s="41"/>
      <c r="AC165" s="41"/>
      <c r="AD165" s="41"/>
      <c r="AE165" s="41"/>
      <c r="AT165" s="20" t="s">
        <v>202</v>
      </c>
      <c r="AU165" s="20" t="s">
        <v>76</v>
      </c>
    </row>
    <row r="166" s="12" customFormat="1" ht="25.92" customHeight="1">
      <c r="A166" s="12"/>
      <c r="B166" s="199"/>
      <c r="C166" s="200"/>
      <c r="D166" s="201" t="s">
        <v>68</v>
      </c>
      <c r="E166" s="202" t="s">
        <v>545</v>
      </c>
      <c r="F166" s="202" t="s">
        <v>6226</v>
      </c>
      <c r="G166" s="200"/>
      <c r="H166" s="200"/>
      <c r="I166" s="203"/>
      <c r="J166" s="204">
        <f>BK166</f>
        <v>0</v>
      </c>
      <c r="K166" s="200"/>
      <c r="L166" s="205"/>
      <c r="M166" s="206"/>
      <c r="N166" s="207"/>
      <c r="O166" s="207"/>
      <c r="P166" s="208">
        <f>SUM(P167:P174)</f>
        <v>0</v>
      </c>
      <c r="Q166" s="207"/>
      <c r="R166" s="208">
        <f>SUM(R167:R174)</f>
        <v>0</v>
      </c>
      <c r="S166" s="207"/>
      <c r="T166" s="209">
        <f>SUM(T167:T174)</f>
        <v>0</v>
      </c>
      <c r="U166" s="12"/>
      <c r="V166" s="12"/>
      <c r="W166" s="12"/>
      <c r="X166" s="12"/>
      <c r="Y166" s="12"/>
      <c r="Z166" s="12"/>
      <c r="AA166" s="12"/>
      <c r="AB166" s="12"/>
      <c r="AC166" s="12"/>
      <c r="AD166" s="12"/>
      <c r="AE166" s="12"/>
      <c r="AR166" s="210" t="s">
        <v>76</v>
      </c>
      <c r="AT166" s="211" t="s">
        <v>68</v>
      </c>
      <c r="AU166" s="211" t="s">
        <v>69</v>
      </c>
      <c r="AY166" s="210" t="s">
        <v>193</v>
      </c>
      <c r="BK166" s="212">
        <f>SUM(BK167:BK174)</f>
        <v>0</v>
      </c>
    </row>
    <row r="167" s="2" customFormat="1" ht="16.5" customHeight="1">
      <c r="A167" s="41"/>
      <c r="B167" s="42"/>
      <c r="C167" s="215" t="s">
        <v>329</v>
      </c>
      <c r="D167" s="215" t="s">
        <v>195</v>
      </c>
      <c r="E167" s="216" t="s">
        <v>6227</v>
      </c>
      <c r="F167" s="217" t="s">
        <v>6228</v>
      </c>
      <c r="G167" s="218" t="s">
        <v>198</v>
      </c>
      <c r="H167" s="219">
        <v>4.4400000000000004</v>
      </c>
      <c r="I167" s="220"/>
      <c r="J167" s="221">
        <f>ROUND(I167*H167,2)</f>
        <v>0</v>
      </c>
      <c r="K167" s="217" t="s">
        <v>19</v>
      </c>
      <c r="L167" s="47"/>
      <c r="M167" s="222" t="s">
        <v>19</v>
      </c>
      <c r="N167" s="223" t="s">
        <v>40</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200</v>
      </c>
      <c r="AT167" s="226" t="s">
        <v>195</v>
      </c>
      <c r="AU167" s="226" t="s">
        <v>76</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200</v>
      </c>
      <c r="BM167" s="226" t="s">
        <v>467</v>
      </c>
    </row>
    <row r="168" s="2" customFormat="1">
      <c r="A168" s="41"/>
      <c r="B168" s="42"/>
      <c r="C168" s="43"/>
      <c r="D168" s="228" t="s">
        <v>202</v>
      </c>
      <c r="E168" s="43"/>
      <c r="F168" s="229" t="s">
        <v>6228</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76</v>
      </c>
    </row>
    <row r="169" s="2" customFormat="1">
      <c r="A169" s="41"/>
      <c r="B169" s="42"/>
      <c r="C169" s="43"/>
      <c r="D169" s="228" t="s">
        <v>1221</v>
      </c>
      <c r="E169" s="43"/>
      <c r="F169" s="270" t="s">
        <v>6229</v>
      </c>
      <c r="G169" s="43"/>
      <c r="H169" s="43"/>
      <c r="I169" s="230"/>
      <c r="J169" s="43"/>
      <c r="K169" s="43"/>
      <c r="L169" s="47"/>
      <c r="M169" s="231"/>
      <c r="N169" s="232"/>
      <c r="O169" s="87"/>
      <c r="P169" s="87"/>
      <c r="Q169" s="87"/>
      <c r="R169" s="87"/>
      <c r="S169" s="87"/>
      <c r="T169" s="88"/>
      <c r="U169" s="41"/>
      <c r="V169" s="41"/>
      <c r="W169" s="41"/>
      <c r="X169" s="41"/>
      <c r="Y169" s="41"/>
      <c r="Z169" s="41"/>
      <c r="AA169" s="41"/>
      <c r="AB169" s="41"/>
      <c r="AC169" s="41"/>
      <c r="AD169" s="41"/>
      <c r="AE169" s="41"/>
      <c r="AT169" s="20" t="s">
        <v>1221</v>
      </c>
      <c r="AU169" s="20" t="s">
        <v>76</v>
      </c>
    </row>
    <row r="170" s="14" customFormat="1">
      <c r="A170" s="14"/>
      <c r="B170" s="245"/>
      <c r="C170" s="246"/>
      <c r="D170" s="228" t="s">
        <v>206</v>
      </c>
      <c r="E170" s="247" t="s">
        <v>19</v>
      </c>
      <c r="F170" s="248" t="s">
        <v>9036</v>
      </c>
      <c r="G170" s="246"/>
      <c r="H170" s="249">
        <v>0.35999999999999999</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206</v>
      </c>
      <c r="AU170" s="255" t="s">
        <v>76</v>
      </c>
      <c r="AV170" s="14" t="s">
        <v>78</v>
      </c>
      <c r="AW170" s="14" t="s">
        <v>31</v>
      </c>
      <c r="AX170" s="14" t="s">
        <v>69</v>
      </c>
      <c r="AY170" s="255" t="s">
        <v>193</v>
      </c>
    </row>
    <row r="171" s="14" customFormat="1">
      <c r="A171" s="14"/>
      <c r="B171" s="245"/>
      <c r="C171" s="246"/>
      <c r="D171" s="228" t="s">
        <v>206</v>
      </c>
      <c r="E171" s="247" t="s">
        <v>19</v>
      </c>
      <c r="F171" s="248" t="s">
        <v>9036</v>
      </c>
      <c r="G171" s="246"/>
      <c r="H171" s="249">
        <v>0.35999999999999999</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206</v>
      </c>
      <c r="AU171" s="255" t="s">
        <v>76</v>
      </c>
      <c r="AV171" s="14" t="s">
        <v>78</v>
      </c>
      <c r="AW171" s="14" t="s">
        <v>31</v>
      </c>
      <c r="AX171" s="14" t="s">
        <v>69</v>
      </c>
      <c r="AY171" s="255" t="s">
        <v>193</v>
      </c>
    </row>
    <row r="172" s="14" customFormat="1">
      <c r="A172" s="14"/>
      <c r="B172" s="245"/>
      <c r="C172" s="246"/>
      <c r="D172" s="228" t="s">
        <v>206</v>
      </c>
      <c r="E172" s="247" t="s">
        <v>19</v>
      </c>
      <c r="F172" s="248" t="s">
        <v>9037</v>
      </c>
      <c r="G172" s="246"/>
      <c r="H172" s="249">
        <v>2.2959999999999998</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206</v>
      </c>
      <c r="AU172" s="255" t="s">
        <v>76</v>
      </c>
      <c r="AV172" s="14" t="s">
        <v>78</v>
      </c>
      <c r="AW172" s="14" t="s">
        <v>31</v>
      </c>
      <c r="AX172" s="14" t="s">
        <v>69</v>
      </c>
      <c r="AY172" s="255" t="s">
        <v>193</v>
      </c>
    </row>
    <row r="173" s="14" customFormat="1">
      <c r="A173" s="14"/>
      <c r="B173" s="245"/>
      <c r="C173" s="246"/>
      <c r="D173" s="228" t="s">
        <v>206</v>
      </c>
      <c r="E173" s="247" t="s">
        <v>19</v>
      </c>
      <c r="F173" s="248" t="s">
        <v>9038</v>
      </c>
      <c r="G173" s="246"/>
      <c r="H173" s="249">
        <v>1.4239999999999999</v>
      </c>
      <c r="I173" s="250"/>
      <c r="J173" s="246"/>
      <c r="K173" s="246"/>
      <c r="L173" s="251"/>
      <c r="M173" s="252"/>
      <c r="N173" s="253"/>
      <c r="O173" s="253"/>
      <c r="P173" s="253"/>
      <c r="Q173" s="253"/>
      <c r="R173" s="253"/>
      <c r="S173" s="253"/>
      <c r="T173" s="254"/>
      <c r="U173" s="14"/>
      <c r="V173" s="14"/>
      <c r="W173" s="14"/>
      <c r="X173" s="14"/>
      <c r="Y173" s="14"/>
      <c r="Z173" s="14"/>
      <c r="AA173" s="14"/>
      <c r="AB173" s="14"/>
      <c r="AC173" s="14"/>
      <c r="AD173" s="14"/>
      <c r="AE173" s="14"/>
      <c r="AT173" s="255" t="s">
        <v>206</v>
      </c>
      <c r="AU173" s="255" t="s">
        <v>76</v>
      </c>
      <c r="AV173" s="14" t="s">
        <v>78</v>
      </c>
      <c r="AW173" s="14" t="s">
        <v>31</v>
      </c>
      <c r="AX173" s="14" t="s">
        <v>69</v>
      </c>
      <c r="AY173" s="255" t="s">
        <v>193</v>
      </c>
    </row>
    <row r="174" s="15" customFormat="1">
      <c r="A174" s="15"/>
      <c r="B174" s="256"/>
      <c r="C174" s="257"/>
      <c r="D174" s="228" t="s">
        <v>206</v>
      </c>
      <c r="E174" s="258" t="s">
        <v>19</v>
      </c>
      <c r="F174" s="259" t="s">
        <v>218</v>
      </c>
      <c r="G174" s="257"/>
      <c r="H174" s="260">
        <v>4.4400000000000004</v>
      </c>
      <c r="I174" s="261"/>
      <c r="J174" s="257"/>
      <c r="K174" s="257"/>
      <c r="L174" s="262"/>
      <c r="M174" s="263"/>
      <c r="N174" s="264"/>
      <c r="O174" s="264"/>
      <c r="P174" s="264"/>
      <c r="Q174" s="264"/>
      <c r="R174" s="264"/>
      <c r="S174" s="264"/>
      <c r="T174" s="265"/>
      <c r="U174" s="15"/>
      <c r="V174" s="15"/>
      <c r="W174" s="15"/>
      <c r="X174" s="15"/>
      <c r="Y174" s="15"/>
      <c r="Z174" s="15"/>
      <c r="AA174" s="15"/>
      <c r="AB174" s="15"/>
      <c r="AC174" s="15"/>
      <c r="AD174" s="15"/>
      <c r="AE174" s="15"/>
      <c r="AT174" s="266" t="s">
        <v>206</v>
      </c>
      <c r="AU174" s="266" t="s">
        <v>76</v>
      </c>
      <c r="AV174" s="15" t="s">
        <v>200</v>
      </c>
      <c r="AW174" s="15" t="s">
        <v>31</v>
      </c>
      <c r="AX174" s="15" t="s">
        <v>76</v>
      </c>
      <c r="AY174" s="266" t="s">
        <v>193</v>
      </c>
    </row>
    <row r="175" s="12" customFormat="1" ht="25.92" customHeight="1">
      <c r="A175" s="12"/>
      <c r="B175" s="199"/>
      <c r="C175" s="200"/>
      <c r="D175" s="201" t="s">
        <v>68</v>
      </c>
      <c r="E175" s="202" t="s">
        <v>245</v>
      </c>
      <c r="F175" s="202" t="s">
        <v>9039</v>
      </c>
      <c r="G175" s="200"/>
      <c r="H175" s="200"/>
      <c r="I175" s="203"/>
      <c r="J175" s="204">
        <f>BK175</f>
        <v>0</v>
      </c>
      <c r="K175" s="200"/>
      <c r="L175" s="205"/>
      <c r="M175" s="206"/>
      <c r="N175" s="207"/>
      <c r="O175" s="207"/>
      <c r="P175" s="208">
        <f>SUM(P176:P192)</f>
        <v>0</v>
      </c>
      <c r="Q175" s="207"/>
      <c r="R175" s="208">
        <f>SUM(R176:R192)</f>
        <v>0</v>
      </c>
      <c r="S175" s="207"/>
      <c r="T175" s="209">
        <f>SUM(T176:T192)</f>
        <v>0</v>
      </c>
      <c r="U175" s="12"/>
      <c r="V175" s="12"/>
      <c r="W175" s="12"/>
      <c r="X175" s="12"/>
      <c r="Y175" s="12"/>
      <c r="Z175" s="12"/>
      <c r="AA175" s="12"/>
      <c r="AB175" s="12"/>
      <c r="AC175" s="12"/>
      <c r="AD175" s="12"/>
      <c r="AE175" s="12"/>
      <c r="AR175" s="210" t="s">
        <v>76</v>
      </c>
      <c r="AT175" s="211" t="s">
        <v>68</v>
      </c>
      <c r="AU175" s="211" t="s">
        <v>69</v>
      </c>
      <c r="AY175" s="210" t="s">
        <v>193</v>
      </c>
      <c r="BK175" s="212">
        <f>SUM(BK176:BK192)</f>
        <v>0</v>
      </c>
    </row>
    <row r="176" s="2" customFormat="1" ht="16.5" customHeight="1">
      <c r="A176" s="41"/>
      <c r="B176" s="42"/>
      <c r="C176" s="215" t="s">
        <v>333</v>
      </c>
      <c r="D176" s="215" t="s">
        <v>195</v>
      </c>
      <c r="E176" s="216" t="s">
        <v>9040</v>
      </c>
      <c r="F176" s="217" t="s">
        <v>9041</v>
      </c>
      <c r="G176" s="218" t="s">
        <v>258</v>
      </c>
      <c r="H176" s="219">
        <v>12</v>
      </c>
      <c r="I176" s="220"/>
      <c r="J176" s="221">
        <f>ROUND(I176*H176,2)</f>
        <v>0</v>
      </c>
      <c r="K176" s="217" t="s">
        <v>19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76</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482</v>
      </c>
    </row>
    <row r="177" s="2" customFormat="1">
      <c r="A177" s="41"/>
      <c r="B177" s="42"/>
      <c r="C177" s="43"/>
      <c r="D177" s="228" t="s">
        <v>202</v>
      </c>
      <c r="E177" s="43"/>
      <c r="F177" s="229" t="s">
        <v>9041</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76</v>
      </c>
    </row>
    <row r="178" s="2" customFormat="1" ht="16.5" customHeight="1">
      <c r="A178" s="41"/>
      <c r="B178" s="42"/>
      <c r="C178" s="215" t="s">
        <v>340</v>
      </c>
      <c r="D178" s="215" t="s">
        <v>195</v>
      </c>
      <c r="E178" s="216" t="s">
        <v>9042</v>
      </c>
      <c r="F178" s="217" t="s">
        <v>9043</v>
      </c>
      <c r="G178" s="218" t="s">
        <v>258</v>
      </c>
      <c r="H178" s="219">
        <v>12</v>
      </c>
      <c r="I178" s="220"/>
      <c r="J178" s="221">
        <f>ROUND(I178*H178,2)</f>
        <v>0</v>
      </c>
      <c r="K178" s="217" t="s">
        <v>19</v>
      </c>
      <c r="L178" s="47"/>
      <c r="M178" s="222" t="s">
        <v>19</v>
      </c>
      <c r="N178" s="223" t="s">
        <v>40</v>
      </c>
      <c r="O178" s="87"/>
      <c r="P178" s="224">
        <f>O178*H178</f>
        <v>0</v>
      </c>
      <c r="Q178" s="224">
        <v>0</v>
      </c>
      <c r="R178" s="224">
        <f>Q178*H178</f>
        <v>0</v>
      </c>
      <c r="S178" s="224">
        <v>0</v>
      </c>
      <c r="T178" s="225">
        <f>S178*H178</f>
        <v>0</v>
      </c>
      <c r="U178" s="41"/>
      <c r="V178" s="41"/>
      <c r="W178" s="41"/>
      <c r="X178" s="41"/>
      <c r="Y178" s="41"/>
      <c r="Z178" s="41"/>
      <c r="AA178" s="41"/>
      <c r="AB178" s="41"/>
      <c r="AC178" s="41"/>
      <c r="AD178" s="41"/>
      <c r="AE178" s="41"/>
      <c r="AR178" s="226" t="s">
        <v>200</v>
      </c>
      <c r="AT178" s="226" t="s">
        <v>195</v>
      </c>
      <c r="AU178" s="226" t="s">
        <v>76</v>
      </c>
      <c r="AY178" s="20" t="s">
        <v>193</v>
      </c>
      <c r="BE178" s="227">
        <f>IF(N178="základní",J178,0)</f>
        <v>0</v>
      </c>
      <c r="BF178" s="227">
        <f>IF(N178="snížená",J178,0)</f>
        <v>0</v>
      </c>
      <c r="BG178" s="227">
        <f>IF(N178="zákl. přenesená",J178,0)</f>
        <v>0</v>
      </c>
      <c r="BH178" s="227">
        <f>IF(N178="sníž. přenesená",J178,0)</f>
        <v>0</v>
      </c>
      <c r="BI178" s="227">
        <f>IF(N178="nulová",J178,0)</f>
        <v>0</v>
      </c>
      <c r="BJ178" s="20" t="s">
        <v>76</v>
      </c>
      <c r="BK178" s="227">
        <f>ROUND(I178*H178,2)</f>
        <v>0</v>
      </c>
      <c r="BL178" s="20" t="s">
        <v>200</v>
      </c>
      <c r="BM178" s="226" t="s">
        <v>494</v>
      </c>
    </row>
    <row r="179" s="2" customFormat="1">
      <c r="A179" s="41"/>
      <c r="B179" s="42"/>
      <c r="C179" s="43"/>
      <c r="D179" s="228" t="s">
        <v>202</v>
      </c>
      <c r="E179" s="43"/>
      <c r="F179" s="229" t="s">
        <v>9043</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202</v>
      </c>
      <c r="AU179" s="20" t="s">
        <v>76</v>
      </c>
    </row>
    <row r="180" s="2" customFormat="1">
      <c r="A180" s="41"/>
      <c r="B180" s="42"/>
      <c r="C180" s="43"/>
      <c r="D180" s="228" t="s">
        <v>1221</v>
      </c>
      <c r="E180" s="43"/>
      <c r="F180" s="270" t="s">
        <v>9044</v>
      </c>
      <c r="G180" s="43"/>
      <c r="H180" s="43"/>
      <c r="I180" s="230"/>
      <c r="J180" s="43"/>
      <c r="K180" s="43"/>
      <c r="L180" s="47"/>
      <c r="M180" s="231"/>
      <c r="N180" s="232"/>
      <c r="O180" s="87"/>
      <c r="P180" s="87"/>
      <c r="Q180" s="87"/>
      <c r="R180" s="87"/>
      <c r="S180" s="87"/>
      <c r="T180" s="88"/>
      <c r="U180" s="41"/>
      <c r="V180" s="41"/>
      <c r="W180" s="41"/>
      <c r="X180" s="41"/>
      <c r="Y180" s="41"/>
      <c r="Z180" s="41"/>
      <c r="AA180" s="41"/>
      <c r="AB180" s="41"/>
      <c r="AC180" s="41"/>
      <c r="AD180" s="41"/>
      <c r="AE180" s="41"/>
      <c r="AT180" s="20" t="s">
        <v>1221</v>
      </c>
      <c r="AU180" s="20" t="s">
        <v>76</v>
      </c>
    </row>
    <row r="181" s="2" customFormat="1" ht="21.75" customHeight="1">
      <c r="A181" s="41"/>
      <c r="B181" s="42"/>
      <c r="C181" s="215" t="s">
        <v>346</v>
      </c>
      <c r="D181" s="215" t="s">
        <v>195</v>
      </c>
      <c r="E181" s="216" t="s">
        <v>9045</v>
      </c>
      <c r="F181" s="217" t="s">
        <v>9046</v>
      </c>
      <c r="G181" s="218" t="s">
        <v>258</v>
      </c>
      <c r="H181" s="219">
        <v>12</v>
      </c>
      <c r="I181" s="220"/>
      <c r="J181" s="221">
        <f>ROUND(I181*H181,2)</f>
        <v>0</v>
      </c>
      <c r="K181" s="217" t="s">
        <v>19</v>
      </c>
      <c r="L181" s="47"/>
      <c r="M181" s="222" t="s">
        <v>19</v>
      </c>
      <c r="N181" s="223" t="s">
        <v>40</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200</v>
      </c>
      <c r="AT181" s="226" t="s">
        <v>195</v>
      </c>
      <c r="AU181" s="226" t="s">
        <v>76</v>
      </c>
      <c r="AY181" s="20" t="s">
        <v>193</v>
      </c>
      <c r="BE181" s="227">
        <f>IF(N181="základní",J181,0)</f>
        <v>0</v>
      </c>
      <c r="BF181" s="227">
        <f>IF(N181="snížená",J181,0)</f>
        <v>0</v>
      </c>
      <c r="BG181" s="227">
        <f>IF(N181="zákl. přenesená",J181,0)</f>
        <v>0</v>
      </c>
      <c r="BH181" s="227">
        <f>IF(N181="sníž. přenesená",J181,0)</f>
        <v>0</v>
      </c>
      <c r="BI181" s="227">
        <f>IF(N181="nulová",J181,0)</f>
        <v>0</v>
      </c>
      <c r="BJ181" s="20" t="s">
        <v>76</v>
      </c>
      <c r="BK181" s="227">
        <f>ROUND(I181*H181,2)</f>
        <v>0</v>
      </c>
      <c r="BL181" s="20" t="s">
        <v>200</v>
      </c>
      <c r="BM181" s="226" t="s">
        <v>321</v>
      </c>
    </row>
    <row r="182" s="2" customFormat="1">
      <c r="A182" s="41"/>
      <c r="B182" s="42"/>
      <c r="C182" s="43"/>
      <c r="D182" s="228" t="s">
        <v>202</v>
      </c>
      <c r="E182" s="43"/>
      <c r="F182" s="229" t="s">
        <v>9046</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202</v>
      </c>
      <c r="AU182" s="20" t="s">
        <v>76</v>
      </c>
    </row>
    <row r="183" s="2" customFormat="1">
      <c r="A183" s="41"/>
      <c r="B183" s="42"/>
      <c r="C183" s="43"/>
      <c r="D183" s="228" t="s">
        <v>1221</v>
      </c>
      <c r="E183" s="43"/>
      <c r="F183" s="270" t="s">
        <v>9047</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1221</v>
      </c>
      <c r="AU183" s="20" t="s">
        <v>76</v>
      </c>
    </row>
    <row r="184" s="14" customFormat="1">
      <c r="A184" s="14"/>
      <c r="B184" s="245"/>
      <c r="C184" s="246"/>
      <c r="D184" s="228" t="s">
        <v>206</v>
      </c>
      <c r="E184" s="247" t="s">
        <v>19</v>
      </c>
      <c r="F184" s="248" t="s">
        <v>8</v>
      </c>
      <c r="G184" s="246"/>
      <c r="H184" s="249">
        <v>12</v>
      </c>
      <c r="I184" s="250"/>
      <c r="J184" s="246"/>
      <c r="K184" s="246"/>
      <c r="L184" s="251"/>
      <c r="M184" s="252"/>
      <c r="N184" s="253"/>
      <c r="O184" s="253"/>
      <c r="P184" s="253"/>
      <c r="Q184" s="253"/>
      <c r="R184" s="253"/>
      <c r="S184" s="253"/>
      <c r="T184" s="254"/>
      <c r="U184" s="14"/>
      <c r="V184" s="14"/>
      <c r="W184" s="14"/>
      <c r="X184" s="14"/>
      <c r="Y184" s="14"/>
      <c r="Z184" s="14"/>
      <c r="AA184" s="14"/>
      <c r="AB184" s="14"/>
      <c r="AC184" s="14"/>
      <c r="AD184" s="14"/>
      <c r="AE184" s="14"/>
      <c r="AT184" s="255" t="s">
        <v>206</v>
      </c>
      <c r="AU184" s="255" t="s">
        <v>76</v>
      </c>
      <c r="AV184" s="14" t="s">
        <v>78</v>
      </c>
      <c r="AW184" s="14" t="s">
        <v>31</v>
      </c>
      <c r="AX184" s="14" t="s">
        <v>69</v>
      </c>
      <c r="AY184" s="255" t="s">
        <v>193</v>
      </c>
    </row>
    <row r="185" s="15" customFormat="1">
      <c r="A185" s="15"/>
      <c r="B185" s="256"/>
      <c r="C185" s="257"/>
      <c r="D185" s="228" t="s">
        <v>206</v>
      </c>
      <c r="E185" s="258" t="s">
        <v>19</v>
      </c>
      <c r="F185" s="259" t="s">
        <v>218</v>
      </c>
      <c r="G185" s="257"/>
      <c r="H185" s="260">
        <v>12</v>
      </c>
      <c r="I185" s="261"/>
      <c r="J185" s="257"/>
      <c r="K185" s="257"/>
      <c r="L185" s="262"/>
      <c r="M185" s="263"/>
      <c r="N185" s="264"/>
      <c r="O185" s="264"/>
      <c r="P185" s="264"/>
      <c r="Q185" s="264"/>
      <c r="R185" s="264"/>
      <c r="S185" s="264"/>
      <c r="T185" s="265"/>
      <c r="U185" s="15"/>
      <c r="V185" s="15"/>
      <c r="W185" s="15"/>
      <c r="X185" s="15"/>
      <c r="Y185" s="15"/>
      <c r="Z185" s="15"/>
      <c r="AA185" s="15"/>
      <c r="AB185" s="15"/>
      <c r="AC185" s="15"/>
      <c r="AD185" s="15"/>
      <c r="AE185" s="15"/>
      <c r="AT185" s="266" t="s">
        <v>206</v>
      </c>
      <c r="AU185" s="266" t="s">
        <v>76</v>
      </c>
      <c r="AV185" s="15" t="s">
        <v>200</v>
      </c>
      <c r="AW185" s="15" t="s">
        <v>31</v>
      </c>
      <c r="AX185" s="15" t="s">
        <v>76</v>
      </c>
      <c r="AY185" s="266" t="s">
        <v>193</v>
      </c>
    </row>
    <row r="186" s="2" customFormat="1" ht="24.15" customHeight="1">
      <c r="A186" s="41"/>
      <c r="B186" s="42"/>
      <c r="C186" s="215" t="s">
        <v>7</v>
      </c>
      <c r="D186" s="215" t="s">
        <v>195</v>
      </c>
      <c r="E186" s="216" t="s">
        <v>9048</v>
      </c>
      <c r="F186" s="217" t="s">
        <v>9049</v>
      </c>
      <c r="G186" s="218" t="s">
        <v>248</v>
      </c>
      <c r="H186" s="219">
        <v>6.9720000000000004</v>
      </c>
      <c r="I186" s="220"/>
      <c r="J186" s="221">
        <f>ROUND(I186*H186,2)</f>
        <v>0</v>
      </c>
      <c r="K186" s="217" t="s">
        <v>19</v>
      </c>
      <c r="L186" s="47"/>
      <c r="M186" s="222" t="s">
        <v>19</v>
      </c>
      <c r="N186" s="223" t="s">
        <v>40</v>
      </c>
      <c r="O186" s="87"/>
      <c r="P186" s="224">
        <f>O186*H186</f>
        <v>0</v>
      </c>
      <c r="Q186" s="224">
        <v>0</v>
      </c>
      <c r="R186" s="224">
        <f>Q186*H186</f>
        <v>0</v>
      </c>
      <c r="S186" s="224">
        <v>0</v>
      </c>
      <c r="T186" s="225">
        <f>S186*H186</f>
        <v>0</v>
      </c>
      <c r="U186" s="41"/>
      <c r="V186" s="41"/>
      <c r="W186" s="41"/>
      <c r="X186" s="41"/>
      <c r="Y186" s="41"/>
      <c r="Z186" s="41"/>
      <c r="AA186" s="41"/>
      <c r="AB186" s="41"/>
      <c r="AC186" s="41"/>
      <c r="AD186" s="41"/>
      <c r="AE186" s="41"/>
      <c r="AR186" s="226" t="s">
        <v>200</v>
      </c>
      <c r="AT186" s="226" t="s">
        <v>195</v>
      </c>
      <c r="AU186" s="226" t="s">
        <v>76</v>
      </c>
      <c r="AY186" s="20" t="s">
        <v>193</v>
      </c>
      <c r="BE186" s="227">
        <f>IF(N186="základní",J186,0)</f>
        <v>0</v>
      </c>
      <c r="BF186" s="227">
        <f>IF(N186="snížená",J186,0)</f>
        <v>0</v>
      </c>
      <c r="BG186" s="227">
        <f>IF(N186="zákl. přenesená",J186,0)</f>
        <v>0</v>
      </c>
      <c r="BH186" s="227">
        <f>IF(N186="sníž. přenesená",J186,0)</f>
        <v>0</v>
      </c>
      <c r="BI186" s="227">
        <f>IF(N186="nulová",J186,0)</f>
        <v>0</v>
      </c>
      <c r="BJ186" s="20" t="s">
        <v>76</v>
      </c>
      <c r="BK186" s="227">
        <f>ROUND(I186*H186,2)</f>
        <v>0</v>
      </c>
      <c r="BL186" s="20" t="s">
        <v>200</v>
      </c>
      <c r="BM186" s="226" t="s">
        <v>523</v>
      </c>
    </row>
    <row r="187" s="2" customFormat="1">
      <c r="A187" s="41"/>
      <c r="B187" s="42"/>
      <c r="C187" s="43"/>
      <c r="D187" s="228" t="s">
        <v>202</v>
      </c>
      <c r="E187" s="43"/>
      <c r="F187" s="229" t="s">
        <v>9049</v>
      </c>
      <c r="G187" s="43"/>
      <c r="H187" s="43"/>
      <c r="I187" s="230"/>
      <c r="J187" s="43"/>
      <c r="K187" s="43"/>
      <c r="L187" s="47"/>
      <c r="M187" s="231"/>
      <c r="N187" s="232"/>
      <c r="O187" s="87"/>
      <c r="P187" s="87"/>
      <c r="Q187" s="87"/>
      <c r="R187" s="87"/>
      <c r="S187" s="87"/>
      <c r="T187" s="88"/>
      <c r="U187" s="41"/>
      <c r="V187" s="41"/>
      <c r="W187" s="41"/>
      <c r="X187" s="41"/>
      <c r="Y187" s="41"/>
      <c r="Z187" s="41"/>
      <c r="AA187" s="41"/>
      <c r="AB187" s="41"/>
      <c r="AC187" s="41"/>
      <c r="AD187" s="41"/>
      <c r="AE187" s="41"/>
      <c r="AT187" s="20" t="s">
        <v>202</v>
      </c>
      <c r="AU187" s="20" t="s">
        <v>76</v>
      </c>
    </row>
    <row r="188" s="14" customFormat="1">
      <c r="A188" s="14"/>
      <c r="B188" s="245"/>
      <c r="C188" s="246"/>
      <c r="D188" s="228" t="s">
        <v>206</v>
      </c>
      <c r="E188" s="247" t="s">
        <v>19</v>
      </c>
      <c r="F188" s="248" t="s">
        <v>9050</v>
      </c>
      <c r="G188" s="246"/>
      <c r="H188" s="249">
        <v>6.9720000000000004</v>
      </c>
      <c r="I188" s="250"/>
      <c r="J188" s="246"/>
      <c r="K188" s="246"/>
      <c r="L188" s="251"/>
      <c r="M188" s="252"/>
      <c r="N188" s="253"/>
      <c r="O188" s="253"/>
      <c r="P188" s="253"/>
      <c r="Q188" s="253"/>
      <c r="R188" s="253"/>
      <c r="S188" s="253"/>
      <c r="T188" s="254"/>
      <c r="U188" s="14"/>
      <c r="V188" s="14"/>
      <c r="W188" s="14"/>
      <c r="X188" s="14"/>
      <c r="Y188" s="14"/>
      <c r="Z188" s="14"/>
      <c r="AA188" s="14"/>
      <c r="AB188" s="14"/>
      <c r="AC188" s="14"/>
      <c r="AD188" s="14"/>
      <c r="AE188" s="14"/>
      <c r="AT188" s="255" t="s">
        <v>206</v>
      </c>
      <c r="AU188" s="255" t="s">
        <v>76</v>
      </c>
      <c r="AV188" s="14" t="s">
        <v>78</v>
      </c>
      <c r="AW188" s="14" t="s">
        <v>31</v>
      </c>
      <c r="AX188" s="14" t="s">
        <v>76</v>
      </c>
      <c r="AY188" s="255" t="s">
        <v>193</v>
      </c>
    </row>
    <row r="189" s="2" customFormat="1" ht="16.5" customHeight="1">
      <c r="A189" s="41"/>
      <c r="B189" s="42"/>
      <c r="C189" s="215" t="s">
        <v>355</v>
      </c>
      <c r="D189" s="215" t="s">
        <v>195</v>
      </c>
      <c r="E189" s="216" t="s">
        <v>9051</v>
      </c>
      <c r="F189" s="217" t="s">
        <v>9052</v>
      </c>
      <c r="G189" s="218" t="s">
        <v>248</v>
      </c>
      <c r="H189" s="219">
        <v>6.9720000000000004</v>
      </c>
      <c r="I189" s="220"/>
      <c r="J189" s="221">
        <f>ROUND(I189*H189,2)</f>
        <v>0</v>
      </c>
      <c r="K189" s="217" t="s">
        <v>19</v>
      </c>
      <c r="L189" s="47"/>
      <c r="M189" s="222" t="s">
        <v>19</v>
      </c>
      <c r="N189" s="223" t="s">
        <v>40</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200</v>
      </c>
      <c r="AT189" s="226" t="s">
        <v>195</v>
      </c>
      <c r="AU189" s="226" t="s">
        <v>76</v>
      </c>
      <c r="AY189" s="20" t="s">
        <v>193</v>
      </c>
      <c r="BE189" s="227">
        <f>IF(N189="základní",J189,0)</f>
        <v>0</v>
      </c>
      <c r="BF189" s="227">
        <f>IF(N189="snížená",J189,0)</f>
        <v>0</v>
      </c>
      <c r="BG189" s="227">
        <f>IF(N189="zákl. přenesená",J189,0)</f>
        <v>0</v>
      </c>
      <c r="BH189" s="227">
        <f>IF(N189="sníž. přenesená",J189,0)</f>
        <v>0</v>
      </c>
      <c r="BI189" s="227">
        <f>IF(N189="nulová",J189,0)</f>
        <v>0</v>
      </c>
      <c r="BJ189" s="20" t="s">
        <v>76</v>
      </c>
      <c r="BK189" s="227">
        <f>ROUND(I189*H189,2)</f>
        <v>0</v>
      </c>
      <c r="BL189" s="20" t="s">
        <v>200</v>
      </c>
      <c r="BM189" s="226" t="s">
        <v>537</v>
      </c>
    </row>
    <row r="190" s="2" customFormat="1">
      <c r="A190" s="41"/>
      <c r="B190" s="42"/>
      <c r="C190" s="43"/>
      <c r="D190" s="228" t="s">
        <v>202</v>
      </c>
      <c r="E190" s="43"/>
      <c r="F190" s="229" t="s">
        <v>9052</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202</v>
      </c>
      <c r="AU190" s="20" t="s">
        <v>76</v>
      </c>
    </row>
    <row r="191" s="2" customFormat="1" ht="16.5" customHeight="1">
      <c r="A191" s="41"/>
      <c r="B191" s="42"/>
      <c r="C191" s="215" t="s">
        <v>360</v>
      </c>
      <c r="D191" s="215" t="s">
        <v>195</v>
      </c>
      <c r="E191" s="216" t="s">
        <v>9053</v>
      </c>
      <c r="F191" s="217" t="s">
        <v>9054</v>
      </c>
      <c r="G191" s="218" t="s">
        <v>248</v>
      </c>
      <c r="H191" s="219">
        <v>6.9720000000000004</v>
      </c>
      <c r="I191" s="220"/>
      <c r="J191" s="221">
        <f>ROUND(I191*H191,2)</f>
        <v>0</v>
      </c>
      <c r="K191" s="217" t="s">
        <v>19</v>
      </c>
      <c r="L191" s="47"/>
      <c r="M191" s="222" t="s">
        <v>19</v>
      </c>
      <c r="N191" s="223" t="s">
        <v>40</v>
      </c>
      <c r="O191" s="87"/>
      <c r="P191" s="224">
        <f>O191*H191</f>
        <v>0</v>
      </c>
      <c r="Q191" s="224">
        <v>0</v>
      </c>
      <c r="R191" s="224">
        <f>Q191*H191</f>
        <v>0</v>
      </c>
      <c r="S191" s="224">
        <v>0</v>
      </c>
      <c r="T191" s="225">
        <f>S191*H191</f>
        <v>0</v>
      </c>
      <c r="U191" s="41"/>
      <c r="V191" s="41"/>
      <c r="W191" s="41"/>
      <c r="X191" s="41"/>
      <c r="Y191" s="41"/>
      <c r="Z191" s="41"/>
      <c r="AA191" s="41"/>
      <c r="AB191" s="41"/>
      <c r="AC191" s="41"/>
      <c r="AD191" s="41"/>
      <c r="AE191" s="41"/>
      <c r="AR191" s="226" t="s">
        <v>200</v>
      </c>
      <c r="AT191" s="226" t="s">
        <v>195</v>
      </c>
      <c r="AU191" s="226" t="s">
        <v>76</v>
      </c>
      <c r="AY191" s="20" t="s">
        <v>193</v>
      </c>
      <c r="BE191" s="227">
        <f>IF(N191="základní",J191,0)</f>
        <v>0</v>
      </c>
      <c r="BF191" s="227">
        <f>IF(N191="snížená",J191,0)</f>
        <v>0</v>
      </c>
      <c r="BG191" s="227">
        <f>IF(N191="zákl. přenesená",J191,0)</f>
        <v>0</v>
      </c>
      <c r="BH191" s="227">
        <f>IF(N191="sníž. přenesená",J191,0)</f>
        <v>0</v>
      </c>
      <c r="BI191" s="227">
        <f>IF(N191="nulová",J191,0)</f>
        <v>0</v>
      </c>
      <c r="BJ191" s="20" t="s">
        <v>76</v>
      </c>
      <c r="BK191" s="227">
        <f>ROUND(I191*H191,2)</f>
        <v>0</v>
      </c>
      <c r="BL191" s="20" t="s">
        <v>200</v>
      </c>
      <c r="BM191" s="226" t="s">
        <v>554</v>
      </c>
    </row>
    <row r="192" s="2" customFormat="1">
      <c r="A192" s="41"/>
      <c r="B192" s="42"/>
      <c r="C192" s="43"/>
      <c r="D192" s="228" t="s">
        <v>202</v>
      </c>
      <c r="E192" s="43"/>
      <c r="F192" s="229" t="s">
        <v>9054</v>
      </c>
      <c r="G192" s="43"/>
      <c r="H192" s="43"/>
      <c r="I192" s="230"/>
      <c r="J192" s="43"/>
      <c r="K192" s="43"/>
      <c r="L192" s="47"/>
      <c r="M192" s="231"/>
      <c r="N192" s="232"/>
      <c r="O192" s="87"/>
      <c r="P192" s="87"/>
      <c r="Q192" s="87"/>
      <c r="R192" s="87"/>
      <c r="S192" s="87"/>
      <c r="T192" s="88"/>
      <c r="U192" s="41"/>
      <c r="V192" s="41"/>
      <c r="W192" s="41"/>
      <c r="X192" s="41"/>
      <c r="Y192" s="41"/>
      <c r="Z192" s="41"/>
      <c r="AA192" s="41"/>
      <c r="AB192" s="41"/>
      <c r="AC192" s="41"/>
      <c r="AD192" s="41"/>
      <c r="AE192" s="41"/>
      <c r="AT192" s="20" t="s">
        <v>202</v>
      </c>
      <c r="AU192" s="20" t="s">
        <v>76</v>
      </c>
    </row>
    <row r="193" s="12" customFormat="1" ht="25.92" customHeight="1">
      <c r="A193" s="12"/>
      <c r="B193" s="199"/>
      <c r="C193" s="200"/>
      <c r="D193" s="201" t="s">
        <v>68</v>
      </c>
      <c r="E193" s="202" t="s">
        <v>855</v>
      </c>
      <c r="F193" s="202" t="s">
        <v>8978</v>
      </c>
      <c r="G193" s="200"/>
      <c r="H193" s="200"/>
      <c r="I193" s="203"/>
      <c r="J193" s="204">
        <f>BK193</f>
        <v>0</v>
      </c>
      <c r="K193" s="200"/>
      <c r="L193" s="205"/>
      <c r="M193" s="206"/>
      <c r="N193" s="207"/>
      <c r="O193" s="207"/>
      <c r="P193" s="208">
        <f>SUM(P194:P226)</f>
        <v>0</v>
      </c>
      <c r="Q193" s="207"/>
      <c r="R193" s="208">
        <f>SUM(R194:R226)</f>
        <v>0</v>
      </c>
      <c r="S193" s="207"/>
      <c r="T193" s="209">
        <f>SUM(T194:T226)</f>
        <v>0</v>
      </c>
      <c r="U193" s="12"/>
      <c r="V193" s="12"/>
      <c r="W193" s="12"/>
      <c r="X193" s="12"/>
      <c r="Y193" s="12"/>
      <c r="Z193" s="12"/>
      <c r="AA193" s="12"/>
      <c r="AB193" s="12"/>
      <c r="AC193" s="12"/>
      <c r="AD193" s="12"/>
      <c r="AE193" s="12"/>
      <c r="AR193" s="210" t="s">
        <v>76</v>
      </c>
      <c r="AT193" s="211" t="s">
        <v>68</v>
      </c>
      <c r="AU193" s="211" t="s">
        <v>69</v>
      </c>
      <c r="AY193" s="210" t="s">
        <v>193</v>
      </c>
      <c r="BK193" s="212">
        <f>SUM(BK194:BK226)</f>
        <v>0</v>
      </c>
    </row>
    <row r="194" s="2" customFormat="1" ht="16.5" customHeight="1">
      <c r="A194" s="41"/>
      <c r="B194" s="42"/>
      <c r="C194" s="215" t="s">
        <v>369</v>
      </c>
      <c r="D194" s="215" t="s">
        <v>195</v>
      </c>
      <c r="E194" s="216" t="s">
        <v>9055</v>
      </c>
      <c r="F194" s="217" t="s">
        <v>9056</v>
      </c>
      <c r="G194" s="218" t="s">
        <v>408</v>
      </c>
      <c r="H194" s="219">
        <v>12</v>
      </c>
      <c r="I194" s="220"/>
      <c r="J194" s="221">
        <f>ROUND(I194*H194,2)</f>
        <v>0</v>
      </c>
      <c r="K194" s="217" t="s">
        <v>19</v>
      </c>
      <c r="L194" s="47"/>
      <c r="M194" s="222" t="s">
        <v>19</v>
      </c>
      <c r="N194" s="223" t="s">
        <v>40</v>
      </c>
      <c r="O194" s="87"/>
      <c r="P194" s="224">
        <f>O194*H194</f>
        <v>0</v>
      </c>
      <c r="Q194" s="224">
        <v>0</v>
      </c>
      <c r="R194" s="224">
        <f>Q194*H194</f>
        <v>0</v>
      </c>
      <c r="S194" s="224">
        <v>0</v>
      </c>
      <c r="T194" s="225">
        <f>S194*H194</f>
        <v>0</v>
      </c>
      <c r="U194" s="41"/>
      <c r="V194" s="41"/>
      <c r="W194" s="41"/>
      <c r="X194" s="41"/>
      <c r="Y194" s="41"/>
      <c r="Z194" s="41"/>
      <c r="AA194" s="41"/>
      <c r="AB194" s="41"/>
      <c r="AC194" s="41"/>
      <c r="AD194" s="41"/>
      <c r="AE194" s="41"/>
      <c r="AR194" s="226" t="s">
        <v>200</v>
      </c>
      <c r="AT194" s="226" t="s">
        <v>195</v>
      </c>
      <c r="AU194" s="226" t="s">
        <v>76</v>
      </c>
      <c r="AY194" s="20" t="s">
        <v>193</v>
      </c>
      <c r="BE194" s="227">
        <f>IF(N194="základní",J194,0)</f>
        <v>0</v>
      </c>
      <c r="BF194" s="227">
        <f>IF(N194="snížená",J194,0)</f>
        <v>0</v>
      </c>
      <c r="BG194" s="227">
        <f>IF(N194="zákl. přenesená",J194,0)</f>
        <v>0</v>
      </c>
      <c r="BH194" s="227">
        <f>IF(N194="sníž. přenesená",J194,0)</f>
        <v>0</v>
      </c>
      <c r="BI194" s="227">
        <f>IF(N194="nulová",J194,0)</f>
        <v>0</v>
      </c>
      <c r="BJ194" s="20" t="s">
        <v>76</v>
      </c>
      <c r="BK194" s="227">
        <f>ROUND(I194*H194,2)</f>
        <v>0</v>
      </c>
      <c r="BL194" s="20" t="s">
        <v>200</v>
      </c>
      <c r="BM194" s="226" t="s">
        <v>568</v>
      </c>
    </row>
    <row r="195" s="2" customFormat="1">
      <c r="A195" s="41"/>
      <c r="B195" s="42"/>
      <c r="C195" s="43"/>
      <c r="D195" s="228" t="s">
        <v>202</v>
      </c>
      <c r="E195" s="43"/>
      <c r="F195" s="229" t="s">
        <v>9057</v>
      </c>
      <c r="G195" s="43"/>
      <c r="H195" s="43"/>
      <c r="I195" s="230"/>
      <c r="J195" s="43"/>
      <c r="K195" s="43"/>
      <c r="L195" s="47"/>
      <c r="M195" s="231"/>
      <c r="N195" s="232"/>
      <c r="O195" s="87"/>
      <c r="P195" s="87"/>
      <c r="Q195" s="87"/>
      <c r="R195" s="87"/>
      <c r="S195" s="87"/>
      <c r="T195" s="88"/>
      <c r="U195" s="41"/>
      <c r="V195" s="41"/>
      <c r="W195" s="41"/>
      <c r="X195" s="41"/>
      <c r="Y195" s="41"/>
      <c r="Z195" s="41"/>
      <c r="AA195" s="41"/>
      <c r="AB195" s="41"/>
      <c r="AC195" s="41"/>
      <c r="AD195" s="41"/>
      <c r="AE195" s="41"/>
      <c r="AT195" s="20" t="s">
        <v>202</v>
      </c>
      <c r="AU195" s="20" t="s">
        <v>76</v>
      </c>
    </row>
    <row r="196" s="2" customFormat="1">
      <c r="A196" s="41"/>
      <c r="B196" s="42"/>
      <c r="C196" s="43"/>
      <c r="D196" s="228" t="s">
        <v>1221</v>
      </c>
      <c r="E196" s="43"/>
      <c r="F196" s="270" t="s">
        <v>9058</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1221</v>
      </c>
      <c r="AU196" s="20" t="s">
        <v>76</v>
      </c>
    </row>
    <row r="197" s="2" customFormat="1" ht="16.5" customHeight="1">
      <c r="A197" s="41"/>
      <c r="B197" s="42"/>
      <c r="C197" s="215" t="s">
        <v>390</v>
      </c>
      <c r="D197" s="215" t="s">
        <v>195</v>
      </c>
      <c r="E197" s="216" t="s">
        <v>9059</v>
      </c>
      <c r="F197" s="217" t="s">
        <v>9060</v>
      </c>
      <c r="G197" s="218" t="s">
        <v>408</v>
      </c>
      <c r="H197" s="219">
        <v>42</v>
      </c>
      <c r="I197" s="220"/>
      <c r="J197" s="221">
        <f>ROUND(I197*H197,2)</f>
        <v>0</v>
      </c>
      <c r="K197" s="217" t="s">
        <v>19</v>
      </c>
      <c r="L197" s="47"/>
      <c r="M197" s="222" t="s">
        <v>19</v>
      </c>
      <c r="N197" s="223" t="s">
        <v>40</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200</v>
      </c>
      <c r="AT197" s="226" t="s">
        <v>195</v>
      </c>
      <c r="AU197" s="226" t="s">
        <v>76</v>
      </c>
      <c r="AY197" s="20" t="s">
        <v>193</v>
      </c>
      <c r="BE197" s="227">
        <f>IF(N197="základní",J197,0)</f>
        <v>0</v>
      </c>
      <c r="BF197" s="227">
        <f>IF(N197="snížená",J197,0)</f>
        <v>0</v>
      </c>
      <c r="BG197" s="227">
        <f>IF(N197="zákl. přenesená",J197,0)</f>
        <v>0</v>
      </c>
      <c r="BH197" s="227">
        <f>IF(N197="sníž. přenesená",J197,0)</f>
        <v>0</v>
      </c>
      <c r="BI197" s="227">
        <f>IF(N197="nulová",J197,0)</f>
        <v>0</v>
      </c>
      <c r="BJ197" s="20" t="s">
        <v>76</v>
      </c>
      <c r="BK197" s="227">
        <f>ROUND(I197*H197,2)</f>
        <v>0</v>
      </c>
      <c r="BL197" s="20" t="s">
        <v>200</v>
      </c>
      <c r="BM197" s="226" t="s">
        <v>584</v>
      </c>
    </row>
    <row r="198" s="2" customFormat="1">
      <c r="A198" s="41"/>
      <c r="B198" s="42"/>
      <c r="C198" s="43"/>
      <c r="D198" s="228" t="s">
        <v>202</v>
      </c>
      <c r="E198" s="43"/>
      <c r="F198" s="229" t="s">
        <v>9061</v>
      </c>
      <c r="G198" s="43"/>
      <c r="H198" s="43"/>
      <c r="I198" s="230"/>
      <c r="J198" s="43"/>
      <c r="K198" s="43"/>
      <c r="L198" s="47"/>
      <c r="M198" s="231"/>
      <c r="N198" s="232"/>
      <c r="O198" s="87"/>
      <c r="P198" s="87"/>
      <c r="Q198" s="87"/>
      <c r="R198" s="87"/>
      <c r="S198" s="87"/>
      <c r="T198" s="88"/>
      <c r="U198" s="41"/>
      <c r="V198" s="41"/>
      <c r="W198" s="41"/>
      <c r="X198" s="41"/>
      <c r="Y198" s="41"/>
      <c r="Z198" s="41"/>
      <c r="AA198" s="41"/>
      <c r="AB198" s="41"/>
      <c r="AC198" s="41"/>
      <c r="AD198" s="41"/>
      <c r="AE198" s="41"/>
      <c r="AT198" s="20" t="s">
        <v>202</v>
      </c>
      <c r="AU198" s="20" t="s">
        <v>76</v>
      </c>
    </row>
    <row r="199" s="2" customFormat="1">
      <c r="A199" s="41"/>
      <c r="B199" s="42"/>
      <c r="C199" s="43"/>
      <c r="D199" s="228" t="s">
        <v>1221</v>
      </c>
      <c r="E199" s="43"/>
      <c r="F199" s="270" t="s">
        <v>9058</v>
      </c>
      <c r="G199" s="43"/>
      <c r="H199" s="43"/>
      <c r="I199" s="230"/>
      <c r="J199" s="43"/>
      <c r="K199" s="43"/>
      <c r="L199" s="47"/>
      <c r="M199" s="231"/>
      <c r="N199" s="232"/>
      <c r="O199" s="87"/>
      <c r="P199" s="87"/>
      <c r="Q199" s="87"/>
      <c r="R199" s="87"/>
      <c r="S199" s="87"/>
      <c r="T199" s="88"/>
      <c r="U199" s="41"/>
      <c r="V199" s="41"/>
      <c r="W199" s="41"/>
      <c r="X199" s="41"/>
      <c r="Y199" s="41"/>
      <c r="Z199" s="41"/>
      <c r="AA199" s="41"/>
      <c r="AB199" s="41"/>
      <c r="AC199" s="41"/>
      <c r="AD199" s="41"/>
      <c r="AE199" s="41"/>
      <c r="AT199" s="20" t="s">
        <v>1221</v>
      </c>
      <c r="AU199" s="20" t="s">
        <v>76</v>
      </c>
    </row>
    <row r="200" s="2" customFormat="1" ht="21.75" customHeight="1">
      <c r="A200" s="41"/>
      <c r="B200" s="42"/>
      <c r="C200" s="215" t="s">
        <v>397</v>
      </c>
      <c r="D200" s="215" t="s">
        <v>195</v>
      </c>
      <c r="E200" s="216" t="s">
        <v>9062</v>
      </c>
      <c r="F200" s="217" t="s">
        <v>9063</v>
      </c>
      <c r="G200" s="218" t="s">
        <v>343</v>
      </c>
      <c r="H200" s="219">
        <v>3</v>
      </c>
      <c r="I200" s="220"/>
      <c r="J200" s="221">
        <f>ROUND(I200*H200,2)</f>
        <v>0</v>
      </c>
      <c r="K200" s="217" t="s">
        <v>19</v>
      </c>
      <c r="L200" s="47"/>
      <c r="M200" s="222" t="s">
        <v>19</v>
      </c>
      <c r="N200" s="223" t="s">
        <v>40</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200</v>
      </c>
      <c r="AT200" s="226" t="s">
        <v>195</v>
      </c>
      <c r="AU200" s="226" t="s">
        <v>76</v>
      </c>
      <c r="AY200" s="20" t="s">
        <v>193</v>
      </c>
      <c r="BE200" s="227">
        <f>IF(N200="základní",J200,0)</f>
        <v>0</v>
      </c>
      <c r="BF200" s="227">
        <f>IF(N200="snížená",J200,0)</f>
        <v>0</v>
      </c>
      <c r="BG200" s="227">
        <f>IF(N200="zákl. přenesená",J200,0)</f>
        <v>0</v>
      </c>
      <c r="BH200" s="227">
        <f>IF(N200="sníž. přenesená",J200,0)</f>
        <v>0</v>
      </c>
      <c r="BI200" s="227">
        <f>IF(N200="nulová",J200,0)</f>
        <v>0</v>
      </c>
      <c r="BJ200" s="20" t="s">
        <v>76</v>
      </c>
      <c r="BK200" s="227">
        <f>ROUND(I200*H200,2)</f>
        <v>0</v>
      </c>
      <c r="BL200" s="20" t="s">
        <v>200</v>
      </c>
      <c r="BM200" s="226" t="s">
        <v>598</v>
      </c>
    </row>
    <row r="201" s="2" customFormat="1">
      <c r="A201" s="41"/>
      <c r="B201" s="42"/>
      <c r="C201" s="43"/>
      <c r="D201" s="228" t="s">
        <v>202</v>
      </c>
      <c r="E201" s="43"/>
      <c r="F201" s="229" t="s">
        <v>9063</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202</v>
      </c>
      <c r="AU201" s="20" t="s">
        <v>76</v>
      </c>
    </row>
    <row r="202" s="2" customFormat="1">
      <c r="A202" s="41"/>
      <c r="B202" s="42"/>
      <c r="C202" s="43"/>
      <c r="D202" s="228" t="s">
        <v>1221</v>
      </c>
      <c r="E202" s="43"/>
      <c r="F202" s="270" t="s">
        <v>6229</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1221</v>
      </c>
      <c r="AU202" s="20" t="s">
        <v>76</v>
      </c>
    </row>
    <row r="203" s="2" customFormat="1" ht="21.75" customHeight="1">
      <c r="A203" s="41"/>
      <c r="B203" s="42"/>
      <c r="C203" s="215" t="s">
        <v>405</v>
      </c>
      <c r="D203" s="215" t="s">
        <v>195</v>
      </c>
      <c r="E203" s="216" t="s">
        <v>9064</v>
      </c>
      <c r="F203" s="217" t="s">
        <v>9065</v>
      </c>
      <c r="G203" s="218" t="s">
        <v>343</v>
      </c>
      <c r="H203" s="219">
        <v>3</v>
      </c>
      <c r="I203" s="220"/>
      <c r="J203" s="221">
        <f>ROUND(I203*H203,2)</f>
        <v>0</v>
      </c>
      <c r="K203" s="217" t="s">
        <v>19</v>
      </c>
      <c r="L203" s="47"/>
      <c r="M203" s="222" t="s">
        <v>19</v>
      </c>
      <c r="N203" s="223" t="s">
        <v>40</v>
      </c>
      <c r="O203" s="87"/>
      <c r="P203" s="224">
        <f>O203*H203</f>
        <v>0</v>
      </c>
      <c r="Q203" s="224">
        <v>0</v>
      </c>
      <c r="R203" s="224">
        <f>Q203*H203</f>
        <v>0</v>
      </c>
      <c r="S203" s="224">
        <v>0</v>
      </c>
      <c r="T203" s="225">
        <f>S203*H203</f>
        <v>0</v>
      </c>
      <c r="U203" s="41"/>
      <c r="V203" s="41"/>
      <c r="W203" s="41"/>
      <c r="X203" s="41"/>
      <c r="Y203" s="41"/>
      <c r="Z203" s="41"/>
      <c r="AA203" s="41"/>
      <c r="AB203" s="41"/>
      <c r="AC203" s="41"/>
      <c r="AD203" s="41"/>
      <c r="AE203" s="41"/>
      <c r="AR203" s="226" t="s">
        <v>200</v>
      </c>
      <c r="AT203" s="226" t="s">
        <v>195</v>
      </c>
      <c r="AU203" s="226" t="s">
        <v>76</v>
      </c>
      <c r="AY203" s="20" t="s">
        <v>193</v>
      </c>
      <c r="BE203" s="227">
        <f>IF(N203="základní",J203,0)</f>
        <v>0</v>
      </c>
      <c r="BF203" s="227">
        <f>IF(N203="snížená",J203,0)</f>
        <v>0</v>
      </c>
      <c r="BG203" s="227">
        <f>IF(N203="zákl. přenesená",J203,0)</f>
        <v>0</v>
      </c>
      <c r="BH203" s="227">
        <f>IF(N203="sníž. přenesená",J203,0)</f>
        <v>0</v>
      </c>
      <c r="BI203" s="227">
        <f>IF(N203="nulová",J203,0)</f>
        <v>0</v>
      </c>
      <c r="BJ203" s="20" t="s">
        <v>76</v>
      </c>
      <c r="BK203" s="227">
        <f>ROUND(I203*H203,2)</f>
        <v>0</v>
      </c>
      <c r="BL203" s="20" t="s">
        <v>200</v>
      </c>
      <c r="BM203" s="226" t="s">
        <v>614</v>
      </c>
    </row>
    <row r="204" s="2" customFormat="1">
      <c r="A204" s="41"/>
      <c r="B204" s="42"/>
      <c r="C204" s="43"/>
      <c r="D204" s="228" t="s">
        <v>202</v>
      </c>
      <c r="E204" s="43"/>
      <c r="F204" s="229" t="s">
        <v>9065</v>
      </c>
      <c r="G204" s="43"/>
      <c r="H204" s="43"/>
      <c r="I204" s="230"/>
      <c r="J204" s="43"/>
      <c r="K204" s="43"/>
      <c r="L204" s="47"/>
      <c r="M204" s="231"/>
      <c r="N204" s="232"/>
      <c r="O204" s="87"/>
      <c r="P204" s="87"/>
      <c r="Q204" s="87"/>
      <c r="R204" s="87"/>
      <c r="S204" s="87"/>
      <c r="T204" s="88"/>
      <c r="U204" s="41"/>
      <c r="V204" s="41"/>
      <c r="W204" s="41"/>
      <c r="X204" s="41"/>
      <c r="Y204" s="41"/>
      <c r="Z204" s="41"/>
      <c r="AA204" s="41"/>
      <c r="AB204" s="41"/>
      <c r="AC204" s="41"/>
      <c r="AD204" s="41"/>
      <c r="AE204" s="41"/>
      <c r="AT204" s="20" t="s">
        <v>202</v>
      </c>
      <c r="AU204" s="20" t="s">
        <v>76</v>
      </c>
    </row>
    <row r="205" s="2" customFormat="1">
      <c r="A205" s="41"/>
      <c r="B205" s="42"/>
      <c r="C205" s="43"/>
      <c r="D205" s="228" t="s">
        <v>1221</v>
      </c>
      <c r="E205" s="43"/>
      <c r="F205" s="270" t="s">
        <v>6229</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1221</v>
      </c>
      <c r="AU205" s="20" t="s">
        <v>76</v>
      </c>
    </row>
    <row r="206" s="2" customFormat="1" ht="21.75" customHeight="1">
      <c r="A206" s="41"/>
      <c r="B206" s="42"/>
      <c r="C206" s="215" t="s">
        <v>413</v>
      </c>
      <c r="D206" s="215" t="s">
        <v>195</v>
      </c>
      <c r="E206" s="216" t="s">
        <v>9066</v>
      </c>
      <c r="F206" s="217" t="s">
        <v>9067</v>
      </c>
      <c r="G206" s="218" t="s">
        <v>343</v>
      </c>
      <c r="H206" s="219">
        <v>5</v>
      </c>
      <c r="I206" s="220"/>
      <c r="J206" s="221">
        <f>ROUND(I206*H206,2)</f>
        <v>0</v>
      </c>
      <c r="K206" s="217" t="s">
        <v>19</v>
      </c>
      <c r="L206" s="47"/>
      <c r="M206" s="222" t="s">
        <v>19</v>
      </c>
      <c r="N206" s="223" t="s">
        <v>40</v>
      </c>
      <c r="O206" s="87"/>
      <c r="P206" s="224">
        <f>O206*H206</f>
        <v>0</v>
      </c>
      <c r="Q206" s="224">
        <v>0</v>
      </c>
      <c r="R206" s="224">
        <f>Q206*H206</f>
        <v>0</v>
      </c>
      <c r="S206" s="224">
        <v>0</v>
      </c>
      <c r="T206" s="225">
        <f>S206*H206</f>
        <v>0</v>
      </c>
      <c r="U206" s="41"/>
      <c r="V206" s="41"/>
      <c r="W206" s="41"/>
      <c r="X206" s="41"/>
      <c r="Y206" s="41"/>
      <c r="Z206" s="41"/>
      <c r="AA206" s="41"/>
      <c r="AB206" s="41"/>
      <c r="AC206" s="41"/>
      <c r="AD206" s="41"/>
      <c r="AE206" s="41"/>
      <c r="AR206" s="226" t="s">
        <v>200</v>
      </c>
      <c r="AT206" s="226" t="s">
        <v>195</v>
      </c>
      <c r="AU206" s="226" t="s">
        <v>76</v>
      </c>
      <c r="AY206" s="20" t="s">
        <v>193</v>
      </c>
      <c r="BE206" s="227">
        <f>IF(N206="základní",J206,0)</f>
        <v>0</v>
      </c>
      <c r="BF206" s="227">
        <f>IF(N206="snížená",J206,0)</f>
        <v>0</v>
      </c>
      <c r="BG206" s="227">
        <f>IF(N206="zákl. přenesená",J206,0)</f>
        <v>0</v>
      </c>
      <c r="BH206" s="227">
        <f>IF(N206="sníž. přenesená",J206,0)</f>
        <v>0</v>
      </c>
      <c r="BI206" s="227">
        <f>IF(N206="nulová",J206,0)</f>
        <v>0</v>
      </c>
      <c r="BJ206" s="20" t="s">
        <v>76</v>
      </c>
      <c r="BK206" s="227">
        <f>ROUND(I206*H206,2)</f>
        <v>0</v>
      </c>
      <c r="BL206" s="20" t="s">
        <v>200</v>
      </c>
      <c r="BM206" s="226" t="s">
        <v>627</v>
      </c>
    </row>
    <row r="207" s="2" customFormat="1">
      <c r="A207" s="41"/>
      <c r="B207" s="42"/>
      <c r="C207" s="43"/>
      <c r="D207" s="228" t="s">
        <v>202</v>
      </c>
      <c r="E207" s="43"/>
      <c r="F207" s="229" t="s">
        <v>9067</v>
      </c>
      <c r="G207" s="43"/>
      <c r="H207" s="43"/>
      <c r="I207" s="230"/>
      <c r="J207" s="43"/>
      <c r="K207" s="43"/>
      <c r="L207" s="47"/>
      <c r="M207" s="231"/>
      <c r="N207" s="232"/>
      <c r="O207" s="87"/>
      <c r="P207" s="87"/>
      <c r="Q207" s="87"/>
      <c r="R207" s="87"/>
      <c r="S207" s="87"/>
      <c r="T207" s="88"/>
      <c r="U207" s="41"/>
      <c r="V207" s="41"/>
      <c r="W207" s="41"/>
      <c r="X207" s="41"/>
      <c r="Y207" s="41"/>
      <c r="Z207" s="41"/>
      <c r="AA207" s="41"/>
      <c r="AB207" s="41"/>
      <c r="AC207" s="41"/>
      <c r="AD207" s="41"/>
      <c r="AE207" s="41"/>
      <c r="AT207" s="20" t="s">
        <v>202</v>
      </c>
      <c r="AU207" s="20" t="s">
        <v>76</v>
      </c>
    </row>
    <row r="208" s="2" customFormat="1">
      <c r="A208" s="41"/>
      <c r="B208" s="42"/>
      <c r="C208" s="43"/>
      <c r="D208" s="228" t="s">
        <v>1221</v>
      </c>
      <c r="E208" s="43"/>
      <c r="F208" s="270" t="s">
        <v>6229</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1221</v>
      </c>
      <c r="AU208" s="20" t="s">
        <v>76</v>
      </c>
    </row>
    <row r="209" s="2" customFormat="1" ht="24.15" customHeight="1">
      <c r="A209" s="41"/>
      <c r="B209" s="42"/>
      <c r="C209" s="274" t="s">
        <v>424</v>
      </c>
      <c r="D209" s="274" t="s">
        <v>1765</v>
      </c>
      <c r="E209" s="275" t="s">
        <v>9068</v>
      </c>
      <c r="F209" s="276" t="s">
        <v>9069</v>
      </c>
      <c r="G209" s="277" t="s">
        <v>343</v>
      </c>
      <c r="H209" s="278">
        <v>3.0899999999999999</v>
      </c>
      <c r="I209" s="279"/>
      <c r="J209" s="280">
        <f>ROUND(I209*H209,2)</f>
        <v>0</v>
      </c>
      <c r="K209" s="276" t="s">
        <v>19</v>
      </c>
      <c r="L209" s="281"/>
      <c r="M209" s="282" t="s">
        <v>19</v>
      </c>
      <c r="N209" s="283" t="s">
        <v>40</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265</v>
      </c>
      <c r="AT209" s="226" t="s">
        <v>1765</v>
      </c>
      <c r="AU209" s="226" t="s">
        <v>76</v>
      </c>
      <c r="AY209" s="20" t="s">
        <v>193</v>
      </c>
      <c r="BE209" s="227">
        <f>IF(N209="základní",J209,0)</f>
        <v>0</v>
      </c>
      <c r="BF209" s="227">
        <f>IF(N209="snížená",J209,0)</f>
        <v>0</v>
      </c>
      <c r="BG209" s="227">
        <f>IF(N209="zákl. přenesená",J209,0)</f>
        <v>0</v>
      </c>
      <c r="BH209" s="227">
        <f>IF(N209="sníž. přenesená",J209,0)</f>
        <v>0</v>
      </c>
      <c r="BI209" s="227">
        <f>IF(N209="nulová",J209,0)</f>
        <v>0</v>
      </c>
      <c r="BJ209" s="20" t="s">
        <v>76</v>
      </c>
      <c r="BK209" s="227">
        <f>ROUND(I209*H209,2)</f>
        <v>0</v>
      </c>
      <c r="BL209" s="20" t="s">
        <v>200</v>
      </c>
      <c r="BM209" s="226" t="s">
        <v>640</v>
      </c>
    </row>
    <row r="210" s="2" customFormat="1">
      <c r="A210" s="41"/>
      <c r="B210" s="42"/>
      <c r="C210" s="43"/>
      <c r="D210" s="228" t="s">
        <v>202</v>
      </c>
      <c r="E210" s="43"/>
      <c r="F210" s="229" t="s">
        <v>9069</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202</v>
      </c>
      <c r="AU210" s="20" t="s">
        <v>76</v>
      </c>
    </row>
    <row r="211" s="2" customFormat="1" ht="24.15" customHeight="1">
      <c r="A211" s="41"/>
      <c r="B211" s="42"/>
      <c r="C211" s="274" t="s">
        <v>434</v>
      </c>
      <c r="D211" s="274" t="s">
        <v>1765</v>
      </c>
      <c r="E211" s="275" t="s">
        <v>9070</v>
      </c>
      <c r="F211" s="276" t="s">
        <v>9071</v>
      </c>
      <c r="G211" s="277" t="s">
        <v>343</v>
      </c>
      <c r="H211" s="278">
        <v>3.0899999999999999</v>
      </c>
      <c r="I211" s="279"/>
      <c r="J211" s="280">
        <f>ROUND(I211*H211,2)</f>
        <v>0</v>
      </c>
      <c r="K211" s="276" t="s">
        <v>19</v>
      </c>
      <c r="L211" s="281"/>
      <c r="M211" s="282" t="s">
        <v>19</v>
      </c>
      <c r="N211" s="283" t="s">
        <v>40</v>
      </c>
      <c r="O211" s="87"/>
      <c r="P211" s="224">
        <f>O211*H211</f>
        <v>0</v>
      </c>
      <c r="Q211" s="224">
        <v>0</v>
      </c>
      <c r="R211" s="224">
        <f>Q211*H211</f>
        <v>0</v>
      </c>
      <c r="S211" s="224">
        <v>0</v>
      </c>
      <c r="T211" s="225">
        <f>S211*H211</f>
        <v>0</v>
      </c>
      <c r="U211" s="41"/>
      <c r="V211" s="41"/>
      <c r="W211" s="41"/>
      <c r="X211" s="41"/>
      <c r="Y211" s="41"/>
      <c r="Z211" s="41"/>
      <c r="AA211" s="41"/>
      <c r="AB211" s="41"/>
      <c r="AC211" s="41"/>
      <c r="AD211" s="41"/>
      <c r="AE211" s="41"/>
      <c r="AR211" s="226" t="s">
        <v>265</v>
      </c>
      <c r="AT211" s="226" t="s">
        <v>1765</v>
      </c>
      <c r="AU211" s="226" t="s">
        <v>76</v>
      </c>
      <c r="AY211" s="20" t="s">
        <v>193</v>
      </c>
      <c r="BE211" s="227">
        <f>IF(N211="základní",J211,0)</f>
        <v>0</v>
      </c>
      <c r="BF211" s="227">
        <f>IF(N211="snížená",J211,0)</f>
        <v>0</v>
      </c>
      <c r="BG211" s="227">
        <f>IF(N211="zákl. přenesená",J211,0)</f>
        <v>0</v>
      </c>
      <c r="BH211" s="227">
        <f>IF(N211="sníž. přenesená",J211,0)</f>
        <v>0</v>
      </c>
      <c r="BI211" s="227">
        <f>IF(N211="nulová",J211,0)</f>
        <v>0</v>
      </c>
      <c r="BJ211" s="20" t="s">
        <v>76</v>
      </c>
      <c r="BK211" s="227">
        <f>ROUND(I211*H211,2)</f>
        <v>0</v>
      </c>
      <c r="BL211" s="20" t="s">
        <v>200</v>
      </c>
      <c r="BM211" s="226" t="s">
        <v>653</v>
      </c>
    </row>
    <row r="212" s="2" customFormat="1">
      <c r="A212" s="41"/>
      <c r="B212" s="42"/>
      <c r="C212" s="43"/>
      <c r="D212" s="228" t="s">
        <v>202</v>
      </c>
      <c r="E212" s="43"/>
      <c r="F212" s="229" t="s">
        <v>9071</v>
      </c>
      <c r="G212" s="43"/>
      <c r="H212" s="43"/>
      <c r="I212" s="230"/>
      <c r="J212" s="43"/>
      <c r="K212" s="43"/>
      <c r="L212" s="47"/>
      <c r="M212" s="231"/>
      <c r="N212" s="232"/>
      <c r="O212" s="87"/>
      <c r="P212" s="87"/>
      <c r="Q212" s="87"/>
      <c r="R212" s="87"/>
      <c r="S212" s="87"/>
      <c r="T212" s="88"/>
      <c r="U212" s="41"/>
      <c r="V212" s="41"/>
      <c r="W212" s="41"/>
      <c r="X212" s="41"/>
      <c r="Y212" s="41"/>
      <c r="Z212" s="41"/>
      <c r="AA212" s="41"/>
      <c r="AB212" s="41"/>
      <c r="AC212" s="41"/>
      <c r="AD212" s="41"/>
      <c r="AE212" s="41"/>
      <c r="AT212" s="20" t="s">
        <v>202</v>
      </c>
      <c r="AU212" s="20" t="s">
        <v>76</v>
      </c>
    </row>
    <row r="213" s="2" customFormat="1" ht="24.15" customHeight="1">
      <c r="A213" s="41"/>
      <c r="B213" s="42"/>
      <c r="C213" s="274" t="s">
        <v>442</v>
      </c>
      <c r="D213" s="274" t="s">
        <v>1765</v>
      </c>
      <c r="E213" s="275" t="s">
        <v>9072</v>
      </c>
      <c r="F213" s="276" t="s">
        <v>9073</v>
      </c>
      <c r="G213" s="277" t="s">
        <v>343</v>
      </c>
      <c r="H213" s="278">
        <v>3.0899999999999999</v>
      </c>
      <c r="I213" s="279"/>
      <c r="J213" s="280">
        <f>ROUND(I213*H213,2)</f>
        <v>0</v>
      </c>
      <c r="K213" s="276" t="s">
        <v>19</v>
      </c>
      <c r="L213" s="281"/>
      <c r="M213" s="282" t="s">
        <v>19</v>
      </c>
      <c r="N213" s="283" t="s">
        <v>40</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265</v>
      </c>
      <c r="AT213" s="226" t="s">
        <v>1765</v>
      </c>
      <c r="AU213" s="226" t="s">
        <v>76</v>
      </c>
      <c r="AY213" s="20" t="s">
        <v>193</v>
      </c>
      <c r="BE213" s="227">
        <f>IF(N213="základní",J213,0)</f>
        <v>0</v>
      </c>
      <c r="BF213" s="227">
        <f>IF(N213="snížená",J213,0)</f>
        <v>0</v>
      </c>
      <c r="BG213" s="227">
        <f>IF(N213="zákl. přenesená",J213,0)</f>
        <v>0</v>
      </c>
      <c r="BH213" s="227">
        <f>IF(N213="sníž. přenesená",J213,0)</f>
        <v>0</v>
      </c>
      <c r="BI213" s="227">
        <f>IF(N213="nulová",J213,0)</f>
        <v>0</v>
      </c>
      <c r="BJ213" s="20" t="s">
        <v>76</v>
      </c>
      <c r="BK213" s="227">
        <f>ROUND(I213*H213,2)</f>
        <v>0</v>
      </c>
      <c r="BL213" s="20" t="s">
        <v>200</v>
      </c>
      <c r="BM213" s="226" t="s">
        <v>665</v>
      </c>
    </row>
    <row r="214" s="2" customFormat="1">
      <c r="A214" s="41"/>
      <c r="B214" s="42"/>
      <c r="C214" s="43"/>
      <c r="D214" s="228" t="s">
        <v>202</v>
      </c>
      <c r="E214" s="43"/>
      <c r="F214" s="229" t="s">
        <v>9073</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202</v>
      </c>
      <c r="AU214" s="20" t="s">
        <v>76</v>
      </c>
    </row>
    <row r="215" s="2" customFormat="1" ht="24.15" customHeight="1">
      <c r="A215" s="41"/>
      <c r="B215" s="42"/>
      <c r="C215" s="274" t="s">
        <v>449</v>
      </c>
      <c r="D215" s="274" t="s">
        <v>1765</v>
      </c>
      <c r="E215" s="275" t="s">
        <v>9074</v>
      </c>
      <c r="F215" s="276" t="s">
        <v>9075</v>
      </c>
      <c r="G215" s="277" t="s">
        <v>343</v>
      </c>
      <c r="H215" s="278">
        <v>1.03</v>
      </c>
      <c r="I215" s="279"/>
      <c r="J215" s="280">
        <f>ROUND(I215*H215,2)</f>
        <v>0</v>
      </c>
      <c r="K215" s="276" t="s">
        <v>19</v>
      </c>
      <c r="L215" s="281"/>
      <c r="M215" s="282" t="s">
        <v>19</v>
      </c>
      <c r="N215" s="283" t="s">
        <v>40</v>
      </c>
      <c r="O215" s="87"/>
      <c r="P215" s="224">
        <f>O215*H215</f>
        <v>0</v>
      </c>
      <c r="Q215" s="224">
        <v>0</v>
      </c>
      <c r="R215" s="224">
        <f>Q215*H215</f>
        <v>0</v>
      </c>
      <c r="S215" s="224">
        <v>0</v>
      </c>
      <c r="T215" s="225">
        <f>S215*H215</f>
        <v>0</v>
      </c>
      <c r="U215" s="41"/>
      <c r="V215" s="41"/>
      <c r="W215" s="41"/>
      <c r="X215" s="41"/>
      <c r="Y215" s="41"/>
      <c r="Z215" s="41"/>
      <c r="AA215" s="41"/>
      <c r="AB215" s="41"/>
      <c r="AC215" s="41"/>
      <c r="AD215" s="41"/>
      <c r="AE215" s="41"/>
      <c r="AR215" s="226" t="s">
        <v>265</v>
      </c>
      <c r="AT215" s="226" t="s">
        <v>1765</v>
      </c>
      <c r="AU215" s="226" t="s">
        <v>76</v>
      </c>
      <c r="AY215" s="20" t="s">
        <v>193</v>
      </c>
      <c r="BE215" s="227">
        <f>IF(N215="základní",J215,0)</f>
        <v>0</v>
      </c>
      <c r="BF215" s="227">
        <f>IF(N215="snížená",J215,0)</f>
        <v>0</v>
      </c>
      <c r="BG215" s="227">
        <f>IF(N215="zákl. přenesená",J215,0)</f>
        <v>0</v>
      </c>
      <c r="BH215" s="227">
        <f>IF(N215="sníž. přenesená",J215,0)</f>
        <v>0</v>
      </c>
      <c r="BI215" s="227">
        <f>IF(N215="nulová",J215,0)</f>
        <v>0</v>
      </c>
      <c r="BJ215" s="20" t="s">
        <v>76</v>
      </c>
      <c r="BK215" s="227">
        <f>ROUND(I215*H215,2)</f>
        <v>0</v>
      </c>
      <c r="BL215" s="20" t="s">
        <v>200</v>
      </c>
      <c r="BM215" s="226" t="s">
        <v>673</v>
      </c>
    </row>
    <row r="216" s="2" customFormat="1">
      <c r="A216" s="41"/>
      <c r="B216" s="42"/>
      <c r="C216" s="43"/>
      <c r="D216" s="228" t="s">
        <v>202</v>
      </c>
      <c r="E216" s="43"/>
      <c r="F216" s="229" t="s">
        <v>9075</v>
      </c>
      <c r="G216" s="43"/>
      <c r="H216" s="43"/>
      <c r="I216" s="230"/>
      <c r="J216" s="43"/>
      <c r="K216" s="43"/>
      <c r="L216" s="47"/>
      <c r="M216" s="231"/>
      <c r="N216" s="232"/>
      <c r="O216" s="87"/>
      <c r="P216" s="87"/>
      <c r="Q216" s="87"/>
      <c r="R216" s="87"/>
      <c r="S216" s="87"/>
      <c r="T216" s="88"/>
      <c r="U216" s="41"/>
      <c r="V216" s="41"/>
      <c r="W216" s="41"/>
      <c r="X216" s="41"/>
      <c r="Y216" s="41"/>
      <c r="Z216" s="41"/>
      <c r="AA216" s="41"/>
      <c r="AB216" s="41"/>
      <c r="AC216" s="41"/>
      <c r="AD216" s="41"/>
      <c r="AE216" s="41"/>
      <c r="AT216" s="20" t="s">
        <v>202</v>
      </c>
      <c r="AU216" s="20" t="s">
        <v>76</v>
      </c>
    </row>
    <row r="217" s="2" customFormat="1" ht="24.15" customHeight="1">
      <c r="A217" s="41"/>
      <c r="B217" s="42"/>
      <c r="C217" s="274" t="s">
        <v>456</v>
      </c>
      <c r="D217" s="274" t="s">
        <v>1765</v>
      </c>
      <c r="E217" s="275" t="s">
        <v>9076</v>
      </c>
      <c r="F217" s="276" t="s">
        <v>9077</v>
      </c>
      <c r="G217" s="277" t="s">
        <v>343</v>
      </c>
      <c r="H217" s="278">
        <v>6.1799999999999997</v>
      </c>
      <c r="I217" s="279"/>
      <c r="J217" s="280">
        <f>ROUND(I217*H217,2)</f>
        <v>0</v>
      </c>
      <c r="K217" s="276" t="s">
        <v>19</v>
      </c>
      <c r="L217" s="281"/>
      <c r="M217" s="282" t="s">
        <v>19</v>
      </c>
      <c r="N217" s="283" t="s">
        <v>40</v>
      </c>
      <c r="O217" s="87"/>
      <c r="P217" s="224">
        <f>O217*H217</f>
        <v>0</v>
      </c>
      <c r="Q217" s="224">
        <v>0</v>
      </c>
      <c r="R217" s="224">
        <f>Q217*H217</f>
        <v>0</v>
      </c>
      <c r="S217" s="224">
        <v>0</v>
      </c>
      <c r="T217" s="225">
        <f>S217*H217</f>
        <v>0</v>
      </c>
      <c r="U217" s="41"/>
      <c r="V217" s="41"/>
      <c r="W217" s="41"/>
      <c r="X217" s="41"/>
      <c r="Y217" s="41"/>
      <c r="Z217" s="41"/>
      <c r="AA217" s="41"/>
      <c r="AB217" s="41"/>
      <c r="AC217" s="41"/>
      <c r="AD217" s="41"/>
      <c r="AE217" s="41"/>
      <c r="AR217" s="226" t="s">
        <v>265</v>
      </c>
      <c r="AT217" s="226" t="s">
        <v>1765</v>
      </c>
      <c r="AU217" s="226" t="s">
        <v>76</v>
      </c>
      <c r="AY217" s="20" t="s">
        <v>193</v>
      </c>
      <c r="BE217" s="227">
        <f>IF(N217="základní",J217,0)</f>
        <v>0</v>
      </c>
      <c r="BF217" s="227">
        <f>IF(N217="snížená",J217,0)</f>
        <v>0</v>
      </c>
      <c r="BG217" s="227">
        <f>IF(N217="zákl. přenesená",J217,0)</f>
        <v>0</v>
      </c>
      <c r="BH217" s="227">
        <f>IF(N217="sníž. přenesená",J217,0)</f>
        <v>0</v>
      </c>
      <c r="BI217" s="227">
        <f>IF(N217="nulová",J217,0)</f>
        <v>0</v>
      </c>
      <c r="BJ217" s="20" t="s">
        <v>76</v>
      </c>
      <c r="BK217" s="227">
        <f>ROUND(I217*H217,2)</f>
        <v>0</v>
      </c>
      <c r="BL217" s="20" t="s">
        <v>200</v>
      </c>
      <c r="BM217" s="226" t="s">
        <v>691</v>
      </c>
    </row>
    <row r="218" s="2" customFormat="1">
      <c r="A218" s="41"/>
      <c r="B218" s="42"/>
      <c r="C218" s="43"/>
      <c r="D218" s="228" t="s">
        <v>202</v>
      </c>
      <c r="E218" s="43"/>
      <c r="F218" s="229" t="s">
        <v>9077</v>
      </c>
      <c r="G218" s="43"/>
      <c r="H218" s="43"/>
      <c r="I218" s="230"/>
      <c r="J218" s="43"/>
      <c r="K218" s="43"/>
      <c r="L218" s="47"/>
      <c r="M218" s="231"/>
      <c r="N218" s="232"/>
      <c r="O218" s="87"/>
      <c r="P218" s="87"/>
      <c r="Q218" s="87"/>
      <c r="R218" s="87"/>
      <c r="S218" s="87"/>
      <c r="T218" s="88"/>
      <c r="U218" s="41"/>
      <c r="V218" s="41"/>
      <c r="W218" s="41"/>
      <c r="X218" s="41"/>
      <c r="Y218" s="41"/>
      <c r="Z218" s="41"/>
      <c r="AA218" s="41"/>
      <c r="AB218" s="41"/>
      <c r="AC218" s="41"/>
      <c r="AD218" s="41"/>
      <c r="AE218" s="41"/>
      <c r="AT218" s="20" t="s">
        <v>202</v>
      </c>
      <c r="AU218" s="20" t="s">
        <v>76</v>
      </c>
    </row>
    <row r="219" s="2" customFormat="1" ht="24.15" customHeight="1">
      <c r="A219" s="41"/>
      <c r="B219" s="42"/>
      <c r="C219" s="274" t="s">
        <v>467</v>
      </c>
      <c r="D219" s="274" t="s">
        <v>1765</v>
      </c>
      <c r="E219" s="275" t="s">
        <v>9078</v>
      </c>
      <c r="F219" s="276" t="s">
        <v>9079</v>
      </c>
      <c r="G219" s="277" t="s">
        <v>343</v>
      </c>
      <c r="H219" s="278">
        <v>2</v>
      </c>
      <c r="I219" s="279"/>
      <c r="J219" s="280">
        <f>ROUND(I219*H219,2)</f>
        <v>0</v>
      </c>
      <c r="K219" s="276" t="s">
        <v>19</v>
      </c>
      <c r="L219" s="281"/>
      <c r="M219" s="282" t="s">
        <v>19</v>
      </c>
      <c r="N219" s="283" t="s">
        <v>40</v>
      </c>
      <c r="O219" s="87"/>
      <c r="P219" s="224">
        <f>O219*H219</f>
        <v>0</v>
      </c>
      <c r="Q219" s="224">
        <v>0</v>
      </c>
      <c r="R219" s="224">
        <f>Q219*H219</f>
        <v>0</v>
      </c>
      <c r="S219" s="224">
        <v>0</v>
      </c>
      <c r="T219" s="225">
        <f>S219*H219</f>
        <v>0</v>
      </c>
      <c r="U219" s="41"/>
      <c r="V219" s="41"/>
      <c r="W219" s="41"/>
      <c r="X219" s="41"/>
      <c r="Y219" s="41"/>
      <c r="Z219" s="41"/>
      <c r="AA219" s="41"/>
      <c r="AB219" s="41"/>
      <c r="AC219" s="41"/>
      <c r="AD219" s="41"/>
      <c r="AE219" s="41"/>
      <c r="AR219" s="226" t="s">
        <v>265</v>
      </c>
      <c r="AT219" s="226" t="s">
        <v>1765</v>
      </c>
      <c r="AU219" s="226" t="s">
        <v>76</v>
      </c>
      <c r="AY219" s="20" t="s">
        <v>193</v>
      </c>
      <c r="BE219" s="227">
        <f>IF(N219="základní",J219,0)</f>
        <v>0</v>
      </c>
      <c r="BF219" s="227">
        <f>IF(N219="snížená",J219,0)</f>
        <v>0</v>
      </c>
      <c r="BG219" s="227">
        <f>IF(N219="zákl. přenesená",J219,0)</f>
        <v>0</v>
      </c>
      <c r="BH219" s="227">
        <f>IF(N219="sníž. přenesená",J219,0)</f>
        <v>0</v>
      </c>
      <c r="BI219" s="227">
        <f>IF(N219="nulová",J219,0)</f>
        <v>0</v>
      </c>
      <c r="BJ219" s="20" t="s">
        <v>76</v>
      </c>
      <c r="BK219" s="227">
        <f>ROUND(I219*H219,2)</f>
        <v>0</v>
      </c>
      <c r="BL219" s="20" t="s">
        <v>200</v>
      </c>
      <c r="BM219" s="226" t="s">
        <v>710</v>
      </c>
    </row>
    <row r="220" s="2" customFormat="1">
      <c r="A220" s="41"/>
      <c r="B220" s="42"/>
      <c r="C220" s="43"/>
      <c r="D220" s="228" t="s">
        <v>202</v>
      </c>
      <c r="E220" s="43"/>
      <c r="F220" s="229" t="s">
        <v>9079</v>
      </c>
      <c r="G220" s="43"/>
      <c r="H220" s="43"/>
      <c r="I220" s="230"/>
      <c r="J220" s="43"/>
      <c r="K220" s="43"/>
      <c r="L220" s="47"/>
      <c r="M220" s="231"/>
      <c r="N220" s="232"/>
      <c r="O220" s="87"/>
      <c r="P220" s="87"/>
      <c r="Q220" s="87"/>
      <c r="R220" s="87"/>
      <c r="S220" s="87"/>
      <c r="T220" s="88"/>
      <c r="U220" s="41"/>
      <c r="V220" s="41"/>
      <c r="W220" s="41"/>
      <c r="X220" s="41"/>
      <c r="Y220" s="41"/>
      <c r="Z220" s="41"/>
      <c r="AA220" s="41"/>
      <c r="AB220" s="41"/>
      <c r="AC220" s="41"/>
      <c r="AD220" s="41"/>
      <c r="AE220" s="41"/>
      <c r="AT220" s="20" t="s">
        <v>202</v>
      </c>
      <c r="AU220" s="20" t="s">
        <v>76</v>
      </c>
    </row>
    <row r="221" s="2" customFormat="1" ht="24.15" customHeight="1">
      <c r="A221" s="41"/>
      <c r="B221" s="42"/>
      <c r="C221" s="274" t="s">
        <v>475</v>
      </c>
      <c r="D221" s="274" t="s">
        <v>1765</v>
      </c>
      <c r="E221" s="275" t="s">
        <v>9080</v>
      </c>
      <c r="F221" s="276" t="s">
        <v>9081</v>
      </c>
      <c r="G221" s="277" t="s">
        <v>343</v>
      </c>
      <c r="H221" s="278">
        <v>3</v>
      </c>
      <c r="I221" s="279"/>
      <c r="J221" s="280">
        <f>ROUND(I221*H221,2)</f>
        <v>0</v>
      </c>
      <c r="K221" s="276" t="s">
        <v>19</v>
      </c>
      <c r="L221" s="281"/>
      <c r="M221" s="282" t="s">
        <v>19</v>
      </c>
      <c r="N221" s="283" t="s">
        <v>40</v>
      </c>
      <c r="O221" s="87"/>
      <c r="P221" s="224">
        <f>O221*H221</f>
        <v>0</v>
      </c>
      <c r="Q221" s="224">
        <v>0</v>
      </c>
      <c r="R221" s="224">
        <f>Q221*H221</f>
        <v>0</v>
      </c>
      <c r="S221" s="224">
        <v>0</v>
      </c>
      <c r="T221" s="225">
        <f>S221*H221</f>
        <v>0</v>
      </c>
      <c r="U221" s="41"/>
      <c r="V221" s="41"/>
      <c r="W221" s="41"/>
      <c r="X221" s="41"/>
      <c r="Y221" s="41"/>
      <c r="Z221" s="41"/>
      <c r="AA221" s="41"/>
      <c r="AB221" s="41"/>
      <c r="AC221" s="41"/>
      <c r="AD221" s="41"/>
      <c r="AE221" s="41"/>
      <c r="AR221" s="226" t="s">
        <v>265</v>
      </c>
      <c r="AT221" s="226" t="s">
        <v>1765</v>
      </c>
      <c r="AU221" s="226" t="s">
        <v>76</v>
      </c>
      <c r="AY221" s="20" t="s">
        <v>193</v>
      </c>
      <c r="BE221" s="227">
        <f>IF(N221="základní",J221,0)</f>
        <v>0</v>
      </c>
      <c r="BF221" s="227">
        <f>IF(N221="snížená",J221,0)</f>
        <v>0</v>
      </c>
      <c r="BG221" s="227">
        <f>IF(N221="zákl. přenesená",J221,0)</f>
        <v>0</v>
      </c>
      <c r="BH221" s="227">
        <f>IF(N221="sníž. přenesená",J221,0)</f>
        <v>0</v>
      </c>
      <c r="BI221" s="227">
        <f>IF(N221="nulová",J221,0)</f>
        <v>0</v>
      </c>
      <c r="BJ221" s="20" t="s">
        <v>76</v>
      </c>
      <c r="BK221" s="227">
        <f>ROUND(I221*H221,2)</f>
        <v>0</v>
      </c>
      <c r="BL221" s="20" t="s">
        <v>200</v>
      </c>
      <c r="BM221" s="226" t="s">
        <v>724</v>
      </c>
    </row>
    <row r="222" s="2" customFormat="1">
      <c r="A222" s="41"/>
      <c r="B222" s="42"/>
      <c r="C222" s="43"/>
      <c r="D222" s="228" t="s">
        <v>202</v>
      </c>
      <c r="E222" s="43"/>
      <c r="F222" s="229" t="s">
        <v>9081</v>
      </c>
      <c r="G222" s="43"/>
      <c r="H222" s="43"/>
      <c r="I222" s="230"/>
      <c r="J222" s="43"/>
      <c r="K222" s="43"/>
      <c r="L222" s="47"/>
      <c r="M222" s="231"/>
      <c r="N222" s="232"/>
      <c r="O222" s="87"/>
      <c r="P222" s="87"/>
      <c r="Q222" s="87"/>
      <c r="R222" s="87"/>
      <c r="S222" s="87"/>
      <c r="T222" s="88"/>
      <c r="U222" s="41"/>
      <c r="V222" s="41"/>
      <c r="W222" s="41"/>
      <c r="X222" s="41"/>
      <c r="Y222" s="41"/>
      <c r="Z222" s="41"/>
      <c r="AA222" s="41"/>
      <c r="AB222" s="41"/>
      <c r="AC222" s="41"/>
      <c r="AD222" s="41"/>
      <c r="AE222" s="41"/>
      <c r="AT222" s="20" t="s">
        <v>202</v>
      </c>
      <c r="AU222" s="20" t="s">
        <v>76</v>
      </c>
    </row>
    <row r="223" s="2" customFormat="1" ht="24.15" customHeight="1">
      <c r="A223" s="41"/>
      <c r="B223" s="42"/>
      <c r="C223" s="274" t="s">
        <v>482</v>
      </c>
      <c r="D223" s="274" t="s">
        <v>1765</v>
      </c>
      <c r="E223" s="275" t="s">
        <v>9082</v>
      </c>
      <c r="F223" s="276" t="s">
        <v>9083</v>
      </c>
      <c r="G223" s="277" t="s">
        <v>343</v>
      </c>
      <c r="H223" s="278">
        <v>3</v>
      </c>
      <c r="I223" s="279"/>
      <c r="J223" s="280">
        <f>ROUND(I223*H223,2)</f>
        <v>0</v>
      </c>
      <c r="K223" s="276" t="s">
        <v>19</v>
      </c>
      <c r="L223" s="281"/>
      <c r="M223" s="282" t="s">
        <v>19</v>
      </c>
      <c r="N223" s="283" t="s">
        <v>40</v>
      </c>
      <c r="O223" s="87"/>
      <c r="P223" s="224">
        <f>O223*H223</f>
        <v>0</v>
      </c>
      <c r="Q223" s="224">
        <v>0</v>
      </c>
      <c r="R223" s="224">
        <f>Q223*H223</f>
        <v>0</v>
      </c>
      <c r="S223" s="224">
        <v>0</v>
      </c>
      <c r="T223" s="225">
        <f>S223*H223</f>
        <v>0</v>
      </c>
      <c r="U223" s="41"/>
      <c r="V223" s="41"/>
      <c r="W223" s="41"/>
      <c r="X223" s="41"/>
      <c r="Y223" s="41"/>
      <c r="Z223" s="41"/>
      <c r="AA223" s="41"/>
      <c r="AB223" s="41"/>
      <c r="AC223" s="41"/>
      <c r="AD223" s="41"/>
      <c r="AE223" s="41"/>
      <c r="AR223" s="226" t="s">
        <v>265</v>
      </c>
      <c r="AT223" s="226" t="s">
        <v>1765</v>
      </c>
      <c r="AU223" s="226" t="s">
        <v>76</v>
      </c>
      <c r="AY223" s="20" t="s">
        <v>193</v>
      </c>
      <c r="BE223" s="227">
        <f>IF(N223="základní",J223,0)</f>
        <v>0</v>
      </c>
      <c r="BF223" s="227">
        <f>IF(N223="snížená",J223,0)</f>
        <v>0</v>
      </c>
      <c r="BG223" s="227">
        <f>IF(N223="zákl. přenesená",J223,0)</f>
        <v>0</v>
      </c>
      <c r="BH223" s="227">
        <f>IF(N223="sníž. přenesená",J223,0)</f>
        <v>0</v>
      </c>
      <c r="BI223" s="227">
        <f>IF(N223="nulová",J223,0)</f>
        <v>0</v>
      </c>
      <c r="BJ223" s="20" t="s">
        <v>76</v>
      </c>
      <c r="BK223" s="227">
        <f>ROUND(I223*H223,2)</f>
        <v>0</v>
      </c>
      <c r="BL223" s="20" t="s">
        <v>200</v>
      </c>
      <c r="BM223" s="226" t="s">
        <v>739</v>
      </c>
    </row>
    <row r="224" s="2" customFormat="1">
      <c r="A224" s="41"/>
      <c r="B224" s="42"/>
      <c r="C224" s="43"/>
      <c r="D224" s="228" t="s">
        <v>202</v>
      </c>
      <c r="E224" s="43"/>
      <c r="F224" s="229" t="s">
        <v>9083</v>
      </c>
      <c r="G224" s="43"/>
      <c r="H224" s="43"/>
      <c r="I224" s="230"/>
      <c r="J224" s="43"/>
      <c r="K224" s="43"/>
      <c r="L224" s="47"/>
      <c r="M224" s="231"/>
      <c r="N224" s="232"/>
      <c r="O224" s="87"/>
      <c r="P224" s="87"/>
      <c r="Q224" s="87"/>
      <c r="R224" s="87"/>
      <c r="S224" s="87"/>
      <c r="T224" s="88"/>
      <c r="U224" s="41"/>
      <c r="V224" s="41"/>
      <c r="W224" s="41"/>
      <c r="X224" s="41"/>
      <c r="Y224" s="41"/>
      <c r="Z224" s="41"/>
      <c r="AA224" s="41"/>
      <c r="AB224" s="41"/>
      <c r="AC224" s="41"/>
      <c r="AD224" s="41"/>
      <c r="AE224" s="41"/>
      <c r="AT224" s="20" t="s">
        <v>202</v>
      </c>
      <c r="AU224" s="20" t="s">
        <v>76</v>
      </c>
    </row>
    <row r="225" s="2" customFormat="1" ht="24.15" customHeight="1">
      <c r="A225" s="41"/>
      <c r="B225" s="42"/>
      <c r="C225" s="274" t="s">
        <v>488</v>
      </c>
      <c r="D225" s="274" t="s">
        <v>1765</v>
      </c>
      <c r="E225" s="275" t="s">
        <v>9084</v>
      </c>
      <c r="F225" s="276" t="s">
        <v>9085</v>
      </c>
      <c r="G225" s="277" t="s">
        <v>343</v>
      </c>
      <c r="H225" s="278">
        <v>3</v>
      </c>
      <c r="I225" s="279"/>
      <c r="J225" s="280">
        <f>ROUND(I225*H225,2)</f>
        <v>0</v>
      </c>
      <c r="K225" s="276" t="s">
        <v>19</v>
      </c>
      <c r="L225" s="281"/>
      <c r="M225" s="282" t="s">
        <v>19</v>
      </c>
      <c r="N225" s="283" t="s">
        <v>40</v>
      </c>
      <c r="O225" s="87"/>
      <c r="P225" s="224">
        <f>O225*H225</f>
        <v>0</v>
      </c>
      <c r="Q225" s="224">
        <v>0</v>
      </c>
      <c r="R225" s="224">
        <f>Q225*H225</f>
        <v>0</v>
      </c>
      <c r="S225" s="224">
        <v>0</v>
      </c>
      <c r="T225" s="225">
        <f>S225*H225</f>
        <v>0</v>
      </c>
      <c r="U225" s="41"/>
      <c r="V225" s="41"/>
      <c r="W225" s="41"/>
      <c r="X225" s="41"/>
      <c r="Y225" s="41"/>
      <c r="Z225" s="41"/>
      <c r="AA225" s="41"/>
      <c r="AB225" s="41"/>
      <c r="AC225" s="41"/>
      <c r="AD225" s="41"/>
      <c r="AE225" s="41"/>
      <c r="AR225" s="226" t="s">
        <v>265</v>
      </c>
      <c r="AT225" s="226" t="s">
        <v>1765</v>
      </c>
      <c r="AU225" s="226" t="s">
        <v>76</v>
      </c>
      <c r="AY225" s="20" t="s">
        <v>193</v>
      </c>
      <c r="BE225" s="227">
        <f>IF(N225="základní",J225,0)</f>
        <v>0</v>
      </c>
      <c r="BF225" s="227">
        <f>IF(N225="snížená",J225,0)</f>
        <v>0</v>
      </c>
      <c r="BG225" s="227">
        <f>IF(N225="zákl. přenesená",J225,0)</f>
        <v>0</v>
      </c>
      <c r="BH225" s="227">
        <f>IF(N225="sníž. přenesená",J225,0)</f>
        <v>0</v>
      </c>
      <c r="BI225" s="227">
        <f>IF(N225="nulová",J225,0)</f>
        <v>0</v>
      </c>
      <c r="BJ225" s="20" t="s">
        <v>76</v>
      </c>
      <c r="BK225" s="227">
        <f>ROUND(I225*H225,2)</f>
        <v>0</v>
      </c>
      <c r="BL225" s="20" t="s">
        <v>200</v>
      </c>
      <c r="BM225" s="226" t="s">
        <v>758</v>
      </c>
    </row>
    <row r="226" s="2" customFormat="1">
      <c r="A226" s="41"/>
      <c r="B226" s="42"/>
      <c r="C226" s="43"/>
      <c r="D226" s="228" t="s">
        <v>202</v>
      </c>
      <c r="E226" s="43"/>
      <c r="F226" s="229" t="s">
        <v>9085</v>
      </c>
      <c r="G226" s="43"/>
      <c r="H226" s="43"/>
      <c r="I226" s="230"/>
      <c r="J226" s="43"/>
      <c r="K226" s="43"/>
      <c r="L226" s="47"/>
      <c r="M226" s="231"/>
      <c r="N226" s="232"/>
      <c r="O226" s="87"/>
      <c r="P226" s="87"/>
      <c r="Q226" s="87"/>
      <c r="R226" s="87"/>
      <c r="S226" s="87"/>
      <c r="T226" s="88"/>
      <c r="U226" s="41"/>
      <c r="V226" s="41"/>
      <c r="W226" s="41"/>
      <c r="X226" s="41"/>
      <c r="Y226" s="41"/>
      <c r="Z226" s="41"/>
      <c r="AA226" s="41"/>
      <c r="AB226" s="41"/>
      <c r="AC226" s="41"/>
      <c r="AD226" s="41"/>
      <c r="AE226" s="41"/>
      <c r="AT226" s="20" t="s">
        <v>202</v>
      </c>
      <c r="AU226" s="20" t="s">
        <v>76</v>
      </c>
    </row>
    <row r="227" s="12" customFormat="1" ht="25.92" customHeight="1">
      <c r="A227" s="12"/>
      <c r="B227" s="199"/>
      <c r="C227" s="200"/>
      <c r="D227" s="201" t="s">
        <v>68</v>
      </c>
      <c r="E227" s="202" t="s">
        <v>871</v>
      </c>
      <c r="F227" s="202" t="s">
        <v>8983</v>
      </c>
      <c r="G227" s="200"/>
      <c r="H227" s="200"/>
      <c r="I227" s="203"/>
      <c r="J227" s="204">
        <f>BK227</f>
        <v>0</v>
      </c>
      <c r="K227" s="200"/>
      <c r="L227" s="205"/>
      <c r="M227" s="206"/>
      <c r="N227" s="207"/>
      <c r="O227" s="207"/>
      <c r="P227" s="208">
        <f>SUM(P228:P254)</f>
        <v>0</v>
      </c>
      <c r="Q227" s="207"/>
      <c r="R227" s="208">
        <f>SUM(R228:R254)</f>
        <v>0</v>
      </c>
      <c r="S227" s="207"/>
      <c r="T227" s="209">
        <f>SUM(T228:T254)</f>
        <v>0</v>
      </c>
      <c r="U227" s="12"/>
      <c r="V227" s="12"/>
      <c r="W227" s="12"/>
      <c r="X227" s="12"/>
      <c r="Y227" s="12"/>
      <c r="Z227" s="12"/>
      <c r="AA227" s="12"/>
      <c r="AB227" s="12"/>
      <c r="AC227" s="12"/>
      <c r="AD227" s="12"/>
      <c r="AE227" s="12"/>
      <c r="AR227" s="210" t="s">
        <v>76</v>
      </c>
      <c r="AT227" s="211" t="s">
        <v>68</v>
      </c>
      <c r="AU227" s="211" t="s">
        <v>69</v>
      </c>
      <c r="AY227" s="210" t="s">
        <v>193</v>
      </c>
      <c r="BK227" s="212">
        <f>SUM(BK228:BK254)</f>
        <v>0</v>
      </c>
    </row>
    <row r="228" s="2" customFormat="1" ht="21.75" customHeight="1">
      <c r="A228" s="41"/>
      <c r="B228" s="42"/>
      <c r="C228" s="215" t="s">
        <v>494</v>
      </c>
      <c r="D228" s="215" t="s">
        <v>195</v>
      </c>
      <c r="E228" s="216" t="s">
        <v>9086</v>
      </c>
      <c r="F228" s="217" t="s">
        <v>9087</v>
      </c>
      <c r="G228" s="218" t="s">
        <v>408</v>
      </c>
      <c r="H228" s="219">
        <v>12</v>
      </c>
      <c r="I228" s="220"/>
      <c r="J228" s="221">
        <f>ROUND(I228*H228,2)</f>
        <v>0</v>
      </c>
      <c r="K228" s="217" t="s">
        <v>19</v>
      </c>
      <c r="L228" s="47"/>
      <c r="M228" s="222" t="s">
        <v>19</v>
      </c>
      <c r="N228" s="223" t="s">
        <v>40</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200</v>
      </c>
      <c r="AT228" s="226" t="s">
        <v>195</v>
      </c>
      <c r="AU228" s="226" t="s">
        <v>76</v>
      </c>
      <c r="AY228" s="20" t="s">
        <v>193</v>
      </c>
      <c r="BE228" s="227">
        <f>IF(N228="základní",J228,0)</f>
        <v>0</v>
      </c>
      <c r="BF228" s="227">
        <f>IF(N228="snížená",J228,0)</f>
        <v>0</v>
      </c>
      <c r="BG228" s="227">
        <f>IF(N228="zákl. přenesená",J228,0)</f>
        <v>0</v>
      </c>
      <c r="BH228" s="227">
        <f>IF(N228="sníž. přenesená",J228,0)</f>
        <v>0</v>
      </c>
      <c r="BI228" s="227">
        <f>IF(N228="nulová",J228,0)</f>
        <v>0</v>
      </c>
      <c r="BJ228" s="20" t="s">
        <v>76</v>
      </c>
      <c r="BK228" s="227">
        <f>ROUND(I228*H228,2)</f>
        <v>0</v>
      </c>
      <c r="BL228" s="20" t="s">
        <v>200</v>
      </c>
      <c r="BM228" s="226" t="s">
        <v>772</v>
      </c>
    </row>
    <row r="229" s="2" customFormat="1">
      <c r="A229" s="41"/>
      <c r="B229" s="42"/>
      <c r="C229" s="43"/>
      <c r="D229" s="228" t="s">
        <v>202</v>
      </c>
      <c r="E229" s="43"/>
      <c r="F229" s="229" t="s">
        <v>9088</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202</v>
      </c>
      <c r="AU229" s="20" t="s">
        <v>76</v>
      </c>
    </row>
    <row r="230" s="2" customFormat="1">
      <c r="A230" s="41"/>
      <c r="B230" s="42"/>
      <c r="C230" s="43"/>
      <c r="D230" s="228" t="s">
        <v>1221</v>
      </c>
      <c r="E230" s="43"/>
      <c r="F230" s="270" t="s">
        <v>9089</v>
      </c>
      <c r="G230" s="43"/>
      <c r="H230" s="43"/>
      <c r="I230" s="230"/>
      <c r="J230" s="43"/>
      <c r="K230" s="43"/>
      <c r="L230" s="47"/>
      <c r="M230" s="231"/>
      <c r="N230" s="232"/>
      <c r="O230" s="87"/>
      <c r="P230" s="87"/>
      <c r="Q230" s="87"/>
      <c r="R230" s="87"/>
      <c r="S230" s="87"/>
      <c r="T230" s="88"/>
      <c r="U230" s="41"/>
      <c r="V230" s="41"/>
      <c r="W230" s="41"/>
      <c r="X230" s="41"/>
      <c r="Y230" s="41"/>
      <c r="Z230" s="41"/>
      <c r="AA230" s="41"/>
      <c r="AB230" s="41"/>
      <c r="AC230" s="41"/>
      <c r="AD230" s="41"/>
      <c r="AE230" s="41"/>
      <c r="AT230" s="20" t="s">
        <v>1221</v>
      </c>
      <c r="AU230" s="20" t="s">
        <v>76</v>
      </c>
    </row>
    <row r="231" s="2" customFormat="1" ht="21.75" customHeight="1">
      <c r="A231" s="41"/>
      <c r="B231" s="42"/>
      <c r="C231" s="215" t="s">
        <v>501</v>
      </c>
      <c r="D231" s="215" t="s">
        <v>195</v>
      </c>
      <c r="E231" s="216" t="s">
        <v>9090</v>
      </c>
      <c r="F231" s="217" t="s">
        <v>9091</v>
      </c>
      <c r="G231" s="218" t="s">
        <v>408</v>
      </c>
      <c r="H231" s="219">
        <v>42</v>
      </c>
      <c r="I231" s="220"/>
      <c r="J231" s="221">
        <f>ROUND(I231*H231,2)</f>
        <v>0</v>
      </c>
      <c r="K231" s="217" t="s">
        <v>19</v>
      </c>
      <c r="L231" s="47"/>
      <c r="M231" s="222" t="s">
        <v>19</v>
      </c>
      <c r="N231" s="223" t="s">
        <v>40</v>
      </c>
      <c r="O231" s="87"/>
      <c r="P231" s="224">
        <f>O231*H231</f>
        <v>0</v>
      </c>
      <c r="Q231" s="224">
        <v>0</v>
      </c>
      <c r="R231" s="224">
        <f>Q231*H231</f>
        <v>0</v>
      </c>
      <c r="S231" s="224">
        <v>0</v>
      </c>
      <c r="T231" s="225">
        <f>S231*H231</f>
        <v>0</v>
      </c>
      <c r="U231" s="41"/>
      <c r="V231" s="41"/>
      <c r="W231" s="41"/>
      <c r="X231" s="41"/>
      <c r="Y231" s="41"/>
      <c r="Z231" s="41"/>
      <c r="AA231" s="41"/>
      <c r="AB231" s="41"/>
      <c r="AC231" s="41"/>
      <c r="AD231" s="41"/>
      <c r="AE231" s="41"/>
      <c r="AR231" s="226" t="s">
        <v>200</v>
      </c>
      <c r="AT231" s="226" t="s">
        <v>195</v>
      </c>
      <c r="AU231" s="226" t="s">
        <v>76</v>
      </c>
      <c r="AY231" s="20" t="s">
        <v>193</v>
      </c>
      <c r="BE231" s="227">
        <f>IF(N231="základní",J231,0)</f>
        <v>0</v>
      </c>
      <c r="BF231" s="227">
        <f>IF(N231="snížená",J231,0)</f>
        <v>0</v>
      </c>
      <c r="BG231" s="227">
        <f>IF(N231="zákl. přenesená",J231,0)</f>
        <v>0</v>
      </c>
      <c r="BH231" s="227">
        <f>IF(N231="sníž. přenesená",J231,0)</f>
        <v>0</v>
      </c>
      <c r="BI231" s="227">
        <f>IF(N231="nulová",J231,0)</f>
        <v>0</v>
      </c>
      <c r="BJ231" s="20" t="s">
        <v>76</v>
      </c>
      <c r="BK231" s="227">
        <f>ROUND(I231*H231,2)</f>
        <v>0</v>
      </c>
      <c r="BL231" s="20" t="s">
        <v>200</v>
      </c>
      <c r="BM231" s="226" t="s">
        <v>790</v>
      </c>
    </row>
    <row r="232" s="2" customFormat="1">
      <c r="A232" s="41"/>
      <c r="B232" s="42"/>
      <c r="C232" s="43"/>
      <c r="D232" s="228" t="s">
        <v>202</v>
      </c>
      <c r="E232" s="43"/>
      <c r="F232" s="229" t="s">
        <v>9092</v>
      </c>
      <c r="G232" s="43"/>
      <c r="H232" s="43"/>
      <c r="I232" s="230"/>
      <c r="J232" s="43"/>
      <c r="K232" s="43"/>
      <c r="L232" s="47"/>
      <c r="M232" s="231"/>
      <c r="N232" s="232"/>
      <c r="O232" s="87"/>
      <c r="P232" s="87"/>
      <c r="Q232" s="87"/>
      <c r="R232" s="87"/>
      <c r="S232" s="87"/>
      <c r="T232" s="88"/>
      <c r="U232" s="41"/>
      <c r="V232" s="41"/>
      <c r="W232" s="41"/>
      <c r="X232" s="41"/>
      <c r="Y232" s="41"/>
      <c r="Z232" s="41"/>
      <c r="AA232" s="41"/>
      <c r="AB232" s="41"/>
      <c r="AC232" s="41"/>
      <c r="AD232" s="41"/>
      <c r="AE232" s="41"/>
      <c r="AT232" s="20" t="s">
        <v>202</v>
      </c>
      <c r="AU232" s="20" t="s">
        <v>76</v>
      </c>
    </row>
    <row r="233" s="2" customFormat="1">
      <c r="A233" s="41"/>
      <c r="B233" s="42"/>
      <c r="C233" s="43"/>
      <c r="D233" s="228" t="s">
        <v>1221</v>
      </c>
      <c r="E233" s="43"/>
      <c r="F233" s="270" t="s">
        <v>9089</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1221</v>
      </c>
      <c r="AU233" s="20" t="s">
        <v>76</v>
      </c>
    </row>
    <row r="234" s="2" customFormat="1" ht="24.15" customHeight="1">
      <c r="A234" s="41"/>
      <c r="B234" s="42"/>
      <c r="C234" s="215" t="s">
        <v>321</v>
      </c>
      <c r="D234" s="215" t="s">
        <v>195</v>
      </c>
      <c r="E234" s="216" t="s">
        <v>9093</v>
      </c>
      <c r="F234" s="217" t="s">
        <v>9094</v>
      </c>
      <c r="G234" s="218" t="s">
        <v>9095</v>
      </c>
      <c r="H234" s="219">
        <v>1</v>
      </c>
      <c r="I234" s="220"/>
      <c r="J234" s="221">
        <f>ROUND(I234*H234,2)</f>
        <v>0</v>
      </c>
      <c r="K234" s="217" t="s">
        <v>19</v>
      </c>
      <c r="L234" s="47"/>
      <c r="M234" s="222" t="s">
        <v>19</v>
      </c>
      <c r="N234" s="223" t="s">
        <v>40</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200</v>
      </c>
      <c r="AT234" s="226" t="s">
        <v>195</v>
      </c>
      <c r="AU234" s="226" t="s">
        <v>76</v>
      </c>
      <c r="AY234" s="20" t="s">
        <v>193</v>
      </c>
      <c r="BE234" s="227">
        <f>IF(N234="základní",J234,0)</f>
        <v>0</v>
      </c>
      <c r="BF234" s="227">
        <f>IF(N234="snížená",J234,0)</f>
        <v>0</v>
      </c>
      <c r="BG234" s="227">
        <f>IF(N234="zákl. přenesená",J234,0)</f>
        <v>0</v>
      </c>
      <c r="BH234" s="227">
        <f>IF(N234="sníž. přenesená",J234,0)</f>
        <v>0</v>
      </c>
      <c r="BI234" s="227">
        <f>IF(N234="nulová",J234,0)</f>
        <v>0</v>
      </c>
      <c r="BJ234" s="20" t="s">
        <v>76</v>
      </c>
      <c r="BK234" s="227">
        <f>ROUND(I234*H234,2)</f>
        <v>0</v>
      </c>
      <c r="BL234" s="20" t="s">
        <v>200</v>
      </c>
      <c r="BM234" s="226" t="s">
        <v>803</v>
      </c>
    </row>
    <row r="235" s="2" customFormat="1">
      <c r="A235" s="41"/>
      <c r="B235" s="42"/>
      <c r="C235" s="43"/>
      <c r="D235" s="228" t="s">
        <v>202</v>
      </c>
      <c r="E235" s="43"/>
      <c r="F235" s="229" t="s">
        <v>9096</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202</v>
      </c>
      <c r="AU235" s="20" t="s">
        <v>76</v>
      </c>
    </row>
    <row r="236" s="2" customFormat="1">
      <c r="A236" s="41"/>
      <c r="B236" s="42"/>
      <c r="C236" s="43"/>
      <c r="D236" s="228" t="s">
        <v>1221</v>
      </c>
      <c r="E236" s="43"/>
      <c r="F236" s="270" t="s">
        <v>9089</v>
      </c>
      <c r="G236" s="43"/>
      <c r="H236" s="43"/>
      <c r="I236" s="230"/>
      <c r="J236" s="43"/>
      <c r="K236" s="43"/>
      <c r="L236" s="47"/>
      <c r="M236" s="231"/>
      <c r="N236" s="232"/>
      <c r="O236" s="87"/>
      <c r="P236" s="87"/>
      <c r="Q236" s="87"/>
      <c r="R236" s="87"/>
      <c r="S236" s="87"/>
      <c r="T236" s="88"/>
      <c r="U236" s="41"/>
      <c r="V236" s="41"/>
      <c r="W236" s="41"/>
      <c r="X236" s="41"/>
      <c r="Y236" s="41"/>
      <c r="Z236" s="41"/>
      <c r="AA236" s="41"/>
      <c r="AB236" s="41"/>
      <c r="AC236" s="41"/>
      <c r="AD236" s="41"/>
      <c r="AE236" s="41"/>
      <c r="AT236" s="20" t="s">
        <v>1221</v>
      </c>
      <c r="AU236" s="20" t="s">
        <v>76</v>
      </c>
    </row>
    <row r="237" s="2" customFormat="1" ht="24.15" customHeight="1">
      <c r="A237" s="41"/>
      <c r="B237" s="42"/>
      <c r="C237" s="215" t="s">
        <v>514</v>
      </c>
      <c r="D237" s="215" t="s">
        <v>195</v>
      </c>
      <c r="E237" s="216" t="s">
        <v>9097</v>
      </c>
      <c r="F237" s="217" t="s">
        <v>9098</v>
      </c>
      <c r="G237" s="218" t="s">
        <v>4332</v>
      </c>
      <c r="H237" s="219">
        <v>1</v>
      </c>
      <c r="I237" s="220"/>
      <c r="J237" s="221">
        <f>ROUND(I237*H237,2)</f>
        <v>0</v>
      </c>
      <c r="K237" s="217" t="s">
        <v>19</v>
      </c>
      <c r="L237" s="47"/>
      <c r="M237" s="222" t="s">
        <v>19</v>
      </c>
      <c r="N237" s="223" t="s">
        <v>40</v>
      </c>
      <c r="O237" s="87"/>
      <c r="P237" s="224">
        <f>O237*H237</f>
        <v>0</v>
      </c>
      <c r="Q237" s="224">
        <v>0</v>
      </c>
      <c r="R237" s="224">
        <f>Q237*H237</f>
        <v>0</v>
      </c>
      <c r="S237" s="224">
        <v>0</v>
      </c>
      <c r="T237" s="225">
        <f>S237*H237</f>
        <v>0</v>
      </c>
      <c r="U237" s="41"/>
      <c r="V237" s="41"/>
      <c r="W237" s="41"/>
      <c r="X237" s="41"/>
      <c r="Y237" s="41"/>
      <c r="Z237" s="41"/>
      <c r="AA237" s="41"/>
      <c r="AB237" s="41"/>
      <c r="AC237" s="41"/>
      <c r="AD237" s="41"/>
      <c r="AE237" s="41"/>
      <c r="AR237" s="226" t="s">
        <v>200</v>
      </c>
      <c r="AT237" s="226" t="s">
        <v>195</v>
      </c>
      <c r="AU237" s="226" t="s">
        <v>76</v>
      </c>
      <c r="AY237" s="20" t="s">
        <v>193</v>
      </c>
      <c r="BE237" s="227">
        <f>IF(N237="základní",J237,0)</f>
        <v>0</v>
      </c>
      <c r="BF237" s="227">
        <f>IF(N237="snížená",J237,0)</f>
        <v>0</v>
      </c>
      <c r="BG237" s="227">
        <f>IF(N237="zákl. přenesená",J237,0)</f>
        <v>0</v>
      </c>
      <c r="BH237" s="227">
        <f>IF(N237="sníž. přenesená",J237,0)</f>
        <v>0</v>
      </c>
      <c r="BI237" s="227">
        <f>IF(N237="nulová",J237,0)</f>
        <v>0</v>
      </c>
      <c r="BJ237" s="20" t="s">
        <v>76</v>
      </c>
      <c r="BK237" s="227">
        <f>ROUND(I237*H237,2)</f>
        <v>0</v>
      </c>
      <c r="BL237" s="20" t="s">
        <v>200</v>
      </c>
      <c r="BM237" s="226" t="s">
        <v>816</v>
      </c>
    </row>
    <row r="238" s="2" customFormat="1">
      <c r="A238" s="41"/>
      <c r="B238" s="42"/>
      <c r="C238" s="43"/>
      <c r="D238" s="228" t="s">
        <v>202</v>
      </c>
      <c r="E238" s="43"/>
      <c r="F238" s="229" t="s">
        <v>9099</v>
      </c>
      <c r="G238" s="43"/>
      <c r="H238" s="43"/>
      <c r="I238" s="230"/>
      <c r="J238" s="43"/>
      <c r="K238" s="43"/>
      <c r="L238" s="47"/>
      <c r="M238" s="231"/>
      <c r="N238" s="232"/>
      <c r="O238" s="87"/>
      <c r="P238" s="87"/>
      <c r="Q238" s="87"/>
      <c r="R238" s="87"/>
      <c r="S238" s="87"/>
      <c r="T238" s="88"/>
      <c r="U238" s="41"/>
      <c r="V238" s="41"/>
      <c r="W238" s="41"/>
      <c r="X238" s="41"/>
      <c r="Y238" s="41"/>
      <c r="Z238" s="41"/>
      <c r="AA238" s="41"/>
      <c r="AB238" s="41"/>
      <c r="AC238" s="41"/>
      <c r="AD238" s="41"/>
      <c r="AE238" s="41"/>
      <c r="AT238" s="20" t="s">
        <v>202</v>
      </c>
      <c r="AU238" s="20" t="s">
        <v>76</v>
      </c>
    </row>
    <row r="239" s="2" customFormat="1">
      <c r="A239" s="41"/>
      <c r="B239" s="42"/>
      <c r="C239" s="43"/>
      <c r="D239" s="228" t="s">
        <v>1221</v>
      </c>
      <c r="E239" s="43"/>
      <c r="F239" s="270" t="s">
        <v>9089</v>
      </c>
      <c r="G239" s="43"/>
      <c r="H239" s="43"/>
      <c r="I239" s="230"/>
      <c r="J239" s="43"/>
      <c r="K239" s="43"/>
      <c r="L239" s="47"/>
      <c r="M239" s="231"/>
      <c r="N239" s="232"/>
      <c r="O239" s="87"/>
      <c r="P239" s="87"/>
      <c r="Q239" s="87"/>
      <c r="R239" s="87"/>
      <c r="S239" s="87"/>
      <c r="T239" s="88"/>
      <c r="U239" s="41"/>
      <c r="V239" s="41"/>
      <c r="W239" s="41"/>
      <c r="X239" s="41"/>
      <c r="Y239" s="41"/>
      <c r="Z239" s="41"/>
      <c r="AA239" s="41"/>
      <c r="AB239" s="41"/>
      <c r="AC239" s="41"/>
      <c r="AD239" s="41"/>
      <c r="AE239" s="41"/>
      <c r="AT239" s="20" t="s">
        <v>1221</v>
      </c>
      <c r="AU239" s="20" t="s">
        <v>76</v>
      </c>
    </row>
    <row r="240" s="2" customFormat="1" ht="16.5" customHeight="1">
      <c r="A240" s="41"/>
      <c r="B240" s="42"/>
      <c r="C240" s="215" t="s">
        <v>523</v>
      </c>
      <c r="D240" s="215" t="s">
        <v>195</v>
      </c>
      <c r="E240" s="216" t="s">
        <v>9100</v>
      </c>
      <c r="F240" s="217" t="s">
        <v>9101</v>
      </c>
      <c r="G240" s="218" t="s">
        <v>343</v>
      </c>
      <c r="H240" s="219">
        <v>3</v>
      </c>
      <c r="I240" s="220"/>
      <c r="J240" s="221">
        <f>ROUND(I240*H240,2)</f>
        <v>0</v>
      </c>
      <c r="K240" s="217" t="s">
        <v>19</v>
      </c>
      <c r="L240" s="47"/>
      <c r="M240" s="222" t="s">
        <v>19</v>
      </c>
      <c r="N240" s="223" t="s">
        <v>40</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200</v>
      </c>
      <c r="AT240" s="226" t="s">
        <v>195</v>
      </c>
      <c r="AU240" s="226" t="s">
        <v>76</v>
      </c>
      <c r="AY240" s="20" t="s">
        <v>193</v>
      </c>
      <c r="BE240" s="227">
        <f>IF(N240="základní",J240,0)</f>
        <v>0</v>
      </c>
      <c r="BF240" s="227">
        <f>IF(N240="snížená",J240,0)</f>
        <v>0</v>
      </c>
      <c r="BG240" s="227">
        <f>IF(N240="zákl. přenesená",J240,0)</f>
        <v>0</v>
      </c>
      <c r="BH240" s="227">
        <f>IF(N240="sníž. přenesená",J240,0)</f>
        <v>0</v>
      </c>
      <c r="BI240" s="227">
        <f>IF(N240="nulová",J240,0)</f>
        <v>0</v>
      </c>
      <c r="BJ240" s="20" t="s">
        <v>76</v>
      </c>
      <c r="BK240" s="227">
        <f>ROUND(I240*H240,2)</f>
        <v>0</v>
      </c>
      <c r="BL240" s="20" t="s">
        <v>200</v>
      </c>
      <c r="BM240" s="226" t="s">
        <v>830</v>
      </c>
    </row>
    <row r="241" s="2" customFormat="1">
      <c r="A241" s="41"/>
      <c r="B241" s="42"/>
      <c r="C241" s="43"/>
      <c r="D241" s="228" t="s">
        <v>202</v>
      </c>
      <c r="E241" s="43"/>
      <c r="F241" s="229" t="s">
        <v>9101</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202</v>
      </c>
      <c r="AU241" s="20" t="s">
        <v>76</v>
      </c>
    </row>
    <row r="242" s="2" customFormat="1" ht="16.5" customHeight="1">
      <c r="A242" s="41"/>
      <c r="B242" s="42"/>
      <c r="C242" s="215" t="s">
        <v>530</v>
      </c>
      <c r="D242" s="215" t="s">
        <v>195</v>
      </c>
      <c r="E242" s="216" t="s">
        <v>9102</v>
      </c>
      <c r="F242" s="217" t="s">
        <v>9103</v>
      </c>
      <c r="G242" s="218" t="s">
        <v>326</v>
      </c>
      <c r="H242" s="219">
        <v>1</v>
      </c>
      <c r="I242" s="220"/>
      <c r="J242" s="221">
        <f>ROUND(I242*H242,2)</f>
        <v>0</v>
      </c>
      <c r="K242" s="217" t="s">
        <v>19</v>
      </c>
      <c r="L242" s="47"/>
      <c r="M242" s="222" t="s">
        <v>19</v>
      </c>
      <c r="N242" s="223" t="s">
        <v>40</v>
      </c>
      <c r="O242" s="87"/>
      <c r="P242" s="224">
        <f>O242*H242</f>
        <v>0</v>
      </c>
      <c r="Q242" s="224">
        <v>0</v>
      </c>
      <c r="R242" s="224">
        <f>Q242*H242</f>
        <v>0</v>
      </c>
      <c r="S242" s="224">
        <v>0</v>
      </c>
      <c r="T242" s="225">
        <f>S242*H242</f>
        <v>0</v>
      </c>
      <c r="U242" s="41"/>
      <c r="V242" s="41"/>
      <c r="W242" s="41"/>
      <c r="X242" s="41"/>
      <c r="Y242" s="41"/>
      <c r="Z242" s="41"/>
      <c r="AA242" s="41"/>
      <c r="AB242" s="41"/>
      <c r="AC242" s="41"/>
      <c r="AD242" s="41"/>
      <c r="AE242" s="41"/>
      <c r="AR242" s="226" t="s">
        <v>200</v>
      </c>
      <c r="AT242" s="226" t="s">
        <v>195</v>
      </c>
      <c r="AU242" s="226" t="s">
        <v>76</v>
      </c>
      <c r="AY242" s="20" t="s">
        <v>193</v>
      </c>
      <c r="BE242" s="227">
        <f>IF(N242="základní",J242,0)</f>
        <v>0</v>
      </c>
      <c r="BF242" s="227">
        <f>IF(N242="snížená",J242,0)</f>
        <v>0</v>
      </c>
      <c r="BG242" s="227">
        <f>IF(N242="zákl. přenesená",J242,0)</f>
        <v>0</v>
      </c>
      <c r="BH242" s="227">
        <f>IF(N242="sníž. přenesená",J242,0)</f>
        <v>0</v>
      </c>
      <c r="BI242" s="227">
        <f>IF(N242="nulová",J242,0)</f>
        <v>0</v>
      </c>
      <c r="BJ242" s="20" t="s">
        <v>76</v>
      </c>
      <c r="BK242" s="227">
        <f>ROUND(I242*H242,2)</f>
        <v>0</v>
      </c>
      <c r="BL242" s="20" t="s">
        <v>200</v>
      </c>
      <c r="BM242" s="226" t="s">
        <v>846</v>
      </c>
    </row>
    <row r="243" s="2" customFormat="1">
      <c r="A243" s="41"/>
      <c r="B243" s="42"/>
      <c r="C243" s="43"/>
      <c r="D243" s="228" t="s">
        <v>202</v>
      </c>
      <c r="E243" s="43"/>
      <c r="F243" s="229" t="s">
        <v>9103</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202</v>
      </c>
      <c r="AU243" s="20" t="s">
        <v>76</v>
      </c>
    </row>
    <row r="244" s="2" customFormat="1" ht="21.75" customHeight="1">
      <c r="A244" s="41"/>
      <c r="B244" s="42"/>
      <c r="C244" s="215" t="s">
        <v>537</v>
      </c>
      <c r="D244" s="215" t="s">
        <v>195</v>
      </c>
      <c r="E244" s="216" t="s">
        <v>9104</v>
      </c>
      <c r="F244" s="217" t="s">
        <v>9105</v>
      </c>
      <c r="G244" s="218" t="s">
        <v>343</v>
      </c>
      <c r="H244" s="219">
        <v>1</v>
      </c>
      <c r="I244" s="220"/>
      <c r="J244" s="221">
        <f>ROUND(I244*H244,2)</f>
        <v>0</v>
      </c>
      <c r="K244" s="217" t="s">
        <v>19</v>
      </c>
      <c r="L244" s="47"/>
      <c r="M244" s="222" t="s">
        <v>19</v>
      </c>
      <c r="N244" s="223" t="s">
        <v>40</v>
      </c>
      <c r="O244" s="87"/>
      <c r="P244" s="224">
        <f>O244*H244</f>
        <v>0</v>
      </c>
      <c r="Q244" s="224">
        <v>0</v>
      </c>
      <c r="R244" s="224">
        <f>Q244*H244</f>
        <v>0</v>
      </c>
      <c r="S244" s="224">
        <v>0</v>
      </c>
      <c r="T244" s="225">
        <f>S244*H244</f>
        <v>0</v>
      </c>
      <c r="U244" s="41"/>
      <c r="V244" s="41"/>
      <c r="W244" s="41"/>
      <c r="X244" s="41"/>
      <c r="Y244" s="41"/>
      <c r="Z244" s="41"/>
      <c r="AA244" s="41"/>
      <c r="AB244" s="41"/>
      <c r="AC244" s="41"/>
      <c r="AD244" s="41"/>
      <c r="AE244" s="41"/>
      <c r="AR244" s="226" t="s">
        <v>200</v>
      </c>
      <c r="AT244" s="226" t="s">
        <v>195</v>
      </c>
      <c r="AU244" s="226" t="s">
        <v>76</v>
      </c>
      <c r="AY244" s="20" t="s">
        <v>193</v>
      </c>
      <c r="BE244" s="227">
        <f>IF(N244="základní",J244,0)</f>
        <v>0</v>
      </c>
      <c r="BF244" s="227">
        <f>IF(N244="snížená",J244,0)</f>
        <v>0</v>
      </c>
      <c r="BG244" s="227">
        <f>IF(N244="zákl. přenesená",J244,0)</f>
        <v>0</v>
      </c>
      <c r="BH244" s="227">
        <f>IF(N244="sníž. přenesená",J244,0)</f>
        <v>0</v>
      </c>
      <c r="BI244" s="227">
        <f>IF(N244="nulová",J244,0)</f>
        <v>0</v>
      </c>
      <c r="BJ244" s="20" t="s">
        <v>76</v>
      </c>
      <c r="BK244" s="227">
        <f>ROUND(I244*H244,2)</f>
        <v>0</v>
      </c>
      <c r="BL244" s="20" t="s">
        <v>200</v>
      </c>
      <c r="BM244" s="226" t="s">
        <v>864</v>
      </c>
    </row>
    <row r="245" s="2" customFormat="1">
      <c r="A245" s="41"/>
      <c r="B245" s="42"/>
      <c r="C245" s="43"/>
      <c r="D245" s="228" t="s">
        <v>202</v>
      </c>
      <c r="E245" s="43"/>
      <c r="F245" s="229" t="s">
        <v>9105</v>
      </c>
      <c r="G245" s="43"/>
      <c r="H245" s="43"/>
      <c r="I245" s="230"/>
      <c r="J245" s="43"/>
      <c r="K245" s="43"/>
      <c r="L245" s="47"/>
      <c r="M245" s="231"/>
      <c r="N245" s="232"/>
      <c r="O245" s="87"/>
      <c r="P245" s="87"/>
      <c r="Q245" s="87"/>
      <c r="R245" s="87"/>
      <c r="S245" s="87"/>
      <c r="T245" s="88"/>
      <c r="U245" s="41"/>
      <c r="V245" s="41"/>
      <c r="W245" s="41"/>
      <c r="X245" s="41"/>
      <c r="Y245" s="41"/>
      <c r="Z245" s="41"/>
      <c r="AA245" s="41"/>
      <c r="AB245" s="41"/>
      <c r="AC245" s="41"/>
      <c r="AD245" s="41"/>
      <c r="AE245" s="41"/>
      <c r="AT245" s="20" t="s">
        <v>202</v>
      </c>
      <c r="AU245" s="20" t="s">
        <v>76</v>
      </c>
    </row>
    <row r="246" s="2" customFormat="1" ht="21.75" customHeight="1">
      <c r="A246" s="41"/>
      <c r="B246" s="42"/>
      <c r="C246" s="215" t="s">
        <v>545</v>
      </c>
      <c r="D246" s="215" t="s">
        <v>195</v>
      </c>
      <c r="E246" s="216" t="s">
        <v>9106</v>
      </c>
      <c r="F246" s="217" t="s">
        <v>9107</v>
      </c>
      <c r="G246" s="218" t="s">
        <v>343</v>
      </c>
      <c r="H246" s="219">
        <v>1</v>
      </c>
      <c r="I246" s="220"/>
      <c r="J246" s="221">
        <f>ROUND(I246*H246,2)</f>
        <v>0</v>
      </c>
      <c r="K246" s="217" t="s">
        <v>19</v>
      </c>
      <c r="L246" s="47"/>
      <c r="M246" s="222" t="s">
        <v>19</v>
      </c>
      <c r="N246" s="223" t="s">
        <v>40</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200</v>
      </c>
      <c r="AT246" s="226" t="s">
        <v>195</v>
      </c>
      <c r="AU246" s="226" t="s">
        <v>76</v>
      </c>
      <c r="AY246" s="20" t="s">
        <v>193</v>
      </c>
      <c r="BE246" s="227">
        <f>IF(N246="základní",J246,0)</f>
        <v>0</v>
      </c>
      <c r="BF246" s="227">
        <f>IF(N246="snížená",J246,0)</f>
        <v>0</v>
      </c>
      <c r="BG246" s="227">
        <f>IF(N246="zákl. přenesená",J246,0)</f>
        <v>0</v>
      </c>
      <c r="BH246" s="227">
        <f>IF(N246="sníž. přenesená",J246,0)</f>
        <v>0</v>
      </c>
      <c r="BI246" s="227">
        <f>IF(N246="nulová",J246,0)</f>
        <v>0</v>
      </c>
      <c r="BJ246" s="20" t="s">
        <v>76</v>
      </c>
      <c r="BK246" s="227">
        <f>ROUND(I246*H246,2)</f>
        <v>0</v>
      </c>
      <c r="BL246" s="20" t="s">
        <v>200</v>
      </c>
      <c r="BM246" s="226" t="s">
        <v>880</v>
      </c>
    </row>
    <row r="247" s="2" customFormat="1">
      <c r="A247" s="41"/>
      <c r="B247" s="42"/>
      <c r="C247" s="43"/>
      <c r="D247" s="228" t="s">
        <v>202</v>
      </c>
      <c r="E247" s="43"/>
      <c r="F247" s="229" t="s">
        <v>9107</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202</v>
      </c>
      <c r="AU247" s="20" t="s">
        <v>76</v>
      </c>
    </row>
    <row r="248" s="2" customFormat="1">
      <c r="A248" s="41"/>
      <c r="B248" s="42"/>
      <c r="C248" s="43"/>
      <c r="D248" s="228" t="s">
        <v>1221</v>
      </c>
      <c r="E248" s="43"/>
      <c r="F248" s="270" t="s">
        <v>9108</v>
      </c>
      <c r="G248" s="43"/>
      <c r="H248" s="43"/>
      <c r="I248" s="230"/>
      <c r="J248" s="43"/>
      <c r="K248" s="43"/>
      <c r="L248" s="47"/>
      <c r="M248" s="231"/>
      <c r="N248" s="232"/>
      <c r="O248" s="87"/>
      <c r="P248" s="87"/>
      <c r="Q248" s="87"/>
      <c r="R248" s="87"/>
      <c r="S248" s="87"/>
      <c r="T248" s="88"/>
      <c r="U248" s="41"/>
      <c r="V248" s="41"/>
      <c r="W248" s="41"/>
      <c r="X248" s="41"/>
      <c r="Y248" s="41"/>
      <c r="Z248" s="41"/>
      <c r="AA248" s="41"/>
      <c r="AB248" s="41"/>
      <c r="AC248" s="41"/>
      <c r="AD248" s="41"/>
      <c r="AE248" s="41"/>
      <c r="AT248" s="20" t="s">
        <v>1221</v>
      </c>
      <c r="AU248" s="20" t="s">
        <v>76</v>
      </c>
    </row>
    <row r="249" s="2" customFormat="1" ht="21.75" customHeight="1">
      <c r="A249" s="41"/>
      <c r="B249" s="42"/>
      <c r="C249" s="215" t="s">
        <v>554</v>
      </c>
      <c r="D249" s="215" t="s">
        <v>195</v>
      </c>
      <c r="E249" s="216" t="s">
        <v>9109</v>
      </c>
      <c r="F249" s="217" t="s">
        <v>9110</v>
      </c>
      <c r="G249" s="218" t="s">
        <v>343</v>
      </c>
      <c r="H249" s="219">
        <v>1</v>
      </c>
      <c r="I249" s="220"/>
      <c r="J249" s="221">
        <f>ROUND(I249*H249,2)</f>
        <v>0</v>
      </c>
      <c r="K249" s="217" t="s">
        <v>19</v>
      </c>
      <c r="L249" s="47"/>
      <c r="M249" s="222" t="s">
        <v>19</v>
      </c>
      <c r="N249" s="223" t="s">
        <v>40</v>
      </c>
      <c r="O249" s="87"/>
      <c r="P249" s="224">
        <f>O249*H249</f>
        <v>0</v>
      </c>
      <c r="Q249" s="224">
        <v>0</v>
      </c>
      <c r="R249" s="224">
        <f>Q249*H249</f>
        <v>0</v>
      </c>
      <c r="S249" s="224">
        <v>0</v>
      </c>
      <c r="T249" s="225">
        <f>S249*H249</f>
        <v>0</v>
      </c>
      <c r="U249" s="41"/>
      <c r="V249" s="41"/>
      <c r="W249" s="41"/>
      <c r="X249" s="41"/>
      <c r="Y249" s="41"/>
      <c r="Z249" s="41"/>
      <c r="AA249" s="41"/>
      <c r="AB249" s="41"/>
      <c r="AC249" s="41"/>
      <c r="AD249" s="41"/>
      <c r="AE249" s="41"/>
      <c r="AR249" s="226" t="s">
        <v>200</v>
      </c>
      <c r="AT249" s="226" t="s">
        <v>195</v>
      </c>
      <c r="AU249" s="226" t="s">
        <v>76</v>
      </c>
      <c r="AY249" s="20" t="s">
        <v>193</v>
      </c>
      <c r="BE249" s="227">
        <f>IF(N249="základní",J249,0)</f>
        <v>0</v>
      </c>
      <c r="BF249" s="227">
        <f>IF(N249="snížená",J249,0)</f>
        <v>0</v>
      </c>
      <c r="BG249" s="227">
        <f>IF(N249="zákl. přenesená",J249,0)</f>
        <v>0</v>
      </c>
      <c r="BH249" s="227">
        <f>IF(N249="sníž. přenesená",J249,0)</f>
        <v>0</v>
      </c>
      <c r="BI249" s="227">
        <f>IF(N249="nulová",J249,0)</f>
        <v>0</v>
      </c>
      <c r="BJ249" s="20" t="s">
        <v>76</v>
      </c>
      <c r="BK249" s="227">
        <f>ROUND(I249*H249,2)</f>
        <v>0</v>
      </c>
      <c r="BL249" s="20" t="s">
        <v>200</v>
      </c>
      <c r="BM249" s="226" t="s">
        <v>894</v>
      </c>
    </row>
    <row r="250" s="2" customFormat="1">
      <c r="A250" s="41"/>
      <c r="B250" s="42"/>
      <c r="C250" s="43"/>
      <c r="D250" s="228" t="s">
        <v>202</v>
      </c>
      <c r="E250" s="43"/>
      <c r="F250" s="229" t="s">
        <v>9110</v>
      </c>
      <c r="G250" s="43"/>
      <c r="H250" s="43"/>
      <c r="I250" s="230"/>
      <c r="J250" s="43"/>
      <c r="K250" s="43"/>
      <c r="L250" s="47"/>
      <c r="M250" s="231"/>
      <c r="N250" s="232"/>
      <c r="O250" s="87"/>
      <c r="P250" s="87"/>
      <c r="Q250" s="87"/>
      <c r="R250" s="87"/>
      <c r="S250" s="87"/>
      <c r="T250" s="88"/>
      <c r="U250" s="41"/>
      <c r="V250" s="41"/>
      <c r="W250" s="41"/>
      <c r="X250" s="41"/>
      <c r="Y250" s="41"/>
      <c r="Z250" s="41"/>
      <c r="AA250" s="41"/>
      <c r="AB250" s="41"/>
      <c r="AC250" s="41"/>
      <c r="AD250" s="41"/>
      <c r="AE250" s="41"/>
      <c r="AT250" s="20" t="s">
        <v>202</v>
      </c>
      <c r="AU250" s="20" t="s">
        <v>76</v>
      </c>
    </row>
    <row r="251" s="2" customFormat="1">
      <c r="A251" s="41"/>
      <c r="B251" s="42"/>
      <c r="C251" s="43"/>
      <c r="D251" s="228" t="s">
        <v>1221</v>
      </c>
      <c r="E251" s="43"/>
      <c r="F251" s="270" t="s">
        <v>9108</v>
      </c>
      <c r="G251" s="43"/>
      <c r="H251" s="43"/>
      <c r="I251" s="230"/>
      <c r="J251" s="43"/>
      <c r="K251" s="43"/>
      <c r="L251" s="47"/>
      <c r="M251" s="231"/>
      <c r="N251" s="232"/>
      <c r="O251" s="87"/>
      <c r="P251" s="87"/>
      <c r="Q251" s="87"/>
      <c r="R251" s="87"/>
      <c r="S251" s="87"/>
      <c r="T251" s="88"/>
      <c r="U251" s="41"/>
      <c r="V251" s="41"/>
      <c r="W251" s="41"/>
      <c r="X251" s="41"/>
      <c r="Y251" s="41"/>
      <c r="Z251" s="41"/>
      <c r="AA251" s="41"/>
      <c r="AB251" s="41"/>
      <c r="AC251" s="41"/>
      <c r="AD251" s="41"/>
      <c r="AE251" s="41"/>
      <c r="AT251" s="20" t="s">
        <v>1221</v>
      </c>
      <c r="AU251" s="20" t="s">
        <v>76</v>
      </c>
    </row>
    <row r="252" s="2" customFormat="1" ht="21.75" customHeight="1">
      <c r="A252" s="41"/>
      <c r="B252" s="42"/>
      <c r="C252" s="215" t="s">
        <v>561</v>
      </c>
      <c r="D252" s="215" t="s">
        <v>195</v>
      </c>
      <c r="E252" s="216" t="s">
        <v>9111</v>
      </c>
      <c r="F252" s="217" t="s">
        <v>9112</v>
      </c>
      <c r="G252" s="218" t="s">
        <v>343</v>
      </c>
      <c r="H252" s="219">
        <v>1</v>
      </c>
      <c r="I252" s="220"/>
      <c r="J252" s="221">
        <f>ROUND(I252*H252,2)</f>
        <v>0</v>
      </c>
      <c r="K252" s="217" t="s">
        <v>19</v>
      </c>
      <c r="L252" s="47"/>
      <c r="M252" s="222" t="s">
        <v>19</v>
      </c>
      <c r="N252" s="223" t="s">
        <v>40</v>
      </c>
      <c r="O252" s="87"/>
      <c r="P252" s="224">
        <f>O252*H252</f>
        <v>0</v>
      </c>
      <c r="Q252" s="224">
        <v>0</v>
      </c>
      <c r="R252" s="224">
        <f>Q252*H252</f>
        <v>0</v>
      </c>
      <c r="S252" s="224">
        <v>0</v>
      </c>
      <c r="T252" s="225">
        <f>S252*H252</f>
        <v>0</v>
      </c>
      <c r="U252" s="41"/>
      <c r="V252" s="41"/>
      <c r="W252" s="41"/>
      <c r="X252" s="41"/>
      <c r="Y252" s="41"/>
      <c r="Z252" s="41"/>
      <c r="AA252" s="41"/>
      <c r="AB252" s="41"/>
      <c r="AC252" s="41"/>
      <c r="AD252" s="41"/>
      <c r="AE252" s="41"/>
      <c r="AR252" s="226" t="s">
        <v>200</v>
      </c>
      <c r="AT252" s="226" t="s">
        <v>195</v>
      </c>
      <c r="AU252" s="226" t="s">
        <v>76</v>
      </c>
      <c r="AY252" s="20" t="s">
        <v>193</v>
      </c>
      <c r="BE252" s="227">
        <f>IF(N252="základní",J252,0)</f>
        <v>0</v>
      </c>
      <c r="BF252" s="227">
        <f>IF(N252="snížená",J252,0)</f>
        <v>0</v>
      </c>
      <c r="BG252" s="227">
        <f>IF(N252="zákl. přenesená",J252,0)</f>
        <v>0</v>
      </c>
      <c r="BH252" s="227">
        <f>IF(N252="sníž. přenesená",J252,0)</f>
        <v>0</v>
      </c>
      <c r="BI252" s="227">
        <f>IF(N252="nulová",J252,0)</f>
        <v>0</v>
      </c>
      <c r="BJ252" s="20" t="s">
        <v>76</v>
      </c>
      <c r="BK252" s="227">
        <f>ROUND(I252*H252,2)</f>
        <v>0</v>
      </c>
      <c r="BL252" s="20" t="s">
        <v>200</v>
      </c>
      <c r="BM252" s="226" t="s">
        <v>2267</v>
      </c>
    </row>
    <row r="253" s="2" customFormat="1">
      <c r="A253" s="41"/>
      <c r="B253" s="42"/>
      <c r="C253" s="43"/>
      <c r="D253" s="228" t="s">
        <v>202</v>
      </c>
      <c r="E253" s="43"/>
      <c r="F253" s="229" t="s">
        <v>9112</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202</v>
      </c>
      <c r="AU253" s="20" t="s">
        <v>76</v>
      </c>
    </row>
    <row r="254" s="2" customFormat="1">
      <c r="A254" s="41"/>
      <c r="B254" s="42"/>
      <c r="C254" s="43"/>
      <c r="D254" s="228" t="s">
        <v>1221</v>
      </c>
      <c r="E254" s="43"/>
      <c r="F254" s="270" t="s">
        <v>9108</v>
      </c>
      <c r="G254" s="43"/>
      <c r="H254" s="43"/>
      <c r="I254" s="230"/>
      <c r="J254" s="43"/>
      <c r="K254" s="43"/>
      <c r="L254" s="47"/>
      <c r="M254" s="231"/>
      <c r="N254" s="232"/>
      <c r="O254" s="87"/>
      <c r="P254" s="87"/>
      <c r="Q254" s="87"/>
      <c r="R254" s="87"/>
      <c r="S254" s="87"/>
      <c r="T254" s="88"/>
      <c r="U254" s="41"/>
      <c r="V254" s="41"/>
      <c r="W254" s="41"/>
      <c r="X254" s="41"/>
      <c r="Y254" s="41"/>
      <c r="Z254" s="41"/>
      <c r="AA254" s="41"/>
      <c r="AB254" s="41"/>
      <c r="AC254" s="41"/>
      <c r="AD254" s="41"/>
      <c r="AE254" s="41"/>
      <c r="AT254" s="20" t="s">
        <v>1221</v>
      </c>
      <c r="AU254" s="20" t="s">
        <v>76</v>
      </c>
    </row>
    <row r="255" s="12" customFormat="1" ht="25.92" customHeight="1">
      <c r="A255" s="12"/>
      <c r="B255" s="199"/>
      <c r="C255" s="200"/>
      <c r="D255" s="201" t="s">
        <v>68</v>
      </c>
      <c r="E255" s="202" t="s">
        <v>921</v>
      </c>
      <c r="F255" s="202" t="s">
        <v>9001</v>
      </c>
      <c r="G255" s="200"/>
      <c r="H255" s="200"/>
      <c r="I255" s="203"/>
      <c r="J255" s="204">
        <f>BK255</f>
        <v>0</v>
      </c>
      <c r="K255" s="200"/>
      <c r="L255" s="205"/>
      <c r="M255" s="206"/>
      <c r="N255" s="207"/>
      <c r="O255" s="207"/>
      <c r="P255" s="208">
        <f>SUM(P256:P258)</f>
        <v>0</v>
      </c>
      <c r="Q255" s="207"/>
      <c r="R255" s="208">
        <f>SUM(R256:R258)</f>
        <v>0</v>
      </c>
      <c r="S255" s="207"/>
      <c r="T255" s="209">
        <f>SUM(T256:T258)</f>
        <v>0</v>
      </c>
      <c r="U255" s="12"/>
      <c r="V255" s="12"/>
      <c r="W255" s="12"/>
      <c r="X255" s="12"/>
      <c r="Y255" s="12"/>
      <c r="Z255" s="12"/>
      <c r="AA255" s="12"/>
      <c r="AB255" s="12"/>
      <c r="AC255" s="12"/>
      <c r="AD255" s="12"/>
      <c r="AE255" s="12"/>
      <c r="AR255" s="210" t="s">
        <v>76</v>
      </c>
      <c r="AT255" s="211" t="s">
        <v>68</v>
      </c>
      <c r="AU255" s="211" t="s">
        <v>69</v>
      </c>
      <c r="AY255" s="210" t="s">
        <v>193</v>
      </c>
      <c r="BK255" s="212">
        <f>SUM(BK256:BK258)</f>
        <v>0</v>
      </c>
    </row>
    <row r="256" s="2" customFormat="1" ht="16.5" customHeight="1">
      <c r="A256" s="41"/>
      <c r="B256" s="42"/>
      <c r="C256" s="215" t="s">
        <v>568</v>
      </c>
      <c r="D256" s="215" t="s">
        <v>195</v>
      </c>
      <c r="E256" s="216" t="s">
        <v>9002</v>
      </c>
      <c r="F256" s="217" t="s">
        <v>9003</v>
      </c>
      <c r="G256" s="218" t="s">
        <v>248</v>
      </c>
      <c r="H256" s="219">
        <v>163.62100000000001</v>
      </c>
      <c r="I256" s="220"/>
      <c r="J256" s="221">
        <f>ROUND(I256*H256,2)</f>
        <v>0</v>
      </c>
      <c r="K256" s="217" t="s">
        <v>19</v>
      </c>
      <c r="L256" s="47"/>
      <c r="M256" s="222" t="s">
        <v>19</v>
      </c>
      <c r="N256" s="223" t="s">
        <v>40</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200</v>
      </c>
      <c r="AT256" s="226" t="s">
        <v>195</v>
      </c>
      <c r="AU256" s="226" t="s">
        <v>76</v>
      </c>
      <c r="AY256" s="20" t="s">
        <v>193</v>
      </c>
      <c r="BE256" s="227">
        <f>IF(N256="základní",J256,0)</f>
        <v>0</v>
      </c>
      <c r="BF256" s="227">
        <f>IF(N256="snížená",J256,0)</f>
        <v>0</v>
      </c>
      <c r="BG256" s="227">
        <f>IF(N256="zákl. přenesená",J256,0)</f>
        <v>0</v>
      </c>
      <c r="BH256" s="227">
        <f>IF(N256="sníž. přenesená",J256,0)</f>
        <v>0</v>
      </c>
      <c r="BI256" s="227">
        <f>IF(N256="nulová",J256,0)</f>
        <v>0</v>
      </c>
      <c r="BJ256" s="20" t="s">
        <v>76</v>
      </c>
      <c r="BK256" s="227">
        <f>ROUND(I256*H256,2)</f>
        <v>0</v>
      </c>
      <c r="BL256" s="20" t="s">
        <v>200</v>
      </c>
      <c r="BM256" s="226" t="s">
        <v>2278</v>
      </c>
    </row>
    <row r="257" s="2" customFormat="1">
      <c r="A257" s="41"/>
      <c r="B257" s="42"/>
      <c r="C257" s="43"/>
      <c r="D257" s="228" t="s">
        <v>202</v>
      </c>
      <c r="E257" s="43"/>
      <c r="F257" s="229" t="s">
        <v>9003</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202</v>
      </c>
      <c r="AU257" s="20" t="s">
        <v>76</v>
      </c>
    </row>
    <row r="258" s="2" customFormat="1">
      <c r="A258" s="41"/>
      <c r="B258" s="42"/>
      <c r="C258" s="43"/>
      <c r="D258" s="228" t="s">
        <v>1221</v>
      </c>
      <c r="E258" s="43"/>
      <c r="F258" s="270" t="s">
        <v>9004</v>
      </c>
      <c r="G258" s="43"/>
      <c r="H258" s="43"/>
      <c r="I258" s="230"/>
      <c r="J258" s="43"/>
      <c r="K258" s="43"/>
      <c r="L258" s="47"/>
      <c r="M258" s="295"/>
      <c r="N258" s="296"/>
      <c r="O258" s="297"/>
      <c r="P258" s="297"/>
      <c r="Q258" s="297"/>
      <c r="R258" s="297"/>
      <c r="S258" s="297"/>
      <c r="T258" s="298"/>
      <c r="U258" s="41"/>
      <c r="V258" s="41"/>
      <c r="W258" s="41"/>
      <c r="X258" s="41"/>
      <c r="Y258" s="41"/>
      <c r="Z258" s="41"/>
      <c r="AA258" s="41"/>
      <c r="AB258" s="41"/>
      <c r="AC258" s="41"/>
      <c r="AD258" s="41"/>
      <c r="AE258" s="41"/>
      <c r="AT258" s="20" t="s">
        <v>1221</v>
      </c>
      <c r="AU258" s="20" t="s">
        <v>76</v>
      </c>
    </row>
    <row r="259" s="2" customFormat="1" ht="6.96" customHeight="1">
      <c r="A259" s="41"/>
      <c r="B259" s="62"/>
      <c r="C259" s="63"/>
      <c r="D259" s="63"/>
      <c r="E259" s="63"/>
      <c r="F259" s="63"/>
      <c r="G259" s="63"/>
      <c r="H259" s="63"/>
      <c r="I259" s="63"/>
      <c r="J259" s="63"/>
      <c r="K259" s="63"/>
      <c r="L259" s="47"/>
      <c r="M259" s="41"/>
      <c r="O259" s="41"/>
      <c r="P259" s="41"/>
      <c r="Q259" s="41"/>
      <c r="R259" s="41"/>
      <c r="S259" s="41"/>
      <c r="T259" s="41"/>
      <c r="U259" s="41"/>
      <c r="V259" s="41"/>
      <c r="W259" s="41"/>
      <c r="X259" s="41"/>
      <c r="Y259" s="41"/>
      <c r="Z259" s="41"/>
      <c r="AA259" s="41"/>
      <c r="AB259" s="41"/>
      <c r="AC259" s="41"/>
      <c r="AD259" s="41"/>
      <c r="AE259" s="41"/>
    </row>
  </sheetData>
  <sheetProtection sheet="1" autoFilter="0" formatColumns="0" formatRows="0" objects="1" scenarios="1" spinCount="100000" saltValue="YuVaWq8jqiEIkPCHYtFYEZzvdvHyQOBuqZBYhJMQTnqEMhmXRQmqIcq5A5pmufthgpWOr4ir+7cRgca8iyfA7w==" hashValue="679ILwvt6cAcAsSHVMMopuFgShOG0BICocF4CQ0ASOSP2W1JhyVzVq5w9FwrWRoWnckx3Qc7RdygUiNYpvS2Gw==" algorithmName="SHA-512" password="97FE"/>
  <autoFilter ref="C90:K258"/>
  <mergeCells count="12">
    <mergeCell ref="E7:H7"/>
    <mergeCell ref="E9:H9"/>
    <mergeCell ref="E11:H11"/>
    <mergeCell ref="E20:H20"/>
    <mergeCell ref="E29:H29"/>
    <mergeCell ref="E50:H50"/>
    <mergeCell ref="E52:H52"/>
    <mergeCell ref="E54:H54"/>
    <mergeCell ref="E79:H79"/>
    <mergeCell ref="E81:H81"/>
    <mergeCell ref="E83:H8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19.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138</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8946</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9113</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ROUND(J91,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ROUND((SUM(BE91:BE341)),  2)</f>
        <v>0</v>
      </c>
      <c r="G35" s="41"/>
      <c r="H35" s="41"/>
      <c r="I35" s="160">
        <v>0.20999999999999999</v>
      </c>
      <c r="J35" s="159">
        <f>ROUND(((SUM(BE91:BE341))*I35),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ROUND((SUM(BF91:BF341)),  2)</f>
        <v>0</v>
      </c>
      <c r="G36" s="41"/>
      <c r="H36" s="41"/>
      <c r="I36" s="160">
        <v>0.12</v>
      </c>
      <c r="J36" s="159">
        <f>ROUND(((SUM(BF91:BF341))*I36),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ROUND((SUM(BG91:BG341)),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ROUND((SUM(BH91:BH341)),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ROUND((SUM(BI91:BI341)),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8946</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D.1.4.3 - Venkovní dešťová kanalizace</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J91</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6188</v>
      </c>
      <c r="E64" s="180"/>
      <c r="F64" s="180"/>
      <c r="G64" s="180"/>
      <c r="H64" s="180"/>
      <c r="I64" s="180"/>
      <c r="J64" s="181">
        <f>J92</f>
        <v>0</v>
      </c>
      <c r="K64" s="178"/>
      <c r="L64" s="182"/>
      <c r="S64" s="9"/>
      <c r="T64" s="9"/>
      <c r="U64" s="9"/>
      <c r="V64" s="9"/>
      <c r="W64" s="9"/>
      <c r="X64" s="9"/>
      <c r="Y64" s="9"/>
      <c r="Z64" s="9"/>
      <c r="AA64" s="9"/>
      <c r="AB64" s="9"/>
      <c r="AC64" s="9"/>
      <c r="AD64" s="9"/>
      <c r="AE64" s="9"/>
    </row>
    <row r="65" s="9" customFormat="1" ht="24.96" customHeight="1">
      <c r="A65" s="9"/>
      <c r="B65" s="177"/>
      <c r="C65" s="178"/>
      <c r="D65" s="179" t="s">
        <v>9114</v>
      </c>
      <c r="E65" s="180"/>
      <c r="F65" s="180"/>
      <c r="G65" s="180"/>
      <c r="H65" s="180"/>
      <c r="I65" s="180"/>
      <c r="J65" s="181">
        <f>J180</f>
        <v>0</v>
      </c>
      <c r="K65" s="178"/>
      <c r="L65" s="182"/>
      <c r="S65" s="9"/>
      <c r="T65" s="9"/>
      <c r="U65" s="9"/>
      <c r="V65" s="9"/>
      <c r="W65" s="9"/>
      <c r="X65" s="9"/>
      <c r="Y65" s="9"/>
      <c r="Z65" s="9"/>
      <c r="AA65" s="9"/>
      <c r="AB65" s="9"/>
      <c r="AC65" s="9"/>
      <c r="AD65" s="9"/>
      <c r="AE65" s="9"/>
    </row>
    <row r="66" s="9" customFormat="1" ht="24.96" customHeight="1">
      <c r="A66" s="9"/>
      <c r="B66" s="177"/>
      <c r="C66" s="178"/>
      <c r="D66" s="179" t="s">
        <v>6189</v>
      </c>
      <c r="E66" s="180"/>
      <c r="F66" s="180"/>
      <c r="G66" s="180"/>
      <c r="H66" s="180"/>
      <c r="I66" s="180"/>
      <c r="J66" s="181">
        <f>J184</f>
        <v>0</v>
      </c>
      <c r="K66" s="178"/>
      <c r="L66" s="182"/>
      <c r="S66" s="9"/>
      <c r="T66" s="9"/>
      <c r="U66" s="9"/>
      <c r="V66" s="9"/>
      <c r="W66" s="9"/>
      <c r="X66" s="9"/>
      <c r="Y66" s="9"/>
      <c r="Z66" s="9"/>
      <c r="AA66" s="9"/>
      <c r="AB66" s="9"/>
      <c r="AC66" s="9"/>
      <c r="AD66" s="9"/>
      <c r="AE66" s="9"/>
    </row>
    <row r="67" s="9" customFormat="1" ht="24.96" customHeight="1">
      <c r="A67" s="9"/>
      <c r="B67" s="177"/>
      <c r="C67" s="178"/>
      <c r="D67" s="179" t="s">
        <v>8948</v>
      </c>
      <c r="E67" s="180"/>
      <c r="F67" s="180"/>
      <c r="G67" s="180"/>
      <c r="H67" s="180"/>
      <c r="I67" s="180"/>
      <c r="J67" s="181">
        <f>J195</f>
        <v>0</v>
      </c>
      <c r="K67" s="178"/>
      <c r="L67" s="182"/>
      <c r="S67" s="9"/>
      <c r="T67" s="9"/>
      <c r="U67" s="9"/>
      <c r="V67" s="9"/>
      <c r="W67" s="9"/>
      <c r="X67" s="9"/>
      <c r="Y67" s="9"/>
      <c r="Z67" s="9"/>
      <c r="AA67" s="9"/>
      <c r="AB67" s="9"/>
      <c r="AC67" s="9"/>
      <c r="AD67" s="9"/>
      <c r="AE67" s="9"/>
    </row>
    <row r="68" s="9" customFormat="1" ht="24.96" customHeight="1">
      <c r="A68" s="9"/>
      <c r="B68" s="177"/>
      <c r="C68" s="178"/>
      <c r="D68" s="179" t="s">
        <v>8949</v>
      </c>
      <c r="E68" s="180"/>
      <c r="F68" s="180"/>
      <c r="G68" s="180"/>
      <c r="H68" s="180"/>
      <c r="I68" s="180"/>
      <c r="J68" s="181">
        <f>J264</f>
        <v>0</v>
      </c>
      <c r="K68" s="178"/>
      <c r="L68" s="182"/>
      <c r="S68" s="9"/>
      <c r="T68" s="9"/>
      <c r="U68" s="9"/>
      <c r="V68" s="9"/>
      <c r="W68" s="9"/>
      <c r="X68" s="9"/>
      <c r="Y68" s="9"/>
      <c r="Z68" s="9"/>
      <c r="AA68" s="9"/>
      <c r="AB68" s="9"/>
      <c r="AC68" s="9"/>
      <c r="AD68" s="9"/>
      <c r="AE68" s="9"/>
    </row>
    <row r="69" s="9" customFormat="1" ht="24.96" customHeight="1">
      <c r="A69" s="9"/>
      <c r="B69" s="177"/>
      <c r="C69" s="178"/>
      <c r="D69" s="179" t="s">
        <v>8950</v>
      </c>
      <c r="E69" s="180"/>
      <c r="F69" s="180"/>
      <c r="G69" s="180"/>
      <c r="H69" s="180"/>
      <c r="I69" s="180"/>
      <c r="J69" s="181">
        <f>J338</f>
        <v>0</v>
      </c>
      <c r="K69" s="178"/>
      <c r="L69" s="182"/>
      <c r="S69" s="9"/>
      <c r="T69" s="9"/>
      <c r="U69" s="9"/>
      <c r="V69" s="9"/>
      <c r="W69" s="9"/>
      <c r="X69" s="9"/>
      <c r="Y69" s="9"/>
      <c r="Z69" s="9"/>
      <c r="AA69" s="9"/>
      <c r="AB69" s="9"/>
      <c r="AC69" s="9"/>
      <c r="AD69" s="9"/>
      <c r="AE69" s="9"/>
    </row>
    <row r="70" s="2" customFormat="1" ht="21.84" customHeight="1">
      <c r="A70" s="41"/>
      <c r="B70" s="42"/>
      <c r="C70" s="43"/>
      <c r="D70" s="43"/>
      <c r="E70" s="43"/>
      <c r="F70" s="43"/>
      <c r="G70" s="43"/>
      <c r="H70" s="43"/>
      <c r="I70" s="43"/>
      <c r="J70" s="43"/>
      <c r="K70" s="43"/>
      <c r="L70" s="147"/>
      <c r="S70" s="41"/>
      <c r="T70" s="41"/>
      <c r="U70" s="41"/>
      <c r="V70" s="41"/>
      <c r="W70" s="41"/>
      <c r="X70" s="41"/>
      <c r="Y70" s="41"/>
      <c r="Z70" s="41"/>
      <c r="AA70" s="41"/>
      <c r="AB70" s="41"/>
      <c r="AC70" s="41"/>
      <c r="AD70" s="41"/>
      <c r="AE70" s="41"/>
    </row>
    <row r="71" s="2" customFormat="1" ht="6.96" customHeight="1">
      <c r="A71" s="41"/>
      <c r="B71" s="62"/>
      <c r="C71" s="63"/>
      <c r="D71" s="63"/>
      <c r="E71" s="63"/>
      <c r="F71" s="63"/>
      <c r="G71" s="63"/>
      <c r="H71" s="63"/>
      <c r="I71" s="63"/>
      <c r="J71" s="63"/>
      <c r="K71" s="63"/>
      <c r="L71" s="147"/>
      <c r="S71" s="41"/>
      <c r="T71" s="41"/>
      <c r="U71" s="41"/>
      <c r="V71" s="41"/>
      <c r="W71" s="41"/>
      <c r="X71" s="41"/>
      <c r="Y71" s="41"/>
      <c r="Z71" s="41"/>
      <c r="AA71" s="41"/>
      <c r="AB71" s="41"/>
      <c r="AC71" s="41"/>
      <c r="AD71" s="41"/>
      <c r="AE71" s="41"/>
    </row>
    <row r="75" s="2" customFormat="1" ht="6.96" customHeight="1">
      <c r="A75" s="41"/>
      <c r="B75" s="64"/>
      <c r="C75" s="65"/>
      <c r="D75" s="65"/>
      <c r="E75" s="65"/>
      <c r="F75" s="65"/>
      <c r="G75" s="65"/>
      <c r="H75" s="65"/>
      <c r="I75" s="65"/>
      <c r="J75" s="65"/>
      <c r="K75" s="65"/>
      <c r="L75" s="147"/>
      <c r="S75" s="41"/>
      <c r="T75" s="41"/>
      <c r="U75" s="41"/>
      <c r="V75" s="41"/>
      <c r="W75" s="41"/>
      <c r="X75" s="41"/>
      <c r="Y75" s="41"/>
      <c r="Z75" s="41"/>
      <c r="AA75" s="41"/>
      <c r="AB75" s="41"/>
      <c r="AC75" s="41"/>
      <c r="AD75" s="41"/>
      <c r="AE75" s="41"/>
    </row>
    <row r="76" s="2" customFormat="1" ht="24.96" customHeight="1">
      <c r="A76" s="41"/>
      <c r="B76" s="42"/>
      <c r="C76" s="26" t="s">
        <v>178</v>
      </c>
      <c r="D76" s="43"/>
      <c r="E76" s="43"/>
      <c r="F76" s="43"/>
      <c r="G76" s="43"/>
      <c r="H76" s="43"/>
      <c r="I76" s="43"/>
      <c r="J76" s="43"/>
      <c r="K76" s="43"/>
      <c r="L76" s="147"/>
      <c r="S76" s="41"/>
      <c r="T76" s="41"/>
      <c r="U76" s="41"/>
      <c r="V76" s="41"/>
      <c r="W76" s="41"/>
      <c r="X76" s="41"/>
      <c r="Y76" s="41"/>
      <c r="Z76" s="41"/>
      <c r="AA76" s="41"/>
      <c r="AB76" s="41"/>
      <c r="AC76" s="41"/>
      <c r="AD76" s="41"/>
      <c r="AE76" s="41"/>
    </row>
    <row r="77" s="2" customFormat="1" ht="6.96" customHeight="1">
      <c r="A77" s="41"/>
      <c r="B77" s="42"/>
      <c r="C77" s="43"/>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12" customHeight="1">
      <c r="A78" s="41"/>
      <c r="B78" s="42"/>
      <c r="C78" s="35" t="s">
        <v>16</v>
      </c>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6.5" customHeight="1">
      <c r="A79" s="41"/>
      <c r="B79" s="42"/>
      <c r="C79" s="43"/>
      <c r="D79" s="43"/>
      <c r="E79" s="172" t="str">
        <f>E7</f>
        <v>Tělocvična ZŠ TGM Poděbrady</v>
      </c>
      <c r="F79" s="35"/>
      <c r="G79" s="35"/>
      <c r="H79" s="35"/>
      <c r="I79" s="43"/>
      <c r="J79" s="43"/>
      <c r="K79" s="43"/>
      <c r="L79" s="147"/>
      <c r="S79" s="41"/>
      <c r="T79" s="41"/>
      <c r="U79" s="41"/>
      <c r="V79" s="41"/>
      <c r="W79" s="41"/>
      <c r="X79" s="41"/>
      <c r="Y79" s="41"/>
      <c r="Z79" s="41"/>
      <c r="AA79" s="41"/>
      <c r="AB79" s="41"/>
      <c r="AC79" s="41"/>
      <c r="AD79" s="41"/>
      <c r="AE79" s="41"/>
    </row>
    <row r="80" s="1" customFormat="1" ht="12" customHeight="1">
      <c r="B80" s="24"/>
      <c r="C80" s="35" t="s">
        <v>153</v>
      </c>
      <c r="D80" s="25"/>
      <c r="E80" s="25"/>
      <c r="F80" s="25"/>
      <c r="G80" s="25"/>
      <c r="H80" s="25"/>
      <c r="I80" s="25"/>
      <c r="J80" s="25"/>
      <c r="K80" s="25"/>
      <c r="L80" s="23"/>
    </row>
    <row r="81" s="2" customFormat="1" ht="16.5" customHeight="1">
      <c r="A81" s="41"/>
      <c r="B81" s="42"/>
      <c r="C81" s="43"/>
      <c r="D81" s="43"/>
      <c r="E81" s="172" t="s">
        <v>8946</v>
      </c>
      <c r="F81" s="43"/>
      <c r="G81" s="43"/>
      <c r="H81" s="43"/>
      <c r="I81" s="43"/>
      <c r="J81" s="43"/>
      <c r="K81" s="43"/>
      <c r="L81" s="147"/>
      <c r="S81" s="41"/>
      <c r="T81" s="41"/>
      <c r="U81" s="41"/>
      <c r="V81" s="41"/>
      <c r="W81" s="41"/>
      <c r="X81" s="41"/>
      <c r="Y81" s="41"/>
      <c r="Z81" s="41"/>
      <c r="AA81" s="41"/>
      <c r="AB81" s="41"/>
      <c r="AC81" s="41"/>
      <c r="AD81" s="41"/>
      <c r="AE81" s="41"/>
    </row>
    <row r="82" s="2" customFormat="1" ht="12" customHeight="1">
      <c r="A82" s="41"/>
      <c r="B82" s="42"/>
      <c r="C82" s="35" t="s">
        <v>155</v>
      </c>
      <c r="D82" s="43"/>
      <c r="E82" s="43"/>
      <c r="F82" s="43"/>
      <c r="G82" s="43"/>
      <c r="H82" s="43"/>
      <c r="I82" s="43"/>
      <c r="J82" s="43"/>
      <c r="K82" s="43"/>
      <c r="L82" s="147"/>
      <c r="S82" s="41"/>
      <c r="T82" s="41"/>
      <c r="U82" s="41"/>
      <c r="V82" s="41"/>
      <c r="W82" s="41"/>
      <c r="X82" s="41"/>
      <c r="Y82" s="41"/>
      <c r="Z82" s="41"/>
      <c r="AA82" s="41"/>
      <c r="AB82" s="41"/>
      <c r="AC82" s="41"/>
      <c r="AD82" s="41"/>
      <c r="AE82" s="41"/>
    </row>
    <row r="83" s="2" customFormat="1" ht="16.5" customHeight="1">
      <c r="A83" s="41"/>
      <c r="B83" s="42"/>
      <c r="C83" s="43"/>
      <c r="D83" s="43"/>
      <c r="E83" s="72" t="str">
        <f>E11</f>
        <v>D.1.4.3 - Venkovní dešťová kanalizace</v>
      </c>
      <c r="F83" s="43"/>
      <c r="G83" s="43"/>
      <c r="H83" s="43"/>
      <c r="I83" s="43"/>
      <c r="J83" s="43"/>
      <c r="K83" s="43"/>
      <c r="L83" s="147"/>
      <c r="S83" s="41"/>
      <c r="T83" s="41"/>
      <c r="U83" s="41"/>
      <c r="V83" s="41"/>
      <c r="W83" s="41"/>
      <c r="X83" s="41"/>
      <c r="Y83" s="41"/>
      <c r="Z83" s="41"/>
      <c r="AA83" s="41"/>
      <c r="AB83" s="41"/>
      <c r="AC83" s="41"/>
      <c r="AD83" s="41"/>
      <c r="AE83" s="41"/>
    </row>
    <row r="84" s="2" customFormat="1" ht="6.96" customHeight="1">
      <c r="A84" s="41"/>
      <c r="B84" s="42"/>
      <c r="C84" s="43"/>
      <c r="D84" s="43"/>
      <c r="E84" s="43"/>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21</v>
      </c>
      <c r="D85" s="43"/>
      <c r="E85" s="43"/>
      <c r="F85" s="30" t="str">
        <f>F14</f>
        <v xml:space="preserve"> </v>
      </c>
      <c r="G85" s="43"/>
      <c r="H85" s="43"/>
      <c r="I85" s="35" t="s">
        <v>23</v>
      </c>
      <c r="J85" s="75" t="str">
        <f>IF(J14="","",J14)</f>
        <v>26. 2. 2026</v>
      </c>
      <c r="K85" s="43"/>
      <c r="L85" s="147"/>
      <c r="S85" s="41"/>
      <c r="T85" s="41"/>
      <c r="U85" s="41"/>
      <c r="V85" s="41"/>
      <c r="W85" s="41"/>
      <c r="X85" s="41"/>
      <c r="Y85" s="41"/>
      <c r="Z85" s="41"/>
      <c r="AA85" s="41"/>
      <c r="AB85" s="41"/>
      <c r="AC85" s="41"/>
      <c r="AD85" s="41"/>
      <c r="AE85" s="41"/>
    </row>
    <row r="86" s="2" customFormat="1" ht="6.96" customHeight="1">
      <c r="A86" s="41"/>
      <c r="B86" s="42"/>
      <c r="C86" s="43"/>
      <c r="D86" s="43"/>
      <c r="E86" s="43"/>
      <c r="F86" s="43"/>
      <c r="G86" s="43"/>
      <c r="H86" s="43"/>
      <c r="I86" s="43"/>
      <c r="J86" s="43"/>
      <c r="K86" s="43"/>
      <c r="L86" s="147"/>
      <c r="S86" s="41"/>
      <c r="T86" s="41"/>
      <c r="U86" s="41"/>
      <c r="V86" s="41"/>
      <c r="W86" s="41"/>
      <c r="X86" s="41"/>
      <c r="Y86" s="41"/>
      <c r="Z86" s="41"/>
      <c r="AA86" s="41"/>
      <c r="AB86" s="41"/>
      <c r="AC86" s="41"/>
      <c r="AD86" s="41"/>
      <c r="AE86" s="41"/>
    </row>
    <row r="87" s="2" customFormat="1" ht="15.15" customHeight="1">
      <c r="A87" s="41"/>
      <c r="B87" s="42"/>
      <c r="C87" s="35" t="s">
        <v>25</v>
      </c>
      <c r="D87" s="43"/>
      <c r="E87" s="43"/>
      <c r="F87" s="30" t="str">
        <f>E17</f>
        <v xml:space="preserve"> </v>
      </c>
      <c r="G87" s="43"/>
      <c r="H87" s="43"/>
      <c r="I87" s="35" t="s">
        <v>30</v>
      </c>
      <c r="J87" s="39" t="str">
        <f>E23</f>
        <v xml:space="preserve"> </v>
      </c>
      <c r="K87" s="43"/>
      <c r="L87" s="147"/>
      <c r="S87" s="41"/>
      <c r="T87" s="41"/>
      <c r="U87" s="41"/>
      <c r="V87" s="41"/>
      <c r="W87" s="41"/>
      <c r="X87" s="41"/>
      <c r="Y87" s="41"/>
      <c r="Z87" s="41"/>
      <c r="AA87" s="41"/>
      <c r="AB87" s="41"/>
      <c r="AC87" s="41"/>
      <c r="AD87" s="41"/>
      <c r="AE87" s="41"/>
    </row>
    <row r="88" s="2" customFormat="1" ht="15.15" customHeight="1">
      <c r="A88" s="41"/>
      <c r="B88" s="42"/>
      <c r="C88" s="35" t="s">
        <v>28</v>
      </c>
      <c r="D88" s="43"/>
      <c r="E88" s="43"/>
      <c r="F88" s="30" t="str">
        <f>IF(E20="","",E20)</f>
        <v>Vyplň údaj</v>
      </c>
      <c r="G88" s="43"/>
      <c r="H88" s="43"/>
      <c r="I88" s="35" t="s">
        <v>32</v>
      </c>
      <c r="J88" s="39" t="str">
        <f>E26</f>
        <v xml:space="preserve"> </v>
      </c>
      <c r="K88" s="43"/>
      <c r="L88" s="147"/>
      <c r="S88" s="41"/>
      <c r="T88" s="41"/>
      <c r="U88" s="41"/>
      <c r="V88" s="41"/>
      <c r="W88" s="41"/>
      <c r="X88" s="41"/>
      <c r="Y88" s="41"/>
      <c r="Z88" s="41"/>
      <c r="AA88" s="41"/>
      <c r="AB88" s="41"/>
      <c r="AC88" s="41"/>
      <c r="AD88" s="41"/>
      <c r="AE88" s="41"/>
    </row>
    <row r="89" s="2" customFormat="1" ht="10.32"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11" customFormat="1" ht="29.28" customHeight="1">
      <c r="A90" s="188"/>
      <c r="B90" s="189"/>
      <c r="C90" s="190" t="s">
        <v>179</v>
      </c>
      <c r="D90" s="191" t="s">
        <v>54</v>
      </c>
      <c r="E90" s="191" t="s">
        <v>50</v>
      </c>
      <c r="F90" s="191" t="s">
        <v>51</v>
      </c>
      <c r="G90" s="191" t="s">
        <v>180</v>
      </c>
      <c r="H90" s="191" t="s">
        <v>181</v>
      </c>
      <c r="I90" s="191" t="s">
        <v>182</v>
      </c>
      <c r="J90" s="191" t="s">
        <v>159</v>
      </c>
      <c r="K90" s="192" t="s">
        <v>183</v>
      </c>
      <c r="L90" s="193"/>
      <c r="M90" s="95" t="s">
        <v>19</v>
      </c>
      <c r="N90" s="96" t="s">
        <v>39</v>
      </c>
      <c r="O90" s="96" t="s">
        <v>184</v>
      </c>
      <c r="P90" s="96" t="s">
        <v>185</v>
      </c>
      <c r="Q90" s="96" t="s">
        <v>186</v>
      </c>
      <c r="R90" s="96" t="s">
        <v>187</v>
      </c>
      <c r="S90" s="96" t="s">
        <v>188</v>
      </c>
      <c r="T90" s="97" t="s">
        <v>189</v>
      </c>
      <c r="U90" s="188"/>
      <c r="V90" s="188"/>
      <c r="W90" s="188"/>
      <c r="X90" s="188"/>
      <c r="Y90" s="188"/>
      <c r="Z90" s="188"/>
      <c r="AA90" s="188"/>
      <c r="AB90" s="188"/>
      <c r="AC90" s="188"/>
      <c r="AD90" s="188"/>
      <c r="AE90" s="188"/>
    </row>
    <row r="91" s="2" customFormat="1" ht="22.8" customHeight="1">
      <c r="A91" s="41"/>
      <c r="B91" s="42"/>
      <c r="C91" s="102" t="s">
        <v>190</v>
      </c>
      <c r="D91" s="43"/>
      <c r="E91" s="43"/>
      <c r="F91" s="43"/>
      <c r="G91" s="43"/>
      <c r="H91" s="43"/>
      <c r="I91" s="43"/>
      <c r="J91" s="194">
        <f>BK91</f>
        <v>0</v>
      </c>
      <c r="K91" s="43"/>
      <c r="L91" s="47"/>
      <c r="M91" s="98"/>
      <c r="N91" s="195"/>
      <c r="O91" s="99"/>
      <c r="P91" s="196">
        <f>P92+P180+P184+P195+P264+P338</f>
        <v>0</v>
      </c>
      <c r="Q91" s="99"/>
      <c r="R91" s="196">
        <f>R92+R180+R184+R195+R264+R338</f>
        <v>0</v>
      </c>
      <c r="S91" s="99"/>
      <c r="T91" s="197">
        <f>T92+T180+T184+T195+T264+T338</f>
        <v>0</v>
      </c>
      <c r="U91" s="41"/>
      <c r="V91" s="41"/>
      <c r="W91" s="41"/>
      <c r="X91" s="41"/>
      <c r="Y91" s="41"/>
      <c r="Z91" s="41"/>
      <c r="AA91" s="41"/>
      <c r="AB91" s="41"/>
      <c r="AC91" s="41"/>
      <c r="AD91" s="41"/>
      <c r="AE91" s="41"/>
      <c r="AT91" s="20" t="s">
        <v>68</v>
      </c>
      <c r="AU91" s="20" t="s">
        <v>160</v>
      </c>
      <c r="BK91" s="198">
        <f>BK92+BK180+BK184+BK195+BK264+BK338</f>
        <v>0</v>
      </c>
    </row>
    <row r="92" s="12" customFormat="1" ht="25.92" customHeight="1">
      <c r="A92" s="12"/>
      <c r="B92" s="199"/>
      <c r="C92" s="200"/>
      <c r="D92" s="201" t="s">
        <v>68</v>
      </c>
      <c r="E92" s="202" t="s">
        <v>76</v>
      </c>
      <c r="F92" s="202" t="s">
        <v>194</v>
      </c>
      <c r="G92" s="200"/>
      <c r="H92" s="200"/>
      <c r="I92" s="203"/>
      <c r="J92" s="204">
        <f>BK92</f>
        <v>0</v>
      </c>
      <c r="K92" s="200"/>
      <c r="L92" s="205"/>
      <c r="M92" s="206"/>
      <c r="N92" s="207"/>
      <c r="O92" s="207"/>
      <c r="P92" s="208">
        <f>SUM(P93:P179)</f>
        <v>0</v>
      </c>
      <c r="Q92" s="207"/>
      <c r="R92" s="208">
        <f>SUM(R93:R179)</f>
        <v>0</v>
      </c>
      <c r="S92" s="207"/>
      <c r="T92" s="209">
        <f>SUM(T93:T179)</f>
        <v>0</v>
      </c>
      <c r="U92" s="12"/>
      <c r="V92" s="12"/>
      <c r="W92" s="12"/>
      <c r="X92" s="12"/>
      <c r="Y92" s="12"/>
      <c r="Z92" s="12"/>
      <c r="AA92" s="12"/>
      <c r="AB92" s="12"/>
      <c r="AC92" s="12"/>
      <c r="AD92" s="12"/>
      <c r="AE92" s="12"/>
      <c r="AR92" s="210" t="s">
        <v>76</v>
      </c>
      <c r="AT92" s="211" t="s">
        <v>68</v>
      </c>
      <c r="AU92" s="211" t="s">
        <v>69</v>
      </c>
      <c r="AY92" s="210" t="s">
        <v>193</v>
      </c>
      <c r="BK92" s="212">
        <f>SUM(BK93:BK179)</f>
        <v>0</v>
      </c>
    </row>
    <row r="93" s="2" customFormat="1" ht="16.5" customHeight="1">
      <c r="A93" s="41"/>
      <c r="B93" s="42"/>
      <c r="C93" s="215" t="s">
        <v>76</v>
      </c>
      <c r="D93" s="215" t="s">
        <v>195</v>
      </c>
      <c r="E93" s="216" t="s">
        <v>9115</v>
      </c>
      <c r="F93" s="217" t="s">
        <v>9116</v>
      </c>
      <c r="G93" s="218" t="s">
        <v>198</v>
      </c>
      <c r="H93" s="219">
        <v>112.878</v>
      </c>
      <c r="I93" s="220"/>
      <c r="J93" s="221">
        <f>ROUND(I93*H93,2)</f>
        <v>0</v>
      </c>
      <c r="K93" s="217" t="s">
        <v>19</v>
      </c>
      <c r="L93" s="47"/>
      <c r="M93" s="222" t="s">
        <v>19</v>
      </c>
      <c r="N93" s="223" t="s">
        <v>40</v>
      </c>
      <c r="O93" s="87"/>
      <c r="P93" s="224">
        <f>O93*H93</f>
        <v>0</v>
      </c>
      <c r="Q93" s="224">
        <v>0</v>
      </c>
      <c r="R93" s="224">
        <f>Q93*H93</f>
        <v>0</v>
      </c>
      <c r="S93" s="224">
        <v>0</v>
      </c>
      <c r="T93" s="225">
        <f>S93*H93</f>
        <v>0</v>
      </c>
      <c r="U93" s="41"/>
      <c r="V93" s="41"/>
      <c r="W93" s="41"/>
      <c r="X93" s="41"/>
      <c r="Y93" s="41"/>
      <c r="Z93" s="41"/>
      <c r="AA93" s="41"/>
      <c r="AB93" s="41"/>
      <c r="AC93" s="41"/>
      <c r="AD93" s="41"/>
      <c r="AE93" s="41"/>
      <c r="AR93" s="226" t="s">
        <v>200</v>
      </c>
      <c r="AT93" s="226" t="s">
        <v>195</v>
      </c>
      <c r="AU93" s="226" t="s">
        <v>76</v>
      </c>
      <c r="AY93" s="20" t="s">
        <v>193</v>
      </c>
      <c r="BE93" s="227">
        <f>IF(N93="základní",J93,0)</f>
        <v>0</v>
      </c>
      <c r="BF93" s="227">
        <f>IF(N93="snížená",J93,0)</f>
        <v>0</v>
      </c>
      <c r="BG93" s="227">
        <f>IF(N93="zákl. přenesená",J93,0)</f>
        <v>0</v>
      </c>
      <c r="BH93" s="227">
        <f>IF(N93="sníž. přenesená",J93,0)</f>
        <v>0</v>
      </c>
      <c r="BI93" s="227">
        <f>IF(N93="nulová",J93,0)</f>
        <v>0</v>
      </c>
      <c r="BJ93" s="20" t="s">
        <v>76</v>
      </c>
      <c r="BK93" s="227">
        <f>ROUND(I93*H93,2)</f>
        <v>0</v>
      </c>
      <c r="BL93" s="20" t="s">
        <v>200</v>
      </c>
      <c r="BM93" s="226" t="s">
        <v>78</v>
      </c>
    </row>
    <row r="94" s="2" customFormat="1">
      <c r="A94" s="41"/>
      <c r="B94" s="42"/>
      <c r="C94" s="43"/>
      <c r="D94" s="228" t="s">
        <v>202</v>
      </c>
      <c r="E94" s="43"/>
      <c r="F94" s="229" t="s">
        <v>9116</v>
      </c>
      <c r="G94" s="43"/>
      <c r="H94" s="43"/>
      <c r="I94" s="230"/>
      <c r="J94" s="43"/>
      <c r="K94" s="43"/>
      <c r="L94" s="47"/>
      <c r="M94" s="231"/>
      <c r="N94" s="232"/>
      <c r="O94" s="87"/>
      <c r="P94" s="87"/>
      <c r="Q94" s="87"/>
      <c r="R94" s="87"/>
      <c r="S94" s="87"/>
      <c r="T94" s="88"/>
      <c r="U94" s="41"/>
      <c r="V94" s="41"/>
      <c r="W94" s="41"/>
      <c r="X94" s="41"/>
      <c r="Y94" s="41"/>
      <c r="Z94" s="41"/>
      <c r="AA94" s="41"/>
      <c r="AB94" s="41"/>
      <c r="AC94" s="41"/>
      <c r="AD94" s="41"/>
      <c r="AE94" s="41"/>
      <c r="AT94" s="20" t="s">
        <v>202</v>
      </c>
      <c r="AU94" s="20" t="s">
        <v>76</v>
      </c>
    </row>
    <row r="95" s="2" customFormat="1">
      <c r="A95" s="41"/>
      <c r="B95" s="42"/>
      <c r="C95" s="43"/>
      <c r="D95" s="228" t="s">
        <v>1221</v>
      </c>
      <c r="E95" s="43"/>
      <c r="F95" s="270" t="s">
        <v>9117</v>
      </c>
      <c r="G95" s="43"/>
      <c r="H95" s="43"/>
      <c r="I95" s="230"/>
      <c r="J95" s="43"/>
      <c r="K95" s="43"/>
      <c r="L95" s="47"/>
      <c r="M95" s="231"/>
      <c r="N95" s="232"/>
      <c r="O95" s="87"/>
      <c r="P95" s="87"/>
      <c r="Q95" s="87"/>
      <c r="R95" s="87"/>
      <c r="S95" s="87"/>
      <c r="T95" s="88"/>
      <c r="U95" s="41"/>
      <c r="V95" s="41"/>
      <c r="W95" s="41"/>
      <c r="X95" s="41"/>
      <c r="Y95" s="41"/>
      <c r="Z95" s="41"/>
      <c r="AA95" s="41"/>
      <c r="AB95" s="41"/>
      <c r="AC95" s="41"/>
      <c r="AD95" s="41"/>
      <c r="AE95" s="41"/>
      <c r="AT95" s="20" t="s">
        <v>1221</v>
      </c>
      <c r="AU95" s="20" t="s">
        <v>76</v>
      </c>
    </row>
    <row r="96" s="14" customFormat="1">
      <c r="A96" s="14"/>
      <c r="B96" s="245"/>
      <c r="C96" s="246"/>
      <c r="D96" s="228" t="s">
        <v>206</v>
      </c>
      <c r="E96" s="247" t="s">
        <v>19</v>
      </c>
      <c r="F96" s="248" t="s">
        <v>9118</v>
      </c>
      <c r="G96" s="246"/>
      <c r="H96" s="249">
        <v>112.878</v>
      </c>
      <c r="I96" s="250"/>
      <c r="J96" s="246"/>
      <c r="K96" s="246"/>
      <c r="L96" s="251"/>
      <c r="M96" s="252"/>
      <c r="N96" s="253"/>
      <c r="O96" s="253"/>
      <c r="P96" s="253"/>
      <c r="Q96" s="253"/>
      <c r="R96" s="253"/>
      <c r="S96" s="253"/>
      <c r="T96" s="254"/>
      <c r="U96" s="14"/>
      <c r="V96" s="14"/>
      <c r="W96" s="14"/>
      <c r="X96" s="14"/>
      <c r="Y96" s="14"/>
      <c r="Z96" s="14"/>
      <c r="AA96" s="14"/>
      <c r="AB96" s="14"/>
      <c r="AC96" s="14"/>
      <c r="AD96" s="14"/>
      <c r="AE96" s="14"/>
      <c r="AT96" s="255" t="s">
        <v>206</v>
      </c>
      <c r="AU96" s="255" t="s">
        <v>76</v>
      </c>
      <c r="AV96" s="14" t="s">
        <v>78</v>
      </c>
      <c r="AW96" s="14" t="s">
        <v>31</v>
      </c>
      <c r="AX96" s="14" t="s">
        <v>76</v>
      </c>
      <c r="AY96" s="255" t="s">
        <v>193</v>
      </c>
    </row>
    <row r="97" s="2" customFormat="1" ht="16.5" customHeight="1">
      <c r="A97" s="41"/>
      <c r="B97" s="42"/>
      <c r="C97" s="215" t="s">
        <v>78</v>
      </c>
      <c r="D97" s="215" t="s">
        <v>195</v>
      </c>
      <c r="E97" s="216" t="s">
        <v>9119</v>
      </c>
      <c r="F97" s="217" t="s">
        <v>9120</v>
      </c>
      <c r="G97" s="218" t="s">
        <v>198</v>
      </c>
      <c r="H97" s="219">
        <v>56.439</v>
      </c>
      <c r="I97" s="220"/>
      <c r="J97" s="221">
        <f>ROUND(I97*H97,2)</f>
        <v>0</v>
      </c>
      <c r="K97" s="217" t="s">
        <v>19</v>
      </c>
      <c r="L97" s="47"/>
      <c r="M97" s="222" t="s">
        <v>19</v>
      </c>
      <c r="N97" s="223" t="s">
        <v>40</v>
      </c>
      <c r="O97" s="87"/>
      <c r="P97" s="224">
        <f>O97*H97</f>
        <v>0</v>
      </c>
      <c r="Q97" s="224">
        <v>0</v>
      </c>
      <c r="R97" s="224">
        <f>Q97*H97</f>
        <v>0</v>
      </c>
      <c r="S97" s="224">
        <v>0</v>
      </c>
      <c r="T97" s="225">
        <f>S97*H97</f>
        <v>0</v>
      </c>
      <c r="U97" s="41"/>
      <c r="V97" s="41"/>
      <c r="W97" s="41"/>
      <c r="X97" s="41"/>
      <c r="Y97" s="41"/>
      <c r="Z97" s="41"/>
      <c r="AA97" s="41"/>
      <c r="AB97" s="41"/>
      <c r="AC97" s="41"/>
      <c r="AD97" s="41"/>
      <c r="AE97" s="41"/>
      <c r="AR97" s="226" t="s">
        <v>200</v>
      </c>
      <c r="AT97" s="226" t="s">
        <v>195</v>
      </c>
      <c r="AU97" s="226" t="s">
        <v>76</v>
      </c>
      <c r="AY97" s="20" t="s">
        <v>193</v>
      </c>
      <c r="BE97" s="227">
        <f>IF(N97="základní",J97,0)</f>
        <v>0</v>
      </c>
      <c r="BF97" s="227">
        <f>IF(N97="snížená",J97,0)</f>
        <v>0</v>
      </c>
      <c r="BG97" s="227">
        <f>IF(N97="zákl. přenesená",J97,0)</f>
        <v>0</v>
      </c>
      <c r="BH97" s="227">
        <f>IF(N97="sníž. přenesená",J97,0)</f>
        <v>0</v>
      </c>
      <c r="BI97" s="227">
        <f>IF(N97="nulová",J97,0)</f>
        <v>0</v>
      </c>
      <c r="BJ97" s="20" t="s">
        <v>76</v>
      </c>
      <c r="BK97" s="227">
        <f>ROUND(I97*H97,2)</f>
        <v>0</v>
      </c>
      <c r="BL97" s="20" t="s">
        <v>200</v>
      </c>
      <c r="BM97" s="226" t="s">
        <v>200</v>
      </c>
    </row>
    <row r="98" s="2" customFormat="1">
      <c r="A98" s="41"/>
      <c r="B98" s="42"/>
      <c r="C98" s="43"/>
      <c r="D98" s="228" t="s">
        <v>202</v>
      </c>
      <c r="E98" s="43"/>
      <c r="F98" s="229" t="s">
        <v>9120</v>
      </c>
      <c r="G98" s="43"/>
      <c r="H98" s="43"/>
      <c r="I98" s="230"/>
      <c r="J98" s="43"/>
      <c r="K98" s="43"/>
      <c r="L98" s="47"/>
      <c r="M98" s="231"/>
      <c r="N98" s="232"/>
      <c r="O98" s="87"/>
      <c r="P98" s="87"/>
      <c r="Q98" s="87"/>
      <c r="R98" s="87"/>
      <c r="S98" s="87"/>
      <c r="T98" s="88"/>
      <c r="U98" s="41"/>
      <c r="V98" s="41"/>
      <c r="W98" s="41"/>
      <c r="X98" s="41"/>
      <c r="Y98" s="41"/>
      <c r="Z98" s="41"/>
      <c r="AA98" s="41"/>
      <c r="AB98" s="41"/>
      <c r="AC98" s="41"/>
      <c r="AD98" s="41"/>
      <c r="AE98" s="41"/>
      <c r="AT98" s="20" t="s">
        <v>202</v>
      </c>
      <c r="AU98" s="20" t="s">
        <v>76</v>
      </c>
    </row>
    <row r="99" s="2" customFormat="1">
      <c r="A99" s="41"/>
      <c r="B99" s="42"/>
      <c r="C99" s="43"/>
      <c r="D99" s="228" t="s">
        <v>1221</v>
      </c>
      <c r="E99" s="43"/>
      <c r="F99" s="270" t="s">
        <v>9117</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1221</v>
      </c>
      <c r="AU99" s="20" t="s">
        <v>76</v>
      </c>
    </row>
    <row r="100" s="13" customFormat="1">
      <c r="A100" s="13"/>
      <c r="B100" s="235"/>
      <c r="C100" s="236"/>
      <c r="D100" s="228" t="s">
        <v>206</v>
      </c>
      <c r="E100" s="237" t="s">
        <v>19</v>
      </c>
      <c r="F100" s="238" t="s">
        <v>8954</v>
      </c>
      <c r="G100" s="236"/>
      <c r="H100" s="237" t="s">
        <v>19</v>
      </c>
      <c r="I100" s="239"/>
      <c r="J100" s="236"/>
      <c r="K100" s="236"/>
      <c r="L100" s="240"/>
      <c r="M100" s="241"/>
      <c r="N100" s="242"/>
      <c r="O100" s="242"/>
      <c r="P100" s="242"/>
      <c r="Q100" s="242"/>
      <c r="R100" s="242"/>
      <c r="S100" s="242"/>
      <c r="T100" s="243"/>
      <c r="U100" s="13"/>
      <c r="V100" s="13"/>
      <c r="W100" s="13"/>
      <c r="X100" s="13"/>
      <c r="Y100" s="13"/>
      <c r="Z100" s="13"/>
      <c r="AA100" s="13"/>
      <c r="AB100" s="13"/>
      <c r="AC100" s="13"/>
      <c r="AD100" s="13"/>
      <c r="AE100" s="13"/>
      <c r="AT100" s="244" t="s">
        <v>206</v>
      </c>
      <c r="AU100" s="244" t="s">
        <v>76</v>
      </c>
      <c r="AV100" s="13" t="s">
        <v>76</v>
      </c>
      <c r="AW100" s="13" t="s">
        <v>31</v>
      </c>
      <c r="AX100" s="13" t="s">
        <v>69</v>
      </c>
      <c r="AY100" s="244" t="s">
        <v>193</v>
      </c>
    </row>
    <row r="101" s="14" customFormat="1">
      <c r="A101" s="14"/>
      <c r="B101" s="245"/>
      <c r="C101" s="246"/>
      <c r="D101" s="228" t="s">
        <v>206</v>
      </c>
      <c r="E101" s="247" t="s">
        <v>19</v>
      </c>
      <c r="F101" s="248" t="s">
        <v>9121</v>
      </c>
      <c r="G101" s="246"/>
      <c r="H101" s="249">
        <v>56.439</v>
      </c>
      <c r="I101" s="250"/>
      <c r="J101" s="246"/>
      <c r="K101" s="246"/>
      <c r="L101" s="251"/>
      <c r="M101" s="252"/>
      <c r="N101" s="253"/>
      <c r="O101" s="253"/>
      <c r="P101" s="253"/>
      <c r="Q101" s="253"/>
      <c r="R101" s="253"/>
      <c r="S101" s="253"/>
      <c r="T101" s="254"/>
      <c r="U101" s="14"/>
      <c r="V101" s="14"/>
      <c r="W101" s="14"/>
      <c r="X101" s="14"/>
      <c r="Y101" s="14"/>
      <c r="Z101" s="14"/>
      <c r="AA101" s="14"/>
      <c r="AB101" s="14"/>
      <c r="AC101" s="14"/>
      <c r="AD101" s="14"/>
      <c r="AE101" s="14"/>
      <c r="AT101" s="255" t="s">
        <v>206</v>
      </c>
      <c r="AU101" s="255" t="s">
        <v>76</v>
      </c>
      <c r="AV101" s="14" t="s">
        <v>78</v>
      </c>
      <c r="AW101" s="14" t="s">
        <v>31</v>
      </c>
      <c r="AX101" s="14" t="s">
        <v>69</v>
      </c>
      <c r="AY101" s="255" t="s">
        <v>193</v>
      </c>
    </row>
    <row r="102" s="15" customFormat="1">
      <c r="A102" s="15"/>
      <c r="B102" s="256"/>
      <c r="C102" s="257"/>
      <c r="D102" s="228" t="s">
        <v>206</v>
      </c>
      <c r="E102" s="258" t="s">
        <v>19</v>
      </c>
      <c r="F102" s="259" t="s">
        <v>218</v>
      </c>
      <c r="G102" s="257"/>
      <c r="H102" s="260">
        <v>56.439</v>
      </c>
      <c r="I102" s="261"/>
      <c r="J102" s="257"/>
      <c r="K102" s="257"/>
      <c r="L102" s="262"/>
      <c r="M102" s="263"/>
      <c r="N102" s="264"/>
      <c r="O102" s="264"/>
      <c r="P102" s="264"/>
      <c r="Q102" s="264"/>
      <c r="R102" s="264"/>
      <c r="S102" s="264"/>
      <c r="T102" s="265"/>
      <c r="U102" s="15"/>
      <c r="V102" s="15"/>
      <c r="W102" s="15"/>
      <c r="X102" s="15"/>
      <c r="Y102" s="15"/>
      <c r="Z102" s="15"/>
      <c r="AA102" s="15"/>
      <c r="AB102" s="15"/>
      <c r="AC102" s="15"/>
      <c r="AD102" s="15"/>
      <c r="AE102" s="15"/>
      <c r="AT102" s="266" t="s">
        <v>206</v>
      </c>
      <c r="AU102" s="266" t="s">
        <v>76</v>
      </c>
      <c r="AV102" s="15" t="s">
        <v>200</v>
      </c>
      <c r="AW102" s="15" t="s">
        <v>31</v>
      </c>
      <c r="AX102" s="15" t="s">
        <v>76</v>
      </c>
      <c r="AY102" s="266" t="s">
        <v>193</v>
      </c>
    </row>
    <row r="103" s="2" customFormat="1" ht="16.5" customHeight="1">
      <c r="A103" s="41"/>
      <c r="B103" s="42"/>
      <c r="C103" s="215" t="s">
        <v>219</v>
      </c>
      <c r="D103" s="215" t="s">
        <v>195</v>
      </c>
      <c r="E103" s="216" t="s">
        <v>6201</v>
      </c>
      <c r="F103" s="217" t="s">
        <v>6202</v>
      </c>
      <c r="G103" s="218" t="s">
        <v>198</v>
      </c>
      <c r="H103" s="219">
        <v>72.731999999999999</v>
      </c>
      <c r="I103" s="220"/>
      <c r="J103" s="221">
        <f>ROUND(I103*H103,2)</f>
        <v>0</v>
      </c>
      <c r="K103" s="217" t="s">
        <v>19</v>
      </c>
      <c r="L103" s="47"/>
      <c r="M103" s="222" t="s">
        <v>19</v>
      </c>
      <c r="N103" s="223" t="s">
        <v>40</v>
      </c>
      <c r="O103" s="87"/>
      <c r="P103" s="224">
        <f>O103*H103</f>
        <v>0</v>
      </c>
      <c r="Q103" s="224">
        <v>0</v>
      </c>
      <c r="R103" s="224">
        <f>Q103*H103</f>
        <v>0</v>
      </c>
      <c r="S103" s="224">
        <v>0</v>
      </c>
      <c r="T103" s="225">
        <f>S103*H103</f>
        <v>0</v>
      </c>
      <c r="U103" s="41"/>
      <c r="V103" s="41"/>
      <c r="W103" s="41"/>
      <c r="X103" s="41"/>
      <c r="Y103" s="41"/>
      <c r="Z103" s="41"/>
      <c r="AA103" s="41"/>
      <c r="AB103" s="41"/>
      <c r="AC103" s="41"/>
      <c r="AD103" s="41"/>
      <c r="AE103" s="41"/>
      <c r="AR103" s="226" t="s">
        <v>200</v>
      </c>
      <c r="AT103" s="226" t="s">
        <v>195</v>
      </c>
      <c r="AU103" s="226" t="s">
        <v>76</v>
      </c>
      <c r="AY103" s="20" t="s">
        <v>193</v>
      </c>
      <c r="BE103" s="227">
        <f>IF(N103="základní",J103,0)</f>
        <v>0</v>
      </c>
      <c r="BF103" s="227">
        <f>IF(N103="snížená",J103,0)</f>
        <v>0</v>
      </c>
      <c r="BG103" s="227">
        <f>IF(N103="zákl. přenesená",J103,0)</f>
        <v>0</v>
      </c>
      <c r="BH103" s="227">
        <f>IF(N103="sníž. přenesená",J103,0)</f>
        <v>0</v>
      </c>
      <c r="BI103" s="227">
        <f>IF(N103="nulová",J103,0)</f>
        <v>0</v>
      </c>
      <c r="BJ103" s="20" t="s">
        <v>76</v>
      </c>
      <c r="BK103" s="227">
        <f>ROUND(I103*H103,2)</f>
        <v>0</v>
      </c>
      <c r="BL103" s="20" t="s">
        <v>200</v>
      </c>
      <c r="BM103" s="226" t="s">
        <v>237</v>
      </c>
    </row>
    <row r="104" s="2" customFormat="1">
      <c r="A104" s="41"/>
      <c r="B104" s="42"/>
      <c r="C104" s="43"/>
      <c r="D104" s="228" t="s">
        <v>202</v>
      </c>
      <c r="E104" s="43"/>
      <c r="F104" s="229" t="s">
        <v>6202</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202</v>
      </c>
      <c r="AU104" s="20" t="s">
        <v>76</v>
      </c>
    </row>
    <row r="105" s="2" customFormat="1">
      <c r="A105" s="41"/>
      <c r="B105" s="42"/>
      <c r="C105" s="43"/>
      <c r="D105" s="228" t="s">
        <v>1221</v>
      </c>
      <c r="E105" s="43"/>
      <c r="F105" s="270" t="s">
        <v>6203</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1221</v>
      </c>
      <c r="AU105" s="20" t="s">
        <v>76</v>
      </c>
    </row>
    <row r="106" s="14" customFormat="1">
      <c r="A106" s="14"/>
      <c r="B106" s="245"/>
      <c r="C106" s="246"/>
      <c r="D106" s="228" t="s">
        <v>206</v>
      </c>
      <c r="E106" s="247" t="s">
        <v>19</v>
      </c>
      <c r="F106" s="248" t="s">
        <v>9122</v>
      </c>
      <c r="G106" s="246"/>
      <c r="H106" s="249">
        <v>5.6959999999999997</v>
      </c>
      <c r="I106" s="250"/>
      <c r="J106" s="246"/>
      <c r="K106" s="246"/>
      <c r="L106" s="251"/>
      <c r="M106" s="252"/>
      <c r="N106" s="253"/>
      <c r="O106" s="253"/>
      <c r="P106" s="253"/>
      <c r="Q106" s="253"/>
      <c r="R106" s="253"/>
      <c r="S106" s="253"/>
      <c r="T106" s="254"/>
      <c r="U106" s="14"/>
      <c r="V106" s="14"/>
      <c r="W106" s="14"/>
      <c r="X106" s="14"/>
      <c r="Y106" s="14"/>
      <c r="Z106" s="14"/>
      <c r="AA106" s="14"/>
      <c r="AB106" s="14"/>
      <c r="AC106" s="14"/>
      <c r="AD106" s="14"/>
      <c r="AE106" s="14"/>
      <c r="AT106" s="255" t="s">
        <v>206</v>
      </c>
      <c r="AU106" s="255" t="s">
        <v>76</v>
      </c>
      <c r="AV106" s="14" t="s">
        <v>78</v>
      </c>
      <c r="AW106" s="14" t="s">
        <v>31</v>
      </c>
      <c r="AX106" s="14" t="s">
        <v>69</v>
      </c>
      <c r="AY106" s="255" t="s">
        <v>193</v>
      </c>
    </row>
    <row r="107" s="14" customFormat="1">
      <c r="A107" s="14"/>
      <c r="B107" s="245"/>
      <c r="C107" s="246"/>
      <c r="D107" s="228" t="s">
        <v>206</v>
      </c>
      <c r="E107" s="247" t="s">
        <v>19</v>
      </c>
      <c r="F107" s="248" t="s">
        <v>9123</v>
      </c>
      <c r="G107" s="246"/>
      <c r="H107" s="249">
        <v>1.748</v>
      </c>
      <c r="I107" s="250"/>
      <c r="J107" s="246"/>
      <c r="K107" s="246"/>
      <c r="L107" s="251"/>
      <c r="M107" s="252"/>
      <c r="N107" s="253"/>
      <c r="O107" s="253"/>
      <c r="P107" s="253"/>
      <c r="Q107" s="253"/>
      <c r="R107" s="253"/>
      <c r="S107" s="253"/>
      <c r="T107" s="254"/>
      <c r="U107" s="14"/>
      <c r="V107" s="14"/>
      <c r="W107" s="14"/>
      <c r="X107" s="14"/>
      <c r="Y107" s="14"/>
      <c r="Z107" s="14"/>
      <c r="AA107" s="14"/>
      <c r="AB107" s="14"/>
      <c r="AC107" s="14"/>
      <c r="AD107" s="14"/>
      <c r="AE107" s="14"/>
      <c r="AT107" s="255" t="s">
        <v>206</v>
      </c>
      <c r="AU107" s="255" t="s">
        <v>76</v>
      </c>
      <c r="AV107" s="14" t="s">
        <v>78</v>
      </c>
      <c r="AW107" s="14" t="s">
        <v>31</v>
      </c>
      <c r="AX107" s="14" t="s">
        <v>69</v>
      </c>
      <c r="AY107" s="255" t="s">
        <v>193</v>
      </c>
    </row>
    <row r="108" s="14" customFormat="1">
      <c r="A108" s="14"/>
      <c r="B108" s="245"/>
      <c r="C108" s="246"/>
      <c r="D108" s="228" t="s">
        <v>206</v>
      </c>
      <c r="E108" s="247" t="s">
        <v>19</v>
      </c>
      <c r="F108" s="248" t="s">
        <v>9124</v>
      </c>
      <c r="G108" s="246"/>
      <c r="H108" s="249">
        <v>58.079999999999998</v>
      </c>
      <c r="I108" s="250"/>
      <c r="J108" s="246"/>
      <c r="K108" s="246"/>
      <c r="L108" s="251"/>
      <c r="M108" s="252"/>
      <c r="N108" s="253"/>
      <c r="O108" s="253"/>
      <c r="P108" s="253"/>
      <c r="Q108" s="253"/>
      <c r="R108" s="253"/>
      <c r="S108" s="253"/>
      <c r="T108" s="254"/>
      <c r="U108" s="14"/>
      <c r="V108" s="14"/>
      <c r="W108" s="14"/>
      <c r="X108" s="14"/>
      <c r="Y108" s="14"/>
      <c r="Z108" s="14"/>
      <c r="AA108" s="14"/>
      <c r="AB108" s="14"/>
      <c r="AC108" s="14"/>
      <c r="AD108" s="14"/>
      <c r="AE108" s="14"/>
      <c r="AT108" s="255" t="s">
        <v>206</v>
      </c>
      <c r="AU108" s="255" t="s">
        <v>76</v>
      </c>
      <c r="AV108" s="14" t="s">
        <v>78</v>
      </c>
      <c r="AW108" s="14" t="s">
        <v>31</v>
      </c>
      <c r="AX108" s="14" t="s">
        <v>69</v>
      </c>
      <c r="AY108" s="255" t="s">
        <v>193</v>
      </c>
    </row>
    <row r="109" s="14" customFormat="1">
      <c r="A109" s="14"/>
      <c r="B109" s="245"/>
      <c r="C109" s="246"/>
      <c r="D109" s="228" t="s">
        <v>206</v>
      </c>
      <c r="E109" s="247" t="s">
        <v>19</v>
      </c>
      <c r="F109" s="248" t="s">
        <v>9125</v>
      </c>
      <c r="G109" s="246"/>
      <c r="H109" s="249">
        <v>2.024</v>
      </c>
      <c r="I109" s="250"/>
      <c r="J109" s="246"/>
      <c r="K109" s="246"/>
      <c r="L109" s="251"/>
      <c r="M109" s="252"/>
      <c r="N109" s="253"/>
      <c r="O109" s="253"/>
      <c r="P109" s="253"/>
      <c r="Q109" s="253"/>
      <c r="R109" s="253"/>
      <c r="S109" s="253"/>
      <c r="T109" s="254"/>
      <c r="U109" s="14"/>
      <c r="V109" s="14"/>
      <c r="W109" s="14"/>
      <c r="X109" s="14"/>
      <c r="Y109" s="14"/>
      <c r="Z109" s="14"/>
      <c r="AA109" s="14"/>
      <c r="AB109" s="14"/>
      <c r="AC109" s="14"/>
      <c r="AD109" s="14"/>
      <c r="AE109" s="14"/>
      <c r="AT109" s="255" t="s">
        <v>206</v>
      </c>
      <c r="AU109" s="255" t="s">
        <v>76</v>
      </c>
      <c r="AV109" s="14" t="s">
        <v>78</v>
      </c>
      <c r="AW109" s="14" t="s">
        <v>31</v>
      </c>
      <c r="AX109" s="14" t="s">
        <v>69</v>
      </c>
      <c r="AY109" s="255" t="s">
        <v>193</v>
      </c>
    </row>
    <row r="110" s="14" customFormat="1">
      <c r="A110" s="14"/>
      <c r="B110" s="245"/>
      <c r="C110" s="246"/>
      <c r="D110" s="228" t="s">
        <v>206</v>
      </c>
      <c r="E110" s="247" t="s">
        <v>19</v>
      </c>
      <c r="F110" s="248" t="s">
        <v>9126</v>
      </c>
      <c r="G110" s="246"/>
      <c r="H110" s="249">
        <v>2.6880000000000002</v>
      </c>
      <c r="I110" s="250"/>
      <c r="J110" s="246"/>
      <c r="K110" s="246"/>
      <c r="L110" s="251"/>
      <c r="M110" s="252"/>
      <c r="N110" s="253"/>
      <c r="O110" s="253"/>
      <c r="P110" s="253"/>
      <c r="Q110" s="253"/>
      <c r="R110" s="253"/>
      <c r="S110" s="253"/>
      <c r="T110" s="254"/>
      <c r="U110" s="14"/>
      <c r="V110" s="14"/>
      <c r="W110" s="14"/>
      <c r="X110" s="14"/>
      <c r="Y110" s="14"/>
      <c r="Z110" s="14"/>
      <c r="AA110" s="14"/>
      <c r="AB110" s="14"/>
      <c r="AC110" s="14"/>
      <c r="AD110" s="14"/>
      <c r="AE110" s="14"/>
      <c r="AT110" s="255" t="s">
        <v>206</v>
      </c>
      <c r="AU110" s="255" t="s">
        <v>76</v>
      </c>
      <c r="AV110" s="14" t="s">
        <v>78</v>
      </c>
      <c r="AW110" s="14" t="s">
        <v>31</v>
      </c>
      <c r="AX110" s="14" t="s">
        <v>69</v>
      </c>
      <c r="AY110" s="255" t="s">
        <v>193</v>
      </c>
    </row>
    <row r="111" s="14" customFormat="1">
      <c r="A111" s="14"/>
      <c r="B111" s="245"/>
      <c r="C111" s="246"/>
      <c r="D111" s="228" t="s">
        <v>206</v>
      </c>
      <c r="E111" s="247" t="s">
        <v>19</v>
      </c>
      <c r="F111" s="248" t="s">
        <v>9127</v>
      </c>
      <c r="G111" s="246"/>
      <c r="H111" s="249">
        <v>2.496</v>
      </c>
      <c r="I111" s="250"/>
      <c r="J111" s="246"/>
      <c r="K111" s="246"/>
      <c r="L111" s="251"/>
      <c r="M111" s="252"/>
      <c r="N111" s="253"/>
      <c r="O111" s="253"/>
      <c r="P111" s="253"/>
      <c r="Q111" s="253"/>
      <c r="R111" s="253"/>
      <c r="S111" s="253"/>
      <c r="T111" s="254"/>
      <c r="U111" s="14"/>
      <c r="V111" s="14"/>
      <c r="W111" s="14"/>
      <c r="X111" s="14"/>
      <c r="Y111" s="14"/>
      <c r="Z111" s="14"/>
      <c r="AA111" s="14"/>
      <c r="AB111" s="14"/>
      <c r="AC111" s="14"/>
      <c r="AD111" s="14"/>
      <c r="AE111" s="14"/>
      <c r="AT111" s="255" t="s">
        <v>206</v>
      </c>
      <c r="AU111" s="255" t="s">
        <v>76</v>
      </c>
      <c r="AV111" s="14" t="s">
        <v>78</v>
      </c>
      <c r="AW111" s="14" t="s">
        <v>31</v>
      </c>
      <c r="AX111" s="14" t="s">
        <v>69</v>
      </c>
      <c r="AY111" s="255" t="s">
        <v>193</v>
      </c>
    </row>
    <row r="112" s="15" customFormat="1">
      <c r="A112" s="15"/>
      <c r="B112" s="256"/>
      <c r="C112" s="257"/>
      <c r="D112" s="228" t="s">
        <v>206</v>
      </c>
      <c r="E112" s="258" t="s">
        <v>19</v>
      </c>
      <c r="F112" s="259" t="s">
        <v>218</v>
      </c>
      <c r="G112" s="257"/>
      <c r="H112" s="260">
        <v>72.731999999999999</v>
      </c>
      <c r="I112" s="261"/>
      <c r="J112" s="257"/>
      <c r="K112" s="257"/>
      <c r="L112" s="262"/>
      <c r="M112" s="263"/>
      <c r="N112" s="264"/>
      <c r="O112" s="264"/>
      <c r="P112" s="264"/>
      <c r="Q112" s="264"/>
      <c r="R112" s="264"/>
      <c r="S112" s="264"/>
      <c r="T112" s="265"/>
      <c r="U112" s="15"/>
      <c r="V112" s="15"/>
      <c r="W112" s="15"/>
      <c r="X112" s="15"/>
      <c r="Y112" s="15"/>
      <c r="Z112" s="15"/>
      <c r="AA112" s="15"/>
      <c r="AB112" s="15"/>
      <c r="AC112" s="15"/>
      <c r="AD112" s="15"/>
      <c r="AE112" s="15"/>
      <c r="AT112" s="266" t="s">
        <v>206</v>
      </c>
      <c r="AU112" s="266" t="s">
        <v>76</v>
      </c>
      <c r="AV112" s="15" t="s">
        <v>200</v>
      </c>
      <c r="AW112" s="15" t="s">
        <v>31</v>
      </c>
      <c r="AX112" s="15" t="s">
        <v>76</v>
      </c>
      <c r="AY112" s="266" t="s">
        <v>193</v>
      </c>
    </row>
    <row r="113" s="2" customFormat="1" ht="16.5" customHeight="1">
      <c r="A113" s="41"/>
      <c r="B113" s="42"/>
      <c r="C113" s="215" t="s">
        <v>200</v>
      </c>
      <c r="D113" s="215" t="s">
        <v>195</v>
      </c>
      <c r="E113" s="216" t="s">
        <v>6204</v>
      </c>
      <c r="F113" s="217" t="s">
        <v>6205</v>
      </c>
      <c r="G113" s="218" t="s">
        <v>198</v>
      </c>
      <c r="H113" s="219">
        <v>36.366</v>
      </c>
      <c r="I113" s="220"/>
      <c r="J113" s="221">
        <f>ROUND(I113*H113,2)</f>
        <v>0</v>
      </c>
      <c r="K113" s="217" t="s">
        <v>19</v>
      </c>
      <c r="L113" s="47"/>
      <c r="M113" s="222" t="s">
        <v>19</v>
      </c>
      <c r="N113" s="223" t="s">
        <v>40</v>
      </c>
      <c r="O113" s="87"/>
      <c r="P113" s="224">
        <f>O113*H113</f>
        <v>0</v>
      </c>
      <c r="Q113" s="224">
        <v>0</v>
      </c>
      <c r="R113" s="224">
        <f>Q113*H113</f>
        <v>0</v>
      </c>
      <c r="S113" s="224">
        <v>0</v>
      </c>
      <c r="T113" s="225">
        <f>S113*H113</f>
        <v>0</v>
      </c>
      <c r="U113" s="41"/>
      <c r="V113" s="41"/>
      <c r="W113" s="41"/>
      <c r="X113" s="41"/>
      <c r="Y113" s="41"/>
      <c r="Z113" s="41"/>
      <c r="AA113" s="41"/>
      <c r="AB113" s="41"/>
      <c r="AC113" s="41"/>
      <c r="AD113" s="41"/>
      <c r="AE113" s="41"/>
      <c r="AR113" s="226" t="s">
        <v>200</v>
      </c>
      <c r="AT113" s="226" t="s">
        <v>195</v>
      </c>
      <c r="AU113" s="226" t="s">
        <v>76</v>
      </c>
      <c r="AY113" s="20" t="s">
        <v>193</v>
      </c>
      <c r="BE113" s="227">
        <f>IF(N113="základní",J113,0)</f>
        <v>0</v>
      </c>
      <c r="BF113" s="227">
        <f>IF(N113="snížená",J113,0)</f>
        <v>0</v>
      </c>
      <c r="BG113" s="227">
        <f>IF(N113="zákl. přenesená",J113,0)</f>
        <v>0</v>
      </c>
      <c r="BH113" s="227">
        <f>IF(N113="sníž. přenesená",J113,0)</f>
        <v>0</v>
      </c>
      <c r="BI113" s="227">
        <f>IF(N113="nulová",J113,0)</f>
        <v>0</v>
      </c>
      <c r="BJ113" s="20" t="s">
        <v>76</v>
      </c>
      <c r="BK113" s="227">
        <f>ROUND(I113*H113,2)</f>
        <v>0</v>
      </c>
      <c r="BL113" s="20" t="s">
        <v>200</v>
      </c>
      <c r="BM113" s="226" t="s">
        <v>265</v>
      </c>
    </row>
    <row r="114" s="2" customFormat="1">
      <c r="A114" s="41"/>
      <c r="B114" s="42"/>
      <c r="C114" s="43"/>
      <c r="D114" s="228" t="s">
        <v>202</v>
      </c>
      <c r="E114" s="43"/>
      <c r="F114" s="229" t="s">
        <v>6205</v>
      </c>
      <c r="G114" s="43"/>
      <c r="H114" s="43"/>
      <c r="I114" s="230"/>
      <c r="J114" s="43"/>
      <c r="K114" s="43"/>
      <c r="L114" s="47"/>
      <c r="M114" s="231"/>
      <c r="N114" s="232"/>
      <c r="O114" s="87"/>
      <c r="P114" s="87"/>
      <c r="Q114" s="87"/>
      <c r="R114" s="87"/>
      <c r="S114" s="87"/>
      <c r="T114" s="88"/>
      <c r="U114" s="41"/>
      <c r="V114" s="41"/>
      <c r="W114" s="41"/>
      <c r="X114" s="41"/>
      <c r="Y114" s="41"/>
      <c r="Z114" s="41"/>
      <c r="AA114" s="41"/>
      <c r="AB114" s="41"/>
      <c r="AC114" s="41"/>
      <c r="AD114" s="41"/>
      <c r="AE114" s="41"/>
      <c r="AT114" s="20" t="s">
        <v>202</v>
      </c>
      <c r="AU114" s="20" t="s">
        <v>76</v>
      </c>
    </row>
    <row r="115" s="2" customFormat="1">
      <c r="A115" s="41"/>
      <c r="B115" s="42"/>
      <c r="C115" s="43"/>
      <c r="D115" s="228" t="s">
        <v>1221</v>
      </c>
      <c r="E115" s="43"/>
      <c r="F115" s="270" t="s">
        <v>6203</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1221</v>
      </c>
      <c r="AU115" s="20" t="s">
        <v>76</v>
      </c>
    </row>
    <row r="116" s="13" customFormat="1">
      <c r="A116" s="13"/>
      <c r="B116" s="235"/>
      <c r="C116" s="236"/>
      <c r="D116" s="228" t="s">
        <v>206</v>
      </c>
      <c r="E116" s="237" t="s">
        <v>19</v>
      </c>
      <c r="F116" s="238" t="s">
        <v>8954</v>
      </c>
      <c r="G116" s="236"/>
      <c r="H116" s="237" t="s">
        <v>19</v>
      </c>
      <c r="I116" s="239"/>
      <c r="J116" s="236"/>
      <c r="K116" s="236"/>
      <c r="L116" s="240"/>
      <c r="M116" s="241"/>
      <c r="N116" s="242"/>
      <c r="O116" s="242"/>
      <c r="P116" s="242"/>
      <c r="Q116" s="242"/>
      <c r="R116" s="242"/>
      <c r="S116" s="242"/>
      <c r="T116" s="243"/>
      <c r="U116" s="13"/>
      <c r="V116" s="13"/>
      <c r="W116" s="13"/>
      <c r="X116" s="13"/>
      <c r="Y116" s="13"/>
      <c r="Z116" s="13"/>
      <c r="AA116" s="13"/>
      <c r="AB116" s="13"/>
      <c r="AC116" s="13"/>
      <c r="AD116" s="13"/>
      <c r="AE116" s="13"/>
      <c r="AT116" s="244" t="s">
        <v>206</v>
      </c>
      <c r="AU116" s="244" t="s">
        <v>76</v>
      </c>
      <c r="AV116" s="13" t="s">
        <v>76</v>
      </c>
      <c r="AW116" s="13" t="s">
        <v>31</v>
      </c>
      <c r="AX116" s="13" t="s">
        <v>69</v>
      </c>
      <c r="AY116" s="244" t="s">
        <v>193</v>
      </c>
    </row>
    <row r="117" s="14" customFormat="1">
      <c r="A117" s="14"/>
      <c r="B117" s="245"/>
      <c r="C117" s="246"/>
      <c r="D117" s="228" t="s">
        <v>206</v>
      </c>
      <c r="E117" s="247" t="s">
        <v>19</v>
      </c>
      <c r="F117" s="248" t="s">
        <v>9128</v>
      </c>
      <c r="G117" s="246"/>
      <c r="H117" s="249">
        <v>36.366</v>
      </c>
      <c r="I117" s="250"/>
      <c r="J117" s="246"/>
      <c r="K117" s="246"/>
      <c r="L117" s="251"/>
      <c r="M117" s="252"/>
      <c r="N117" s="253"/>
      <c r="O117" s="253"/>
      <c r="P117" s="253"/>
      <c r="Q117" s="253"/>
      <c r="R117" s="253"/>
      <c r="S117" s="253"/>
      <c r="T117" s="254"/>
      <c r="U117" s="14"/>
      <c r="V117" s="14"/>
      <c r="W117" s="14"/>
      <c r="X117" s="14"/>
      <c r="Y117" s="14"/>
      <c r="Z117" s="14"/>
      <c r="AA117" s="14"/>
      <c r="AB117" s="14"/>
      <c r="AC117" s="14"/>
      <c r="AD117" s="14"/>
      <c r="AE117" s="14"/>
      <c r="AT117" s="255" t="s">
        <v>206</v>
      </c>
      <c r="AU117" s="255" t="s">
        <v>76</v>
      </c>
      <c r="AV117" s="14" t="s">
        <v>78</v>
      </c>
      <c r="AW117" s="14" t="s">
        <v>31</v>
      </c>
      <c r="AX117" s="14" t="s">
        <v>69</v>
      </c>
      <c r="AY117" s="255" t="s">
        <v>193</v>
      </c>
    </row>
    <row r="118" s="15" customFormat="1">
      <c r="A118" s="15"/>
      <c r="B118" s="256"/>
      <c r="C118" s="257"/>
      <c r="D118" s="228" t="s">
        <v>206</v>
      </c>
      <c r="E118" s="258" t="s">
        <v>19</v>
      </c>
      <c r="F118" s="259" t="s">
        <v>218</v>
      </c>
      <c r="G118" s="257"/>
      <c r="H118" s="260">
        <v>36.366</v>
      </c>
      <c r="I118" s="261"/>
      <c r="J118" s="257"/>
      <c r="K118" s="257"/>
      <c r="L118" s="262"/>
      <c r="M118" s="263"/>
      <c r="N118" s="264"/>
      <c r="O118" s="264"/>
      <c r="P118" s="264"/>
      <c r="Q118" s="264"/>
      <c r="R118" s="264"/>
      <c r="S118" s="264"/>
      <c r="T118" s="265"/>
      <c r="U118" s="15"/>
      <c r="V118" s="15"/>
      <c r="W118" s="15"/>
      <c r="X118" s="15"/>
      <c r="Y118" s="15"/>
      <c r="Z118" s="15"/>
      <c r="AA118" s="15"/>
      <c r="AB118" s="15"/>
      <c r="AC118" s="15"/>
      <c r="AD118" s="15"/>
      <c r="AE118" s="15"/>
      <c r="AT118" s="266" t="s">
        <v>206</v>
      </c>
      <c r="AU118" s="266" t="s">
        <v>76</v>
      </c>
      <c r="AV118" s="15" t="s">
        <v>200</v>
      </c>
      <c r="AW118" s="15" t="s">
        <v>31</v>
      </c>
      <c r="AX118" s="15" t="s">
        <v>76</v>
      </c>
      <c r="AY118" s="266" t="s">
        <v>193</v>
      </c>
    </row>
    <row r="119" s="2" customFormat="1" ht="16.5" customHeight="1">
      <c r="A119" s="41"/>
      <c r="B119" s="42"/>
      <c r="C119" s="215" t="s">
        <v>245</v>
      </c>
      <c r="D119" s="215" t="s">
        <v>195</v>
      </c>
      <c r="E119" s="216" t="s">
        <v>8956</v>
      </c>
      <c r="F119" s="217" t="s">
        <v>8957</v>
      </c>
      <c r="G119" s="218" t="s">
        <v>258</v>
      </c>
      <c r="H119" s="219">
        <v>163.22</v>
      </c>
      <c r="I119" s="220"/>
      <c r="J119" s="221">
        <f>ROUND(I119*H119,2)</f>
        <v>0</v>
      </c>
      <c r="K119" s="217" t="s">
        <v>19</v>
      </c>
      <c r="L119" s="47"/>
      <c r="M119" s="222" t="s">
        <v>19</v>
      </c>
      <c r="N119" s="223" t="s">
        <v>40</v>
      </c>
      <c r="O119" s="87"/>
      <c r="P119" s="224">
        <f>O119*H119</f>
        <v>0</v>
      </c>
      <c r="Q119" s="224">
        <v>0</v>
      </c>
      <c r="R119" s="224">
        <f>Q119*H119</f>
        <v>0</v>
      </c>
      <c r="S119" s="224">
        <v>0</v>
      </c>
      <c r="T119" s="225">
        <f>S119*H119</f>
        <v>0</v>
      </c>
      <c r="U119" s="41"/>
      <c r="V119" s="41"/>
      <c r="W119" s="41"/>
      <c r="X119" s="41"/>
      <c r="Y119" s="41"/>
      <c r="Z119" s="41"/>
      <c r="AA119" s="41"/>
      <c r="AB119" s="41"/>
      <c r="AC119" s="41"/>
      <c r="AD119" s="41"/>
      <c r="AE119" s="41"/>
      <c r="AR119" s="226" t="s">
        <v>200</v>
      </c>
      <c r="AT119" s="226" t="s">
        <v>195</v>
      </c>
      <c r="AU119" s="226" t="s">
        <v>76</v>
      </c>
      <c r="AY119" s="20" t="s">
        <v>193</v>
      </c>
      <c r="BE119" s="227">
        <f>IF(N119="základní",J119,0)</f>
        <v>0</v>
      </c>
      <c r="BF119" s="227">
        <f>IF(N119="snížená",J119,0)</f>
        <v>0</v>
      </c>
      <c r="BG119" s="227">
        <f>IF(N119="zákl. přenesená",J119,0)</f>
        <v>0</v>
      </c>
      <c r="BH119" s="227">
        <f>IF(N119="sníž. přenesená",J119,0)</f>
        <v>0</v>
      </c>
      <c r="BI119" s="227">
        <f>IF(N119="nulová",J119,0)</f>
        <v>0</v>
      </c>
      <c r="BJ119" s="20" t="s">
        <v>76</v>
      </c>
      <c r="BK119" s="227">
        <f>ROUND(I119*H119,2)</f>
        <v>0</v>
      </c>
      <c r="BL119" s="20" t="s">
        <v>200</v>
      </c>
      <c r="BM119" s="226" t="s">
        <v>281</v>
      </c>
    </row>
    <row r="120" s="2" customFormat="1">
      <c r="A120" s="41"/>
      <c r="B120" s="42"/>
      <c r="C120" s="43"/>
      <c r="D120" s="228" t="s">
        <v>202</v>
      </c>
      <c r="E120" s="43"/>
      <c r="F120" s="229" t="s">
        <v>8958</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202</v>
      </c>
      <c r="AU120" s="20" t="s">
        <v>76</v>
      </c>
    </row>
    <row r="121" s="2" customFormat="1">
      <c r="A121" s="41"/>
      <c r="B121" s="42"/>
      <c r="C121" s="43"/>
      <c r="D121" s="228" t="s">
        <v>1221</v>
      </c>
      <c r="E121" s="43"/>
      <c r="F121" s="270" t="s">
        <v>8959</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1221</v>
      </c>
      <c r="AU121" s="20" t="s">
        <v>76</v>
      </c>
    </row>
    <row r="122" s="14" customFormat="1">
      <c r="A122" s="14"/>
      <c r="B122" s="245"/>
      <c r="C122" s="246"/>
      <c r="D122" s="228" t="s">
        <v>206</v>
      </c>
      <c r="E122" s="247" t="s">
        <v>19</v>
      </c>
      <c r="F122" s="248" t="s">
        <v>9129</v>
      </c>
      <c r="G122" s="246"/>
      <c r="H122" s="249">
        <v>145.19999999999999</v>
      </c>
      <c r="I122" s="250"/>
      <c r="J122" s="246"/>
      <c r="K122" s="246"/>
      <c r="L122" s="251"/>
      <c r="M122" s="252"/>
      <c r="N122" s="253"/>
      <c r="O122" s="253"/>
      <c r="P122" s="253"/>
      <c r="Q122" s="253"/>
      <c r="R122" s="253"/>
      <c r="S122" s="253"/>
      <c r="T122" s="254"/>
      <c r="U122" s="14"/>
      <c r="V122" s="14"/>
      <c r="W122" s="14"/>
      <c r="X122" s="14"/>
      <c r="Y122" s="14"/>
      <c r="Z122" s="14"/>
      <c r="AA122" s="14"/>
      <c r="AB122" s="14"/>
      <c r="AC122" s="14"/>
      <c r="AD122" s="14"/>
      <c r="AE122" s="14"/>
      <c r="AT122" s="255" t="s">
        <v>206</v>
      </c>
      <c r="AU122" s="255" t="s">
        <v>76</v>
      </c>
      <c r="AV122" s="14" t="s">
        <v>78</v>
      </c>
      <c r="AW122" s="14" t="s">
        <v>31</v>
      </c>
      <c r="AX122" s="14" t="s">
        <v>69</v>
      </c>
      <c r="AY122" s="255" t="s">
        <v>193</v>
      </c>
    </row>
    <row r="123" s="14" customFormat="1">
      <c r="A123" s="14"/>
      <c r="B123" s="245"/>
      <c r="C123" s="246"/>
      <c r="D123" s="228" t="s">
        <v>206</v>
      </c>
      <c r="E123" s="247" t="s">
        <v>19</v>
      </c>
      <c r="F123" s="248" t="s">
        <v>9130</v>
      </c>
      <c r="G123" s="246"/>
      <c r="H123" s="249">
        <v>5.0599999999999996</v>
      </c>
      <c r="I123" s="250"/>
      <c r="J123" s="246"/>
      <c r="K123" s="246"/>
      <c r="L123" s="251"/>
      <c r="M123" s="252"/>
      <c r="N123" s="253"/>
      <c r="O123" s="253"/>
      <c r="P123" s="253"/>
      <c r="Q123" s="253"/>
      <c r="R123" s="253"/>
      <c r="S123" s="253"/>
      <c r="T123" s="254"/>
      <c r="U123" s="14"/>
      <c r="V123" s="14"/>
      <c r="W123" s="14"/>
      <c r="X123" s="14"/>
      <c r="Y123" s="14"/>
      <c r="Z123" s="14"/>
      <c r="AA123" s="14"/>
      <c r="AB123" s="14"/>
      <c r="AC123" s="14"/>
      <c r="AD123" s="14"/>
      <c r="AE123" s="14"/>
      <c r="AT123" s="255" t="s">
        <v>206</v>
      </c>
      <c r="AU123" s="255" t="s">
        <v>76</v>
      </c>
      <c r="AV123" s="14" t="s">
        <v>78</v>
      </c>
      <c r="AW123" s="14" t="s">
        <v>31</v>
      </c>
      <c r="AX123" s="14" t="s">
        <v>69</v>
      </c>
      <c r="AY123" s="255" t="s">
        <v>193</v>
      </c>
    </row>
    <row r="124" s="14" customFormat="1">
      <c r="A124" s="14"/>
      <c r="B124" s="245"/>
      <c r="C124" s="246"/>
      <c r="D124" s="228" t="s">
        <v>206</v>
      </c>
      <c r="E124" s="247" t="s">
        <v>19</v>
      </c>
      <c r="F124" s="248" t="s">
        <v>9131</v>
      </c>
      <c r="G124" s="246"/>
      <c r="H124" s="249">
        <v>6.7199999999999998</v>
      </c>
      <c r="I124" s="250"/>
      <c r="J124" s="246"/>
      <c r="K124" s="246"/>
      <c r="L124" s="251"/>
      <c r="M124" s="252"/>
      <c r="N124" s="253"/>
      <c r="O124" s="253"/>
      <c r="P124" s="253"/>
      <c r="Q124" s="253"/>
      <c r="R124" s="253"/>
      <c r="S124" s="253"/>
      <c r="T124" s="254"/>
      <c r="U124" s="14"/>
      <c r="V124" s="14"/>
      <c r="W124" s="14"/>
      <c r="X124" s="14"/>
      <c r="Y124" s="14"/>
      <c r="Z124" s="14"/>
      <c r="AA124" s="14"/>
      <c r="AB124" s="14"/>
      <c r="AC124" s="14"/>
      <c r="AD124" s="14"/>
      <c r="AE124" s="14"/>
      <c r="AT124" s="255" t="s">
        <v>206</v>
      </c>
      <c r="AU124" s="255" t="s">
        <v>76</v>
      </c>
      <c r="AV124" s="14" t="s">
        <v>78</v>
      </c>
      <c r="AW124" s="14" t="s">
        <v>31</v>
      </c>
      <c r="AX124" s="14" t="s">
        <v>69</v>
      </c>
      <c r="AY124" s="255" t="s">
        <v>193</v>
      </c>
    </row>
    <row r="125" s="14" customFormat="1">
      <c r="A125" s="14"/>
      <c r="B125" s="245"/>
      <c r="C125" s="246"/>
      <c r="D125" s="228" t="s">
        <v>206</v>
      </c>
      <c r="E125" s="247" t="s">
        <v>19</v>
      </c>
      <c r="F125" s="248" t="s">
        <v>9132</v>
      </c>
      <c r="G125" s="246"/>
      <c r="H125" s="249">
        <v>6.2400000000000002</v>
      </c>
      <c r="I125" s="250"/>
      <c r="J125" s="246"/>
      <c r="K125" s="246"/>
      <c r="L125" s="251"/>
      <c r="M125" s="252"/>
      <c r="N125" s="253"/>
      <c r="O125" s="253"/>
      <c r="P125" s="253"/>
      <c r="Q125" s="253"/>
      <c r="R125" s="253"/>
      <c r="S125" s="253"/>
      <c r="T125" s="254"/>
      <c r="U125" s="14"/>
      <c r="V125" s="14"/>
      <c r="W125" s="14"/>
      <c r="X125" s="14"/>
      <c r="Y125" s="14"/>
      <c r="Z125" s="14"/>
      <c r="AA125" s="14"/>
      <c r="AB125" s="14"/>
      <c r="AC125" s="14"/>
      <c r="AD125" s="14"/>
      <c r="AE125" s="14"/>
      <c r="AT125" s="255" t="s">
        <v>206</v>
      </c>
      <c r="AU125" s="255" t="s">
        <v>76</v>
      </c>
      <c r="AV125" s="14" t="s">
        <v>78</v>
      </c>
      <c r="AW125" s="14" t="s">
        <v>31</v>
      </c>
      <c r="AX125" s="14" t="s">
        <v>69</v>
      </c>
      <c r="AY125" s="255" t="s">
        <v>193</v>
      </c>
    </row>
    <row r="126" s="15" customFormat="1">
      <c r="A126" s="15"/>
      <c r="B126" s="256"/>
      <c r="C126" s="257"/>
      <c r="D126" s="228" t="s">
        <v>206</v>
      </c>
      <c r="E126" s="258" t="s">
        <v>19</v>
      </c>
      <c r="F126" s="259" t="s">
        <v>218</v>
      </c>
      <c r="G126" s="257"/>
      <c r="H126" s="260">
        <v>163.22</v>
      </c>
      <c r="I126" s="261"/>
      <c r="J126" s="257"/>
      <c r="K126" s="257"/>
      <c r="L126" s="262"/>
      <c r="M126" s="263"/>
      <c r="N126" s="264"/>
      <c r="O126" s="264"/>
      <c r="P126" s="264"/>
      <c r="Q126" s="264"/>
      <c r="R126" s="264"/>
      <c r="S126" s="264"/>
      <c r="T126" s="265"/>
      <c r="U126" s="15"/>
      <c r="V126" s="15"/>
      <c r="W126" s="15"/>
      <c r="X126" s="15"/>
      <c r="Y126" s="15"/>
      <c r="Z126" s="15"/>
      <c r="AA126" s="15"/>
      <c r="AB126" s="15"/>
      <c r="AC126" s="15"/>
      <c r="AD126" s="15"/>
      <c r="AE126" s="15"/>
      <c r="AT126" s="266" t="s">
        <v>206</v>
      </c>
      <c r="AU126" s="266" t="s">
        <v>76</v>
      </c>
      <c r="AV126" s="15" t="s">
        <v>200</v>
      </c>
      <c r="AW126" s="15" t="s">
        <v>31</v>
      </c>
      <c r="AX126" s="15" t="s">
        <v>76</v>
      </c>
      <c r="AY126" s="266" t="s">
        <v>193</v>
      </c>
    </row>
    <row r="127" s="2" customFormat="1" ht="16.5" customHeight="1">
      <c r="A127" s="41"/>
      <c r="B127" s="42"/>
      <c r="C127" s="215" t="s">
        <v>237</v>
      </c>
      <c r="D127" s="215" t="s">
        <v>195</v>
      </c>
      <c r="E127" s="216" t="s">
        <v>8961</v>
      </c>
      <c r="F127" s="217" t="s">
        <v>8962</v>
      </c>
      <c r="G127" s="218" t="s">
        <v>258</v>
      </c>
      <c r="H127" s="219">
        <v>163.22</v>
      </c>
      <c r="I127" s="220"/>
      <c r="J127" s="221">
        <f>ROUND(I127*H127,2)</f>
        <v>0</v>
      </c>
      <c r="K127" s="217" t="s">
        <v>19</v>
      </c>
      <c r="L127" s="47"/>
      <c r="M127" s="222" t="s">
        <v>19</v>
      </c>
      <c r="N127" s="223" t="s">
        <v>40</v>
      </c>
      <c r="O127" s="87"/>
      <c r="P127" s="224">
        <f>O127*H127</f>
        <v>0</v>
      </c>
      <c r="Q127" s="224">
        <v>0</v>
      </c>
      <c r="R127" s="224">
        <f>Q127*H127</f>
        <v>0</v>
      </c>
      <c r="S127" s="224">
        <v>0</v>
      </c>
      <c r="T127" s="225">
        <f>S127*H127</f>
        <v>0</v>
      </c>
      <c r="U127" s="41"/>
      <c r="V127" s="41"/>
      <c r="W127" s="41"/>
      <c r="X127" s="41"/>
      <c r="Y127" s="41"/>
      <c r="Z127" s="41"/>
      <c r="AA127" s="41"/>
      <c r="AB127" s="41"/>
      <c r="AC127" s="41"/>
      <c r="AD127" s="41"/>
      <c r="AE127" s="41"/>
      <c r="AR127" s="226" t="s">
        <v>200</v>
      </c>
      <c r="AT127" s="226" t="s">
        <v>195</v>
      </c>
      <c r="AU127" s="226" t="s">
        <v>76</v>
      </c>
      <c r="AY127" s="20" t="s">
        <v>193</v>
      </c>
      <c r="BE127" s="227">
        <f>IF(N127="základní",J127,0)</f>
        <v>0</v>
      </c>
      <c r="BF127" s="227">
        <f>IF(N127="snížená",J127,0)</f>
        <v>0</v>
      </c>
      <c r="BG127" s="227">
        <f>IF(N127="zákl. přenesená",J127,0)</f>
        <v>0</v>
      </c>
      <c r="BH127" s="227">
        <f>IF(N127="sníž. přenesená",J127,0)</f>
        <v>0</v>
      </c>
      <c r="BI127" s="227">
        <f>IF(N127="nulová",J127,0)</f>
        <v>0</v>
      </c>
      <c r="BJ127" s="20" t="s">
        <v>76</v>
      </c>
      <c r="BK127" s="227">
        <f>ROUND(I127*H127,2)</f>
        <v>0</v>
      </c>
      <c r="BL127" s="20" t="s">
        <v>200</v>
      </c>
      <c r="BM127" s="226" t="s">
        <v>8</v>
      </c>
    </row>
    <row r="128" s="2" customFormat="1">
      <c r="A128" s="41"/>
      <c r="B128" s="42"/>
      <c r="C128" s="43"/>
      <c r="D128" s="228" t="s">
        <v>202</v>
      </c>
      <c r="E128" s="43"/>
      <c r="F128" s="229" t="s">
        <v>8962</v>
      </c>
      <c r="G128" s="43"/>
      <c r="H128" s="43"/>
      <c r="I128" s="230"/>
      <c r="J128" s="43"/>
      <c r="K128" s="43"/>
      <c r="L128" s="47"/>
      <c r="M128" s="231"/>
      <c r="N128" s="232"/>
      <c r="O128" s="87"/>
      <c r="P128" s="87"/>
      <c r="Q128" s="87"/>
      <c r="R128" s="87"/>
      <c r="S128" s="87"/>
      <c r="T128" s="88"/>
      <c r="U128" s="41"/>
      <c r="V128" s="41"/>
      <c r="W128" s="41"/>
      <c r="X128" s="41"/>
      <c r="Y128" s="41"/>
      <c r="Z128" s="41"/>
      <c r="AA128" s="41"/>
      <c r="AB128" s="41"/>
      <c r="AC128" s="41"/>
      <c r="AD128" s="41"/>
      <c r="AE128" s="41"/>
      <c r="AT128" s="20" t="s">
        <v>202</v>
      </c>
      <c r="AU128" s="20" t="s">
        <v>76</v>
      </c>
    </row>
    <row r="129" s="2" customFormat="1">
      <c r="A129" s="41"/>
      <c r="B129" s="42"/>
      <c r="C129" s="43"/>
      <c r="D129" s="228" t="s">
        <v>1221</v>
      </c>
      <c r="E129" s="43"/>
      <c r="F129" s="270" t="s">
        <v>8963</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1221</v>
      </c>
      <c r="AU129" s="20" t="s">
        <v>76</v>
      </c>
    </row>
    <row r="130" s="2" customFormat="1" ht="16.5" customHeight="1">
      <c r="A130" s="41"/>
      <c r="B130" s="42"/>
      <c r="C130" s="215" t="s">
        <v>255</v>
      </c>
      <c r="D130" s="215" t="s">
        <v>195</v>
      </c>
      <c r="E130" s="216" t="s">
        <v>8964</v>
      </c>
      <c r="F130" s="217" t="s">
        <v>8965</v>
      </c>
      <c r="G130" s="218" t="s">
        <v>198</v>
      </c>
      <c r="H130" s="219">
        <v>72.731999999999999</v>
      </c>
      <c r="I130" s="220"/>
      <c r="J130" s="221">
        <f>ROUND(I130*H130,2)</f>
        <v>0</v>
      </c>
      <c r="K130" s="217" t="s">
        <v>19</v>
      </c>
      <c r="L130" s="47"/>
      <c r="M130" s="222" t="s">
        <v>19</v>
      </c>
      <c r="N130" s="223" t="s">
        <v>40</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200</v>
      </c>
      <c r="AT130" s="226" t="s">
        <v>195</v>
      </c>
      <c r="AU130" s="226" t="s">
        <v>76</v>
      </c>
      <c r="AY130" s="20" t="s">
        <v>193</v>
      </c>
      <c r="BE130" s="227">
        <f>IF(N130="základní",J130,0)</f>
        <v>0</v>
      </c>
      <c r="BF130" s="227">
        <f>IF(N130="snížená",J130,0)</f>
        <v>0</v>
      </c>
      <c r="BG130" s="227">
        <f>IF(N130="zákl. přenesená",J130,0)</f>
        <v>0</v>
      </c>
      <c r="BH130" s="227">
        <f>IF(N130="sníž. přenesená",J130,0)</f>
        <v>0</v>
      </c>
      <c r="BI130" s="227">
        <f>IF(N130="nulová",J130,0)</f>
        <v>0</v>
      </c>
      <c r="BJ130" s="20" t="s">
        <v>76</v>
      </c>
      <c r="BK130" s="227">
        <f>ROUND(I130*H130,2)</f>
        <v>0</v>
      </c>
      <c r="BL130" s="20" t="s">
        <v>200</v>
      </c>
      <c r="BM130" s="226" t="s">
        <v>323</v>
      </c>
    </row>
    <row r="131" s="2" customFormat="1">
      <c r="A131" s="41"/>
      <c r="B131" s="42"/>
      <c r="C131" s="43"/>
      <c r="D131" s="228" t="s">
        <v>202</v>
      </c>
      <c r="E131" s="43"/>
      <c r="F131" s="229" t="s">
        <v>8965</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202</v>
      </c>
      <c r="AU131" s="20" t="s">
        <v>76</v>
      </c>
    </row>
    <row r="132" s="2" customFormat="1">
      <c r="A132" s="41"/>
      <c r="B132" s="42"/>
      <c r="C132" s="43"/>
      <c r="D132" s="228" t="s">
        <v>1221</v>
      </c>
      <c r="E132" s="43"/>
      <c r="F132" s="270" t="s">
        <v>8966</v>
      </c>
      <c r="G132" s="43"/>
      <c r="H132" s="43"/>
      <c r="I132" s="230"/>
      <c r="J132" s="43"/>
      <c r="K132" s="43"/>
      <c r="L132" s="47"/>
      <c r="M132" s="231"/>
      <c r="N132" s="232"/>
      <c r="O132" s="87"/>
      <c r="P132" s="87"/>
      <c r="Q132" s="87"/>
      <c r="R132" s="87"/>
      <c r="S132" s="87"/>
      <c r="T132" s="88"/>
      <c r="U132" s="41"/>
      <c r="V132" s="41"/>
      <c r="W132" s="41"/>
      <c r="X132" s="41"/>
      <c r="Y132" s="41"/>
      <c r="Z132" s="41"/>
      <c r="AA132" s="41"/>
      <c r="AB132" s="41"/>
      <c r="AC132" s="41"/>
      <c r="AD132" s="41"/>
      <c r="AE132" s="41"/>
      <c r="AT132" s="20" t="s">
        <v>1221</v>
      </c>
      <c r="AU132" s="20" t="s">
        <v>76</v>
      </c>
    </row>
    <row r="133" s="2" customFormat="1" ht="16.5" customHeight="1">
      <c r="A133" s="41"/>
      <c r="B133" s="42"/>
      <c r="C133" s="215" t="s">
        <v>265</v>
      </c>
      <c r="D133" s="215" t="s">
        <v>195</v>
      </c>
      <c r="E133" s="216" t="s">
        <v>9022</v>
      </c>
      <c r="F133" s="217" t="s">
        <v>9023</v>
      </c>
      <c r="G133" s="218" t="s">
        <v>198</v>
      </c>
      <c r="H133" s="219">
        <v>18.059999999999999</v>
      </c>
      <c r="I133" s="220"/>
      <c r="J133" s="221">
        <f>ROUND(I133*H133,2)</f>
        <v>0</v>
      </c>
      <c r="K133" s="217" t="s">
        <v>19</v>
      </c>
      <c r="L133" s="47"/>
      <c r="M133" s="222" t="s">
        <v>19</v>
      </c>
      <c r="N133" s="223" t="s">
        <v>40</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200</v>
      </c>
      <c r="AT133" s="226" t="s">
        <v>195</v>
      </c>
      <c r="AU133" s="226" t="s">
        <v>76</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333</v>
      </c>
    </row>
    <row r="134" s="2" customFormat="1">
      <c r="A134" s="41"/>
      <c r="B134" s="42"/>
      <c r="C134" s="43"/>
      <c r="D134" s="228" t="s">
        <v>202</v>
      </c>
      <c r="E134" s="43"/>
      <c r="F134" s="229" t="s">
        <v>9023</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76</v>
      </c>
    </row>
    <row r="135" s="2" customFormat="1">
      <c r="A135" s="41"/>
      <c r="B135" s="42"/>
      <c r="C135" s="43"/>
      <c r="D135" s="228" t="s">
        <v>1221</v>
      </c>
      <c r="E135" s="43"/>
      <c r="F135" s="270" t="s">
        <v>8966</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1221</v>
      </c>
      <c r="AU135" s="20" t="s">
        <v>76</v>
      </c>
    </row>
    <row r="136" s="14" customFormat="1">
      <c r="A136" s="14"/>
      <c r="B136" s="245"/>
      <c r="C136" s="246"/>
      <c r="D136" s="228" t="s">
        <v>206</v>
      </c>
      <c r="E136" s="247" t="s">
        <v>19</v>
      </c>
      <c r="F136" s="248" t="s">
        <v>9133</v>
      </c>
      <c r="G136" s="246"/>
      <c r="H136" s="249">
        <v>18.059999999999999</v>
      </c>
      <c r="I136" s="250"/>
      <c r="J136" s="246"/>
      <c r="K136" s="246"/>
      <c r="L136" s="251"/>
      <c r="M136" s="252"/>
      <c r="N136" s="253"/>
      <c r="O136" s="253"/>
      <c r="P136" s="253"/>
      <c r="Q136" s="253"/>
      <c r="R136" s="253"/>
      <c r="S136" s="253"/>
      <c r="T136" s="254"/>
      <c r="U136" s="14"/>
      <c r="V136" s="14"/>
      <c r="W136" s="14"/>
      <c r="X136" s="14"/>
      <c r="Y136" s="14"/>
      <c r="Z136" s="14"/>
      <c r="AA136" s="14"/>
      <c r="AB136" s="14"/>
      <c r="AC136" s="14"/>
      <c r="AD136" s="14"/>
      <c r="AE136" s="14"/>
      <c r="AT136" s="255" t="s">
        <v>206</v>
      </c>
      <c r="AU136" s="255" t="s">
        <v>76</v>
      </c>
      <c r="AV136" s="14" t="s">
        <v>78</v>
      </c>
      <c r="AW136" s="14" t="s">
        <v>31</v>
      </c>
      <c r="AX136" s="14" t="s">
        <v>76</v>
      </c>
      <c r="AY136" s="255" t="s">
        <v>193</v>
      </c>
    </row>
    <row r="137" s="2" customFormat="1" ht="16.5" customHeight="1">
      <c r="A137" s="41"/>
      <c r="B137" s="42"/>
      <c r="C137" s="215" t="s">
        <v>272</v>
      </c>
      <c r="D137" s="215" t="s">
        <v>195</v>
      </c>
      <c r="E137" s="216" t="s">
        <v>6206</v>
      </c>
      <c r="F137" s="217" t="s">
        <v>6207</v>
      </c>
      <c r="G137" s="218" t="s">
        <v>198</v>
      </c>
      <c r="H137" s="219">
        <v>204.17099999999999</v>
      </c>
      <c r="I137" s="220"/>
      <c r="J137" s="221">
        <f>ROUND(I137*H137,2)</f>
        <v>0</v>
      </c>
      <c r="K137" s="217" t="s">
        <v>19</v>
      </c>
      <c r="L137" s="47"/>
      <c r="M137" s="222" t="s">
        <v>19</v>
      </c>
      <c r="N137" s="223" t="s">
        <v>40</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200</v>
      </c>
      <c r="AT137" s="226" t="s">
        <v>195</v>
      </c>
      <c r="AU137" s="226" t="s">
        <v>76</v>
      </c>
      <c r="AY137" s="20" t="s">
        <v>193</v>
      </c>
      <c r="BE137" s="227">
        <f>IF(N137="základní",J137,0)</f>
        <v>0</v>
      </c>
      <c r="BF137" s="227">
        <f>IF(N137="snížená",J137,0)</f>
        <v>0</v>
      </c>
      <c r="BG137" s="227">
        <f>IF(N137="zákl. přenesená",J137,0)</f>
        <v>0</v>
      </c>
      <c r="BH137" s="227">
        <f>IF(N137="sníž. přenesená",J137,0)</f>
        <v>0</v>
      </c>
      <c r="BI137" s="227">
        <f>IF(N137="nulová",J137,0)</f>
        <v>0</v>
      </c>
      <c r="BJ137" s="20" t="s">
        <v>76</v>
      </c>
      <c r="BK137" s="227">
        <f>ROUND(I137*H137,2)</f>
        <v>0</v>
      </c>
      <c r="BL137" s="20" t="s">
        <v>200</v>
      </c>
      <c r="BM137" s="226" t="s">
        <v>346</v>
      </c>
    </row>
    <row r="138" s="2" customFormat="1">
      <c r="A138" s="41"/>
      <c r="B138" s="42"/>
      <c r="C138" s="43"/>
      <c r="D138" s="228" t="s">
        <v>202</v>
      </c>
      <c r="E138" s="43"/>
      <c r="F138" s="229" t="s">
        <v>6208</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202</v>
      </c>
      <c r="AU138" s="20" t="s">
        <v>76</v>
      </c>
    </row>
    <row r="139" s="2" customFormat="1">
      <c r="A139" s="41"/>
      <c r="B139" s="42"/>
      <c r="C139" s="43"/>
      <c r="D139" s="228" t="s">
        <v>1221</v>
      </c>
      <c r="E139" s="43"/>
      <c r="F139" s="270" t="s">
        <v>6209</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1221</v>
      </c>
      <c r="AU139" s="20" t="s">
        <v>76</v>
      </c>
    </row>
    <row r="140" s="14" customFormat="1">
      <c r="A140" s="14"/>
      <c r="B140" s="245"/>
      <c r="C140" s="246"/>
      <c r="D140" s="228" t="s">
        <v>206</v>
      </c>
      <c r="E140" s="247" t="s">
        <v>19</v>
      </c>
      <c r="F140" s="248" t="s">
        <v>9134</v>
      </c>
      <c r="G140" s="246"/>
      <c r="H140" s="249">
        <v>204.17099999999999</v>
      </c>
      <c r="I140" s="250"/>
      <c r="J140" s="246"/>
      <c r="K140" s="246"/>
      <c r="L140" s="251"/>
      <c r="M140" s="252"/>
      <c r="N140" s="253"/>
      <c r="O140" s="253"/>
      <c r="P140" s="253"/>
      <c r="Q140" s="253"/>
      <c r="R140" s="253"/>
      <c r="S140" s="253"/>
      <c r="T140" s="254"/>
      <c r="U140" s="14"/>
      <c r="V140" s="14"/>
      <c r="W140" s="14"/>
      <c r="X140" s="14"/>
      <c r="Y140" s="14"/>
      <c r="Z140" s="14"/>
      <c r="AA140" s="14"/>
      <c r="AB140" s="14"/>
      <c r="AC140" s="14"/>
      <c r="AD140" s="14"/>
      <c r="AE140" s="14"/>
      <c r="AT140" s="255" t="s">
        <v>206</v>
      </c>
      <c r="AU140" s="255" t="s">
        <v>76</v>
      </c>
      <c r="AV140" s="14" t="s">
        <v>78</v>
      </c>
      <c r="AW140" s="14" t="s">
        <v>31</v>
      </c>
      <c r="AX140" s="14" t="s">
        <v>76</v>
      </c>
      <c r="AY140" s="255" t="s">
        <v>193</v>
      </c>
    </row>
    <row r="141" s="2" customFormat="1" ht="24.15" customHeight="1">
      <c r="A141" s="41"/>
      <c r="B141" s="42"/>
      <c r="C141" s="215" t="s">
        <v>281</v>
      </c>
      <c r="D141" s="215" t="s">
        <v>195</v>
      </c>
      <c r="E141" s="216" t="s">
        <v>6210</v>
      </c>
      <c r="F141" s="217" t="s">
        <v>6211</v>
      </c>
      <c r="G141" s="218" t="s">
        <v>198</v>
      </c>
      <c r="H141" s="219">
        <v>3062.5650000000001</v>
      </c>
      <c r="I141" s="220"/>
      <c r="J141" s="221">
        <f>ROUND(I141*H141,2)</f>
        <v>0</v>
      </c>
      <c r="K141" s="217" t="s">
        <v>19</v>
      </c>
      <c r="L141" s="47"/>
      <c r="M141" s="222" t="s">
        <v>19</v>
      </c>
      <c r="N141" s="223" t="s">
        <v>40</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200</v>
      </c>
      <c r="AT141" s="226" t="s">
        <v>195</v>
      </c>
      <c r="AU141" s="226" t="s">
        <v>76</v>
      </c>
      <c r="AY141" s="20" t="s">
        <v>193</v>
      </c>
      <c r="BE141" s="227">
        <f>IF(N141="základní",J141,0)</f>
        <v>0</v>
      </c>
      <c r="BF141" s="227">
        <f>IF(N141="snížená",J141,0)</f>
        <v>0</v>
      </c>
      <c r="BG141" s="227">
        <f>IF(N141="zákl. přenesená",J141,0)</f>
        <v>0</v>
      </c>
      <c r="BH141" s="227">
        <f>IF(N141="sníž. přenesená",J141,0)</f>
        <v>0</v>
      </c>
      <c r="BI141" s="227">
        <f>IF(N141="nulová",J141,0)</f>
        <v>0</v>
      </c>
      <c r="BJ141" s="20" t="s">
        <v>76</v>
      </c>
      <c r="BK141" s="227">
        <f>ROUND(I141*H141,2)</f>
        <v>0</v>
      </c>
      <c r="BL141" s="20" t="s">
        <v>200</v>
      </c>
      <c r="BM141" s="226" t="s">
        <v>355</v>
      </c>
    </row>
    <row r="142" s="2" customFormat="1">
      <c r="A142" s="41"/>
      <c r="B142" s="42"/>
      <c r="C142" s="43"/>
      <c r="D142" s="228" t="s">
        <v>202</v>
      </c>
      <c r="E142" s="43"/>
      <c r="F142" s="229" t="s">
        <v>6212</v>
      </c>
      <c r="G142" s="43"/>
      <c r="H142" s="43"/>
      <c r="I142" s="230"/>
      <c r="J142" s="43"/>
      <c r="K142" s="43"/>
      <c r="L142" s="47"/>
      <c r="M142" s="231"/>
      <c r="N142" s="232"/>
      <c r="O142" s="87"/>
      <c r="P142" s="87"/>
      <c r="Q142" s="87"/>
      <c r="R142" s="87"/>
      <c r="S142" s="87"/>
      <c r="T142" s="88"/>
      <c r="U142" s="41"/>
      <c r="V142" s="41"/>
      <c r="W142" s="41"/>
      <c r="X142" s="41"/>
      <c r="Y142" s="41"/>
      <c r="Z142" s="41"/>
      <c r="AA142" s="41"/>
      <c r="AB142" s="41"/>
      <c r="AC142" s="41"/>
      <c r="AD142" s="41"/>
      <c r="AE142" s="41"/>
      <c r="AT142" s="20" t="s">
        <v>202</v>
      </c>
      <c r="AU142" s="20" t="s">
        <v>76</v>
      </c>
    </row>
    <row r="143" s="2" customFormat="1">
      <c r="A143" s="41"/>
      <c r="B143" s="42"/>
      <c r="C143" s="43"/>
      <c r="D143" s="228" t="s">
        <v>1221</v>
      </c>
      <c r="E143" s="43"/>
      <c r="F143" s="270" t="s">
        <v>6209</v>
      </c>
      <c r="G143" s="43"/>
      <c r="H143" s="43"/>
      <c r="I143" s="230"/>
      <c r="J143" s="43"/>
      <c r="K143" s="43"/>
      <c r="L143" s="47"/>
      <c r="M143" s="231"/>
      <c r="N143" s="232"/>
      <c r="O143" s="87"/>
      <c r="P143" s="87"/>
      <c r="Q143" s="87"/>
      <c r="R143" s="87"/>
      <c r="S143" s="87"/>
      <c r="T143" s="88"/>
      <c r="U143" s="41"/>
      <c r="V143" s="41"/>
      <c r="W143" s="41"/>
      <c r="X143" s="41"/>
      <c r="Y143" s="41"/>
      <c r="Z143" s="41"/>
      <c r="AA143" s="41"/>
      <c r="AB143" s="41"/>
      <c r="AC143" s="41"/>
      <c r="AD143" s="41"/>
      <c r="AE143" s="41"/>
      <c r="AT143" s="20" t="s">
        <v>1221</v>
      </c>
      <c r="AU143" s="20" t="s">
        <v>76</v>
      </c>
    </row>
    <row r="144" s="13" customFormat="1">
      <c r="A144" s="13"/>
      <c r="B144" s="235"/>
      <c r="C144" s="236"/>
      <c r="D144" s="228" t="s">
        <v>206</v>
      </c>
      <c r="E144" s="237" t="s">
        <v>19</v>
      </c>
      <c r="F144" s="238" t="s">
        <v>8969</v>
      </c>
      <c r="G144" s="236"/>
      <c r="H144" s="237" t="s">
        <v>19</v>
      </c>
      <c r="I144" s="239"/>
      <c r="J144" s="236"/>
      <c r="K144" s="236"/>
      <c r="L144" s="240"/>
      <c r="M144" s="241"/>
      <c r="N144" s="242"/>
      <c r="O144" s="242"/>
      <c r="P144" s="242"/>
      <c r="Q144" s="242"/>
      <c r="R144" s="242"/>
      <c r="S144" s="242"/>
      <c r="T144" s="243"/>
      <c r="U144" s="13"/>
      <c r="V144" s="13"/>
      <c r="W144" s="13"/>
      <c r="X144" s="13"/>
      <c r="Y144" s="13"/>
      <c r="Z144" s="13"/>
      <c r="AA144" s="13"/>
      <c r="AB144" s="13"/>
      <c r="AC144" s="13"/>
      <c r="AD144" s="13"/>
      <c r="AE144" s="13"/>
      <c r="AT144" s="244" t="s">
        <v>206</v>
      </c>
      <c r="AU144" s="244" t="s">
        <v>76</v>
      </c>
      <c r="AV144" s="13" t="s">
        <v>76</v>
      </c>
      <c r="AW144" s="13" t="s">
        <v>31</v>
      </c>
      <c r="AX144" s="13" t="s">
        <v>69</v>
      </c>
      <c r="AY144" s="244" t="s">
        <v>193</v>
      </c>
    </row>
    <row r="145" s="14" customFormat="1">
      <c r="A145" s="14"/>
      <c r="B145" s="245"/>
      <c r="C145" s="246"/>
      <c r="D145" s="228" t="s">
        <v>206</v>
      </c>
      <c r="E145" s="247" t="s">
        <v>19</v>
      </c>
      <c r="F145" s="248" t="s">
        <v>9135</v>
      </c>
      <c r="G145" s="246"/>
      <c r="H145" s="249">
        <v>3062.5650000000001</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206</v>
      </c>
      <c r="AU145" s="255" t="s">
        <v>76</v>
      </c>
      <c r="AV145" s="14" t="s">
        <v>78</v>
      </c>
      <c r="AW145" s="14" t="s">
        <v>31</v>
      </c>
      <c r="AX145" s="14" t="s">
        <v>76</v>
      </c>
      <c r="AY145" s="255" t="s">
        <v>193</v>
      </c>
    </row>
    <row r="146" s="2" customFormat="1" ht="21.75" customHeight="1">
      <c r="A146" s="41"/>
      <c r="B146" s="42"/>
      <c r="C146" s="215" t="s">
        <v>288</v>
      </c>
      <c r="D146" s="215" t="s">
        <v>195</v>
      </c>
      <c r="E146" s="216" t="s">
        <v>6213</v>
      </c>
      <c r="F146" s="217" t="s">
        <v>6214</v>
      </c>
      <c r="G146" s="218" t="s">
        <v>198</v>
      </c>
      <c r="H146" s="219">
        <v>204.17099999999999</v>
      </c>
      <c r="I146" s="220"/>
      <c r="J146" s="221">
        <f>ROUND(I146*H146,2)</f>
        <v>0</v>
      </c>
      <c r="K146" s="217" t="s">
        <v>19</v>
      </c>
      <c r="L146" s="47"/>
      <c r="M146" s="222" t="s">
        <v>19</v>
      </c>
      <c r="N146" s="223" t="s">
        <v>40</v>
      </c>
      <c r="O146" s="87"/>
      <c r="P146" s="224">
        <f>O146*H146</f>
        <v>0</v>
      </c>
      <c r="Q146" s="224">
        <v>0</v>
      </c>
      <c r="R146" s="224">
        <f>Q146*H146</f>
        <v>0</v>
      </c>
      <c r="S146" s="224">
        <v>0</v>
      </c>
      <c r="T146" s="225">
        <f>S146*H146</f>
        <v>0</v>
      </c>
      <c r="U146" s="41"/>
      <c r="V146" s="41"/>
      <c r="W146" s="41"/>
      <c r="X146" s="41"/>
      <c r="Y146" s="41"/>
      <c r="Z146" s="41"/>
      <c r="AA146" s="41"/>
      <c r="AB146" s="41"/>
      <c r="AC146" s="41"/>
      <c r="AD146" s="41"/>
      <c r="AE146" s="41"/>
      <c r="AR146" s="226" t="s">
        <v>200</v>
      </c>
      <c r="AT146" s="226" t="s">
        <v>195</v>
      </c>
      <c r="AU146" s="226" t="s">
        <v>76</v>
      </c>
      <c r="AY146" s="20" t="s">
        <v>193</v>
      </c>
      <c r="BE146" s="227">
        <f>IF(N146="základní",J146,0)</f>
        <v>0</v>
      </c>
      <c r="BF146" s="227">
        <f>IF(N146="snížená",J146,0)</f>
        <v>0</v>
      </c>
      <c r="BG146" s="227">
        <f>IF(N146="zákl. přenesená",J146,0)</f>
        <v>0</v>
      </c>
      <c r="BH146" s="227">
        <f>IF(N146="sníž. přenesená",J146,0)</f>
        <v>0</v>
      </c>
      <c r="BI146" s="227">
        <f>IF(N146="nulová",J146,0)</f>
        <v>0</v>
      </c>
      <c r="BJ146" s="20" t="s">
        <v>76</v>
      </c>
      <c r="BK146" s="227">
        <f>ROUND(I146*H146,2)</f>
        <v>0</v>
      </c>
      <c r="BL146" s="20" t="s">
        <v>200</v>
      </c>
      <c r="BM146" s="226" t="s">
        <v>369</v>
      </c>
    </row>
    <row r="147" s="2" customFormat="1">
      <c r="A147" s="41"/>
      <c r="B147" s="42"/>
      <c r="C147" s="43"/>
      <c r="D147" s="228" t="s">
        <v>202</v>
      </c>
      <c r="E147" s="43"/>
      <c r="F147" s="229" t="s">
        <v>6215</v>
      </c>
      <c r="G147" s="43"/>
      <c r="H147" s="43"/>
      <c r="I147" s="230"/>
      <c r="J147" s="43"/>
      <c r="K147" s="43"/>
      <c r="L147" s="47"/>
      <c r="M147" s="231"/>
      <c r="N147" s="232"/>
      <c r="O147" s="87"/>
      <c r="P147" s="87"/>
      <c r="Q147" s="87"/>
      <c r="R147" s="87"/>
      <c r="S147" s="87"/>
      <c r="T147" s="88"/>
      <c r="U147" s="41"/>
      <c r="V147" s="41"/>
      <c r="W147" s="41"/>
      <c r="X147" s="41"/>
      <c r="Y147" s="41"/>
      <c r="Z147" s="41"/>
      <c r="AA147" s="41"/>
      <c r="AB147" s="41"/>
      <c r="AC147" s="41"/>
      <c r="AD147" s="41"/>
      <c r="AE147" s="41"/>
      <c r="AT147" s="20" t="s">
        <v>202</v>
      </c>
      <c r="AU147" s="20" t="s">
        <v>76</v>
      </c>
    </row>
    <row r="148" s="2" customFormat="1" ht="21.75" customHeight="1">
      <c r="A148" s="41"/>
      <c r="B148" s="42"/>
      <c r="C148" s="215" t="s">
        <v>8</v>
      </c>
      <c r="D148" s="215" t="s">
        <v>195</v>
      </c>
      <c r="E148" s="216" t="s">
        <v>6216</v>
      </c>
      <c r="F148" s="217" t="s">
        <v>6217</v>
      </c>
      <c r="G148" s="218" t="s">
        <v>198</v>
      </c>
      <c r="H148" s="219">
        <v>204.17099999999999</v>
      </c>
      <c r="I148" s="220"/>
      <c r="J148" s="221">
        <f>ROUND(I148*H148,2)</f>
        <v>0</v>
      </c>
      <c r="K148" s="217" t="s">
        <v>19</v>
      </c>
      <c r="L148" s="47"/>
      <c r="M148" s="222" t="s">
        <v>19</v>
      </c>
      <c r="N148" s="223" t="s">
        <v>40</v>
      </c>
      <c r="O148" s="87"/>
      <c r="P148" s="224">
        <f>O148*H148</f>
        <v>0</v>
      </c>
      <c r="Q148" s="224">
        <v>0</v>
      </c>
      <c r="R148" s="224">
        <f>Q148*H148</f>
        <v>0</v>
      </c>
      <c r="S148" s="224">
        <v>0</v>
      </c>
      <c r="T148" s="225">
        <f>S148*H148</f>
        <v>0</v>
      </c>
      <c r="U148" s="41"/>
      <c r="V148" s="41"/>
      <c r="W148" s="41"/>
      <c r="X148" s="41"/>
      <c r="Y148" s="41"/>
      <c r="Z148" s="41"/>
      <c r="AA148" s="41"/>
      <c r="AB148" s="41"/>
      <c r="AC148" s="41"/>
      <c r="AD148" s="41"/>
      <c r="AE148" s="41"/>
      <c r="AR148" s="226" t="s">
        <v>200</v>
      </c>
      <c r="AT148" s="226" t="s">
        <v>195</v>
      </c>
      <c r="AU148" s="226" t="s">
        <v>76</v>
      </c>
      <c r="AY148" s="20" t="s">
        <v>193</v>
      </c>
      <c r="BE148" s="227">
        <f>IF(N148="základní",J148,0)</f>
        <v>0</v>
      </c>
      <c r="BF148" s="227">
        <f>IF(N148="snížená",J148,0)</f>
        <v>0</v>
      </c>
      <c r="BG148" s="227">
        <f>IF(N148="zákl. přenesená",J148,0)</f>
        <v>0</v>
      </c>
      <c r="BH148" s="227">
        <f>IF(N148="sníž. přenesená",J148,0)</f>
        <v>0</v>
      </c>
      <c r="BI148" s="227">
        <f>IF(N148="nulová",J148,0)</f>
        <v>0</v>
      </c>
      <c r="BJ148" s="20" t="s">
        <v>76</v>
      </c>
      <c r="BK148" s="227">
        <f>ROUND(I148*H148,2)</f>
        <v>0</v>
      </c>
      <c r="BL148" s="20" t="s">
        <v>200</v>
      </c>
      <c r="BM148" s="226" t="s">
        <v>397</v>
      </c>
    </row>
    <row r="149" s="2" customFormat="1">
      <c r="A149" s="41"/>
      <c r="B149" s="42"/>
      <c r="C149" s="43"/>
      <c r="D149" s="228" t="s">
        <v>202</v>
      </c>
      <c r="E149" s="43"/>
      <c r="F149" s="229" t="s">
        <v>6217</v>
      </c>
      <c r="G149" s="43"/>
      <c r="H149" s="43"/>
      <c r="I149" s="230"/>
      <c r="J149" s="43"/>
      <c r="K149" s="43"/>
      <c r="L149" s="47"/>
      <c r="M149" s="231"/>
      <c r="N149" s="232"/>
      <c r="O149" s="87"/>
      <c r="P149" s="87"/>
      <c r="Q149" s="87"/>
      <c r="R149" s="87"/>
      <c r="S149" s="87"/>
      <c r="T149" s="88"/>
      <c r="U149" s="41"/>
      <c r="V149" s="41"/>
      <c r="W149" s="41"/>
      <c r="X149" s="41"/>
      <c r="Y149" s="41"/>
      <c r="Z149" s="41"/>
      <c r="AA149" s="41"/>
      <c r="AB149" s="41"/>
      <c r="AC149" s="41"/>
      <c r="AD149" s="41"/>
      <c r="AE149" s="41"/>
      <c r="AT149" s="20" t="s">
        <v>202</v>
      </c>
      <c r="AU149" s="20" t="s">
        <v>76</v>
      </c>
    </row>
    <row r="150" s="2" customFormat="1" ht="16.5" customHeight="1">
      <c r="A150" s="41"/>
      <c r="B150" s="42"/>
      <c r="C150" s="215" t="s">
        <v>300</v>
      </c>
      <c r="D150" s="215" t="s">
        <v>195</v>
      </c>
      <c r="E150" s="216" t="s">
        <v>6218</v>
      </c>
      <c r="F150" s="217" t="s">
        <v>6219</v>
      </c>
      <c r="G150" s="218" t="s">
        <v>198</v>
      </c>
      <c r="H150" s="219">
        <v>107.40600000000001</v>
      </c>
      <c r="I150" s="220"/>
      <c r="J150" s="221">
        <f>ROUND(I150*H150,2)</f>
        <v>0</v>
      </c>
      <c r="K150" s="217" t="s">
        <v>19</v>
      </c>
      <c r="L150" s="47"/>
      <c r="M150" s="222" t="s">
        <v>19</v>
      </c>
      <c r="N150" s="223" t="s">
        <v>40</v>
      </c>
      <c r="O150" s="87"/>
      <c r="P150" s="224">
        <f>O150*H150</f>
        <v>0</v>
      </c>
      <c r="Q150" s="224">
        <v>0</v>
      </c>
      <c r="R150" s="224">
        <f>Q150*H150</f>
        <v>0</v>
      </c>
      <c r="S150" s="224">
        <v>0</v>
      </c>
      <c r="T150" s="225">
        <f>S150*H150</f>
        <v>0</v>
      </c>
      <c r="U150" s="41"/>
      <c r="V150" s="41"/>
      <c r="W150" s="41"/>
      <c r="X150" s="41"/>
      <c r="Y150" s="41"/>
      <c r="Z150" s="41"/>
      <c r="AA150" s="41"/>
      <c r="AB150" s="41"/>
      <c r="AC150" s="41"/>
      <c r="AD150" s="41"/>
      <c r="AE150" s="41"/>
      <c r="AR150" s="226" t="s">
        <v>200</v>
      </c>
      <c r="AT150" s="226" t="s">
        <v>195</v>
      </c>
      <c r="AU150" s="226" t="s">
        <v>76</v>
      </c>
      <c r="AY150" s="20" t="s">
        <v>193</v>
      </c>
      <c r="BE150" s="227">
        <f>IF(N150="základní",J150,0)</f>
        <v>0</v>
      </c>
      <c r="BF150" s="227">
        <f>IF(N150="snížená",J150,0)</f>
        <v>0</v>
      </c>
      <c r="BG150" s="227">
        <f>IF(N150="zákl. přenesená",J150,0)</f>
        <v>0</v>
      </c>
      <c r="BH150" s="227">
        <f>IF(N150="sníž. přenesená",J150,0)</f>
        <v>0</v>
      </c>
      <c r="BI150" s="227">
        <f>IF(N150="nulová",J150,0)</f>
        <v>0</v>
      </c>
      <c r="BJ150" s="20" t="s">
        <v>76</v>
      </c>
      <c r="BK150" s="227">
        <f>ROUND(I150*H150,2)</f>
        <v>0</v>
      </c>
      <c r="BL150" s="20" t="s">
        <v>200</v>
      </c>
      <c r="BM150" s="226" t="s">
        <v>413</v>
      </c>
    </row>
    <row r="151" s="2" customFormat="1">
      <c r="A151" s="41"/>
      <c r="B151" s="42"/>
      <c r="C151" s="43"/>
      <c r="D151" s="228" t="s">
        <v>202</v>
      </c>
      <c r="E151" s="43"/>
      <c r="F151" s="229" t="s">
        <v>6219</v>
      </c>
      <c r="G151" s="43"/>
      <c r="H151" s="43"/>
      <c r="I151" s="230"/>
      <c r="J151" s="43"/>
      <c r="K151" s="43"/>
      <c r="L151" s="47"/>
      <c r="M151" s="231"/>
      <c r="N151" s="232"/>
      <c r="O151" s="87"/>
      <c r="P151" s="87"/>
      <c r="Q151" s="87"/>
      <c r="R151" s="87"/>
      <c r="S151" s="87"/>
      <c r="T151" s="88"/>
      <c r="U151" s="41"/>
      <c r="V151" s="41"/>
      <c r="W151" s="41"/>
      <c r="X151" s="41"/>
      <c r="Y151" s="41"/>
      <c r="Z151" s="41"/>
      <c r="AA151" s="41"/>
      <c r="AB151" s="41"/>
      <c r="AC151" s="41"/>
      <c r="AD151" s="41"/>
      <c r="AE151" s="41"/>
      <c r="AT151" s="20" t="s">
        <v>202</v>
      </c>
      <c r="AU151" s="20" t="s">
        <v>76</v>
      </c>
    </row>
    <row r="152" s="2" customFormat="1">
      <c r="A152" s="41"/>
      <c r="B152" s="42"/>
      <c r="C152" s="43"/>
      <c r="D152" s="228" t="s">
        <v>1221</v>
      </c>
      <c r="E152" s="43"/>
      <c r="F152" s="270" t="s">
        <v>6220</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1221</v>
      </c>
      <c r="AU152" s="20" t="s">
        <v>76</v>
      </c>
    </row>
    <row r="153" s="14" customFormat="1">
      <c r="A153" s="14"/>
      <c r="B153" s="245"/>
      <c r="C153" s="246"/>
      <c r="D153" s="228" t="s">
        <v>206</v>
      </c>
      <c r="E153" s="247" t="s">
        <v>19</v>
      </c>
      <c r="F153" s="248" t="s">
        <v>9136</v>
      </c>
      <c r="G153" s="246"/>
      <c r="H153" s="249">
        <v>1.78</v>
      </c>
      <c r="I153" s="250"/>
      <c r="J153" s="246"/>
      <c r="K153" s="246"/>
      <c r="L153" s="251"/>
      <c r="M153" s="252"/>
      <c r="N153" s="253"/>
      <c r="O153" s="253"/>
      <c r="P153" s="253"/>
      <c r="Q153" s="253"/>
      <c r="R153" s="253"/>
      <c r="S153" s="253"/>
      <c r="T153" s="254"/>
      <c r="U153" s="14"/>
      <c r="V153" s="14"/>
      <c r="W153" s="14"/>
      <c r="X153" s="14"/>
      <c r="Y153" s="14"/>
      <c r="Z153" s="14"/>
      <c r="AA153" s="14"/>
      <c r="AB153" s="14"/>
      <c r="AC153" s="14"/>
      <c r="AD153" s="14"/>
      <c r="AE153" s="14"/>
      <c r="AT153" s="255" t="s">
        <v>206</v>
      </c>
      <c r="AU153" s="255" t="s">
        <v>76</v>
      </c>
      <c r="AV153" s="14" t="s">
        <v>78</v>
      </c>
      <c r="AW153" s="14" t="s">
        <v>31</v>
      </c>
      <c r="AX153" s="14" t="s">
        <v>69</v>
      </c>
      <c r="AY153" s="255" t="s">
        <v>193</v>
      </c>
    </row>
    <row r="154" s="14" customFormat="1">
      <c r="A154" s="14"/>
      <c r="B154" s="245"/>
      <c r="C154" s="246"/>
      <c r="D154" s="228" t="s">
        <v>206</v>
      </c>
      <c r="E154" s="247" t="s">
        <v>19</v>
      </c>
      <c r="F154" s="248" t="s">
        <v>9137</v>
      </c>
      <c r="G154" s="246"/>
      <c r="H154" s="249">
        <v>0.73599999999999999</v>
      </c>
      <c r="I154" s="250"/>
      <c r="J154" s="246"/>
      <c r="K154" s="246"/>
      <c r="L154" s="251"/>
      <c r="M154" s="252"/>
      <c r="N154" s="253"/>
      <c r="O154" s="253"/>
      <c r="P154" s="253"/>
      <c r="Q154" s="253"/>
      <c r="R154" s="253"/>
      <c r="S154" s="253"/>
      <c r="T154" s="254"/>
      <c r="U154" s="14"/>
      <c r="V154" s="14"/>
      <c r="W154" s="14"/>
      <c r="X154" s="14"/>
      <c r="Y154" s="14"/>
      <c r="Z154" s="14"/>
      <c r="AA154" s="14"/>
      <c r="AB154" s="14"/>
      <c r="AC154" s="14"/>
      <c r="AD154" s="14"/>
      <c r="AE154" s="14"/>
      <c r="AT154" s="255" t="s">
        <v>206</v>
      </c>
      <c r="AU154" s="255" t="s">
        <v>76</v>
      </c>
      <c r="AV154" s="14" t="s">
        <v>78</v>
      </c>
      <c r="AW154" s="14" t="s">
        <v>31</v>
      </c>
      <c r="AX154" s="14" t="s">
        <v>69</v>
      </c>
      <c r="AY154" s="255" t="s">
        <v>193</v>
      </c>
    </row>
    <row r="155" s="14" customFormat="1">
      <c r="A155" s="14"/>
      <c r="B155" s="245"/>
      <c r="C155" s="246"/>
      <c r="D155" s="228" t="s">
        <v>206</v>
      </c>
      <c r="E155" s="247" t="s">
        <v>19</v>
      </c>
      <c r="F155" s="248" t="s">
        <v>9138</v>
      </c>
      <c r="G155" s="246"/>
      <c r="H155" s="249">
        <v>29.039999999999999</v>
      </c>
      <c r="I155" s="250"/>
      <c r="J155" s="246"/>
      <c r="K155" s="246"/>
      <c r="L155" s="251"/>
      <c r="M155" s="252"/>
      <c r="N155" s="253"/>
      <c r="O155" s="253"/>
      <c r="P155" s="253"/>
      <c r="Q155" s="253"/>
      <c r="R155" s="253"/>
      <c r="S155" s="253"/>
      <c r="T155" s="254"/>
      <c r="U155" s="14"/>
      <c r="V155" s="14"/>
      <c r="W155" s="14"/>
      <c r="X155" s="14"/>
      <c r="Y155" s="14"/>
      <c r="Z155" s="14"/>
      <c r="AA155" s="14"/>
      <c r="AB155" s="14"/>
      <c r="AC155" s="14"/>
      <c r="AD155" s="14"/>
      <c r="AE155" s="14"/>
      <c r="AT155" s="255" t="s">
        <v>206</v>
      </c>
      <c r="AU155" s="255" t="s">
        <v>76</v>
      </c>
      <c r="AV155" s="14" t="s">
        <v>78</v>
      </c>
      <c r="AW155" s="14" t="s">
        <v>31</v>
      </c>
      <c r="AX155" s="14" t="s">
        <v>69</v>
      </c>
      <c r="AY155" s="255" t="s">
        <v>193</v>
      </c>
    </row>
    <row r="156" s="14" customFormat="1">
      <c r="A156" s="14"/>
      <c r="B156" s="245"/>
      <c r="C156" s="246"/>
      <c r="D156" s="228" t="s">
        <v>206</v>
      </c>
      <c r="E156" s="247" t="s">
        <v>19</v>
      </c>
      <c r="F156" s="248" t="s">
        <v>9139</v>
      </c>
      <c r="G156" s="246"/>
      <c r="H156" s="249">
        <v>1.0560000000000001</v>
      </c>
      <c r="I156" s="250"/>
      <c r="J156" s="246"/>
      <c r="K156" s="246"/>
      <c r="L156" s="251"/>
      <c r="M156" s="252"/>
      <c r="N156" s="253"/>
      <c r="O156" s="253"/>
      <c r="P156" s="253"/>
      <c r="Q156" s="253"/>
      <c r="R156" s="253"/>
      <c r="S156" s="253"/>
      <c r="T156" s="254"/>
      <c r="U156" s="14"/>
      <c r="V156" s="14"/>
      <c r="W156" s="14"/>
      <c r="X156" s="14"/>
      <c r="Y156" s="14"/>
      <c r="Z156" s="14"/>
      <c r="AA156" s="14"/>
      <c r="AB156" s="14"/>
      <c r="AC156" s="14"/>
      <c r="AD156" s="14"/>
      <c r="AE156" s="14"/>
      <c r="AT156" s="255" t="s">
        <v>206</v>
      </c>
      <c r="AU156" s="255" t="s">
        <v>76</v>
      </c>
      <c r="AV156" s="14" t="s">
        <v>78</v>
      </c>
      <c r="AW156" s="14" t="s">
        <v>31</v>
      </c>
      <c r="AX156" s="14" t="s">
        <v>69</v>
      </c>
      <c r="AY156" s="255" t="s">
        <v>193</v>
      </c>
    </row>
    <row r="157" s="14" customFormat="1">
      <c r="A157" s="14"/>
      <c r="B157" s="245"/>
      <c r="C157" s="246"/>
      <c r="D157" s="228" t="s">
        <v>206</v>
      </c>
      <c r="E157" s="247" t="s">
        <v>19</v>
      </c>
      <c r="F157" s="248" t="s">
        <v>9140</v>
      </c>
      <c r="G157" s="246"/>
      <c r="H157" s="249">
        <v>1.456</v>
      </c>
      <c r="I157" s="250"/>
      <c r="J157" s="246"/>
      <c r="K157" s="246"/>
      <c r="L157" s="251"/>
      <c r="M157" s="252"/>
      <c r="N157" s="253"/>
      <c r="O157" s="253"/>
      <c r="P157" s="253"/>
      <c r="Q157" s="253"/>
      <c r="R157" s="253"/>
      <c r="S157" s="253"/>
      <c r="T157" s="254"/>
      <c r="U157" s="14"/>
      <c r="V157" s="14"/>
      <c r="W157" s="14"/>
      <c r="X157" s="14"/>
      <c r="Y157" s="14"/>
      <c r="Z157" s="14"/>
      <c r="AA157" s="14"/>
      <c r="AB157" s="14"/>
      <c r="AC157" s="14"/>
      <c r="AD157" s="14"/>
      <c r="AE157" s="14"/>
      <c r="AT157" s="255" t="s">
        <v>206</v>
      </c>
      <c r="AU157" s="255" t="s">
        <v>76</v>
      </c>
      <c r="AV157" s="14" t="s">
        <v>78</v>
      </c>
      <c r="AW157" s="14" t="s">
        <v>31</v>
      </c>
      <c r="AX157" s="14" t="s">
        <v>69</v>
      </c>
      <c r="AY157" s="255" t="s">
        <v>193</v>
      </c>
    </row>
    <row r="158" s="14" customFormat="1">
      <c r="A158" s="14"/>
      <c r="B158" s="245"/>
      <c r="C158" s="246"/>
      <c r="D158" s="228" t="s">
        <v>206</v>
      </c>
      <c r="E158" s="247" t="s">
        <v>19</v>
      </c>
      <c r="F158" s="248" t="s">
        <v>9141</v>
      </c>
      <c r="G158" s="246"/>
      <c r="H158" s="249">
        <v>1.44</v>
      </c>
      <c r="I158" s="250"/>
      <c r="J158" s="246"/>
      <c r="K158" s="246"/>
      <c r="L158" s="251"/>
      <c r="M158" s="252"/>
      <c r="N158" s="253"/>
      <c r="O158" s="253"/>
      <c r="P158" s="253"/>
      <c r="Q158" s="253"/>
      <c r="R158" s="253"/>
      <c r="S158" s="253"/>
      <c r="T158" s="254"/>
      <c r="U158" s="14"/>
      <c r="V158" s="14"/>
      <c r="W158" s="14"/>
      <c r="X158" s="14"/>
      <c r="Y158" s="14"/>
      <c r="Z158" s="14"/>
      <c r="AA158" s="14"/>
      <c r="AB158" s="14"/>
      <c r="AC158" s="14"/>
      <c r="AD158" s="14"/>
      <c r="AE158" s="14"/>
      <c r="AT158" s="255" t="s">
        <v>206</v>
      </c>
      <c r="AU158" s="255" t="s">
        <v>76</v>
      </c>
      <c r="AV158" s="14" t="s">
        <v>78</v>
      </c>
      <c r="AW158" s="14" t="s">
        <v>31</v>
      </c>
      <c r="AX158" s="14" t="s">
        <v>69</v>
      </c>
      <c r="AY158" s="255" t="s">
        <v>193</v>
      </c>
    </row>
    <row r="159" s="14" customFormat="1">
      <c r="A159" s="14"/>
      <c r="B159" s="245"/>
      <c r="C159" s="246"/>
      <c r="D159" s="228" t="s">
        <v>206</v>
      </c>
      <c r="E159" s="247" t="s">
        <v>19</v>
      </c>
      <c r="F159" s="248" t="s">
        <v>9142</v>
      </c>
      <c r="G159" s="246"/>
      <c r="H159" s="249">
        <v>71.897999999999996</v>
      </c>
      <c r="I159" s="250"/>
      <c r="J159" s="246"/>
      <c r="K159" s="246"/>
      <c r="L159" s="251"/>
      <c r="M159" s="252"/>
      <c r="N159" s="253"/>
      <c r="O159" s="253"/>
      <c r="P159" s="253"/>
      <c r="Q159" s="253"/>
      <c r="R159" s="253"/>
      <c r="S159" s="253"/>
      <c r="T159" s="254"/>
      <c r="U159" s="14"/>
      <c r="V159" s="14"/>
      <c r="W159" s="14"/>
      <c r="X159" s="14"/>
      <c r="Y159" s="14"/>
      <c r="Z159" s="14"/>
      <c r="AA159" s="14"/>
      <c r="AB159" s="14"/>
      <c r="AC159" s="14"/>
      <c r="AD159" s="14"/>
      <c r="AE159" s="14"/>
      <c r="AT159" s="255" t="s">
        <v>206</v>
      </c>
      <c r="AU159" s="255" t="s">
        <v>76</v>
      </c>
      <c r="AV159" s="14" t="s">
        <v>78</v>
      </c>
      <c r="AW159" s="14" t="s">
        <v>31</v>
      </c>
      <c r="AX159" s="14" t="s">
        <v>69</v>
      </c>
      <c r="AY159" s="255" t="s">
        <v>193</v>
      </c>
    </row>
    <row r="160" s="15" customFormat="1">
      <c r="A160" s="15"/>
      <c r="B160" s="256"/>
      <c r="C160" s="257"/>
      <c r="D160" s="228" t="s">
        <v>206</v>
      </c>
      <c r="E160" s="258" t="s">
        <v>19</v>
      </c>
      <c r="F160" s="259" t="s">
        <v>218</v>
      </c>
      <c r="G160" s="257"/>
      <c r="H160" s="260">
        <v>107.40599999999999</v>
      </c>
      <c r="I160" s="261"/>
      <c r="J160" s="257"/>
      <c r="K160" s="257"/>
      <c r="L160" s="262"/>
      <c r="M160" s="263"/>
      <c r="N160" s="264"/>
      <c r="O160" s="264"/>
      <c r="P160" s="264"/>
      <c r="Q160" s="264"/>
      <c r="R160" s="264"/>
      <c r="S160" s="264"/>
      <c r="T160" s="265"/>
      <c r="U160" s="15"/>
      <c r="V160" s="15"/>
      <c r="W160" s="15"/>
      <c r="X160" s="15"/>
      <c r="Y160" s="15"/>
      <c r="Z160" s="15"/>
      <c r="AA160" s="15"/>
      <c r="AB160" s="15"/>
      <c r="AC160" s="15"/>
      <c r="AD160" s="15"/>
      <c r="AE160" s="15"/>
      <c r="AT160" s="266" t="s">
        <v>206</v>
      </c>
      <c r="AU160" s="266" t="s">
        <v>76</v>
      </c>
      <c r="AV160" s="15" t="s">
        <v>200</v>
      </c>
      <c r="AW160" s="15" t="s">
        <v>31</v>
      </c>
      <c r="AX160" s="15" t="s">
        <v>76</v>
      </c>
      <c r="AY160" s="266" t="s">
        <v>193</v>
      </c>
    </row>
    <row r="161" s="2" customFormat="1" ht="16.5" customHeight="1">
      <c r="A161" s="41"/>
      <c r="B161" s="42"/>
      <c r="C161" s="274" t="s">
        <v>307</v>
      </c>
      <c r="D161" s="274" t="s">
        <v>1765</v>
      </c>
      <c r="E161" s="275" t="s">
        <v>8972</v>
      </c>
      <c r="F161" s="276" t="s">
        <v>8973</v>
      </c>
      <c r="G161" s="277" t="s">
        <v>248</v>
      </c>
      <c r="H161" s="278">
        <v>212.66399999999999</v>
      </c>
      <c r="I161" s="279"/>
      <c r="J161" s="280">
        <f>ROUND(I161*H161,2)</f>
        <v>0</v>
      </c>
      <c r="K161" s="276" t="s">
        <v>19</v>
      </c>
      <c r="L161" s="281"/>
      <c r="M161" s="282" t="s">
        <v>19</v>
      </c>
      <c r="N161" s="283" t="s">
        <v>40</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265</v>
      </c>
      <c r="AT161" s="226" t="s">
        <v>1765</v>
      </c>
      <c r="AU161" s="226" t="s">
        <v>76</v>
      </c>
      <c r="AY161" s="20" t="s">
        <v>193</v>
      </c>
      <c r="BE161" s="227">
        <f>IF(N161="základní",J161,0)</f>
        <v>0</v>
      </c>
      <c r="BF161" s="227">
        <f>IF(N161="snížená",J161,0)</f>
        <v>0</v>
      </c>
      <c r="BG161" s="227">
        <f>IF(N161="zákl. přenesená",J161,0)</f>
        <v>0</v>
      </c>
      <c r="BH161" s="227">
        <f>IF(N161="sníž. přenesená",J161,0)</f>
        <v>0</v>
      </c>
      <c r="BI161" s="227">
        <f>IF(N161="nulová",J161,0)</f>
        <v>0</v>
      </c>
      <c r="BJ161" s="20" t="s">
        <v>76</v>
      </c>
      <c r="BK161" s="227">
        <f>ROUND(I161*H161,2)</f>
        <v>0</v>
      </c>
      <c r="BL161" s="20" t="s">
        <v>200</v>
      </c>
      <c r="BM161" s="226" t="s">
        <v>9143</v>
      </c>
    </row>
    <row r="162" s="2" customFormat="1">
      <c r="A162" s="41"/>
      <c r="B162" s="42"/>
      <c r="C162" s="43"/>
      <c r="D162" s="228" t="s">
        <v>202</v>
      </c>
      <c r="E162" s="43"/>
      <c r="F162" s="229" t="s">
        <v>8973</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202</v>
      </c>
      <c r="AU162" s="20" t="s">
        <v>76</v>
      </c>
    </row>
    <row r="163" s="14" customFormat="1">
      <c r="A163" s="14"/>
      <c r="B163" s="245"/>
      <c r="C163" s="246"/>
      <c r="D163" s="228" t="s">
        <v>206</v>
      </c>
      <c r="E163" s="247" t="s">
        <v>19</v>
      </c>
      <c r="F163" s="248" t="s">
        <v>9144</v>
      </c>
      <c r="G163" s="246"/>
      <c r="H163" s="249">
        <v>212.66399999999999</v>
      </c>
      <c r="I163" s="250"/>
      <c r="J163" s="246"/>
      <c r="K163" s="246"/>
      <c r="L163" s="251"/>
      <c r="M163" s="252"/>
      <c r="N163" s="253"/>
      <c r="O163" s="253"/>
      <c r="P163" s="253"/>
      <c r="Q163" s="253"/>
      <c r="R163" s="253"/>
      <c r="S163" s="253"/>
      <c r="T163" s="254"/>
      <c r="U163" s="14"/>
      <c r="V163" s="14"/>
      <c r="W163" s="14"/>
      <c r="X163" s="14"/>
      <c r="Y163" s="14"/>
      <c r="Z163" s="14"/>
      <c r="AA163" s="14"/>
      <c r="AB163" s="14"/>
      <c r="AC163" s="14"/>
      <c r="AD163" s="14"/>
      <c r="AE163" s="14"/>
      <c r="AT163" s="255" t="s">
        <v>206</v>
      </c>
      <c r="AU163" s="255" t="s">
        <v>76</v>
      </c>
      <c r="AV163" s="14" t="s">
        <v>78</v>
      </c>
      <c r="AW163" s="14" t="s">
        <v>31</v>
      </c>
      <c r="AX163" s="14" t="s">
        <v>76</v>
      </c>
      <c r="AY163" s="255" t="s">
        <v>193</v>
      </c>
    </row>
    <row r="164" s="2" customFormat="1" ht="16.5" customHeight="1">
      <c r="A164" s="41"/>
      <c r="B164" s="42"/>
      <c r="C164" s="215" t="s">
        <v>313</v>
      </c>
      <c r="D164" s="215" t="s">
        <v>195</v>
      </c>
      <c r="E164" s="216" t="s">
        <v>6221</v>
      </c>
      <c r="F164" s="217" t="s">
        <v>6222</v>
      </c>
      <c r="G164" s="218" t="s">
        <v>198</v>
      </c>
      <c r="H164" s="219">
        <v>30.456</v>
      </c>
      <c r="I164" s="220"/>
      <c r="J164" s="221">
        <f>ROUND(I164*H164,2)</f>
        <v>0</v>
      </c>
      <c r="K164" s="217" t="s">
        <v>19</v>
      </c>
      <c r="L164" s="47"/>
      <c r="M164" s="222" t="s">
        <v>19</v>
      </c>
      <c r="N164" s="223" t="s">
        <v>40</v>
      </c>
      <c r="O164" s="87"/>
      <c r="P164" s="224">
        <f>O164*H164</f>
        <v>0</v>
      </c>
      <c r="Q164" s="224">
        <v>0</v>
      </c>
      <c r="R164" s="224">
        <f>Q164*H164</f>
        <v>0</v>
      </c>
      <c r="S164" s="224">
        <v>0</v>
      </c>
      <c r="T164" s="225">
        <f>S164*H164</f>
        <v>0</v>
      </c>
      <c r="U164" s="41"/>
      <c r="V164" s="41"/>
      <c r="W164" s="41"/>
      <c r="X164" s="41"/>
      <c r="Y164" s="41"/>
      <c r="Z164" s="41"/>
      <c r="AA164" s="41"/>
      <c r="AB164" s="41"/>
      <c r="AC164" s="41"/>
      <c r="AD164" s="41"/>
      <c r="AE164" s="41"/>
      <c r="AR164" s="226" t="s">
        <v>200</v>
      </c>
      <c r="AT164" s="226" t="s">
        <v>195</v>
      </c>
      <c r="AU164" s="226" t="s">
        <v>76</v>
      </c>
      <c r="AY164" s="20" t="s">
        <v>193</v>
      </c>
      <c r="BE164" s="227">
        <f>IF(N164="základní",J164,0)</f>
        <v>0</v>
      </c>
      <c r="BF164" s="227">
        <f>IF(N164="snížená",J164,0)</f>
        <v>0</v>
      </c>
      <c r="BG164" s="227">
        <f>IF(N164="zákl. přenesená",J164,0)</f>
        <v>0</v>
      </c>
      <c r="BH164" s="227">
        <f>IF(N164="sníž. přenesená",J164,0)</f>
        <v>0</v>
      </c>
      <c r="BI164" s="227">
        <f>IF(N164="nulová",J164,0)</f>
        <v>0</v>
      </c>
      <c r="BJ164" s="20" t="s">
        <v>76</v>
      </c>
      <c r="BK164" s="227">
        <f>ROUND(I164*H164,2)</f>
        <v>0</v>
      </c>
      <c r="BL164" s="20" t="s">
        <v>200</v>
      </c>
      <c r="BM164" s="226" t="s">
        <v>434</v>
      </c>
    </row>
    <row r="165" s="2" customFormat="1">
      <c r="A165" s="41"/>
      <c r="B165" s="42"/>
      <c r="C165" s="43"/>
      <c r="D165" s="228" t="s">
        <v>202</v>
      </c>
      <c r="E165" s="43"/>
      <c r="F165" s="229" t="s">
        <v>6222</v>
      </c>
      <c r="G165" s="43"/>
      <c r="H165" s="43"/>
      <c r="I165" s="230"/>
      <c r="J165" s="43"/>
      <c r="K165" s="43"/>
      <c r="L165" s="47"/>
      <c r="M165" s="231"/>
      <c r="N165" s="232"/>
      <c r="O165" s="87"/>
      <c r="P165" s="87"/>
      <c r="Q165" s="87"/>
      <c r="R165" s="87"/>
      <c r="S165" s="87"/>
      <c r="T165" s="88"/>
      <c r="U165" s="41"/>
      <c r="V165" s="41"/>
      <c r="W165" s="41"/>
      <c r="X165" s="41"/>
      <c r="Y165" s="41"/>
      <c r="Z165" s="41"/>
      <c r="AA165" s="41"/>
      <c r="AB165" s="41"/>
      <c r="AC165" s="41"/>
      <c r="AD165" s="41"/>
      <c r="AE165" s="41"/>
      <c r="AT165" s="20" t="s">
        <v>202</v>
      </c>
      <c r="AU165" s="20" t="s">
        <v>76</v>
      </c>
    </row>
    <row r="166" s="2" customFormat="1">
      <c r="A166" s="41"/>
      <c r="B166" s="42"/>
      <c r="C166" s="43"/>
      <c r="D166" s="228" t="s">
        <v>1221</v>
      </c>
      <c r="E166" s="43"/>
      <c r="F166" s="270" t="s">
        <v>6223</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1221</v>
      </c>
      <c r="AU166" s="20" t="s">
        <v>76</v>
      </c>
    </row>
    <row r="167" s="14" customFormat="1">
      <c r="A167" s="14"/>
      <c r="B167" s="245"/>
      <c r="C167" s="246"/>
      <c r="D167" s="228" t="s">
        <v>206</v>
      </c>
      <c r="E167" s="247" t="s">
        <v>19</v>
      </c>
      <c r="F167" s="248" t="s">
        <v>9145</v>
      </c>
      <c r="G167" s="246"/>
      <c r="H167" s="249">
        <v>3.2040000000000002</v>
      </c>
      <c r="I167" s="250"/>
      <c r="J167" s="246"/>
      <c r="K167" s="246"/>
      <c r="L167" s="251"/>
      <c r="M167" s="252"/>
      <c r="N167" s="253"/>
      <c r="O167" s="253"/>
      <c r="P167" s="253"/>
      <c r="Q167" s="253"/>
      <c r="R167" s="253"/>
      <c r="S167" s="253"/>
      <c r="T167" s="254"/>
      <c r="U167" s="14"/>
      <c r="V167" s="14"/>
      <c r="W167" s="14"/>
      <c r="X167" s="14"/>
      <c r="Y167" s="14"/>
      <c r="Z167" s="14"/>
      <c r="AA167" s="14"/>
      <c r="AB167" s="14"/>
      <c r="AC167" s="14"/>
      <c r="AD167" s="14"/>
      <c r="AE167" s="14"/>
      <c r="AT167" s="255" t="s">
        <v>206</v>
      </c>
      <c r="AU167" s="255" t="s">
        <v>76</v>
      </c>
      <c r="AV167" s="14" t="s">
        <v>78</v>
      </c>
      <c r="AW167" s="14" t="s">
        <v>31</v>
      </c>
      <c r="AX167" s="14" t="s">
        <v>69</v>
      </c>
      <c r="AY167" s="255" t="s">
        <v>193</v>
      </c>
    </row>
    <row r="168" s="14" customFormat="1">
      <c r="A168" s="14"/>
      <c r="B168" s="245"/>
      <c r="C168" s="246"/>
      <c r="D168" s="228" t="s">
        <v>206</v>
      </c>
      <c r="E168" s="247" t="s">
        <v>19</v>
      </c>
      <c r="F168" s="248" t="s">
        <v>9146</v>
      </c>
      <c r="G168" s="246"/>
      <c r="H168" s="249">
        <v>0.82799999999999996</v>
      </c>
      <c r="I168" s="250"/>
      <c r="J168" s="246"/>
      <c r="K168" s="246"/>
      <c r="L168" s="251"/>
      <c r="M168" s="252"/>
      <c r="N168" s="253"/>
      <c r="O168" s="253"/>
      <c r="P168" s="253"/>
      <c r="Q168" s="253"/>
      <c r="R168" s="253"/>
      <c r="S168" s="253"/>
      <c r="T168" s="254"/>
      <c r="U168" s="14"/>
      <c r="V168" s="14"/>
      <c r="W168" s="14"/>
      <c r="X168" s="14"/>
      <c r="Y168" s="14"/>
      <c r="Z168" s="14"/>
      <c r="AA168" s="14"/>
      <c r="AB168" s="14"/>
      <c r="AC168" s="14"/>
      <c r="AD168" s="14"/>
      <c r="AE168" s="14"/>
      <c r="AT168" s="255" t="s">
        <v>206</v>
      </c>
      <c r="AU168" s="255" t="s">
        <v>76</v>
      </c>
      <c r="AV168" s="14" t="s">
        <v>78</v>
      </c>
      <c r="AW168" s="14" t="s">
        <v>31</v>
      </c>
      <c r="AX168" s="14" t="s">
        <v>69</v>
      </c>
      <c r="AY168" s="255" t="s">
        <v>193</v>
      </c>
    </row>
    <row r="169" s="14" customFormat="1">
      <c r="A169" s="14"/>
      <c r="B169" s="245"/>
      <c r="C169" s="246"/>
      <c r="D169" s="228" t="s">
        <v>206</v>
      </c>
      <c r="E169" s="247" t="s">
        <v>19</v>
      </c>
      <c r="F169" s="248" t="s">
        <v>9147</v>
      </c>
      <c r="G169" s="246"/>
      <c r="H169" s="249">
        <v>23.760000000000002</v>
      </c>
      <c r="I169" s="250"/>
      <c r="J169" s="246"/>
      <c r="K169" s="246"/>
      <c r="L169" s="251"/>
      <c r="M169" s="252"/>
      <c r="N169" s="253"/>
      <c r="O169" s="253"/>
      <c r="P169" s="253"/>
      <c r="Q169" s="253"/>
      <c r="R169" s="253"/>
      <c r="S169" s="253"/>
      <c r="T169" s="254"/>
      <c r="U169" s="14"/>
      <c r="V169" s="14"/>
      <c r="W169" s="14"/>
      <c r="X169" s="14"/>
      <c r="Y169" s="14"/>
      <c r="Z169" s="14"/>
      <c r="AA169" s="14"/>
      <c r="AB169" s="14"/>
      <c r="AC169" s="14"/>
      <c r="AD169" s="14"/>
      <c r="AE169" s="14"/>
      <c r="AT169" s="255" t="s">
        <v>206</v>
      </c>
      <c r="AU169" s="255" t="s">
        <v>76</v>
      </c>
      <c r="AV169" s="14" t="s">
        <v>78</v>
      </c>
      <c r="AW169" s="14" t="s">
        <v>31</v>
      </c>
      <c r="AX169" s="14" t="s">
        <v>69</v>
      </c>
      <c r="AY169" s="255" t="s">
        <v>193</v>
      </c>
    </row>
    <row r="170" s="14" customFormat="1">
      <c r="A170" s="14"/>
      <c r="B170" s="245"/>
      <c r="C170" s="246"/>
      <c r="D170" s="228" t="s">
        <v>206</v>
      </c>
      <c r="E170" s="247" t="s">
        <v>19</v>
      </c>
      <c r="F170" s="248" t="s">
        <v>9148</v>
      </c>
      <c r="G170" s="246"/>
      <c r="H170" s="249">
        <v>0.79200000000000004</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206</v>
      </c>
      <c r="AU170" s="255" t="s">
        <v>76</v>
      </c>
      <c r="AV170" s="14" t="s">
        <v>78</v>
      </c>
      <c r="AW170" s="14" t="s">
        <v>31</v>
      </c>
      <c r="AX170" s="14" t="s">
        <v>69</v>
      </c>
      <c r="AY170" s="255" t="s">
        <v>193</v>
      </c>
    </row>
    <row r="171" s="14" customFormat="1">
      <c r="A171" s="14"/>
      <c r="B171" s="245"/>
      <c r="C171" s="246"/>
      <c r="D171" s="228" t="s">
        <v>206</v>
      </c>
      <c r="E171" s="247" t="s">
        <v>19</v>
      </c>
      <c r="F171" s="248" t="s">
        <v>9149</v>
      </c>
      <c r="G171" s="246"/>
      <c r="H171" s="249">
        <v>1.008</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206</v>
      </c>
      <c r="AU171" s="255" t="s">
        <v>76</v>
      </c>
      <c r="AV171" s="14" t="s">
        <v>78</v>
      </c>
      <c r="AW171" s="14" t="s">
        <v>31</v>
      </c>
      <c r="AX171" s="14" t="s">
        <v>69</v>
      </c>
      <c r="AY171" s="255" t="s">
        <v>193</v>
      </c>
    </row>
    <row r="172" s="14" customFormat="1">
      <c r="A172" s="14"/>
      <c r="B172" s="245"/>
      <c r="C172" s="246"/>
      <c r="D172" s="228" t="s">
        <v>206</v>
      </c>
      <c r="E172" s="247" t="s">
        <v>19</v>
      </c>
      <c r="F172" s="248" t="s">
        <v>9150</v>
      </c>
      <c r="G172" s="246"/>
      <c r="H172" s="249">
        <v>0.86399999999999999</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206</v>
      </c>
      <c r="AU172" s="255" t="s">
        <v>76</v>
      </c>
      <c r="AV172" s="14" t="s">
        <v>78</v>
      </c>
      <c r="AW172" s="14" t="s">
        <v>31</v>
      </c>
      <c r="AX172" s="14" t="s">
        <v>69</v>
      </c>
      <c r="AY172" s="255" t="s">
        <v>193</v>
      </c>
    </row>
    <row r="173" s="15" customFormat="1">
      <c r="A173" s="15"/>
      <c r="B173" s="256"/>
      <c r="C173" s="257"/>
      <c r="D173" s="228" t="s">
        <v>206</v>
      </c>
      <c r="E173" s="258" t="s">
        <v>19</v>
      </c>
      <c r="F173" s="259" t="s">
        <v>218</v>
      </c>
      <c r="G173" s="257"/>
      <c r="H173" s="260">
        <v>30.456</v>
      </c>
      <c r="I173" s="261"/>
      <c r="J173" s="257"/>
      <c r="K173" s="257"/>
      <c r="L173" s="262"/>
      <c r="M173" s="263"/>
      <c r="N173" s="264"/>
      <c r="O173" s="264"/>
      <c r="P173" s="264"/>
      <c r="Q173" s="264"/>
      <c r="R173" s="264"/>
      <c r="S173" s="264"/>
      <c r="T173" s="265"/>
      <c r="U173" s="15"/>
      <c r="V173" s="15"/>
      <c r="W173" s="15"/>
      <c r="X173" s="15"/>
      <c r="Y173" s="15"/>
      <c r="Z173" s="15"/>
      <c r="AA173" s="15"/>
      <c r="AB173" s="15"/>
      <c r="AC173" s="15"/>
      <c r="AD173" s="15"/>
      <c r="AE173" s="15"/>
      <c r="AT173" s="266" t="s">
        <v>206</v>
      </c>
      <c r="AU173" s="266" t="s">
        <v>76</v>
      </c>
      <c r="AV173" s="15" t="s">
        <v>200</v>
      </c>
      <c r="AW173" s="15" t="s">
        <v>31</v>
      </c>
      <c r="AX173" s="15" t="s">
        <v>76</v>
      </c>
      <c r="AY173" s="266" t="s">
        <v>193</v>
      </c>
    </row>
    <row r="174" s="2" customFormat="1" ht="16.5" customHeight="1">
      <c r="A174" s="41"/>
      <c r="B174" s="42"/>
      <c r="C174" s="215" t="s">
        <v>323</v>
      </c>
      <c r="D174" s="215" t="s">
        <v>195</v>
      </c>
      <c r="E174" s="216" t="s">
        <v>6224</v>
      </c>
      <c r="F174" s="217" t="s">
        <v>6225</v>
      </c>
      <c r="G174" s="218" t="s">
        <v>198</v>
      </c>
      <c r="H174" s="219">
        <v>204.17099999999999</v>
      </c>
      <c r="I174" s="220"/>
      <c r="J174" s="221">
        <f>ROUND(I174*H174,2)</f>
        <v>0</v>
      </c>
      <c r="K174" s="217" t="s">
        <v>19</v>
      </c>
      <c r="L174" s="47"/>
      <c r="M174" s="222" t="s">
        <v>19</v>
      </c>
      <c r="N174" s="223" t="s">
        <v>40</v>
      </c>
      <c r="O174" s="87"/>
      <c r="P174" s="224">
        <f>O174*H174</f>
        <v>0</v>
      </c>
      <c r="Q174" s="224">
        <v>0</v>
      </c>
      <c r="R174" s="224">
        <f>Q174*H174</f>
        <v>0</v>
      </c>
      <c r="S174" s="224">
        <v>0</v>
      </c>
      <c r="T174" s="225">
        <f>S174*H174</f>
        <v>0</v>
      </c>
      <c r="U174" s="41"/>
      <c r="V174" s="41"/>
      <c r="W174" s="41"/>
      <c r="X174" s="41"/>
      <c r="Y174" s="41"/>
      <c r="Z174" s="41"/>
      <c r="AA174" s="41"/>
      <c r="AB174" s="41"/>
      <c r="AC174" s="41"/>
      <c r="AD174" s="41"/>
      <c r="AE174" s="41"/>
      <c r="AR174" s="226" t="s">
        <v>200</v>
      </c>
      <c r="AT174" s="226" t="s">
        <v>195</v>
      </c>
      <c r="AU174" s="226" t="s">
        <v>76</v>
      </c>
      <c r="AY174" s="20" t="s">
        <v>193</v>
      </c>
      <c r="BE174" s="227">
        <f>IF(N174="základní",J174,0)</f>
        <v>0</v>
      </c>
      <c r="BF174" s="227">
        <f>IF(N174="snížená",J174,0)</f>
        <v>0</v>
      </c>
      <c r="BG174" s="227">
        <f>IF(N174="zákl. přenesená",J174,0)</f>
        <v>0</v>
      </c>
      <c r="BH174" s="227">
        <f>IF(N174="sníž. přenesená",J174,0)</f>
        <v>0</v>
      </c>
      <c r="BI174" s="227">
        <f>IF(N174="nulová",J174,0)</f>
        <v>0</v>
      </c>
      <c r="BJ174" s="20" t="s">
        <v>76</v>
      </c>
      <c r="BK174" s="227">
        <f>ROUND(I174*H174,2)</f>
        <v>0</v>
      </c>
      <c r="BL174" s="20" t="s">
        <v>200</v>
      </c>
      <c r="BM174" s="226" t="s">
        <v>449</v>
      </c>
    </row>
    <row r="175" s="2" customFormat="1">
      <c r="A175" s="41"/>
      <c r="B175" s="42"/>
      <c r="C175" s="43"/>
      <c r="D175" s="228" t="s">
        <v>202</v>
      </c>
      <c r="E175" s="43"/>
      <c r="F175" s="229" t="s">
        <v>6225</v>
      </c>
      <c r="G175" s="43"/>
      <c r="H175" s="43"/>
      <c r="I175" s="230"/>
      <c r="J175" s="43"/>
      <c r="K175" s="43"/>
      <c r="L175" s="47"/>
      <c r="M175" s="231"/>
      <c r="N175" s="232"/>
      <c r="O175" s="87"/>
      <c r="P175" s="87"/>
      <c r="Q175" s="87"/>
      <c r="R175" s="87"/>
      <c r="S175" s="87"/>
      <c r="T175" s="88"/>
      <c r="U175" s="41"/>
      <c r="V175" s="41"/>
      <c r="W175" s="41"/>
      <c r="X175" s="41"/>
      <c r="Y175" s="41"/>
      <c r="Z175" s="41"/>
      <c r="AA175" s="41"/>
      <c r="AB175" s="41"/>
      <c r="AC175" s="41"/>
      <c r="AD175" s="41"/>
      <c r="AE175" s="41"/>
      <c r="AT175" s="20" t="s">
        <v>202</v>
      </c>
      <c r="AU175" s="20" t="s">
        <v>76</v>
      </c>
    </row>
    <row r="176" s="2" customFormat="1" ht="16.5" customHeight="1">
      <c r="A176" s="41"/>
      <c r="B176" s="42"/>
      <c r="C176" s="215" t="s">
        <v>329</v>
      </c>
      <c r="D176" s="215" t="s">
        <v>195</v>
      </c>
      <c r="E176" s="216" t="s">
        <v>9151</v>
      </c>
      <c r="F176" s="217" t="s">
        <v>9152</v>
      </c>
      <c r="G176" s="218" t="s">
        <v>258</v>
      </c>
      <c r="H176" s="219">
        <v>120</v>
      </c>
      <c r="I176" s="220"/>
      <c r="J176" s="221">
        <f>ROUND(I176*H176,2)</f>
        <v>0</v>
      </c>
      <c r="K176" s="217" t="s">
        <v>19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76</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467</v>
      </c>
    </row>
    <row r="177" s="2" customFormat="1">
      <c r="A177" s="41"/>
      <c r="B177" s="42"/>
      <c r="C177" s="43"/>
      <c r="D177" s="228" t="s">
        <v>202</v>
      </c>
      <c r="E177" s="43"/>
      <c r="F177" s="229" t="s">
        <v>9153</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76</v>
      </c>
    </row>
    <row r="178" s="2" customFormat="1">
      <c r="A178" s="41"/>
      <c r="B178" s="42"/>
      <c r="C178" s="43"/>
      <c r="D178" s="228" t="s">
        <v>1221</v>
      </c>
      <c r="E178" s="43"/>
      <c r="F178" s="270" t="s">
        <v>9154</v>
      </c>
      <c r="G178" s="43"/>
      <c r="H178" s="43"/>
      <c r="I178" s="230"/>
      <c r="J178" s="43"/>
      <c r="K178" s="43"/>
      <c r="L178" s="47"/>
      <c r="M178" s="231"/>
      <c r="N178" s="232"/>
      <c r="O178" s="87"/>
      <c r="P178" s="87"/>
      <c r="Q178" s="87"/>
      <c r="R178" s="87"/>
      <c r="S178" s="87"/>
      <c r="T178" s="88"/>
      <c r="U178" s="41"/>
      <c r="V178" s="41"/>
      <c r="W178" s="41"/>
      <c r="X178" s="41"/>
      <c r="Y178" s="41"/>
      <c r="Z178" s="41"/>
      <c r="AA178" s="41"/>
      <c r="AB178" s="41"/>
      <c r="AC178" s="41"/>
      <c r="AD178" s="41"/>
      <c r="AE178" s="41"/>
      <c r="AT178" s="20" t="s">
        <v>1221</v>
      </c>
      <c r="AU178" s="20" t="s">
        <v>76</v>
      </c>
    </row>
    <row r="179" s="14" customFormat="1">
      <c r="A179" s="14"/>
      <c r="B179" s="245"/>
      <c r="C179" s="246"/>
      <c r="D179" s="228" t="s">
        <v>206</v>
      </c>
      <c r="E179" s="247" t="s">
        <v>19</v>
      </c>
      <c r="F179" s="248" t="s">
        <v>9155</v>
      </c>
      <c r="G179" s="246"/>
      <c r="H179" s="249">
        <v>120</v>
      </c>
      <c r="I179" s="250"/>
      <c r="J179" s="246"/>
      <c r="K179" s="246"/>
      <c r="L179" s="251"/>
      <c r="M179" s="252"/>
      <c r="N179" s="253"/>
      <c r="O179" s="253"/>
      <c r="P179" s="253"/>
      <c r="Q179" s="253"/>
      <c r="R179" s="253"/>
      <c r="S179" s="253"/>
      <c r="T179" s="254"/>
      <c r="U179" s="14"/>
      <c r="V179" s="14"/>
      <c r="W179" s="14"/>
      <c r="X179" s="14"/>
      <c r="Y179" s="14"/>
      <c r="Z179" s="14"/>
      <c r="AA179" s="14"/>
      <c r="AB179" s="14"/>
      <c r="AC179" s="14"/>
      <c r="AD179" s="14"/>
      <c r="AE179" s="14"/>
      <c r="AT179" s="255" t="s">
        <v>206</v>
      </c>
      <c r="AU179" s="255" t="s">
        <v>76</v>
      </c>
      <c r="AV179" s="14" t="s">
        <v>78</v>
      </c>
      <c r="AW179" s="14" t="s">
        <v>31</v>
      </c>
      <c r="AX179" s="14" t="s">
        <v>76</v>
      </c>
      <c r="AY179" s="255" t="s">
        <v>193</v>
      </c>
    </row>
    <row r="180" s="12" customFormat="1" ht="25.92" customHeight="1">
      <c r="A180" s="12"/>
      <c r="B180" s="199"/>
      <c r="C180" s="200"/>
      <c r="D180" s="201" t="s">
        <v>68</v>
      </c>
      <c r="E180" s="202" t="s">
        <v>78</v>
      </c>
      <c r="F180" s="202" t="s">
        <v>9156</v>
      </c>
      <c r="G180" s="200"/>
      <c r="H180" s="200"/>
      <c r="I180" s="203"/>
      <c r="J180" s="204">
        <f>BK180</f>
        <v>0</v>
      </c>
      <c r="K180" s="200"/>
      <c r="L180" s="205"/>
      <c r="M180" s="206"/>
      <c r="N180" s="207"/>
      <c r="O180" s="207"/>
      <c r="P180" s="208">
        <f>SUM(P181:P183)</f>
        <v>0</v>
      </c>
      <c r="Q180" s="207"/>
      <c r="R180" s="208">
        <f>SUM(R181:R183)</f>
        <v>0</v>
      </c>
      <c r="S180" s="207"/>
      <c r="T180" s="209">
        <f>SUM(T181:T183)</f>
        <v>0</v>
      </c>
      <c r="U180" s="12"/>
      <c r="V180" s="12"/>
      <c r="W180" s="12"/>
      <c r="X180" s="12"/>
      <c r="Y180" s="12"/>
      <c r="Z180" s="12"/>
      <c r="AA180" s="12"/>
      <c r="AB180" s="12"/>
      <c r="AC180" s="12"/>
      <c r="AD180" s="12"/>
      <c r="AE180" s="12"/>
      <c r="AR180" s="210" t="s">
        <v>76</v>
      </c>
      <c r="AT180" s="211" t="s">
        <v>68</v>
      </c>
      <c r="AU180" s="211" t="s">
        <v>69</v>
      </c>
      <c r="AY180" s="210" t="s">
        <v>193</v>
      </c>
      <c r="BK180" s="212">
        <f>SUM(BK181:BK183)</f>
        <v>0</v>
      </c>
    </row>
    <row r="181" s="2" customFormat="1" ht="16.5" customHeight="1">
      <c r="A181" s="41"/>
      <c r="B181" s="42"/>
      <c r="C181" s="215" t="s">
        <v>333</v>
      </c>
      <c r="D181" s="215" t="s">
        <v>195</v>
      </c>
      <c r="E181" s="216" t="s">
        <v>9157</v>
      </c>
      <c r="F181" s="217" t="s">
        <v>9158</v>
      </c>
      <c r="G181" s="218" t="s">
        <v>198</v>
      </c>
      <c r="H181" s="219">
        <v>3.992</v>
      </c>
      <c r="I181" s="220"/>
      <c r="J181" s="221">
        <f>ROUND(I181*H181,2)</f>
        <v>0</v>
      </c>
      <c r="K181" s="217" t="s">
        <v>19</v>
      </c>
      <c r="L181" s="47"/>
      <c r="M181" s="222" t="s">
        <v>19</v>
      </c>
      <c r="N181" s="223" t="s">
        <v>40</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200</v>
      </c>
      <c r="AT181" s="226" t="s">
        <v>195</v>
      </c>
      <c r="AU181" s="226" t="s">
        <v>76</v>
      </c>
      <c r="AY181" s="20" t="s">
        <v>193</v>
      </c>
      <c r="BE181" s="227">
        <f>IF(N181="základní",J181,0)</f>
        <v>0</v>
      </c>
      <c r="BF181" s="227">
        <f>IF(N181="snížená",J181,0)</f>
        <v>0</v>
      </c>
      <c r="BG181" s="227">
        <f>IF(N181="zákl. přenesená",J181,0)</f>
        <v>0</v>
      </c>
      <c r="BH181" s="227">
        <f>IF(N181="sníž. přenesená",J181,0)</f>
        <v>0</v>
      </c>
      <c r="BI181" s="227">
        <f>IF(N181="nulová",J181,0)</f>
        <v>0</v>
      </c>
      <c r="BJ181" s="20" t="s">
        <v>76</v>
      </c>
      <c r="BK181" s="227">
        <f>ROUND(I181*H181,2)</f>
        <v>0</v>
      </c>
      <c r="BL181" s="20" t="s">
        <v>200</v>
      </c>
      <c r="BM181" s="226" t="s">
        <v>494</v>
      </c>
    </row>
    <row r="182" s="2" customFormat="1">
      <c r="A182" s="41"/>
      <c r="B182" s="42"/>
      <c r="C182" s="43"/>
      <c r="D182" s="228" t="s">
        <v>202</v>
      </c>
      <c r="E182" s="43"/>
      <c r="F182" s="229" t="s">
        <v>9158</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202</v>
      </c>
      <c r="AU182" s="20" t="s">
        <v>76</v>
      </c>
    </row>
    <row r="183" s="2" customFormat="1">
      <c r="A183" s="41"/>
      <c r="B183" s="42"/>
      <c r="C183" s="43"/>
      <c r="D183" s="228" t="s">
        <v>1221</v>
      </c>
      <c r="E183" s="43"/>
      <c r="F183" s="270" t="s">
        <v>9159</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1221</v>
      </c>
      <c r="AU183" s="20" t="s">
        <v>76</v>
      </c>
    </row>
    <row r="184" s="12" customFormat="1" ht="25.92" customHeight="1">
      <c r="A184" s="12"/>
      <c r="B184" s="199"/>
      <c r="C184" s="200"/>
      <c r="D184" s="201" t="s">
        <v>68</v>
      </c>
      <c r="E184" s="202" t="s">
        <v>545</v>
      </c>
      <c r="F184" s="202" t="s">
        <v>6226</v>
      </c>
      <c r="G184" s="200"/>
      <c r="H184" s="200"/>
      <c r="I184" s="203"/>
      <c r="J184" s="204">
        <f>BK184</f>
        <v>0</v>
      </c>
      <c r="K184" s="200"/>
      <c r="L184" s="205"/>
      <c r="M184" s="206"/>
      <c r="N184" s="207"/>
      <c r="O184" s="207"/>
      <c r="P184" s="208">
        <f>SUM(P185:P194)</f>
        <v>0</v>
      </c>
      <c r="Q184" s="207"/>
      <c r="R184" s="208">
        <f>SUM(R185:R194)</f>
        <v>0</v>
      </c>
      <c r="S184" s="207"/>
      <c r="T184" s="209">
        <f>SUM(T185:T194)</f>
        <v>0</v>
      </c>
      <c r="U184" s="12"/>
      <c r="V184" s="12"/>
      <c r="W184" s="12"/>
      <c r="X184" s="12"/>
      <c r="Y184" s="12"/>
      <c r="Z184" s="12"/>
      <c r="AA184" s="12"/>
      <c r="AB184" s="12"/>
      <c r="AC184" s="12"/>
      <c r="AD184" s="12"/>
      <c r="AE184" s="12"/>
      <c r="AR184" s="210" t="s">
        <v>76</v>
      </c>
      <c r="AT184" s="211" t="s">
        <v>68</v>
      </c>
      <c r="AU184" s="211" t="s">
        <v>69</v>
      </c>
      <c r="AY184" s="210" t="s">
        <v>193</v>
      </c>
      <c r="BK184" s="212">
        <f>SUM(BK185:BK194)</f>
        <v>0</v>
      </c>
    </row>
    <row r="185" s="2" customFormat="1" ht="16.5" customHeight="1">
      <c r="A185" s="41"/>
      <c r="B185" s="42"/>
      <c r="C185" s="215" t="s">
        <v>340</v>
      </c>
      <c r="D185" s="215" t="s">
        <v>195</v>
      </c>
      <c r="E185" s="216" t="s">
        <v>6227</v>
      </c>
      <c r="F185" s="217" t="s">
        <v>6228</v>
      </c>
      <c r="G185" s="218" t="s">
        <v>198</v>
      </c>
      <c r="H185" s="219">
        <v>6.7679999999999998</v>
      </c>
      <c r="I185" s="220"/>
      <c r="J185" s="221">
        <f>ROUND(I185*H185,2)</f>
        <v>0</v>
      </c>
      <c r="K185" s="217" t="s">
        <v>19</v>
      </c>
      <c r="L185" s="47"/>
      <c r="M185" s="222" t="s">
        <v>19</v>
      </c>
      <c r="N185" s="223" t="s">
        <v>40</v>
      </c>
      <c r="O185" s="87"/>
      <c r="P185" s="224">
        <f>O185*H185</f>
        <v>0</v>
      </c>
      <c r="Q185" s="224">
        <v>0</v>
      </c>
      <c r="R185" s="224">
        <f>Q185*H185</f>
        <v>0</v>
      </c>
      <c r="S185" s="224">
        <v>0</v>
      </c>
      <c r="T185" s="225">
        <f>S185*H185</f>
        <v>0</v>
      </c>
      <c r="U185" s="41"/>
      <c r="V185" s="41"/>
      <c r="W185" s="41"/>
      <c r="X185" s="41"/>
      <c r="Y185" s="41"/>
      <c r="Z185" s="41"/>
      <c r="AA185" s="41"/>
      <c r="AB185" s="41"/>
      <c r="AC185" s="41"/>
      <c r="AD185" s="41"/>
      <c r="AE185" s="41"/>
      <c r="AR185" s="226" t="s">
        <v>200</v>
      </c>
      <c r="AT185" s="226" t="s">
        <v>195</v>
      </c>
      <c r="AU185" s="226" t="s">
        <v>76</v>
      </c>
      <c r="AY185" s="20" t="s">
        <v>193</v>
      </c>
      <c r="BE185" s="227">
        <f>IF(N185="základní",J185,0)</f>
        <v>0</v>
      </c>
      <c r="BF185" s="227">
        <f>IF(N185="snížená",J185,0)</f>
        <v>0</v>
      </c>
      <c r="BG185" s="227">
        <f>IF(N185="zákl. přenesená",J185,0)</f>
        <v>0</v>
      </c>
      <c r="BH185" s="227">
        <f>IF(N185="sníž. přenesená",J185,0)</f>
        <v>0</v>
      </c>
      <c r="BI185" s="227">
        <f>IF(N185="nulová",J185,0)</f>
        <v>0</v>
      </c>
      <c r="BJ185" s="20" t="s">
        <v>76</v>
      </c>
      <c r="BK185" s="227">
        <f>ROUND(I185*H185,2)</f>
        <v>0</v>
      </c>
      <c r="BL185" s="20" t="s">
        <v>200</v>
      </c>
      <c r="BM185" s="226" t="s">
        <v>321</v>
      </c>
    </row>
    <row r="186" s="2" customFormat="1">
      <c r="A186" s="41"/>
      <c r="B186" s="42"/>
      <c r="C186" s="43"/>
      <c r="D186" s="228" t="s">
        <v>202</v>
      </c>
      <c r="E186" s="43"/>
      <c r="F186" s="229" t="s">
        <v>6228</v>
      </c>
      <c r="G186" s="43"/>
      <c r="H186" s="43"/>
      <c r="I186" s="230"/>
      <c r="J186" s="43"/>
      <c r="K186" s="43"/>
      <c r="L186" s="47"/>
      <c r="M186" s="231"/>
      <c r="N186" s="232"/>
      <c r="O186" s="87"/>
      <c r="P186" s="87"/>
      <c r="Q186" s="87"/>
      <c r="R186" s="87"/>
      <c r="S186" s="87"/>
      <c r="T186" s="88"/>
      <c r="U186" s="41"/>
      <c r="V186" s="41"/>
      <c r="W186" s="41"/>
      <c r="X186" s="41"/>
      <c r="Y186" s="41"/>
      <c r="Z186" s="41"/>
      <c r="AA186" s="41"/>
      <c r="AB186" s="41"/>
      <c r="AC186" s="41"/>
      <c r="AD186" s="41"/>
      <c r="AE186" s="41"/>
      <c r="AT186" s="20" t="s">
        <v>202</v>
      </c>
      <c r="AU186" s="20" t="s">
        <v>76</v>
      </c>
    </row>
    <row r="187" s="2" customFormat="1">
      <c r="A187" s="41"/>
      <c r="B187" s="42"/>
      <c r="C187" s="43"/>
      <c r="D187" s="228" t="s">
        <v>1221</v>
      </c>
      <c r="E187" s="43"/>
      <c r="F187" s="270" t="s">
        <v>6229</v>
      </c>
      <c r="G187" s="43"/>
      <c r="H187" s="43"/>
      <c r="I187" s="230"/>
      <c r="J187" s="43"/>
      <c r="K187" s="43"/>
      <c r="L187" s="47"/>
      <c r="M187" s="231"/>
      <c r="N187" s="232"/>
      <c r="O187" s="87"/>
      <c r="P187" s="87"/>
      <c r="Q187" s="87"/>
      <c r="R187" s="87"/>
      <c r="S187" s="87"/>
      <c r="T187" s="88"/>
      <c r="U187" s="41"/>
      <c r="V187" s="41"/>
      <c r="W187" s="41"/>
      <c r="X187" s="41"/>
      <c r="Y187" s="41"/>
      <c r="Z187" s="41"/>
      <c r="AA187" s="41"/>
      <c r="AB187" s="41"/>
      <c r="AC187" s="41"/>
      <c r="AD187" s="41"/>
      <c r="AE187" s="41"/>
      <c r="AT187" s="20" t="s">
        <v>1221</v>
      </c>
      <c r="AU187" s="20" t="s">
        <v>76</v>
      </c>
    </row>
    <row r="188" s="14" customFormat="1">
      <c r="A188" s="14"/>
      <c r="B188" s="245"/>
      <c r="C188" s="246"/>
      <c r="D188" s="228" t="s">
        <v>206</v>
      </c>
      <c r="E188" s="247" t="s">
        <v>19</v>
      </c>
      <c r="F188" s="248" t="s">
        <v>9160</v>
      </c>
      <c r="G188" s="246"/>
      <c r="H188" s="249">
        <v>0.71199999999999997</v>
      </c>
      <c r="I188" s="250"/>
      <c r="J188" s="246"/>
      <c r="K188" s="246"/>
      <c r="L188" s="251"/>
      <c r="M188" s="252"/>
      <c r="N188" s="253"/>
      <c r="O188" s="253"/>
      <c r="P188" s="253"/>
      <c r="Q188" s="253"/>
      <c r="R188" s="253"/>
      <c r="S188" s="253"/>
      <c r="T188" s="254"/>
      <c r="U188" s="14"/>
      <c r="V188" s="14"/>
      <c r="W188" s="14"/>
      <c r="X188" s="14"/>
      <c r="Y188" s="14"/>
      <c r="Z188" s="14"/>
      <c r="AA188" s="14"/>
      <c r="AB188" s="14"/>
      <c r="AC188" s="14"/>
      <c r="AD188" s="14"/>
      <c r="AE188" s="14"/>
      <c r="AT188" s="255" t="s">
        <v>206</v>
      </c>
      <c r="AU188" s="255" t="s">
        <v>76</v>
      </c>
      <c r="AV188" s="14" t="s">
        <v>78</v>
      </c>
      <c r="AW188" s="14" t="s">
        <v>31</v>
      </c>
      <c r="AX188" s="14" t="s">
        <v>69</v>
      </c>
      <c r="AY188" s="255" t="s">
        <v>193</v>
      </c>
    </row>
    <row r="189" s="14" customFormat="1">
      <c r="A189" s="14"/>
      <c r="B189" s="245"/>
      <c r="C189" s="246"/>
      <c r="D189" s="228" t="s">
        <v>206</v>
      </c>
      <c r="E189" s="247" t="s">
        <v>19</v>
      </c>
      <c r="F189" s="248" t="s">
        <v>9161</v>
      </c>
      <c r="G189" s="246"/>
      <c r="H189" s="249">
        <v>0.184</v>
      </c>
      <c r="I189" s="250"/>
      <c r="J189" s="246"/>
      <c r="K189" s="246"/>
      <c r="L189" s="251"/>
      <c r="M189" s="252"/>
      <c r="N189" s="253"/>
      <c r="O189" s="253"/>
      <c r="P189" s="253"/>
      <c r="Q189" s="253"/>
      <c r="R189" s="253"/>
      <c r="S189" s="253"/>
      <c r="T189" s="254"/>
      <c r="U189" s="14"/>
      <c r="V189" s="14"/>
      <c r="W189" s="14"/>
      <c r="X189" s="14"/>
      <c r="Y189" s="14"/>
      <c r="Z189" s="14"/>
      <c r="AA189" s="14"/>
      <c r="AB189" s="14"/>
      <c r="AC189" s="14"/>
      <c r="AD189" s="14"/>
      <c r="AE189" s="14"/>
      <c r="AT189" s="255" t="s">
        <v>206</v>
      </c>
      <c r="AU189" s="255" t="s">
        <v>76</v>
      </c>
      <c r="AV189" s="14" t="s">
        <v>78</v>
      </c>
      <c r="AW189" s="14" t="s">
        <v>31</v>
      </c>
      <c r="AX189" s="14" t="s">
        <v>69</v>
      </c>
      <c r="AY189" s="255" t="s">
        <v>193</v>
      </c>
    </row>
    <row r="190" s="14" customFormat="1">
      <c r="A190" s="14"/>
      <c r="B190" s="245"/>
      <c r="C190" s="246"/>
      <c r="D190" s="228" t="s">
        <v>206</v>
      </c>
      <c r="E190" s="247" t="s">
        <v>19</v>
      </c>
      <c r="F190" s="248" t="s">
        <v>9162</v>
      </c>
      <c r="G190" s="246"/>
      <c r="H190" s="249">
        <v>5.2800000000000002</v>
      </c>
      <c r="I190" s="250"/>
      <c r="J190" s="246"/>
      <c r="K190" s="246"/>
      <c r="L190" s="251"/>
      <c r="M190" s="252"/>
      <c r="N190" s="253"/>
      <c r="O190" s="253"/>
      <c r="P190" s="253"/>
      <c r="Q190" s="253"/>
      <c r="R190" s="253"/>
      <c r="S190" s="253"/>
      <c r="T190" s="254"/>
      <c r="U190" s="14"/>
      <c r="V190" s="14"/>
      <c r="W190" s="14"/>
      <c r="X190" s="14"/>
      <c r="Y190" s="14"/>
      <c r="Z190" s="14"/>
      <c r="AA190" s="14"/>
      <c r="AB190" s="14"/>
      <c r="AC190" s="14"/>
      <c r="AD190" s="14"/>
      <c r="AE190" s="14"/>
      <c r="AT190" s="255" t="s">
        <v>206</v>
      </c>
      <c r="AU190" s="255" t="s">
        <v>76</v>
      </c>
      <c r="AV190" s="14" t="s">
        <v>78</v>
      </c>
      <c r="AW190" s="14" t="s">
        <v>31</v>
      </c>
      <c r="AX190" s="14" t="s">
        <v>69</v>
      </c>
      <c r="AY190" s="255" t="s">
        <v>193</v>
      </c>
    </row>
    <row r="191" s="14" customFormat="1">
      <c r="A191" s="14"/>
      <c r="B191" s="245"/>
      <c r="C191" s="246"/>
      <c r="D191" s="228" t="s">
        <v>206</v>
      </c>
      <c r="E191" s="247" t="s">
        <v>19</v>
      </c>
      <c r="F191" s="248" t="s">
        <v>9163</v>
      </c>
      <c r="G191" s="246"/>
      <c r="H191" s="249">
        <v>0.17599999999999999</v>
      </c>
      <c r="I191" s="250"/>
      <c r="J191" s="246"/>
      <c r="K191" s="246"/>
      <c r="L191" s="251"/>
      <c r="M191" s="252"/>
      <c r="N191" s="253"/>
      <c r="O191" s="253"/>
      <c r="P191" s="253"/>
      <c r="Q191" s="253"/>
      <c r="R191" s="253"/>
      <c r="S191" s="253"/>
      <c r="T191" s="254"/>
      <c r="U191" s="14"/>
      <c r="V191" s="14"/>
      <c r="W191" s="14"/>
      <c r="X191" s="14"/>
      <c r="Y191" s="14"/>
      <c r="Z191" s="14"/>
      <c r="AA191" s="14"/>
      <c r="AB191" s="14"/>
      <c r="AC191" s="14"/>
      <c r="AD191" s="14"/>
      <c r="AE191" s="14"/>
      <c r="AT191" s="255" t="s">
        <v>206</v>
      </c>
      <c r="AU191" s="255" t="s">
        <v>76</v>
      </c>
      <c r="AV191" s="14" t="s">
        <v>78</v>
      </c>
      <c r="AW191" s="14" t="s">
        <v>31</v>
      </c>
      <c r="AX191" s="14" t="s">
        <v>69</v>
      </c>
      <c r="AY191" s="255" t="s">
        <v>193</v>
      </c>
    </row>
    <row r="192" s="14" customFormat="1">
      <c r="A192" s="14"/>
      <c r="B192" s="245"/>
      <c r="C192" s="246"/>
      <c r="D192" s="228" t="s">
        <v>206</v>
      </c>
      <c r="E192" s="247" t="s">
        <v>19</v>
      </c>
      <c r="F192" s="248" t="s">
        <v>9164</v>
      </c>
      <c r="G192" s="246"/>
      <c r="H192" s="249">
        <v>0.22400000000000001</v>
      </c>
      <c r="I192" s="250"/>
      <c r="J192" s="246"/>
      <c r="K192" s="246"/>
      <c r="L192" s="251"/>
      <c r="M192" s="252"/>
      <c r="N192" s="253"/>
      <c r="O192" s="253"/>
      <c r="P192" s="253"/>
      <c r="Q192" s="253"/>
      <c r="R192" s="253"/>
      <c r="S192" s="253"/>
      <c r="T192" s="254"/>
      <c r="U192" s="14"/>
      <c r="V192" s="14"/>
      <c r="W192" s="14"/>
      <c r="X192" s="14"/>
      <c r="Y192" s="14"/>
      <c r="Z192" s="14"/>
      <c r="AA192" s="14"/>
      <c r="AB192" s="14"/>
      <c r="AC192" s="14"/>
      <c r="AD192" s="14"/>
      <c r="AE192" s="14"/>
      <c r="AT192" s="255" t="s">
        <v>206</v>
      </c>
      <c r="AU192" s="255" t="s">
        <v>76</v>
      </c>
      <c r="AV192" s="14" t="s">
        <v>78</v>
      </c>
      <c r="AW192" s="14" t="s">
        <v>31</v>
      </c>
      <c r="AX192" s="14" t="s">
        <v>69</v>
      </c>
      <c r="AY192" s="255" t="s">
        <v>193</v>
      </c>
    </row>
    <row r="193" s="14" customFormat="1">
      <c r="A193" s="14"/>
      <c r="B193" s="245"/>
      <c r="C193" s="246"/>
      <c r="D193" s="228" t="s">
        <v>206</v>
      </c>
      <c r="E193" s="247" t="s">
        <v>19</v>
      </c>
      <c r="F193" s="248" t="s">
        <v>9165</v>
      </c>
      <c r="G193" s="246"/>
      <c r="H193" s="249">
        <v>0.192</v>
      </c>
      <c r="I193" s="250"/>
      <c r="J193" s="246"/>
      <c r="K193" s="246"/>
      <c r="L193" s="251"/>
      <c r="M193" s="252"/>
      <c r="N193" s="253"/>
      <c r="O193" s="253"/>
      <c r="P193" s="253"/>
      <c r="Q193" s="253"/>
      <c r="R193" s="253"/>
      <c r="S193" s="253"/>
      <c r="T193" s="254"/>
      <c r="U193" s="14"/>
      <c r="V193" s="14"/>
      <c r="W193" s="14"/>
      <c r="X193" s="14"/>
      <c r="Y193" s="14"/>
      <c r="Z193" s="14"/>
      <c r="AA193" s="14"/>
      <c r="AB193" s="14"/>
      <c r="AC193" s="14"/>
      <c r="AD193" s="14"/>
      <c r="AE193" s="14"/>
      <c r="AT193" s="255" t="s">
        <v>206</v>
      </c>
      <c r="AU193" s="255" t="s">
        <v>76</v>
      </c>
      <c r="AV193" s="14" t="s">
        <v>78</v>
      </c>
      <c r="AW193" s="14" t="s">
        <v>31</v>
      </c>
      <c r="AX193" s="14" t="s">
        <v>69</v>
      </c>
      <c r="AY193" s="255" t="s">
        <v>193</v>
      </c>
    </row>
    <row r="194" s="15" customFormat="1">
      <c r="A194" s="15"/>
      <c r="B194" s="256"/>
      <c r="C194" s="257"/>
      <c r="D194" s="228" t="s">
        <v>206</v>
      </c>
      <c r="E194" s="258" t="s">
        <v>19</v>
      </c>
      <c r="F194" s="259" t="s">
        <v>218</v>
      </c>
      <c r="G194" s="257"/>
      <c r="H194" s="260">
        <v>6.7679999999999998</v>
      </c>
      <c r="I194" s="261"/>
      <c r="J194" s="257"/>
      <c r="K194" s="257"/>
      <c r="L194" s="262"/>
      <c r="M194" s="263"/>
      <c r="N194" s="264"/>
      <c r="O194" s="264"/>
      <c r="P194" s="264"/>
      <c r="Q194" s="264"/>
      <c r="R194" s="264"/>
      <c r="S194" s="264"/>
      <c r="T194" s="265"/>
      <c r="U194" s="15"/>
      <c r="V194" s="15"/>
      <c r="W194" s="15"/>
      <c r="X194" s="15"/>
      <c r="Y194" s="15"/>
      <c r="Z194" s="15"/>
      <c r="AA194" s="15"/>
      <c r="AB194" s="15"/>
      <c r="AC194" s="15"/>
      <c r="AD194" s="15"/>
      <c r="AE194" s="15"/>
      <c r="AT194" s="266" t="s">
        <v>206</v>
      </c>
      <c r="AU194" s="266" t="s">
        <v>76</v>
      </c>
      <c r="AV194" s="15" t="s">
        <v>200</v>
      </c>
      <c r="AW194" s="15" t="s">
        <v>31</v>
      </c>
      <c r="AX194" s="15" t="s">
        <v>76</v>
      </c>
      <c r="AY194" s="266" t="s">
        <v>193</v>
      </c>
    </row>
    <row r="195" s="12" customFormat="1" ht="25.92" customHeight="1">
      <c r="A195" s="12"/>
      <c r="B195" s="199"/>
      <c r="C195" s="200"/>
      <c r="D195" s="201" t="s">
        <v>68</v>
      </c>
      <c r="E195" s="202" t="s">
        <v>855</v>
      </c>
      <c r="F195" s="202" t="s">
        <v>8978</v>
      </c>
      <c r="G195" s="200"/>
      <c r="H195" s="200"/>
      <c r="I195" s="203"/>
      <c r="J195" s="204">
        <f>BK195</f>
        <v>0</v>
      </c>
      <c r="K195" s="200"/>
      <c r="L195" s="205"/>
      <c r="M195" s="206"/>
      <c r="N195" s="207"/>
      <c r="O195" s="207"/>
      <c r="P195" s="208">
        <f>SUM(P196:P263)</f>
        <v>0</v>
      </c>
      <c r="Q195" s="207"/>
      <c r="R195" s="208">
        <f>SUM(R196:R263)</f>
        <v>0</v>
      </c>
      <c r="S195" s="207"/>
      <c r="T195" s="209">
        <f>SUM(T196:T263)</f>
        <v>0</v>
      </c>
      <c r="U195" s="12"/>
      <c r="V195" s="12"/>
      <c r="W195" s="12"/>
      <c r="X195" s="12"/>
      <c r="Y195" s="12"/>
      <c r="Z195" s="12"/>
      <c r="AA195" s="12"/>
      <c r="AB195" s="12"/>
      <c r="AC195" s="12"/>
      <c r="AD195" s="12"/>
      <c r="AE195" s="12"/>
      <c r="AR195" s="210" t="s">
        <v>76</v>
      </c>
      <c r="AT195" s="211" t="s">
        <v>68</v>
      </c>
      <c r="AU195" s="211" t="s">
        <v>69</v>
      </c>
      <c r="AY195" s="210" t="s">
        <v>193</v>
      </c>
      <c r="BK195" s="212">
        <f>SUM(BK196:BK263)</f>
        <v>0</v>
      </c>
    </row>
    <row r="196" s="2" customFormat="1" ht="16.5" customHeight="1">
      <c r="A196" s="41"/>
      <c r="B196" s="42"/>
      <c r="C196" s="215" t="s">
        <v>346</v>
      </c>
      <c r="D196" s="215" t="s">
        <v>195</v>
      </c>
      <c r="E196" s="216" t="s">
        <v>8979</v>
      </c>
      <c r="F196" s="217" t="s">
        <v>8980</v>
      </c>
      <c r="G196" s="218" t="s">
        <v>408</v>
      </c>
      <c r="H196" s="219">
        <v>5</v>
      </c>
      <c r="I196" s="220"/>
      <c r="J196" s="221">
        <f>ROUND(I196*H196,2)</f>
        <v>0</v>
      </c>
      <c r="K196" s="217" t="s">
        <v>19</v>
      </c>
      <c r="L196" s="47"/>
      <c r="M196" s="222" t="s">
        <v>19</v>
      </c>
      <c r="N196" s="223" t="s">
        <v>40</v>
      </c>
      <c r="O196" s="87"/>
      <c r="P196" s="224">
        <f>O196*H196</f>
        <v>0</v>
      </c>
      <c r="Q196" s="224">
        <v>0</v>
      </c>
      <c r="R196" s="224">
        <f>Q196*H196</f>
        <v>0</v>
      </c>
      <c r="S196" s="224">
        <v>0</v>
      </c>
      <c r="T196" s="225">
        <f>S196*H196</f>
        <v>0</v>
      </c>
      <c r="U196" s="41"/>
      <c r="V196" s="41"/>
      <c r="W196" s="41"/>
      <c r="X196" s="41"/>
      <c r="Y196" s="41"/>
      <c r="Z196" s="41"/>
      <c r="AA196" s="41"/>
      <c r="AB196" s="41"/>
      <c r="AC196" s="41"/>
      <c r="AD196" s="41"/>
      <c r="AE196" s="41"/>
      <c r="AR196" s="226" t="s">
        <v>200</v>
      </c>
      <c r="AT196" s="226" t="s">
        <v>195</v>
      </c>
      <c r="AU196" s="226" t="s">
        <v>76</v>
      </c>
      <c r="AY196" s="20" t="s">
        <v>193</v>
      </c>
      <c r="BE196" s="227">
        <f>IF(N196="základní",J196,0)</f>
        <v>0</v>
      </c>
      <c r="BF196" s="227">
        <f>IF(N196="snížená",J196,0)</f>
        <v>0</v>
      </c>
      <c r="BG196" s="227">
        <f>IF(N196="zákl. přenesená",J196,0)</f>
        <v>0</v>
      </c>
      <c r="BH196" s="227">
        <f>IF(N196="sníž. přenesená",J196,0)</f>
        <v>0</v>
      </c>
      <c r="BI196" s="227">
        <f>IF(N196="nulová",J196,0)</f>
        <v>0</v>
      </c>
      <c r="BJ196" s="20" t="s">
        <v>76</v>
      </c>
      <c r="BK196" s="227">
        <f>ROUND(I196*H196,2)</f>
        <v>0</v>
      </c>
      <c r="BL196" s="20" t="s">
        <v>200</v>
      </c>
      <c r="BM196" s="226" t="s">
        <v>523</v>
      </c>
    </row>
    <row r="197" s="2" customFormat="1">
      <c r="A197" s="41"/>
      <c r="B197" s="42"/>
      <c r="C197" s="43"/>
      <c r="D197" s="228" t="s">
        <v>202</v>
      </c>
      <c r="E197" s="43"/>
      <c r="F197" s="229" t="s">
        <v>8980</v>
      </c>
      <c r="G197" s="43"/>
      <c r="H197" s="43"/>
      <c r="I197" s="230"/>
      <c r="J197" s="43"/>
      <c r="K197" s="43"/>
      <c r="L197" s="47"/>
      <c r="M197" s="231"/>
      <c r="N197" s="232"/>
      <c r="O197" s="87"/>
      <c r="P197" s="87"/>
      <c r="Q197" s="87"/>
      <c r="R197" s="87"/>
      <c r="S197" s="87"/>
      <c r="T197" s="88"/>
      <c r="U197" s="41"/>
      <c r="V197" s="41"/>
      <c r="W197" s="41"/>
      <c r="X197" s="41"/>
      <c r="Y197" s="41"/>
      <c r="Z197" s="41"/>
      <c r="AA197" s="41"/>
      <c r="AB197" s="41"/>
      <c r="AC197" s="41"/>
      <c r="AD197" s="41"/>
      <c r="AE197" s="41"/>
      <c r="AT197" s="20" t="s">
        <v>202</v>
      </c>
      <c r="AU197" s="20" t="s">
        <v>76</v>
      </c>
    </row>
    <row r="198" s="2" customFormat="1">
      <c r="A198" s="41"/>
      <c r="B198" s="42"/>
      <c r="C198" s="43"/>
      <c r="D198" s="228" t="s">
        <v>1221</v>
      </c>
      <c r="E198" s="43"/>
      <c r="F198" s="270" t="s">
        <v>6229</v>
      </c>
      <c r="G198" s="43"/>
      <c r="H198" s="43"/>
      <c r="I198" s="230"/>
      <c r="J198" s="43"/>
      <c r="K198" s="43"/>
      <c r="L198" s="47"/>
      <c r="M198" s="231"/>
      <c r="N198" s="232"/>
      <c r="O198" s="87"/>
      <c r="P198" s="87"/>
      <c r="Q198" s="87"/>
      <c r="R198" s="87"/>
      <c r="S198" s="87"/>
      <c r="T198" s="88"/>
      <c r="U198" s="41"/>
      <c r="V198" s="41"/>
      <c r="W198" s="41"/>
      <c r="X198" s="41"/>
      <c r="Y198" s="41"/>
      <c r="Z198" s="41"/>
      <c r="AA198" s="41"/>
      <c r="AB198" s="41"/>
      <c r="AC198" s="41"/>
      <c r="AD198" s="41"/>
      <c r="AE198" s="41"/>
      <c r="AT198" s="20" t="s">
        <v>1221</v>
      </c>
      <c r="AU198" s="20" t="s">
        <v>76</v>
      </c>
    </row>
    <row r="199" s="2" customFormat="1" ht="16.5" customHeight="1">
      <c r="A199" s="41"/>
      <c r="B199" s="42"/>
      <c r="C199" s="215" t="s">
        <v>7</v>
      </c>
      <c r="D199" s="215" t="s">
        <v>195</v>
      </c>
      <c r="E199" s="216" t="s">
        <v>9055</v>
      </c>
      <c r="F199" s="217" t="s">
        <v>9056</v>
      </c>
      <c r="G199" s="218" t="s">
        <v>408</v>
      </c>
      <c r="H199" s="219">
        <v>83</v>
      </c>
      <c r="I199" s="220"/>
      <c r="J199" s="221">
        <f>ROUND(I199*H199,2)</f>
        <v>0</v>
      </c>
      <c r="K199" s="217" t="s">
        <v>19</v>
      </c>
      <c r="L199" s="47"/>
      <c r="M199" s="222" t="s">
        <v>19</v>
      </c>
      <c r="N199" s="223" t="s">
        <v>40</v>
      </c>
      <c r="O199" s="87"/>
      <c r="P199" s="224">
        <f>O199*H199</f>
        <v>0</v>
      </c>
      <c r="Q199" s="224">
        <v>0</v>
      </c>
      <c r="R199" s="224">
        <f>Q199*H199</f>
        <v>0</v>
      </c>
      <c r="S199" s="224">
        <v>0</v>
      </c>
      <c r="T199" s="225">
        <f>S199*H199</f>
        <v>0</v>
      </c>
      <c r="U199" s="41"/>
      <c r="V199" s="41"/>
      <c r="W199" s="41"/>
      <c r="X199" s="41"/>
      <c r="Y199" s="41"/>
      <c r="Z199" s="41"/>
      <c r="AA199" s="41"/>
      <c r="AB199" s="41"/>
      <c r="AC199" s="41"/>
      <c r="AD199" s="41"/>
      <c r="AE199" s="41"/>
      <c r="AR199" s="226" t="s">
        <v>200</v>
      </c>
      <c r="AT199" s="226" t="s">
        <v>195</v>
      </c>
      <c r="AU199" s="226" t="s">
        <v>76</v>
      </c>
      <c r="AY199" s="20" t="s">
        <v>193</v>
      </c>
      <c r="BE199" s="227">
        <f>IF(N199="základní",J199,0)</f>
        <v>0</v>
      </c>
      <c r="BF199" s="227">
        <f>IF(N199="snížená",J199,0)</f>
        <v>0</v>
      </c>
      <c r="BG199" s="227">
        <f>IF(N199="zákl. přenesená",J199,0)</f>
        <v>0</v>
      </c>
      <c r="BH199" s="227">
        <f>IF(N199="sníž. přenesená",J199,0)</f>
        <v>0</v>
      </c>
      <c r="BI199" s="227">
        <f>IF(N199="nulová",J199,0)</f>
        <v>0</v>
      </c>
      <c r="BJ199" s="20" t="s">
        <v>76</v>
      </c>
      <c r="BK199" s="227">
        <f>ROUND(I199*H199,2)</f>
        <v>0</v>
      </c>
      <c r="BL199" s="20" t="s">
        <v>200</v>
      </c>
      <c r="BM199" s="226" t="s">
        <v>537</v>
      </c>
    </row>
    <row r="200" s="2" customFormat="1">
      <c r="A200" s="41"/>
      <c r="B200" s="42"/>
      <c r="C200" s="43"/>
      <c r="D200" s="228" t="s">
        <v>202</v>
      </c>
      <c r="E200" s="43"/>
      <c r="F200" s="229" t="s">
        <v>9057</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202</v>
      </c>
      <c r="AU200" s="20" t="s">
        <v>76</v>
      </c>
    </row>
    <row r="201" s="2" customFormat="1">
      <c r="A201" s="41"/>
      <c r="B201" s="42"/>
      <c r="C201" s="43"/>
      <c r="D201" s="228" t="s">
        <v>1221</v>
      </c>
      <c r="E201" s="43"/>
      <c r="F201" s="270" t="s">
        <v>9058</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1221</v>
      </c>
      <c r="AU201" s="20" t="s">
        <v>76</v>
      </c>
    </row>
    <row r="202" s="14" customFormat="1">
      <c r="A202" s="14"/>
      <c r="B202" s="245"/>
      <c r="C202" s="246"/>
      <c r="D202" s="228" t="s">
        <v>206</v>
      </c>
      <c r="E202" s="247" t="s">
        <v>19</v>
      </c>
      <c r="F202" s="248" t="s">
        <v>9166</v>
      </c>
      <c r="G202" s="246"/>
      <c r="H202" s="249">
        <v>83</v>
      </c>
      <c r="I202" s="250"/>
      <c r="J202" s="246"/>
      <c r="K202" s="246"/>
      <c r="L202" s="251"/>
      <c r="M202" s="252"/>
      <c r="N202" s="253"/>
      <c r="O202" s="253"/>
      <c r="P202" s="253"/>
      <c r="Q202" s="253"/>
      <c r="R202" s="253"/>
      <c r="S202" s="253"/>
      <c r="T202" s="254"/>
      <c r="U202" s="14"/>
      <c r="V202" s="14"/>
      <c r="W202" s="14"/>
      <c r="X202" s="14"/>
      <c r="Y202" s="14"/>
      <c r="Z202" s="14"/>
      <c r="AA202" s="14"/>
      <c r="AB202" s="14"/>
      <c r="AC202" s="14"/>
      <c r="AD202" s="14"/>
      <c r="AE202" s="14"/>
      <c r="AT202" s="255" t="s">
        <v>206</v>
      </c>
      <c r="AU202" s="255" t="s">
        <v>76</v>
      </c>
      <c r="AV202" s="14" t="s">
        <v>78</v>
      </c>
      <c r="AW202" s="14" t="s">
        <v>31</v>
      </c>
      <c r="AX202" s="14" t="s">
        <v>69</v>
      </c>
      <c r="AY202" s="255" t="s">
        <v>193</v>
      </c>
    </row>
    <row r="203" s="15" customFormat="1">
      <c r="A203" s="15"/>
      <c r="B203" s="256"/>
      <c r="C203" s="257"/>
      <c r="D203" s="228" t="s">
        <v>206</v>
      </c>
      <c r="E203" s="258" t="s">
        <v>19</v>
      </c>
      <c r="F203" s="259" t="s">
        <v>218</v>
      </c>
      <c r="G203" s="257"/>
      <c r="H203" s="260">
        <v>83</v>
      </c>
      <c r="I203" s="261"/>
      <c r="J203" s="257"/>
      <c r="K203" s="257"/>
      <c r="L203" s="262"/>
      <c r="M203" s="263"/>
      <c r="N203" s="264"/>
      <c r="O203" s="264"/>
      <c r="P203" s="264"/>
      <c r="Q203" s="264"/>
      <c r="R203" s="264"/>
      <c r="S203" s="264"/>
      <c r="T203" s="265"/>
      <c r="U203" s="15"/>
      <c r="V203" s="15"/>
      <c r="W203" s="15"/>
      <c r="X203" s="15"/>
      <c r="Y203" s="15"/>
      <c r="Z203" s="15"/>
      <c r="AA203" s="15"/>
      <c r="AB203" s="15"/>
      <c r="AC203" s="15"/>
      <c r="AD203" s="15"/>
      <c r="AE203" s="15"/>
      <c r="AT203" s="266" t="s">
        <v>206</v>
      </c>
      <c r="AU203" s="266" t="s">
        <v>76</v>
      </c>
      <c r="AV203" s="15" t="s">
        <v>200</v>
      </c>
      <c r="AW203" s="15" t="s">
        <v>31</v>
      </c>
      <c r="AX203" s="15" t="s">
        <v>76</v>
      </c>
      <c r="AY203" s="266" t="s">
        <v>193</v>
      </c>
    </row>
    <row r="204" s="2" customFormat="1" ht="16.5" customHeight="1">
      <c r="A204" s="41"/>
      <c r="B204" s="42"/>
      <c r="C204" s="215" t="s">
        <v>355</v>
      </c>
      <c r="D204" s="215" t="s">
        <v>195</v>
      </c>
      <c r="E204" s="216" t="s">
        <v>9167</v>
      </c>
      <c r="F204" s="217" t="s">
        <v>9168</v>
      </c>
      <c r="G204" s="218" t="s">
        <v>408</v>
      </c>
      <c r="H204" s="219">
        <v>16</v>
      </c>
      <c r="I204" s="220"/>
      <c r="J204" s="221">
        <f>ROUND(I204*H204,2)</f>
        <v>0</v>
      </c>
      <c r="K204" s="217" t="s">
        <v>19</v>
      </c>
      <c r="L204" s="47"/>
      <c r="M204" s="222" t="s">
        <v>19</v>
      </c>
      <c r="N204" s="223" t="s">
        <v>40</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200</v>
      </c>
      <c r="AT204" s="226" t="s">
        <v>195</v>
      </c>
      <c r="AU204" s="226" t="s">
        <v>76</v>
      </c>
      <c r="AY204" s="20" t="s">
        <v>193</v>
      </c>
      <c r="BE204" s="227">
        <f>IF(N204="základní",J204,0)</f>
        <v>0</v>
      </c>
      <c r="BF204" s="227">
        <f>IF(N204="snížená",J204,0)</f>
        <v>0</v>
      </c>
      <c r="BG204" s="227">
        <f>IF(N204="zákl. přenesená",J204,0)</f>
        <v>0</v>
      </c>
      <c r="BH204" s="227">
        <f>IF(N204="sníž. přenesená",J204,0)</f>
        <v>0</v>
      </c>
      <c r="BI204" s="227">
        <f>IF(N204="nulová",J204,0)</f>
        <v>0</v>
      </c>
      <c r="BJ204" s="20" t="s">
        <v>76</v>
      </c>
      <c r="BK204" s="227">
        <f>ROUND(I204*H204,2)</f>
        <v>0</v>
      </c>
      <c r="BL204" s="20" t="s">
        <v>200</v>
      </c>
      <c r="BM204" s="226" t="s">
        <v>554</v>
      </c>
    </row>
    <row r="205" s="2" customFormat="1">
      <c r="A205" s="41"/>
      <c r="B205" s="42"/>
      <c r="C205" s="43"/>
      <c r="D205" s="228" t="s">
        <v>202</v>
      </c>
      <c r="E205" s="43"/>
      <c r="F205" s="229" t="s">
        <v>9169</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202</v>
      </c>
      <c r="AU205" s="20" t="s">
        <v>76</v>
      </c>
    </row>
    <row r="206" s="2" customFormat="1">
      <c r="A206" s="41"/>
      <c r="B206" s="42"/>
      <c r="C206" s="43"/>
      <c r="D206" s="228" t="s">
        <v>1221</v>
      </c>
      <c r="E206" s="43"/>
      <c r="F206" s="270" t="s">
        <v>9058</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1221</v>
      </c>
      <c r="AU206" s="20" t="s">
        <v>76</v>
      </c>
    </row>
    <row r="207" s="2" customFormat="1" ht="21.75" customHeight="1">
      <c r="A207" s="41"/>
      <c r="B207" s="42"/>
      <c r="C207" s="215" t="s">
        <v>360</v>
      </c>
      <c r="D207" s="215" t="s">
        <v>195</v>
      </c>
      <c r="E207" s="216" t="s">
        <v>9170</v>
      </c>
      <c r="F207" s="217" t="s">
        <v>9171</v>
      </c>
      <c r="G207" s="218" t="s">
        <v>343</v>
      </c>
      <c r="H207" s="219">
        <v>12</v>
      </c>
      <c r="I207" s="220"/>
      <c r="J207" s="221">
        <f>ROUND(I207*H207,2)</f>
        <v>0</v>
      </c>
      <c r="K207" s="217" t="s">
        <v>19</v>
      </c>
      <c r="L207" s="47"/>
      <c r="M207" s="222" t="s">
        <v>19</v>
      </c>
      <c r="N207" s="223" t="s">
        <v>40</v>
      </c>
      <c r="O207" s="87"/>
      <c r="P207" s="224">
        <f>O207*H207</f>
        <v>0</v>
      </c>
      <c r="Q207" s="224">
        <v>0</v>
      </c>
      <c r="R207" s="224">
        <f>Q207*H207</f>
        <v>0</v>
      </c>
      <c r="S207" s="224">
        <v>0</v>
      </c>
      <c r="T207" s="225">
        <f>S207*H207</f>
        <v>0</v>
      </c>
      <c r="U207" s="41"/>
      <c r="V207" s="41"/>
      <c r="W207" s="41"/>
      <c r="X207" s="41"/>
      <c r="Y207" s="41"/>
      <c r="Z207" s="41"/>
      <c r="AA207" s="41"/>
      <c r="AB207" s="41"/>
      <c r="AC207" s="41"/>
      <c r="AD207" s="41"/>
      <c r="AE207" s="41"/>
      <c r="AR207" s="226" t="s">
        <v>200</v>
      </c>
      <c r="AT207" s="226" t="s">
        <v>195</v>
      </c>
      <c r="AU207" s="226" t="s">
        <v>76</v>
      </c>
      <c r="AY207" s="20" t="s">
        <v>193</v>
      </c>
      <c r="BE207" s="227">
        <f>IF(N207="základní",J207,0)</f>
        <v>0</v>
      </c>
      <c r="BF207" s="227">
        <f>IF(N207="snížená",J207,0)</f>
        <v>0</v>
      </c>
      <c r="BG207" s="227">
        <f>IF(N207="zákl. přenesená",J207,0)</f>
        <v>0</v>
      </c>
      <c r="BH207" s="227">
        <f>IF(N207="sníž. přenesená",J207,0)</f>
        <v>0</v>
      </c>
      <c r="BI207" s="227">
        <f>IF(N207="nulová",J207,0)</f>
        <v>0</v>
      </c>
      <c r="BJ207" s="20" t="s">
        <v>76</v>
      </c>
      <c r="BK207" s="227">
        <f>ROUND(I207*H207,2)</f>
        <v>0</v>
      </c>
      <c r="BL207" s="20" t="s">
        <v>200</v>
      </c>
      <c r="BM207" s="226" t="s">
        <v>568</v>
      </c>
    </row>
    <row r="208" s="2" customFormat="1">
      <c r="A208" s="41"/>
      <c r="B208" s="42"/>
      <c r="C208" s="43"/>
      <c r="D208" s="228" t="s">
        <v>202</v>
      </c>
      <c r="E208" s="43"/>
      <c r="F208" s="229" t="s">
        <v>9171</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202</v>
      </c>
      <c r="AU208" s="20" t="s">
        <v>76</v>
      </c>
    </row>
    <row r="209" s="2" customFormat="1">
      <c r="A209" s="41"/>
      <c r="B209" s="42"/>
      <c r="C209" s="43"/>
      <c r="D209" s="228" t="s">
        <v>1221</v>
      </c>
      <c r="E209" s="43"/>
      <c r="F209" s="270" t="s">
        <v>6229</v>
      </c>
      <c r="G209" s="43"/>
      <c r="H209" s="43"/>
      <c r="I209" s="230"/>
      <c r="J209" s="43"/>
      <c r="K209" s="43"/>
      <c r="L209" s="47"/>
      <c r="M209" s="231"/>
      <c r="N209" s="232"/>
      <c r="O209" s="87"/>
      <c r="P209" s="87"/>
      <c r="Q209" s="87"/>
      <c r="R209" s="87"/>
      <c r="S209" s="87"/>
      <c r="T209" s="88"/>
      <c r="U209" s="41"/>
      <c r="V209" s="41"/>
      <c r="W209" s="41"/>
      <c r="X209" s="41"/>
      <c r="Y209" s="41"/>
      <c r="Z209" s="41"/>
      <c r="AA209" s="41"/>
      <c r="AB209" s="41"/>
      <c r="AC209" s="41"/>
      <c r="AD209" s="41"/>
      <c r="AE209" s="41"/>
      <c r="AT209" s="20" t="s">
        <v>1221</v>
      </c>
      <c r="AU209" s="20" t="s">
        <v>76</v>
      </c>
    </row>
    <row r="210" s="2" customFormat="1" ht="21.75" customHeight="1">
      <c r="A210" s="41"/>
      <c r="B210" s="42"/>
      <c r="C210" s="215" t="s">
        <v>369</v>
      </c>
      <c r="D210" s="215" t="s">
        <v>195</v>
      </c>
      <c r="E210" s="216" t="s">
        <v>9062</v>
      </c>
      <c r="F210" s="217" t="s">
        <v>9063</v>
      </c>
      <c r="G210" s="218" t="s">
        <v>343</v>
      </c>
      <c r="H210" s="219">
        <v>34</v>
      </c>
      <c r="I210" s="220"/>
      <c r="J210" s="221">
        <f>ROUND(I210*H210,2)</f>
        <v>0</v>
      </c>
      <c r="K210" s="217" t="s">
        <v>19</v>
      </c>
      <c r="L210" s="47"/>
      <c r="M210" s="222" t="s">
        <v>19</v>
      </c>
      <c r="N210" s="223" t="s">
        <v>40</v>
      </c>
      <c r="O210" s="87"/>
      <c r="P210" s="224">
        <f>O210*H210</f>
        <v>0</v>
      </c>
      <c r="Q210" s="224">
        <v>0</v>
      </c>
      <c r="R210" s="224">
        <f>Q210*H210</f>
        <v>0</v>
      </c>
      <c r="S210" s="224">
        <v>0</v>
      </c>
      <c r="T210" s="225">
        <f>S210*H210</f>
        <v>0</v>
      </c>
      <c r="U210" s="41"/>
      <c r="V210" s="41"/>
      <c r="W210" s="41"/>
      <c r="X210" s="41"/>
      <c r="Y210" s="41"/>
      <c r="Z210" s="41"/>
      <c r="AA210" s="41"/>
      <c r="AB210" s="41"/>
      <c r="AC210" s="41"/>
      <c r="AD210" s="41"/>
      <c r="AE210" s="41"/>
      <c r="AR210" s="226" t="s">
        <v>200</v>
      </c>
      <c r="AT210" s="226" t="s">
        <v>195</v>
      </c>
      <c r="AU210" s="226" t="s">
        <v>76</v>
      </c>
      <c r="AY210" s="20" t="s">
        <v>193</v>
      </c>
      <c r="BE210" s="227">
        <f>IF(N210="základní",J210,0)</f>
        <v>0</v>
      </c>
      <c r="BF210" s="227">
        <f>IF(N210="snížená",J210,0)</f>
        <v>0</v>
      </c>
      <c r="BG210" s="227">
        <f>IF(N210="zákl. přenesená",J210,0)</f>
        <v>0</v>
      </c>
      <c r="BH210" s="227">
        <f>IF(N210="sníž. přenesená",J210,0)</f>
        <v>0</v>
      </c>
      <c r="BI210" s="227">
        <f>IF(N210="nulová",J210,0)</f>
        <v>0</v>
      </c>
      <c r="BJ210" s="20" t="s">
        <v>76</v>
      </c>
      <c r="BK210" s="227">
        <f>ROUND(I210*H210,2)</f>
        <v>0</v>
      </c>
      <c r="BL210" s="20" t="s">
        <v>200</v>
      </c>
      <c r="BM210" s="226" t="s">
        <v>584</v>
      </c>
    </row>
    <row r="211" s="2" customFormat="1">
      <c r="A211" s="41"/>
      <c r="B211" s="42"/>
      <c r="C211" s="43"/>
      <c r="D211" s="228" t="s">
        <v>202</v>
      </c>
      <c r="E211" s="43"/>
      <c r="F211" s="229" t="s">
        <v>9063</v>
      </c>
      <c r="G211" s="43"/>
      <c r="H211" s="43"/>
      <c r="I211" s="230"/>
      <c r="J211" s="43"/>
      <c r="K211" s="43"/>
      <c r="L211" s="47"/>
      <c r="M211" s="231"/>
      <c r="N211" s="232"/>
      <c r="O211" s="87"/>
      <c r="P211" s="87"/>
      <c r="Q211" s="87"/>
      <c r="R211" s="87"/>
      <c r="S211" s="87"/>
      <c r="T211" s="88"/>
      <c r="U211" s="41"/>
      <c r="V211" s="41"/>
      <c r="W211" s="41"/>
      <c r="X211" s="41"/>
      <c r="Y211" s="41"/>
      <c r="Z211" s="41"/>
      <c r="AA211" s="41"/>
      <c r="AB211" s="41"/>
      <c r="AC211" s="41"/>
      <c r="AD211" s="41"/>
      <c r="AE211" s="41"/>
      <c r="AT211" s="20" t="s">
        <v>202</v>
      </c>
      <c r="AU211" s="20" t="s">
        <v>76</v>
      </c>
    </row>
    <row r="212" s="2" customFormat="1">
      <c r="A212" s="41"/>
      <c r="B212" s="42"/>
      <c r="C212" s="43"/>
      <c r="D212" s="228" t="s">
        <v>1221</v>
      </c>
      <c r="E212" s="43"/>
      <c r="F212" s="270" t="s">
        <v>6229</v>
      </c>
      <c r="G212" s="43"/>
      <c r="H212" s="43"/>
      <c r="I212" s="230"/>
      <c r="J212" s="43"/>
      <c r="K212" s="43"/>
      <c r="L212" s="47"/>
      <c r="M212" s="231"/>
      <c r="N212" s="232"/>
      <c r="O212" s="87"/>
      <c r="P212" s="87"/>
      <c r="Q212" s="87"/>
      <c r="R212" s="87"/>
      <c r="S212" s="87"/>
      <c r="T212" s="88"/>
      <c r="U212" s="41"/>
      <c r="V212" s="41"/>
      <c r="W212" s="41"/>
      <c r="X212" s="41"/>
      <c r="Y212" s="41"/>
      <c r="Z212" s="41"/>
      <c r="AA212" s="41"/>
      <c r="AB212" s="41"/>
      <c r="AC212" s="41"/>
      <c r="AD212" s="41"/>
      <c r="AE212" s="41"/>
      <c r="AT212" s="20" t="s">
        <v>1221</v>
      </c>
      <c r="AU212" s="20" t="s">
        <v>76</v>
      </c>
    </row>
    <row r="213" s="2" customFormat="1" ht="21.75" customHeight="1">
      <c r="A213" s="41"/>
      <c r="B213" s="42"/>
      <c r="C213" s="215" t="s">
        <v>390</v>
      </c>
      <c r="D213" s="215" t="s">
        <v>195</v>
      </c>
      <c r="E213" s="216" t="s">
        <v>9064</v>
      </c>
      <c r="F213" s="217" t="s">
        <v>9065</v>
      </c>
      <c r="G213" s="218" t="s">
        <v>343</v>
      </c>
      <c r="H213" s="219">
        <v>2</v>
      </c>
      <c r="I213" s="220"/>
      <c r="J213" s="221">
        <f>ROUND(I213*H213,2)</f>
        <v>0</v>
      </c>
      <c r="K213" s="217" t="s">
        <v>19</v>
      </c>
      <c r="L213" s="47"/>
      <c r="M213" s="222" t="s">
        <v>19</v>
      </c>
      <c r="N213" s="223" t="s">
        <v>40</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200</v>
      </c>
      <c r="AT213" s="226" t="s">
        <v>195</v>
      </c>
      <c r="AU213" s="226" t="s">
        <v>76</v>
      </c>
      <c r="AY213" s="20" t="s">
        <v>193</v>
      </c>
      <c r="BE213" s="227">
        <f>IF(N213="základní",J213,0)</f>
        <v>0</v>
      </c>
      <c r="BF213" s="227">
        <f>IF(N213="snížená",J213,0)</f>
        <v>0</v>
      </c>
      <c r="BG213" s="227">
        <f>IF(N213="zákl. přenesená",J213,0)</f>
        <v>0</v>
      </c>
      <c r="BH213" s="227">
        <f>IF(N213="sníž. přenesená",J213,0)</f>
        <v>0</v>
      </c>
      <c r="BI213" s="227">
        <f>IF(N213="nulová",J213,0)</f>
        <v>0</v>
      </c>
      <c r="BJ213" s="20" t="s">
        <v>76</v>
      </c>
      <c r="BK213" s="227">
        <f>ROUND(I213*H213,2)</f>
        <v>0</v>
      </c>
      <c r="BL213" s="20" t="s">
        <v>200</v>
      </c>
      <c r="BM213" s="226" t="s">
        <v>598</v>
      </c>
    </row>
    <row r="214" s="2" customFormat="1">
      <c r="A214" s="41"/>
      <c r="B214" s="42"/>
      <c r="C214" s="43"/>
      <c r="D214" s="228" t="s">
        <v>202</v>
      </c>
      <c r="E214" s="43"/>
      <c r="F214" s="229" t="s">
        <v>9065</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202</v>
      </c>
      <c r="AU214" s="20" t="s">
        <v>76</v>
      </c>
    </row>
    <row r="215" s="2" customFormat="1">
      <c r="A215" s="41"/>
      <c r="B215" s="42"/>
      <c r="C215" s="43"/>
      <c r="D215" s="228" t="s">
        <v>1221</v>
      </c>
      <c r="E215" s="43"/>
      <c r="F215" s="270" t="s">
        <v>6229</v>
      </c>
      <c r="G215" s="43"/>
      <c r="H215" s="43"/>
      <c r="I215" s="230"/>
      <c r="J215" s="43"/>
      <c r="K215" s="43"/>
      <c r="L215" s="47"/>
      <c r="M215" s="231"/>
      <c r="N215" s="232"/>
      <c r="O215" s="87"/>
      <c r="P215" s="87"/>
      <c r="Q215" s="87"/>
      <c r="R215" s="87"/>
      <c r="S215" s="87"/>
      <c r="T215" s="88"/>
      <c r="U215" s="41"/>
      <c r="V215" s="41"/>
      <c r="W215" s="41"/>
      <c r="X215" s="41"/>
      <c r="Y215" s="41"/>
      <c r="Z215" s="41"/>
      <c r="AA215" s="41"/>
      <c r="AB215" s="41"/>
      <c r="AC215" s="41"/>
      <c r="AD215" s="41"/>
      <c r="AE215" s="41"/>
      <c r="AT215" s="20" t="s">
        <v>1221</v>
      </c>
      <c r="AU215" s="20" t="s">
        <v>76</v>
      </c>
    </row>
    <row r="216" s="2" customFormat="1" ht="16.5" customHeight="1">
      <c r="A216" s="41"/>
      <c r="B216" s="42"/>
      <c r="C216" s="274" t="s">
        <v>397</v>
      </c>
      <c r="D216" s="274" t="s">
        <v>1765</v>
      </c>
      <c r="E216" s="275" t="s">
        <v>8981</v>
      </c>
      <c r="F216" s="276" t="s">
        <v>8982</v>
      </c>
      <c r="G216" s="277" t="s">
        <v>408</v>
      </c>
      <c r="H216" s="278">
        <v>5.0750000000000002</v>
      </c>
      <c r="I216" s="279"/>
      <c r="J216" s="280">
        <f>ROUND(I216*H216,2)</f>
        <v>0</v>
      </c>
      <c r="K216" s="276" t="s">
        <v>19</v>
      </c>
      <c r="L216" s="281"/>
      <c r="M216" s="282" t="s">
        <v>19</v>
      </c>
      <c r="N216" s="283" t="s">
        <v>40</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265</v>
      </c>
      <c r="AT216" s="226" t="s">
        <v>1765</v>
      </c>
      <c r="AU216" s="226" t="s">
        <v>76</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200</v>
      </c>
      <c r="BM216" s="226" t="s">
        <v>614</v>
      </c>
    </row>
    <row r="217" s="2" customFormat="1">
      <c r="A217" s="41"/>
      <c r="B217" s="42"/>
      <c r="C217" s="43"/>
      <c r="D217" s="228" t="s">
        <v>202</v>
      </c>
      <c r="E217" s="43"/>
      <c r="F217" s="229" t="s">
        <v>8982</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76</v>
      </c>
    </row>
    <row r="218" s="2" customFormat="1" ht="24.15" customHeight="1">
      <c r="A218" s="41"/>
      <c r="B218" s="42"/>
      <c r="C218" s="274" t="s">
        <v>405</v>
      </c>
      <c r="D218" s="274" t="s">
        <v>1765</v>
      </c>
      <c r="E218" s="275" t="s">
        <v>9172</v>
      </c>
      <c r="F218" s="276" t="s">
        <v>9173</v>
      </c>
      <c r="G218" s="277" t="s">
        <v>343</v>
      </c>
      <c r="H218" s="278">
        <v>5.1500000000000004</v>
      </c>
      <c r="I218" s="279"/>
      <c r="J218" s="280">
        <f>ROUND(I218*H218,2)</f>
        <v>0</v>
      </c>
      <c r="K218" s="276" t="s">
        <v>19</v>
      </c>
      <c r="L218" s="281"/>
      <c r="M218" s="282" t="s">
        <v>19</v>
      </c>
      <c r="N218" s="283" t="s">
        <v>40</v>
      </c>
      <c r="O218" s="87"/>
      <c r="P218" s="224">
        <f>O218*H218</f>
        <v>0</v>
      </c>
      <c r="Q218" s="224">
        <v>0</v>
      </c>
      <c r="R218" s="224">
        <f>Q218*H218</f>
        <v>0</v>
      </c>
      <c r="S218" s="224">
        <v>0</v>
      </c>
      <c r="T218" s="225">
        <f>S218*H218</f>
        <v>0</v>
      </c>
      <c r="U218" s="41"/>
      <c r="V218" s="41"/>
      <c r="W218" s="41"/>
      <c r="X218" s="41"/>
      <c r="Y218" s="41"/>
      <c r="Z218" s="41"/>
      <c r="AA218" s="41"/>
      <c r="AB218" s="41"/>
      <c r="AC218" s="41"/>
      <c r="AD218" s="41"/>
      <c r="AE218" s="41"/>
      <c r="AR218" s="226" t="s">
        <v>265</v>
      </c>
      <c r="AT218" s="226" t="s">
        <v>1765</v>
      </c>
      <c r="AU218" s="226" t="s">
        <v>76</v>
      </c>
      <c r="AY218" s="20" t="s">
        <v>193</v>
      </c>
      <c r="BE218" s="227">
        <f>IF(N218="základní",J218,0)</f>
        <v>0</v>
      </c>
      <c r="BF218" s="227">
        <f>IF(N218="snížená",J218,0)</f>
        <v>0</v>
      </c>
      <c r="BG218" s="227">
        <f>IF(N218="zákl. přenesená",J218,0)</f>
        <v>0</v>
      </c>
      <c r="BH218" s="227">
        <f>IF(N218="sníž. přenesená",J218,0)</f>
        <v>0</v>
      </c>
      <c r="BI218" s="227">
        <f>IF(N218="nulová",J218,0)</f>
        <v>0</v>
      </c>
      <c r="BJ218" s="20" t="s">
        <v>76</v>
      </c>
      <c r="BK218" s="227">
        <f>ROUND(I218*H218,2)</f>
        <v>0</v>
      </c>
      <c r="BL218" s="20" t="s">
        <v>200</v>
      </c>
      <c r="BM218" s="226" t="s">
        <v>627</v>
      </c>
    </row>
    <row r="219" s="2" customFormat="1">
      <c r="A219" s="41"/>
      <c r="B219" s="42"/>
      <c r="C219" s="43"/>
      <c r="D219" s="228" t="s">
        <v>202</v>
      </c>
      <c r="E219" s="43"/>
      <c r="F219" s="229" t="s">
        <v>9173</v>
      </c>
      <c r="G219" s="43"/>
      <c r="H219" s="43"/>
      <c r="I219" s="230"/>
      <c r="J219" s="43"/>
      <c r="K219" s="43"/>
      <c r="L219" s="47"/>
      <c r="M219" s="231"/>
      <c r="N219" s="232"/>
      <c r="O219" s="87"/>
      <c r="P219" s="87"/>
      <c r="Q219" s="87"/>
      <c r="R219" s="87"/>
      <c r="S219" s="87"/>
      <c r="T219" s="88"/>
      <c r="U219" s="41"/>
      <c r="V219" s="41"/>
      <c r="W219" s="41"/>
      <c r="X219" s="41"/>
      <c r="Y219" s="41"/>
      <c r="Z219" s="41"/>
      <c r="AA219" s="41"/>
      <c r="AB219" s="41"/>
      <c r="AC219" s="41"/>
      <c r="AD219" s="41"/>
      <c r="AE219" s="41"/>
      <c r="AT219" s="20" t="s">
        <v>202</v>
      </c>
      <c r="AU219" s="20" t="s">
        <v>76</v>
      </c>
    </row>
    <row r="220" s="2" customFormat="1" ht="24.15" customHeight="1">
      <c r="A220" s="41"/>
      <c r="B220" s="42"/>
      <c r="C220" s="274" t="s">
        <v>413</v>
      </c>
      <c r="D220" s="274" t="s">
        <v>1765</v>
      </c>
      <c r="E220" s="275" t="s">
        <v>9174</v>
      </c>
      <c r="F220" s="276" t="s">
        <v>9175</v>
      </c>
      <c r="G220" s="277" t="s">
        <v>343</v>
      </c>
      <c r="H220" s="278">
        <v>2.0600000000000001</v>
      </c>
      <c r="I220" s="279"/>
      <c r="J220" s="280">
        <f>ROUND(I220*H220,2)</f>
        <v>0</v>
      </c>
      <c r="K220" s="276" t="s">
        <v>19</v>
      </c>
      <c r="L220" s="281"/>
      <c r="M220" s="282" t="s">
        <v>19</v>
      </c>
      <c r="N220" s="28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265</v>
      </c>
      <c r="AT220" s="226" t="s">
        <v>1765</v>
      </c>
      <c r="AU220" s="226" t="s">
        <v>76</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200</v>
      </c>
      <c r="BM220" s="226" t="s">
        <v>640</v>
      </c>
    </row>
    <row r="221" s="2" customFormat="1">
      <c r="A221" s="41"/>
      <c r="B221" s="42"/>
      <c r="C221" s="43"/>
      <c r="D221" s="228" t="s">
        <v>202</v>
      </c>
      <c r="E221" s="43"/>
      <c r="F221" s="229" t="s">
        <v>9175</v>
      </c>
      <c r="G221" s="43"/>
      <c r="H221" s="43"/>
      <c r="I221" s="230"/>
      <c r="J221" s="43"/>
      <c r="K221" s="43"/>
      <c r="L221" s="47"/>
      <c r="M221" s="231"/>
      <c r="N221" s="232"/>
      <c r="O221" s="87"/>
      <c r="P221" s="87"/>
      <c r="Q221" s="87"/>
      <c r="R221" s="87"/>
      <c r="S221" s="87"/>
      <c r="T221" s="88"/>
      <c r="U221" s="41"/>
      <c r="V221" s="41"/>
      <c r="W221" s="41"/>
      <c r="X221" s="41"/>
      <c r="Y221" s="41"/>
      <c r="Z221" s="41"/>
      <c r="AA221" s="41"/>
      <c r="AB221" s="41"/>
      <c r="AC221" s="41"/>
      <c r="AD221" s="41"/>
      <c r="AE221" s="41"/>
      <c r="AT221" s="20" t="s">
        <v>202</v>
      </c>
      <c r="AU221" s="20" t="s">
        <v>76</v>
      </c>
    </row>
    <row r="222" s="2" customFormat="1" ht="24.15" customHeight="1">
      <c r="A222" s="41"/>
      <c r="B222" s="42"/>
      <c r="C222" s="274" t="s">
        <v>424</v>
      </c>
      <c r="D222" s="274" t="s">
        <v>1765</v>
      </c>
      <c r="E222" s="275" t="s">
        <v>9176</v>
      </c>
      <c r="F222" s="276" t="s">
        <v>9177</v>
      </c>
      <c r="G222" s="277" t="s">
        <v>343</v>
      </c>
      <c r="H222" s="278">
        <v>5.1500000000000004</v>
      </c>
      <c r="I222" s="279"/>
      <c r="J222" s="280">
        <f>ROUND(I222*H222,2)</f>
        <v>0</v>
      </c>
      <c r="K222" s="276" t="s">
        <v>19</v>
      </c>
      <c r="L222" s="281"/>
      <c r="M222" s="282" t="s">
        <v>19</v>
      </c>
      <c r="N222" s="283" t="s">
        <v>40</v>
      </c>
      <c r="O222" s="87"/>
      <c r="P222" s="224">
        <f>O222*H222</f>
        <v>0</v>
      </c>
      <c r="Q222" s="224">
        <v>0</v>
      </c>
      <c r="R222" s="224">
        <f>Q222*H222</f>
        <v>0</v>
      </c>
      <c r="S222" s="224">
        <v>0</v>
      </c>
      <c r="T222" s="225">
        <f>S222*H222</f>
        <v>0</v>
      </c>
      <c r="U222" s="41"/>
      <c r="V222" s="41"/>
      <c r="W222" s="41"/>
      <c r="X222" s="41"/>
      <c r="Y222" s="41"/>
      <c r="Z222" s="41"/>
      <c r="AA222" s="41"/>
      <c r="AB222" s="41"/>
      <c r="AC222" s="41"/>
      <c r="AD222" s="41"/>
      <c r="AE222" s="41"/>
      <c r="AR222" s="226" t="s">
        <v>265</v>
      </c>
      <c r="AT222" s="226" t="s">
        <v>1765</v>
      </c>
      <c r="AU222" s="226" t="s">
        <v>76</v>
      </c>
      <c r="AY222" s="20" t="s">
        <v>193</v>
      </c>
      <c r="BE222" s="227">
        <f>IF(N222="základní",J222,0)</f>
        <v>0</v>
      </c>
      <c r="BF222" s="227">
        <f>IF(N222="snížená",J222,0)</f>
        <v>0</v>
      </c>
      <c r="BG222" s="227">
        <f>IF(N222="zákl. přenesená",J222,0)</f>
        <v>0</v>
      </c>
      <c r="BH222" s="227">
        <f>IF(N222="sníž. přenesená",J222,0)</f>
        <v>0</v>
      </c>
      <c r="BI222" s="227">
        <f>IF(N222="nulová",J222,0)</f>
        <v>0</v>
      </c>
      <c r="BJ222" s="20" t="s">
        <v>76</v>
      </c>
      <c r="BK222" s="227">
        <f>ROUND(I222*H222,2)</f>
        <v>0</v>
      </c>
      <c r="BL222" s="20" t="s">
        <v>200</v>
      </c>
      <c r="BM222" s="226" t="s">
        <v>653</v>
      </c>
    </row>
    <row r="223" s="2" customFormat="1">
      <c r="A223" s="41"/>
      <c r="B223" s="42"/>
      <c r="C223" s="43"/>
      <c r="D223" s="228" t="s">
        <v>202</v>
      </c>
      <c r="E223" s="43"/>
      <c r="F223" s="229" t="s">
        <v>9177</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202</v>
      </c>
      <c r="AU223" s="20" t="s">
        <v>76</v>
      </c>
    </row>
    <row r="224" s="2" customFormat="1" ht="24.15" customHeight="1">
      <c r="A224" s="41"/>
      <c r="B224" s="42"/>
      <c r="C224" s="274" t="s">
        <v>434</v>
      </c>
      <c r="D224" s="274" t="s">
        <v>1765</v>
      </c>
      <c r="E224" s="275" t="s">
        <v>9070</v>
      </c>
      <c r="F224" s="276" t="s">
        <v>9071</v>
      </c>
      <c r="G224" s="277" t="s">
        <v>343</v>
      </c>
      <c r="H224" s="278">
        <v>2.0600000000000001</v>
      </c>
      <c r="I224" s="279"/>
      <c r="J224" s="280">
        <f>ROUND(I224*H224,2)</f>
        <v>0</v>
      </c>
      <c r="K224" s="276" t="s">
        <v>19</v>
      </c>
      <c r="L224" s="281"/>
      <c r="M224" s="282" t="s">
        <v>19</v>
      </c>
      <c r="N224" s="283" t="s">
        <v>40</v>
      </c>
      <c r="O224" s="87"/>
      <c r="P224" s="224">
        <f>O224*H224</f>
        <v>0</v>
      </c>
      <c r="Q224" s="224">
        <v>0</v>
      </c>
      <c r="R224" s="224">
        <f>Q224*H224</f>
        <v>0</v>
      </c>
      <c r="S224" s="224">
        <v>0</v>
      </c>
      <c r="T224" s="225">
        <f>S224*H224</f>
        <v>0</v>
      </c>
      <c r="U224" s="41"/>
      <c r="V224" s="41"/>
      <c r="W224" s="41"/>
      <c r="X224" s="41"/>
      <c r="Y224" s="41"/>
      <c r="Z224" s="41"/>
      <c r="AA224" s="41"/>
      <c r="AB224" s="41"/>
      <c r="AC224" s="41"/>
      <c r="AD224" s="41"/>
      <c r="AE224" s="41"/>
      <c r="AR224" s="226" t="s">
        <v>265</v>
      </c>
      <c r="AT224" s="226" t="s">
        <v>1765</v>
      </c>
      <c r="AU224" s="226" t="s">
        <v>76</v>
      </c>
      <c r="AY224" s="20" t="s">
        <v>193</v>
      </c>
      <c r="BE224" s="227">
        <f>IF(N224="základní",J224,0)</f>
        <v>0</v>
      </c>
      <c r="BF224" s="227">
        <f>IF(N224="snížená",J224,0)</f>
        <v>0</v>
      </c>
      <c r="BG224" s="227">
        <f>IF(N224="zákl. přenesená",J224,0)</f>
        <v>0</v>
      </c>
      <c r="BH224" s="227">
        <f>IF(N224="sníž. přenesená",J224,0)</f>
        <v>0</v>
      </c>
      <c r="BI224" s="227">
        <f>IF(N224="nulová",J224,0)</f>
        <v>0</v>
      </c>
      <c r="BJ224" s="20" t="s">
        <v>76</v>
      </c>
      <c r="BK224" s="227">
        <f>ROUND(I224*H224,2)</f>
        <v>0</v>
      </c>
      <c r="BL224" s="20" t="s">
        <v>200</v>
      </c>
      <c r="BM224" s="226" t="s">
        <v>665</v>
      </c>
    </row>
    <row r="225" s="2" customFormat="1">
      <c r="A225" s="41"/>
      <c r="B225" s="42"/>
      <c r="C225" s="43"/>
      <c r="D225" s="228" t="s">
        <v>202</v>
      </c>
      <c r="E225" s="43"/>
      <c r="F225" s="229" t="s">
        <v>9071</v>
      </c>
      <c r="G225" s="43"/>
      <c r="H225" s="43"/>
      <c r="I225" s="230"/>
      <c r="J225" s="43"/>
      <c r="K225" s="43"/>
      <c r="L225" s="47"/>
      <c r="M225" s="231"/>
      <c r="N225" s="232"/>
      <c r="O225" s="87"/>
      <c r="P225" s="87"/>
      <c r="Q225" s="87"/>
      <c r="R225" s="87"/>
      <c r="S225" s="87"/>
      <c r="T225" s="88"/>
      <c r="U225" s="41"/>
      <c r="V225" s="41"/>
      <c r="W225" s="41"/>
      <c r="X225" s="41"/>
      <c r="Y225" s="41"/>
      <c r="Z225" s="41"/>
      <c r="AA225" s="41"/>
      <c r="AB225" s="41"/>
      <c r="AC225" s="41"/>
      <c r="AD225" s="41"/>
      <c r="AE225" s="41"/>
      <c r="AT225" s="20" t="s">
        <v>202</v>
      </c>
      <c r="AU225" s="20" t="s">
        <v>76</v>
      </c>
    </row>
    <row r="226" s="2" customFormat="1" ht="24.15" customHeight="1">
      <c r="A226" s="41"/>
      <c r="B226" s="42"/>
      <c r="C226" s="274" t="s">
        <v>442</v>
      </c>
      <c r="D226" s="274" t="s">
        <v>1765</v>
      </c>
      <c r="E226" s="275" t="s">
        <v>9178</v>
      </c>
      <c r="F226" s="276" t="s">
        <v>9179</v>
      </c>
      <c r="G226" s="277" t="s">
        <v>343</v>
      </c>
      <c r="H226" s="278">
        <v>3.0899999999999999</v>
      </c>
      <c r="I226" s="279"/>
      <c r="J226" s="280">
        <f>ROUND(I226*H226,2)</f>
        <v>0</v>
      </c>
      <c r="K226" s="276" t="s">
        <v>19</v>
      </c>
      <c r="L226" s="281"/>
      <c r="M226" s="282" t="s">
        <v>19</v>
      </c>
      <c r="N226" s="283" t="s">
        <v>40</v>
      </c>
      <c r="O226" s="87"/>
      <c r="P226" s="224">
        <f>O226*H226</f>
        <v>0</v>
      </c>
      <c r="Q226" s="224">
        <v>0</v>
      </c>
      <c r="R226" s="224">
        <f>Q226*H226</f>
        <v>0</v>
      </c>
      <c r="S226" s="224">
        <v>0</v>
      </c>
      <c r="T226" s="225">
        <f>S226*H226</f>
        <v>0</v>
      </c>
      <c r="U226" s="41"/>
      <c r="V226" s="41"/>
      <c r="W226" s="41"/>
      <c r="X226" s="41"/>
      <c r="Y226" s="41"/>
      <c r="Z226" s="41"/>
      <c r="AA226" s="41"/>
      <c r="AB226" s="41"/>
      <c r="AC226" s="41"/>
      <c r="AD226" s="41"/>
      <c r="AE226" s="41"/>
      <c r="AR226" s="226" t="s">
        <v>265</v>
      </c>
      <c r="AT226" s="226" t="s">
        <v>1765</v>
      </c>
      <c r="AU226" s="226" t="s">
        <v>76</v>
      </c>
      <c r="AY226" s="20" t="s">
        <v>193</v>
      </c>
      <c r="BE226" s="227">
        <f>IF(N226="základní",J226,0)</f>
        <v>0</v>
      </c>
      <c r="BF226" s="227">
        <f>IF(N226="snížená",J226,0)</f>
        <v>0</v>
      </c>
      <c r="BG226" s="227">
        <f>IF(N226="zákl. přenesená",J226,0)</f>
        <v>0</v>
      </c>
      <c r="BH226" s="227">
        <f>IF(N226="sníž. přenesená",J226,0)</f>
        <v>0</v>
      </c>
      <c r="BI226" s="227">
        <f>IF(N226="nulová",J226,0)</f>
        <v>0</v>
      </c>
      <c r="BJ226" s="20" t="s">
        <v>76</v>
      </c>
      <c r="BK226" s="227">
        <f>ROUND(I226*H226,2)</f>
        <v>0</v>
      </c>
      <c r="BL226" s="20" t="s">
        <v>200</v>
      </c>
      <c r="BM226" s="226" t="s">
        <v>673</v>
      </c>
    </row>
    <row r="227" s="2" customFormat="1">
      <c r="A227" s="41"/>
      <c r="B227" s="42"/>
      <c r="C227" s="43"/>
      <c r="D227" s="228" t="s">
        <v>202</v>
      </c>
      <c r="E227" s="43"/>
      <c r="F227" s="229" t="s">
        <v>9179</v>
      </c>
      <c r="G227" s="43"/>
      <c r="H227" s="43"/>
      <c r="I227" s="230"/>
      <c r="J227" s="43"/>
      <c r="K227" s="43"/>
      <c r="L227" s="47"/>
      <c r="M227" s="231"/>
      <c r="N227" s="232"/>
      <c r="O227" s="87"/>
      <c r="P227" s="87"/>
      <c r="Q227" s="87"/>
      <c r="R227" s="87"/>
      <c r="S227" s="87"/>
      <c r="T227" s="88"/>
      <c r="U227" s="41"/>
      <c r="V227" s="41"/>
      <c r="W227" s="41"/>
      <c r="X227" s="41"/>
      <c r="Y227" s="41"/>
      <c r="Z227" s="41"/>
      <c r="AA227" s="41"/>
      <c r="AB227" s="41"/>
      <c r="AC227" s="41"/>
      <c r="AD227" s="41"/>
      <c r="AE227" s="41"/>
      <c r="AT227" s="20" t="s">
        <v>202</v>
      </c>
      <c r="AU227" s="20" t="s">
        <v>76</v>
      </c>
    </row>
    <row r="228" s="2" customFormat="1" ht="24.15" customHeight="1">
      <c r="A228" s="41"/>
      <c r="B228" s="42"/>
      <c r="C228" s="274" t="s">
        <v>449</v>
      </c>
      <c r="D228" s="274" t="s">
        <v>1765</v>
      </c>
      <c r="E228" s="275" t="s">
        <v>9180</v>
      </c>
      <c r="F228" s="276" t="s">
        <v>9181</v>
      </c>
      <c r="G228" s="277" t="s">
        <v>343</v>
      </c>
      <c r="H228" s="278">
        <v>2.0600000000000001</v>
      </c>
      <c r="I228" s="279"/>
      <c r="J228" s="280">
        <f>ROUND(I228*H228,2)</f>
        <v>0</v>
      </c>
      <c r="K228" s="276" t="s">
        <v>19</v>
      </c>
      <c r="L228" s="281"/>
      <c r="M228" s="282" t="s">
        <v>19</v>
      </c>
      <c r="N228" s="283" t="s">
        <v>40</v>
      </c>
      <c r="O228" s="87"/>
      <c r="P228" s="224">
        <f>O228*H228</f>
        <v>0</v>
      </c>
      <c r="Q228" s="224">
        <v>0</v>
      </c>
      <c r="R228" s="224">
        <f>Q228*H228</f>
        <v>0</v>
      </c>
      <c r="S228" s="224">
        <v>0</v>
      </c>
      <c r="T228" s="225">
        <f>S228*H228</f>
        <v>0</v>
      </c>
      <c r="U228" s="41"/>
      <c r="V228" s="41"/>
      <c r="W228" s="41"/>
      <c r="X228" s="41"/>
      <c r="Y228" s="41"/>
      <c r="Z228" s="41"/>
      <c r="AA228" s="41"/>
      <c r="AB228" s="41"/>
      <c r="AC228" s="41"/>
      <c r="AD228" s="41"/>
      <c r="AE228" s="41"/>
      <c r="AR228" s="226" t="s">
        <v>265</v>
      </c>
      <c r="AT228" s="226" t="s">
        <v>1765</v>
      </c>
      <c r="AU228" s="226" t="s">
        <v>76</v>
      </c>
      <c r="AY228" s="20" t="s">
        <v>193</v>
      </c>
      <c r="BE228" s="227">
        <f>IF(N228="základní",J228,0)</f>
        <v>0</v>
      </c>
      <c r="BF228" s="227">
        <f>IF(N228="snížená",J228,0)</f>
        <v>0</v>
      </c>
      <c r="BG228" s="227">
        <f>IF(N228="zákl. přenesená",J228,0)</f>
        <v>0</v>
      </c>
      <c r="BH228" s="227">
        <f>IF(N228="sníž. přenesená",J228,0)</f>
        <v>0</v>
      </c>
      <c r="BI228" s="227">
        <f>IF(N228="nulová",J228,0)</f>
        <v>0</v>
      </c>
      <c r="BJ228" s="20" t="s">
        <v>76</v>
      </c>
      <c r="BK228" s="227">
        <f>ROUND(I228*H228,2)</f>
        <v>0</v>
      </c>
      <c r="BL228" s="20" t="s">
        <v>200</v>
      </c>
      <c r="BM228" s="226" t="s">
        <v>691</v>
      </c>
    </row>
    <row r="229" s="2" customFormat="1">
      <c r="A229" s="41"/>
      <c r="B229" s="42"/>
      <c r="C229" s="43"/>
      <c r="D229" s="228" t="s">
        <v>202</v>
      </c>
      <c r="E229" s="43"/>
      <c r="F229" s="229" t="s">
        <v>9181</v>
      </c>
      <c r="G229" s="43"/>
      <c r="H229" s="43"/>
      <c r="I229" s="230"/>
      <c r="J229" s="43"/>
      <c r="K229" s="43"/>
      <c r="L229" s="47"/>
      <c r="M229" s="231"/>
      <c r="N229" s="232"/>
      <c r="O229" s="87"/>
      <c r="P229" s="87"/>
      <c r="Q229" s="87"/>
      <c r="R229" s="87"/>
      <c r="S229" s="87"/>
      <c r="T229" s="88"/>
      <c r="U229" s="41"/>
      <c r="V229" s="41"/>
      <c r="W229" s="41"/>
      <c r="X229" s="41"/>
      <c r="Y229" s="41"/>
      <c r="Z229" s="41"/>
      <c r="AA229" s="41"/>
      <c r="AB229" s="41"/>
      <c r="AC229" s="41"/>
      <c r="AD229" s="41"/>
      <c r="AE229" s="41"/>
      <c r="AT229" s="20" t="s">
        <v>202</v>
      </c>
      <c r="AU229" s="20" t="s">
        <v>76</v>
      </c>
    </row>
    <row r="230" s="2" customFormat="1" ht="24.15" customHeight="1">
      <c r="A230" s="41"/>
      <c r="B230" s="42"/>
      <c r="C230" s="274" t="s">
        <v>456</v>
      </c>
      <c r="D230" s="274" t="s">
        <v>1765</v>
      </c>
      <c r="E230" s="275" t="s">
        <v>9182</v>
      </c>
      <c r="F230" s="276" t="s">
        <v>9183</v>
      </c>
      <c r="G230" s="277" t="s">
        <v>343</v>
      </c>
      <c r="H230" s="278">
        <v>3.0899999999999999</v>
      </c>
      <c r="I230" s="279"/>
      <c r="J230" s="280">
        <f>ROUND(I230*H230,2)</f>
        <v>0</v>
      </c>
      <c r="K230" s="276" t="s">
        <v>19</v>
      </c>
      <c r="L230" s="281"/>
      <c r="M230" s="282" t="s">
        <v>19</v>
      </c>
      <c r="N230" s="283" t="s">
        <v>40</v>
      </c>
      <c r="O230" s="87"/>
      <c r="P230" s="224">
        <f>O230*H230</f>
        <v>0</v>
      </c>
      <c r="Q230" s="224">
        <v>0</v>
      </c>
      <c r="R230" s="224">
        <f>Q230*H230</f>
        <v>0</v>
      </c>
      <c r="S230" s="224">
        <v>0</v>
      </c>
      <c r="T230" s="225">
        <f>S230*H230</f>
        <v>0</v>
      </c>
      <c r="U230" s="41"/>
      <c r="V230" s="41"/>
      <c r="W230" s="41"/>
      <c r="X230" s="41"/>
      <c r="Y230" s="41"/>
      <c r="Z230" s="41"/>
      <c r="AA230" s="41"/>
      <c r="AB230" s="41"/>
      <c r="AC230" s="41"/>
      <c r="AD230" s="41"/>
      <c r="AE230" s="41"/>
      <c r="AR230" s="226" t="s">
        <v>265</v>
      </c>
      <c r="AT230" s="226" t="s">
        <v>1765</v>
      </c>
      <c r="AU230" s="226" t="s">
        <v>76</v>
      </c>
      <c r="AY230" s="20" t="s">
        <v>193</v>
      </c>
      <c r="BE230" s="227">
        <f>IF(N230="základní",J230,0)</f>
        <v>0</v>
      </c>
      <c r="BF230" s="227">
        <f>IF(N230="snížená",J230,0)</f>
        <v>0</v>
      </c>
      <c r="BG230" s="227">
        <f>IF(N230="zákl. přenesená",J230,0)</f>
        <v>0</v>
      </c>
      <c r="BH230" s="227">
        <f>IF(N230="sníž. přenesená",J230,0)</f>
        <v>0</v>
      </c>
      <c r="BI230" s="227">
        <f>IF(N230="nulová",J230,0)</f>
        <v>0</v>
      </c>
      <c r="BJ230" s="20" t="s">
        <v>76</v>
      </c>
      <c r="BK230" s="227">
        <f>ROUND(I230*H230,2)</f>
        <v>0</v>
      </c>
      <c r="BL230" s="20" t="s">
        <v>200</v>
      </c>
      <c r="BM230" s="226" t="s">
        <v>710</v>
      </c>
    </row>
    <row r="231" s="2" customFormat="1">
      <c r="A231" s="41"/>
      <c r="B231" s="42"/>
      <c r="C231" s="43"/>
      <c r="D231" s="228" t="s">
        <v>202</v>
      </c>
      <c r="E231" s="43"/>
      <c r="F231" s="229" t="s">
        <v>9183</v>
      </c>
      <c r="G231" s="43"/>
      <c r="H231" s="43"/>
      <c r="I231" s="230"/>
      <c r="J231" s="43"/>
      <c r="K231" s="43"/>
      <c r="L231" s="47"/>
      <c r="M231" s="231"/>
      <c r="N231" s="232"/>
      <c r="O231" s="87"/>
      <c r="P231" s="87"/>
      <c r="Q231" s="87"/>
      <c r="R231" s="87"/>
      <c r="S231" s="87"/>
      <c r="T231" s="88"/>
      <c r="U231" s="41"/>
      <c r="V231" s="41"/>
      <c r="W231" s="41"/>
      <c r="X231" s="41"/>
      <c r="Y231" s="41"/>
      <c r="Z231" s="41"/>
      <c r="AA231" s="41"/>
      <c r="AB231" s="41"/>
      <c r="AC231" s="41"/>
      <c r="AD231" s="41"/>
      <c r="AE231" s="41"/>
      <c r="AT231" s="20" t="s">
        <v>202</v>
      </c>
      <c r="AU231" s="20" t="s">
        <v>76</v>
      </c>
    </row>
    <row r="232" s="2" customFormat="1" ht="24.15" customHeight="1">
      <c r="A232" s="41"/>
      <c r="B232" s="42"/>
      <c r="C232" s="274" t="s">
        <v>467</v>
      </c>
      <c r="D232" s="274" t="s">
        <v>1765</v>
      </c>
      <c r="E232" s="275" t="s">
        <v>9184</v>
      </c>
      <c r="F232" s="276" t="s">
        <v>9185</v>
      </c>
      <c r="G232" s="277" t="s">
        <v>343</v>
      </c>
      <c r="H232" s="278">
        <v>5.1500000000000004</v>
      </c>
      <c r="I232" s="279"/>
      <c r="J232" s="280">
        <f>ROUND(I232*H232,2)</f>
        <v>0</v>
      </c>
      <c r="K232" s="276" t="s">
        <v>19</v>
      </c>
      <c r="L232" s="281"/>
      <c r="M232" s="282" t="s">
        <v>19</v>
      </c>
      <c r="N232" s="283" t="s">
        <v>40</v>
      </c>
      <c r="O232" s="87"/>
      <c r="P232" s="224">
        <f>O232*H232</f>
        <v>0</v>
      </c>
      <c r="Q232" s="224">
        <v>0</v>
      </c>
      <c r="R232" s="224">
        <f>Q232*H232</f>
        <v>0</v>
      </c>
      <c r="S232" s="224">
        <v>0</v>
      </c>
      <c r="T232" s="225">
        <f>S232*H232</f>
        <v>0</v>
      </c>
      <c r="U232" s="41"/>
      <c r="V232" s="41"/>
      <c r="W232" s="41"/>
      <c r="X232" s="41"/>
      <c r="Y232" s="41"/>
      <c r="Z232" s="41"/>
      <c r="AA232" s="41"/>
      <c r="AB232" s="41"/>
      <c r="AC232" s="41"/>
      <c r="AD232" s="41"/>
      <c r="AE232" s="41"/>
      <c r="AR232" s="226" t="s">
        <v>265</v>
      </c>
      <c r="AT232" s="226" t="s">
        <v>1765</v>
      </c>
      <c r="AU232" s="226" t="s">
        <v>76</v>
      </c>
      <c r="AY232" s="20" t="s">
        <v>193</v>
      </c>
      <c r="BE232" s="227">
        <f>IF(N232="základní",J232,0)</f>
        <v>0</v>
      </c>
      <c r="BF232" s="227">
        <f>IF(N232="snížená",J232,0)</f>
        <v>0</v>
      </c>
      <c r="BG232" s="227">
        <f>IF(N232="zákl. přenesená",J232,0)</f>
        <v>0</v>
      </c>
      <c r="BH232" s="227">
        <f>IF(N232="sníž. přenesená",J232,0)</f>
        <v>0</v>
      </c>
      <c r="BI232" s="227">
        <f>IF(N232="nulová",J232,0)</f>
        <v>0</v>
      </c>
      <c r="BJ232" s="20" t="s">
        <v>76</v>
      </c>
      <c r="BK232" s="227">
        <f>ROUND(I232*H232,2)</f>
        <v>0</v>
      </c>
      <c r="BL232" s="20" t="s">
        <v>200</v>
      </c>
      <c r="BM232" s="226" t="s">
        <v>724</v>
      </c>
    </row>
    <row r="233" s="2" customFormat="1">
      <c r="A233" s="41"/>
      <c r="B233" s="42"/>
      <c r="C233" s="43"/>
      <c r="D233" s="228" t="s">
        <v>202</v>
      </c>
      <c r="E233" s="43"/>
      <c r="F233" s="229" t="s">
        <v>9185</v>
      </c>
      <c r="G233" s="43"/>
      <c r="H233" s="43"/>
      <c r="I233" s="230"/>
      <c r="J233" s="43"/>
      <c r="K233" s="43"/>
      <c r="L233" s="47"/>
      <c r="M233" s="231"/>
      <c r="N233" s="232"/>
      <c r="O233" s="87"/>
      <c r="P233" s="87"/>
      <c r="Q233" s="87"/>
      <c r="R233" s="87"/>
      <c r="S233" s="87"/>
      <c r="T233" s="88"/>
      <c r="U233" s="41"/>
      <c r="V233" s="41"/>
      <c r="W233" s="41"/>
      <c r="X233" s="41"/>
      <c r="Y233" s="41"/>
      <c r="Z233" s="41"/>
      <c r="AA233" s="41"/>
      <c r="AB233" s="41"/>
      <c r="AC233" s="41"/>
      <c r="AD233" s="41"/>
      <c r="AE233" s="41"/>
      <c r="AT233" s="20" t="s">
        <v>202</v>
      </c>
      <c r="AU233" s="20" t="s">
        <v>76</v>
      </c>
    </row>
    <row r="234" s="2" customFormat="1" ht="24.15" customHeight="1">
      <c r="A234" s="41"/>
      <c r="B234" s="42"/>
      <c r="C234" s="274" t="s">
        <v>475</v>
      </c>
      <c r="D234" s="274" t="s">
        <v>1765</v>
      </c>
      <c r="E234" s="275" t="s">
        <v>9186</v>
      </c>
      <c r="F234" s="276" t="s">
        <v>9187</v>
      </c>
      <c r="G234" s="277" t="s">
        <v>343</v>
      </c>
      <c r="H234" s="278">
        <v>2.0600000000000001</v>
      </c>
      <c r="I234" s="279"/>
      <c r="J234" s="280">
        <f>ROUND(I234*H234,2)</f>
        <v>0</v>
      </c>
      <c r="K234" s="276" t="s">
        <v>19</v>
      </c>
      <c r="L234" s="281"/>
      <c r="M234" s="282" t="s">
        <v>19</v>
      </c>
      <c r="N234" s="283" t="s">
        <v>40</v>
      </c>
      <c r="O234" s="87"/>
      <c r="P234" s="224">
        <f>O234*H234</f>
        <v>0</v>
      </c>
      <c r="Q234" s="224">
        <v>0</v>
      </c>
      <c r="R234" s="224">
        <f>Q234*H234</f>
        <v>0</v>
      </c>
      <c r="S234" s="224">
        <v>0</v>
      </c>
      <c r="T234" s="225">
        <f>S234*H234</f>
        <v>0</v>
      </c>
      <c r="U234" s="41"/>
      <c r="V234" s="41"/>
      <c r="W234" s="41"/>
      <c r="X234" s="41"/>
      <c r="Y234" s="41"/>
      <c r="Z234" s="41"/>
      <c r="AA234" s="41"/>
      <c r="AB234" s="41"/>
      <c r="AC234" s="41"/>
      <c r="AD234" s="41"/>
      <c r="AE234" s="41"/>
      <c r="AR234" s="226" t="s">
        <v>265</v>
      </c>
      <c r="AT234" s="226" t="s">
        <v>1765</v>
      </c>
      <c r="AU234" s="226" t="s">
        <v>76</v>
      </c>
      <c r="AY234" s="20" t="s">
        <v>193</v>
      </c>
      <c r="BE234" s="227">
        <f>IF(N234="základní",J234,0)</f>
        <v>0</v>
      </c>
      <c r="BF234" s="227">
        <f>IF(N234="snížená",J234,0)</f>
        <v>0</v>
      </c>
      <c r="BG234" s="227">
        <f>IF(N234="zákl. přenesená",J234,0)</f>
        <v>0</v>
      </c>
      <c r="BH234" s="227">
        <f>IF(N234="sníž. přenesená",J234,0)</f>
        <v>0</v>
      </c>
      <c r="BI234" s="227">
        <f>IF(N234="nulová",J234,0)</f>
        <v>0</v>
      </c>
      <c r="BJ234" s="20" t="s">
        <v>76</v>
      </c>
      <c r="BK234" s="227">
        <f>ROUND(I234*H234,2)</f>
        <v>0</v>
      </c>
      <c r="BL234" s="20" t="s">
        <v>200</v>
      </c>
      <c r="BM234" s="226" t="s">
        <v>739</v>
      </c>
    </row>
    <row r="235" s="2" customFormat="1">
      <c r="A235" s="41"/>
      <c r="B235" s="42"/>
      <c r="C235" s="43"/>
      <c r="D235" s="228" t="s">
        <v>202</v>
      </c>
      <c r="E235" s="43"/>
      <c r="F235" s="229" t="s">
        <v>9187</v>
      </c>
      <c r="G235" s="43"/>
      <c r="H235" s="43"/>
      <c r="I235" s="230"/>
      <c r="J235" s="43"/>
      <c r="K235" s="43"/>
      <c r="L235" s="47"/>
      <c r="M235" s="231"/>
      <c r="N235" s="232"/>
      <c r="O235" s="87"/>
      <c r="P235" s="87"/>
      <c r="Q235" s="87"/>
      <c r="R235" s="87"/>
      <c r="S235" s="87"/>
      <c r="T235" s="88"/>
      <c r="U235" s="41"/>
      <c r="V235" s="41"/>
      <c r="W235" s="41"/>
      <c r="X235" s="41"/>
      <c r="Y235" s="41"/>
      <c r="Z235" s="41"/>
      <c r="AA235" s="41"/>
      <c r="AB235" s="41"/>
      <c r="AC235" s="41"/>
      <c r="AD235" s="41"/>
      <c r="AE235" s="41"/>
      <c r="AT235" s="20" t="s">
        <v>202</v>
      </c>
      <c r="AU235" s="20" t="s">
        <v>76</v>
      </c>
    </row>
    <row r="236" s="2" customFormat="1" ht="24.15" customHeight="1">
      <c r="A236" s="41"/>
      <c r="B236" s="42"/>
      <c r="C236" s="274" t="s">
        <v>482</v>
      </c>
      <c r="D236" s="274" t="s">
        <v>1765</v>
      </c>
      <c r="E236" s="275" t="s">
        <v>9188</v>
      </c>
      <c r="F236" s="276" t="s">
        <v>9189</v>
      </c>
      <c r="G236" s="277" t="s">
        <v>343</v>
      </c>
      <c r="H236" s="278">
        <v>2.0600000000000001</v>
      </c>
      <c r="I236" s="279"/>
      <c r="J236" s="280">
        <f>ROUND(I236*H236,2)</f>
        <v>0</v>
      </c>
      <c r="K236" s="276" t="s">
        <v>19</v>
      </c>
      <c r="L236" s="281"/>
      <c r="M236" s="282" t="s">
        <v>19</v>
      </c>
      <c r="N236" s="283" t="s">
        <v>40</v>
      </c>
      <c r="O236" s="87"/>
      <c r="P236" s="224">
        <f>O236*H236</f>
        <v>0</v>
      </c>
      <c r="Q236" s="224">
        <v>0</v>
      </c>
      <c r="R236" s="224">
        <f>Q236*H236</f>
        <v>0</v>
      </c>
      <c r="S236" s="224">
        <v>0</v>
      </c>
      <c r="T236" s="225">
        <f>S236*H236</f>
        <v>0</v>
      </c>
      <c r="U236" s="41"/>
      <c r="V236" s="41"/>
      <c r="W236" s="41"/>
      <c r="X236" s="41"/>
      <c r="Y236" s="41"/>
      <c r="Z236" s="41"/>
      <c r="AA236" s="41"/>
      <c r="AB236" s="41"/>
      <c r="AC236" s="41"/>
      <c r="AD236" s="41"/>
      <c r="AE236" s="41"/>
      <c r="AR236" s="226" t="s">
        <v>265</v>
      </c>
      <c r="AT236" s="226" t="s">
        <v>1765</v>
      </c>
      <c r="AU236" s="226" t="s">
        <v>76</v>
      </c>
      <c r="AY236" s="20" t="s">
        <v>193</v>
      </c>
      <c r="BE236" s="227">
        <f>IF(N236="základní",J236,0)</f>
        <v>0</v>
      </c>
      <c r="BF236" s="227">
        <f>IF(N236="snížená",J236,0)</f>
        <v>0</v>
      </c>
      <c r="BG236" s="227">
        <f>IF(N236="zákl. přenesená",J236,0)</f>
        <v>0</v>
      </c>
      <c r="BH236" s="227">
        <f>IF(N236="sníž. přenesená",J236,0)</f>
        <v>0</v>
      </c>
      <c r="BI236" s="227">
        <f>IF(N236="nulová",J236,0)</f>
        <v>0</v>
      </c>
      <c r="BJ236" s="20" t="s">
        <v>76</v>
      </c>
      <c r="BK236" s="227">
        <f>ROUND(I236*H236,2)</f>
        <v>0</v>
      </c>
      <c r="BL236" s="20" t="s">
        <v>200</v>
      </c>
      <c r="BM236" s="226" t="s">
        <v>758</v>
      </c>
    </row>
    <row r="237" s="2" customFormat="1">
      <c r="A237" s="41"/>
      <c r="B237" s="42"/>
      <c r="C237" s="43"/>
      <c r="D237" s="228" t="s">
        <v>202</v>
      </c>
      <c r="E237" s="43"/>
      <c r="F237" s="229" t="s">
        <v>9189</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202</v>
      </c>
      <c r="AU237" s="20" t="s">
        <v>76</v>
      </c>
    </row>
    <row r="238" s="2" customFormat="1" ht="24.15" customHeight="1">
      <c r="A238" s="41"/>
      <c r="B238" s="42"/>
      <c r="C238" s="274" t="s">
        <v>488</v>
      </c>
      <c r="D238" s="274" t="s">
        <v>1765</v>
      </c>
      <c r="E238" s="275" t="s">
        <v>9190</v>
      </c>
      <c r="F238" s="276" t="s">
        <v>9191</v>
      </c>
      <c r="G238" s="277" t="s">
        <v>343</v>
      </c>
      <c r="H238" s="278">
        <v>2.0600000000000001</v>
      </c>
      <c r="I238" s="279"/>
      <c r="J238" s="280">
        <f>ROUND(I238*H238,2)</f>
        <v>0</v>
      </c>
      <c r="K238" s="276" t="s">
        <v>19</v>
      </c>
      <c r="L238" s="281"/>
      <c r="M238" s="282" t="s">
        <v>19</v>
      </c>
      <c r="N238" s="283" t="s">
        <v>40</v>
      </c>
      <c r="O238" s="87"/>
      <c r="P238" s="224">
        <f>O238*H238</f>
        <v>0</v>
      </c>
      <c r="Q238" s="224">
        <v>0</v>
      </c>
      <c r="R238" s="224">
        <f>Q238*H238</f>
        <v>0</v>
      </c>
      <c r="S238" s="224">
        <v>0</v>
      </c>
      <c r="T238" s="225">
        <f>S238*H238</f>
        <v>0</v>
      </c>
      <c r="U238" s="41"/>
      <c r="V238" s="41"/>
      <c r="W238" s="41"/>
      <c r="X238" s="41"/>
      <c r="Y238" s="41"/>
      <c r="Z238" s="41"/>
      <c r="AA238" s="41"/>
      <c r="AB238" s="41"/>
      <c r="AC238" s="41"/>
      <c r="AD238" s="41"/>
      <c r="AE238" s="41"/>
      <c r="AR238" s="226" t="s">
        <v>265</v>
      </c>
      <c r="AT238" s="226" t="s">
        <v>1765</v>
      </c>
      <c r="AU238" s="226" t="s">
        <v>76</v>
      </c>
      <c r="AY238" s="20" t="s">
        <v>193</v>
      </c>
      <c r="BE238" s="227">
        <f>IF(N238="základní",J238,0)</f>
        <v>0</v>
      </c>
      <c r="BF238" s="227">
        <f>IF(N238="snížená",J238,0)</f>
        <v>0</v>
      </c>
      <c r="BG238" s="227">
        <f>IF(N238="zákl. přenesená",J238,0)</f>
        <v>0</v>
      </c>
      <c r="BH238" s="227">
        <f>IF(N238="sníž. přenesená",J238,0)</f>
        <v>0</v>
      </c>
      <c r="BI238" s="227">
        <f>IF(N238="nulová",J238,0)</f>
        <v>0</v>
      </c>
      <c r="BJ238" s="20" t="s">
        <v>76</v>
      </c>
      <c r="BK238" s="227">
        <f>ROUND(I238*H238,2)</f>
        <v>0</v>
      </c>
      <c r="BL238" s="20" t="s">
        <v>200</v>
      </c>
      <c r="BM238" s="226" t="s">
        <v>772</v>
      </c>
    </row>
    <row r="239" s="2" customFormat="1">
      <c r="A239" s="41"/>
      <c r="B239" s="42"/>
      <c r="C239" s="43"/>
      <c r="D239" s="228" t="s">
        <v>202</v>
      </c>
      <c r="E239" s="43"/>
      <c r="F239" s="229" t="s">
        <v>9191</v>
      </c>
      <c r="G239" s="43"/>
      <c r="H239" s="43"/>
      <c r="I239" s="230"/>
      <c r="J239" s="43"/>
      <c r="K239" s="43"/>
      <c r="L239" s="47"/>
      <c r="M239" s="231"/>
      <c r="N239" s="232"/>
      <c r="O239" s="87"/>
      <c r="P239" s="87"/>
      <c r="Q239" s="87"/>
      <c r="R239" s="87"/>
      <c r="S239" s="87"/>
      <c r="T239" s="88"/>
      <c r="U239" s="41"/>
      <c r="V239" s="41"/>
      <c r="W239" s="41"/>
      <c r="X239" s="41"/>
      <c r="Y239" s="41"/>
      <c r="Z239" s="41"/>
      <c r="AA239" s="41"/>
      <c r="AB239" s="41"/>
      <c r="AC239" s="41"/>
      <c r="AD239" s="41"/>
      <c r="AE239" s="41"/>
      <c r="AT239" s="20" t="s">
        <v>202</v>
      </c>
      <c r="AU239" s="20" t="s">
        <v>76</v>
      </c>
    </row>
    <row r="240" s="2" customFormat="1" ht="24.15" customHeight="1">
      <c r="A240" s="41"/>
      <c r="B240" s="42"/>
      <c r="C240" s="274" t="s">
        <v>494</v>
      </c>
      <c r="D240" s="274" t="s">
        <v>1765</v>
      </c>
      <c r="E240" s="275" t="s">
        <v>9192</v>
      </c>
      <c r="F240" s="276" t="s">
        <v>9193</v>
      </c>
      <c r="G240" s="277" t="s">
        <v>343</v>
      </c>
      <c r="H240" s="278">
        <v>1</v>
      </c>
      <c r="I240" s="279"/>
      <c r="J240" s="280">
        <f>ROUND(I240*H240,2)</f>
        <v>0</v>
      </c>
      <c r="K240" s="276" t="s">
        <v>19</v>
      </c>
      <c r="L240" s="281"/>
      <c r="M240" s="282" t="s">
        <v>19</v>
      </c>
      <c r="N240" s="283" t="s">
        <v>40</v>
      </c>
      <c r="O240" s="87"/>
      <c r="P240" s="224">
        <f>O240*H240</f>
        <v>0</v>
      </c>
      <c r="Q240" s="224">
        <v>0</v>
      </c>
      <c r="R240" s="224">
        <f>Q240*H240</f>
        <v>0</v>
      </c>
      <c r="S240" s="224">
        <v>0</v>
      </c>
      <c r="T240" s="225">
        <f>S240*H240</f>
        <v>0</v>
      </c>
      <c r="U240" s="41"/>
      <c r="V240" s="41"/>
      <c r="W240" s="41"/>
      <c r="X240" s="41"/>
      <c r="Y240" s="41"/>
      <c r="Z240" s="41"/>
      <c r="AA240" s="41"/>
      <c r="AB240" s="41"/>
      <c r="AC240" s="41"/>
      <c r="AD240" s="41"/>
      <c r="AE240" s="41"/>
      <c r="AR240" s="226" t="s">
        <v>265</v>
      </c>
      <c r="AT240" s="226" t="s">
        <v>1765</v>
      </c>
      <c r="AU240" s="226" t="s">
        <v>76</v>
      </c>
      <c r="AY240" s="20" t="s">
        <v>193</v>
      </c>
      <c r="BE240" s="227">
        <f>IF(N240="základní",J240,0)</f>
        <v>0</v>
      </c>
      <c r="BF240" s="227">
        <f>IF(N240="snížená",J240,0)</f>
        <v>0</v>
      </c>
      <c r="BG240" s="227">
        <f>IF(N240="zákl. přenesená",J240,0)</f>
        <v>0</v>
      </c>
      <c r="BH240" s="227">
        <f>IF(N240="sníž. přenesená",J240,0)</f>
        <v>0</v>
      </c>
      <c r="BI240" s="227">
        <f>IF(N240="nulová",J240,0)</f>
        <v>0</v>
      </c>
      <c r="BJ240" s="20" t="s">
        <v>76</v>
      </c>
      <c r="BK240" s="227">
        <f>ROUND(I240*H240,2)</f>
        <v>0</v>
      </c>
      <c r="BL240" s="20" t="s">
        <v>200</v>
      </c>
      <c r="BM240" s="226" t="s">
        <v>790</v>
      </c>
    </row>
    <row r="241" s="2" customFormat="1">
      <c r="A241" s="41"/>
      <c r="B241" s="42"/>
      <c r="C241" s="43"/>
      <c r="D241" s="228" t="s">
        <v>202</v>
      </c>
      <c r="E241" s="43"/>
      <c r="F241" s="229" t="s">
        <v>9193</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202</v>
      </c>
      <c r="AU241" s="20" t="s">
        <v>76</v>
      </c>
    </row>
    <row r="242" s="2" customFormat="1" ht="24.15" customHeight="1">
      <c r="A242" s="41"/>
      <c r="B242" s="42"/>
      <c r="C242" s="274" t="s">
        <v>501</v>
      </c>
      <c r="D242" s="274" t="s">
        <v>1765</v>
      </c>
      <c r="E242" s="275" t="s">
        <v>9194</v>
      </c>
      <c r="F242" s="276" t="s">
        <v>9195</v>
      </c>
      <c r="G242" s="277" t="s">
        <v>343</v>
      </c>
      <c r="H242" s="278">
        <v>2</v>
      </c>
      <c r="I242" s="279"/>
      <c r="J242" s="280">
        <f>ROUND(I242*H242,2)</f>
        <v>0</v>
      </c>
      <c r="K242" s="276" t="s">
        <v>19</v>
      </c>
      <c r="L242" s="281"/>
      <c r="M242" s="282" t="s">
        <v>19</v>
      </c>
      <c r="N242" s="283" t="s">
        <v>40</v>
      </c>
      <c r="O242" s="87"/>
      <c r="P242" s="224">
        <f>O242*H242</f>
        <v>0</v>
      </c>
      <c r="Q242" s="224">
        <v>0</v>
      </c>
      <c r="R242" s="224">
        <f>Q242*H242</f>
        <v>0</v>
      </c>
      <c r="S242" s="224">
        <v>0</v>
      </c>
      <c r="T242" s="225">
        <f>S242*H242</f>
        <v>0</v>
      </c>
      <c r="U242" s="41"/>
      <c r="V242" s="41"/>
      <c r="W242" s="41"/>
      <c r="X242" s="41"/>
      <c r="Y242" s="41"/>
      <c r="Z242" s="41"/>
      <c r="AA242" s="41"/>
      <c r="AB242" s="41"/>
      <c r="AC242" s="41"/>
      <c r="AD242" s="41"/>
      <c r="AE242" s="41"/>
      <c r="AR242" s="226" t="s">
        <v>265</v>
      </c>
      <c r="AT242" s="226" t="s">
        <v>1765</v>
      </c>
      <c r="AU242" s="226" t="s">
        <v>76</v>
      </c>
      <c r="AY242" s="20" t="s">
        <v>193</v>
      </c>
      <c r="BE242" s="227">
        <f>IF(N242="základní",J242,0)</f>
        <v>0</v>
      </c>
      <c r="BF242" s="227">
        <f>IF(N242="snížená",J242,0)</f>
        <v>0</v>
      </c>
      <c r="BG242" s="227">
        <f>IF(N242="zákl. přenesená",J242,0)</f>
        <v>0</v>
      </c>
      <c r="BH242" s="227">
        <f>IF(N242="sníž. přenesená",J242,0)</f>
        <v>0</v>
      </c>
      <c r="BI242" s="227">
        <f>IF(N242="nulová",J242,0)</f>
        <v>0</v>
      </c>
      <c r="BJ242" s="20" t="s">
        <v>76</v>
      </c>
      <c r="BK242" s="227">
        <f>ROUND(I242*H242,2)</f>
        <v>0</v>
      </c>
      <c r="BL242" s="20" t="s">
        <v>200</v>
      </c>
      <c r="BM242" s="226" t="s">
        <v>803</v>
      </c>
    </row>
    <row r="243" s="2" customFormat="1">
      <c r="A243" s="41"/>
      <c r="B243" s="42"/>
      <c r="C243" s="43"/>
      <c r="D243" s="228" t="s">
        <v>202</v>
      </c>
      <c r="E243" s="43"/>
      <c r="F243" s="229" t="s">
        <v>9195</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202</v>
      </c>
      <c r="AU243" s="20" t="s">
        <v>76</v>
      </c>
    </row>
    <row r="244" s="2" customFormat="1" ht="24.15" customHeight="1">
      <c r="A244" s="41"/>
      <c r="B244" s="42"/>
      <c r="C244" s="274" t="s">
        <v>321</v>
      </c>
      <c r="D244" s="274" t="s">
        <v>1765</v>
      </c>
      <c r="E244" s="275" t="s">
        <v>9196</v>
      </c>
      <c r="F244" s="276" t="s">
        <v>9197</v>
      </c>
      <c r="G244" s="277" t="s">
        <v>343</v>
      </c>
      <c r="H244" s="278">
        <v>15</v>
      </c>
      <c r="I244" s="279"/>
      <c r="J244" s="280">
        <f>ROUND(I244*H244,2)</f>
        <v>0</v>
      </c>
      <c r="K244" s="276" t="s">
        <v>19</v>
      </c>
      <c r="L244" s="281"/>
      <c r="M244" s="282" t="s">
        <v>19</v>
      </c>
      <c r="N244" s="283" t="s">
        <v>40</v>
      </c>
      <c r="O244" s="87"/>
      <c r="P244" s="224">
        <f>O244*H244</f>
        <v>0</v>
      </c>
      <c r="Q244" s="224">
        <v>0</v>
      </c>
      <c r="R244" s="224">
        <f>Q244*H244</f>
        <v>0</v>
      </c>
      <c r="S244" s="224">
        <v>0</v>
      </c>
      <c r="T244" s="225">
        <f>S244*H244</f>
        <v>0</v>
      </c>
      <c r="U244" s="41"/>
      <c r="V244" s="41"/>
      <c r="W244" s="41"/>
      <c r="X244" s="41"/>
      <c r="Y244" s="41"/>
      <c r="Z244" s="41"/>
      <c r="AA244" s="41"/>
      <c r="AB244" s="41"/>
      <c r="AC244" s="41"/>
      <c r="AD244" s="41"/>
      <c r="AE244" s="41"/>
      <c r="AR244" s="226" t="s">
        <v>265</v>
      </c>
      <c r="AT244" s="226" t="s">
        <v>1765</v>
      </c>
      <c r="AU244" s="226" t="s">
        <v>76</v>
      </c>
      <c r="AY244" s="20" t="s">
        <v>193</v>
      </c>
      <c r="BE244" s="227">
        <f>IF(N244="základní",J244,0)</f>
        <v>0</v>
      </c>
      <c r="BF244" s="227">
        <f>IF(N244="snížená",J244,0)</f>
        <v>0</v>
      </c>
      <c r="BG244" s="227">
        <f>IF(N244="zákl. přenesená",J244,0)</f>
        <v>0</v>
      </c>
      <c r="BH244" s="227">
        <f>IF(N244="sníž. přenesená",J244,0)</f>
        <v>0</v>
      </c>
      <c r="BI244" s="227">
        <f>IF(N244="nulová",J244,0)</f>
        <v>0</v>
      </c>
      <c r="BJ244" s="20" t="s">
        <v>76</v>
      </c>
      <c r="BK244" s="227">
        <f>ROUND(I244*H244,2)</f>
        <v>0</v>
      </c>
      <c r="BL244" s="20" t="s">
        <v>200</v>
      </c>
      <c r="BM244" s="226" t="s">
        <v>816</v>
      </c>
    </row>
    <row r="245" s="2" customFormat="1">
      <c r="A245" s="41"/>
      <c r="B245" s="42"/>
      <c r="C245" s="43"/>
      <c r="D245" s="228" t="s">
        <v>202</v>
      </c>
      <c r="E245" s="43"/>
      <c r="F245" s="229" t="s">
        <v>9197</v>
      </c>
      <c r="G245" s="43"/>
      <c r="H245" s="43"/>
      <c r="I245" s="230"/>
      <c r="J245" s="43"/>
      <c r="K245" s="43"/>
      <c r="L245" s="47"/>
      <c r="M245" s="231"/>
      <c r="N245" s="232"/>
      <c r="O245" s="87"/>
      <c r="P245" s="87"/>
      <c r="Q245" s="87"/>
      <c r="R245" s="87"/>
      <c r="S245" s="87"/>
      <c r="T245" s="88"/>
      <c r="U245" s="41"/>
      <c r="V245" s="41"/>
      <c r="W245" s="41"/>
      <c r="X245" s="41"/>
      <c r="Y245" s="41"/>
      <c r="Z245" s="41"/>
      <c r="AA245" s="41"/>
      <c r="AB245" s="41"/>
      <c r="AC245" s="41"/>
      <c r="AD245" s="41"/>
      <c r="AE245" s="41"/>
      <c r="AT245" s="20" t="s">
        <v>202</v>
      </c>
      <c r="AU245" s="20" t="s">
        <v>76</v>
      </c>
    </row>
    <row r="246" s="2" customFormat="1" ht="24.15" customHeight="1">
      <c r="A246" s="41"/>
      <c r="B246" s="42"/>
      <c r="C246" s="274" t="s">
        <v>514</v>
      </c>
      <c r="D246" s="274" t="s">
        <v>1765</v>
      </c>
      <c r="E246" s="275" t="s">
        <v>9198</v>
      </c>
      <c r="F246" s="276" t="s">
        <v>9199</v>
      </c>
      <c r="G246" s="277" t="s">
        <v>343</v>
      </c>
      <c r="H246" s="278">
        <v>6</v>
      </c>
      <c r="I246" s="279"/>
      <c r="J246" s="280">
        <f>ROUND(I246*H246,2)</f>
        <v>0</v>
      </c>
      <c r="K246" s="276" t="s">
        <v>19</v>
      </c>
      <c r="L246" s="281"/>
      <c r="M246" s="282" t="s">
        <v>19</v>
      </c>
      <c r="N246" s="283" t="s">
        <v>40</v>
      </c>
      <c r="O246" s="87"/>
      <c r="P246" s="224">
        <f>O246*H246</f>
        <v>0</v>
      </c>
      <c r="Q246" s="224">
        <v>0</v>
      </c>
      <c r="R246" s="224">
        <f>Q246*H246</f>
        <v>0</v>
      </c>
      <c r="S246" s="224">
        <v>0</v>
      </c>
      <c r="T246" s="225">
        <f>S246*H246</f>
        <v>0</v>
      </c>
      <c r="U246" s="41"/>
      <c r="V246" s="41"/>
      <c r="W246" s="41"/>
      <c r="X246" s="41"/>
      <c r="Y246" s="41"/>
      <c r="Z246" s="41"/>
      <c r="AA246" s="41"/>
      <c r="AB246" s="41"/>
      <c r="AC246" s="41"/>
      <c r="AD246" s="41"/>
      <c r="AE246" s="41"/>
      <c r="AR246" s="226" t="s">
        <v>265</v>
      </c>
      <c r="AT246" s="226" t="s">
        <v>1765</v>
      </c>
      <c r="AU246" s="226" t="s">
        <v>76</v>
      </c>
      <c r="AY246" s="20" t="s">
        <v>193</v>
      </c>
      <c r="BE246" s="227">
        <f>IF(N246="základní",J246,0)</f>
        <v>0</v>
      </c>
      <c r="BF246" s="227">
        <f>IF(N246="snížená",J246,0)</f>
        <v>0</v>
      </c>
      <c r="BG246" s="227">
        <f>IF(N246="zákl. přenesená",J246,0)</f>
        <v>0</v>
      </c>
      <c r="BH246" s="227">
        <f>IF(N246="sníž. přenesená",J246,0)</f>
        <v>0</v>
      </c>
      <c r="BI246" s="227">
        <f>IF(N246="nulová",J246,0)</f>
        <v>0</v>
      </c>
      <c r="BJ246" s="20" t="s">
        <v>76</v>
      </c>
      <c r="BK246" s="227">
        <f>ROUND(I246*H246,2)</f>
        <v>0</v>
      </c>
      <c r="BL246" s="20" t="s">
        <v>200</v>
      </c>
      <c r="BM246" s="226" t="s">
        <v>830</v>
      </c>
    </row>
    <row r="247" s="2" customFormat="1">
      <c r="A247" s="41"/>
      <c r="B247" s="42"/>
      <c r="C247" s="43"/>
      <c r="D247" s="228" t="s">
        <v>202</v>
      </c>
      <c r="E247" s="43"/>
      <c r="F247" s="229" t="s">
        <v>9199</v>
      </c>
      <c r="G247" s="43"/>
      <c r="H247" s="43"/>
      <c r="I247" s="230"/>
      <c r="J247" s="43"/>
      <c r="K247" s="43"/>
      <c r="L247" s="47"/>
      <c r="M247" s="231"/>
      <c r="N247" s="232"/>
      <c r="O247" s="87"/>
      <c r="P247" s="87"/>
      <c r="Q247" s="87"/>
      <c r="R247" s="87"/>
      <c r="S247" s="87"/>
      <c r="T247" s="88"/>
      <c r="U247" s="41"/>
      <c r="V247" s="41"/>
      <c r="W247" s="41"/>
      <c r="X247" s="41"/>
      <c r="Y247" s="41"/>
      <c r="Z247" s="41"/>
      <c r="AA247" s="41"/>
      <c r="AB247" s="41"/>
      <c r="AC247" s="41"/>
      <c r="AD247" s="41"/>
      <c r="AE247" s="41"/>
      <c r="AT247" s="20" t="s">
        <v>202</v>
      </c>
      <c r="AU247" s="20" t="s">
        <v>76</v>
      </c>
    </row>
    <row r="248" s="2" customFormat="1" ht="24.15" customHeight="1">
      <c r="A248" s="41"/>
      <c r="B248" s="42"/>
      <c r="C248" s="274" t="s">
        <v>523</v>
      </c>
      <c r="D248" s="274" t="s">
        <v>1765</v>
      </c>
      <c r="E248" s="275" t="s">
        <v>9200</v>
      </c>
      <c r="F248" s="276" t="s">
        <v>9201</v>
      </c>
      <c r="G248" s="277" t="s">
        <v>343</v>
      </c>
      <c r="H248" s="278">
        <v>7</v>
      </c>
      <c r="I248" s="279"/>
      <c r="J248" s="280">
        <f>ROUND(I248*H248,2)</f>
        <v>0</v>
      </c>
      <c r="K248" s="276" t="s">
        <v>19</v>
      </c>
      <c r="L248" s="281"/>
      <c r="M248" s="282" t="s">
        <v>19</v>
      </c>
      <c r="N248" s="283" t="s">
        <v>40</v>
      </c>
      <c r="O248" s="87"/>
      <c r="P248" s="224">
        <f>O248*H248</f>
        <v>0</v>
      </c>
      <c r="Q248" s="224">
        <v>0</v>
      </c>
      <c r="R248" s="224">
        <f>Q248*H248</f>
        <v>0</v>
      </c>
      <c r="S248" s="224">
        <v>0</v>
      </c>
      <c r="T248" s="225">
        <f>S248*H248</f>
        <v>0</v>
      </c>
      <c r="U248" s="41"/>
      <c r="V248" s="41"/>
      <c r="W248" s="41"/>
      <c r="X248" s="41"/>
      <c r="Y248" s="41"/>
      <c r="Z248" s="41"/>
      <c r="AA248" s="41"/>
      <c r="AB248" s="41"/>
      <c r="AC248" s="41"/>
      <c r="AD248" s="41"/>
      <c r="AE248" s="41"/>
      <c r="AR248" s="226" t="s">
        <v>265</v>
      </c>
      <c r="AT248" s="226" t="s">
        <v>1765</v>
      </c>
      <c r="AU248" s="226" t="s">
        <v>76</v>
      </c>
      <c r="AY248" s="20" t="s">
        <v>193</v>
      </c>
      <c r="BE248" s="227">
        <f>IF(N248="základní",J248,0)</f>
        <v>0</v>
      </c>
      <c r="BF248" s="227">
        <f>IF(N248="snížená",J248,0)</f>
        <v>0</v>
      </c>
      <c r="BG248" s="227">
        <f>IF(N248="zákl. přenesená",J248,0)</f>
        <v>0</v>
      </c>
      <c r="BH248" s="227">
        <f>IF(N248="sníž. přenesená",J248,0)</f>
        <v>0</v>
      </c>
      <c r="BI248" s="227">
        <f>IF(N248="nulová",J248,0)</f>
        <v>0</v>
      </c>
      <c r="BJ248" s="20" t="s">
        <v>76</v>
      </c>
      <c r="BK248" s="227">
        <f>ROUND(I248*H248,2)</f>
        <v>0</v>
      </c>
      <c r="BL248" s="20" t="s">
        <v>200</v>
      </c>
      <c r="BM248" s="226" t="s">
        <v>846</v>
      </c>
    </row>
    <row r="249" s="2" customFormat="1">
      <c r="A249" s="41"/>
      <c r="B249" s="42"/>
      <c r="C249" s="43"/>
      <c r="D249" s="228" t="s">
        <v>202</v>
      </c>
      <c r="E249" s="43"/>
      <c r="F249" s="229" t="s">
        <v>9201</v>
      </c>
      <c r="G249" s="43"/>
      <c r="H249" s="43"/>
      <c r="I249" s="230"/>
      <c r="J249" s="43"/>
      <c r="K249" s="43"/>
      <c r="L249" s="47"/>
      <c r="M249" s="231"/>
      <c r="N249" s="232"/>
      <c r="O249" s="87"/>
      <c r="P249" s="87"/>
      <c r="Q249" s="87"/>
      <c r="R249" s="87"/>
      <c r="S249" s="87"/>
      <c r="T249" s="88"/>
      <c r="U249" s="41"/>
      <c r="V249" s="41"/>
      <c r="W249" s="41"/>
      <c r="X249" s="41"/>
      <c r="Y249" s="41"/>
      <c r="Z249" s="41"/>
      <c r="AA249" s="41"/>
      <c r="AB249" s="41"/>
      <c r="AC249" s="41"/>
      <c r="AD249" s="41"/>
      <c r="AE249" s="41"/>
      <c r="AT249" s="20" t="s">
        <v>202</v>
      </c>
      <c r="AU249" s="20" t="s">
        <v>76</v>
      </c>
    </row>
    <row r="250" s="2" customFormat="1" ht="24.15" customHeight="1">
      <c r="A250" s="41"/>
      <c r="B250" s="42"/>
      <c r="C250" s="274" t="s">
        <v>530</v>
      </c>
      <c r="D250" s="274" t="s">
        <v>1765</v>
      </c>
      <c r="E250" s="275" t="s">
        <v>9202</v>
      </c>
      <c r="F250" s="276" t="s">
        <v>9203</v>
      </c>
      <c r="G250" s="277" t="s">
        <v>343</v>
      </c>
      <c r="H250" s="278">
        <v>1</v>
      </c>
      <c r="I250" s="279"/>
      <c r="J250" s="280">
        <f>ROUND(I250*H250,2)</f>
        <v>0</v>
      </c>
      <c r="K250" s="276" t="s">
        <v>19</v>
      </c>
      <c r="L250" s="281"/>
      <c r="M250" s="282" t="s">
        <v>19</v>
      </c>
      <c r="N250" s="283" t="s">
        <v>40</v>
      </c>
      <c r="O250" s="87"/>
      <c r="P250" s="224">
        <f>O250*H250</f>
        <v>0</v>
      </c>
      <c r="Q250" s="224">
        <v>0</v>
      </c>
      <c r="R250" s="224">
        <f>Q250*H250</f>
        <v>0</v>
      </c>
      <c r="S250" s="224">
        <v>0</v>
      </c>
      <c r="T250" s="225">
        <f>S250*H250</f>
        <v>0</v>
      </c>
      <c r="U250" s="41"/>
      <c r="V250" s="41"/>
      <c r="W250" s="41"/>
      <c r="X250" s="41"/>
      <c r="Y250" s="41"/>
      <c r="Z250" s="41"/>
      <c r="AA250" s="41"/>
      <c r="AB250" s="41"/>
      <c r="AC250" s="41"/>
      <c r="AD250" s="41"/>
      <c r="AE250" s="41"/>
      <c r="AR250" s="226" t="s">
        <v>265</v>
      </c>
      <c r="AT250" s="226" t="s">
        <v>1765</v>
      </c>
      <c r="AU250" s="226" t="s">
        <v>76</v>
      </c>
      <c r="AY250" s="20" t="s">
        <v>193</v>
      </c>
      <c r="BE250" s="227">
        <f>IF(N250="základní",J250,0)</f>
        <v>0</v>
      </c>
      <c r="BF250" s="227">
        <f>IF(N250="snížená",J250,0)</f>
        <v>0</v>
      </c>
      <c r="BG250" s="227">
        <f>IF(N250="zákl. přenesená",J250,0)</f>
        <v>0</v>
      </c>
      <c r="BH250" s="227">
        <f>IF(N250="sníž. přenesená",J250,0)</f>
        <v>0</v>
      </c>
      <c r="BI250" s="227">
        <f>IF(N250="nulová",J250,0)</f>
        <v>0</v>
      </c>
      <c r="BJ250" s="20" t="s">
        <v>76</v>
      </c>
      <c r="BK250" s="227">
        <f>ROUND(I250*H250,2)</f>
        <v>0</v>
      </c>
      <c r="BL250" s="20" t="s">
        <v>200</v>
      </c>
      <c r="BM250" s="226" t="s">
        <v>864</v>
      </c>
    </row>
    <row r="251" s="2" customFormat="1">
      <c r="A251" s="41"/>
      <c r="B251" s="42"/>
      <c r="C251" s="43"/>
      <c r="D251" s="228" t="s">
        <v>202</v>
      </c>
      <c r="E251" s="43"/>
      <c r="F251" s="229" t="s">
        <v>9203</v>
      </c>
      <c r="G251" s="43"/>
      <c r="H251" s="43"/>
      <c r="I251" s="230"/>
      <c r="J251" s="43"/>
      <c r="K251" s="43"/>
      <c r="L251" s="47"/>
      <c r="M251" s="231"/>
      <c r="N251" s="232"/>
      <c r="O251" s="87"/>
      <c r="P251" s="87"/>
      <c r="Q251" s="87"/>
      <c r="R251" s="87"/>
      <c r="S251" s="87"/>
      <c r="T251" s="88"/>
      <c r="U251" s="41"/>
      <c r="V251" s="41"/>
      <c r="W251" s="41"/>
      <c r="X251" s="41"/>
      <c r="Y251" s="41"/>
      <c r="Z251" s="41"/>
      <c r="AA251" s="41"/>
      <c r="AB251" s="41"/>
      <c r="AC251" s="41"/>
      <c r="AD251" s="41"/>
      <c r="AE251" s="41"/>
      <c r="AT251" s="20" t="s">
        <v>202</v>
      </c>
      <c r="AU251" s="20" t="s">
        <v>76</v>
      </c>
    </row>
    <row r="252" s="2" customFormat="1" ht="24.15" customHeight="1">
      <c r="A252" s="41"/>
      <c r="B252" s="42"/>
      <c r="C252" s="274" t="s">
        <v>537</v>
      </c>
      <c r="D252" s="274" t="s">
        <v>1765</v>
      </c>
      <c r="E252" s="275" t="s">
        <v>9080</v>
      </c>
      <c r="F252" s="276" t="s">
        <v>9081</v>
      </c>
      <c r="G252" s="277" t="s">
        <v>343</v>
      </c>
      <c r="H252" s="278">
        <v>2</v>
      </c>
      <c r="I252" s="279"/>
      <c r="J252" s="280">
        <f>ROUND(I252*H252,2)</f>
        <v>0</v>
      </c>
      <c r="K252" s="276" t="s">
        <v>19</v>
      </c>
      <c r="L252" s="281"/>
      <c r="M252" s="282" t="s">
        <v>19</v>
      </c>
      <c r="N252" s="283" t="s">
        <v>40</v>
      </c>
      <c r="O252" s="87"/>
      <c r="P252" s="224">
        <f>O252*H252</f>
        <v>0</v>
      </c>
      <c r="Q252" s="224">
        <v>0</v>
      </c>
      <c r="R252" s="224">
        <f>Q252*H252</f>
        <v>0</v>
      </c>
      <c r="S252" s="224">
        <v>0</v>
      </c>
      <c r="T252" s="225">
        <f>S252*H252</f>
        <v>0</v>
      </c>
      <c r="U252" s="41"/>
      <c r="V252" s="41"/>
      <c r="W252" s="41"/>
      <c r="X252" s="41"/>
      <c r="Y252" s="41"/>
      <c r="Z252" s="41"/>
      <c r="AA252" s="41"/>
      <c r="AB252" s="41"/>
      <c r="AC252" s="41"/>
      <c r="AD252" s="41"/>
      <c r="AE252" s="41"/>
      <c r="AR252" s="226" t="s">
        <v>265</v>
      </c>
      <c r="AT252" s="226" t="s">
        <v>1765</v>
      </c>
      <c r="AU252" s="226" t="s">
        <v>76</v>
      </c>
      <c r="AY252" s="20" t="s">
        <v>193</v>
      </c>
      <c r="BE252" s="227">
        <f>IF(N252="základní",J252,0)</f>
        <v>0</v>
      </c>
      <c r="BF252" s="227">
        <f>IF(N252="snížená",J252,0)</f>
        <v>0</v>
      </c>
      <c r="BG252" s="227">
        <f>IF(N252="zákl. přenesená",J252,0)</f>
        <v>0</v>
      </c>
      <c r="BH252" s="227">
        <f>IF(N252="sníž. přenesená",J252,0)</f>
        <v>0</v>
      </c>
      <c r="BI252" s="227">
        <f>IF(N252="nulová",J252,0)</f>
        <v>0</v>
      </c>
      <c r="BJ252" s="20" t="s">
        <v>76</v>
      </c>
      <c r="BK252" s="227">
        <f>ROUND(I252*H252,2)</f>
        <v>0</v>
      </c>
      <c r="BL252" s="20" t="s">
        <v>200</v>
      </c>
      <c r="BM252" s="226" t="s">
        <v>880</v>
      </c>
    </row>
    <row r="253" s="2" customFormat="1">
      <c r="A253" s="41"/>
      <c r="B253" s="42"/>
      <c r="C253" s="43"/>
      <c r="D253" s="228" t="s">
        <v>202</v>
      </c>
      <c r="E253" s="43"/>
      <c r="F253" s="229" t="s">
        <v>9081</v>
      </c>
      <c r="G253" s="43"/>
      <c r="H253" s="43"/>
      <c r="I253" s="230"/>
      <c r="J253" s="43"/>
      <c r="K253" s="43"/>
      <c r="L253" s="47"/>
      <c r="M253" s="231"/>
      <c r="N253" s="232"/>
      <c r="O253" s="87"/>
      <c r="P253" s="87"/>
      <c r="Q253" s="87"/>
      <c r="R253" s="87"/>
      <c r="S253" s="87"/>
      <c r="T253" s="88"/>
      <c r="U253" s="41"/>
      <c r="V253" s="41"/>
      <c r="W253" s="41"/>
      <c r="X253" s="41"/>
      <c r="Y253" s="41"/>
      <c r="Z253" s="41"/>
      <c r="AA253" s="41"/>
      <c r="AB253" s="41"/>
      <c r="AC253" s="41"/>
      <c r="AD253" s="41"/>
      <c r="AE253" s="41"/>
      <c r="AT253" s="20" t="s">
        <v>202</v>
      </c>
      <c r="AU253" s="20" t="s">
        <v>76</v>
      </c>
    </row>
    <row r="254" s="2" customFormat="1" ht="24.15" customHeight="1">
      <c r="A254" s="41"/>
      <c r="B254" s="42"/>
      <c r="C254" s="274" t="s">
        <v>545</v>
      </c>
      <c r="D254" s="274" t="s">
        <v>1765</v>
      </c>
      <c r="E254" s="275" t="s">
        <v>9082</v>
      </c>
      <c r="F254" s="276" t="s">
        <v>9083</v>
      </c>
      <c r="G254" s="277" t="s">
        <v>343</v>
      </c>
      <c r="H254" s="278">
        <v>2</v>
      </c>
      <c r="I254" s="279"/>
      <c r="J254" s="280">
        <f>ROUND(I254*H254,2)</f>
        <v>0</v>
      </c>
      <c r="K254" s="276" t="s">
        <v>19</v>
      </c>
      <c r="L254" s="281"/>
      <c r="M254" s="282" t="s">
        <v>19</v>
      </c>
      <c r="N254" s="283" t="s">
        <v>40</v>
      </c>
      <c r="O254" s="87"/>
      <c r="P254" s="224">
        <f>O254*H254</f>
        <v>0</v>
      </c>
      <c r="Q254" s="224">
        <v>0</v>
      </c>
      <c r="R254" s="224">
        <f>Q254*H254</f>
        <v>0</v>
      </c>
      <c r="S254" s="224">
        <v>0</v>
      </c>
      <c r="T254" s="225">
        <f>S254*H254</f>
        <v>0</v>
      </c>
      <c r="U254" s="41"/>
      <c r="V254" s="41"/>
      <c r="W254" s="41"/>
      <c r="X254" s="41"/>
      <c r="Y254" s="41"/>
      <c r="Z254" s="41"/>
      <c r="AA254" s="41"/>
      <c r="AB254" s="41"/>
      <c r="AC254" s="41"/>
      <c r="AD254" s="41"/>
      <c r="AE254" s="41"/>
      <c r="AR254" s="226" t="s">
        <v>265</v>
      </c>
      <c r="AT254" s="226" t="s">
        <v>1765</v>
      </c>
      <c r="AU254" s="226" t="s">
        <v>76</v>
      </c>
      <c r="AY254" s="20" t="s">
        <v>193</v>
      </c>
      <c r="BE254" s="227">
        <f>IF(N254="základní",J254,0)</f>
        <v>0</v>
      </c>
      <c r="BF254" s="227">
        <f>IF(N254="snížená",J254,0)</f>
        <v>0</v>
      </c>
      <c r="BG254" s="227">
        <f>IF(N254="zákl. přenesená",J254,0)</f>
        <v>0</v>
      </c>
      <c r="BH254" s="227">
        <f>IF(N254="sníž. přenesená",J254,0)</f>
        <v>0</v>
      </c>
      <c r="BI254" s="227">
        <f>IF(N254="nulová",J254,0)</f>
        <v>0</v>
      </c>
      <c r="BJ254" s="20" t="s">
        <v>76</v>
      </c>
      <c r="BK254" s="227">
        <f>ROUND(I254*H254,2)</f>
        <v>0</v>
      </c>
      <c r="BL254" s="20" t="s">
        <v>200</v>
      </c>
      <c r="BM254" s="226" t="s">
        <v>894</v>
      </c>
    </row>
    <row r="255" s="2" customFormat="1">
      <c r="A255" s="41"/>
      <c r="B255" s="42"/>
      <c r="C255" s="43"/>
      <c r="D255" s="228" t="s">
        <v>202</v>
      </c>
      <c r="E255" s="43"/>
      <c r="F255" s="229" t="s">
        <v>9083</v>
      </c>
      <c r="G255" s="43"/>
      <c r="H255" s="43"/>
      <c r="I255" s="230"/>
      <c r="J255" s="43"/>
      <c r="K255" s="43"/>
      <c r="L255" s="47"/>
      <c r="M255" s="231"/>
      <c r="N255" s="232"/>
      <c r="O255" s="87"/>
      <c r="P255" s="87"/>
      <c r="Q255" s="87"/>
      <c r="R255" s="87"/>
      <c r="S255" s="87"/>
      <c r="T255" s="88"/>
      <c r="U255" s="41"/>
      <c r="V255" s="41"/>
      <c r="W255" s="41"/>
      <c r="X255" s="41"/>
      <c r="Y255" s="41"/>
      <c r="Z255" s="41"/>
      <c r="AA255" s="41"/>
      <c r="AB255" s="41"/>
      <c r="AC255" s="41"/>
      <c r="AD255" s="41"/>
      <c r="AE255" s="41"/>
      <c r="AT255" s="20" t="s">
        <v>202</v>
      </c>
      <c r="AU255" s="20" t="s">
        <v>76</v>
      </c>
    </row>
    <row r="256" s="2" customFormat="1" ht="24.15" customHeight="1">
      <c r="A256" s="41"/>
      <c r="B256" s="42"/>
      <c r="C256" s="274" t="s">
        <v>554</v>
      </c>
      <c r="D256" s="274" t="s">
        <v>1765</v>
      </c>
      <c r="E256" s="275" t="s">
        <v>9204</v>
      </c>
      <c r="F256" s="276" t="s">
        <v>9205</v>
      </c>
      <c r="G256" s="277" t="s">
        <v>343</v>
      </c>
      <c r="H256" s="278">
        <v>2</v>
      </c>
      <c r="I256" s="279"/>
      <c r="J256" s="280">
        <f>ROUND(I256*H256,2)</f>
        <v>0</v>
      </c>
      <c r="K256" s="276" t="s">
        <v>19</v>
      </c>
      <c r="L256" s="281"/>
      <c r="M256" s="282" t="s">
        <v>19</v>
      </c>
      <c r="N256" s="283" t="s">
        <v>40</v>
      </c>
      <c r="O256" s="87"/>
      <c r="P256" s="224">
        <f>O256*H256</f>
        <v>0</v>
      </c>
      <c r="Q256" s="224">
        <v>0</v>
      </c>
      <c r="R256" s="224">
        <f>Q256*H256</f>
        <v>0</v>
      </c>
      <c r="S256" s="224">
        <v>0</v>
      </c>
      <c r="T256" s="225">
        <f>S256*H256</f>
        <v>0</v>
      </c>
      <c r="U256" s="41"/>
      <c r="V256" s="41"/>
      <c r="W256" s="41"/>
      <c r="X256" s="41"/>
      <c r="Y256" s="41"/>
      <c r="Z256" s="41"/>
      <c r="AA256" s="41"/>
      <c r="AB256" s="41"/>
      <c r="AC256" s="41"/>
      <c r="AD256" s="41"/>
      <c r="AE256" s="41"/>
      <c r="AR256" s="226" t="s">
        <v>265</v>
      </c>
      <c r="AT256" s="226" t="s">
        <v>1765</v>
      </c>
      <c r="AU256" s="226" t="s">
        <v>76</v>
      </c>
      <c r="AY256" s="20" t="s">
        <v>193</v>
      </c>
      <c r="BE256" s="227">
        <f>IF(N256="základní",J256,0)</f>
        <v>0</v>
      </c>
      <c r="BF256" s="227">
        <f>IF(N256="snížená",J256,0)</f>
        <v>0</v>
      </c>
      <c r="BG256" s="227">
        <f>IF(N256="zákl. přenesená",J256,0)</f>
        <v>0</v>
      </c>
      <c r="BH256" s="227">
        <f>IF(N256="sníž. přenesená",J256,0)</f>
        <v>0</v>
      </c>
      <c r="BI256" s="227">
        <f>IF(N256="nulová",J256,0)</f>
        <v>0</v>
      </c>
      <c r="BJ256" s="20" t="s">
        <v>76</v>
      </c>
      <c r="BK256" s="227">
        <f>ROUND(I256*H256,2)</f>
        <v>0</v>
      </c>
      <c r="BL256" s="20" t="s">
        <v>200</v>
      </c>
      <c r="BM256" s="226" t="s">
        <v>2267</v>
      </c>
    </row>
    <row r="257" s="2" customFormat="1">
      <c r="A257" s="41"/>
      <c r="B257" s="42"/>
      <c r="C257" s="43"/>
      <c r="D257" s="228" t="s">
        <v>202</v>
      </c>
      <c r="E257" s="43"/>
      <c r="F257" s="229" t="s">
        <v>9205</v>
      </c>
      <c r="G257" s="43"/>
      <c r="H257" s="43"/>
      <c r="I257" s="230"/>
      <c r="J257" s="43"/>
      <c r="K257" s="43"/>
      <c r="L257" s="47"/>
      <c r="M257" s="231"/>
      <c r="N257" s="232"/>
      <c r="O257" s="87"/>
      <c r="P257" s="87"/>
      <c r="Q257" s="87"/>
      <c r="R257" s="87"/>
      <c r="S257" s="87"/>
      <c r="T257" s="88"/>
      <c r="U257" s="41"/>
      <c r="V257" s="41"/>
      <c r="W257" s="41"/>
      <c r="X257" s="41"/>
      <c r="Y257" s="41"/>
      <c r="Z257" s="41"/>
      <c r="AA257" s="41"/>
      <c r="AB257" s="41"/>
      <c r="AC257" s="41"/>
      <c r="AD257" s="41"/>
      <c r="AE257" s="41"/>
      <c r="AT257" s="20" t="s">
        <v>202</v>
      </c>
      <c r="AU257" s="20" t="s">
        <v>76</v>
      </c>
    </row>
    <row r="258" s="2" customFormat="1" ht="24.15" customHeight="1">
      <c r="A258" s="41"/>
      <c r="B258" s="42"/>
      <c r="C258" s="274" t="s">
        <v>561</v>
      </c>
      <c r="D258" s="274" t="s">
        <v>1765</v>
      </c>
      <c r="E258" s="275" t="s">
        <v>9206</v>
      </c>
      <c r="F258" s="276" t="s">
        <v>9207</v>
      </c>
      <c r="G258" s="277" t="s">
        <v>343</v>
      </c>
      <c r="H258" s="278">
        <v>2</v>
      </c>
      <c r="I258" s="279"/>
      <c r="J258" s="280">
        <f>ROUND(I258*H258,2)</f>
        <v>0</v>
      </c>
      <c r="K258" s="276" t="s">
        <v>19</v>
      </c>
      <c r="L258" s="281"/>
      <c r="M258" s="282" t="s">
        <v>19</v>
      </c>
      <c r="N258" s="283" t="s">
        <v>40</v>
      </c>
      <c r="O258" s="87"/>
      <c r="P258" s="224">
        <f>O258*H258</f>
        <v>0</v>
      </c>
      <c r="Q258" s="224">
        <v>0</v>
      </c>
      <c r="R258" s="224">
        <f>Q258*H258</f>
        <v>0</v>
      </c>
      <c r="S258" s="224">
        <v>0</v>
      </c>
      <c r="T258" s="225">
        <f>S258*H258</f>
        <v>0</v>
      </c>
      <c r="U258" s="41"/>
      <c r="V258" s="41"/>
      <c r="W258" s="41"/>
      <c r="X258" s="41"/>
      <c r="Y258" s="41"/>
      <c r="Z258" s="41"/>
      <c r="AA258" s="41"/>
      <c r="AB258" s="41"/>
      <c r="AC258" s="41"/>
      <c r="AD258" s="41"/>
      <c r="AE258" s="41"/>
      <c r="AR258" s="226" t="s">
        <v>265</v>
      </c>
      <c r="AT258" s="226" t="s">
        <v>1765</v>
      </c>
      <c r="AU258" s="226" t="s">
        <v>76</v>
      </c>
      <c r="AY258" s="20" t="s">
        <v>193</v>
      </c>
      <c r="BE258" s="227">
        <f>IF(N258="základní",J258,0)</f>
        <v>0</v>
      </c>
      <c r="BF258" s="227">
        <f>IF(N258="snížená",J258,0)</f>
        <v>0</v>
      </c>
      <c r="BG258" s="227">
        <f>IF(N258="zákl. přenesená",J258,0)</f>
        <v>0</v>
      </c>
      <c r="BH258" s="227">
        <f>IF(N258="sníž. přenesená",J258,0)</f>
        <v>0</v>
      </c>
      <c r="BI258" s="227">
        <f>IF(N258="nulová",J258,0)</f>
        <v>0</v>
      </c>
      <c r="BJ258" s="20" t="s">
        <v>76</v>
      </c>
      <c r="BK258" s="227">
        <f>ROUND(I258*H258,2)</f>
        <v>0</v>
      </c>
      <c r="BL258" s="20" t="s">
        <v>200</v>
      </c>
      <c r="BM258" s="226" t="s">
        <v>2278</v>
      </c>
    </row>
    <row r="259" s="2" customFormat="1">
      <c r="A259" s="41"/>
      <c r="B259" s="42"/>
      <c r="C259" s="43"/>
      <c r="D259" s="228" t="s">
        <v>202</v>
      </c>
      <c r="E259" s="43"/>
      <c r="F259" s="229" t="s">
        <v>9207</v>
      </c>
      <c r="G259" s="43"/>
      <c r="H259" s="43"/>
      <c r="I259" s="230"/>
      <c r="J259" s="43"/>
      <c r="K259" s="43"/>
      <c r="L259" s="47"/>
      <c r="M259" s="231"/>
      <c r="N259" s="232"/>
      <c r="O259" s="87"/>
      <c r="P259" s="87"/>
      <c r="Q259" s="87"/>
      <c r="R259" s="87"/>
      <c r="S259" s="87"/>
      <c r="T259" s="88"/>
      <c r="U259" s="41"/>
      <c r="V259" s="41"/>
      <c r="W259" s="41"/>
      <c r="X259" s="41"/>
      <c r="Y259" s="41"/>
      <c r="Z259" s="41"/>
      <c r="AA259" s="41"/>
      <c r="AB259" s="41"/>
      <c r="AC259" s="41"/>
      <c r="AD259" s="41"/>
      <c r="AE259" s="41"/>
      <c r="AT259" s="20" t="s">
        <v>202</v>
      </c>
      <c r="AU259" s="20" t="s">
        <v>76</v>
      </c>
    </row>
    <row r="260" s="2" customFormat="1" ht="24.15" customHeight="1">
      <c r="A260" s="41"/>
      <c r="B260" s="42"/>
      <c r="C260" s="274" t="s">
        <v>568</v>
      </c>
      <c r="D260" s="274" t="s">
        <v>1765</v>
      </c>
      <c r="E260" s="275" t="s">
        <v>9208</v>
      </c>
      <c r="F260" s="276" t="s">
        <v>9209</v>
      </c>
      <c r="G260" s="277" t="s">
        <v>343</v>
      </c>
      <c r="H260" s="278">
        <v>4</v>
      </c>
      <c r="I260" s="279"/>
      <c r="J260" s="280">
        <f>ROUND(I260*H260,2)</f>
        <v>0</v>
      </c>
      <c r="K260" s="276" t="s">
        <v>19</v>
      </c>
      <c r="L260" s="281"/>
      <c r="M260" s="282" t="s">
        <v>19</v>
      </c>
      <c r="N260" s="283" t="s">
        <v>40</v>
      </c>
      <c r="O260" s="87"/>
      <c r="P260" s="224">
        <f>O260*H260</f>
        <v>0</v>
      </c>
      <c r="Q260" s="224">
        <v>0</v>
      </c>
      <c r="R260" s="224">
        <f>Q260*H260</f>
        <v>0</v>
      </c>
      <c r="S260" s="224">
        <v>0</v>
      </c>
      <c r="T260" s="225">
        <f>S260*H260</f>
        <v>0</v>
      </c>
      <c r="U260" s="41"/>
      <c r="V260" s="41"/>
      <c r="W260" s="41"/>
      <c r="X260" s="41"/>
      <c r="Y260" s="41"/>
      <c r="Z260" s="41"/>
      <c r="AA260" s="41"/>
      <c r="AB260" s="41"/>
      <c r="AC260" s="41"/>
      <c r="AD260" s="41"/>
      <c r="AE260" s="41"/>
      <c r="AR260" s="226" t="s">
        <v>265</v>
      </c>
      <c r="AT260" s="226" t="s">
        <v>1765</v>
      </c>
      <c r="AU260" s="226" t="s">
        <v>76</v>
      </c>
      <c r="AY260" s="20" t="s">
        <v>193</v>
      </c>
      <c r="BE260" s="227">
        <f>IF(N260="základní",J260,0)</f>
        <v>0</v>
      </c>
      <c r="BF260" s="227">
        <f>IF(N260="snížená",J260,0)</f>
        <v>0</v>
      </c>
      <c r="BG260" s="227">
        <f>IF(N260="zákl. přenesená",J260,0)</f>
        <v>0</v>
      </c>
      <c r="BH260" s="227">
        <f>IF(N260="sníž. přenesená",J260,0)</f>
        <v>0</v>
      </c>
      <c r="BI260" s="227">
        <f>IF(N260="nulová",J260,0)</f>
        <v>0</v>
      </c>
      <c r="BJ260" s="20" t="s">
        <v>76</v>
      </c>
      <c r="BK260" s="227">
        <f>ROUND(I260*H260,2)</f>
        <v>0</v>
      </c>
      <c r="BL260" s="20" t="s">
        <v>200</v>
      </c>
      <c r="BM260" s="226" t="s">
        <v>2290</v>
      </c>
    </row>
    <row r="261" s="2" customFormat="1">
      <c r="A261" s="41"/>
      <c r="B261" s="42"/>
      <c r="C261" s="43"/>
      <c r="D261" s="228" t="s">
        <v>202</v>
      </c>
      <c r="E261" s="43"/>
      <c r="F261" s="229" t="s">
        <v>9209</v>
      </c>
      <c r="G261" s="43"/>
      <c r="H261" s="43"/>
      <c r="I261" s="230"/>
      <c r="J261" s="43"/>
      <c r="K261" s="43"/>
      <c r="L261" s="47"/>
      <c r="M261" s="231"/>
      <c r="N261" s="232"/>
      <c r="O261" s="87"/>
      <c r="P261" s="87"/>
      <c r="Q261" s="87"/>
      <c r="R261" s="87"/>
      <c r="S261" s="87"/>
      <c r="T261" s="88"/>
      <c r="U261" s="41"/>
      <c r="V261" s="41"/>
      <c r="W261" s="41"/>
      <c r="X261" s="41"/>
      <c r="Y261" s="41"/>
      <c r="Z261" s="41"/>
      <c r="AA261" s="41"/>
      <c r="AB261" s="41"/>
      <c r="AC261" s="41"/>
      <c r="AD261" s="41"/>
      <c r="AE261" s="41"/>
      <c r="AT261" s="20" t="s">
        <v>202</v>
      </c>
      <c r="AU261" s="20" t="s">
        <v>76</v>
      </c>
    </row>
    <row r="262" s="2" customFormat="1" ht="24.15" customHeight="1">
      <c r="A262" s="41"/>
      <c r="B262" s="42"/>
      <c r="C262" s="274" t="s">
        <v>577</v>
      </c>
      <c r="D262" s="274" t="s">
        <v>1765</v>
      </c>
      <c r="E262" s="275" t="s">
        <v>9210</v>
      </c>
      <c r="F262" s="276" t="s">
        <v>9211</v>
      </c>
      <c r="G262" s="277" t="s">
        <v>343</v>
      </c>
      <c r="H262" s="278">
        <v>4</v>
      </c>
      <c r="I262" s="279"/>
      <c r="J262" s="280">
        <f>ROUND(I262*H262,2)</f>
        <v>0</v>
      </c>
      <c r="K262" s="276" t="s">
        <v>19</v>
      </c>
      <c r="L262" s="281"/>
      <c r="M262" s="282" t="s">
        <v>19</v>
      </c>
      <c r="N262" s="283" t="s">
        <v>40</v>
      </c>
      <c r="O262" s="87"/>
      <c r="P262" s="224">
        <f>O262*H262</f>
        <v>0</v>
      </c>
      <c r="Q262" s="224">
        <v>0</v>
      </c>
      <c r="R262" s="224">
        <f>Q262*H262</f>
        <v>0</v>
      </c>
      <c r="S262" s="224">
        <v>0</v>
      </c>
      <c r="T262" s="225">
        <f>S262*H262</f>
        <v>0</v>
      </c>
      <c r="U262" s="41"/>
      <c r="V262" s="41"/>
      <c r="W262" s="41"/>
      <c r="X262" s="41"/>
      <c r="Y262" s="41"/>
      <c r="Z262" s="41"/>
      <c r="AA262" s="41"/>
      <c r="AB262" s="41"/>
      <c r="AC262" s="41"/>
      <c r="AD262" s="41"/>
      <c r="AE262" s="41"/>
      <c r="AR262" s="226" t="s">
        <v>265</v>
      </c>
      <c r="AT262" s="226" t="s">
        <v>1765</v>
      </c>
      <c r="AU262" s="226" t="s">
        <v>76</v>
      </c>
      <c r="AY262" s="20" t="s">
        <v>193</v>
      </c>
      <c r="BE262" s="227">
        <f>IF(N262="základní",J262,0)</f>
        <v>0</v>
      </c>
      <c r="BF262" s="227">
        <f>IF(N262="snížená",J262,0)</f>
        <v>0</v>
      </c>
      <c r="BG262" s="227">
        <f>IF(N262="zákl. přenesená",J262,0)</f>
        <v>0</v>
      </c>
      <c r="BH262" s="227">
        <f>IF(N262="sníž. přenesená",J262,0)</f>
        <v>0</v>
      </c>
      <c r="BI262" s="227">
        <f>IF(N262="nulová",J262,0)</f>
        <v>0</v>
      </c>
      <c r="BJ262" s="20" t="s">
        <v>76</v>
      </c>
      <c r="BK262" s="227">
        <f>ROUND(I262*H262,2)</f>
        <v>0</v>
      </c>
      <c r="BL262" s="20" t="s">
        <v>200</v>
      </c>
      <c r="BM262" s="226" t="s">
        <v>2303</v>
      </c>
    </row>
    <row r="263" s="2" customFormat="1">
      <c r="A263" s="41"/>
      <c r="B263" s="42"/>
      <c r="C263" s="43"/>
      <c r="D263" s="228" t="s">
        <v>202</v>
      </c>
      <c r="E263" s="43"/>
      <c r="F263" s="229" t="s">
        <v>9211</v>
      </c>
      <c r="G263" s="43"/>
      <c r="H263" s="43"/>
      <c r="I263" s="230"/>
      <c r="J263" s="43"/>
      <c r="K263" s="43"/>
      <c r="L263" s="47"/>
      <c r="M263" s="231"/>
      <c r="N263" s="232"/>
      <c r="O263" s="87"/>
      <c r="P263" s="87"/>
      <c r="Q263" s="87"/>
      <c r="R263" s="87"/>
      <c r="S263" s="87"/>
      <c r="T263" s="88"/>
      <c r="U263" s="41"/>
      <c r="V263" s="41"/>
      <c r="W263" s="41"/>
      <c r="X263" s="41"/>
      <c r="Y263" s="41"/>
      <c r="Z263" s="41"/>
      <c r="AA263" s="41"/>
      <c r="AB263" s="41"/>
      <c r="AC263" s="41"/>
      <c r="AD263" s="41"/>
      <c r="AE263" s="41"/>
      <c r="AT263" s="20" t="s">
        <v>202</v>
      </c>
      <c r="AU263" s="20" t="s">
        <v>76</v>
      </c>
    </row>
    <row r="264" s="12" customFormat="1" ht="25.92" customHeight="1">
      <c r="A264" s="12"/>
      <c r="B264" s="199"/>
      <c r="C264" s="200"/>
      <c r="D264" s="201" t="s">
        <v>68</v>
      </c>
      <c r="E264" s="202" t="s">
        <v>871</v>
      </c>
      <c r="F264" s="202" t="s">
        <v>8983</v>
      </c>
      <c r="G264" s="200"/>
      <c r="H264" s="200"/>
      <c r="I264" s="203"/>
      <c r="J264" s="204">
        <f>BK264</f>
        <v>0</v>
      </c>
      <c r="K264" s="200"/>
      <c r="L264" s="205"/>
      <c r="M264" s="206"/>
      <c r="N264" s="207"/>
      <c r="O264" s="207"/>
      <c r="P264" s="208">
        <f>SUM(P265:P337)</f>
        <v>0</v>
      </c>
      <c r="Q264" s="207"/>
      <c r="R264" s="208">
        <f>SUM(R265:R337)</f>
        <v>0</v>
      </c>
      <c r="S264" s="207"/>
      <c r="T264" s="209">
        <f>SUM(T265:T337)</f>
        <v>0</v>
      </c>
      <c r="U264" s="12"/>
      <c r="V264" s="12"/>
      <c r="W264" s="12"/>
      <c r="X264" s="12"/>
      <c r="Y264" s="12"/>
      <c r="Z264" s="12"/>
      <c r="AA264" s="12"/>
      <c r="AB264" s="12"/>
      <c r="AC264" s="12"/>
      <c r="AD264" s="12"/>
      <c r="AE264" s="12"/>
      <c r="AR264" s="210" t="s">
        <v>76</v>
      </c>
      <c r="AT264" s="211" t="s">
        <v>68</v>
      </c>
      <c r="AU264" s="211" t="s">
        <v>69</v>
      </c>
      <c r="AY264" s="210" t="s">
        <v>193</v>
      </c>
      <c r="BK264" s="212">
        <f>SUM(BK265:BK337)</f>
        <v>0</v>
      </c>
    </row>
    <row r="265" s="2" customFormat="1" ht="21.75" customHeight="1">
      <c r="A265" s="41"/>
      <c r="B265" s="42"/>
      <c r="C265" s="215" t="s">
        <v>584</v>
      </c>
      <c r="D265" s="215" t="s">
        <v>195</v>
      </c>
      <c r="E265" s="216" t="s">
        <v>9086</v>
      </c>
      <c r="F265" s="217" t="s">
        <v>9087</v>
      </c>
      <c r="G265" s="218" t="s">
        <v>408</v>
      </c>
      <c r="H265" s="219">
        <v>47</v>
      </c>
      <c r="I265" s="220"/>
      <c r="J265" s="221">
        <f>ROUND(I265*H265,2)</f>
        <v>0</v>
      </c>
      <c r="K265" s="217" t="s">
        <v>19</v>
      </c>
      <c r="L265" s="47"/>
      <c r="M265" s="222" t="s">
        <v>19</v>
      </c>
      <c r="N265" s="223" t="s">
        <v>40</v>
      </c>
      <c r="O265" s="87"/>
      <c r="P265" s="224">
        <f>O265*H265</f>
        <v>0</v>
      </c>
      <c r="Q265" s="224">
        <v>0</v>
      </c>
      <c r="R265" s="224">
        <f>Q265*H265</f>
        <v>0</v>
      </c>
      <c r="S265" s="224">
        <v>0</v>
      </c>
      <c r="T265" s="225">
        <f>S265*H265</f>
        <v>0</v>
      </c>
      <c r="U265" s="41"/>
      <c r="V265" s="41"/>
      <c r="W265" s="41"/>
      <c r="X265" s="41"/>
      <c r="Y265" s="41"/>
      <c r="Z265" s="41"/>
      <c r="AA265" s="41"/>
      <c r="AB265" s="41"/>
      <c r="AC265" s="41"/>
      <c r="AD265" s="41"/>
      <c r="AE265" s="41"/>
      <c r="AR265" s="226" t="s">
        <v>200</v>
      </c>
      <c r="AT265" s="226" t="s">
        <v>195</v>
      </c>
      <c r="AU265" s="226" t="s">
        <v>76</v>
      </c>
      <c r="AY265" s="20" t="s">
        <v>193</v>
      </c>
      <c r="BE265" s="227">
        <f>IF(N265="základní",J265,0)</f>
        <v>0</v>
      </c>
      <c r="BF265" s="227">
        <f>IF(N265="snížená",J265,0)</f>
        <v>0</v>
      </c>
      <c r="BG265" s="227">
        <f>IF(N265="zákl. přenesená",J265,0)</f>
        <v>0</v>
      </c>
      <c r="BH265" s="227">
        <f>IF(N265="sníž. přenesená",J265,0)</f>
        <v>0</v>
      </c>
      <c r="BI265" s="227">
        <f>IF(N265="nulová",J265,0)</f>
        <v>0</v>
      </c>
      <c r="BJ265" s="20" t="s">
        <v>76</v>
      </c>
      <c r="BK265" s="227">
        <f>ROUND(I265*H265,2)</f>
        <v>0</v>
      </c>
      <c r="BL265" s="20" t="s">
        <v>200</v>
      </c>
      <c r="BM265" s="226" t="s">
        <v>2322</v>
      </c>
    </row>
    <row r="266" s="2" customFormat="1">
      <c r="A266" s="41"/>
      <c r="B266" s="42"/>
      <c r="C266" s="43"/>
      <c r="D266" s="228" t="s">
        <v>202</v>
      </c>
      <c r="E266" s="43"/>
      <c r="F266" s="229" t="s">
        <v>9088</v>
      </c>
      <c r="G266" s="43"/>
      <c r="H266" s="43"/>
      <c r="I266" s="230"/>
      <c r="J266" s="43"/>
      <c r="K266" s="43"/>
      <c r="L266" s="47"/>
      <c r="M266" s="231"/>
      <c r="N266" s="232"/>
      <c r="O266" s="87"/>
      <c r="P266" s="87"/>
      <c r="Q266" s="87"/>
      <c r="R266" s="87"/>
      <c r="S266" s="87"/>
      <c r="T266" s="88"/>
      <c r="U266" s="41"/>
      <c r="V266" s="41"/>
      <c r="W266" s="41"/>
      <c r="X266" s="41"/>
      <c r="Y266" s="41"/>
      <c r="Z266" s="41"/>
      <c r="AA266" s="41"/>
      <c r="AB266" s="41"/>
      <c r="AC266" s="41"/>
      <c r="AD266" s="41"/>
      <c r="AE266" s="41"/>
      <c r="AT266" s="20" t="s">
        <v>202</v>
      </c>
      <c r="AU266" s="20" t="s">
        <v>76</v>
      </c>
    </row>
    <row r="267" s="2" customFormat="1">
      <c r="A267" s="41"/>
      <c r="B267" s="42"/>
      <c r="C267" s="43"/>
      <c r="D267" s="228" t="s">
        <v>1221</v>
      </c>
      <c r="E267" s="43"/>
      <c r="F267" s="270" t="s">
        <v>9089</v>
      </c>
      <c r="G267" s="43"/>
      <c r="H267" s="43"/>
      <c r="I267" s="230"/>
      <c r="J267" s="43"/>
      <c r="K267" s="43"/>
      <c r="L267" s="47"/>
      <c r="M267" s="231"/>
      <c r="N267" s="232"/>
      <c r="O267" s="87"/>
      <c r="P267" s="87"/>
      <c r="Q267" s="87"/>
      <c r="R267" s="87"/>
      <c r="S267" s="87"/>
      <c r="T267" s="88"/>
      <c r="U267" s="41"/>
      <c r="V267" s="41"/>
      <c r="W267" s="41"/>
      <c r="X267" s="41"/>
      <c r="Y267" s="41"/>
      <c r="Z267" s="41"/>
      <c r="AA267" s="41"/>
      <c r="AB267" s="41"/>
      <c r="AC267" s="41"/>
      <c r="AD267" s="41"/>
      <c r="AE267" s="41"/>
      <c r="AT267" s="20" t="s">
        <v>1221</v>
      </c>
      <c r="AU267" s="20" t="s">
        <v>76</v>
      </c>
    </row>
    <row r="268" s="2" customFormat="1" ht="21.75" customHeight="1">
      <c r="A268" s="41"/>
      <c r="B268" s="42"/>
      <c r="C268" s="215" t="s">
        <v>591</v>
      </c>
      <c r="D268" s="215" t="s">
        <v>195</v>
      </c>
      <c r="E268" s="216" t="s">
        <v>9212</v>
      </c>
      <c r="F268" s="217" t="s">
        <v>9213</v>
      </c>
      <c r="G268" s="218" t="s">
        <v>408</v>
      </c>
      <c r="H268" s="219">
        <v>57</v>
      </c>
      <c r="I268" s="220"/>
      <c r="J268" s="221">
        <f>ROUND(I268*H268,2)</f>
        <v>0</v>
      </c>
      <c r="K268" s="217" t="s">
        <v>19</v>
      </c>
      <c r="L268" s="47"/>
      <c r="M268" s="222" t="s">
        <v>19</v>
      </c>
      <c r="N268" s="223" t="s">
        <v>40</v>
      </c>
      <c r="O268" s="87"/>
      <c r="P268" s="224">
        <f>O268*H268</f>
        <v>0</v>
      </c>
      <c r="Q268" s="224">
        <v>0</v>
      </c>
      <c r="R268" s="224">
        <f>Q268*H268</f>
        <v>0</v>
      </c>
      <c r="S268" s="224">
        <v>0</v>
      </c>
      <c r="T268" s="225">
        <f>S268*H268</f>
        <v>0</v>
      </c>
      <c r="U268" s="41"/>
      <c r="V268" s="41"/>
      <c r="W268" s="41"/>
      <c r="X268" s="41"/>
      <c r="Y268" s="41"/>
      <c r="Z268" s="41"/>
      <c r="AA268" s="41"/>
      <c r="AB268" s="41"/>
      <c r="AC268" s="41"/>
      <c r="AD268" s="41"/>
      <c r="AE268" s="41"/>
      <c r="AR268" s="226" t="s">
        <v>200</v>
      </c>
      <c r="AT268" s="226" t="s">
        <v>195</v>
      </c>
      <c r="AU268" s="226" t="s">
        <v>76</v>
      </c>
      <c r="AY268" s="20" t="s">
        <v>193</v>
      </c>
      <c r="BE268" s="227">
        <f>IF(N268="základní",J268,0)</f>
        <v>0</v>
      </c>
      <c r="BF268" s="227">
        <f>IF(N268="snížená",J268,0)</f>
        <v>0</v>
      </c>
      <c r="BG268" s="227">
        <f>IF(N268="zákl. přenesená",J268,0)</f>
        <v>0</v>
      </c>
      <c r="BH268" s="227">
        <f>IF(N268="sníž. přenesená",J268,0)</f>
        <v>0</v>
      </c>
      <c r="BI268" s="227">
        <f>IF(N268="nulová",J268,0)</f>
        <v>0</v>
      </c>
      <c r="BJ268" s="20" t="s">
        <v>76</v>
      </c>
      <c r="BK268" s="227">
        <f>ROUND(I268*H268,2)</f>
        <v>0</v>
      </c>
      <c r="BL268" s="20" t="s">
        <v>200</v>
      </c>
      <c r="BM268" s="226" t="s">
        <v>2333</v>
      </c>
    </row>
    <row r="269" s="2" customFormat="1">
      <c r="A269" s="41"/>
      <c r="B269" s="42"/>
      <c r="C269" s="43"/>
      <c r="D269" s="228" t="s">
        <v>202</v>
      </c>
      <c r="E269" s="43"/>
      <c r="F269" s="229" t="s">
        <v>9214</v>
      </c>
      <c r="G269" s="43"/>
      <c r="H269" s="43"/>
      <c r="I269" s="230"/>
      <c r="J269" s="43"/>
      <c r="K269" s="43"/>
      <c r="L269" s="47"/>
      <c r="M269" s="231"/>
      <c r="N269" s="232"/>
      <c r="O269" s="87"/>
      <c r="P269" s="87"/>
      <c r="Q269" s="87"/>
      <c r="R269" s="87"/>
      <c r="S269" s="87"/>
      <c r="T269" s="88"/>
      <c r="U269" s="41"/>
      <c r="V269" s="41"/>
      <c r="W269" s="41"/>
      <c r="X269" s="41"/>
      <c r="Y269" s="41"/>
      <c r="Z269" s="41"/>
      <c r="AA269" s="41"/>
      <c r="AB269" s="41"/>
      <c r="AC269" s="41"/>
      <c r="AD269" s="41"/>
      <c r="AE269" s="41"/>
      <c r="AT269" s="20" t="s">
        <v>202</v>
      </c>
      <c r="AU269" s="20" t="s">
        <v>76</v>
      </c>
    </row>
    <row r="270" s="2" customFormat="1">
      <c r="A270" s="41"/>
      <c r="B270" s="42"/>
      <c r="C270" s="43"/>
      <c r="D270" s="228" t="s">
        <v>1221</v>
      </c>
      <c r="E270" s="43"/>
      <c r="F270" s="270" t="s">
        <v>9089</v>
      </c>
      <c r="G270" s="43"/>
      <c r="H270" s="43"/>
      <c r="I270" s="230"/>
      <c r="J270" s="43"/>
      <c r="K270" s="43"/>
      <c r="L270" s="47"/>
      <c r="M270" s="231"/>
      <c r="N270" s="232"/>
      <c r="O270" s="87"/>
      <c r="P270" s="87"/>
      <c r="Q270" s="87"/>
      <c r="R270" s="87"/>
      <c r="S270" s="87"/>
      <c r="T270" s="88"/>
      <c r="U270" s="41"/>
      <c r="V270" s="41"/>
      <c r="W270" s="41"/>
      <c r="X270" s="41"/>
      <c r="Y270" s="41"/>
      <c r="Z270" s="41"/>
      <c r="AA270" s="41"/>
      <c r="AB270" s="41"/>
      <c r="AC270" s="41"/>
      <c r="AD270" s="41"/>
      <c r="AE270" s="41"/>
      <c r="AT270" s="20" t="s">
        <v>1221</v>
      </c>
      <c r="AU270" s="20" t="s">
        <v>76</v>
      </c>
    </row>
    <row r="271" s="2" customFormat="1" ht="24.15" customHeight="1">
      <c r="A271" s="41"/>
      <c r="B271" s="42"/>
      <c r="C271" s="215" t="s">
        <v>598</v>
      </c>
      <c r="D271" s="215" t="s">
        <v>195</v>
      </c>
      <c r="E271" s="216" t="s">
        <v>9093</v>
      </c>
      <c r="F271" s="217" t="s">
        <v>9094</v>
      </c>
      <c r="G271" s="218" t="s">
        <v>9095</v>
      </c>
      <c r="H271" s="219">
        <v>1</v>
      </c>
      <c r="I271" s="220"/>
      <c r="J271" s="221">
        <f>ROUND(I271*H271,2)</f>
        <v>0</v>
      </c>
      <c r="K271" s="217" t="s">
        <v>19</v>
      </c>
      <c r="L271" s="47"/>
      <c r="M271" s="222" t="s">
        <v>19</v>
      </c>
      <c r="N271" s="223" t="s">
        <v>40</v>
      </c>
      <c r="O271" s="87"/>
      <c r="P271" s="224">
        <f>O271*H271</f>
        <v>0</v>
      </c>
      <c r="Q271" s="224">
        <v>0</v>
      </c>
      <c r="R271" s="224">
        <f>Q271*H271</f>
        <v>0</v>
      </c>
      <c r="S271" s="224">
        <v>0</v>
      </c>
      <c r="T271" s="225">
        <f>S271*H271</f>
        <v>0</v>
      </c>
      <c r="U271" s="41"/>
      <c r="V271" s="41"/>
      <c r="W271" s="41"/>
      <c r="X271" s="41"/>
      <c r="Y271" s="41"/>
      <c r="Z271" s="41"/>
      <c r="AA271" s="41"/>
      <c r="AB271" s="41"/>
      <c r="AC271" s="41"/>
      <c r="AD271" s="41"/>
      <c r="AE271" s="41"/>
      <c r="AR271" s="226" t="s">
        <v>200</v>
      </c>
      <c r="AT271" s="226" t="s">
        <v>195</v>
      </c>
      <c r="AU271" s="226" t="s">
        <v>76</v>
      </c>
      <c r="AY271" s="20" t="s">
        <v>193</v>
      </c>
      <c r="BE271" s="227">
        <f>IF(N271="základní",J271,0)</f>
        <v>0</v>
      </c>
      <c r="BF271" s="227">
        <f>IF(N271="snížená",J271,0)</f>
        <v>0</v>
      </c>
      <c r="BG271" s="227">
        <f>IF(N271="zákl. přenesená",J271,0)</f>
        <v>0</v>
      </c>
      <c r="BH271" s="227">
        <f>IF(N271="sníž. přenesená",J271,0)</f>
        <v>0</v>
      </c>
      <c r="BI271" s="227">
        <f>IF(N271="nulová",J271,0)</f>
        <v>0</v>
      </c>
      <c r="BJ271" s="20" t="s">
        <v>76</v>
      </c>
      <c r="BK271" s="227">
        <f>ROUND(I271*H271,2)</f>
        <v>0</v>
      </c>
      <c r="BL271" s="20" t="s">
        <v>200</v>
      </c>
      <c r="BM271" s="226" t="s">
        <v>2345</v>
      </c>
    </row>
    <row r="272" s="2" customFormat="1">
      <c r="A272" s="41"/>
      <c r="B272" s="42"/>
      <c r="C272" s="43"/>
      <c r="D272" s="228" t="s">
        <v>202</v>
      </c>
      <c r="E272" s="43"/>
      <c r="F272" s="229" t="s">
        <v>9096</v>
      </c>
      <c r="G272" s="43"/>
      <c r="H272" s="43"/>
      <c r="I272" s="230"/>
      <c r="J272" s="43"/>
      <c r="K272" s="43"/>
      <c r="L272" s="47"/>
      <c r="M272" s="231"/>
      <c r="N272" s="232"/>
      <c r="O272" s="87"/>
      <c r="P272" s="87"/>
      <c r="Q272" s="87"/>
      <c r="R272" s="87"/>
      <c r="S272" s="87"/>
      <c r="T272" s="88"/>
      <c r="U272" s="41"/>
      <c r="V272" s="41"/>
      <c r="W272" s="41"/>
      <c r="X272" s="41"/>
      <c r="Y272" s="41"/>
      <c r="Z272" s="41"/>
      <c r="AA272" s="41"/>
      <c r="AB272" s="41"/>
      <c r="AC272" s="41"/>
      <c r="AD272" s="41"/>
      <c r="AE272" s="41"/>
      <c r="AT272" s="20" t="s">
        <v>202</v>
      </c>
      <c r="AU272" s="20" t="s">
        <v>76</v>
      </c>
    </row>
    <row r="273" s="2" customFormat="1">
      <c r="A273" s="41"/>
      <c r="B273" s="42"/>
      <c r="C273" s="43"/>
      <c r="D273" s="228" t="s">
        <v>1221</v>
      </c>
      <c r="E273" s="43"/>
      <c r="F273" s="270" t="s">
        <v>9089</v>
      </c>
      <c r="G273" s="43"/>
      <c r="H273" s="43"/>
      <c r="I273" s="230"/>
      <c r="J273" s="43"/>
      <c r="K273" s="43"/>
      <c r="L273" s="47"/>
      <c r="M273" s="231"/>
      <c r="N273" s="232"/>
      <c r="O273" s="87"/>
      <c r="P273" s="87"/>
      <c r="Q273" s="87"/>
      <c r="R273" s="87"/>
      <c r="S273" s="87"/>
      <c r="T273" s="88"/>
      <c r="U273" s="41"/>
      <c r="V273" s="41"/>
      <c r="W273" s="41"/>
      <c r="X273" s="41"/>
      <c r="Y273" s="41"/>
      <c r="Z273" s="41"/>
      <c r="AA273" s="41"/>
      <c r="AB273" s="41"/>
      <c r="AC273" s="41"/>
      <c r="AD273" s="41"/>
      <c r="AE273" s="41"/>
      <c r="AT273" s="20" t="s">
        <v>1221</v>
      </c>
      <c r="AU273" s="20" t="s">
        <v>76</v>
      </c>
    </row>
    <row r="274" s="2" customFormat="1" ht="24.15" customHeight="1">
      <c r="A274" s="41"/>
      <c r="B274" s="42"/>
      <c r="C274" s="215" t="s">
        <v>607</v>
      </c>
      <c r="D274" s="215" t="s">
        <v>195</v>
      </c>
      <c r="E274" s="216" t="s">
        <v>9097</v>
      </c>
      <c r="F274" s="217" t="s">
        <v>9098</v>
      </c>
      <c r="G274" s="218" t="s">
        <v>4332</v>
      </c>
      <c r="H274" s="219">
        <v>1</v>
      </c>
      <c r="I274" s="220"/>
      <c r="J274" s="221">
        <f>ROUND(I274*H274,2)</f>
        <v>0</v>
      </c>
      <c r="K274" s="217" t="s">
        <v>19</v>
      </c>
      <c r="L274" s="47"/>
      <c r="M274" s="222" t="s">
        <v>19</v>
      </c>
      <c r="N274" s="223" t="s">
        <v>40</v>
      </c>
      <c r="O274" s="87"/>
      <c r="P274" s="224">
        <f>O274*H274</f>
        <v>0</v>
      </c>
      <c r="Q274" s="224">
        <v>0</v>
      </c>
      <c r="R274" s="224">
        <f>Q274*H274</f>
        <v>0</v>
      </c>
      <c r="S274" s="224">
        <v>0</v>
      </c>
      <c r="T274" s="225">
        <f>S274*H274</f>
        <v>0</v>
      </c>
      <c r="U274" s="41"/>
      <c r="V274" s="41"/>
      <c r="W274" s="41"/>
      <c r="X274" s="41"/>
      <c r="Y274" s="41"/>
      <c r="Z274" s="41"/>
      <c r="AA274" s="41"/>
      <c r="AB274" s="41"/>
      <c r="AC274" s="41"/>
      <c r="AD274" s="41"/>
      <c r="AE274" s="41"/>
      <c r="AR274" s="226" t="s">
        <v>200</v>
      </c>
      <c r="AT274" s="226" t="s">
        <v>195</v>
      </c>
      <c r="AU274" s="226" t="s">
        <v>76</v>
      </c>
      <c r="AY274" s="20" t="s">
        <v>193</v>
      </c>
      <c r="BE274" s="227">
        <f>IF(N274="základní",J274,0)</f>
        <v>0</v>
      </c>
      <c r="BF274" s="227">
        <f>IF(N274="snížená",J274,0)</f>
        <v>0</v>
      </c>
      <c r="BG274" s="227">
        <f>IF(N274="zákl. přenesená",J274,0)</f>
        <v>0</v>
      </c>
      <c r="BH274" s="227">
        <f>IF(N274="sníž. přenesená",J274,0)</f>
        <v>0</v>
      </c>
      <c r="BI274" s="227">
        <f>IF(N274="nulová",J274,0)</f>
        <v>0</v>
      </c>
      <c r="BJ274" s="20" t="s">
        <v>76</v>
      </c>
      <c r="BK274" s="227">
        <f>ROUND(I274*H274,2)</f>
        <v>0</v>
      </c>
      <c r="BL274" s="20" t="s">
        <v>200</v>
      </c>
      <c r="BM274" s="226" t="s">
        <v>2357</v>
      </c>
    </row>
    <row r="275" s="2" customFormat="1">
      <c r="A275" s="41"/>
      <c r="B275" s="42"/>
      <c r="C275" s="43"/>
      <c r="D275" s="228" t="s">
        <v>202</v>
      </c>
      <c r="E275" s="43"/>
      <c r="F275" s="229" t="s">
        <v>9099</v>
      </c>
      <c r="G275" s="43"/>
      <c r="H275" s="43"/>
      <c r="I275" s="230"/>
      <c r="J275" s="43"/>
      <c r="K275" s="43"/>
      <c r="L275" s="47"/>
      <c r="M275" s="231"/>
      <c r="N275" s="232"/>
      <c r="O275" s="87"/>
      <c r="P275" s="87"/>
      <c r="Q275" s="87"/>
      <c r="R275" s="87"/>
      <c r="S275" s="87"/>
      <c r="T275" s="88"/>
      <c r="U275" s="41"/>
      <c r="V275" s="41"/>
      <c r="W275" s="41"/>
      <c r="X275" s="41"/>
      <c r="Y275" s="41"/>
      <c r="Z275" s="41"/>
      <c r="AA275" s="41"/>
      <c r="AB275" s="41"/>
      <c r="AC275" s="41"/>
      <c r="AD275" s="41"/>
      <c r="AE275" s="41"/>
      <c r="AT275" s="20" t="s">
        <v>202</v>
      </c>
      <c r="AU275" s="20" t="s">
        <v>76</v>
      </c>
    </row>
    <row r="276" s="2" customFormat="1">
      <c r="A276" s="41"/>
      <c r="B276" s="42"/>
      <c r="C276" s="43"/>
      <c r="D276" s="228" t="s">
        <v>1221</v>
      </c>
      <c r="E276" s="43"/>
      <c r="F276" s="270" t="s">
        <v>9089</v>
      </c>
      <c r="G276" s="43"/>
      <c r="H276" s="43"/>
      <c r="I276" s="230"/>
      <c r="J276" s="43"/>
      <c r="K276" s="43"/>
      <c r="L276" s="47"/>
      <c r="M276" s="231"/>
      <c r="N276" s="232"/>
      <c r="O276" s="87"/>
      <c r="P276" s="87"/>
      <c r="Q276" s="87"/>
      <c r="R276" s="87"/>
      <c r="S276" s="87"/>
      <c r="T276" s="88"/>
      <c r="U276" s="41"/>
      <c r="V276" s="41"/>
      <c r="W276" s="41"/>
      <c r="X276" s="41"/>
      <c r="Y276" s="41"/>
      <c r="Z276" s="41"/>
      <c r="AA276" s="41"/>
      <c r="AB276" s="41"/>
      <c r="AC276" s="41"/>
      <c r="AD276" s="41"/>
      <c r="AE276" s="41"/>
      <c r="AT276" s="20" t="s">
        <v>1221</v>
      </c>
      <c r="AU276" s="20" t="s">
        <v>76</v>
      </c>
    </row>
    <row r="277" s="2" customFormat="1" ht="16.5" customHeight="1">
      <c r="A277" s="41"/>
      <c r="B277" s="42"/>
      <c r="C277" s="215" t="s">
        <v>614</v>
      </c>
      <c r="D277" s="215" t="s">
        <v>195</v>
      </c>
      <c r="E277" s="216" t="s">
        <v>9215</v>
      </c>
      <c r="F277" s="217" t="s">
        <v>9216</v>
      </c>
      <c r="G277" s="218" t="s">
        <v>343</v>
      </c>
      <c r="H277" s="219">
        <v>1</v>
      </c>
      <c r="I277" s="220"/>
      <c r="J277" s="221">
        <f>ROUND(I277*H277,2)</f>
        <v>0</v>
      </c>
      <c r="K277" s="217" t="s">
        <v>19</v>
      </c>
      <c r="L277" s="47"/>
      <c r="M277" s="222" t="s">
        <v>19</v>
      </c>
      <c r="N277" s="223" t="s">
        <v>40</v>
      </c>
      <c r="O277" s="87"/>
      <c r="P277" s="224">
        <f>O277*H277</f>
        <v>0</v>
      </c>
      <c r="Q277" s="224">
        <v>0</v>
      </c>
      <c r="R277" s="224">
        <f>Q277*H277</f>
        <v>0</v>
      </c>
      <c r="S277" s="224">
        <v>0</v>
      </c>
      <c r="T277" s="225">
        <f>S277*H277</f>
        <v>0</v>
      </c>
      <c r="U277" s="41"/>
      <c r="V277" s="41"/>
      <c r="W277" s="41"/>
      <c r="X277" s="41"/>
      <c r="Y277" s="41"/>
      <c r="Z277" s="41"/>
      <c r="AA277" s="41"/>
      <c r="AB277" s="41"/>
      <c r="AC277" s="41"/>
      <c r="AD277" s="41"/>
      <c r="AE277" s="41"/>
      <c r="AR277" s="226" t="s">
        <v>200</v>
      </c>
      <c r="AT277" s="226" t="s">
        <v>195</v>
      </c>
      <c r="AU277" s="226" t="s">
        <v>76</v>
      </c>
      <c r="AY277" s="20" t="s">
        <v>193</v>
      </c>
      <c r="BE277" s="227">
        <f>IF(N277="základní",J277,0)</f>
        <v>0</v>
      </c>
      <c r="BF277" s="227">
        <f>IF(N277="snížená",J277,0)</f>
        <v>0</v>
      </c>
      <c r="BG277" s="227">
        <f>IF(N277="zákl. přenesená",J277,0)</f>
        <v>0</v>
      </c>
      <c r="BH277" s="227">
        <f>IF(N277="sníž. přenesená",J277,0)</f>
        <v>0</v>
      </c>
      <c r="BI277" s="227">
        <f>IF(N277="nulová",J277,0)</f>
        <v>0</v>
      </c>
      <c r="BJ277" s="20" t="s">
        <v>76</v>
      </c>
      <c r="BK277" s="227">
        <f>ROUND(I277*H277,2)</f>
        <v>0</v>
      </c>
      <c r="BL277" s="20" t="s">
        <v>200</v>
      </c>
      <c r="BM277" s="226" t="s">
        <v>940</v>
      </c>
    </row>
    <row r="278" s="2" customFormat="1">
      <c r="A278" s="41"/>
      <c r="B278" s="42"/>
      <c r="C278" s="43"/>
      <c r="D278" s="228" t="s">
        <v>202</v>
      </c>
      <c r="E278" s="43"/>
      <c r="F278" s="229" t="s">
        <v>9216</v>
      </c>
      <c r="G278" s="43"/>
      <c r="H278" s="43"/>
      <c r="I278" s="230"/>
      <c r="J278" s="43"/>
      <c r="K278" s="43"/>
      <c r="L278" s="47"/>
      <c r="M278" s="231"/>
      <c r="N278" s="232"/>
      <c r="O278" s="87"/>
      <c r="P278" s="87"/>
      <c r="Q278" s="87"/>
      <c r="R278" s="87"/>
      <c r="S278" s="87"/>
      <c r="T278" s="88"/>
      <c r="U278" s="41"/>
      <c r="V278" s="41"/>
      <c r="W278" s="41"/>
      <c r="X278" s="41"/>
      <c r="Y278" s="41"/>
      <c r="Z278" s="41"/>
      <c r="AA278" s="41"/>
      <c r="AB278" s="41"/>
      <c r="AC278" s="41"/>
      <c r="AD278" s="41"/>
      <c r="AE278" s="41"/>
      <c r="AT278" s="20" t="s">
        <v>202</v>
      </c>
      <c r="AU278" s="20" t="s">
        <v>76</v>
      </c>
    </row>
    <row r="279" s="2" customFormat="1" ht="16.5" customHeight="1">
      <c r="A279" s="41"/>
      <c r="B279" s="42"/>
      <c r="C279" s="215" t="s">
        <v>621</v>
      </c>
      <c r="D279" s="215" t="s">
        <v>195</v>
      </c>
      <c r="E279" s="216" t="s">
        <v>9217</v>
      </c>
      <c r="F279" s="217" t="s">
        <v>9218</v>
      </c>
      <c r="G279" s="218" t="s">
        <v>343</v>
      </c>
      <c r="H279" s="219">
        <v>1</v>
      </c>
      <c r="I279" s="220"/>
      <c r="J279" s="221">
        <f>ROUND(I279*H279,2)</f>
        <v>0</v>
      </c>
      <c r="K279" s="217" t="s">
        <v>19</v>
      </c>
      <c r="L279" s="47"/>
      <c r="M279" s="222" t="s">
        <v>19</v>
      </c>
      <c r="N279" s="223" t="s">
        <v>40</v>
      </c>
      <c r="O279" s="87"/>
      <c r="P279" s="224">
        <f>O279*H279</f>
        <v>0</v>
      </c>
      <c r="Q279" s="224">
        <v>0</v>
      </c>
      <c r="R279" s="224">
        <f>Q279*H279</f>
        <v>0</v>
      </c>
      <c r="S279" s="224">
        <v>0</v>
      </c>
      <c r="T279" s="225">
        <f>S279*H279</f>
        <v>0</v>
      </c>
      <c r="U279" s="41"/>
      <c r="V279" s="41"/>
      <c r="W279" s="41"/>
      <c r="X279" s="41"/>
      <c r="Y279" s="41"/>
      <c r="Z279" s="41"/>
      <c r="AA279" s="41"/>
      <c r="AB279" s="41"/>
      <c r="AC279" s="41"/>
      <c r="AD279" s="41"/>
      <c r="AE279" s="41"/>
      <c r="AR279" s="226" t="s">
        <v>200</v>
      </c>
      <c r="AT279" s="226" t="s">
        <v>195</v>
      </c>
      <c r="AU279" s="226" t="s">
        <v>76</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2383</v>
      </c>
    </row>
    <row r="280" s="2" customFormat="1">
      <c r="A280" s="41"/>
      <c r="B280" s="42"/>
      <c r="C280" s="43"/>
      <c r="D280" s="228" t="s">
        <v>202</v>
      </c>
      <c r="E280" s="43"/>
      <c r="F280" s="229" t="s">
        <v>9218</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76</v>
      </c>
    </row>
    <row r="281" s="2" customFormat="1">
      <c r="A281" s="41"/>
      <c r="B281" s="42"/>
      <c r="C281" s="43"/>
      <c r="D281" s="228" t="s">
        <v>1221</v>
      </c>
      <c r="E281" s="43"/>
      <c r="F281" s="270" t="s">
        <v>9219</v>
      </c>
      <c r="G281" s="43"/>
      <c r="H281" s="43"/>
      <c r="I281" s="230"/>
      <c r="J281" s="43"/>
      <c r="K281" s="43"/>
      <c r="L281" s="47"/>
      <c r="M281" s="231"/>
      <c r="N281" s="232"/>
      <c r="O281" s="87"/>
      <c r="P281" s="87"/>
      <c r="Q281" s="87"/>
      <c r="R281" s="87"/>
      <c r="S281" s="87"/>
      <c r="T281" s="88"/>
      <c r="U281" s="41"/>
      <c r="V281" s="41"/>
      <c r="W281" s="41"/>
      <c r="X281" s="41"/>
      <c r="Y281" s="41"/>
      <c r="Z281" s="41"/>
      <c r="AA281" s="41"/>
      <c r="AB281" s="41"/>
      <c r="AC281" s="41"/>
      <c r="AD281" s="41"/>
      <c r="AE281" s="41"/>
      <c r="AT281" s="20" t="s">
        <v>1221</v>
      </c>
      <c r="AU281" s="20" t="s">
        <v>76</v>
      </c>
    </row>
    <row r="282" s="2" customFormat="1" ht="16.5" customHeight="1">
      <c r="A282" s="41"/>
      <c r="B282" s="42"/>
      <c r="C282" s="215" t="s">
        <v>627</v>
      </c>
      <c r="D282" s="215" t="s">
        <v>195</v>
      </c>
      <c r="E282" s="216" t="s">
        <v>9220</v>
      </c>
      <c r="F282" s="217" t="s">
        <v>9221</v>
      </c>
      <c r="G282" s="218" t="s">
        <v>343</v>
      </c>
      <c r="H282" s="219">
        <v>1</v>
      </c>
      <c r="I282" s="220"/>
      <c r="J282" s="221">
        <f>ROUND(I282*H282,2)</f>
        <v>0</v>
      </c>
      <c r="K282" s="217" t="s">
        <v>19</v>
      </c>
      <c r="L282" s="47"/>
      <c r="M282" s="222" t="s">
        <v>19</v>
      </c>
      <c r="N282" s="223" t="s">
        <v>40</v>
      </c>
      <c r="O282" s="87"/>
      <c r="P282" s="224">
        <f>O282*H282</f>
        <v>0</v>
      </c>
      <c r="Q282" s="224">
        <v>0</v>
      </c>
      <c r="R282" s="224">
        <f>Q282*H282</f>
        <v>0</v>
      </c>
      <c r="S282" s="224">
        <v>0</v>
      </c>
      <c r="T282" s="225">
        <f>S282*H282</f>
        <v>0</v>
      </c>
      <c r="U282" s="41"/>
      <c r="V282" s="41"/>
      <c r="W282" s="41"/>
      <c r="X282" s="41"/>
      <c r="Y282" s="41"/>
      <c r="Z282" s="41"/>
      <c r="AA282" s="41"/>
      <c r="AB282" s="41"/>
      <c r="AC282" s="41"/>
      <c r="AD282" s="41"/>
      <c r="AE282" s="41"/>
      <c r="AR282" s="226" t="s">
        <v>200</v>
      </c>
      <c r="AT282" s="226" t="s">
        <v>195</v>
      </c>
      <c r="AU282" s="226" t="s">
        <v>76</v>
      </c>
      <c r="AY282" s="20" t="s">
        <v>193</v>
      </c>
      <c r="BE282" s="227">
        <f>IF(N282="základní",J282,0)</f>
        <v>0</v>
      </c>
      <c r="BF282" s="227">
        <f>IF(N282="snížená",J282,0)</f>
        <v>0</v>
      </c>
      <c r="BG282" s="227">
        <f>IF(N282="zákl. přenesená",J282,0)</f>
        <v>0</v>
      </c>
      <c r="BH282" s="227">
        <f>IF(N282="sníž. přenesená",J282,0)</f>
        <v>0</v>
      </c>
      <c r="BI282" s="227">
        <f>IF(N282="nulová",J282,0)</f>
        <v>0</v>
      </c>
      <c r="BJ282" s="20" t="s">
        <v>76</v>
      </c>
      <c r="BK282" s="227">
        <f>ROUND(I282*H282,2)</f>
        <v>0</v>
      </c>
      <c r="BL282" s="20" t="s">
        <v>200</v>
      </c>
      <c r="BM282" s="226" t="s">
        <v>2393</v>
      </c>
    </row>
    <row r="283" s="2" customFormat="1">
      <c r="A283" s="41"/>
      <c r="B283" s="42"/>
      <c r="C283" s="43"/>
      <c r="D283" s="228" t="s">
        <v>202</v>
      </c>
      <c r="E283" s="43"/>
      <c r="F283" s="229" t="s">
        <v>9221</v>
      </c>
      <c r="G283" s="43"/>
      <c r="H283" s="43"/>
      <c r="I283" s="230"/>
      <c r="J283" s="43"/>
      <c r="K283" s="43"/>
      <c r="L283" s="47"/>
      <c r="M283" s="231"/>
      <c r="N283" s="232"/>
      <c r="O283" s="87"/>
      <c r="P283" s="87"/>
      <c r="Q283" s="87"/>
      <c r="R283" s="87"/>
      <c r="S283" s="87"/>
      <c r="T283" s="88"/>
      <c r="U283" s="41"/>
      <c r="V283" s="41"/>
      <c r="W283" s="41"/>
      <c r="X283" s="41"/>
      <c r="Y283" s="41"/>
      <c r="Z283" s="41"/>
      <c r="AA283" s="41"/>
      <c r="AB283" s="41"/>
      <c r="AC283" s="41"/>
      <c r="AD283" s="41"/>
      <c r="AE283" s="41"/>
      <c r="AT283" s="20" t="s">
        <v>202</v>
      </c>
      <c r="AU283" s="20" t="s">
        <v>76</v>
      </c>
    </row>
    <row r="284" s="2" customFormat="1">
      <c r="A284" s="41"/>
      <c r="B284" s="42"/>
      <c r="C284" s="43"/>
      <c r="D284" s="228" t="s">
        <v>1221</v>
      </c>
      <c r="E284" s="43"/>
      <c r="F284" s="270" t="s">
        <v>9219</v>
      </c>
      <c r="G284" s="43"/>
      <c r="H284" s="43"/>
      <c r="I284" s="230"/>
      <c r="J284" s="43"/>
      <c r="K284" s="43"/>
      <c r="L284" s="47"/>
      <c r="M284" s="231"/>
      <c r="N284" s="232"/>
      <c r="O284" s="87"/>
      <c r="P284" s="87"/>
      <c r="Q284" s="87"/>
      <c r="R284" s="87"/>
      <c r="S284" s="87"/>
      <c r="T284" s="88"/>
      <c r="U284" s="41"/>
      <c r="V284" s="41"/>
      <c r="W284" s="41"/>
      <c r="X284" s="41"/>
      <c r="Y284" s="41"/>
      <c r="Z284" s="41"/>
      <c r="AA284" s="41"/>
      <c r="AB284" s="41"/>
      <c r="AC284" s="41"/>
      <c r="AD284" s="41"/>
      <c r="AE284" s="41"/>
      <c r="AT284" s="20" t="s">
        <v>1221</v>
      </c>
      <c r="AU284" s="20" t="s">
        <v>76</v>
      </c>
    </row>
    <row r="285" s="2" customFormat="1" ht="16.5" customHeight="1">
      <c r="A285" s="41"/>
      <c r="B285" s="42"/>
      <c r="C285" s="215" t="s">
        <v>634</v>
      </c>
      <c r="D285" s="215" t="s">
        <v>195</v>
      </c>
      <c r="E285" s="216" t="s">
        <v>9100</v>
      </c>
      <c r="F285" s="217" t="s">
        <v>9101</v>
      </c>
      <c r="G285" s="218" t="s">
        <v>343</v>
      </c>
      <c r="H285" s="219">
        <v>3</v>
      </c>
      <c r="I285" s="220"/>
      <c r="J285" s="221">
        <f>ROUND(I285*H285,2)</f>
        <v>0</v>
      </c>
      <c r="K285" s="217" t="s">
        <v>19</v>
      </c>
      <c r="L285" s="47"/>
      <c r="M285" s="222" t="s">
        <v>19</v>
      </c>
      <c r="N285" s="223" t="s">
        <v>40</v>
      </c>
      <c r="O285" s="87"/>
      <c r="P285" s="224">
        <f>O285*H285</f>
        <v>0</v>
      </c>
      <c r="Q285" s="224">
        <v>0</v>
      </c>
      <c r="R285" s="224">
        <f>Q285*H285</f>
        <v>0</v>
      </c>
      <c r="S285" s="224">
        <v>0</v>
      </c>
      <c r="T285" s="225">
        <f>S285*H285</f>
        <v>0</v>
      </c>
      <c r="U285" s="41"/>
      <c r="V285" s="41"/>
      <c r="W285" s="41"/>
      <c r="X285" s="41"/>
      <c r="Y285" s="41"/>
      <c r="Z285" s="41"/>
      <c r="AA285" s="41"/>
      <c r="AB285" s="41"/>
      <c r="AC285" s="41"/>
      <c r="AD285" s="41"/>
      <c r="AE285" s="41"/>
      <c r="AR285" s="226" t="s">
        <v>200</v>
      </c>
      <c r="AT285" s="226" t="s">
        <v>195</v>
      </c>
      <c r="AU285" s="226" t="s">
        <v>76</v>
      </c>
      <c r="AY285" s="20" t="s">
        <v>193</v>
      </c>
      <c r="BE285" s="227">
        <f>IF(N285="základní",J285,0)</f>
        <v>0</v>
      </c>
      <c r="BF285" s="227">
        <f>IF(N285="snížená",J285,0)</f>
        <v>0</v>
      </c>
      <c r="BG285" s="227">
        <f>IF(N285="zákl. přenesená",J285,0)</f>
        <v>0</v>
      </c>
      <c r="BH285" s="227">
        <f>IF(N285="sníž. přenesená",J285,0)</f>
        <v>0</v>
      </c>
      <c r="BI285" s="227">
        <f>IF(N285="nulová",J285,0)</f>
        <v>0</v>
      </c>
      <c r="BJ285" s="20" t="s">
        <v>76</v>
      </c>
      <c r="BK285" s="227">
        <f>ROUND(I285*H285,2)</f>
        <v>0</v>
      </c>
      <c r="BL285" s="20" t="s">
        <v>200</v>
      </c>
      <c r="BM285" s="226" t="s">
        <v>2406</v>
      </c>
    </row>
    <row r="286" s="2" customFormat="1">
      <c r="A286" s="41"/>
      <c r="B286" s="42"/>
      <c r="C286" s="43"/>
      <c r="D286" s="228" t="s">
        <v>202</v>
      </c>
      <c r="E286" s="43"/>
      <c r="F286" s="229" t="s">
        <v>9101</v>
      </c>
      <c r="G286" s="43"/>
      <c r="H286" s="43"/>
      <c r="I286" s="230"/>
      <c r="J286" s="43"/>
      <c r="K286" s="43"/>
      <c r="L286" s="47"/>
      <c r="M286" s="231"/>
      <c r="N286" s="232"/>
      <c r="O286" s="87"/>
      <c r="P286" s="87"/>
      <c r="Q286" s="87"/>
      <c r="R286" s="87"/>
      <c r="S286" s="87"/>
      <c r="T286" s="88"/>
      <c r="U286" s="41"/>
      <c r="V286" s="41"/>
      <c r="W286" s="41"/>
      <c r="X286" s="41"/>
      <c r="Y286" s="41"/>
      <c r="Z286" s="41"/>
      <c r="AA286" s="41"/>
      <c r="AB286" s="41"/>
      <c r="AC286" s="41"/>
      <c r="AD286" s="41"/>
      <c r="AE286" s="41"/>
      <c r="AT286" s="20" t="s">
        <v>202</v>
      </c>
      <c r="AU286" s="20" t="s">
        <v>76</v>
      </c>
    </row>
    <row r="287" s="2" customFormat="1" ht="16.5" customHeight="1">
      <c r="A287" s="41"/>
      <c r="B287" s="42"/>
      <c r="C287" s="215" t="s">
        <v>640</v>
      </c>
      <c r="D287" s="215" t="s">
        <v>195</v>
      </c>
      <c r="E287" s="216" t="s">
        <v>9222</v>
      </c>
      <c r="F287" s="217" t="s">
        <v>9223</v>
      </c>
      <c r="G287" s="218" t="s">
        <v>343</v>
      </c>
      <c r="H287" s="219">
        <v>1</v>
      </c>
      <c r="I287" s="220"/>
      <c r="J287" s="221">
        <f>ROUND(I287*H287,2)</f>
        <v>0</v>
      </c>
      <c r="K287" s="217" t="s">
        <v>19</v>
      </c>
      <c r="L287" s="47"/>
      <c r="M287" s="222" t="s">
        <v>19</v>
      </c>
      <c r="N287" s="223" t="s">
        <v>40</v>
      </c>
      <c r="O287" s="87"/>
      <c r="P287" s="224">
        <f>O287*H287</f>
        <v>0</v>
      </c>
      <c r="Q287" s="224">
        <v>0</v>
      </c>
      <c r="R287" s="224">
        <f>Q287*H287</f>
        <v>0</v>
      </c>
      <c r="S287" s="224">
        <v>0</v>
      </c>
      <c r="T287" s="225">
        <f>S287*H287</f>
        <v>0</v>
      </c>
      <c r="U287" s="41"/>
      <c r="V287" s="41"/>
      <c r="W287" s="41"/>
      <c r="X287" s="41"/>
      <c r="Y287" s="41"/>
      <c r="Z287" s="41"/>
      <c r="AA287" s="41"/>
      <c r="AB287" s="41"/>
      <c r="AC287" s="41"/>
      <c r="AD287" s="41"/>
      <c r="AE287" s="41"/>
      <c r="AR287" s="226" t="s">
        <v>200</v>
      </c>
      <c r="AT287" s="226" t="s">
        <v>195</v>
      </c>
      <c r="AU287" s="226" t="s">
        <v>76</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200</v>
      </c>
      <c r="BM287" s="226" t="s">
        <v>2420</v>
      </c>
    </row>
    <row r="288" s="2" customFormat="1">
      <c r="A288" s="41"/>
      <c r="B288" s="42"/>
      <c r="C288" s="43"/>
      <c r="D288" s="228" t="s">
        <v>202</v>
      </c>
      <c r="E288" s="43"/>
      <c r="F288" s="229" t="s">
        <v>9223</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76</v>
      </c>
    </row>
    <row r="289" s="2" customFormat="1" ht="16.5" customHeight="1">
      <c r="A289" s="41"/>
      <c r="B289" s="42"/>
      <c r="C289" s="215" t="s">
        <v>647</v>
      </c>
      <c r="D289" s="215" t="s">
        <v>195</v>
      </c>
      <c r="E289" s="216" t="s">
        <v>9224</v>
      </c>
      <c r="F289" s="217" t="s">
        <v>9225</v>
      </c>
      <c r="G289" s="218" t="s">
        <v>343</v>
      </c>
      <c r="H289" s="219">
        <v>1</v>
      </c>
      <c r="I289" s="220"/>
      <c r="J289" s="221">
        <f>ROUND(I289*H289,2)</f>
        <v>0</v>
      </c>
      <c r="K289" s="217" t="s">
        <v>19</v>
      </c>
      <c r="L289" s="47"/>
      <c r="M289" s="222" t="s">
        <v>19</v>
      </c>
      <c r="N289" s="223" t="s">
        <v>40</v>
      </c>
      <c r="O289" s="87"/>
      <c r="P289" s="224">
        <f>O289*H289</f>
        <v>0</v>
      </c>
      <c r="Q289" s="224">
        <v>0</v>
      </c>
      <c r="R289" s="224">
        <f>Q289*H289</f>
        <v>0</v>
      </c>
      <c r="S289" s="224">
        <v>0</v>
      </c>
      <c r="T289" s="225">
        <f>S289*H289</f>
        <v>0</v>
      </c>
      <c r="U289" s="41"/>
      <c r="V289" s="41"/>
      <c r="W289" s="41"/>
      <c r="X289" s="41"/>
      <c r="Y289" s="41"/>
      <c r="Z289" s="41"/>
      <c r="AA289" s="41"/>
      <c r="AB289" s="41"/>
      <c r="AC289" s="41"/>
      <c r="AD289" s="41"/>
      <c r="AE289" s="41"/>
      <c r="AR289" s="226" t="s">
        <v>200</v>
      </c>
      <c r="AT289" s="226" t="s">
        <v>195</v>
      </c>
      <c r="AU289" s="226" t="s">
        <v>76</v>
      </c>
      <c r="AY289" s="20" t="s">
        <v>193</v>
      </c>
      <c r="BE289" s="227">
        <f>IF(N289="základní",J289,0)</f>
        <v>0</v>
      </c>
      <c r="BF289" s="227">
        <f>IF(N289="snížená",J289,0)</f>
        <v>0</v>
      </c>
      <c r="BG289" s="227">
        <f>IF(N289="zákl. přenesená",J289,0)</f>
        <v>0</v>
      </c>
      <c r="BH289" s="227">
        <f>IF(N289="sníž. přenesená",J289,0)</f>
        <v>0</v>
      </c>
      <c r="BI289" s="227">
        <f>IF(N289="nulová",J289,0)</f>
        <v>0</v>
      </c>
      <c r="BJ289" s="20" t="s">
        <v>76</v>
      </c>
      <c r="BK289" s="227">
        <f>ROUND(I289*H289,2)</f>
        <v>0</v>
      </c>
      <c r="BL289" s="20" t="s">
        <v>200</v>
      </c>
      <c r="BM289" s="226" t="s">
        <v>2430</v>
      </c>
    </row>
    <row r="290" s="2" customFormat="1">
      <c r="A290" s="41"/>
      <c r="B290" s="42"/>
      <c r="C290" s="43"/>
      <c r="D290" s="228" t="s">
        <v>202</v>
      </c>
      <c r="E290" s="43"/>
      <c r="F290" s="229" t="s">
        <v>9225</v>
      </c>
      <c r="G290" s="43"/>
      <c r="H290" s="43"/>
      <c r="I290" s="230"/>
      <c r="J290" s="43"/>
      <c r="K290" s="43"/>
      <c r="L290" s="47"/>
      <c r="M290" s="231"/>
      <c r="N290" s="232"/>
      <c r="O290" s="87"/>
      <c r="P290" s="87"/>
      <c r="Q290" s="87"/>
      <c r="R290" s="87"/>
      <c r="S290" s="87"/>
      <c r="T290" s="88"/>
      <c r="U290" s="41"/>
      <c r="V290" s="41"/>
      <c r="W290" s="41"/>
      <c r="X290" s="41"/>
      <c r="Y290" s="41"/>
      <c r="Z290" s="41"/>
      <c r="AA290" s="41"/>
      <c r="AB290" s="41"/>
      <c r="AC290" s="41"/>
      <c r="AD290" s="41"/>
      <c r="AE290" s="41"/>
      <c r="AT290" s="20" t="s">
        <v>202</v>
      </c>
      <c r="AU290" s="20" t="s">
        <v>76</v>
      </c>
    </row>
    <row r="291" s="2" customFormat="1" ht="16.5" customHeight="1">
      <c r="A291" s="41"/>
      <c r="B291" s="42"/>
      <c r="C291" s="215" t="s">
        <v>653</v>
      </c>
      <c r="D291" s="215" t="s">
        <v>195</v>
      </c>
      <c r="E291" s="216" t="s">
        <v>9226</v>
      </c>
      <c r="F291" s="217" t="s">
        <v>9227</v>
      </c>
      <c r="G291" s="218" t="s">
        <v>343</v>
      </c>
      <c r="H291" s="219">
        <v>1</v>
      </c>
      <c r="I291" s="220"/>
      <c r="J291" s="221">
        <f>ROUND(I291*H291,2)</f>
        <v>0</v>
      </c>
      <c r="K291" s="217" t="s">
        <v>19</v>
      </c>
      <c r="L291" s="47"/>
      <c r="M291" s="222" t="s">
        <v>19</v>
      </c>
      <c r="N291" s="223" t="s">
        <v>40</v>
      </c>
      <c r="O291" s="87"/>
      <c r="P291" s="224">
        <f>O291*H291</f>
        <v>0</v>
      </c>
      <c r="Q291" s="224">
        <v>0</v>
      </c>
      <c r="R291" s="224">
        <f>Q291*H291</f>
        <v>0</v>
      </c>
      <c r="S291" s="224">
        <v>0</v>
      </c>
      <c r="T291" s="225">
        <f>S291*H291</f>
        <v>0</v>
      </c>
      <c r="U291" s="41"/>
      <c r="V291" s="41"/>
      <c r="W291" s="41"/>
      <c r="X291" s="41"/>
      <c r="Y291" s="41"/>
      <c r="Z291" s="41"/>
      <c r="AA291" s="41"/>
      <c r="AB291" s="41"/>
      <c r="AC291" s="41"/>
      <c r="AD291" s="41"/>
      <c r="AE291" s="41"/>
      <c r="AR291" s="226" t="s">
        <v>200</v>
      </c>
      <c r="AT291" s="226" t="s">
        <v>195</v>
      </c>
      <c r="AU291" s="226" t="s">
        <v>76</v>
      </c>
      <c r="AY291" s="20" t="s">
        <v>193</v>
      </c>
      <c r="BE291" s="227">
        <f>IF(N291="základní",J291,0)</f>
        <v>0</v>
      </c>
      <c r="BF291" s="227">
        <f>IF(N291="snížená",J291,0)</f>
        <v>0</v>
      </c>
      <c r="BG291" s="227">
        <f>IF(N291="zákl. přenesená",J291,0)</f>
        <v>0</v>
      </c>
      <c r="BH291" s="227">
        <f>IF(N291="sníž. přenesená",J291,0)</f>
        <v>0</v>
      </c>
      <c r="BI291" s="227">
        <f>IF(N291="nulová",J291,0)</f>
        <v>0</v>
      </c>
      <c r="BJ291" s="20" t="s">
        <v>76</v>
      </c>
      <c r="BK291" s="227">
        <f>ROUND(I291*H291,2)</f>
        <v>0</v>
      </c>
      <c r="BL291" s="20" t="s">
        <v>200</v>
      </c>
      <c r="BM291" s="226" t="s">
        <v>2447</v>
      </c>
    </row>
    <row r="292" s="2" customFormat="1">
      <c r="A292" s="41"/>
      <c r="B292" s="42"/>
      <c r="C292" s="43"/>
      <c r="D292" s="228" t="s">
        <v>202</v>
      </c>
      <c r="E292" s="43"/>
      <c r="F292" s="229" t="s">
        <v>9227</v>
      </c>
      <c r="G292" s="43"/>
      <c r="H292" s="43"/>
      <c r="I292" s="230"/>
      <c r="J292" s="43"/>
      <c r="K292" s="43"/>
      <c r="L292" s="47"/>
      <c r="M292" s="231"/>
      <c r="N292" s="232"/>
      <c r="O292" s="87"/>
      <c r="P292" s="87"/>
      <c r="Q292" s="87"/>
      <c r="R292" s="87"/>
      <c r="S292" s="87"/>
      <c r="T292" s="88"/>
      <c r="U292" s="41"/>
      <c r="V292" s="41"/>
      <c r="W292" s="41"/>
      <c r="X292" s="41"/>
      <c r="Y292" s="41"/>
      <c r="Z292" s="41"/>
      <c r="AA292" s="41"/>
      <c r="AB292" s="41"/>
      <c r="AC292" s="41"/>
      <c r="AD292" s="41"/>
      <c r="AE292" s="41"/>
      <c r="AT292" s="20" t="s">
        <v>202</v>
      </c>
      <c r="AU292" s="20" t="s">
        <v>76</v>
      </c>
    </row>
    <row r="293" s="2" customFormat="1" ht="16.5" customHeight="1">
      <c r="A293" s="41"/>
      <c r="B293" s="42"/>
      <c r="C293" s="215" t="s">
        <v>659</v>
      </c>
      <c r="D293" s="215" t="s">
        <v>195</v>
      </c>
      <c r="E293" s="216" t="s">
        <v>6457</v>
      </c>
      <c r="F293" s="217" t="s">
        <v>6458</v>
      </c>
      <c r="G293" s="218" t="s">
        <v>343</v>
      </c>
      <c r="H293" s="219">
        <v>1</v>
      </c>
      <c r="I293" s="220"/>
      <c r="J293" s="221">
        <f>ROUND(I293*H293,2)</f>
        <v>0</v>
      </c>
      <c r="K293" s="217" t="s">
        <v>19</v>
      </c>
      <c r="L293" s="47"/>
      <c r="M293" s="222" t="s">
        <v>19</v>
      </c>
      <c r="N293" s="223" t="s">
        <v>40</v>
      </c>
      <c r="O293" s="87"/>
      <c r="P293" s="224">
        <f>O293*H293</f>
        <v>0</v>
      </c>
      <c r="Q293" s="224">
        <v>0</v>
      </c>
      <c r="R293" s="224">
        <f>Q293*H293</f>
        <v>0</v>
      </c>
      <c r="S293" s="224">
        <v>0</v>
      </c>
      <c r="T293" s="225">
        <f>S293*H293</f>
        <v>0</v>
      </c>
      <c r="U293" s="41"/>
      <c r="V293" s="41"/>
      <c r="W293" s="41"/>
      <c r="X293" s="41"/>
      <c r="Y293" s="41"/>
      <c r="Z293" s="41"/>
      <c r="AA293" s="41"/>
      <c r="AB293" s="41"/>
      <c r="AC293" s="41"/>
      <c r="AD293" s="41"/>
      <c r="AE293" s="41"/>
      <c r="AR293" s="226" t="s">
        <v>200</v>
      </c>
      <c r="AT293" s="226" t="s">
        <v>195</v>
      </c>
      <c r="AU293" s="226" t="s">
        <v>76</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2465</v>
      </c>
    </row>
    <row r="294" s="2" customFormat="1">
      <c r="A294" s="41"/>
      <c r="B294" s="42"/>
      <c r="C294" s="43"/>
      <c r="D294" s="228" t="s">
        <v>202</v>
      </c>
      <c r="E294" s="43"/>
      <c r="F294" s="229" t="s">
        <v>6458</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76</v>
      </c>
    </row>
    <row r="295" s="2" customFormat="1" ht="24.15" customHeight="1">
      <c r="A295" s="41"/>
      <c r="B295" s="42"/>
      <c r="C295" s="215" t="s">
        <v>665</v>
      </c>
      <c r="D295" s="215" t="s">
        <v>195</v>
      </c>
      <c r="E295" s="216" t="s">
        <v>9228</v>
      </c>
      <c r="F295" s="217" t="s">
        <v>9229</v>
      </c>
      <c r="G295" s="218" t="s">
        <v>343</v>
      </c>
      <c r="H295" s="219">
        <v>1</v>
      </c>
      <c r="I295" s="220"/>
      <c r="J295" s="221">
        <f>ROUND(I295*H295,2)</f>
        <v>0</v>
      </c>
      <c r="K295" s="217" t="s">
        <v>19</v>
      </c>
      <c r="L295" s="47"/>
      <c r="M295" s="222" t="s">
        <v>19</v>
      </c>
      <c r="N295" s="223" t="s">
        <v>40</v>
      </c>
      <c r="O295" s="87"/>
      <c r="P295" s="224">
        <f>O295*H295</f>
        <v>0</v>
      </c>
      <c r="Q295" s="224">
        <v>0</v>
      </c>
      <c r="R295" s="224">
        <f>Q295*H295</f>
        <v>0</v>
      </c>
      <c r="S295" s="224">
        <v>0</v>
      </c>
      <c r="T295" s="225">
        <f>S295*H295</f>
        <v>0</v>
      </c>
      <c r="U295" s="41"/>
      <c r="V295" s="41"/>
      <c r="W295" s="41"/>
      <c r="X295" s="41"/>
      <c r="Y295" s="41"/>
      <c r="Z295" s="41"/>
      <c r="AA295" s="41"/>
      <c r="AB295" s="41"/>
      <c r="AC295" s="41"/>
      <c r="AD295" s="41"/>
      <c r="AE295" s="41"/>
      <c r="AR295" s="226" t="s">
        <v>200</v>
      </c>
      <c r="AT295" s="226" t="s">
        <v>195</v>
      </c>
      <c r="AU295" s="226" t="s">
        <v>76</v>
      </c>
      <c r="AY295" s="20" t="s">
        <v>193</v>
      </c>
      <c r="BE295" s="227">
        <f>IF(N295="základní",J295,0)</f>
        <v>0</v>
      </c>
      <c r="BF295" s="227">
        <f>IF(N295="snížená",J295,0)</f>
        <v>0</v>
      </c>
      <c r="BG295" s="227">
        <f>IF(N295="zákl. přenesená",J295,0)</f>
        <v>0</v>
      </c>
      <c r="BH295" s="227">
        <f>IF(N295="sníž. přenesená",J295,0)</f>
        <v>0</v>
      </c>
      <c r="BI295" s="227">
        <f>IF(N295="nulová",J295,0)</f>
        <v>0</v>
      </c>
      <c r="BJ295" s="20" t="s">
        <v>76</v>
      </c>
      <c r="BK295" s="227">
        <f>ROUND(I295*H295,2)</f>
        <v>0</v>
      </c>
      <c r="BL295" s="20" t="s">
        <v>200</v>
      </c>
      <c r="BM295" s="226" t="s">
        <v>2480</v>
      </c>
    </row>
    <row r="296" s="2" customFormat="1">
      <c r="A296" s="41"/>
      <c r="B296" s="42"/>
      <c r="C296" s="43"/>
      <c r="D296" s="228" t="s">
        <v>202</v>
      </c>
      <c r="E296" s="43"/>
      <c r="F296" s="229" t="s">
        <v>9229</v>
      </c>
      <c r="G296" s="43"/>
      <c r="H296" s="43"/>
      <c r="I296" s="230"/>
      <c r="J296" s="43"/>
      <c r="K296" s="43"/>
      <c r="L296" s="47"/>
      <c r="M296" s="231"/>
      <c r="N296" s="232"/>
      <c r="O296" s="87"/>
      <c r="P296" s="87"/>
      <c r="Q296" s="87"/>
      <c r="R296" s="87"/>
      <c r="S296" s="87"/>
      <c r="T296" s="88"/>
      <c r="U296" s="41"/>
      <c r="V296" s="41"/>
      <c r="W296" s="41"/>
      <c r="X296" s="41"/>
      <c r="Y296" s="41"/>
      <c r="Z296" s="41"/>
      <c r="AA296" s="41"/>
      <c r="AB296" s="41"/>
      <c r="AC296" s="41"/>
      <c r="AD296" s="41"/>
      <c r="AE296" s="41"/>
      <c r="AT296" s="20" t="s">
        <v>202</v>
      </c>
      <c r="AU296" s="20" t="s">
        <v>76</v>
      </c>
    </row>
    <row r="297" s="2" customFormat="1" ht="21.75" customHeight="1">
      <c r="A297" s="41"/>
      <c r="B297" s="42"/>
      <c r="C297" s="215" t="s">
        <v>667</v>
      </c>
      <c r="D297" s="215" t="s">
        <v>195</v>
      </c>
      <c r="E297" s="216" t="s">
        <v>8994</v>
      </c>
      <c r="F297" s="217" t="s">
        <v>8995</v>
      </c>
      <c r="G297" s="218" t="s">
        <v>343</v>
      </c>
      <c r="H297" s="219">
        <v>1</v>
      </c>
      <c r="I297" s="220"/>
      <c r="J297" s="221">
        <f>ROUND(I297*H297,2)</f>
        <v>0</v>
      </c>
      <c r="K297" s="217" t="s">
        <v>19</v>
      </c>
      <c r="L297" s="47"/>
      <c r="M297" s="222" t="s">
        <v>19</v>
      </c>
      <c r="N297" s="223" t="s">
        <v>40</v>
      </c>
      <c r="O297" s="87"/>
      <c r="P297" s="224">
        <f>O297*H297</f>
        <v>0</v>
      </c>
      <c r="Q297" s="224">
        <v>0</v>
      </c>
      <c r="R297" s="224">
        <f>Q297*H297</f>
        <v>0</v>
      </c>
      <c r="S297" s="224">
        <v>0</v>
      </c>
      <c r="T297" s="225">
        <f>S297*H297</f>
        <v>0</v>
      </c>
      <c r="U297" s="41"/>
      <c r="V297" s="41"/>
      <c r="W297" s="41"/>
      <c r="X297" s="41"/>
      <c r="Y297" s="41"/>
      <c r="Z297" s="41"/>
      <c r="AA297" s="41"/>
      <c r="AB297" s="41"/>
      <c r="AC297" s="41"/>
      <c r="AD297" s="41"/>
      <c r="AE297" s="41"/>
      <c r="AR297" s="226" t="s">
        <v>200</v>
      </c>
      <c r="AT297" s="226" t="s">
        <v>195</v>
      </c>
      <c r="AU297" s="226" t="s">
        <v>76</v>
      </c>
      <c r="AY297" s="20" t="s">
        <v>193</v>
      </c>
      <c r="BE297" s="227">
        <f>IF(N297="základní",J297,0)</f>
        <v>0</v>
      </c>
      <c r="BF297" s="227">
        <f>IF(N297="snížená",J297,0)</f>
        <v>0</v>
      </c>
      <c r="BG297" s="227">
        <f>IF(N297="zákl. přenesená",J297,0)</f>
        <v>0</v>
      </c>
      <c r="BH297" s="227">
        <f>IF(N297="sníž. přenesená",J297,0)</f>
        <v>0</v>
      </c>
      <c r="BI297" s="227">
        <f>IF(N297="nulová",J297,0)</f>
        <v>0</v>
      </c>
      <c r="BJ297" s="20" t="s">
        <v>76</v>
      </c>
      <c r="BK297" s="227">
        <f>ROUND(I297*H297,2)</f>
        <v>0</v>
      </c>
      <c r="BL297" s="20" t="s">
        <v>200</v>
      </c>
      <c r="BM297" s="226" t="s">
        <v>2490</v>
      </c>
    </row>
    <row r="298" s="2" customFormat="1">
      <c r="A298" s="41"/>
      <c r="B298" s="42"/>
      <c r="C298" s="43"/>
      <c r="D298" s="228" t="s">
        <v>202</v>
      </c>
      <c r="E298" s="43"/>
      <c r="F298" s="229" t="s">
        <v>8996</v>
      </c>
      <c r="G298" s="43"/>
      <c r="H298" s="43"/>
      <c r="I298" s="230"/>
      <c r="J298" s="43"/>
      <c r="K298" s="43"/>
      <c r="L298" s="47"/>
      <c r="M298" s="231"/>
      <c r="N298" s="232"/>
      <c r="O298" s="87"/>
      <c r="P298" s="87"/>
      <c r="Q298" s="87"/>
      <c r="R298" s="87"/>
      <c r="S298" s="87"/>
      <c r="T298" s="88"/>
      <c r="U298" s="41"/>
      <c r="V298" s="41"/>
      <c r="W298" s="41"/>
      <c r="X298" s="41"/>
      <c r="Y298" s="41"/>
      <c r="Z298" s="41"/>
      <c r="AA298" s="41"/>
      <c r="AB298" s="41"/>
      <c r="AC298" s="41"/>
      <c r="AD298" s="41"/>
      <c r="AE298" s="41"/>
      <c r="AT298" s="20" t="s">
        <v>202</v>
      </c>
      <c r="AU298" s="20" t="s">
        <v>76</v>
      </c>
    </row>
    <row r="299" s="2" customFormat="1" ht="16.5" customHeight="1">
      <c r="A299" s="41"/>
      <c r="B299" s="42"/>
      <c r="C299" s="215" t="s">
        <v>673</v>
      </c>
      <c r="D299" s="215" t="s">
        <v>195</v>
      </c>
      <c r="E299" s="216" t="s">
        <v>9230</v>
      </c>
      <c r="F299" s="217" t="s">
        <v>9231</v>
      </c>
      <c r="G299" s="218" t="s">
        <v>343</v>
      </c>
      <c r="H299" s="219">
        <v>1</v>
      </c>
      <c r="I299" s="220"/>
      <c r="J299" s="221">
        <f>ROUND(I299*H299,2)</f>
        <v>0</v>
      </c>
      <c r="K299" s="217" t="s">
        <v>19</v>
      </c>
      <c r="L299" s="47"/>
      <c r="M299" s="222" t="s">
        <v>19</v>
      </c>
      <c r="N299" s="223" t="s">
        <v>40</v>
      </c>
      <c r="O299" s="87"/>
      <c r="P299" s="224">
        <f>O299*H299</f>
        <v>0</v>
      </c>
      <c r="Q299" s="224">
        <v>0</v>
      </c>
      <c r="R299" s="224">
        <f>Q299*H299</f>
        <v>0</v>
      </c>
      <c r="S299" s="224">
        <v>0</v>
      </c>
      <c r="T299" s="225">
        <f>S299*H299</f>
        <v>0</v>
      </c>
      <c r="U299" s="41"/>
      <c r="V299" s="41"/>
      <c r="W299" s="41"/>
      <c r="X299" s="41"/>
      <c r="Y299" s="41"/>
      <c r="Z299" s="41"/>
      <c r="AA299" s="41"/>
      <c r="AB299" s="41"/>
      <c r="AC299" s="41"/>
      <c r="AD299" s="41"/>
      <c r="AE299" s="41"/>
      <c r="AR299" s="226" t="s">
        <v>200</v>
      </c>
      <c r="AT299" s="226" t="s">
        <v>195</v>
      </c>
      <c r="AU299" s="226" t="s">
        <v>76</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2502</v>
      </c>
    </row>
    <row r="300" s="2" customFormat="1">
      <c r="A300" s="41"/>
      <c r="B300" s="42"/>
      <c r="C300" s="43"/>
      <c r="D300" s="228" t="s">
        <v>202</v>
      </c>
      <c r="E300" s="43"/>
      <c r="F300" s="229" t="s">
        <v>9231</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76</v>
      </c>
    </row>
    <row r="301" s="2" customFormat="1" ht="16.5" customHeight="1">
      <c r="A301" s="41"/>
      <c r="B301" s="42"/>
      <c r="C301" s="215" t="s">
        <v>681</v>
      </c>
      <c r="D301" s="215" t="s">
        <v>195</v>
      </c>
      <c r="E301" s="216" t="s">
        <v>9232</v>
      </c>
      <c r="F301" s="217" t="s">
        <v>9233</v>
      </c>
      <c r="G301" s="218" t="s">
        <v>343</v>
      </c>
      <c r="H301" s="219">
        <v>1</v>
      </c>
      <c r="I301" s="220"/>
      <c r="J301" s="221">
        <f>ROUND(I301*H301,2)</f>
        <v>0</v>
      </c>
      <c r="K301" s="217" t="s">
        <v>19</v>
      </c>
      <c r="L301" s="47"/>
      <c r="M301" s="222" t="s">
        <v>19</v>
      </c>
      <c r="N301" s="223" t="s">
        <v>40</v>
      </c>
      <c r="O301" s="87"/>
      <c r="P301" s="224">
        <f>O301*H301</f>
        <v>0</v>
      </c>
      <c r="Q301" s="224">
        <v>0</v>
      </c>
      <c r="R301" s="224">
        <f>Q301*H301</f>
        <v>0</v>
      </c>
      <c r="S301" s="224">
        <v>0</v>
      </c>
      <c r="T301" s="225">
        <f>S301*H301</f>
        <v>0</v>
      </c>
      <c r="U301" s="41"/>
      <c r="V301" s="41"/>
      <c r="W301" s="41"/>
      <c r="X301" s="41"/>
      <c r="Y301" s="41"/>
      <c r="Z301" s="41"/>
      <c r="AA301" s="41"/>
      <c r="AB301" s="41"/>
      <c r="AC301" s="41"/>
      <c r="AD301" s="41"/>
      <c r="AE301" s="41"/>
      <c r="AR301" s="226" t="s">
        <v>200</v>
      </c>
      <c r="AT301" s="226" t="s">
        <v>195</v>
      </c>
      <c r="AU301" s="226" t="s">
        <v>76</v>
      </c>
      <c r="AY301" s="20" t="s">
        <v>193</v>
      </c>
      <c r="BE301" s="227">
        <f>IF(N301="základní",J301,0)</f>
        <v>0</v>
      </c>
      <c r="BF301" s="227">
        <f>IF(N301="snížená",J301,0)</f>
        <v>0</v>
      </c>
      <c r="BG301" s="227">
        <f>IF(N301="zákl. přenesená",J301,0)</f>
        <v>0</v>
      </c>
      <c r="BH301" s="227">
        <f>IF(N301="sníž. přenesená",J301,0)</f>
        <v>0</v>
      </c>
      <c r="BI301" s="227">
        <f>IF(N301="nulová",J301,0)</f>
        <v>0</v>
      </c>
      <c r="BJ301" s="20" t="s">
        <v>76</v>
      </c>
      <c r="BK301" s="227">
        <f>ROUND(I301*H301,2)</f>
        <v>0</v>
      </c>
      <c r="BL301" s="20" t="s">
        <v>200</v>
      </c>
      <c r="BM301" s="226" t="s">
        <v>2516</v>
      </c>
    </row>
    <row r="302" s="2" customFormat="1">
      <c r="A302" s="41"/>
      <c r="B302" s="42"/>
      <c r="C302" s="43"/>
      <c r="D302" s="228" t="s">
        <v>202</v>
      </c>
      <c r="E302" s="43"/>
      <c r="F302" s="229" t="s">
        <v>9233</v>
      </c>
      <c r="G302" s="43"/>
      <c r="H302" s="43"/>
      <c r="I302" s="230"/>
      <c r="J302" s="43"/>
      <c r="K302" s="43"/>
      <c r="L302" s="47"/>
      <c r="M302" s="231"/>
      <c r="N302" s="232"/>
      <c r="O302" s="87"/>
      <c r="P302" s="87"/>
      <c r="Q302" s="87"/>
      <c r="R302" s="87"/>
      <c r="S302" s="87"/>
      <c r="T302" s="88"/>
      <c r="U302" s="41"/>
      <c r="V302" s="41"/>
      <c r="W302" s="41"/>
      <c r="X302" s="41"/>
      <c r="Y302" s="41"/>
      <c r="Z302" s="41"/>
      <c r="AA302" s="41"/>
      <c r="AB302" s="41"/>
      <c r="AC302" s="41"/>
      <c r="AD302" s="41"/>
      <c r="AE302" s="41"/>
      <c r="AT302" s="20" t="s">
        <v>202</v>
      </c>
      <c r="AU302" s="20" t="s">
        <v>76</v>
      </c>
    </row>
    <row r="303" s="2" customFormat="1" ht="16.5" customHeight="1">
      <c r="A303" s="41"/>
      <c r="B303" s="42"/>
      <c r="C303" s="215" t="s">
        <v>691</v>
      </c>
      <c r="D303" s="215" t="s">
        <v>195</v>
      </c>
      <c r="E303" s="216" t="s">
        <v>9234</v>
      </c>
      <c r="F303" s="217" t="s">
        <v>9235</v>
      </c>
      <c r="G303" s="218" t="s">
        <v>7202</v>
      </c>
      <c r="H303" s="219">
        <v>1</v>
      </c>
      <c r="I303" s="220"/>
      <c r="J303" s="221">
        <f>ROUND(I303*H303,2)</f>
        <v>0</v>
      </c>
      <c r="K303" s="217" t="s">
        <v>19</v>
      </c>
      <c r="L303" s="47"/>
      <c r="M303" s="222" t="s">
        <v>19</v>
      </c>
      <c r="N303" s="223" t="s">
        <v>40</v>
      </c>
      <c r="O303" s="87"/>
      <c r="P303" s="224">
        <f>O303*H303</f>
        <v>0</v>
      </c>
      <c r="Q303" s="224">
        <v>0</v>
      </c>
      <c r="R303" s="224">
        <f>Q303*H303</f>
        <v>0</v>
      </c>
      <c r="S303" s="224">
        <v>0</v>
      </c>
      <c r="T303" s="225">
        <f>S303*H303</f>
        <v>0</v>
      </c>
      <c r="U303" s="41"/>
      <c r="V303" s="41"/>
      <c r="W303" s="41"/>
      <c r="X303" s="41"/>
      <c r="Y303" s="41"/>
      <c r="Z303" s="41"/>
      <c r="AA303" s="41"/>
      <c r="AB303" s="41"/>
      <c r="AC303" s="41"/>
      <c r="AD303" s="41"/>
      <c r="AE303" s="41"/>
      <c r="AR303" s="226" t="s">
        <v>200</v>
      </c>
      <c r="AT303" s="226" t="s">
        <v>195</v>
      </c>
      <c r="AU303" s="226" t="s">
        <v>76</v>
      </c>
      <c r="AY303" s="20" t="s">
        <v>193</v>
      </c>
      <c r="BE303" s="227">
        <f>IF(N303="základní",J303,0)</f>
        <v>0</v>
      </c>
      <c r="BF303" s="227">
        <f>IF(N303="snížená",J303,0)</f>
        <v>0</v>
      </c>
      <c r="BG303" s="227">
        <f>IF(N303="zákl. přenesená",J303,0)</f>
        <v>0</v>
      </c>
      <c r="BH303" s="227">
        <f>IF(N303="sníž. přenesená",J303,0)</f>
        <v>0</v>
      </c>
      <c r="BI303" s="227">
        <f>IF(N303="nulová",J303,0)</f>
        <v>0</v>
      </c>
      <c r="BJ303" s="20" t="s">
        <v>76</v>
      </c>
      <c r="BK303" s="227">
        <f>ROUND(I303*H303,2)</f>
        <v>0</v>
      </c>
      <c r="BL303" s="20" t="s">
        <v>200</v>
      </c>
      <c r="BM303" s="226" t="s">
        <v>2529</v>
      </c>
    </row>
    <row r="304" s="2" customFormat="1">
      <c r="A304" s="41"/>
      <c r="B304" s="42"/>
      <c r="C304" s="43"/>
      <c r="D304" s="228" t="s">
        <v>202</v>
      </c>
      <c r="E304" s="43"/>
      <c r="F304" s="229" t="s">
        <v>9235</v>
      </c>
      <c r="G304" s="43"/>
      <c r="H304" s="43"/>
      <c r="I304" s="230"/>
      <c r="J304" s="43"/>
      <c r="K304" s="43"/>
      <c r="L304" s="47"/>
      <c r="M304" s="231"/>
      <c r="N304" s="232"/>
      <c r="O304" s="87"/>
      <c r="P304" s="87"/>
      <c r="Q304" s="87"/>
      <c r="R304" s="87"/>
      <c r="S304" s="87"/>
      <c r="T304" s="88"/>
      <c r="U304" s="41"/>
      <c r="V304" s="41"/>
      <c r="W304" s="41"/>
      <c r="X304" s="41"/>
      <c r="Y304" s="41"/>
      <c r="Z304" s="41"/>
      <c r="AA304" s="41"/>
      <c r="AB304" s="41"/>
      <c r="AC304" s="41"/>
      <c r="AD304" s="41"/>
      <c r="AE304" s="41"/>
      <c r="AT304" s="20" t="s">
        <v>202</v>
      </c>
      <c r="AU304" s="20" t="s">
        <v>76</v>
      </c>
    </row>
    <row r="305" s="2" customFormat="1" ht="16.5" customHeight="1">
      <c r="A305" s="41"/>
      <c r="B305" s="42"/>
      <c r="C305" s="215" t="s">
        <v>701</v>
      </c>
      <c r="D305" s="215" t="s">
        <v>195</v>
      </c>
      <c r="E305" s="216" t="s">
        <v>9236</v>
      </c>
      <c r="F305" s="217" t="s">
        <v>9237</v>
      </c>
      <c r="G305" s="218" t="s">
        <v>7202</v>
      </c>
      <c r="H305" s="219">
        <v>2</v>
      </c>
      <c r="I305" s="220"/>
      <c r="J305" s="221">
        <f>ROUND(I305*H305,2)</f>
        <v>0</v>
      </c>
      <c r="K305" s="217" t="s">
        <v>19</v>
      </c>
      <c r="L305" s="47"/>
      <c r="M305" s="222" t="s">
        <v>19</v>
      </c>
      <c r="N305" s="223" t="s">
        <v>40</v>
      </c>
      <c r="O305" s="87"/>
      <c r="P305" s="224">
        <f>O305*H305</f>
        <v>0</v>
      </c>
      <c r="Q305" s="224">
        <v>0</v>
      </c>
      <c r="R305" s="224">
        <f>Q305*H305</f>
        <v>0</v>
      </c>
      <c r="S305" s="224">
        <v>0</v>
      </c>
      <c r="T305" s="225">
        <f>S305*H305</f>
        <v>0</v>
      </c>
      <c r="U305" s="41"/>
      <c r="V305" s="41"/>
      <c r="W305" s="41"/>
      <c r="X305" s="41"/>
      <c r="Y305" s="41"/>
      <c r="Z305" s="41"/>
      <c r="AA305" s="41"/>
      <c r="AB305" s="41"/>
      <c r="AC305" s="41"/>
      <c r="AD305" s="41"/>
      <c r="AE305" s="41"/>
      <c r="AR305" s="226" t="s">
        <v>200</v>
      </c>
      <c r="AT305" s="226" t="s">
        <v>195</v>
      </c>
      <c r="AU305" s="226" t="s">
        <v>76</v>
      </c>
      <c r="AY305" s="20" t="s">
        <v>193</v>
      </c>
      <c r="BE305" s="227">
        <f>IF(N305="základní",J305,0)</f>
        <v>0</v>
      </c>
      <c r="BF305" s="227">
        <f>IF(N305="snížená",J305,0)</f>
        <v>0</v>
      </c>
      <c r="BG305" s="227">
        <f>IF(N305="zákl. přenesená",J305,0)</f>
        <v>0</v>
      </c>
      <c r="BH305" s="227">
        <f>IF(N305="sníž. přenesená",J305,0)</f>
        <v>0</v>
      </c>
      <c r="BI305" s="227">
        <f>IF(N305="nulová",J305,0)</f>
        <v>0</v>
      </c>
      <c r="BJ305" s="20" t="s">
        <v>76</v>
      </c>
      <c r="BK305" s="227">
        <f>ROUND(I305*H305,2)</f>
        <v>0</v>
      </c>
      <c r="BL305" s="20" t="s">
        <v>200</v>
      </c>
      <c r="BM305" s="226" t="s">
        <v>2538</v>
      </c>
    </row>
    <row r="306" s="2" customFormat="1">
      <c r="A306" s="41"/>
      <c r="B306" s="42"/>
      <c r="C306" s="43"/>
      <c r="D306" s="228" t="s">
        <v>202</v>
      </c>
      <c r="E306" s="43"/>
      <c r="F306" s="229" t="s">
        <v>9237</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202</v>
      </c>
      <c r="AU306" s="20" t="s">
        <v>76</v>
      </c>
    </row>
    <row r="307" s="2" customFormat="1" ht="37.8" customHeight="1">
      <c r="A307" s="41"/>
      <c r="B307" s="42"/>
      <c r="C307" s="215" t="s">
        <v>710</v>
      </c>
      <c r="D307" s="215" t="s">
        <v>195</v>
      </c>
      <c r="E307" s="216" t="s">
        <v>9238</v>
      </c>
      <c r="F307" s="217" t="s">
        <v>9239</v>
      </c>
      <c r="G307" s="218" t="s">
        <v>408</v>
      </c>
      <c r="H307" s="219">
        <v>42</v>
      </c>
      <c r="I307" s="220"/>
      <c r="J307" s="221">
        <f>ROUND(I307*H307,2)</f>
        <v>0</v>
      </c>
      <c r="K307" s="217" t="s">
        <v>19</v>
      </c>
      <c r="L307" s="47"/>
      <c r="M307" s="222" t="s">
        <v>19</v>
      </c>
      <c r="N307" s="223" t="s">
        <v>40</v>
      </c>
      <c r="O307" s="87"/>
      <c r="P307" s="224">
        <f>O307*H307</f>
        <v>0</v>
      </c>
      <c r="Q307" s="224">
        <v>0</v>
      </c>
      <c r="R307" s="224">
        <f>Q307*H307</f>
        <v>0</v>
      </c>
      <c r="S307" s="224">
        <v>0</v>
      </c>
      <c r="T307" s="225">
        <f>S307*H307</f>
        <v>0</v>
      </c>
      <c r="U307" s="41"/>
      <c r="V307" s="41"/>
      <c r="W307" s="41"/>
      <c r="X307" s="41"/>
      <c r="Y307" s="41"/>
      <c r="Z307" s="41"/>
      <c r="AA307" s="41"/>
      <c r="AB307" s="41"/>
      <c r="AC307" s="41"/>
      <c r="AD307" s="41"/>
      <c r="AE307" s="41"/>
      <c r="AR307" s="226" t="s">
        <v>200</v>
      </c>
      <c r="AT307" s="226" t="s">
        <v>195</v>
      </c>
      <c r="AU307" s="226" t="s">
        <v>76</v>
      </c>
      <c r="AY307" s="20" t="s">
        <v>193</v>
      </c>
      <c r="BE307" s="227">
        <f>IF(N307="základní",J307,0)</f>
        <v>0</v>
      </c>
      <c r="BF307" s="227">
        <f>IF(N307="snížená",J307,0)</f>
        <v>0</v>
      </c>
      <c r="BG307" s="227">
        <f>IF(N307="zákl. přenesená",J307,0)</f>
        <v>0</v>
      </c>
      <c r="BH307" s="227">
        <f>IF(N307="sníž. přenesená",J307,0)</f>
        <v>0</v>
      </c>
      <c r="BI307" s="227">
        <f>IF(N307="nulová",J307,0)</f>
        <v>0</v>
      </c>
      <c r="BJ307" s="20" t="s">
        <v>76</v>
      </c>
      <c r="BK307" s="227">
        <f>ROUND(I307*H307,2)</f>
        <v>0</v>
      </c>
      <c r="BL307" s="20" t="s">
        <v>200</v>
      </c>
      <c r="BM307" s="226" t="s">
        <v>2547</v>
      </c>
    </row>
    <row r="308" s="2" customFormat="1">
      <c r="A308" s="41"/>
      <c r="B308" s="42"/>
      <c r="C308" s="43"/>
      <c r="D308" s="228" t="s">
        <v>202</v>
      </c>
      <c r="E308" s="43"/>
      <c r="F308" s="229" t="s">
        <v>9240</v>
      </c>
      <c r="G308" s="43"/>
      <c r="H308" s="43"/>
      <c r="I308" s="230"/>
      <c r="J308" s="43"/>
      <c r="K308" s="43"/>
      <c r="L308" s="47"/>
      <c r="M308" s="231"/>
      <c r="N308" s="232"/>
      <c r="O308" s="87"/>
      <c r="P308" s="87"/>
      <c r="Q308" s="87"/>
      <c r="R308" s="87"/>
      <c r="S308" s="87"/>
      <c r="T308" s="88"/>
      <c r="U308" s="41"/>
      <c r="V308" s="41"/>
      <c r="W308" s="41"/>
      <c r="X308" s="41"/>
      <c r="Y308" s="41"/>
      <c r="Z308" s="41"/>
      <c r="AA308" s="41"/>
      <c r="AB308" s="41"/>
      <c r="AC308" s="41"/>
      <c r="AD308" s="41"/>
      <c r="AE308" s="41"/>
      <c r="AT308" s="20" t="s">
        <v>202</v>
      </c>
      <c r="AU308" s="20" t="s">
        <v>76</v>
      </c>
    </row>
    <row r="309" s="2" customFormat="1">
      <c r="A309" s="41"/>
      <c r="B309" s="42"/>
      <c r="C309" s="43"/>
      <c r="D309" s="228" t="s">
        <v>1221</v>
      </c>
      <c r="E309" s="43"/>
      <c r="F309" s="270" t="s">
        <v>9241</v>
      </c>
      <c r="G309" s="43"/>
      <c r="H309" s="43"/>
      <c r="I309" s="230"/>
      <c r="J309" s="43"/>
      <c r="K309" s="43"/>
      <c r="L309" s="47"/>
      <c r="M309" s="231"/>
      <c r="N309" s="232"/>
      <c r="O309" s="87"/>
      <c r="P309" s="87"/>
      <c r="Q309" s="87"/>
      <c r="R309" s="87"/>
      <c r="S309" s="87"/>
      <c r="T309" s="88"/>
      <c r="U309" s="41"/>
      <c r="V309" s="41"/>
      <c r="W309" s="41"/>
      <c r="X309" s="41"/>
      <c r="Y309" s="41"/>
      <c r="Z309" s="41"/>
      <c r="AA309" s="41"/>
      <c r="AB309" s="41"/>
      <c r="AC309" s="41"/>
      <c r="AD309" s="41"/>
      <c r="AE309" s="41"/>
      <c r="AT309" s="20" t="s">
        <v>1221</v>
      </c>
      <c r="AU309" s="20" t="s">
        <v>76</v>
      </c>
    </row>
    <row r="310" s="2" customFormat="1" ht="24.15" customHeight="1">
      <c r="A310" s="41"/>
      <c r="B310" s="42"/>
      <c r="C310" s="215" t="s">
        <v>719</v>
      </c>
      <c r="D310" s="215" t="s">
        <v>195</v>
      </c>
      <c r="E310" s="216" t="s">
        <v>9242</v>
      </c>
      <c r="F310" s="217" t="s">
        <v>9243</v>
      </c>
      <c r="G310" s="218" t="s">
        <v>343</v>
      </c>
      <c r="H310" s="219">
        <v>1</v>
      </c>
      <c r="I310" s="220"/>
      <c r="J310" s="221">
        <f>ROUND(I310*H310,2)</f>
        <v>0</v>
      </c>
      <c r="K310" s="217" t="s">
        <v>19</v>
      </c>
      <c r="L310" s="47"/>
      <c r="M310" s="222" t="s">
        <v>19</v>
      </c>
      <c r="N310" s="223" t="s">
        <v>40</v>
      </c>
      <c r="O310" s="87"/>
      <c r="P310" s="224">
        <f>O310*H310</f>
        <v>0</v>
      </c>
      <c r="Q310" s="224">
        <v>0</v>
      </c>
      <c r="R310" s="224">
        <f>Q310*H310</f>
        <v>0</v>
      </c>
      <c r="S310" s="224">
        <v>0</v>
      </c>
      <c r="T310" s="225">
        <f>S310*H310</f>
        <v>0</v>
      </c>
      <c r="U310" s="41"/>
      <c r="V310" s="41"/>
      <c r="W310" s="41"/>
      <c r="X310" s="41"/>
      <c r="Y310" s="41"/>
      <c r="Z310" s="41"/>
      <c r="AA310" s="41"/>
      <c r="AB310" s="41"/>
      <c r="AC310" s="41"/>
      <c r="AD310" s="41"/>
      <c r="AE310" s="41"/>
      <c r="AR310" s="226" t="s">
        <v>200</v>
      </c>
      <c r="AT310" s="226" t="s">
        <v>195</v>
      </c>
      <c r="AU310" s="226" t="s">
        <v>76</v>
      </c>
      <c r="AY310" s="20" t="s">
        <v>193</v>
      </c>
      <c r="BE310" s="227">
        <f>IF(N310="základní",J310,0)</f>
        <v>0</v>
      </c>
      <c r="BF310" s="227">
        <f>IF(N310="snížená",J310,0)</f>
        <v>0</v>
      </c>
      <c r="BG310" s="227">
        <f>IF(N310="zákl. přenesená",J310,0)</f>
        <v>0</v>
      </c>
      <c r="BH310" s="227">
        <f>IF(N310="sníž. přenesená",J310,0)</f>
        <v>0</v>
      </c>
      <c r="BI310" s="227">
        <f>IF(N310="nulová",J310,0)</f>
        <v>0</v>
      </c>
      <c r="BJ310" s="20" t="s">
        <v>76</v>
      </c>
      <c r="BK310" s="227">
        <f>ROUND(I310*H310,2)</f>
        <v>0</v>
      </c>
      <c r="BL310" s="20" t="s">
        <v>200</v>
      </c>
      <c r="BM310" s="226" t="s">
        <v>2560</v>
      </c>
    </row>
    <row r="311" s="2" customFormat="1">
      <c r="A311" s="41"/>
      <c r="B311" s="42"/>
      <c r="C311" s="43"/>
      <c r="D311" s="228" t="s">
        <v>202</v>
      </c>
      <c r="E311" s="43"/>
      <c r="F311" s="229" t="s">
        <v>9243</v>
      </c>
      <c r="G311" s="43"/>
      <c r="H311" s="43"/>
      <c r="I311" s="230"/>
      <c r="J311" s="43"/>
      <c r="K311" s="43"/>
      <c r="L311" s="47"/>
      <c r="M311" s="231"/>
      <c r="N311" s="232"/>
      <c r="O311" s="87"/>
      <c r="P311" s="87"/>
      <c r="Q311" s="87"/>
      <c r="R311" s="87"/>
      <c r="S311" s="87"/>
      <c r="T311" s="88"/>
      <c r="U311" s="41"/>
      <c r="V311" s="41"/>
      <c r="W311" s="41"/>
      <c r="X311" s="41"/>
      <c r="Y311" s="41"/>
      <c r="Z311" s="41"/>
      <c r="AA311" s="41"/>
      <c r="AB311" s="41"/>
      <c r="AC311" s="41"/>
      <c r="AD311" s="41"/>
      <c r="AE311" s="41"/>
      <c r="AT311" s="20" t="s">
        <v>202</v>
      </c>
      <c r="AU311" s="20" t="s">
        <v>76</v>
      </c>
    </row>
    <row r="312" s="2" customFormat="1">
      <c r="A312" s="41"/>
      <c r="B312" s="42"/>
      <c r="C312" s="43"/>
      <c r="D312" s="228" t="s">
        <v>1221</v>
      </c>
      <c r="E312" s="43"/>
      <c r="F312" s="270" t="s">
        <v>9244</v>
      </c>
      <c r="G312" s="43"/>
      <c r="H312" s="43"/>
      <c r="I312" s="230"/>
      <c r="J312" s="43"/>
      <c r="K312" s="43"/>
      <c r="L312" s="47"/>
      <c r="M312" s="231"/>
      <c r="N312" s="232"/>
      <c r="O312" s="87"/>
      <c r="P312" s="87"/>
      <c r="Q312" s="87"/>
      <c r="R312" s="87"/>
      <c r="S312" s="87"/>
      <c r="T312" s="88"/>
      <c r="U312" s="41"/>
      <c r="V312" s="41"/>
      <c r="W312" s="41"/>
      <c r="X312" s="41"/>
      <c r="Y312" s="41"/>
      <c r="Z312" s="41"/>
      <c r="AA312" s="41"/>
      <c r="AB312" s="41"/>
      <c r="AC312" s="41"/>
      <c r="AD312" s="41"/>
      <c r="AE312" s="41"/>
      <c r="AT312" s="20" t="s">
        <v>1221</v>
      </c>
      <c r="AU312" s="20" t="s">
        <v>76</v>
      </c>
    </row>
    <row r="313" s="2" customFormat="1" ht="21.75" customHeight="1">
      <c r="A313" s="41"/>
      <c r="B313" s="42"/>
      <c r="C313" s="215" t="s">
        <v>724</v>
      </c>
      <c r="D313" s="215" t="s">
        <v>195</v>
      </c>
      <c r="E313" s="216" t="s">
        <v>9245</v>
      </c>
      <c r="F313" s="217" t="s">
        <v>9246</v>
      </c>
      <c r="G313" s="218" t="s">
        <v>343</v>
      </c>
      <c r="H313" s="219">
        <v>1</v>
      </c>
      <c r="I313" s="220"/>
      <c r="J313" s="221">
        <f>ROUND(I313*H313,2)</f>
        <v>0</v>
      </c>
      <c r="K313" s="217" t="s">
        <v>19</v>
      </c>
      <c r="L313" s="47"/>
      <c r="M313" s="222" t="s">
        <v>19</v>
      </c>
      <c r="N313" s="223" t="s">
        <v>40</v>
      </c>
      <c r="O313" s="87"/>
      <c r="P313" s="224">
        <f>O313*H313</f>
        <v>0</v>
      </c>
      <c r="Q313" s="224">
        <v>0</v>
      </c>
      <c r="R313" s="224">
        <f>Q313*H313</f>
        <v>0</v>
      </c>
      <c r="S313" s="224">
        <v>0</v>
      </c>
      <c r="T313" s="225">
        <f>S313*H313</f>
        <v>0</v>
      </c>
      <c r="U313" s="41"/>
      <c r="V313" s="41"/>
      <c r="W313" s="41"/>
      <c r="X313" s="41"/>
      <c r="Y313" s="41"/>
      <c r="Z313" s="41"/>
      <c r="AA313" s="41"/>
      <c r="AB313" s="41"/>
      <c r="AC313" s="41"/>
      <c r="AD313" s="41"/>
      <c r="AE313" s="41"/>
      <c r="AR313" s="226" t="s">
        <v>200</v>
      </c>
      <c r="AT313" s="226" t="s">
        <v>195</v>
      </c>
      <c r="AU313" s="226" t="s">
        <v>76</v>
      </c>
      <c r="AY313" s="20" t="s">
        <v>193</v>
      </c>
      <c r="BE313" s="227">
        <f>IF(N313="základní",J313,0)</f>
        <v>0</v>
      </c>
      <c r="BF313" s="227">
        <f>IF(N313="snížená",J313,0)</f>
        <v>0</v>
      </c>
      <c r="BG313" s="227">
        <f>IF(N313="zákl. přenesená",J313,0)</f>
        <v>0</v>
      </c>
      <c r="BH313" s="227">
        <f>IF(N313="sníž. přenesená",J313,0)</f>
        <v>0</v>
      </c>
      <c r="BI313" s="227">
        <f>IF(N313="nulová",J313,0)</f>
        <v>0</v>
      </c>
      <c r="BJ313" s="20" t="s">
        <v>76</v>
      </c>
      <c r="BK313" s="227">
        <f>ROUND(I313*H313,2)</f>
        <v>0</v>
      </c>
      <c r="BL313" s="20" t="s">
        <v>200</v>
      </c>
      <c r="BM313" s="226" t="s">
        <v>2570</v>
      </c>
    </row>
    <row r="314" s="2" customFormat="1">
      <c r="A314" s="41"/>
      <c r="B314" s="42"/>
      <c r="C314" s="43"/>
      <c r="D314" s="228" t="s">
        <v>202</v>
      </c>
      <c r="E314" s="43"/>
      <c r="F314" s="229" t="s">
        <v>9246</v>
      </c>
      <c r="G314" s="43"/>
      <c r="H314" s="43"/>
      <c r="I314" s="230"/>
      <c r="J314" s="43"/>
      <c r="K314" s="43"/>
      <c r="L314" s="47"/>
      <c r="M314" s="231"/>
      <c r="N314" s="232"/>
      <c r="O314" s="87"/>
      <c r="P314" s="87"/>
      <c r="Q314" s="87"/>
      <c r="R314" s="87"/>
      <c r="S314" s="87"/>
      <c r="T314" s="88"/>
      <c r="U314" s="41"/>
      <c r="V314" s="41"/>
      <c r="W314" s="41"/>
      <c r="X314" s="41"/>
      <c r="Y314" s="41"/>
      <c r="Z314" s="41"/>
      <c r="AA314" s="41"/>
      <c r="AB314" s="41"/>
      <c r="AC314" s="41"/>
      <c r="AD314" s="41"/>
      <c r="AE314" s="41"/>
      <c r="AT314" s="20" t="s">
        <v>202</v>
      </c>
      <c r="AU314" s="20" t="s">
        <v>76</v>
      </c>
    </row>
    <row r="315" s="2" customFormat="1">
      <c r="A315" s="41"/>
      <c r="B315" s="42"/>
      <c r="C315" s="43"/>
      <c r="D315" s="228" t="s">
        <v>1221</v>
      </c>
      <c r="E315" s="43"/>
      <c r="F315" s="270" t="s">
        <v>9108</v>
      </c>
      <c r="G315" s="43"/>
      <c r="H315" s="43"/>
      <c r="I315" s="230"/>
      <c r="J315" s="43"/>
      <c r="K315" s="43"/>
      <c r="L315" s="47"/>
      <c r="M315" s="231"/>
      <c r="N315" s="232"/>
      <c r="O315" s="87"/>
      <c r="P315" s="87"/>
      <c r="Q315" s="87"/>
      <c r="R315" s="87"/>
      <c r="S315" s="87"/>
      <c r="T315" s="88"/>
      <c r="U315" s="41"/>
      <c r="V315" s="41"/>
      <c r="W315" s="41"/>
      <c r="X315" s="41"/>
      <c r="Y315" s="41"/>
      <c r="Z315" s="41"/>
      <c r="AA315" s="41"/>
      <c r="AB315" s="41"/>
      <c r="AC315" s="41"/>
      <c r="AD315" s="41"/>
      <c r="AE315" s="41"/>
      <c r="AT315" s="20" t="s">
        <v>1221</v>
      </c>
      <c r="AU315" s="20" t="s">
        <v>76</v>
      </c>
    </row>
    <row r="316" s="2" customFormat="1" ht="21.75" customHeight="1">
      <c r="A316" s="41"/>
      <c r="B316" s="42"/>
      <c r="C316" s="215" t="s">
        <v>731</v>
      </c>
      <c r="D316" s="215" t="s">
        <v>195</v>
      </c>
      <c r="E316" s="216" t="s">
        <v>9247</v>
      </c>
      <c r="F316" s="217" t="s">
        <v>9248</v>
      </c>
      <c r="G316" s="218" t="s">
        <v>343</v>
      </c>
      <c r="H316" s="219">
        <v>1</v>
      </c>
      <c r="I316" s="220"/>
      <c r="J316" s="221">
        <f>ROUND(I316*H316,2)</f>
        <v>0</v>
      </c>
      <c r="K316" s="217" t="s">
        <v>19</v>
      </c>
      <c r="L316" s="47"/>
      <c r="M316" s="222" t="s">
        <v>19</v>
      </c>
      <c r="N316" s="223" t="s">
        <v>40</v>
      </c>
      <c r="O316" s="87"/>
      <c r="P316" s="224">
        <f>O316*H316</f>
        <v>0</v>
      </c>
      <c r="Q316" s="224">
        <v>0</v>
      </c>
      <c r="R316" s="224">
        <f>Q316*H316</f>
        <v>0</v>
      </c>
      <c r="S316" s="224">
        <v>0</v>
      </c>
      <c r="T316" s="225">
        <f>S316*H316</f>
        <v>0</v>
      </c>
      <c r="U316" s="41"/>
      <c r="V316" s="41"/>
      <c r="W316" s="41"/>
      <c r="X316" s="41"/>
      <c r="Y316" s="41"/>
      <c r="Z316" s="41"/>
      <c r="AA316" s="41"/>
      <c r="AB316" s="41"/>
      <c r="AC316" s="41"/>
      <c r="AD316" s="41"/>
      <c r="AE316" s="41"/>
      <c r="AR316" s="226" t="s">
        <v>200</v>
      </c>
      <c r="AT316" s="226" t="s">
        <v>195</v>
      </c>
      <c r="AU316" s="226" t="s">
        <v>76</v>
      </c>
      <c r="AY316" s="20" t="s">
        <v>193</v>
      </c>
      <c r="BE316" s="227">
        <f>IF(N316="základní",J316,0)</f>
        <v>0</v>
      </c>
      <c r="BF316" s="227">
        <f>IF(N316="snížená",J316,0)</f>
        <v>0</v>
      </c>
      <c r="BG316" s="227">
        <f>IF(N316="zákl. přenesená",J316,0)</f>
        <v>0</v>
      </c>
      <c r="BH316" s="227">
        <f>IF(N316="sníž. přenesená",J316,0)</f>
        <v>0</v>
      </c>
      <c r="BI316" s="227">
        <f>IF(N316="nulová",J316,0)</f>
        <v>0</v>
      </c>
      <c r="BJ316" s="20" t="s">
        <v>76</v>
      </c>
      <c r="BK316" s="227">
        <f>ROUND(I316*H316,2)</f>
        <v>0</v>
      </c>
      <c r="BL316" s="20" t="s">
        <v>200</v>
      </c>
      <c r="BM316" s="226" t="s">
        <v>2578</v>
      </c>
    </row>
    <row r="317" s="2" customFormat="1">
      <c r="A317" s="41"/>
      <c r="B317" s="42"/>
      <c r="C317" s="43"/>
      <c r="D317" s="228" t="s">
        <v>202</v>
      </c>
      <c r="E317" s="43"/>
      <c r="F317" s="229" t="s">
        <v>9248</v>
      </c>
      <c r="G317" s="43"/>
      <c r="H317" s="43"/>
      <c r="I317" s="230"/>
      <c r="J317" s="43"/>
      <c r="K317" s="43"/>
      <c r="L317" s="47"/>
      <c r="M317" s="231"/>
      <c r="N317" s="232"/>
      <c r="O317" s="87"/>
      <c r="P317" s="87"/>
      <c r="Q317" s="87"/>
      <c r="R317" s="87"/>
      <c r="S317" s="87"/>
      <c r="T317" s="88"/>
      <c r="U317" s="41"/>
      <c r="V317" s="41"/>
      <c r="W317" s="41"/>
      <c r="X317" s="41"/>
      <c r="Y317" s="41"/>
      <c r="Z317" s="41"/>
      <c r="AA317" s="41"/>
      <c r="AB317" s="41"/>
      <c r="AC317" s="41"/>
      <c r="AD317" s="41"/>
      <c r="AE317" s="41"/>
      <c r="AT317" s="20" t="s">
        <v>202</v>
      </c>
      <c r="AU317" s="20" t="s">
        <v>76</v>
      </c>
    </row>
    <row r="318" s="2" customFormat="1">
      <c r="A318" s="41"/>
      <c r="B318" s="42"/>
      <c r="C318" s="43"/>
      <c r="D318" s="228" t="s">
        <v>1221</v>
      </c>
      <c r="E318" s="43"/>
      <c r="F318" s="270" t="s">
        <v>9108</v>
      </c>
      <c r="G318" s="43"/>
      <c r="H318" s="43"/>
      <c r="I318" s="230"/>
      <c r="J318" s="43"/>
      <c r="K318" s="43"/>
      <c r="L318" s="47"/>
      <c r="M318" s="231"/>
      <c r="N318" s="232"/>
      <c r="O318" s="87"/>
      <c r="P318" s="87"/>
      <c r="Q318" s="87"/>
      <c r="R318" s="87"/>
      <c r="S318" s="87"/>
      <c r="T318" s="88"/>
      <c r="U318" s="41"/>
      <c r="V318" s="41"/>
      <c r="W318" s="41"/>
      <c r="X318" s="41"/>
      <c r="Y318" s="41"/>
      <c r="Z318" s="41"/>
      <c r="AA318" s="41"/>
      <c r="AB318" s="41"/>
      <c r="AC318" s="41"/>
      <c r="AD318" s="41"/>
      <c r="AE318" s="41"/>
      <c r="AT318" s="20" t="s">
        <v>1221</v>
      </c>
      <c r="AU318" s="20" t="s">
        <v>76</v>
      </c>
    </row>
    <row r="319" s="2" customFormat="1" ht="21.75" customHeight="1">
      <c r="A319" s="41"/>
      <c r="B319" s="42"/>
      <c r="C319" s="215" t="s">
        <v>739</v>
      </c>
      <c r="D319" s="215" t="s">
        <v>195</v>
      </c>
      <c r="E319" s="216" t="s">
        <v>9106</v>
      </c>
      <c r="F319" s="217" t="s">
        <v>9249</v>
      </c>
      <c r="G319" s="218" t="s">
        <v>343</v>
      </c>
      <c r="H319" s="219">
        <v>1</v>
      </c>
      <c r="I319" s="220"/>
      <c r="J319" s="221">
        <f>ROUND(I319*H319,2)</f>
        <v>0</v>
      </c>
      <c r="K319" s="217" t="s">
        <v>19</v>
      </c>
      <c r="L319" s="47"/>
      <c r="M319" s="222" t="s">
        <v>19</v>
      </c>
      <c r="N319" s="223" t="s">
        <v>40</v>
      </c>
      <c r="O319" s="87"/>
      <c r="P319" s="224">
        <f>O319*H319</f>
        <v>0</v>
      </c>
      <c r="Q319" s="224">
        <v>0</v>
      </c>
      <c r="R319" s="224">
        <f>Q319*H319</f>
        <v>0</v>
      </c>
      <c r="S319" s="224">
        <v>0</v>
      </c>
      <c r="T319" s="225">
        <f>S319*H319</f>
        <v>0</v>
      </c>
      <c r="U319" s="41"/>
      <c r="V319" s="41"/>
      <c r="W319" s="41"/>
      <c r="X319" s="41"/>
      <c r="Y319" s="41"/>
      <c r="Z319" s="41"/>
      <c r="AA319" s="41"/>
      <c r="AB319" s="41"/>
      <c r="AC319" s="41"/>
      <c r="AD319" s="41"/>
      <c r="AE319" s="41"/>
      <c r="AR319" s="226" t="s">
        <v>200</v>
      </c>
      <c r="AT319" s="226" t="s">
        <v>195</v>
      </c>
      <c r="AU319" s="226" t="s">
        <v>76</v>
      </c>
      <c r="AY319" s="20" t="s">
        <v>193</v>
      </c>
      <c r="BE319" s="227">
        <f>IF(N319="základní",J319,0)</f>
        <v>0</v>
      </c>
      <c r="BF319" s="227">
        <f>IF(N319="snížená",J319,0)</f>
        <v>0</v>
      </c>
      <c r="BG319" s="227">
        <f>IF(N319="zákl. přenesená",J319,0)</f>
        <v>0</v>
      </c>
      <c r="BH319" s="227">
        <f>IF(N319="sníž. přenesená",J319,0)</f>
        <v>0</v>
      </c>
      <c r="BI319" s="227">
        <f>IF(N319="nulová",J319,0)</f>
        <v>0</v>
      </c>
      <c r="BJ319" s="20" t="s">
        <v>76</v>
      </c>
      <c r="BK319" s="227">
        <f>ROUND(I319*H319,2)</f>
        <v>0</v>
      </c>
      <c r="BL319" s="20" t="s">
        <v>200</v>
      </c>
      <c r="BM319" s="226" t="s">
        <v>2586</v>
      </c>
    </row>
    <row r="320" s="2" customFormat="1">
      <c r="A320" s="41"/>
      <c r="B320" s="42"/>
      <c r="C320" s="43"/>
      <c r="D320" s="228" t="s">
        <v>202</v>
      </c>
      <c r="E320" s="43"/>
      <c r="F320" s="229" t="s">
        <v>9249</v>
      </c>
      <c r="G320" s="43"/>
      <c r="H320" s="43"/>
      <c r="I320" s="230"/>
      <c r="J320" s="43"/>
      <c r="K320" s="43"/>
      <c r="L320" s="47"/>
      <c r="M320" s="231"/>
      <c r="N320" s="232"/>
      <c r="O320" s="87"/>
      <c r="P320" s="87"/>
      <c r="Q320" s="87"/>
      <c r="R320" s="87"/>
      <c r="S320" s="87"/>
      <c r="T320" s="88"/>
      <c r="U320" s="41"/>
      <c r="V320" s="41"/>
      <c r="W320" s="41"/>
      <c r="X320" s="41"/>
      <c r="Y320" s="41"/>
      <c r="Z320" s="41"/>
      <c r="AA320" s="41"/>
      <c r="AB320" s="41"/>
      <c r="AC320" s="41"/>
      <c r="AD320" s="41"/>
      <c r="AE320" s="41"/>
      <c r="AT320" s="20" t="s">
        <v>202</v>
      </c>
      <c r="AU320" s="20" t="s">
        <v>76</v>
      </c>
    </row>
    <row r="321" s="2" customFormat="1">
      <c r="A321" s="41"/>
      <c r="B321" s="42"/>
      <c r="C321" s="43"/>
      <c r="D321" s="228" t="s">
        <v>1221</v>
      </c>
      <c r="E321" s="43"/>
      <c r="F321" s="270" t="s">
        <v>9108</v>
      </c>
      <c r="G321" s="43"/>
      <c r="H321" s="43"/>
      <c r="I321" s="230"/>
      <c r="J321" s="43"/>
      <c r="K321" s="43"/>
      <c r="L321" s="47"/>
      <c r="M321" s="231"/>
      <c r="N321" s="232"/>
      <c r="O321" s="87"/>
      <c r="P321" s="87"/>
      <c r="Q321" s="87"/>
      <c r="R321" s="87"/>
      <c r="S321" s="87"/>
      <c r="T321" s="88"/>
      <c r="U321" s="41"/>
      <c r="V321" s="41"/>
      <c r="W321" s="41"/>
      <c r="X321" s="41"/>
      <c r="Y321" s="41"/>
      <c r="Z321" s="41"/>
      <c r="AA321" s="41"/>
      <c r="AB321" s="41"/>
      <c r="AC321" s="41"/>
      <c r="AD321" s="41"/>
      <c r="AE321" s="41"/>
      <c r="AT321" s="20" t="s">
        <v>1221</v>
      </c>
      <c r="AU321" s="20" t="s">
        <v>76</v>
      </c>
    </row>
    <row r="322" s="2" customFormat="1" ht="16.5" customHeight="1">
      <c r="A322" s="41"/>
      <c r="B322" s="42"/>
      <c r="C322" s="274" t="s">
        <v>747</v>
      </c>
      <c r="D322" s="274" t="s">
        <v>1765</v>
      </c>
      <c r="E322" s="275" t="s">
        <v>9250</v>
      </c>
      <c r="F322" s="276" t="s">
        <v>9251</v>
      </c>
      <c r="G322" s="277" t="s">
        <v>343</v>
      </c>
      <c r="H322" s="278">
        <v>1</v>
      </c>
      <c r="I322" s="279"/>
      <c r="J322" s="280">
        <f>ROUND(I322*H322,2)</f>
        <v>0</v>
      </c>
      <c r="K322" s="276" t="s">
        <v>19</v>
      </c>
      <c r="L322" s="281"/>
      <c r="M322" s="282" t="s">
        <v>19</v>
      </c>
      <c r="N322" s="283" t="s">
        <v>40</v>
      </c>
      <c r="O322" s="87"/>
      <c r="P322" s="224">
        <f>O322*H322</f>
        <v>0</v>
      </c>
      <c r="Q322" s="224">
        <v>0</v>
      </c>
      <c r="R322" s="224">
        <f>Q322*H322</f>
        <v>0</v>
      </c>
      <c r="S322" s="224">
        <v>0</v>
      </c>
      <c r="T322" s="225">
        <f>S322*H322</f>
        <v>0</v>
      </c>
      <c r="U322" s="41"/>
      <c r="V322" s="41"/>
      <c r="W322" s="41"/>
      <c r="X322" s="41"/>
      <c r="Y322" s="41"/>
      <c r="Z322" s="41"/>
      <c r="AA322" s="41"/>
      <c r="AB322" s="41"/>
      <c r="AC322" s="41"/>
      <c r="AD322" s="41"/>
      <c r="AE322" s="41"/>
      <c r="AR322" s="226" t="s">
        <v>265</v>
      </c>
      <c r="AT322" s="226" t="s">
        <v>1765</v>
      </c>
      <c r="AU322" s="226" t="s">
        <v>76</v>
      </c>
      <c r="AY322" s="20" t="s">
        <v>193</v>
      </c>
      <c r="BE322" s="227">
        <f>IF(N322="základní",J322,0)</f>
        <v>0</v>
      </c>
      <c r="BF322" s="227">
        <f>IF(N322="snížená",J322,0)</f>
        <v>0</v>
      </c>
      <c r="BG322" s="227">
        <f>IF(N322="zákl. přenesená",J322,0)</f>
        <v>0</v>
      </c>
      <c r="BH322" s="227">
        <f>IF(N322="sníž. přenesená",J322,0)</f>
        <v>0</v>
      </c>
      <c r="BI322" s="227">
        <f>IF(N322="nulová",J322,0)</f>
        <v>0</v>
      </c>
      <c r="BJ322" s="20" t="s">
        <v>76</v>
      </c>
      <c r="BK322" s="227">
        <f>ROUND(I322*H322,2)</f>
        <v>0</v>
      </c>
      <c r="BL322" s="20" t="s">
        <v>200</v>
      </c>
      <c r="BM322" s="226" t="s">
        <v>2597</v>
      </c>
    </row>
    <row r="323" s="2" customFormat="1">
      <c r="A323" s="41"/>
      <c r="B323" s="42"/>
      <c r="C323" s="43"/>
      <c r="D323" s="228" t="s">
        <v>202</v>
      </c>
      <c r="E323" s="43"/>
      <c r="F323" s="229" t="s">
        <v>9251</v>
      </c>
      <c r="G323" s="43"/>
      <c r="H323" s="43"/>
      <c r="I323" s="230"/>
      <c r="J323" s="43"/>
      <c r="K323" s="43"/>
      <c r="L323" s="47"/>
      <c r="M323" s="231"/>
      <c r="N323" s="232"/>
      <c r="O323" s="87"/>
      <c r="P323" s="87"/>
      <c r="Q323" s="87"/>
      <c r="R323" s="87"/>
      <c r="S323" s="87"/>
      <c r="T323" s="88"/>
      <c r="U323" s="41"/>
      <c r="V323" s="41"/>
      <c r="W323" s="41"/>
      <c r="X323" s="41"/>
      <c r="Y323" s="41"/>
      <c r="Z323" s="41"/>
      <c r="AA323" s="41"/>
      <c r="AB323" s="41"/>
      <c r="AC323" s="41"/>
      <c r="AD323" s="41"/>
      <c r="AE323" s="41"/>
      <c r="AT323" s="20" t="s">
        <v>202</v>
      </c>
      <c r="AU323" s="20" t="s">
        <v>76</v>
      </c>
    </row>
    <row r="324" s="2" customFormat="1" ht="16.5" customHeight="1">
      <c r="A324" s="41"/>
      <c r="B324" s="42"/>
      <c r="C324" s="274" t="s">
        <v>758</v>
      </c>
      <c r="D324" s="274" t="s">
        <v>1765</v>
      </c>
      <c r="E324" s="275" t="s">
        <v>9252</v>
      </c>
      <c r="F324" s="276" t="s">
        <v>9253</v>
      </c>
      <c r="G324" s="277" t="s">
        <v>343</v>
      </c>
      <c r="H324" s="278">
        <v>1</v>
      </c>
      <c r="I324" s="279"/>
      <c r="J324" s="280">
        <f>ROUND(I324*H324,2)</f>
        <v>0</v>
      </c>
      <c r="K324" s="276" t="s">
        <v>19</v>
      </c>
      <c r="L324" s="281"/>
      <c r="M324" s="282" t="s">
        <v>19</v>
      </c>
      <c r="N324" s="283" t="s">
        <v>40</v>
      </c>
      <c r="O324" s="87"/>
      <c r="P324" s="224">
        <f>O324*H324</f>
        <v>0</v>
      </c>
      <c r="Q324" s="224">
        <v>0</v>
      </c>
      <c r="R324" s="224">
        <f>Q324*H324</f>
        <v>0</v>
      </c>
      <c r="S324" s="224">
        <v>0</v>
      </c>
      <c r="T324" s="225">
        <f>S324*H324</f>
        <v>0</v>
      </c>
      <c r="U324" s="41"/>
      <c r="V324" s="41"/>
      <c r="W324" s="41"/>
      <c r="X324" s="41"/>
      <c r="Y324" s="41"/>
      <c r="Z324" s="41"/>
      <c r="AA324" s="41"/>
      <c r="AB324" s="41"/>
      <c r="AC324" s="41"/>
      <c r="AD324" s="41"/>
      <c r="AE324" s="41"/>
      <c r="AR324" s="226" t="s">
        <v>265</v>
      </c>
      <c r="AT324" s="226" t="s">
        <v>1765</v>
      </c>
      <c r="AU324" s="226" t="s">
        <v>76</v>
      </c>
      <c r="AY324" s="20" t="s">
        <v>193</v>
      </c>
      <c r="BE324" s="227">
        <f>IF(N324="základní",J324,0)</f>
        <v>0</v>
      </c>
      <c r="BF324" s="227">
        <f>IF(N324="snížená",J324,0)</f>
        <v>0</v>
      </c>
      <c r="BG324" s="227">
        <f>IF(N324="zákl. přenesená",J324,0)</f>
        <v>0</v>
      </c>
      <c r="BH324" s="227">
        <f>IF(N324="sníž. přenesená",J324,0)</f>
        <v>0</v>
      </c>
      <c r="BI324" s="227">
        <f>IF(N324="nulová",J324,0)</f>
        <v>0</v>
      </c>
      <c r="BJ324" s="20" t="s">
        <v>76</v>
      </c>
      <c r="BK324" s="227">
        <f>ROUND(I324*H324,2)</f>
        <v>0</v>
      </c>
      <c r="BL324" s="20" t="s">
        <v>200</v>
      </c>
      <c r="BM324" s="226" t="s">
        <v>2607</v>
      </c>
    </row>
    <row r="325" s="2" customFormat="1">
      <c r="A325" s="41"/>
      <c r="B325" s="42"/>
      <c r="C325" s="43"/>
      <c r="D325" s="228" t="s">
        <v>202</v>
      </c>
      <c r="E325" s="43"/>
      <c r="F325" s="229" t="s">
        <v>9253</v>
      </c>
      <c r="G325" s="43"/>
      <c r="H325" s="43"/>
      <c r="I325" s="230"/>
      <c r="J325" s="43"/>
      <c r="K325" s="43"/>
      <c r="L325" s="47"/>
      <c r="M325" s="231"/>
      <c r="N325" s="232"/>
      <c r="O325" s="87"/>
      <c r="P325" s="87"/>
      <c r="Q325" s="87"/>
      <c r="R325" s="87"/>
      <c r="S325" s="87"/>
      <c r="T325" s="88"/>
      <c r="U325" s="41"/>
      <c r="V325" s="41"/>
      <c r="W325" s="41"/>
      <c r="X325" s="41"/>
      <c r="Y325" s="41"/>
      <c r="Z325" s="41"/>
      <c r="AA325" s="41"/>
      <c r="AB325" s="41"/>
      <c r="AC325" s="41"/>
      <c r="AD325" s="41"/>
      <c r="AE325" s="41"/>
      <c r="AT325" s="20" t="s">
        <v>202</v>
      </c>
      <c r="AU325" s="20" t="s">
        <v>76</v>
      </c>
    </row>
    <row r="326" s="2" customFormat="1" ht="16.5" customHeight="1">
      <c r="A326" s="41"/>
      <c r="B326" s="42"/>
      <c r="C326" s="274" t="s">
        <v>765</v>
      </c>
      <c r="D326" s="274" t="s">
        <v>1765</v>
      </c>
      <c r="E326" s="275" t="s">
        <v>9254</v>
      </c>
      <c r="F326" s="276" t="s">
        <v>9255</v>
      </c>
      <c r="G326" s="277" t="s">
        <v>343</v>
      </c>
      <c r="H326" s="278">
        <v>1</v>
      </c>
      <c r="I326" s="279"/>
      <c r="J326" s="280">
        <f>ROUND(I326*H326,2)</f>
        <v>0</v>
      </c>
      <c r="K326" s="276" t="s">
        <v>19</v>
      </c>
      <c r="L326" s="281"/>
      <c r="M326" s="282" t="s">
        <v>19</v>
      </c>
      <c r="N326" s="283" t="s">
        <v>40</v>
      </c>
      <c r="O326" s="87"/>
      <c r="P326" s="224">
        <f>O326*H326</f>
        <v>0</v>
      </c>
      <c r="Q326" s="224">
        <v>0</v>
      </c>
      <c r="R326" s="224">
        <f>Q326*H326</f>
        <v>0</v>
      </c>
      <c r="S326" s="224">
        <v>0</v>
      </c>
      <c r="T326" s="225">
        <f>S326*H326</f>
        <v>0</v>
      </c>
      <c r="U326" s="41"/>
      <c r="V326" s="41"/>
      <c r="W326" s="41"/>
      <c r="X326" s="41"/>
      <c r="Y326" s="41"/>
      <c r="Z326" s="41"/>
      <c r="AA326" s="41"/>
      <c r="AB326" s="41"/>
      <c r="AC326" s="41"/>
      <c r="AD326" s="41"/>
      <c r="AE326" s="41"/>
      <c r="AR326" s="226" t="s">
        <v>265</v>
      </c>
      <c r="AT326" s="226" t="s">
        <v>1765</v>
      </c>
      <c r="AU326" s="226" t="s">
        <v>76</v>
      </c>
      <c r="AY326" s="20" t="s">
        <v>193</v>
      </c>
      <c r="BE326" s="227">
        <f>IF(N326="základní",J326,0)</f>
        <v>0</v>
      </c>
      <c r="BF326" s="227">
        <f>IF(N326="snížená",J326,0)</f>
        <v>0</v>
      </c>
      <c r="BG326" s="227">
        <f>IF(N326="zákl. přenesená",J326,0)</f>
        <v>0</v>
      </c>
      <c r="BH326" s="227">
        <f>IF(N326="sníž. přenesená",J326,0)</f>
        <v>0</v>
      </c>
      <c r="BI326" s="227">
        <f>IF(N326="nulová",J326,0)</f>
        <v>0</v>
      </c>
      <c r="BJ326" s="20" t="s">
        <v>76</v>
      </c>
      <c r="BK326" s="227">
        <f>ROUND(I326*H326,2)</f>
        <v>0</v>
      </c>
      <c r="BL326" s="20" t="s">
        <v>200</v>
      </c>
      <c r="BM326" s="226" t="s">
        <v>2617</v>
      </c>
    </row>
    <row r="327" s="2" customFormat="1">
      <c r="A327" s="41"/>
      <c r="B327" s="42"/>
      <c r="C327" s="43"/>
      <c r="D327" s="228" t="s">
        <v>202</v>
      </c>
      <c r="E327" s="43"/>
      <c r="F327" s="229" t="s">
        <v>9255</v>
      </c>
      <c r="G327" s="43"/>
      <c r="H327" s="43"/>
      <c r="I327" s="230"/>
      <c r="J327" s="43"/>
      <c r="K327" s="43"/>
      <c r="L327" s="47"/>
      <c r="M327" s="231"/>
      <c r="N327" s="232"/>
      <c r="O327" s="87"/>
      <c r="P327" s="87"/>
      <c r="Q327" s="87"/>
      <c r="R327" s="87"/>
      <c r="S327" s="87"/>
      <c r="T327" s="88"/>
      <c r="U327" s="41"/>
      <c r="V327" s="41"/>
      <c r="W327" s="41"/>
      <c r="X327" s="41"/>
      <c r="Y327" s="41"/>
      <c r="Z327" s="41"/>
      <c r="AA327" s="41"/>
      <c r="AB327" s="41"/>
      <c r="AC327" s="41"/>
      <c r="AD327" s="41"/>
      <c r="AE327" s="41"/>
      <c r="AT327" s="20" t="s">
        <v>202</v>
      </c>
      <c r="AU327" s="20" t="s">
        <v>76</v>
      </c>
    </row>
    <row r="328" s="2" customFormat="1" ht="21.75" customHeight="1">
      <c r="A328" s="41"/>
      <c r="B328" s="42"/>
      <c r="C328" s="274" t="s">
        <v>772</v>
      </c>
      <c r="D328" s="274" t="s">
        <v>1765</v>
      </c>
      <c r="E328" s="275" t="s">
        <v>9256</v>
      </c>
      <c r="F328" s="276" t="s">
        <v>9257</v>
      </c>
      <c r="G328" s="277" t="s">
        <v>343</v>
      </c>
      <c r="H328" s="278">
        <v>1</v>
      </c>
      <c r="I328" s="279"/>
      <c r="J328" s="280">
        <f>ROUND(I328*H328,2)</f>
        <v>0</v>
      </c>
      <c r="K328" s="276" t="s">
        <v>19</v>
      </c>
      <c r="L328" s="281"/>
      <c r="M328" s="282" t="s">
        <v>19</v>
      </c>
      <c r="N328" s="283" t="s">
        <v>40</v>
      </c>
      <c r="O328" s="87"/>
      <c r="P328" s="224">
        <f>O328*H328</f>
        <v>0</v>
      </c>
      <c r="Q328" s="224">
        <v>0</v>
      </c>
      <c r="R328" s="224">
        <f>Q328*H328</f>
        <v>0</v>
      </c>
      <c r="S328" s="224">
        <v>0</v>
      </c>
      <c r="T328" s="225">
        <f>S328*H328</f>
        <v>0</v>
      </c>
      <c r="U328" s="41"/>
      <c r="V328" s="41"/>
      <c r="W328" s="41"/>
      <c r="X328" s="41"/>
      <c r="Y328" s="41"/>
      <c r="Z328" s="41"/>
      <c r="AA328" s="41"/>
      <c r="AB328" s="41"/>
      <c r="AC328" s="41"/>
      <c r="AD328" s="41"/>
      <c r="AE328" s="41"/>
      <c r="AR328" s="226" t="s">
        <v>265</v>
      </c>
      <c r="AT328" s="226" t="s">
        <v>1765</v>
      </c>
      <c r="AU328" s="226" t="s">
        <v>76</v>
      </c>
      <c r="AY328" s="20" t="s">
        <v>193</v>
      </c>
      <c r="BE328" s="227">
        <f>IF(N328="základní",J328,0)</f>
        <v>0</v>
      </c>
      <c r="BF328" s="227">
        <f>IF(N328="snížená",J328,0)</f>
        <v>0</v>
      </c>
      <c r="BG328" s="227">
        <f>IF(N328="zákl. přenesená",J328,0)</f>
        <v>0</v>
      </c>
      <c r="BH328" s="227">
        <f>IF(N328="sníž. přenesená",J328,0)</f>
        <v>0</v>
      </c>
      <c r="BI328" s="227">
        <f>IF(N328="nulová",J328,0)</f>
        <v>0</v>
      </c>
      <c r="BJ328" s="20" t="s">
        <v>76</v>
      </c>
      <c r="BK328" s="227">
        <f>ROUND(I328*H328,2)</f>
        <v>0</v>
      </c>
      <c r="BL328" s="20" t="s">
        <v>200</v>
      </c>
      <c r="BM328" s="226" t="s">
        <v>2630</v>
      </c>
    </row>
    <row r="329" s="2" customFormat="1">
      <c r="A329" s="41"/>
      <c r="B329" s="42"/>
      <c r="C329" s="43"/>
      <c r="D329" s="228" t="s">
        <v>202</v>
      </c>
      <c r="E329" s="43"/>
      <c r="F329" s="229" t="s">
        <v>9257</v>
      </c>
      <c r="G329" s="43"/>
      <c r="H329" s="43"/>
      <c r="I329" s="230"/>
      <c r="J329" s="43"/>
      <c r="K329" s="43"/>
      <c r="L329" s="47"/>
      <c r="M329" s="231"/>
      <c r="N329" s="232"/>
      <c r="O329" s="87"/>
      <c r="P329" s="87"/>
      <c r="Q329" s="87"/>
      <c r="R329" s="87"/>
      <c r="S329" s="87"/>
      <c r="T329" s="88"/>
      <c r="U329" s="41"/>
      <c r="V329" s="41"/>
      <c r="W329" s="41"/>
      <c r="X329" s="41"/>
      <c r="Y329" s="41"/>
      <c r="Z329" s="41"/>
      <c r="AA329" s="41"/>
      <c r="AB329" s="41"/>
      <c r="AC329" s="41"/>
      <c r="AD329" s="41"/>
      <c r="AE329" s="41"/>
      <c r="AT329" s="20" t="s">
        <v>202</v>
      </c>
      <c r="AU329" s="20" t="s">
        <v>76</v>
      </c>
    </row>
    <row r="330" s="2" customFormat="1" ht="24.15" customHeight="1">
      <c r="A330" s="41"/>
      <c r="B330" s="42"/>
      <c r="C330" s="274" t="s">
        <v>781</v>
      </c>
      <c r="D330" s="274" t="s">
        <v>1765</v>
      </c>
      <c r="E330" s="275" t="s">
        <v>9258</v>
      </c>
      <c r="F330" s="276" t="s">
        <v>9259</v>
      </c>
      <c r="G330" s="277" t="s">
        <v>343</v>
      </c>
      <c r="H330" s="278">
        <v>1</v>
      </c>
      <c r="I330" s="279"/>
      <c r="J330" s="280">
        <f>ROUND(I330*H330,2)</f>
        <v>0</v>
      </c>
      <c r="K330" s="276" t="s">
        <v>19</v>
      </c>
      <c r="L330" s="281"/>
      <c r="M330" s="282" t="s">
        <v>19</v>
      </c>
      <c r="N330" s="283" t="s">
        <v>40</v>
      </c>
      <c r="O330" s="87"/>
      <c r="P330" s="224">
        <f>O330*H330</f>
        <v>0</v>
      </c>
      <c r="Q330" s="224">
        <v>0</v>
      </c>
      <c r="R330" s="224">
        <f>Q330*H330</f>
        <v>0</v>
      </c>
      <c r="S330" s="224">
        <v>0</v>
      </c>
      <c r="T330" s="225">
        <f>S330*H330</f>
        <v>0</v>
      </c>
      <c r="U330" s="41"/>
      <c r="V330" s="41"/>
      <c r="W330" s="41"/>
      <c r="X330" s="41"/>
      <c r="Y330" s="41"/>
      <c r="Z330" s="41"/>
      <c r="AA330" s="41"/>
      <c r="AB330" s="41"/>
      <c r="AC330" s="41"/>
      <c r="AD330" s="41"/>
      <c r="AE330" s="41"/>
      <c r="AR330" s="226" t="s">
        <v>265</v>
      </c>
      <c r="AT330" s="226" t="s">
        <v>1765</v>
      </c>
      <c r="AU330" s="226" t="s">
        <v>76</v>
      </c>
      <c r="AY330" s="20" t="s">
        <v>193</v>
      </c>
      <c r="BE330" s="227">
        <f>IF(N330="základní",J330,0)</f>
        <v>0</v>
      </c>
      <c r="BF330" s="227">
        <f>IF(N330="snížená",J330,0)</f>
        <v>0</v>
      </c>
      <c r="BG330" s="227">
        <f>IF(N330="zákl. přenesená",J330,0)</f>
        <v>0</v>
      </c>
      <c r="BH330" s="227">
        <f>IF(N330="sníž. přenesená",J330,0)</f>
        <v>0</v>
      </c>
      <c r="BI330" s="227">
        <f>IF(N330="nulová",J330,0)</f>
        <v>0</v>
      </c>
      <c r="BJ330" s="20" t="s">
        <v>76</v>
      </c>
      <c r="BK330" s="227">
        <f>ROUND(I330*H330,2)</f>
        <v>0</v>
      </c>
      <c r="BL330" s="20" t="s">
        <v>200</v>
      </c>
      <c r="BM330" s="226" t="s">
        <v>2642</v>
      </c>
    </row>
    <row r="331" s="2" customFormat="1">
      <c r="A331" s="41"/>
      <c r="B331" s="42"/>
      <c r="C331" s="43"/>
      <c r="D331" s="228" t="s">
        <v>202</v>
      </c>
      <c r="E331" s="43"/>
      <c r="F331" s="229" t="s">
        <v>9259</v>
      </c>
      <c r="G331" s="43"/>
      <c r="H331" s="43"/>
      <c r="I331" s="230"/>
      <c r="J331" s="43"/>
      <c r="K331" s="43"/>
      <c r="L331" s="47"/>
      <c r="M331" s="231"/>
      <c r="N331" s="232"/>
      <c r="O331" s="87"/>
      <c r="P331" s="87"/>
      <c r="Q331" s="87"/>
      <c r="R331" s="87"/>
      <c r="S331" s="87"/>
      <c r="T331" s="88"/>
      <c r="U331" s="41"/>
      <c r="V331" s="41"/>
      <c r="W331" s="41"/>
      <c r="X331" s="41"/>
      <c r="Y331" s="41"/>
      <c r="Z331" s="41"/>
      <c r="AA331" s="41"/>
      <c r="AB331" s="41"/>
      <c r="AC331" s="41"/>
      <c r="AD331" s="41"/>
      <c r="AE331" s="41"/>
      <c r="AT331" s="20" t="s">
        <v>202</v>
      </c>
      <c r="AU331" s="20" t="s">
        <v>76</v>
      </c>
    </row>
    <row r="332" s="2" customFormat="1" ht="16.5" customHeight="1">
      <c r="A332" s="41"/>
      <c r="B332" s="42"/>
      <c r="C332" s="274" t="s">
        <v>790</v>
      </c>
      <c r="D332" s="274" t="s">
        <v>1765</v>
      </c>
      <c r="E332" s="275" t="s">
        <v>9260</v>
      </c>
      <c r="F332" s="276" t="s">
        <v>9261</v>
      </c>
      <c r="G332" s="277" t="s">
        <v>343</v>
      </c>
      <c r="H332" s="278">
        <v>2</v>
      </c>
      <c r="I332" s="279"/>
      <c r="J332" s="280">
        <f>ROUND(I332*H332,2)</f>
        <v>0</v>
      </c>
      <c r="K332" s="276" t="s">
        <v>19</v>
      </c>
      <c r="L332" s="281"/>
      <c r="M332" s="282" t="s">
        <v>19</v>
      </c>
      <c r="N332" s="283" t="s">
        <v>40</v>
      </c>
      <c r="O332" s="87"/>
      <c r="P332" s="224">
        <f>O332*H332</f>
        <v>0</v>
      </c>
      <c r="Q332" s="224">
        <v>0</v>
      </c>
      <c r="R332" s="224">
        <f>Q332*H332</f>
        <v>0</v>
      </c>
      <c r="S332" s="224">
        <v>0</v>
      </c>
      <c r="T332" s="225">
        <f>S332*H332</f>
        <v>0</v>
      </c>
      <c r="U332" s="41"/>
      <c r="V332" s="41"/>
      <c r="W332" s="41"/>
      <c r="X332" s="41"/>
      <c r="Y332" s="41"/>
      <c r="Z332" s="41"/>
      <c r="AA332" s="41"/>
      <c r="AB332" s="41"/>
      <c r="AC332" s="41"/>
      <c r="AD332" s="41"/>
      <c r="AE332" s="41"/>
      <c r="AR332" s="226" t="s">
        <v>265</v>
      </c>
      <c r="AT332" s="226" t="s">
        <v>1765</v>
      </c>
      <c r="AU332" s="226" t="s">
        <v>76</v>
      </c>
      <c r="AY332" s="20" t="s">
        <v>193</v>
      </c>
      <c r="BE332" s="227">
        <f>IF(N332="základní",J332,0)</f>
        <v>0</v>
      </c>
      <c r="BF332" s="227">
        <f>IF(N332="snížená",J332,0)</f>
        <v>0</v>
      </c>
      <c r="BG332" s="227">
        <f>IF(N332="zákl. přenesená",J332,0)</f>
        <v>0</v>
      </c>
      <c r="BH332" s="227">
        <f>IF(N332="sníž. přenesená",J332,0)</f>
        <v>0</v>
      </c>
      <c r="BI332" s="227">
        <f>IF(N332="nulová",J332,0)</f>
        <v>0</v>
      </c>
      <c r="BJ332" s="20" t="s">
        <v>76</v>
      </c>
      <c r="BK332" s="227">
        <f>ROUND(I332*H332,2)</f>
        <v>0</v>
      </c>
      <c r="BL332" s="20" t="s">
        <v>200</v>
      </c>
      <c r="BM332" s="226" t="s">
        <v>2655</v>
      </c>
    </row>
    <row r="333" s="2" customFormat="1">
      <c r="A333" s="41"/>
      <c r="B333" s="42"/>
      <c r="C333" s="43"/>
      <c r="D333" s="228" t="s">
        <v>202</v>
      </c>
      <c r="E333" s="43"/>
      <c r="F333" s="229" t="s">
        <v>9261</v>
      </c>
      <c r="G333" s="43"/>
      <c r="H333" s="43"/>
      <c r="I333" s="230"/>
      <c r="J333" s="43"/>
      <c r="K333" s="43"/>
      <c r="L333" s="47"/>
      <c r="M333" s="231"/>
      <c r="N333" s="232"/>
      <c r="O333" s="87"/>
      <c r="P333" s="87"/>
      <c r="Q333" s="87"/>
      <c r="R333" s="87"/>
      <c r="S333" s="87"/>
      <c r="T333" s="88"/>
      <c r="U333" s="41"/>
      <c r="V333" s="41"/>
      <c r="W333" s="41"/>
      <c r="X333" s="41"/>
      <c r="Y333" s="41"/>
      <c r="Z333" s="41"/>
      <c r="AA333" s="41"/>
      <c r="AB333" s="41"/>
      <c r="AC333" s="41"/>
      <c r="AD333" s="41"/>
      <c r="AE333" s="41"/>
      <c r="AT333" s="20" t="s">
        <v>202</v>
      </c>
      <c r="AU333" s="20" t="s">
        <v>76</v>
      </c>
    </row>
    <row r="334" s="2" customFormat="1" ht="16.5" customHeight="1">
      <c r="A334" s="41"/>
      <c r="B334" s="42"/>
      <c r="C334" s="274" t="s">
        <v>797</v>
      </c>
      <c r="D334" s="274" t="s">
        <v>1765</v>
      </c>
      <c r="E334" s="275" t="s">
        <v>9262</v>
      </c>
      <c r="F334" s="276" t="s">
        <v>9263</v>
      </c>
      <c r="G334" s="277" t="s">
        <v>343</v>
      </c>
      <c r="H334" s="278">
        <v>1</v>
      </c>
      <c r="I334" s="279"/>
      <c r="J334" s="280">
        <f>ROUND(I334*H334,2)</f>
        <v>0</v>
      </c>
      <c r="K334" s="276" t="s">
        <v>19</v>
      </c>
      <c r="L334" s="281"/>
      <c r="M334" s="282" t="s">
        <v>19</v>
      </c>
      <c r="N334" s="283" t="s">
        <v>40</v>
      </c>
      <c r="O334" s="87"/>
      <c r="P334" s="224">
        <f>O334*H334</f>
        <v>0</v>
      </c>
      <c r="Q334" s="224">
        <v>0</v>
      </c>
      <c r="R334" s="224">
        <f>Q334*H334</f>
        <v>0</v>
      </c>
      <c r="S334" s="224">
        <v>0</v>
      </c>
      <c r="T334" s="225">
        <f>S334*H334</f>
        <v>0</v>
      </c>
      <c r="U334" s="41"/>
      <c r="V334" s="41"/>
      <c r="W334" s="41"/>
      <c r="X334" s="41"/>
      <c r="Y334" s="41"/>
      <c r="Z334" s="41"/>
      <c r="AA334" s="41"/>
      <c r="AB334" s="41"/>
      <c r="AC334" s="41"/>
      <c r="AD334" s="41"/>
      <c r="AE334" s="41"/>
      <c r="AR334" s="226" t="s">
        <v>265</v>
      </c>
      <c r="AT334" s="226" t="s">
        <v>1765</v>
      </c>
      <c r="AU334" s="226" t="s">
        <v>76</v>
      </c>
      <c r="AY334" s="20" t="s">
        <v>193</v>
      </c>
      <c r="BE334" s="227">
        <f>IF(N334="základní",J334,0)</f>
        <v>0</v>
      </c>
      <c r="BF334" s="227">
        <f>IF(N334="snížená",J334,0)</f>
        <v>0</v>
      </c>
      <c r="BG334" s="227">
        <f>IF(N334="zákl. přenesená",J334,0)</f>
        <v>0</v>
      </c>
      <c r="BH334" s="227">
        <f>IF(N334="sníž. přenesená",J334,0)</f>
        <v>0</v>
      </c>
      <c r="BI334" s="227">
        <f>IF(N334="nulová",J334,0)</f>
        <v>0</v>
      </c>
      <c r="BJ334" s="20" t="s">
        <v>76</v>
      </c>
      <c r="BK334" s="227">
        <f>ROUND(I334*H334,2)</f>
        <v>0</v>
      </c>
      <c r="BL334" s="20" t="s">
        <v>200</v>
      </c>
      <c r="BM334" s="226" t="s">
        <v>2668</v>
      </c>
    </row>
    <row r="335" s="2" customFormat="1">
      <c r="A335" s="41"/>
      <c r="B335" s="42"/>
      <c r="C335" s="43"/>
      <c r="D335" s="228" t="s">
        <v>202</v>
      </c>
      <c r="E335" s="43"/>
      <c r="F335" s="229" t="s">
        <v>9263</v>
      </c>
      <c r="G335" s="43"/>
      <c r="H335" s="43"/>
      <c r="I335" s="230"/>
      <c r="J335" s="43"/>
      <c r="K335" s="43"/>
      <c r="L335" s="47"/>
      <c r="M335" s="231"/>
      <c r="N335" s="232"/>
      <c r="O335" s="87"/>
      <c r="P335" s="87"/>
      <c r="Q335" s="87"/>
      <c r="R335" s="87"/>
      <c r="S335" s="87"/>
      <c r="T335" s="88"/>
      <c r="U335" s="41"/>
      <c r="V335" s="41"/>
      <c r="W335" s="41"/>
      <c r="X335" s="41"/>
      <c r="Y335" s="41"/>
      <c r="Z335" s="41"/>
      <c r="AA335" s="41"/>
      <c r="AB335" s="41"/>
      <c r="AC335" s="41"/>
      <c r="AD335" s="41"/>
      <c r="AE335" s="41"/>
      <c r="AT335" s="20" t="s">
        <v>202</v>
      </c>
      <c r="AU335" s="20" t="s">
        <v>76</v>
      </c>
    </row>
    <row r="336" s="2" customFormat="1" ht="24.15" customHeight="1">
      <c r="A336" s="41"/>
      <c r="B336" s="42"/>
      <c r="C336" s="274" t="s">
        <v>803</v>
      </c>
      <c r="D336" s="274" t="s">
        <v>1765</v>
      </c>
      <c r="E336" s="275" t="s">
        <v>9264</v>
      </c>
      <c r="F336" s="276" t="s">
        <v>9265</v>
      </c>
      <c r="G336" s="277" t="s">
        <v>343</v>
      </c>
      <c r="H336" s="278">
        <v>1</v>
      </c>
      <c r="I336" s="279"/>
      <c r="J336" s="280">
        <f>ROUND(I336*H336,2)</f>
        <v>0</v>
      </c>
      <c r="K336" s="276" t="s">
        <v>19</v>
      </c>
      <c r="L336" s="281"/>
      <c r="M336" s="282" t="s">
        <v>19</v>
      </c>
      <c r="N336" s="283" t="s">
        <v>40</v>
      </c>
      <c r="O336" s="87"/>
      <c r="P336" s="224">
        <f>O336*H336</f>
        <v>0</v>
      </c>
      <c r="Q336" s="224">
        <v>0</v>
      </c>
      <c r="R336" s="224">
        <f>Q336*H336</f>
        <v>0</v>
      </c>
      <c r="S336" s="224">
        <v>0</v>
      </c>
      <c r="T336" s="225">
        <f>S336*H336</f>
        <v>0</v>
      </c>
      <c r="U336" s="41"/>
      <c r="V336" s="41"/>
      <c r="W336" s="41"/>
      <c r="X336" s="41"/>
      <c r="Y336" s="41"/>
      <c r="Z336" s="41"/>
      <c r="AA336" s="41"/>
      <c r="AB336" s="41"/>
      <c r="AC336" s="41"/>
      <c r="AD336" s="41"/>
      <c r="AE336" s="41"/>
      <c r="AR336" s="226" t="s">
        <v>265</v>
      </c>
      <c r="AT336" s="226" t="s">
        <v>1765</v>
      </c>
      <c r="AU336" s="226" t="s">
        <v>76</v>
      </c>
      <c r="AY336" s="20" t="s">
        <v>193</v>
      </c>
      <c r="BE336" s="227">
        <f>IF(N336="základní",J336,0)</f>
        <v>0</v>
      </c>
      <c r="BF336" s="227">
        <f>IF(N336="snížená",J336,0)</f>
        <v>0</v>
      </c>
      <c r="BG336" s="227">
        <f>IF(N336="zákl. přenesená",J336,0)</f>
        <v>0</v>
      </c>
      <c r="BH336" s="227">
        <f>IF(N336="sníž. přenesená",J336,0)</f>
        <v>0</v>
      </c>
      <c r="BI336" s="227">
        <f>IF(N336="nulová",J336,0)</f>
        <v>0</v>
      </c>
      <c r="BJ336" s="20" t="s">
        <v>76</v>
      </c>
      <c r="BK336" s="227">
        <f>ROUND(I336*H336,2)</f>
        <v>0</v>
      </c>
      <c r="BL336" s="20" t="s">
        <v>200</v>
      </c>
      <c r="BM336" s="226" t="s">
        <v>2688</v>
      </c>
    </row>
    <row r="337" s="2" customFormat="1">
      <c r="A337" s="41"/>
      <c r="B337" s="42"/>
      <c r="C337" s="43"/>
      <c r="D337" s="228" t="s">
        <v>202</v>
      </c>
      <c r="E337" s="43"/>
      <c r="F337" s="229" t="s">
        <v>9265</v>
      </c>
      <c r="G337" s="43"/>
      <c r="H337" s="43"/>
      <c r="I337" s="230"/>
      <c r="J337" s="43"/>
      <c r="K337" s="43"/>
      <c r="L337" s="47"/>
      <c r="M337" s="231"/>
      <c r="N337" s="232"/>
      <c r="O337" s="87"/>
      <c r="P337" s="87"/>
      <c r="Q337" s="87"/>
      <c r="R337" s="87"/>
      <c r="S337" s="87"/>
      <c r="T337" s="88"/>
      <c r="U337" s="41"/>
      <c r="V337" s="41"/>
      <c r="W337" s="41"/>
      <c r="X337" s="41"/>
      <c r="Y337" s="41"/>
      <c r="Z337" s="41"/>
      <c r="AA337" s="41"/>
      <c r="AB337" s="41"/>
      <c r="AC337" s="41"/>
      <c r="AD337" s="41"/>
      <c r="AE337" s="41"/>
      <c r="AT337" s="20" t="s">
        <v>202</v>
      </c>
      <c r="AU337" s="20" t="s">
        <v>76</v>
      </c>
    </row>
    <row r="338" s="12" customFormat="1" ht="25.92" customHeight="1">
      <c r="A338" s="12"/>
      <c r="B338" s="199"/>
      <c r="C338" s="200"/>
      <c r="D338" s="201" t="s">
        <v>68</v>
      </c>
      <c r="E338" s="202" t="s">
        <v>921</v>
      </c>
      <c r="F338" s="202" t="s">
        <v>9001</v>
      </c>
      <c r="G338" s="200"/>
      <c r="H338" s="200"/>
      <c r="I338" s="203"/>
      <c r="J338" s="204">
        <f>BK338</f>
        <v>0</v>
      </c>
      <c r="K338" s="200"/>
      <c r="L338" s="205"/>
      <c r="M338" s="206"/>
      <c r="N338" s="207"/>
      <c r="O338" s="207"/>
      <c r="P338" s="208">
        <f>SUM(P339:P341)</f>
        <v>0</v>
      </c>
      <c r="Q338" s="207"/>
      <c r="R338" s="208">
        <f>SUM(R339:R341)</f>
        <v>0</v>
      </c>
      <c r="S338" s="207"/>
      <c r="T338" s="209">
        <f>SUM(T339:T341)</f>
        <v>0</v>
      </c>
      <c r="U338" s="12"/>
      <c r="V338" s="12"/>
      <c r="W338" s="12"/>
      <c r="X338" s="12"/>
      <c r="Y338" s="12"/>
      <c r="Z338" s="12"/>
      <c r="AA338" s="12"/>
      <c r="AB338" s="12"/>
      <c r="AC338" s="12"/>
      <c r="AD338" s="12"/>
      <c r="AE338" s="12"/>
      <c r="AR338" s="210" t="s">
        <v>76</v>
      </c>
      <c r="AT338" s="211" t="s">
        <v>68</v>
      </c>
      <c r="AU338" s="211" t="s">
        <v>69</v>
      </c>
      <c r="AY338" s="210" t="s">
        <v>193</v>
      </c>
      <c r="BK338" s="212">
        <f>SUM(BK339:BK341)</f>
        <v>0</v>
      </c>
    </row>
    <row r="339" s="2" customFormat="1" ht="16.5" customHeight="1">
      <c r="A339" s="41"/>
      <c r="B339" s="42"/>
      <c r="C339" s="215" t="s">
        <v>810</v>
      </c>
      <c r="D339" s="215" t="s">
        <v>195</v>
      </c>
      <c r="E339" s="216" t="s">
        <v>9002</v>
      </c>
      <c r="F339" s="217" t="s">
        <v>9003</v>
      </c>
      <c r="G339" s="218" t="s">
        <v>248</v>
      </c>
      <c r="H339" s="219">
        <v>307.572</v>
      </c>
      <c r="I339" s="220"/>
      <c r="J339" s="221">
        <f>ROUND(I339*H339,2)</f>
        <v>0</v>
      </c>
      <c r="K339" s="217" t="s">
        <v>19</v>
      </c>
      <c r="L339" s="47"/>
      <c r="M339" s="222" t="s">
        <v>19</v>
      </c>
      <c r="N339" s="223" t="s">
        <v>40</v>
      </c>
      <c r="O339" s="87"/>
      <c r="P339" s="224">
        <f>O339*H339</f>
        <v>0</v>
      </c>
      <c r="Q339" s="224">
        <v>0</v>
      </c>
      <c r="R339" s="224">
        <f>Q339*H339</f>
        <v>0</v>
      </c>
      <c r="S339" s="224">
        <v>0</v>
      </c>
      <c r="T339" s="225">
        <f>S339*H339</f>
        <v>0</v>
      </c>
      <c r="U339" s="41"/>
      <c r="V339" s="41"/>
      <c r="W339" s="41"/>
      <c r="X339" s="41"/>
      <c r="Y339" s="41"/>
      <c r="Z339" s="41"/>
      <c r="AA339" s="41"/>
      <c r="AB339" s="41"/>
      <c r="AC339" s="41"/>
      <c r="AD339" s="41"/>
      <c r="AE339" s="41"/>
      <c r="AR339" s="226" t="s">
        <v>200</v>
      </c>
      <c r="AT339" s="226" t="s">
        <v>195</v>
      </c>
      <c r="AU339" s="226" t="s">
        <v>76</v>
      </c>
      <c r="AY339" s="20" t="s">
        <v>193</v>
      </c>
      <c r="BE339" s="227">
        <f>IF(N339="základní",J339,0)</f>
        <v>0</v>
      </c>
      <c r="BF339" s="227">
        <f>IF(N339="snížená",J339,0)</f>
        <v>0</v>
      </c>
      <c r="BG339" s="227">
        <f>IF(N339="zákl. přenesená",J339,0)</f>
        <v>0</v>
      </c>
      <c r="BH339" s="227">
        <f>IF(N339="sníž. přenesená",J339,0)</f>
        <v>0</v>
      </c>
      <c r="BI339" s="227">
        <f>IF(N339="nulová",J339,0)</f>
        <v>0</v>
      </c>
      <c r="BJ339" s="20" t="s">
        <v>76</v>
      </c>
      <c r="BK339" s="227">
        <f>ROUND(I339*H339,2)</f>
        <v>0</v>
      </c>
      <c r="BL339" s="20" t="s">
        <v>200</v>
      </c>
      <c r="BM339" s="226" t="s">
        <v>4063</v>
      </c>
    </row>
    <row r="340" s="2" customFormat="1">
      <c r="A340" s="41"/>
      <c r="B340" s="42"/>
      <c r="C340" s="43"/>
      <c r="D340" s="228" t="s">
        <v>202</v>
      </c>
      <c r="E340" s="43"/>
      <c r="F340" s="229" t="s">
        <v>9003</v>
      </c>
      <c r="G340" s="43"/>
      <c r="H340" s="43"/>
      <c r="I340" s="230"/>
      <c r="J340" s="43"/>
      <c r="K340" s="43"/>
      <c r="L340" s="47"/>
      <c r="M340" s="231"/>
      <c r="N340" s="232"/>
      <c r="O340" s="87"/>
      <c r="P340" s="87"/>
      <c r="Q340" s="87"/>
      <c r="R340" s="87"/>
      <c r="S340" s="87"/>
      <c r="T340" s="88"/>
      <c r="U340" s="41"/>
      <c r="V340" s="41"/>
      <c r="W340" s="41"/>
      <c r="X340" s="41"/>
      <c r="Y340" s="41"/>
      <c r="Z340" s="41"/>
      <c r="AA340" s="41"/>
      <c r="AB340" s="41"/>
      <c r="AC340" s="41"/>
      <c r="AD340" s="41"/>
      <c r="AE340" s="41"/>
      <c r="AT340" s="20" t="s">
        <v>202</v>
      </c>
      <c r="AU340" s="20" t="s">
        <v>76</v>
      </c>
    </row>
    <row r="341" s="2" customFormat="1">
      <c r="A341" s="41"/>
      <c r="B341" s="42"/>
      <c r="C341" s="43"/>
      <c r="D341" s="228" t="s">
        <v>1221</v>
      </c>
      <c r="E341" s="43"/>
      <c r="F341" s="270" t="s">
        <v>9004</v>
      </c>
      <c r="G341" s="43"/>
      <c r="H341" s="43"/>
      <c r="I341" s="230"/>
      <c r="J341" s="43"/>
      <c r="K341" s="43"/>
      <c r="L341" s="47"/>
      <c r="M341" s="295"/>
      <c r="N341" s="296"/>
      <c r="O341" s="297"/>
      <c r="P341" s="297"/>
      <c r="Q341" s="297"/>
      <c r="R341" s="297"/>
      <c r="S341" s="297"/>
      <c r="T341" s="298"/>
      <c r="U341" s="41"/>
      <c r="V341" s="41"/>
      <c r="W341" s="41"/>
      <c r="X341" s="41"/>
      <c r="Y341" s="41"/>
      <c r="Z341" s="41"/>
      <c r="AA341" s="41"/>
      <c r="AB341" s="41"/>
      <c r="AC341" s="41"/>
      <c r="AD341" s="41"/>
      <c r="AE341" s="41"/>
      <c r="AT341" s="20" t="s">
        <v>1221</v>
      </c>
      <c r="AU341" s="20" t="s">
        <v>76</v>
      </c>
    </row>
    <row r="342" s="2" customFormat="1" ht="6.96" customHeight="1">
      <c r="A342" s="41"/>
      <c r="B342" s="62"/>
      <c r="C342" s="63"/>
      <c r="D342" s="63"/>
      <c r="E342" s="63"/>
      <c r="F342" s="63"/>
      <c r="G342" s="63"/>
      <c r="H342" s="63"/>
      <c r="I342" s="63"/>
      <c r="J342" s="63"/>
      <c r="K342" s="63"/>
      <c r="L342" s="47"/>
      <c r="M342" s="41"/>
      <c r="O342" s="41"/>
      <c r="P342" s="41"/>
      <c r="Q342" s="41"/>
      <c r="R342" s="41"/>
      <c r="S342" s="41"/>
      <c r="T342" s="41"/>
      <c r="U342" s="41"/>
      <c r="V342" s="41"/>
      <c r="W342" s="41"/>
      <c r="X342" s="41"/>
      <c r="Y342" s="41"/>
      <c r="Z342" s="41"/>
      <c r="AA342" s="41"/>
      <c r="AB342" s="41"/>
      <c r="AC342" s="41"/>
      <c r="AD342" s="41"/>
      <c r="AE342" s="41"/>
    </row>
  </sheetData>
  <sheetProtection sheet="1" autoFilter="0" formatColumns="0" formatRows="0" objects="1" scenarios="1" spinCount="100000" saltValue="kP9exA1k/nNcULUiqPk67g1QdYhqZuEd9Li+WNgpOJ/8lOAMi8scQWK5KvNZmJip6g6Vem6AcnFEhk5cQwKcpg==" hashValue="VrLFtnrWx1xatLLxeVWq+fQbBxFrOzq+38+/MFxq3dNEAsuZpLOMkF0t7ldo5JkxgUN2fmNB6TKIC+XjpSQvxg==" algorithmName="SHA-512" password="97FE"/>
  <autoFilter ref="C90:K341"/>
  <mergeCells count="12">
    <mergeCell ref="E7:H7"/>
    <mergeCell ref="E9:H9"/>
    <mergeCell ref="E11:H11"/>
    <mergeCell ref="E20:H20"/>
    <mergeCell ref="E29:H29"/>
    <mergeCell ref="E50:H50"/>
    <mergeCell ref="E52:H52"/>
    <mergeCell ref="E54:H54"/>
    <mergeCell ref="E79:H79"/>
    <mergeCell ref="E81:H81"/>
    <mergeCell ref="E83:H83"/>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20.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142</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9266</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9266</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ROUND(J94,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ROUND((SUM(BE94:BE469)),  2)</f>
        <v>0</v>
      </c>
      <c r="G35" s="41"/>
      <c r="H35" s="41"/>
      <c r="I35" s="160">
        <v>0.20999999999999999</v>
      </c>
      <c r="J35" s="159">
        <f>ROUND(((SUM(BE94:BE469))*I35),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ROUND((SUM(BF94:BF469)),  2)</f>
        <v>0</v>
      </c>
      <c r="G36" s="41"/>
      <c r="H36" s="41"/>
      <c r="I36" s="160">
        <v>0.12</v>
      </c>
      <c r="J36" s="159">
        <f>ROUND(((SUM(BF94:BF469))*I36),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ROUND((SUM(BG94:BG469)),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ROUND((SUM(BH94:BH469)),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ROUND((SUM(BI94:BI469)),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9266</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SO.03, SO.05 - Zpevněné plochy, vegetační úpravy</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J94</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J95</f>
        <v>0</v>
      </c>
      <c r="K64" s="178"/>
      <c r="L64" s="182"/>
      <c r="S64" s="9"/>
      <c r="T64" s="9"/>
      <c r="U64" s="9"/>
      <c r="V64" s="9"/>
      <c r="W64" s="9"/>
      <c r="X64" s="9"/>
      <c r="Y64" s="9"/>
      <c r="Z64" s="9"/>
      <c r="AA64" s="9"/>
      <c r="AB64" s="9"/>
      <c r="AC64" s="9"/>
      <c r="AD64" s="9"/>
      <c r="AE64" s="9"/>
    </row>
    <row r="65" s="10" customFormat="1" ht="19.92" customHeight="1">
      <c r="A65" s="10"/>
      <c r="B65" s="183"/>
      <c r="C65" s="128"/>
      <c r="D65" s="184" t="s">
        <v>162</v>
      </c>
      <c r="E65" s="185"/>
      <c r="F65" s="185"/>
      <c r="G65" s="185"/>
      <c r="H65" s="185"/>
      <c r="I65" s="185"/>
      <c r="J65" s="186">
        <f>J96</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912</v>
      </c>
      <c r="E66" s="185"/>
      <c r="F66" s="185"/>
      <c r="G66" s="185"/>
      <c r="H66" s="185"/>
      <c r="I66" s="185"/>
      <c r="J66" s="186">
        <f>J187</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913</v>
      </c>
      <c r="E67" s="185"/>
      <c r="F67" s="185"/>
      <c r="G67" s="185"/>
      <c r="H67" s="185"/>
      <c r="I67" s="185"/>
      <c r="J67" s="186">
        <f>J211</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1683</v>
      </c>
      <c r="E68" s="185"/>
      <c r="F68" s="185"/>
      <c r="G68" s="185"/>
      <c r="H68" s="185"/>
      <c r="I68" s="185"/>
      <c r="J68" s="186">
        <f>J320</f>
        <v>0</v>
      </c>
      <c r="K68" s="128"/>
      <c r="L68" s="187"/>
      <c r="S68" s="10"/>
      <c r="T68" s="10"/>
      <c r="U68" s="10"/>
      <c r="V68" s="10"/>
      <c r="W68" s="10"/>
      <c r="X68" s="10"/>
      <c r="Y68" s="10"/>
      <c r="Z68" s="10"/>
      <c r="AA68" s="10"/>
      <c r="AB68" s="10"/>
      <c r="AC68" s="10"/>
      <c r="AD68" s="10"/>
      <c r="AE68" s="10"/>
    </row>
    <row r="69" s="10" customFormat="1" ht="19.92" customHeight="1">
      <c r="A69" s="10"/>
      <c r="B69" s="183"/>
      <c r="C69" s="128"/>
      <c r="D69" s="184" t="s">
        <v>164</v>
      </c>
      <c r="E69" s="185"/>
      <c r="F69" s="185"/>
      <c r="G69" s="185"/>
      <c r="H69" s="185"/>
      <c r="I69" s="185"/>
      <c r="J69" s="186">
        <f>J331</f>
        <v>0</v>
      </c>
      <c r="K69" s="128"/>
      <c r="L69" s="187"/>
      <c r="S69" s="10"/>
      <c r="T69" s="10"/>
      <c r="U69" s="10"/>
      <c r="V69" s="10"/>
      <c r="W69" s="10"/>
      <c r="X69" s="10"/>
      <c r="Y69" s="10"/>
      <c r="Z69" s="10"/>
      <c r="AA69" s="10"/>
      <c r="AB69" s="10"/>
      <c r="AC69" s="10"/>
      <c r="AD69" s="10"/>
      <c r="AE69" s="10"/>
    </row>
    <row r="70" s="10" customFormat="1" ht="19.92" customHeight="1">
      <c r="A70" s="10"/>
      <c r="B70" s="183"/>
      <c r="C70" s="128"/>
      <c r="D70" s="184" t="s">
        <v>165</v>
      </c>
      <c r="E70" s="185"/>
      <c r="F70" s="185"/>
      <c r="G70" s="185"/>
      <c r="H70" s="185"/>
      <c r="I70" s="185"/>
      <c r="J70" s="186">
        <f>J375</f>
        <v>0</v>
      </c>
      <c r="K70" s="128"/>
      <c r="L70" s="187"/>
      <c r="S70" s="10"/>
      <c r="T70" s="10"/>
      <c r="U70" s="10"/>
      <c r="V70" s="10"/>
      <c r="W70" s="10"/>
      <c r="X70" s="10"/>
      <c r="Y70" s="10"/>
      <c r="Z70" s="10"/>
      <c r="AA70" s="10"/>
      <c r="AB70" s="10"/>
      <c r="AC70" s="10"/>
      <c r="AD70" s="10"/>
      <c r="AE70" s="10"/>
    </row>
    <row r="71" s="10" customFormat="1" ht="19.92" customHeight="1">
      <c r="A71" s="10"/>
      <c r="B71" s="183"/>
      <c r="C71" s="128"/>
      <c r="D71" s="184" t="s">
        <v>166</v>
      </c>
      <c r="E71" s="185"/>
      <c r="F71" s="185"/>
      <c r="G71" s="185"/>
      <c r="H71" s="185"/>
      <c r="I71" s="185"/>
      <c r="J71" s="186">
        <f>J392</f>
        <v>0</v>
      </c>
      <c r="K71" s="128"/>
      <c r="L71" s="187"/>
      <c r="S71" s="10"/>
      <c r="T71" s="10"/>
      <c r="U71" s="10"/>
      <c r="V71" s="10"/>
      <c r="W71" s="10"/>
      <c r="X71" s="10"/>
      <c r="Y71" s="10"/>
      <c r="Z71" s="10"/>
      <c r="AA71" s="10"/>
      <c r="AB71" s="10"/>
      <c r="AC71" s="10"/>
      <c r="AD71" s="10"/>
      <c r="AE71" s="10"/>
    </row>
    <row r="72" s="9" customFormat="1" ht="24.96" customHeight="1">
      <c r="A72" s="9"/>
      <c r="B72" s="177"/>
      <c r="C72" s="178"/>
      <c r="D72" s="179" t="s">
        <v>9267</v>
      </c>
      <c r="E72" s="180"/>
      <c r="F72" s="180"/>
      <c r="G72" s="180"/>
      <c r="H72" s="180"/>
      <c r="I72" s="180"/>
      <c r="J72" s="181">
        <f>J396</f>
        <v>0</v>
      </c>
      <c r="K72" s="178"/>
      <c r="L72" s="182"/>
      <c r="S72" s="9"/>
      <c r="T72" s="9"/>
      <c r="U72" s="9"/>
      <c r="V72" s="9"/>
      <c r="W72" s="9"/>
      <c r="X72" s="9"/>
      <c r="Y72" s="9"/>
      <c r="Z72" s="9"/>
      <c r="AA72" s="9"/>
      <c r="AB72" s="9"/>
      <c r="AC72" s="9"/>
      <c r="AD72" s="9"/>
      <c r="AE72" s="9"/>
    </row>
    <row r="73" s="2" customFormat="1" ht="21.84"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6.96" customHeight="1">
      <c r="A74" s="41"/>
      <c r="B74" s="62"/>
      <c r="C74" s="63"/>
      <c r="D74" s="63"/>
      <c r="E74" s="63"/>
      <c r="F74" s="63"/>
      <c r="G74" s="63"/>
      <c r="H74" s="63"/>
      <c r="I74" s="63"/>
      <c r="J74" s="63"/>
      <c r="K74" s="63"/>
      <c r="L74" s="147"/>
      <c r="S74" s="41"/>
      <c r="T74" s="41"/>
      <c r="U74" s="41"/>
      <c r="V74" s="41"/>
      <c r="W74" s="41"/>
      <c r="X74" s="41"/>
      <c r="Y74" s="41"/>
      <c r="Z74" s="41"/>
      <c r="AA74" s="41"/>
      <c r="AB74" s="41"/>
      <c r="AC74" s="41"/>
      <c r="AD74" s="41"/>
      <c r="AE74" s="41"/>
    </row>
    <row r="78" s="2" customFormat="1" ht="6.96" customHeight="1">
      <c r="A78" s="41"/>
      <c r="B78" s="64"/>
      <c r="C78" s="65"/>
      <c r="D78" s="65"/>
      <c r="E78" s="65"/>
      <c r="F78" s="65"/>
      <c r="G78" s="65"/>
      <c r="H78" s="65"/>
      <c r="I78" s="65"/>
      <c r="J78" s="65"/>
      <c r="K78" s="65"/>
      <c r="L78" s="147"/>
      <c r="S78" s="41"/>
      <c r="T78" s="41"/>
      <c r="U78" s="41"/>
      <c r="V78" s="41"/>
      <c r="W78" s="41"/>
      <c r="X78" s="41"/>
      <c r="Y78" s="41"/>
      <c r="Z78" s="41"/>
      <c r="AA78" s="41"/>
      <c r="AB78" s="41"/>
      <c r="AC78" s="41"/>
      <c r="AD78" s="41"/>
      <c r="AE78" s="41"/>
    </row>
    <row r="79" s="2" customFormat="1" ht="24.96" customHeight="1">
      <c r="A79" s="41"/>
      <c r="B79" s="42"/>
      <c r="C79" s="26" t="s">
        <v>178</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16</v>
      </c>
      <c r="D81" s="43"/>
      <c r="E81" s="43"/>
      <c r="F81" s="43"/>
      <c r="G81" s="43"/>
      <c r="H81" s="43"/>
      <c r="I81" s="43"/>
      <c r="J81" s="43"/>
      <c r="K81" s="43"/>
      <c r="L81" s="147"/>
      <c r="S81" s="41"/>
      <c r="T81" s="41"/>
      <c r="U81" s="41"/>
      <c r="V81" s="41"/>
      <c r="W81" s="41"/>
      <c r="X81" s="41"/>
      <c r="Y81" s="41"/>
      <c r="Z81" s="41"/>
      <c r="AA81" s="41"/>
      <c r="AB81" s="41"/>
      <c r="AC81" s="41"/>
      <c r="AD81" s="41"/>
      <c r="AE81" s="41"/>
    </row>
    <row r="82" s="2" customFormat="1" ht="16.5" customHeight="1">
      <c r="A82" s="41"/>
      <c r="B82" s="42"/>
      <c r="C82" s="43"/>
      <c r="D82" s="43"/>
      <c r="E82" s="172" t="str">
        <f>E7</f>
        <v>Tělocvična ZŠ TGM Poděbrady</v>
      </c>
      <c r="F82" s="35"/>
      <c r="G82" s="35"/>
      <c r="H82" s="35"/>
      <c r="I82" s="43"/>
      <c r="J82" s="43"/>
      <c r="K82" s="43"/>
      <c r="L82" s="147"/>
      <c r="S82" s="41"/>
      <c r="T82" s="41"/>
      <c r="U82" s="41"/>
      <c r="V82" s="41"/>
      <c r="W82" s="41"/>
      <c r="X82" s="41"/>
      <c r="Y82" s="41"/>
      <c r="Z82" s="41"/>
      <c r="AA82" s="41"/>
      <c r="AB82" s="41"/>
      <c r="AC82" s="41"/>
      <c r="AD82" s="41"/>
      <c r="AE82" s="41"/>
    </row>
    <row r="83" s="1" customFormat="1" ht="12" customHeight="1">
      <c r="B83" s="24"/>
      <c r="C83" s="35" t="s">
        <v>153</v>
      </c>
      <c r="D83" s="25"/>
      <c r="E83" s="25"/>
      <c r="F83" s="25"/>
      <c r="G83" s="25"/>
      <c r="H83" s="25"/>
      <c r="I83" s="25"/>
      <c r="J83" s="25"/>
      <c r="K83" s="25"/>
      <c r="L83" s="23"/>
    </row>
    <row r="84" s="2" customFormat="1" ht="16.5" customHeight="1">
      <c r="A84" s="41"/>
      <c r="B84" s="42"/>
      <c r="C84" s="43"/>
      <c r="D84" s="43"/>
      <c r="E84" s="172" t="s">
        <v>9266</v>
      </c>
      <c r="F84" s="43"/>
      <c r="G84" s="43"/>
      <c r="H84" s="43"/>
      <c r="I84" s="43"/>
      <c r="J84" s="43"/>
      <c r="K84" s="43"/>
      <c r="L84" s="147"/>
      <c r="S84" s="41"/>
      <c r="T84" s="41"/>
      <c r="U84" s="41"/>
      <c r="V84" s="41"/>
      <c r="W84" s="41"/>
      <c r="X84" s="41"/>
      <c r="Y84" s="41"/>
      <c r="Z84" s="41"/>
      <c r="AA84" s="41"/>
      <c r="AB84" s="41"/>
      <c r="AC84" s="41"/>
      <c r="AD84" s="41"/>
      <c r="AE84" s="41"/>
    </row>
    <row r="85" s="2" customFormat="1" ht="12" customHeight="1">
      <c r="A85" s="41"/>
      <c r="B85" s="42"/>
      <c r="C85" s="35" t="s">
        <v>155</v>
      </c>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6.5" customHeight="1">
      <c r="A86" s="41"/>
      <c r="B86" s="42"/>
      <c r="C86" s="43"/>
      <c r="D86" s="43"/>
      <c r="E86" s="72" t="str">
        <f>E11</f>
        <v>SO.03, SO.05 - Zpevněné plochy, vegetační úpravy</v>
      </c>
      <c r="F86" s="43"/>
      <c r="G86" s="43"/>
      <c r="H86" s="43"/>
      <c r="I86" s="43"/>
      <c r="J86" s="43"/>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2" customHeight="1">
      <c r="A88" s="41"/>
      <c r="B88" s="42"/>
      <c r="C88" s="35" t="s">
        <v>21</v>
      </c>
      <c r="D88" s="43"/>
      <c r="E88" s="43"/>
      <c r="F88" s="30" t="str">
        <f>F14</f>
        <v xml:space="preserve"> </v>
      </c>
      <c r="G88" s="43"/>
      <c r="H88" s="43"/>
      <c r="I88" s="35" t="s">
        <v>23</v>
      </c>
      <c r="J88" s="75" t="str">
        <f>IF(J14="","",J14)</f>
        <v>26. 2. 2026</v>
      </c>
      <c r="K88" s="43"/>
      <c r="L88" s="147"/>
      <c r="S88" s="41"/>
      <c r="T88" s="41"/>
      <c r="U88" s="41"/>
      <c r="V88" s="41"/>
      <c r="W88" s="41"/>
      <c r="X88" s="41"/>
      <c r="Y88" s="41"/>
      <c r="Z88" s="41"/>
      <c r="AA88" s="41"/>
      <c r="AB88" s="41"/>
      <c r="AC88" s="41"/>
      <c r="AD88" s="41"/>
      <c r="AE88" s="41"/>
    </row>
    <row r="89" s="2" customFormat="1" ht="6.96" customHeight="1">
      <c r="A89" s="41"/>
      <c r="B89" s="42"/>
      <c r="C89" s="43"/>
      <c r="D89" s="43"/>
      <c r="E89" s="43"/>
      <c r="F89" s="43"/>
      <c r="G89" s="43"/>
      <c r="H89" s="43"/>
      <c r="I89" s="43"/>
      <c r="J89" s="43"/>
      <c r="K89" s="43"/>
      <c r="L89" s="147"/>
      <c r="S89" s="41"/>
      <c r="T89" s="41"/>
      <c r="U89" s="41"/>
      <c r="V89" s="41"/>
      <c r="W89" s="41"/>
      <c r="X89" s="41"/>
      <c r="Y89" s="41"/>
      <c r="Z89" s="41"/>
      <c r="AA89" s="41"/>
      <c r="AB89" s="41"/>
      <c r="AC89" s="41"/>
      <c r="AD89" s="41"/>
      <c r="AE89" s="41"/>
    </row>
    <row r="90" s="2" customFormat="1" ht="15.15" customHeight="1">
      <c r="A90" s="41"/>
      <c r="B90" s="42"/>
      <c r="C90" s="35" t="s">
        <v>25</v>
      </c>
      <c r="D90" s="43"/>
      <c r="E90" s="43"/>
      <c r="F90" s="30" t="str">
        <f>E17</f>
        <v xml:space="preserve"> </v>
      </c>
      <c r="G90" s="43"/>
      <c r="H90" s="43"/>
      <c r="I90" s="35" t="s">
        <v>30</v>
      </c>
      <c r="J90" s="39" t="str">
        <f>E23</f>
        <v xml:space="preserve"> </v>
      </c>
      <c r="K90" s="43"/>
      <c r="L90" s="147"/>
      <c r="S90" s="41"/>
      <c r="T90" s="41"/>
      <c r="U90" s="41"/>
      <c r="V90" s="41"/>
      <c r="W90" s="41"/>
      <c r="X90" s="41"/>
      <c r="Y90" s="41"/>
      <c r="Z90" s="41"/>
      <c r="AA90" s="41"/>
      <c r="AB90" s="41"/>
      <c r="AC90" s="41"/>
      <c r="AD90" s="41"/>
      <c r="AE90" s="41"/>
    </row>
    <row r="91" s="2" customFormat="1" ht="15.15" customHeight="1">
      <c r="A91" s="41"/>
      <c r="B91" s="42"/>
      <c r="C91" s="35" t="s">
        <v>28</v>
      </c>
      <c r="D91" s="43"/>
      <c r="E91" s="43"/>
      <c r="F91" s="30" t="str">
        <f>IF(E20="","",E20)</f>
        <v>Vyplň údaj</v>
      </c>
      <c r="G91" s="43"/>
      <c r="H91" s="43"/>
      <c r="I91" s="35" t="s">
        <v>32</v>
      </c>
      <c r="J91" s="39" t="str">
        <f>E26</f>
        <v xml:space="preserve"> </v>
      </c>
      <c r="K91" s="43"/>
      <c r="L91" s="147"/>
      <c r="S91" s="41"/>
      <c r="T91" s="41"/>
      <c r="U91" s="41"/>
      <c r="V91" s="41"/>
      <c r="W91" s="41"/>
      <c r="X91" s="41"/>
      <c r="Y91" s="41"/>
      <c r="Z91" s="41"/>
      <c r="AA91" s="41"/>
      <c r="AB91" s="41"/>
      <c r="AC91" s="41"/>
      <c r="AD91" s="41"/>
      <c r="AE91" s="41"/>
    </row>
    <row r="92" s="2" customFormat="1" ht="10.32" customHeight="1">
      <c r="A92" s="41"/>
      <c r="B92" s="42"/>
      <c r="C92" s="43"/>
      <c r="D92" s="43"/>
      <c r="E92" s="43"/>
      <c r="F92" s="43"/>
      <c r="G92" s="43"/>
      <c r="H92" s="43"/>
      <c r="I92" s="43"/>
      <c r="J92" s="43"/>
      <c r="K92" s="43"/>
      <c r="L92" s="147"/>
      <c r="S92" s="41"/>
      <c r="T92" s="41"/>
      <c r="U92" s="41"/>
      <c r="V92" s="41"/>
      <c r="W92" s="41"/>
      <c r="X92" s="41"/>
      <c r="Y92" s="41"/>
      <c r="Z92" s="41"/>
      <c r="AA92" s="41"/>
      <c r="AB92" s="41"/>
      <c r="AC92" s="41"/>
      <c r="AD92" s="41"/>
      <c r="AE92" s="41"/>
    </row>
    <row r="93" s="11" customFormat="1" ht="29.28" customHeight="1">
      <c r="A93" s="188"/>
      <c r="B93" s="189"/>
      <c r="C93" s="190" t="s">
        <v>179</v>
      </c>
      <c r="D93" s="191" t="s">
        <v>54</v>
      </c>
      <c r="E93" s="191" t="s">
        <v>50</v>
      </c>
      <c r="F93" s="191" t="s">
        <v>51</v>
      </c>
      <c r="G93" s="191" t="s">
        <v>180</v>
      </c>
      <c r="H93" s="191" t="s">
        <v>181</v>
      </c>
      <c r="I93" s="191" t="s">
        <v>182</v>
      </c>
      <c r="J93" s="191" t="s">
        <v>159</v>
      </c>
      <c r="K93" s="192" t="s">
        <v>183</v>
      </c>
      <c r="L93" s="193"/>
      <c r="M93" s="95" t="s">
        <v>19</v>
      </c>
      <c r="N93" s="96" t="s">
        <v>39</v>
      </c>
      <c r="O93" s="96" t="s">
        <v>184</v>
      </c>
      <c r="P93" s="96" t="s">
        <v>185</v>
      </c>
      <c r="Q93" s="96" t="s">
        <v>186</v>
      </c>
      <c r="R93" s="96" t="s">
        <v>187</v>
      </c>
      <c r="S93" s="96" t="s">
        <v>188</v>
      </c>
      <c r="T93" s="97" t="s">
        <v>189</v>
      </c>
      <c r="U93" s="188"/>
      <c r="V93" s="188"/>
      <c r="W93" s="188"/>
      <c r="X93" s="188"/>
      <c r="Y93" s="188"/>
      <c r="Z93" s="188"/>
      <c r="AA93" s="188"/>
      <c r="AB93" s="188"/>
      <c r="AC93" s="188"/>
      <c r="AD93" s="188"/>
      <c r="AE93" s="188"/>
    </row>
    <row r="94" s="2" customFormat="1" ht="22.8" customHeight="1">
      <c r="A94" s="41"/>
      <c r="B94" s="42"/>
      <c r="C94" s="102" t="s">
        <v>190</v>
      </c>
      <c r="D94" s="43"/>
      <c r="E94" s="43"/>
      <c r="F94" s="43"/>
      <c r="G94" s="43"/>
      <c r="H94" s="43"/>
      <c r="I94" s="43"/>
      <c r="J94" s="194">
        <f>BK94</f>
        <v>0</v>
      </c>
      <c r="K94" s="43"/>
      <c r="L94" s="47"/>
      <c r="M94" s="98"/>
      <c r="N94" s="195"/>
      <c r="O94" s="99"/>
      <c r="P94" s="196">
        <f>P95+P396</f>
        <v>0</v>
      </c>
      <c r="Q94" s="99"/>
      <c r="R94" s="196">
        <f>R95+R396</f>
        <v>1074.7090624799998</v>
      </c>
      <c r="S94" s="99"/>
      <c r="T94" s="197">
        <f>T95+T396</f>
        <v>22.5</v>
      </c>
      <c r="U94" s="41"/>
      <c r="V94" s="41"/>
      <c r="W94" s="41"/>
      <c r="X94" s="41"/>
      <c r="Y94" s="41"/>
      <c r="Z94" s="41"/>
      <c r="AA94" s="41"/>
      <c r="AB94" s="41"/>
      <c r="AC94" s="41"/>
      <c r="AD94" s="41"/>
      <c r="AE94" s="41"/>
      <c r="AT94" s="20" t="s">
        <v>68</v>
      </c>
      <c r="AU94" s="20" t="s">
        <v>160</v>
      </c>
      <c r="BK94" s="198">
        <f>BK95+BK396</f>
        <v>0</v>
      </c>
    </row>
    <row r="95" s="12" customFormat="1" ht="25.92" customHeight="1">
      <c r="A95" s="12"/>
      <c r="B95" s="199"/>
      <c r="C95" s="200"/>
      <c r="D95" s="201" t="s">
        <v>68</v>
      </c>
      <c r="E95" s="202" t="s">
        <v>191</v>
      </c>
      <c r="F95" s="202" t="s">
        <v>192</v>
      </c>
      <c r="G95" s="200"/>
      <c r="H95" s="200"/>
      <c r="I95" s="203"/>
      <c r="J95" s="204">
        <f>BK95</f>
        <v>0</v>
      </c>
      <c r="K95" s="200"/>
      <c r="L95" s="205"/>
      <c r="M95" s="206"/>
      <c r="N95" s="207"/>
      <c r="O95" s="207"/>
      <c r="P95" s="208">
        <f>P96+P187+P211+P320+P331+P375+P392</f>
        <v>0</v>
      </c>
      <c r="Q95" s="207"/>
      <c r="R95" s="208">
        <f>R96+R187+R211+R320+R331+R375+R392</f>
        <v>1074.7086624799999</v>
      </c>
      <c r="S95" s="207"/>
      <c r="T95" s="209">
        <f>T96+T187+T211+T320+T331+T375+T392</f>
        <v>22.5</v>
      </c>
      <c r="U95" s="12"/>
      <c r="V95" s="12"/>
      <c r="W95" s="12"/>
      <c r="X95" s="12"/>
      <c r="Y95" s="12"/>
      <c r="Z95" s="12"/>
      <c r="AA95" s="12"/>
      <c r="AB95" s="12"/>
      <c r="AC95" s="12"/>
      <c r="AD95" s="12"/>
      <c r="AE95" s="12"/>
      <c r="AR95" s="210" t="s">
        <v>76</v>
      </c>
      <c r="AT95" s="211" t="s">
        <v>68</v>
      </c>
      <c r="AU95" s="211" t="s">
        <v>69</v>
      </c>
      <c r="AY95" s="210" t="s">
        <v>193</v>
      </c>
      <c r="BK95" s="212">
        <f>BK96+BK187+BK211+BK320+BK331+BK375+BK392</f>
        <v>0</v>
      </c>
    </row>
    <row r="96" s="12" customFormat="1" ht="22.8" customHeight="1">
      <c r="A96" s="12"/>
      <c r="B96" s="199"/>
      <c r="C96" s="200"/>
      <c r="D96" s="201" t="s">
        <v>68</v>
      </c>
      <c r="E96" s="213" t="s">
        <v>76</v>
      </c>
      <c r="F96" s="213" t="s">
        <v>194</v>
      </c>
      <c r="G96" s="200"/>
      <c r="H96" s="200"/>
      <c r="I96" s="203"/>
      <c r="J96" s="214">
        <f>BK96</f>
        <v>0</v>
      </c>
      <c r="K96" s="200"/>
      <c r="L96" s="205"/>
      <c r="M96" s="206"/>
      <c r="N96" s="207"/>
      <c r="O96" s="207"/>
      <c r="P96" s="208">
        <f>SUM(P97:P186)</f>
        <v>0</v>
      </c>
      <c r="Q96" s="207"/>
      <c r="R96" s="208">
        <f>SUM(R97:R186)</f>
        <v>18.151814999999999</v>
      </c>
      <c r="S96" s="207"/>
      <c r="T96" s="209">
        <f>SUM(T97:T186)</f>
        <v>22.5</v>
      </c>
      <c r="U96" s="12"/>
      <c r="V96" s="12"/>
      <c r="W96" s="12"/>
      <c r="X96" s="12"/>
      <c r="Y96" s="12"/>
      <c r="Z96" s="12"/>
      <c r="AA96" s="12"/>
      <c r="AB96" s="12"/>
      <c r="AC96" s="12"/>
      <c r="AD96" s="12"/>
      <c r="AE96" s="12"/>
      <c r="AR96" s="210" t="s">
        <v>76</v>
      </c>
      <c r="AT96" s="211" t="s">
        <v>68</v>
      </c>
      <c r="AU96" s="211" t="s">
        <v>76</v>
      </c>
      <c r="AY96" s="210" t="s">
        <v>193</v>
      </c>
      <c r="BK96" s="212">
        <f>SUM(BK97:BK186)</f>
        <v>0</v>
      </c>
    </row>
    <row r="97" s="2" customFormat="1" ht="16.5" customHeight="1">
      <c r="A97" s="41"/>
      <c r="B97" s="42"/>
      <c r="C97" s="215" t="s">
        <v>76</v>
      </c>
      <c r="D97" s="215" t="s">
        <v>195</v>
      </c>
      <c r="E97" s="216" t="s">
        <v>9268</v>
      </c>
      <c r="F97" s="217" t="s">
        <v>9269</v>
      </c>
      <c r="G97" s="218" t="s">
        <v>258</v>
      </c>
      <c r="H97" s="219">
        <v>5</v>
      </c>
      <c r="I97" s="220"/>
      <c r="J97" s="221">
        <f>ROUND(I97*H97,2)</f>
        <v>0</v>
      </c>
      <c r="K97" s="217" t="s">
        <v>199</v>
      </c>
      <c r="L97" s="47"/>
      <c r="M97" s="222" t="s">
        <v>19</v>
      </c>
      <c r="N97" s="223" t="s">
        <v>40</v>
      </c>
      <c r="O97" s="87"/>
      <c r="P97" s="224">
        <f>O97*H97</f>
        <v>0</v>
      </c>
      <c r="Q97" s="224">
        <v>0</v>
      </c>
      <c r="R97" s="224">
        <f>Q97*H97</f>
        <v>0</v>
      </c>
      <c r="S97" s="224">
        <v>0.26000000000000001</v>
      </c>
      <c r="T97" s="225">
        <f>S97*H97</f>
        <v>1.3</v>
      </c>
      <c r="U97" s="41"/>
      <c r="V97" s="41"/>
      <c r="W97" s="41"/>
      <c r="X97" s="41"/>
      <c r="Y97" s="41"/>
      <c r="Z97" s="41"/>
      <c r="AA97" s="41"/>
      <c r="AB97" s="41"/>
      <c r="AC97" s="41"/>
      <c r="AD97" s="41"/>
      <c r="AE97" s="41"/>
      <c r="AR97" s="226" t="s">
        <v>200</v>
      </c>
      <c r="AT97" s="226" t="s">
        <v>195</v>
      </c>
      <c r="AU97" s="226" t="s">
        <v>78</v>
      </c>
      <c r="AY97" s="20" t="s">
        <v>193</v>
      </c>
      <c r="BE97" s="227">
        <f>IF(N97="základní",J97,0)</f>
        <v>0</v>
      </c>
      <c r="BF97" s="227">
        <f>IF(N97="snížená",J97,0)</f>
        <v>0</v>
      </c>
      <c r="BG97" s="227">
        <f>IF(N97="zákl. přenesená",J97,0)</f>
        <v>0</v>
      </c>
      <c r="BH97" s="227">
        <f>IF(N97="sníž. přenesená",J97,0)</f>
        <v>0</v>
      </c>
      <c r="BI97" s="227">
        <f>IF(N97="nulová",J97,0)</f>
        <v>0</v>
      </c>
      <c r="BJ97" s="20" t="s">
        <v>76</v>
      </c>
      <c r="BK97" s="227">
        <f>ROUND(I97*H97,2)</f>
        <v>0</v>
      </c>
      <c r="BL97" s="20" t="s">
        <v>200</v>
      </c>
      <c r="BM97" s="226" t="s">
        <v>9270</v>
      </c>
    </row>
    <row r="98" s="2" customFormat="1">
      <c r="A98" s="41"/>
      <c r="B98" s="42"/>
      <c r="C98" s="43"/>
      <c r="D98" s="228" t="s">
        <v>202</v>
      </c>
      <c r="E98" s="43"/>
      <c r="F98" s="229" t="s">
        <v>9271</v>
      </c>
      <c r="G98" s="43"/>
      <c r="H98" s="43"/>
      <c r="I98" s="230"/>
      <c r="J98" s="43"/>
      <c r="K98" s="43"/>
      <c r="L98" s="47"/>
      <c r="M98" s="231"/>
      <c r="N98" s="232"/>
      <c r="O98" s="87"/>
      <c r="P98" s="87"/>
      <c r="Q98" s="87"/>
      <c r="R98" s="87"/>
      <c r="S98" s="87"/>
      <c r="T98" s="88"/>
      <c r="U98" s="41"/>
      <c r="V98" s="41"/>
      <c r="W98" s="41"/>
      <c r="X98" s="41"/>
      <c r="Y98" s="41"/>
      <c r="Z98" s="41"/>
      <c r="AA98" s="41"/>
      <c r="AB98" s="41"/>
      <c r="AC98" s="41"/>
      <c r="AD98" s="41"/>
      <c r="AE98" s="41"/>
      <c r="AT98" s="20" t="s">
        <v>202</v>
      </c>
      <c r="AU98" s="20" t="s">
        <v>78</v>
      </c>
    </row>
    <row r="99" s="2" customFormat="1">
      <c r="A99" s="41"/>
      <c r="B99" s="42"/>
      <c r="C99" s="43"/>
      <c r="D99" s="233" t="s">
        <v>204</v>
      </c>
      <c r="E99" s="43"/>
      <c r="F99" s="234" t="s">
        <v>9272</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204</v>
      </c>
      <c r="AU99" s="20" t="s">
        <v>78</v>
      </c>
    </row>
    <row r="100" s="13" customFormat="1">
      <c r="A100" s="13"/>
      <c r="B100" s="235"/>
      <c r="C100" s="236"/>
      <c r="D100" s="228" t="s">
        <v>206</v>
      </c>
      <c r="E100" s="237" t="s">
        <v>19</v>
      </c>
      <c r="F100" s="238" t="s">
        <v>279</v>
      </c>
      <c r="G100" s="236"/>
      <c r="H100" s="237" t="s">
        <v>19</v>
      </c>
      <c r="I100" s="239"/>
      <c r="J100" s="236"/>
      <c r="K100" s="236"/>
      <c r="L100" s="240"/>
      <c r="M100" s="241"/>
      <c r="N100" s="242"/>
      <c r="O100" s="242"/>
      <c r="P100" s="242"/>
      <c r="Q100" s="242"/>
      <c r="R100" s="242"/>
      <c r="S100" s="242"/>
      <c r="T100" s="243"/>
      <c r="U100" s="13"/>
      <c r="V100" s="13"/>
      <c r="W100" s="13"/>
      <c r="X100" s="13"/>
      <c r="Y100" s="13"/>
      <c r="Z100" s="13"/>
      <c r="AA100" s="13"/>
      <c r="AB100" s="13"/>
      <c r="AC100" s="13"/>
      <c r="AD100" s="13"/>
      <c r="AE100" s="13"/>
      <c r="AT100" s="244" t="s">
        <v>206</v>
      </c>
      <c r="AU100" s="244" t="s">
        <v>78</v>
      </c>
      <c r="AV100" s="13" t="s">
        <v>76</v>
      </c>
      <c r="AW100" s="13" t="s">
        <v>31</v>
      </c>
      <c r="AX100" s="13" t="s">
        <v>69</v>
      </c>
      <c r="AY100" s="244" t="s">
        <v>193</v>
      </c>
    </row>
    <row r="101" s="13" customFormat="1">
      <c r="A101" s="13"/>
      <c r="B101" s="235"/>
      <c r="C101" s="236"/>
      <c r="D101" s="228" t="s">
        <v>206</v>
      </c>
      <c r="E101" s="237" t="s">
        <v>19</v>
      </c>
      <c r="F101" s="238" t="s">
        <v>9273</v>
      </c>
      <c r="G101" s="236"/>
      <c r="H101" s="237" t="s">
        <v>19</v>
      </c>
      <c r="I101" s="239"/>
      <c r="J101" s="236"/>
      <c r="K101" s="236"/>
      <c r="L101" s="240"/>
      <c r="M101" s="241"/>
      <c r="N101" s="242"/>
      <c r="O101" s="242"/>
      <c r="P101" s="242"/>
      <c r="Q101" s="242"/>
      <c r="R101" s="242"/>
      <c r="S101" s="242"/>
      <c r="T101" s="243"/>
      <c r="U101" s="13"/>
      <c r="V101" s="13"/>
      <c r="W101" s="13"/>
      <c r="X101" s="13"/>
      <c r="Y101" s="13"/>
      <c r="Z101" s="13"/>
      <c r="AA101" s="13"/>
      <c r="AB101" s="13"/>
      <c r="AC101" s="13"/>
      <c r="AD101" s="13"/>
      <c r="AE101" s="13"/>
      <c r="AT101" s="244" t="s">
        <v>206</v>
      </c>
      <c r="AU101" s="244" t="s">
        <v>78</v>
      </c>
      <c r="AV101" s="13" t="s">
        <v>76</v>
      </c>
      <c r="AW101" s="13" t="s">
        <v>31</v>
      </c>
      <c r="AX101" s="13" t="s">
        <v>69</v>
      </c>
      <c r="AY101" s="244" t="s">
        <v>193</v>
      </c>
    </row>
    <row r="102" s="14" customFormat="1">
      <c r="A102" s="14"/>
      <c r="B102" s="245"/>
      <c r="C102" s="246"/>
      <c r="D102" s="228" t="s">
        <v>206</v>
      </c>
      <c r="E102" s="247" t="s">
        <v>19</v>
      </c>
      <c r="F102" s="248" t="s">
        <v>245</v>
      </c>
      <c r="G102" s="246"/>
      <c r="H102" s="249">
        <v>5</v>
      </c>
      <c r="I102" s="250"/>
      <c r="J102" s="246"/>
      <c r="K102" s="246"/>
      <c r="L102" s="251"/>
      <c r="M102" s="252"/>
      <c r="N102" s="253"/>
      <c r="O102" s="253"/>
      <c r="P102" s="253"/>
      <c r="Q102" s="253"/>
      <c r="R102" s="253"/>
      <c r="S102" s="253"/>
      <c r="T102" s="254"/>
      <c r="U102" s="14"/>
      <c r="V102" s="14"/>
      <c r="W102" s="14"/>
      <c r="X102" s="14"/>
      <c r="Y102" s="14"/>
      <c r="Z102" s="14"/>
      <c r="AA102" s="14"/>
      <c r="AB102" s="14"/>
      <c r="AC102" s="14"/>
      <c r="AD102" s="14"/>
      <c r="AE102" s="14"/>
      <c r="AT102" s="255" t="s">
        <v>206</v>
      </c>
      <c r="AU102" s="255" t="s">
        <v>78</v>
      </c>
      <c r="AV102" s="14" t="s">
        <v>78</v>
      </c>
      <c r="AW102" s="14" t="s">
        <v>31</v>
      </c>
      <c r="AX102" s="14" t="s">
        <v>76</v>
      </c>
      <c r="AY102" s="255" t="s">
        <v>193</v>
      </c>
    </row>
    <row r="103" s="2" customFormat="1" ht="16.5" customHeight="1">
      <c r="A103" s="41"/>
      <c r="B103" s="42"/>
      <c r="C103" s="215" t="s">
        <v>78</v>
      </c>
      <c r="D103" s="215" t="s">
        <v>195</v>
      </c>
      <c r="E103" s="216" t="s">
        <v>9274</v>
      </c>
      <c r="F103" s="217" t="s">
        <v>9275</v>
      </c>
      <c r="G103" s="218" t="s">
        <v>258</v>
      </c>
      <c r="H103" s="219">
        <v>14</v>
      </c>
      <c r="I103" s="220"/>
      <c r="J103" s="221">
        <f>ROUND(I103*H103,2)</f>
        <v>0</v>
      </c>
      <c r="K103" s="217" t="s">
        <v>199</v>
      </c>
      <c r="L103" s="47"/>
      <c r="M103" s="222" t="s">
        <v>19</v>
      </c>
      <c r="N103" s="223" t="s">
        <v>40</v>
      </c>
      <c r="O103" s="87"/>
      <c r="P103" s="224">
        <f>O103*H103</f>
        <v>0</v>
      </c>
      <c r="Q103" s="224">
        <v>0</v>
      </c>
      <c r="R103" s="224">
        <f>Q103*H103</f>
        <v>0</v>
      </c>
      <c r="S103" s="224">
        <v>0.32000000000000001</v>
      </c>
      <c r="T103" s="225">
        <f>S103*H103</f>
        <v>4.4800000000000004</v>
      </c>
      <c r="U103" s="41"/>
      <c r="V103" s="41"/>
      <c r="W103" s="41"/>
      <c r="X103" s="41"/>
      <c r="Y103" s="41"/>
      <c r="Z103" s="41"/>
      <c r="AA103" s="41"/>
      <c r="AB103" s="41"/>
      <c r="AC103" s="41"/>
      <c r="AD103" s="41"/>
      <c r="AE103" s="41"/>
      <c r="AR103" s="226" t="s">
        <v>200</v>
      </c>
      <c r="AT103" s="226" t="s">
        <v>195</v>
      </c>
      <c r="AU103" s="226" t="s">
        <v>78</v>
      </c>
      <c r="AY103" s="20" t="s">
        <v>193</v>
      </c>
      <c r="BE103" s="227">
        <f>IF(N103="základní",J103,0)</f>
        <v>0</v>
      </c>
      <c r="BF103" s="227">
        <f>IF(N103="snížená",J103,0)</f>
        <v>0</v>
      </c>
      <c r="BG103" s="227">
        <f>IF(N103="zákl. přenesená",J103,0)</f>
        <v>0</v>
      </c>
      <c r="BH103" s="227">
        <f>IF(N103="sníž. přenesená",J103,0)</f>
        <v>0</v>
      </c>
      <c r="BI103" s="227">
        <f>IF(N103="nulová",J103,0)</f>
        <v>0</v>
      </c>
      <c r="BJ103" s="20" t="s">
        <v>76</v>
      </c>
      <c r="BK103" s="227">
        <f>ROUND(I103*H103,2)</f>
        <v>0</v>
      </c>
      <c r="BL103" s="20" t="s">
        <v>200</v>
      </c>
      <c r="BM103" s="226" t="s">
        <v>9276</v>
      </c>
    </row>
    <row r="104" s="2" customFormat="1">
      <c r="A104" s="41"/>
      <c r="B104" s="42"/>
      <c r="C104" s="43"/>
      <c r="D104" s="228" t="s">
        <v>202</v>
      </c>
      <c r="E104" s="43"/>
      <c r="F104" s="229" t="s">
        <v>9277</v>
      </c>
      <c r="G104" s="43"/>
      <c r="H104" s="43"/>
      <c r="I104" s="230"/>
      <c r="J104" s="43"/>
      <c r="K104" s="43"/>
      <c r="L104" s="47"/>
      <c r="M104" s="231"/>
      <c r="N104" s="232"/>
      <c r="O104" s="87"/>
      <c r="P104" s="87"/>
      <c r="Q104" s="87"/>
      <c r="R104" s="87"/>
      <c r="S104" s="87"/>
      <c r="T104" s="88"/>
      <c r="U104" s="41"/>
      <c r="V104" s="41"/>
      <c r="W104" s="41"/>
      <c r="X104" s="41"/>
      <c r="Y104" s="41"/>
      <c r="Z104" s="41"/>
      <c r="AA104" s="41"/>
      <c r="AB104" s="41"/>
      <c r="AC104" s="41"/>
      <c r="AD104" s="41"/>
      <c r="AE104" s="41"/>
      <c r="AT104" s="20" t="s">
        <v>202</v>
      </c>
      <c r="AU104" s="20" t="s">
        <v>78</v>
      </c>
    </row>
    <row r="105" s="2" customFormat="1">
      <c r="A105" s="41"/>
      <c r="B105" s="42"/>
      <c r="C105" s="43"/>
      <c r="D105" s="233" t="s">
        <v>204</v>
      </c>
      <c r="E105" s="43"/>
      <c r="F105" s="234" t="s">
        <v>9278</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204</v>
      </c>
      <c r="AU105" s="20" t="s">
        <v>78</v>
      </c>
    </row>
    <row r="106" s="13" customFormat="1">
      <c r="A106" s="13"/>
      <c r="B106" s="235"/>
      <c r="C106" s="236"/>
      <c r="D106" s="228" t="s">
        <v>206</v>
      </c>
      <c r="E106" s="237" t="s">
        <v>19</v>
      </c>
      <c r="F106" s="238" t="s">
        <v>279</v>
      </c>
      <c r="G106" s="236"/>
      <c r="H106" s="237" t="s">
        <v>19</v>
      </c>
      <c r="I106" s="239"/>
      <c r="J106" s="236"/>
      <c r="K106" s="236"/>
      <c r="L106" s="240"/>
      <c r="M106" s="241"/>
      <c r="N106" s="242"/>
      <c r="O106" s="242"/>
      <c r="P106" s="242"/>
      <c r="Q106" s="242"/>
      <c r="R106" s="242"/>
      <c r="S106" s="242"/>
      <c r="T106" s="243"/>
      <c r="U106" s="13"/>
      <c r="V106" s="13"/>
      <c r="W106" s="13"/>
      <c r="X106" s="13"/>
      <c r="Y106" s="13"/>
      <c r="Z106" s="13"/>
      <c r="AA106" s="13"/>
      <c r="AB106" s="13"/>
      <c r="AC106" s="13"/>
      <c r="AD106" s="13"/>
      <c r="AE106" s="13"/>
      <c r="AT106" s="244" t="s">
        <v>206</v>
      </c>
      <c r="AU106" s="244" t="s">
        <v>78</v>
      </c>
      <c r="AV106" s="13" t="s">
        <v>76</v>
      </c>
      <c r="AW106" s="13" t="s">
        <v>31</v>
      </c>
      <c r="AX106" s="13" t="s">
        <v>69</v>
      </c>
      <c r="AY106" s="244" t="s">
        <v>193</v>
      </c>
    </row>
    <row r="107" s="13" customFormat="1">
      <c r="A107" s="13"/>
      <c r="B107" s="235"/>
      <c r="C107" s="236"/>
      <c r="D107" s="228" t="s">
        <v>206</v>
      </c>
      <c r="E107" s="237" t="s">
        <v>19</v>
      </c>
      <c r="F107" s="238" t="s">
        <v>9279</v>
      </c>
      <c r="G107" s="236"/>
      <c r="H107" s="237" t="s">
        <v>19</v>
      </c>
      <c r="I107" s="239"/>
      <c r="J107" s="236"/>
      <c r="K107" s="236"/>
      <c r="L107" s="240"/>
      <c r="M107" s="241"/>
      <c r="N107" s="242"/>
      <c r="O107" s="242"/>
      <c r="P107" s="242"/>
      <c r="Q107" s="242"/>
      <c r="R107" s="242"/>
      <c r="S107" s="242"/>
      <c r="T107" s="243"/>
      <c r="U107" s="13"/>
      <c r="V107" s="13"/>
      <c r="W107" s="13"/>
      <c r="X107" s="13"/>
      <c r="Y107" s="13"/>
      <c r="Z107" s="13"/>
      <c r="AA107" s="13"/>
      <c r="AB107" s="13"/>
      <c r="AC107" s="13"/>
      <c r="AD107" s="13"/>
      <c r="AE107" s="13"/>
      <c r="AT107" s="244" t="s">
        <v>206</v>
      </c>
      <c r="AU107" s="244" t="s">
        <v>78</v>
      </c>
      <c r="AV107" s="13" t="s">
        <v>76</v>
      </c>
      <c r="AW107" s="13" t="s">
        <v>31</v>
      </c>
      <c r="AX107" s="13" t="s">
        <v>69</v>
      </c>
      <c r="AY107" s="244" t="s">
        <v>193</v>
      </c>
    </row>
    <row r="108" s="14" customFormat="1">
      <c r="A108" s="14"/>
      <c r="B108" s="245"/>
      <c r="C108" s="246"/>
      <c r="D108" s="228" t="s">
        <v>206</v>
      </c>
      <c r="E108" s="247" t="s">
        <v>19</v>
      </c>
      <c r="F108" s="248" t="s">
        <v>307</v>
      </c>
      <c r="G108" s="246"/>
      <c r="H108" s="249">
        <v>14</v>
      </c>
      <c r="I108" s="250"/>
      <c r="J108" s="246"/>
      <c r="K108" s="246"/>
      <c r="L108" s="251"/>
      <c r="M108" s="252"/>
      <c r="N108" s="253"/>
      <c r="O108" s="253"/>
      <c r="P108" s="253"/>
      <c r="Q108" s="253"/>
      <c r="R108" s="253"/>
      <c r="S108" s="253"/>
      <c r="T108" s="254"/>
      <c r="U108" s="14"/>
      <c r="V108" s="14"/>
      <c r="W108" s="14"/>
      <c r="X108" s="14"/>
      <c r="Y108" s="14"/>
      <c r="Z108" s="14"/>
      <c r="AA108" s="14"/>
      <c r="AB108" s="14"/>
      <c r="AC108" s="14"/>
      <c r="AD108" s="14"/>
      <c r="AE108" s="14"/>
      <c r="AT108" s="255" t="s">
        <v>206</v>
      </c>
      <c r="AU108" s="255" t="s">
        <v>78</v>
      </c>
      <c r="AV108" s="14" t="s">
        <v>78</v>
      </c>
      <c r="AW108" s="14" t="s">
        <v>31</v>
      </c>
      <c r="AX108" s="14" t="s">
        <v>76</v>
      </c>
      <c r="AY108" s="255" t="s">
        <v>193</v>
      </c>
    </row>
    <row r="109" s="2" customFormat="1" ht="16.5" customHeight="1">
      <c r="A109" s="41"/>
      <c r="B109" s="42"/>
      <c r="C109" s="215" t="s">
        <v>219</v>
      </c>
      <c r="D109" s="215" t="s">
        <v>195</v>
      </c>
      <c r="E109" s="216" t="s">
        <v>957</v>
      </c>
      <c r="F109" s="217" t="s">
        <v>958</v>
      </c>
      <c r="G109" s="218" t="s">
        <v>258</v>
      </c>
      <c r="H109" s="219">
        <v>38</v>
      </c>
      <c r="I109" s="220"/>
      <c r="J109" s="221">
        <f>ROUND(I109*H109,2)</f>
        <v>0</v>
      </c>
      <c r="K109" s="217" t="s">
        <v>199</v>
      </c>
      <c r="L109" s="47"/>
      <c r="M109" s="222" t="s">
        <v>19</v>
      </c>
      <c r="N109" s="223" t="s">
        <v>40</v>
      </c>
      <c r="O109" s="87"/>
      <c r="P109" s="224">
        <f>O109*H109</f>
        <v>0</v>
      </c>
      <c r="Q109" s="224">
        <v>0</v>
      </c>
      <c r="R109" s="224">
        <f>Q109*H109</f>
        <v>0</v>
      </c>
      <c r="S109" s="224">
        <v>0.44</v>
      </c>
      <c r="T109" s="225">
        <f>S109*H109</f>
        <v>16.719999999999999</v>
      </c>
      <c r="U109" s="41"/>
      <c r="V109" s="41"/>
      <c r="W109" s="41"/>
      <c r="X109" s="41"/>
      <c r="Y109" s="41"/>
      <c r="Z109" s="41"/>
      <c r="AA109" s="41"/>
      <c r="AB109" s="41"/>
      <c r="AC109" s="41"/>
      <c r="AD109" s="41"/>
      <c r="AE109" s="41"/>
      <c r="AR109" s="226" t="s">
        <v>200</v>
      </c>
      <c r="AT109" s="226" t="s">
        <v>195</v>
      </c>
      <c r="AU109" s="226" t="s">
        <v>78</v>
      </c>
      <c r="AY109" s="20" t="s">
        <v>193</v>
      </c>
      <c r="BE109" s="227">
        <f>IF(N109="základní",J109,0)</f>
        <v>0</v>
      </c>
      <c r="BF109" s="227">
        <f>IF(N109="snížená",J109,0)</f>
        <v>0</v>
      </c>
      <c r="BG109" s="227">
        <f>IF(N109="zákl. přenesená",J109,0)</f>
        <v>0</v>
      </c>
      <c r="BH109" s="227">
        <f>IF(N109="sníž. přenesená",J109,0)</f>
        <v>0</v>
      </c>
      <c r="BI109" s="227">
        <f>IF(N109="nulová",J109,0)</f>
        <v>0</v>
      </c>
      <c r="BJ109" s="20" t="s">
        <v>76</v>
      </c>
      <c r="BK109" s="227">
        <f>ROUND(I109*H109,2)</f>
        <v>0</v>
      </c>
      <c r="BL109" s="20" t="s">
        <v>200</v>
      </c>
      <c r="BM109" s="226" t="s">
        <v>9280</v>
      </c>
    </row>
    <row r="110" s="2" customFormat="1">
      <c r="A110" s="41"/>
      <c r="B110" s="42"/>
      <c r="C110" s="43"/>
      <c r="D110" s="228" t="s">
        <v>202</v>
      </c>
      <c r="E110" s="43"/>
      <c r="F110" s="229" t="s">
        <v>960</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202</v>
      </c>
      <c r="AU110" s="20" t="s">
        <v>78</v>
      </c>
    </row>
    <row r="111" s="2" customFormat="1">
      <c r="A111" s="41"/>
      <c r="B111" s="42"/>
      <c r="C111" s="43"/>
      <c r="D111" s="233" t="s">
        <v>204</v>
      </c>
      <c r="E111" s="43"/>
      <c r="F111" s="234" t="s">
        <v>961</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204</v>
      </c>
      <c r="AU111" s="20" t="s">
        <v>78</v>
      </c>
    </row>
    <row r="112" s="13" customFormat="1">
      <c r="A112" s="13"/>
      <c r="B112" s="235"/>
      <c r="C112" s="236"/>
      <c r="D112" s="228" t="s">
        <v>206</v>
      </c>
      <c r="E112" s="237" t="s">
        <v>19</v>
      </c>
      <c r="F112" s="238" t="s">
        <v>279</v>
      </c>
      <c r="G112" s="236"/>
      <c r="H112" s="237" t="s">
        <v>19</v>
      </c>
      <c r="I112" s="239"/>
      <c r="J112" s="236"/>
      <c r="K112" s="236"/>
      <c r="L112" s="240"/>
      <c r="M112" s="241"/>
      <c r="N112" s="242"/>
      <c r="O112" s="242"/>
      <c r="P112" s="242"/>
      <c r="Q112" s="242"/>
      <c r="R112" s="242"/>
      <c r="S112" s="242"/>
      <c r="T112" s="243"/>
      <c r="U112" s="13"/>
      <c r="V112" s="13"/>
      <c r="W112" s="13"/>
      <c r="X112" s="13"/>
      <c r="Y112" s="13"/>
      <c r="Z112" s="13"/>
      <c r="AA112" s="13"/>
      <c r="AB112" s="13"/>
      <c r="AC112" s="13"/>
      <c r="AD112" s="13"/>
      <c r="AE112" s="13"/>
      <c r="AT112" s="244" t="s">
        <v>206</v>
      </c>
      <c r="AU112" s="244" t="s">
        <v>78</v>
      </c>
      <c r="AV112" s="13" t="s">
        <v>76</v>
      </c>
      <c r="AW112" s="13" t="s">
        <v>31</v>
      </c>
      <c r="AX112" s="13" t="s">
        <v>69</v>
      </c>
      <c r="AY112" s="244" t="s">
        <v>193</v>
      </c>
    </row>
    <row r="113" s="13" customFormat="1">
      <c r="A113" s="13"/>
      <c r="B113" s="235"/>
      <c r="C113" s="236"/>
      <c r="D113" s="228" t="s">
        <v>206</v>
      </c>
      <c r="E113" s="237" t="s">
        <v>19</v>
      </c>
      <c r="F113" s="238" t="s">
        <v>9273</v>
      </c>
      <c r="G113" s="236"/>
      <c r="H113" s="237" t="s">
        <v>19</v>
      </c>
      <c r="I113" s="239"/>
      <c r="J113" s="236"/>
      <c r="K113" s="236"/>
      <c r="L113" s="240"/>
      <c r="M113" s="241"/>
      <c r="N113" s="242"/>
      <c r="O113" s="242"/>
      <c r="P113" s="242"/>
      <c r="Q113" s="242"/>
      <c r="R113" s="242"/>
      <c r="S113" s="242"/>
      <c r="T113" s="243"/>
      <c r="U113" s="13"/>
      <c r="V113" s="13"/>
      <c r="W113" s="13"/>
      <c r="X113" s="13"/>
      <c r="Y113" s="13"/>
      <c r="Z113" s="13"/>
      <c r="AA113" s="13"/>
      <c r="AB113" s="13"/>
      <c r="AC113" s="13"/>
      <c r="AD113" s="13"/>
      <c r="AE113" s="13"/>
      <c r="AT113" s="244" t="s">
        <v>206</v>
      </c>
      <c r="AU113" s="244" t="s">
        <v>78</v>
      </c>
      <c r="AV113" s="13" t="s">
        <v>76</v>
      </c>
      <c r="AW113" s="13" t="s">
        <v>31</v>
      </c>
      <c r="AX113" s="13" t="s">
        <v>69</v>
      </c>
      <c r="AY113" s="244" t="s">
        <v>193</v>
      </c>
    </row>
    <row r="114" s="14" customFormat="1">
      <c r="A114" s="14"/>
      <c r="B114" s="245"/>
      <c r="C114" s="246"/>
      <c r="D114" s="228" t="s">
        <v>206</v>
      </c>
      <c r="E114" s="247" t="s">
        <v>19</v>
      </c>
      <c r="F114" s="248" t="s">
        <v>9281</v>
      </c>
      <c r="G114" s="246"/>
      <c r="H114" s="249">
        <v>10</v>
      </c>
      <c r="I114" s="250"/>
      <c r="J114" s="246"/>
      <c r="K114" s="246"/>
      <c r="L114" s="251"/>
      <c r="M114" s="252"/>
      <c r="N114" s="253"/>
      <c r="O114" s="253"/>
      <c r="P114" s="253"/>
      <c r="Q114" s="253"/>
      <c r="R114" s="253"/>
      <c r="S114" s="253"/>
      <c r="T114" s="254"/>
      <c r="U114" s="14"/>
      <c r="V114" s="14"/>
      <c r="W114" s="14"/>
      <c r="X114" s="14"/>
      <c r="Y114" s="14"/>
      <c r="Z114" s="14"/>
      <c r="AA114" s="14"/>
      <c r="AB114" s="14"/>
      <c r="AC114" s="14"/>
      <c r="AD114" s="14"/>
      <c r="AE114" s="14"/>
      <c r="AT114" s="255" t="s">
        <v>206</v>
      </c>
      <c r="AU114" s="255" t="s">
        <v>78</v>
      </c>
      <c r="AV114" s="14" t="s">
        <v>78</v>
      </c>
      <c r="AW114" s="14" t="s">
        <v>31</v>
      </c>
      <c r="AX114" s="14" t="s">
        <v>69</v>
      </c>
      <c r="AY114" s="255" t="s">
        <v>193</v>
      </c>
    </row>
    <row r="115" s="13" customFormat="1">
      <c r="A115" s="13"/>
      <c r="B115" s="235"/>
      <c r="C115" s="236"/>
      <c r="D115" s="228" t="s">
        <v>206</v>
      </c>
      <c r="E115" s="237" t="s">
        <v>19</v>
      </c>
      <c r="F115" s="238" t="s">
        <v>9279</v>
      </c>
      <c r="G115" s="236"/>
      <c r="H115" s="237" t="s">
        <v>19</v>
      </c>
      <c r="I115" s="239"/>
      <c r="J115" s="236"/>
      <c r="K115" s="236"/>
      <c r="L115" s="240"/>
      <c r="M115" s="241"/>
      <c r="N115" s="242"/>
      <c r="O115" s="242"/>
      <c r="P115" s="242"/>
      <c r="Q115" s="242"/>
      <c r="R115" s="242"/>
      <c r="S115" s="242"/>
      <c r="T115" s="243"/>
      <c r="U115" s="13"/>
      <c r="V115" s="13"/>
      <c r="W115" s="13"/>
      <c r="X115" s="13"/>
      <c r="Y115" s="13"/>
      <c r="Z115" s="13"/>
      <c r="AA115" s="13"/>
      <c r="AB115" s="13"/>
      <c r="AC115" s="13"/>
      <c r="AD115" s="13"/>
      <c r="AE115" s="13"/>
      <c r="AT115" s="244" t="s">
        <v>206</v>
      </c>
      <c r="AU115" s="244" t="s">
        <v>78</v>
      </c>
      <c r="AV115" s="13" t="s">
        <v>76</v>
      </c>
      <c r="AW115" s="13" t="s">
        <v>31</v>
      </c>
      <c r="AX115" s="13" t="s">
        <v>69</v>
      </c>
      <c r="AY115" s="244" t="s">
        <v>193</v>
      </c>
    </row>
    <row r="116" s="14" customFormat="1">
      <c r="A116" s="14"/>
      <c r="B116" s="245"/>
      <c r="C116" s="246"/>
      <c r="D116" s="228" t="s">
        <v>206</v>
      </c>
      <c r="E116" s="247" t="s">
        <v>19</v>
      </c>
      <c r="F116" s="248" t="s">
        <v>9282</v>
      </c>
      <c r="G116" s="246"/>
      <c r="H116" s="249">
        <v>28</v>
      </c>
      <c r="I116" s="250"/>
      <c r="J116" s="246"/>
      <c r="K116" s="246"/>
      <c r="L116" s="251"/>
      <c r="M116" s="252"/>
      <c r="N116" s="253"/>
      <c r="O116" s="253"/>
      <c r="P116" s="253"/>
      <c r="Q116" s="253"/>
      <c r="R116" s="253"/>
      <c r="S116" s="253"/>
      <c r="T116" s="254"/>
      <c r="U116" s="14"/>
      <c r="V116" s="14"/>
      <c r="W116" s="14"/>
      <c r="X116" s="14"/>
      <c r="Y116" s="14"/>
      <c r="Z116" s="14"/>
      <c r="AA116" s="14"/>
      <c r="AB116" s="14"/>
      <c r="AC116" s="14"/>
      <c r="AD116" s="14"/>
      <c r="AE116" s="14"/>
      <c r="AT116" s="255" t="s">
        <v>206</v>
      </c>
      <c r="AU116" s="255" t="s">
        <v>78</v>
      </c>
      <c r="AV116" s="14" t="s">
        <v>78</v>
      </c>
      <c r="AW116" s="14" t="s">
        <v>31</v>
      </c>
      <c r="AX116" s="14" t="s">
        <v>69</v>
      </c>
      <c r="AY116" s="255" t="s">
        <v>193</v>
      </c>
    </row>
    <row r="117" s="15" customFormat="1">
      <c r="A117" s="15"/>
      <c r="B117" s="256"/>
      <c r="C117" s="257"/>
      <c r="D117" s="228" t="s">
        <v>206</v>
      </c>
      <c r="E117" s="258" t="s">
        <v>19</v>
      </c>
      <c r="F117" s="259" t="s">
        <v>218</v>
      </c>
      <c r="G117" s="257"/>
      <c r="H117" s="260">
        <v>38</v>
      </c>
      <c r="I117" s="261"/>
      <c r="J117" s="257"/>
      <c r="K117" s="257"/>
      <c r="L117" s="262"/>
      <c r="M117" s="263"/>
      <c r="N117" s="264"/>
      <c r="O117" s="264"/>
      <c r="P117" s="264"/>
      <c r="Q117" s="264"/>
      <c r="R117" s="264"/>
      <c r="S117" s="264"/>
      <c r="T117" s="265"/>
      <c r="U117" s="15"/>
      <c r="V117" s="15"/>
      <c r="W117" s="15"/>
      <c r="X117" s="15"/>
      <c r="Y117" s="15"/>
      <c r="Z117" s="15"/>
      <c r="AA117" s="15"/>
      <c r="AB117" s="15"/>
      <c r="AC117" s="15"/>
      <c r="AD117" s="15"/>
      <c r="AE117" s="15"/>
      <c r="AT117" s="266" t="s">
        <v>206</v>
      </c>
      <c r="AU117" s="266" t="s">
        <v>78</v>
      </c>
      <c r="AV117" s="15" t="s">
        <v>200</v>
      </c>
      <c r="AW117" s="15" t="s">
        <v>31</v>
      </c>
      <c r="AX117" s="15" t="s">
        <v>76</v>
      </c>
      <c r="AY117" s="266" t="s">
        <v>193</v>
      </c>
    </row>
    <row r="118" s="2" customFormat="1" ht="16.5" customHeight="1">
      <c r="A118" s="41"/>
      <c r="B118" s="42"/>
      <c r="C118" s="215" t="s">
        <v>200</v>
      </c>
      <c r="D118" s="215" t="s">
        <v>195</v>
      </c>
      <c r="E118" s="216" t="s">
        <v>9283</v>
      </c>
      <c r="F118" s="217" t="s">
        <v>9284</v>
      </c>
      <c r="G118" s="218" t="s">
        <v>258</v>
      </c>
      <c r="H118" s="219">
        <v>55</v>
      </c>
      <c r="I118" s="220"/>
      <c r="J118" s="221">
        <f>ROUND(I118*H118,2)</f>
        <v>0</v>
      </c>
      <c r="K118" s="217" t="s">
        <v>199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200</v>
      </c>
      <c r="AT118" s="226" t="s">
        <v>195</v>
      </c>
      <c r="AU118" s="226" t="s">
        <v>78</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200</v>
      </c>
      <c r="BM118" s="226" t="s">
        <v>9285</v>
      </c>
    </row>
    <row r="119" s="2" customFormat="1">
      <c r="A119" s="41"/>
      <c r="B119" s="42"/>
      <c r="C119" s="43"/>
      <c r="D119" s="228" t="s">
        <v>202</v>
      </c>
      <c r="E119" s="43"/>
      <c r="F119" s="229" t="s">
        <v>9286</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78</v>
      </c>
    </row>
    <row r="120" s="2" customFormat="1">
      <c r="A120" s="41"/>
      <c r="B120" s="42"/>
      <c r="C120" s="43"/>
      <c r="D120" s="233" t="s">
        <v>204</v>
      </c>
      <c r="E120" s="43"/>
      <c r="F120" s="234" t="s">
        <v>9287</v>
      </c>
      <c r="G120" s="43"/>
      <c r="H120" s="43"/>
      <c r="I120" s="230"/>
      <c r="J120" s="43"/>
      <c r="K120" s="43"/>
      <c r="L120" s="47"/>
      <c r="M120" s="231"/>
      <c r="N120" s="232"/>
      <c r="O120" s="87"/>
      <c r="P120" s="87"/>
      <c r="Q120" s="87"/>
      <c r="R120" s="87"/>
      <c r="S120" s="87"/>
      <c r="T120" s="88"/>
      <c r="U120" s="41"/>
      <c r="V120" s="41"/>
      <c r="W120" s="41"/>
      <c r="X120" s="41"/>
      <c r="Y120" s="41"/>
      <c r="Z120" s="41"/>
      <c r="AA120" s="41"/>
      <c r="AB120" s="41"/>
      <c r="AC120" s="41"/>
      <c r="AD120" s="41"/>
      <c r="AE120" s="41"/>
      <c r="AT120" s="20" t="s">
        <v>204</v>
      </c>
      <c r="AU120" s="20" t="s">
        <v>78</v>
      </c>
    </row>
    <row r="121" s="13" customFormat="1">
      <c r="A121" s="13"/>
      <c r="B121" s="235"/>
      <c r="C121" s="236"/>
      <c r="D121" s="228" t="s">
        <v>206</v>
      </c>
      <c r="E121" s="237" t="s">
        <v>19</v>
      </c>
      <c r="F121" s="238" t="s">
        <v>279</v>
      </c>
      <c r="G121" s="236"/>
      <c r="H121" s="237" t="s">
        <v>19</v>
      </c>
      <c r="I121" s="239"/>
      <c r="J121" s="236"/>
      <c r="K121" s="236"/>
      <c r="L121" s="240"/>
      <c r="M121" s="241"/>
      <c r="N121" s="242"/>
      <c r="O121" s="242"/>
      <c r="P121" s="242"/>
      <c r="Q121" s="242"/>
      <c r="R121" s="242"/>
      <c r="S121" s="242"/>
      <c r="T121" s="243"/>
      <c r="U121" s="13"/>
      <c r="V121" s="13"/>
      <c r="W121" s="13"/>
      <c r="X121" s="13"/>
      <c r="Y121" s="13"/>
      <c r="Z121" s="13"/>
      <c r="AA121" s="13"/>
      <c r="AB121" s="13"/>
      <c r="AC121" s="13"/>
      <c r="AD121" s="13"/>
      <c r="AE121" s="13"/>
      <c r="AT121" s="244" t="s">
        <v>206</v>
      </c>
      <c r="AU121" s="244" t="s">
        <v>78</v>
      </c>
      <c r="AV121" s="13" t="s">
        <v>76</v>
      </c>
      <c r="AW121" s="13" t="s">
        <v>31</v>
      </c>
      <c r="AX121" s="13" t="s">
        <v>69</v>
      </c>
      <c r="AY121" s="244" t="s">
        <v>193</v>
      </c>
    </row>
    <row r="122" s="14" customFormat="1">
      <c r="A122" s="14"/>
      <c r="B122" s="245"/>
      <c r="C122" s="246"/>
      <c r="D122" s="228" t="s">
        <v>206</v>
      </c>
      <c r="E122" s="247" t="s">
        <v>19</v>
      </c>
      <c r="F122" s="248" t="s">
        <v>621</v>
      </c>
      <c r="G122" s="246"/>
      <c r="H122" s="249">
        <v>55</v>
      </c>
      <c r="I122" s="250"/>
      <c r="J122" s="246"/>
      <c r="K122" s="246"/>
      <c r="L122" s="251"/>
      <c r="M122" s="252"/>
      <c r="N122" s="253"/>
      <c r="O122" s="253"/>
      <c r="P122" s="253"/>
      <c r="Q122" s="253"/>
      <c r="R122" s="253"/>
      <c r="S122" s="253"/>
      <c r="T122" s="254"/>
      <c r="U122" s="14"/>
      <c r="V122" s="14"/>
      <c r="W122" s="14"/>
      <c r="X122" s="14"/>
      <c r="Y122" s="14"/>
      <c r="Z122" s="14"/>
      <c r="AA122" s="14"/>
      <c r="AB122" s="14"/>
      <c r="AC122" s="14"/>
      <c r="AD122" s="14"/>
      <c r="AE122" s="14"/>
      <c r="AT122" s="255" t="s">
        <v>206</v>
      </c>
      <c r="AU122" s="255" t="s">
        <v>78</v>
      </c>
      <c r="AV122" s="14" t="s">
        <v>78</v>
      </c>
      <c r="AW122" s="14" t="s">
        <v>31</v>
      </c>
      <c r="AX122" s="14" t="s">
        <v>76</v>
      </c>
      <c r="AY122" s="255" t="s">
        <v>193</v>
      </c>
    </row>
    <row r="123" s="2" customFormat="1" ht="16.5" customHeight="1">
      <c r="A123" s="41"/>
      <c r="B123" s="42"/>
      <c r="C123" s="274" t="s">
        <v>245</v>
      </c>
      <c r="D123" s="274" t="s">
        <v>1765</v>
      </c>
      <c r="E123" s="275" t="s">
        <v>9288</v>
      </c>
      <c r="F123" s="276" t="s">
        <v>9289</v>
      </c>
      <c r="G123" s="277" t="s">
        <v>248</v>
      </c>
      <c r="H123" s="278">
        <v>18.149999999999999</v>
      </c>
      <c r="I123" s="279"/>
      <c r="J123" s="280">
        <f>ROUND(I123*H123,2)</f>
        <v>0</v>
      </c>
      <c r="K123" s="276" t="s">
        <v>199</v>
      </c>
      <c r="L123" s="281"/>
      <c r="M123" s="282" t="s">
        <v>19</v>
      </c>
      <c r="N123" s="283" t="s">
        <v>40</v>
      </c>
      <c r="O123" s="87"/>
      <c r="P123" s="224">
        <f>O123*H123</f>
        <v>0</v>
      </c>
      <c r="Q123" s="224">
        <v>1</v>
      </c>
      <c r="R123" s="224">
        <f>Q123*H123</f>
        <v>18.149999999999999</v>
      </c>
      <c r="S123" s="224">
        <v>0</v>
      </c>
      <c r="T123" s="225">
        <f>S123*H123</f>
        <v>0</v>
      </c>
      <c r="U123" s="41"/>
      <c r="V123" s="41"/>
      <c r="W123" s="41"/>
      <c r="X123" s="41"/>
      <c r="Y123" s="41"/>
      <c r="Z123" s="41"/>
      <c r="AA123" s="41"/>
      <c r="AB123" s="41"/>
      <c r="AC123" s="41"/>
      <c r="AD123" s="41"/>
      <c r="AE123" s="41"/>
      <c r="AR123" s="226" t="s">
        <v>265</v>
      </c>
      <c r="AT123" s="226" t="s">
        <v>1765</v>
      </c>
      <c r="AU123" s="226" t="s">
        <v>78</v>
      </c>
      <c r="AY123" s="20" t="s">
        <v>193</v>
      </c>
      <c r="BE123" s="227">
        <f>IF(N123="základní",J123,0)</f>
        <v>0</v>
      </c>
      <c r="BF123" s="227">
        <f>IF(N123="snížená",J123,0)</f>
        <v>0</v>
      </c>
      <c r="BG123" s="227">
        <f>IF(N123="zákl. přenesená",J123,0)</f>
        <v>0</v>
      </c>
      <c r="BH123" s="227">
        <f>IF(N123="sníž. přenesená",J123,0)</f>
        <v>0</v>
      </c>
      <c r="BI123" s="227">
        <f>IF(N123="nulová",J123,0)</f>
        <v>0</v>
      </c>
      <c r="BJ123" s="20" t="s">
        <v>76</v>
      </c>
      <c r="BK123" s="227">
        <f>ROUND(I123*H123,2)</f>
        <v>0</v>
      </c>
      <c r="BL123" s="20" t="s">
        <v>200</v>
      </c>
      <c r="BM123" s="226" t="s">
        <v>9290</v>
      </c>
    </row>
    <row r="124" s="2" customFormat="1">
      <c r="A124" s="41"/>
      <c r="B124" s="42"/>
      <c r="C124" s="43"/>
      <c r="D124" s="228" t="s">
        <v>202</v>
      </c>
      <c r="E124" s="43"/>
      <c r="F124" s="229" t="s">
        <v>9289</v>
      </c>
      <c r="G124" s="43"/>
      <c r="H124" s="43"/>
      <c r="I124" s="230"/>
      <c r="J124" s="43"/>
      <c r="K124" s="43"/>
      <c r="L124" s="47"/>
      <c r="M124" s="231"/>
      <c r="N124" s="232"/>
      <c r="O124" s="87"/>
      <c r="P124" s="87"/>
      <c r="Q124" s="87"/>
      <c r="R124" s="87"/>
      <c r="S124" s="87"/>
      <c r="T124" s="88"/>
      <c r="U124" s="41"/>
      <c r="V124" s="41"/>
      <c r="W124" s="41"/>
      <c r="X124" s="41"/>
      <c r="Y124" s="41"/>
      <c r="Z124" s="41"/>
      <c r="AA124" s="41"/>
      <c r="AB124" s="41"/>
      <c r="AC124" s="41"/>
      <c r="AD124" s="41"/>
      <c r="AE124" s="41"/>
      <c r="AT124" s="20" t="s">
        <v>202</v>
      </c>
      <c r="AU124" s="20" t="s">
        <v>78</v>
      </c>
    </row>
    <row r="125" s="13" customFormat="1">
      <c r="A125" s="13"/>
      <c r="B125" s="235"/>
      <c r="C125" s="236"/>
      <c r="D125" s="228" t="s">
        <v>206</v>
      </c>
      <c r="E125" s="237" t="s">
        <v>19</v>
      </c>
      <c r="F125" s="238" t="s">
        <v>279</v>
      </c>
      <c r="G125" s="236"/>
      <c r="H125" s="237" t="s">
        <v>19</v>
      </c>
      <c r="I125" s="239"/>
      <c r="J125" s="236"/>
      <c r="K125" s="236"/>
      <c r="L125" s="240"/>
      <c r="M125" s="241"/>
      <c r="N125" s="242"/>
      <c r="O125" s="242"/>
      <c r="P125" s="242"/>
      <c r="Q125" s="242"/>
      <c r="R125" s="242"/>
      <c r="S125" s="242"/>
      <c r="T125" s="243"/>
      <c r="U125" s="13"/>
      <c r="V125" s="13"/>
      <c r="W125" s="13"/>
      <c r="X125" s="13"/>
      <c r="Y125" s="13"/>
      <c r="Z125" s="13"/>
      <c r="AA125" s="13"/>
      <c r="AB125" s="13"/>
      <c r="AC125" s="13"/>
      <c r="AD125" s="13"/>
      <c r="AE125" s="13"/>
      <c r="AT125" s="244" t="s">
        <v>206</v>
      </c>
      <c r="AU125" s="244" t="s">
        <v>78</v>
      </c>
      <c r="AV125" s="13" t="s">
        <v>76</v>
      </c>
      <c r="AW125" s="13" t="s">
        <v>31</v>
      </c>
      <c r="AX125" s="13" t="s">
        <v>69</v>
      </c>
      <c r="AY125" s="244" t="s">
        <v>193</v>
      </c>
    </row>
    <row r="126" s="14" customFormat="1">
      <c r="A126" s="14"/>
      <c r="B126" s="245"/>
      <c r="C126" s="246"/>
      <c r="D126" s="228" t="s">
        <v>206</v>
      </c>
      <c r="E126" s="247" t="s">
        <v>19</v>
      </c>
      <c r="F126" s="248" t="s">
        <v>9291</v>
      </c>
      <c r="G126" s="246"/>
      <c r="H126" s="249">
        <v>16.5</v>
      </c>
      <c r="I126" s="250"/>
      <c r="J126" s="246"/>
      <c r="K126" s="246"/>
      <c r="L126" s="251"/>
      <c r="M126" s="252"/>
      <c r="N126" s="253"/>
      <c r="O126" s="253"/>
      <c r="P126" s="253"/>
      <c r="Q126" s="253"/>
      <c r="R126" s="253"/>
      <c r="S126" s="253"/>
      <c r="T126" s="254"/>
      <c r="U126" s="14"/>
      <c r="V126" s="14"/>
      <c r="W126" s="14"/>
      <c r="X126" s="14"/>
      <c r="Y126" s="14"/>
      <c r="Z126" s="14"/>
      <c r="AA126" s="14"/>
      <c r="AB126" s="14"/>
      <c r="AC126" s="14"/>
      <c r="AD126" s="14"/>
      <c r="AE126" s="14"/>
      <c r="AT126" s="255" t="s">
        <v>206</v>
      </c>
      <c r="AU126" s="255" t="s">
        <v>78</v>
      </c>
      <c r="AV126" s="14" t="s">
        <v>78</v>
      </c>
      <c r="AW126" s="14" t="s">
        <v>31</v>
      </c>
      <c r="AX126" s="14" t="s">
        <v>76</v>
      </c>
      <c r="AY126" s="255" t="s">
        <v>193</v>
      </c>
    </row>
    <row r="127" s="14" customFormat="1">
      <c r="A127" s="14"/>
      <c r="B127" s="245"/>
      <c r="C127" s="246"/>
      <c r="D127" s="228" t="s">
        <v>206</v>
      </c>
      <c r="E127" s="246"/>
      <c r="F127" s="248" t="s">
        <v>9292</v>
      </c>
      <c r="G127" s="246"/>
      <c r="H127" s="249">
        <v>18.149999999999999</v>
      </c>
      <c r="I127" s="250"/>
      <c r="J127" s="246"/>
      <c r="K127" s="246"/>
      <c r="L127" s="251"/>
      <c r="M127" s="252"/>
      <c r="N127" s="253"/>
      <c r="O127" s="253"/>
      <c r="P127" s="253"/>
      <c r="Q127" s="253"/>
      <c r="R127" s="253"/>
      <c r="S127" s="253"/>
      <c r="T127" s="254"/>
      <c r="U127" s="14"/>
      <c r="V127" s="14"/>
      <c r="W127" s="14"/>
      <c r="X127" s="14"/>
      <c r="Y127" s="14"/>
      <c r="Z127" s="14"/>
      <c r="AA127" s="14"/>
      <c r="AB127" s="14"/>
      <c r="AC127" s="14"/>
      <c r="AD127" s="14"/>
      <c r="AE127" s="14"/>
      <c r="AT127" s="255" t="s">
        <v>206</v>
      </c>
      <c r="AU127" s="255" t="s">
        <v>78</v>
      </c>
      <c r="AV127" s="14" t="s">
        <v>78</v>
      </c>
      <c r="AW127" s="14" t="s">
        <v>4</v>
      </c>
      <c r="AX127" s="14" t="s">
        <v>76</v>
      </c>
      <c r="AY127" s="255" t="s">
        <v>193</v>
      </c>
    </row>
    <row r="128" s="2" customFormat="1" ht="16.5" customHeight="1">
      <c r="A128" s="41"/>
      <c r="B128" s="42"/>
      <c r="C128" s="215" t="s">
        <v>237</v>
      </c>
      <c r="D128" s="215" t="s">
        <v>195</v>
      </c>
      <c r="E128" s="216" t="s">
        <v>9293</v>
      </c>
      <c r="F128" s="217" t="s">
        <v>9294</v>
      </c>
      <c r="G128" s="218" t="s">
        <v>258</v>
      </c>
      <c r="H128" s="219">
        <v>55</v>
      </c>
      <c r="I128" s="220"/>
      <c r="J128" s="221">
        <f>ROUND(I128*H128,2)</f>
        <v>0</v>
      </c>
      <c r="K128" s="217" t="s">
        <v>199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78</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9295</v>
      </c>
    </row>
    <row r="129" s="2" customFormat="1">
      <c r="A129" s="41"/>
      <c r="B129" s="42"/>
      <c r="C129" s="43"/>
      <c r="D129" s="228" t="s">
        <v>202</v>
      </c>
      <c r="E129" s="43"/>
      <c r="F129" s="229" t="s">
        <v>9296</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78</v>
      </c>
    </row>
    <row r="130" s="2" customFormat="1">
      <c r="A130" s="41"/>
      <c r="B130" s="42"/>
      <c r="C130" s="43"/>
      <c r="D130" s="233" t="s">
        <v>204</v>
      </c>
      <c r="E130" s="43"/>
      <c r="F130" s="234" t="s">
        <v>9297</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204</v>
      </c>
      <c r="AU130" s="20" t="s">
        <v>78</v>
      </c>
    </row>
    <row r="131" s="13" customFormat="1">
      <c r="A131" s="13"/>
      <c r="B131" s="235"/>
      <c r="C131" s="236"/>
      <c r="D131" s="228" t="s">
        <v>206</v>
      </c>
      <c r="E131" s="237" t="s">
        <v>19</v>
      </c>
      <c r="F131" s="238" t="s">
        <v>279</v>
      </c>
      <c r="G131" s="236"/>
      <c r="H131" s="237" t="s">
        <v>19</v>
      </c>
      <c r="I131" s="239"/>
      <c r="J131" s="236"/>
      <c r="K131" s="236"/>
      <c r="L131" s="240"/>
      <c r="M131" s="241"/>
      <c r="N131" s="242"/>
      <c r="O131" s="242"/>
      <c r="P131" s="242"/>
      <c r="Q131" s="242"/>
      <c r="R131" s="242"/>
      <c r="S131" s="242"/>
      <c r="T131" s="243"/>
      <c r="U131" s="13"/>
      <c r="V131" s="13"/>
      <c r="W131" s="13"/>
      <c r="X131" s="13"/>
      <c r="Y131" s="13"/>
      <c r="Z131" s="13"/>
      <c r="AA131" s="13"/>
      <c r="AB131" s="13"/>
      <c r="AC131" s="13"/>
      <c r="AD131" s="13"/>
      <c r="AE131" s="13"/>
      <c r="AT131" s="244" t="s">
        <v>206</v>
      </c>
      <c r="AU131" s="244" t="s">
        <v>78</v>
      </c>
      <c r="AV131" s="13" t="s">
        <v>76</v>
      </c>
      <c r="AW131" s="13" t="s">
        <v>31</v>
      </c>
      <c r="AX131" s="13" t="s">
        <v>69</v>
      </c>
      <c r="AY131" s="244" t="s">
        <v>193</v>
      </c>
    </row>
    <row r="132" s="14" customFormat="1">
      <c r="A132" s="14"/>
      <c r="B132" s="245"/>
      <c r="C132" s="246"/>
      <c r="D132" s="228" t="s">
        <v>206</v>
      </c>
      <c r="E132" s="247" t="s">
        <v>19</v>
      </c>
      <c r="F132" s="248" t="s">
        <v>621</v>
      </c>
      <c r="G132" s="246"/>
      <c r="H132" s="249">
        <v>55</v>
      </c>
      <c r="I132" s="250"/>
      <c r="J132" s="246"/>
      <c r="K132" s="246"/>
      <c r="L132" s="251"/>
      <c r="M132" s="252"/>
      <c r="N132" s="253"/>
      <c r="O132" s="253"/>
      <c r="P132" s="253"/>
      <c r="Q132" s="253"/>
      <c r="R132" s="253"/>
      <c r="S132" s="253"/>
      <c r="T132" s="254"/>
      <c r="U132" s="14"/>
      <c r="V132" s="14"/>
      <c r="W132" s="14"/>
      <c r="X132" s="14"/>
      <c r="Y132" s="14"/>
      <c r="Z132" s="14"/>
      <c r="AA132" s="14"/>
      <c r="AB132" s="14"/>
      <c r="AC132" s="14"/>
      <c r="AD132" s="14"/>
      <c r="AE132" s="14"/>
      <c r="AT132" s="255" t="s">
        <v>206</v>
      </c>
      <c r="AU132" s="255" t="s">
        <v>78</v>
      </c>
      <c r="AV132" s="14" t="s">
        <v>78</v>
      </c>
      <c r="AW132" s="14" t="s">
        <v>31</v>
      </c>
      <c r="AX132" s="14" t="s">
        <v>76</v>
      </c>
      <c r="AY132" s="255" t="s">
        <v>193</v>
      </c>
    </row>
    <row r="133" s="2" customFormat="1" ht="16.5" customHeight="1">
      <c r="A133" s="41"/>
      <c r="B133" s="42"/>
      <c r="C133" s="274" t="s">
        <v>255</v>
      </c>
      <c r="D133" s="274" t="s">
        <v>1765</v>
      </c>
      <c r="E133" s="275" t="s">
        <v>9298</v>
      </c>
      <c r="F133" s="276" t="s">
        <v>9299</v>
      </c>
      <c r="G133" s="277" t="s">
        <v>5448</v>
      </c>
      <c r="H133" s="278">
        <v>1.815</v>
      </c>
      <c r="I133" s="279"/>
      <c r="J133" s="280">
        <f>ROUND(I133*H133,2)</f>
        <v>0</v>
      </c>
      <c r="K133" s="276" t="s">
        <v>199</v>
      </c>
      <c r="L133" s="281"/>
      <c r="M133" s="282" t="s">
        <v>19</v>
      </c>
      <c r="N133" s="283" t="s">
        <v>40</v>
      </c>
      <c r="O133" s="87"/>
      <c r="P133" s="224">
        <f>O133*H133</f>
        <v>0</v>
      </c>
      <c r="Q133" s="224">
        <v>0.001</v>
      </c>
      <c r="R133" s="224">
        <f>Q133*H133</f>
        <v>0.001815</v>
      </c>
      <c r="S133" s="224">
        <v>0</v>
      </c>
      <c r="T133" s="225">
        <f>S133*H133</f>
        <v>0</v>
      </c>
      <c r="U133" s="41"/>
      <c r="V133" s="41"/>
      <c r="W133" s="41"/>
      <c r="X133" s="41"/>
      <c r="Y133" s="41"/>
      <c r="Z133" s="41"/>
      <c r="AA133" s="41"/>
      <c r="AB133" s="41"/>
      <c r="AC133" s="41"/>
      <c r="AD133" s="41"/>
      <c r="AE133" s="41"/>
      <c r="AR133" s="226" t="s">
        <v>265</v>
      </c>
      <c r="AT133" s="226" t="s">
        <v>1765</v>
      </c>
      <c r="AU133" s="226" t="s">
        <v>78</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9300</v>
      </c>
    </row>
    <row r="134" s="2" customFormat="1">
      <c r="A134" s="41"/>
      <c r="B134" s="42"/>
      <c r="C134" s="43"/>
      <c r="D134" s="228" t="s">
        <v>202</v>
      </c>
      <c r="E134" s="43"/>
      <c r="F134" s="229" t="s">
        <v>9299</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78</v>
      </c>
    </row>
    <row r="135" s="13" customFormat="1">
      <c r="A135" s="13"/>
      <c r="B135" s="235"/>
      <c r="C135" s="236"/>
      <c r="D135" s="228" t="s">
        <v>206</v>
      </c>
      <c r="E135" s="237" t="s">
        <v>19</v>
      </c>
      <c r="F135" s="238" t="s">
        <v>279</v>
      </c>
      <c r="G135" s="236"/>
      <c r="H135" s="237" t="s">
        <v>19</v>
      </c>
      <c r="I135" s="239"/>
      <c r="J135" s="236"/>
      <c r="K135" s="236"/>
      <c r="L135" s="240"/>
      <c r="M135" s="241"/>
      <c r="N135" s="242"/>
      <c r="O135" s="242"/>
      <c r="P135" s="242"/>
      <c r="Q135" s="242"/>
      <c r="R135" s="242"/>
      <c r="S135" s="242"/>
      <c r="T135" s="243"/>
      <c r="U135" s="13"/>
      <c r="V135" s="13"/>
      <c r="W135" s="13"/>
      <c r="X135" s="13"/>
      <c r="Y135" s="13"/>
      <c r="Z135" s="13"/>
      <c r="AA135" s="13"/>
      <c r="AB135" s="13"/>
      <c r="AC135" s="13"/>
      <c r="AD135" s="13"/>
      <c r="AE135" s="13"/>
      <c r="AT135" s="244" t="s">
        <v>206</v>
      </c>
      <c r="AU135" s="244" t="s">
        <v>78</v>
      </c>
      <c r="AV135" s="13" t="s">
        <v>76</v>
      </c>
      <c r="AW135" s="13" t="s">
        <v>31</v>
      </c>
      <c r="AX135" s="13" t="s">
        <v>69</v>
      </c>
      <c r="AY135" s="244" t="s">
        <v>193</v>
      </c>
    </row>
    <row r="136" s="14" customFormat="1">
      <c r="A136" s="14"/>
      <c r="B136" s="245"/>
      <c r="C136" s="246"/>
      <c r="D136" s="228" t="s">
        <v>206</v>
      </c>
      <c r="E136" s="247" t="s">
        <v>19</v>
      </c>
      <c r="F136" s="248" t="s">
        <v>9301</v>
      </c>
      <c r="G136" s="246"/>
      <c r="H136" s="249">
        <v>1.6499999999999999</v>
      </c>
      <c r="I136" s="250"/>
      <c r="J136" s="246"/>
      <c r="K136" s="246"/>
      <c r="L136" s="251"/>
      <c r="M136" s="252"/>
      <c r="N136" s="253"/>
      <c r="O136" s="253"/>
      <c r="P136" s="253"/>
      <c r="Q136" s="253"/>
      <c r="R136" s="253"/>
      <c r="S136" s="253"/>
      <c r="T136" s="254"/>
      <c r="U136" s="14"/>
      <c r="V136" s="14"/>
      <c r="W136" s="14"/>
      <c r="X136" s="14"/>
      <c r="Y136" s="14"/>
      <c r="Z136" s="14"/>
      <c r="AA136" s="14"/>
      <c r="AB136" s="14"/>
      <c r="AC136" s="14"/>
      <c r="AD136" s="14"/>
      <c r="AE136" s="14"/>
      <c r="AT136" s="255" t="s">
        <v>206</v>
      </c>
      <c r="AU136" s="255" t="s">
        <v>78</v>
      </c>
      <c r="AV136" s="14" t="s">
        <v>78</v>
      </c>
      <c r="AW136" s="14" t="s">
        <v>31</v>
      </c>
      <c r="AX136" s="14" t="s">
        <v>76</v>
      </c>
      <c r="AY136" s="255" t="s">
        <v>193</v>
      </c>
    </row>
    <row r="137" s="14" customFormat="1">
      <c r="A137" s="14"/>
      <c r="B137" s="245"/>
      <c r="C137" s="246"/>
      <c r="D137" s="228" t="s">
        <v>206</v>
      </c>
      <c r="E137" s="246"/>
      <c r="F137" s="248" t="s">
        <v>9302</v>
      </c>
      <c r="G137" s="246"/>
      <c r="H137" s="249">
        <v>1.815</v>
      </c>
      <c r="I137" s="250"/>
      <c r="J137" s="246"/>
      <c r="K137" s="246"/>
      <c r="L137" s="251"/>
      <c r="M137" s="252"/>
      <c r="N137" s="253"/>
      <c r="O137" s="253"/>
      <c r="P137" s="253"/>
      <c r="Q137" s="253"/>
      <c r="R137" s="253"/>
      <c r="S137" s="253"/>
      <c r="T137" s="254"/>
      <c r="U137" s="14"/>
      <c r="V137" s="14"/>
      <c r="W137" s="14"/>
      <c r="X137" s="14"/>
      <c r="Y137" s="14"/>
      <c r="Z137" s="14"/>
      <c r="AA137" s="14"/>
      <c r="AB137" s="14"/>
      <c r="AC137" s="14"/>
      <c r="AD137" s="14"/>
      <c r="AE137" s="14"/>
      <c r="AT137" s="255" t="s">
        <v>206</v>
      </c>
      <c r="AU137" s="255" t="s">
        <v>78</v>
      </c>
      <c r="AV137" s="14" t="s">
        <v>78</v>
      </c>
      <c r="AW137" s="14" t="s">
        <v>4</v>
      </c>
      <c r="AX137" s="14" t="s">
        <v>76</v>
      </c>
      <c r="AY137" s="255" t="s">
        <v>193</v>
      </c>
    </row>
    <row r="138" s="2" customFormat="1" ht="16.5" customHeight="1">
      <c r="A138" s="41"/>
      <c r="B138" s="42"/>
      <c r="C138" s="215" t="s">
        <v>265</v>
      </c>
      <c r="D138" s="215" t="s">
        <v>195</v>
      </c>
      <c r="E138" s="216" t="s">
        <v>1690</v>
      </c>
      <c r="F138" s="217" t="s">
        <v>1691</v>
      </c>
      <c r="G138" s="218" t="s">
        <v>258</v>
      </c>
      <c r="H138" s="219">
        <v>541</v>
      </c>
      <c r="I138" s="220"/>
      <c r="J138" s="221">
        <f>ROUND(I138*H138,2)</f>
        <v>0</v>
      </c>
      <c r="K138" s="217" t="s">
        <v>199</v>
      </c>
      <c r="L138" s="47"/>
      <c r="M138" s="222" t="s">
        <v>19</v>
      </c>
      <c r="N138" s="223" t="s">
        <v>40</v>
      </c>
      <c r="O138" s="87"/>
      <c r="P138" s="224">
        <f>O138*H138</f>
        <v>0</v>
      </c>
      <c r="Q138" s="224">
        <v>0</v>
      </c>
      <c r="R138" s="224">
        <f>Q138*H138</f>
        <v>0</v>
      </c>
      <c r="S138" s="224">
        <v>0</v>
      </c>
      <c r="T138" s="225">
        <f>S138*H138</f>
        <v>0</v>
      </c>
      <c r="U138" s="41"/>
      <c r="V138" s="41"/>
      <c r="W138" s="41"/>
      <c r="X138" s="41"/>
      <c r="Y138" s="41"/>
      <c r="Z138" s="41"/>
      <c r="AA138" s="41"/>
      <c r="AB138" s="41"/>
      <c r="AC138" s="41"/>
      <c r="AD138" s="41"/>
      <c r="AE138" s="41"/>
      <c r="AR138" s="226" t="s">
        <v>200</v>
      </c>
      <c r="AT138" s="226" t="s">
        <v>195</v>
      </c>
      <c r="AU138" s="226" t="s">
        <v>78</v>
      </c>
      <c r="AY138" s="20" t="s">
        <v>193</v>
      </c>
      <c r="BE138" s="227">
        <f>IF(N138="základní",J138,0)</f>
        <v>0</v>
      </c>
      <c r="BF138" s="227">
        <f>IF(N138="snížená",J138,0)</f>
        <v>0</v>
      </c>
      <c r="BG138" s="227">
        <f>IF(N138="zákl. přenesená",J138,0)</f>
        <v>0</v>
      </c>
      <c r="BH138" s="227">
        <f>IF(N138="sníž. přenesená",J138,0)</f>
        <v>0</v>
      </c>
      <c r="BI138" s="227">
        <f>IF(N138="nulová",J138,0)</f>
        <v>0</v>
      </c>
      <c r="BJ138" s="20" t="s">
        <v>76</v>
      </c>
      <c r="BK138" s="227">
        <f>ROUND(I138*H138,2)</f>
        <v>0</v>
      </c>
      <c r="BL138" s="20" t="s">
        <v>200</v>
      </c>
      <c r="BM138" s="226" t="s">
        <v>9303</v>
      </c>
    </row>
    <row r="139" s="2" customFormat="1">
      <c r="A139" s="41"/>
      <c r="B139" s="42"/>
      <c r="C139" s="43"/>
      <c r="D139" s="228" t="s">
        <v>202</v>
      </c>
      <c r="E139" s="43"/>
      <c r="F139" s="229" t="s">
        <v>1693</v>
      </c>
      <c r="G139" s="43"/>
      <c r="H139" s="43"/>
      <c r="I139" s="230"/>
      <c r="J139" s="43"/>
      <c r="K139" s="43"/>
      <c r="L139" s="47"/>
      <c r="M139" s="231"/>
      <c r="N139" s="232"/>
      <c r="O139" s="87"/>
      <c r="P139" s="87"/>
      <c r="Q139" s="87"/>
      <c r="R139" s="87"/>
      <c r="S139" s="87"/>
      <c r="T139" s="88"/>
      <c r="U139" s="41"/>
      <c r="V139" s="41"/>
      <c r="W139" s="41"/>
      <c r="X139" s="41"/>
      <c r="Y139" s="41"/>
      <c r="Z139" s="41"/>
      <c r="AA139" s="41"/>
      <c r="AB139" s="41"/>
      <c r="AC139" s="41"/>
      <c r="AD139" s="41"/>
      <c r="AE139" s="41"/>
      <c r="AT139" s="20" t="s">
        <v>202</v>
      </c>
      <c r="AU139" s="20" t="s">
        <v>78</v>
      </c>
    </row>
    <row r="140" s="2" customFormat="1">
      <c r="A140" s="41"/>
      <c r="B140" s="42"/>
      <c r="C140" s="43"/>
      <c r="D140" s="233" t="s">
        <v>204</v>
      </c>
      <c r="E140" s="43"/>
      <c r="F140" s="234" t="s">
        <v>1694</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204</v>
      </c>
      <c r="AU140" s="20" t="s">
        <v>78</v>
      </c>
    </row>
    <row r="141" s="13" customFormat="1">
      <c r="A141" s="13"/>
      <c r="B141" s="235"/>
      <c r="C141" s="236"/>
      <c r="D141" s="228" t="s">
        <v>206</v>
      </c>
      <c r="E141" s="237" t="s">
        <v>19</v>
      </c>
      <c r="F141" s="238" t="s">
        <v>279</v>
      </c>
      <c r="G141" s="236"/>
      <c r="H141" s="237" t="s">
        <v>19</v>
      </c>
      <c r="I141" s="239"/>
      <c r="J141" s="236"/>
      <c r="K141" s="236"/>
      <c r="L141" s="240"/>
      <c r="M141" s="241"/>
      <c r="N141" s="242"/>
      <c r="O141" s="242"/>
      <c r="P141" s="242"/>
      <c r="Q141" s="242"/>
      <c r="R141" s="242"/>
      <c r="S141" s="242"/>
      <c r="T141" s="243"/>
      <c r="U141" s="13"/>
      <c r="V141" s="13"/>
      <c r="W141" s="13"/>
      <c r="X141" s="13"/>
      <c r="Y141" s="13"/>
      <c r="Z141" s="13"/>
      <c r="AA141" s="13"/>
      <c r="AB141" s="13"/>
      <c r="AC141" s="13"/>
      <c r="AD141" s="13"/>
      <c r="AE141" s="13"/>
      <c r="AT141" s="244" t="s">
        <v>206</v>
      </c>
      <c r="AU141" s="244" t="s">
        <v>78</v>
      </c>
      <c r="AV141" s="13" t="s">
        <v>76</v>
      </c>
      <c r="AW141" s="13" t="s">
        <v>31</v>
      </c>
      <c r="AX141" s="13" t="s">
        <v>69</v>
      </c>
      <c r="AY141" s="244" t="s">
        <v>193</v>
      </c>
    </row>
    <row r="142" s="13" customFormat="1">
      <c r="A142" s="13"/>
      <c r="B142" s="235"/>
      <c r="C142" s="236"/>
      <c r="D142" s="228" t="s">
        <v>206</v>
      </c>
      <c r="E142" s="237" t="s">
        <v>19</v>
      </c>
      <c r="F142" s="238" t="s">
        <v>9304</v>
      </c>
      <c r="G142" s="236"/>
      <c r="H142" s="237" t="s">
        <v>19</v>
      </c>
      <c r="I142" s="239"/>
      <c r="J142" s="236"/>
      <c r="K142" s="236"/>
      <c r="L142" s="240"/>
      <c r="M142" s="241"/>
      <c r="N142" s="242"/>
      <c r="O142" s="242"/>
      <c r="P142" s="242"/>
      <c r="Q142" s="242"/>
      <c r="R142" s="242"/>
      <c r="S142" s="242"/>
      <c r="T142" s="243"/>
      <c r="U142" s="13"/>
      <c r="V142" s="13"/>
      <c r="W142" s="13"/>
      <c r="X142" s="13"/>
      <c r="Y142" s="13"/>
      <c r="Z142" s="13"/>
      <c r="AA142" s="13"/>
      <c r="AB142" s="13"/>
      <c r="AC142" s="13"/>
      <c r="AD142" s="13"/>
      <c r="AE142" s="13"/>
      <c r="AT142" s="244" t="s">
        <v>206</v>
      </c>
      <c r="AU142" s="244" t="s">
        <v>78</v>
      </c>
      <c r="AV142" s="13" t="s">
        <v>76</v>
      </c>
      <c r="AW142" s="13" t="s">
        <v>31</v>
      </c>
      <c r="AX142" s="13" t="s">
        <v>69</v>
      </c>
      <c r="AY142" s="244" t="s">
        <v>193</v>
      </c>
    </row>
    <row r="143" s="14" customFormat="1">
      <c r="A143" s="14"/>
      <c r="B143" s="245"/>
      <c r="C143" s="246"/>
      <c r="D143" s="228" t="s">
        <v>206</v>
      </c>
      <c r="E143" s="247" t="s">
        <v>19</v>
      </c>
      <c r="F143" s="248" t="s">
        <v>9305</v>
      </c>
      <c r="G143" s="246"/>
      <c r="H143" s="249">
        <v>293</v>
      </c>
      <c r="I143" s="250"/>
      <c r="J143" s="246"/>
      <c r="K143" s="246"/>
      <c r="L143" s="251"/>
      <c r="M143" s="252"/>
      <c r="N143" s="253"/>
      <c r="O143" s="253"/>
      <c r="P143" s="253"/>
      <c r="Q143" s="253"/>
      <c r="R143" s="253"/>
      <c r="S143" s="253"/>
      <c r="T143" s="254"/>
      <c r="U143" s="14"/>
      <c r="V143" s="14"/>
      <c r="W143" s="14"/>
      <c r="X143" s="14"/>
      <c r="Y143" s="14"/>
      <c r="Z143" s="14"/>
      <c r="AA143" s="14"/>
      <c r="AB143" s="14"/>
      <c r="AC143" s="14"/>
      <c r="AD143" s="14"/>
      <c r="AE143" s="14"/>
      <c r="AT143" s="255" t="s">
        <v>206</v>
      </c>
      <c r="AU143" s="255" t="s">
        <v>78</v>
      </c>
      <c r="AV143" s="14" t="s">
        <v>78</v>
      </c>
      <c r="AW143" s="14" t="s">
        <v>31</v>
      </c>
      <c r="AX143" s="14" t="s">
        <v>69</v>
      </c>
      <c r="AY143" s="255" t="s">
        <v>193</v>
      </c>
    </row>
    <row r="144" s="13" customFormat="1">
      <c r="A144" s="13"/>
      <c r="B144" s="235"/>
      <c r="C144" s="236"/>
      <c r="D144" s="228" t="s">
        <v>206</v>
      </c>
      <c r="E144" s="237" t="s">
        <v>19</v>
      </c>
      <c r="F144" s="238" t="s">
        <v>9306</v>
      </c>
      <c r="G144" s="236"/>
      <c r="H144" s="237" t="s">
        <v>19</v>
      </c>
      <c r="I144" s="239"/>
      <c r="J144" s="236"/>
      <c r="K144" s="236"/>
      <c r="L144" s="240"/>
      <c r="M144" s="241"/>
      <c r="N144" s="242"/>
      <c r="O144" s="242"/>
      <c r="P144" s="242"/>
      <c r="Q144" s="242"/>
      <c r="R144" s="242"/>
      <c r="S144" s="242"/>
      <c r="T144" s="243"/>
      <c r="U144" s="13"/>
      <c r="V144" s="13"/>
      <c r="W144" s="13"/>
      <c r="X144" s="13"/>
      <c r="Y144" s="13"/>
      <c r="Z144" s="13"/>
      <c r="AA144" s="13"/>
      <c r="AB144" s="13"/>
      <c r="AC144" s="13"/>
      <c r="AD144" s="13"/>
      <c r="AE144" s="13"/>
      <c r="AT144" s="244" t="s">
        <v>206</v>
      </c>
      <c r="AU144" s="244" t="s">
        <v>78</v>
      </c>
      <c r="AV144" s="13" t="s">
        <v>76</v>
      </c>
      <c r="AW144" s="13" t="s">
        <v>31</v>
      </c>
      <c r="AX144" s="13" t="s">
        <v>69</v>
      </c>
      <c r="AY144" s="244" t="s">
        <v>193</v>
      </c>
    </row>
    <row r="145" s="14" customFormat="1">
      <c r="A145" s="14"/>
      <c r="B145" s="245"/>
      <c r="C145" s="246"/>
      <c r="D145" s="228" t="s">
        <v>206</v>
      </c>
      <c r="E145" s="247" t="s">
        <v>19</v>
      </c>
      <c r="F145" s="248" t="s">
        <v>307</v>
      </c>
      <c r="G145" s="246"/>
      <c r="H145" s="249">
        <v>14</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206</v>
      </c>
      <c r="AU145" s="255" t="s">
        <v>78</v>
      </c>
      <c r="AV145" s="14" t="s">
        <v>78</v>
      </c>
      <c r="AW145" s="14" t="s">
        <v>31</v>
      </c>
      <c r="AX145" s="14" t="s">
        <v>69</v>
      </c>
      <c r="AY145" s="255" t="s">
        <v>193</v>
      </c>
    </row>
    <row r="146" s="13" customFormat="1">
      <c r="A146" s="13"/>
      <c r="B146" s="235"/>
      <c r="C146" s="236"/>
      <c r="D146" s="228" t="s">
        <v>206</v>
      </c>
      <c r="E146" s="237" t="s">
        <v>19</v>
      </c>
      <c r="F146" s="238" t="s">
        <v>9307</v>
      </c>
      <c r="G146" s="236"/>
      <c r="H146" s="237" t="s">
        <v>19</v>
      </c>
      <c r="I146" s="239"/>
      <c r="J146" s="236"/>
      <c r="K146" s="236"/>
      <c r="L146" s="240"/>
      <c r="M146" s="241"/>
      <c r="N146" s="242"/>
      <c r="O146" s="242"/>
      <c r="P146" s="242"/>
      <c r="Q146" s="242"/>
      <c r="R146" s="242"/>
      <c r="S146" s="242"/>
      <c r="T146" s="243"/>
      <c r="U146" s="13"/>
      <c r="V146" s="13"/>
      <c r="W146" s="13"/>
      <c r="X146" s="13"/>
      <c r="Y146" s="13"/>
      <c r="Z146" s="13"/>
      <c r="AA146" s="13"/>
      <c r="AB146" s="13"/>
      <c r="AC146" s="13"/>
      <c r="AD146" s="13"/>
      <c r="AE146" s="13"/>
      <c r="AT146" s="244" t="s">
        <v>206</v>
      </c>
      <c r="AU146" s="244" t="s">
        <v>78</v>
      </c>
      <c r="AV146" s="13" t="s">
        <v>76</v>
      </c>
      <c r="AW146" s="13" t="s">
        <v>31</v>
      </c>
      <c r="AX146" s="13" t="s">
        <v>69</v>
      </c>
      <c r="AY146" s="244" t="s">
        <v>193</v>
      </c>
    </row>
    <row r="147" s="14" customFormat="1">
      <c r="A147" s="14"/>
      <c r="B147" s="245"/>
      <c r="C147" s="246"/>
      <c r="D147" s="228" t="s">
        <v>206</v>
      </c>
      <c r="E147" s="247" t="s">
        <v>19</v>
      </c>
      <c r="F147" s="248" t="s">
        <v>9308</v>
      </c>
      <c r="G147" s="246"/>
      <c r="H147" s="249">
        <v>234</v>
      </c>
      <c r="I147" s="250"/>
      <c r="J147" s="246"/>
      <c r="K147" s="246"/>
      <c r="L147" s="251"/>
      <c r="M147" s="252"/>
      <c r="N147" s="253"/>
      <c r="O147" s="253"/>
      <c r="P147" s="253"/>
      <c r="Q147" s="253"/>
      <c r="R147" s="253"/>
      <c r="S147" s="253"/>
      <c r="T147" s="254"/>
      <c r="U147" s="14"/>
      <c r="V147" s="14"/>
      <c r="W147" s="14"/>
      <c r="X147" s="14"/>
      <c r="Y147" s="14"/>
      <c r="Z147" s="14"/>
      <c r="AA147" s="14"/>
      <c r="AB147" s="14"/>
      <c r="AC147" s="14"/>
      <c r="AD147" s="14"/>
      <c r="AE147" s="14"/>
      <c r="AT147" s="255" t="s">
        <v>206</v>
      </c>
      <c r="AU147" s="255" t="s">
        <v>78</v>
      </c>
      <c r="AV147" s="14" t="s">
        <v>78</v>
      </c>
      <c r="AW147" s="14" t="s">
        <v>31</v>
      </c>
      <c r="AX147" s="14" t="s">
        <v>69</v>
      </c>
      <c r="AY147" s="255" t="s">
        <v>193</v>
      </c>
    </row>
    <row r="148" s="15" customFormat="1">
      <c r="A148" s="15"/>
      <c r="B148" s="256"/>
      <c r="C148" s="257"/>
      <c r="D148" s="228" t="s">
        <v>206</v>
      </c>
      <c r="E148" s="258" t="s">
        <v>19</v>
      </c>
      <c r="F148" s="259" t="s">
        <v>218</v>
      </c>
      <c r="G148" s="257"/>
      <c r="H148" s="260">
        <v>541</v>
      </c>
      <c r="I148" s="261"/>
      <c r="J148" s="257"/>
      <c r="K148" s="257"/>
      <c r="L148" s="262"/>
      <c r="M148" s="263"/>
      <c r="N148" s="264"/>
      <c r="O148" s="264"/>
      <c r="P148" s="264"/>
      <c r="Q148" s="264"/>
      <c r="R148" s="264"/>
      <c r="S148" s="264"/>
      <c r="T148" s="265"/>
      <c r="U148" s="15"/>
      <c r="V148" s="15"/>
      <c r="W148" s="15"/>
      <c r="X148" s="15"/>
      <c r="Y148" s="15"/>
      <c r="Z148" s="15"/>
      <c r="AA148" s="15"/>
      <c r="AB148" s="15"/>
      <c r="AC148" s="15"/>
      <c r="AD148" s="15"/>
      <c r="AE148" s="15"/>
      <c r="AT148" s="266" t="s">
        <v>206</v>
      </c>
      <c r="AU148" s="266" t="s">
        <v>78</v>
      </c>
      <c r="AV148" s="15" t="s">
        <v>200</v>
      </c>
      <c r="AW148" s="15" t="s">
        <v>31</v>
      </c>
      <c r="AX148" s="15" t="s">
        <v>76</v>
      </c>
      <c r="AY148" s="266" t="s">
        <v>193</v>
      </c>
    </row>
    <row r="149" s="2" customFormat="1" ht="16.5" customHeight="1">
      <c r="A149" s="41"/>
      <c r="B149" s="42"/>
      <c r="C149" s="215" t="s">
        <v>272</v>
      </c>
      <c r="D149" s="215" t="s">
        <v>195</v>
      </c>
      <c r="E149" s="216" t="s">
        <v>9309</v>
      </c>
      <c r="F149" s="217" t="s">
        <v>9310</v>
      </c>
      <c r="G149" s="218" t="s">
        <v>326</v>
      </c>
      <c r="H149" s="219">
        <v>2</v>
      </c>
      <c r="I149" s="220"/>
      <c r="J149" s="221">
        <f>ROUND(I149*H149,2)</f>
        <v>0</v>
      </c>
      <c r="K149" s="217" t="s">
        <v>19</v>
      </c>
      <c r="L149" s="47"/>
      <c r="M149" s="222" t="s">
        <v>19</v>
      </c>
      <c r="N149" s="223" t="s">
        <v>40</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200</v>
      </c>
      <c r="AT149" s="226" t="s">
        <v>195</v>
      </c>
      <c r="AU149" s="226" t="s">
        <v>78</v>
      </c>
      <c r="AY149" s="20" t="s">
        <v>193</v>
      </c>
      <c r="BE149" s="227">
        <f>IF(N149="základní",J149,0)</f>
        <v>0</v>
      </c>
      <c r="BF149" s="227">
        <f>IF(N149="snížená",J149,0)</f>
        <v>0</v>
      </c>
      <c r="BG149" s="227">
        <f>IF(N149="zákl. přenesená",J149,0)</f>
        <v>0</v>
      </c>
      <c r="BH149" s="227">
        <f>IF(N149="sníž. přenesená",J149,0)</f>
        <v>0</v>
      </c>
      <c r="BI149" s="227">
        <f>IF(N149="nulová",J149,0)</f>
        <v>0</v>
      </c>
      <c r="BJ149" s="20" t="s">
        <v>76</v>
      </c>
      <c r="BK149" s="227">
        <f>ROUND(I149*H149,2)</f>
        <v>0</v>
      </c>
      <c r="BL149" s="20" t="s">
        <v>200</v>
      </c>
      <c r="BM149" s="226" t="s">
        <v>9311</v>
      </c>
    </row>
    <row r="150" s="2" customFormat="1">
      <c r="A150" s="41"/>
      <c r="B150" s="42"/>
      <c r="C150" s="43"/>
      <c r="D150" s="228" t="s">
        <v>202</v>
      </c>
      <c r="E150" s="43"/>
      <c r="F150" s="229" t="s">
        <v>9312</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202</v>
      </c>
      <c r="AU150" s="20" t="s">
        <v>78</v>
      </c>
    </row>
    <row r="151" s="2" customFormat="1">
      <c r="A151" s="41"/>
      <c r="B151" s="42"/>
      <c r="C151" s="43"/>
      <c r="D151" s="228" t="s">
        <v>1221</v>
      </c>
      <c r="E151" s="43"/>
      <c r="F151" s="270" t="s">
        <v>9313</v>
      </c>
      <c r="G151" s="43"/>
      <c r="H151" s="43"/>
      <c r="I151" s="230"/>
      <c r="J151" s="43"/>
      <c r="K151" s="43"/>
      <c r="L151" s="47"/>
      <c r="M151" s="231"/>
      <c r="N151" s="232"/>
      <c r="O151" s="87"/>
      <c r="P151" s="87"/>
      <c r="Q151" s="87"/>
      <c r="R151" s="87"/>
      <c r="S151" s="87"/>
      <c r="T151" s="88"/>
      <c r="U151" s="41"/>
      <c r="V151" s="41"/>
      <c r="W151" s="41"/>
      <c r="X151" s="41"/>
      <c r="Y151" s="41"/>
      <c r="Z151" s="41"/>
      <c r="AA151" s="41"/>
      <c r="AB151" s="41"/>
      <c r="AC151" s="41"/>
      <c r="AD151" s="41"/>
      <c r="AE151" s="41"/>
      <c r="AT151" s="20" t="s">
        <v>1221</v>
      </c>
      <c r="AU151" s="20" t="s">
        <v>78</v>
      </c>
    </row>
    <row r="152" s="13" customFormat="1">
      <c r="A152" s="13"/>
      <c r="B152" s="235"/>
      <c r="C152" s="236"/>
      <c r="D152" s="228" t="s">
        <v>206</v>
      </c>
      <c r="E152" s="237" t="s">
        <v>19</v>
      </c>
      <c r="F152" s="238" t="s">
        <v>279</v>
      </c>
      <c r="G152" s="236"/>
      <c r="H152" s="237" t="s">
        <v>19</v>
      </c>
      <c r="I152" s="239"/>
      <c r="J152" s="236"/>
      <c r="K152" s="236"/>
      <c r="L152" s="240"/>
      <c r="M152" s="241"/>
      <c r="N152" s="242"/>
      <c r="O152" s="242"/>
      <c r="P152" s="242"/>
      <c r="Q152" s="242"/>
      <c r="R152" s="242"/>
      <c r="S152" s="242"/>
      <c r="T152" s="243"/>
      <c r="U152" s="13"/>
      <c r="V152" s="13"/>
      <c r="W152" s="13"/>
      <c r="X152" s="13"/>
      <c r="Y152" s="13"/>
      <c r="Z152" s="13"/>
      <c r="AA152" s="13"/>
      <c r="AB152" s="13"/>
      <c r="AC152" s="13"/>
      <c r="AD152" s="13"/>
      <c r="AE152" s="13"/>
      <c r="AT152" s="244" t="s">
        <v>206</v>
      </c>
      <c r="AU152" s="244" t="s">
        <v>78</v>
      </c>
      <c r="AV152" s="13" t="s">
        <v>76</v>
      </c>
      <c r="AW152" s="13" t="s">
        <v>31</v>
      </c>
      <c r="AX152" s="13" t="s">
        <v>69</v>
      </c>
      <c r="AY152" s="244" t="s">
        <v>193</v>
      </c>
    </row>
    <row r="153" s="14" customFormat="1">
      <c r="A153" s="14"/>
      <c r="B153" s="245"/>
      <c r="C153" s="246"/>
      <c r="D153" s="228" t="s">
        <v>206</v>
      </c>
      <c r="E153" s="247" t="s">
        <v>19</v>
      </c>
      <c r="F153" s="248" t="s">
        <v>78</v>
      </c>
      <c r="G153" s="246"/>
      <c r="H153" s="249">
        <v>2</v>
      </c>
      <c r="I153" s="250"/>
      <c r="J153" s="246"/>
      <c r="K153" s="246"/>
      <c r="L153" s="251"/>
      <c r="M153" s="252"/>
      <c r="N153" s="253"/>
      <c r="O153" s="253"/>
      <c r="P153" s="253"/>
      <c r="Q153" s="253"/>
      <c r="R153" s="253"/>
      <c r="S153" s="253"/>
      <c r="T153" s="254"/>
      <c r="U153" s="14"/>
      <c r="V153" s="14"/>
      <c r="W153" s="14"/>
      <c r="X153" s="14"/>
      <c r="Y153" s="14"/>
      <c r="Z153" s="14"/>
      <c r="AA153" s="14"/>
      <c r="AB153" s="14"/>
      <c r="AC153" s="14"/>
      <c r="AD153" s="14"/>
      <c r="AE153" s="14"/>
      <c r="AT153" s="255" t="s">
        <v>206</v>
      </c>
      <c r="AU153" s="255" t="s">
        <v>78</v>
      </c>
      <c r="AV153" s="14" t="s">
        <v>78</v>
      </c>
      <c r="AW153" s="14" t="s">
        <v>31</v>
      </c>
      <c r="AX153" s="14" t="s">
        <v>76</v>
      </c>
      <c r="AY153" s="255" t="s">
        <v>193</v>
      </c>
    </row>
    <row r="154" s="2" customFormat="1" ht="21.75" customHeight="1">
      <c r="A154" s="41"/>
      <c r="B154" s="42"/>
      <c r="C154" s="215" t="s">
        <v>281</v>
      </c>
      <c r="D154" s="215" t="s">
        <v>195</v>
      </c>
      <c r="E154" s="216" t="s">
        <v>9314</v>
      </c>
      <c r="F154" s="217" t="s">
        <v>9315</v>
      </c>
      <c r="G154" s="218" t="s">
        <v>198</v>
      </c>
      <c r="H154" s="219">
        <v>532.44000000000005</v>
      </c>
      <c r="I154" s="220"/>
      <c r="J154" s="221">
        <f>ROUND(I154*H154,2)</f>
        <v>0</v>
      </c>
      <c r="K154" s="217" t="s">
        <v>199</v>
      </c>
      <c r="L154" s="47"/>
      <c r="M154" s="222" t="s">
        <v>19</v>
      </c>
      <c r="N154" s="223" t="s">
        <v>40</v>
      </c>
      <c r="O154" s="87"/>
      <c r="P154" s="224">
        <f>O154*H154</f>
        <v>0</v>
      </c>
      <c r="Q154" s="224">
        <v>0</v>
      </c>
      <c r="R154" s="224">
        <f>Q154*H154</f>
        <v>0</v>
      </c>
      <c r="S154" s="224">
        <v>0</v>
      </c>
      <c r="T154" s="225">
        <f>S154*H154</f>
        <v>0</v>
      </c>
      <c r="U154" s="41"/>
      <c r="V154" s="41"/>
      <c r="W154" s="41"/>
      <c r="X154" s="41"/>
      <c r="Y154" s="41"/>
      <c r="Z154" s="41"/>
      <c r="AA154" s="41"/>
      <c r="AB154" s="41"/>
      <c r="AC154" s="41"/>
      <c r="AD154" s="41"/>
      <c r="AE154" s="41"/>
      <c r="AR154" s="226" t="s">
        <v>200</v>
      </c>
      <c r="AT154" s="226" t="s">
        <v>195</v>
      </c>
      <c r="AU154" s="226" t="s">
        <v>78</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200</v>
      </c>
      <c r="BM154" s="226" t="s">
        <v>9316</v>
      </c>
    </row>
    <row r="155" s="2" customFormat="1">
      <c r="A155" s="41"/>
      <c r="B155" s="42"/>
      <c r="C155" s="43"/>
      <c r="D155" s="228" t="s">
        <v>202</v>
      </c>
      <c r="E155" s="43"/>
      <c r="F155" s="229" t="s">
        <v>9317</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78</v>
      </c>
    </row>
    <row r="156" s="2" customFormat="1">
      <c r="A156" s="41"/>
      <c r="B156" s="42"/>
      <c r="C156" s="43"/>
      <c r="D156" s="233" t="s">
        <v>204</v>
      </c>
      <c r="E156" s="43"/>
      <c r="F156" s="234" t="s">
        <v>9318</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204</v>
      </c>
      <c r="AU156" s="20" t="s">
        <v>78</v>
      </c>
    </row>
    <row r="157" s="13" customFormat="1">
      <c r="A157" s="13"/>
      <c r="B157" s="235"/>
      <c r="C157" s="236"/>
      <c r="D157" s="228" t="s">
        <v>206</v>
      </c>
      <c r="E157" s="237" t="s">
        <v>19</v>
      </c>
      <c r="F157" s="238" t="s">
        <v>4302</v>
      </c>
      <c r="G157" s="236"/>
      <c r="H157" s="237" t="s">
        <v>19</v>
      </c>
      <c r="I157" s="239"/>
      <c r="J157" s="236"/>
      <c r="K157" s="236"/>
      <c r="L157" s="240"/>
      <c r="M157" s="241"/>
      <c r="N157" s="242"/>
      <c r="O157" s="242"/>
      <c r="P157" s="242"/>
      <c r="Q157" s="242"/>
      <c r="R157" s="242"/>
      <c r="S157" s="242"/>
      <c r="T157" s="243"/>
      <c r="U157" s="13"/>
      <c r="V157" s="13"/>
      <c r="W157" s="13"/>
      <c r="X157" s="13"/>
      <c r="Y157" s="13"/>
      <c r="Z157" s="13"/>
      <c r="AA157" s="13"/>
      <c r="AB157" s="13"/>
      <c r="AC157" s="13"/>
      <c r="AD157" s="13"/>
      <c r="AE157" s="13"/>
      <c r="AT157" s="244" t="s">
        <v>206</v>
      </c>
      <c r="AU157" s="244" t="s">
        <v>78</v>
      </c>
      <c r="AV157" s="13" t="s">
        <v>76</v>
      </c>
      <c r="AW157" s="13" t="s">
        <v>31</v>
      </c>
      <c r="AX157" s="13" t="s">
        <v>69</v>
      </c>
      <c r="AY157" s="244" t="s">
        <v>193</v>
      </c>
    </row>
    <row r="158" s="14" customFormat="1">
      <c r="A158" s="14"/>
      <c r="B158" s="245"/>
      <c r="C158" s="246"/>
      <c r="D158" s="228" t="s">
        <v>206</v>
      </c>
      <c r="E158" s="247" t="s">
        <v>19</v>
      </c>
      <c r="F158" s="248" t="s">
        <v>9319</v>
      </c>
      <c r="G158" s="246"/>
      <c r="H158" s="249">
        <v>112.8</v>
      </c>
      <c r="I158" s="250"/>
      <c r="J158" s="246"/>
      <c r="K158" s="246"/>
      <c r="L158" s="251"/>
      <c r="M158" s="252"/>
      <c r="N158" s="253"/>
      <c r="O158" s="253"/>
      <c r="P158" s="253"/>
      <c r="Q158" s="253"/>
      <c r="R158" s="253"/>
      <c r="S158" s="253"/>
      <c r="T158" s="254"/>
      <c r="U158" s="14"/>
      <c r="V158" s="14"/>
      <c r="W158" s="14"/>
      <c r="X158" s="14"/>
      <c r="Y158" s="14"/>
      <c r="Z158" s="14"/>
      <c r="AA158" s="14"/>
      <c r="AB158" s="14"/>
      <c r="AC158" s="14"/>
      <c r="AD158" s="14"/>
      <c r="AE158" s="14"/>
      <c r="AT158" s="255" t="s">
        <v>206</v>
      </c>
      <c r="AU158" s="255" t="s">
        <v>78</v>
      </c>
      <c r="AV158" s="14" t="s">
        <v>78</v>
      </c>
      <c r="AW158" s="14" t="s">
        <v>31</v>
      </c>
      <c r="AX158" s="14" t="s">
        <v>69</v>
      </c>
      <c r="AY158" s="255" t="s">
        <v>193</v>
      </c>
    </row>
    <row r="159" s="14" customFormat="1">
      <c r="A159" s="14"/>
      <c r="B159" s="245"/>
      <c r="C159" s="246"/>
      <c r="D159" s="228" t="s">
        <v>206</v>
      </c>
      <c r="E159" s="247" t="s">
        <v>19</v>
      </c>
      <c r="F159" s="248" t="s">
        <v>9320</v>
      </c>
      <c r="G159" s="246"/>
      <c r="H159" s="249">
        <v>132.30000000000001</v>
      </c>
      <c r="I159" s="250"/>
      <c r="J159" s="246"/>
      <c r="K159" s="246"/>
      <c r="L159" s="251"/>
      <c r="M159" s="252"/>
      <c r="N159" s="253"/>
      <c r="O159" s="253"/>
      <c r="P159" s="253"/>
      <c r="Q159" s="253"/>
      <c r="R159" s="253"/>
      <c r="S159" s="253"/>
      <c r="T159" s="254"/>
      <c r="U159" s="14"/>
      <c r="V159" s="14"/>
      <c r="W159" s="14"/>
      <c r="X159" s="14"/>
      <c r="Y159" s="14"/>
      <c r="Z159" s="14"/>
      <c r="AA159" s="14"/>
      <c r="AB159" s="14"/>
      <c r="AC159" s="14"/>
      <c r="AD159" s="14"/>
      <c r="AE159" s="14"/>
      <c r="AT159" s="255" t="s">
        <v>206</v>
      </c>
      <c r="AU159" s="255" t="s">
        <v>78</v>
      </c>
      <c r="AV159" s="14" t="s">
        <v>78</v>
      </c>
      <c r="AW159" s="14" t="s">
        <v>31</v>
      </c>
      <c r="AX159" s="14" t="s">
        <v>69</v>
      </c>
      <c r="AY159" s="255" t="s">
        <v>193</v>
      </c>
    </row>
    <row r="160" s="14" customFormat="1">
      <c r="A160" s="14"/>
      <c r="B160" s="245"/>
      <c r="C160" s="246"/>
      <c r="D160" s="228" t="s">
        <v>206</v>
      </c>
      <c r="E160" s="247" t="s">
        <v>19</v>
      </c>
      <c r="F160" s="248" t="s">
        <v>9321</v>
      </c>
      <c r="G160" s="246"/>
      <c r="H160" s="249">
        <v>27</v>
      </c>
      <c r="I160" s="250"/>
      <c r="J160" s="246"/>
      <c r="K160" s="246"/>
      <c r="L160" s="251"/>
      <c r="M160" s="252"/>
      <c r="N160" s="253"/>
      <c r="O160" s="253"/>
      <c r="P160" s="253"/>
      <c r="Q160" s="253"/>
      <c r="R160" s="253"/>
      <c r="S160" s="253"/>
      <c r="T160" s="254"/>
      <c r="U160" s="14"/>
      <c r="V160" s="14"/>
      <c r="W160" s="14"/>
      <c r="X160" s="14"/>
      <c r="Y160" s="14"/>
      <c r="Z160" s="14"/>
      <c r="AA160" s="14"/>
      <c r="AB160" s="14"/>
      <c r="AC160" s="14"/>
      <c r="AD160" s="14"/>
      <c r="AE160" s="14"/>
      <c r="AT160" s="255" t="s">
        <v>206</v>
      </c>
      <c r="AU160" s="255" t="s">
        <v>78</v>
      </c>
      <c r="AV160" s="14" t="s">
        <v>78</v>
      </c>
      <c r="AW160" s="14" t="s">
        <v>31</v>
      </c>
      <c r="AX160" s="14" t="s">
        <v>69</v>
      </c>
      <c r="AY160" s="255" t="s">
        <v>193</v>
      </c>
    </row>
    <row r="161" s="14" customFormat="1">
      <c r="A161" s="14"/>
      <c r="B161" s="245"/>
      <c r="C161" s="246"/>
      <c r="D161" s="228" t="s">
        <v>206</v>
      </c>
      <c r="E161" s="247" t="s">
        <v>19</v>
      </c>
      <c r="F161" s="248" t="s">
        <v>9322</v>
      </c>
      <c r="G161" s="246"/>
      <c r="H161" s="249">
        <v>82.040000000000006</v>
      </c>
      <c r="I161" s="250"/>
      <c r="J161" s="246"/>
      <c r="K161" s="246"/>
      <c r="L161" s="251"/>
      <c r="M161" s="252"/>
      <c r="N161" s="253"/>
      <c r="O161" s="253"/>
      <c r="P161" s="253"/>
      <c r="Q161" s="253"/>
      <c r="R161" s="253"/>
      <c r="S161" s="253"/>
      <c r="T161" s="254"/>
      <c r="U161" s="14"/>
      <c r="V161" s="14"/>
      <c r="W161" s="14"/>
      <c r="X161" s="14"/>
      <c r="Y161" s="14"/>
      <c r="Z161" s="14"/>
      <c r="AA161" s="14"/>
      <c r="AB161" s="14"/>
      <c r="AC161" s="14"/>
      <c r="AD161" s="14"/>
      <c r="AE161" s="14"/>
      <c r="AT161" s="255" t="s">
        <v>206</v>
      </c>
      <c r="AU161" s="255" t="s">
        <v>78</v>
      </c>
      <c r="AV161" s="14" t="s">
        <v>78</v>
      </c>
      <c r="AW161" s="14" t="s">
        <v>31</v>
      </c>
      <c r="AX161" s="14" t="s">
        <v>69</v>
      </c>
      <c r="AY161" s="255" t="s">
        <v>193</v>
      </c>
    </row>
    <row r="162" s="14" customFormat="1">
      <c r="A162" s="14"/>
      <c r="B162" s="245"/>
      <c r="C162" s="246"/>
      <c r="D162" s="228" t="s">
        <v>206</v>
      </c>
      <c r="E162" s="247" t="s">
        <v>19</v>
      </c>
      <c r="F162" s="248" t="s">
        <v>1031</v>
      </c>
      <c r="G162" s="246"/>
      <c r="H162" s="249">
        <v>163.80000000000001</v>
      </c>
      <c r="I162" s="250"/>
      <c r="J162" s="246"/>
      <c r="K162" s="246"/>
      <c r="L162" s="251"/>
      <c r="M162" s="252"/>
      <c r="N162" s="253"/>
      <c r="O162" s="253"/>
      <c r="P162" s="253"/>
      <c r="Q162" s="253"/>
      <c r="R162" s="253"/>
      <c r="S162" s="253"/>
      <c r="T162" s="254"/>
      <c r="U162" s="14"/>
      <c r="V162" s="14"/>
      <c r="W162" s="14"/>
      <c r="X162" s="14"/>
      <c r="Y162" s="14"/>
      <c r="Z162" s="14"/>
      <c r="AA162" s="14"/>
      <c r="AB162" s="14"/>
      <c r="AC162" s="14"/>
      <c r="AD162" s="14"/>
      <c r="AE162" s="14"/>
      <c r="AT162" s="255" t="s">
        <v>206</v>
      </c>
      <c r="AU162" s="255" t="s">
        <v>78</v>
      </c>
      <c r="AV162" s="14" t="s">
        <v>78</v>
      </c>
      <c r="AW162" s="14" t="s">
        <v>31</v>
      </c>
      <c r="AX162" s="14" t="s">
        <v>69</v>
      </c>
      <c r="AY162" s="255" t="s">
        <v>193</v>
      </c>
    </row>
    <row r="163" s="14" customFormat="1">
      <c r="A163" s="14"/>
      <c r="B163" s="245"/>
      <c r="C163" s="246"/>
      <c r="D163" s="228" t="s">
        <v>206</v>
      </c>
      <c r="E163" s="247" t="s">
        <v>19</v>
      </c>
      <c r="F163" s="248" t="s">
        <v>1032</v>
      </c>
      <c r="G163" s="246"/>
      <c r="H163" s="249">
        <v>11</v>
      </c>
      <c r="I163" s="250"/>
      <c r="J163" s="246"/>
      <c r="K163" s="246"/>
      <c r="L163" s="251"/>
      <c r="M163" s="252"/>
      <c r="N163" s="253"/>
      <c r="O163" s="253"/>
      <c r="P163" s="253"/>
      <c r="Q163" s="253"/>
      <c r="R163" s="253"/>
      <c r="S163" s="253"/>
      <c r="T163" s="254"/>
      <c r="U163" s="14"/>
      <c r="V163" s="14"/>
      <c r="W163" s="14"/>
      <c r="X163" s="14"/>
      <c r="Y163" s="14"/>
      <c r="Z163" s="14"/>
      <c r="AA163" s="14"/>
      <c r="AB163" s="14"/>
      <c r="AC163" s="14"/>
      <c r="AD163" s="14"/>
      <c r="AE163" s="14"/>
      <c r="AT163" s="255" t="s">
        <v>206</v>
      </c>
      <c r="AU163" s="255" t="s">
        <v>78</v>
      </c>
      <c r="AV163" s="14" t="s">
        <v>78</v>
      </c>
      <c r="AW163" s="14" t="s">
        <v>31</v>
      </c>
      <c r="AX163" s="14" t="s">
        <v>69</v>
      </c>
      <c r="AY163" s="255" t="s">
        <v>193</v>
      </c>
    </row>
    <row r="164" s="14" customFormat="1">
      <c r="A164" s="14"/>
      <c r="B164" s="245"/>
      <c r="C164" s="246"/>
      <c r="D164" s="228" t="s">
        <v>206</v>
      </c>
      <c r="E164" s="247" t="s">
        <v>19</v>
      </c>
      <c r="F164" s="248" t="s">
        <v>1033</v>
      </c>
      <c r="G164" s="246"/>
      <c r="H164" s="249">
        <v>3.5</v>
      </c>
      <c r="I164" s="250"/>
      <c r="J164" s="246"/>
      <c r="K164" s="246"/>
      <c r="L164" s="251"/>
      <c r="M164" s="252"/>
      <c r="N164" s="253"/>
      <c r="O164" s="253"/>
      <c r="P164" s="253"/>
      <c r="Q164" s="253"/>
      <c r="R164" s="253"/>
      <c r="S164" s="253"/>
      <c r="T164" s="254"/>
      <c r="U164" s="14"/>
      <c r="V164" s="14"/>
      <c r="W164" s="14"/>
      <c r="X164" s="14"/>
      <c r="Y164" s="14"/>
      <c r="Z164" s="14"/>
      <c r="AA164" s="14"/>
      <c r="AB164" s="14"/>
      <c r="AC164" s="14"/>
      <c r="AD164" s="14"/>
      <c r="AE164" s="14"/>
      <c r="AT164" s="255" t="s">
        <v>206</v>
      </c>
      <c r="AU164" s="255" t="s">
        <v>78</v>
      </c>
      <c r="AV164" s="14" t="s">
        <v>78</v>
      </c>
      <c r="AW164" s="14" t="s">
        <v>31</v>
      </c>
      <c r="AX164" s="14" t="s">
        <v>69</v>
      </c>
      <c r="AY164" s="255" t="s">
        <v>193</v>
      </c>
    </row>
    <row r="165" s="15" customFormat="1">
      <c r="A165" s="15"/>
      <c r="B165" s="256"/>
      <c r="C165" s="257"/>
      <c r="D165" s="228" t="s">
        <v>206</v>
      </c>
      <c r="E165" s="258" t="s">
        <v>19</v>
      </c>
      <c r="F165" s="259" t="s">
        <v>218</v>
      </c>
      <c r="G165" s="257"/>
      <c r="H165" s="260">
        <v>532.44000000000005</v>
      </c>
      <c r="I165" s="261"/>
      <c r="J165" s="257"/>
      <c r="K165" s="257"/>
      <c r="L165" s="262"/>
      <c r="M165" s="263"/>
      <c r="N165" s="264"/>
      <c r="O165" s="264"/>
      <c r="P165" s="264"/>
      <c r="Q165" s="264"/>
      <c r="R165" s="264"/>
      <c r="S165" s="264"/>
      <c r="T165" s="265"/>
      <c r="U165" s="15"/>
      <c r="V165" s="15"/>
      <c r="W165" s="15"/>
      <c r="X165" s="15"/>
      <c r="Y165" s="15"/>
      <c r="Z165" s="15"/>
      <c r="AA165" s="15"/>
      <c r="AB165" s="15"/>
      <c r="AC165" s="15"/>
      <c r="AD165" s="15"/>
      <c r="AE165" s="15"/>
      <c r="AT165" s="266" t="s">
        <v>206</v>
      </c>
      <c r="AU165" s="266" t="s">
        <v>78</v>
      </c>
      <c r="AV165" s="15" t="s">
        <v>200</v>
      </c>
      <c r="AW165" s="15" t="s">
        <v>31</v>
      </c>
      <c r="AX165" s="15" t="s">
        <v>76</v>
      </c>
      <c r="AY165" s="266" t="s">
        <v>193</v>
      </c>
    </row>
    <row r="166" s="2" customFormat="1" ht="21.75" customHeight="1">
      <c r="A166" s="41"/>
      <c r="B166" s="42"/>
      <c r="C166" s="215" t="s">
        <v>288</v>
      </c>
      <c r="D166" s="215" t="s">
        <v>195</v>
      </c>
      <c r="E166" s="216" t="s">
        <v>1036</v>
      </c>
      <c r="F166" s="217" t="s">
        <v>1037</v>
      </c>
      <c r="G166" s="218" t="s">
        <v>198</v>
      </c>
      <c r="H166" s="219">
        <v>17.199999999999999</v>
      </c>
      <c r="I166" s="220"/>
      <c r="J166" s="221">
        <f>ROUND(I166*H166,2)</f>
        <v>0</v>
      </c>
      <c r="K166" s="217" t="s">
        <v>199</v>
      </c>
      <c r="L166" s="47"/>
      <c r="M166" s="222" t="s">
        <v>19</v>
      </c>
      <c r="N166" s="223" t="s">
        <v>40</v>
      </c>
      <c r="O166" s="87"/>
      <c r="P166" s="224">
        <f>O166*H166</f>
        <v>0</v>
      </c>
      <c r="Q166" s="224">
        <v>0</v>
      </c>
      <c r="R166" s="224">
        <f>Q166*H166</f>
        <v>0</v>
      </c>
      <c r="S166" s="224">
        <v>0</v>
      </c>
      <c r="T166" s="225">
        <f>S166*H166</f>
        <v>0</v>
      </c>
      <c r="U166" s="41"/>
      <c r="V166" s="41"/>
      <c r="W166" s="41"/>
      <c r="X166" s="41"/>
      <c r="Y166" s="41"/>
      <c r="Z166" s="41"/>
      <c r="AA166" s="41"/>
      <c r="AB166" s="41"/>
      <c r="AC166" s="41"/>
      <c r="AD166" s="41"/>
      <c r="AE166" s="41"/>
      <c r="AR166" s="226" t="s">
        <v>200</v>
      </c>
      <c r="AT166" s="226" t="s">
        <v>195</v>
      </c>
      <c r="AU166" s="226" t="s">
        <v>78</v>
      </c>
      <c r="AY166" s="20" t="s">
        <v>193</v>
      </c>
      <c r="BE166" s="227">
        <f>IF(N166="základní",J166,0)</f>
        <v>0</v>
      </c>
      <c r="BF166" s="227">
        <f>IF(N166="snížená",J166,0)</f>
        <v>0</v>
      </c>
      <c r="BG166" s="227">
        <f>IF(N166="zákl. přenesená",J166,0)</f>
        <v>0</v>
      </c>
      <c r="BH166" s="227">
        <f>IF(N166="sníž. přenesená",J166,0)</f>
        <v>0</v>
      </c>
      <c r="BI166" s="227">
        <f>IF(N166="nulová",J166,0)</f>
        <v>0</v>
      </c>
      <c r="BJ166" s="20" t="s">
        <v>76</v>
      </c>
      <c r="BK166" s="227">
        <f>ROUND(I166*H166,2)</f>
        <v>0</v>
      </c>
      <c r="BL166" s="20" t="s">
        <v>200</v>
      </c>
      <c r="BM166" s="226" t="s">
        <v>9323</v>
      </c>
    </row>
    <row r="167" s="2" customFormat="1">
      <c r="A167" s="41"/>
      <c r="B167" s="42"/>
      <c r="C167" s="43"/>
      <c r="D167" s="228" t="s">
        <v>202</v>
      </c>
      <c r="E167" s="43"/>
      <c r="F167" s="229" t="s">
        <v>1039</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202</v>
      </c>
      <c r="AU167" s="20" t="s">
        <v>78</v>
      </c>
    </row>
    <row r="168" s="2" customFormat="1">
      <c r="A168" s="41"/>
      <c r="B168" s="42"/>
      <c r="C168" s="43"/>
      <c r="D168" s="233" t="s">
        <v>204</v>
      </c>
      <c r="E168" s="43"/>
      <c r="F168" s="234" t="s">
        <v>1040</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204</v>
      </c>
      <c r="AU168" s="20" t="s">
        <v>78</v>
      </c>
    </row>
    <row r="169" s="13" customFormat="1">
      <c r="A169" s="13"/>
      <c r="B169" s="235"/>
      <c r="C169" s="236"/>
      <c r="D169" s="228" t="s">
        <v>206</v>
      </c>
      <c r="E169" s="237" t="s">
        <v>19</v>
      </c>
      <c r="F169" s="238" t="s">
        <v>4302</v>
      </c>
      <c r="G169" s="236"/>
      <c r="H169" s="237" t="s">
        <v>19</v>
      </c>
      <c r="I169" s="239"/>
      <c r="J169" s="236"/>
      <c r="K169" s="236"/>
      <c r="L169" s="240"/>
      <c r="M169" s="241"/>
      <c r="N169" s="242"/>
      <c r="O169" s="242"/>
      <c r="P169" s="242"/>
      <c r="Q169" s="242"/>
      <c r="R169" s="242"/>
      <c r="S169" s="242"/>
      <c r="T169" s="243"/>
      <c r="U169" s="13"/>
      <c r="V169" s="13"/>
      <c r="W169" s="13"/>
      <c r="X169" s="13"/>
      <c r="Y169" s="13"/>
      <c r="Z169" s="13"/>
      <c r="AA169" s="13"/>
      <c r="AB169" s="13"/>
      <c r="AC169" s="13"/>
      <c r="AD169" s="13"/>
      <c r="AE169" s="13"/>
      <c r="AT169" s="244" t="s">
        <v>206</v>
      </c>
      <c r="AU169" s="244" t="s">
        <v>78</v>
      </c>
      <c r="AV169" s="13" t="s">
        <v>76</v>
      </c>
      <c r="AW169" s="13" t="s">
        <v>31</v>
      </c>
      <c r="AX169" s="13" t="s">
        <v>69</v>
      </c>
      <c r="AY169" s="244" t="s">
        <v>193</v>
      </c>
    </row>
    <row r="170" s="14" customFormat="1">
      <c r="A170" s="14"/>
      <c r="B170" s="245"/>
      <c r="C170" s="246"/>
      <c r="D170" s="228" t="s">
        <v>206</v>
      </c>
      <c r="E170" s="247" t="s">
        <v>19</v>
      </c>
      <c r="F170" s="248" t="s">
        <v>9324</v>
      </c>
      <c r="G170" s="246"/>
      <c r="H170" s="249">
        <v>17.199999999999999</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206</v>
      </c>
      <c r="AU170" s="255" t="s">
        <v>78</v>
      </c>
      <c r="AV170" s="14" t="s">
        <v>78</v>
      </c>
      <c r="AW170" s="14" t="s">
        <v>31</v>
      </c>
      <c r="AX170" s="14" t="s">
        <v>76</v>
      </c>
      <c r="AY170" s="255" t="s">
        <v>193</v>
      </c>
    </row>
    <row r="171" s="2" customFormat="1" ht="21.75" customHeight="1">
      <c r="A171" s="41"/>
      <c r="B171" s="42"/>
      <c r="C171" s="215" t="s">
        <v>8</v>
      </c>
      <c r="D171" s="215" t="s">
        <v>195</v>
      </c>
      <c r="E171" s="216" t="s">
        <v>220</v>
      </c>
      <c r="F171" s="217" t="s">
        <v>221</v>
      </c>
      <c r="G171" s="218" t="s">
        <v>198</v>
      </c>
      <c r="H171" s="219">
        <v>604.60400000000004</v>
      </c>
      <c r="I171" s="220"/>
      <c r="J171" s="221">
        <f>ROUND(I171*H171,2)</f>
        <v>0</v>
      </c>
      <c r="K171" s="217" t="s">
        <v>199</v>
      </c>
      <c r="L171" s="47"/>
      <c r="M171" s="222" t="s">
        <v>19</v>
      </c>
      <c r="N171" s="223" t="s">
        <v>40</v>
      </c>
      <c r="O171" s="87"/>
      <c r="P171" s="224">
        <f>O171*H171</f>
        <v>0</v>
      </c>
      <c r="Q171" s="224">
        <v>0</v>
      </c>
      <c r="R171" s="224">
        <f>Q171*H171</f>
        <v>0</v>
      </c>
      <c r="S171" s="224">
        <v>0</v>
      </c>
      <c r="T171" s="225">
        <f>S171*H171</f>
        <v>0</v>
      </c>
      <c r="U171" s="41"/>
      <c r="V171" s="41"/>
      <c r="W171" s="41"/>
      <c r="X171" s="41"/>
      <c r="Y171" s="41"/>
      <c r="Z171" s="41"/>
      <c r="AA171" s="41"/>
      <c r="AB171" s="41"/>
      <c r="AC171" s="41"/>
      <c r="AD171" s="41"/>
      <c r="AE171" s="41"/>
      <c r="AR171" s="226" t="s">
        <v>200</v>
      </c>
      <c r="AT171" s="226" t="s">
        <v>195</v>
      </c>
      <c r="AU171" s="226" t="s">
        <v>78</v>
      </c>
      <c r="AY171" s="20" t="s">
        <v>193</v>
      </c>
      <c r="BE171" s="227">
        <f>IF(N171="základní",J171,0)</f>
        <v>0</v>
      </c>
      <c r="BF171" s="227">
        <f>IF(N171="snížená",J171,0)</f>
        <v>0</v>
      </c>
      <c r="BG171" s="227">
        <f>IF(N171="zákl. přenesená",J171,0)</f>
        <v>0</v>
      </c>
      <c r="BH171" s="227">
        <f>IF(N171="sníž. přenesená",J171,0)</f>
        <v>0</v>
      </c>
      <c r="BI171" s="227">
        <f>IF(N171="nulová",J171,0)</f>
        <v>0</v>
      </c>
      <c r="BJ171" s="20" t="s">
        <v>76</v>
      </c>
      <c r="BK171" s="227">
        <f>ROUND(I171*H171,2)</f>
        <v>0</v>
      </c>
      <c r="BL171" s="20" t="s">
        <v>200</v>
      </c>
      <c r="BM171" s="226" t="s">
        <v>9325</v>
      </c>
    </row>
    <row r="172" s="2" customFormat="1">
      <c r="A172" s="41"/>
      <c r="B172" s="42"/>
      <c r="C172" s="43"/>
      <c r="D172" s="228" t="s">
        <v>202</v>
      </c>
      <c r="E172" s="43"/>
      <c r="F172" s="229" t="s">
        <v>223</v>
      </c>
      <c r="G172" s="43"/>
      <c r="H172" s="43"/>
      <c r="I172" s="230"/>
      <c r="J172" s="43"/>
      <c r="K172" s="43"/>
      <c r="L172" s="47"/>
      <c r="M172" s="231"/>
      <c r="N172" s="232"/>
      <c r="O172" s="87"/>
      <c r="P172" s="87"/>
      <c r="Q172" s="87"/>
      <c r="R172" s="87"/>
      <c r="S172" s="87"/>
      <c r="T172" s="88"/>
      <c r="U172" s="41"/>
      <c r="V172" s="41"/>
      <c r="W172" s="41"/>
      <c r="X172" s="41"/>
      <c r="Y172" s="41"/>
      <c r="Z172" s="41"/>
      <c r="AA172" s="41"/>
      <c r="AB172" s="41"/>
      <c r="AC172" s="41"/>
      <c r="AD172" s="41"/>
      <c r="AE172" s="41"/>
      <c r="AT172" s="20" t="s">
        <v>202</v>
      </c>
      <c r="AU172" s="20" t="s">
        <v>78</v>
      </c>
    </row>
    <row r="173" s="2" customFormat="1">
      <c r="A173" s="41"/>
      <c r="B173" s="42"/>
      <c r="C173" s="43"/>
      <c r="D173" s="233" t="s">
        <v>204</v>
      </c>
      <c r="E173" s="43"/>
      <c r="F173" s="234" t="s">
        <v>224</v>
      </c>
      <c r="G173" s="43"/>
      <c r="H173" s="43"/>
      <c r="I173" s="230"/>
      <c r="J173" s="43"/>
      <c r="K173" s="43"/>
      <c r="L173" s="47"/>
      <c r="M173" s="231"/>
      <c r="N173" s="232"/>
      <c r="O173" s="87"/>
      <c r="P173" s="87"/>
      <c r="Q173" s="87"/>
      <c r="R173" s="87"/>
      <c r="S173" s="87"/>
      <c r="T173" s="88"/>
      <c r="U173" s="41"/>
      <c r="V173" s="41"/>
      <c r="W173" s="41"/>
      <c r="X173" s="41"/>
      <c r="Y173" s="41"/>
      <c r="Z173" s="41"/>
      <c r="AA173" s="41"/>
      <c r="AB173" s="41"/>
      <c r="AC173" s="41"/>
      <c r="AD173" s="41"/>
      <c r="AE173" s="41"/>
      <c r="AT173" s="20" t="s">
        <v>204</v>
      </c>
      <c r="AU173" s="20" t="s">
        <v>78</v>
      </c>
    </row>
    <row r="174" s="13" customFormat="1">
      <c r="A174" s="13"/>
      <c r="B174" s="235"/>
      <c r="C174" s="236"/>
      <c r="D174" s="228" t="s">
        <v>206</v>
      </c>
      <c r="E174" s="237" t="s">
        <v>19</v>
      </c>
      <c r="F174" s="238" t="s">
        <v>225</v>
      </c>
      <c r="G174" s="236"/>
      <c r="H174" s="237" t="s">
        <v>19</v>
      </c>
      <c r="I174" s="239"/>
      <c r="J174" s="236"/>
      <c r="K174" s="236"/>
      <c r="L174" s="240"/>
      <c r="M174" s="241"/>
      <c r="N174" s="242"/>
      <c r="O174" s="242"/>
      <c r="P174" s="242"/>
      <c r="Q174" s="242"/>
      <c r="R174" s="242"/>
      <c r="S174" s="242"/>
      <c r="T174" s="243"/>
      <c r="U174" s="13"/>
      <c r="V174" s="13"/>
      <c r="W174" s="13"/>
      <c r="X174" s="13"/>
      <c r="Y174" s="13"/>
      <c r="Z174" s="13"/>
      <c r="AA174" s="13"/>
      <c r="AB174" s="13"/>
      <c r="AC174" s="13"/>
      <c r="AD174" s="13"/>
      <c r="AE174" s="13"/>
      <c r="AT174" s="244" t="s">
        <v>206</v>
      </c>
      <c r="AU174" s="244" t="s">
        <v>78</v>
      </c>
      <c r="AV174" s="13" t="s">
        <v>76</v>
      </c>
      <c r="AW174" s="13" t="s">
        <v>31</v>
      </c>
      <c r="AX174" s="13" t="s">
        <v>69</v>
      </c>
      <c r="AY174" s="244" t="s">
        <v>193</v>
      </c>
    </row>
    <row r="175" s="14" customFormat="1">
      <c r="A175" s="14"/>
      <c r="B175" s="245"/>
      <c r="C175" s="246"/>
      <c r="D175" s="228" t="s">
        <v>206</v>
      </c>
      <c r="E175" s="247" t="s">
        <v>19</v>
      </c>
      <c r="F175" s="248" t="s">
        <v>9326</v>
      </c>
      <c r="G175" s="246"/>
      <c r="H175" s="249">
        <v>604.60400000000004</v>
      </c>
      <c r="I175" s="250"/>
      <c r="J175" s="246"/>
      <c r="K175" s="246"/>
      <c r="L175" s="251"/>
      <c r="M175" s="252"/>
      <c r="N175" s="253"/>
      <c r="O175" s="253"/>
      <c r="P175" s="253"/>
      <c r="Q175" s="253"/>
      <c r="R175" s="253"/>
      <c r="S175" s="253"/>
      <c r="T175" s="254"/>
      <c r="U175" s="14"/>
      <c r="V175" s="14"/>
      <c r="W175" s="14"/>
      <c r="X175" s="14"/>
      <c r="Y175" s="14"/>
      <c r="Z175" s="14"/>
      <c r="AA175" s="14"/>
      <c r="AB175" s="14"/>
      <c r="AC175" s="14"/>
      <c r="AD175" s="14"/>
      <c r="AE175" s="14"/>
      <c r="AT175" s="255" t="s">
        <v>206</v>
      </c>
      <c r="AU175" s="255" t="s">
        <v>78</v>
      </c>
      <c r="AV175" s="14" t="s">
        <v>78</v>
      </c>
      <c r="AW175" s="14" t="s">
        <v>31</v>
      </c>
      <c r="AX175" s="14" t="s">
        <v>76</v>
      </c>
      <c r="AY175" s="255" t="s">
        <v>193</v>
      </c>
    </row>
    <row r="176" s="2" customFormat="1" ht="24.15" customHeight="1">
      <c r="A176" s="41"/>
      <c r="B176" s="42"/>
      <c r="C176" s="215" t="s">
        <v>300</v>
      </c>
      <c r="D176" s="215" t="s">
        <v>195</v>
      </c>
      <c r="E176" s="216" t="s">
        <v>229</v>
      </c>
      <c r="F176" s="217" t="s">
        <v>230</v>
      </c>
      <c r="G176" s="218" t="s">
        <v>198</v>
      </c>
      <c r="H176" s="219">
        <v>9069.0599999999995</v>
      </c>
      <c r="I176" s="220"/>
      <c r="J176" s="221">
        <f>ROUND(I176*H176,2)</f>
        <v>0</v>
      </c>
      <c r="K176" s="217" t="s">
        <v>199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78</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9327</v>
      </c>
    </row>
    <row r="177" s="2" customFormat="1">
      <c r="A177" s="41"/>
      <c r="B177" s="42"/>
      <c r="C177" s="43"/>
      <c r="D177" s="228" t="s">
        <v>202</v>
      </c>
      <c r="E177" s="43"/>
      <c r="F177" s="229" t="s">
        <v>232</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78</v>
      </c>
    </row>
    <row r="178" s="2" customFormat="1">
      <c r="A178" s="41"/>
      <c r="B178" s="42"/>
      <c r="C178" s="43"/>
      <c r="D178" s="233" t="s">
        <v>204</v>
      </c>
      <c r="E178" s="43"/>
      <c r="F178" s="234" t="s">
        <v>233</v>
      </c>
      <c r="G178" s="43"/>
      <c r="H178" s="43"/>
      <c r="I178" s="230"/>
      <c r="J178" s="43"/>
      <c r="K178" s="43"/>
      <c r="L178" s="47"/>
      <c r="M178" s="231"/>
      <c r="N178" s="232"/>
      <c r="O178" s="87"/>
      <c r="P178" s="87"/>
      <c r="Q178" s="87"/>
      <c r="R178" s="87"/>
      <c r="S178" s="87"/>
      <c r="T178" s="88"/>
      <c r="U178" s="41"/>
      <c r="V178" s="41"/>
      <c r="W178" s="41"/>
      <c r="X178" s="41"/>
      <c r="Y178" s="41"/>
      <c r="Z178" s="41"/>
      <c r="AA178" s="41"/>
      <c r="AB178" s="41"/>
      <c r="AC178" s="41"/>
      <c r="AD178" s="41"/>
      <c r="AE178" s="41"/>
      <c r="AT178" s="20" t="s">
        <v>204</v>
      </c>
      <c r="AU178" s="20" t="s">
        <v>78</v>
      </c>
    </row>
    <row r="179" s="14" customFormat="1">
      <c r="A179" s="14"/>
      <c r="B179" s="245"/>
      <c r="C179" s="246"/>
      <c r="D179" s="228" t="s">
        <v>206</v>
      </c>
      <c r="E179" s="247" t="s">
        <v>19</v>
      </c>
      <c r="F179" s="248" t="s">
        <v>9328</v>
      </c>
      <c r="G179" s="246"/>
      <c r="H179" s="249">
        <v>604.60400000000004</v>
      </c>
      <c r="I179" s="250"/>
      <c r="J179" s="246"/>
      <c r="K179" s="246"/>
      <c r="L179" s="251"/>
      <c r="M179" s="252"/>
      <c r="N179" s="253"/>
      <c r="O179" s="253"/>
      <c r="P179" s="253"/>
      <c r="Q179" s="253"/>
      <c r="R179" s="253"/>
      <c r="S179" s="253"/>
      <c r="T179" s="254"/>
      <c r="U179" s="14"/>
      <c r="V179" s="14"/>
      <c r="W179" s="14"/>
      <c r="X179" s="14"/>
      <c r="Y179" s="14"/>
      <c r="Z179" s="14"/>
      <c r="AA179" s="14"/>
      <c r="AB179" s="14"/>
      <c r="AC179" s="14"/>
      <c r="AD179" s="14"/>
      <c r="AE179" s="14"/>
      <c r="AT179" s="255" t="s">
        <v>206</v>
      </c>
      <c r="AU179" s="255" t="s">
        <v>78</v>
      </c>
      <c r="AV179" s="14" t="s">
        <v>78</v>
      </c>
      <c r="AW179" s="14" t="s">
        <v>31</v>
      </c>
      <c r="AX179" s="14" t="s">
        <v>76</v>
      </c>
      <c r="AY179" s="255" t="s">
        <v>193</v>
      </c>
    </row>
    <row r="180" s="14" customFormat="1">
      <c r="A180" s="14"/>
      <c r="B180" s="245"/>
      <c r="C180" s="246"/>
      <c r="D180" s="228" t="s">
        <v>206</v>
      </c>
      <c r="E180" s="246"/>
      <c r="F180" s="248" t="s">
        <v>9329</v>
      </c>
      <c r="G180" s="246"/>
      <c r="H180" s="249">
        <v>9069.0599999999995</v>
      </c>
      <c r="I180" s="250"/>
      <c r="J180" s="246"/>
      <c r="K180" s="246"/>
      <c r="L180" s="251"/>
      <c r="M180" s="252"/>
      <c r="N180" s="253"/>
      <c r="O180" s="253"/>
      <c r="P180" s="253"/>
      <c r="Q180" s="253"/>
      <c r="R180" s="253"/>
      <c r="S180" s="253"/>
      <c r="T180" s="254"/>
      <c r="U180" s="14"/>
      <c r="V180" s="14"/>
      <c r="W180" s="14"/>
      <c r="X180" s="14"/>
      <c r="Y180" s="14"/>
      <c r="Z180" s="14"/>
      <c r="AA180" s="14"/>
      <c r="AB180" s="14"/>
      <c r="AC180" s="14"/>
      <c r="AD180" s="14"/>
      <c r="AE180" s="14"/>
      <c r="AT180" s="255" t="s">
        <v>206</v>
      </c>
      <c r="AU180" s="255" t="s">
        <v>78</v>
      </c>
      <c r="AV180" s="14" t="s">
        <v>78</v>
      </c>
      <c r="AW180" s="14" t="s">
        <v>4</v>
      </c>
      <c r="AX180" s="14" t="s">
        <v>76</v>
      </c>
      <c r="AY180" s="255" t="s">
        <v>193</v>
      </c>
    </row>
    <row r="181" s="2" customFormat="1" ht="21.75" customHeight="1">
      <c r="A181" s="41"/>
      <c r="B181" s="42"/>
      <c r="C181" s="215" t="s">
        <v>307</v>
      </c>
      <c r="D181" s="215" t="s">
        <v>195</v>
      </c>
      <c r="E181" s="216" t="s">
        <v>246</v>
      </c>
      <c r="F181" s="217" t="s">
        <v>247</v>
      </c>
      <c r="G181" s="218" t="s">
        <v>248</v>
      </c>
      <c r="H181" s="219">
        <v>1209.2080000000001</v>
      </c>
      <c r="I181" s="220"/>
      <c r="J181" s="221">
        <f>ROUND(I181*H181,2)</f>
        <v>0</v>
      </c>
      <c r="K181" s="217" t="s">
        <v>199</v>
      </c>
      <c r="L181" s="47"/>
      <c r="M181" s="222" t="s">
        <v>19</v>
      </c>
      <c r="N181" s="223" t="s">
        <v>40</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200</v>
      </c>
      <c r="AT181" s="226" t="s">
        <v>195</v>
      </c>
      <c r="AU181" s="226" t="s">
        <v>78</v>
      </c>
      <c r="AY181" s="20" t="s">
        <v>193</v>
      </c>
      <c r="BE181" s="227">
        <f>IF(N181="základní",J181,0)</f>
        <v>0</v>
      </c>
      <c r="BF181" s="227">
        <f>IF(N181="snížená",J181,0)</f>
        <v>0</v>
      </c>
      <c r="BG181" s="227">
        <f>IF(N181="zákl. přenesená",J181,0)</f>
        <v>0</v>
      </c>
      <c r="BH181" s="227">
        <f>IF(N181="sníž. přenesená",J181,0)</f>
        <v>0</v>
      </c>
      <c r="BI181" s="227">
        <f>IF(N181="nulová",J181,0)</f>
        <v>0</v>
      </c>
      <c r="BJ181" s="20" t="s">
        <v>76</v>
      </c>
      <c r="BK181" s="227">
        <f>ROUND(I181*H181,2)</f>
        <v>0</v>
      </c>
      <c r="BL181" s="20" t="s">
        <v>200</v>
      </c>
      <c r="BM181" s="226" t="s">
        <v>9330</v>
      </c>
    </row>
    <row r="182" s="2" customFormat="1">
      <c r="A182" s="41"/>
      <c r="B182" s="42"/>
      <c r="C182" s="43"/>
      <c r="D182" s="228" t="s">
        <v>202</v>
      </c>
      <c r="E182" s="43"/>
      <c r="F182" s="229" t="s">
        <v>250</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202</v>
      </c>
      <c r="AU182" s="20" t="s">
        <v>78</v>
      </c>
    </row>
    <row r="183" s="2" customFormat="1">
      <c r="A183" s="41"/>
      <c r="B183" s="42"/>
      <c r="C183" s="43"/>
      <c r="D183" s="233" t="s">
        <v>204</v>
      </c>
      <c r="E183" s="43"/>
      <c r="F183" s="234" t="s">
        <v>251</v>
      </c>
      <c r="G183" s="43"/>
      <c r="H183" s="43"/>
      <c r="I183" s="230"/>
      <c r="J183" s="43"/>
      <c r="K183" s="43"/>
      <c r="L183" s="47"/>
      <c r="M183" s="231"/>
      <c r="N183" s="232"/>
      <c r="O183" s="87"/>
      <c r="P183" s="87"/>
      <c r="Q183" s="87"/>
      <c r="R183" s="87"/>
      <c r="S183" s="87"/>
      <c r="T183" s="88"/>
      <c r="U183" s="41"/>
      <c r="V183" s="41"/>
      <c r="W183" s="41"/>
      <c r="X183" s="41"/>
      <c r="Y183" s="41"/>
      <c r="Z183" s="41"/>
      <c r="AA183" s="41"/>
      <c r="AB183" s="41"/>
      <c r="AC183" s="41"/>
      <c r="AD183" s="41"/>
      <c r="AE183" s="41"/>
      <c r="AT183" s="20" t="s">
        <v>204</v>
      </c>
      <c r="AU183" s="20" t="s">
        <v>78</v>
      </c>
    </row>
    <row r="184" s="13" customFormat="1">
      <c r="A184" s="13"/>
      <c r="B184" s="235"/>
      <c r="C184" s="236"/>
      <c r="D184" s="228" t="s">
        <v>206</v>
      </c>
      <c r="E184" s="237" t="s">
        <v>19</v>
      </c>
      <c r="F184" s="238" t="s">
        <v>252</v>
      </c>
      <c r="G184" s="236"/>
      <c r="H184" s="237" t="s">
        <v>19</v>
      </c>
      <c r="I184" s="239"/>
      <c r="J184" s="236"/>
      <c r="K184" s="236"/>
      <c r="L184" s="240"/>
      <c r="M184" s="241"/>
      <c r="N184" s="242"/>
      <c r="O184" s="242"/>
      <c r="P184" s="242"/>
      <c r="Q184" s="242"/>
      <c r="R184" s="242"/>
      <c r="S184" s="242"/>
      <c r="T184" s="243"/>
      <c r="U184" s="13"/>
      <c r="V184" s="13"/>
      <c r="W184" s="13"/>
      <c r="X184" s="13"/>
      <c r="Y184" s="13"/>
      <c r="Z184" s="13"/>
      <c r="AA184" s="13"/>
      <c r="AB184" s="13"/>
      <c r="AC184" s="13"/>
      <c r="AD184" s="13"/>
      <c r="AE184" s="13"/>
      <c r="AT184" s="244" t="s">
        <v>206</v>
      </c>
      <c r="AU184" s="244" t="s">
        <v>78</v>
      </c>
      <c r="AV184" s="13" t="s">
        <v>76</v>
      </c>
      <c r="AW184" s="13" t="s">
        <v>31</v>
      </c>
      <c r="AX184" s="13" t="s">
        <v>69</v>
      </c>
      <c r="AY184" s="244" t="s">
        <v>193</v>
      </c>
    </row>
    <row r="185" s="14" customFormat="1">
      <c r="A185" s="14"/>
      <c r="B185" s="245"/>
      <c r="C185" s="246"/>
      <c r="D185" s="228" t="s">
        <v>206</v>
      </c>
      <c r="E185" s="247" t="s">
        <v>19</v>
      </c>
      <c r="F185" s="248" t="s">
        <v>9328</v>
      </c>
      <c r="G185" s="246"/>
      <c r="H185" s="249">
        <v>604.60400000000004</v>
      </c>
      <c r="I185" s="250"/>
      <c r="J185" s="246"/>
      <c r="K185" s="246"/>
      <c r="L185" s="251"/>
      <c r="M185" s="252"/>
      <c r="N185" s="253"/>
      <c r="O185" s="253"/>
      <c r="P185" s="253"/>
      <c r="Q185" s="253"/>
      <c r="R185" s="253"/>
      <c r="S185" s="253"/>
      <c r="T185" s="254"/>
      <c r="U185" s="14"/>
      <c r="V185" s="14"/>
      <c r="W185" s="14"/>
      <c r="X185" s="14"/>
      <c r="Y185" s="14"/>
      <c r="Z185" s="14"/>
      <c r="AA185" s="14"/>
      <c r="AB185" s="14"/>
      <c r="AC185" s="14"/>
      <c r="AD185" s="14"/>
      <c r="AE185" s="14"/>
      <c r="AT185" s="255" t="s">
        <v>206</v>
      </c>
      <c r="AU185" s="255" t="s">
        <v>78</v>
      </c>
      <c r="AV185" s="14" t="s">
        <v>78</v>
      </c>
      <c r="AW185" s="14" t="s">
        <v>31</v>
      </c>
      <c r="AX185" s="14" t="s">
        <v>76</v>
      </c>
      <c r="AY185" s="255" t="s">
        <v>193</v>
      </c>
    </row>
    <row r="186" s="14" customFormat="1">
      <c r="A186" s="14"/>
      <c r="B186" s="245"/>
      <c r="C186" s="246"/>
      <c r="D186" s="228" t="s">
        <v>206</v>
      </c>
      <c r="E186" s="246"/>
      <c r="F186" s="248" t="s">
        <v>9331</v>
      </c>
      <c r="G186" s="246"/>
      <c r="H186" s="249">
        <v>1209.2080000000001</v>
      </c>
      <c r="I186" s="250"/>
      <c r="J186" s="246"/>
      <c r="K186" s="246"/>
      <c r="L186" s="251"/>
      <c r="M186" s="252"/>
      <c r="N186" s="253"/>
      <c r="O186" s="253"/>
      <c r="P186" s="253"/>
      <c r="Q186" s="253"/>
      <c r="R186" s="253"/>
      <c r="S186" s="253"/>
      <c r="T186" s="254"/>
      <c r="U186" s="14"/>
      <c r="V186" s="14"/>
      <c r="W186" s="14"/>
      <c r="X186" s="14"/>
      <c r="Y186" s="14"/>
      <c r="Z186" s="14"/>
      <c r="AA186" s="14"/>
      <c r="AB186" s="14"/>
      <c r="AC186" s="14"/>
      <c r="AD186" s="14"/>
      <c r="AE186" s="14"/>
      <c r="AT186" s="255" t="s">
        <v>206</v>
      </c>
      <c r="AU186" s="255" t="s">
        <v>78</v>
      </c>
      <c r="AV186" s="14" t="s">
        <v>78</v>
      </c>
      <c r="AW186" s="14" t="s">
        <v>4</v>
      </c>
      <c r="AX186" s="14" t="s">
        <v>76</v>
      </c>
      <c r="AY186" s="255" t="s">
        <v>193</v>
      </c>
    </row>
    <row r="187" s="12" customFormat="1" ht="22.8" customHeight="1">
      <c r="A187" s="12"/>
      <c r="B187" s="199"/>
      <c r="C187" s="200"/>
      <c r="D187" s="201" t="s">
        <v>68</v>
      </c>
      <c r="E187" s="213" t="s">
        <v>78</v>
      </c>
      <c r="F187" s="213" t="s">
        <v>1075</v>
      </c>
      <c r="G187" s="200"/>
      <c r="H187" s="200"/>
      <c r="I187" s="203"/>
      <c r="J187" s="214">
        <f>BK187</f>
        <v>0</v>
      </c>
      <c r="K187" s="200"/>
      <c r="L187" s="205"/>
      <c r="M187" s="206"/>
      <c r="N187" s="207"/>
      <c r="O187" s="207"/>
      <c r="P187" s="208">
        <f>SUM(P188:P210)</f>
        <v>0</v>
      </c>
      <c r="Q187" s="207"/>
      <c r="R187" s="208">
        <f>SUM(R188:R210)</f>
        <v>17.415717239999999</v>
      </c>
      <c r="S187" s="207"/>
      <c r="T187" s="209">
        <f>SUM(T188:T210)</f>
        <v>0</v>
      </c>
      <c r="U187" s="12"/>
      <c r="V187" s="12"/>
      <c r="W187" s="12"/>
      <c r="X187" s="12"/>
      <c r="Y187" s="12"/>
      <c r="Z187" s="12"/>
      <c r="AA187" s="12"/>
      <c r="AB187" s="12"/>
      <c r="AC187" s="12"/>
      <c r="AD187" s="12"/>
      <c r="AE187" s="12"/>
      <c r="AR187" s="210" t="s">
        <v>76</v>
      </c>
      <c r="AT187" s="211" t="s">
        <v>68</v>
      </c>
      <c r="AU187" s="211" t="s">
        <v>76</v>
      </c>
      <c r="AY187" s="210" t="s">
        <v>193</v>
      </c>
      <c r="BK187" s="212">
        <f>SUM(BK188:BK210)</f>
        <v>0</v>
      </c>
    </row>
    <row r="188" s="2" customFormat="1" ht="16.5" customHeight="1">
      <c r="A188" s="41"/>
      <c r="B188" s="42"/>
      <c r="C188" s="215" t="s">
        <v>313</v>
      </c>
      <c r="D188" s="215" t="s">
        <v>195</v>
      </c>
      <c r="E188" s="216" t="s">
        <v>9332</v>
      </c>
      <c r="F188" s="217" t="s">
        <v>9333</v>
      </c>
      <c r="G188" s="218" t="s">
        <v>198</v>
      </c>
      <c r="H188" s="219">
        <v>8.5999999999999996</v>
      </c>
      <c r="I188" s="220"/>
      <c r="J188" s="221">
        <f>ROUND(I188*H188,2)</f>
        <v>0</v>
      </c>
      <c r="K188" s="217" t="s">
        <v>199</v>
      </c>
      <c r="L188" s="47"/>
      <c r="M188" s="222" t="s">
        <v>19</v>
      </c>
      <c r="N188" s="223" t="s">
        <v>40</v>
      </c>
      <c r="O188" s="87"/>
      <c r="P188" s="224">
        <f>O188*H188</f>
        <v>0</v>
      </c>
      <c r="Q188" s="224">
        <v>1.6299999999999999</v>
      </c>
      <c r="R188" s="224">
        <f>Q188*H188</f>
        <v>14.017999999999999</v>
      </c>
      <c r="S188" s="224">
        <v>0</v>
      </c>
      <c r="T188" s="225">
        <f>S188*H188</f>
        <v>0</v>
      </c>
      <c r="U188" s="41"/>
      <c r="V188" s="41"/>
      <c r="W188" s="41"/>
      <c r="X188" s="41"/>
      <c r="Y188" s="41"/>
      <c r="Z188" s="41"/>
      <c r="AA188" s="41"/>
      <c r="AB188" s="41"/>
      <c r="AC188" s="41"/>
      <c r="AD188" s="41"/>
      <c r="AE188" s="41"/>
      <c r="AR188" s="226" t="s">
        <v>200</v>
      </c>
      <c r="AT188" s="226" t="s">
        <v>195</v>
      </c>
      <c r="AU188" s="226" t="s">
        <v>78</v>
      </c>
      <c r="AY188" s="20" t="s">
        <v>193</v>
      </c>
      <c r="BE188" s="227">
        <f>IF(N188="základní",J188,0)</f>
        <v>0</v>
      </c>
      <c r="BF188" s="227">
        <f>IF(N188="snížená",J188,0)</f>
        <v>0</v>
      </c>
      <c r="BG188" s="227">
        <f>IF(N188="zákl. přenesená",J188,0)</f>
        <v>0</v>
      </c>
      <c r="BH188" s="227">
        <f>IF(N188="sníž. přenesená",J188,0)</f>
        <v>0</v>
      </c>
      <c r="BI188" s="227">
        <f>IF(N188="nulová",J188,0)</f>
        <v>0</v>
      </c>
      <c r="BJ188" s="20" t="s">
        <v>76</v>
      </c>
      <c r="BK188" s="227">
        <f>ROUND(I188*H188,2)</f>
        <v>0</v>
      </c>
      <c r="BL188" s="20" t="s">
        <v>200</v>
      </c>
      <c r="BM188" s="226" t="s">
        <v>9334</v>
      </c>
    </row>
    <row r="189" s="2" customFormat="1">
      <c r="A189" s="41"/>
      <c r="B189" s="42"/>
      <c r="C189" s="43"/>
      <c r="D189" s="228" t="s">
        <v>202</v>
      </c>
      <c r="E189" s="43"/>
      <c r="F189" s="229" t="s">
        <v>9335</v>
      </c>
      <c r="G189" s="43"/>
      <c r="H189" s="43"/>
      <c r="I189" s="230"/>
      <c r="J189" s="43"/>
      <c r="K189" s="43"/>
      <c r="L189" s="47"/>
      <c r="M189" s="231"/>
      <c r="N189" s="232"/>
      <c r="O189" s="87"/>
      <c r="P189" s="87"/>
      <c r="Q189" s="87"/>
      <c r="R189" s="87"/>
      <c r="S189" s="87"/>
      <c r="T189" s="88"/>
      <c r="U189" s="41"/>
      <c r="V189" s="41"/>
      <c r="W189" s="41"/>
      <c r="X189" s="41"/>
      <c r="Y189" s="41"/>
      <c r="Z189" s="41"/>
      <c r="AA189" s="41"/>
      <c r="AB189" s="41"/>
      <c r="AC189" s="41"/>
      <c r="AD189" s="41"/>
      <c r="AE189" s="41"/>
      <c r="AT189" s="20" t="s">
        <v>202</v>
      </c>
      <c r="AU189" s="20" t="s">
        <v>78</v>
      </c>
    </row>
    <row r="190" s="2" customFormat="1">
      <c r="A190" s="41"/>
      <c r="B190" s="42"/>
      <c r="C190" s="43"/>
      <c r="D190" s="233" t="s">
        <v>204</v>
      </c>
      <c r="E190" s="43"/>
      <c r="F190" s="234" t="s">
        <v>9336</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204</v>
      </c>
      <c r="AU190" s="20" t="s">
        <v>78</v>
      </c>
    </row>
    <row r="191" s="13" customFormat="1">
      <c r="A191" s="13"/>
      <c r="B191" s="235"/>
      <c r="C191" s="236"/>
      <c r="D191" s="228" t="s">
        <v>206</v>
      </c>
      <c r="E191" s="237" t="s">
        <v>19</v>
      </c>
      <c r="F191" s="238" t="s">
        <v>4302</v>
      </c>
      <c r="G191" s="236"/>
      <c r="H191" s="237" t="s">
        <v>19</v>
      </c>
      <c r="I191" s="239"/>
      <c r="J191" s="236"/>
      <c r="K191" s="236"/>
      <c r="L191" s="240"/>
      <c r="M191" s="241"/>
      <c r="N191" s="242"/>
      <c r="O191" s="242"/>
      <c r="P191" s="242"/>
      <c r="Q191" s="242"/>
      <c r="R191" s="242"/>
      <c r="S191" s="242"/>
      <c r="T191" s="243"/>
      <c r="U191" s="13"/>
      <c r="V191" s="13"/>
      <c r="W191" s="13"/>
      <c r="X191" s="13"/>
      <c r="Y191" s="13"/>
      <c r="Z191" s="13"/>
      <c r="AA191" s="13"/>
      <c r="AB191" s="13"/>
      <c r="AC191" s="13"/>
      <c r="AD191" s="13"/>
      <c r="AE191" s="13"/>
      <c r="AT191" s="244" t="s">
        <v>206</v>
      </c>
      <c r="AU191" s="244" t="s">
        <v>78</v>
      </c>
      <c r="AV191" s="13" t="s">
        <v>76</v>
      </c>
      <c r="AW191" s="13" t="s">
        <v>31</v>
      </c>
      <c r="AX191" s="13" t="s">
        <v>69</v>
      </c>
      <c r="AY191" s="244" t="s">
        <v>193</v>
      </c>
    </row>
    <row r="192" s="14" customFormat="1">
      <c r="A192" s="14"/>
      <c r="B192" s="245"/>
      <c r="C192" s="246"/>
      <c r="D192" s="228" t="s">
        <v>206</v>
      </c>
      <c r="E192" s="247" t="s">
        <v>19</v>
      </c>
      <c r="F192" s="248" t="s">
        <v>9337</v>
      </c>
      <c r="G192" s="246"/>
      <c r="H192" s="249">
        <v>8.5999999999999996</v>
      </c>
      <c r="I192" s="250"/>
      <c r="J192" s="246"/>
      <c r="K192" s="246"/>
      <c r="L192" s="251"/>
      <c r="M192" s="252"/>
      <c r="N192" s="253"/>
      <c r="O192" s="253"/>
      <c r="P192" s="253"/>
      <c r="Q192" s="253"/>
      <c r="R192" s="253"/>
      <c r="S192" s="253"/>
      <c r="T192" s="254"/>
      <c r="U192" s="14"/>
      <c r="V192" s="14"/>
      <c r="W192" s="14"/>
      <c r="X192" s="14"/>
      <c r="Y192" s="14"/>
      <c r="Z192" s="14"/>
      <c r="AA192" s="14"/>
      <c r="AB192" s="14"/>
      <c r="AC192" s="14"/>
      <c r="AD192" s="14"/>
      <c r="AE192" s="14"/>
      <c r="AT192" s="255" t="s">
        <v>206</v>
      </c>
      <c r="AU192" s="255" t="s">
        <v>78</v>
      </c>
      <c r="AV192" s="14" t="s">
        <v>78</v>
      </c>
      <c r="AW192" s="14" t="s">
        <v>31</v>
      </c>
      <c r="AX192" s="14" t="s">
        <v>76</v>
      </c>
      <c r="AY192" s="255" t="s">
        <v>193</v>
      </c>
    </row>
    <row r="193" s="2" customFormat="1" ht="16.5" customHeight="1">
      <c r="A193" s="41"/>
      <c r="B193" s="42"/>
      <c r="C193" s="215" t="s">
        <v>323</v>
      </c>
      <c r="D193" s="215" t="s">
        <v>195</v>
      </c>
      <c r="E193" s="216" t="s">
        <v>9338</v>
      </c>
      <c r="F193" s="217" t="s">
        <v>9339</v>
      </c>
      <c r="G193" s="218" t="s">
        <v>258</v>
      </c>
      <c r="H193" s="219">
        <v>86</v>
      </c>
      <c r="I193" s="220"/>
      <c r="J193" s="221">
        <f>ROUND(I193*H193,2)</f>
        <v>0</v>
      </c>
      <c r="K193" s="217" t="s">
        <v>199</v>
      </c>
      <c r="L193" s="47"/>
      <c r="M193" s="222" t="s">
        <v>19</v>
      </c>
      <c r="N193" s="223" t="s">
        <v>40</v>
      </c>
      <c r="O193" s="87"/>
      <c r="P193" s="224">
        <f>O193*H193</f>
        <v>0</v>
      </c>
      <c r="Q193" s="224">
        <v>0.00016694</v>
      </c>
      <c r="R193" s="224">
        <f>Q193*H193</f>
        <v>0.014356839999999999</v>
      </c>
      <c r="S193" s="224">
        <v>0</v>
      </c>
      <c r="T193" s="225">
        <f>S193*H193</f>
        <v>0</v>
      </c>
      <c r="U193" s="41"/>
      <c r="V193" s="41"/>
      <c r="W193" s="41"/>
      <c r="X193" s="41"/>
      <c r="Y193" s="41"/>
      <c r="Z193" s="41"/>
      <c r="AA193" s="41"/>
      <c r="AB193" s="41"/>
      <c r="AC193" s="41"/>
      <c r="AD193" s="41"/>
      <c r="AE193" s="41"/>
      <c r="AR193" s="226" t="s">
        <v>200</v>
      </c>
      <c r="AT193" s="226" t="s">
        <v>195</v>
      </c>
      <c r="AU193" s="226" t="s">
        <v>78</v>
      </c>
      <c r="AY193" s="20" t="s">
        <v>193</v>
      </c>
      <c r="BE193" s="227">
        <f>IF(N193="základní",J193,0)</f>
        <v>0</v>
      </c>
      <c r="BF193" s="227">
        <f>IF(N193="snížená",J193,0)</f>
        <v>0</v>
      </c>
      <c r="BG193" s="227">
        <f>IF(N193="zákl. přenesená",J193,0)</f>
        <v>0</v>
      </c>
      <c r="BH193" s="227">
        <f>IF(N193="sníž. přenesená",J193,0)</f>
        <v>0</v>
      </c>
      <c r="BI193" s="227">
        <f>IF(N193="nulová",J193,0)</f>
        <v>0</v>
      </c>
      <c r="BJ193" s="20" t="s">
        <v>76</v>
      </c>
      <c r="BK193" s="227">
        <f>ROUND(I193*H193,2)</f>
        <v>0</v>
      </c>
      <c r="BL193" s="20" t="s">
        <v>200</v>
      </c>
      <c r="BM193" s="226" t="s">
        <v>9340</v>
      </c>
    </row>
    <row r="194" s="2" customFormat="1">
      <c r="A194" s="41"/>
      <c r="B194" s="42"/>
      <c r="C194" s="43"/>
      <c r="D194" s="228" t="s">
        <v>202</v>
      </c>
      <c r="E194" s="43"/>
      <c r="F194" s="229" t="s">
        <v>9341</v>
      </c>
      <c r="G194" s="43"/>
      <c r="H194" s="43"/>
      <c r="I194" s="230"/>
      <c r="J194" s="43"/>
      <c r="K194" s="43"/>
      <c r="L194" s="47"/>
      <c r="M194" s="231"/>
      <c r="N194" s="232"/>
      <c r="O194" s="87"/>
      <c r="P194" s="87"/>
      <c r="Q194" s="87"/>
      <c r="R194" s="87"/>
      <c r="S194" s="87"/>
      <c r="T194" s="88"/>
      <c r="U194" s="41"/>
      <c r="V194" s="41"/>
      <c r="W194" s="41"/>
      <c r="X194" s="41"/>
      <c r="Y194" s="41"/>
      <c r="Z194" s="41"/>
      <c r="AA194" s="41"/>
      <c r="AB194" s="41"/>
      <c r="AC194" s="41"/>
      <c r="AD194" s="41"/>
      <c r="AE194" s="41"/>
      <c r="AT194" s="20" t="s">
        <v>202</v>
      </c>
      <c r="AU194" s="20" t="s">
        <v>78</v>
      </c>
    </row>
    <row r="195" s="2" customFormat="1">
      <c r="A195" s="41"/>
      <c r="B195" s="42"/>
      <c r="C195" s="43"/>
      <c r="D195" s="233" t="s">
        <v>204</v>
      </c>
      <c r="E195" s="43"/>
      <c r="F195" s="234" t="s">
        <v>9342</v>
      </c>
      <c r="G195" s="43"/>
      <c r="H195" s="43"/>
      <c r="I195" s="230"/>
      <c r="J195" s="43"/>
      <c r="K195" s="43"/>
      <c r="L195" s="47"/>
      <c r="M195" s="231"/>
      <c r="N195" s="232"/>
      <c r="O195" s="87"/>
      <c r="P195" s="87"/>
      <c r="Q195" s="87"/>
      <c r="R195" s="87"/>
      <c r="S195" s="87"/>
      <c r="T195" s="88"/>
      <c r="U195" s="41"/>
      <c r="V195" s="41"/>
      <c r="W195" s="41"/>
      <c r="X195" s="41"/>
      <c r="Y195" s="41"/>
      <c r="Z195" s="41"/>
      <c r="AA195" s="41"/>
      <c r="AB195" s="41"/>
      <c r="AC195" s="41"/>
      <c r="AD195" s="41"/>
      <c r="AE195" s="41"/>
      <c r="AT195" s="20" t="s">
        <v>204</v>
      </c>
      <c r="AU195" s="20" t="s">
        <v>78</v>
      </c>
    </row>
    <row r="196" s="13" customFormat="1">
      <c r="A196" s="13"/>
      <c r="B196" s="235"/>
      <c r="C196" s="236"/>
      <c r="D196" s="228" t="s">
        <v>206</v>
      </c>
      <c r="E196" s="237" t="s">
        <v>19</v>
      </c>
      <c r="F196" s="238" t="s">
        <v>4302</v>
      </c>
      <c r="G196" s="236"/>
      <c r="H196" s="237" t="s">
        <v>19</v>
      </c>
      <c r="I196" s="239"/>
      <c r="J196" s="236"/>
      <c r="K196" s="236"/>
      <c r="L196" s="240"/>
      <c r="M196" s="241"/>
      <c r="N196" s="242"/>
      <c r="O196" s="242"/>
      <c r="P196" s="242"/>
      <c r="Q196" s="242"/>
      <c r="R196" s="242"/>
      <c r="S196" s="242"/>
      <c r="T196" s="243"/>
      <c r="U196" s="13"/>
      <c r="V196" s="13"/>
      <c r="W196" s="13"/>
      <c r="X196" s="13"/>
      <c r="Y196" s="13"/>
      <c r="Z196" s="13"/>
      <c r="AA196" s="13"/>
      <c r="AB196" s="13"/>
      <c r="AC196" s="13"/>
      <c r="AD196" s="13"/>
      <c r="AE196" s="13"/>
      <c r="AT196" s="244" t="s">
        <v>206</v>
      </c>
      <c r="AU196" s="244" t="s">
        <v>78</v>
      </c>
      <c r="AV196" s="13" t="s">
        <v>76</v>
      </c>
      <c r="AW196" s="13" t="s">
        <v>31</v>
      </c>
      <c r="AX196" s="13" t="s">
        <v>69</v>
      </c>
      <c r="AY196" s="244" t="s">
        <v>193</v>
      </c>
    </row>
    <row r="197" s="14" customFormat="1">
      <c r="A197" s="14"/>
      <c r="B197" s="245"/>
      <c r="C197" s="246"/>
      <c r="D197" s="228" t="s">
        <v>206</v>
      </c>
      <c r="E197" s="247" t="s">
        <v>19</v>
      </c>
      <c r="F197" s="248" t="s">
        <v>9343</v>
      </c>
      <c r="G197" s="246"/>
      <c r="H197" s="249">
        <v>86</v>
      </c>
      <c r="I197" s="250"/>
      <c r="J197" s="246"/>
      <c r="K197" s="246"/>
      <c r="L197" s="251"/>
      <c r="M197" s="252"/>
      <c r="N197" s="253"/>
      <c r="O197" s="253"/>
      <c r="P197" s="253"/>
      <c r="Q197" s="253"/>
      <c r="R197" s="253"/>
      <c r="S197" s="253"/>
      <c r="T197" s="254"/>
      <c r="U197" s="14"/>
      <c r="V197" s="14"/>
      <c r="W197" s="14"/>
      <c r="X197" s="14"/>
      <c r="Y197" s="14"/>
      <c r="Z197" s="14"/>
      <c r="AA197" s="14"/>
      <c r="AB197" s="14"/>
      <c r="AC197" s="14"/>
      <c r="AD197" s="14"/>
      <c r="AE197" s="14"/>
      <c r="AT197" s="255" t="s">
        <v>206</v>
      </c>
      <c r="AU197" s="255" t="s">
        <v>78</v>
      </c>
      <c r="AV197" s="14" t="s">
        <v>78</v>
      </c>
      <c r="AW197" s="14" t="s">
        <v>31</v>
      </c>
      <c r="AX197" s="14" t="s">
        <v>76</v>
      </c>
      <c r="AY197" s="255" t="s">
        <v>193</v>
      </c>
    </row>
    <row r="198" s="2" customFormat="1" ht="16.5" customHeight="1">
      <c r="A198" s="41"/>
      <c r="B198" s="42"/>
      <c r="C198" s="274" t="s">
        <v>329</v>
      </c>
      <c r="D198" s="274" t="s">
        <v>1765</v>
      </c>
      <c r="E198" s="275" t="s">
        <v>2217</v>
      </c>
      <c r="F198" s="276" t="s">
        <v>2218</v>
      </c>
      <c r="G198" s="277" t="s">
        <v>258</v>
      </c>
      <c r="H198" s="278">
        <v>103.2</v>
      </c>
      <c r="I198" s="279"/>
      <c r="J198" s="280">
        <f>ROUND(I198*H198,2)</f>
        <v>0</v>
      </c>
      <c r="K198" s="276" t="s">
        <v>199</v>
      </c>
      <c r="L198" s="281"/>
      <c r="M198" s="282" t="s">
        <v>19</v>
      </c>
      <c r="N198" s="283" t="s">
        <v>40</v>
      </c>
      <c r="O198" s="87"/>
      <c r="P198" s="224">
        <f>O198*H198</f>
        <v>0</v>
      </c>
      <c r="Q198" s="224">
        <v>0.00029999999999999997</v>
      </c>
      <c r="R198" s="224">
        <f>Q198*H198</f>
        <v>0.030959999999999998</v>
      </c>
      <c r="S198" s="224">
        <v>0</v>
      </c>
      <c r="T198" s="225">
        <f>S198*H198</f>
        <v>0</v>
      </c>
      <c r="U198" s="41"/>
      <c r="V198" s="41"/>
      <c r="W198" s="41"/>
      <c r="X198" s="41"/>
      <c r="Y198" s="41"/>
      <c r="Z198" s="41"/>
      <c r="AA198" s="41"/>
      <c r="AB198" s="41"/>
      <c r="AC198" s="41"/>
      <c r="AD198" s="41"/>
      <c r="AE198" s="41"/>
      <c r="AR198" s="226" t="s">
        <v>265</v>
      </c>
      <c r="AT198" s="226" t="s">
        <v>1765</v>
      </c>
      <c r="AU198" s="226" t="s">
        <v>78</v>
      </c>
      <c r="AY198" s="20" t="s">
        <v>193</v>
      </c>
      <c r="BE198" s="227">
        <f>IF(N198="základní",J198,0)</f>
        <v>0</v>
      </c>
      <c r="BF198" s="227">
        <f>IF(N198="snížená",J198,0)</f>
        <v>0</v>
      </c>
      <c r="BG198" s="227">
        <f>IF(N198="zákl. přenesená",J198,0)</f>
        <v>0</v>
      </c>
      <c r="BH198" s="227">
        <f>IF(N198="sníž. přenesená",J198,0)</f>
        <v>0</v>
      </c>
      <c r="BI198" s="227">
        <f>IF(N198="nulová",J198,0)</f>
        <v>0</v>
      </c>
      <c r="BJ198" s="20" t="s">
        <v>76</v>
      </c>
      <c r="BK198" s="227">
        <f>ROUND(I198*H198,2)</f>
        <v>0</v>
      </c>
      <c r="BL198" s="20" t="s">
        <v>200</v>
      </c>
      <c r="BM198" s="226" t="s">
        <v>9344</v>
      </c>
    </row>
    <row r="199" s="2" customFormat="1">
      <c r="A199" s="41"/>
      <c r="B199" s="42"/>
      <c r="C199" s="43"/>
      <c r="D199" s="228" t="s">
        <v>202</v>
      </c>
      <c r="E199" s="43"/>
      <c r="F199" s="229" t="s">
        <v>2218</v>
      </c>
      <c r="G199" s="43"/>
      <c r="H199" s="43"/>
      <c r="I199" s="230"/>
      <c r="J199" s="43"/>
      <c r="K199" s="43"/>
      <c r="L199" s="47"/>
      <c r="M199" s="231"/>
      <c r="N199" s="232"/>
      <c r="O199" s="87"/>
      <c r="P199" s="87"/>
      <c r="Q199" s="87"/>
      <c r="R199" s="87"/>
      <c r="S199" s="87"/>
      <c r="T199" s="88"/>
      <c r="U199" s="41"/>
      <c r="V199" s="41"/>
      <c r="W199" s="41"/>
      <c r="X199" s="41"/>
      <c r="Y199" s="41"/>
      <c r="Z199" s="41"/>
      <c r="AA199" s="41"/>
      <c r="AB199" s="41"/>
      <c r="AC199" s="41"/>
      <c r="AD199" s="41"/>
      <c r="AE199" s="41"/>
      <c r="AT199" s="20" t="s">
        <v>202</v>
      </c>
      <c r="AU199" s="20" t="s">
        <v>78</v>
      </c>
    </row>
    <row r="200" s="14" customFormat="1">
      <c r="A200" s="14"/>
      <c r="B200" s="245"/>
      <c r="C200" s="246"/>
      <c r="D200" s="228" t="s">
        <v>206</v>
      </c>
      <c r="E200" s="246"/>
      <c r="F200" s="248" t="s">
        <v>9345</v>
      </c>
      <c r="G200" s="246"/>
      <c r="H200" s="249">
        <v>103.2</v>
      </c>
      <c r="I200" s="250"/>
      <c r="J200" s="246"/>
      <c r="K200" s="246"/>
      <c r="L200" s="251"/>
      <c r="M200" s="252"/>
      <c r="N200" s="253"/>
      <c r="O200" s="253"/>
      <c r="P200" s="253"/>
      <c r="Q200" s="253"/>
      <c r="R200" s="253"/>
      <c r="S200" s="253"/>
      <c r="T200" s="254"/>
      <c r="U200" s="14"/>
      <c r="V200" s="14"/>
      <c r="W200" s="14"/>
      <c r="X200" s="14"/>
      <c r="Y200" s="14"/>
      <c r="Z200" s="14"/>
      <c r="AA200" s="14"/>
      <c r="AB200" s="14"/>
      <c r="AC200" s="14"/>
      <c r="AD200" s="14"/>
      <c r="AE200" s="14"/>
      <c r="AT200" s="255" t="s">
        <v>206</v>
      </c>
      <c r="AU200" s="255" t="s">
        <v>78</v>
      </c>
      <c r="AV200" s="14" t="s">
        <v>78</v>
      </c>
      <c r="AW200" s="14" t="s">
        <v>4</v>
      </c>
      <c r="AX200" s="14" t="s">
        <v>76</v>
      </c>
      <c r="AY200" s="255" t="s">
        <v>193</v>
      </c>
    </row>
    <row r="201" s="2" customFormat="1" ht="16.5" customHeight="1">
      <c r="A201" s="41"/>
      <c r="B201" s="42"/>
      <c r="C201" s="215" t="s">
        <v>333</v>
      </c>
      <c r="D201" s="215" t="s">
        <v>195</v>
      </c>
      <c r="E201" s="216" t="s">
        <v>9346</v>
      </c>
      <c r="F201" s="217" t="s">
        <v>9347</v>
      </c>
      <c r="G201" s="218" t="s">
        <v>198</v>
      </c>
      <c r="H201" s="219">
        <v>1.72</v>
      </c>
      <c r="I201" s="220"/>
      <c r="J201" s="221">
        <f>ROUND(I201*H201,2)</f>
        <v>0</v>
      </c>
      <c r="K201" s="217" t="s">
        <v>199</v>
      </c>
      <c r="L201" s="47"/>
      <c r="M201" s="222" t="s">
        <v>19</v>
      </c>
      <c r="N201" s="223" t="s">
        <v>40</v>
      </c>
      <c r="O201" s="87"/>
      <c r="P201" s="224">
        <f>O201*H201</f>
        <v>0</v>
      </c>
      <c r="Q201" s="224">
        <v>1.9199999999999999</v>
      </c>
      <c r="R201" s="224">
        <f>Q201*H201</f>
        <v>3.3024</v>
      </c>
      <c r="S201" s="224">
        <v>0</v>
      </c>
      <c r="T201" s="225">
        <f>S201*H201</f>
        <v>0</v>
      </c>
      <c r="U201" s="41"/>
      <c r="V201" s="41"/>
      <c r="W201" s="41"/>
      <c r="X201" s="41"/>
      <c r="Y201" s="41"/>
      <c r="Z201" s="41"/>
      <c r="AA201" s="41"/>
      <c r="AB201" s="41"/>
      <c r="AC201" s="41"/>
      <c r="AD201" s="41"/>
      <c r="AE201" s="41"/>
      <c r="AR201" s="226" t="s">
        <v>200</v>
      </c>
      <c r="AT201" s="226" t="s">
        <v>195</v>
      </c>
      <c r="AU201" s="226" t="s">
        <v>78</v>
      </c>
      <c r="AY201" s="20" t="s">
        <v>193</v>
      </c>
      <c r="BE201" s="227">
        <f>IF(N201="základní",J201,0)</f>
        <v>0</v>
      </c>
      <c r="BF201" s="227">
        <f>IF(N201="snížená",J201,0)</f>
        <v>0</v>
      </c>
      <c r="BG201" s="227">
        <f>IF(N201="zákl. přenesená",J201,0)</f>
        <v>0</v>
      </c>
      <c r="BH201" s="227">
        <f>IF(N201="sníž. přenesená",J201,0)</f>
        <v>0</v>
      </c>
      <c r="BI201" s="227">
        <f>IF(N201="nulová",J201,0)</f>
        <v>0</v>
      </c>
      <c r="BJ201" s="20" t="s">
        <v>76</v>
      </c>
      <c r="BK201" s="227">
        <f>ROUND(I201*H201,2)</f>
        <v>0</v>
      </c>
      <c r="BL201" s="20" t="s">
        <v>200</v>
      </c>
      <c r="BM201" s="226" t="s">
        <v>9348</v>
      </c>
    </row>
    <row r="202" s="2" customFormat="1">
      <c r="A202" s="41"/>
      <c r="B202" s="42"/>
      <c r="C202" s="43"/>
      <c r="D202" s="228" t="s">
        <v>202</v>
      </c>
      <c r="E202" s="43"/>
      <c r="F202" s="229" t="s">
        <v>9347</v>
      </c>
      <c r="G202" s="43"/>
      <c r="H202" s="43"/>
      <c r="I202" s="230"/>
      <c r="J202" s="43"/>
      <c r="K202" s="43"/>
      <c r="L202" s="47"/>
      <c r="M202" s="231"/>
      <c r="N202" s="232"/>
      <c r="O202" s="87"/>
      <c r="P202" s="87"/>
      <c r="Q202" s="87"/>
      <c r="R202" s="87"/>
      <c r="S202" s="87"/>
      <c r="T202" s="88"/>
      <c r="U202" s="41"/>
      <c r="V202" s="41"/>
      <c r="W202" s="41"/>
      <c r="X202" s="41"/>
      <c r="Y202" s="41"/>
      <c r="Z202" s="41"/>
      <c r="AA202" s="41"/>
      <c r="AB202" s="41"/>
      <c r="AC202" s="41"/>
      <c r="AD202" s="41"/>
      <c r="AE202" s="41"/>
      <c r="AT202" s="20" t="s">
        <v>202</v>
      </c>
      <c r="AU202" s="20" t="s">
        <v>78</v>
      </c>
    </row>
    <row r="203" s="2" customFormat="1">
      <c r="A203" s="41"/>
      <c r="B203" s="42"/>
      <c r="C203" s="43"/>
      <c r="D203" s="233" t="s">
        <v>204</v>
      </c>
      <c r="E203" s="43"/>
      <c r="F203" s="234" t="s">
        <v>9349</v>
      </c>
      <c r="G203" s="43"/>
      <c r="H203" s="43"/>
      <c r="I203" s="230"/>
      <c r="J203" s="43"/>
      <c r="K203" s="43"/>
      <c r="L203" s="47"/>
      <c r="M203" s="231"/>
      <c r="N203" s="232"/>
      <c r="O203" s="87"/>
      <c r="P203" s="87"/>
      <c r="Q203" s="87"/>
      <c r="R203" s="87"/>
      <c r="S203" s="87"/>
      <c r="T203" s="88"/>
      <c r="U203" s="41"/>
      <c r="V203" s="41"/>
      <c r="W203" s="41"/>
      <c r="X203" s="41"/>
      <c r="Y203" s="41"/>
      <c r="Z203" s="41"/>
      <c r="AA203" s="41"/>
      <c r="AB203" s="41"/>
      <c r="AC203" s="41"/>
      <c r="AD203" s="41"/>
      <c r="AE203" s="41"/>
      <c r="AT203" s="20" t="s">
        <v>204</v>
      </c>
      <c r="AU203" s="20" t="s">
        <v>78</v>
      </c>
    </row>
    <row r="204" s="13" customFormat="1">
      <c r="A204" s="13"/>
      <c r="B204" s="235"/>
      <c r="C204" s="236"/>
      <c r="D204" s="228" t="s">
        <v>206</v>
      </c>
      <c r="E204" s="237" t="s">
        <v>19</v>
      </c>
      <c r="F204" s="238" t="s">
        <v>4302</v>
      </c>
      <c r="G204" s="236"/>
      <c r="H204" s="237" t="s">
        <v>19</v>
      </c>
      <c r="I204" s="239"/>
      <c r="J204" s="236"/>
      <c r="K204" s="236"/>
      <c r="L204" s="240"/>
      <c r="M204" s="241"/>
      <c r="N204" s="242"/>
      <c r="O204" s="242"/>
      <c r="P204" s="242"/>
      <c r="Q204" s="242"/>
      <c r="R204" s="242"/>
      <c r="S204" s="242"/>
      <c r="T204" s="243"/>
      <c r="U204" s="13"/>
      <c r="V204" s="13"/>
      <c r="W204" s="13"/>
      <c r="X204" s="13"/>
      <c r="Y204" s="13"/>
      <c r="Z204" s="13"/>
      <c r="AA204" s="13"/>
      <c r="AB204" s="13"/>
      <c r="AC204" s="13"/>
      <c r="AD204" s="13"/>
      <c r="AE204" s="13"/>
      <c r="AT204" s="244" t="s">
        <v>206</v>
      </c>
      <c r="AU204" s="244" t="s">
        <v>78</v>
      </c>
      <c r="AV204" s="13" t="s">
        <v>76</v>
      </c>
      <c r="AW204" s="13" t="s">
        <v>31</v>
      </c>
      <c r="AX204" s="13" t="s">
        <v>69</v>
      </c>
      <c r="AY204" s="244" t="s">
        <v>193</v>
      </c>
    </row>
    <row r="205" s="14" customFormat="1">
      <c r="A205" s="14"/>
      <c r="B205" s="245"/>
      <c r="C205" s="246"/>
      <c r="D205" s="228" t="s">
        <v>206</v>
      </c>
      <c r="E205" s="247" t="s">
        <v>19</v>
      </c>
      <c r="F205" s="248" t="s">
        <v>9350</v>
      </c>
      <c r="G205" s="246"/>
      <c r="H205" s="249">
        <v>1.72</v>
      </c>
      <c r="I205" s="250"/>
      <c r="J205" s="246"/>
      <c r="K205" s="246"/>
      <c r="L205" s="251"/>
      <c r="M205" s="252"/>
      <c r="N205" s="253"/>
      <c r="O205" s="253"/>
      <c r="P205" s="253"/>
      <c r="Q205" s="253"/>
      <c r="R205" s="253"/>
      <c r="S205" s="253"/>
      <c r="T205" s="254"/>
      <c r="U205" s="14"/>
      <c r="V205" s="14"/>
      <c r="W205" s="14"/>
      <c r="X205" s="14"/>
      <c r="Y205" s="14"/>
      <c r="Z205" s="14"/>
      <c r="AA205" s="14"/>
      <c r="AB205" s="14"/>
      <c r="AC205" s="14"/>
      <c r="AD205" s="14"/>
      <c r="AE205" s="14"/>
      <c r="AT205" s="255" t="s">
        <v>206</v>
      </c>
      <c r="AU205" s="255" t="s">
        <v>78</v>
      </c>
      <c r="AV205" s="14" t="s">
        <v>78</v>
      </c>
      <c r="AW205" s="14" t="s">
        <v>31</v>
      </c>
      <c r="AX205" s="14" t="s">
        <v>76</v>
      </c>
      <c r="AY205" s="255" t="s">
        <v>193</v>
      </c>
    </row>
    <row r="206" s="2" customFormat="1" ht="16.5" customHeight="1">
      <c r="A206" s="41"/>
      <c r="B206" s="42"/>
      <c r="C206" s="215" t="s">
        <v>340</v>
      </c>
      <c r="D206" s="215" t="s">
        <v>195</v>
      </c>
      <c r="E206" s="216" t="s">
        <v>9351</v>
      </c>
      <c r="F206" s="217" t="s">
        <v>9352</v>
      </c>
      <c r="G206" s="218" t="s">
        <v>408</v>
      </c>
      <c r="H206" s="219">
        <v>43</v>
      </c>
      <c r="I206" s="220"/>
      <c r="J206" s="221">
        <f>ROUND(I206*H206,2)</f>
        <v>0</v>
      </c>
      <c r="K206" s="217" t="s">
        <v>199</v>
      </c>
      <c r="L206" s="47"/>
      <c r="M206" s="222" t="s">
        <v>19</v>
      </c>
      <c r="N206" s="223" t="s">
        <v>40</v>
      </c>
      <c r="O206" s="87"/>
      <c r="P206" s="224">
        <f>O206*H206</f>
        <v>0</v>
      </c>
      <c r="Q206" s="224">
        <v>0.0011628000000000001</v>
      </c>
      <c r="R206" s="224">
        <f>Q206*H206</f>
        <v>0.0500004</v>
      </c>
      <c r="S206" s="224">
        <v>0</v>
      </c>
      <c r="T206" s="225">
        <f>S206*H206</f>
        <v>0</v>
      </c>
      <c r="U206" s="41"/>
      <c r="V206" s="41"/>
      <c r="W206" s="41"/>
      <c r="X206" s="41"/>
      <c r="Y206" s="41"/>
      <c r="Z206" s="41"/>
      <c r="AA206" s="41"/>
      <c r="AB206" s="41"/>
      <c r="AC206" s="41"/>
      <c r="AD206" s="41"/>
      <c r="AE206" s="41"/>
      <c r="AR206" s="226" t="s">
        <v>200</v>
      </c>
      <c r="AT206" s="226" t="s">
        <v>195</v>
      </c>
      <c r="AU206" s="226" t="s">
        <v>78</v>
      </c>
      <c r="AY206" s="20" t="s">
        <v>193</v>
      </c>
      <c r="BE206" s="227">
        <f>IF(N206="základní",J206,0)</f>
        <v>0</v>
      </c>
      <c r="BF206" s="227">
        <f>IF(N206="snížená",J206,0)</f>
        <v>0</v>
      </c>
      <c r="BG206" s="227">
        <f>IF(N206="zákl. přenesená",J206,0)</f>
        <v>0</v>
      </c>
      <c r="BH206" s="227">
        <f>IF(N206="sníž. přenesená",J206,0)</f>
        <v>0</v>
      </c>
      <c r="BI206" s="227">
        <f>IF(N206="nulová",J206,0)</f>
        <v>0</v>
      </c>
      <c r="BJ206" s="20" t="s">
        <v>76</v>
      </c>
      <c r="BK206" s="227">
        <f>ROUND(I206*H206,2)</f>
        <v>0</v>
      </c>
      <c r="BL206" s="20" t="s">
        <v>200</v>
      </c>
      <c r="BM206" s="226" t="s">
        <v>9353</v>
      </c>
    </row>
    <row r="207" s="2" customFormat="1">
      <c r="A207" s="41"/>
      <c r="B207" s="42"/>
      <c r="C207" s="43"/>
      <c r="D207" s="228" t="s">
        <v>202</v>
      </c>
      <c r="E207" s="43"/>
      <c r="F207" s="229" t="s">
        <v>9354</v>
      </c>
      <c r="G207" s="43"/>
      <c r="H207" s="43"/>
      <c r="I207" s="230"/>
      <c r="J207" s="43"/>
      <c r="K207" s="43"/>
      <c r="L207" s="47"/>
      <c r="M207" s="231"/>
      <c r="N207" s="232"/>
      <c r="O207" s="87"/>
      <c r="P207" s="87"/>
      <c r="Q207" s="87"/>
      <c r="R207" s="87"/>
      <c r="S207" s="87"/>
      <c r="T207" s="88"/>
      <c r="U207" s="41"/>
      <c r="V207" s="41"/>
      <c r="W207" s="41"/>
      <c r="X207" s="41"/>
      <c r="Y207" s="41"/>
      <c r="Z207" s="41"/>
      <c r="AA207" s="41"/>
      <c r="AB207" s="41"/>
      <c r="AC207" s="41"/>
      <c r="AD207" s="41"/>
      <c r="AE207" s="41"/>
      <c r="AT207" s="20" t="s">
        <v>202</v>
      </c>
      <c r="AU207" s="20" t="s">
        <v>78</v>
      </c>
    </row>
    <row r="208" s="2" customFormat="1">
      <c r="A208" s="41"/>
      <c r="B208" s="42"/>
      <c r="C208" s="43"/>
      <c r="D208" s="233" t="s">
        <v>204</v>
      </c>
      <c r="E208" s="43"/>
      <c r="F208" s="234" t="s">
        <v>9355</v>
      </c>
      <c r="G208" s="43"/>
      <c r="H208" s="43"/>
      <c r="I208" s="230"/>
      <c r="J208" s="43"/>
      <c r="K208" s="43"/>
      <c r="L208" s="47"/>
      <c r="M208" s="231"/>
      <c r="N208" s="232"/>
      <c r="O208" s="87"/>
      <c r="P208" s="87"/>
      <c r="Q208" s="87"/>
      <c r="R208" s="87"/>
      <c r="S208" s="87"/>
      <c r="T208" s="88"/>
      <c r="U208" s="41"/>
      <c r="V208" s="41"/>
      <c r="W208" s="41"/>
      <c r="X208" s="41"/>
      <c r="Y208" s="41"/>
      <c r="Z208" s="41"/>
      <c r="AA208" s="41"/>
      <c r="AB208" s="41"/>
      <c r="AC208" s="41"/>
      <c r="AD208" s="41"/>
      <c r="AE208" s="41"/>
      <c r="AT208" s="20" t="s">
        <v>204</v>
      </c>
      <c r="AU208" s="20" t="s">
        <v>78</v>
      </c>
    </row>
    <row r="209" s="13" customFormat="1">
      <c r="A209" s="13"/>
      <c r="B209" s="235"/>
      <c r="C209" s="236"/>
      <c r="D209" s="228" t="s">
        <v>206</v>
      </c>
      <c r="E209" s="237" t="s">
        <v>19</v>
      </c>
      <c r="F209" s="238" t="s">
        <v>4302</v>
      </c>
      <c r="G209" s="236"/>
      <c r="H209" s="237" t="s">
        <v>19</v>
      </c>
      <c r="I209" s="239"/>
      <c r="J209" s="236"/>
      <c r="K209" s="236"/>
      <c r="L209" s="240"/>
      <c r="M209" s="241"/>
      <c r="N209" s="242"/>
      <c r="O209" s="242"/>
      <c r="P209" s="242"/>
      <c r="Q209" s="242"/>
      <c r="R209" s="242"/>
      <c r="S209" s="242"/>
      <c r="T209" s="243"/>
      <c r="U209" s="13"/>
      <c r="V209" s="13"/>
      <c r="W209" s="13"/>
      <c r="X209" s="13"/>
      <c r="Y209" s="13"/>
      <c r="Z209" s="13"/>
      <c r="AA209" s="13"/>
      <c r="AB209" s="13"/>
      <c r="AC209" s="13"/>
      <c r="AD209" s="13"/>
      <c r="AE209" s="13"/>
      <c r="AT209" s="244" t="s">
        <v>206</v>
      </c>
      <c r="AU209" s="244" t="s">
        <v>78</v>
      </c>
      <c r="AV209" s="13" t="s">
        <v>76</v>
      </c>
      <c r="AW209" s="13" t="s">
        <v>31</v>
      </c>
      <c r="AX209" s="13" t="s">
        <v>69</v>
      </c>
      <c r="AY209" s="244" t="s">
        <v>193</v>
      </c>
    </row>
    <row r="210" s="14" customFormat="1">
      <c r="A210" s="14"/>
      <c r="B210" s="245"/>
      <c r="C210" s="246"/>
      <c r="D210" s="228" t="s">
        <v>206</v>
      </c>
      <c r="E210" s="247" t="s">
        <v>19</v>
      </c>
      <c r="F210" s="248" t="s">
        <v>9356</v>
      </c>
      <c r="G210" s="246"/>
      <c r="H210" s="249">
        <v>43</v>
      </c>
      <c r="I210" s="250"/>
      <c r="J210" s="246"/>
      <c r="K210" s="246"/>
      <c r="L210" s="251"/>
      <c r="M210" s="252"/>
      <c r="N210" s="253"/>
      <c r="O210" s="253"/>
      <c r="P210" s="253"/>
      <c r="Q210" s="253"/>
      <c r="R210" s="253"/>
      <c r="S210" s="253"/>
      <c r="T210" s="254"/>
      <c r="U210" s="14"/>
      <c r="V210" s="14"/>
      <c r="W210" s="14"/>
      <c r="X210" s="14"/>
      <c r="Y210" s="14"/>
      <c r="Z210" s="14"/>
      <c r="AA210" s="14"/>
      <c r="AB210" s="14"/>
      <c r="AC210" s="14"/>
      <c r="AD210" s="14"/>
      <c r="AE210" s="14"/>
      <c r="AT210" s="255" t="s">
        <v>206</v>
      </c>
      <c r="AU210" s="255" t="s">
        <v>78</v>
      </c>
      <c r="AV210" s="14" t="s">
        <v>78</v>
      </c>
      <c r="AW210" s="14" t="s">
        <v>31</v>
      </c>
      <c r="AX210" s="14" t="s">
        <v>76</v>
      </c>
      <c r="AY210" s="255" t="s">
        <v>193</v>
      </c>
    </row>
    <row r="211" s="12" customFormat="1" ht="22.8" customHeight="1">
      <c r="A211" s="12"/>
      <c r="B211" s="199"/>
      <c r="C211" s="200"/>
      <c r="D211" s="201" t="s">
        <v>68</v>
      </c>
      <c r="E211" s="213" t="s">
        <v>245</v>
      </c>
      <c r="F211" s="213" t="s">
        <v>1102</v>
      </c>
      <c r="G211" s="200"/>
      <c r="H211" s="200"/>
      <c r="I211" s="203"/>
      <c r="J211" s="214">
        <f>BK211</f>
        <v>0</v>
      </c>
      <c r="K211" s="200"/>
      <c r="L211" s="205"/>
      <c r="M211" s="206"/>
      <c r="N211" s="207"/>
      <c r="O211" s="207"/>
      <c r="P211" s="208">
        <f>SUM(P212:P319)</f>
        <v>0</v>
      </c>
      <c r="Q211" s="207"/>
      <c r="R211" s="208">
        <f>SUM(R212:R319)</f>
        <v>1010.6074499999999</v>
      </c>
      <c r="S211" s="207"/>
      <c r="T211" s="209">
        <f>SUM(T212:T319)</f>
        <v>0</v>
      </c>
      <c r="U211" s="12"/>
      <c r="V211" s="12"/>
      <c r="W211" s="12"/>
      <c r="X211" s="12"/>
      <c r="Y211" s="12"/>
      <c r="Z211" s="12"/>
      <c r="AA211" s="12"/>
      <c r="AB211" s="12"/>
      <c r="AC211" s="12"/>
      <c r="AD211" s="12"/>
      <c r="AE211" s="12"/>
      <c r="AR211" s="210" t="s">
        <v>76</v>
      </c>
      <c r="AT211" s="211" t="s">
        <v>68</v>
      </c>
      <c r="AU211" s="211" t="s">
        <v>76</v>
      </c>
      <c r="AY211" s="210" t="s">
        <v>193</v>
      </c>
      <c r="BK211" s="212">
        <f>SUM(BK212:BK319)</f>
        <v>0</v>
      </c>
    </row>
    <row r="212" s="2" customFormat="1" ht="16.5" customHeight="1">
      <c r="A212" s="41"/>
      <c r="B212" s="42"/>
      <c r="C212" s="215" t="s">
        <v>346</v>
      </c>
      <c r="D212" s="215" t="s">
        <v>195</v>
      </c>
      <c r="E212" s="216" t="s">
        <v>3638</v>
      </c>
      <c r="F212" s="217" t="s">
        <v>3639</v>
      </c>
      <c r="G212" s="218" t="s">
        <v>258</v>
      </c>
      <c r="H212" s="219">
        <v>1930</v>
      </c>
      <c r="I212" s="220"/>
      <c r="J212" s="221">
        <f>ROUND(I212*H212,2)</f>
        <v>0</v>
      </c>
      <c r="K212" s="217" t="s">
        <v>199</v>
      </c>
      <c r="L212" s="47"/>
      <c r="M212" s="222" t="s">
        <v>19</v>
      </c>
      <c r="N212" s="223" t="s">
        <v>40</v>
      </c>
      <c r="O212" s="87"/>
      <c r="P212" s="224">
        <f>O212*H212</f>
        <v>0</v>
      </c>
      <c r="Q212" s="224">
        <v>0.34499999999999997</v>
      </c>
      <c r="R212" s="224">
        <f>Q212*H212</f>
        <v>665.84999999999991</v>
      </c>
      <c r="S212" s="224">
        <v>0</v>
      </c>
      <c r="T212" s="225">
        <f>S212*H212</f>
        <v>0</v>
      </c>
      <c r="U212" s="41"/>
      <c r="V212" s="41"/>
      <c r="W212" s="41"/>
      <c r="X212" s="41"/>
      <c r="Y212" s="41"/>
      <c r="Z212" s="41"/>
      <c r="AA212" s="41"/>
      <c r="AB212" s="41"/>
      <c r="AC212" s="41"/>
      <c r="AD212" s="41"/>
      <c r="AE212" s="41"/>
      <c r="AR212" s="226" t="s">
        <v>200</v>
      </c>
      <c r="AT212" s="226" t="s">
        <v>195</v>
      </c>
      <c r="AU212" s="226" t="s">
        <v>78</v>
      </c>
      <c r="AY212" s="20" t="s">
        <v>193</v>
      </c>
      <c r="BE212" s="227">
        <f>IF(N212="základní",J212,0)</f>
        <v>0</v>
      </c>
      <c r="BF212" s="227">
        <f>IF(N212="snížená",J212,0)</f>
        <v>0</v>
      </c>
      <c r="BG212" s="227">
        <f>IF(N212="zákl. přenesená",J212,0)</f>
        <v>0</v>
      </c>
      <c r="BH212" s="227">
        <f>IF(N212="sníž. přenesená",J212,0)</f>
        <v>0</v>
      </c>
      <c r="BI212" s="227">
        <f>IF(N212="nulová",J212,0)</f>
        <v>0</v>
      </c>
      <c r="BJ212" s="20" t="s">
        <v>76</v>
      </c>
      <c r="BK212" s="227">
        <f>ROUND(I212*H212,2)</f>
        <v>0</v>
      </c>
      <c r="BL212" s="20" t="s">
        <v>200</v>
      </c>
      <c r="BM212" s="226" t="s">
        <v>9357</v>
      </c>
    </row>
    <row r="213" s="2" customFormat="1">
      <c r="A213" s="41"/>
      <c r="B213" s="42"/>
      <c r="C213" s="43"/>
      <c r="D213" s="228" t="s">
        <v>202</v>
      </c>
      <c r="E213" s="43"/>
      <c r="F213" s="229" t="s">
        <v>3641</v>
      </c>
      <c r="G213" s="43"/>
      <c r="H213" s="43"/>
      <c r="I213" s="230"/>
      <c r="J213" s="43"/>
      <c r="K213" s="43"/>
      <c r="L213" s="47"/>
      <c r="M213" s="231"/>
      <c r="N213" s="232"/>
      <c r="O213" s="87"/>
      <c r="P213" s="87"/>
      <c r="Q213" s="87"/>
      <c r="R213" s="87"/>
      <c r="S213" s="87"/>
      <c r="T213" s="88"/>
      <c r="U213" s="41"/>
      <c r="V213" s="41"/>
      <c r="W213" s="41"/>
      <c r="X213" s="41"/>
      <c r="Y213" s="41"/>
      <c r="Z213" s="41"/>
      <c r="AA213" s="41"/>
      <c r="AB213" s="41"/>
      <c r="AC213" s="41"/>
      <c r="AD213" s="41"/>
      <c r="AE213" s="41"/>
      <c r="AT213" s="20" t="s">
        <v>202</v>
      </c>
      <c r="AU213" s="20" t="s">
        <v>78</v>
      </c>
    </row>
    <row r="214" s="2" customFormat="1">
      <c r="A214" s="41"/>
      <c r="B214" s="42"/>
      <c r="C214" s="43"/>
      <c r="D214" s="233" t="s">
        <v>204</v>
      </c>
      <c r="E214" s="43"/>
      <c r="F214" s="234" t="s">
        <v>3642</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204</v>
      </c>
      <c r="AU214" s="20" t="s">
        <v>78</v>
      </c>
    </row>
    <row r="215" s="13" customFormat="1">
      <c r="A215" s="13"/>
      <c r="B215" s="235"/>
      <c r="C215" s="236"/>
      <c r="D215" s="228" t="s">
        <v>206</v>
      </c>
      <c r="E215" s="237" t="s">
        <v>19</v>
      </c>
      <c r="F215" s="238" t="s">
        <v>279</v>
      </c>
      <c r="G215" s="236"/>
      <c r="H215" s="237" t="s">
        <v>19</v>
      </c>
      <c r="I215" s="239"/>
      <c r="J215" s="236"/>
      <c r="K215" s="236"/>
      <c r="L215" s="240"/>
      <c r="M215" s="241"/>
      <c r="N215" s="242"/>
      <c r="O215" s="242"/>
      <c r="P215" s="242"/>
      <c r="Q215" s="242"/>
      <c r="R215" s="242"/>
      <c r="S215" s="242"/>
      <c r="T215" s="243"/>
      <c r="U215" s="13"/>
      <c r="V215" s="13"/>
      <c r="W215" s="13"/>
      <c r="X215" s="13"/>
      <c r="Y215" s="13"/>
      <c r="Z215" s="13"/>
      <c r="AA215" s="13"/>
      <c r="AB215" s="13"/>
      <c r="AC215" s="13"/>
      <c r="AD215" s="13"/>
      <c r="AE215" s="13"/>
      <c r="AT215" s="244" t="s">
        <v>206</v>
      </c>
      <c r="AU215" s="244" t="s">
        <v>78</v>
      </c>
      <c r="AV215" s="13" t="s">
        <v>76</v>
      </c>
      <c r="AW215" s="13" t="s">
        <v>31</v>
      </c>
      <c r="AX215" s="13" t="s">
        <v>69</v>
      </c>
      <c r="AY215" s="244" t="s">
        <v>193</v>
      </c>
    </row>
    <row r="216" s="13" customFormat="1">
      <c r="A216" s="13"/>
      <c r="B216" s="235"/>
      <c r="C216" s="236"/>
      <c r="D216" s="228" t="s">
        <v>206</v>
      </c>
      <c r="E216" s="237" t="s">
        <v>19</v>
      </c>
      <c r="F216" s="238" t="s">
        <v>9358</v>
      </c>
      <c r="G216" s="236"/>
      <c r="H216" s="237" t="s">
        <v>19</v>
      </c>
      <c r="I216" s="239"/>
      <c r="J216" s="236"/>
      <c r="K216" s="236"/>
      <c r="L216" s="240"/>
      <c r="M216" s="241"/>
      <c r="N216" s="242"/>
      <c r="O216" s="242"/>
      <c r="P216" s="242"/>
      <c r="Q216" s="242"/>
      <c r="R216" s="242"/>
      <c r="S216" s="242"/>
      <c r="T216" s="243"/>
      <c r="U216" s="13"/>
      <c r="V216" s="13"/>
      <c r="W216" s="13"/>
      <c r="X216" s="13"/>
      <c r="Y216" s="13"/>
      <c r="Z216" s="13"/>
      <c r="AA216" s="13"/>
      <c r="AB216" s="13"/>
      <c r="AC216" s="13"/>
      <c r="AD216" s="13"/>
      <c r="AE216" s="13"/>
      <c r="AT216" s="244" t="s">
        <v>206</v>
      </c>
      <c r="AU216" s="244" t="s">
        <v>78</v>
      </c>
      <c r="AV216" s="13" t="s">
        <v>76</v>
      </c>
      <c r="AW216" s="13" t="s">
        <v>31</v>
      </c>
      <c r="AX216" s="13" t="s">
        <v>69</v>
      </c>
      <c r="AY216" s="244" t="s">
        <v>193</v>
      </c>
    </row>
    <row r="217" s="13" customFormat="1">
      <c r="A217" s="13"/>
      <c r="B217" s="235"/>
      <c r="C217" s="236"/>
      <c r="D217" s="228" t="s">
        <v>206</v>
      </c>
      <c r="E217" s="237" t="s">
        <v>19</v>
      </c>
      <c r="F217" s="238" t="s">
        <v>9359</v>
      </c>
      <c r="G217" s="236"/>
      <c r="H217" s="237" t="s">
        <v>19</v>
      </c>
      <c r="I217" s="239"/>
      <c r="J217" s="236"/>
      <c r="K217" s="236"/>
      <c r="L217" s="240"/>
      <c r="M217" s="241"/>
      <c r="N217" s="242"/>
      <c r="O217" s="242"/>
      <c r="P217" s="242"/>
      <c r="Q217" s="242"/>
      <c r="R217" s="242"/>
      <c r="S217" s="242"/>
      <c r="T217" s="243"/>
      <c r="U217" s="13"/>
      <c r="V217" s="13"/>
      <c r="W217" s="13"/>
      <c r="X217" s="13"/>
      <c r="Y217" s="13"/>
      <c r="Z217" s="13"/>
      <c r="AA217" s="13"/>
      <c r="AB217" s="13"/>
      <c r="AC217" s="13"/>
      <c r="AD217" s="13"/>
      <c r="AE217" s="13"/>
      <c r="AT217" s="244" t="s">
        <v>206</v>
      </c>
      <c r="AU217" s="244" t="s">
        <v>78</v>
      </c>
      <c r="AV217" s="13" t="s">
        <v>76</v>
      </c>
      <c r="AW217" s="13" t="s">
        <v>31</v>
      </c>
      <c r="AX217" s="13" t="s">
        <v>69</v>
      </c>
      <c r="AY217" s="244" t="s">
        <v>193</v>
      </c>
    </row>
    <row r="218" s="14" customFormat="1">
      <c r="A218" s="14"/>
      <c r="B218" s="245"/>
      <c r="C218" s="246"/>
      <c r="D218" s="228" t="s">
        <v>206</v>
      </c>
      <c r="E218" s="247" t="s">
        <v>19</v>
      </c>
      <c r="F218" s="248" t="s">
        <v>9360</v>
      </c>
      <c r="G218" s="246"/>
      <c r="H218" s="249">
        <v>86</v>
      </c>
      <c r="I218" s="250"/>
      <c r="J218" s="246"/>
      <c r="K218" s="246"/>
      <c r="L218" s="251"/>
      <c r="M218" s="252"/>
      <c r="N218" s="253"/>
      <c r="O218" s="253"/>
      <c r="P218" s="253"/>
      <c r="Q218" s="253"/>
      <c r="R218" s="253"/>
      <c r="S218" s="253"/>
      <c r="T218" s="254"/>
      <c r="U218" s="14"/>
      <c r="V218" s="14"/>
      <c r="W218" s="14"/>
      <c r="X218" s="14"/>
      <c r="Y218" s="14"/>
      <c r="Z218" s="14"/>
      <c r="AA218" s="14"/>
      <c r="AB218" s="14"/>
      <c r="AC218" s="14"/>
      <c r="AD218" s="14"/>
      <c r="AE218" s="14"/>
      <c r="AT218" s="255" t="s">
        <v>206</v>
      </c>
      <c r="AU218" s="255" t="s">
        <v>78</v>
      </c>
      <c r="AV218" s="14" t="s">
        <v>78</v>
      </c>
      <c r="AW218" s="14" t="s">
        <v>31</v>
      </c>
      <c r="AX218" s="14" t="s">
        <v>69</v>
      </c>
      <c r="AY218" s="255" t="s">
        <v>193</v>
      </c>
    </row>
    <row r="219" s="13" customFormat="1">
      <c r="A219" s="13"/>
      <c r="B219" s="235"/>
      <c r="C219" s="236"/>
      <c r="D219" s="228" t="s">
        <v>206</v>
      </c>
      <c r="E219" s="237" t="s">
        <v>19</v>
      </c>
      <c r="F219" s="238" t="s">
        <v>9361</v>
      </c>
      <c r="G219" s="236"/>
      <c r="H219" s="237" t="s">
        <v>19</v>
      </c>
      <c r="I219" s="239"/>
      <c r="J219" s="236"/>
      <c r="K219" s="236"/>
      <c r="L219" s="240"/>
      <c r="M219" s="241"/>
      <c r="N219" s="242"/>
      <c r="O219" s="242"/>
      <c r="P219" s="242"/>
      <c r="Q219" s="242"/>
      <c r="R219" s="242"/>
      <c r="S219" s="242"/>
      <c r="T219" s="243"/>
      <c r="U219" s="13"/>
      <c r="V219" s="13"/>
      <c r="W219" s="13"/>
      <c r="X219" s="13"/>
      <c r="Y219" s="13"/>
      <c r="Z219" s="13"/>
      <c r="AA219" s="13"/>
      <c r="AB219" s="13"/>
      <c r="AC219" s="13"/>
      <c r="AD219" s="13"/>
      <c r="AE219" s="13"/>
      <c r="AT219" s="244" t="s">
        <v>206</v>
      </c>
      <c r="AU219" s="244" t="s">
        <v>78</v>
      </c>
      <c r="AV219" s="13" t="s">
        <v>76</v>
      </c>
      <c r="AW219" s="13" t="s">
        <v>31</v>
      </c>
      <c r="AX219" s="13" t="s">
        <v>69</v>
      </c>
      <c r="AY219" s="244" t="s">
        <v>193</v>
      </c>
    </row>
    <row r="220" s="14" customFormat="1">
      <c r="A220" s="14"/>
      <c r="B220" s="245"/>
      <c r="C220" s="246"/>
      <c r="D220" s="228" t="s">
        <v>206</v>
      </c>
      <c r="E220" s="247" t="s">
        <v>19</v>
      </c>
      <c r="F220" s="248" t="s">
        <v>9362</v>
      </c>
      <c r="G220" s="246"/>
      <c r="H220" s="249">
        <v>500</v>
      </c>
      <c r="I220" s="250"/>
      <c r="J220" s="246"/>
      <c r="K220" s="246"/>
      <c r="L220" s="251"/>
      <c r="M220" s="252"/>
      <c r="N220" s="253"/>
      <c r="O220" s="253"/>
      <c r="P220" s="253"/>
      <c r="Q220" s="253"/>
      <c r="R220" s="253"/>
      <c r="S220" s="253"/>
      <c r="T220" s="254"/>
      <c r="U220" s="14"/>
      <c r="V220" s="14"/>
      <c r="W220" s="14"/>
      <c r="X220" s="14"/>
      <c r="Y220" s="14"/>
      <c r="Z220" s="14"/>
      <c r="AA220" s="14"/>
      <c r="AB220" s="14"/>
      <c r="AC220" s="14"/>
      <c r="AD220" s="14"/>
      <c r="AE220" s="14"/>
      <c r="AT220" s="255" t="s">
        <v>206</v>
      </c>
      <c r="AU220" s="255" t="s">
        <v>78</v>
      </c>
      <c r="AV220" s="14" t="s">
        <v>78</v>
      </c>
      <c r="AW220" s="14" t="s">
        <v>31</v>
      </c>
      <c r="AX220" s="14" t="s">
        <v>69</v>
      </c>
      <c r="AY220" s="255" t="s">
        <v>193</v>
      </c>
    </row>
    <row r="221" s="13" customFormat="1">
      <c r="A221" s="13"/>
      <c r="B221" s="235"/>
      <c r="C221" s="236"/>
      <c r="D221" s="228" t="s">
        <v>206</v>
      </c>
      <c r="E221" s="237" t="s">
        <v>19</v>
      </c>
      <c r="F221" s="238" t="s">
        <v>9306</v>
      </c>
      <c r="G221" s="236"/>
      <c r="H221" s="237" t="s">
        <v>19</v>
      </c>
      <c r="I221" s="239"/>
      <c r="J221" s="236"/>
      <c r="K221" s="236"/>
      <c r="L221" s="240"/>
      <c r="M221" s="241"/>
      <c r="N221" s="242"/>
      <c r="O221" s="242"/>
      <c r="P221" s="242"/>
      <c r="Q221" s="242"/>
      <c r="R221" s="242"/>
      <c r="S221" s="242"/>
      <c r="T221" s="243"/>
      <c r="U221" s="13"/>
      <c r="V221" s="13"/>
      <c r="W221" s="13"/>
      <c r="X221" s="13"/>
      <c r="Y221" s="13"/>
      <c r="Z221" s="13"/>
      <c r="AA221" s="13"/>
      <c r="AB221" s="13"/>
      <c r="AC221" s="13"/>
      <c r="AD221" s="13"/>
      <c r="AE221" s="13"/>
      <c r="AT221" s="244" t="s">
        <v>206</v>
      </c>
      <c r="AU221" s="244" t="s">
        <v>78</v>
      </c>
      <c r="AV221" s="13" t="s">
        <v>76</v>
      </c>
      <c r="AW221" s="13" t="s">
        <v>31</v>
      </c>
      <c r="AX221" s="13" t="s">
        <v>69</v>
      </c>
      <c r="AY221" s="244" t="s">
        <v>193</v>
      </c>
    </row>
    <row r="222" s="14" customFormat="1">
      <c r="A222" s="14"/>
      <c r="B222" s="245"/>
      <c r="C222" s="246"/>
      <c r="D222" s="228" t="s">
        <v>206</v>
      </c>
      <c r="E222" s="247" t="s">
        <v>19</v>
      </c>
      <c r="F222" s="248" t="s">
        <v>9282</v>
      </c>
      <c r="G222" s="246"/>
      <c r="H222" s="249">
        <v>28</v>
      </c>
      <c r="I222" s="250"/>
      <c r="J222" s="246"/>
      <c r="K222" s="246"/>
      <c r="L222" s="251"/>
      <c r="M222" s="252"/>
      <c r="N222" s="253"/>
      <c r="O222" s="253"/>
      <c r="P222" s="253"/>
      <c r="Q222" s="253"/>
      <c r="R222" s="253"/>
      <c r="S222" s="253"/>
      <c r="T222" s="254"/>
      <c r="U222" s="14"/>
      <c r="V222" s="14"/>
      <c r="W222" s="14"/>
      <c r="X222" s="14"/>
      <c r="Y222" s="14"/>
      <c r="Z222" s="14"/>
      <c r="AA222" s="14"/>
      <c r="AB222" s="14"/>
      <c r="AC222" s="14"/>
      <c r="AD222" s="14"/>
      <c r="AE222" s="14"/>
      <c r="AT222" s="255" t="s">
        <v>206</v>
      </c>
      <c r="AU222" s="255" t="s">
        <v>78</v>
      </c>
      <c r="AV222" s="14" t="s">
        <v>78</v>
      </c>
      <c r="AW222" s="14" t="s">
        <v>31</v>
      </c>
      <c r="AX222" s="14" t="s">
        <v>69</v>
      </c>
      <c r="AY222" s="255" t="s">
        <v>193</v>
      </c>
    </row>
    <row r="223" s="13" customFormat="1">
      <c r="A223" s="13"/>
      <c r="B223" s="235"/>
      <c r="C223" s="236"/>
      <c r="D223" s="228" t="s">
        <v>206</v>
      </c>
      <c r="E223" s="237" t="s">
        <v>19</v>
      </c>
      <c r="F223" s="238" t="s">
        <v>9307</v>
      </c>
      <c r="G223" s="236"/>
      <c r="H223" s="237" t="s">
        <v>19</v>
      </c>
      <c r="I223" s="239"/>
      <c r="J223" s="236"/>
      <c r="K223" s="236"/>
      <c r="L223" s="240"/>
      <c r="M223" s="241"/>
      <c r="N223" s="242"/>
      <c r="O223" s="242"/>
      <c r="P223" s="242"/>
      <c r="Q223" s="242"/>
      <c r="R223" s="242"/>
      <c r="S223" s="242"/>
      <c r="T223" s="243"/>
      <c r="U223" s="13"/>
      <c r="V223" s="13"/>
      <c r="W223" s="13"/>
      <c r="X223" s="13"/>
      <c r="Y223" s="13"/>
      <c r="Z223" s="13"/>
      <c r="AA223" s="13"/>
      <c r="AB223" s="13"/>
      <c r="AC223" s="13"/>
      <c r="AD223" s="13"/>
      <c r="AE223" s="13"/>
      <c r="AT223" s="244" t="s">
        <v>206</v>
      </c>
      <c r="AU223" s="244" t="s">
        <v>78</v>
      </c>
      <c r="AV223" s="13" t="s">
        <v>76</v>
      </c>
      <c r="AW223" s="13" t="s">
        <v>31</v>
      </c>
      <c r="AX223" s="13" t="s">
        <v>69</v>
      </c>
      <c r="AY223" s="244" t="s">
        <v>193</v>
      </c>
    </row>
    <row r="224" s="14" customFormat="1">
      <c r="A224" s="14"/>
      <c r="B224" s="245"/>
      <c r="C224" s="246"/>
      <c r="D224" s="228" t="s">
        <v>206</v>
      </c>
      <c r="E224" s="247" t="s">
        <v>19</v>
      </c>
      <c r="F224" s="248" t="s">
        <v>9363</v>
      </c>
      <c r="G224" s="246"/>
      <c r="H224" s="249">
        <v>234</v>
      </c>
      <c r="I224" s="250"/>
      <c r="J224" s="246"/>
      <c r="K224" s="246"/>
      <c r="L224" s="251"/>
      <c r="M224" s="252"/>
      <c r="N224" s="253"/>
      <c r="O224" s="253"/>
      <c r="P224" s="253"/>
      <c r="Q224" s="253"/>
      <c r="R224" s="253"/>
      <c r="S224" s="253"/>
      <c r="T224" s="254"/>
      <c r="U224" s="14"/>
      <c r="V224" s="14"/>
      <c r="W224" s="14"/>
      <c r="X224" s="14"/>
      <c r="Y224" s="14"/>
      <c r="Z224" s="14"/>
      <c r="AA224" s="14"/>
      <c r="AB224" s="14"/>
      <c r="AC224" s="14"/>
      <c r="AD224" s="14"/>
      <c r="AE224" s="14"/>
      <c r="AT224" s="255" t="s">
        <v>206</v>
      </c>
      <c r="AU224" s="255" t="s">
        <v>78</v>
      </c>
      <c r="AV224" s="14" t="s">
        <v>78</v>
      </c>
      <c r="AW224" s="14" t="s">
        <v>31</v>
      </c>
      <c r="AX224" s="14" t="s">
        <v>69</v>
      </c>
      <c r="AY224" s="255" t="s">
        <v>193</v>
      </c>
    </row>
    <row r="225" s="13" customFormat="1">
      <c r="A225" s="13"/>
      <c r="B225" s="235"/>
      <c r="C225" s="236"/>
      <c r="D225" s="228" t="s">
        <v>206</v>
      </c>
      <c r="E225" s="237" t="s">
        <v>19</v>
      </c>
      <c r="F225" s="238" t="s">
        <v>9364</v>
      </c>
      <c r="G225" s="236"/>
      <c r="H225" s="237" t="s">
        <v>19</v>
      </c>
      <c r="I225" s="239"/>
      <c r="J225" s="236"/>
      <c r="K225" s="236"/>
      <c r="L225" s="240"/>
      <c r="M225" s="241"/>
      <c r="N225" s="242"/>
      <c r="O225" s="242"/>
      <c r="P225" s="242"/>
      <c r="Q225" s="242"/>
      <c r="R225" s="242"/>
      <c r="S225" s="242"/>
      <c r="T225" s="243"/>
      <c r="U225" s="13"/>
      <c r="V225" s="13"/>
      <c r="W225" s="13"/>
      <c r="X225" s="13"/>
      <c r="Y225" s="13"/>
      <c r="Z225" s="13"/>
      <c r="AA225" s="13"/>
      <c r="AB225" s="13"/>
      <c r="AC225" s="13"/>
      <c r="AD225" s="13"/>
      <c r="AE225" s="13"/>
      <c r="AT225" s="244" t="s">
        <v>206</v>
      </c>
      <c r="AU225" s="244" t="s">
        <v>78</v>
      </c>
      <c r="AV225" s="13" t="s">
        <v>76</v>
      </c>
      <c r="AW225" s="13" t="s">
        <v>31</v>
      </c>
      <c r="AX225" s="13" t="s">
        <v>69</v>
      </c>
      <c r="AY225" s="244" t="s">
        <v>193</v>
      </c>
    </row>
    <row r="226" s="13" customFormat="1">
      <c r="A226" s="13"/>
      <c r="B226" s="235"/>
      <c r="C226" s="236"/>
      <c r="D226" s="228" t="s">
        <v>206</v>
      </c>
      <c r="E226" s="237" t="s">
        <v>19</v>
      </c>
      <c r="F226" s="238" t="s">
        <v>9359</v>
      </c>
      <c r="G226" s="236"/>
      <c r="H226" s="237" t="s">
        <v>19</v>
      </c>
      <c r="I226" s="239"/>
      <c r="J226" s="236"/>
      <c r="K226" s="236"/>
      <c r="L226" s="240"/>
      <c r="M226" s="241"/>
      <c r="N226" s="242"/>
      <c r="O226" s="242"/>
      <c r="P226" s="242"/>
      <c r="Q226" s="242"/>
      <c r="R226" s="242"/>
      <c r="S226" s="242"/>
      <c r="T226" s="243"/>
      <c r="U226" s="13"/>
      <c r="V226" s="13"/>
      <c r="W226" s="13"/>
      <c r="X226" s="13"/>
      <c r="Y226" s="13"/>
      <c r="Z226" s="13"/>
      <c r="AA226" s="13"/>
      <c r="AB226" s="13"/>
      <c r="AC226" s="13"/>
      <c r="AD226" s="13"/>
      <c r="AE226" s="13"/>
      <c r="AT226" s="244" t="s">
        <v>206</v>
      </c>
      <c r="AU226" s="244" t="s">
        <v>78</v>
      </c>
      <c r="AV226" s="13" t="s">
        <v>76</v>
      </c>
      <c r="AW226" s="13" t="s">
        <v>31</v>
      </c>
      <c r="AX226" s="13" t="s">
        <v>69</v>
      </c>
      <c r="AY226" s="244" t="s">
        <v>193</v>
      </c>
    </row>
    <row r="227" s="14" customFormat="1">
      <c r="A227" s="14"/>
      <c r="B227" s="245"/>
      <c r="C227" s="246"/>
      <c r="D227" s="228" t="s">
        <v>206</v>
      </c>
      <c r="E227" s="247" t="s">
        <v>19</v>
      </c>
      <c r="F227" s="248" t="s">
        <v>9360</v>
      </c>
      <c r="G227" s="246"/>
      <c r="H227" s="249">
        <v>86</v>
      </c>
      <c r="I227" s="250"/>
      <c r="J227" s="246"/>
      <c r="K227" s="246"/>
      <c r="L227" s="251"/>
      <c r="M227" s="252"/>
      <c r="N227" s="253"/>
      <c r="O227" s="253"/>
      <c r="P227" s="253"/>
      <c r="Q227" s="253"/>
      <c r="R227" s="253"/>
      <c r="S227" s="253"/>
      <c r="T227" s="254"/>
      <c r="U227" s="14"/>
      <c r="V227" s="14"/>
      <c r="W227" s="14"/>
      <c r="X227" s="14"/>
      <c r="Y227" s="14"/>
      <c r="Z227" s="14"/>
      <c r="AA227" s="14"/>
      <c r="AB227" s="14"/>
      <c r="AC227" s="14"/>
      <c r="AD227" s="14"/>
      <c r="AE227" s="14"/>
      <c r="AT227" s="255" t="s">
        <v>206</v>
      </c>
      <c r="AU227" s="255" t="s">
        <v>78</v>
      </c>
      <c r="AV227" s="14" t="s">
        <v>78</v>
      </c>
      <c r="AW227" s="14" t="s">
        <v>31</v>
      </c>
      <c r="AX227" s="14" t="s">
        <v>69</v>
      </c>
      <c r="AY227" s="255" t="s">
        <v>193</v>
      </c>
    </row>
    <row r="228" s="13" customFormat="1">
      <c r="A228" s="13"/>
      <c r="B228" s="235"/>
      <c r="C228" s="236"/>
      <c r="D228" s="228" t="s">
        <v>206</v>
      </c>
      <c r="E228" s="237" t="s">
        <v>19</v>
      </c>
      <c r="F228" s="238" t="s">
        <v>9361</v>
      </c>
      <c r="G228" s="236"/>
      <c r="H228" s="237" t="s">
        <v>19</v>
      </c>
      <c r="I228" s="239"/>
      <c r="J228" s="236"/>
      <c r="K228" s="236"/>
      <c r="L228" s="240"/>
      <c r="M228" s="241"/>
      <c r="N228" s="242"/>
      <c r="O228" s="242"/>
      <c r="P228" s="242"/>
      <c r="Q228" s="242"/>
      <c r="R228" s="242"/>
      <c r="S228" s="242"/>
      <c r="T228" s="243"/>
      <c r="U228" s="13"/>
      <c r="V228" s="13"/>
      <c r="W228" s="13"/>
      <c r="X228" s="13"/>
      <c r="Y228" s="13"/>
      <c r="Z228" s="13"/>
      <c r="AA228" s="13"/>
      <c r="AB228" s="13"/>
      <c r="AC228" s="13"/>
      <c r="AD228" s="13"/>
      <c r="AE228" s="13"/>
      <c r="AT228" s="244" t="s">
        <v>206</v>
      </c>
      <c r="AU228" s="244" t="s">
        <v>78</v>
      </c>
      <c r="AV228" s="13" t="s">
        <v>76</v>
      </c>
      <c r="AW228" s="13" t="s">
        <v>31</v>
      </c>
      <c r="AX228" s="13" t="s">
        <v>69</v>
      </c>
      <c r="AY228" s="244" t="s">
        <v>193</v>
      </c>
    </row>
    <row r="229" s="14" customFormat="1">
      <c r="A229" s="14"/>
      <c r="B229" s="245"/>
      <c r="C229" s="246"/>
      <c r="D229" s="228" t="s">
        <v>206</v>
      </c>
      <c r="E229" s="247" t="s">
        <v>19</v>
      </c>
      <c r="F229" s="248" t="s">
        <v>9362</v>
      </c>
      <c r="G229" s="246"/>
      <c r="H229" s="249">
        <v>500</v>
      </c>
      <c r="I229" s="250"/>
      <c r="J229" s="246"/>
      <c r="K229" s="246"/>
      <c r="L229" s="251"/>
      <c r="M229" s="252"/>
      <c r="N229" s="253"/>
      <c r="O229" s="253"/>
      <c r="P229" s="253"/>
      <c r="Q229" s="253"/>
      <c r="R229" s="253"/>
      <c r="S229" s="253"/>
      <c r="T229" s="254"/>
      <c r="U229" s="14"/>
      <c r="V229" s="14"/>
      <c r="W229" s="14"/>
      <c r="X229" s="14"/>
      <c r="Y229" s="14"/>
      <c r="Z229" s="14"/>
      <c r="AA229" s="14"/>
      <c r="AB229" s="14"/>
      <c r="AC229" s="14"/>
      <c r="AD229" s="14"/>
      <c r="AE229" s="14"/>
      <c r="AT229" s="255" t="s">
        <v>206</v>
      </c>
      <c r="AU229" s="255" t="s">
        <v>78</v>
      </c>
      <c r="AV229" s="14" t="s">
        <v>78</v>
      </c>
      <c r="AW229" s="14" t="s">
        <v>31</v>
      </c>
      <c r="AX229" s="14" t="s">
        <v>69</v>
      </c>
      <c r="AY229" s="255" t="s">
        <v>193</v>
      </c>
    </row>
    <row r="230" s="13" customFormat="1">
      <c r="A230" s="13"/>
      <c r="B230" s="235"/>
      <c r="C230" s="236"/>
      <c r="D230" s="228" t="s">
        <v>206</v>
      </c>
      <c r="E230" s="237" t="s">
        <v>19</v>
      </c>
      <c r="F230" s="238" t="s">
        <v>9306</v>
      </c>
      <c r="G230" s="236"/>
      <c r="H230" s="237" t="s">
        <v>19</v>
      </c>
      <c r="I230" s="239"/>
      <c r="J230" s="236"/>
      <c r="K230" s="236"/>
      <c r="L230" s="240"/>
      <c r="M230" s="241"/>
      <c r="N230" s="242"/>
      <c r="O230" s="242"/>
      <c r="P230" s="242"/>
      <c r="Q230" s="242"/>
      <c r="R230" s="242"/>
      <c r="S230" s="242"/>
      <c r="T230" s="243"/>
      <c r="U230" s="13"/>
      <c r="V230" s="13"/>
      <c r="W230" s="13"/>
      <c r="X230" s="13"/>
      <c r="Y230" s="13"/>
      <c r="Z230" s="13"/>
      <c r="AA230" s="13"/>
      <c r="AB230" s="13"/>
      <c r="AC230" s="13"/>
      <c r="AD230" s="13"/>
      <c r="AE230" s="13"/>
      <c r="AT230" s="244" t="s">
        <v>206</v>
      </c>
      <c r="AU230" s="244" t="s">
        <v>78</v>
      </c>
      <c r="AV230" s="13" t="s">
        <v>76</v>
      </c>
      <c r="AW230" s="13" t="s">
        <v>31</v>
      </c>
      <c r="AX230" s="13" t="s">
        <v>69</v>
      </c>
      <c r="AY230" s="244" t="s">
        <v>193</v>
      </c>
    </row>
    <row r="231" s="14" customFormat="1">
      <c r="A231" s="14"/>
      <c r="B231" s="245"/>
      <c r="C231" s="246"/>
      <c r="D231" s="228" t="s">
        <v>206</v>
      </c>
      <c r="E231" s="247" t="s">
        <v>19</v>
      </c>
      <c r="F231" s="248" t="s">
        <v>9282</v>
      </c>
      <c r="G231" s="246"/>
      <c r="H231" s="249">
        <v>28</v>
      </c>
      <c r="I231" s="250"/>
      <c r="J231" s="246"/>
      <c r="K231" s="246"/>
      <c r="L231" s="251"/>
      <c r="M231" s="252"/>
      <c r="N231" s="253"/>
      <c r="O231" s="253"/>
      <c r="P231" s="253"/>
      <c r="Q231" s="253"/>
      <c r="R231" s="253"/>
      <c r="S231" s="253"/>
      <c r="T231" s="254"/>
      <c r="U231" s="14"/>
      <c r="V231" s="14"/>
      <c r="W231" s="14"/>
      <c r="X231" s="14"/>
      <c r="Y231" s="14"/>
      <c r="Z231" s="14"/>
      <c r="AA231" s="14"/>
      <c r="AB231" s="14"/>
      <c r="AC231" s="14"/>
      <c r="AD231" s="14"/>
      <c r="AE231" s="14"/>
      <c r="AT231" s="255" t="s">
        <v>206</v>
      </c>
      <c r="AU231" s="255" t="s">
        <v>78</v>
      </c>
      <c r="AV231" s="14" t="s">
        <v>78</v>
      </c>
      <c r="AW231" s="14" t="s">
        <v>31</v>
      </c>
      <c r="AX231" s="14" t="s">
        <v>69</v>
      </c>
      <c r="AY231" s="255" t="s">
        <v>193</v>
      </c>
    </row>
    <row r="232" s="13" customFormat="1">
      <c r="A232" s="13"/>
      <c r="B232" s="235"/>
      <c r="C232" s="236"/>
      <c r="D232" s="228" t="s">
        <v>206</v>
      </c>
      <c r="E232" s="237" t="s">
        <v>19</v>
      </c>
      <c r="F232" s="238" t="s">
        <v>9307</v>
      </c>
      <c r="G232" s="236"/>
      <c r="H232" s="237" t="s">
        <v>19</v>
      </c>
      <c r="I232" s="239"/>
      <c r="J232" s="236"/>
      <c r="K232" s="236"/>
      <c r="L232" s="240"/>
      <c r="M232" s="241"/>
      <c r="N232" s="242"/>
      <c r="O232" s="242"/>
      <c r="P232" s="242"/>
      <c r="Q232" s="242"/>
      <c r="R232" s="242"/>
      <c r="S232" s="242"/>
      <c r="T232" s="243"/>
      <c r="U232" s="13"/>
      <c r="V232" s="13"/>
      <c r="W232" s="13"/>
      <c r="X232" s="13"/>
      <c r="Y232" s="13"/>
      <c r="Z232" s="13"/>
      <c r="AA232" s="13"/>
      <c r="AB232" s="13"/>
      <c r="AC232" s="13"/>
      <c r="AD232" s="13"/>
      <c r="AE232" s="13"/>
      <c r="AT232" s="244" t="s">
        <v>206</v>
      </c>
      <c r="AU232" s="244" t="s">
        <v>78</v>
      </c>
      <c r="AV232" s="13" t="s">
        <v>76</v>
      </c>
      <c r="AW232" s="13" t="s">
        <v>31</v>
      </c>
      <c r="AX232" s="13" t="s">
        <v>69</v>
      </c>
      <c r="AY232" s="244" t="s">
        <v>193</v>
      </c>
    </row>
    <row r="233" s="14" customFormat="1">
      <c r="A233" s="14"/>
      <c r="B233" s="245"/>
      <c r="C233" s="246"/>
      <c r="D233" s="228" t="s">
        <v>206</v>
      </c>
      <c r="E233" s="247" t="s">
        <v>19</v>
      </c>
      <c r="F233" s="248" t="s">
        <v>9365</v>
      </c>
      <c r="G233" s="246"/>
      <c r="H233" s="249">
        <v>468</v>
      </c>
      <c r="I233" s="250"/>
      <c r="J233" s="246"/>
      <c r="K233" s="246"/>
      <c r="L233" s="251"/>
      <c r="M233" s="252"/>
      <c r="N233" s="253"/>
      <c r="O233" s="253"/>
      <c r="P233" s="253"/>
      <c r="Q233" s="253"/>
      <c r="R233" s="253"/>
      <c r="S233" s="253"/>
      <c r="T233" s="254"/>
      <c r="U233" s="14"/>
      <c r="V233" s="14"/>
      <c r="W233" s="14"/>
      <c r="X233" s="14"/>
      <c r="Y233" s="14"/>
      <c r="Z233" s="14"/>
      <c r="AA233" s="14"/>
      <c r="AB233" s="14"/>
      <c r="AC233" s="14"/>
      <c r="AD233" s="14"/>
      <c r="AE233" s="14"/>
      <c r="AT233" s="255" t="s">
        <v>206</v>
      </c>
      <c r="AU233" s="255" t="s">
        <v>78</v>
      </c>
      <c r="AV233" s="14" t="s">
        <v>78</v>
      </c>
      <c r="AW233" s="14" t="s">
        <v>31</v>
      </c>
      <c r="AX233" s="14" t="s">
        <v>69</v>
      </c>
      <c r="AY233" s="255" t="s">
        <v>193</v>
      </c>
    </row>
    <row r="234" s="15" customFormat="1">
      <c r="A234" s="15"/>
      <c r="B234" s="256"/>
      <c r="C234" s="257"/>
      <c r="D234" s="228" t="s">
        <v>206</v>
      </c>
      <c r="E234" s="258" t="s">
        <v>19</v>
      </c>
      <c r="F234" s="259" t="s">
        <v>218</v>
      </c>
      <c r="G234" s="257"/>
      <c r="H234" s="260">
        <v>1930</v>
      </c>
      <c r="I234" s="261"/>
      <c r="J234" s="257"/>
      <c r="K234" s="257"/>
      <c r="L234" s="262"/>
      <c r="M234" s="263"/>
      <c r="N234" s="264"/>
      <c r="O234" s="264"/>
      <c r="P234" s="264"/>
      <c r="Q234" s="264"/>
      <c r="R234" s="264"/>
      <c r="S234" s="264"/>
      <c r="T234" s="265"/>
      <c r="U234" s="15"/>
      <c r="V234" s="15"/>
      <c r="W234" s="15"/>
      <c r="X234" s="15"/>
      <c r="Y234" s="15"/>
      <c r="Z234" s="15"/>
      <c r="AA234" s="15"/>
      <c r="AB234" s="15"/>
      <c r="AC234" s="15"/>
      <c r="AD234" s="15"/>
      <c r="AE234" s="15"/>
      <c r="AT234" s="266" t="s">
        <v>206</v>
      </c>
      <c r="AU234" s="266" t="s">
        <v>78</v>
      </c>
      <c r="AV234" s="15" t="s">
        <v>200</v>
      </c>
      <c r="AW234" s="15" t="s">
        <v>31</v>
      </c>
      <c r="AX234" s="15" t="s">
        <v>76</v>
      </c>
      <c r="AY234" s="266" t="s">
        <v>193</v>
      </c>
    </row>
    <row r="235" s="2" customFormat="1" ht="16.5" customHeight="1">
      <c r="A235" s="41"/>
      <c r="B235" s="42"/>
      <c r="C235" s="215" t="s">
        <v>7</v>
      </c>
      <c r="D235" s="215" t="s">
        <v>195</v>
      </c>
      <c r="E235" s="216" t="s">
        <v>9366</v>
      </c>
      <c r="F235" s="217" t="s">
        <v>9367</v>
      </c>
      <c r="G235" s="218" t="s">
        <v>258</v>
      </c>
      <c r="H235" s="219">
        <v>293</v>
      </c>
      <c r="I235" s="220"/>
      <c r="J235" s="221">
        <f>ROUND(I235*H235,2)</f>
        <v>0</v>
      </c>
      <c r="K235" s="217" t="s">
        <v>199</v>
      </c>
      <c r="L235" s="47"/>
      <c r="M235" s="222" t="s">
        <v>19</v>
      </c>
      <c r="N235" s="223" t="s">
        <v>40</v>
      </c>
      <c r="O235" s="87"/>
      <c r="P235" s="224">
        <f>O235*H235</f>
        <v>0</v>
      </c>
      <c r="Q235" s="224">
        <v>0.70416999999999996</v>
      </c>
      <c r="R235" s="224">
        <f>Q235*H235</f>
        <v>206.32181</v>
      </c>
      <c r="S235" s="224">
        <v>0</v>
      </c>
      <c r="T235" s="225">
        <f>S235*H235</f>
        <v>0</v>
      </c>
      <c r="U235" s="41"/>
      <c r="V235" s="41"/>
      <c r="W235" s="41"/>
      <c r="X235" s="41"/>
      <c r="Y235" s="41"/>
      <c r="Z235" s="41"/>
      <c r="AA235" s="41"/>
      <c r="AB235" s="41"/>
      <c r="AC235" s="41"/>
      <c r="AD235" s="41"/>
      <c r="AE235" s="41"/>
      <c r="AR235" s="226" t="s">
        <v>200</v>
      </c>
      <c r="AT235" s="226" t="s">
        <v>195</v>
      </c>
      <c r="AU235" s="226" t="s">
        <v>78</v>
      </c>
      <c r="AY235" s="20" t="s">
        <v>193</v>
      </c>
      <c r="BE235" s="227">
        <f>IF(N235="základní",J235,0)</f>
        <v>0</v>
      </c>
      <c r="BF235" s="227">
        <f>IF(N235="snížená",J235,0)</f>
        <v>0</v>
      </c>
      <c r="BG235" s="227">
        <f>IF(N235="zákl. přenesená",J235,0)</f>
        <v>0</v>
      </c>
      <c r="BH235" s="227">
        <f>IF(N235="sníž. přenesená",J235,0)</f>
        <v>0</v>
      </c>
      <c r="BI235" s="227">
        <f>IF(N235="nulová",J235,0)</f>
        <v>0</v>
      </c>
      <c r="BJ235" s="20" t="s">
        <v>76</v>
      </c>
      <c r="BK235" s="227">
        <f>ROUND(I235*H235,2)</f>
        <v>0</v>
      </c>
      <c r="BL235" s="20" t="s">
        <v>200</v>
      </c>
      <c r="BM235" s="226" t="s">
        <v>9368</v>
      </c>
    </row>
    <row r="236" s="2" customFormat="1">
      <c r="A236" s="41"/>
      <c r="B236" s="42"/>
      <c r="C236" s="43"/>
      <c r="D236" s="228" t="s">
        <v>202</v>
      </c>
      <c r="E236" s="43"/>
      <c r="F236" s="229" t="s">
        <v>9369</v>
      </c>
      <c r="G236" s="43"/>
      <c r="H236" s="43"/>
      <c r="I236" s="230"/>
      <c r="J236" s="43"/>
      <c r="K236" s="43"/>
      <c r="L236" s="47"/>
      <c r="M236" s="231"/>
      <c r="N236" s="232"/>
      <c r="O236" s="87"/>
      <c r="P236" s="87"/>
      <c r="Q236" s="87"/>
      <c r="R236" s="87"/>
      <c r="S236" s="87"/>
      <c r="T236" s="88"/>
      <c r="U236" s="41"/>
      <c r="V236" s="41"/>
      <c r="W236" s="41"/>
      <c r="X236" s="41"/>
      <c r="Y236" s="41"/>
      <c r="Z236" s="41"/>
      <c r="AA236" s="41"/>
      <c r="AB236" s="41"/>
      <c r="AC236" s="41"/>
      <c r="AD236" s="41"/>
      <c r="AE236" s="41"/>
      <c r="AT236" s="20" t="s">
        <v>202</v>
      </c>
      <c r="AU236" s="20" t="s">
        <v>78</v>
      </c>
    </row>
    <row r="237" s="2" customFormat="1">
      <c r="A237" s="41"/>
      <c r="B237" s="42"/>
      <c r="C237" s="43"/>
      <c r="D237" s="233" t="s">
        <v>204</v>
      </c>
      <c r="E237" s="43"/>
      <c r="F237" s="234" t="s">
        <v>9370</v>
      </c>
      <c r="G237" s="43"/>
      <c r="H237" s="43"/>
      <c r="I237" s="230"/>
      <c r="J237" s="43"/>
      <c r="K237" s="43"/>
      <c r="L237" s="47"/>
      <c r="M237" s="231"/>
      <c r="N237" s="232"/>
      <c r="O237" s="87"/>
      <c r="P237" s="87"/>
      <c r="Q237" s="87"/>
      <c r="R237" s="87"/>
      <c r="S237" s="87"/>
      <c r="T237" s="88"/>
      <c r="U237" s="41"/>
      <c r="V237" s="41"/>
      <c r="W237" s="41"/>
      <c r="X237" s="41"/>
      <c r="Y237" s="41"/>
      <c r="Z237" s="41"/>
      <c r="AA237" s="41"/>
      <c r="AB237" s="41"/>
      <c r="AC237" s="41"/>
      <c r="AD237" s="41"/>
      <c r="AE237" s="41"/>
      <c r="AT237" s="20" t="s">
        <v>204</v>
      </c>
      <c r="AU237" s="20" t="s">
        <v>78</v>
      </c>
    </row>
    <row r="238" s="13" customFormat="1">
      <c r="A238" s="13"/>
      <c r="B238" s="235"/>
      <c r="C238" s="236"/>
      <c r="D238" s="228" t="s">
        <v>206</v>
      </c>
      <c r="E238" s="237" t="s">
        <v>19</v>
      </c>
      <c r="F238" s="238" t="s">
        <v>279</v>
      </c>
      <c r="G238" s="236"/>
      <c r="H238" s="237" t="s">
        <v>19</v>
      </c>
      <c r="I238" s="239"/>
      <c r="J238" s="236"/>
      <c r="K238" s="236"/>
      <c r="L238" s="240"/>
      <c r="M238" s="241"/>
      <c r="N238" s="242"/>
      <c r="O238" s="242"/>
      <c r="P238" s="242"/>
      <c r="Q238" s="242"/>
      <c r="R238" s="242"/>
      <c r="S238" s="242"/>
      <c r="T238" s="243"/>
      <c r="U238" s="13"/>
      <c r="V238" s="13"/>
      <c r="W238" s="13"/>
      <c r="X238" s="13"/>
      <c r="Y238" s="13"/>
      <c r="Z238" s="13"/>
      <c r="AA238" s="13"/>
      <c r="AB238" s="13"/>
      <c r="AC238" s="13"/>
      <c r="AD238" s="13"/>
      <c r="AE238" s="13"/>
      <c r="AT238" s="244" t="s">
        <v>206</v>
      </c>
      <c r="AU238" s="244" t="s">
        <v>78</v>
      </c>
      <c r="AV238" s="13" t="s">
        <v>76</v>
      </c>
      <c r="AW238" s="13" t="s">
        <v>31</v>
      </c>
      <c r="AX238" s="13" t="s">
        <v>69</v>
      </c>
      <c r="AY238" s="244" t="s">
        <v>193</v>
      </c>
    </row>
    <row r="239" s="13" customFormat="1">
      <c r="A239" s="13"/>
      <c r="B239" s="235"/>
      <c r="C239" s="236"/>
      <c r="D239" s="228" t="s">
        <v>206</v>
      </c>
      <c r="E239" s="237" t="s">
        <v>19</v>
      </c>
      <c r="F239" s="238" t="s">
        <v>9304</v>
      </c>
      <c r="G239" s="236"/>
      <c r="H239" s="237" t="s">
        <v>19</v>
      </c>
      <c r="I239" s="239"/>
      <c r="J239" s="236"/>
      <c r="K239" s="236"/>
      <c r="L239" s="240"/>
      <c r="M239" s="241"/>
      <c r="N239" s="242"/>
      <c r="O239" s="242"/>
      <c r="P239" s="242"/>
      <c r="Q239" s="242"/>
      <c r="R239" s="242"/>
      <c r="S239" s="242"/>
      <c r="T239" s="243"/>
      <c r="U239" s="13"/>
      <c r="V239" s="13"/>
      <c r="W239" s="13"/>
      <c r="X239" s="13"/>
      <c r="Y239" s="13"/>
      <c r="Z239" s="13"/>
      <c r="AA239" s="13"/>
      <c r="AB239" s="13"/>
      <c r="AC239" s="13"/>
      <c r="AD239" s="13"/>
      <c r="AE239" s="13"/>
      <c r="AT239" s="244" t="s">
        <v>206</v>
      </c>
      <c r="AU239" s="244" t="s">
        <v>78</v>
      </c>
      <c r="AV239" s="13" t="s">
        <v>76</v>
      </c>
      <c r="AW239" s="13" t="s">
        <v>31</v>
      </c>
      <c r="AX239" s="13" t="s">
        <v>69</v>
      </c>
      <c r="AY239" s="244" t="s">
        <v>193</v>
      </c>
    </row>
    <row r="240" s="14" customFormat="1">
      <c r="A240" s="14"/>
      <c r="B240" s="245"/>
      <c r="C240" s="246"/>
      <c r="D240" s="228" t="s">
        <v>206</v>
      </c>
      <c r="E240" s="247" t="s">
        <v>19</v>
      </c>
      <c r="F240" s="248" t="s">
        <v>9305</v>
      </c>
      <c r="G240" s="246"/>
      <c r="H240" s="249">
        <v>293</v>
      </c>
      <c r="I240" s="250"/>
      <c r="J240" s="246"/>
      <c r="K240" s="246"/>
      <c r="L240" s="251"/>
      <c r="M240" s="252"/>
      <c r="N240" s="253"/>
      <c r="O240" s="253"/>
      <c r="P240" s="253"/>
      <c r="Q240" s="253"/>
      <c r="R240" s="253"/>
      <c r="S240" s="253"/>
      <c r="T240" s="254"/>
      <c r="U240" s="14"/>
      <c r="V240" s="14"/>
      <c r="W240" s="14"/>
      <c r="X240" s="14"/>
      <c r="Y240" s="14"/>
      <c r="Z240" s="14"/>
      <c r="AA240" s="14"/>
      <c r="AB240" s="14"/>
      <c r="AC240" s="14"/>
      <c r="AD240" s="14"/>
      <c r="AE240" s="14"/>
      <c r="AT240" s="255" t="s">
        <v>206</v>
      </c>
      <c r="AU240" s="255" t="s">
        <v>78</v>
      </c>
      <c r="AV240" s="14" t="s">
        <v>78</v>
      </c>
      <c r="AW240" s="14" t="s">
        <v>31</v>
      </c>
      <c r="AX240" s="14" t="s">
        <v>76</v>
      </c>
      <c r="AY240" s="255" t="s">
        <v>193</v>
      </c>
    </row>
    <row r="241" s="2" customFormat="1" ht="21.75" customHeight="1">
      <c r="A241" s="41"/>
      <c r="B241" s="42"/>
      <c r="C241" s="215" t="s">
        <v>355</v>
      </c>
      <c r="D241" s="215" t="s">
        <v>195</v>
      </c>
      <c r="E241" s="216" t="s">
        <v>3653</v>
      </c>
      <c r="F241" s="217" t="s">
        <v>3654</v>
      </c>
      <c r="G241" s="218" t="s">
        <v>258</v>
      </c>
      <c r="H241" s="219">
        <v>234</v>
      </c>
      <c r="I241" s="220"/>
      <c r="J241" s="221">
        <f>ROUND(I241*H241,2)</f>
        <v>0</v>
      </c>
      <c r="K241" s="217" t="s">
        <v>199</v>
      </c>
      <c r="L241" s="47"/>
      <c r="M241" s="222" t="s">
        <v>19</v>
      </c>
      <c r="N241" s="223" t="s">
        <v>40</v>
      </c>
      <c r="O241" s="87"/>
      <c r="P241" s="224">
        <f>O241*H241</f>
        <v>0</v>
      </c>
      <c r="Q241" s="224">
        <v>0.089219999999999994</v>
      </c>
      <c r="R241" s="224">
        <f>Q241*H241</f>
        <v>20.877479999999998</v>
      </c>
      <c r="S241" s="224">
        <v>0</v>
      </c>
      <c r="T241" s="225">
        <f>S241*H241</f>
        <v>0</v>
      </c>
      <c r="U241" s="41"/>
      <c r="V241" s="41"/>
      <c r="W241" s="41"/>
      <c r="X241" s="41"/>
      <c r="Y241" s="41"/>
      <c r="Z241" s="41"/>
      <c r="AA241" s="41"/>
      <c r="AB241" s="41"/>
      <c r="AC241" s="41"/>
      <c r="AD241" s="41"/>
      <c r="AE241" s="41"/>
      <c r="AR241" s="226" t="s">
        <v>200</v>
      </c>
      <c r="AT241" s="226" t="s">
        <v>195</v>
      </c>
      <c r="AU241" s="226" t="s">
        <v>78</v>
      </c>
      <c r="AY241" s="20" t="s">
        <v>193</v>
      </c>
      <c r="BE241" s="227">
        <f>IF(N241="základní",J241,0)</f>
        <v>0</v>
      </c>
      <c r="BF241" s="227">
        <f>IF(N241="snížená",J241,0)</f>
        <v>0</v>
      </c>
      <c r="BG241" s="227">
        <f>IF(N241="zákl. přenesená",J241,0)</f>
        <v>0</v>
      </c>
      <c r="BH241" s="227">
        <f>IF(N241="sníž. přenesená",J241,0)</f>
        <v>0</v>
      </c>
      <c r="BI241" s="227">
        <f>IF(N241="nulová",J241,0)</f>
        <v>0</v>
      </c>
      <c r="BJ241" s="20" t="s">
        <v>76</v>
      </c>
      <c r="BK241" s="227">
        <f>ROUND(I241*H241,2)</f>
        <v>0</v>
      </c>
      <c r="BL241" s="20" t="s">
        <v>200</v>
      </c>
      <c r="BM241" s="226" t="s">
        <v>9371</v>
      </c>
    </row>
    <row r="242" s="2" customFormat="1">
      <c r="A242" s="41"/>
      <c r="B242" s="42"/>
      <c r="C242" s="43"/>
      <c r="D242" s="228" t="s">
        <v>202</v>
      </c>
      <c r="E242" s="43"/>
      <c r="F242" s="229" t="s">
        <v>3656</v>
      </c>
      <c r="G242" s="43"/>
      <c r="H242" s="43"/>
      <c r="I242" s="230"/>
      <c r="J242" s="43"/>
      <c r="K242" s="43"/>
      <c r="L242" s="47"/>
      <c r="M242" s="231"/>
      <c r="N242" s="232"/>
      <c r="O242" s="87"/>
      <c r="P242" s="87"/>
      <c r="Q242" s="87"/>
      <c r="R242" s="87"/>
      <c r="S242" s="87"/>
      <c r="T242" s="88"/>
      <c r="U242" s="41"/>
      <c r="V242" s="41"/>
      <c r="W242" s="41"/>
      <c r="X242" s="41"/>
      <c r="Y242" s="41"/>
      <c r="Z242" s="41"/>
      <c r="AA242" s="41"/>
      <c r="AB242" s="41"/>
      <c r="AC242" s="41"/>
      <c r="AD242" s="41"/>
      <c r="AE242" s="41"/>
      <c r="AT242" s="20" t="s">
        <v>202</v>
      </c>
      <c r="AU242" s="20" t="s">
        <v>78</v>
      </c>
    </row>
    <row r="243" s="2" customFormat="1">
      <c r="A243" s="41"/>
      <c r="B243" s="42"/>
      <c r="C243" s="43"/>
      <c r="D243" s="233" t="s">
        <v>204</v>
      </c>
      <c r="E243" s="43"/>
      <c r="F243" s="234" t="s">
        <v>3657</v>
      </c>
      <c r="G243" s="43"/>
      <c r="H243" s="43"/>
      <c r="I243" s="230"/>
      <c r="J243" s="43"/>
      <c r="K243" s="43"/>
      <c r="L243" s="47"/>
      <c r="M243" s="231"/>
      <c r="N243" s="232"/>
      <c r="O243" s="87"/>
      <c r="P243" s="87"/>
      <c r="Q243" s="87"/>
      <c r="R243" s="87"/>
      <c r="S243" s="87"/>
      <c r="T243" s="88"/>
      <c r="U243" s="41"/>
      <c r="V243" s="41"/>
      <c r="W243" s="41"/>
      <c r="X243" s="41"/>
      <c r="Y243" s="41"/>
      <c r="Z243" s="41"/>
      <c r="AA243" s="41"/>
      <c r="AB243" s="41"/>
      <c r="AC243" s="41"/>
      <c r="AD243" s="41"/>
      <c r="AE243" s="41"/>
      <c r="AT243" s="20" t="s">
        <v>204</v>
      </c>
      <c r="AU243" s="20" t="s">
        <v>78</v>
      </c>
    </row>
    <row r="244" s="13" customFormat="1">
      <c r="A244" s="13"/>
      <c r="B244" s="235"/>
      <c r="C244" s="236"/>
      <c r="D244" s="228" t="s">
        <v>206</v>
      </c>
      <c r="E244" s="237" t="s">
        <v>19</v>
      </c>
      <c r="F244" s="238" t="s">
        <v>279</v>
      </c>
      <c r="G244" s="236"/>
      <c r="H244" s="237" t="s">
        <v>19</v>
      </c>
      <c r="I244" s="239"/>
      <c r="J244" s="236"/>
      <c r="K244" s="236"/>
      <c r="L244" s="240"/>
      <c r="M244" s="241"/>
      <c r="N244" s="242"/>
      <c r="O244" s="242"/>
      <c r="P244" s="242"/>
      <c r="Q244" s="242"/>
      <c r="R244" s="242"/>
      <c r="S244" s="242"/>
      <c r="T244" s="243"/>
      <c r="U244" s="13"/>
      <c r="V244" s="13"/>
      <c r="W244" s="13"/>
      <c r="X244" s="13"/>
      <c r="Y244" s="13"/>
      <c r="Z244" s="13"/>
      <c r="AA244" s="13"/>
      <c r="AB244" s="13"/>
      <c r="AC244" s="13"/>
      <c r="AD244" s="13"/>
      <c r="AE244" s="13"/>
      <c r="AT244" s="244" t="s">
        <v>206</v>
      </c>
      <c r="AU244" s="244" t="s">
        <v>78</v>
      </c>
      <c r="AV244" s="13" t="s">
        <v>76</v>
      </c>
      <c r="AW244" s="13" t="s">
        <v>31</v>
      </c>
      <c r="AX244" s="13" t="s">
        <v>69</v>
      </c>
      <c r="AY244" s="244" t="s">
        <v>193</v>
      </c>
    </row>
    <row r="245" s="13" customFormat="1">
      <c r="A245" s="13"/>
      <c r="B245" s="235"/>
      <c r="C245" s="236"/>
      <c r="D245" s="228" t="s">
        <v>206</v>
      </c>
      <c r="E245" s="237" t="s">
        <v>19</v>
      </c>
      <c r="F245" s="238" t="s">
        <v>9307</v>
      </c>
      <c r="G245" s="236"/>
      <c r="H245" s="237" t="s">
        <v>19</v>
      </c>
      <c r="I245" s="239"/>
      <c r="J245" s="236"/>
      <c r="K245" s="236"/>
      <c r="L245" s="240"/>
      <c r="M245" s="241"/>
      <c r="N245" s="242"/>
      <c r="O245" s="242"/>
      <c r="P245" s="242"/>
      <c r="Q245" s="242"/>
      <c r="R245" s="242"/>
      <c r="S245" s="242"/>
      <c r="T245" s="243"/>
      <c r="U245" s="13"/>
      <c r="V245" s="13"/>
      <c r="W245" s="13"/>
      <c r="X245" s="13"/>
      <c r="Y245" s="13"/>
      <c r="Z245" s="13"/>
      <c r="AA245" s="13"/>
      <c r="AB245" s="13"/>
      <c r="AC245" s="13"/>
      <c r="AD245" s="13"/>
      <c r="AE245" s="13"/>
      <c r="AT245" s="244" t="s">
        <v>206</v>
      </c>
      <c r="AU245" s="244" t="s">
        <v>78</v>
      </c>
      <c r="AV245" s="13" t="s">
        <v>76</v>
      </c>
      <c r="AW245" s="13" t="s">
        <v>31</v>
      </c>
      <c r="AX245" s="13" t="s">
        <v>69</v>
      </c>
      <c r="AY245" s="244" t="s">
        <v>193</v>
      </c>
    </row>
    <row r="246" s="14" customFormat="1">
      <c r="A246" s="14"/>
      <c r="B246" s="245"/>
      <c r="C246" s="246"/>
      <c r="D246" s="228" t="s">
        <v>206</v>
      </c>
      <c r="E246" s="247" t="s">
        <v>19</v>
      </c>
      <c r="F246" s="248" t="s">
        <v>9308</v>
      </c>
      <c r="G246" s="246"/>
      <c r="H246" s="249">
        <v>234</v>
      </c>
      <c r="I246" s="250"/>
      <c r="J246" s="246"/>
      <c r="K246" s="246"/>
      <c r="L246" s="251"/>
      <c r="M246" s="252"/>
      <c r="N246" s="253"/>
      <c r="O246" s="253"/>
      <c r="P246" s="253"/>
      <c r="Q246" s="253"/>
      <c r="R246" s="253"/>
      <c r="S246" s="253"/>
      <c r="T246" s="254"/>
      <c r="U246" s="14"/>
      <c r="V246" s="14"/>
      <c r="W246" s="14"/>
      <c r="X246" s="14"/>
      <c r="Y246" s="14"/>
      <c r="Z246" s="14"/>
      <c r="AA246" s="14"/>
      <c r="AB246" s="14"/>
      <c r="AC246" s="14"/>
      <c r="AD246" s="14"/>
      <c r="AE246" s="14"/>
      <c r="AT246" s="255" t="s">
        <v>206</v>
      </c>
      <c r="AU246" s="255" t="s">
        <v>78</v>
      </c>
      <c r="AV246" s="14" t="s">
        <v>78</v>
      </c>
      <c r="AW246" s="14" t="s">
        <v>31</v>
      </c>
      <c r="AX246" s="14" t="s">
        <v>76</v>
      </c>
      <c r="AY246" s="255" t="s">
        <v>193</v>
      </c>
    </row>
    <row r="247" s="2" customFormat="1" ht="16.5" customHeight="1">
      <c r="A247" s="41"/>
      <c r="B247" s="42"/>
      <c r="C247" s="274" t="s">
        <v>360</v>
      </c>
      <c r="D247" s="274" t="s">
        <v>1765</v>
      </c>
      <c r="E247" s="275" t="s">
        <v>3658</v>
      </c>
      <c r="F247" s="276" t="s">
        <v>3659</v>
      </c>
      <c r="G247" s="277" t="s">
        <v>258</v>
      </c>
      <c r="H247" s="278">
        <v>256.30000000000001</v>
      </c>
      <c r="I247" s="279"/>
      <c r="J247" s="280">
        <f>ROUND(I247*H247,2)</f>
        <v>0</v>
      </c>
      <c r="K247" s="276" t="s">
        <v>199</v>
      </c>
      <c r="L247" s="281"/>
      <c r="M247" s="282" t="s">
        <v>19</v>
      </c>
      <c r="N247" s="283" t="s">
        <v>40</v>
      </c>
      <c r="O247" s="87"/>
      <c r="P247" s="224">
        <f>O247*H247</f>
        <v>0</v>
      </c>
      <c r="Q247" s="224">
        <v>0.13200000000000001</v>
      </c>
      <c r="R247" s="224">
        <f>Q247*H247</f>
        <v>33.831600000000002</v>
      </c>
      <c r="S247" s="224">
        <v>0</v>
      </c>
      <c r="T247" s="225">
        <f>S247*H247</f>
        <v>0</v>
      </c>
      <c r="U247" s="41"/>
      <c r="V247" s="41"/>
      <c r="W247" s="41"/>
      <c r="X247" s="41"/>
      <c r="Y247" s="41"/>
      <c r="Z247" s="41"/>
      <c r="AA247" s="41"/>
      <c r="AB247" s="41"/>
      <c r="AC247" s="41"/>
      <c r="AD247" s="41"/>
      <c r="AE247" s="41"/>
      <c r="AR247" s="226" t="s">
        <v>265</v>
      </c>
      <c r="AT247" s="226" t="s">
        <v>1765</v>
      </c>
      <c r="AU247" s="226" t="s">
        <v>78</v>
      </c>
      <c r="AY247" s="20" t="s">
        <v>193</v>
      </c>
      <c r="BE247" s="227">
        <f>IF(N247="základní",J247,0)</f>
        <v>0</v>
      </c>
      <c r="BF247" s="227">
        <f>IF(N247="snížená",J247,0)</f>
        <v>0</v>
      </c>
      <c r="BG247" s="227">
        <f>IF(N247="zákl. přenesená",J247,0)</f>
        <v>0</v>
      </c>
      <c r="BH247" s="227">
        <f>IF(N247="sníž. přenesená",J247,0)</f>
        <v>0</v>
      </c>
      <c r="BI247" s="227">
        <f>IF(N247="nulová",J247,0)</f>
        <v>0</v>
      </c>
      <c r="BJ247" s="20" t="s">
        <v>76</v>
      </c>
      <c r="BK247" s="227">
        <f>ROUND(I247*H247,2)</f>
        <v>0</v>
      </c>
      <c r="BL247" s="20" t="s">
        <v>200</v>
      </c>
      <c r="BM247" s="226" t="s">
        <v>9372</v>
      </c>
    </row>
    <row r="248" s="2" customFormat="1">
      <c r="A248" s="41"/>
      <c r="B248" s="42"/>
      <c r="C248" s="43"/>
      <c r="D248" s="228" t="s">
        <v>202</v>
      </c>
      <c r="E248" s="43"/>
      <c r="F248" s="229" t="s">
        <v>3659</v>
      </c>
      <c r="G248" s="43"/>
      <c r="H248" s="43"/>
      <c r="I248" s="230"/>
      <c r="J248" s="43"/>
      <c r="K248" s="43"/>
      <c r="L248" s="47"/>
      <c r="M248" s="231"/>
      <c r="N248" s="232"/>
      <c r="O248" s="87"/>
      <c r="P248" s="87"/>
      <c r="Q248" s="87"/>
      <c r="R248" s="87"/>
      <c r="S248" s="87"/>
      <c r="T248" s="88"/>
      <c r="U248" s="41"/>
      <c r="V248" s="41"/>
      <c r="W248" s="41"/>
      <c r="X248" s="41"/>
      <c r="Y248" s="41"/>
      <c r="Z248" s="41"/>
      <c r="AA248" s="41"/>
      <c r="AB248" s="41"/>
      <c r="AC248" s="41"/>
      <c r="AD248" s="41"/>
      <c r="AE248" s="41"/>
      <c r="AT248" s="20" t="s">
        <v>202</v>
      </c>
      <c r="AU248" s="20" t="s">
        <v>78</v>
      </c>
    </row>
    <row r="249" s="13" customFormat="1">
      <c r="A249" s="13"/>
      <c r="B249" s="235"/>
      <c r="C249" s="236"/>
      <c r="D249" s="228" t="s">
        <v>206</v>
      </c>
      <c r="E249" s="237" t="s">
        <v>19</v>
      </c>
      <c r="F249" s="238" t="s">
        <v>279</v>
      </c>
      <c r="G249" s="236"/>
      <c r="H249" s="237" t="s">
        <v>19</v>
      </c>
      <c r="I249" s="239"/>
      <c r="J249" s="236"/>
      <c r="K249" s="236"/>
      <c r="L249" s="240"/>
      <c r="M249" s="241"/>
      <c r="N249" s="242"/>
      <c r="O249" s="242"/>
      <c r="P249" s="242"/>
      <c r="Q249" s="242"/>
      <c r="R249" s="242"/>
      <c r="S249" s="242"/>
      <c r="T249" s="243"/>
      <c r="U249" s="13"/>
      <c r="V249" s="13"/>
      <c r="W249" s="13"/>
      <c r="X249" s="13"/>
      <c r="Y249" s="13"/>
      <c r="Z249" s="13"/>
      <c r="AA249" s="13"/>
      <c r="AB249" s="13"/>
      <c r="AC249" s="13"/>
      <c r="AD249" s="13"/>
      <c r="AE249" s="13"/>
      <c r="AT249" s="244" t="s">
        <v>206</v>
      </c>
      <c r="AU249" s="244" t="s">
        <v>78</v>
      </c>
      <c r="AV249" s="13" t="s">
        <v>76</v>
      </c>
      <c r="AW249" s="13" t="s">
        <v>31</v>
      </c>
      <c r="AX249" s="13" t="s">
        <v>69</v>
      </c>
      <c r="AY249" s="244" t="s">
        <v>193</v>
      </c>
    </row>
    <row r="250" s="13" customFormat="1">
      <c r="A250" s="13"/>
      <c r="B250" s="235"/>
      <c r="C250" s="236"/>
      <c r="D250" s="228" t="s">
        <v>206</v>
      </c>
      <c r="E250" s="237" t="s">
        <v>19</v>
      </c>
      <c r="F250" s="238" t="s">
        <v>9307</v>
      </c>
      <c r="G250" s="236"/>
      <c r="H250" s="237" t="s">
        <v>19</v>
      </c>
      <c r="I250" s="239"/>
      <c r="J250" s="236"/>
      <c r="K250" s="236"/>
      <c r="L250" s="240"/>
      <c r="M250" s="241"/>
      <c r="N250" s="242"/>
      <c r="O250" s="242"/>
      <c r="P250" s="242"/>
      <c r="Q250" s="242"/>
      <c r="R250" s="242"/>
      <c r="S250" s="242"/>
      <c r="T250" s="243"/>
      <c r="U250" s="13"/>
      <c r="V250" s="13"/>
      <c r="W250" s="13"/>
      <c r="X250" s="13"/>
      <c r="Y250" s="13"/>
      <c r="Z250" s="13"/>
      <c r="AA250" s="13"/>
      <c r="AB250" s="13"/>
      <c r="AC250" s="13"/>
      <c r="AD250" s="13"/>
      <c r="AE250" s="13"/>
      <c r="AT250" s="244" t="s">
        <v>206</v>
      </c>
      <c r="AU250" s="244" t="s">
        <v>78</v>
      </c>
      <c r="AV250" s="13" t="s">
        <v>76</v>
      </c>
      <c r="AW250" s="13" t="s">
        <v>31</v>
      </c>
      <c r="AX250" s="13" t="s">
        <v>69</v>
      </c>
      <c r="AY250" s="244" t="s">
        <v>193</v>
      </c>
    </row>
    <row r="251" s="14" customFormat="1">
      <c r="A251" s="14"/>
      <c r="B251" s="245"/>
      <c r="C251" s="246"/>
      <c r="D251" s="228" t="s">
        <v>206</v>
      </c>
      <c r="E251" s="247" t="s">
        <v>19</v>
      </c>
      <c r="F251" s="248" t="s">
        <v>9308</v>
      </c>
      <c r="G251" s="246"/>
      <c r="H251" s="249">
        <v>234</v>
      </c>
      <c r="I251" s="250"/>
      <c r="J251" s="246"/>
      <c r="K251" s="246"/>
      <c r="L251" s="251"/>
      <c r="M251" s="252"/>
      <c r="N251" s="253"/>
      <c r="O251" s="253"/>
      <c r="P251" s="253"/>
      <c r="Q251" s="253"/>
      <c r="R251" s="253"/>
      <c r="S251" s="253"/>
      <c r="T251" s="254"/>
      <c r="U251" s="14"/>
      <c r="V251" s="14"/>
      <c r="W251" s="14"/>
      <c r="X251" s="14"/>
      <c r="Y251" s="14"/>
      <c r="Z251" s="14"/>
      <c r="AA251" s="14"/>
      <c r="AB251" s="14"/>
      <c r="AC251" s="14"/>
      <c r="AD251" s="14"/>
      <c r="AE251" s="14"/>
      <c r="AT251" s="255" t="s">
        <v>206</v>
      </c>
      <c r="AU251" s="255" t="s">
        <v>78</v>
      </c>
      <c r="AV251" s="14" t="s">
        <v>78</v>
      </c>
      <c r="AW251" s="14" t="s">
        <v>31</v>
      </c>
      <c r="AX251" s="14" t="s">
        <v>69</v>
      </c>
      <c r="AY251" s="255" t="s">
        <v>193</v>
      </c>
    </row>
    <row r="252" s="14" customFormat="1">
      <c r="A252" s="14"/>
      <c r="B252" s="245"/>
      <c r="C252" s="246"/>
      <c r="D252" s="228" t="s">
        <v>206</v>
      </c>
      <c r="E252" s="247" t="s">
        <v>19</v>
      </c>
      <c r="F252" s="248" t="s">
        <v>160</v>
      </c>
      <c r="G252" s="246"/>
      <c r="H252" s="249">
        <v>-1</v>
      </c>
      <c r="I252" s="250"/>
      <c r="J252" s="246"/>
      <c r="K252" s="246"/>
      <c r="L252" s="251"/>
      <c r="M252" s="252"/>
      <c r="N252" s="253"/>
      <c r="O252" s="253"/>
      <c r="P252" s="253"/>
      <c r="Q252" s="253"/>
      <c r="R252" s="253"/>
      <c r="S252" s="253"/>
      <c r="T252" s="254"/>
      <c r="U252" s="14"/>
      <c r="V252" s="14"/>
      <c r="W252" s="14"/>
      <c r="X252" s="14"/>
      <c r="Y252" s="14"/>
      <c r="Z252" s="14"/>
      <c r="AA252" s="14"/>
      <c r="AB252" s="14"/>
      <c r="AC252" s="14"/>
      <c r="AD252" s="14"/>
      <c r="AE252" s="14"/>
      <c r="AT252" s="255" t="s">
        <v>206</v>
      </c>
      <c r="AU252" s="255" t="s">
        <v>78</v>
      </c>
      <c r="AV252" s="14" t="s">
        <v>78</v>
      </c>
      <c r="AW252" s="14" t="s">
        <v>31</v>
      </c>
      <c r="AX252" s="14" t="s">
        <v>69</v>
      </c>
      <c r="AY252" s="255" t="s">
        <v>193</v>
      </c>
    </row>
    <row r="253" s="15" customFormat="1">
      <c r="A253" s="15"/>
      <c r="B253" s="256"/>
      <c r="C253" s="257"/>
      <c r="D253" s="228" t="s">
        <v>206</v>
      </c>
      <c r="E253" s="258" t="s">
        <v>19</v>
      </c>
      <c r="F253" s="259" t="s">
        <v>218</v>
      </c>
      <c r="G253" s="257"/>
      <c r="H253" s="260">
        <v>233</v>
      </c>
      <c r="I253" s="261"/>
      <c r="J253" s="257"/>
      <c r="K253" s="257"/>
      <c r="L253" s="262"/>
      <c r="M253" s="263"/>
      <c r="N253" s="264"/>
      <c r="O253" s="264"/>
      <c r="P253" s="264"/>
      <c r="Q253" s="264"/>
      <c r="R253" s="264"/>
      <c r="S253" s="264"/>
      <c r="T253" s="265"/>
      <c r="U253" s="15"/>
      <c r="V253" s="15"/>
      <c r="W253" s="15"/>
      <c r="X253" s="15"/>
      <c r="Y253" s="15"/>
      <c r="Z253" s="15"/>
      <c r="AA253" s="15"/>
      <c r="AB253" s="15"/>
      <c r="AC253" s="15"/>
      <c r="AD253" s="15"/>
      <c r="AE253" s="15"/>
      <c r="AT253" s="266" t="s">
        <v>206</v>
      </c>
      <c r="AU253" s="266" t="s">
        <v>78</v>
      </c>
      <c r="AV253" s="15" t="s">
        <v>200</v>
      </c>
      <c r="AW253" s="15" t="s">
        <v>31</v>
      </c>
      <c r="AX253" s="15" t="s">
        <v>76</v>
      </c>
      <c r="AY253" s="266" t="s">
        <v>193</v>
      </c>
    </row>
    <row r="254" s="14" customFormat="1">
      <c r="A254" s="14"/>
      <c r="B254" s="245"/>
      <c r="C254" s="246"/>
      <c r="D254" s="228" t="s">
        <v>206</v>
      </c>
      <c r="E254" s="246"/>
      <c r="F254" s="248" t="s">
        <v>9373</v>
      </c>
      <c r="G254" s="246"/>
      <c r="H254" s="249">
        <v>256.30000000000001</v>
      </c>
      <c r="I254" s="250"/>
      <c r="J254" s="246"/>
      <c r="K254" s="246"/>
      <c r="L254" s="251"/>
      <c r="M254" s="252"/>
      <c r="N254" s="253"/>
      <c r="O254" s="253"/>
      <c r="P254" s="253"/>
      <c r="Q254" s="253"/>
      <c r="R254" s="253"/>
      <c r="S254" s="253"/>
      <c r="T254" s="254"/>
      <c r="U254" s="14"/>
      <c r="V254" s="14"/>
      <c r="W254" s="14"/>
      <c r="X254" s="14"/>
      <c r="Y254" s="14"/>
      <c r="Z254" s="14"/>
      <c r="AA254" s="14"/>
      <c r="AB254" s="14"/>
      <c r="AC254" s="14"/>
      <c r="AD254" s="14"/>
      <c r="AE254" s="14"/>
      <c r="AT254" s="255" t="s">
        <v>206</v>
      </c>
      <c r="AU254" s="255" t="s">
        <v>78</v>
      </c>
      <c r="AV254" s="14" t="s">
        <v>78</v>
      </c>
      <c r="AW254" s="14" t="s">
        <v>4</v>
      </c>
      <c r="AX254" s="14" t="s">
        <v>76</v>
      </c>
      <c r="AY254" s="255" t="s">
        <v>193</v>
      </c>
    </row>
    <row r="255" s="2" customFormat="1" ht="16.5" customHeight="1">
      <c r="A255" s="41"/>
      <c r="B255" s="42"/>
      <c r="C255" s="274" t="s">
        <v>369</v>
      </c>
      <c r="D255" s="274" t="s">
        <v>1765</v>
      </c>
      <c r="E255" s="275" t="s">
        <v>9374</v>
      </c>
      <c r="F255" s="276" t="s">
        <v>9375</v>
      </c>
      <c r="G255" s="277" t="s">
        <v>258</v>
      </c>
      <c r="H255" s="278">
        <v>1.1000000000000001</v>
      </c>
      <c r="I255" s="279"/>
      <c r="J255" s="280">
        <f>ROUND(I255*H255,2)</f>
        <v>0</v>
      </c>
      <c r="K255" s="276" t="s">
        <v>199</v>
      </c>
      <c r="L255" s="281"/>
      <c r="M255" s="282" t="s">
        <v>19</v>
      </c>
      <c r="N255" s="283" t="s">
        <v>40</v>
      </c>
      <c r="O255" s="87"/>
      <c r="P255" s="224">
        <f>O255*H255</f>
        <v>0</v>
      </c>
      <c r="Q255" s="224">
        <v>0.13100000000000001</v>
      </c>
      <c r="R255" s="224">
        <f>Q255*H255</f>
        <v>0.14410000000000001</v>
      </c>
      <c r="S255" s="224">
        <v>0</v>
      </c>
      <c r="T255" s="225">
        <f>S255*H255</f>
        <v>0</v>
      </c>
      <c r="U255" s="41"/>
      <c r="V255" s="41"/>
      <c r="W255" s="41"/>
      <c r="X255" s="41"/>
      <c r="Y255" s="41"/>
      <c r="Z255" s="41"/>
      <c r="AA255" s="41"/>
      <c r="AB255" s="41"/>
      <c r="AC255" s="41"/>
      <c r="AD255" s="41"/>
      <c r="AE255" s="41"/>
      <c r="AR255" s="226" t="s">
        <v>265</v>
      </c>
      <c r="AT255" s="226" t="s">
        <v>1765</v>
      </c>
      <c r="AU255" s="226" t="s">
        <v>78</v>
      </c>
      <c r="AY255" s="20" t="s">
        <v>193</v>
      </c>
      <c r="BE255" s="227">
        <f>IF(N255="základní",J255,0)</f>
        <v>0</v>
      </c>
      <c r="BF255" s="227">
        <f>IF(N255="snížená",J255,0)</f>
        <v>0</v>
      </c>
      <c r="BG255" s="227">
        <f>IF(N255="zákl. přenesená",J255,0)</f>
        <v>0</v>
      </c>
      <c r="BH255" s="227">
        <f>IF(N255="sníž. přenesená",J255,0)</f>
        <v>0</v>
      </c>
      <c r="BI255" s="227">
        <f>IF(N255="nulová",J255,0)</f>
        <v>0</v>
      </c>
      <c r="BJ255" s="20" t="s">
        <v>76</v>
      </c>
      <c r="BK255" s="227">
        <f>ROUND(I255*H255,2)</f>
        <v>0</v>
      </c>
      <c r="BL255" s="20" t="s">
        <v>200</v>
      </c>
      <c r="BM255" s="226" t="s">
        <v>9376</v>
      </c>
    </row>
    <row r="256" s="2" customFormat="1">
      <c r="A256" s="41"/>
      <c r="B256" s="42"/>
      <c r="C256" s="43"/>
      <c r="D256" s="228" t="s">
        <v>202</v>
      </c>
      <c r="E256" s="43"/>
      <c r="F256" s="229" t="s">
        <v>9375</v>
      </c>
      <c r="G256" s="43"/>
      <c r="H256" s="43"/>
      <c r="I256" s="230"/>
      <c r="J256" s="43"/>
      <c r="K256" s="43"/>
      <c r="L256" s="47"/>
      <c r="M256" s="231"/>
      <c r="N256" s="232"/>
      <c r="O256" s="87"/>
      <c r="P256" s="87"/>
      <c r="Q256" s="87"/>
      <c r="R256" s="87"/>
      <c r="S256" s="87"/>
      <c r="T256" s="88"/>
      <c r="U256" s="41"/>
      <c r="V256" s="41"/>
      <c r="W256" s="41"/>
      <c r="X256" s="41"/>
      <c r="Y256" s="41"/>
      <c r="Z256" s="41"/>
      <c r="AA256" s="41"/>
      <c r="AB256" s="41"/>
      <c r="AC256" s="41"/>
      <c r="AD256" s="41"/>
      <c r="AE256" s="41"/>
      <c r="AT256" s="20" t="s">
        <v>202</v>
      </c>
      <c r="AU256" s="20" t="s">
        <v>78</v>
      </c>
    </row>
    <row r="257" s="13" customFormat="1">
      <c r="A257" s="13"/>
      <c r="B257" s="235"/>
      <c r="C257" s="236"/>
      <c r="D257" s="228" t="s">
        <v>206</v>
      </c>
      <c r="E257" s="237" t="s">
        <v>19</v>
      </c>
      <c r="F257" s="238" t="s">
        <v>279</v>
      </c>
      <c r="G257" s="236"/>
      <c r="H257" s="237" t="s">
        <v>19</v>
      </c>
      <c r="I257" s="239"/>
      <c r="J257" s="236"/>
      <c r="K257" s="236"/>
      <c r="L257" s="240"/>
      <c r="M257" s="241"/>
      <c r="N257" s="242"/>
      <c r="O257" s="242"/>
      <c r="P257" s="242"/>
      <c r="Q257" s="242"/>
      <c r="R257" s="242"/>
      <c r="S257" s="242"/>
      <c r="T257" s="243"/>
      <c r="U257" s="13"/>
      <c r="V257" s="13"/>
      <c r="W257" s="13"/>
      <c r="X257" s="13"/>
      <c r="Y257" s="13"/>
      <c r="Z257" s="13"/>
      <c r="AA257" s="13"/>
      <c r="AB257" s="13"/>
      <c r="AC257" s="13"/>
      <c r="AD257" s="13"/>
      <c r="AE257" s="13"/>
      <c r="AT257" s="244" t="s">
        <v>206</v>
      </c>
      <c r="AU257" s="244" t="s">
        <v>78</v>
      </c>
      <c r="AV257" s="13" t="s">
        <v>76</v>
      </c>
      <c r="AW257" s="13" t="s">
        <v>31</v>
      </c>
      <c r="AX257" s="13" t="s">
        <v>69</v>
      </c>
      <c r="AY257" s="244" t="s">
        <v>193</v>
      </c>
    </row>
    <row r="258" s="13" customFormat="1">
      <c r="A258" s="13"/>
      <c r="B258" s="235"/>
      <c r="C258" s="236"/>
      <c r="D258" s="228" t="s">
        <v>206</v>
      </c>
      <c r="E258" s="237" t="s">
        <v>19</v>
      </c>
      <c r="F258" s="238" t="s">
        <v>9307</v>
      </c>
      <c r="G258" s="236"/>
      <c r="H258" s="237" t="s">
        <v>19</v>
      </c>
      <c r="I258" s="239"/>
      <c r="J258" s="236"/>
      <c r="K258" s="236"/>
      <c r="L258" s="240"/>
      <c r="M258" s="241"/>
      <c r="N258" s="242"/>
      <c r="O258" s="242"/>
      <c r="P258" s="242"/>
      <c r="Q258" s="242"/>
      <c r="R258" s="242"/>
      <c r="S258" s="242"/>
      <c r="T258" s="243"/>
      <c r="U258" s="13"/>
      <c r="V258" s="13"/>
      <c r="W258" s="13"/>
      <c r="X258" s="13"/>
      <c r="Y258" s="13"/>
      <c r="Z258" s="13"/>
      <c r="AA258" s="13"/>
      <c r="AB258" s="13"/>
      <c r="AC258" s="13"/>
      <c r="AD258" s="13"/>
      <c r="AE258" s="13"/>
      <c r="AT258" s="244" t="s">
        <v>206</v>
      </c>
      <c r="AU258" s="244" t="s">
        <v>78</v>
      </c>
      <c r="AV258" s="13" t="s">
        <v>76</v>
      </c>
      <c r="AW258" s="13" t="s">
        <v>31</v>
      </c>
      <c r="AX258" s="13" t="s">
        <v>69</v>
      </c>
      <c r="AY258" s="244" t="s">
        <v>193</v>
      </c>
    </row>
    <row r="259" s="14" customFormat="1">
      <c r="A259" s="14"/>
      <c r="B259" s="245"/>
      <c r="C259" s="246"/>
      <c r="D259" s="228" t="s">
        <v>206</v>
      </c>
      <c r="E259" s="247" t="s">
        <v>19</v>
      </c>
      <c r="F259" s="248" t="s">
        <v>76</v>
      </c>
      <c r="G259" s="246"/>
      <c r="H259" s="249">
        <v>1</v>
      </c>
      <c r="I259" s="250"/>
      <c r="J259" s="246"/>
      <c r="K259" s="246"/>
      <c r="L259" s="251"/>
      <c r="M259" s="252"/>
      <c r="N259" s="253"/>
      <c r="O259" s="253"/>
      <c r="P259" s="253"/>
      <c r="Q259" s="253"/>
      <c r="R259" s="253"/>
      <c r="S259" s="253"/>
      <c r="T259" s="254"/>
      <c r="U259" s="14"/>
      <c r="V259" s="14"/>
      <c r="W259" s="14"/>
      <c r="X259" s="14"/>
      <c r="Y259" s="14"/>
      <c r="Z259" s="14"/>
      <c r="AA259" s="14"/>
      <c r="AB259" s="14"/>
      <c r="AC259" s="14"/>
      <c r="AD259" s="14"/>
      <c r="AE259" s="14"/>
      <c r="AT259" s="255" t="s">
        <v>206</v>
      </c>
      <c r="AU259" s="255" t="s">
        <v>78</v>
      </c>
      <c r="AV259" s="14" t="s">
        <v>78</v>
      </c>
      <c r="AW259" s="14" t="s">
        <v>31</v>
      </c>
      <c r="AX259" s="14" t="s">
        <v>76</v>
      </c>
      <c r="AY259" s="255" t="s">
        <v>193</v>
      </c>
    </row>
    <row r="260" s="14" customFormat="1">
      <c r="A260" s="14"/>
      <c r="B260" s="245"/>
      <c r="C260" s="246"/>
      <c r="D260" s="228" t="s">
        <v>206</v>
      </c>
      <c r="E260" s="246"/>
      <c r="F260" s="248" t="s">
        <v>9377</v>
      </c>
      <c r="G260" s="246"/>
      <c r="H260" s="249">
        <v>1.1000000000000001</v>
      </c>
      <c r="I260" s="250"/>
      <c r="J260" s="246"/>
      <c r="K260" s="246"/>
      <c r="L260" s="251"/>
      <c r="M260" s="252"/>
      <c r="N260" s="253"/>
      <c r="O260" s="253"/>
      <c r="P260" s="253"/>
      <c r="Q260" s="253"/>
      <c r="R260" s="253"/>
      <c r="S260" s="253"/>
      <c r="T260" s="254"/>
      <c r="U260" s="14"/>
      <c r="V260" s="14"/>
      <c r="W260" s="14"/>
      <c r="X260" s="14"/>
      <c r="Y260" s="14"/>
      <c r="Z260" s="14"/>
      <c r="AA260" s="14"/>
      <c r="AB260" s="14"/>
      <c r="AC260" s="14"/>
      <c r="AD260" s="14"/>
      <c r="AE260" s="14"/>
      <c r="AT260" s="255" t="s">
        <v>206</v>
      </c>
      <c r="AU260" s="255" t="s">
        <v>78</v>
      </c>
      <c r="AV260" s="14" t="s">
        <v>78</v>
      </c>
      <c r="AW260" s="14" t="s">
        <v>4</v>
      </c>
      <c r="AX260" s="14" t="s">
        <v>76</v>
      </c>
      <c r="AY260" s="255" t="s">
        <v>193</v>
      </c>
    </row>
    <row r="261" s="2" customFormat="1" ht="16.5" customHeight="1">
      <c r="A261" s="41"/>
      <c r="B261" s="42"/>
      <c r="C261" s="215" t="s">
        <v>390</v>
      </c>
      <c r="D261" s="215" t="s">
        <v>195</v>
      </c>
      <c r="E261" s="216" t="s">
        <v>9378</v>
      </c>
      <c r="F261" s="217" t="s">
        <v>9379</v>
      </c>
      <c r="G261" s="218" t="s">
        <v>258</v>
      </c>
      <c r="H261" s="219">
        <v>43</v>
      </c>
      <c r="I261" s="220"/>
      <c r="J261" s="221">
        <f>ROUND(I261*H261,2)</f>
        <v>0</v>
      </c>
      <c r="K261" s="217" t="s">
        <v>199</v>
      </c>
      <c r="L261" s="47"/>
      <c r="M261" s="222" t="s">
        <v>19</v>
      </c>
      <c r="N261" s="223" t="s">
        <v>40</v>
      </c>
      <c r="O261" s="87"/>
      <c r="P261" s="224">
        <f>O261*H261</f>
        <v>0</v>
      </c>
      <c r="Q261" s="224">
        <v>0.11162</v>
      </c>
      <c r="R261" s="224">
        <f>Q261*H261</f>
        <v>4.7996600000000003</v>
      </c>
      <c r="S261" s="224">
        <v>0</v>
      </c>
      <c r="T261" s="225">
        <f>S261*H261</f>
        <v>0</v>
      </c>
      <c r="U261" s="41"/>
      <c r="V261" s="41"/>
      <c r="W261" s="41"/>
      <c r="X261" s="41"/>
      <c r="Y261" s="41"/>
      <c r="Z261" s="41"/>
      <c r="AA261" s="41"/>
      <c r="AB261" s="41"/>
      <c r="AC261" s="41"/>
      <c r="AD261" s="41"/>
      <c r="AE261" s="41"/>
      <c r="AR261" s="226" t="s">
        <v>200</v>
      </c>
      <c r="AT261" s="226" t="s">
        <v>195</v>
      </c>
      <c r="AU261" s="226" t="s">
        <v>78</v>
      </c>
      <c r="AY261" s="20" t="s">
        <v>193</v>
      </c>
      <c r="BE261" s="227">
        <f>IF(N261="základní",J261,0)</f>
        <v>0</v>
      </c>
      <c r="BF261" s="227">
        <f>IF(N261="snížená",J261,0)</f>
        <v>0</v>
      </c>
      <c r="BG261" s="227">
        <f>IF(N261="zákl. přenesená",J261,0)</f>
        <v>0</v>
      </c>
      <c r="BH261" s="227">
        <f>IF(N261="sníž. přenesená",J261,0)</f>
        <v>0</v>
      </c>
      <c r="BI261" s="227">
        <f>IF(N261="nulová",J261,0)</f>
        <v>0</v>
      </c>
      <c r="BJ261" s="20" t="s">
        <v>76</v>
      </c>
      <c r="BK261" s="227">
        <f>ROUND(I261*H261,2)</f>
        <v>0</v>
      </c>
      <c r="BL261" s="20" t="s">
        <v>200</v>
      </c>
      <c r="BM261" s="226" t="s">
        <v>9380</v>
      </c>
    </row>
    <row r="262" s="2" customFormat="1">
      <c r="A262" s="41"/>
      <c r="B262" s="42"/>
      <c r="C262" s="43"/>
      <c r="D262" s="228" t="s">
        <v>202</v>
      </c>
      <c r="E262" s="43"/>
      <c r="F262" s="229" t="s">
        <v>9381</v>
      </c>
      <c r="G262" s="43"/>
      <c r="H262" s="43"/>
      <c r="I262" s="230"/>
      <c r="J262" s="43"/>
      <c r="K262" s="43"/>
      <c r="L262" s="47"/>
      <c r="M262" s="231"/>
      <c r="N262" s="232"/>
      <c r="O262" s="87"/>
      <c r="P262" s="87"/>
      <c r="Q262" s="87"/>
      <c r="R262" s="87"/>
      <c r="S262" s="87"/>
      <c r="T262" s="88"/>
      <c r="U262" s="41"/>
      <c r="V262" s="41"/>
      <c r="W262" s="41"/>
      <c r="X262" s="41"/>
      <c r="Y262" s="41"/>
      <c r="Z262" s="41"/>
      <c r="AA262" s="41"/>
      <c r="AB262" s="41"/>
      <c r="AC262" s="41"/>
      <c r="AD262" s="41"/>
      <c r="AE262" s="41"/>
      <c r="AT262" s="20" t="s">
        <v>202</v>
      </c>
      <c r="AU262" s="20" t="s">
        <v>78</v>
      </c>
    </row>
    <row r="263" s="2" customFormat="1">
      <c r="A263" s="41"/>
      <c r="B263" s="42"/>
      <c r="C263" s="43"/>
      <c r="D263" s="233" t="s">
        <v>204</v>
      </c>
      <c r="E263" s="43"/>
      <c r="F263" s="234" t="s">
        <v>9382</v>
      </c>
      <c r="G263" s="43"/>
      <c r="H263" s="43"/>
      <c r="I263" s="230"/>
      <c r="J263" s="43"/>
      <c r="K263" s="43"/>
      <c r="L263" s="47"/>
      <c r="M263" s="231"/>
      <c r="N263" s="232"/>
      <c r="O263" s="87"/>
      <c r="P263" s="87"/>
      <c r="Q263" s="87"/>
      <c r="R263" s="87"/>
      <c r="S263" s="87"/>
      <c r="T263" s="88"/>
      <c r="U263" s="41"/>
      <c r="V263" s="41"/>
      <c r="W263" s="41"/>
      <c r="X263" s="41"/>
      <c r="Y263" s="41"/>
      <c r="Z263" s="41"/>
      <c r="AA263" s="41"/>
      <c r="AB263" s="41"/>
      <c r="AC263" s="41"/>
      <c r="AD263" s="41"/>
      <c r="AE263" s="41"/>
      <c r="AT263" s="20" t="s">
        <v>204</v>
      </c>
      <c r="AU263" s="20" t="s">
        <v>78</v>
      </c>
    </row>
    <row r="264" s="13" customFormat="1">
      <c r="A264" s="13"/>
      <c r="B264" s="235"/>
      <c r="C264" s="236"/>
      <c r="D264" s="228" t="s">
        <v>206</v>
      </c>
      <c r="E264" s="237" t="s">
        <v>19</v>
      </c>
      <c r="F264" s="238" t="s">
        <v>279</v>
      </c>
      <c r="G264" s="236"/>
      <c r="H264" s="237" t="s">
        <v>19</v>
      </c>
      <c r="I264" s="239"/>
      <c r="J264" s="236"/>
      <c r="K264" s="236"/>
      <c r="L264" s="240"/>
      <c r="M264" s="241"/>
      <c r="N264" s="242"/>
      <c r="O264" s="242"/>
      <c r="P264" s="242"/>
      <c r="Q264" s="242"/>
      <c r="R264" s="242"/>
      <c r="S264" s="242"/>
      <c r="T264" s="243"/>
      <c r="U264" s="13"/>
      <c r="V264" s="13"/>
      <c r="W264" s="13"/>
      <c r="X264" s="13"/>
      <c r="Y264" s="13"/>
      <c r="Z264" s="13"/>
      <c r="AA264" s="13"/>
      <c r="AB264" s="13"/>
      <c r="AC264" s="13"/>
      <c r="AD264" s="13"/>
      <c r="AE264" s="13"/>
      <c r="AT264" s="244" t="s">
        <v>206</v>
      </c>
      <c r="AU264" s="244" t="s">
        <v>78</v>
      </c>
      <c r="AV264" s="13" t="s">
        <v>76</v>
      </c>
      <c r="AW264" s="13" t="s">
        <v>31</v>
      </c>
      <c r="AX264" s="13" t="s">
        <v>69</v>
      </c>
      <c r="AY264" s="244" t="s">
        <v>193</v>
      </c>
    </row>
    <row r="265" s="13" customFormat="1">
      <c r="A265" s="13"/>
      <c r="B265" s="235"/>
      <c r="C265" s="236"/>
      <c r="D265" s="228" t="s">
        <v>206</v>
      </c>
      <c r="E265" s="237" t="s">
        <v>19</v>
      </c>
      <c r="F265" s="238" t="s">
        <v>9359</v>
      </c>
      <c r="G265" s="236"/>
      <c r="H265" s="237" t="s">
        <v>19</v>
      </c>
      <c r="I265" s="239"/>
      <c r="J265" s="236"/>
      <c r="K265" s="236"/>
      <c r="L265" s="240"/>
      <c r="M265" s="241"/>
      <c r="N265" s="242"/>
      <c r="O265" s="242"/>
      <c r="P265" s="242"/>
      <c r="Q265" s="242"/>
      <c r="R265" s="242"/>
      <c r="S265" s="242"/>
      <c r="T265" s="243"/>
      <c r="U265" s="13"/>
      <c r="V265" s="13"/>
      <c r="W265" s="13"/>
      <c r="X265" s="13"/>
      <c r="Y265" s="13"/>
      <c r="Z265" s="13"/>
      <c r="AA265" s="13"/>
      <c r="AB265" s="13"/>
      <c r="AC265" s="13"/>
      <c r="AD265" s="13"/>
      <c r="AE265" s="13"/>
      <c r="AT265" s="244" t="s">
        <v>206</v>
      </c>
      <c r="AU265" s="244" t="s">
        <v>78</v>
      </c>
      <c r="AV265" s="13" t="s">
        <v>76</v>
      </c>
      <c r="AW265" s="13" t="s">
        <v>31</v>
      </c>
      <c r="AX265" s="13" t="s">
        <v>69</v>
      </c>
      <c r="AY265" s="244" t="s">
        <v>193</v>
      </c>
    </row>
    <row r="266" s="14" customFormat="1">
      <c r="A266" s="14"/>
      <c r="B266" s="245"/>
      <c r="C266" s="246"/>
      <c r="D266" s="228" t="s">
        <v>206</v>
      </c>
      <c r="E266" s="247" t="s">
        <v>19</v>
      </c>
      <c r="F266" s="248" t="s">
        <v>530</v>
      </c>
      <c r="G266" s="246"/>
      <c r="H266" s="249">
        <v>43</v>
      </c>
      <c r="I266" s="250"/>
      <c r="J266" s="246"/>
      <c r="K266" s="246"/>
      <c r="L266" s="251"/>
      <c r="M266" s="252"/>
      <c r="N266" s="253"/>
      <c r="O266" s="253"/>
      <c r="P266" s="253"/>
      <c r="Q266" s="253"/>
      <c r="R266" s="253"/>
      <c r="S266" s="253"/>
      <c r="T266" s="254"/>
      <c r="U266" s="14"/>
      <c r="V266" s="14"/>
      <c r="W266" s="14"/>
      <c r="X266" s="14"/>
      <c r="Y266" s="14"/>
      <c r="Z266" s="14"/>
      <c r="AA266" s="14"/>
      <c r="AB266" s="14"/>
      <c r="AC266" s="14"/>
      <c r="AD266" s="14"/>
      <c r="AE266" s="14"/>
      <c r="AT266" s="255" t="s">
        <v>206</v>
      </c>
      <c r="AU266" s="255" t="s">
        <v>78</v>
      </c>
      <c r="AV266" s="14" t="s">
        <v>78</v>
      </c>
      <c r="AW266" s="14" t="s">
        <v>31</v>
      </c>
      <c r="AX266" s="14" t="s">
        <v>76</v>
      </c>
      <c r="AY266" s="255" t="s">
        <v>193</v>
      </c>
    </row>
    <row r="267" s="2" customFormat="1" ht="16.5" customHeight="1">
      <c r="A267" s="41"/>
      <c r="B267" s="42"/>
      <c r="C267" s="274" t="s">
        <v>397</v>
      </c>
      <c r="D267" s="274" t="s">
        <v>1765</v>
      </c>
      <c r="E267" s="275" t="s">
        <v>9383</v>
      </c>
      <c r="F267" s="276" t="s">
        <v>9384</v>
      </c>
      <c r="G267" s="277" t="s">
        <v>258</v>
      </c>
      <c r="H267" s="278">
        <v>47.299999999999997</v>
      </c>
      <c r="I267" s="279"/>
      <c r="J267" s="280">
        <f>ROUND(I267*H267,2)</f>
        <v>0</v>
      </c>
      <c r="K267" s="276" t="s">
        <v>199</v>
      </c>
      <c r="L267" s="281"/>
      <c r="M267" s="282" t="s">
        <v>19</v>
      </c>
      <c r="N267" s="283" t="s">
        <v>40</v>
      </c>
      <c r="O267" s="87"/>
      <c r="P267" s="224">
        <f>O267*H267</f>
        <v>0</v>
      </c>
      <c r="Q267" s="224">
        <v>0.17599999999999999</v>
      </c>
      <c r="R267" s="224">
        <f>Q267*H267</f>
        <v>8.3247999999999998</v>
      </c>
      <c r="S267" s="224">
        <v>0</v>
      </c>
      <c r="T267" s="225">
        <f>S267*H267</f>
        <v>0</v>
      </c>
      <c r="U267" s="41"/>
      <c r="V267" s="41"/>
      <c r="W267" s="41"/>
      <c r="X267" s="41"/>
      <c r="Y267" s="41"/>
      <c r="Z267" s="41"/>
      <c r="AA267" s="41"/>
      <c r="AB267" s="41"/>
      <c r="AC267" s="41"/>
      <c r="AD267" s="41"/>
      <c r="AE267" s="41"/>
      <c r="AR267" s="226" t="s">
        <v>265</v>
      </c>
      <c r="AT267" s="226" t="s">
        <v>1765</v>
      </c>
      <c r="AU267" s="226" t="s">
        <v>78</v>
      </c>
      <c r="AY267" s="20" t="s">
        <v>193</v>
      </c>
      <c r="BE267" s="227">
        <f>IF(N267="základní",J267,0)</f>
        <v>0</v>
      </c>
      <c r="BF267" s="227">
        <f>IF(N267="snížená",J267,0)</f>
        <v>0</v>
      </c>
      <c r="BG267" s="227">
        <f>IF(N267="zákl. přenesená",J267,0)</f>
        <v>0</v>
      </c>
      <c r="BH267" s="227">
        <f>IF(N267="sníž. přenesená",J267,0)</f>
        <v>0</v>
      </c>
      <c r="BI267" s="227">
        <f>IF(N267="nulová",J267,0)</f>
        <v>0</v>
      </c>
      <c r="BJ267" s="20" t="s">
        <v>76</v>
      </c>
      <c r="BK267" s="227">
        <f>ROUND(I267*H267,2)</f>
        <v>0</v>
      </c>
      <c r="BL267" s="20" t="s">
        <v>200</v>
      </c>
      <c r="BM267" s="226" t="s">
        <v>9385</v>
      </c>
    </row>
    <row r="268" s="2" customFormat="1">
      <c r="A268" s="41"/>
      <c r="B268" s="42"/>
      <c r="C268" s="43"/>
      <c r="D268" s="228" t="s">
        <v>202</v>
      </c>
      <c r="E268" s="43"/>
      <c r="F268" s="229" t="s">
        <v>9384</v>
      </c>
      <c r="G268" s="43"/>
      <c r="H268" s="43"/>
      <c r="I268" s="230"/>
      <c r="J268" s="43"/>
      <c r="K268" s="43"/>
      <c r="L268" s="47"/>
      <c r="M268" s="231"/>
      <c r="N268" s="232"/>
      <c r="O268" s="87"/>
      <c r="P268" s="87"/>
      <c r="Q268" s="87"/>
      <c r="R268" s="87"/>
      <c r="S268" s="87"/>
      <c r="T268" s="88"/>
      <c r="U268" s="41"/>
      <c r="V268" s="41"/>
      <c r="W268" s="41"/>
      <c r="X268" s="41"/>
      <c r="Y268" s="41"/>
      <c r="Z268" s="41"/>
      <c r="AA268" s="41"/>
      <c r="AB268" s="41"/>
      <c r="AC268" s="41"/>
      <c r="AD268" s="41"/>
      <c r="AE268" s="41"/>
      <c r="AT268" s="20" t="s">
        <v>202</v>
      </c>
      <c r="AU268" s="20" t="s">
        <v>78</v>
      </c>
    </row>
    <row r="269" s="13" customFormat="1">
      <c r="A269" s="13"/>
      <c r="B269" s="235"/>
      <c r="C269" s="236"/>
      <c r="D269" s="228" t="s">
        <v>206</v>
      </c>
      <c r="E269" s="237" t="s">
        <v>19</v>
      </c>
      <c r="F269" s="238" t="s">
        <v>279</v>
      </c>
      <c r="G269" s="236"/>
      <c r="H269" s="237" t="s">
        <v>19</v>
      </c>
      <c r="I269" s="239"/>
      <c r="J269" s="236"/>
      <c r="K269" s="236"/>
      <c r="L269" s="240"/>
      <c r="M269" s="241"/>
      <c r="N269" s="242"/>
      <c r="O269" s="242"/>
      <c r="P269" s="242"/>
      <c r="Q269" s="242"/>
      <c r="R269" s="242"/>
      <c r="S269" s="242"/>
      <c r="T269" s="243"/>
      <c r="U269" s="13"/>
      <c r="V269" s="13"/>
      <c r="W269" s="13"/>
      <c r="X269" s="13"/>
      <c r="Y269" s="13"/>
      <c r="Z269" s="13"/>
      <c r="AA269" s="13"/>
      <c r="AB269" s="13"/>
      <c r="AC269" s="13"/>
      <c r="AD269" s="13"/>
      <c r="AE269" s="13"/>
      <c r="AT269" s="244" t="s">
        <v>206</v>
      </c>
      <c r="AU269" s="244" t="s">
        <v>78</v>
      </c>
      <c r="AV269" s="13" t="s">
        <v>76</v>
      </c>
      <c r="AW269" s="13" t="s">
        <v>31</v>
      </c>
      <c r="AX269" s="13" t="s">
        <v>69</v>
      </c>
      <c r="AY269" s="244" t="s">
        <v>193</v>
      </c>
    </row>
    <row r="270" s="13" customFormat="1">
      <c r="A270" s="13"/>
      <c r="B270" s="235"/>
      <c r="C270" s="236"/>
      <c r="D270" s="228" t="s">
        <v>206</v>
      </c>
      <c r="E270" s="237" t="s">
        <v>19</v>
      </c>
      <c r="F270" s="238" t="s">
        <v>9359</v>
      </c>
      <c r="G270" s="236"/>
      <c r="H270" s="237" t="s">
        <v>19</v>
      </c>
      <c r="I270" s="239"/>
      <c r="J270" s="236"/>
      <c r="K270" s="236"/>
      <c r="L270" s="240"/>
      <c r="M270" s="241"/>
      <c r="N270" s="242"/>
      <c r="O270" s="242"/>
      <c r="P270" s="242"/>
      <c r="Q270" s="242"/>
      <c r="R270" s="242"/>
      <c r="S270" s="242"/>
      <c r="T270" s="243"/>
      <c r="U270" s="13"/>
      <c r="V270" s="13"/>
      <c r="W270" s="13"/>
      <c r="X270" s="13"/>
      <c r="Y270" s="13"/>
      <c r="Z270" s="13"/>
      <c r="AA270" s="13"/>
      <c r="AB270" s="13"/>
      <c r="AC270" s="13"/>
      <c r="AD270" s="13"/>
      <c r="AE270" s="13"/>
      <c r="AT270" s="244" t="s">
        <v>206</v>
      </c>
      <c r="AU270" s="244" t="s">
        <v>78</v>
      </c>
      <c r="AV270" s="13" t="s">
        <v>76</v>
      </c>
      <c r="AW270" s="13" t="s">
        <v>31</v>
      </c>
      <c r="AX270" s="13" t="s">
        <v>69</v>
      </c>
      <c r="AY270" s="244" t="s">
        <v>193</v>
      </c>
    </row>
    <row r="271" s="14" customFormat="1">
      <c r="A271" s="14"/>
      <c r="B271" s="245"/>
      <c r="C271" s="246"/>
      <c r="D271" s="228" t="s">
        <v>206</v>
      </c>
      <c r="E271" s="247" t="s">
        <v>19</v>
      </c>
      <c r="F271" s="248" t="s">
        <v>530</v>
      </c>
      <c r="G271" s="246"/>
      <c r="H271" s="249">
        <v>43</v>
      </c>
      <c r="I271" s="250"/>
      <c r="J271" s="246"/>
      <c r="K271" s="246"/>
      <c r="L271" s="251"/>
      <c r="M271" s="252"/>
      <c r="N271" s="253"/>
      <c r="O271" s="253"/>
      <c r="P271" s="253"/>
      <c r="Q271" s="253"/>
      <c r="R271" s="253"/>
      <c r="S271" s="253"/>
      <c r="T271" s="254"/>
      <c r="U271" s="14"/>
      <c r="V271" s="14"/>
      <c r="W271" s="14"/>
      <c r="X271" s="14"/>
      <c r="Y271" s="14"/>
      <c r="Z271" s="14"/>
      <c r="AA271" s="14"/>
      <c r="AB271" s="14"/>
      <c r="AC271" s="14"/>
      <c r="AD271" s="14"/>
      <c r="AE271" s="14"/>
      <c r="AT271" s="255" t="s">
        <v>206</v>
      </c>
      <c r="AU271" s="255" t="s">
        <v>78</v>
      </c>
      <c r="AV271" s="14" t="s">
        <v>78</v>
      </c>
      <c r="AW271" s="14" t="s">
        <v>31</v>
      </c>
      <c r="AX271" s="14" t="s">
        <v>76</v>
      </c>
      <c r="AY271" s="255" t="s">
        <v>193</v>
      </c>
    </row>
    <row r="272" s="14" customFormat="1">
      <c r="A272" s="14"/>
      <c r="B272" s="245"/>
      <c r="C272" s="246"/>
      <c r="D272" s="228" t="s">
        <v>206</v>
      </c>
      <c r="E272" s="246"/>
      <c r="F272" s="248" t="s">
        <v>9386</v>
      </c>
      <c r="G272" s="246"/>
      <c r="H272" s="249">
        <v>47.299999999999997</v>
      </c>
      <c r="I272" s="250"/>
      <c r="J272" s="246"/>
      <c r="K272" s="246"/>
      <c r="L272" s="251"/>
      <c r="M272" s="252"/>
      <c r="N272" s="253"/>
      <c r="O272" s="253"/>
      <c r="P272" s="253"/>
      <c r="Q272" s="253"/>
      <c r="R272" s="253"/>
      <c r="S272" s="253"/>
      <c r="T272" s="254"/>
      <c r="U272" s="14"/>
      <c r="V272" s="14"/>
      <c r="W272" s="14"/>
      <c r="X272" s="14"/>
      <c r="Y272" s="14"/>
      <c r="Z272" s="14"/>
      <c r="AA272" s="14"/>
      <c r="AB272" s="14"/>
      <c r="AC272" s="14"/>
      <c r="AD272" s="14"/>
      <c r="AE272" s="14"/>
      <c r="AT272" s="255" t="s">
        <v>206</v>
      </c>
      <c r="AU272" s="255" t="s">
        <v>78</v>
      </c>
      <c r="AV272" s="14" t="s">
        <v>78</v>
      </c>
      <c r="AW272" s="14" t="s">
        <v>4</v>
      </c>
      <c r="AX272" s="14" t="s">
        <v>76</v>
      </c>
      <c r="AY272" s="255" t="s">
        <v>193</v>
      </c>
    </row>
    <row r="273" s="2" customFormat="1" ht="24.15" customHeight="1">
      <c r="A273" s="41"/>
      <c r="B273" s="42"/>
      <c r="C273" s="215" t="s">
        <v>405</v>
      </c>
      <c r="D273" s="215" t="s">
        <v>195</v>
      </c>
      <c r="E273" s="216" t="s">
        <v>9387</v>
      </c>
      <c r="F273" s="217" t="s">
        <v>9388</v>
      </c>
      <c r="G273" s="218" t="s">
        <v>258</v>
      </c>
      <c r="H273" s="219">
        <v>250</v>
      </c>
      <c r="I273" s="220"/>
      <c r="J273" s="221">
        <f>ROUND(I273*H273,2)</f>
        <v>0</v>
      </c>
      <c r="K273" s="217" t="s">
        <v>199</v>
      </c>
      <c r="L273" s="47"/>
      <c r="M273" s="222" t="s">
        <v>19</v>
      </c>
      <c r="N273" s="223" t="s">
        <v>40</v>
      </c>
      <c r="O273" s="87"/>
      <c r="P273" s="224">
        <f>O273*H273</f>
        <v>0</v>
      </c>
      <c r="Q273" s="224">
        <v>0.098000000000000004</v>
      </c>
      <c r="R273" s="224">
        <f>Q273*H273</f>
        <v>24.5</v>
      </c>
      <c r="S273" s="224">
        <v>0</v>
      </c>
      <c r="T273" s="225">
        <f>S273*H273</f>
        <v>0</v>
      </c>
      <c r="U273" s="41"/>
      <c r="V273" s="41"/>
      <c r="W273" s="41"/>
      <c r="X273" s="41"/>
      <c r="Y273" s="41"/>
      <c r="Z273" s="41"/>
      <c r="AA273" s="41"/>
      <c r="AB273" s="41"/>
      <c r="AC273" s="41"/>
      <c r="AD273" s="41"/>
      <c r="AE273" s="41"/>
      <c r="AR273" s="226" t="s">
        <v>200</v>
      </c>
      <c r="AT273" s="226" t="s">
        <v>195</v>
      </c>
      <c r="AU273" s="226" t="s">
        <v>78</v>
      </c>
      <c r="AY273" s="20" t="s">
        <v>193</v>
      </c>
      <c r="BE273" s="227">
        <f>IF(N273="základní",J273,0)</f>
        <v>0</v>
      </c>
      <c r="BF273" s="227">
        <f>IF(N273="snížená",J273,0)</f>
        <v>0</v>
      </c>
      <c r="BG273" s="227">
        <f>IF(N273="zákl. přenesená",J273,0)</f>
        <v>0</v>
      </c>
      <c r="BH273" s="227">
        <f>IF(N273="sníž. přenesená",J273,0)</f>
        <v>0</v>
      </c>
      <c r="BI273" s="227">
        <f>IF(N273="nulová",J273,0)</f>
        <v>0</v>
      </c>
      <c r="BJ273" s="20" t="s">
        <v>76</v>
      </c>
      <c r="BK273" s="227">
        <f>ROUND(I273*H273,2)</f>
        <v>0</v>
      </c>
      <c r="BL273" s="20" t="s">
        <v>200</v>
      </c>
      <c r="BM273" s="226" t="s">
        <v>9389</v>
      </c>
    </row>
    <row r="274" s="2" customFormat="1">
      <c r="A274" s="41"/>
      <c r="B274" s="42"/>
      <c r="C274" s="43"/>
      <c r="D274" s="228" t="s">
        <v>202</v>
      </c>
      <c r="E274" s="43"/>
      <c r="F274" s="229" t="s">
        <v>9390</v>
      </c>
      <c r="G274" s="43"/>
      <c r="H274" s="43"/>
      <c r="I274" s="230"/>
      <c r="J274" s="43"/>
      <c r="K274" s="43"/>
      <c r="L274" s="47"/>
      <c r="M274" s="231"/>
      <c r="N274" s="232"/>
      <c r="O274" s="87"/>
      <c r="P274" s="87"/>
      <c r="Q274" s="87"/>
      <c r="R274" s="87"/>
      <c r="S274" s="87"/>
      <c r="T274" s="88"/>
      <c r="U274" s="41"/>
      <c r="V274" s="41"/>
      <c r="W274" s="41"/>
      <c r="X274" s="41"/>
      <c r="Y274" s="41"/>
      <c r="Z274" s="41"/>
      <c r="AA274" s="41"/>
      <c r="AB274" s="41"/>
      <c r="AC274" s="41"/>
      <c r="AD274" s="41"/>
      <c r="AE274" s="41"/>
      <c r="AT274" s="20" t="s">
        <v>202</v>
      </c>
      <c r="AU274" s="20" t="s">
        <v>78</v>
      </c>
    </row>
    <row r="275" s="2" customFormat="1">
      <c r="A275" s="41"/>
      <c r="B275" s="42"/>
      <c r="C275" s="43"/>
      <c r="D275" s="233" t="s">
        <v>204</v>
      </c>
      <c r="E275" s="43"/>
      <c r="F275" s="234" t="s">
        <v>9391</v>
      </c>
      <c r="G275" s="43"/>
      <c r="H275" s="43"/>
      <c r="I275" s="230"/>
      <c r="J275" s="43"/>
      <c r="K275" s="43"/>
      <c r="L275" s="47"/>
      <c r="M275" s="231"/>
      <c r="N275" s="232"/>
      <c r="O275" s="87"/>
      <c r="P275" s="87"/>
      <c r="Q275" s="87"/>
      <c r="R275" s="87"/>
      <c r="S275" s="87"/>
      <c r="T275" s="88"/>
      <c r="U275" s="41"/>
      <c r="V275" s="41"/>
      <c r="W275" s="41"/>
      <c r="X275" s="41"/>
      <c r="Y275" s="41"/>
      <c r="Z275" s="41"/>
      <c r="AA275" s="41"/>
      <c r="AB275" s="41"/>
      <c r="AC275" s="41"/>
      <c r="AD275" s="41"/>
      <c r="AE275" s="41"/>
      <c r="AT275" s="20" t="s">
        <v>204</v>
      </c>
      <c r="AU275" s="20" t="s">
        <v>78</v>
      </c>
    </row>
    <row r="276" s="13" customFormat="1">
      <c r="A276" s="13"/>
      <c r="B276" s="235"/>
      <c r="C276" s="236"/>
      <c r="D276" s="228" t="s">
        <v>206</v>
      </c>
      <c r="E276" s="237" t="s">
        <v>19</v>
      </c>
      <c r="F276" s="238" t="s">
        <v>279</v>
      </c>
      <c r="G276" s="236"/>
      <c r="H276" s="237" t="s">
        <v>19</v>
      </c>
      <c r="I276" s="239"/>
      <c r="J276" s="236"/>
      <c r="K276" s="236"/>
      <c r="L276" s="240"/>
      <c r="M276" s="241"/>
      <c r="N276" s="242"/>
      <c r="O276" s="242"/>
      <c r="P276" s="242"/>
      <c r="Q276" s="242"/>
      <c r="R276" s="242"/>
      <c r="S276" s="242"/>
      <c r="T276" s="243"/>
      <c r="U276" s="13"/>
      <c r="V276" s="13"/>
      <c r="W276" s="13"/>
      <c r="X276" s="13"/>
      <c r="Y276" s="13"/>
      <c r="Z276" s="13"/>
      <c r="AA276" s="13"/>
      <c r="AB276" s="13"/>
      <c r="AC276" s="13"/>
      <c r="AD276" s="13"/>
      <c r="AE276" s="13"/>
      <c r="AT276" s="244" t="s">
        <v>206</v>
      </c>
      <c r="AU276" s="244" t="s">
        <v>78</v>
      </c>
      <c r="AV276" s="13" t="s">
        <v>76</v>
      </c>
      <c r="AW276" s="13" t="s">
        <v>31</v>
      </c>
      <c r="AX276" s="13" t="s">
        <v>69</v>
      </c>
      <c r="AY276" s="244" t="s">
        <v>193</v>
      </c>
    </row>
    <row r="277" s="13" customFormat="1">
      <c r="A277" s="13"/>
      <c r="B277" s="235"/>
      <c r="C277" s="236"/>
      <c r="D277" s="228" t="s">
        <v>206</v>
      </c>
      <c r="E277" s="237" t="s">
        <v>19</v>
      </c>
      <c r="F277" s="238" t="s">
        <v>9361</v>
      </c>
      <c r="G277" s="236"/>
      <c r="H277" s="237" t="s">
        <v>19</v>
      </c>
      <c r="I277" s="239"/>
      <c r="J277" s="236"/>
      <c r="K277" s="236"/>
      <c r="L277" s="240"/>
      <c r="M277" s="241"/>
      <c r="N277" s="242"/>
      <c r="O277" s="242"/>
      <c r="P277" s="242"/>
      <c r="Q277" s="242"/>
      <c r="R277" s="242"/>
      <c r="S277" s="242"/>
      <c r="T277" s="243"/>
      <c r="U277" s="13"/>
      <c r="V277" s="13"/>
      <c r="W277" s="13"/>
      <c r="X277" s="13"/>
      <c r="Y277" s="13"/>
      <c r="Z277" s="13"/>
      <c r="AA277" s="13"/>
      <c r="AB277" s="13"/>
      <c r="AC277" s="13"/>
      <c r="AD277" s="13"/>
      <c r="AE277" s="13"/>
      <c r="AT277" s="244" t="s">
        <v>206</v>
      </c>
      <c r="AU277" s="244" t="s">
        <v>78</v>
      </c>
      <c r="AV277" s="13" t="s">
        <v>76</v>
      </c>
      <c r="AW277" s="13" t="s">
        <v>31</v>
      </c>
      <c r="AX277" s="13" t="s">
        <v>69</v>
      </c>
      <c r="AY277" s="244" t="s">
        <v>193</v>
      </c>
    </row>
    <row r="278" s="14" customFormat="1">
      <c r="A278" s="14"/>
      <c r="B278" s="245"/>
      <c r="C278" s="246"/>
      <c r="D278" s="228" t="s">
        <v>206</v>
      </c>
      <c r="E278" s="247" t="s">
        <v>19</v>
      </c>
      <c r="F278" s="248" t="s">
        <v>9392</v>
      </c>
      <c r="G278" s="246"/>
      <c r="H278" s="249">
        <v>250</v>
      </c>
      <c r="I278" s="250"/>
      <c r="J278" s="246"/>
      <c r="K278" s="246"/>
      <c r="L278" s="251"/>
      <c r="M278" s="252"/>
      <c r="N278" s="253"/>
      <c r="O278" s="253"/>
      <c r="P278" s="253"/>
      <c r="Q278" s="253"/>
      <c r="R278" s="253"/>
      <c r="S278" s="253"/>
      <c r="T278" s="254"/>
      <c r="U278" s="14"/>
      <c r="V278" s="14"/>
      <c r="W278" s="14"/>
      <c r="X278" s="14"/>
      <c r="Y278" s="14"/>
      <c r="Z278" s="14"/>
      <c r="AA278" s="14"/>
      <c r="AB278" s="14"/>
      <c r="AC278" s="14"/>
      <c r="AD278" s="14"/>
      <c r="AE278" s="14"/>
      <c r="AT278" s="255" t="s">
        <v>206</v>
      </c>
      <c r="AU278" s="255" t="s">
        <v>78</v>
      </c>
      <c r="AV278" s="14" t="s">
        <v>78</v>
      </c>
      <c r="AW278" s="14" t="s">
        <v>31</v>
      </c>
      <c r="AX278" s="14" t="s">
        <v>76</v>
      </c>
      <c r="AY278" s="255" t="s">
        <v>193</v>
      </c>
    </row>
    <row r="279" s="2" customFormat="1" ht="16.5" customHeight="1">
      <c r="A279" s="41"/>
      <c r="B279" s="42"/>
      <c r="C279" s="274" t="s">
        <v>413</v>
      </c>
      <c r="D279" s="274" t="s">
        <v>1765</v>
      </c>
      <c r="E279" s="275" t="s">
        <v>9393</v>
      </c>
      <c r="F279" s="276" t="s">
        <v>9394</v>
      </c>
      <c r="G279" s="277" t="s">
        <v>258</v>
      </c>
      <c r="H279" s="278">
        <v>268.62</v>
      </c>
      <c r="I279" s="279"/>
      <c r="J279" s="280">
        <f>ROUND(I279*H279,2)</f>
        <v>0</v>
      </c>
      <c r="K279" s="276" t="s">
        <v>199</v>
      </c>
      <c r="L279" s="281"/>
      <c r="M279" s="282" t="s">
        <v>19</v>
      </c>
      <c r="N279" s="283" t="s">
        <v>40</v>
      </c>
      <c r="O279" s="87"/>
      <c r="P279" s="224">
        <f>O279*H279</f>
        <v>0</v>
      </c>
      <c r="Q279" s="224">
        <v>0.14499999999999999</v>
      </c>
      <c r="R279" s="224">
        <f>Q279*H279</f>
        <v>38.9499</v>
      </c>
      <c r="S279" s="224">
        <v>0</v>
      </c>
      <c r="T279" s="225">
        <f>S279*H279</f>
        <v>0</v>
      </c>
      <c r="U279" s="41"/>
      <c r="V279" s="41"/>
      <c r="W279" s="41"/>
      <c r="X279" s="41"/>
      <c r="Y279" s="41"/>
      <c r="Z279" s="41"/>
      <c r="AA279" s="41"/>
      <c r="AB279" s="41"/>
      <c r="AC279" s="41"/>
      <c r="AD279" s="41"/>
      <c r="AE279" s="41"/>
      <c r="AR279" s="226" t="s">
        <v>265</v>
      </c>
      <c r="AT279" s="226" t="s">
        <v>1765</v>
      </c>
      <c r="AU279" s="226" t="s">
        <v>78</v>
      </c>
      <c r="AY279" s="20" t="s">
        <v>193</v>
      </c>
      <c r="BE279" s="227">
        <f>IF(N279="základní",J279,0)</f>
        <v>0</v>
      </c>
      <c r="BF279" s="227">
        <f>IF(N279="snížená",J279,0)</f>
        <v>0</v>
      </c>
      <c r="BG279" s="227">
        <f>IF(N279="zákl. přenesená",J279,0)</f>
        <v>0</v>
      </c>
      <c r="BH279" s="227">
        <f>IF(N279="sníž. přenesená",J279,0)</f>
        <v>0</v>
      </c>
      <c r="BI279" s="227">
        <f>IF(N279="nulová",J279,0)</f>
        <v>0</v>
      </c>
      <c r="BJ279" s="20" t="s">
        <v>76</v>
      </c>
      <c r="BK279" s="227">
        <f>ROUND(I279*H279,2)</f>
        <v>0</v>
      </c>
      <c r="BL279" s="20" t="s">
        <v>200</v>
      </c>
      <c r="BM279" s="226" t="s">
        <v>9395</v>
      </c>
    </row>
    <row r="280" s="2" customFormat="1">
      <c r="A280" s="41"/>
      <c r="B280" s="42"/>
      <c r="C280" s="43"/>
      <c r="D280" s="228" t="s">
        <v>202</v>
      </c>
      <c r="E280" s="43"/>
      <c r="F280" s="229" t="s">
        <v>9394</v>
      </c>
      <c r="G280" s="43"/>
      <c r="H280" s="43"/>
      <c r="I280" s="230"/>
      <c r="J280" s="43"/>
      <c r="K280" s="43"/>
      <c r="L280" s="47"/>
      <c r="M280" s="231"/>
      <c r="N280" s="232"/>
      <c r="O280" s="87"/>
      <c r="P280" s="87"/>
      <c r="Q280" s="87"/>
      <c r="R280" s="87"/>
      <c r="S280" s="87"/>
      <c r="T280" s="88"/>
      <c r="U280" s="41"/>
      <c r="V280" s="41"/>
      <c r="W280" s="41"/>
      <c r="X280" s="41"/>
      <c r="Y280" s="41"/>
      <c r="Z280" s="41"/>
      <c r="AA280" s="41"/>
      <c r="AB280" s="41"/>
      <c r="AC280" s="41"/>
      <c r="AD280" s="41"/>
      <c r="AE280" s="41"/>
      <c r="AT280" s="20" t="s">
        <v>202</v>
      </c>
      <c r="AU280" s="20" t="s">
        <v>78</v>
      </c>
    </row>
    <row r="281" s="13" customFormat="1">
      <c r="A281" s="13"/>
      <c r="B281" s="235"/>
      <c r="C281" s="236"/>
      <c r="D281" s="228" t="s">
        <v>206</v>
      </c>
      <c r="E281" s="237" t="s">
        <v>19</v>
      </c>
      <c r="F281" s="238" t="s">
        <v>279</v>
      </c>
      <c r="G281" s="236"/>
      <c r="H281" s="237" t="s">
        <v>19</v>
      </c>
      <c r="I281" s="239"/>
      <c r="J281" s="236"/>
      <c r="K281" s="236"/>
      <c r="L281" s="240"/>
      <c r="M281" s="241"/>
      <c r="N281" s="242"/>
      <c r="O281" s="242"/>
      <c r="P281" s="242"/>
      <c r="Q281" s="242"/>
      <c r="R281" s="242"/>
      <c r="S281" s="242"/>
      <c r="T281" s="243"/>
      <c r="U281" s="13"/>
      <c r="V281" s="13"/>
      <c r="W281" s="13"/>
      <c r="X281" s="13"/>
      <c r="Y281" s="13"/>
      <c r="Z281" s="13"/>
      <c r="AA281" s="13"/>
      <c r="AB281" s="13"/>
      <c r="AC281" s="13"/>
      <c r="AD281" s="13"/>
      <c r="AE281" s="13"/>
      <c r="AT281" s="244" t="s">
        <v>206</v>
      </c>
      <c r="AU281" s="244" t="s">
        <v>78</v>
      </c>
      <c r="AV281" s="13" t="s">
        <v>76</v>
      </c>
      <c r="AW281" s="13" t="s">
        <v>31</v>
      </c>
      <c r="AX281" s="13" t="s">
        <v>69</v>
      </c>
      <c r="AY281" s="244" t="s">
        <v>193</v>
      </c>
    </row>
    <row r="282" s="13" customFormat="1">
      <c r="A282" s="13"/>
      <c r="B282" s="235"/>
      <c r="C282" s="236"/>
      <c r="D282" s="228" t="s">
        <v>206</v>
      </c>
      <c r="E282" s="237" t="s">
        <v>19</v>
      </c>
      <c r="F282" s="238" t="s">
        <v>9361</v>
      </c>
      <c r="G282" s="236"/>
      <c r="H282" s="237" t="s">
        <v>19</v>
      </c>
      <c r="I282" s="239"/>
      <c r="J282" s="236"/>
      <c r="K282" s="236"/>
      <c r="L282" s="240"/>
      <c r="M282" s="241"/>
      <c r="N282" s="242"/>
      <c r="O282" s="242"/>
      <c r="P282" s="242"/>
      <c r="Q282" s="242"/>
      <c r="R282" s="242"/>
      <c r="S282" s="242"/>
      <c r="T282" s="243"/>
      <c r="U282" s="13"/>
      <c r="V282" s="13"/>
      <c r="W282" s="13"/>
      <c r="X282" s="13"/>
      <c r="Y282" s="13"/>
      <c r="Z282" s="13"/>
      <c r="AA282" s="13"/>
      <c r="AB282" s="13"/>
      <c r="AC282" s="13"/>
      <c r="AD282" s="13"/>
      <c r="AE282" s="13"/>
      <c r="AT282" s="244" t="s">
        <v>206</v>
      </c>
      <c r="AU282" s="244" t="s">
        <v>78</v>
      </c>
      <c r="AV282" s="13" t="s">
        <v>76</v>
      </c>
      <c r="AW282" s="13" t="s">
        <v>31</v>
      </c>
      <c r="AX282" s="13" t="s">
        <v>69</v>
      </c>
      <c r="AY282" s="244" t="s">
        <v>193</v>
      </c>
    </row>
    <row r="283" s="14" customFormat="1">
      <c r="A283" s="14"/>
      <c r="B283" s="245"/>
      <c r="C283" s="246"/>
      <c r="D283" s="228" t="s">
        <v>206</v>
      </c>
      <c r="E283" s="247" t="s">
        <v>19</v>
      </c>
      <c r="F283" s="248" t="s">
        <v>9396</v>
      </c>
      <c r="G283" s="246"/>
      <c r="H283" s="249">
        <v>250</v>
      </c>
      <c r="I283" s="250"/>
      <c r="J283" s="246"/>
      <c r="K283" s="246"/>
      <c r="L283" s="251"/>
      <c r="M283" s="252"/>
      <c r="N283" s="253"/>
      <c r="O283" s="253"/>
      <c r="P283" s="253"/>
      <c r="Q283" s="253"/>
      <c r="R283" s="253"/>
      <c r="S283" s="253"/>
      <c r="T283" s="254"/>
      <c r="U283" s="14"/>
      <c r="V283" s="14"/>
      <c r="W283" s="14"/>
      <c r="X283" s="14"/>
      <c r="Y283" s="14"/>
      <c r="Z283" s="14"/>
      <c r="AA283" s="14"/>
      <c r="AB283" s="14"/>
      <c r="AC283" s="14"/>
      <c r="AD283" s="14"/>
      <c r="AE283" s="14"/>
      <c r="AT283" s="255" t="s">
        <v>206</v>
      </c>
      <c r="AU283" s="255" t="s">
        <v>78</v>
      </c>
      <c r="AV283" s="14" t="s">
        <v>78</v>
      </c>
      <c r="AW283" s="14" t="s">
        <v>31</v>
      </c>
      <c r="AX283" s="14" t="s">
        <v>69</v>
      </c>
      <c r="AY283" s="255" t="s">
        <v>193</v>
      </c>
    </row>
    <row r="284" s="14" customFormat="1">
      <c r="A284" s="14"/>
      <c r="B284" s="245"/>
      <c r="C284" s="246"/>
      <c r="D284" s="228" t="s">
        <v>206</v>
      </c>
      <c r="E284" s="247" t="s">
        <v>19</v>
      </c>
      <c r="F284" s="248" t="s">
        <v>9397</v>
      </c>
      <c r="G284" s="246"/>
      <c r="H284" s="249">
        <v>-5.7999999999999998</v>
      </c>
      <c r="I284" s="250"/>
      <c r="J284" s="246"/>
      <c r="K284" s="246"/>
      <c r="L284" s="251"/>
      <c r="M284" s="252"/>
      <c r="N284" s="253"/>
      <c r="O284" s="253"/>
      <c r="P284" s="253"/>
      <c r="Q284" s="253"/>
      <c r="R284" s="253"/>
      <c r="S284" s="253"/>
      <c r="T284" s="254"/>
      <c r="U284" s="14"/>
      <c r="V284" s="14"/>
      <c r="W284" s="14"/>
      <c r="X284" s="14"/>
      <c r="Y284" s="14"/>
      <c r="Z284" s="14"/>
      <c r="AA284" s="14"/>
      <c r="AB284" s="14"/>
      <c r="AC284" s="14"/>
      <c r="AD284" s="14"/>
      <c r="AE284" s="14"/>
      <c r="AT284" s="255" t="s">
        <v>206</v>
      </c>
      <c r="AU284" s="255" t="s">
        <v>78</v>
      </c>
      <c r="AV284" s="14" t="s">
        <v>78</v>
      </c>
      <c r="AW284" s="14" t="s">
        <v>31</v>
      </c>
      <c r="AX284" s="14" t="s">
        <v>69</v>
      </c>
      <c r="AY284" s="255" t="s">
        <v>193</v>
      </c>
    </row>
    <row r="285" s="15" customFormat="1">
      <c r="A285" s="15"/>
      <c r="B285" s="256"/>
      <c r="C285" s="257"/>
      <c r="D285" s="228" t="s">
        <v>206</v>
      </c>
      <c r="E285" s="258" t="s">
        <v>19</v>
      </c>
      <c r="F285" s="259" t="s">
        <v>218</v>
      </c>
      <c r="G285" s="257"/>
      <c r="H285" s="260">
        <v>244.19999999999999</v>
      </c>
      <c r="I285" s="261"/>
      <c r="J285" s="257"/>
      <c r="K285" s="257"/>
      <c r="L285" s="262"/>
      <c r="M285" s="263"/>
      <c r="N285" s="264"/>
      <c r="O285" s="264"/>
      <c r="P285" s="264"/>
      <c r="Q285" s="264"/>
      <c r="R285" s="264"/>
      <c r="S285" s="264"/>
      <c r="T285" s="265"/>
      <c r="U285" s="15"/>
      <c r="V285" s="15"/>
      <c r="W285" s="15"/>
      <c r="X285" s="15"/>
      <c r="Y285" s="15"/>
      <c r="Z285" s="15"/>
      <c r="AA285" s="15"/>
      <c r="AB285" s="15"/>
      <c r="AC285" s="15"/>
      <c r="AD285" s="15"/>
      <c r="AE285" s="15"/>
      <c r="AT285" s="266" t="s">
        <v>206</v>
      </c>
      <c r="AU285" s="266" t="s">
        <v>78</v>
      </c>
      <c r="AV285" s="15" t="s">
        <v>200</v>
      </c>
      <c r="AW285" s="15" t="s">
        <v>31</v>
      </c>
      <c r="AX285" s="15" t="s">
        <v>76</v>
      </c>
      <c r="AY285" s="266" t="s">
        <v>193</v>
      </c>
    </row>
    <row r="286" s="14" customFormat="1">
      <c r="A286" s="14"/>
      <c r="B286" s="245"/>
      <c r="C286" s="246"/>
      <c r="D286" s="228" t="s">
        <v>206</v>
      </c>
      <c r="E286" s="246"/>
      <c r="F286" s="248" t="s">
        <v>9398</v>
      </c>
      <c r="G286" s="246"/>
      <c r="H286" s="249">
        <v>268.62</v>
      </c>
      <c r="I286" s="250"/>
      <c r="J286" s="246"/>
      <c r="K286" s="246"/>
      <c r="L286" s="251"/>
      <c r="M286" s="252"/>
      <c r="N286" s="253"/>
      <c r="O286" s="253"/>
      <c r="P286" s="253"/>
      <c r="Q286" s="253"/>
      <c r="R286" s="253"/>
      <c r="S286" s="253"/>
      <c r="T286" s="254"/>
      <c r="U286" s="14"/>
      <c r="V286" s="14"/>
      <c r="W286" s="14"/>
      <c r="X286" s="14"/>
      <c r="Y286" s="14"/>
      <c r="Z286" s="14"/>
      <c r="AA286" s="14"/>
      <c r="AB286" s="14"/>
      <c r="AC286" s="14"/>
      <c r="AD286" s="14"/>
      <c r="AE286" s="14"/>
      <c r="AT286" s="255" t="s">
        <v>206</v>
      </c>
      <c r="AU286" s="255" t="s">
        <v>78</v>
      </c>
      <c r="AV286" s="14" t="s">
        <v>78</v>
      </c>
      <c r="AW286" s="14" t="s">
        <v>4</v>
      </c>
      <c r="AX286" s="14" t="s">
        <v>76</v>
      </c>
      <c r="AY286" s="255" t="s">
        <v>193</v>
      </c>
    </row>
    <row r="287" s="2" customFormat="1" ht="16.5" customHeight="1">
      <c r="A287" s="41"/>
      <c r="B287" s="42"/>
      <c r="C287" s="274" t="s">
        <v>424</v>
      </c>
      <c r="D287" s="274" t="s">
        <v>1765</v>
      </c>
      <c r="E287" s="275" t="s">
        <v>9399</v>
      </c>
      <c r="F287" s="276" t="s">
        <v>9400</v>
      </c>
      <c r="G287" s="277" t="s">
        <v>258</v>
      </c>
      <c r="H287" s="278">
        <v>6.3799999999999999</v>
      </c>
      <c r="I287" s="279"/>
      <c r="J287" s="280">
        <f>ROUND(I287*H287,2)</f>
        <v>0</v>
      </c>
      <c r="K287" s="276" t="s">
        <v>199</v>
      </c>
      <c r="L287" s="281"/>
      <c r="M287" s="282" t="s">
        <v>19</v>
      </c>
      <c r="N287" s="283" t="s">
        <v>40</v>
      </c>
      <c r="O287" s="87"/>
      <c r="P287" s="224">
        <f>O287*H287</f>
        <v>0</v>
      </c>
      <c r="Q287" s="224">
        <v>0.14499999999999999</v>
      </c>
      <c r="R287" s="224">
        <f>Q287*H287</f>
        <v>0.92509999999999992</v>
      </c>
      <c r="S287" s="224">
        <v>0</v>
      </c>
      <c r="T287" s="225">
        <f>S287*H287</f>
        <v>0</v>
      </c>
      <c r="U287" s="41"/>
      <c r="V287" s="41"/>
      <c r="W287" s="41"/>
      <c r="X287" s="41"/>
      <c r="Y287" s="41"/>
      <c r="Z287" s="41"/>
      <c r="AA287" s="41"/>
      <c r="AB287" s="41"/>
      <c r="AC287" s="41"/>
      <c r="AD287" s="41"/>
      <c r="AE287" s="41"/>
      <c r="AR287" s="226" t="s">
        <v>265</v>
      </c>
      <c r="AT287" s="226" t="s">
        <v>1765</v>
      </c>
      <c r="AU287" s="226" t="s">
        <v>78</v>
      </c>
      <c r="AY287" s="20" t="s">
        <v>193</v>
      </c>
      <c r="BE287" s="227">
        <f>IF(N287="základní",J287,0)</f>
        <v>0</v>
      </c>
      <c r="BF287" s="227">
        <f>IF(N287="snížená",J287,0)</f>
        <v>0</v>
      </c>
      <c r="BG287" s="227">
        <f>IF(N287="zákl. přenesená",J287,0)</f>
        <v>0</v>
      </c>
      <c r="BH287" s="227">
        <f>IF(N287="sníž. přenesená",J287,0)</f>
        <v>0</v>
      </c>
      <c r="BI287" s="227">
        <f>IF(N287="nulová",J287,0)</f>
        <v>0</v>
      </c>
      <c r="BJ287" s="20" t="s">
        <v>76</v>
      </c>
      <c r="BK287" s="227">
        <f>ROUND(I287*H287,2)</f>
        <v>0</v>
      </c>
      <c r="BL287" s="20" t="s">
        <v>200</v>
      </c>
      <c r="BM287" s="226" t="s">
        <v>9401</v>
      </c>
    </row>
    <row r="288" s="2" customFormat="1">
      <c r="A288" s="41"/>
      <c r="B288" s="42"/>
      <c r="C288" s="43"/>
      <c r="D288" s="228" t="s">
        <v>202</v>
      </c>
      <c r="E288" s="43"/>
      <c r="F288" s="229" t="s">
        <v>9400</v>
      </c>
      <c r="G288" s="43"/>
      <c r="H288" s="43"/>
      <c r="I288" s="230"/>
      <c r="J288" s="43"/>
      <c r="K288" s="43"/>
      <c r="L288" s="47"/>
      <c r="M288" s="231"/>
      <c r="N288" s="232"/>
      <c r="O288" s="87"/>
      <c r="P288" s="87"/>
      <c r="Q288" s="87"/>
      <c r="R288" s="87"/>
      <c r="S288" s="87"/>
      <c r="T288" s="88"/>
      <c r="U288" s="41"/>
      <c r="V288" s="41"/>
      <c r="W288" s="41"/>
      <c r="X288" s="41"/>
      <c r="Y288" s="41"/>
      <c r="Z288" s="41"/>
      <c r="AA288" s="41"/>
      <c r="AB288" s="41"/>
      <c r="AC288" s="41"/>
      <c r="AD288" s="41"/>
      <c r="AE288" s="41"/>
      <c r="AT288" s="20" t="s">
        <v>202</v>
      </c>
      <c r="AU288" s="20" t="s">
        <v>78</v>
      </c>
    </row>
    <row r="289" s="13" customFormat="1">
      <c r="A289" s="13"/>
      <c r="B289" s="235"/>
      <c r="C289" s="236"/>
      <c r="D289" s="228" t="s">
        <v>206</v>
      </c>
      <c r="E289" s="237" t="s">
        <v>19</v>
      </c>
      <c r="F289" s="238" t="s">
        <v>279</v>
      </c>
      <c r="G289" s="236"/>
      <c r="H289" s="237" t="s">
        <v>19</v>
      </c>
      <c r="I289" s="239"/>
      <c r="J289" s="236"/>
      <c r="K289" s="236"/>
      <c r="L289" s="240"/>
      <c r="M289" s="241"/>
      <c r="N289" s="242"/>
      <c r="O289" s="242"/>
      <c r="P289" s="242"/>
      <c r="Q289" s="242"/>
      <c r="R289" s="242"/>
      <c r="S289" s="242"/>
      <c r="T289" s="243"/>
      <c r="U289" s="13"/>
      <c r="V289" s="13"/>
      <c r="W289" s="13"/>
      <c r="X289" s="13"/>
      <c r="Y289" s="13"/>
      <c r="Z289" s="13"/>
      <c r="AA289" s="13"/>
      <c r="AB289" s="13"/>
      <c r="AC289" s="13"/>
      <c r="AD289" s="13"/>
      <c r="AE289" s="13"/>
      <c r="AT289" s="244" t="s">
        <v>206</v>
      </c>
      <c r="AU289" s="244" t="s">
        <v>78</v>
      </c>
      <c r="AV289" s="13" t="s">
        <v>76</v>
      </c>
      <c r="AW289" s="13" t="s">
        <v>31</v>
      </c>
      <c r="AX289" s="13" t="s">
        <v>69</v>
      </c>
      <c r="AY289" s="244" t="s">
        <v>193</v>
      </c>
    </row>
    <row r="290" s="13" customFormat="1">
      <c r="A290" s="13"/>
      <c r="B290" s="235"/>
      <c r="C290" s="236"/>
      <c r="D290" s="228" t="s">
        <v>206</v>
      </c>
      <c r="E290" s="237" t="s">
        <v>19</v>
      </c>
      <c r="F290" s="238" t="s">
        <v>9402</v>
      </c>
      <c r="G290" s="236"/>
      <c r="H290" s="237" t="s">
        <v>19</v>
      </c>
      <c r="I290" s="239"/>
      <c r="J290" s="236"/>
      <c r="K290" s="236"/>
      <c r="L290" s="240"/>
      <c r="M290" s="241"/>
      <c r="N290" s="242"/>
      <c r="O290" s="242"/>
      <c r="P290" s="242"/>
      <c r="Q290" s="242"/>
      <c r="R290" s="242"/>
      <c r="S290" s="242"/>
      <c r="T290" s="243"/>
      <c r="U290" s="13"/>
      <c r="V290" s="13"/>
      <c r="W290" s="13"/>
      <c r="X290" s="13"/>
      <c r="Y290" s="13"/>
      <c r="Z290" s="13"/>
      <c r="AA290" s="13"/>
      <c r="AB290" s="13"/>
      <c r="AC290" s="13"/>
      <c r="AD290" s="13"/>
      <c r="AE290" s="13"/>
      <c r="AT290" s="244" t="s">
        <v>206</v>
      </c>
      <c r="AU290" s="244" t="s">
        <v>78</v>
      </c>
      <c r="AV290" s="13" t="s">
        <v>76</v>
      </c>
      <c r="AW290" s="13" t="s">
        <v>31</v>
      </c>
      <c r="AX290" s="13" t="s">
        <v>69</v>
      </c>
      <c r="AY290" s="244" t="s">
        <v>193</v>
      </c>
    </row>
    <row r="291" s="14" customFormat="1">
      <c r="A291" s="14"/>
      <c r="B291" s="245"/>
      <c r="C291" s="246"/>
      <c r="D291" s="228" t="s">
        <v>206</v>
      </c>
      <c r="E291" s="247" t="s">
        <v>19</v>
      </c>
      <c r="F291" s="248" t="s">
        <v>9403</v>
      </c>
      <c r="G291" s="246"/>
      <c r="H291" s="249">
        <v>5.7999999999999998</v>
      </c>
      <c r="I291" s="250"/>
      <c r="J291" s="246"/>
      <c r="K291" s="246"/>
      <c r="L291" s="251"/>
      <c r="M291" s="252"/>
      <c r="N291" s="253"/>
      <c r="O291" s="253"/>
      <c r="P291" s="253"/>
      <c r="Q291" s="253"/>
      <c r="R291" s="253"/>
      <c r="S291" s="253"/>
      <c r="T291" s="254"/>
      <c r="U291" s="14"/>
      <c r="V291" s="14"/>
      <c r="W291" s="14"/>
      <c r="X291" s="14"/>
      <c r="Y291" s="14"/>
      <c r="Z291" s="14"/>
      <c r="AA291" s="14"/>
      <c r="AB291" s="14"/>
      <c r="AC291" s="14"/>
      <c r="AD291" s="14"/>
      <c r="AE291" s="14"/>
      <c r="AT291" s="255" t="s">
        <v>206</v>
      </c>
      <c r="AU291" s="255" t="s">
        <v>78</v>
      </c>
      <c r="AV291" s="14" t="s">
        <v>78</v>
      </c>
      <c r="AW291" s="14" t="s">
        <v>31</v>
      </c>
      <c r="AX291" s="14" t="s">
        <v>76</v>
      </c>
      <c r="AY291" s="255" t="s">
        <v>193</v>
      </c>
    </row>
    <row r="292" s="14" customFormat="1">
      <c r="A292" s="14"/>
      <c r="B292" s="245"/>
      <c r="C292" s="246"/>
      <c r="D292" s="228" t="s">
        <v>206</v>
      </c>
      <c r="E292" s="246"/>
      <c r="F292" s="248" t="s">
        <v>9404</v>
      </c>
      <c r="G292" s="246"/>
      <c r="H292" s="249">
        <v>6.3799999999999999</v>
      </c>
      <c r="I292" s="250"/>
      <c r="J292" s="246"/>
      <c r="K292" s="246"/>
      <c r="L292" s="251"/>
      <c r="M292" s="252"/>
      <c r="N292" s="253"/>
      <c r="O292" s="253"/>
      <c r="P292" s="253"/>
      <c r="Q292" s="253"/>
      <c r="R292" s="253"/>
      <c r="S292" s="253"/>
      <c r="T292" s="254"/>
      <c r="U292" s="14"/>
      <c r="V292" s="14"/>
      <c r="W292" s="14"/>
      <c r="X292" s="14"/>
      <c r="Y292" s="14"/>
      <c r="Z292" s="14"/>
      <c r="AA292" s="14"/>
      <c r="AB292" s="14"/>
      <c r="AC292" s="14"/>
      <c r="AD292" s="14"/>
      <c r="AE292" s="14"/>
      <c r="AT292" s="255" t="s">
        <v>206</v>
      </c>
      <c r="AU292" s="255" t="s">
        <v>78</v>
      </c>
      <c r="AV292" s="14" t="s">
        <v>78</v>
      </c>
      <c r="AW292" s="14" t="s">
        <v>4</v>
      </c>
      <c r="AX292" s="14" t="s">
        <v>76</v>
      </c>
      <c r="AY292" s="255" t="s">
        <v>193</v>
      </c>
    </row>
    <row r="293" s="2" customFormat="1" ht="16.5" customHeight="1">
      <c r="A293" s="41"/>
      <c r="B293" s="42"/>
      <c r="C293" s="215" t="s">
        <v>434</v>
      </c>
      <c r="D293" s="215" t="s">
        <v>195</v>
      </c>
      <c r="E293" s="216" t="s">
        <v>9405</v>
      </c>
      <c r="F293" s="217" t="s">
        <v>9406</v>
      </c>
      <c r="G293" s="218" t="s">
        <v>258</v>
      </c>
      <c r="H293" s="219">
        <v>14</v>
      </c>
      <c r="I293" s="220"/>
      <c r="J293" s="221">
        <f>ROUND(I293*H293,2)</f>
        <v>0</v>
      </c>
      <c r="K293" s="217" t="s">
        <v>199</v>
      </c>
      <c r="L293" s="47"/>
      <c r="M293" s="222" t="s">
        <v>19</v>
      </c>
      <c r="N293" s="223" t="s">
        <v>40</v>
      </c>
      <c r="O293" s="87"/>
      <c r="P293" s="224">
        <f>O293*H293</f>
        <v>0</v>
      </c>
      <c r="Q293" s="224">
        <v>0.1837</v>
      </c>
      <c r="R293" s="224">
        <f>Q293*H293</f>
        <v>2.5718000000000001</v>
      </c>
      <c r="S293" s="224">
        <v>0</v>
      </c>
      <c r="T293" s="225">
        <f>S293*H293</f>
        <v>0</v>
      </c>
      <c r="U293" s="41"/>
      <c r="V293" s="41"/>
      <c r="W293" s="41"/>
      <c r="X293" s="41"/>
      <c r="Y293" s="41"/>
      <c r="Z293" s="41"/>
      <c r="AA293" s="41"/>
      <c r="AB293" s="41"/>
      <c r="AC293" s="41"/>
      <c r="AD293" s="41"/>
      <c r="AE293" s="41"/>
      <c r="AR293" s="226" t="s">
        <v>200</v>
      </c>
      <c r="AT293" s="226" t="s">
        <v>195</v>
      </c>
      <c r="AU293" s="226" t="s">
        <v>78</v>
      </c>
      <c r="AY293" s="20" t="s">
        <v>193</v>
      </c>
      <c r="BE293" s="227">
        <f>IF(N293="základní",J293,0)</f>
        <v>0</v>
      </c>
      <c r="BF293" s="227">
        <f>IF(N293="snížená",J293,0)</f>
        <v>0</v>
      </c>
      <c r="BG293" s="227">
        <f>IF(N293="zákl. přenesená",J293,0)</f>
        <v>0</v>
      </c>
      <c r="BH293" s="227">
        <f>IF(N293="sníž. přenesená",J293,0)</f>
        <v>0</v>
      </c>
      <c r="BI293" s="227">
        <f>IF(N293="nulová",J293,0)</f>
        <v>0</v>
      </c>
      <c r="BJ293" s="20" t="s">
        <v>76</v>
      </c>
      <c r="BK293" s="227">
        <f>ROUND(I293*H293,2)</f>
        <v>0</v>
      </c>
      <c r="BL293" s="20" t="s">
        <v>200</v>
      </c>
      <c r="BM293" s="226" t="s">
        <v>9407</v>
      </c>
    </row>
    <row r="294" s="2" customFormat="1">
      <c r="A294" s="41"/>
      <c r="B294" s="42"/>
      <c r="C294" s="43"/>
      <c r="D294" s="228" t="s">
        <v>202</v>
      </c>
      <c r="E294" s="43"/>
      <c r="F294" s="229" t="s">
        <v>9408</v>
      </c>
      <c r="G294" s="43"/>
      <c r="H294" s="43"/>
      <c r="I294" s="230"/>
      <c r="J294" s="43"/>
      <c r="K294" s="43"/>
      <c r="L294" s="47"/>
      <c r="M294" s="231"/>
      <c r="N294" s="232"/>
      <c r="O294" s="87"/>
      <c r="P294" s="87"/>
      <c r="Q294" s="87"/>
      <c r="R294" s="87"/>
      <c r="S294" s="87"/>
      <c r="T294" s="88"/>
      <c r="U294" s="41"/>
      <c r="V294" s="41"/>
      <c r="W294" s="41"/>
      <c r="X294" s="41"/>
      <c r="Y294" s="41"/>
      <c r="Z294" s="41"/>
      <c r="AA294" s="41"/>
      <c r="AB294" s="41"/>
      <c r="AC294" s="41"/>
      <c r="AD294" s="41"/>
      <c r="AE294" s="41"/>
      <c r="AT294" s="20" t="s">
        <v>202</v>
      </c>
      <c r="AU294" s="20" t="s">
        <v>78</v>
      </c>
    </row>
    <row r="295" s="2" customFormat="1">
      <c r="A295" s="41"/>
      <c r="B295" s="42"/>
      <c r="C295" s="43"/>
      <c r="D295" s="233" t="s">
        <v>204</v>
      </c>
      <c r="E295" s="43"/>
      <c r="F295" s="234" t="s">
        <v>9409</v>
      </c>
      <c r="G295" s="43"/>
      <c r="H295" s="43"/>
      <c r="I295" s="230"/>
      <c r="J295" s="43"/>
      <c r="K295" s="43"/>
      <c r="L295" s="47"/>
      <c r="M295" s="231"/>
      <c r="N295" s="232"/>
      <c r="O295" s="87"/>
      <c r="P295" s="87"/>
      <c r="Q295" s="87"/>
      <c r="R295" s="87"/>
      <c r="S295" s="87"/>
      <c r="T295" s="88"/>
      <c r="U295" s="41"/>
      <c r="V295" s="41"/>
      <c r="W295" s="41"/>
      <c r="X295" s="41"/>
      <c r="Y295" s="41"/>
      <c r="Z295" s="41"/>
      <c r="AA295" s="41"/>
      <c r="AB295" s="41"/>
      <c r="AC295" s="41"/>
      <c r="AD295" s="41"/>
      <c r="AE295" s="41"/>
      <c r="AT295" s="20" t="s">
        <v>204</v>
      </c>
      <c r="AU295" s="20" t="s">
        <v>78</v>
      </c>
    </row>
    <row r="296" s="13" customFormat="1">
      <c r="A296" s="13"/>
      <c r="B296" s="235"/>
      <c r="C296" s="236"/>
      <c r="D296" s="228" t="s">
        <v>206</v>
      </c>
      <c r="E296" s="237" t="s">
        <v>19</v>
      </c>
      <c r="F296" s="238" t="s">
        <v>279</v>
      </c>
      <c r="G296" s="236"/>
      <c r="H296" s="237" t="s">
        <v>19</v>
      </c>
      <c r="I296" s="239"/>
      <c r="J296" s="236"/>
      <c r="K296" s="236"/>
      <c r="L296" s="240"/>
      <c r="M296" s="241"/>
      <c r="N296" s="242"/>
      <c r="O296" s="242"/>
      <c r="P296" s="242"/>
      <c r="Q296" s="242"/>
      <c r="R296" s="242"/>
      <c r="S296" s="242"/>
      <c r="T296" s="243"/>
      <c r="U296" s="13"/>
      <c r="V296" s="13"/>
      <c r="W296" s="13"/>
      <c r="X296" s="13"/>
      <c r="Y296" s="13"/>
      <c r="Z296" s="13"/>
      <c r="AA296" s="13"/>
      <c r="AB296" s="13"/>
      <c r="AC296" s="13"/>
      <c r="AD296" s="13"/>
      <c r="AE296" s="13"/>
      <c r="AT296" s="244" t="s">
        <v>206</v>
      </c>
      <c r="AU296" s="244" t="s">
        <v>78</v>
      </c>
      <c r="AV296" s="13" t="s">
        <v>76</v>
      </c>
      <c r="AW296" s="13" t="s">
        <v>31</v>
      </c>
      <c r="AX296" s="13" t="s">
        <v>69</v>
      </c>
      <c r="AY296" s="244" t="s">
        <v>193</v>
      </c>
    </row>
    <row r="297" s="13" customFormat="1">
      <c r="A297" s="13"/>
      <c r="B297" s="235"/>
      <c r="C297" s="236"/>
      <c r="D297" s="228" t="s">
        <v>206</v>
      </c>
      <c r="E297" s="237" t="s">
        <v>19</v>
      </c>
      <c r="F297" s="238" t="s">
        <v>9306</v>
      </c>
      <c r="G297" s="236"/>
      <c r="H297" s="237" t="s">
        <v>19</v>
      </c>
      <c r="I297" s="239"/>
      <c r="J297" s="236"/>
      <c r="K297" s="236"/>
      <c r="L297" s="240"/>
      <c r="M297" s="241"/>
      <c r="N297" s="242"/>
      <c r="O297" s="242"/>
      <c r="P297" s="242"/>
      <c r="Q297" s="242"/>
      <c r="R297" s="242"/>
      <c r="S297" s="242"/>
      <c r="T297" s="243"/>
      <c r="U297" s="13"/>
      <c r="V297" s="13"/>
      <c r="W297" s="13"/>
      <c r="X297" s="13"/>
      <c r="Y297" s="13"/>
      <c r="Z297" s="13"/>
      <c r="AA297" s="13"/>
      <c r="AB297" s="13"/>
      <c r="AC297" s="13"/>
      <c r="AD297" s="13"/>
      <c r="AE297" s="13"/>
      <c r="AT297" s="244" t="s">
        <v>206</v>
      </c>
      <c r="AU297" s="244" t="s">
        <v>78</v>
      </c>
      <c r="AV297" s="13" t="s">
        <v>76</v>
      </c>
      <c r="AW297" s="13" t="s">
        <v>31</v>
      </c>
      <c r="AX297" s="13" t="s">
        <v>69</v>
      </c>
      <c r="AY297" s="244" t="s">
        <v>193</v>
      </c>
    </row>
    <row r="298" s="14" customFormat="1">
      <c r="A298" s="14"/>
      <c r="B298" s="245"/>
      <c r="C298" s="246"/>
      <c r="D298" s="228" t="s">
        <v>206</v>
      </c>
      <c r="E298" s="247" t="s">
        <v>19</v>
      </c>
      <c r="F298" s="248" t="s">
        <v>307</v>
      </c>
      <c r="G298" s="246"/>
      <c r="H298" s="249">
        <v>14</v>
      </c>
      <c r="I298" s="250"/>
      <c r="J298" s="246"/>
      <c r="K298" s="246"/>
      <c r="L298" s="251"/>
      <c r="M298" s="252"/>
      <c r="N298" s="253"/>
      <c r="O298" s="253"/>
      <c r="P298" s="253"/>
      <c r="Q298" s="253"/>
      <c r="R298" s="253"/>
      <c r="S298" s="253"/>
      <c r="T298" s="254"/>
      <c r="U298" s="14"/>
      <c r="V298" s="14"/>
      <c r="W298" s="14"/>
      <c r="X298" s="14"/>
      <c r="Y298" s="14"/>
      <c r="Z298" s="14"/>
      <c r="AA298" s="14"/>
      <c r="AB298" s="14"/>
      <c r="AC298" s="14"/>
      <c r="AD298" s="14"/>
      <c r="AE298" s="14"/>
      <c r="AT298" s="255" t="s">
        <v>206</v>
      </c>
      <c r="AU298" s="255" t="s">
        <v>78</v>
      </c>
      <c r="AV298" s="14" t="s">
        <v>78</v>
      </c>
      <c r="AW298" s="14" t="s">
        <v>31</v>
      </c>
      <c r="AX298" s="14" t="s">
        <v>76</v>
      </c>
      <c r="AY298" s="255" t="s">
        <v>193</v>
      </c>
    </row>
    <row r="299" s="2" customFormat="1" ht="16.5" customHeight="1">
      <c r="A299" s="41"/>
      <c r="B299" s="42"/>
      <c r="C299" s="274" t="s">
        <v>442</v>
      </c>
      <c r="D299" s="274" t="s">
        <v>1765</v>
      </c>
      <c r="E299" s="275" t="s">
        <v>9410</v>
      </c>
      <c r="F299" s="276" t="s">
        <v>9411</v>
      </c>
      <c r="G299" s="277" t="s">
        <v>258</v>
      </c>
      <c r="H299" s="278">
        <v>15.4</v>
      </c>
      <c r="I299" s="279"/>
      <c r="J299" s="280">
        <f>ROUND(I299*H299,2)</f>
        <v>0</v>
      </c>
      <c r="K299" s="276" t="s">
        <v>199</v>
      </c>
      <c r="L299" s="281"/>
      <c r="M299" s="282" t="s">
        <v>19</v>
      </c>
      <c r="N299" s="283" t="s">
        <v>40</v>
      </c>
      <c r="O299" s="87"/>
      <c r="P299" s="224">
        <f>O299*H299</f>
        <v>0</v>
      </c>
      <c r="Q299" s="224">
        <v>0.22800000000000001</v>
      </c>
      <c r="R299" s="224">
        <f>Q299*H299</f>
        <v>3.5112000000000001</v>
      </c>
      <c r="S299" s="224">
        <v>0</v>
      </c>
      <c r="T299" s="225">
        <f>S299*H299</f>
        <v>0</v>
      </c>
      <c r="U299" s="41"/>
      <c r="V299" s="41"/>
      <c r="W299" s="41"/>
      <c r="X299" s="41"/>
      <c r="Y299" s="41"/>
      <c r="Z299" s="41"/>
      <c r="AA299" s="41"/>
      <c r="AB299" s="41"/>
      <c r="AC299" s="41"/>
      <c r="AD299" s="41"/>
      <c r="AE299" s="41"/>
      <c r="AR299" s="226" t="s">
        <v>265</v>
      </c>
      <c r="AT299" s="226" t="s">
        <v>1765</v>
      </c>
      <c r="AU299" s="226" t="s">
        <v>78</v>
      </c>
      <c r="AY299" s="20" t="s">
        <v>193</v>
      </c>
      <c r="BE299" s="227">
        <f>IF(N299="základní",J299,0)</f>
        <v>0</v>
      </c>
      <c r="BF299" s="227">
        <f>IF(N299="snížená",J299,0)</f>
        <v>0</v>
      </c>
      <c r="BG299" s="227">
        <f>IF(N299="zákl. přenesená",J299,0)</f>
        <v>0</v>
      </c>
      <c r="BH299" s="227">
        <f>IF(N299="sníž. přenesená",J299,0)</f>
        <v>0</v>
      </c>
      <c r="BI299" s="227">
        <f>IF(N299="nulová",J299,0)</f>
        <v>0</v>
      </c>
      <c r="BJ299" s="20" t="s">
        <v>76</v>
      </c>
      <c r="BK299" s="227">
        <f>ROUND(I299*H299,2)</f>
        <v>0</v>
      </c>
      <c r="BL299" s="20" t="s">
        <v>200</v>
      </c>
      <c r="BM299" s="226" t="s">
        <v>9412</v>
      </c>
    </row>
    <row r="300" s="2" customFormat="1">
      <c r="A300" s="41"/>
      <c r="B300" s="42"/>
      <c r="C300" s="43"/>
      <c r="D300" s="228" t="s">
        <v>202</v>
      </c>
      <c r="E300" s="43"/>
      <c r="F300" s="229" t="s">
        <v>9411</v>
      </c>
      <c r="G300" s="43"/>
      <c r="H300" s="43"/>
      <c r="I300" s="230"/>
      <c r="J300" s="43"/>
      <c r="K300" s="43"/>
      <c r="L300" s="47"/>
      <c r="M300" s="231"/>
      <c r="N300" s="232"/>
      <c r="O300" s="87"/>
      <c r="P300" s="87"/>
      <c r="Q300" s="87"/>
      <c r="R300" s="87"/>
      <c r="S300" s="87"/>
      <c r="T300" s="88"/>
      <c r="U300" s="41"/>
      <c r="V300" s="41"/>
      <c r="W300" s="41"/>
      <c r="X300" s="41"/>
      <c r="Y300" s="41"/>
      <c r="Z300" s="41"/>
      <c r="AA300" s="41"/>
      <c r="AB300" s="41"/>
      <c r="AC300" s="41"/>
      <c r="AD300" s="41"/>
      <c r="AE300" s="41"/>
      <c r="AT300" s="20" t="s">
        <v>202</v>
      </c>
      <c r="AU300" s="20" t="s">
        <v>78</v>
      </c>
    </row>
    <row r="301" s="13" customFormat="1">
      <c r="A301" s="13"/>
      <c r="B301" s="235"/>
      <c r="C301" s="236"/>
      <c r="D301" s="228" t="s">
        <v>206</v>
      </c>
      <c r="E301" s="237" t="s">
        <v>19</v>
      </c>
      <c r="F301" s="238" t="s">
        <v>279</v>
      </c>
      <c r="G301" s="236"/>
      <c r="H301" s="237" t="s">
        <v>19</v>
      </c>
      <c r="I301" s="239"/>
      <c r="J301" s="236"/>
      <c r="K301" s="236"/>
      <c r="L301" s="240"/>
      <c r="M301" s="241"/>
      <c r="N301" s="242"/>
      <c r="O301" s="242"/>
      <c r="P301" s="242"/>
      <c r="Q301" s="242"/>
      <c r="R301" s="242"/>
      <c r="S301" s="242"/>
      <c r="T301" s="243"/>
      <c r="U301" s="13"/>
      <c r="V301" s="13"/>
      <c r="W301" s="13"/>
      <c r="X301" s="13"/>
      <c r="Y301" s="13"/>
      <c r="Z301" s="13"/>
      <c r="AA301" s="13"/>
      <c r="AB301" s="13"/>
      <c r="AC301" s="13"/>
      <c r="AD301" s="13"/>
      <c r="AE301" s="13"/>
      <c r="AT301" s="244" t="s">
        <v>206</v>
      </c>
      <c r="AU301" s="244" t="s">
        <v>78</v>
      </c>
      <c r="AV301" s="13" t="s">
        <v>76</v>
      </c>
      <c r="AW301" s="13" t="s">
        <v>31</v>
      </c>
      <c r="AX301" s="13" t="s">
        <v>69</v>
      </c>
      <c r="AY301" s="244" t="s">
        <v>193</v>
      </c>
    </row>
    <row r="302" s="13" customFormat="1">
      <c r="A302" s="13"/>
      <c r="B302" s="235"/>
      <c r="C302" s="236"/>
      <c r="D302" s="228" t="s">
        <v>206</v>
      </c>
      <c r="E302" s="237" t="s">
        <v>19</v>
      </c>
      <c r="F302" s="238" t="s">
        <v>9306</v>
      </c>
      <c r="G302" s="236"/>
      <c r="H302" s="237" t="s">
        <v>19</v>
      </c>
      <c r="I302" s="239"/>
      <c r="J302" s="236"/>
      <c r="K302" s="236"/>
      <c r="L302" s="240"/>
      <c r="M302" s="241"/>
      <c r="N302" s="242"/>
      <c r="O302" s="242"/>
      <c r="P302" s="242"/>
      <c r="Q302" s="242"/>
      <c r="R302" s="242"/>
      <c r="S302" s="242"/>
      <c r="T302" s="243"/>
      <c r="U302" s="13"/>
      <c r="V302" s="13"/>
      <c r="W302" s="13"/>
      <c r="X302" s="13"/>
      <c r="Y302" s="13"/>
      <c r="Z302" s="13"/>
      <c r="AA302" s="13"/>
      <c r="AB302" s="13"/>
      <c r="AC302" s="13"/>
      <c r="AD302" s="13"/>
      <c r="AE302" s="13"/>
      <c r="AT302" s="244" t="s">
        <v>206</v>
      </c>
      <c r="AU302" s="244" t="s">
        <v>78</v>
      </c>
      <c r="AV302" s="13" t="s">
        <v>76</v>
      </c>
      <c r="AW302" s="13" t="s">
        <v>31</v>
      </c>
      <c r="AX302" s="13" t="s">
        <v>69</v>
      </c>
      <c r="AY302" s="244" t="s">
        <v>193</v>
      </c>
    </row>
    <row r="303" s="14" customFormat="1">
      <c r="A303" s="14"/>
      <c r="B303" s="245"/>
      <c r="C303" s="246"/>
      <c r="D303" s="228" t="s">
        <v>206</v>
      </c>
      <c r="E303" s="247" t="s">
        <v>19</v>
      </c>
      <c r="F303" s="248" t="s">
        <v>307</v>
      </c>
      <c r="G303" s="246"/>
      <c r="H303" s="249">
        <v>14</v>
      </c>
      <c r="I303" s="250"/>
      <c r="J303" s="246"/>
      <c r="K303" s="246"/>
      <c r="L303" s="251"/>
      <c r="M303" s="252"/>
      <c r="N303" s="253"/>
      <c r="O303" s="253"/>
      <c r="P303" s="253"/>
      <c r="Q303" s="253"/>
      <c r="R303" s="253"/>
      <c r="S303" s="253"/>
      <c r="T303" s="254"/>
      <c r="U303" s="14"/>
      <c r="V303" s="14"/>
      <c r="W303" s="14"/>
      <c r="X303" s="14"/>
      <c r="Y303" s="14"/>
      <c r="Z303" s="14"/>
      <c r="AA303" s="14"/>
      <c r="AB303" s="14"/>
      <c r="AC303" s="14"/>
      <c r="AD303" s="14"/>
      <c r="AE303" s="14"/>
      <c r="AT303" s="255" t="s">
        <v>206</v>
      </c>
      <c r="AU303" s="255" t="s">
        <v>78</v>
      </c>
      <c r="AV303" s="14" t="s">
        <v>78</v>
      </c>
      <c r="AW303" s="14" t="s">
        <v>31</v>
      </c>
      <c r="AX303" s="14" t="s">
        <v>76</v>
      </c>
      <c r="AY303" s="255" t="s">
        <v>193</v>
      </c>
    </row>
    <row r="304" s="14" customFormat="1">
      <c r="A304" s="14"/>
      <c r="B304" s="245"/>
      <c r="C304" s="246"/>
      <c r="D304" s="228" t="s">
        <v>206</v>
      </c>
      <c r="E304" s="246"/>
      <c r="F304" s="248" t="s">
        <v>2277</v>
      </c>
      <c r="G304" s="246"/>
      <c r="H304" s="249">
        <v>15.4</v>
      </c>
      <c r="I304" s="250"/>
      <c r="J304" s="246"/>
      <c r="K304" s="246"/>
      <c r="L304" s="251"/>
      <c r="M304" s="252"/>
      <c r="N304" s="253"/>
      <c r="O304" s="253"/>
      <c r="P304" s="253"/>
      <c r="Q304" s="253"/>
      <c r="R304" s="253"/>
      <c r="S304" s="253"/>
      <c r="T304" s="254"/>
      <c r="U304" s="14"/>
      <c r="V304" s="14"/>
      <c r="W304" s="14"/>
      <c r="X304" s="14"/>
      <c r="Y304" s="14"/>
      <c r="Z304" s="14"/>
      <c r="AA304" s="14"/>
      <c r="AB304" s="14"/>
      <c r="AC304" s="14"/>
      <c r="AD304" s="14"/>
      <c r="AE304" s="14"/>
      <c r="AT304" s="255" t="s">
        <v>206</v>
      </c>
      <c r="AU304" s="255" t="s">
        <v>78</v>
      </c>
      <c r="AV304" s="14" t="s">
        <v>78</v>
      </c>
      <c r="AW304" s="14" t="s">
        <v>4</v>
      </c>
      <c r="AX304" s="14" t="s">
        <v>76</v>
      </c>
      <c r="AY304" s="255" t="s">
        <v>193</v>
      </c>
    </row>
    <row r="305" s="2" customFormat="1" ht="16.5" customHeight="1">
      <c r="A305" s="41"/>
      <c r="B305" s="42"/>
      <c r="C305" s="215" t="s">
        <v>449</v>
      </c>
      <c r="D305" s="215" t="s">
        <v>195</v>
      </c>
      <c r="E305" s="216" t="s">
        <v>9413</v>
      </c>
      <c r="F305" s="217" t="s">
        <v>9414</v>
      </c>
      <c r="G305" s="218" t="s">
        <v>408</v>
      </c>
      <c r="H305" s="219">
        <v>9.5</v>
      </c>
      <c r="I305" s="220"/>
      <c r="J305" s="221">
        <f>ROUND(I305*H305,2)</f>
        <v>0</v>
      </c>
      <c r="K305" s="217" t="s">
        <v>19</v>
      </c>
      <c r="L305" s="47"/>
      <c r="M305" s="222" t="s">
        <v>19</v>
      </c>
      <c r="N305" s="223" t="s">
        <v>40</v>
      </c>
      <c r="O305" s="87"/>
      <c r="P305" s="224">
        <f>O305*H305</f>
        <v>0</v>
      </c>
      <c r="Q305" s="224">
        <v>0</v>
      </c>
      <c r="R305" s="224">
        <f>Q305*H305</f>
        <v>0</v>
      </c>
      <c r="S305" s="224">
        <v>0</v>
      </c>
      <c r="T305" s="225">
        <f>S305*H305</f>
        <v>0</v>
      </c>
      <c r="U305" s="41"/>
      <c r="V305" s="41"/>
      <c r="W305" s="41"/>
      <c r="X305" s="41"/>
      <c r="Y305" s="41"/>
      <c r="Z305" s="41"/>
      <c r="AA305" s="41"/>
      <c r="AB305" s="41"/>
      <c r="AC305" s="41"/>
      <c r="AD305" s="41"/>
      <c r="AE305" s="41"/>
      <c r="AR305" s="226" t="s">
        <v>200</v>
      </c>
      <c r="AT305" s="226" t="s">
        <v>195</v>
      </c>
      <c r="AU305" s="226" t="s">
        <v>78</v>
      </c>
      <c r="AY305" s="20" t="s">
        <v>193</v>
      </c>
      <c r="BE305" s="227">
        <f>IF(N305="základní",J305,0)</f>
        <v>0</v>
      </c>
      <c r="BF305" s="227">
        <f>IF(N305="snížená",J305,0)</f>
        <v>0</v>
      </c>
      <c r="BG305" s="227">
        <f>IF(N305="zákl. přenesená",J305,0)</f>
        <v>0</v>
      </c>
      <c r="BH305" s="227">
        <f>IF(N305="sníž. přenesená",J305,0)</f>
        <v>0</v>
      </c>
      <c r="BI305" s="227">
        <f>IF(N305="nulová",J305,0)</f>
        <v>0</v>
      </c>
      <c r="BJ305" s="20" t="s">
        <v>76</v>
      </c>
      <c r="BK305" s="227">
        <f>ROUND(I305*H305,2)</f>
        <v>0</v>
      </c>
      <c r="BL305" s="20" t="s">
        <v>200</v>
      </c>
      <c r="BM305" s="226" t="s">
        <v>9415</v>
      </c>
    </row>
    <row r="306" s="2" customFormat="1">
      <c r="A306" s="41"/>
      <c r="B306" s="42"/>
      <c r="C306" s="43"/>
      <c r="D306" s="228" t="s">
        <v>202</v>
      </c>
      <c r="E306" s="43"/>
      <c r="F306" s="229" t="s">
        <v>9416</v>
      </c>
      <c r="G306" s="43"/>
      <c r="H306" s="43"/>
      <c r="I306" s="230"/>
      <c r="J306" s="43"/>
      <c r="K306" s="43"/>
      <c r="L306" s="47"/>
      <c r="M306" s="231"/>
      <c r="N306" s="232"/>
      <c r="O306" s="87"/>
      <c r="P306" s="87"/>
      <c r="Q306" s="87"/>
      <c r="R306" s="87"/>
      <c r="S306" s="87"/>
      <c r="T306" s="88"/>
      <c r="U306" s="41"/>
      <c r="V306" s="41"/>
      <c r="W306" s="41"/>
      <c r="X306" s="41"/>
      <c r="Y306" s="41"/>
      <c r="Z306" s="41"/>
      <c r="AA306" s="41"/>
      <c r="AB306" s="41"/>
      <c r="AC306" s="41"/>
      <c r="AD306" s="41"/>
      <c r="AE306" s="41"/>
      <c r="AT306" s="20" t="s">
        <v>202</v>
      </c>
      <c r="AU306" s="20" t="s">
        <v>78</v>
      </c>
    </row>
    <row r="307" s="2" customFormat="1">
      <c r="A307" s="41"/>
      <c r="B307" s="42"/>
      <c r="C307" s="43"/>
      <c r="D307" s="228" t="s">
        <v>1221</v>
      </c>
      <c r="E307" s="43"/>
      <c r="F307" s="270" t="s">
        <v>9417</v>
      </c>
      <c r="G307" s="43"/>
      <c r="H307" s="43"/>
      <c r="I307" s="230"/>
      <c r="J307" s="43"/>
      <c r="K307" s="43"/>
      <c r="L307" s="47"/>
      <c r="M307" s="231"/>
      <c r="N307" s="232"/>
      <c r="O307" s="87"/>
      <c r="P307" s="87"/>
      <c r="Q307" s="87"/>
      <c r="R307" s="87"/>
      <c r="S307" s="87"/>
      <c r="T307" s="88"/>
      <c r="U307" s="41"/>
      <c r="V307" s="41"/>
      <c r="W307" s="41"/>
      <c r="X307" s="41"/>
      <c r="Y307" s="41"/>
      <c r="Z307" s="41"/>
      <c r="AA307" s="41"/>
      <c r="AB307" s="41"/>
      <c r="AC307" s="41"/>
      <c r="AD307" s="41"/>
      <c r="AE307" s="41"/>
      <c r="AT307" s="20" t="s">
        <v>1221</v>
      </c>
      <c r="AU307" s="20" t="s">
        <v>78</v>
      </c>
    </row>
    <row r="308" s="13" customFormat="1">
      <c r="A308" s="13"/>
      <c r="B308" s="235"/>
      <c r="C308" s="236"/>
      <c r="D308" s="228" t="s">
        <v>206</v>
      </c>
      <c r="E308" s="237" t="s">
        <v>19</v>
      </c>
      <c r="F308" s="238" t="s">
        <v>279</v>
      </c>
      <c r="G308" s="236"/>
      <c r="H308" s="237" t="s">
        <v>19</v>
      </c>
      <c r="I308" s="239"/>
      <c r="J308" s="236"/>
      <c r="K308" s="236"/>
      <c r="L308" s="240"/>
      <c r="M308" s="241"/>
      <c r="N308" s="242"/>
      <c r="O308" s="242"/>
      <c r="P308" s="242"/>
      <c r="Q308" s="242"/>
      <c r="R308" s="242"/>
      <c r="S308" s="242"/>
      <c r="T308" s="243"/>
      <c r="U308" s="13"/>
      <c r="V308" s="13"/>
      <c r="W308" s="13"/>
      <c r="X308" s="13"/>
      <c r="Y308" s="13"/>
      <c r="Z308" s="13"/>
      <c r="AA308" s="13"/>
      <c r="AB308" s="13"/>
      <c r="AC308" s="13"/>
      <c r="AD308" s="13"/>
      <c r="AE308" s="13"/>
      <c r="AT308" s="244" t="s">
        <v>206</v>
      </c>
      <c r="AU308" s="244" t="s">
        <v>78</v>
      </c>
      <c r="AV308" s="13" t="s">
        <v>76</v>
      </c>
      <c r="AW308" s="13" t="s">
        <v>31</v>
      </c>
      <c r="AX308" s="13" t="s">
        <v>69</v>
      </c>
      <c r="AY308" s="244" t="s">
        <v>193</v>
      </c>
    </row>
    <row r="309" s="14" customFormat="1">
      <c r="A309" s="14"/>
      <c r="B309" s="245"/>
      <c r="C309" s="246"/>
      <c r="D309" s="228" t="s">
        <v>206</v>
      </c>
      <c r="E309" s="247" t="s">
        <v>19</v>
      </c>
      <c r="F309" s="248" t="s">
        <v>9418</v>
      </c>
      <c r="G309" s="246"/>
      <c r="H309" s="249">
        <v>9.5</v>
      </c>
      <c r="I309" s="250"/>
      <c r="J309" s="246"/>
      <c r="K309" s="246"/>
      <c r="L309" s="251"/>
      <c r="M309" s="252"/>
      <c r="N309" s="253"/>
      <c r="O309" s="253"/>
      <c r="P309" s="253"/>
      <c r="Q309" s="253"/>
      <c r="R309" s="253"/>
      <c r="S309" s="253"/>
      <c r="T309" s="254"/>
      <c r="U309" s="14"/>
      <c r="V309" s="14"/>
      <c r="W309" s="14"/>
      <c r="X309" s="14"/>
      <c r="Y309" s="14"/>
      <c r="Z309" s="14"/>
      <c r="AA309" s="14"/>
      <c r="AB309" s="14"/>
      <c r="AC309" s="14"/>
      <c r="AD309" s="14"/>
      <c r="AE309" s="14"/>
      <c r="AT309" s="255" t="s">
        <v>206</v>
      </c>
      <c r="AU309" s="255" t="s">
        <v>78</v>
      </c>
      <c r="AV309" s="14" t="s">
        <v>78</v>
      </c>
      <c r="AW309" s="14" t="s">
        <v>31</v>
      </c>
      <c r="AX309" s="14" t="s">
        <v>76</v>
      </c>
      <c r="AY309" s="255" t="s">
        <v>193</v>
      </c>
    </row>
    <row r="310" s="2" customFormat="1" ht="16.5" customHeight="1">
      <c r="A310" s="41"/>
      <c r="B310" s="42"/>
      <c r="C310" s="215" t="s">
        <v>456</v>
      </c>
      <c r="D310" s="215" t="s">
        <v>195</v>
      </c>
      <c r="E310" s="216" t="s">
        <v>9419</v>
      </c>
      <c r="F310" s="217" t="s">
        <v>9420</v>
      </c>
      <c r="G310" s="218" t="s">
        <v>408</v>
      </c>
      <c r="H310" s="219">
        <v>28</v>
      </c>
      <c r="I310" s="220"/>
      <c r="J310" s="221">
        <f>ROUND(I310*H310,2)</f>
        <v>0</v>
      </c>
      <c r="K310" s="217" t="s">
        <v>19</v>
      </c>
      <c r="L310" s="47"/>
      <c r="M310" s="222" t="s">
        <v>19</v>
      </c>
      <c r="N310" s="223" t="s">
        <v>40</v>
      </c>
      <c r="O310" s="87"/>
      <c r="P310" s="224">
        <f>O310*H310</f>
        <v>0</v>
      </c>
      <c r="Q310" s="224">
        <v>0</v>
      </c>
      <c r="R310" s="224">
        <f>Q310*H310</f>
        <v>0</v>
      </c>
      <c r="S310" s="224">
        <v>0</v>
      </c>
      <c r="T310" s="225">
        <f>S310*H310</f>
        <v>0</v>
      </c>
      <c r="U310" s="41"/>
      <c r="V310" s="41"/>
      <c r="W310" s="41"/>
      <c r="X310" s="41"/>
      <c r="Y310" s="41"/>
      <c r="Z310" s="41"/>
      <c r="AA310" s="41"/>
      <c r="AB310" s="41"/>
      <c r="AC310" s="41"/>
      <c r="AD310" s="41"/>
      <c r="AE310" s="41"/>
      <c r="AR310" s="226" t="s">
        <v>200</v>
      </c>
      <c r="AT310" s="226" t="s">
        <v>195</v>
      </c>
      <c r="AU310" s="226" t="s">
        <v>78</v>
      </c>
      <c r="AY310" s="20" t="s">
        <v>193</v>
      </c>
      <c r="BE310" s="227">
        <f>IF(N310="základní",J310,0)</f>
        <v>0</v>
      </c>
      <c r="BF310" s="227">
        <f>IF(N310="snížená",J310,0)</f>
        <v>0</v>
      </c>
      <c r="BG310" s="227">
        <f>IF(N310="zákl. přenesená",J310,0)</f>
        <v>0</v>
      </c>
      <c r="BH310" s="227">
        <f>IF(N310="sníž. přenesená",J310,0)</f>
        <v>0</v>
      </c>
      <c r="BI310" s="227">
        <f>IF(N310="nulová",J310,0)</f>
        <v>0</v>
      </c>
      <c r="BJ310" s="20" t="s">
        <v>76</v>
      </c>
      <c r="BK310" s="227">
        <f>ROUND(I310*H310,2)</f>
        <v>0</v>
      </c>
      <c r="BL310" s="20" t="s">
        <v>200</v>
      </c>
      <c r="BM310" s="226" t="s">
        <v>9421</v>
      </c>
    </row>
    <row r="311" s="2" customFormat="1">
      <c r="A311" s="41"/>
      <c r="B311" s="42"/>
      <c r="C311" s="43"/>
      <c r="D311" s="228" t="s">
        <v>202</v>
      </c>
      <c r="E311" s="43"/>
      <c r="F311" s="229" t="s">
        <v>9422</v>
      </c>
      <c r="G311" s="43"/>
      <c r="H311" s="43"/>
      <c r="I311" s="230"/>
      <c r="J311" s="43"/>
      <c r="K311" s="43"/>
      <c r="L311" s="47"/>
      <c r="M311" s="231"/>
      <c r="N311" s="232"/>
      <c r="O311" s="87"/>
      <c r="P311" s="87"/>
      <c r="Q311" s="87"/>
      <c r="R311" s="87"/>
      <c r="S311" s="87"/>
      <c r="T311" s="88"/>
      <c r="U311" s="41"/>
      <c r="V311" s="41"/>
      <c r="W311" s="41"/>
      <c r="X311" s="41"/>
      <c r="Y311" s="41"/>
      <c r="Z311" s="41"/>
      <c r="AA311" s="41"/>
      <c r="AB311" s="41"/>
      <c r="AC311" s="41"/>
      <c r="AD311" s="41"/>
      <c r="AE311" s="41"/>
      <c r="AT311" s="20" t="s">
        <v>202</v>
      </c>
      <c r="AU311" s="20" t="s">
        <v>78</v>
      </c>
    </row>
    <row r="312" s="2" customFormat="1">
      <c r="A312" s="41"/>
      <c r="B312" s="42"/>
      <c r="C312" s="43"/>
      <c r="D312" s="228" t="s">
        <v>1221</v>
      </c>
      <c r="E312" s="43"/>
      <c r="F312" s="270" t="s">
        <v>9417</v>
      </c>
      <c r="G312" s="43"/>
      <c r="H312" s="43"/>
      <c r="I312" s="230"/>
      <c r="J312" s="43"/>
      <c r="K312" s="43"/>
      <c r="L312" s="47"/>
      <c r="M312" s="231"/>
      <c r="N312" s="232"/>
      <c r="O312" s="87"/>
      <c r="P312" s="87"/>
      <c r="Q312" s="87"/>
      <c r="R312" s="87"/>
      <c r="S312" s="87"/>
      <c r="T312" s="88"/>
      <c r="U312" s="41"/>
      <c r="V312" s="41"/>
      <c r="W312" s="41"/>
      <c r="X312" s="41"/>
      <c r="Y312" s="41"/>
      <c r="Z312" s="41"/>
      <c r="AA312" s="41"/>
      <c r="AB312" s="41"/>
      <c r="AC312" s="41"/>
      <c r="AD312" s="41"/>
      <c r="AE312" s="41"/>
      <c r="AT312" s="20" t="s">
        <v>1221</v>
      </c>
      <c r="AU312" s="20" t="s">
        <v>78</v>
      </c>
    </row>
    <row r="313" s="13" customFormat="1">
      <c r="A313" s="13"/>
      <c r="B313" s="235"/>
      <c r="C313" s="236"/>
      <c r="D313" s="228" t="s">
        <v>206</v>
      </c>
      <c r="E313" s="237" t="s">
        <v>19</v>
      </c>
      <c r="F313" s="238" t="s">
        <v>279</v>
      </c>
      <c r="G313" s="236"/>
      <c r="H313" s="237" t="s">
        <v>19</v>
      </c>
      <c r="I313" s="239"/>
      <c r="J313" s="236"/>
      <c r="K313" s="236"/>
      <c r="L313" s="240"/>
      <c r="M313" s="241"/>
      <c r="N313" s="242"/>
      <c r="O313" s="242"/>
      <c r="P313" s="242"/>
      <c r="Q313" s="242"/>
      <c r="R313" s="242"/>
      <c r="S313" s="242"/>
      <c r="T313" s="243"/>
      <c r="U313" s="13"/>
      <c r="V313" s="13"/>
      <c r="W313" s="13"/>
      <c r="X313" s="13"/>
      <c r="Y313" s="13"/>
      <c r="Z313" s="13"/>
      <c r="AA313" s="13"/>
      <c r="AB313" s="13"/>
      <c r="AC313" s="13"/>
      <c r="AD313" s="13"/>
      <c r="AE313" s="13"/>
      <c r="AT313" s="244" t="s">
        <v>206</v>
      </c>
      <c r="AU313" s="244" t="s">
        <v>78</v>
      </c>
      <c r="AV313" s="13" t="s">
        <v>76</v>
      </c>
      <c r="AW313" s="13" t="s">
        <v>31</v>
      </c>
      <c r="AX313" s="13" t="s">
        <v>69</v>
      </c>
      <c r="AY313" s="244" t="s">
        <v>193</v>
      </c>
    </row>
    <row r="314" s="14" customFormat="1">
      <c r="A314" s="14"/>
      <c r="B314" s="245"/>
      <c r="C314" s="246"/>
      <c r="D314" s="228" t="s">
        <v>206</v>
      </c>
      <c r="E314" s="247" t="s">
        <v>19</v>
      </c>
      <c r="F314" s="248" t="s">
        <v>413</v>
      </c>
      <c r="G314" s="246"/>
      <c r="H314" s="249">
        <v>28</v>
      </c>
      <c r="I314" s="250"/>
      <c r="J314" s="246"/>
      <c r="K314" s="246"/>
      <c r="L314" s="251"/>
      <c r="M314" s="252"/>
      <c r="N314" s="253"/>
      <c r="O314" s="253"/>
      <c r="P314" s="253"/>
      <c r="Q314" s="253"/>
      <c r="R314" s="253"/>
      <c r="S314" s="253"/>
      <c r="T314" s="254"/>
      <c r="U314" s="14"/>
      <c r="V314" s="14"/>
      <c r="W314" s="14"/>
      <c r="X314" s="14"/>
      <c r="Y314" s="14"/>
      <c r="Z314" s="14"/>
      <c r="AA314" s="14"/>
      <c r="AB314" s="14"/>
      <c r="AC314" s="14"/>
      <c r="AD314" s="14"/>
      <c r="AE314" s="14"/>
      <c r="AT314" s="255" t="s">
        <v>206</v>
      </c>
      <c r="AU314" s="255" t="s">
        <v>78</v>
      </c>
      <c r="AV314" s="14" t="s">
        <v>78</v>
      </c>
      <c r="AW314" s="14" t="s">
        <v>31</v>
      </c>
      <c r="AX314" s="14" t="s">
        <v>76</v>
      </c>
      <c r="AY314" s="255" t="s">
        <v>193</v>
      </c>
    </row>
    <row r="315" s="2" customFormat="1" ht="16.5" customHeight="1">
      <c r="A315" s="41"/>
      <c r="B315" s="42"/>
      <c r="C315" s="215" t="s">
        <v>467</v>
      </c>
      <c r="D315" s="215" t="s">
        <v>195</v>
      </c>
      <c r="E315" s="216" t="s">
        <v>9423</v>
      </c>
      <c r="F315" s="217" t="s">
        <v>9424</v>
      </c>
      <c r="G315" s="218" t="s">
        <v>408</v>
      </c>
      <c r="H315" s="219">
        <v>9.1999999999999993</v>
      </c>
      <c r="I315" s="220"/>
      <c r="J315" s="221">
        <f>ROUND(I315*H315,2)</f>
        <v>0</v>
      </c>
      <c r="K315" s="217" t="s">
        <v>19</v>
      </c>
      <c r="L315" s="47"/>
      <c r="M315" s="222" t="s">
        <v>19</v>
      </c>
      <c r="N315" s="223" t="s">
        <v>40</v>
      </c>
      <c r="O315" s="87"/>
      <c r="P315" s="224">
        <f>O315*H315</f>
        <v>0</v>
      </c>
      <c r="Q315" s="224">
        <v>0</v>
      </c>
      <c r="R315" s="224">
        <f>Q315*H315</f>
        <v>0</v>
      </c>
      <c r="S315" s="224">
        <v>0</v>
      </c>
      <c r="T315" s="225">
        <f>S315*H315</f>
        <v>0</v>
      </c>
      <c r="U315" s="41"/>
      <c r="V315" s="41"/>
      <c r="W315" s="41"/>
      <c r="X315" s="41"/>
      <c r="Y315" s="41"/>
      <c r="Z315" s="41"/>
      <c r="AA315" s="41"/>
      <c r="AB315" s="41"/>
      <c r="AC315" s="41"/>
      <c r="AD315" s="41"/>
      <c r="AE315" s="41"/>
      <c r="AR315" s="226" t="s">
        <v>200</v>
      </c>
      <c r="AT315" s="226" t="s">
        <v>195</v>
      </c>
      <c r="AU315" s="226" t="s">
        <v>78</v>
      </c>
      <c r="AY315" s="20" t="s">
        <v>193</v>
      </c>
      <c r="BE315" s="227">
        <f>IF(N315="základní",J315,0)</f>
        <v>0</v>
      </c>
      <c r="BF315" s="227">
        <f>IF(N315="snížená",J315,0)</f>
        <v>0</v>
      </c>
      <c r="BG315" s="227">
        <f>IF(N315="zákl. přenesená",J315,0)</f>
        <v>0</v>
      </c>
      <c r="BH315" s="227">
        <f>IF(N315="sníž. přenesená",J315,0)</f>
        <v>0</v>
      </c>
      <c r="BI315" s="227">
        <f>IF(N315="nulová",J315,0)</f>
        <v>0</v>
      </c>
      <c r="BJ315" s="20" t="s">
        <v>76</v>
      </c>
      <c r="BK315" s="227">
        <f>ROUND(I315*H315,2)</f>
        <v>0</v>
      </c>
      <c r="BL315" s="20" t="s">
        <v>200</v>
      </c>
      <c r="BM315" s="226" t="s">
        <v>9425</v>
      </c>
    </row>
    <row r="316" s="2" customFormat="1">
      <c r="A316" s="41"/>
      <c r="B316" s="42"/>
      <c r="C316" s="43"/>
      <c r="D316" s="228" t="s">
        <v>202</v>
      </c>
      <c r="E316" s="43"/>
      <c r="F316" s="229" t="s">
        <v>9426</v>
      </c>
      <c r="G316" s="43"/>
      <c r="H316" s="43"/>
      <c r="I316" s="230"/>
      <c r="J316" s="43"/>
      <c r="K316" s="43"/>
      <c r="L316" s="47"/>
      <c r="M316" s="231"/>
      <c r="N316" s="232"/>
      <c r="O316" s="87"/>
      <c r="P316" s="87"/>
      <c r="Q316" s="87"/>
      <c r="R316" s="87"/>
      <c r="S316" s="87"/>
      <c r="T316" s="88"/>
      <c r="U316" s="41"/>
      <c r="V316" s="41"/>
      <c r="W316" s="41"/>
      <c r="X316" s="41"/>
      <c r="Y316" s="41"/>
      <c r="Z316" s="41"/>
      <c r="AA316" s="41"/>
      <c r="AB316" s="41"/>
      <c r="AC316" s="41"/>
      <c r="AD316" s="41"/>
      <c r="AE316" s="41"/>
      <c r="AT316" s="20" t="s">
        <v>202</v>
      </c>
      <c r="AU316" s="20" t="s">
        <v>78</v>
      </c>
    </row>
    <row r="317" s="2" customFormat="1">
      <c r="A317" s="41"/>
      <c r="B317" s="42"/>
      <c r="C317" s="43"/>
      <c r="D317" s="228" t="s">
        <v>1221</v>
      </c>
      <c r="E317" s="43"/>
      <c r="F317" s="270" t="s">
        <v>9417</v>
      </c>
      <c r="G317" s="43"/>
      <c r="H317" s="43"/>
      <c r="I317" s="230"/>
      <c r="J317" s="43"/>
      <c r="K317" s="43"/>
      <c r="L317" s="47"/>
      <c r="M317" s="231"/>
      <c r="N317" s="232"/>
      <c r="O317" s="87"/>
      <c r="P317" s="87"/>
      <c r="Q317" s="87"/>
      <c r="R317" s="87"/>
      <c r="S317" s="87"/>
      <c r="T317" s="88"/>
      <c r="U317" s="41"/>
      <c r="V317" s="41"/>
      <c r="W317" s="41"/>
      <c r="X317" s="41"/>
      <c r="Y317" s="41"/>
      <c r="Z317" s="41"/>
      <c r="AA317" s="41"/>
      <c r="AB317" s="41"/>
      <c r="AC317" s="41"/>
      <c r="AD317" s="41"/>
      <c r="AE317" s="41"/>
      <c r="AT317" s="20" t="s">
        <v>1221</v>
      </c>
      <c r="AU317" s="20" t="s">
        <v>78</v>
      </c>
    </row>
    <row r="318" s="13" customFormat="1">
      <c r="A318" s="13"/>
      <c r="B318" s="235"/>
      <c r="C318" s="236"/>
      <c r="D318" s="228" t="s">
        <v>206</v>
      </c>
      <c r="E318" s="237" t="s">
        <v>19</v>
      </c>
      <c r="F318" s="238" t="s">
        <v>279</v>
      </c>
      <c r="G318" s="236"/>
      <c r="H318" s="237" t="s">
        <v>19</v>
      </c>
      <c r="I318" s="239"/>
      <c r="J318" s="236"/>
      <c r="K318" s="236"/>
      <c r="L318" s="240"/>
      <c r="M318" s="241"/>
      <c r="N318" s="242"/>
      <c r="O318" s="242"/>
      <c r="P318" s="242"/>
      <c r="Q318" s="242"/>
      <c r="R318" s="242"/>
      <c r="S318" s="242"/>
      <c r="T318" s="243"/>
      <c r="U318" s="13"/>
      <c r="V318" s="13"/>
      <c r="W318" s="13"/>
      <c r="X318" s="13"/>
      <c r="Y318" s="13"/>
      <c r="Z318" s="13"/>
      <c r="AA318" s="13"/>
      <c r="AB318" s="13"/>
      <c r="AC318" s="13"/>
      <c r="AD318" s="13"/>
      <c r="AE318" s="13"/>
      <c r="AT318" s="244" t="s">
        <v>206</v>
      </c>
      <c r="AU318" s="244" t="s">
        <v>78</v>
      </c>
      <c r="AV318" s="13" t="s">
        <v>76</v>
      </c>
      <c r="AW318" s="13" t="s">
        <v>31</v>
      </c>
      <c r="AX318" s="13" t="s">
        <v>69</v>
      </c>
      <c r="AY318" s="244" t="s">
        <v>193</v>
      </c>
    </row>
    <row r="319" s="14" customFormat="1">
      <c r="A319" s="14"/>
      <c r="B319" s="245"/>
      <c r="C319" s="246"/>
      <c r="D319" s="228" t="s">
        <v>206</v>
      </c>
      <c r="E319" s="247" t="s">
        <v>19</v>
      </c>
      <c r="F319" s="248" t="s">
        <v>9427</v>
      </c>
      <c r="G319" s="246"/>
      <c r="H319" s="249">
        <v>9.1999999999999993</v>
      </c>
      <c r="I319" s="250"/>
      <c r="J319" s="246"/>
      <c r="K319" s="246"/>
      <c r="L319" s="251"/>
      <c r="M319" s="252"/>
      <c r="N319" s="253"/>
      <c r="O319" s="253"/>
      <c r="P319" s="253"/>
      <c r="Q319" s="253"/>
      <c r="R319" s="253"/>
      <c r="S319" s="253"/>
      <c r="T319" s="254"/>
      <c r="U319" s="14"/>
      <c r="V319" s="14"/>
      <c r="W319" s="14"/>
      <c r="X319" s="14"/>
      <c r="Y319" s="14"/>
      <c r="Z319" s="14"/>
      <c r="AA319" s="14"/>
      <c r="AB319" s="14"/>
      <c r="AC319" s="14"/>
      <c r="AD319" s="14"/>
      <c r="AE319" s="14"/>
      <c r="AT319" s="255" t="s">
        <v>206</v>
      </c>
      <c r="AU319" s="255" t="s">
        <v>78</v>
      </c>
      <c r="AV319" s="14" t="s">
        <v>78</v>
      </c>
      <c r="AW319" s="14" t="s">
        <v>31</v>
      </c>
      <c r="AX319" s="14" t="s">
        <v>76</v>
      </c>
      <c r="AY319" s="255" t="s">
        <v>193</v>
      </c>
    </row>
    <row r="320" s="12" customFormat="1" ht="22.8" customHeight="1">
      <c r="A320" s="12"/>
      <c r="B320" s="199"/>
      <c r="C320" s="200"/>
      <c r="D320" s="201" t="s">
        <v>68</v>
      </c>
      <c r="E320" s="213" t="s">
        <v>237</v>
      </c>
      <c r="F320" s="213" t="s">
        <v>1868</v>
      </c>
      <c r="G320" s="200"/>
      <c r="H320" s="200"/>
      <c r="I320" s="203"/>
      <c r="J320" s="214">
        <f>BK320</f>
        <v>0</v>
      </c>
      <c r="K320" s="200"/>
      <c r="L320" s="205"/>
      <c r="M320" s="206"/>
      <c r="N320" s="207"/>
      <c r="O320" s="207"/>
      <c r="P320" s="208">
        <f>SUM(P321:P330)</f>
        <v>0</v>
      </c>
      <c r="Q320" s="207"/>
      <c r="R320" s="208">
        <f>SUM(R321:R330)</f>
        <v>3.8580000000000001</v>
      </c>
      <c r="S320" s="207"/>
      <c r="T320" s="209">
        <f>SUM(T321:T330)</f>
        <v>0</v>
      </c>
      <c r="U320" s="12"/>
      <c r="V320" s="12"/>
      <c r="W320" s="12"/>
      <c r="X320" s="12"/>
      <c r="Y320" s="12"/>
      <c r="Z320" s="12"/>
      <c r="AA320" s="12"/>
      <c r="AB320" s="12"/>
      <c r="AC320" s="12"/>
      <c r="AD320" s="12"/>
      <c r="AE320" s="12"/>
      <c r="AR320" s="210" t="s">
        <v>76</v>
      </c>
      <c r="AT320" s="211" t="s">
        <v>68</v>
      </c>
      <c r="AU320" s="211" t="s">
        <v>76</v>
      </c>
      <c r="AY320" s="210" t="s">
        <v>193</v>
      </c>
      <c r="BK320" s="212">
        <f>SUM(BK321:BK330)</f>
        <v>0</v>
      </c>
    </row>
    <row r="321" s="2" customFormat="1" ht="16.5" customHeight="1">
      <c r="A321" s="41"/>
      <c r="B321" s="42"/>
      <c r="C321" s="215" t="s">
        <v>475</v>
      </c>
      <c r="D321" s="215" t="s">
        <v>195</v>
      </c>
      <c r="E321" s="216" t="s">
        <v>9428</v>
      </c>
      <c r="F321" s="217" t="s">
        <v>9429</v>
      </c>
      <c r="G321" s="218" t="s">
        <v>258</v>
      </c>
      <c r="H321" s="219">
        <v>6</v>
      </c>
      <c r="I321" s="220"/>
      <c r="J321" s="221">
        <f>ROUND(I321*H321,2)</f>
        <v>0</v>
      </c>
      <c r="K321" s="217" t="s">
        <v>199</v>
      </c>
      <c r="L321" s="47"/>
      <c r="M321" s="222" t="s">
        <v>19</v>
      </c>
      <c r="N321" s="223" t="s">
        <v>40</v>
      </c>
      <c r="O321" s="87"/>
      <c r="P321" s="224">
        <f>O321*H321</f>
        <v>0</v>
      </c>
      <c r="Q321" s="224">
        <v>0.3674</v>
      </c>
      <c r="R321" s="224">
        <f>Q321*H321</f>
        <v>2.2044000000000001</v>
      </c>
      <c r="S321" s="224">
        <v>0</v>
      </c>
      <c r="T321" s="225">
        <f>S321*H321</f>
        <v>0</v>
      </c>
      <c r="U321" s="41"/>
      <c r="V321" s="41"/>
      <c r="W321" s="41"/>
      <c r="X321" s="41"/>
      <c r="Y321" s="41"/>
      <c r="Z321" s="41"/>
      <c r="AA321" s="41"/>
      <c r="AB321" s="41"/>
      <c r="AC321" s="41"/>
      <c r="AD321" s="41"/>
      <c r="AE321" s="41"/>
      <c r="AR321" s="226" t="s">
        <v>200</v>
      </c>
      <c r="AT321" s="226" t="s">
        <v>195</v>
      </c>
      <c r="AU321" s="226" t="s">
        <v>78</v>
      </c>
      <c r="AY321" s="20" t="s">
        <v>193</v>
      </c>
      <c r="BE321" s="227">
        <f>IF(N321="základní",J321,0)</f>
        <v>0</v>
      </c>
      <c r="BF321" s="227">
        <f>IF(N321="snížená",J321,0)</f>
        <v>0</v>
      </c>
      <c r="BG321" s="227">
        <f>IF(N321="zákl. přenesená",J321,0)</f>
        <v>0</v>
      </c>
      <c r="BH321" s="227">
        <f>IF(N321="sníž. přenesená",J321,0)</f>
        <v>0</v>
      </c>
      <c r="BI321" s="227">
        <f>IF(N321="nulová",J321,0)</f>
        <v>0</v>
      </c>
      <c r="BJ321" s="20" t="s">
        <v>76</v>
      </c>
      <c r="BK321" s="227">
        <f>ROUND(I321*H321,2)</f>
        <v>0</v>
      </c>
      <c r="BL321" s="20" t="s">
        <v>200</v>
      </c>
      <c r="BM321" s="226" t="s">
        <v>9430</v>
      </c>
    </row>
    <row r="322" s="2" customFormat="1">
      <c r="A322" s="41"/>
      <c r="B322" s="42"/>
      <c r="C322" s="43"/>
      <c r="D322" s="228" t="s">
        <v>202</v>
      </c>
      <c r="E322" s="43"/>
      <c r="F322" s="229" t="s">
        <v>9431</v>
      </c>
      <c r="G322" s="43"/>
      <c r="H322" s="43"/>
      <c r="I322" s="230"/>
      <c r="J322" s="43"/>
      <c r="K322" s="43"/>
      <c r="L322" s="47"/>
      <c r="M322" s="231"/>
      <c r="N322" s="232"/>
      <c r="O322" s="87"/>
      <c r="P322" s="87"/>
      <c r="Q322" s="87"/>
      <c r="R322" s="87"/>
      <c r="S322" s="87"/>
      <c r="T322" s="88"/>
      <c r="U322" s="41"/>
      <c r="V322" s="41"/>
      <c r="W322" s="41"/>
      <c r="X322" s="41"/>
      <c r="Y322" s="41"/>
      <c r="Z322" s="41"/>
      <c r="AA322" s="41"/>
      <c r="AB322" s="41"/>
      <c r="AC322" s="41"/>
      <c r="AD322" s="41"/>
      <c r="AE322" s="41"/>
      <c r="AT322" s="20" t="s">
        <v>202</v>
      </c>
      <c r="AU322" s="20" t="s">
        <v>78</v>
      </c>
    </row>
    <row r="323" s="2" customFormat="1">
      <c r="A323" s="41"/>
      <c r="B323" s="42"/>
      <c r="C323" s="43"/>
      <c r="D323" s="233" t="s">
        <v>204</v>
      </c>
      <c r="E323" s="43"/>
      <c r="F323" s="234" t="s">
        <v>9432</v>
      </c>
      <c r="G323" s="43"/>
      <c r="H323" s="43"/>
      <c r="I323" s="230"/>
      <c r="J323" s="43"/>
      <c r="K323" s="43"/>
      <c r="L323" s="47"/>
      <c r="M323" s="231"/>
      <c r="N323" s="232"/>
      <c r="O323" s="87"/>
      <c r="P323" s="87"/>
      <c r="Q323" s="87"/>
      <c r="R323" s="87"/>
      <c r="S323" s="87"/>
      <c r="T323" s="88"/>
      <c r="U323" s="41"/>
      <c r="V323" s="41"/>
      <c r="W323" s="41"/>
      <c r="X323" s="41"/>
      <c r="Y323" s="41"/>
      <c r="Z323" s="41"/>
      <c r="AA323" s="41"/>
      <c r="AB323" s="41"/>
      <c r="AC323" s="41"/>
      <c r="AD323" s="41"/>
      <c r="AE323" s="41"/>
      <c r="AT323" s="20" t="s">
        <v>204</v>
      </c>
      <c r="AU323" s="20" t="s">
        <v>78</v>
      </c>
    </row>
    <row r="324" s="13" customFormat="1">
      <c r="A324" s="13"/>
      <c r="B324" s="235"/>
      <c r="C324" s="236"/>
      <c r="D324" s="228" t="s">
        <v>206</v>
      </c>
      <c r="E324" s="237" t="s">
        <v>19</v>
      </c>
      <c r="F324" s="238" t="s">
        <v>279</v>
      </c>
      <c r="G324" s="236"/>
      <c r="H324" s="237" t="s">
        <v>19</v>
      </c>
      <c r="I324" s="239"/>
      <c r="J324" s="236"/>
      <c r="K324" s="236"/>
      <c r="L324" s="240"/>
      <c r="M324" s="241"/>
      <c r="N324" s="242"/>
      <c r="O324" s="242"/>
      <c r="P324" s="242"/>
      <c r="Q324" s="242"/>
      <c r="R324" s="242"/>
      <c r="S324" s="242"/>
      <c r="T324" s="243"/>
      <c r="U324" s="13"/>
      <c r="V324" s="13"/>
      <c r="W324" s="13"/>
      <c r="X324" s="13"/>
      <c r="Y324" s="13"/>
      <c r="Z324" s="13"/>
      <c r="AA324" s="13"/>
      <c r="AB324" s="13"/>
      <c r="AC324" s="13"/>
      <c r="AD324" s="13"/>
      <c r="AE324" s="13"/>
      <c r="AT324" s="244" t="s">
        <v>206</v>
      </c>
      <c r="AU324" s="244" t="s">
        <v>78</v>
      </c>
      <c r="AV324" s="13" t="s">
        <v>76</v>
      </c>
      <c r="AW324" s="13" t="s">
        <v>31</v>
      </c>
      <c r="AX324" s="13" t="s">
        <v>69</v>
      </c>
      <c r="AY324" s="244" t="s">
        <v>193</v>
      </c>
    </row>
    <row r="325" s="14" customFormat="1">
      <c r="A325" s="14"/>
      <c r="B325" s="245"/>
      <c r="C325" s="246"/>
      <c r="D325" s="228" t="s">
        <v>206</v>
      </c>
      <c r="E325" s="247" t="s">
        <v>19</v>
      </c>
      <c r="F325" s="248" t="s">
        <v>237</v>
      </c>
      <c r="G325" s="246"/>
      <c r="H325" s="249">
        <v>6</v>
      </c>
      <c r="I325" s="250"/>
      <c r="J325" s="246"/>
      <c r="K325" s="246"/>
      <c r="L325" s="251"/>
      <c r="M325" s="252"/>
      <c r="N325" s="253"/>
      <c r="O325" s="253"/>
      <c r="P325" s="253"/>
      <c r="Q325" s="253"/>
      <c r="R325" s="253"/>
      <c r="S325" s="253"/>
      <c r="T325" s="254"/>
      <c r="U325" s="14"/>
      <c r="V325" s="14"/>
      <c r="W325" s="14"/>
      <c r="X325" s="14"/>
      <c r="Y325" s="14"/>
      <c r="Z325" s="14"/>
      <c r="AA325" s="14"/>
      <c r="AB325" s="14"/>
      <c r="AC325" s="14"/>
      <c r="AD325" s="14"/>
      <c r="AE325" s="14"/>
      <c r="AT325" s="255" t="s">
        <v>206</v>
      </c>
      <c r="AU325" s="255" t="s">
        <v>78</v>
      </c>
      <c r="AV325" s="14" t="s">
        <v>78</v>
      </c>
      <c r="AW325" s="14" t="s">
        <v>31</v>
      </c>
      <c r="AX325" s="14" t="s">
        <v>76</v>
      </c>
      <c r="AY325" s="255" t="s">
        <v>193</v>
      </c>
    </row>
    <row r="326" s="2" customFormat="1" ht="16.5" customHeight="1">
      <c r="A326" s="41"/>
      <c r="B326" s="42"/>
      <c r="C326" s="215" t="s">
        <v>482</v>
      </c>
      <c r="D326" s="215" t="s">
        <v>195</v>
      </c>
      <c r="E326" s="216" t="s">
        <v>9433</v>
      </c>
      <c r="F326" s="217" t="s">
        <v>9434</v>
      </c>
      <c r="G326" s="218" t="s">
        <v>258</v>
      </c>
      <c r="H326" s="219">
        <v>6</v>
      </c>
      <c r="I326" s="220"/>
      <c r="J326" s="221">
        <f>ROUND(I326*H326,2)</f>
        <v>0</v>
      </c>
      <c r="K326" s="217" t="s">
        <v>199</v>
      </c>
      <c r="L326" s="47"/>
      <c r="M326" s="222" t="s">
        <v>19</v>
      </c>
      <c r="N326" s="223" t="s">
        <v>40</v>
      </c>
      <c r="O326" s="87"/>
      <c r="P326" s="224">
        <f>O326*H326</f>
        <v>0</v>
      </c>
      <c r="Q326" s="224">
        <v>0.27560000000000001</v>
      </c>
      <c r="R326" s="224">
        <f>Q326*H326</f>
        <v>1.6536</v>
      </c>
      <c r="S326" s="224">
        <v>0</v>
      </c>
      <c r="T326" s="225">
        <f>S326*H326</f>
        <v>0</v>
      </c>
      <c r="U326" s="41"/>
      <c r="V326" s="41"/>
      <c r="W326" s="41"/>
      <c r="X326" s="41"/>
      <c r="Y326" s="41"/>
      <c r="Z326" s="41"/>
      <c r="AA326" s="41"/>
      <c r="AB326" s="41"/>
      <c r="AC326" s="41"/>
      <c r="AD326" s="41"/>
      <c r="AE326" s="41"/>
      <c r="AR326" s="226" t="s">
        <v>200</v>
      </c>
      <c r="AT326" s="226" t="s">
        <v>195</v>
      </c>
      <c r="AU326" s="226" t="s">
        <v>78</v>
      </c>
      <c r="AY326" s="20" t="s">
        <v>193</v>
      </c>
      <c r="BE326" s="227">
        <f>IF(N326="základní",J326,0)</f>
        <v>0</v>
      </c>
      <c r="BF326" s="227">
        <f>IF(N326="snížená",J326,0)</f>
        <v>0</v>
      </c>
      <c r="BG326" s="227">
        <f>IF(N326="zákl. přenesená",J326,0)</f>
        <v>0</v>
      </c>
      <c r="BH326" s="227">
        <f>IF(N326="sníž. přenesená",J326,0)</f>
        <v>0</v>
      </c>
      <c r="BI326" s="227">
        <f>IF(N326="nulová",J326,0)</f>
        <v>0</v>
      </c>
      <c r="BJ326" s="20" t="s">
        <v>76</v>
      </c>
      <c r="BK326" s="227">
        <f>ROUND(I326*H326,2)</f>
        <v>0</v>
      </c>
      <c r="BL326" s="20" t="s">
        <v>200</v>
      </c>
      <c r="BM326" s="226" t="s">
        <v>9435</v>
      </c>
    </row>
    <row r="327" s="2" customFormat="1">
      <c r="A327" s="41"/>
      <c r="B327" s="42"/>
      <c r="C327" s="43"/>
      <c r="D327" s="228" t="s">
        <v>202</v>
      </c>
      <c r="E327" s="43"/>
      <c r="F327" s="229" t="s">
        <v>9436</v>
      </c>
      <c r="G327" s="43"/>
      <c r="H327" s="43"/>
      <c r="I327" s="230"/>
      <c r="J327" s="43"/>
      <c r="K327" s="43"/>
      <c r="L327" s="47"/>
      <c r="M327" s="231"/>
      <c r="N327" s="232"/>
      <c r="O327" s="87"/>
      <c r="P327" s="87"/>
      <c r="Q327" s="87"/>
      <c r="R327" s="87"/>
      <c r="S327" s="87"/>
      <c r="T327" s="88"/>
      <c r="U327" s="41"/>
      <c r="V327" s="41"/>
      <c r="W327" s="41"/>
      <c r="X327" s="41"/>
      <c r="Y327" s="41"/>
      <c r="Z327" s="41"/>
      <c r="AA327" s="41"/>
      <c r="AB327" s="41"/>
      <c r="AC327" s="41"/>
      <c r="AD327" s="41"/>
      <c r="AE327" s="41"/>
      <c r="AT327" s="20" t="s">
        <v>202</v>
      </c>
      <c r="AU327" s="20" t="s">
        <v>78</v>
      </c>
    </row>
    <row r="328" s="2" customFormat="1">
      <c r="A328" s="41"/>
      <c r="B328" s="42"/>
      <c r="C328" s="43"/>
      <c r="D328" s="233" t="s">
        <v>204</v>
      </c>
      <c r="E328" s="43"/>
      <c r="F328" s="234" t="s">
        <v>9437</v>
      </c>
      <c r="G328" s="43"/>
      <c r="H328" s="43"/>
      <c r="I328" s="230"/>
      <c r="J328" s="43"/>
      <c r="K328" s="43"/>
      <c r="L328" s="47"/>
      <c r="M328" s="231"/>
      <c r="N328" s="232"/>
      <c r="O328" s="87"/>
      <c r="P328" s="87"/>
      <c r="Q328" s="87"/>
      <c r="R328" s="87"/>
      <c r="S328" s="87"/>
      <c r="T328" s="88"/>
      <c r="U328" s="41"/>
      <c r="V328" s="41"/>
      <c r="W328" s="41"/>
      <c r="X328" s="41"/>
      <c r="Y328" s="41"/>
      <c r="Z328" s="41"/>
      <c r="AA328" s="41"/>
      <c r="AB328" s="41"/>
      <c r="AC328" s="41"/>
      <c r="AD328" s="41"/>
      <c r="AE328" s="41"/>
      <c r="AT328" s="20" t="s">
        <v>204</v>
      </c>
      <c r="AU328" s="20" t="s">
        <v>78</v>
      </c>
    </row>
    <row r="329" s="13" customFormat="1">
      <c r="A329" s="13"/>
      <c r="B329" s="235"/>
      <c r="C329" s="236"/>
      <c r="D329" s="228" t="s">
        <v>206</v>
      </c>
      <c r="E329" s="237" t="s">
        <v>19</v>
      </c>
      <c r="F329" s="238" t="s">
        <v>279</v>
      </c>
      <c r="G329" s="236"/>
      <c r="H329" s="237" t="s">
        <v>19</v>
      </c>
      <c r="I329" s="239"/>
      <c r="J329" s="236"/>
      <c r="K329" s="236"/>
      <c r="L329" s="240"/>
      <c r="M329" s="241"/>
      <c r="N329" s="242"/>
      <c r="O329" s="242"/>
      <c r="P329" s="242"/>
      <c r="Q329" s="242"/>
      <c r="R329" s="242"/>
      <c r="S329" s="242"/>
      <c r="T329" s="243"/>
      <c r="U329" s="13"/>
      <c r="V329" s="13"/>
      <c r="W329" s="13"/>
      <c r="X329" s="13"/>
      <c r="Y329" s="13"/>
      <c r="Z329" s="13"/>
      <c r="AA329" s="13"/>
      <c r="AB329" s="13"/>
      <c r="AC329" s="13"/>
      <c r="AD329" s="13"/>
      <c r="AE329" s="13"/>
      <c r="AT329" s="244" t="s">
        <v>206</v>
      </c>
      <c r="AU329" s="244" t="s">
        <v>78</v>
      </c>
      <c r="AV329" s="13" t="s">
        <v>76</v>
      </c>
      <c r="AW329" s="13" t="s">
        <v>31</v>
      </c>
      <c r="AX329" s="13" t="s">
        <v>69</v>
      </c>
      <c r="AY329" s="244" t="s">
        <v>193</v>
      </c>
    </row>
    <row r="330" s="14" customFormat="1">
      <c r="A330" s="14"/>
      <c r="B330" s="245"/>
      <c r="C330" s="246"/>
      <c r="D330" s="228" t="s">
        <v>206</v>
      </c>
      <c r="E330" s="247" t="s">
        <v>19</v>
      </c>
      <c r="F330" s="248" t="s">
        <v>237</v>
      </c>
      <c r="G330" s="246"/>
      <c r="H330" s="249">
        <v>6</v>
      </c>
      <c r="I330" s="250"/>
      <c r="J330" s="246"/>
      <c r="K330" s="246"/>
      <c r="L330" s="251"/>
      <c r="M330" s="252"/>
      <c r="N330" s="253"/>
      <c r="O330" s="253"/>
      <c r="P330" s="253"/>
      <c r="Q330" s="253"/>
      <c r="R330" s="253"/>
      <c r="S330" s="253"/>
      <c r="T330" s="254"/>
      <c r="U330" s="14"/>
      <c r="V330" s="14"/>
      <c r="W330" s="14"/>
      <c r="X330" s="14"/>
      <c r="Y330" s="14"/>
      <c r="Z330" s="14"/>
      <c r="AA330" s="14"/>
      <c r="AB330" s="14"/>
      <c r="AC330" s="14"/>
      <c r="AD330" s="14"/>
      <c r="AE330" s="14"/>
      <c r="AT330" s="255" t="s">
        <v>206</v>
      </c>
      <c r="AU330" s="255" t="s">
        <v>78</v>
      </c>
      <c r="AV330" s="14" t="s">
        <v>78</v>
      </c>
      <c r="AW330" s="14" t="s">
        <v>31</v>
      </c>
      <c r="AX330" s="14" t="s">
        <v>76</v>
      </c>
      <c r="AY330" s="255" t="s">
        <v>193</v>
      </c>
    </row>
    <row r="331" s="12" customFormat="1" ht="22.8" customHeight="1">
      <c r="A331" s="12"/>
      <c r="B331" s="199"/>
      <c r="C331" s="200"/>
      <c r="D331" s="201" t="s">
        <v>68</v>
      </c>
      <c r="E331" s="213" t="s">
        <v>272</v>
      </c>
      <c r="F331" s="213" t="s">
        <v>273</v>
      </c>
      <c r="G331" s="200"/>
      <c r="H331" s="200"/>
      <c r="I331" s="203"/>
      <c r="J331" s="214">
        <f>BK331</f>
        <v>0</v>
      </c>
      <c r="K331" s="200"/>
      <c r="L331" s="205"/>
      <c r="M331" s="206"/>
      <c r="N331" s="207"/>
      <c r="O331" s="207"/>
      <c r="P331" s="208">
        <f>SUM(P332:P374)</f>
        <v>0</v>
      </c>
      <c r="Q331" s="207"/>
      <c r="R331" s="208">
        <f>SUM(R332:R374)</f>
        <v>24.675680240000002</v>
      </c>
      <c r="S331" s="207"/>
      <c r="T331" s="209">
        <f>SUM(T332:T374)</f>
        <v>0</v>
      </c>
      <c r="U331" s="12"/>
      <c r="V331" s="12"/>
      <c r="W331" s="12"/>
      <c r="X331" s="12"/>
      <c r="Y331" s="12"/>
      <c r="Z331" s="12"/>
      <c r="AA331" s="12"/>
      <c r="AB331" s="12"/>
      <c r="AC331" s="12"/>
      <c r="AD331" s="12"/>
      <c r="AE331" s="12"/>
      <c r="AR331" s="210" t="s">
        <v>76</v>
      </c>
      <c r="AT331" s="211" t="s">
        <v>68</v>
      </c>
      <c r="AU331" s="211" t="s">
        <v>76</v>
      </c>
      <c r="AY331" s="210" t="s">
        <v>193</v>
      </c>
      <c r="BK331" s="212">
        <f>SUM(BK332:BK374)</f>
        <v>0</v>
      </c>
    </row>
    <row r="332" s="2" customFormat="1" ht="16.5" customHeight="1">
      <c r="A332" s="41"/>
      <c r="B332" s="42"/>
      <c r="C332" s="215" t="s">
        <v>488</v>
      </c>
      <c r="D332" s="215" t="s">
        <v>195</v>
      </c>
      <c r="E332" s="216" t="s">
        <v>9438</v>
      </c>
      <c r="F332" s="217" t="s">
        <v>9439</v>
      </c>
      <c r="G332" s="218" t="s">
        <v>408</v>
      </c>
      <c r="H332" s="219">
        <v>49.5</v>
      </c>
      <c r="I332" s="220"/>
      <c r="J332" s="221">
        <f>ROUND(I332*H332,2)</f>
        <v>0</v>
      </c>
      <c r="K332" s="217" t="s">
        <v>199</v>
      </c>
      <c r="L332" s="47"/>
      <c r="M332" s="222" t="s">
        <v>19</v>
      </c>
      <c r="N332" s="223" t="s">
        <v>40</v>
      </c>
      <c r="O332" s="87"/>
      <c r="P332" s="224">
        <f>O332*H332</f>
        <v>0</v>
      </c>
      <c r="Q332" s="224">
        <v>0.16850351999999999</v>
      </c>
      <c r="R332" s="224">
        <f>Q332*H332</f>
        <v>8.3409242399999997</v>
      </c>
      <c r="S332" s="224">
        <v>0</v>
      </c>
      <c r="T332" s="225">
        <f>S332*H332</f>
        <v>0</v>
      </c>
      <c r="U332" s="41"/>
      <c r="V332" s="41"/>
      <c r="W332" s="41"/>
      <c r="X332" s="41"/>
      <c r="Y332" s="41"/>
      <c r="Z332" s="41"/>
      <c r="AA332" s="41"/>
      <c r="AB332" s="41"/>
      <c r="AC332" s="41"/>
      <c r="AD332" s="41"/>
      <c r="AE332" s="41"/>
      <c r="AR332" s="226" t="s">
        <v>200</v>
      </c>
      <c r="AT332" s="226" t="s">
        <v>195</v>
      </c>
      <c r="AU332" s="226" t="s">
        <v>78</v>
      </c>
      <c r="AY332" s="20" t="s">
        <v>193</v>
      </c>
      <c r="BE332" s="227">
        <f>IF(N332="základní",J332,0)</f>
        <v>0</v>
      </c>
      <c r="BF332" s="227">
        <f>IF(N332="snížená",J332,0)</f>
        <v>0</v>
      </c>
      <c r="BG332" s="227">
        <f>IF(N332="zákl. přenesená",J332,0)</f>
        <v>0</v>
      </c>
      <c r="BH332" s="227">
        <f>IF(N332="sníž. přenesená",J332,0)</f>
        <v>0</v>
      </c>
      <c r="BI332" s="227">
        <f>IF(N332="nulová",J332,0)</f>
        <v>0</v>
      </c>
      <c r="BJ332" s="20" t="s">
        <v>76</v>
      </c>
      <c r="BK332" s="227">
        <f>ROUND(I332*H332,2)</f>
        <v>0</v>
      </c>
      <c r="BL332" s="20" t="s">
        <v>200</v>
      </c>
      <c r="BM332" s="226" t="s">
        <v>9440</v>
      </c>
    </row>
    <row r="333" s="2" customFormat="1">
      <c r="A333" s="41"/>
      <c r="B333" s="42"/>
      <c r="C333" s="43"/>
      <c r="D333" s="228" t="s">
        <v>202</v>
      </c>
      <c r="E333" s="43"/>
      <c r="F333" s="229" t="s">
        <v>9441</v>
      </c>
      <c r="G333" s="43"/>
      <c r="H333" s="43"/>
      <c r="I333" s="230"/>
      <c r="J333" s="43"/>
      <c r="K333" s="43"/>
      <c r="L333" s="47"/>
      <c r="M333" s="231"/>
      <c r="N333" s="232"/>
      <c r="O333" s="87"/>
      <c r="P333" s="87"/>
      <c r="Q333" s="87"/>
      <c r="R333" s="87"/>
      <c r="S333" s="87"/>
      <c r="T333" s="88"/>
      <c r="U333" s="41"/>
      <c r="V333" s="41"/>
      <c r="W333" s="41"/>
      <c r="X333" s="41"/>
      <c r="Y333" s="41"/>
      <c r="Z333" s="41"/>
      <c r="AA333" s="41"/>
      <c r="AB333" s="41"/>
      <c r="AC333" s="41"/>
      <c r="AD333" s="41"/>
      <c r="AE333" s="41"/>
      <c r="AT333" s="20" t="s">
        <v>202</v>
      </c>
      <c r="AU333" s="20" t="s">
        <v>78</v>
      </c>
    </row>
    <row r="334" s="2" customFormat="1">
      <c r="A334" s="41"/>
      <c r="B334" s="42"/>
      <c r="C334" s="43"/>
      <c r="D334" s="233" t="s">
        <v>204</v>
      </c>
      <c r="E334" s="43"/>
      <c r="F334" s="234" t="s">
        <v>9442</v>
      </c>
      <c r="G334" s="43"/>
      <c r="H334" s="43"/>
      <c r="I334" s="230"/>
      <c r="J334" s="43"/>
      <c r="K334" s="43"/>
      <c r="L334" s="47"/>
      <c r="M334" s="231"/>
      <c r="N334" s="232"/>
      <c r="O334" s="87"/>
      <c r="P334" s="87"/>
      <c r="Q334" s="87"/>
      <c r="R334" s="87"/>
      <c r="S334" s="87"/>
      <c r="T334" s="88"/>
      <c r="U334" s="41"/>
      <c r="V334" s="41"/>
      <c r="W334" s="41"/>
      <c r="X334" s="41"/>
      <c r="Y334" s="41"/>
      <c r="Z334" s="41"/>
      <c r="AA334" s="41"/>
      <c r="AB334" s="41"/>
      <c r="AC334" s="41"/>
      <c r="AD334" s="41"/>
      <c r="AE334" s="41"/>
      <c r="AT334" s="20" t="s">
        <v>204</v>
      </c>
      <c r="AU334" s="20" t="s">
        <v>78</v>
      </c>
    </row>
    <row r="335" s="13" customFormat="1">
      <c r="A335" s="13"/>
      <c r="B335" s="235"/>
      <c r="C335" s="236"/>
      <c r="D335" s="228" t="s">
        <v>206</v>
      </c>
      <c r="E335" s="237" t="s">
        <v>19</v>
      </c>
      <c r="F335" s="238" t="s">
        <v>279</v>
      </c>
      <c r="G335" s="236"/>
      <c r="H335" s="237" t="s">
        <v>19</v>
      </c>
      <c r="I335" s="239"/>
      <c r="J335" s="236"/>
      <c r="K335" s="236"/>
      <c r="L335" s="240"/>
      <c r="M335" s="241"/>
      <c r="N335" s="242"/>
      <c r="O335" s="242"/>
      <c r="P335" s="242"/>
      <c r="Q335" s="242"/>
      <c r="R335" s="242"/>
      <c r="S335" s="242"/>
      <c r="T335" s="243"/>
      <c r="U335" s="13"/>
      <c r="V335" s="13"/>
      <c r="W335" s="13"/>
      <c r="X335" s="13"/>
      <c r="Y335" s="13"/>
      <c r="Z335" s="13"/>
      <c r="AA335" s="13"/>
      <c r="AB335" s="13"/>
      <c r="AC335" s="13"/>
      <c r="AD335" s="13"/>
      <c r="AE335" s="13"/>
      <c r="AT335" s="244" t="s">
        <v>206</v>
      </c>
      <c r="AU335" s="244" t="s">
        <v>78</v>
      </c>
      <c r="AV335" s="13" t="s">
        <v>76</v>
      </c>
      <c r="AW335" s="13" t="s">
        <v>31</v>
      </c>
      <c r="AX335" s="13" t="s">
        <v>69</v>
      </c>
      <c r="AY335" s="244" t="s">
        <v>193</v>
      </c>
    </row>
    <row r="336" s="14" customFormat="1">
      <c r="A336" s="14"/>
      <c r="B336" s="245"/>
      <c r="C336" s="246"/>
      <c r="D336" s="228" t="s">
        <v>206</v>
      </c>
      <c r="E336" s="247" t="s">
        <v>19</v>
      </c>
      <c r="F336" s="248" t="s">
        <v>9443</v>
      </c>
      <c r="G336" s="246"/>
      <c r="H336" s="249">
        <v>39.5</v>
      </c>
      <c r="I336" s="250"/>
      <c r="J336" s="246"/>
      <c r="K336" s="246"/>
      <c r="L336" s="251"/>
      <c r="M336" s="252"/>
      <c r="N336" s="253"/>
      <c r="O336" s="253"/>
      <c r="P336" s="253"/>
      <c r="Q336" s="253"/>
      <c r="R336" s="253"/>
      <c r="S336" s="253"/>
      <c r="T336" s="254"/>
      <c r="U336" s="14"/>
      <c r="V336" s="14"/>
      <c r="W336" s="14"/>
      <c r="X336" s="14"/>
      <c r="Y336" s="14"/>
      <c r="Z336" s="14"/>
      <c r="AA336" s="14"/>
      <c r="AB336" s="14"/>
      <c r="AC336" s="14"/>
      <c r="AD336" s="14"/>
      <c r="AE336" s="14"/>
      <c r="AT336" s="255" t="s">
        <v>206</v>
      </c>
      <c r="AU336" s="255" t="s">
        <v>78</v>
      </c>
      <c r="AV336" s="14" t="s">
        <v>78</v>
      </c>
      <c r="AW336" s="14" t="s">
        <v>31</v>
      </c>
      <c r="AX336" s="14" t="s">
        <v>69</v>
      </c>
      <c r="AY336" s="255" t="s">
        <v>193</v>
      </c>
    </row>
    <row r="337" s="14" customFormat="1">
      <c r="A337" s="14"/>
      <c r="B337" s="245"/>
      <c r="C337" s="246"/>
      <c r="D337" s="228" t="s">
        <v>206</v>
      </c>
      <c r="E337" s="247" t="s">
        <v>19</v>
      </c>
      <c r="F337" s="248" t="s">
        <v>9444</v>
      </c>
      <c r="G337" s="246"/>
      <c r="H337" s="249">
        <v>1</v>
      </c>
      <c r="I337" s="250"/>
      <c r="J337" s="246"/>
      <c r="K337" s="246"/>
      <c r="L337" s="251"/>
      <c r="M337" s="252"/>
      <c r="N337" s="253"/>
      <c r="O337" s="253"/>
      <c r="P337" s="253"/>
      <c r="Q337" s="253"/>
      <c r="R337" s="253"/>
      <c r="S337" s="253"/>
      <c r="T337" s="254"/>
      <c r="U337" s="14"/>
      <c r="V337" s="14"/>
      <c r="W337" s="14"/>
      <c r="X337" s="14"/>
      <c r="Y337" s="14"/>
      <c r="Z337" s="14"/>
      <c r="AA337" s="14"/>
      <c r="AB337" s="14"/>
      <c r="AC337" s="14"/>
      <c r="AD337" s="14"/>
      <c r="AE337" s="14"/>
      <c r="AT337" s="255" t="s">
        <v>206</v>
      </c>
      <c r="AU337" s="255" t="s">
        <v>78</v>
      </c>
      <c r="AV337" s="14" t="s">
        <v>78</v>
      </c>
      <c r="AW337" s="14" t="s">
        <v>31</v>
      </c>
      <c r="AX337" s="14" t="s">
        <v>69</v>
      </c>
      <c r="AY337" s="255" t="s">
        <v>193</v>
      </c>
    </row>
    <row r="338" s="14" customFormat="1">
      <c r="A338" s="14"/>
      <c r="B338" s="245"/>
      <c r="C338" s="246"/>
      <c r="D338" s="228" t="s">
        <v>206</v>
      </c>
      <c r="E338" s="247" t="s">
        <v>19</v>
      </c>
      <c r="F338" s="248" t="s">
        <v>9445</v>
      </c>
      <c r="G338" s="246"/>
      <c r="H338" s="249">
        <v>9</v>
      </c>
      <c r="I338" s="250"/>
      <c r="J338" s="246"/>
      <c r="K338" s="246"/>
      <c r="L338" s="251"/>
      <c r="M338" s="252"/>
      <c r="N338" s="253"/>
      <c r="O338" s="253"/>
      <c r="P338" s="253"/>
      <c r="Q338" s="253"/>
      <c r="R338" s="253"/>
      <c r="S338" s="253"/>
      <c r="T338" s="254"/>
      <c r="U338" s="14"/>
      <c r="V338" s="14"/>
      <c r="W338" s="14"/>
      <c r="X338" s="14"/>
      <c r="Y338" s="14"/>
      <c r="Z338" s="14"/>
      <c r="AA338" s="14"/>
      <c r="AB338" s="14"/>
      <c r="AC338" s="14"/>
      <c r="AD338" s="14"/>
      <c r="AE338" s="14"/>
      <c r="AT338" s="255" t="s">
        <v>206</v>
      </c>
      <c r="AU338" s="255" t="s">
        <v>78</v>
      </c>
      <c r="AV338" s="14" t="s">
        <v>78</v>
      </c>
      <c r="AW338" s="14" t="s">
        <v>31</v>
      </c>
      <c r="AX338" s="14" t="s">
        <v>69</v>
      </c>
      <c r="AY338" s="255" t="s">
        <v>193</v>
      </c>
    </row>
    <row r="339" s="15" customFormat="1">
      <c r="A339" s="15"/>
      <c r="B339" s="256"/>
      <c r="C339" s="257"/>
      <c r="D339" s="228" t="s">
        <v>206</v>
      </c>
      <c r="E339" s="258" t="s">
        <v>19</v>
      </c>
      <c r="F339" s="259" t="s">
        <v>218</v>
      </c>
      <c r="G339" s="257"/>
      <c r="H339" s="260">
        <v>49.5</v>
      </c>
      <c r="I339" s="261"/>
      <c r="J339" s="257"/>
      <c r="K339" s="257"/>
      <c r="L339" s="262"/>
      <c r="M339" s="263"/>
      <c r="N339" s="264"/>
      <c r="O339" s="264"/>
      <c r="P339" s="264"/>
      <c r="Q339" s="264"/>
      <c r="R339" s="264"/>
      <c r="S339" s="264"/>
      <c r="T339" s="265"/>
      <c r="U339" s="15"/>
      <c r="V339" s="15"/>
      <c r="W339" s="15"/>
      <c r="X339" s="15"/>
      <c r="Y339" s="15"/>
      <c r="Z339" s="15"/>
      <c r="AA339" s="15"/>
      <c r="AB339" s="15"/>
      <c r="AC339" s="15"/>
      <c r="AD339" s="15"/>
      <c r="AE339" s="15"/>
      <c r="AT339" s="266" t="s">
        <v>206</v>
      </c>
      <c r="AU339" s="266" t="s">
        <v>78</v>
      </c>
      <c r="AV339" s="15" t="s">
        <v>200</v>
      </c>
      <c r="AW339" s="15" t="s">
        <v>31</v>
      </c>
      <c r="AX339" s="15" t="s">
        <v>76</v>
      </c>
      <c r="AY339" s="266" t="s">
        <v>193</v>
      </c>
    </row>
    <row r="340" s="2" customFormat="1" ht="16.5" customHeight="1">
      <c r="A340" s="41"/>
      <c r="B340" s="42"/>
      <c r="C340" s="274" t="s">
        <v>494</v>
      </c>
      <c r="D340" s="274" t="s">
        <v>1765</v>
      </c>
      <c r="E340" s="275" t="s">
        <v>9446</v>
      </c>
      <c r="F340" s="276" t="s">
        <v>9447</v>
      </c>
      <c r="G340" s="277" t="s">
        <v>408</v>
      </c>
      <c r="H340" s="278">
        <v>40.685000000000002</v>
      </c>
      <c r="I340" s="279"/>
      <c r="J340" s="280">
        <f>ROUND(I340*H340,2)</f>
        <v>0</v>
      </c>
      <c r="K340" s="276" t="s">
        <v>199</v>
      </c>
      <c r="L340" s="281"/>
      <c r="M340" s="282" t="s">
        <v>19</v>
      </c>
      <c r="N340" s="283" t="s">
        <v>40</v>
      </c>
      <c r="O340" s="87"/>
      <c r="P340" s="224">
        <f>O340*H340</f>
        <v>0</v>
      </c>
      <c r="Q340" s="224">
        <v>0.080000000000000002</v>
      </c>
      <c r="R340" s="224">
        <f>Q340*H340</f>
        <v>3.2548000000000004</v>
      </c>
      <c r="S340" s="224">
        <v>0</v>
      </c>
      <c r="T340" s="225">
        <f>S340*H340</f>
        <v>0</v>
      </c>
      <c r="U340" s="41"/>
      <c r="V340" s="41"/>
      <c r="W340" s="41"/>
      <c r="X340" s="41"/>
      <c r="Y340" s="41"/>
      <c r="Z340" s="41"/>
      <c r="AA340" s="41"/>
      <c r="AB340" s="41"/>
      <c r="AC340" s="41"/>
      <c r="AD340" s="41"/>
      <c r="AE340" s="41"/>
      <c r="AR340" s="226" t="s">
        <v>265</v>
      </c>
      <c r="AT340" s="226" t="s">
        <v>1765</v>
      </c>
      <c r="AU340" s="226" t="s">
        <v>78</v>
      </c>
      <c r="AY340" s="20" t="s">
        <v>193</v>
      </c>
      <c r="BE340" s="227">
        <f>IF(N340="základní",J340,0)</f>
        <v>0</v>
      </c>
      <c r="BF340" s="227">
        <f>IF(N340="snížená",J340,0)</f>
        <v>0</v>
      </c>
      <c r="BG340" s="227">
        <f>IF(N340="zákl. přenesená",J340,0)</f>
        <v>0</v>
      </c>
      <c r="BH340" s="227">
        <f>IF(N340="sníž. přenesená",J340,0)</f>
        <v>0</v>
      </c>
      <c r="BI340" s="227">
        <f>IF(N340="nulová",J340,0)</f>
        <v>0</v>
      </c>
      <c r="BJ340" s="20" t="s">
        <v>76</v>
      </c>
      <c r="BK340" s="227">
        <f>ROUND(I340*H340,2)</f>
        <v>0</v>
      </c>
      <c r="BL340" s="20" t="s">
        <v>200</v>
      </c>
      <c r="BM340" s="226" t="s">
        <v>9448</v>
      </c>
    </row>
    <row r="341" s="2" customFormat="1">
      <c r="A341" s="41"/>
      <c r="B341" s="42"/>
      <c r="C341" s="43"/>
      <c r="D341" s="228" t="s">
        <v>202</v>
      </c>
      <c r="E341" s="43"/>
      <c r="F341" s="229" t="s">
        <v>9447</v>
      </c>
      <c r="G341" s="43"/>
      <c r="H341" s="43"/>
      <c r="I341" s="230"/>
      <c r="J341" s="43"/>
      <c r="K341" s="43"/>
      <c r="L341" s="47"/>
      <c r="M341" s="231"/>
      <c r="N341" s="232"/>
      <c r="O341" s="87"/>
      <c r="P341" s="87"/>
      <c r="Q341" s="87"/>
      <c r="R341" s="87"/>
      <c r="S341" s="87"/>
      <c r="T341" s="88"/>
      <c r="U341" s="41"/>
      <c r="V341" s="41"/>
      <c r="W341" s="41"/>
      <c r="X341" s="41"/>
      <c r="Y341" s="41"/>
      <c r="Z341" s="41"/>
      <c r="AA341" s="41"/>
      <c r="AB341" s="41"/>
      <c r="AC341" s="41"/>
      <c r="AD341" s="41"/>
      <c r="AE341" s="41"/>
      <c r="AT341" s="20" t="s">
        <v>202</v>
      </c>
      <c r="AU341" s="20" t="s">
        <v>78</v>
      </c>
    </row>
    <row r="342" s="13" customFormat="1">
      <c r="A342" s="13"/>
      <c r="B342" s="235"/>
      <c r="C342" s="236"/>
      <c r="D342" s="228" t="s">
        <v>206</v>
      </c>
      <c r="E342" s="237" t="s">
        <v>19</v>
      </c>
      <c r="F342" s="238" t="s">
        <v>279</v>
      </c>
      <c r="G342" s="236"/>
      <c r="H342" s="237" t="s">
        <v>19</v>
      </c>
      <c r="I342" s="239"/>
      <c r="J342" s="236"/>
      <c r="K342" s="236"/>
      <c r="L342" s="240"/>
      <c r="M342" s="241"/>
      <c r="N342" s="242"/>
      <c r="O342" s="242"/>
      <c r="P342" s="242"/>
      <c r="Q342" s="242"/>
      <c r="R342" s="242"/>
      <c r="S342" s="242"/>
      <c r="T342" s="243"/>
      <c r="U342" s="13"/>
      <c r="V342" s="13"/>
      <c r="W342" s="13"/>
      <c r="X342" s="13"/>
      <c r="Y342" s="13"/>
      <c r="Z342" s="13"/>
      <c r="AA342" s="13"/>
      <c r="AB342" s="13"/>
      <c r="AC342" s="13"/>
      <c r="AD342" s="13"/>
      <c r="AE342" s="13"/>
      <c r="AT342" s="244" t="s">
        <v>206</v>
      </c>
      <c r="AU342" s="244" t="s">
        <v>78</v>
      </c>
      <c r="AV342" s="13" t="s">
        <v>76</v>
      </c>
      <c r="AW342" s="13" t="s">
        <v>31</v>
      </c>
      <c r="AX342" s="13" t="s">
        <v>69</v>
      </c>
      <c r="AY342" s="244" t="s">
        <v>193</v>
      </c>
    </row>
    <row r="343" s="14" customFormat="1">
      <c r="A343" s="14"/>
      <c r="B343" s="245"/>
      <c r="C343" s="246"/>
      <c r="D343" s="228" t="s">
        <v>206</v>
      </c>
      <c r="E343" s="247" t="s">
        <v>19</v>
      </c>
      <c r="F343" s="248" t="s">
        <v>9443</v>
      </c>
      <c r="G343" s="246"/>
      <c r="H343" s="249">
        <v>39.5</v>
      </c>
      <c r="I343" s="250"/>
      <c r="J343" s="246"/>
      <c r="K343" s="246"/>
      <c r="L343" s="251"/>
      <c r="M343" s="252"/>
      <c r="N343" s="253"/>
      <c r="O343" s="253"/>
      <c r="P343" s="253"/>
      <c r="Q343" s="253"/>
      <c r="R343" s="253"/>
      <c r="S343" s="253"/>
      <c r="T343" s="254"/>
      <c r="U343" s="14"/>
      <c r="V343" s="14"/>
      <c r="W343" s="14"/>
      <c r="X343" s="14"/>
      <c r="Y343" s="14"/>
      <c r="Z343" s="14"/>
      <c r="AA343" s="14"/>
      <c r="AB343" s="14"/>
      <c r="AC343" s="14"/>
      <c r="AD343" s="14"/>
      <c r="AE343" s="14"/>
      <c r="AT343" s="255" t="s">
        <v>206</v>
      </c>
      <c r="AU343" s="255" t="s">
        <v>78</v>
      </c>
      <c r="AV343" s="14" t="s">
        <v>78</v>
      </c>
      <c r="AW343" s="14" t="s">
        <v>31</v>
      </c>
      <c r="AX343" s="14" t="s">
        <v>76</v>
      </c>
      <c r="AY343" s="255" t="s">
        <v>193</v>
      </c>
    </row>
    <row r="344" s="14" customFormat="1">
      <c r="A344" s="14"/>
      <c r="B344" s="245"/>
      <c r="C344" s="246"/>
      <c r="D344" s="228" t="s">
        <v>206</v>
      </c>
      <c r="E344" s="246"/>
      <c r="F344" s="248" t="s">
        <v>9449</v>
      </c>
      <c r="G344" s="246"/>
      <c r="H344" s="249">
        <v>40.685000000000002</v>
      </c>
      <c r="I344" s="250"/>
      <c r="J344" s="246"/>
      <c r="K344" s="246"/>
      <c r="L344" s="251"/>
      <c r="M344" s="252"/>
      <c r="N344" s="253"/>
      <c r="O344" s="253"/>
      <c r="P344" s="253"/>
      <c r="Q344" s="253"/>
      <c r="R344" s="253"/>
      <c r="S344" s="253"/>
      <c r="T344" s="254"/>
      <c r="U344" s="14"/>
      <c r="V344" s="14"/>
      <c r="W344" s="14"/>
      <c r="X344" s="14"/>
      <c r="Y344" s="14"/>
      <c r="Z344" s="14"/>
      <c r="AA344" s="14"/>
      <c r="AB344" s="14"/>
      <c r="AC344" s="14"/>
      <c r="AD344" s="14"/>
      <c r="AE344" s="14"/>
      <c r="AT344" s="255" t="s">
        <v>206</v>
      </c>
      <c r="AU344" s="255" t="s">
        <v>78</v>
      </c>
      <c r="AV344" s="14" t="s">
        <v>78</v>
      </c>
      <c r="AW344" s="14" t="s">
        <v>4</v>
      </c>
      <c r="AX344" s="14" t="s">
        <v>76</v>
      </c>
      <c r="AY344" s="255" t="s">
        <v>193</v>
      </c>
    </row>
    <row r="345" s="2" customFormat="1" ht="16.5" customHeight="1">
      <c r="A345" s="41"/>
      <c r="B345" s="42"/>
      <c r="C345" s="274" t="s">
        <v>501</v>
      </c>
      <c r="D345" s="274" t="s">
        <v>1765</v>
      </c>
      <c r="E345" s="275" t="s">
        <v>9450</v>
      </c>
      <c r="F345" s="276" t="s">
        <v>9451</v>
      </c>
      <c r="G345" s="277" t="s">
        <v>408</v>
      </c>
      <c r="H345" s="278">
        <v>1</v>
      </c>
      <c r="I345" s="279"/>
      <c r="J345" s="280">
        <f>ROUND(I345*H345,2)</f>
        <v>0</v>
      </c>
      <c r="K345" s="276" t="s">
        <v>199</v>
      </c>
      <c r="L345" s="281"/>
      <c r="M345" s="282" t="s">
        <v>19</v>
      </c>
      <c r="N345" s="283" t="s">
        <v>40</v>
      </c>
      <c r="O345" s="87"/>
      <c r="P345" s="224">
        <f>O345*H345</f>
        <v>0</v>
      </c>
      <c r="Q345" s="224">
        <v>0.065670000000000006</v>
      </c>
      <c r="R345" s="224">
        <f>Q345*H345</f>
        <v>0.065670000000000006</v>
      </c>
      <c r="S345" s="224">
        <v>0</v>
      </c>
      <c r="T345" s="225">
        <f>S345*H345</f>
        <v>0</v>
      </c>
      <c r="U345" s="41"/>
      <c r="V345" s="41"/>
      <c r="W345" s="41"/>
      <c r="X345" s="41"/>
      <c r="Y345" s="41"/>
      <c r="Z345" s="41"/>
      <c r="AA345" s="41"/>
      <c r="AB345" s="41"/>
      <c r="AC345" s="41"/>
      <c r="AD345" s="41"/>
      <c r="AE345" s="41"/>
      <c r="AR345" s="226" t="s">
        <v>265</v>
      </c>
      <c r="AT345" s="226" t="s">
        <v>1765</v>
      </c>
      <c r="AU345" s="226" t="s">
        <v>78</v>
      </c>
      <c r="AY345" s="20" t="s">
        <v>193</v>
      </c>
      <c r="BE345" s="227">
        <f>IF(N345="základní",J345,0)</f>
        <v>0</v>
      </c>
      <c r="BF345" s="227">
        <f>IF(N345="snížená",J345,0)</f>
        <v>0</v>
      </c>
      <c r="BG345" s="227">
        <f>IF(N345="zákl. přenesená",J345,0)</f>
        <v>0</v>
      </c>
      <c r="BH345" s="227">
        <f>IF(N345="sníž. přenesená",J345,0)</f>
        <v>0</v>
      </c>
      <c r="BI345" s="227">
        <f>IF(N345="nulová",J345,0)</f>
        <v>0</v>
      </c>
      <c r="BJ345" s="20" t="s">
        <v>76</v>
      </c>
      <c r="BK345" s="227">
        <f>ROUND(I345*H345,2)</f>
        <v>0</v>
      </c>
      <c r="BL345" s="20" t="s">
        <v>200</v>
      </c>
      <c r="BM345" s="226" t="s">
        <v>9452</v>
      </c>
    </row>
    <row r="346" s="2" customFormat="1">
      <c r="A346" s="41"/>
      <c r="B346" s="42"/>
      <c r="C346" s="43"/>
      <c r="D346" s="228" t="s">
        <v>202</v>
      </c>
      <c r="E346" s="43"/>
      <c r="F346" s="229" t="s">
        <v>9451</v>
      </c>
      <c r="G346" s="43"/>
      <c r="H346" s="43"/>
      <c r="I346" s="230"/>
      <c r="J346" s="43"/>
      <c r="K346" s="43"/>
      <c r="L346" s="47"/>
      <c r="M346" s="231"/>
      <c r="N346" s="232"/>
      <c r="O346" s="87"/>
      <c r="P346" s="87"/>
      <c r="Q346" s="87"/>
      <c r="R346" s="87"/>
      <c r="S346" s="87"/>
      <c r="T346" s="88"/>
      <c r="U346" s="41"/>
      <c r="V346" s="41"/>
      <c r="W346" s="41"/>
      <c r="X346" s="41"/>
      <c r="Y346" s="41"/>
      <c r="Z346" s="41"/>
      <c r="AA346" s="41"/>
      <c r="AB346" s="41"/>
      <c r="AC346" s="41"/>
      <c r="AD346" s="41"/>
      <c r="AE346" s="41"/>
      <c r="AT346" s="20" t="s">
        <v>202</v>
      </c>
      <c r="AU346" s="20" t="s">
        <v>78</v>
      </c>
    </row>
    <row r="347" s="13" customFormat="1">
      <c r="A347" s="13"/>
      <c r="B347" s="235"/>
      <c r="C347" s="236"/>
      <c r="D347" s="228" t="s">
        <v>206</v>
      </c>
      <c r="E347" s="237" t="s">
        <v>19</v>
      </c>
      <c r="F347" s="238" t="s">
        <v>279</v>
      </c>
      <c r="G347" s="236"/>
      <c r="H347" s="237" t="s">
        <v>19</v>
      </c>
      <c r="I347" s="239"/>
      <c r="J347" s="236"/>
      <c r="K347" s="236"/>
      <c r="L347" s="240"/>
      <c r="M347" s="241"/>
      <c r="N347" s="242"/>
      <c r="O347" s="242"/>
      <c r="P347" s="242"/>
      <c r="Q347" s="242"/>
      <c r="R347" s="242"/>
      <c r="S347" s="242"/>
      <c r="T347" s="243"/>
      <c r="U347" s="13"/>
      <c r="V347" s="13"/>
      <c r="W347" s="13"/>
      <c r="X347" s="13"/>
      <c r="Y347" s="13"/>
      <c r="Z347" s="13"/>
      <c r="AA347" s="13"/>
      <c r="AB347" s="13"/>
      <c r="AC347" s="13"/>
      <c r="AD347" s="13"/>
      <c r="AE347" s="13"/>
      <c r="AT347" s="244" t="s">
        <v>206</v>
      </c>
      <c r="AU347" s="244" t="s">
        <v>78</v>
      </c>
      <c r="AV347" s="13" t="s">
        <v>76</v>
      </c>
      <c r="AW347" s="13" t="s">
        <v>31</v>
      </c>
      <c r="AX347" s="13" t="s">
        <v>69</v>
      </c>
      <c r="AY347" s="244" t="s">
        <v>193</v>
      </c>
    </row>
    <row r="348" s="14" customFormat="1">
      <c r="A348" s="14"/>
      <c r="B348" s="245"/>
      <c r="C348" s="246"/>
      <c r="D348" s="228" t="s">
        <v>206</v>
      </c>
      <c r="E348" s="247" t="s">
        <v>19</v>
      </c>
      <c r="F348" s="248" t="s">
        <v>9444</v>
      </c>
      <c r="G348" s="246"/>
      <c r="H348" s="249">
        <v>1</v>
      </c>
      <c r="I348" s="250"/>
      <c r="J348" s="246"/>
      <c r="K348" s="246"/>
      <c r="L348" s="251"/>
      <c r="M348" s="252"/>
      <c r="N348" s="253"/>
      <c r="O348" s="253"/>
      <c r="P348" s="253"/>
      <c r="Q348" s="253"/>
      <c r="R348" s="253"/>
      <c r="S348" s="253"/>
      <c r="T348" s="254"/>
      <c r="U348" s="14"/>
      <c r="V348" s="14"/>
      <c r="W348" s="14"/>
      <c r="X348" s="14"/>
      <c r="Y348" s="14"/>
      <c r="Z348" s="14"/>
      <c r="AA348" s="14"/>
      <c r="AB348" s="14"/>
      <c r="AC348" s="14"/>
      <c r="AD348" s="14"/>
      <c r="AE348" s="14"/>
      <c r="AT348" s="255" t="s">
        <v>206</v>
      </c>
      <c r="AU348" s="255" t="s">
        <v>78</v>
      </c>
      <c r="AV348" s="14" t="s">
        <v>78</v>
      </c>
      <c r="AW348" s="14" t="s">
        <v>31</v>
      </c>
      <c r="AX348" s="14" t="s">
        <v>76</v>
      </c>
      <c r="AY348" s="255" t="s">
        <v>193</v>
      </c>
    </row>
    <row r="349" s="2" customFormat="1" ht="16.5" customHeight="1">
      <c r="A349" s="41"/>
      <c r="B349" s="42"/>
      <c r="C349" s="274" t="s">
        <v>321</v>
      </c>
      <c r="D349" s="274" t="s">
        <v>1765</v>
      </c>
      <c r="E349" s="275" t="s">
        <v>9453</v>
      </c>
      <c r="F349" s="276" t="s">
        <v>9454</v>
      </c>
      <c r="G349" s="277" t="s">
        <v>408</v>
      </c>
      <c r="H349" s="278">
        <v>9.2699999999999996</v>
      </c>
      <c r="I349" s="279"/>
      <c r="J349" s="280">
        <f>ROUND(I349*H349,2)</f>
        <v>0</v>
      </c>
      <c r="K349" s="276" t="s">
        <v>199</v>
      </c>
      <c r="L349" s="281"/>
      <c r="M349" s="282" t="s">
        <v>19</v>
      </c>
      <c r="N349" s="283" t="s">
        <v>40</v>
      </c>
      <c r="O349" s="87"/>
      <c r="P349" s="224">
        <f>O349*H349</f>
        <v>0</v>
      </c>
      <c r="Q349" s="224">
        <v>0.048300000000000003</v>
      </c>
      <c r="R349" s="224">
        <f>Q349*H349</f>
        <v>0.447741</v>
      </c>
      <c r="S349" s="224">
        <v>0</v>
      </c>
      <c r="T349" s="225">
        <f>S349*H349</f>
        <v>0</v>
      </c>
      <c r="U349" s="41"/>
      <c r="V349" s="41"/>
      <c r="W349" s="41"/>
      <c r="X349" s="41"/>
      <c r="Y349" s="41"/>
      <c r="Z349" s="41"/>
      <c r="AA349" s="41"/>
      <c r="AB349" s="41"/>
      <c r="AC349" s="41"/>
      <c r="AD349" s="41"/>
      <c r="AE349" s="41"/>
      <c r="AR349" s="226" t="s">
        <v>265</v>
      </c>
      <c r="AT349" s="226" t="s">
        <v>1765</v>
      </c>
      <c r="AU349" s="226" t="s">
        <v>78</v>
      </c>
      <c r="AY349" s="20" t="s">
        <v>193</v>
      </c>
      <c r="BE349" s="227">
        <f>IF(N349="základní",J349,0)</f>
        <v>0</v>
      </c>
      <c r="BF349" s="227">
        <f>IF(N349="snížená",J349,0)</f>
        <v>0</v>
      </c>
      <c r="BG349" s="227">
        <f>IF(N349="zákl. přenesená",J349,0)</f>
        <v>0</v>
      </c>
      <c r="BH349" s="227">
        <f>IF(N349="sníž. přenesená",J349,0)</f>
        <v>0</v>
      </c>
      <c r="BI349" s="227">
        <f>IF(N349="nulová",J349,0)</f>
        <v>0</v>
      </c>
      <c r="BJ349" s="20" t="s">
        <v>76</v>
      </c>
      <c r="BK349" s="227">
        <f>ROUND(I349*H349,2)</f>
        <v>0</v>
      </c>
      <c r="BL349" s="20" t="s">
        <v>200</v>
      </c>
      <c r="BM349" s="226" t="s">
        <v>9455</v>
      </c>
    </row>
    <row r="350" s="2" customFormat="1">
      <c r="A350" s="41"/>
      <c r="B350" s="42"/>
      <c r="C350" s="43"/>
      <c r="D350" s="228" t="s">
        <v>202</v>
      </c>
      <c r="E350" s="43"/>
      <c r="F350" s="229" t="s">
        <v>9454</v>
      </c>
      <c r="G350" s="43"/>
      <c r="H350" s="43"/>
      <c r="I350" s="230"/>
      <c r="J350" s="43"/>
      <c r="K350" s="43"/>
      <c r="L350" s="47"/>
      <c r="M350" s="231"/>
      <c r="N350" s="232"/>
      <c r="O350" s="87"/>
      <c r="P350" s="87"/>
      <c r="Q350" s="87"/>
      <c r="R350" s="87"/>
      <c r="S350" s="87"/>
      <c r="T350" s="88"/>
      <c r="U350" s="41"/>
      <c r="V350" s="41"/>
      <c r="W350" s="41"/>
      <c r="X350" s="41"/>
      <c r="Y350" s="41"/>
      <c r="Z350" s="41"/>
      <c r="AA350" s="41"/>
      <c r="AB350" s="41"/>
      <c r="AC350" s="41"/>
      <c r="AD350" s="41"/>
      <c r="AE350" s="41"/>
      <c r="AT350" s="20" t="s">
        <v>202</v>
      </c>
      <c r="AU350" s="20" t="s">
        <v>78</v>
      </c>
    </row>
    <row r="351" s="13" customFormat="1">
      <c r="A351" s="13"/>
      <c r="B351" s="235"/>
      <c r="C351" s="236"/>
      <c r="D351" s="228" t="s">
        <v>206</v>
      </c>
      <c r="E351" s="237" t="s">
        <v>19</v>
      </c>
      <c r="F351" s="238" t="s">
        <v>279</v>
      </c>
      <c r="G351" s="236"/>
      <c r="H351" s="237" t="s">
        <v>19</v>
      </c>
      <c r="I351" s="239"/>
      <c r="J351" s="236"/>
      <c r="K351" s="236"/>
      <c r="L351" s="240"/>
      <c r="M351" s="241"/>
      <c r="N351" s="242"/>
      <c r="O351" s="242"/>
      <c r="P351" s="242"/>
      <c r="Q351" s="242"/>
      <c r="R351" s="242"/>
      <c r="S351" s="242"/>
      <c r="T351" s="243"/>
      <c r="U351" s="13"/>
      <c r="V351" s="13"/>
      <c r="W351" s="13"/>
      <c r="X351" s="13"/>
      <c r="Y351" s="13"/>
      <c r="Z351" s="13"/>
      <c r="AA351" s="13"/>
      <c r="AB351" s="13"/>
      <c r="AC351" s="13"/>
      <c r="AD351" s="13"/>
      <c r="AE351" s="13"/>
      <c r="AT351" s="244" t="s">
        <v>206</v>
      </c>
      <c r="AU351" s="244" t="s">
        <v>78</v>
      </c>
      <c r="AV351" s="13" t="s">
        <v>76</v>
      </c>
      <c r="AW351" s="13" t="s">
        <v>31</v>
      </c>
      <c r="AX351" s="13" t="s">
        <v>69</v>
      </c>
      <c r="AY351" s="244" t="s">
        <v>193</v>
      </c>
    </row>
    <row r="352" s="14" customFormat="1">
      <c r="A352" s="14"/>
      <c r="B352" s="245"/>
      <c r="C352" s="246"/>
      <c r="D352" s="228" t="s">
        <v>206</v>
      </c>
      <c r="E352" s="247" t="s">
        <v>19</v>
      </c>
      <c r="F352" s="248" t="s">
        <v>9445</v>
      </c>
      <c r="G352" s="246"/>
      <c r="H352" s="249">
        <v>9</v>
      </c>
      <c r="I352" s="250"/>
      <c r="J352" s="246"/>
      <c r="K352" s="246"/>
      <c r="L352" s="251"/>
      <c r="M352" s="252"/>
      <c r="N352" s="253"/>
      <c r="O352" s="253"/>
      <c r="P352" s="253"/>
      <c r="Q352" s="253"/>
      <c r="R352" s="253"/>
      <c r="S352" s="253"/>
      <c r="T352" s="254"/>
      <c r="U352" s="14"/>
      <c r="V352" s="14"/>
      <c r="W352" s="14"/>
      <c r="X352" s="14"/>
      <c r="Y352" s="14"/>
      <c r="Z352" s="14"/>
      <c r="AA352" s="14"/>
      <c r="AB352" s="14"/>
      <c r="AC352" s="14"/>
      <c r="AD352" s="14"/>
      <c r="AE352" s="14"/>
      <c r="AT352" s="255" t="s">
        <v>206</v>
      </c>
      <c r="AU352" s="255" t="s">
        <v>78</v>
      </c>
      <c r="AV352" s="14" t="s">
        <v>78</v>
      </c>
      <c r="AW352" s="14" t="s">
        <v>31</v>
      </c>
      <c r="AX352" s="14" t="s">
        <v>76</v>
      </c>
      <c r="AY352" s="255" t="s">
        <v>193</v>
      </c>
    </row>
    <row r="353" s="14" customFormat="1">
      <c r="A353" s="14"/>
      <c r="B353" s="245"/>
      <c r="C353" s="246"/>
      <c r="D353" s="228" t="s">
        <v>206</v>
      </c>
      <c r="E353" s="246"/>
      <c r="F353" s="248" t="s">
        <v>9456</v>
      </c>
      <c r="G353" s="246"/>
      <c r="H353" s="249">
        <v>9.2699999999999996</v>
      </c>
      <c r="I353" s="250"/>
      <c r="J353" s="246"/>
      <c r="K353" s="246"/>
      <c r="L353" s="251"/>
      <c r="M353" s="252"/>
      <c r="N353" s="253"/>
      <c r="O353" s="253"/>
      <c r="P353" s="253"/>
      <c r="Q353" s="253"/>
      <c r="R353" s="253"/>
      <c r="S353" s="253"/>
      <c r="T353" s="254"/>
      <c r="U353" s="14"/>
      <c r="V353" s="14"/>
      <c r="W353" s="14"/>
      <c r="X353" s="14"/>
      <c r="Y353" s="14"/>
      <c r="Z353" s="14"/>
      <c r="AA353" s="14"/>
      <c r="AB353" s="14"/>
      <c r="AC353" s="14"/>
      <c r="AD353" s="14"/>
      <c r="AE353" s="14"/>
      <c r="AT353" s="255" t="s">
        <v>206</v>
      </c>
      <c r="AU353" s="255" t="s">
        <v>78</v>
      </c>
      <c r="AV353" s="14" t="s">
        <v>78</v>
      </c>
      <c r="AW353" s="14" t="s">
        <v>4</v>
      </c>
      <c r="AX353" s="14" t="s">
        <v>76</v>
      </c>
      <c r="AY353" s="255" t="s">
        <v>193</v>
      </c>
    </row>
    <row r="354" s="2" customFormat="1" ht="16.5" customHeight="1">
      <c r="A354" s="41"/>
      <c r="B354" s="42"/>
      <c r="C354" s="215" t="s">
        <v>514</v>
      </c>
      <c r="D354" s="215" t="s">
        <v>195</v>
      </c>
      <c r="E354" s="216" t="s">
        <v>9457</v>
      </c>
      <c r="F354" s="217" t="s">
        <v>9458</v>
      </c>
      <c r="G354" s="218" t="s">
        <v>408</v>
      </c>
      <c r="H354" s="219">
        <v>62.5</v>
      </c>
      <c r="I354" s="220"/>
      <c r="J354" s="221">
        <f>ROUND(I354*H354,2)</f>
        <v>0</v>
      </c>
      <c r="K354" s="217" t="s">
        <v>199</v>
      </c>
      <c r="L354" s="47"/>
      <c r="M354" s="222" t="s">
        <v>19</v>
      </c>
      <c r="N354" s="223" t="s">
        <v>40</v>
      </c>
      <c r="O354" s="87"/>
      <c r="P354" s="224">
        <f>O354*H354</f>
        <v>0</v>
      </c>
      <c r="Q354" s="224">
        <v>0.14041960000000001</v>
      </c>
      <c r="R354" s="224">
        <f>Q354*H354</f>
        <v>8.7762250000000002</v>
      </c>
      <c r="S354" s="224">
        <v>0</v>
      </c>
      <c r="T354" s="225">
        <f>S354*H354</f>
        <v>0</v>
      </c>
      <c r="U354" s="41"/>
      <c r="V354" s="41"/>
      <c r="W354" s="41"/>
      <c r="X354" s="41"/>
      <c r="Y354" s="41"/>
      <c r="Z354" s="41"/>
      <c r="AA354" s="41"/>
      <c r="AB354" s="41"/>
      <c r="AC354" s="41"/>
      <c r="AD354" s="41"/>
      <c r="AE354" s="41"/>
      <c r="AR354" s="226" t="s">
        <v>200</v>
      </c>
      <c r="AT354" s="226" t="s">
        <v>195</v>
      </c>
      <c r="AU354" s="226" t="s">
        <v>78</v>
      </c>
      <c r="AY354" s="20" t="s">
        <v>193</v>
      </c>
      <c r="BE354" s="227">
        <f>IF(N354="základní",J354,0)</f>
        <v>0</v>
      </c>
      <c r="BF354" s="227">
        <f>IF(N354="snížená",J354,0)</f>
        <v>0</v>
      </c>
      <c r="BG354" s="227">
        <f>IF(N354="zákl. přenesená",J354,0)</f>
        <v>0</v>
      </c>
      <c r="BH354" s="227">
        <f>IF(N354="sníž. přenesená",J354,0)</f>
        <v>0</v>
      </c>
      <c r="BI354" s="227">
        <f>IF(N354="nulová",J354,0)</f>
        <v>0</v>
      </c>
      <c r="BJ354" s="20" t="s">
        <v>76</v>
      </c>
      <c r="BK354" s="227">
        <f>ROUND(I354*H354,2)</f>
        <v>0</v>
      </c>
      <c r="BL354" s="20" t="s">
        <v>200</v>
      </c>
      <c r="BM354" s="226" t="s">
        <v>9459</v>
      </c>
    </row>
    <row r="355" s="2" customFormat="1">
      <c r="A355" s="41"/>
      <c r="B355" s="42"/>
      <c r="C355" s="43"/>
      <c r="D355" s="228" t="s">
        <v>202</v>
      </c>
      <c r="E355" s="43"/>
      <c r="F355" s="229" t="s">
        <v>9460</v>
      </c>
      <c r="G355" s="43"/>
      <c r="H355" s="43"/>
      <c r="I355" s="230"/>
      <c r="J355" s="43"/>
      <c r="K355" s="43"/>
      <c r="L355" s="47"/>
      <c r="M355" s="231"/>
      <c r="N355" s="232"/>
      <c r="O355" s="87"/>
      <c r="P355" s="87"/>
      <c r="Q355" s="87"/>
      <c r="R355" s="87"/>
      <c r="S355" s="87"/>
      <c r="T355" s="88"/>
      <c r="U355" s="41"/>
      <c r="V355" s="41"/>
      <c r="W355" s="41"/>
      <c r="X355" s="41"/>
      <c r="Y355" s="41"/>
      <c r="Z355" s="41"/>
      <c r="AA355" s="41"/>
      <c r="AB355" s="41"/>
      <c r="AC355" s="41"/>
      <c r="AD355" s="41"/>
      <c r="AE355" s="41"/>
      <c r="AT355" s="20" t="s">
        <v>202</v>
      </c>
      <c r="AU355" s="20" t="s">
        <v>78</v>
      </c>
    </row>
    <row r="356" s="2" customFormat="1">
      <c r="A356" s="41"/>
      <c r="B356" s="42"/>
      <c r="C356" s="43"/>
      <c r="D356" s="233" t="s">
        <v>204</v>
      </c>
      <c r="E356" s="43"/>
      <c r="F356" s="234" t="s">
        <v>9461</v>
      </c>
      <c r="G356" s="43"/>
      <c r="H356" s="43"/>
      <c r="I356" s="230"/>
      <c r="J356" s="43"/>
      <c r="K356" s="43"/>
      <c r="L356" s="47"/>
      <c r="M356" s="231"/>
      <c r="N356" s="232"/>
      <c r="O356" s="87"/>
      <c r="P356" s="87"/>
      <c r="Q356" s="87"/>
      <c r="R356" s="87"/>
      <c r="S356" s="87"/>
      <c r="T356" s="88"/>
      <c r="U356" s="41"/>
      <c r="V356" s="41"/>
      <c r="W356" s="41"/>
      <c r="X356" s="41"/>
      <c r="Y356" s="41"/>
      <c r="Z356" s="41"/>
      <c r="AA356" s="41"/>
      <c r="AB356" s="41"/>
      <c r="AC356" s="41"/>
      <c r="AD356" s="41"/>
      <c r="AE356" s="41"/>
      <c r="AT356" s="20" t="s">
        <v>204</v>
      </c>
      <c r="AU356" s="20" t="s">
        <v>78</v>
      </c>
    </row>
    <row r="357" s="13" customFormat="1">
      <c r="A357" s="13"/>
      <c r="B357" s="235"/>
      <c r="C357" s="236"/>
      <c r="D357" s="228" t="s">
        <v>206</v>
      </c>
      <c r="E357" s="237" t="s">
        <v>19</v>
      </c>
      <c r="F357" s="238" t="s">
        <v>279</v>
      </c>
      <c r="G357" s="236"/>
      <c r="H357" s="237" t="s">
        <v>19</v>
      </c>
      <c r="I357" s="239"/>
      <c r="J357" s="236"/>
      <c r="K357" s="236"/>
      <c r="L357" s="240"/>
      <c r="M357" s="241"/>
      <c r="N357" s="242"/>
      <c r="O357" s="242"/>
      <c r="P357" s="242"/>
      <c r="Q357" s="242"/>
      <c r="R357" s="242"/>
      <c r="S357" s="242"/>
      <c r="T357" s="243"/>
      <c r="U357" s="13"/>
      <c r="V357" s="13"/>
      <c r="W357" s="13"/>
      <c r="X357" s="13"/>
      <c r="Y357" s="13"/>
      <c r="Z357" s="13"/>
      <c r="AA357" s="13"/>
      <c r="AB357" s="13"/>
      <c r="AC357" s="13"/>
      <c r="AD357" s="13"/>
      <c r="AE357" s="13"/>
      <c r="AT357" s="244" t="s">
        <v>206</v>
      </c>
      <c r="AU357" s="244" t="s">
        <v>78</v>
      </c>
      <c r="AV357" s="13" t="s">
        <v>76</v>
      </c>
      <c r="AW357" s="13" t="s">
        <v>31</v>
      </c>
      <c r="AX357" s="13" t="s">
        <v>69</v>
      </c>
      <c r="AY357" s="244" t="s">
        <v>193</v>
      </c>
    </row>
    <row r="358" s="14" customFormat="1">
      <c r="A358" s="14"/>
      <c r="B358" s="245"/>
      <c r="C358" s="246"/>
      <c r="D358" s="228" t="s">
        <v>206</v>
      </c>
      <c r="E358" s="247" t="s">
        <v>19</v>
      </c>
      <c r="F358" s="248" t="s">
        <v>9462</v>
      </c>
      <c r="G358" s="246"/>
      <c r="H358" s="249">
        <v>62.5</v>
      </c>
      <c r="I358" s="250"/>
      <c r="J358" s="246"/>
      <c r="K358" s="246"/>
      <c r="L358" s="251"/>
      <c r="M358" s="252"/>
      <c r="N358" s="253"/>
      <c r="O358" s="253"/>
      <c r="P358" s="253"/>
      <c r="Q358" s="253"/>
      <c r="R358" s="253"/>
      <c r="S358" s="253"/>
      <c r="T358" s="254"/>
      <c r="U358" s="14"/>
      <c r="V358" s="14"/>
      <c r="W358" s="14"/>
      <c r="X358" s="14"/>
      <c r="Y358" s="14"/>
      <c r="Z358" s="14"/>
      <c r="AA358" s="14"/>
      <c r="AB358" s="14"/>
      <c r="AC358" s="14"/>
      <c r="AD358" s="14"/>
      <c r="AE358" s="14"/>
      <c r="AT358" s="255" t="s">
        <v>206</v>
      </c>
      <c r="AU358" s="255" t="s">
        <v>78</v>
      </c>
      <c r="AV358" s="14" t="s">
        <v>78</v>
      </c>
      <c r="AW358" s="14" t="s">
        <v>31</v>
      </c>
      <c r="AX358" s="14" t="s">
        <v>76</v>
      </c>
      <c r="AY358" s="255" t="s">
        <v>193</v>
      </c>
    </row>
    <row r="359" s="2" customFormat="1" ht="16.5" customHeight="1">
      <c r="A359" s="41"/>
      <c r="B359" s="42"/>
      <c r="C359" s="274" t="s">
        <v>523</v>
      </c>
      <c r="D359" s="274" t="s">
        <v>1765</v>
      </c>
      <c r="E359" s="275" t="s">
        <v>9463</v>
      </c>
      <c r="F359" s="276" t="s">
        <v>9464</v>
      </c>
      <c r="G359" s="277" t="s">
        <v>408</v>
      </c>
      <c r="H359" s="278">
        <v>64.375</v>
      </c>
      <c r="I359" s="279"/>
      <c r="J359" s="280">
        <f>ROUND(I359*H359,2)</f>
        <v>0</v>
      </c>
      <c r="K359" s="276" t="s">
        <v>199</v>
      </c>
      <c r="L359" s="281"/>
      <c r="M359" s="282" t="s">
        <v>19</v>
      </c>
      <c r="N359" s="283" t="s">
        <v>40</v>
      </c>
      <c r="O359" s="87"/>
      <c r="P359" s="224">
        <f>O359*H359</f>
        <v>0</v>
      </c>
      <c r="Q359" s="224">
        <v>0.056120000000000003</v>
      </c>
      <c r="R359" s="224">
        <f>Q359*H359</f>
        <v>3.6127250000000002</v>
      </c>
      <c r="S359" s="224">
        <v>0</v>
      </c>
      <c r="T359" s="225">
        <f>S359*H359</f>
        <v>0</v>
      </c>
      <c r="U359" s="41"/>
      <c r="V359" s="41"/>
      <c r="W359" s="41"/>
      <c r="X359" s="41"/>
      <c r="Y359" s="41"/>
      <c r="Z359" s="41"/>
      <c r="AA359" s="41"/>
      <c r="AB359" s="41"/>
      <c r="AC359" s="41"/>
      <c r="AD359" s="41"/>
      <c r="AE359" s="41"/>
      <c r="AR359" s="226" t="s">
        <v>265</v>
      </c>
      <c r="AT359" s="226" t="s">
        <v>1765</v>
      </c>
      <c r="AU359" s="226" t="s">
        <v>78</v>
      </c>
      <c r="AY359" s="20" t="s">
        <v>193</v>
      </c>
      <c r="BE359" s="227">
        <f>IF(N359="základní",J359,0)</f>
        <v>0</v>
      </c>
      <c r="BF359" s="227">
        <f>IF(N359="snížená",J359,0)</f>
        <v>0</v>
      </c>
      <c r="BG359" s="227">
        <f>IF(N359="zákl. přenesená",J359,0)</f>
        <v>0</v>
      </c>
      <c r="BH359" s="227">
        <f>IF(N359="sníž. přenesená",J359,0)</f>
        <v>0</v>
      </c>
      <c r="BI359" s="227">
        <f>IF(N359="nulová",J359,0)</f>
        <v>0</v>
      </c>
      <c r="BJ359" s="20" t="s">
        <v>76</v>
      </c>
      <c r="BK359" s="227">
        <f>ROUND(I359*H359,2)</f>
        <v>0</v>
      </c>
      <c r="BL359" s="20" t="s">
        <v>200</v>
      </c>
      <c r="BM359" s="226" t="s">
        <v>9465</v>
      </c>
    </row>
    <row r="360" s="2" customFormat="1">
      <c r="A360" s="41"/>
      <c r="B360" s="42"/>
      <c r="C360" s="43"/>
      <c r="D360" s="228" t="s">
        <v>202</v>
      </c>
      <c r="E360" s="43"/>
      <c r="F360" s="229" t="s">
        <v>9464</v>
      </c>
      <c r="G360" s="43"/>
      <c r="H360" s="43"/>
      <c r="I360" s="230"/>
      <c r="J360" s="43"/>
      <c r="K360" s="43"/>
      <c r="L360" s="47"/>
      <c r="M360" s="231"/>
      <c r="N360" s="232"/>
      <c r="O360" s="87"/>
      <c r="P360" s="87"/>
      <c r="Q360" s="87"/>
      <c r="R360" s="87"/>
      <c r="S360" s="87"/>
      <c r="T360" s="88"/>
      <c r="U360" s="41"/>
      <c r="V360" s="41"/>
      <c r="W360" s="41"/>
      <c r="X360" s="41"/>
      <c r="Y360" s="41"/>
      <c r="Z360" s="41"/>
      <c r="AA360" s="41"/>
      <c r="AB360" s="41"/>
      <c r="AC360" s="41"/>
      <c r="AD360" s="41"/>
      <c r="AE360" s="41"/>
      <c r="AT360" s="20" t="s">
        <v>202</v>
      </c>
      <c r="AU360" s="20" t="s">
        <v>78</v>
      </c>
    </row>
    <row r="361" s="13" customFormat="1">
      <c r="A361" s="13"/>
      <c r="B361" s="235"/>
      <c r="C361" s="236"/>
      <c r="D361" s="228" t="s">
        <v>206</v>
      </c>
      <c r="E361" s="237" t="s">
        <v>19</v>
      </c>
      <c r="F361" s="238" t="s">
        <v>279</v>
      </c>
      <c r="G361" s="236"/>
      <c r="H361" s="237" t="s">
        <v>19</v>
      </c>
      <c r="I361" s="239"/>
      <c r="J361" s="236"/>
      <c r="K361" s="236"/>
      <c r="L361" s="240"/>
      <c r="M361" s="241"/>
      <c r="N361" s="242"/>
      <c r="O361" s="242"/>
      <c r="P361" s="242"/>
      <c r="Q361" s="242"/>
      <c r="R361" s="242"/>
      <c r="S361" s="242"/>
      <c r="T361" s="243"/>
      <c r="U361" s="13"/>
      <c r="V361" s="13"/>
      <c r="W361" s="13"/>
      <c r="X361" s="13"/>
      <c r="Y361" s="13"/>
      <c r="Z361" s="13"/>
      <c r="AA361" s="13"/>
      <c r="AB361" s="13"/>
      <c r="AC361" s="13"/>
      <c r="AD361" s="13"/>
      <c r="AE361" s="13"/>
      <c r="AT361" s="244" t="s">
        <v>206</v>
      </c>
      <c r="AU361" s="244" t="s">
        <v>78</v>
      </c>
      <c r="AV361" s="13" t="s">
        <v>76</v>
      </c>
      <c r="AW361" s="13" t="s">
        <v>31</v>
      </c>
      <c r="AX361" s="13" t="s">
        <v>69</v>
      </c>
      <c r="AY361" s="244" t="s">
        <v>193</v>
      </c>
    </row>
    <row r="362" s="14" customFormat="1">
      <c r="A362" s="14"/>
      <c r="B362" s="245"/>
      <c r="C362" s="246"/>
      <c r="D362" s="228" t="s">
        <v>206</v>
      </c>
      <c r="E362" s="247" t="s">
        <v>19</v>
      </c>
      <c r="F362" s="248" t="s">
        <v>9462</v>
      </c>
      <c r="G362" s="246"/>
      <c r="H362" s="249">
        <v>62.5</v>
      </c>
      <c r="I362" s="250"/>
      <c r="J362" s="246"/>
      <c r="K362" s="246"/>
      <c r="L362" s="251"/>
      <c r="M362" s="252"/>
      <c r="N362" s="253"/>
      <c r="O362" s="253"/>
      <c r="P362" s="253"/>
      <c r="Q362" s="253"/>
      <c r="R362" s="253"/>
      <c r="S362" s="253"/>
      <c r="T362" s="254"/>
      <c r="U362" s="14"/>
      <c r="V362" s="14"/>
      <c r="W362" s="14"/>
      <c r="X362" s="14"/>
      <c r="Y362" s="14"/>
      <c r="Z362" s="14"/>
      <c r="AA362" s="14"/>
      <c r="AB362" s="14"/>
      <c r="AC362" s="14"/>
      <c r="AD362" s="14"/>
      <c r="AE362" s="14"/>
      <c r="AT362" s="255" t="s">
        <v>206</v>
      </c>
      <c r="AU362" s="255" t="s">
        <v>78</v>
      </c>
      <c r="AV362" s="14" t="s">
        <v>78</v>
      </c>
      <c r="AW362" s="14" t="s">
        <v>31</v>
      </c>
      <c r="AX362" s="14" t="s">
        <v>76</v>
      </c>
      <c r="AY362" s="255" t="s">
        <v>193</v>
      </c>
    </row>
    <row r="363" s="14" customFormat="1">
      <c r="A363" s="14"/>
      <c r="B363" s="245"/>
      <c r="C363" s="246"/>
      <c r="D363" s="228" t="s">
        <v>206</v>
      </c>
      <c r="E363" s="246"/>
      <c r="F363" s="248" t="s">
        <v>9466</v>
      </c>
      <c r="G363" s="246"/>
      <c r="H363" s="249">
        <v>64.375</v>
      </c>
      <c r="I363" s="250"/>
      <c r="J363" s="246"/>
      <c r="K363" s="246"/>
      <c r="L363" s="251"/>
      <c r="M363" s="252"/>
      <c r="N363" s="253"/>
      <c r="O363" s="253"/>
      <c r="P363" s="253"/>
      <c r="Q363" s="253"/>
      <c r="R363" s="253"/>
      <c r="S363" s="253"/>
      <c r="T363" s="254"/>
      <c r="U363" s="14"/>
      <c r="V363" s="14"/>
      <c r="W363" s="14"/>
      <c r="X363" s="14"/>
      <c r="Y363" s="14"/>
      <c r="Z363" s="14"/>
      <c r="AA363" s="14"/>
      <c r="AB363" s="14"/>
      <c r="AC363" s="14"/>
      <c r="AD363" s="14"/>
      <c r="AE363" s="14"/>
      <c r="AT363" s="255" t="s">
        <v>206</v>
      </c>
      <c r="AU363" s="255" t="s">
        <v>78</v>
      </c>
      <c r="AV363" s="14" t="s">
        <v>78</v>
      </c>
      <c r="AW363" s="14" t="s">
        <v>4</v>
      </c>
      <c r="AX363" s="14" t="s">
        <v>76</v>
      </c>
      <c r="AY363" s="255" t="s">
        <v>193</v>
      </c>
    </row>
    <row r="364" s="2" customFormat="1" ht="16.5" customHeight="1">
      <c r="A364" s="41"/>
      <c r="B364" s="42"/>
      <c r="C364" s="215" t="s">
        <v>530</v>
      </c>
      <c r="D364" s="215" t="s">
        <v>195</v>
      </c>
      <c r="E364" s="216" t="s">
        <v>9467</v>
      </c>
      <c r="F364" s="217" t="s">
        <v>9468</v>
      </c>
      <c r="G364" s="218" t="s">
        <v>258</v>
      </c>
      <c r="H364" s="219">
        <v>16</v>
      </c>
      <c r="I364" s="220"/>
      <c r="J364" s="221">
        <f>ROUND(I364*H364,2)</f>
        <v>0</v>
      </c>
      <c r="K364" s="217" t="s">
        <v>199</v>
      </c>
      <c r="L364" s="47"/>
      <c r="M364" s="222" t="s">
        <v>19</v>
      </c>
      <c r="N364" s="223" t="s">
        <v>40</v>
      </c>
      <c r="O364" s="87"/>
      <c r="P364" s="224">
        <f>O364*H364</f>
        <v>0</v>
      </c>
      <c r="Q364" s="224">
        <v>0.00035750000000000002</v>
      </c>
      <c r="R364" s="224">
        <f>Q364*H364</f>
        <v>0.0057200000000000003</v>
      </c>
      <c r="S364" s="224">
        <v>0</v>
      </c>
      <c r="T364" s="225">
        <f>S364*H364</f>
        <v>0</v>
      </c>
      <c r="U364" s="41"/>
      <c r="V364" s="41"/>
      <c r="W364" s="41"/>
      <c r="X364" s="41"/>
      <c r="Y364" s="41"/>
      <c r="Z364" s="41"/>
      <c r="AA364" s="41"/>
      <c r="AB364" s="41"/>
      <c r="AC364" s="41"/>
      <c r="AD364" s="41"/>
      <c r="AE364" s="41"/>
      <c r="AR364" s="226" t="s">
        <v>200</v>
      </c>
      <c r="AT364" s="226" t="s">
        <v>195</v>
      </c>
      <c r="AU364" s="226" t="s">
        <v>78</v>
      </c>
      <c r="AY364" s="20" t="s">
        <v>193</v>
      </c>
      <c r="BE364" s="227">
        <f>IF(N364="základní",J364,0)</f>
        <v>0</v>
      </c>
      <c r="BF364" s="227">
        <f>IF(N364="snížená",J364,0)</f>
        <v>0</v>
      </c>
      <c r="BG364" s="227">
        <f>IF(N364="zákl. přenesená",J364,0)</f>
        <v>0</v>
      </c>
      <c r="BH364" s="227">
        <f>IF(N364="sníž. přenesená",J364,0)</f>
        <v>0</v>
      </c>
      <c r="BI364" s="227">
        <f>IF(N364="nulová",J364,0)</f>
        <v>0</v>
      </c>
      <c r="BJ364" s="20" t="s">
        <v>76</v>
      </c>
      <c r="BK364" s="227">
        <f>ROUND(I364*H364,2)</f>
        <v>0</v>
      </c>
      <c r="BL364" s="20" t="s">
        <v>200</v>
      </c>
      <c r="BM364" s="226" t="s">
        <v>9469</v>
      </c>
    </row>
    <row r="365" s="2" customFormat="1">
      <c r="A365" s="41"/>
      <c r="B365" s="42"/>
      <c r="C365" s="43"/>
      <c r="D365" s="228" t="s">
        <v>202</v>
      </c>
      <c r="E365" s="43"/>
      <c r="F365" s="229" t="s">
        <v>9470</v>
      </c>
      <c r="G365" s="43"/>
      <c r="H365" s="43"/>
      <c r="I365" s="230"/>
      <c r="J365" s="43"/>
      <c r="K365" s="43"/>
      <c r="L365" s="47"/>
      <c r="M365" s="231"/>
      <c r="N365" s="232"/>
      <c r="O365" s="87"/>
      <c r="P365" s="87"/>
      <c r="Q365" s="87"/>
      <c r="R365" s="87"/>
      <c r="S365" s="87"/>
      <c r="T365" s="88"/>
      <c r="U365" s="41"/>
      <c r="V365" s="41"/>
      <c r="W365" s="41"/>
      <c r="X365" s="41"/>
      <c r="Y365" s="41"/>
      <c r="Z365" s="41"/>
      <c r="AA365" s="41"/>
      <c r="AB365" s="41"/>
      <c r="AC365" s="41"/>
      <c r="AD365" s="41"/>
      <c r="AE365" s="41"/>
      <c r="AT365" s="20" t="s">
        <v>202</v>
      </c>
      <c r="AU365" s="20" t="s">
        <v>78</v>
      </c>
    </row>
    <row r="366" s="2" customFormat="1">
      <c r="A366" s="41"/>
      <c r="B366" s="42"/>
      <c r="C366" s="43"/>
      <c r="D366" s="233" t="s">
        <v>204</v>
      </c>
      <c r="E366" s="43"/>
      <c r="F366" s="234" t="s">
        <v>9471</v>
      </c>
      <c r="G366" s="43"/>
      <c r="H366" s="43"/>
      <c r="I366" s="230"/>
      <c r="J366" s="43"/>
      <c r="K366" s="43"/>
      <c r="L366" s="47"/>
      <c r="M366" s="231"/>
      <c r="N366" s="232"/>
      <c r="O366" s="87"/>
      <c r="P366" s="87"/>
      <c r="Q366" s="87"/>
      <c r="R366" s="87"/>
      <c r="S366" s="87"/>
      <c r="T366" s="88"/>
      <c r="U366" s="41"/>
      <c r="V366" s="41"/>
      <c r="W366" s="41"/>
      <c r="X366" s="41"/>
      <c r="Y366" s="41"/>
      <c r="Z366" s="41"/>
      <c r="AA366" s="41"/>
      <c r="AB366" s="41"/>
      <c r="AC366" s="41"/>
      <c r="AD366" s="41"/>
      <c r="AE366" s="41"/>
      <c r="AT366" s="20" t="s">
        <v>204</v>
      </c>
      <c r="AU366" s="20" t="s">
        <v>78</v>
      </c>
    </row>
    <row r="367" s="13" customFormat="1">
      <c r="A367" s="13"/>
      <c r="B367" s="235"/>
      <c r="C367" s="236"/>
      <c r="D367" s="228" t="s">
        <v>206</v>
      </c>
      <c r="E367" s="237" t="s">
        <v>19</v>
      </c>
      <c r="F367" s="238" t="s">
        <v>279</v>
      </c>
      <c r="G367" s="236"/>
      <c r="H367" s="237" t="s">
        <v>19</v>
      </c>
      <c r="I367" s="239"/>
      <c r="J367" s="236"/>
      <c r="K367" s="236"/>
      <c r="L367" s="240"/>
      <c r="M367" s="241"/>
      <c r="N367" s="242"/>
      <c r="O367" s="242"/>
      <c r="P367" s="242"/>
      <c r="Q367" s="242"/>
      <c r="R367" s="242"/>
      <c r="S367" s="242"/>
      <c r="T367" s="243"/>
      <c r="U367" s="13"/>
      <c r="V367" s="13"/>
      <c r="W367" s="13"/>
      <c r="X367" s="13"/>
      <c r="Y367" s="13"/>
      <c r="Z367" s="13"/>
      <c r="AA367" s="13"/>
      <c r="AB367" s="13"/>
      <c r="AC367" s="13"/>
      <c r="AD367" s="13"/>
      <c r="AE367" s="13"/>
      <c r="AT367" s="244" t="s">
        <v>206</v>
      </c>
      <c r="AU367" s="244" t="s">
        <v>78</v>
      </c>
      <c r="AV367" s="13" t="s">
        <v>76</v>
      </c>
      <c r="AW367" s="13" t="s">
        <v>31</v>
      </c>
      <c r="AX367" s="13" t="s">
        <v>69</v>
      </c>
      <c r="AY367" s="244" t="s">
        <v>193</v>
      </c>
    </row>
    <row r="368" s="14" customFormat="1">
      <c r="A368" s="14"/>
      <c r="B368" s="245"/>
      <c r="C368" s="246"/>
      <c r="D368" s="228" t="s">
        <v>206</v>
      </c>
      <c r="E368" s="247" t="s">
        <v>19</v>
      </c>
      <c r="F368" s="248" t="s">
        <v>9472</v>
      </c>
      <c r="G368" s="246"/>
      <c r="H368" s="249">
        <v>16</v>
      </c>
      <c r="I368" s="250"/>
      <c r="J368" s="246"/>
      <c r="K368" s="246"/>
      <c r="L368" s="251"/>
      <c r="M368" s="252"/>
      <c r="N368" s="253"/>
      <c r="O368" s="253"/>
      <c r="P368" s="253"/>
      <c r="Q368" s="253"/>
      <c r="R368" s="253"/>
      <c r="S368" s="253"/>
      <c r="T368" s="254"/>
      <c r="U368" s="14"/>
      <c r="V368" s="14"/>
      <c r="W368" s="14"/>
      <c r="X368" s="14"/>
      <c r="Y368" s="14"/>
      <c r="Z368" s="14"/>
      <c r="AA368" s="14"/>
      <c r="AB368" s="14"/>
      <c r="AC368" s="14"/>
      <c r="AD368" s="14"/>
      <c r="AE368" s="14"/>
      <c r="AT368" s="255" t="s">
        <v>206</v>
      </c>
      <c r="AU368" s="255" t="s">
        <v>78</v>
      </c>
      <c r="AV368" s="14" t="s">
        <v>78</v>
      </c>
      <c r="AW368" s="14" t="s">
        <v>31</v>
      </c>
      <c r="AX368" s="14" t="s">
        <v>76</v>
      </c>
      <c r="AY368" s="255" t="s">
        <v>193</v>
      </c>
    </row>
    <row r="369" s="2" customFormat="1" ht="16.5" customHeight="1">
      <c r="A369" s="41"/>
      <c r="B369" s="42"/>
      <c r="C369" s="215" t="s">
        <v>537</v>
      </c>
      <c r="D369" s="215" t="s">
        <v>195</v>
      </c>
      <c r="E369" s="216" t="s">
        <v>9473</v>
      </c>
      <c r="F369" s="217" t="s">
        <v>9474</v>
      </c>
      <c r="G369" s="218" t="s">
        <v>258</v>
      </c>
      <c r="H369" s="219">
        <v>250</v>
      </c>
      <c r="I369" s="220"/>
      <c r="J369" s="221">
        <f>ROUND(I369*H369,2)</f>
        <v>0</v>
      </c>
      <c r="K369" s="217" t="s">
        <v>199</v>
      </c>
      <c r="L369" s="47"/>
      <c r="M369" s="222" t="s">
        <v>19</v>
      </c>
      <c r="N369" s="223" t="s">
        <v>40</v>
      </c>
      <c r="O369" s="87"/>
      <c r="P369" s="224">
        <f>O369*H369</f>
        <v>0</v>
      </c>
      <c r="Q369" s="224">
        <v>0.00068749999999999996</v>
      </c>
      <c r="R369" s="224">
        <f>Q369*H369</f>
        <v>0.171875</v>
      </c>
      <c r="S369" s="224">
        <v>0</v>
      </c>
      <c r="T369" s="225">
        <f>S369*H369</f>
        <v>0</v>
      </c>
      <c r="U369" s="41"/>
      <c r="V369" s="41"/>
      <c r="W369" s="41"/>
      <c r="X369" s="41"/>
      <c r="Y369" s="41"/>
      <c r="Z369" s="41"/>
      <c r="AA369" s="41"/>
      <c r="AB369" s="41"/>
      <c r="AC369" s="41"/>
      <c r="AD369" s="41"/>
      <c r="AE369" s="41"/>
      <c r="AR369" s="226" t="s">
        <v>200</v>
      </c>
      <c r="AT369" s="226" t="s">
        <v>195</v>
      </c>
      <c r="AU369" s="226" t="s">
        <v>78</v>
      </c>
      <c r="AY369" s="20" t="s">
        <v>193</v>
      </c>
      <c r="BE369" s="227">
        <f>IF(N369="základní",J369,0)</f>
        <v>0</v>
      </c>
      <c r="BF369" s="227">
        <f>IF(N369="snížená",J369,0)</f>
        <v>0</v>
      </c>
      <c r="BG369" s="227">
        <f>IF(N369="zákl. přenesená",J369,0)</f>
        <v>0</v>
      </c>
      <c r="BH369" s="227">
        <f>IF(N369="sníž. přenesená",J369,0)</f>
        <v>0</v>
      </c>
      <c r="BI369" s="227">
        <f>IF(N369="nulová",J369,0)</f>
        <v>0</v>
      </c>
      <c r="BJ369" s="20" t="s">
        <v>76</v>
      </c>
      <c r="BK369" s="227">
        <f>ROUND(I369*H369,2)</f>
        <v>0</v>
      </c>
      <c r="BL369" s="20" t="s">
        <v>200</v>
      </c>
      <c r="BM369" s="226" t="s">
        <v>9475</v>
      </c>
    </row>
    <row r="370" s="2" customFormat="1">
      <c r="A370" s="41"/>
      <c r="B370" s="42"/>
      <c r="C370" s="43"/>
      <c r="D370" s="228" t="s">
        <v>202</v>
      </c>
      <c r="E370" s="43"/>
      <c r="F370" s="229" t="s">
        <v>9476</v>
      </c>
      <c r="G370" s="43"/>
      <c r="H370" s="43"/>
      <c r="I370" s="230"/>
      <c r="J370" s="43"/>
      <c r="K370" s="43"/>
      <c r="L370" s="47"/>
      <c r="M370" s="231"/>
      <c r="N370" s="232"/>
      <c r="O370" s="87"/>
      <c r="P370" s="87"/>
      <c r="Q370" s="87"/>
      <c r="R370" s="87"/>
      <c r="S370" s="87"/>
      <c r="T370" s="88"/>
      <c r="U370" s="41"/>
      <c r="V370" s="41"/>
      <c r="W370" s="41"/>
      <c r="X370" s="41"/>
      <c r="Y370" s="41"/>
      <c r="Z370" s="41"/>
      <c r="AA370" s="41"/>
      <c r="AB370" s="41"/>
      <c r="AC370" s="41"/>
      <c r="AD370" s="41"/>
      <c r="AE370" s="41"/>
      <c r="AT370" s="20" t="s">
        <v>202</v>
      </c>
      <c r="AU370" s="20" t="s">
        <v>78</v>
      </c>
    </row>
    <row r="371" s="2" customFormat="1">
      <c r="A371" s="41"/>
      <c r="B371" s="42"/>
      <c r="C371" s="43"/>
      <c r="D371" s="233" t="s">
        <v>204</v>
      </c>
      <c r="E371" s="43"/>
      <c r="F371" s="234" t="s">
        <v>9477</v>
      </c>
      <c r="G371" s="43"/>
      <c r="H371" s="43"/>
      <c r="I371" s="230"/>
      <c r="J371" s="43"/>
      <c r="K371" s="43"/>
      <c r="L371" s="47"/>
      <c r="M371" s="231"/>
      <c r="N371" s="232"/>
      <c r="O371" s="87"/>
      <c r="P371" s="87"/>
      <c r="Q371" s="87"/>
      <c r="R371" s="87"/>
      <c r="S371" s="87"/>
      <c r="T371" s="88"/>
      <c r="U371" s="41"/>
      <c r="V371" s="41"/>
      <c r="W371" s="41"/>
      <c r="X371" s="41"/>
      <c r="Y371" s="41"/>
      <c r="Z371" s="41"/>
      <c r="AA371" s="41"/>
      <c r="AB371" s="41"/>
      <c r="AC371" s="41"/>
      <c r="AD371" s="41"/>
      <c r="AE371" s="41"/>
      <c r="AT371" s="20" t="s">
        <v>204</v>
      </c>
      <c r="AU371" s="20" t="s">
        <v>78</v>
      </c>
    </row>
    <row r="372" s="13" customFormat="1">
      <c r="A372" s="13"/>
      <c r="B372" s="235"/>
      <c r="C372" s="236"/>
      <c r="D372" s="228" t="s">
        <v>206</v>
      </c>
      <c r="E372" s="237" t="s">
        <v>19</v>
      </c>
      <c r="F372" s="238" t="s">
        <v>279</v>
      </c>
      <c r="G372" s="236"/>
      <c r="H372" s="237" t="s">
        <v>19</v>
      </c>
      <c r="I372" s="239"/>
      <c r="J372" s="236"/>
      <c r="K372" s="236"/>
      <c r="L372" s="240"/>
      <c r="M372" s="241"/>
      <c r="N372" s="242"/>
      <c r="O372" s="242"/>
      <c r="P372" s="242"/>
      <c r="Q372" s="242"/>
      <c r="R372" s="242"/>
      <c r="S372" s="242"/>
      <c r="T372" s="243"/>
      <c r="U372" s="13"/>
      <c r="V372" s="13"/>
      <c r="W372" s="13"/>
      <c r="X372" s="13"/>
      <c r="Y372" s="13"/>
      <c r="Z372" s="13"/>
      <c r="AA372" s="13"/>
      <c r="AB372" s="13"/>
      <c r="AC372" s="13"/>
      <c r="AD372" s="13"/>
      <c r="AE372" s="13"/>
      <c r="AT372" s="244" t="s">
        <v>206</v>
      </c>
      <c r="AU372" s="244" t="s">
        <v>78</v>
      </c>
      <c r="AV372" s="13" t="s">
        <v>76</v>
      </c>
      <c r="AW372" s="13" t="s">
        <v>31</v>
      </c>
      <c r="AX372" s="13" t="s">
        <v>69</v>
      </c>
      <c r="AY372" s="244" t="s">
        <v>193</v>
      </c>
    </row>
    <row r="373" s="13" customFormat="1">
      <c r="A373" s="13"/>
      <c r="B373" s="235"/>
      <c r="C373" s="236"/>
      <c r="D373" s="228" t="s">
        <v>206</v>
      </c>
      <c r="E373" s="237" t="s">
        <v>19</v>
      </c>
      <c r="F373" s="238" t="s">
        <v>9361</v>
      </c>
      <c r="G373" s="236"/>
      <c r="H373" s="237" t="s">
        <v>19</v>
      </c>
      <c r="I373" s="239"/>
      <c r="J373" s="236"/>
      <c r="K373" s="236"/>
      <c r="L373" s="240"/>
      <c r="M373" s="241"/>
      <c r="N373" s="242"/>
      <c r="O373" s="242"/>
      <c r="P373" s="242"/>
      <c r="Q373" s="242"/>
      <c r="R373" s="242"/>
      <c r="S373" s="242"/>
      <c r="T373" s="243"/>
      <c r="U373" s="13"/>
      <c r="V373" s="13"/>
      <c r="W373" s="13"/>
      <c r="X373" s="13"/>
      <c r="Y373" s="13"/>
      <c r="Z373" s="13"/>
      <c r="AA373" s="13"/>
      <c r="AB373" s="13"/>
      <c r="AC373" s="13"/>
      <c r="AD373" s="13"/>
      <c r="AE373" s="13"/>
      <c r="AT373" s="244" t="s">
        <v>206</v>
      </c>
      <c r="AU373" s="244" t="s">
        <v>78</v>
      </c>
      <c r="AV373" s="13" t="s">
        <v>76</v>
      </c>
      <c r="AW373" s="13" t="s">
        <v>31</v>
      </c>
      <c r="AX373" s="13" t="s">
        <v>69</v>
      </c>
      <c r="AY373" s="244" t="s">
        <v>193</v>
      </c>
    </row>
    <row r="374" s="14" customFormat="1">
      <c r="A374" s="14"/>
      <c r="B374" s="245"/>
      <c r="C374" s="246"/>
      <c r="D374" s="228" t="s">
        <v>206</v>
      </c>
      <c r="E374" s="247" t="s">
        <v>19</v>
      </c>
      <c r="F374" s="248" t="s">
        <v>9392</v>
      </c>
      <c r="G374" s="246"/>
      <c r="H374" s="249">
        <v>250</v>
      </c>
      <c r="I374" s="250"/>
      <c r="J374" s="246"/>
      <c r="K374" s="246"/>
      <c r="L374" s="251"/>
      <c r="M374" s="252"/>
      <c r="N374" s="253"/>
      <c r="O374" s="253"/>
      <c r="P374" s="253"/>
      <c r="Q374" s="253"/>
      <c r="R374" s="253"/>
      <c r="S374" s="253"/>
      <c r="T374" s="254"/>
      <c r="U374" s="14"/>
      <c r="V374" s="14"/>
      <c r="W374" s="14"/>
      <c r="X374" s="14"/>
      <c r="Y374" s="14"/>
      <c r="Z374" s="14"/>
      <c r="AA374" s="14"/>
      <c r="AB374" s="14"/>
      <c r="AC374" s="14"/>
      <c r="AD374" s="14"/>
      <c r="AE374" s="14"/>
      <c r="AT374" s="255" t="s">
        <v>206</v>
      </c>
      <c r="AU374" s="255" t="s">
        <v>78</v>
      </c>
      <c r="AV374" s="14" t="s">
        <v>78</v>
      </c>
      <c r="AW374" s="14" t="s">
        <v>31</v>
      </c>
      <c r="AX374" s="14" t="s">
        <v>76</v>
      </c>
      <c r="AY374" s="255" t="s">
        <v>193</v>
      </c>
    </row>
    <row r="375" s="12" customFormat="1" ht="22.8" customHeight="1">
      <c r="A375" s="12"/>
      <c r="B375" s="199"/>
      <c r="C375" s="200"/>
      <c r="D375" s="201" t="s">
        <v>68</v>
      </c>
      <c r="E375" s="213" t="s">
        <v>605</v>
      </c>
      <c r="F375" s="213" t="s">
        <v>606</v>
      </c>
      <c r="G375" s="200"/>
      <c r="H375" s="200"/>
      <c r="I375" s="203"/>
      <c r="J375" s="214">
        <f>BK375</f>
        <v>0</v>
      </c>
      <c r="K375" s="200"/>
      <c r="L375" s="205"/>
      <c r="M375" s="206"/>
      <c r="N375" s="207"/>
      <c r="O375" s="207"/>
      <c r="P375" s="208">
        <f>SUM(P376:P391)</f>
        <v>0</v>
      </c>
      <c r="Q375" s="207"/>
      <c r="R375" s="208">
        <f>SUM(R376:R391)</f>
        <v>0</v>
      </c>
      <c r="S375" s="207"/>
      <c r="T375" s="209">
        <f>SUM(T376:T391)</f>
        <v>0</v>
      </c>
      <c r="U375" s="12"/>
      <c r="V375" s="12"/>
      <c r="W375" s="12"/>
      <c r="X375" s="12"/>
      <c r="Y375" s="12"/>
      <c r="Z375" s="12"/>
      <c r="AA375" s="12"/>
      <c r="AB375" s="12"/>
      <c r="AC375" s="12"/>
      <c r="AD375" s="12"/>
      <c r="AE375" s="12"/>
      <c r="AR375" s="210" t="s">
        <v>76</v>
      </c>
      <c r="AT375" s="211" t="s">
        <v>68</v>
      </c>
      <c r="AU375" s="211" t="s">
        <v>76</v>
      </c>
      <c r="AY375" s="210" t="s">
        <v>193</v>
      </c>
      <c r="BK375" s="212">
        <f>SUM(BK376:BK391)</f>
        <v>0</v>
      </c>
    </row>
    <row r="376" s="2" customFormat="1" ht="16.5" customHeight="1">
      <c r="A376" s="41"/>
      <c r="B376" s="42"/>
      <c r="C376" s="215" t="s">
        <v>545</v>
      </c>
      <c r="D376" s="215" t="s">
        <v>195</v>
      </c>
      <c r="E376" s="216" t="s">
        <v>1224</v>
      </c>
      <c r="F376" s="217" t="s">
        <v>1225</v>
      </c>
      <c r="G376" s="218" t="s">
        <v>248</v>
      </c>
      <c r="H376" s="219">
        <v>22.5</v>
      </c>
      <c r="I376" s="220"/>
      <c r="J376" s="221">
        <f>ROUND(I376*H376,2)</f>
        <v>0</v>
      </c>
      <c r="K376" s="217" t="s">
        <v>199</v>
      </c>
      <c r="L376" s="47"/>
      <c r="M376" s="222" t="s">
        <v>19</v>
      </c>
      <c r="N376" s="223" t="s">
        <v>40</v>
      </c>
      <c r="O376" s="87"/>
      <c r="P376" s="224">
        <f>O376*H376</f>
        <v>0</v>
      </c>
      <c r="Q376" s="224">
        <v>0</v>
      </c>
      <c r="R376" s="224">
        <f>Q376*H376</f>
        <v>0</v>
      </c>
      <c r="S376" s="224">
        <v>0</v>
      </c>
      <c r="T376" s="225">
        <f>S376*H376</f>
        <v>0</v>
      </c>
      <c r="U376" s="41"/>
      <c r="V376" s="41"/>
      <c r="W376" s="41"/>
      <c r="X376" s="41"/>
      <c r="Y376" s="41"/>
      <c r="Z376" s="41"/>
      <c r="AA376" s="41"/>
      <c r="AB376" s="41"/>
      <c r="AC376" s="41"/>
      <c r="AD376" s="41"/>
      <c r="AE376" s="41"/>
      <c r="AR376" s="226" t="s">
        <v>200</v>
      </c>
      <c r="AT376" s="226" t="s">
        <v>195</v>
      </c>
      <c r="AU376" s="226" t="s">
        <v>78</v>
      </c>
      <c r="AY376" s="20" t="s">
        <v>193</v>
      </c>
      <c r="BE376" s="227">
        <f>IF(N376="základní",J376,0)</f>
        <v>0</v>
      </c>
      <c r="BF376" s="227">
        <f>IF(N376="snížená",J376,0)</f>
        <v>0</v>
      </c>
      <c r="BG376" s="227">
        <f>IF(N376="zákl. přenesená",J376,0)</f>
        <v>0</v>
      </c>
      <c r="BH376" s="227">
        <f>IF(N376="sníž. přenesená",J376,0)</f>
        <v>0</v>
      </c>
      <c r="BI376" s="227">
        <f>IF(N376="nulová",J376,0)</f>
        <v>0</v>
      </c>
      <c r="BJ376" s="20" t="s">
        <v>76</v>
      </c>
      <c r="BK376" s="227">
        <f>ROUND(I376*H376,2)</f>
        <v>0</v>
      </c>
      <c r="BL376" s="20" t="s">
        <v>200</v>
      </c>
      <c r="BM376" s="226" t="s">
        <v>9478</v>
      </c>
    </row>
    <row r="377" s="2" customFormat="1">
      <c r="A377" s="41"/>
      <c r="B377" s="42"/>
      <c r="C377" s="43"/>
      <c r="D377" s="228" t="s">
        <v>202</v>
      </c>
      <c r="E377" s="43"/>
      <c r="F377" s="229" t="s">
        <v>1227</v>
      </c>
      <c r="G377" s="43"/>
      <c r="H377" s="43"/>
      <c r="I377" s="230"/>
      <c r="J377" s="43"/>
      <c r="K377" s="43"/>
      <c r="L377" s="47"/>
      <c r="M377" s="231"/>
      <c r="N377" s="232"/>
      <c r="O377" s="87"/>
      <c r="P377" s="87"/>
      <c r="Q377" s="87"/>
      <c r="R377" s="87"/>
      <c r="S377" s="87"/>
      <c r="T377" s="88"/>
      <c r="U377" s="41"/>
      <c r="V377" s="41"/>
      <c r="W377" s="41"/>
      <c r="X377" s="41"/>
      <c r="Y377" s="41"/>
      <c r="Z377" s="41"/>
      <c r="AA377" s="41"/>
      <c r="AB377" s="41"/>
      <c r="AC377" s="41"/>
      <c r="AD377" s="41"/>
      <c r="AE377" s="41"/>
      <c r="AT377" s="20" t="s">
        <v>202</v>
      </c>
      <c r="AU377" s="20" t="s">
        <v>78</v>
      </c>
    </row>
    <row r="378" s="2" customFormat="1">
      <c r="A378" s="41"/>
      <c r="B378" s="42"/>
      <c r="C378" s="43"/>
      <c r="D378" s="233" t="s">
        <v>204</v>
      </c>
      <c r="E378" s="43"/>
      <c r="F378" s="234" t="s">
        <v>1228</v>
      </c>
      <c r="G378" s="43"/>
      <c r="H378" s="43"/>
      <c r="I378" s="230"/>
      <c r="J378" s="43"/>
      <c r="K378" s="43"/>
      <c r="L378" s="47"/>
      <c r="M378" s="231"/>
      <c r="N378" s="232"/>
      <c r="O378" s="87"/>
      <c r="P378" s="87"/>
      <c r="Q378" s="87"/>
      <c r="R378" s="87"/>
      <c r="S378" s="87"/>
      <c r="T378" s="88"/>
      <c r="U378" s="41"/>
      <c r="V378" s="41"/>
      <c r="W378" s="41"/>
      <c r="X378" s="41"/>
      <c r="Y378" s="41"/>
      <c r="Z378" s="41"/>
      <c r="AA378" s="41"/>
      <c r="AB378" s="41"/>
      <c r="AC378" s="41"/>
      <c r="AD378" s="41"/>
      <c r="AE378" s="41"/>
      <c r="AT378" s="20" t="s">
        <v>204</v>
      </c>
      <c r="AU378" s="20" t="s">
        <v>78</v>
      </c>
    </row>
    <row r="379" s="2" customFormat="1" ht="16.5" customHeight="1">
      <c r="A379" s="41"/>
      <c r="B379" s="42"/>
      <c r="C379" s="215" t="s">
        <v>554</v>
      </c>
      <c r="D379" s="215" t="s">
        <v>195</v>
      </c>
      <c r="E379" s="216" t="s">
        <v>635</v>
      </c>
      <c r="F379" s="217" t="s">
        <v>636</v>
      </c>
      <c r="G379" s="218" t="s">
        <v>248</v>
      </c>
      <c r="H379" s="219">
        <v>22.5</v>
      </c>
      <c r="I379" s="220"/>
      <c r="J379" s="221">
        <f>ROUND(I379*H379,2)</f>
        <v>0</v>
      </c>
      <c r="K379" s="217" t="s">
        <v>199</v>
      </c>
      <c r="L379" s="47"/>
      <c r="M379" s="222" t="s">
        <v>19</v>
      </c>
      <c r="N379" s="223" t="s">
        <v>40</v>
      </c>
      <c r="O379" s="87"/>
      <c r="P379" s="224">
        <f>O379*H379</f>
        <v>0</v>
      </c>
      <c r="Q379" s="224">
        <v>0</v>
      </c>
      <c r="R379" s="224">
        <f>Q379*H379</f>
        <v>0</v>
      </c>
      <c r="S379" s="224">
        <v>0</v>
      </c>
      <c r="T379" s="225">
        <f>S379*H379</f>
        <v>0</v>
      </c>
      <c r="U379" s="41"/>
      <c r="V379" s="41"/>
      <c r="W379" s="41"/>
      <c r="X379" s="41"/>
      <c r="Y379" s="41"/>
      <c r="Z379" s="41"/>
      <c r="AA379" s="41"/>
      <c r="AB379" s="41"/>
      <c r="AC379" s="41"/>
      <c r="AD379" s="41"/>
      <c r="AE379" s="41"/>
      <c r="AR379" s="226" t="s">
        <v>200</v>
      </c>
      <c r="AT379" s="226" t="s">
        <v>195</v>
      </c>
      <c r="AU379" s="226" t="s">
        <v>78</v>
      </c>
      <c r="AY379" s="20" t="s">
        <v>193</v>
      </c>
      <c r="BE379" s="227">
        <f>IF(N379="základní",J379,0)</f>
        <v>0</v>
      </c>
      <c r="BF379" s="227">
        <f>IF(N379="snížená",J379,0)</f>
        <v>0</v>
      </c>
      <c r="BG379" s="227">
        <f>IF(N379="zákl. přenesená",J379,0)</f>
        <v>0</v>
      </c>
      <c r="BH379" s="227">
        <f>IF(N379="sníž. přenesená",J379,0)</f>
        <v>0</v>
      </c>
      <c r="BI379" s="227">
        <f>IF(N379="nulová",J379,0)</f>
        <v>0</v>
      </c>
      <c r="BJ379" s="20" t="s">
        <v>76</v>
      </c>
      <c r="BK379" s="227">
        <f>ROUND(I379*H379,2)</f>
        <v>0</v>
      </c>
      <c r="BL379" s="20" t="s">
        <v>200</v>
      </c>
      <c r="BM379" s="226" t="s">
        <v>9479</v>
      </c>
    </row>
    <row r="380" s="2" customFormat="1">
      <c r="A380" s="41"/>
      <c r="B380" s="42"/>
      <c r="C380" s="43"/>
      <c r="D380" s="228" t="s">
        <v>202</v>
      </c>
      <c r="E380" s="43"/>
      <c r="F380" s="229" t="s">
        <v>638</v>
      </c>
      <c r="G380" s="43"/>
      <c r="H380" s="43"/>
      <c r="I380" s="230"/>
      <c r="J380" s="43"/>
      <c r="K380" s="43"/>
      <c r="L380" s="47"/>
      <c r="M380" s="231"/>
      <c r="N380" s="232"/>
      <c r="O380" s="87"/>
      <c r="P380" s="87"/>
      <c r="Q380" s="87"/>
      <c r="R380" s="87"/>
      <c r="S380" s="87"/>
      <c r="T380" s="88"/>
      <c r="U380" s="41"/>
      <c r="V380" s="41"/>
      <c r="W380" s="41"/>
      <c r="X380" s="41"/>
      <c r="Y380" s="41"/>
      <c r="Z380" s="41"/>
      <c r="AA380" s="41"/>
      <c r="AB380" s="41"/>
      <c r="AC380" s="41"/>
      <c r="AD380" s="41"/>
      <c r="AE380" s="41"/>
      <c r="AT380" s="20" t="s">
        <v>202</v>
      </c>
      <c r="AU380" s="20" t="s">
        <v>78</v>
      </c>
    </row>
    <row r="381" s="2" customFormat="1">
      <c r="A381" s="41"/>
      <c r="B381" s="42"/>
      <c r="C381" s="43"/>
      <c r="D381" s="233" t="s">
        <v>204</v>
      </c>
      <c r="E381" s="43"/>
      <c r="F381" s="234" t="s">
        <v>639</v>
      </c>
      <c r="G381" s="43"/>
      <c r="H381" s="43"/>
      <c r="I381" s="230"/>
      <c r="J381" s="43"/>
      <c r="K381" s="43"/>
      <c r="L381" s="47"/>
      <c r="M381" s="231"/>
      <c r="N381" s="232"/>
      <c r="O381" s="87"/>
      <c r="P381" s="87"/>
      <c r="Q381" s="87"/>
      <c r="R381" s="87"/>
      <c r="S381" s="87"/>
      <c r="T381" s="88"/>
      <c r="U381" s="41"/>
      <c r="V381" s="41"/>
      <c r="W381" s="41"/>
      <c r="X381" s="41"/>
      <c r="Y381" s="41"/>
      <c r="Z381" s="41"/>
      <c r="AA381" s="41"/>
      <c r="AB381" s="41"/>
      <c r="AC381" s="41"/>
      <c r="AD381" s="41"/>
      <c r="AE381" s="41"/>
      <c r="AT381" s="20" t="s">
        <v>204</v>
      </c>
      <c r="AU381" s="20" t="s">
        <v>78</v>
      </c>
    </row>
    <row r="382" s="2" customFormat="1" ht="16.5" customHeight="1">
      <c r="A382" s="41"/>
      <c r="B382" s="42"/>
      <c r="C382" s="215" t="s">
        <v>561</v>
      </c>
      <c r="D382" s="215" t="s">
        <v>195</v>
      </c>
      <c r="E382" s="216" t="s">
        <v>641</v>
      </c>
      <c r="F382" s="217" t="s">
        <v>642</v>
      </c>
      <c r="G382" s="218" t="s">
        <v>248</v>
      </c>
      <c r="H382" s="219">
        <v>540</v>
      </c>
      <c r="I382" s="220"/>
      <c r="J382" s="221">
        <f>ROUND(I382*H382,2)</f>
        <v>0</v>
      </c>
      <c r="K382" s="217" t="s">
        <v>199</v>
      </c>
      <c r="L382" s="47"/>
      <c r="M382" s="222" t="s">
        <v>19</v>
      </c>
      <c r="N382" s="223" t="s">
        <v>40</v>
      </c>
      <c r="O382" s="87"/>
      <c r="P382" s="224">
        <f>O382*H382</f>
        <v>0</v>
      </c>
      <c r="Q382" s="224">
        <v>0</v>
      </c>
      <c r="R382" s="224">
        <f>Q382*H382</f>
        <v>0</v>
      </c>
      <c r="S382" s="224">
        <v>0</v>
      </c>
      <c r="T382" s="225">
        <f>S382*H382</f>
        <v>0</v>
      </c>
      <c r="U382" s="41"/>
      <c r="V382" s="41"/>
      <c r="W382" s="41"/>
      <c r="X382" s="41"/>
      <c r="Y382" s="41"/>
      <c r="Z382" s="41"/>
      <c r="AA382" s="41"/>
      <c r="AB382" s="41"/>
      <c r="AC382" s="41"/>
      <c r="AD382" s="41"/>
      <c r="AE382" s="41"/>
      <c r="AR382" s="226" t="s">
        <v>200</v>
      </c>
      <c r="AT382" s="226" t="s">
        <v>195</v>
      </c>
      <c r="AU382" s="226" t="s">
        <v>78</v>
      </c>
      <c r="AY382" s="20" t="s">
        <v>193</v>
      </c>
      <c r="BE382" s="227">
        <f>IF(N382="základní",J382,0)</f>
        <v>0</v>
      </c>
      <c r="BF382" s="227">
        <f>IF(N382="snížená",J382,0)</f>
        <v>0</v>
      </c>
      <c r="BG382" s="227">
        <f>IF(N382="zákl. přenesená",J382,0)</f>
        <v>0</v>
      </c>
      <c r="BH382" s="227">
        <f>IF(N382="sníž. přenesená",J382,0)</f>
        <v>0</v>
      </c>
      <c r="BI382" s="227">
        <f>IF(N382="nulová",J382,0)</f>
        <v>0</v>
      </c>
      <c r="BJ382" s="20" t="s">
        <v>76</v>
      </c>
      <c r="BK382" s="227">
        <f>ROUND(I382*H382,2)</f>
        <v>0</v>
      </c>
      <c r="BL382" s="20" t="s">
        <v>200</v>
      </c>
      <c r="BM382" s="226" t="s">
        <v>9480</v>
      </c>
    </row>
    <row r="383" s="2" customFormat="1">
      <c r="A383" s="41"/>
      <c r="B383" s="42"/>
      <c r="C383" s="43"/>
      <c r="D383" s="228" t="s">
        <v>202</v>
      </c>
      <c r="E383" s="43"/>
      <c r="F383" s="229" t="s">
        <v>644</v>
      </c>
      <c r="G383" s="43"/>
      <c r="H383" s="43"/>
      <c r="I383" s="230"/>
      <c r="J383" s="43"/>
      <c r="K383" s="43"/>
      <c r="L383" s="47"/>
      <c r="M383" s="231"/>
      <c r="N383" s="232"/>
      <c r="O383" s="87"/>
      <c r="P383" s="87"/>
      <c r="Q383" s="87"/>
      <c r="R383" s="87"/>
      <c r="S383" s="87"/>
      <c r="T383" s="88"/>
      <c r="U383" s="41"/>
      <c r="V383" s="41"/>
      <c r="W383" s="41"/>
      <c r="X383" s="41"/>
      <c r="Y383" s="41"/>
      <c r="Z383" s="41"/>
      <c r="AA383" s="41"/>
      <c r="AB383" s="41"/>
      <c r="AC383" s="41"/>
      <c r="AD383" s="41"/>
      <c r="AE383" s="41"/>
      <c r="AT383" s="20" t="s">
        <v>202</v>
      </c>
      <c r="AU383" s="20" t="s">
        <v>78</v>
      </c>
    </row>
    <row r="384" s="2" customFormat="1">
      <c r="A384" s="41"/>
      <c r="B384" s="42"/>
      <c r="C384" s="43"/>
      <c r="D384" s="233" t="s">
        <v>204</v>
      </c>
      <c r="E384" s="43"/>
      <c r="F384" s="234" t="s">
        <v>645</v>
      </c>
      <c r="G384" s="43"/>
      <c r="H384" s="43"/>
      <c r="I384" s="230"/>
      <c r="J384" s="43"/>
      <c r="K384" s="43"/>
      <c r="L384" s="47"/>
      <c r="M384" s="231"/>
      <c r="N384" s="232"/>
      <c r="O384" s="87"/>
      <c r="P384" s="87"/>
      <c r="Q384" s="87"/>
      <c r="R384" s="87"/>
      <c r="S384" s="87"/>
      <c r="T384" s="88"/>
      <c r="U384" s="41"/>
      <c r="V384" s="41"/>
      <c r="W384" s="41"/>
      <c r="X384" s="41"/>
      <c r="Y384" s="41"/>
      <c r="Z384" s="41"/>
      <c r="AA384" s="41"/>
      <c r="AB384" s="41"/>
      <c r="AC384" s="41"/>
      <c r="AD384" s="41"/>
      <c r="AE384" s="41"/>
      <c r="AT384" s="20" t="s">
        <v>204</v>
      </c>
      <c r="AU384" s="20" t="s">
        <v>78</v>
      </c>
    </row>
    <row r="385" s="14" customFormat="1">
      <c r="A385" s="14"/>
      <c r="B385" s="245"/>
      <c r="C385" s="246"/>
      <c r="D385" s="228" t="s">
        <v>206</v>
      </c>
      <c r="E385" s="246"/>
      <c r="F385" s="248" t="s">
        <v>9481</v>
      </c>
      <c r="G385" s="246"/>
      <c r="H385" s="249">
        <v>540</v>
      </c>
      <c r="I385" s="250"/>
      <c r="J385" s="246"/>
      <c r="K385" s="246"/>
      <c r="L385" s="251"/>
      <c r="M385" s="252"/>
      <c r="N385" s="253"/>
      <c r="O385" s="253"/>
      <c r="P385" s="253"/>
      <c r="Q385" s="253"/>
      <c r="R385" s="253"/>
      <c r="S385" s="253"/>
      <c r="T385" s="254"/>
      <c r="U385" s="14"/>
      <c r="V385" s="14"/>
      <c r="W385" s="14"/>
      <c r="X385" s="14"/>
      <c r="Y385" s="14"/>
      <c r="Z385" s="14"/>
      <c r="AA385" s="14"/>
      <c r="AB385" s="14"/>
      <c r="AC385" s="14"/>
      <c r="AD385" s="14"/>
      <c r="AE385" s="14"/>
      <c r="AT385" s="255" t="s">
        <v>206</v>
      </c>
      <c r="AU385" s="255" t="s">
        <v>78</v>
      </c>
      <c r="AV385" s="14" t="s">
        <v>78</v>
      </c>
      <c r="AW385" s="14" t="s">
        <v>4</v>
      </c>
      <c r="AX385" s="14" t="s">
        <v>76</v>
      </c>
      <c r="AY385" s="255" t="s">
        <v>193</v>
      </c>
    </row>
    <row r="386" s="2" customFormat="1" ht="21.75" customHeight="1">
      <c r="A386" s="41"/>
      <c r="B386" s="42"/>
      <c r="C386" s="215" t="s">
        <v>568</v>
      </c>
      <c r="D386" s="215" t="s">
        <v>195</v>
      </c>
      <c r="E386" s="216" t="s">
        <v>1232</v>
      </c>
      <c r="F386" s="217" t="s">
        <v>1233</v>
      </c>
      <c r="G386" s="218" t="s">
        <v>248</v>
      </c>
      <c r="H386" s="219">
        <v>1.3</v>
      </c>
      <c r="I386" s="220"/>
      <c r="J386" s="221">
        <f>ROUND(I386*H386,2)</f>
        <v>0</v>
      </c>
      <c r="K386" s="217" t="s">
        <v>199</v>
      </c>
      <c r="L386" s="47"/>
      <c r="M386" s="222" t="s">
        <v>19</v>
      </c>
      <c r="N386" s="223" t="s">
        <v>40</v>
      </c>
      <c r="O386" s="87"/>
      <c r="P386" s="224">
        <f>O386*H386</f>
        <v>0</v>
      </c>
      <c r="Q386" s="224">
        <v>0</v>
      </c>
      <c r="R386" s="224">
        <f>Q386*H386</f>
        <v>0</v>
      </c>
      <c r="S386" s="224">
        <v>0</v>
      </c>
      <c r="T386" s="225">
        <f>S386*H386</f>
        <v>0</v>
      </c>
      <c r="U386" s="41"/>
      <c r="V386" s="41"/>
      <c r="W386" s="41"/>
      <c r="X386" s="41"/>
      <c r="Y386" s="41"/>
      <c r="Z386" s="41"/>
      <c r="AA386" s="41"/>
      <c r="AB386" s="41"/>
      <c r="AC386" s="41"/>
      <c r="AD386" s="41"/>
      <c r="AE386" s="41"/>
      <c r="AR386" s="226" t="s">
        <v>200</v>
      </c>
      <c r="AT386" s="226" t="s">
        <v>195</v>
      </c>
      <c r="AU386" s="226" t="s">
        <v>78</v>
      </c>
      <c r="AY386" s="20" t="s">
        <v>193</v>
      </c>
      <c r="BE386" s="227">
        <f>IF(N386="základní",J386,0)</f>
        <v>0</v>
      </c>
      <c r="BF386" s="227">
        <f>IF(N386="snížená",J386,0)</f>
        <v>0</v>
      </c>
      <c r="BG386" s="227">
        <f>IF(N386="zákl. přenesená",J386,0)</f>
        <v>0</v>
      </c>
      <c r="BH386" s="227">
        <f>IF(N386="sníž. přenesená",J386,0)</f>
        <v>0</v>
      </c>
      <c r="BI386" s="227">
        <f>IF(N386="nulová",J386,0)</f>
        <v>0</v>
      </c>
      <c r="BJ386" s="20" t="s">
        <v>76</v>
      </c>
      <c r="BK386" s="227">
        <f>ROUND(I386*H386,2)</f>
        <v>0</v>
      </c>
      <c r="BL386" s="20" t="s">
        <v>200</v>
      </c>
      <c r="BM386" s="226" t="s">
        <v>9482</v>
      </c>
    </row>
    <row r="387" s="2" customFormat="1">
      <c r="A387" s="41"/>
      <c r="B387" s="42"/>
      <c r="C387" s="43"/>
      <c r="D387" s="228" t="s">
        <v>202</v>
      </c>
      <c r="E387" s="43"/>
      <c r="F387" s="229" t="s">
        <v>1235</v>
      </c>
      <c r="G387" s="43"/>
      <c r="H387" s="43"/>
      <c r="I387" s="230"/>
      <c r="J387" s="43"/>
      <c r="K387" s="43"/>
      <c r="L387" s="47"/>
      <c r="M387" s="231"/>
      <c r="N387" s="232"/>
      <c r="O387" s="87"/>
      <c r="P387" s="87"/>
      <c r="Q387" s="87"/>
      <c r="R387" s="87"/>
      <c r="S387" s="87"/>
      <c r="T387" s="88"/>
      <c r="U387" s="41"/>
      <c r="V387" s="41"/>
      <c r="W387" s="41"/>
      <c r="X387" s="41"/>
      <c r="Y387" s="41"/>
      <c r="Z387" s="41"/>
      <c r="AA387" s="41"/>
      <c r="AB387" s="41"/>
      <c r="AC387" s="41"/>
      <c r="AD387" s="41"/>
      <c r="AE387" s="41"/>
      <c r="AT387" s="20" t="s">
        <v>202</v>
      </c>
      <c r="AU387" s="20" t="s">
        <v>78</v>
      </c>
    </row>
    <row r="388" s="2" customFormat="1">
      <c r="A388" s="41"/>
      <c r="B388" s="42"/>
      <c r="C388" s="43"/>
      <c r="D388" s="233" t="s">
        <v>204</v>
      </c>
      <c r="E388" s="43"/>
      <c r="F388" s="234" t="s">
        <v>1236</v>
      </c>
      <c r="G388" s="43"/>
      <c r="H388" s="43"/>
      <c r="I388" s="230"/>
      <c r="J388" s="43"/>
      <c r="K388" s="43"/>
      <c r="L388" s="47"/>
      <c r="M388" s="231"/>
      <c r="N388" s="232"/>
      <c r="O388" s="87"/>
      <c r="P388" s="87"/>
      <c r="Q388" s="87"/>
      <c r="R388" s="87"/>
      <c r="S388" s="87"/>
      <c r="T388" s="88"/>
      <c r="U388" s="41"/>
      <c r="V388" s="41"/>
      <c r="W388" s="41"/>
      <c r="X388" s="41"/>
      <c r="Y388" s="41"/>
      <c r="Z388" s="41"/>
      <c r="AA388" s="41"/>
      <c r="AB388" s="41"/>
      <c r="AC388" s="41"/>
      <c r="AD388" s="41"/>
      <c r="AE388" s="41"/>
      <c r="AT388" s="20" t="s">
        <v>204</v>
      </c>
      <c r="AU388" s="20" t="s">
        <v>78</v>
      </c>
    </row>
    <row r="389" s="2" customFormat="1" ht="21.75" customHeight="1">
      <c r="A389" s="41"/>
      <c r="B389" s="42"/>
      <c r="C389" s="215" t="s">
        <v>577</v>
      </c>
      <c r="D389" s="215" t="s">
        <v>195</v>
      </c>
      <c r="E389" s="216" t="s">
        <v>246</v>
      </c>
      <c r="F389" s="217" t="s">
        <v>247</v>
      </c>
      <c r="G389" s="218" t="s">
        <v>248</v>
      </c>
      <c r="H389" s="219">
        <v>21.199999999999999</v>
      </c>
      <c r="I389" s="220"/>
      <c r="J389" s="221">
        <f>ROUND(I389*H389,2)</f>
        <v>0</v>
      </c>
      <c r="K389" s="217" t="s">
        <v>199</v>
      </c>
      <c r="L389" s="47"/>
      <c r="M389" s="222" t="s">
        <v>19</v>
      </c>
      <c r="N389" s="223" t="s">
        <v>40</v>
      </c>
      <c r="O389" s="87"/>
      <c r="P389" s="224">
        <f>O389*H389</f>
        <v>0</v>
      </c>
      <c r="Q389" s="224">
        <v>0</v>
      </c>
      <c r="R389" s="224">
        <f>Q389*H389</f>
        <v>0</v>
      </c>
      <c r="S389" s="224">
        <v>0</v>
      </c>
      <c r="T389" s="225">
        <f>S389*H389</f>
        <v>0</v>
      </c>
      <c r="U389" s="41"/>
      <c r="V389" s="41"/>
      <c r="W389" s="41"/>
      <c r="X389" s="41"/>
      <c r="Y389" s="41"/>
      <c r="Z389" s="41"/>
      <c r="AA389" s="41"/>
      <c r="AB389" s="41"/>
      <c r="AC389" s="41"/>
      <c r="AD389" s="41"/>
      <c r="AE389" s="41"/>
      <c r="AR389" s="226" t="s">
        <v>200</v>
      </c>
      <c r="AT389" s="226" t="s">
        <v>195</v>
      </c>
      <c r="AU389" s="226" t="s">
        <v>78</v>
      </c>
      <c r="AY389" s="20" t="s">
        <v>193</v>
      </c>
      <c r="BE389" s="227">
        <f>IF(N389="základní",J389,0)</f>
        <v>0</v>
      </c>
      <c r="BF389" s="227">
        <f>IF(N389="snížená",J389,0)</f>
        <v>0</v>
      </c>
      <c r="BG389" s="227">
        <f>IF(N389="zákl. přenesená",J389,0)</f>
        <v>0</v>
      </c>
      <c r="BH389" s="227">
        <f>IF(N389="sníž. přenesená",J389,0)</f>
        <v>0</v>
      </c>
      <c r="BI389" s="227">
        <f>IF(N389="nulová",J389,0)</f>
        <v>0</v>
      </c>
      <c r="BJ389" s="20" t="s">
        <v>76</v>
      </c>
      <c r="BK389" s="227">
        <f>ROUND(I389*H389,2)</f>
        <v>0</v>
      </c>
      <c r="BL389" s="20" t="s">
        <v>200</v>
      </c>
      <c r="BM389" s="226" t="s">
        <v>9483</v>
      </c>
    </row>
    <row r="390" s="2" customFormat="1">
      <c r="A390" s="41"/>
      <c r="B390" s="42"/>
      <c r="C390" s="43"/>
      <c r="D390" s="228" t="s">
        <v>202</v>
      </c>
      <c r="E390" s="43"/>
      <c r="F390" s="229" t="s">
        <v>250</v>
      </c>
      <c r="G390" s="43"/>
      <c r="H390" s="43"/>
      <c r="I390" s="230"/>
      <c r="J390" s="43"/>
      <c r="K390" s="43"/>
      <c r="L390" s="47"/>
      <c r="M390" s="231"/>
      <c r="N390" s="232"/>
      <c r="O390" s="87"/>
      <c r="P390" s="87"/>
      <c r="Q390" s="87"/>
      <c r="R390" s="87"/>
      <c r="S390" s="87"/>
      <c r="T390" s="88"/>
      <c r="U390" s="41"/>
      <c r="V390" s="41"/>
      <c r="W390" s="41"/>
      <c r="X390" s="41"/>
      <c r="Y390" s="41"/>
      <c r="Z390" s="41"/>
      <c r="AA390" s="41"/>
      <c r="AB390" s="41"/>
      <c r="AC390" s="41"/>
      <c r="AD390" s="41"/>
      <c r="AE390" s="41"/>
      <c r="AT390" s="20" t="s">
        <v>202</v>
      </c>
      <c r="AU390" s="20" t="s">
        <v>78</v>
      </c>
    </row>
    <row r="391" s="2" customFormat="1">
      <c r="A391" s="41"/>
      <c r="B391" s="42"/>
      <c r="C391" s="43"/>
      <c r="D391" s="233" t="s">
        <v>204</v>
      </c>
      <c r="E391" s="43"/>
      <c r="F391" s="234" t="s">
        <v>251</v>
      </c>
      <c r="G391" s="43"/>
      <c r="H391" s="43"/>
      <c r="I391" s="230"/>
      <c r="J391" s="43"/>
      <c r="K391" s="43"/>
      <c r="L391" s="47"/>
      <c r="M391" s="231"/>
      <c r="N391" s="232"/>
      <c r="O391" s="87"/>
      <c r="P391" s="87"/>
      <c r="Q391" s="87"/>
      <c r="R391" s="87"/>
      <c r="S391" s="87"/>
      <c r="T391" s="88"/>
      <c r="U391" s="41"/>
      <c r="V391" s="41"/>
      <c r="W391" s="41"/>
      <c r="X391" s="41"/>
      <c r="Y391" s="41"/>
      <c r="Z391" s="41"/>
      <c r="AA391" s="41"/>
      <c r="AB391" s="41"/>
      <c r="AC391" s="41"/>
      <c r="AD391" s="41"/>
      <c r="AE391" s="41"/>
      <c r="AT391" s="20" t="s">
        <v>204</v>
      </c>
      <c r="AU391" s="20" t="s">
        <v>78</v>
      </c>
    </row>
    <row r="392" s="12" customFormat="1" ht="22.8" customHeight="1">
      <c r="A392" s="12"/>
      <c r="B392" s="199"/>
      <c r="C392" s="200"/>
      <c r="D392" s="201" t="s">
        <v>68</v>
      </c>
      <c r="E392" s="213" t="s">
        <v>679</v>
      </c>
      <c r="F392" s="213" t="s">
        <v>680</v>
      </c>
      <c r="G392" s="200"/>
      <c r="H392" s="200"/>
      <c r="I392" s="203"/>
      <c r="J392" s="214">
        <f>BK392</f>
        <v>0</v>
      </c>
      <c r="K392" s="200"/>
      <c r="L392" s="205"/>
      <c r="M392" s="206"/>
      <c r="N392" s="207"/>
      <c r="O392" s="207"/>
      <c r="P392" s="208">
        <f>SUM(P393:P395)</f>
        <v>0</v>
      </c>
      <c r="Q392" s="207"/>
      <c r="R392" s="208">
        <f>SUM(R393:R395)</f>
        <v>0</v>
      </c>
      <c r="S392" s="207"/>
      <c r="T392" s="209">
        <f>SUM(T393:T395)</f>
        <v>0</v>
      </c>
      <c r="U392" s="12"/>
      <c r="V392" s="12"/>
      <c r="W392" s="12"/>
      <c r="X392" s="12"/>
      <c r="Y392" s="12"/>
      <c r="Z392" s="12"/>
      <c r="AA392" s="12"/>
      <c r="AB392" s="12"/>
      <c r="AC392" s="12"/>
      <c r="AD392" s="12"/>
      <c r="AE392" s="12"/>
      <c r="AR392" s="210" t="s">
        <v>76</v>
      </c>
      <c r="AT392" s="211" t="s">
        <v>68</v>
      </c>
      <c r="AU392" s="211" t="s">
        <v>76</v>
      </c>
      <c r="AY392" s="210" t="s">
        <v>193</v>
      </c>
      <c r="BK392" s="212">
        <f>SUM(BK393:BK395)</f>
        <v>0</v>
      </c>
    </row>
    <row r="393" s="2" customFormat="1" ht="16.5" customHeight="1">
      <c r="A393" s="41"/>
      <c r="B393" s="42"/>
      <c r="C393" s="215" t="s">
        <v>584</v>
      </c>
      <c r="D393" s="215" t="s">
        <v>195</v>
      </c>
      <c r="E393" s="216" t="s">
        <v>9484</v>
      </c>
      <c r="F393" s="217" t="s">
        <v>9485</v>
      </c>
      <c r="G393" s="218" t="s">
        <v>248</v>
      </c>
      <c r="H393" s="219">
        <v>1074.7090000000001</v>
      </c>
      <c r="I393" s="220"/>
      <c r="J393" s="221">
        <f>ROUND(I393*H393,2)</f>
        <v>0</v>
      </c>
      <c r="K393" s="217" t="s">
        <v>199</v>
      </c>
      <c r="L393" s="47"/>
      <c r="M393" s="222" t="s">
        <v>19</v>
      </c>
      <c r="N393" s="223" t="s">
        <v>40</v>
      </c>
      <c r="O393" s="87"/>
      <c r="P393" s="224">
        <f>O393*H393</f>
        <v>0</v>
      </c>
      <c r="Q393" s="224">
        <v>0</v>
      </c>
      <c r="R393" s="224">
        <f>Q393*H393</f>
        <v>0</v>
      </c>
      <c r="S393" s="224">
        <v>0</v>
      </c>
      <c r="T393" s="225">
        <f>S393*H393</f>
        <v>0</v>
      </c>
      <c r="U393" s="41"/>
      <c r="V393" s="41"/>
      <c r="W393" s="41"/>
      <c r="X393" s="41"/>
      <c r="Y393" s="41"/>
      <c r="Z393" s="41"/>
      <c r="AA393" s="41"/>
      <c r="AB393" s="41"/>
      <c r="AC393" s="41"/>
      <c r="AD393" s="41"/>
      <c r="AE393" s="41"/>
      <c r="AR393" s="226" t="s">
        <v>200</v>
      </c>
      <c r="AT393" s="226" t="s">
        <v>195</v>
      </c>
      <c r="AU393" s="226" t="s">
        <v>78</v>
      </c>
      <c r="AY393" s="20" t="s">
        <v>193</v>
      </c>
      <c r="BE393" s="227">
        <f>IF(N393="základní",J393,0)</f>
        <v>0</v>
      </c>
      <c r="BF393" s="227">
        <f>IF(N393="snížená",J393,0)</f>
        <v>0</v>
      </c>
      <c r="BG393" s="227">
        <f>IF(N393="zákl. přenesená",J393,0)</f>
        <v>0</v>
      </c>
      <c r="BH393" s="227">
        <f>IF(N393="sníž. přenesená",J393,0)</f>
        <v>0</v>
      </c>
      <c r="BI393" s="227">
        <f>IF(N393="nulová",J393,0)</f>
        <v>0</v>
      </c>
      <c r="BJ393" s="20" t="s">
        <v>76</v>
      </c>
      <c r="BK393" s="227">
        <f>ROUND(I393*H393,2)</f>
        <v>0</v>
      </c>
      <c r="BL393" s="20" t="s">
        <v>200</v>
      </c>
      <c r="BM393" s="226" t="s">
        <v>9486</v>
      </c>
    </row>
    <row r="394" s="2" customFormat="1">
      <c r="A394" s="41"/>
      <c r="B394" s="42"/>
      <c r="C394" s="43"/>
      <c r="D394" s="228" t="s">
        <v>202</v>
      </c>
      <c r="E394" s="43"/>
      <c r="F394" s="229" t="s">
        <v>9487</v>
      </c>
      <c r="G394" s="43"/>
      <c r="H394" s="43"/>
      <c r="I394" s="230"/>
      <c r="J394" s="43"/>
      <c r="K394" s="43"/>
      <c r="L394" s="47"/>
      <c r="M394" s="231"/>
      <c r="N394" s="232"/>
      <c r="O394" s="87"/>
      <c r="P394" s="87"/>
      <c r="Q394" s="87"/>
      <c r="R394" s="87"/>
      <c r="S394" s="87"/>
      <c r="T394" s="88"/>
      <c r="U394" s="41"/>
      <c r="V394" s="41"/>
      <c r="W394" s="41"/>
      <c r="X394" s="41"/>
      <c r="Y394" s="41"/>
      <c r="Z394" s="41"/>
      <c r="AA394" s="41"/>
      <c r="AB394" s="41"/>
      <c r="AC394" s="41"/>
      <c r="AD394" s="41"/>
      <c r="AE394" s="41"/>
      <c r="AT394" s="20" t="s">
        <v>202</v>
      </c>
      <c r="AU394" s="20" t="s">
        <v>78</v>
      </c>
    </row>
    <row r="395" s="2" customFormat="1">
      <c r="A395" s="41"/>
      <c r="B395" s="42"/>
      <c r="C395" s="43"/>
      <c r="D395" s="233" t="s">
        <v>204</v>
      </c>
      <c r="E395" s="43"/>
      <c r="F395" s="234" t="s">
        <v>9488</v>
      </c>
      <c r="G395" s="43"/>
      <c r="H395" s="43"/>
      <c r="I395" s="230"/>
      <c r="J395" s="43"/>
      <c r="K395" s="43"/>
      <c r="L395" s="47"/>
      <c r="M395" s="231"/>
      <c r="N395" s="232"/>
      <c r="O395" s="87"/>
      <c r="P395" s="87"/>
      <c r="Q395" s="87"/>
      <c r="R395" s="87"/>
      <c r="S395" s="87"/>
      <c r="T395" s="88"/>
      <c r="U395" s="41"/>
      <c r="V395" s="41"/>
      <c r="W395" s="41"/>
      <c r="X395" s="41"/>
      <c r="Y395" s="41"/>
      <c r="Z395" s="41"/>
      <c r="AA395" s="41"/>
      <c r="AB395" s="41"/>
      <c r="AC395" s="41"/>
      <c r="AD395" s="41"/>
      <c r="AE395" s="41"/>
      <c r="AT395" s="20" t="s">
        <v>204</v>
      </c>
      <c r="AU395" s="20" t="s">
        <v>78</v>
      </c>
    </row>
    <row r="396" s="12" customFormat="1" ht="25.92" customHeight="1">
      <c r="A396" s="12"/>
      <c r="B396" s="199"/>
      <c r="C396" s="200"/>
      <c r="D396" s="201" t="s">
        <v>68</v>
      </c>
      <c r="E396" s="202" t="s">
        <v>9489</v>
      </c>
      <c r="F396" s="202" t="s">
        <v>9490</v>
      </c>
      <c r="G396" s="200"/>
      <c r="H396" s="200"/>
      <c r="I396" s="203"/>
      <c r="J396" s="204">
        <f>BK396</f>
        <v>0</v>
      </c>
      <c r="K396" s="200"/>
      <c r="L396" s="205"/>
      <c r="M396" s="206"/>
      <c r="N396" s="207"/>
      <c r="O396" s="207"/>
      <c r="P396" s="208">
        <f>SUM(P397:P469)</f>
        <v>0</v>
      </c>
      <c r="Q396" s="207"/>
      <c r="R396" s="208">
        <f>SUM(R397:R469)</f>
        <v>0.00040000000000000002</v>
      </c>
      <c r="S396" s="207"/>
      <c r="T396" s="209">
        <f>SUM(T397:T469)</f>
        <v>0</v>
      </c>
      <c r="U396" s="12"/>
      <c r="V396" s="12"/>
      <c r="W396" s="12"/>
      <c r="X396" s="12"/>
      <c r="Y396" s="12"/>
      <c r="Z396" s="12"/>
      <c r="AA396" s="12"/>
      <c r="AB396" s="12"/>
      <c r="AC396" s="12"/>
      <c r="AD396" s="12"/>
      <c r="AE396" s="12"/>
      <c r="AR396" s="210" t="s">
        <v>76</v>
      </c>
      <c r="AT396" s="211" t="s">
        <v>68</v>
      </c>
      <c r="AU396" s="211" t="s">
        <v>69</v>
      </c>
      <c r="AY396" s="210" t="s">
        <v>193</v>
      </c>
      <c r="BK396" s="212">
        <f>SUM(BK397:BK469)</f>
        <v>0</v>
      </c>
    </row>
    <row r="397" s="2" customFormat="1" ht="16.5" customHeight="1">
      <c r="A397" s="41"/>
      <c r="B397" s="42"/>
      <c r="C397" s="215" t="s">
        <v>591</v>
      </c>
      <c r="D397" s="215" t="s">
        <v>195</v>
      </c>
      <c r="E397" s="216" t="s">
        <v>9491</v>
      </c>
      <c r="F397" s="217" t="s">
        <v>9492</v>
      </c>
      <c r="G397" s="218" t="s">
        <v>7202</v>
      </c>
      <c r="H397" s="219">
        <v>2</v>
      </c>
      <c r="I397" s="220"/>
      <c r="J397" s="221">
        <f>ROUND(I397*H397,2)</f>
        <v>0</v>
      </c>
      <c r="K397" s="217" t="s">
        <v>199</v>
      </c>
      <c r="L397" s="47"/>
      <c r="M397" s="222" t="s">
        <v>19</v>
      </c>
      <c r="N397" s="223" t="s">
        <v>40</v>
      </c>
      <c r="O397" s="87"/>
      <c r="P397" s="224">
        <f>O397*H397</f>
        <v>0</v>
      </c>
      <c r="Q397" s="224">
        <v>0</v>
      </c>
      <c r="R397" s="224">
        <f>Q397*H397</f>
        <v>0</v>
      </c>
      <c r="S397" s="224">
        <v>0</v>
      </c>
      <c r="T397" s="225">
        <f>S397*H397</f>
        <v>0</v>
      </c>
      <c r="U397" s="41"/>
      <c r="V397" s="41"/>
      <c r="W397" s="41"/>
      <c r="X397" s="41"/>
      <c r="Y397" s="41"/>
      <c r="Z397" s="41"/>
      <c r="AA397" s="41"/>
      <c r="AB397" s="41"/>
      <c r="AC397" s="41"/>
      <c r="AD397" s="41"/>
      <c r="AE397" s="41"/>
      <c r="AR397" s="226" t="s">
        <v>200</v>
      </c>
      <c r="AT397" s="226" t="s">
        <v>195</v>
      </c>
      <c r="AU397" s="226" t="s">
        <v>76</v>
      </c>
      <c r="AY397" s="20" t="s">
        <v>193</v>
      </c>
      <c r="BE397" s="227">
        <f>IF(N397="základní",J397,0)</f>
        <v>0</v>
      </c>
      <c r="BF397" s="227">
        <f>IF(N397="snížená",J397,0)</f>
        <v>0</v>
      </c>
      <c r="BG397" s="227">
        <f>IF(N397="zákl. přenesená",J397,0)</f>
        <v>0</v>
      </c>
      <c r="BH397" s="227">
        <f>IF(N397="sníž. přenesená",J397,0)</f>
        <v>0</v>
      </c>
      <c r="BI397" s="227">
        <f>IF(N397="nulová",J397,0)</f>
        <v>0</v>
      </c>
      <c r="BJ397" s="20" t="s">
        <v>76</v>
      </c>
      <c r="BK397" s="227">
        <f>ROUND(I397*H397,2)</f>
        <v>0</v>
      </c>
      <c r="BL397" s="20" t="s">
        <v>200</v>
      </c>
      <c r="BM397" s="226" t="s">
        <v>9493</v>
      </c>
    </row>
    <row r="398" s="2" customFormat="1">
      <c r="A398" s="41"/>
      <c r="B398" s="42"/>
      <c r="C398" s="43"/>
      <c r="D398" s="228" t="s">
        <v>202</v>
      </c>
      <c r="E398" s="43"/>
      <c r="F398" s="229" t="s">
        <v>9494</v>
      </c>
      <c r="G398" s="43"/>
      <c r="H398" s="43"/>
      <c r="I398" s="230"/>
      <c r="J398" s="43"/>
      <c r="K398" s="43"/>
      <c r="L398" s="47"/>
      <c r="M398" s="231"/>
      <c r="N398" s="232"/>
      <c r="O398" s="87"/>
      <c r="P398" s="87"/>
      <c r="Q398" s="87"/>
      <c r="R398" s="87"/>
      <c r="S398" s="87"/>
      <c r="T398" s="88"/>
      <c r="U398" s="41"/>
      <c r="V398" s="41"/>
      <c r="W398" s="41"/>
      <c r="X398" s="41"/>
      <c r="Y398" s="41"/>
      <c r="Z398" s="41"/>
      <c r="AA398" s="41"/>
      <c r="AB398" s="41"/>
      <c r="AC398" s="41"/>
      <c r="AD398" s="41"/>
      <c r="AE398" s="41"/>
      <c r="AT398" s="20" t="s">
        <v>202</v>
      </c>
      <c r="AU398" s="20" t="s">
        <v>76</v>
      </c>
    </row>
    <row r="399" s="2" customFormat="1">
      <c r="A399" s="41"/>
      <c r="B399" s="42"/>
      <c r="C399" s="43"/>
      <c r="D399" s="233" t="s">
        <v>204</v>
      </c>
      <c r="E399" s="43"/>
      <c r="F399" s="234" t="s">
        <v>9495</v>
      </c>
      <c r="G399" s="43"/>
      <c r="H399" s="43"/>
      <c r="I399" s="230"/>
      <c r="J399" s="43"/>
      <c r="K399" s="43"/>
      <c r="L399" s="47"/>
      <c r="M399" s="231"/>
      <c r="N399" s="232"/>
      <c r="O399" s="87"/>
      <c r="P399" s="87"/>
      <c r="Q399" s="87"/>
      <c r="R399" s="87"/>
      <c r="S399" s="87"/>
      <c r="T399" s="88"/>
      <c r="U399" s="41"/>
      <c r="V399" s="41"/>
      <c r="W399" s="41"/>
      <c r="X399" s="41"/>
      <c r="Y399" s="41"/>
      <c r="Z399" s="41"/>
      <c r="AA399" s="41"/>
      <c r="AB399" s="41"/>
      <c r="AC399" s="41"/>
      <c r="AD399" s="41"/>
      <c r="AE399" s="41"/>
      <c r="AT399" s="20" t="s">
        <v>204</v>
      </c>
      <c r="AU399" s="20" t="s">
        <v>76</v>
      </c>
    </row>
    <row r="400" s="2" customFormat="1" ht="16.5" customHeight="1">
      <c r="A400" s="41"/>
      <c r="B400" s="42"/>
      <c r="C400" s="215" t="s">
        <v>598</v>
      </c>
      <c r="D400" s="215" t="s">
        <v>195</v>
      </c>
      <c r="E400" s="216" t="s">
        <v>9496</v>
      </c>
      <c r="F400" s="217" t="s">
        <v>9497</v>
      </c>
      <c r="G400" s="218" t="s">
        <v>343</v>
      </c>
      <c r="H400" s="219">
        <v>10</v>
      </c>
      <c r="I400" s="220"/>
      <c r="J400" s="221">
        <f>ROUND(I400*H400,2)</f>
        <v>0</v>
      </c>
      <c r="K400" s="217" t="s">
        <v>199</v>
      </c>
      <c r="L400" s="47"/>
      <c r="M400" s="222" t="s">
        <v>19</v>
      </c>
      <c r="N400" s="223" t="s">
        <v>40</v>
      </c>
      <c r="O400" s="87"/>
      <c r="P400" s="224">
        <f>O400*H400</f>
        <v>0</v>
      </c>
      <c r="Q400" s="224">
        <v>0</v>
      </c>
      <c r="R400" s="224">
        <f>Q400*H400</f>
        <v>0</v>
      </c>
      <c r="S400" s="224">
        <v>0</v>
      </c>
      <c r="T400" s="225">
        <f>S400*H400</f>
        <v>0</v>
      </c>
      <c r="U400" s="41"/>
      <c r="V400" s="41"/>
      <c r="W400" s="41"/>
      <c r="X400" s="41"/>
      <c r="Y400" s="41"/>
      <c r="Z400" s="41"/>
      <c r="AA400" s="41"/>
      <c r="AB400" s="41"/>
      <c r="AC400" s="41"/>
      <c r="AD400" s="41"/>
      <c r="AE400" s="41"/>
      <c r="AR400" s="226" t="s">
        <v>200</v>
      </c>
      <c r="AT400" s="226" t="s">
        <v>195</v>
      </c>
      <c r="AU400" s="226" t="s">
        <v>76</v>
      </c>
      <c r="AY400" s="20" t="s">
        <v>193</v>
      </c>
      <c r="BE400" s="227">
        <f>IF(N400="základní",J400,0)</f>
        <v>0</v>
      </c>
      <c r="BF400" s="227">
        <f>IF(N400="snížená",J400,0)</f>
        <v>0</v>
      </c>
      <c r="BG400" s="227">
        <f>IF(N400="zákl. přenesená",J400,0)</f>
        <v>0</v>
      </c>
      <c r="BH400" s="227">
        <f>IF(N400="sníž. přenesená",J400,0)</f>
        <v>0</v>
      </c>
      <c r="BI400" s="227">
        <f>IF(N400="nulová",J400,0)</f>
        <v>0</v>
      </c>
      <c r="BJ400" s="20" t="s">
        <v>76</v>
      </c>
      <c r="BK400" s="227">
        <f>ROUND(I400*H400,2)</f>
        <v>0</v>
      </c>
      <c r="BL400" s="20" t="s">
        <v>200</v>
      </c>
      <c r="BM400" s="226" t="s">
        <v>9498</v>
      </c>
    </row>
    <row r="401" s="2" customFormat="1">
      <c r="A401" s="41"/>
      <c r="B401" s="42"/>
      <c r="C401" s="43"/>
      <c r="D401" s="228" t="s">
        <v>202</v>
      </c>
      <c r="E401" s="43"/>
      <c r="F401" s="229" t="s">
        <v>9499</v>
      </c>
      <c r="G401" s="43"/>
      <c r="H401" s="43"/>
      <c r="I401" s="230"/>
      <c r="J401" s="43"/>
      <c r="K401" s="43"/>
      <c r="L401" s="47"/>
      <c r="M401" s="231"/>
      <c r="N401" s="232"/>
      <c r="O401" s="87"/>
      <c r="P401" s="87"/>
      <c r="Q401" s="87"/>
      <c r="R401" s="87"/>
      <c r="S401" s="87"/>
      <c r="T401" s="88"/>
      <c r="U401" s="41"/>
      <c r="V401" s="41"/>
      <c r="W401" s="41"/>
      <c r="X401" s="41"/>
      <c r="Y401" s="41"/>
      <c r="Z401" s="41"/>
      <c r="AA401" s="41"/>
      <c r="AB401" s="41"/>
      <c r="AC401" s="41"/>
      <c r="AD401" s="41"/>
      <c r="AE401" s="41"/>
      <c r="AT401" s="20" t="s">
        <v>202</v>
      </c>
      <c r="AU401" s="20" t="s">
        <v>76</v>
      </c>
    </row>
    <row r="402" s="2" customFormat="1">
      <c r="A402" s="41"/>
      <c r="B402" s="42"/>
      <c r="C402" s="43"/>
      <c r="D402" s="233" t="s">
        <v>204</v>
      </c>
      <c r="E402" s="43"/>
      <c r="F402" s="234" t="s">
        <v>9500</v>
      </c>
      <c r="G402" s="43"/>
      <c r="H402" s="43"/>
      <c r="I402" s="230"/>
      <c r="J402" s="43"/>
      <c r="K402" s="43"/>
      <c r="L402" s="47"/>
      <c r="M402" s="231"/>
      <c r="N402" s="232"/>
      <c r="O402" s="87"/>
      <c r="P402" s="87"/>
      <c r="Q402" s="87"/>
      <c r="R402" s="87"/>
      <c r="S402" s="87"/>
      <c r="T402" s="88"/>
      <c r="U402" s="41"/>
      <c r="V402" s="41"/>
      <c r="W402" s="41"/>
      <c r="X402" s="41"/>
      <c r="Y402" s="41"/>
      <c r="Z402" s="41"/>
      <c r="AA402" s="41"/>
      <c r="AB402" s="41"/>
      <c r="AC402" s="41"/>
      <c r="AD402" s="41"/>
      <c r="AE402" s="41"/>
      <c r="AT402" s="20" t="s">
        <v>204</v>
      </c>
      <c r="AU402" s="20" t="s">
        <v>76</v>
      </c>
    </row>
    <row r="403" s="13" customFormat="1">
      <c r="A403" s="13"/>
      <c r="B403" s="235"/>
      <c r="C403" s="236"/>
      <c r="D403" s="228" t="s">
        <v>206</v>
      </c>
      <c r="E403" s="237" t="s">
        <v>19</v>
      </c>
      <c r="F403" s="238" t="s">
        <v>9501</v>
      </c>
      <c r="G403" s="236"/>
      <c r="H403" s="237" t="s">
        <v>19</v>
      </c>
      <c r="I403" s="239"/>
      <c r="J403" s="236"/>
      <c r="K403" s="236"/>
      <c r="L403" s="240"/>
      <c r="M403" s="241"/>
      <c r="N403" s="242"/>
      <c r="O403" s="242"/>
      <c r="P403" s="242"/>
      <c r="Q403" s="242"/>
      <c r="R403" s="242"/>
      <c r="S403" s="242"/>
      <c r="T403" s="243"/>
      <c r="U403" s="13"/>
      <c r="V403" s="13"/>
      <c r="W403" s="13"/>
      <c r="X403" s="13"/>
      <c r="Y403" s="13"/>
      <c r="Z403" s="13"/>
      <c r="AA403" s="13"/>
      <c r="AB403" s="13"/>
      <c r="AC403" s="13"/>
      <c r="AD403" s="13"/>
      <c r="AE403" s="13"/>
      <c r="AT403" s="244" t="s">
        <v>206</v>
      </c>
      <c r="AU403" s="244" t="s">
        <v>76</v>
      </c>
      <c r="AV403" s="13" t="s">
        <v>76</v>
      </c>
      <c r="AW403" s="13" t="s">
        <v>31</v>
      </c>
      <c r="AX403" s="13" t="s">
        <v>69</v>
      </c>
      <c r="AY403" s="244" t="s">
        <v>193</v>
      </c>
    </row>
    <row r="404" s="13" customFormat="1">
      <c r="A404" s="13"/>
      <c r="B404" s="235"/>
      <c r="C404" s="236"/>
      <c r="D404" s="228" t="s">
        <v>206</v>
      </c>
      <c r="E404" s="237" t="s">
        <v>19</v>
      </c>
      <c r="F404" s="238" t="s">
        <v>9502</v>
      </c>
      <c r="G404" s="236"/>
      <c r="H404" s="237" t="s">
        <v>19</v>
      </c>
      <c r="I404" s="239"/>
      <c r="J404" s="236"/>
      <c r="K404" s="236"/>
      <c r="L404" s="240"/>
      <c r="M404" s="241"/>
      <c r="N404" s="242"/>
      <c r="O404" s="242"/>
      <c r="P404" s="242"/>
      <c r="Q404" s="242"/>
      <c r="R404" s="242"/>
      <c r="S404" s="242"/>
      <c r="T404" s="243"/>
      <c r="U404" s="13"/>
      <c r="V404" s="13"/>
      <c r="W404" s="13"/>
      <c r="X404" s="13"/>
      <c r="Y404" s="13"/>
      <c r="Z404" s="13"/>
      <c r="AA404" s="13"/>
      <c r="AB404" s="13"/>
      <c r="AC404" s="13"/>
      <c r="AD404" s="13"/>
      <c r="AE404" s="13"/>
      <c r="AT404" s="244" t="s">
        <v>206</v>
      </c>
      <c r="AU404" s="244" t="s">
        <v>76</v>
      </c>
      <c r="AV404" s="13" t="s">
        <v>76</v>
      </c>
      <c r="AW404" s="13" t="s">
        <v>31</v>
      </c>
      <c r="AX404" s="13" t="s">
        <v>69</v>
      </c>
      <c r="AY404" s="244" t="s">
        <v>193</v>
      </c>
    </row>
    <row r="405" s="14" customFormat="1">
      <c r="A405" s="14"/>
      <c r="B405" s="245"/>
      <c r="C405" s="246"/>
      <c r="D405" s="228" t="s">
        <v>206</v>
      </c>
      <c r="E405" s="247" t="s">
        <v>19</v>
      </c>
      <c r="F405" s="248" t="s">
        <v>9281</v>
      </c>
      <c r="G405" s="246"/>
      <c r="H405" s="249">
        <v>10</v>
      </c>
      <c r="I405" s="250"/>
      <c r="J405" s="246"/>
      <c r="K405" s="246"/>
      <c r="L405" s="251"/>
      <c r="M405" s="252"/>
      <c r="N405" s="253"/>
      <c r="O405" s="253"/>
      <c r="P405" s="253"/>
      <c r="Q405" s="253"/>
      <c r="R405" s="253"/>
      <c r="S405" s="253"/>
      <c r="T405" s="254"/>
      <c r="U405" s="14"/>
      <c r="V405" s="14"/>
      <c r="W405" s="14"/>
      <c r="X405" s="14"/>
      <c r="Y405" s="14"/>
      <c r="Z405" s="14"/>
      <c r="AA405" s="14"/>
      <c r="AB405" s="14"/>
      <c r="AC405" s="14"/>
      <c r="AD405" s="14"/>
      <c r="AE405" s="14"/>
      <c r="AT405" s="255" t="s">
        <v>206</v>
      </c>
      <c r="AU405" s="255" t="s">
        <v>76</v>
      </c>
      <c r="AV405" s="14" t="s">
        <v>78</v>
      </c>
      <c r="AW405" s="14" t="s">
        <v>31</v>
      </c>
      <c r="AX405" s="14" t="s">
        <v>69</v>
      </c>
      <c r="AY405" s="255" t="s">
        <v>193</v>
      </c>
    </row>
    <row r="406" s="15" customFormat="1">
      <c r="A406" s="15"/>
      <c r="B406" s="256"/>
      <c r="C406" s="257"/>
      <c r="D406" s="228" t="s">
        <v>206</v>
      </c>
      <c r="E406" s="258" t="s">
        <v>19</v>
      </c>
      <c r="F406" s="259" t="s">
        <v>218</v>
      </c>
      <c r="G406" s="257"/>
      <c r="H406" s="260">
        <v>10</v>
      </c>
      <c r="I406" s="261"/>
      <c r="J406" s="257"/>
      <c r="K406" s="257"/>
      <c r="L406" s="262"/>
      <c r="M406" s="263"/>
      <c r="N406" s="264"/>
      <c r="O406" s="264"/>
      <c r="P406" s="264"/>
      <c r="Q406" s="264"/>
      <c r="R406" s="264"/>
      <c r="S406" s="264"/>
      <c r="T406" s="265"/>
      <c r="U406" s="15"/>
      <c r="V406" s="15"/>
      <c r="W406" s="15"/>
      <c r="X406" s="15"/>
      <c r="Y406" s="15"/>
      <c r="Z406" s="15"/>
      <c r="AA406" s="15"/>
      <c r="AB406" s="15"/>
      <c r="AC406" s="15"/>
      <c r="AD406" s="15"/>
      <c r="AE406" s="15"/>
      <c r="AT406" s="266" t="s">
        <v>206</v>
      </c>
      <c r="AU406" s="266" t="s">
        <v>76</v>
      </c>
      <c r="AV406" s="15" t="s">
        <v>200</v>
      </c>
      <c r="AW406" s="15" t="s">
        <v>31</v>
      </c>
      <c r="AX406" s="15" t="s">
        <v>76</v>
      </c>
      <c r="AY406" s="266" t="s">
        <v>193</v>
      </c>
    </row>
    <row r="407" s="2" customFormat="1" ht="16.5" customHeight="1">
      <c r="A407" s="41"/>
      <c r="B407" s="42"/>
      <c r="C407" s="215" t="s">
        <v>607</v>
      </c>
      <c r="D407" s="215" t="s">
        <v>195</v>
      </c>
      <c r="E407" s="216" t="s">
        <v>9503</v>
      </c>
      <c r="F407" s="217" t="s">
        <v>9504</v>
      </c>
      <c r="G407" s="218" t="s">
        <v>343</v>
      </c>
      <c r="H407" s="219">
        <v>10</v>
      </c>
      <c r="I407" s="220"/>
      <c r="J407" s="221">
        <f>ROUND(I407*H407,2)</f>
        <v>0</v>
      </c>
      <c r="K407" s="217" t="s">
        <v>199</v>
      </c>
      <c r="L407" s="47"/>
      <c r="M407" s="222" t="s">
        <v>19</v>
      </c>
      <c r="N407" s="223" t="s">
        <v>40</v>
      </c>
      <c r="O407" s="87"/>
      <c r="P407" s="224">
        <f>O407*H407</f>
        <v>0</v>
      </c>
      <c r="Q407" s="224">
        <v>0</v>
      </c>
      <c r="R407" s="224">
        <f>Q407*H407</f>
        <v>0</v>
      </c>
      <c r="S407" s="224">
        <v>0</v>
      </c>
      <c r="T407" s="225">
        <f>S407*H407</f>
        <v>0</v>
      </c>
      <c r="U407" s="41"/>
      <c r="V407" s="41"/>
      <c r="W407" s="41"/>
      <c r="X407" s="41"/>
      <c r="Y407" s="41"/>
      <c r="Z407" s="41"/>
      <c r="AA407" s="41"/>
      <c r="AB407" s="41"/>
      <c r="AC407" s="41"/>
      <c r="AD407" s="41"/>
      <c r="AE407" s="41"/>
      <c r="AR407" s="226" t="s">
        <v>200</v>
      </c>
      <c r="AT407" s="226" t="s">
        <v>195</v>
      </c>
      <c r="AU407" s="226" t="s">
        <v>76</v>
      </c>
      <c r="AY407" s="20" t="s">
        <v>193</v>
      </c>
      <c r="BE407" s="227">
        <f>IF(N407="základní",J407,0)</f>
        <v>0</v>
      </c>
      <c r="BF407" s="227">
        <f>IF(N407="snížená",J407,0)</f>
        <v>0</v>
      </c>
      <c r="BG407" s="227">
        <f>IF(N407="zákl. přenesená",J407,0)</f>
        <v>0</v>
      </c>
      <c r="BH407" s="227">
        <f>IF(N407="sníž. přenesená",J407,0)</f>
        <v>0</v>
      </c>
      <c r="BI407" s="227">
        <f>IF(N407="nulová",J407,0)</f>
        <v>0</v>
      </c>
      <c r="BJ407" s="20" t="s">
        <v>76</v>
      </c>
      <c r="BK407" s="227">
        <f>ROUND(I407*H407,2)</f>
        <v>0</v>
      </c>
      <c r="BL407" s="20" t="s">
        <v>200</v>
      </c>
      <c r="BM407" s="226" t="s">
        <v>9505</v>
      </c>
    </row>
    <row r="408" s="2" customFormat="1">
      <c r="A408" s="41"/>
      <c r="B408" s="42"/>
      <c r="C408" s="43"/>
      <c r="D408" s="228" t="s">
        <v>202</v>
      </c>
      <c r="E408" s="43"/>
      <c r="F408" s="229" t="s">
        <v>9506</v>
      </c>
      <c r="G408" s="43"/>
      <c r="H408" s="43"/>
      <c r="I408" s="230"/>
      <c r="J408" s="43"/>
      <c r="K408" s="43"/>
      <c r="L408" s="47"/>
      <c r="M408" s="231"/>
      <c r="N408" s="232"/>
      <c r="O408" s="87"/>
      <c r="P408" s="87"/>
      <c r="Q408" s="87"/>
      <c r="R408" s="87"/>
      <c r="S408" s="87"/>
      <c r="T408" s="88"/>
      <c r="U408" s="41"/>
      <c r="V408" s="41"/>
      <c r="W408" s="41"/>
      <c r="X408" s="41"/>
      <c r="Y408" s="41"/>
      <c r="Z408" s="41"/>
      <c r="AA408" s="41"/>
      <c r="AB408" s="41"/>
      <c r="AC408" s="41"/>
      <c r="AD408" s="41"/>
      <c r="AE408" s="41"/>
      <c r="AT408" s="20" t="s">
        <v>202</v>
      </c>
      <c r="AU408" s="20" t="s">
        <v>76</v>
      </c>
    </row>
    <row r="409" s="2" customFormat="1">
      <c r="A409" s="41"/>
      <c r="B409" s="42"/>
      <c r="C409" s="43"/>
      <c r="D409" s="233" t="s">
        <v>204</v>
      </c>
      <c r="E409" s="43"/>
      <c r="F409" s="234" t="s">
        <v>9507</v>
      </c>
      <c r="G409" s="43"/>
      <c r="H409" s="43"/>
      <c r="I409" s="230"/>
      <c r="J409" s="43"/>
      <c r="K409" s="43"/>
      <c r="L409" s="47"/>
      <c r="M409" s="231"/>
      <c r="N409" s="232"/>
      <c r="O409" s="87"/>
      <c r="P409" s="87"/>
      <c r="Q409" s="87"/>
      <c r="R409" s="87"/>
      <c r="S409" s="87"/>
      <c r="T409" s="88"/>
      <c r="U409" s="41"/>
      <c r="V409" s="41"/>
      <c r="W409" s="41"/>
      <c r="X409" s="41"/>
      <c r="Y409" s="41"/>
      <c r="Z409" s="41"/>
      <c r="AA409" s="41"/>
      <c r="AB409" s="41"/>
      <c r="AC409" s="41"/>
      <c r="AD409" s="41"/>
      <c r="AE409" s="41"/>
      <c r="AT409" s="20" t="s">
        <v>204</v>
      </c>
      <c r="AU409" s="20" t="s">
        <v>76</v>
      </c>
    </row>
    <row r="410" s="13" customFormat="1">
      <c r="A410" s="13"/>
      <c r="B410" s="235"/>
      <c r="C410" s="236"/>
      <c r="D410" s="228" t="s">
        <v>206</v>
      </c>
      <c r="E410" s="237" t="s">
        <v>19</v>
      </c>
      <c r="F410" s="238" t="s">
        <v>9508</v>
      </c>
      <c r="G410" s="236"/>
      <c r="H410" s="237" t="s">
        <v>19</v>
      </c>
      <c r="I410" s="239"/>
      <c r="J410" s="236"/>
      <c r="K410" s="236"/>
      <c r="L410" s="240"/>
      <c r="M410" s="241"/>
      <c r="N410" s="242"/>
      <c r="O410" s="242"/>
      <c r="P410" s="242"/>
      <c r="Q410" s="242"/>
      <c r="R410" s="242"/>
      <c r="S410" s="242"/>
      <c r="T410" s="243"/>
      <c r="U410" s="13"/>
      <c r="V410" s="13"/>
      <c r="W410" s="13"/>
      <c r="X410" s="13"/>
      <c r="Y410" s="13"/>
      <c r="Z410" s="13"/>
      <c r="AA410" s="13"/>
      <c r="AB410" s="13"/>
      <c r="AC410" s="13"/>
      <c r="AD410" s="13"/>
      <c r="AE410" s="13"/>
      <c r="AT410" s="244" t="s">
        <v>206</v>
      </c>
      <c r="AU410" s="244" t="s">
        <v>76</v>
      </c>
      <c r="AV410" s="13" t="s">
        <v>76</v>
      </c>
      <c r="AW410" s="13" t="s">
        <v>31</v>
      </c>
      <c r="AX410" s="13" t="s">
        <v>69</v>
      </c>
      <c r="AY410" s="244" t="s">
        <v>193</v>
      </c>
    </row>
    <row r="411" s="13" customFormat="1">
      <c r="A411" s="13"/>
      <c r="B411" s="235"/>
      <c r="C411" s="236"/>
      <c r="D411" s="228" t="s">
        <v>206</v>
      </c>
      <c r="E411" s="237" t="s">
        <v>19</v>
      </c>
      <c r="F411" s="238" t="s">
        <v>9502</v>
      </c>
      <c r="G411" s="236"/>
      <c r="H411" s="237" t="s">
        <v>19</v>
      </c>
      <c r="I411" s="239"/>
      <c r="J411" s="236"/>
      <c r="K411" s="236"/>
      <c r="L411" s="240"/>
      <c r="M411" s="241"/>
      <c r="N411" s="242"/>
      <c r="O411" s="242"/>
      <c r="P411" s="242"/>
      <c r="Q411" s="242"/>
      <c r="R411" s="242"/>
      <c r="S411" s="242"/>
      <c r="T411" s="243"/>
      <c r="U411" s="13"/>
      <c r="V411" s="13"/>
      <c r="W411" s="13"/>
      <c r="X411" s="13"/>
      <c r="Y411" s="13"/>
      <c r="Z411" s="13"/>
      <c r="AA411" s="13"/>
      <c r="AB411" s="13"/>
      <c r="AC411" s="13"/>
      <c r="AD411" s="13"/>
      <c r="AE411" s="13"/>
      <c r="AT411" s="244" t="s">
        <v>206</v>
      </c>
      <c r="AU411" s="244" t="s">
        <v>76</v>
      </c>
      <c r="AV411" s="13" t="s">
        <v>76</v>
      </c>
      <c r="AW411" s="13" t="s">
        <v>31</v>
      </c>
      <c r="AX411" s="13" t="s">
        <v>69</v>
      </c>
      <c r="AY411" s="244" t="s">
        <v>193</v>
      </c>
    </row>
    <row r="412" s="14" customFormat="1">
      <c r="A412" s="14"/>
      <c r="B412" s="245"/>
      <c r="C412" s="246"/>
      <c r="D412" s="228" t="s">
        <v>206</v>
      </c>
      <c r="E412" s="247" t="s">
        <v>19</v>
      </c>
      <c r="F412" s="248" t="s">
        <v>9281</v>
      </c>
      <c r="G412" s="246"/>
      <c r="H412" s="249">
        <v>10</v>
      </c>
      <c r="I412" s="250"/>
      <c r="J412" s="246"/>
      <c r="K412" s="246"/>
      <c r="L412" s="251"/>
      <c r="M412" s="252"/>
      <c r="N412" s="253"/>
      <c r="O412" s="253"/>
      <c r="P412" s="253"/>
      <c r="Q412" s="253"/>
      <c r="R412" s="253"/>
      <c r="S412" s="253"/>
      <c r="T412" s="254"/>
      <c r="U412" s="14"/>
      <c r="V412" s="14"/>
      <c r="W412" s="14"/>
      <c r="X412" s="14"/>
      <c r="Y412" s="14"/>
      <c r="Z412" s="14"/>
      <c r="AA412" s="14"/>
      <c r="AB412" s="14"/>
      <c r="AC412" s="14"/>
      <c r="AD412" s="14"/>
      <c r="AE412" s="14"/>
      <c r="AT412" s="255" t="s">
        <v>206</v>
      </c>
      <c r="AU412" s="255" t="s">
        <v>76</v>
      </c>
      <c r="AV412" s="14" t="s">
        <v>78</v>
      </c>
      <c r="AW412" s="14" t="s">
        <v>31</v>
      </c>
      <c r="AX412" s="14" t="s">
        <v>69</v>
      </c>
      <c r="AY412" s="255" t="s">
        <v>193</v>
      </c>
    </row>
    <row r="413" s="15" customFormat="1">
      <c r="A413" s="15"/>
      <c r="B413" s="256"/>
      <c r="C413" s="257"/>
      <c r="D413" s="228" t="s">
        <v>206</v>
      </c>
      <c r="E413" s="258" t="s">
        <v>19</v>
      </c>
      <c r="F413" s="259" t="s">
        <v>218</v>
      </c>
      <c r="G413" s="257"/>
      <c r="H413" s="260">
        <v>10</v>
      </c>
      <c r="I413" s="261"/>
      <c r="J413" s="257"/>
      <c r="K413" s="257"/>
      <c r="L413" s="262"/>
      <c r="M413" s="263"/>
      <c r="N413" s="264"/>
      <c r="O413" s="264"/>
      <c r="P413" s="264"/>
      <c r="Q413" s="264"/>
      <c r="R413" s="264"/>
      <c r="S413" s="264"/>
      <c r="T413" s="265"/>
      <c r="U413" s="15"/>
      <c r="V413" s="15"/>
      <c r="W413" s="15"/>
      <c r="X413" s="15"/>
      <c r="Y413" s="15"/>
      <c r="Z413" s="15"/>
      <c r="AA413" s="15"/>
      <c r="AB413" s="15"/>
      <c r="AC413" s="15"/>
      <c r="AD413" s="15"/>
      <c r="AE413" s="15"/>
      <c r="AT413" s="266" t="s">
        <v>206</v>
      </c>
      <c r="AU413" s="266" t="s">
        <v>76</v>
      </c>
      <c r="AV413" s="15" t="s">
        <v>200</v>
      </c>
      <c r="AW413" s="15" t="s">
        <v>31</v>
      </c>
      <c r="AX413" s="15" t="s">
        <v>76</v>
      </c>
      <c r="AY413" s="266" t="s">
        <v>193</v>
      </c>
    </row>
    <row r="414" s="2" customFormat="1" ht="16.5" customHeight="1">
      <c r="A414" s="41"/>
      <c r="B414" s="42"/>
      <c r="C414" s="215" t="s">
        <v>614</v>
      </c>
      <c r="D414" s="215" t="s">
        <v>195</v>
      </c>
      <c r="E414" s="216" t="s">
        <v>9509</v>
      </c>
      <c r="F414" s="217" t="s">
        <v>9510</v>
      </c>
      <c r="G414" s="218" t="s">
        <v>343</v>
      </c>
      <c r="H414" s="219">
        <v>20</v>
      </c>
      <c r="I414" s="220"/>
      <c r="J414" s="221">
        <f>ROUND(I414*H414,2)</f>
        <v>0</v>
      </c>
      <c r="K414" s="217" t="s">
        <v>199</v>
      </c>
      <c r="L414" s="47"/>
      <c r="M414" s="222" t="s">
        <v>19</v>
      </c>
      <c r="N414" s="223" t="s">
        <v>40</v>
      </c>
      <c r="O414" s="87"/>
      <c r="P414" s="224">
        <f>O414*H414</f>
        <v>0</v>
      </c>
      <c r="Q414" s="224">
        <v>2.0000000000000002E-05</v>
      </c>
      <c r="R414" s="224">
        <f>Q414*H414</f>
        <v>0.00040000000000000002</v>
      </c>
      <c r="S414" s="224">
        <v>0</v>
      </c>
      <c r="T414" s="225">
        <f>S414*H414</f>
        <v>0</v>
      </c>
      <c r="U414" s="41"/>
      <c r="V414" s="41"/>
      <c r="W414" s="41"/>
      <c r="X414" s="41"/>
      <c r="Y414" s="41"/>
      <c r="Z414" s="41"/>
      <c r="AA414" s="41"/>
      <c r="AB414" s="41"/>
      <c r="AC414" s="41"/>
      <c r="AD414" s="41"/>
      <c r="AE414" s="41"/>
      <c r="AR414" s="226" t="s">
        <v>200</v>
      </c>
      <c r="AT414" s="226" t="s">
        <v>195</v>
      </c>
      <c r="AU414" s="226" t="s">
        <v>76</v>
      </c>
      <c r="AY414" s="20" t="s">
        <v>193</v>
      </c>
      <c r="BE414" s="227">
        <f>IF(N414="základní",J414,0)</f>
        <v>0</v>
      </c>
      <c r="BF414" s="227">
        <f>IF(N414="snížená",J414,0)</f>
        <v>0</v>
      </c>
      <c r="BG414" s="227">
        <f>IF(N414="zákl. přenesená",J414,0)</f>
        <v>0</v>
      </c>
      <c r="BH414" s="227">
        <f>IF(N414="sníž. přenesená",J414,0)</f>
        <v>0</v>
      </c>
      <c r="BI414" s="227">
        <f>IF(N414="nulová",J414,0)</f>
        <v>0</v>
      </c>
      <c r="BJ414" s="20" t="s">
        <v>76</v>
      </c>
      <c r="BK414" s="227">
        <f>ROUND(I414*H414,2)</f>
        <v>0</v>
      </c>
      <c r="BL414" s="20" t="s">
        <v>200</v>
      </c>
      <c r="BM414" s="226" t="s">
        <v>9511</v>
      </c>
    </row>
    <row r="415" s="2" customFormat="1">
      <c r="A415" s="41"/>
      <c r="B415" s="42"/>
      <c r="C415" s="43"/>
      <c r="D415" s="228" t="s">
        <v>202</v>
      </c>
      <c r="E415" s="43"/>
      <c r="F415" s="229" t="s">
        <v>9512</v>
      </c>
      <c r="G415" s="43"/>
      <c r="H415" s="43"/>
      <c r="I415" s="230"/>
      <c r="J415" s="43"/>
      <c r="K415" s="43"/>
      <c r="L415" s="47"/>
      <c r="M415" s="231"/>
      <c r="N415" s="232"/>
      <c r="O415" s="87"/>
      <c r="P415" s="87"/>
      <c r="Q415" s="87"/>
      <c r="R415" s="87"/>
      <c r="S415" s="87"/>
      <c r="T415" s="88"/>
      <c r="U415" s="41"/>
      <c r="V415" s="41"/>
      <c r="W415" s="41"/>
      <c r="X415" s="41"/>
      <c r="Y415" s="41"/>
      <c r="Z415" s="41"/>
      <c r="AA415" s="41"/>
      <c r="AB415" s="41"/>
      <c r="AC415" s="41"/>
      <c r="AD415" s="41"/>
      <c r="AE415" s="41"/>
      <c r="AT415" s="20" t="s">
        <v>202</v>
      </c>
      <c r="AU415" s="20" t="s">
        <v>76</v>
      </c>
    </row>
    <row r="416" s="2" customFormat="1">
      <c r="A416" s="41"/>
      <c r="B416" s="42"/>
      <c r="C416" s="43"/>
      <c r="D416" s="233" t="s">
        <v>204</v>
      </c>
      <c r="E416" s="43"/>
      <c r="F416" s="234" t="s">
        <v>9513</v>
      </c>
      <c r="G416" s="43"/>
      <c r="H416" s="43"/>
      <c r="I416" s="230"/>
      <c r="J416" s="43"/>
      <c r="K416" s="43"/>
      <c r="L416" s="47"/>
      <c r="M416" s="231"/>
      <c r="N416" s="232"/>
      <c r="O416" s="87"/>
      <c r="P416" s="87"/>
      <c r="Q416" s="87"/>
      <c r="R416" s="87"/>
      <c r="S416" s="87"/>
      <c r="T416" s="88"/>
      <c r="U416" s="41"/>
      <c r="V416" s="41"/>
      <c r="W416" s="41"/>
      <c r="X416" s="41"/>
      <c r="Y416" s="41"/>
      <c r="Z416" s="41"/>
      <c r="AA416" s="41"/>
      <c r="AB416" s="41"/>
      <c r="AC416" s="41"/>
      <c r="AD416" s="41"/>
      <c r="AE416" s="41"/>
      <c r="AT416" s="20" t="s">
        <v>204</v>
      </c>
      <c r="AU416" s="20" t="s">
        <v>76</v>
      </c>
    </row>
    <row r="417" s="13" customFormat="1">
      <c r="A417" s="13"/>
      <c r="B417" s="235"/>
      <c r="C417" s="236"/>
      <c r="D417" s="228" t="s">
        <v>206</v>
      </c>
      <c r="E417" s="237" t="s">
        <v>19</v>
      </c>
      <c r="F417" s="238" t="s">
        <v>9514</v>
      </c>
      <c r="G417" s="236"/>
      <c r="H417" s="237" t="s">
        <v>19</v>
      </c>
      <c r="I417" s="239"/>
      <c r="J417" s="236"/>
      <c r="K417" s="236"/>
      <c r="L417" s="240"/>
      <c r="M417" s="241"/>
      <c r="N417" s="242"/>
      <c r="O417" s="242"/>
      <c r="P417" s="242"/>
      <c r="Q417" s="242"/>
      <c r="R417" s="242"/>
      <c r="S417" s="242"/>
      <c r="T417" s="243"/>
      <c r="U417" s="13"/>
      <c r="V417" s="13"/>
      <c r="W417" s="13"/>
      <c r="X417" s="13"/>
      <c r="Y417" s="13"/>
      <c r="Z417" s="13"/>
      <c r="AA417" s="13"/>
      <c r="AB417" s="13"/>
      <c r="AC417" s="13"/>
      <c r="AD417" s="13"/>
      <c r="AE417" s="13"/>
      <c r="AT417" s="244" t="s">
        <v>206</v>
      </c>
      <c r="AU417" s="244" t="s">
        <v>76</v>
      </c>
      <c r="AV417" s="13" t="s">
        <v>76</v>
      </c>
      <c r="AW417" s="13" t="s">
        <v>31</v>
      </c>
      <c r="AX417" s="13" t="s">
        <v>69</v>
      </c>
      <c r="AY417" s="244" t="s">
        <v>193</v>
      </c>
    </row>
    <row r="418" s="14" customFormat="1">
      <c r="A418" s="14"/>
      <c r="B418" s="245"/>
      <c r="C418" s="246"/>
      <c r="D418" s="228" t="s">
        <v>206</v>
      </c>
      <c r="E418" s="247" t="s">
        <v>19</v>
      </c>
      <c r="F418" s="248" t="s">
        <v>9515</v>
      </c>
      <c r="G418" s="246"/>
      <c r="H418" s="249">
        <v>20</v>
      </c>
      <c r="I418" s="250"/>
      <c r="J418" s="246"/>
      <c r="K418" s="246"/>
      <c r="L418" s="251"/>
      <c r="M418" s="252"/>
      <c r="N418" s="253"/>
      <c r="O418" s="253"/>
      <c r="P418" s="253"/>
      <c r="Q418" s="253"/>
      <c r="R418" s="253"/>
      <c r="S418" s="253"/>
      <c r="T418" s="254"/>
      <c r="U418" s="14"/>
      <c r="V418" s="14"/>
      <c r="W418" s="14"/>
      <c r="X418" s="14"/>
      <c r="Y418" s="14"/>
      <c r="Z418" s="14"/>
      <c r="AA418" s="14"/>
      <c r="AB418" s="14"/>
      <c r="AC418" s="14"/>
      <c r="AD418" s="14"/>
      <c r="AE418" s="14"/>
      <c r="AT418" s="255" t="s">
        <v>206</v>
      </c>
      <c r="AU418" s="255" t="s">
        <v>76</v>
      </c>
      <c r="AV418" s="14" t="s">
        <v>78</v>
      </c>
      <c r="AW418" s="14" t="s">
        <v>31</v>
      </c>
      <c r="AX418" s="14" t="s">
        <v>69</v>
      </c>
      <c r="AY418" s="255" t="s">
        <v>193</v>
      </c>
    </row>
    <row r="419" s="15" customFormat="1">
      <c r="A419" s="15"/>
      <c r="B419" s="256"/>
      <c r="C419" s="257"/>
      <c r="D419" s="228" t="s">
        <v>206</v>
      </c>
      <c r="E419" s="258" t="s">
        <v>19</v>
      </c>
      <c r="F419" s="259" t="s">
        <v>218</v>
      </c>
      <c r="G419" s="257"/>
      <c r="H419" s="260">
        <v>20</v>
      </c>
      <c r="I419" s="261"/>
      <c r="J419" s="257"/>
      <c r="K419" s="257"/>
      <c r="L419" s="262"/>
      <c r="M419" s="263"/>
      <c r="N419" s="264"/>
      <c r="O419" s="264"/>
      <c r="P419" s="264"/>
      <c r="Q419" s="264"/>
      <c r="R419" s="264"/>
      <c r="S419" s="264"/>
      <c r="T419" s="265"/>
      <c r="U419" s="15"/>
      <c r="V419" s="15"/>
      <c r="W419" s="15"/>
      <c r="X419" s="15"/>
      <c r="Y419" s="15"/>
      <c r="Z419" s="15"/>
      <c r="AA419" s="15"/>
      <c r="AB419" s="15"/>
      <c r="AC419" s="15"/>
      <c r="AD419" s="15"/>
      <c r="AE419" s="15"/>
      <c r="AT419" s="266" t="s">
        <v>206</v>
      </c>
      <c r="AU419" s="266" t="s">
        <v>76</v>
      </c>
      <c r="AV419" s="15" t="s">
        <v>200</v>
      </c>
      <c r="AW419" s="15" t="s">
        <v>31</v>
      </c>
      <c r="AX419" s="15" t="s">
        <v>76</v>
      </c>
      <c r="AY419" s="266" t="s">
        <v>193</v>
      </c>
    </row>
    <row r="420" s="2" customFormat="1" ht="16.5" customHeight="1">
      <c r="A420" s="41"/>
      <c r="B420" s="42"/>
      <c r="C420" s="215" t="s">
        <v>621</v>
      </c>
      <c r="D420" s="215" t="s">
        <v>195</v>
      </c>
      <c r="E420" s="216" t="s">
        <v>9516</v>
      </c>
      <c r="F420" s="217" t="s">
        <v>9517</v>
      </c>
      <c r="G420" s="218" t="s">
        <v>258</v>
      </c>
      <c r="H420" s="219">
        <v>4</v>
      </c>
      <c r="I420" s="220"/>
      <c r="J420" s="221">
        <f>ROUND(I420*H420,2)</f>
        <v>0</v>
      </c>
      <c r="K420" s="217" t="s">
        <v>199</v>
      </c>
      <c r="L420" s="47"/>
      <c r="M420" s="222" t="s">
        <v>19</v>
      </c>
      <c r="N420" s="223" t="s">
        <v>40</v>
      </c>
      <c r="O420" s="87"/>
      <c r="P420" s="224">
        <f>O420*H420</f>
        <v>0</v>
      </c>
      <c r="Q420" s="224">
        <v>0</v>
      </c>
      <c r="R420" s="224">
        <f>Q420*H420</f>
        <v>0</v>
      </c>
      <c r="S420" s="224">
        <v>0</v>
      </c>
      <c r="T420" s="225">
        <f>S420*H420</f>
        <v>0</v>
      </c>
      <c r="U420" s="41"/>
      <c r="V420" s="41"/>
      <c r="W420" s="41"/>
      <c r="X420" s="41"/>
      <c r="Y420" s="41"/>
      <c r="Z420" s="41"/>
      <c r="AA420" s="41"/>
      <c r="AB420" s="41"/>
      <c r="AC420" s="41"/>
      <c r="AD420" s="41"/>
      <c r="AE420" s="41"/>
      <c r="AR420" s="226" t="s">
        <v>200</v>
      </c>
      <c r="AT420" s="226" t="s">
        <v>195</v>
      </c>
      <c r="AU420" s="226" t="s">
        <v>76</v>
      </c>
      <c r="AY420" s="20" t="s">
        <v>193</v>
      </c>
      <c r="BE420" s="227">
        <f>IF(N420="základní",J420,0)</f>
        <v>0</v>
      </c>
      <c r="BF420" s="227">
        <f>IF(N420="snížená",J420,0)</f>
        <v>0</v>
      </c>
      <c r="BG420" s="227">
        <f>IF(N420="zákl. přenesená",J420,0)</f>
        <v>0</v>
      </c>
      <c r="BH420" s="227">
        <f>IF(N420="sníž. přenesená",J420,0)</f>
        <v>0</v>
      </c>
      <c r="BI420" s="227">
        <f>IF(N420="nulová",J420,0)</f>
        <v>0</v>
      </c>
      <c r="BJ420" s="20" t="s">
        <v>76</v>
      </c>
      <c r="BK420" s="227">
        <f>ROUND(I420*H420,2)</f>
        <v>0</v>
      </c>
      <c r="BL420" s="20" t="s">
        <v>200</v>
      </c>
      <c r="BM420" s="226" t="s">
        <v>9518</v>
      </c>
    </row>
    <row r="421" s="2" customFormat="1">
      <c r="A421" s="41"/>
      <c r="B421" s="42"/>
      <c r="C421" s="43"/>
      <c r="D421" s="228" t="s">
        <v>202</v>
      </c>
      <c r="E421" s="43"/>
      <c r="F421" s="229" t="s">
        <v>9519</v>
      </c>
      <c r="G421" s="43"/>
      <c r="H421" s="43"/>
      <c r="I421" s="230"/>
      <c r="J421" s="43"/>
      <c r="K421" s="43"/>
      <c r="L421" s="47"/>
      <c r="M421" s="231"/>
      <c r="N421" s="232"/>
      <c r="O421" s="87"/>
      <c r="P421" s="87"/>
      <c r="Q421" s="87"/>
      <c r="R421" s="87"/>
      <c r="S421" s="87"/>
      <c r="T421" s="88"/>
      <c r="U421" s="41"/>
      <c r="V421" s="41"/>
      <c r="W421" s="41"/>
      <c r="X421" s="41"/>
      <c r="Y421" s="41"/>
      <c r="Z421" s="41"/>
      <c r="AA421" s="41"/>
      <c r="AB421" s="41"/>
      <c r="AC421" s="41"/>
      <c r="AD421" s="41"/>
      <c r="AE421" s="41"/>
      <c r="AT421" s="20" t="s">
        <v>202</v>
      </c>
      <c r="AU421" s="20" t="s">
        <v>76</v>
      </c>
    </row>
    <row r="422" s="2" customFormat="1">
      <c r="A422" s="41"/>
      <c r="B422" s="42"/>
      <c r="C422" s="43"/>
      <c r="D422" s="233" t="s">
        <v>204</v>
      </c>
      <c r="E422" s="43"/>
      <c r="F422" s="234" t="s">
        <v>9520</v>
      </c>
      <c r="G422" s="43"/>
      <c r="H422" s="43"/>
      <c r="I422" s="230"/>
      <c r="J422" s="43"/>
      <c r="K422" s="43"/>
      <c r="L422" s="47"/>
      <c r="M422" s="231"/>
      <c r="N422" s="232"/>
      <c r="O422" s="87"/>
      <c r="P422" s="87"/>
      <c r="Q422" s="87"/>
      <c r="R422" s="87"/>
      <c r="S422" s="87"/>
      <c r="T422" s="88"/>
      <c r="U422" s="41"/>
      <c r="V422" s="41"/>
      <c r="W422" s="41"/>
      <c r="X422" s="41"/>
      <c r="Y422" s="41"/>
      <c r="Z422" s="41"/>
      <c r="AA422" s="41"/>
      <c r="AB422" s="41"/>
      <c r="AC422" s="41"/>
      <c r="AD422" s="41"/>
      <c r="AE422" s="41"/>
      <c r="AT422" s="20" t="s">
        <v>204</v>
      </c>
      <c r="AU422" s="20" t="s">
        <v>76</v>
      </c>
    </row>
    <row r="423" s="13" customFormat="1">
      <c r="A423" s="13"/>
      <c r="B423" s="235"/>
      <c r="C423" s="236"/>
      <c r="D423" s="228" t="s">
        <v>206</v>
      </c>
      <c r="E423" s="237" t="s">
        <v>19</v>
      </c>
      <c r="F423" s="238" t="s">
        <v>9521</v>
      </c>
      <c r="G423" s="236"/>
      <c r="H423" s="237" t="s">
        <v>19</v>
      </c>
      <c r="I423" s="239"/>
      <c r="J423" s="236"/>
      <c r="K423" s="236"/>
      <c r="L423" s="240"/>
      <c r="M423" s="241"/>
      <c r="N423" s="242"/>
      <c r="O423" s="242"/>
      <c r="P423" s="242"/>
      <c r="Q423" s="242"/>
      <c r="R423" s="242"/>
      <c r="S423" s="242"/>
      <c r="T423" s="243"/>
      <c r="U423" s="13"/>
      <c r="V423" s="13"/>
      <c r="W423" s="13"/>
      <c r="X423" s="13"/>
      <c r="Y423" s="13"/>
      <c r="Z423" s="13"/>
      <c r="AA423" s="13"/>
      <c r="AB423" s="13"/>
      <c r="AC423" s="13"/>
      <c r="AD423" s="13"/>
      <c r="AE423" s="13"/>
      <c r="AT423" s="244" t="s">
        <v>206</v>
      </c>
      <c r="AU423" s="244" t="s">
        <v>76</v>
      </c>
      <c r="AV423" s="13" t="s">
        <v>76</v>
      </c>
      <c r="AW423" s="13" t="s">
        <v>31</v>
      </c>
      <c r="AX423" s="13" t="s">
        <v>69</v>
      </c>
      <c r="AY423" s="244" t="s">
        <v>193</v>
      </c>
    </row>
    <row r="424" s="13" customFormat="1">
      <c r="A424" s="13"/>
      <c r="B424" s="235"/>
      <c r="C424" s="236"/>
      <c r="D424" s="228" t="s">
        <v>206</v>
      </c>
      <c r="E424" s="237" t="s">
        <v>19</v>
      </c>
      <c r="F424" s="238" t="s">
        <v>9522</v>
      </c>
      <c r="G424" s="236"/>
      <c r="H424" s="237" t="s">
        <v>19</v>
      </c>
      <c r="I424" s="239"/>
      <c r="J424" s="236"/>
      <c r="K424" s="236"/>
      <c r="L424" s="240"/>
      <c r="M424" s="241"/>
      <c r="N424" s="242"/>
      <c r="O424" s="242"/>
      <c r="P424" s="242"/>
      <c r="Q424" s="242"/>
      <c r="R424" s="242"/>
      <c r="S424" s="242"/>
      <c r="T424" s="243"/>
      <c r="U424" s="13"/>
      <c r="V424" s="13"/>
      <c r="W424" s="13"/>
      <c r="X424" s="13"/>
      <c r="Y424" s="13"/>
      <c r="Z424" s="13"/>
      <c r="AA424" s="13"/>
      <c r="AB424" s="13"/>
      <c r="AC424" s="13"/>
      <c r="AD424" s="13"/>
      <c r="AE424" s="13"/>
      <c r="AT424" s="244" t="s">
        <v>206</v>
      </c>
      <c r="AU424" s="244" t="s">
        <v>76</v>
      </c>
      <c r="AV424" s="13" t="s">
        <v>76</v>
      </c>
      <c r="AW424" s="13" t="s">
        <v>31</v>
      </c>
      <c r="AX424" s="13" t="s">
        <v>69</v>
      </c>
      <c r="AY424" s="244" t="s">
        <v>193</v>
      </c>
    </row>
    <row r="425" s="14" customFormat="1">
      <c r="A425" s="14"/>
      <c r="B425" s="245"/>
      <c r="C425" s="246"/>
      <c r="D425" s="228" t="s">
        <v>206</v>
      </c>
      <c r="E425" s="247" t="s">
        <v>19</v>
      </c>
      <c r="F425" s="248" t="s">
        <v>9523</v>
      </c>
      <c r="G425" s="246"/>
      <c r="H425" s="249">
        <v>4</v>
      </c>
      <c r="I425" s="250"/>
      <c r="J425" s="246"/>
      <c r="K425" s="246"/>
      <c r="L425" s="251"/>
      <c r="M425" s="252"/>
      <c r="N425" s="253"/>
      <c r="O425" s="253"/>
      <c r="P425" s="253"/>
      <c r="Q425" s="253"/>
      <c r="R425" s="253"/>
      <c r="S425" s="253"/>
      <c r="T425" s="254"/>
      <c r="U425" s="14"/>
      <c r="V425" s="14"/>
      <c r="W425" s="14"/>
      <c r="X425" s="14"/>
      <c r="Y425" s="14"/>
      <c r="Z425" s="14"/>
      <c r="AA425" s="14"/>
      <c r="AB425" s="14"/>
      <c r="AC425" s="14"/>
      <c r="AD425" s="14"/>
      <c r="AE425" s="14"/>
      <c r="AT425" s="255" t="s">
        <v>206</v>
      </c>
      <c r="AU425" s="255" t="s">
        <v>76</v>
      </c>
      <c r="AV425" s="14" t="s">
        <v>78</v>
      </c>
      <c r="AW425" s="14" t="s">
        <v>31</v>
      </c>
      <c r="AX425" s="14" t="s">
        <v>69</v>
      </c>
      <c r="AY425" s="255" t="s">
        <v>193</v>
      </c>
    </row>
    <row r="426" s="15" customFormat="1">
      <c r="A426" s="15"/>
      <c r="B426" s="256"/>
      <c r="C426" s="257"/>
      <c r="D426" s="228" t="s">
        <v>206</v>
      </c>
      <c r="E426" s="258" t="s">
        <v>19</v>
      </c>
      <c r="F426" s="259" t="s">
        <v>218</v>
      </c>
      <c r="G426" s="257"/>
      <c r="H426" s="260">
        <v>4</v>
      </c>
      <c r="I426" s="261"/>
      <c r="J426" s="257"/>
      <c r="K426" s="257"/>
      <c r="L426" s="262"/>
      <c r="M426" s="263"/>
      <c r="N426" s="264"/>
      <c r="O426" s="264"/>
      <c r="P426" s="264"/>
      <c r="Q426" s="264"/>
      <c r="R426" s="264"/>
      <c r="S426" s="264"/>
      <c r="T426" s="265"/>
      <c r="U426" s="15"/>
      <c r="V426" s="15"/>
      <c r="W426" s="15"/>
      <c r="X426" s="15"/>
      <c r="Y426" s="15"/>
      <c r="Z426" s="15"/>
      <c r="AA426" s="15"/>
      <c r="AB426" s="15"/>
      <c r="AC426" s="15"/>
      <c r="AD426" s="15"/>
      <c r="AE426" s="15"/>
      <c r="AT426" s="266" t="s">
        <v>206</v>
      </c>
      <c r="AU426" s="266" t="s">
        <v>76</v>
      </c>
      <c r="AV426" s="15" t="s">
        <v>200</v>
      </c>
      <c r="AW426" s="15" t="s">
        <v>31</v>
      </c>
      <c r="AX426" s="15" t="s">
        <v>76</v>
      </c>
      <c r="AY426" s="266" t="s">
        <v>193</v>
      </c>
    </row>
    <row r="427" s="2" customFormat="1" ht="16.5" customHeight="1">
      <c r="A427" s="41"/>
      <c r="B427" s="42"/>
      <c r="C427" s="274" t="s">
        <v>627</v>
      </c>
      <c r="D427" s="274" t="s">
        <v>1765</v>
      </c>
      <c r="E427" s="275" t="s">
        <v>9524</v>
      </c>
      <c r="F427" s="276" t="s">
        <v>9525</v>
      </c>
      <c r="G427" s="277" t="s">
        <v>198</v>
      </c>
      <c r="H427" s="278">
        <v>0.20000000000000001</v>
      </c>
      <c r="I427" s="279"/>
      <c r="J427" s="280">
        <f>ROUND(I427*H427,2)</f>
        <v>0</v>
      </c>
      <c r="K427" s="276" t="s">
        <v>19</v>
      </c>
      <c r="L427" s="281"/>
      <c r="M427" s="282" t="s">
        <v>19</v>
      </c>
      <c r="N427" s="283" t="s">
        <v>40</v>
      </c>
      <c r="O427" s="87"/>
      <c r="P427" s="224">
        <f>O427*H427</f>
        <v>0</v>
      </c>
      <c r="Q427" s="224">
        <v>0</v>
      </c>
      <c r="R427" s="224">
        <f>Q427*H427</f>
        <v>0</v>
      </c>
      <c r="S427" s="224">
        <v>0</v>
      </c>
      <c r="T427" s="225">
        <f>S427*H427</f>
        <v>0</v>
      </c>
      <c r="U427" s="41"/>
      <c r="V427" s="41"/>
      <c r="W427" s="41"/>
      <c r="X427" s="41"/>
      <c r="Y427" s="41"/>
      <c r="Z427" s="41"/>
      <c r="AA427" s="41"/>
      <c r="AB427" s="41"/>
      <c r="AC427" s="41"/>
      <c r="AD427" s="41"/>
      <c r="AE427" s="41"/>
      <c r="AR427" s="226" t="s">
        <v>265</v>
      </c>
      <c r="AT427" s="226" t="s">
        <v>1765</v>
      </c>
      <c r="AU427" s="226" t="s">
        <v>76</v>
      </c>
      <c r="AY427" s="20" t="s">
        <v>193</v>
      </c>
      <c r="BE427" s="227">
        <f>IF(N427="základní",J427,0)</f>
        <v>0</v>
      </c>
      <c r="BF427" s="227">
        <f>IF(N427="snížená",J427,0)</f>
        <v>0</v>
      </c>
      <c r="BG427" s="227">
        <f>IF(N427="zákl. přenesená",J427,0)</f>
        <v>0</v>
      </c>
      <c r="BH427" s="227">
        <f>IF(N427="sníž. přenesená",J427,0)</f>
        <v>0</v>
      </c>
      <c r="BI427" s="227">
        <f>IF(N427="nulová",J427,0)</f>
        <v>0</v>
      </c>
      <c r="BJ427" s="20" t="s">
        <v>76</v>
      </c>
      <c r="BK427" s="227">
        <f>ROUND(I427*H427,2)</f>
        <v>0</v>
      </c>
      <c r="BL427" s="20" t="s">
        <v>200</v>
      </c>
      <c r="BM427" s="226" t="s">
        <v>9526</v>
      </c>
    </row>
    <row r="428" s="2" customFormat="1">
      <c r="A428" s="41"/>
      <c r="B428" s="42"/>
      <c r="C428" s="43"/>
      <c r="D428" s="228" t="s">
        <v>202</v>
      </c>
      <c r="E428" s="43"/>
      <c r="F428" s="229" t="s">
        <v>9525</v>
      </c>
      <c r="G428" s="43"/>
      <c r="H428" s="43"/>
      <c r="I428" s="230"/>
      <c r="J428" s="43"/>
      <c r="K428" s="43"/>
      <c r="L428" s="47"/>
      <c r="M428" s="231"/>
      <c r="N428" s="232"/>
      <c r="O428" s="87"/>
      <c r="P428" s="87"/>
      <c r="Q428" s="87"/>
      <c r="R428" s="87"/>
      <c r="S428" s="87"/>
      <c r="T428" s="88"/>
      <c r="U428" s="41"/>
      <c r="V428" s="41"/>
      <c r="W428" s="41"/>
      <c r="X428" s="41"/>
      <c r="Y428" s="41"/>
      <c r="Z428" s="41"/>
      <c r="AA428" s="41"/>
      <c r="AB428" s="41"/>
      <c r="AC428" s="41"/>
      <c r="AD428" s="41"/>
      <c r="AE428" s="41"/>
      <c r="AT428" s="20" t="s">
        <v>202</v>
      </c>
      <c r="AU428" s="20" t="s">
        <v>76</v>
      </c>
    </row>
    <row r="429" s="2" customFormat="1">
      <c r="A429" s="41"/>
      <c r="B429" s="42"/>
      <c r="C429" s="43"/>
      <c r="D429" s="228" t="s">
        <v>1221</v>
      </c>
      <c r="E429" s="43"/>
      <c r="F429" s="270" t="s">
        <v>9527</v>
      </c>
      <c r="G429" s="43"/>
      <c r="H429" s="43"/>
      <c r="I429" s="230"/>
      <c r="J429" s="43"/>
      <c r="K429" s="43"/>
      <c r="L429" s="47"/>
      <c r="M429" s="231"/>
      <c r="N429" s="232"/>
      <c r="O429" s="87"/>
      <c r="P429" s="87"/>
      <c r="Q429" s="87"/>
      <c r="R429" s="87"/>
      <c r="S429" s="87"/>
      <c r="T429" s="88"/>
      <c r="U429" s="41"/>
      <c r="V429" s="41"/>
      <c r="W429" s="41"/>
      <c r="X429" s="41"/>
      <c r="Y429" s="41"/>
      <c r="Z429" s="41"/>
      <c r="AA429" s="41"/>
      <c r="AB429" s="41"/>
      <c r="AC429" s="41"/>
      <c r="AD429" s="41"/>
      <c r="AE429" s="41"/>
      <c r="AT429" s="20" t="s">
        <v>1221</v>
      </c>
      <c r="AU429" s="20" t="s">
        <v>76</v>
      </c>
    </row>
    <row r="430" s="14" customFormat="1">
      <c r="A430" s="14"/>
      <c r="B430" s="245"/>
      <c r="C430" s="246"/>
      <c r="D430" s="228" t="s">
        <v>206</v>
      </c>
      <c r="E430" s="247" t="s">
        <v>19</v>
      </c>
      <c r="F430" s="248" t="s">
        <v>9528</v>
      </c>
      <c r="G430" s="246"/>
      <c r="H430" s="249">
        <v>0.20000000000000001</v>
      </c>
      <c r="I430" s="250"/>
      <c r="J430" s="246"/>
      <c r="K430" s="246"/>
      <c r="L430" s="251"/>
      <c r="M430" s="252"/>
      <c r="N430" s="253"/>
      <c r="O430" s="253"/>
      <c r="P430" s="253"/>
      <c r="Q430" s="253"/>
      <c r="R430" s="253"/>
      <c r="S430" s="253"/>
      <c r="T430" s="254"/>
      <c r="U430" s="14"/>
      <c r="V430" s="14"/>
      <c r="W430" s="14"/>
      <c r="X430" s="14"/>
      <c r="Y430" s="14"/>
      <c r="Z430" s="14"/>
      <c r="AA430" s="14"/>
      <c r="AB430" s="14"/>
      <c r="AC430" s="14"/>
      <c r="AD430" s="14"/>
      <c r="AE430" s="14"/>
      <c r="AT430" s="255" t="s">
        <v>206</v>
      </c>
      <c r="AU430" s="255" t="s">
        <v>76</v>
      </c>
      <c r="AV430" s="14" t="s">
        <v>78</v>
      </c>
      <c r="AW430" s="14" t="s">
        <v>31</v>
      </c>
      <c r="AX430" s="14" t="s">
        <v>69</v>
      </c>
      <c r="AY430" s="255" t="s">
        <v>193</v>
      </c>
    </row>
    <row r="431" s="15" customFormat="1">
      <c r="A431" s="15"/>
      <c r="B431" s="256"/>
      <c r="C431" s="257"/>
      <c r="D431" s="228" t="s">
        <v>206</v>
      </c>
      <c r="E431" s="258" t="s">
        <v>19</v>
      </c>
      <c r="F431" s="259" t="s">
        <v>218</v>
      </c>
      <c r="G431" s="257"/>
      <c r="H431" s="260">
        <v>0.20000000000000001</v>
      </c>
      <c r="I431" s="261"/>
      <c r="J431" s="257"/>
      <c r="K431" s="257"/>
      <c r="L431" s="262"/>
      <c r="M431" s="263"/>
      <c r="N431" s="264"/>
      <c r="O431" s="264"/>
      <c r="P431" s="264"/>
      <c r="Q431" s="264"/>
      <c r="R431" s="264"/>
      <c r="S431" s="264"/>
      <c r="T431" s="265"/>
      <c r="U431" s="15"/>
      <c r="V431" s="15"/>
      <c r="W431" s="15"/>
      <c r="X431" s="15"/>
      <c r="Y431" s="15"/>
      <c r="Z431" s="15"/>
      <c r="AA431" s="15"/>
      <c r="AB431" s="15"/>
      <c r="AC431" s="15"/>
      <c r="AD431" s="15"/>
      <c r="AE431" s="15"/>
      <c r="AT431" s="266" t="s">
        <v>206</v>
      </c>
      <c r="AU431" s="266" t="s">
        <v>76</v>
      </c>
      <c r="AV431" s="15" t="s">
        <v>200</v>
      </c>
      <c r="AW431" s="15" t="s">
        <v>31</v>
      </c>
      <c r="AX431" s="15" t="s">
        <v>76</v>
      </c>
      <c r="AY431" s="266" t="s">
        <v>193</v>
      </c>
    </row>
    <row r="432" s="2" customFormat="1" ht="16.5" customHeight="1">
      <c r="A432" s="41"/>
      <c r="B432" s="42"/>
      <c r="C432" s="215" t="s">
        <v>634</v>
      </c>
      <c r="D432" s="215" t="s">
        <v>195</v>
      </c>
      <c r="E432" s="216" t="s">
        <v>9529</v>
      </c>
      <c r="F432" s="217" t="s">
        <v>9530</v>
      </c>
      <c r="G432" s="218" t="s">
        <v>198</v>
      </c>
      <c r="H432" s="219">
        <v>5.7599999999999998</v>
      </c>
      <c r="I432" s="220"/>
      <c r="J432" s="221">
        <f>ROUND(I432*H432,2)</f>
        <v>0</v>
      </c>
      <c r="K432" s="217" t="s">
        <v>199</v>
      </c>
      <c r="L432" s="47"/>
      <c r="M432" s="222" t="s">
        <v>19</v>
      </c>
      <c r="N432" s="223" t="s">
        <v>40</v>
      </c>
      <c r="O432" s="87"/>
      <c r="P432" s="224">
        <f>O432*H432</f>
        <v>0</v>
      </c>
      <c r="Q432" s="224">
        <v>0</v>
      </c>
      <c r="R432" s="224">
        <f>Q432*H432</f>
        <v>0</v>
      </c>
      <c r="S432" s="224">
        <v>0</v>
      </c>
      <c r="T432" s="225">
        <f>S432*H432</f>
        <v>0</v>
      </c>
      <c r="U432" s="41"/>
      <c r="V432" s="41"/>
      <c r="W432" s="41"/>
      <c r="X432" s="41"/>
      <c r="Y432" s="41"/>
      <c r="Z432" s="41"/>
      <c r="AA432" s="41"/>
      <c r="AB432" s="41"/>
      <c r="AC432" s="41"/>
      <c r="AD432" s="41"/>
      <c r="AE432" s="41"/>
      <c r="AR432" s="226" t="s">
        <v>200</v>
      </c>
      <c r="AT432" s="226" t="s">
        <v>195</v>
      </c>
      <c r="AU432" s="226" t="s">
        <v>76</v>
      </c>
      <c r="AY432" s="20" t="s">
        <v>193</v>
      </c>
      <c r="BE432" s="227">
        <f>IF(N432="základní",J432,0)</f>
        <v>0</v>
      </c>
      <c r="BF432" s="227">
        <f>IF(N432="snížená",J432,0)</f>
        <v>0</v>
      </c>
      <c r="BG432" s="227">
        <f>IF(N432="zákl. přenesená",J432,0)</f>
        <v>0</v>
      </c>
      <c r="BH432" s="227">
        <f>IF(N432="sníž. přenesená",J432,0)</f>
        <v>0</v>
      </c>
      <c r="BI432" s="227">
        <f>IF(N432="nulová",J432,0)</f>
        <v>0</v>
      </c>
      <c r="BJ432" s="20" t="s">
        <v>76</v>
      </c>
      <c r="BK432" s="227">
        <f>ROUND(I432*H432,2)</f>
        <v>0</v>
      </c>
      <c r="BL432" s="20" t="s">
        <v>200</v>
      </c>
      <c r="BM432" s="226" t="s">
        <v>9531</v>
      </c>
    </row>
    <row r="433" s="2" customFormat="1">
      <c r="A433" s="41"/>
      <c r="B433" s="42"/>
      <c r="C433" s="43"/>
      <c r="D433" s="228" t="s">
        <v>202</v>
      </c>
      <c r="E433" s="43"/>
      <c r="F433" s="229" t="s">
        <v>9532</v>
      </c>
      <c r="G433" s="43"/>
      <c r="H433" s="43"/>
      <c r="I433" s="230"/>
      <c r="J433" s="43"/>
      <c r="K433" s="43"/>
      <c r="L433" s="47"/>
      <c r="M433" s="231"/>
      <c r="N433" s="232"/>
      <c r="O433" s="87"/>
      <c r="P433" s="87"/>
      <c r="Q433" s="87"/>
      <c r="R433" s="87"/>
      <c r="S433" s="87"/>
      <c r="T433" s="88"/>
      <c r="U433" s="41"/>
      <c r="V433" s="41"/>
      <c r="W433" s="41"/>
      <c r="X433" s="41"/>
      <c r="Y433" s="41"/>
      <c r="Z433" s="41"/>
      <c r="AA433" s="41"/>
      <c r="AB433" s="41"/>
      <c r="AC433" s="41"/>
      <c r="AD433" s="41"/>
      <c r="AE433" s="41"/>
      <c r="AT433" s="20" t="s">
        <v>202</v>
      </c>
      <c r="AU433" s="20" t="s">
        <v>76</v>
      </c>
    </row>
    <row r="434" s="2" customFormat="1">
      <c r="A434" s="41"/>
      <c r="B434" s="42"/>
      <c r="C434" s="43"/>
      <c r="D434" s="233" t="s">
        <v>204</v>
      </c>
      <c r="E434" s="43"/>
      <c r="F434" s="234" t="s">
        <v>9533</v>
      </c>
      <c r="G434" s="43"/>
      <c r="H434" s="43"/>
      <c r="I434" s="230"/>
      <c r="J434" s="43"/>
      <c r="K434" s="43"/>
      <c r="L434" s="47"/>
      <c r="M434" s="231"/>
      <c r="N434" s="232"/>
      <c r="O434" s="87"/>
      <c r="P434" s="87"/>
      <c r="Q434" s="87"/>
      <c r="R434" s="87"/>
      <c r="S434" s="87"/>
      <c r="T434" s="88"/>
      <c r="U434" s="41"/>
      <c r="V434" s="41"/>
      <c r="W434" s="41"/>
      <c r="X434" s="41"/>
      <c r="Y434" s="41"/>
      <c r="Z434" s="41"/>
      <c r="AA434" s="41"/>
      <c r="AB434" s="41"/>
      <c r="AC434" s="41"/>
      <c r="AD434" s="41"/>
      <c r="AE434" s="41"/>
      <c r="AT434" s="20" t="s">
        <v>204</v>
      </c>
      <c r="AU434" s="20" t="s">
        <v>76</v>
      </c>
    </row>
    <row r="435" s="2" customFormat="1">
      <c r="A435" s="41"/>
      <c r="B435" s="42"/>
      <c r="C435" s="43"/>
      <c r="D435" s="228" t="s">
        <v>1221</v>
      </c>
      <c r="E435" s="43"/>
      <c r="F435" s="270" t="s">
        <v>9534</v>
      </c>
      <c r="G435" s="43"/>
      <c r="H435" s="43"/>
      <c r="I435" s="230"/>
      <c r="J435" s="43"/>
      <c r="K435" s="43"/>
      <c r="L435" s="47"/>
      <c r="M435" s="231"/>
      <c r="N435" s="232"/>
      <c r="O435" s="87"/>
      <c r="P435" s="87"/>
      <c r="Q435" s="87"/>
      <c r="R435" s="87"/>
      <c r="S435" s="87"/>
      <c r="T435" s="88"/>
      <c r="U435" s="41"/>
      <c r="V435" s="41"/>
      <c r="W435" s="41"/>
      <c r="X435" s="41"/>
      <c r="Y435" s="41"/>
      <c r="Z435" s="41"/>
      <c r="AA435" s="41"/>
      <c r="AB435" s="41"/>
      <c r="AC435" s="41"/>
      <c r="AD435" s="41"/>
      <c r="AE435" s="41"/>
      <c r="AT435" s="20" t="s">
        <v>1221</v>
      </c>
      <c r="AU435" s="20" t="s">
        <v>76</v>
      </c>
    </row>
    <row r="436" s="13" customFormat="1">
      <c r="A436" s="13"/>
      <c r="B436" s="235"/>
      <c r="C436" s="236"/>
      <c r="D436" s="228" t="s">
        <v>206</v>
      </c>
      <c r="E436" s="237" t="s">
        <v>19</v>
      </c>
      <c r="F436" s="238" t="s">
        <v>9535</v>
      </c>
      <c r="G436" s="236"/>
      <c r="H436" s="237" t="s">
        <v>19</v>
      </c>
      <c r="I436" s="239"/>
      <c r="J436" s="236"/>
      <c r="K436" s="236"/>
      <c r="L436" s="240"/>
      <c r="M436" s="241"/>
      <c r="N436" s="242"/>
      <c r="O436" s="242"/>
      <c r="P436" s="242"/>
      <c r="Q436" s="242"/>
      <c r="R436" s="242"/>
      <c r="S436" s="242"/>
      <c r="T436" s="243"/>
      <c r="U436" s="13"/>
      <c r="V436" s="13"/>
      <c r="W436" s="13"/>
      <c r="X436" s="13"/>
      <c r="Y436" s="13"/>
      <c r="Z436" s="13"/>
      <c r="AA436" s="13"/>
      <c r="AB436" s="13"/>
      <c r="AC436" s="13"/>
      <c r="AD436" s="13"/>
      <c r="AE436" s="13"/>
      <c r="AT436" s="244" t="s">
        <v>206</v>
      </c>
      <c r="AU436" s="244" t="s">
        <v>76</v>
      </c>
      <c r="AV436" s="13" t="s">
        <v>76</v>
      </c>
      <c r="AW436" s="13" t="s">
        <v>31</v>
      </c>
      <c r="AX436" s="13" t="s">
        <v>69</v>
      </c>
      <c r="AY436" s="244" t="s">
        <v>193</v>
      </c>
    </row>
    <row r="437" s="13" customFormat="1">
      <c r="A437" s="13"/>
      <c r="B437" s="235"/>
      <c r="C437" s="236"/>
      <c r="D437" s="228" t="s">
        <v>206</v>
      </c>
      <c r="E437" s="237" t="s">
        <v>19</v>
      </c>
      <c r="F437" s="238" t="s">
        <v>9536</v>
      </c>
      <c r="G437" s="236"/>
      <c r="H437" s="237" t="s">
        <v>19</v>
      </c>
      <c r="I437" s="239"/>
      <c r="J437" s="236"/>
      <c r="K437" s="236"/>
      <c r="L437" s="240"/>
      <c r="M437" s="241"/>
      <c r="N437" s="242"/>
      <c r="O437" s="242"/>
      <c r="P437" s="242"/>
      <c r="Q437" s="242"/>
      <c r="R437" s="242"/>
      <c r="S437" s="242"/>
      <c r="T437" s="243"/>
      <c r="U437" s="13"/>
      <c r="V437" s="13"/>
      <c r="W437" s="13"/>
      <c r="X437" s="13"/>
      <c r="Y437" s="13"/>
      <c r="Z437" s="13"/>
      <c r="AA437" s="13"/>
      <c r="AB437" s="13"/>
      <c r="AC437" s="13"/>
      <c r="AD437" s="13"/>
      <c r="AE437" s="13"/>
      <c r="AT437" s="244" t="s">
        <v>206</v>
      </c>
      <c r="AU437" s="244" t="s">
        <v>76</v>
      </c>
      <c r="AV437" s="13" t="s">
        <v>76</v>
      </c>
      <c r="AW437" s="13" t="s">
        <v>31</v>
      </c>
      <c r="AX437" s="13" t="s">
        <v>69</v>
      </c>
      <c r="AY437" s="244" t="s">
        <v>193</v>
      </c>
    </row>
    <row r="438" s="14" customFormat="1">
      <c r="A438" s="14"/>
      <c r="B438" s="245"/>
      <c r="C438" s="246"/>
      <c r="D438" s="228" t="s">
        <v>206</v>
      </c>
      <c r="E438" s="247" t="s">
        <v>19</v>
      </c>
      <c r="F438" s="248" t="s">
        <v>9537</v>
      </c>
      <c r="G438" s="246"/>
      <c r="H438" s="249">
        <v>1.6000000000000001</v>
      </c>
      <c r="I438" s="250"/>
      <c r="J438" s="246"/>
      <c r="K438" s="246"/>
      <c r="L438" s="251"/>
      <c r="M438" s="252"/>
      <c r="N438" s="253"/>
      <c r="O438" s="253"/>
      <c r="P438" s="253"/>
      <c r="Q438" s="253"/>
      <c r="R438" s="253"/>
      <c r="S438" s="253"/>
      <c r="T438" s="254"/>
      <c r="U438" s="14"/>
      <c r="V438" s="14"/>
      <c r="W438" s="14"/>
      <c r="X438" s="14"/>
      <c r="Y438" s="14"/>
      <c r="Z438" s="14"/>
      <c r="AA438" s="14"/>
      <c r="AB438" s="14"/>
      <c r="AC438" s="14"/>
      <c r="AD438" s="14"/>
      <c r="AE438" s="14"/>
      <c r="AT438" s="255" t="s">
        <v>206</v>
      </c>
      <c r="AU438" s="255" t="s">
        <v>76</v>
      </c>
      <c r="AV438" s="14" t="s">
        <v>78</v>
      </c>
      <c r="AW438" s="14" t="s">
        <v>31</v>
      </c>
      <c r="AX438" s="14" t="s">
        <v>69</v>
      </c>
      <c r="AY438" s="255" t="s">
        <v>193</v>
      </c>
    </row>
    <row r="439" s="13" customFormat="1">
      <c r="A439" s="13"/>
      <c r="B439" s="235"/>
      <c r="C439" s="236"/>
      <c r="D439" s="228" t="s">
        <v>206</v>
      </c>
      <c r="E439" s="237" t="s">
        <v>19</v>
      </c>
      <c r="F439" s="238" t="s">
        <v>9538</v>
      </c>
      <c r="G439" s="236"/>
      <c r="H439" s="237" t="s">
        <v>19</v>
      </c>
      <c r="I439" s="239"/>
      <c r="J439" s="236"/>
      <c r="K439" s="236"/>
      <c r="L439" s="240"/>
      <c r="M439" s="241"/>
      <c r="N439" s="242"/>
      <c r="O439" s="242"/>
      <c r="P439" s="242"/>
      <c r="Q439" s="242"/>
      <c r="R439" s="242"/>
      <c r="S439" s="242"/>
      <c r="T439" s="243"/>
      <c r="U439" s="13"/>
      <c r="V439" s="13"/>
      <c r="W439" s="13"/>
      <c r="X439" s="13"/>
      <c r="Y439" s="13"/>
      <c r="Z439" s="13"/>
      <c r="AA439" s="13"/>
      <c r="AB439" s="13"/>
      <c r="AC439" s="13"/>
      <c r="AD439" s="13"/>
      <c r="AE439" s="13"/>
      <c r="AT439" s="244" t="s">
        <v>206</v>
      </c>
      <c r="AU439" s="244" t="s">
        <v>76</v>
      </c>
      <c r="AV439" s="13" t="s">
        <v>76</v>
      </c>
      <c r="AW439" s="13" t="s">
        <v>31</v>
      </c>
      <c r="AX439" s="13" t="s">
        <v>69</v>
      </c>
      <c r="AY439" s="244" t="s">
        <v>193</v>
      </c>
    </row>
    <row r="440" s="14" customFormat="1">
      <c r="A440" s="14"/>
      <c r="B440" s="245"/>
      <c r="C440" s="246"/>
      <c r="D440" s="228" t="s">
        <v>206</v>
      </c>
      <c r="E440" s="247" t="s">
        <v>19</v>
      </c>
      <c r="F440" s="248" t="s">
        <v>9539</v>
      </c>
      <c r="G440" s="246"/>
      <c r="H440" s="249">
        <v>1.28</v>
      </c>
      <c r="I440" s="250"/>
      <c r="J440" s="246"/>
      <c r="K440" s="246"/>
      <c r="L440" s="251"/>
      <c r="M440" s="252"/>
      <c r="N440" s="253"/>
      <c r="O440" s="253"/>
      <c r="P440" s="253"/>
      <c r="Q440" s="253"/>
      <c r="R440" s="253"/>
      <c r="S440" s="253"/>
      <c r="T440" s="254"/>
      <c r="U440" s="14"/>
      <c r="V440" s="14"/>
      <c r="W440" s="14"/>
      <c r="X440" s="14"/>
      <c r="Y440" s="14"/>
      <c r="Z440" s="14"/>
      <c r="AA440" s="14"/>
      <c r="AB440" s="14"/>
      <c r="AC440" s="14"/>
      <c r="AD440" s="14"/>
      <c r="AE440" s="14"/>
      <c r="AT440" s="255" t="s">
        <v>206</v>
      </c>
      <c r="AU440" s="255" t="s">
        <v>76</v>
      </c>
      <c r="AV440" s="14" t="s">
        <v>78</v>
      </c>
      <c r="AW440" s="14" t="s">
        <v>31</v>
      </c>
      <c r="AX440" s="14" t="s">
        <v>69</v>
      </c>
      <c r="AY440" s="255" t="s">
        <v>193</v>
      </c>
    </row>
    <row r="441" s="13" customFormat="1">
      <c r="A441" s="13"/>
      <c r="B441" s="235"/>
      <c r="C441" s="236"/>
      <c r="D441" s="228" t="s">
        <v>206</v>
      </c>
      <c r="E441" s="237" t="s">
        <v>19</v>
      </c>
      <c r="F441" s="238" t="s">
        <v>9540</v>
      </c>
      <c r="G441" s="236"/>
      <c r="H441" s="237" t="s">
        <v>19</v>
      </c>
      <c r="I441" s="239"/>
      <c r="J441" s="236"/>
      <c r="K441" s="236"/>
      <c r="L441" s="240"/>
      <c r="M441" s="241"/>
      <c r="N441" s="242"/>
      <c r="O441" s="242"/>
      <c r="P441" s="242"/>
      <c r="Q441" s="242"/>
      <c r="R441" s="242"/>
      <c r="S441" s="242"/>
      <c r="T441" s="243"/>
      <c r="U441" s="13"/>
      <c r="V441" s="13"/>
      <c r="W441" s="13"/>
      <c r="X441" s="13"/>
      <c r="Y441" s="13"/>
      <c r="Z441" s="13"/>
      <c r="AA441" s="13"/>
      <c r="AB441" s="13"/>
      <c r="AC441" s="13"/>
      <c r="AD441" s="13"/>
      <c r="AE441" s="13"/>
      <c r="AT441" s="244" t="s">
        <v>206</v>
      </c>
      <c r="AU441" s="244" t="s">
        <v>76</v>
      </c>
      <c r="AV441" s="13" t="s">
        <v>76</v>
      </c>
      <c r="AW441" s="13" t="s">
        <v>31</v>
      </c>
      <c r="AX441" s="13" t="s">
        <v>69</v>
      </c>
      <c r="AY441" s="244" t="s">
        <v>193</v>
      </c>
    </row>
    <row r="442" s="14" customFormat="1">
      <c r="A442" s="14"/>
      <c r="B442" s="245"/>
      <c r="C442" s="246"/>
      <c r="D442" s="228" t="s">
        <v>206</v>
      </c>
      <c r="E442" s="247" t="s">
        <v>19</v>
      </c>
      <c r="F442" s="248" t="s">
        <v>9541</v>
      </c>
      <c r="G442" s="246"/>
      <c r="H442" s="249">
        <v>0.95999999999999996</v>
      </c>
      <c r="I442" s="250"/>
      <c r="J442" s="246"/>
      <c r="K442" s="246"/>
      <c r="L442" s="251"/>
      <c r="M442" s="252"/>
      <c r="N442" s="253"/>
      <c r="O442" s="253"/>
      <c r="P442" s="253"/>
      <c r="Q442" s="253"/>
      <c r="R442" s="253"/>
      <c r="S442" s="253"/>
      <c r="T442" s="254"/>
      <c r="U442" s="14"/>
      <c r="V442" s="14"/>
      <c r="W442" s="14"/>
      <c r="X442" s="14"/>
      <c r="Y442" s="14"/>
      <c r="Z442" s="14"/>
      <c r="AA442" s="14"/>
      <c r="AB442" s="14"/>
      <c r="AC442" s="14"/>
      <c r="AD442" s="14"/>
      <c r="AE442" s="14"/>
      <c r="AT442" s="255" t="s">
        <v>206</v>
      </c>
      <c r="AU442" s="255" t="s">
        <v>76</v>
      </c>
      <c r="AV442" s="14" t="s">
        <v>78</v>
      </c>
      <c r="AW442" s="14" t="s">
        <v>31</v>
      </c>
      <c r="AX442" s="14" t="s">
        <v>69</v>
      </c>
      <c r="AY442" s="255" t="s">
        <v>193</v>
      </c>
    </row>
    <row r="443" s="14" customFormat="1">
      <c r="A443" s="14"/>
      <c r="B443" s="245"/>
      <c r="C443" s="246"/>
      <c r="D443" s="228" t="s">
        <v>206</v>
      </c>
      <c r="E443" s="247" t="s">
        <v>19</v>
      </c>
      <c r="F443" s="248" t="s">
        <v>9541</v>
      </c>
      <c r="G443" s="246"/>
      <c r="H443" s="249">
        <v>0.95999999999999996</v>
      </c>
      <c r="I443" s="250"/>
      <c r="J443" s="246"/>
      <c r="K443" s="246"/>
      <c r="L443" s="251"/>
      <c r="M443" s="252"/>
      <c r="N443" s="253"/>
      <c r="O443" s="253"/>
      <c r="P443" s="253"/>
      <c r="Q443" s="253"/>
      <c r="R443" s="253"/>
      <c r="S443" s="253"/>
      <c r="T443" s="254"/>
      <c r="U443" s="14"/>
      <c r="V443" s="14"/>
      <c r="W443" s="14"/>
      <c r="X443" s="14"/>
      <c r="Y443" s="14"/>
      <c r="Z443" s="14"/>
      <c r="AA443" s="14"/>
      <c r="AB443" s="14"/>
      <c r="AC443" s="14"/>
      <c r="AD443" s="14"/>
      <c r="AE443" s="14"/>
      <c r="AT443" s="255" t="s">
        <v>206</v>
      </c>
      <c r="AU443" s="255" t="s">
        <v>76</v>
      </c>
      <c r="AV443" s="14" t="s">
        <v>78</v>
      </c>
      <c r="AW443" s="14" t="s">
        <v>31</v>
      </c>
      <c r="AX443" s="14" t="s">
        <v>69</v>
      </c>
      <c r="AY443" s="255" t="s">
        <v>193</v>
      </c>
    </row>
    <row r="444" s="14" customFormat="1">
      <c r="A444" s="14"/>
      <c r="B444" s="245"/>
      <c r="C444" s="246"/>
      <c r="D444" s="228" t="s">
        <v>206</v>
      </c>
      <c r="E444" s="247" t="s">
        <v>19</v>
      </c>
      <c r="F444" s="248" t="s">
        <v>9541</v>
      </c>
      <c r="G444" s="246"/>
      <c r="H444" s="249">
        <v>0.95999999999999996</v>
      </c>
      <c r="I444" s="250"/>
      <c r="J444" s="246"/>
      <c r="K444" s="246"/>
      <c r="L444" s="251"/>
      <c r="M444" s="252"/>
      <c r="N444" s="253"/>
      <c r="O444" s="253"/>
      <c r="P444" s="253"/>
      <c r="Q444" s="253"/>
      <c r="R444" s="253"/>
      <c r="S444" s="253"/>
      <c r="T444" s="254"/>
      <c r="U444" s="14"/>
      <c r="V444" s="14"/>
      <c r="W444" s="14"/>
      <c r="X444" s="14"/>
      <c r="Y444" s="14"/>
      <c r="Z444" s="14"/>
      <c r="AA444" s="14"/>
      <c r="AB444" s="14"/>
      <c r="AC444" s="14"/>
      <c r="AD444" s="14"/>
      <c r="AE444" s="14"/>
      <c r="AT444" s="255" t="s">
        <v>206</v>
      </c>
      <c r="AU444" s="255" t="s">
        <v>76</v>
      </c>
      <c r="AV444" s="14" t="s">
        <v>78</v>
      </c>
      <c r="AW444" s="14" t="s">
        <v>31</v>
      </c>
      <c r="AX444" s="14" t="s">
        <v>69</v>
      </c>
      <c r="AY444" s="255" t="s">
        <v>193</v>
      </c>
    </row>
    <row r="445" s="15" customFormat="1">
      <c r="A445" s="15"/>
      <c r="B445" s="256"/>
      <c r="C445" s="257"/>
      <c r="D445" s="228" t="s">
        <v>206</v>
      </c>
      <c r="E445" s="258" t="s">
        <v>19</v>
      </c>
      <c r="F445" s="259" t="s">
        <v>218</v>
      </c>
      <c r="G445" s="257"/>
      <c r="H445" s="260">
        <v>5.7599999999999998</v>
      </c>
      <c r="I445" s="261"/>
      <c r="J445" s="257"/>
      <c r="K445" s="257"/>
      <c r="L445" s="262"/>
      <c r="M445" s="263"/>
      <c r="N445" s="264"/>
      <c r="O445" s="264"/>
      <c r="P445" s="264"/>
      <c r="Q445" s="264"/>
      <c r="R445" s="264"/>
      <c r="S445" s="264"/>
      <c r="T445" s="265"/>
      <c r="U445" s="15"/>
      <c r="V445" s="15"/>
      <c r="W445" s="15"/>
      <c r="X445" s="15"/>
      <c r="Y445" s="15"/>
      <c r="Z445" s="15"/>
      <c r="AA445" s="15"/>
      <c r="AB445" s="15"/>
      <c r="AC445" s="15"/>
      <c r="AD445" s="15"/>
      <c r="AE445" s="15"/>
      <c r="AT445" s="266" t="s">
        <v>206</v>
      </c>
      <c r="AU445" s="266" t="s">
        <v>76</v>
      </c>
      <c r="AV445" s="15" t="s">
        <v>200</v>
      </c>
      <c r="AW445" s="15" t="s">
        <v>31</v>
      </c>
      <c r="AX445" s="15" t="s">
        <v>76</v>
      </c>
      <c r="AY445" s="266" t="s">
        <v>193</v>
      </c>
    </row>
    <row r="446" s="2" customFormat="1" ht="16.5" customHeight="1">
      <c r="A446" s="41"/>
      <c r="B446" s="42"/>
      <c r="C446" s="215" t="s">
        <v>640</v>
      </c>
      <c r="D446" s="215" t="s">
        <v>195</v>
      </c>
      <c r="E446" s="216" t="s">
        <v>9542</v>
      </c>
      <c r="F446" s="217" t="s">
        <v>9543</v>
      </c>
      <c r="G446" s="218" t="s">
        <v>258</v>
      </c>
      <c r="H446" s="219">
        <v>24</v>
      </c>
      <c r="I446" s="220"/>
      <c r="J446" s="221">
        <f>ROUND(I446*H446,2)</f>
        <v>0</v>
      </c>
      <c r="K446" s="217" t="s">
        <v>199</v>
      </c>
      <c r="L446" s="47"/>
      <c r="M446" s="222" t="s">
        <v>19</v>
      </c>
      <c r="N446" s="223" t="s">
        <v>40</v>
      </c>
      <c r="O446" s="87"/>
      <c r="P446" s="224">
        <f>O446*H446</f>
        <v>0</v>
      </c>
      <c r="Q446" s="224">
        <v>0</v>
      </c>
      <c r="R446" s="224">
        <f>Q446*H446</f>
        <v>0</v>
      </c>
      <c r="S446" s="224">
        <v>0</v>
      </c>
      <c r="T446" s="225">
        <f>S446*H446</f>
        <v>0</v>
      </c>
      <c r="U446" s="41"/>
      <c r="V446" s="41"/>
      <c r="W446" s="41"/>
      <c r="X446" s="41"/>
      <c r="Y446" s="41"/>
      <c r="Z446" s="41"/>
      <c r="AA446" s="41"/>
      <c r="AB446" s="41"/>
      <c r="AC446" s="41"/>
      <c r="AD446" s="41"/>
      <c r="AE446" s="41"/>
      <c r="AR446" s="226" t="s">
        <v>200</v>
      </c>
      <c r="AT446" s="226" t="s">
        <v>195</v>
      </c>
      <c r="AU446" s="226" t="s">
        <v>76</v>
      </c>
      <c r="AY446" s="20" t="s">
        <v>193</v>
      </c>
      <c r="BE446" s="227">
        <f>IF(N446="základní",J446,0)</f>
        <v>0</v>
      </c>
      <c r="BF446" s="227">
        <f>IF(N446="snížená",J446,0)</f>
        <v>0</v>
      </c>
      <c r="BG446" s="227">
        <f>IF(N446="zákl. přenesená",J446,0)</f>
        <v>0</v>
      </c>
      <c r="BH446" s="227">
        <f>IF(N446="sníž. přenesená",J446,0)</f>
        <v>0</v>
      </c>
      <c r="BI446" s="227">
        <f>IF(N446="nulová",J446,0)</f>
        <v>0</v>
      </c>
      <c r="BJ446" s="20" t="s">
        <v>76</v>
      </c>
      <c r="BK446" s="227">
        <f>ROUND(I446*H446,2)</f>
        <v>0</v>
      </c>
      <c r="BL446" s="20" t="s">
        <v>200</v>
      </c>
      <c r="BM446" s="226" t="s">
        <v>9544</v>
      </c>
    </row>
    <row r="447" s="2" customFormat="1">
      <c r="A447" s="41"/>
      <c r="B447" s="42"/>
      <c r="C447" s="43"/>
      <c r="D447" s="228" t="s">
        <v>202</v>
      </c>
      <c r="E447" s="43"/>
      <c r="F447" s="229" t="s">
        <v>9545</v>
      </c>
      <c r="G447" s="43"/>
      <c r="H447" s="43"/>
      <c r="I447" s="230"/>
      <c r="J447" s="43"/>
      <c r="K447" s="43"/>
      <c r="L447" s="47"/>
      <c r="M447" s="231"/>
      <c r="N447" s="232"/>
      <c r="O447" s="87"/>
      <c r="P447" s="87"/>
      <c r="Q447" s="87"/>
      <c r="R447" s="87"/>
      <c r="S447" s="87"/>
      <c r="T447" s="88"/>
      <c r="U447" s="41"/>
      <c r="V447" s="41"/>
      <c r="W447" s="41"/>
      <c r="X447" s="41"/>
      <c r="Y447" s="41"/>
      <c r="Z447" s="41"/>
      <c r="AA447" s="41"/>
      <c r="AB447" s="41"/>
      <c r="AC447" s="41"/>
      <c r="AD447" s="41"/>
      <c r="AE447" s="41"/>
      <c r="AT447" s="20" t="s">
        <v>202</v>
      </c>
      <c r="AU447" s="20" t="s">
        <v>76</v>
      </c>
    </row>
    <row r="448" s="2" customFormat="1">
      <c r="A448" s="41"/>
      <c r="B448" s="42"/>
      <c r="C448" s="43"/>
      <c r="D448" s="233" t="s">
        <v>204</v>
      </c>
      <c r="E448" s="43"/>
      <c r="F448" s="234" t="s">
        <v>9546</v>
      </c>
      <c r="G448" s="43"/>
      <c r="H448" s="43"/>
      <c r="I448" s="230"/>
      <c r="J448" s="43"/>
      <c r="K448" s="43"/>
      <c r="L448" s="47"/>
      <c r="M448" s="231"/>
      <c r="N448" s="232"/>
      <c r="O448" s="87"/>
      <c r="P448" s="87"/>
      <c r="Q448" s="87"/>
      <c r="R448" s="87"/>
      <c r="S448" s="87"/>
      <c r="T448" s="88"/>
      <c r="U448" s="41"/>
      <c r="V448" s="41"/>
      <c r="W448" s="41"/>
      <c r="X448" s="41"/>
      <c r="Y448" s="41"/>
      <c r="Z448" s="41"/>
      <c r="AA448" s="41"/>
      <c r="AB448" s="41"/>
      <c r="AC448" s="41"/>
      <c r="AD448" s="41"/>
      <c r="AE448" s="41"/>
      <c r="AT448" s="20" t="s">
        <v>204</v>
      </c>
      <c r="AU448" s="20" t="s">
        <v>76</v>
      </c>
    </row>
    <row r="449" s="13" customFormat="1">
      <c r="A449" s="13"/>
      <c r="B449" s="235"/>
      <c r="C449" s="236"/>
      <c r="D449" s="228" t="s">
        <v>206</v>
      </c>
      <c r="E449" s="237" t="s">
        <v>19</v>
      </c>
      <c r="F449" s="238" t="s">
        <v>9547</v>
      </c>
      <c r="G449" s="236"/>
      <c r="H449" s="237" t="s">
        <v>19</v>
      </c>
      <c r="I449" s="239"/>
      <c r="J449" s="236"/>
      <c r="K449" s="236"/>
      <c r="L449" s="240"/>
      <c r="M449" s="241"/>
      <c r="N449" s="242"/>
      <c r="O449" s="242"/>
      <c r="P449" s="242"/>
      <c r="Q449" s="242"/>
      <c r="R449" s="242"/>
      <c r="S449" s="242"/>
      <c r="T449" s="243"/>
      <c r="U449" s="13"/>
      <c r="V449" s="13"/>
      <c r="W449" s="13"/>
      <c r="X449" s="13"/>
      <c r="Y449" s="13"/>
      <c r="Z449" s="13"/>
      <c r="AA449" s="13"/>
      <c r="AB449" s="13"/>
      <c r="AC449" s="13"/>
      <c r="AD449" s="13"/>
      <c r="AE449" s="13"/>
      <c r="AT449" s="244" t="s">
        <v>206</v>
      </c>
      <c r="AU449" s="244" t="s">
        <v>76</v>
      </c>
      <c r="AV449" s="13" t="s">
        <v>76</v>
      </c>
      <c r="AW449" s="13" t="s">
        <v>31</v>
      </c>
      <c r="AX449" s="13" t="s">
        <v>69</v>
      </c>
      <c r="AY449" s="244" t="s">
        <v>193</v>
      </c>
    </row>
    <row r="450" s="13" customFormat="1">
      <c r="A450" s="13"/>
      <c r="B450" s="235"/>
      <c r="C450" s="236"/>
      <c r="D450" s="228" t="s">
        <v>206</v>
      </c>
      <c r="E450" s="237" t="s">
        <v>19</v>
      </c>
      <c r="F450" s="238" t="s">
        <v>9548</v>
      </c>
      <c r="G450" s="236"/>
      <c r="H450" s="237" t="s">
        <v>19</v>
      </c>
      <c r="I450" s="239"/>
      <c r="J450" s="236"/>
      <c r="K450" s="236"/>
      <c r="L450" s="240"/>
      <c r="M450" s="241"/>
      <c r="N450" s="242"/>
      <c r="O450" s="242"/>
      <c r="P450" s="242"/>
      <c r="Q450" s="242"/>
      <c r="R450" s="242"/>
      <c r="S450" s="242"/>
      <c r="T450" s="243"/>
      <c r="U450" s="13"/>
      <c r="V450" s="13"/>
      <c r="W450" s="13"/>
      <c r="X450" s="13"/>
      <c r="Y450" s="13"/>
      <c r="Z450" s="13"/>
      <c r="AA450" s="13"/>
      <c r="AB450" s="13"/>
      <c r="AC450" s="13"/>
      <c r="AD450" s="13"/>
      <c r="AE450" s="13"/>
      <c r="AT450" s="244" t="s">
        <v>206</v>
      </c>
      <c r="AU450" s="244" t="s">
        <v>76</v>
      </c>
      <c r="AV450" s="13" t="s">
        <v>76</v>
      </c>
      <c r="AW450" s="13" t="s">
        <v>31</v>
      </c>
      <c r="AX450" s="13" t="s">
        <v>69</v>
      </c>
      <c r="AY450" s="244" t="s">
        <v>193</v>
      </c>
    </row>
    <row r="451" s="14" customFormat="1">
      <c r="A451" s="14"/>
      <c r="B451" s="245"/>
      <c r="C451" s="246"/>
      <c r="D451" s="228" t="s">
        <v>206</v>
      </c>
      <c r="E451" s="247" t="s">
        <v>19</v>
      </c>
      <c r="F451" s="248" t="s">
        <v>9549</v>
      </c>
      <c r="G451" s="246"/>
      <c r="H451" s="249">
        <v>12</v>
      </c>
      <c r="I451" s="250"/>
      <c r="J451" s="246"/>
      <c r="K451" s="246"/>
      <c r="L451" s="251"/>
      <c r="M451" s="252"/>
      <c r="N451" s="253"/>
      <c r="O451" s="253"/>
      <c r="P451" s="253"/>
      <c r="Q451" s="253"/>
      <c r="R451" s="253"/>
      <c r="S451" s="253"/>
      <c r="T451" s="254"/>
      <c r="U451" s="14"/>
      <c r="V451" s="14"/>
      <c r="W451" s="14"/>
      <c r="X451" s="14"/>
      <c r="Y451" s="14"/>
      <c r="Z451" s="14"/>
      <c r="AA451" s="14"/>
      <c r="AB451" s="14"/>
      <c r="AC451" s="14"/>
      <c r="AD451" s="14"/>
      <c r="AE451" s="14"/>
      <c r="AT451" s="255" t="s">
        <v>206</v>
      </c>
      <c r="AU451" s="255" t="s">
        <v>76</v>
      </c>
      <c r="AV451" s="14" t="s">
        <v>78</v>
      </c>
      <c r="AW451" s="14" t="s">
        <v>31</v>
      </c>
      <c r="AX451" s="14" t="s">
        <v>69</v>
      </c>
      <c r="AY451" s="255" t="s">
        <v>193</v>
      </c>
    </row>
    <row r="452" s="13" customFormat="1">
      <c r="A452" s="13"/>
      <c r="B452" s="235"/>
      <c r="C452" s="236"/>
      <c r="D452" s="228" t="s">
        <v>206</v>
      </c>
      <c r="E452" s="237" t="s">
        <v>19</v>
      </c>
      <c r="F452" s="238" t="s">
        <v>9550</v>
      </c>
      <c r="G452" s="236"/>
      <c r="H452" s="237" t="s">
        <v>19</v>
      </c>
      <c r="I452" s="239"/>
      <c r="J452" s="236"/>
      <c r="K452" s="236"/>
      <c r="L452" s="240"/>
      <c r="M452" s="241"/>
      <c r="N452" s="242"/>
      <c r="O452" s="242"/>
      <c r="P452" s="242"/>
      <c r="Q452" s="242"/>
      <c r="R452" s="242"/>
      <c r="S452" s="242"/>
      <c r="T452" s="243"/>
      <c r="U452" s="13"/>
      <c r="V452" s="13"/>
      <c r="W452" s="13"/>
      <c r="X452" s="13"/>
      <c r="Y452" s="13"/>
      <c r="Z452" s="13"/>
      <c r="AA452" s="13"/>
      <c r="AB452" s="13"/>
      <c r="AC452" s="13"/>
      <c r="AD452" s="13"/>
      <c r="AE452" s="13"/>
      <c r="AT452" s="244" t="s">
        <v>206</v>
      </c>
      <c r="AU452" s="244" t="s">
        <v>76</v>
      </c>
      <c r="AV452" s="13" t="s">
        <v>76</v>
      </c>
      <c r="AW452" s="13" t="s">
        <v>31</v>
      </c>
      <c r="AX452" s="13" t="s">
        <v>69</v>
      </c>
      <c r="AY452" s="244" t="s">
        <v>193</v>
      </c>
    </row>
    <row r="453" s="14" customFormat="1">
      <c r="A453" s="14"/>
      <c r="B453" s="245"/>
      <c r="C453" s="246"/>
      <c r="D453" s="228" t="s">
        <v>206</v>
      </c>
      <c r="E453" s="247" t="s">
        <v>19</v>
      </c>
      <c r="F453" s="248" t="s">
        <v>9549</v>
      </c>
      <c r="G453" s="246"/>
      <c r="H453" s="249">
        <v>12</v>
      </c>
      <c r="I453" s="250"/>
      <c r="J453" s="246"/>
      <c r="K453" s="246"/>
      <c r="L453" s="251"/>
      <c r="M453" s="252"/>
      <c r="N453" s="253"/>
      <c r="O453" s="253"/>
      <c r="P453" s="253"/>
      <c r="Q453" s="253"/>
      <c r="R453" s="253"/>
      <c r="S453" s="253"/>
      <c r="T453" s="254"/>
      <c r="U453" s="14"/>
      <c r="V453" s="14"/>
      <c r="W453" s="14"/>
      <c r="X453" s="14"/>
      <c r="Y453" s="14"/>
      <c r="Z453" s="14"/>
      <c r="AA453" s="14"/>
      <c r="AB453" s="14"/>
      <c r="AC453" s="14"/>
      <c r="AD453" s="14"/>
      <c r="AE453" s="14"/>
      <c r="AT453" s="255" t="s">
        <v>206</v>
      </c>
      <c r="AU453" s="255" t="s">
        <v>76</v>
      </c>
      <c r="AV453" s="14" t="s">
        <v>78</v>
      </c>
      <c r="AW453" s="14" t="s">
        <v>31</v>
      </c>
      <c r="AX453" s="14" t="s">
        <v>69</v>
      </c>
      <c r="AY453" s="255" t="s">
        <v>193</v>
      </c>
    </row>
    <row r="454" s="15" customFormat="1">
      <c r="A454" s="15"/>
      <c r="B454" s="256"/>
      <c r="C454" s="257"/>
      <c r="D454" s="228" t="s">
        <v>206</v>
      </c>
      <c r="E454" s="258" t="s">
        <v>19</v>
      </c>
      <c r="F454" s="259" t="s">
        <v>218</v>
      </c>
      <c r="G454" s="257"/>
      <c r="H454" s="260">
        <v>24</v>
      </c>
      <c r="I454" s="261"/>
      <c r="J454" s="257"/>
      <c r="K454" s="257"/>
      <c r="L454" s="262"/>
      <c r="M454" s="263"/>
      <c r="N454" s="264"/>
      <c r="O454" s="264"/>
      <c r="P454" s="264"/>
      <c r="Q454" s="264"/>
      <c r="R454" s="264"/>
      <c r="S454" s="264"/>
      <c r="T454" s="265"/>
      <c r="U454" s="15"/>
      <c r="V454" s="15"/>
      <c r="W454" s="15"/>
      <c r="X454" s="15"/>
      <c r="Y454" s="15"/>
      <c r="Z454" s="15"/>
      <c r="AA454" s="15"/>
      <c r="AB454" s="15"/>
      <c r="AC454" s="15"/>
      <c r="AD454" s="15"/>
      <c r="AE454" s="15"/>
      <c r="AT454" s="266" t="s">
        <v>206</v>
      </c>
      <c r="AU454" s="266" t="s">
        <v>76</v>
      </c>
      <c r="AV454" s="15" t="s">
        <v>200</v>
      </c>
      <c r="AW454" s="15" t="s">
        <v>31</v>
      </c>
      <c r="AX454" s="15" t="s">
        <v>76</v>
      </c>
      <c r="AY454" s="266" t="s">
        <v>193</v>
      </c>
    </row>
    <row r="455" s="2" customFormat="1" ht="16.5" customHeight="1">
      <c r="A455" s="41"/>
      <c r="B455" s="42"/>
      <c r="C455" s="215" t="s">
        <v>647</v>
      </c>
      <c r="D455" s="215" t="s">
        <v>195</v>
      </c>
      <c r="E455" s="216" t="s">
        <v>9551</v>
      </c>
      <c r="F455" s="217" t="s">
        <v>9552</v>
      </c>
      <c r="G455" s="218" t="s">
        <v>198</v>
      </c>
      <c r="H455" s="219">
        <v>5.7599999999999998</v>
      </c>
      <c r="I455" s="220"/>
      <c r="J455" s="221">
        <f>ROUND(I455*H455,2)</f>
        <v>0</v>
      </c>
      <c r="K455" s="217" t="s">
        <v>199</v>
      </c>
      <c r="L455" s="47"/>
      <c r="M455" s="222" t="s">
        <v>19</v>
      </c>
      <c r="N455" s="223" t="s">
        <v>40</v>
      </c>
      <c r="O455" s="87"/>
      <c r="P455" s="224">
        <f>O455*H455</f>
        <v>0</v>
      </c>
      <c r="Q455" s="224">
        <v>0</v>
      </c>
      <c r="R455" s="224">
        <f>Q455*H455</f>
        <v>0</v>
      </c>
      <c r="S455" s="224">
        <v>0</v>
      </c>
      <c r="T455" s="225">
        <f>S455*H455</f>
        <v>0</v>
      </c>
      <c r="U455" s="41"/>
      <c r="V455" s="41"/>
      <c r="W455" s="41"/>
      <c r="X455" s="41"/>
      <c r="Y455" s="41"/>
      <c r="Z455" s="41"/>
      <c r="AA455" s="41"/>
      <c r="AB455" s="41"/>
      <c r="AC455" s="41"/>
      <c r="AD455" s="41"/>
      <c r="AE455" s="41"/>
      <c r="AR455" s="226" t="s">
        <v>200</v>
      </c>
      <c r="AT455" s="226" t="s">
        <v>195</v>
      </c>
      <c r="AU455" s="226" t="s">
        <v>76</v>
      </c>
      <c r="AY455" s="20" t="s">
        <v>193</v>
      </c>
      <c r="BE455" s="227">
        <f>IF(N455="základní",J455,0)</f>
        <v>0</v>
      </c>
      <c r="BF455" s="227">
        <f>IF(N455="snížená",J455,0)</f>
        <v>0</v>
      </c>
      <c r="BG455" s="227">
        <f>IF(N455="zákl. přenesená",J455,0)</f>
        <v>0</v>
      </c>
      <c r="BH455" s="227">
        <f>IF(N455="sníž. přenesená",J455,0)</f>
        <v>0</v>
      </c>
      <c r="BI455" s="227">
        <f>IF(N455="nulová",J455,0)</f>
        <v>0</v>
      </c>
      <c r="BJ455" s="20" t="s">
        <v>76</v>
      </c>
      <c r="BK455" s="227">
        <f>ROUND(I455*H455,2)</f>
        <v>0</v>
      </c>
      <c r="BL455" s="20" t="s">
        <v>200</v>
      </c>
      <c r="BM455" s="226" t="s">
        <v>9553</v>
      </c>
    </row>
    <row r="456" s="2" customFormat="1">
      <c r="A456" s="41"/>
      <c r="B456" s="42"/>
      <c r="C456" s="43"/>
      <c r="D456" s="228" t="s">
        <v>202</v>
      </c>
      <c r="E456" s="43"/>
      <c r="F456" s="229" t="s">
        <v>9554</v>
      </c>
      <c r="G456" s="43"/>
      <c r="H456" s="43"/>
      <c r="I456" s="230"/>
      <c r="J456" s="43"/>
      <c r="K456" s="43"/>
      <c r="L456" s="47"/>
      <c r="M456" s="231"/>
      <c r="N456" s="232"/>
      <c r="O456" s="87"/>
      <c r="P456" s="87"/>
      <c r="Q456" s="87"/>
      <c r="R456" s="87"/>
      <c r="S456" s="87"/>
      <c r="T456" s="88"/>
      <c r="U456" s="41"/>
      <c r="V456" s="41"/>
      <c r="W456" s="41"/>
      <c r="X456" s="41"/>
      <c r="Y456" s="41"/>
      <c r="Z456" s="41"/>
      <c r="AA456" s="41"/>
      <c r="AB456" s="41"/>
      <c r="AC456" s="41"/>
      <c r="AD456" s="41"/>
      <c r="AE456" s="41"/>
      <c r="AT456" s="20" t="s">
        <v>202</v>
      </c>
      <c r="AU456" s="20" t="s">
        <v>76</v>
      </c>
    </row>
    <row r="457" s="2" customFormat="1">
      <c r="A457" s="41"/>
      <c r="B457" s="42"/>
      <c r="C457" s="43"/>
      <c r="D457" s="233" t="s">
        <v>204</v>
      </c>
      <c r="E457" s="43"/>
      <c r="F457" s="234" t="s">
        <v>9555</v>
      </c>
      <c r="G457" s="43"/>
      <c r="H457" s="43"/>
      <c r="I457" s="230"/>
      <c r="J457" s="43"/>
      <c r="K457" s="43"/>
      <c r="L457" s="47"/>
      <c r="M457" s="231"/>
      <c r="N457" s="232"/>
      <c r="O457" s="87"/>
      <c r="P457" s="87"/>
      <c r="Q457" s="87"/>
      <c r="R457" s="87"/>
      <c r="S457" s="87"/>
      <c r="T457" s="88"/>
      <c r="U457" s="41"/>
      <c r="V457" s="41"/>
      <c r="W457" s="41"/>
      <c r="X457" s="41"/>
      <c r="Y457" s="41"/>
      <c r="Z457" s="41"/>
      <c r="AA457" s="41"/>
      <c r="AB457" s="41"/>
      <c r="AC457" s="41"/>
      <c r="AD457" s="41"/>
      <c r="AE457" s="41"/>
      <c r="AT457" s="20" t="s">
        <v>204</v>
      </c>
      <c r="AU457" s="20" t="s">
        <v>76</v>
      </c>
    </row>
    <row r="458" s="2" customFormat="1" ht="16.5" customHeight="1">
      <c r="A458" s="41"/>
      <c r="B458" s="42"/>
      <c r="C458" s="215" t="s">
        <v>653</v>
      </c>
      <c r="D458" s="215" t="s">
        <v>195</v>
      </c>
      <c r="E458" s="216" t="s">
        <v>9556</v>
      </c>
      <c r="F458" s="217" t="s">
        <v>9557</v>
      </c>
      <c r="G458" s="218" t="s">
        <v>198</v>
      </c>
      <c r="H458" s="219">
        <v>109.44</v>
      </c>
      <c r="I458" s="220"/>
      <c r="J458" s="221">
        <f>ROUND(I458*H458,2)</f>
        <v>0</v>
      </c>
      <c r="K458" s="217" t="s">
        <v>199</v>
      </c>
      <c r="L458" s="47"/>
      <c r="M458" s="222" t="s">
        <v>19</v>
      </c>
      <c r="N458" s="223" t="s">
        <v>40</v>
      </c>
      <c r="O458" s="87"/>
      <c r="P458" s="224">
        <f>O458*H458</f>
        <v>0</v>
      </c>
      <c r="Q458" s="224">
        <v>0</v>
      </c>
      <c r="R458" s="224">
        <f>Q458*H458</f>
        <v>0</v>
      </c>
      <c r="S458" s="224">
        <v>0</v>
      </c>
      <c r="T458" s="225">
        <f>S458*H458</f>
        <v>0</v>
      </c>
      <c r="U458" s="41"/>
      <c r="V458" s="41"/>
      <c r="W458" s="41"/>
      <c r="X458" s="41"/>
      <c r="Y458" s="41"/>
      <c r="Z458" s="41"/>
      <c r="AA458" s="41"/>
      <c r="AB458" s="41"/>
      <c r="AC458" s="41"/>
      <c r="AD458" s="41"/>
      <c r="AE458" s="41"/>
      <c r="AR458" s="226" t="s">
        <v>200</v>
      </c>
      <c r="AT458" s="226" t="s">
        <v>195</v>
      </c>
      <c r="AU458" s="226" t="s">
        <v>76</v>
      </c>
      <c r="AY458" s="20" t="s">
        <v>193</v>
      </c>
      <c r="BE458" s="227">
        <f>IF(N458="základní",J458,0)</f>
        <v>0</v>
      </c>
      <c r="BF458" s="227">
        <f>IF(N458="snížená",J458,0)</f>
        <v>0</v>
      </c>
      <c r="BG458" s="227">
        <f>IF(N458="zákl. přenesená",J458,0)</f>
        <v>0</v>
      </c>
      <c r="BH458" s="227">
        <f>IF(N458="sníž. přenesená",J458,0)</f>
        <v>0</v>
      </c>
      <c r="BI458" s="227">
        <f>IF(N458="nulová",J458,0)</f>
        <v>0</v>
      </c>
      <c r="BJ458" s="20" t="s">
        <v>76</v>
      </c>
      <c r="BK458" s="227">
        <f>ROUND(I458*H458,2)</f>
        <v>0</v>
      </c>
      <c r="BL458" s="20" t="s">
        <v>200</v>
      </c>
      <c r="BM458" s="226" t="s">
        <v>9558</v>
      </c>
    </row>
    <row r="459" s="2" customFormat="1">
      <c r="A459" s="41"/>
      <c r="B459" s="42"/>
      <c r="C459" s="43"/>
      <c r="D459" s="228" t="s">
        <v>202</v>
      </c>
      <c r="E459" s="43"/>
      <c r="F459" s="229" t="s">
        <v>9559</v>
      </c>
      <c r="G459" s="43"/>
      <c r="H459" s="43"/>
      <c r="I459" s="230"/>
      <c r="J459" s="43"/>
      <c r="K459" s="43"/>
      <c r="L459" s="47"/>
      <c r="M459" s="231"/>
      <c r="N459" s="232"/>
      <c r="O459" s="87"/>
      <c r="P459" s="87"/>
      <c r="Q459" s="87"/>
      <c r="R459" s="87"/>
      <c r="S459" s="87"/>
      <c r="T459" s="88"/>
      <c r="U459" s="41"/>
      <c r="V459" s="41"/>
      <c r="W459" s="41"/>
      <c r="X459" s="41"/>
      <c r="Y459" s="41"/>
      <c r="Z459" s="41"/>
      <c r="AA459" s="41"/>
      <c r="AB459" s="41"/>
      <c r="AC459" s="41"/>
      <c r="AD459" s="41"/>
      <c r="AE459" s="41"/>
      <c r="AT459" s="20" t="s">
        <v>202</v>
      </c>
      <c r="AU459" s="20" t="s">
        <v>76</v>
      </c>
    </row>
    <row r="460" s="2" customFormat="1">
      <c r="A460" s="41"/>
      <c r="B460" s="42"/>
      <c r="C460" s="43"/>
      <c r="D460" s="233" t="s">
        <v>204</v>
      </c>
      <c r="E460" s="43"/>
      <c r="F460" s="234" t="s">
        <v>9560</v>
      </c>
      <c r="G460" s="43"/>
      <c r="H460" s="43"/>
      <c r="I460" s="230"/>
      <c r="J460" s="43"/>
      <c r="K460" s="43"/>
      <c r="L460" s="47"/>
      <c r="M460" s="231"/>
      <c r="N460" s="232"/>
      <c r="O460" s="87"/>
      <c r="P460" s="87"/>
      <c r="Q460" s="87"/>
      <c r="R460" s="87"/>
      <c r="S460" s="87"/>
      <c r="T460" s="88"/>
      <c r="U460" s="41"/>
      <c r="V460" s="41"/>
      <c r="W460" s="41"/>
      <c r="X460" s="41"/>
      <c r="Y460" s="41"/>
      <c r="Z460" s="41"/>
      <c r="AA460" s="41"/>
      <c r="AB460" s="41"/>
      <c r="AC460" s="41"/>
      <c r="AD460" s="41"/>
      <c r="AE460" s="41"/>
      <c r="AT460" s="20" t="s">
        <v>204</v>
      </c>
      <c r="AU460" s="20" t="s">
        <v>76</v>
      </c>
    </row>
    <row r="461" s="14" customFormat="1">
      <c r="A461" s="14"/>
      <c r="B461" s="245"/>
      <c r="C461" s="246"/>
      <c r="D461" s="228" t="s">
        <v>206</v>
      </c>
      <c r="E461" s="247" t="s">
        <v>19</v>
      </c>
      <c r="F461" s="248" t="s">
        <v>9561</v>
      </c>
      <c r="G461" s="246"/>
      <c r="H461" s="249">
        <v>109.44</v>
      </c>
      <c r="I461" s="250"/>
      <c r="J461" s="246"/>
      <c r="K461" s="246"/>
      <c r="L461" s="251"/>
      <c r="M461" s="252"/>
      <c r="N461" s="253"/>
      <c r="O461" s="253"/>
      <c r="P461" s="253"/>
      <c r="Q461" s="253"/>
      <c r="R461" s="253"/>
      <c r="S461" s="253"/>
      <c r="T461" s="254"/>
      <c r="U461" s="14"/>
      <c r="V461" s="14"/>
      <c r="W461" s="14"/>
      <c r="X461" s="14"/>
      <c r="Y461" s="14"/>
      <c r="Z461" s="14"/>
      <c r="AA461" s="14"/>
      <c r="AB461" s="14"/>
      <c r="AC461" s="14"/>
      <c r="AD461" s="14"/>
      <c r="AE461" s="14"/>
      <c r="AT461" s="255" t="s">
        <v>206</v>
      </c>
      <c r="AU461" s="255" t="s">
        <v>76</v>
      </c>
      <c r="AV461" s="14" t="s">
        <v>78</v>
      </c>
      <c r="AW461" s="14" t="s">
        <v>31</v>
      </c>
      <c r="AX461" s="14" t="s">
        <v>69</v>
      </c>
      <c r="AY461" s="255" t="s">
        <v>193</v>
      </c>
    </row>
    <row r="462" s="15" customFormat="1">
      <c r="A462" s="15"/>
      <c r="B462" s="256"/>
      <c r="C462" s="257"/>
      <c r="D462" s="228" t="s">
        <v>206</v>
      </c>
      <c r="E462" s="258" t="s">
        <v>19</v>
      </c>
      <c r="F462" s="259" t="s">
        <v>218</v>
      </c>
      <c r="G462" s="257"/>
      <c r="H462" s="260">
        <v>109.44</v>
      </c>
      <c r="I462" s="261"/>
      <c r="J462" s="257"/>
      <c r="K462" s="257"/>
      <c r="L462" s="262"/>
      <c r="M462" s="263"/>
      <c r="N462" s="264"/>
      <c r="O462" s="264"/>
      <c r="P462" s="264"/>
      <c r="Q462" s="264"/>
      <c r="R462" s="264"/>
      <c r="S462" s="264"/>
      <c r="T462" s="265"/>
      <c r="U462" s="15"/>
      <c r="V462" s="15"/>
      <c r="W462" s="15"/>
      <c r="X462" s="15"/>
      <c r="Y462" s="15"/>
      <c r="Z462" s="15"/>
      <c r="AA462" s="15"/>
      <c r="AB462" s="15"/>
      <c r="AC462" s="15"/>
      <c r="AD462" s="15"/>
      <c r="AE462" s="15"/>
      <c r="AT462" s="266" t="s">
        <v>206</v>
      </c>
      <c r="AU462" s="266" t="s">
        <v>76</v>
      </c>
      <c r="AV462" s="15" t="s">
        <v>200</v>
      </c>
      <c r="AW462" s="15" t="s">
        <v>31</v>
      </c>
      <c r="AX462" s="15" t="s">
        <v>76</v>
      </c>
      <c r="AY462" s="266" t="s">
        <v>193</v>
      </c>
    </row>
    <row r="463" s="2" customFormat="1" ht="16.5" customHeight="1">
      <c r="A463" s="41"/>
      <c r="B463" s="42"/>
      <c r="C463" s="215" t="s">
        <v>659</v>
      </c>
      <c r="D463" s="215" t="s">
        <v>195</v>
      </c>
      <c r="E463" s="216" t="s">
        <v>9562</v>
      </c>
      <c r="F463" s="217" t="s">
        <v>9563</v>
      </c>
      <c r="G463" s="218" t="s">
        <v>248</v>
      </c>
      <c r="H463" s="219">
        <v>0.050000000000000003</v>
      </c>
      <c r="I463" s="220"/>
      <c r="J463" s="221">
        <f>ROUND(I463*H463,2)</f>
        <v>0</v>
      </c>
      <c r="K463" s="217" t="s">
        <v>199</v>
      </c>
      <c r="L463" s="47"/>
      <c r="M463" s="222" t="s">
        <v>19</v>
      </c>
      <c r="N463" s="223" t="s">
        <v>40</v>
      </c>
      <c r="O463" s="87"/>
      <c r="P463" s="224">
        <f>O463*H463</f>
        <v>0</v>
      </c>
      <c r="Q463" s="224">
        <v>0</v>
      </c>
      <c r="R463" s="224">
        <f>Q463*H463</f>
        <v>0</v>
      </c>
      <c r="S463" s="224">
        <v>0</v>
      </c>
      <c r="T463" s="225">
        <f>S463*H463</f>
        <v>0</v>
      </c>
      <c r="U463" s="41"/>
      <c r="V463" s="41"/>
      <c r="W463" s="41"/>
      <c r="X463" s="41"/>
      <c r="Y463" s="41"/>
      <c r="Z463" s="41"/>
      <c r="AA463" s="41"/>
      <c r="AB463" s="41"/>
      <c r="AC463" s="41"/>
      <c r="AD463" s="41"/>
      <c r="AE463" s="41"/>
      <c r="AR463" s="226" t="s">
        <v>200</v>
      </c>
      <c r="AT463" s="226" t="s">
        <v>195</v>
      </c>
      <c r="AU463" s="226" t="s">
        <v>76</v>
      </c>
      <c r="AY463" s="20" t="s">
        <v>193</v>
      </c>
      <c r="BE463" s="227">
        <f>IF(N463="základní",J463,0)</f>
        <v>0</v>
      </c>
      <c r="BF463" s="227">
        <f>IF(N463="snížená",J463,0)</f>
        <v>0</v>
      </c>
      <c r="BG463" s="227">
        <f>IF(N463="zákl. přenesená",J463,0)</f>
        <v>0</v>
      </c>
      <c r="BH463" s="227">
        <f>IF(N463="sníž. přenesená",J463,0)</f>
        <v>0</v>
      </c>
      <c r="BI463" s="227">
        <f>IF(N463="nulová",J463,0)</f>
        <v>0</v>
      </c>
      <c r="BJ463" s="20" t="s">
        <v>76</v>
      </c>
      <c r="BK463" s="227">
        <f>ROUND(I463*H463,2)</f>
        <v>0</v>
      </c>
      <c r="BL463" s="20" t="s">
        <v>200</v>
      </c>
      <c r="BM463" s="226" t="s">
        <v>9564</v>
      </c>
    </row>
    <row r="464" s="2" customFormat="1">
      <c r="A464" s="41"/>
      <c r="B464" s="42"/>
      <c r="C464" s="43"/>
      <c r="D464" s="228" t="s">
        <v>202</v>
      </c>
      <c r="E464" s="43"/>
      <c r="F464" s="229" t="s">
        <v>9565</v>
      </c>
      <c r="G464" s="43"/>
      <c r="H464" s="43"/>
      <c r="I464" s="230"/>
      <c r="J464" s="43"/>
      <c r="K464" s="43"/>
      <c r="L464" s="47"/>
      <c r="M464" s="231"/>
      <c r="N464" s="232"/>
      <c r="O464" s="87"/>
      <c r="P464" s="87"/>
      <c r="Q464" s="87"/>
      <c r="R464" s="87"/>
      <c r="S464" s="87"/>
      <c r="T464" s="88"/>
      <c r="U464" s="41"/>
      <c r="V464" s="41"/>
      <c r="W464" s="41"/>
      <c r="X464" s="41"/>
      <c r="Y464" s="41"/>
      <c r="Z464" s="41"/>
      <c r="AA464" s="41"/>
      <c r="AB464" s="41"/>
      <c r="AC464" s="41"/>
      <c r="AD464" s="41"/>
      <c r="AE464" s="41"/>
      <c r="AT464" s="20" t="s">
        <v>202</v>
      </c>
      <c r="AU464" s="20" t="s">
        <v>76</v>
      </c>
    </row>
    <row r="465" s="2" customFormat="1">
      <c r="A465" s="41"/>
      <c r="B465" s="42"/>
      <c r="C465" s="43"/>
      <c r="D465" s="233" t="s">
        <v>204</v>
      </c>
      <c r="E465" s="43"/>
      <c r="F465" s="234" t="s">
        <v>9566</v>
      </c>
      <c r="G465" s="43"/>
      <c r="H465" s="43"/>
      <c r="I465" s="230"/>
      <c r="J465" s="43"/>
      <c r="K465" s="43"/>
      <c r="L465" s="47"/>
      <c r="M465" s="231"/>
      <c r="N465" s="232"/>
      <c r="O465" s="87"/>
      <c r="P465" s="87"/>
      <c r="Q465" s="87"/>
      <c r="R465" s="87"/>
      <c r="S465" s="87"/>
      <c r="T465" s="88"/>
      <c r="U465" s="41"/>
      <c r="V465" s="41"/>
      <c r="W465" s="41"/>
      <c r="X465" s="41"/>
      <c r="Y465" s="41"/>
      <c r="Z465" s="41"/>
      <c r="AA465" s="41"/>
      <c r="AB465" s="41"/>
      <c r="AC465" s="41"/>
      <c r="AD465" s="41"/>
      <c r="AE465" s="41"/>
      <c r="AT465" s="20" t="s">
        <v>204</v>
      </c>
      <c r="AU465" s="20" t="s">
        <v>76</v>
      </c>
    </row>
    <row r="466" s="2" customFormat="1" ht="21.75" customHeight="1">
      <c r="A466" s="41"/>
      <c r="B466" s="42"/>
      <c r="C466" s="215" t="s">
        <v>665</v>
      </c>
      <c r="D466" s="215" t="s">
        <v>195</v>
      </c>
      <c r="E466" s="216" t="s">
        <v>9567</v>
      </c>
      <c r="F466" s="217" t="s">
        <v>9568</v>
      </c>
      <c r="G466" s="218" t="s">
        <v>248</v>
      </c>
      <c r="H466" s="219">
        <v>2.5</v>
      </c>
      <c r="I466" s="220"/>
      <c r="J466" s="221">
        <f>ROUND(I466*H466,2)</f>
        <v>0</v>
      </c>
      <c r="K466" s="217" t="s">
        <v>199</v>
      </c>
      <c r="L466" s="47"/>
      <c r="M466" s="222" t="s">
        <v>19</v>
      </c>
      <c r="N466" s="223" t="s">
        <v>40</v>
      </c>
      <c r="O466" s="87"/>
      <c r="P466" s="224">
        <f>O466*H466</f>
        <v>0</v>
      </c>
      <c r="Q466" s="224">
        <v>0</v>
      </c>
      <c r="R466" s="224">
        <f>Q466*H466</f>
        <v>0</v>
      </c>
      <c r="S466" s="224">
        <v>0</v>
      </c>
      <c r="T466" s="225">
        <f>S466*H466</f>
        <v>0</v>
      </c>
      <c r="U466" s="41"/>
      <c r="V466" s="41"/>
      <c r="W466" s="41"/>
      <c r="X466" s="41"/>
      <c r="Y466" s="41"/>
      <c r="Z466" s="41"/>
      <c r="AA466" s="41"/>
      <c r="AB466" s="41"/>
      <c r="AC466" s="41"/>
      <c r="AD466" s="41"/>
      <c r="AE466" s="41"/>
      <c r="AR466" s="226" t="s">
        <v>200</v>
      </c>
      <c r="AT466" s="226" t="s">
        <v>195</v>
      </c>
      <c r="AU466" s="226" t="s">
        <v>76</v>
      </c>
      <c r="AY466" s="20" t="s">
        <v>193</v>
      </c>
      <c r="BE466" s="227">
        <f>IF(N466="základní",J466,0)</f>
        <v>0</v>
      </c>
      <c r="BF466" s="227">
        <f>IF(N466="snížená",J466,0)</f>
        <v>0</v>
      </c>
      <c r="BG466" s="227">
        <f>IF(N466="zákl. přenesená",J466,0)</f>
        <v>0</v>
      </c>
      <c r="BH466" s="227">
        <f>IF(N466="sníž. přenesená",J466,0)</f>
        <v>0</v>
      </c>
      <c r="BI466" s="227">
        <f>IF(N466="nulová",J466,0)</f>
        <v>0</v>
      </c>
      <c r="BJ466" s="20" t="s">
        <v>76</v>
      </c>
      <c r="BK466" s="227">
        <f>ROUND(I466*H466,2)</f>
        <v>0</v>
      </c>
      <c r="BL466" s="20" t="s">
        <v>200</v>
      </c>
      <c r="BM466" s="226" t="s">
        <v>9569</v>
      </c>
    </row>
    <row r="467" s="2" customFormat="1">
      <c r="A467" s="41"/>
      <c r="B467" s="42"/>
      <c r="C467" s="43"/>
      <c r="D467" s="228" t="s">
        <v>202</v>
      </c>
      <c r="E467" s="43"/>
      <c r="F467" s="229" t="s">
        <v>9570</v>
      </c>
      <c r="G467" s="43"/>
      <c r="H467" s="43"/>
      <c r="I467" s="230"/>
      <c r="J467" s="43"/>
      <c r="K467" s="43"/>
      <c r="L467" s="47"/>
      <c r="M467" s="231"/>
      <c r="N467" s="232"/>
      <c r="O467" s="87"/>
      <c r="P467" s="87"/>
      <c r="Q467" s="87"/>
      <c r="R467" s="87"/>
      <c r="S467" s="87"/>
      <c r="T467" s="88"/>
      <c r="U467" s="41"/>
      <c r="V467" s="41"/>
      <c r="W467" s="41"/>
      <c r="X467" s="41"/>
      <c r="Y467" s="41"/>
      <c r="Z467" s="41"/>
      <c r="AA467" s="41"/>
      <c r="AB467" s="41"/>
      <c r="AC467" s="41"/>
      <c r="AD467" s="41"/>
      <c r="AE467" s="41"/>
      <c r="AT467" s="20" t="s">
        <v>202</v>
      </c>
      <c r="AU467" s="20" t="s">
        <v>76</v>
      </c>
    </row>
    <row r="468" s="2" customFormat="1">
      <c r="A468" s="41"/>
      <c r="B468" s="42"/>
      <c r="C468" s="43"/>
      <c r="D468" s="233" t="s">
        <v>204</v>
      </c>
      <c r="E468" s="43"/>
      <c r="F468" s="234" t="s">
        <v>9571</v>
      </c>
      <c r="G468" s="43"/>
      <c r="H468" s="43"/>
      <c r="I468" s="230"/>
      <c r="J468" s="43"/>
      <c r="K468" s="43"/>
      <c r="L468" s="47"/>
      <c r="M468" s="231"/>
      <c r="N468" s="232"/>
      <c r="O468" s="87"/>
      <c r="P468" s="87"/>
      <c r="Q468" s="87"/>
      <c r="R468" s="87"/>
      <c r="S468" s="87"/>
      <c r="T468" s="88"/>
      <c r="U468" s="41"/>
      <c r="V468" s="41"/>
      <c r="W468" s="41"/>
      <c r="X468" s="41"/>
      <c r="Y468" s="41"/>
      <c r="Z468" s="41"/>
      <c r="AA468" s="41"/>
      <c r="AB468" s="41"/>
      <c r="AC468" s="41"/>
      <c r="AD468" s="41"/>
      <c r="AE468" s="41"/>
      <c r="AT468" s="20" t="s">
        <v>204</v>
      </c>
      <c r="AU468" s="20" t="s">
        <v>76</v>
      </c>
    </row>
    <row r="469" s="2" customFormat="1">
      <c r="A469" s="41"/>
      <c r="B469" s="42"/>
      <c r="C469" s="43"/>
      <c r="D469" s="228" t="s">
        <v>1221</v>
      </c>
      <c r="E469" s="43"/>
      <c r="F469" s="270" t="s">
        <v>9572</v>
      </c>
      <c r="G469" s="43"/>
      <c r="H469" s="43"/>
      <c r="I469" s="230"/>
      <c r="J469" s="43"/>
      <c r="K469" s="43"/>
      <c r="L469" s="47"/>
      <c r="M469" s="295"/>
      <c r="N469" s="296"/>
      <c r="O469" s="297"/>
      <c r="P469" s="297"/>
      <c r="Q469" s="297"/>
      <c r="R469" s="297"/>
      <c r="S469" s="297"/>
      <c r="T469" s="298"/>
      <c r="U469" s="41"/>
      <c r="V469" s="41"/>
      <c r="W469" s="41"/>
      <c r="X469" s="41"/>
      <c r="Y469" s="41"/>
      <c r="Z469" s="41"/>
      <c r="AA469" s="41"/>
      <c r="AB469" s="41"/>
      <c r="AC469" s="41"/>
      <c r="AD469" s="41"/>
      <c r="AE469" s="41"/>
      <c r="AT469" s="20" t="s">
        <v>1221</v>
      </c>
      <c r="AU469" s="20" t="s">
        <v>76</v>
      </c>
    </row>
    <row r="470" s="2" customFormat="1" ht="6.96" customHeight="1">
      <c r="A470" s="41"/>
      <c r="B470" s="62"/>
      <c r="C470" s="63"/>
      <c r="D470" s="63"/>
      <c r="E470" s="63"/>
      <c r="F470" s="63"/>
      <c r="G470" s="63"/>
      <c r="H470" s="63"/>
      <c r="I470" s="63"/>
      <c r="J470" s="63"/>
      <c r="K470" s="63"/>
      <c r="L470" s="47"/>
      <c r="M470" s="41"/>
      <c r="O470" s="41"/>
      <c r="P470" s="41"/>
      <c r="Q470" s="41"/>
      <c r="R470" s="41"/>
      <c r="S470" s="41"/>
      <c r="T470" s="41"/>
      <c r="U470" s="41"/>
      <c r="V470" s="41"/>
      <c r="W470" s="41"/>
      <c r="X470" s="41"/>
      <c r="Y470" s="41"/>
      <c r="Z470" s="41"/>
      <c r="AA470" s="41"/>
      <c r="AB470" s="41"/>
      <c r="AC470" s="41"/>
      <c r="AD470" s="41"/>
      <c r="AE470" s="41"/>
    </row>
  </sheetData>
  <sheetProtection sheet="1" autoFilter="0" formatColumns="0" formatRows="0" objects="1" scenarios="1" spinCount="100000" saltValue="2dfvqMwegA9MCba2y7LPXXr3/5GWoAroNNc0fU964VnR7NMxPm7qqqZbCICHUwrQ7h0xlN+UW0lh1891Sb3mNw==" hashValue="M6i8CTlGp4u4onGotMzu/oSxLwMgz9FL5CtNftizWimber7hWG8Qf5Gjo3ouZAioJBHMbZSDz+S2HrYD4tkI/Q==" algorithmName="SHA-512" password="97FE"/>
  <autoFilter ref="C93:K469"/>
  <mergeCells count="12">
    <mergeCell ref="E7:H7"/>
    <mergeCell ref="E9:H9"/>
    <mergeCell ref="E11:H11"/>
    <mergeCell ref="E20:H20"/>
    <mergeCell ref="E29:H29"/>
    <mergeCell ref="E50:H50"/>
    <mergeCell ref="E52:H52"/>
    <mergeCell ref="E54:H54"/>
    <mergeCell ref="E82:H82"/>
    <mergeCell ref="E84:H84"/>
    <mergeCell ref="E86:H86"/>
    <mergeCell ref="L2:V2"/>
  </mergeCells>
  <hyperlinks>
    <hyperlink ref="F99" r:id="rId1" display="https://podminky.urs.cz/item/CS_URS_2025_01/113106123"/>
    <hyperlink ref="F105" r:id="rId2" display="https://podminky.urs.cz/item/CS_URS_2025_01/113106161"/>
    <hyperlink ref="F111" r:id="rId3" display="https://podminky.urs.cz/item/CS_URS_2025_01/113107123"/>
    <hyperlink ref="F120" r:id="rId4" display="https://podminky.urs.cz/item/CS_URS_2025_01/181311103"/>
    <hyperlink ref="F130" r:id="rId5" display="https://podminky.urs.cz/item/CS_URS_2025_01/181411131"/>
    <hyperlink ref="F140" r:id="rId6" display="https://podminky.urs.cz/item/CS_URS_2025_01/181912112"/>
    <hyperlink ref="F156" r:id="rId7" display="https://podminky.urs.cz/item/CS_URS_2025_01/122251105"/>
    <hyperlink ref="F168" r:id="rId8" display="https://podminky.urs.cz/item/CS_URS_2025_01/132212132"/>
    <hyperlink ref="F173" r:id="rId9" display="https://podminky.urs.cz/item/CS_URS_2025_01/162751117"/>
    <hyperlink ref="F178" r:id="rId10" display="https://podminky.urs.cz/item/CS_URS_2025_01/162751119"/>
    <hyperlink ref="F183" r:id="rId11" display="https://podminky.urs.cz/item/CS_URS_2025_01/997013631"/>
    <hyperlink ref="F190" r:id="rId12" display="https://podminky.urs.cz/item/CS_URS_2025_01/211531111"/>
    <hyperlink ref="F195" r:id="rId13" display="https://podminky.urs.cz/item/CS_URS_2025_01/211971110"/>
    <hyperlink ref="F203" r:id="rId14" display="https://podminky.urs.cz/item/CS_URS_2025_01/212572111"/>
    <hyperlink ref="F208" r:id="rId15" display="https://podminky.urs.cz/item/CS_URS_2025_01/212755216"/>
    <hyperlink ref="F214" r:id="rId16" display="https://podminky.urs.cz/item/CS_URS_2025_01/564851011"/>
    <hyperlink ref="F237" r:id="rId17" display="https://podminky.urs.cz/item/CS_URS_2025_01/567153113"/>
    <hyperlink ref="F243" r:id="rId18" display="https://podminky.urs.cz/item/CS_URS_2025_01/596211112"/>
    <hyperlink ref="F263" r:id="rId19" display="https://podminky.urs.cz/item/CS_URS_2025_01/596212210"/>
    <hyperlink ref="F275" r:id="rId20" display="https://podminky.urs.cz/item/CS_URS_2025_01/596412114"/>
    <hyperlink ref="F295" r:id="rId21" display="https://podminky.urs.cz/item/CS_URS_2025_01/591211111"/>
    <hyperlink ref="F323" r:id="rId22" display="https://podminky.urs.cz/item/CS_URS_2025_01/637111113"/>
    <hyperlink ref="F328" r:id="rId23" display="https://podminky.urs.cz/item/CS_URS_2025_01/637121112"/>
    <hyperlink ref="F334" r:id="rId24" display="https://podminky.urs.cz/item/CS_URS_2025_01/916131213"/>
    <hyperlink ref="F356" r:id="rId25" display="https://podminky.urs.cz/item/CS_URS_2025_01/916231213"/>
    <hyperlink ref="F366" r:id="rId26" display="https://podminky.urs.cz/item/CS_URS_2025_01/919726121"/>
    <hyperlink ref="F371" r:id="rId27" display="https://podminky.urs.cz/item/CS_URS_2025_01/919726123"/>
    <hyperlink ref="F378" r:id="rId28" display="https://podminky.urs.cz/item/CS_URS_2025_01/997013111"/>
    <hyperlink ref="F381" r:id="rId29" display="https://podminky.urs.cz/item/CS_URS_2025_01/997013501"/>
    <hyperlink ref="F384" r:id="rId30" display="https://podminky.urs.cz/item/CS_URS_2025_01/997013509"/>
    <hyperlink ref="F388" r:id="rId31" display="https://podminky.urs.cz/item/CS_URS_2025_01/997013601"/>
    <hyperlink ref="F391" r:id="rId32" display="https://podminky.urs.cz/item/CS_URS_2025_01/997013631"/>
    <hyperlink ref="F395" r:id="rId33" display="https://podminky.urs.cz/item/CS_URS_2025_01/998223011"/>
    <hyperlink ref="F399" r:id="rId34" display="https://podminky.urs.cz/item/CS_URS_2025_01/184215173"/>
    <hyperlink ref="F402" r:id="rId35" display="https://podminky.urs.cz/item/CS_URS_2025_01/184813151.R1"/>
    <hyperlink ref="F409" r:id="rId36" display="https://podminky.urs.cz/item/CS_URS_2025_01/184852322.R1"/>
    <hyperlink ref="F416" r:id="rId37" display="https://podminky.urs.cz/item/CS_URS_2025_01/184911111.R1"/>
    <hyperlink ref="F422" r:id="rId38" display="https://podminky.urs.cz/item/CS_URS_2025_01/184911421"/>
    <hyperlink ref="F434" r:id="rId39" display="https://podminky.urs.cz/item/CS_URS_2025_01/185804311"/>
    <hyperlink ref="F448" r:id="rId40" display="https://podminky.urs.cz/item/CS_URS_2025_01/185804513"/>
    <hyperlink ref="F457" r:id="rId41" display="https://podminky.urs.cz/item/CS_URS_2025_01/185851121"/>
    <hyperlink ref="F460" r:id="rId42" display="https://podminky.urs.cz/item/CS_URS_2025_01/185851129"/>
    <hyperlink ref="F465" r:id="rId43" display="https://podminky.urs.cz/item/CS_URS_2025_01/997013635"/>
    <hyperlink ref="F468" r:id="rId44" display="https://podminky.urs.cz/item/CS_URS_2025_01/997221858"/>
  </hyperlinks>
  <pageMargins left="0.39375" right="0.39375" top="0.39375" bottom="0.39375" header="0" footer="0"/>
  <pageSetup paperSize="9" orientation="landscape" blackAndWhite="1" fitToHeight="100"/>
  <headerFooter>
    <oddFooter>&amp;CStrana &amp;P z &amp;N</oddFooter>
  </headerFooter>
  <drawing r:id="rId45"/>
</worksheet>
</file>

<file path=xl/worksheets/sheet21.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146</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9573</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9573</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ROUND(J92,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ROUND((SUM(BE92:BE247)),  2)</f>
        <v>0</v>
      </c>
      <c r="G35" s="41"/>
      <c r="H35" s="41"/>
      <c r="I35" s="160">
        <v>0.20999999999999999</v>
      </c>
      <c r="J35" s="159">
        <f>ROUND(((SUM(BE92:BE247))*I35),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ROUND((SUM(BF92:BF247)),  2)</f>
        <v>0</v>
      </c>
      <c r="G36" s="41"/>
      <c r="H36" s="41"/>
      <c r="I36" s="160">
        <v>0.12</v>
      </c>
      <c r="J36" s="159">
        <f>ROUND(((SUM(BF92:BF247))*I36),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ROUND((SUM(BG92:BG247)),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ROUND((SUM(BH92:BH247)),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ROUND((SUM(BI92:BI247)),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9573</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SO.04 - Opěrné stěny</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J92</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161</v>
      </c>
      <c r="E64" s="180"/>
      <c r="F64" s="180"/>
      <c r="G64" s="180"/>
      <c r="H64" s="180"/>
      <c r="I64" s="180"/>
      <c r="J64" s="181">
        <f>J93</f>
        <v>0</v>
      </c>
      <c r="K64" s="178"/>
      <c r="L64" s="182"/>
      <c r="S64" s="9"/>
      <c r="T64" s="9"/>
      <c r="U64" s="9"/>
      <c r="V64" s="9"/>
      <c r="W64" s="9"/>
      <c r="X64" s="9"/>
      <c r="Y64" s="9"/>
      <c r="Z64" s="9"/>
      <c r="AA64" s="9"/>
      <c r="AB64" s="9"/>
      <c r="AC64" s="9"/>
      <c r="AD64" s="9"/>
      <c r="AE64" s="9"/>
    </row>
    <row r="65" s="10" customFormat="1" ht="19.92" customHeight="1">
      <c r="A65" s="10"/>
      <c r="B65" s="183"/>
      <c r="C65" s="128"/>
      <c r="D65" s="184" t="s">
        <v>162</v>
      </c>
      <c r="E65" s="185"/>
      <c r="F65" s="185"/>
      <c r="G65" s="185"/>
      <c r="H65" s="185"/>
      <c r="I65" s="185"/>
      <c r="J65" s="186">
        <f>J94</f>
        <v>0</v>
      </c>
      <c r="K65" s="128"/>
      <c r="L65" s="187"/>
      <c r="S65" s="10"/>
      <c r="T65" s="10"/>
      <c r="U65" s="10"/>
      <c r="V65" s="10"/>
      <c r="W65" s="10"/>
      <c r="X65" s="10"/>
      <c r="Y65" s="10"/>
      <c r="Z65" s="10"/>
      <c r="AA65" s="10"/>
      <c r="AB65" s="10"/>
      <c r="AC65" s="10"/>
      <c r="AD65" s="10"/>
      <c r="AE65" s="10"/>
    </row>
    <row r="66" s="10" customFormat="1" ht="19.92" customHeight="1">
      <c r="A66" s="10"/>
      <c r="B66" s="183"/>
      <c r="C66" s="128"/>
      <c r="D66" s="184" t="s">
        <v>912</v>
      </c>
      <c r="E66" s="185"/>
      <c r="F66" s="185"/>
      <c r="G66" s="185"/>
      <c r="H66" s="185"/>
      <c r="I66" s="185"/>
      <c r="J66" s="186">
        <f>J147</f>
        <v>0</v>
      </c>
      <c r="K66" s="128"/>
      <c r="L66" s="187"/>
      <c r="S66" s="10"/>
      <c r="T66" s="10"/>
      <c r="U66" s="10"/>
      <c r="V66" s="10"/>
      <c r="W66" s="10"/>
      <c r="X66" s="10"/>
      <c r="Y66" s="10"/>
      <c r="Z66" s="10"/>
      <c r="AA66" s="10"/>
      <c r="AB66" s="10"/>
      <c r="AC66" s="10"/>
      <c r="AD66" s="10"/>
      <c r="AE66" s="10"/>
    </row>
    <row r="67" s="10" customFormat="1" ht="19.92" customHeight="1">
      <c r="A67" s="10"/>
      <c r="B67" s="183"/>
      <c r="C67" s="128"/>
      <c r="D67" s="184" t="s">
        <v>1682</v>
      </c>
      <c r="E67" s="185"/>
      <c r="F67" s="185"/>
      <c r="G67" s="185"/>
      <c r="H67" s="185"/>
      <c r="I67" s="185"/>
      <c r="J67" s="186">
        <f>J204</f>
        <v>0</v>
      </c>
      <c r="K67" s="128"/>
      <c r="L67" s="187"/>
      <c r="S67" s="10"/>
      <c r="T67" s="10"/>
      <c r="U67" s="10"/>
      <c r="V67" s="10"/>
      <c r="W67" s="10"/>
      <c r="X67" s="10"/>
      <c r="Y67" s="10"/>
      <c r="Z67" s="10"/>
      <c r="AA67" s="10"/>
      <c r="AB67" s="10"/>
      <c r="AC67" s="10"/>
      <c r="AD67" s="10"/>
      <c r="AE67" s="10"/>
    </row>
    <row r="68" s="10" customFormat="1" ht="19.92" customHeight="1">
      <c r="A68" s="10"/>
      <c r="B68" s="183"/>
      <c r="C68" s="128"/>
      <c r="D68" s="184" t="s">
        <v>166</v>
      </c>
      <c r="E68" s="185"/>
      <c r="F68" s="185"/>
      <c r="G68" s="185"/>
      <c r="H68" s="185"/>
      <c r="I68" s="185"/>
      <c r="J68" s="186">
        <f>J221</f>
        <v>0</v>
      </c>
      <c r="K68" s="128"/>
      <c r="L68" s="187"/>
      <c r="S68" s="10"/>
      <c r="T68" s="10"/>
      <c r="U68" s="10"/>
      <c r="V68" s="10"/>
      <c r="W68" s="10"/>
      <c r="X68" s="10"/>
      <c r="Y68" s="10"/>
      <c r="Z68" s="10"/>
      <c r="AA68" s="10"/>
      <c r="AB68" s="10"/>
      <c r="AC68" s="10"/>
      <c r="AD68" s="10"/>
      <c r="AE68" s="10"/>
    </row>
    <row r="69" s="9" customFormat="1" ht="24.96" customHeight="1">
      <c r="A69" s="9"/>
      <c r="B69" s="177"/>
      <c r="C69" s="178"/>
      <c r="D69" s="179" t="s">
        <v>167</v>
      </c>
      <c r="E69" s="180"/>
      <c r="F69" s="180"/>
      <c r="G69" s="180"/>
      <c r="H69" s="180"/>
      <c r="I69" s="180"/>
      <c r="J69" s="181">
        <f>J225</f>
        <v>0</v>
      </c>
      <c r="K69" s="178"/>
      <c r="L69" s="182"/>
      <c r="S69" s="9"/>
      <c r="T69" s="9"/>
      <c r="U69" s="9"/>
      <c r="V69" s="9"/>
      <c r="W69" s="9"/>
      <c r="X69" s="9"/>
      <c r="Y69" s="9"/>
      <c r="Z69" s="9"/>
      <c r="AA69" s="9"/>
      <c r="AB69" s="9"/>
      <c r="AC69" s="9"/>
      <c r="AD69" s="9"/>
      <c r="AE69" s="9"/>
    </row>
    <row r="70" s="10" customFormat="1" ht="19.92" customHeight="1">
      <c r="A70" s="10"/>
      <c r="B70" s="183"/>
      <c r="C70" s="128"/>
      <c r="D70" s="184" t="s">
        <v>174</v>
      </c>
      <c r="E70" s="185"/>
      <c r="F70" s="185"/>
      <c r="G70" s="185"/>
      <c r="H70" s="185"/>
      <c r="I70" s="185"/>
      <c r="J70" s="186">
        <f>J226</f>
        <v>0</v>
      </c>
      <c r="K70" s="128"/>
      <c r="L70" s="187"/>
      <c r="S70" s="10"/>
      <c r="T70" s="10"/>
      <c r="U70" s="10"/>
      <c r="V70" s="10"/>
      <c r="W70" s="10"/>
      <c r="X70" s="10"/>
      <c r="Y70" s="10"/>
      <c r="Z70" s="10"/>
      <c r="AA70" s="10"/>
      <c r="AB70" s="10"/>
      <c r="AC70" s="10"/>
      <c r="AD70" s="10"/>
      <c r="AE70" s="10"/>
    </row>
    <row r="71" s="2" customFormat="1" ht="21.84" customHeight="1">
      <c r="A71" s="41"/>
      <c r="B71" s="42"/>
      <c r="C71" s="43"/>
      <c r="D71" s="43"/>
      <c r="E71" s="43"/>
      <c r="F71" s="43"/>
      <c r="G71" s="43"/>
      <c r="H71" s="43"/>
      <c r="I71" s="43"/>
      <c r="J71" s="43"/>
      <c r="K71" s="43"/>
      <c r="L71" s="147"/>
      <c r="S71" s="41"/>
      <c r="T71" s="41"/>
      <c r="U71" s="41"/>
      <c r="V71" s="41"/>
      <c r="W71" s="41"/>
      <c r="X71" s="41"/>
      <c r="Y71" s="41"/>
      <c r="Z71" s="41"/>
      <c r="AA71" s="41"/>
      <c r="AB71" s="41"/>
      <c r="AC71" s="41"/>
      <c r="AD71" s="41"/>
      <c r="AE71" s="41"/>
    </row>
    <row r="72" s="2" customFormat="1" ht="6.96" customHeight="1">
      <c r="A72" s="41"/>
      <c r="B72" s="62"/>
      <c r="C72" s="63"/>
      <c r="D72" s="63"/>
      <c r="E72" s="63"/>
      <c r="F72" s="63"/>
      <c r="G72" s="63"/>
      <c r="H72" s="63"/>
      <c r="I72" s="63"/>
      <c r="J72" s="63"/>
      <c r="K72" s="63"/>
      <c r="L72" s="147"/>
      <c r="S72" s="41"/>
      <c r="T72" s="41"/>
      <c r="U72" s="41"/>
      <c r="V72" s="41"/>
      <c r="W72" s="41"/>
      <c r="X72" s="41"/>
      <c r="Y72" s="41"/>
      <c r="Z72" s="41"/>
      <c r="AA72" s="41"/>
      <c r="AB72" s="41"/>
      <c r="AC72" s="41"/>
      <c r="AD72" s="41"/>
      <c r="AE72" s="41"/>
    </row>
    <row r="76" s="2" customFormat="1" ht="6.96" customHeight="1">
      <c r="A76" s="41"/>
      <c r="B76" s="64"/>
      <c r="C76" s="65"/>
      <c r="D76" s="65"/>
      <c r="E76" s="65"/>
      <c r="F76" s="65"/>
      <c r="G76" s="65"/>
      <c r="H76" s="65"/>
      <c r="I76" s="65"/>
      <c r="J76" s="65"/>
      <c r="K76" s="65"/>
      <c r="L76" s="147"/>
      <c r="S76" s="41"/>
      <c r="T76" s="41"/>
      <c r="U76" s="41"/>
      <c r="V76" s="41"/>
      <c r="W76" s="41"/>
      <c r="X76" s="41"/>
      <c r="Y76" s="41"/>
      <c r="Z76" s="41"/>
      <c r="AA76" s="41"/>
      <c r="AB76" s="41"/>
      <c r="AC76" s="41"/>
      <c r="AD76" s="41"/>
      <c r="AE76" s="41"/>
    </row>
    <row r="77" s="2" customFormat="1" ht="24.96" customHeight="1">
      <c r="A77" s="41"/>
      <c r="B77" s="42"/>
      <c r="C77" s="26" t="s">
        <v>178</v>
      </c>
      <c r="D77" s="43"/>
      <c r="E77" s="43"/>
      <c r="F77" s="43"/>
      <c r="G77" s="43"/>
      <c r="H77" s="43"/>
      <c r="I77" s="43"/>
      <c r="J77" s="43"/>
      <c r="K77" s="43"/>
      <c r="L77" s="147"/>
      <c r="S77" s="41"/>
      <c r="T77" s="41"/>
      <c r="U77" s="41"/>
      <c r="V77" s="41"/>
      <c r="W77" s="41"/>
      <c r="X77" s="41"/>
      <c r="Y77" s="41"/>
      <c r="Z77" s="41"/>
      <c r="AA77" s="41"/>
      <c r="AB77" s="41"/>
      <c r="AC77" s="41"/>
      <c r="AD77" s="41"/>
      <c r="AE77" s="41"/>
    </row>
    <row r="78" s="2" customFormat="1" ht="6.96" customHeight="1">
      <c r="A78" s="41"/>
      <c r="B78" s="42"/>
      <c r="C78" s="43"/>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2" customHeight="1">
      <c r="A79" s="41"/>
      <c r="B79" s="42"/>
      <c r="C79" s="35" t="s">
        <v>16</v>
      </c>
      <c r="D79" s="43"/>
      <c r="E79" s="43"/>
      <c r="F79" s="43"/>
      <c r="G79" s="43"/>
      <c r="H79" s="43"/>
      <c r="I79" s="43"/>
      <c r="J79" s="43"/>
      <c r="K79" s="43"/>
      <c r="L79" s="147"/>
      <c r="S79" s="41"/>
      <c r="T79" s="41"/>
      <c r="U79" s="41"/>
      <c r="V79" s="41"/>
      <c r="W79" s="41"/>
      <c r="X79" s="41"/>
      <c r="Y79" s="41"/>
      <c r="Z79" s="41"/>
      <c r="AA79" s="41"/>
      <c r="AB79" s="41"/>
      <c r="AC79" s="41"/>
      <c r="AD79" s="41"/>
      <c r="AE79" s="41"/>
    </row>
    <row r="80" s="2" customFormat="1" ht="16.5" customHeight="1">
      <c r="A80" s="41"/>
      <c r="B80" s="42"/>
      <c r="C80" s="43"/>
      <c r="D80" s="43"/>
      <c r="E80" s="172" t="str">
        <f>E7</f>
        <v>Tělocvična ZŠ TGM Poděbrady</v>
      </c>
      <c r="F80" s="35"/>
      <c r="G80" s="35"/>
      <c r="H80" s="35"/>
      <c r="I80" s="43"/>
      <c r="J80" s="43"/>
      <c r="K80" s="43"/>
      <c r="L80" s="147"/>
      <c r="S80" s="41"/>
      <c r="T80" s="41"/>
      <c r="U80" s="41"/>
      <c r="V80" s="41"/>
      <c r="W80" s="41"/>
      <c r="X80" s="41"/>
      <c r="Y80" s="41"/>
      <c r="Z80" s="41"/>
      <c r="AA80" s="41"/>
      <c r="AB80" s="41"/>
      <c r="AC80" s="41"/>
      <c r="AD80" s="41"/>
      <c r="AE80" s="41"/>
    </row>
    <row r="81" s="1" customFormat="1" ht="12" customHeight="1">
      <c r="B81" s="24"/>
      <c r="C81" s="35" t="s">
        <v>153</v>
      </c>
      <c r="D81" s="25"/>
      <c r="E81" s="25"/>
      <c r="F81" s="25"/>
      <c r="G81" s="25"/>
      <c r="H81" s="25"/>
      <c r="I81" s="25"/>
      <c r="J81" s="25"/>
      <c r="K81" s="25"/>
      <c r="L81" s="23"/>
    </row>
    <row r="82" s="2" customFormat="1" ht="16.5" customHeight="1">
      <c r="A82" s="41"/>
      <c r="B82" s="42"/>
      <c r="C82" s="43"/>
      <c r="D82" s="43"/>
      <c r="E82" s="172" t="s">
        <v>9573</v>
      </c>
      <c r="F82" s="43"/>
      <c r="G82" s="43"/>
      <c r="H82" s="43"/>
      <c r="I82" s="43"/>
      <c r="J82" s="43"/>
      <c r="K82" s="43"/>
      <c r="L82" s="147"/>
      <c r="S82" s="41"/>
      <c r="T82" s="41"/>
      <c r="U82" s="41"/>
      <c r="V82" s="41"/>
      <c r="W82" s="41"/>
      <c r="X82" s="41"/>
      <c r="Y82" s="41"/>
      <c r="Z82" s="41"/>
      <c r="AA82" s="41"/>
      <c r="AB82" s="41"/>
      <c r="AC82" s="41"/>
      <c r="AD82" s="41"/>
      <c r="AE82" s="41"/>
    </row>
    <row r="83" s="2" customFormat="1" ht="12" customHeight="1">
      <c r="A83" s="41"/>
      <c r="B83" s="42"/>
      <c r="C83" s="35" t="s">
        <v>155</v>
      </c>
      <c r="D83" s="43"/>
      <c r="E83" s="43"/>
      <c r="F83" s="43"/>
      <c r="G83" s="43"/>
      <c r="H83" s="43"/>
      <c r="I83" s="43"/>
      <c r="J83" s="43"/>
      <c r="K83" s="43"/>
      <c r="L83" s="147"/>
      <c r="S83" s="41"/>
      <c r="T83" s="41"/>
      <c r="U83" s="41"/>
      <c r="V83" s="41"/>
      <c r="W83" s="41"/>
      <c r="X83" s="41"/>
      <c r="Y83" s="41"/>
      <c r="Z83" s="41"/>
      <c r="AA83" s="41"/>
      <c r="AB83" s="41"/>
      <c r="AC83" s="41"/>
      <c r="AD83" s="41"/>
      <c r="AE83" s="41"/>
    </row>
    <row r="84" s="2" customFormat="1" ht="16.5" customHeight="1">
      <c r="A84" s="41"/>
      <c r="B84" s="42"/>
      <c r="C84" s="43"/>
      <c r="D84" s="43"/>
      <c r="E84" s="72" t="str">
        <f>E11</f>
        <v>SO.04 - Opěrné stěny</v>
      </c>
      <c r="F84" s="43"/>
      <c r="G84" s="43"/>
      <c r="H84" s="43"/>
      <c r="I84" s="43"/>
      <c r="J84" s="43"/>
      <c r="K84" s="43"/>
      <c r="L84" s="147"/>
      <c r="S84" s="41"/>
      <c r="T84" s="41"/>
      <c r="U84" s="41"/>
      <c r="V84" s="41"/>
      <c r="W84" s="41"/>
      <c r="X84" s="41"/>
      <c r="Y84" s="41"/>
      <c r="Z84" s="41"/>
      <c r="AA84" s="41"/>
      <c r="AB84" s="41"/>
      <c r="AC84" s="41"/>
      <c r="AD84" s="41"/>
      <c r="AE84" s="41"/>
    </row>
    <row r="85" s="2" customFormat="1" ht="6.96"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2" customFormat="1" ht="12" customHeight="1">
      <c r="A86" s="41"/>
      <c r="B86" s="42"/>
      <c r="C86" s="35" t="s">
        <v>21</v>
      </c>
      <c r="D86" s="43"/>
      <c r="E86" s="43"/>
      <c r="F86" s="30" t="str">
        <f>F14</f>
        <v xml:space="preserve"> </v>
      </c>
      <c r="G86" s="43"/>
      <c r="H86" s="43"/>
      <c r="I86" s="35" t="s">
        <v>23</v>
      </c>
      <c r="J86" s="75" t="str">
        <f>IF(J14="","",J14)</f>
        <v>26. 2. 2026</v>
      </c>
      <c r="K86" s="43"/>
      <c r="L86" s="147"/>
      <c r="S86" s="41"/>
      <c r="T86" s="41"/>
      <c r="U86" s="41"/>
      <c r="V86" s="41"/>
      <c r="W86" s="41"/>
      <c r="X86" s="41"/>
      <c r="Y86" s="41"/>
      <c r="Z86" s="41"/>
      <c r="AA86" s="41"/>
      <c r="AB86" s="41"/>
      <c r="AC86" s="41"/>
      <c r="AD86" s="41"/>
      <c r="AE86" s="41"/>
    </row>
    <row r="87" s="2" customFormat="1" ht="6.96" customHeight="1">
      <c r="A87" s="41"/>
      <c r="B87" s="42"/>
      <c r="C87" s="43"/>
      <c r="D87" s="43"/>
      <c r="E87" s="43"/>
      <c r="F87" s="43"/>
      <c r="G87" s="43"/>
      <c r="H87" s="43"/>
      <c r="I87" s="43"/>
      <c r="J87" s="43"/>
      <c r="K87" s="43"/>
      <c r="L87" s="147"/>
      <c r="S87" s="41"/>
      <c r="T87" s="41"/>
      <c r="U87" s="41"/>
      <c r="V87" s="41"/>
      <c r="W87" s="41"/>
      <c r="X87" s="41"/>
      <c r="Y87" s="41"/>
      <c r="Z87" s="41"/>
      <c r="AA87" s="41"/>
      <c r="AB87" s="41"/>
      <c r="AC87" s="41"/>
      <c r="AD87" s="41"/>
      <c r="AE87" s="41"/>
    </row>
    <row r="88" s="2" customFormat="1" ht="15.15" customHeight="1">
      <c r="A88" s="41"/>
      <c r="B88" s="42"/>
      <c r="C88" s="35" t="s">
        <v>25</v>
      </c>
      <c r="D88" s="43"/>
      <c r="E88" s="43"/>
      <c r="F88" s="30" t="str">
        <f>E17</f>
        <v xml:space="preserve"> </v>
      </c>
      <c r="G88" s="43"/>
      <c r="H88" s="43"/>
      <c r="I88" s="35" t="s">
        <v>30</v>
      </c>
      <c r="J88" s="39" t="str">
        <f>E23</f>
        <v xml:space="preserve"> </v>
      </c>
      <c r="K88" s="43"/>
      <c r="L88" s="147"/>
      <c r="S88" s="41"/>
      <c r="T88" s="41"/>
      <c r="U88" s="41"/>
      <c r="V88" s="41"/>
      <c r="W88" s="41"/>
      <c r="X88" s="41"/>
      <c r="Y88" s="41"/>
      <c r="Z88" s="41"/>
      <c r="AA88" s="41"/>
      <c r="AB88" s="41"/>
      <c r="AC88" s="41"/>
      <c r="AD88" s="41"/>
      <c r="AE88" s="41"/>
    </row>
    <row r="89" s="2" customFormat="1" ht="15.15" customHeight="1">
      <c r="A89" s="41"/>
      <c r="B89" s="42"/>
      <c r="C89" s="35" t="s">
        <v>28</v>
      </c>
      <c r="D89" s="43"/>
      <c r="E89" s="43"/>
      <c r="F89" s="30" t="str">
        <f>IF(E20="","",E20)</f>
        <v>Vyplň údaj</v>
      </c>
      <c r="G89" s="43"/>
      <c r="H89" s="43"/>
      <c r="I89" s="35" t="s">
        <v>32</v>
      </c>
      <c r="J89" s="39" t="str">
        <f>E26</f>
        <v xml:space="preserve"> </v>
      </c>
      <c r="K89" s="43"/>
      <c r="L89" s="147"/>
      <c r="S89" s="41"/>
      <c r="T89" s="41"/>
      <c r="U89" s="41"/>
      <c r="V89" s="41"/>
      <c r="W89" s="41"/>
      <c r="X89" s="41"/>
      <c r="Y89" s="41"/>
      <c r="Z89" s="41"/>
      <c r="AA89" s="41"/>
      <c r="AB89" s="41"/>
      <c r="AC89" s="41"/>
      <c r="AD89" s="41"/>
      <c r="AE89" s="41"/>
    </row>
    <row r="90" s="2" customFormat="1" ht="10.32" customHeight="1">
      <c r="A90" s="41"/>
      <c r="B90" s="42"/>
      <c r="C90" s="43"/>
      <c r="D90" s="43"/>
      <c r="E90" s="43"/>
      <c r="F90" s="43"/>
      <c r="G90" s="43"/>
      <c r="H90" s="43"/>
      <c r="I90" s="43"/>
      <c r="J90" s="43"/>
      <c r="K90" s="43"/>
      <c r="L90" s="147"/>
      <c r="S90" s="41"/>
      <c r="T90" s="41"/>
      <c r="U90" s="41"/>
      <c r="V90" s="41"/>
      <c r="W90" s="41"/>
      <c r="X90" s="41"/>
      <c r="Y90" s="41"/>
      <c r="Z90" s="41"/>
      <c r="AA90" s="41"/>
      <c r="AB90" s="41"/>
      <c r="AC90" s="41"/>
      <c r="AD90" s="41"/>
      <c r="AE90" s="41"/>
    </row>
    <row r="91" s="11" customFormat="1" ht="29.28" customHeight="1">
      <c r="A91" s="188"/>
      <c r="B91" s="189"/>
      <c r="C91" s="190" t="s">
        <v>179</v>
      </c>
      <c r="D91" s="191" t="s">
        <v>54</v>
      </c>
      <c r="E91" s="191" t="s">
        <v>50</v>
      </c>
      <c r="F91" s="191" t="s">
        <v>51</v>
      </c>
      <c r="G91" s="191" t="s">
        <v>180</v>
      </c>
      <c r="H91" s="191" t="s">
        <v>181</v>
      </c>
      <c r="I91" s="191" t="s">
        <v>182</v>
      </c>
      <c r="J91" s="191" t="s">
        <v>159</v>
      </c>
      <c r="K91" s="192" t="s">
        <v>183</v>
      </c>
      <c r="L91" s="193"/>
      <c r="M91" s="95" t="s">
        <v>19</v>
      </c>
      <c r="N91" s="96" t="s">
        <v>39</v>
      </c>
      <c r="O91" s="96" t="s">
        <v>184</v>
      </c>
      <c r="P91" s="96" t="s">
        <v>185</v>
      </c>
      <c r="Q91" s="96" t="s">
        <v>186</v>
      </c>
      <c r="R91" s="96" t="s">
        <v>187</v>
      </c>
      <c r="S91" s="96" t="s">
        <v>188</v>
      </c>
      <c r="T91" s="97" t="s">
        <v>189</v>
      </c>
      <c r="U91" s="188"/>
      <c r="V91" s="188"/>
      <c r="W91" s="188"/>
      <c r="X91" s="188"/>
      <c r="Y91" s="188"/>
      <c r="Z91" s="188"/>
      <c r="AA91" s="188"/>
      <c r="AB91" s="188"/>
      <c r="AC91" s="188"/>
      <c r="AD91" s="188"/>
      <c r="AE91" s="188"/>
    </row>
    <row r="92" s="2" customFormat="1" ht="22.8" customHeight="1">
      <c r="A92" s="41"/>
      <c r="B92" s="42"/>
      <c r="C92" s="102" t="s">
        <v>190</v>
      </c>
      <c r="D92" s="43"/>
      <c r="E92" s="43"/>
      <c r="F92" s="43"/>
      <c r="G92" s="43"/>
      <c r="H92" s="43"/>
      <c r="I92" s="43"/>
      <c r="J92" s="194">
        <f>BK92</f>
        <v>0</v>
      </c>
      <c r="K92" s="43"/>
      <c r="L92" s="47"/>
      <c r="M92" s="98"/>
      <c r="N92" s="195"/>
      <c r="O92" s="99"/>
      <c r="P92" s="196">
        <f>P93+P225</f>
        <v>0</v>
      </c>
      <c r="Q92" s="99"/>
      <c r="R92" s="196">
        <f>R93+R225</f>
        <v>224.79245090000001</v>
      </c>
      <c r="S92" s="99"/>
      <c r="T92" s="197">
        <f>T93+T225</f>
        <v>0</v>
      </c>
      <c r="U92" s="41"/>
      <c r="V92" s="41"/>
      <c r="W92" s="41"/>
      <c r="X92" s="41"/>
      <c r="Y92" s="41"/>
      <c r="Z92" s="41"/>
      <c r="AA92" s="41"/>
      <c r="AB92" s="41"/>
      <c r="AC92" s="41"/>
      <c r="AD92" s="41"/>
      <c r="AE92" s="41"/>
      <c r="AT92" s="20" t="s">
        <v>68</v>
      </c>
      <c r="AU92" s="20" t="s">
        <v>160</v>
      </c>
      <c r="BK92" s="198">
        <f>BK93+BK225</f>
        <v>0</v>
      </c>
    </row>
    <row r="93" s="12" customFormat="1" ht="25.92" customHeight="1">
      <c r="A93" s="12"/>
      <c r="B93" s="199"/>
      <c r="C93" s="200"/>
      <c r="D93" s="201" t="s">
        <v>68</v>
      </c>
      <c r="E93" s="202" t="s">
        <v>191</v>
      </c>
      <c r="F93" s="202" t="s">
        <v>192</v>
      </c>
      <c r="G93" s="200"/>
      <c r="H93" s="200"/>
      <c r="I93" s="203"/>
      <c r="J93" s="204">
        <f>BK93</f>
        <v>0</v>
      </c>
      <c r="K93" s="200"/>
      <c r="L93" s="205"/>
      <c r="M93" s="206"/>
      <c r="N93" s="207"/>
      <c r="O93" s="207"/>
      <c r="P93" s="208">
        <f>P94+P147+P204+P221</f>
        <v>0</v>
      </c>
      <c r="Q93" s="207"/>
      <c r="R93" s="208">
        <f>R94+R147+R204+R221</f>
        <v>224.79245090000001</v>
      </c>
      <c r="S93" s="207"/>
      <c r="T93" s="209">
        <f>T94+T147+T204+T221</f>
        <v>0</v>
      </c>
      <c r="U93" s="12"/>
      <c r="V93" s="12"/>
      <c r="W93" s="12"/>
      <c r="X93" s="12"/>
      <c r="Y93" s="12"/>
      <c r="Z93" s="12"/>
      <c r="AA93" s="12"/>
      <c r="AB93" s="12"/>
      <c r="AC93" s="12"/>
      <c r="AD93" s="12"/>
      <c r="AE93" s="12"/>
      <c r="AR93" s="210" t="s">
        <v>76</v>
      </c>
      <c r="AT93" s="211" t="s">
        <v>68</v>
      </c>
      <c r="AU93" s="211" t="s">
        <v>69</v>
      </c>
      <c r="AY93" s="210" t="s">
        <v>193</v>
      </c>
      <c r="BK93" s="212">
        <f>BK94+BK147+BK204+BK221</f>
        <v>0</v>
      </c>
    </row>
    <row r="94" s="12" customFormat="1" ht="22.8" customHeight="1">
      <c r="A94" s="12"/>
      <c r="B94" s="199"/>
      <c r="C94" s="200"/>
      <c r="D94" s="201" t="s">
        <v>68</v>
      </c>
      <c r="E94" s="213" t="s">
        <v>76</v>
      </c>
      <c r="F94" s="213" t="s">
        <v>194</v>
      </c>
      <c r="G94" s="200"/>
      <c r="H94" s="200"/>
      <c r="I94" s="203"/>
      <c r="J94" s="214">
        <f>BK94</f>
        <v>0</v>
      </c>
      <c r="K94" s="200"/>
      <c r="L94" s="205"/>
      <c r="M94" s="206"/>
      <c r="N94" s="207"/>
      <c r="O94" s="207"/>
      <c r="P94" s="208">
        <f>SUM(P95:P146)</f>
        <v>0</v>
      </c>
      <c r="Q94" s="207"/>
      <c r="R94" s="208">
        <f>SUM(R95:R146)</f>
        <v>135.328</v>
      </c>
      <c r="S94" s="207"/>
      <c r="T94" s="209">
        <f>SUM(T95:T146)</f>
        <v>0</v>
      </c>
      <c r="U94" s="12"/>
      <c r="V94" s="12"/>
      <c r="W94" s="12"/>
      <c r="X94" s="12"/>
      <c r="Y94" s="12"/>
      <c r="Z94" s="12"/>
      <c r="AA94" s="12"/>
      <c r="AB94" s="12"/>
      <c r="AC94" s="12"/>
      <c r="AD94" s="12"/>
      <c r="AE94" s="12"/>
      <c r="AR94" s="210" t="s">
        <v>76</v>
      </c>
      <c r="AT94" s="211" t="s">
        <v>68</v>
      </c>
      <c r="AU94" s="211" t="s">
        <v>76</v>
      </c>
      <c r="AY94" s="210" t="s">
        <v>193</v>
      </c>
      <c r="BK94" s="212">
        <f>SUM(BK95:BK146)</f>
        <v>0</v>
      </c>
    </row>
    <row r="95" s="2" customFormat="1" ht="16.5" customHeight="1">
      <c r="A95" s="41"/>
      <c r="B95" s="42"/>
      <c r="C95" s="215" t="s">
        <v>76</v>
      </c>
      <c r="D95" s="215" t="s">
        <v>195</v>
      </c>
      <c r="E95" s="216" t="s">
        <v>196</v>
      </c>
      <c r="F95" s="217" t="s">
        <v>197</v>
      </c>
      <c r="G95" s="218" t="s">
        <v>198</v>
      </c>
      <c r="H95" s="219">
        <v>28.952000000000002</v>
      </c>
      <c r="I95" s="220"/>
      <c r="J95" s="221">
        <f>ROUND(I95*H95,2)</f>
        <v>0</v>
      </c>
      <c r="K95" s="217" t="s">
        <v>199</v>
      </c>
      <c r="L95" s="47"/>
      <c r="M95" s="222" t="s">
        <v>19</v>
      </c>
      <c r="N95" s="223" t="s">
        <v>40</v>
      </c>
      <c r="O95" s="87"/>
      <c r="P95" s="224">
        <f>O95*H95</f>
        <v>0</v>
      </c>
      <c r="Q95" s="224">
        <v>0</v>
      </c>
      <c r="R95" s="224">
        <f>Q95*H95</f>
        <v>0</v>
      </c>
      <c r="S95" s="224">
        <v>0</v>
      </c>
      <c r="T95" s="225">
        <f>S95*H95</f>
        <v>0</v>
      </c>
      <c r="U95" s="41"/>
      <c r="V95" s="41"/>
      <c r="W95" s="41"/>
      <c r="X95" s="41"/>
      <c r="Y95" s="41"/>
      <c r="Z95" s="41"/>
      <c r="AA95" s="41"/>
      <c r="AB95" s="41"/>
      <c r="AC95" s="41"/>
      <c r="AD95" s="41"/>
      <c r="AE95" s="41"/>
      <c r="AR95" s="226" t="s">
        <v>200</v>
      </c>
      <c r="AT95" s="226" t="s">
        <v>195</v>
      </c>
      <c r="AU95" s="226" t="s">
        <v>78</v>
      </c>
      <c r="AY95" s="20" t="s">
        <v>193</v>
      </c>
      <c r="BE95" s="227">
        <f>IF(N95="základní",J95,0)</f>
        <v>0</v>
      </c>
      <c r="BF95" s="227">
        <f>IF(N95="snížená",J95,0)</f>
        <v>0</v>
      </c>
      <c r="BG95" s="227">
        <f>IF(N95="zákl. přenesená",J95,0)</f>
        <v>0</v>
      </c>
      <c r="BH95" s="227">
        <f>IF(N95="sníž. přenesená",J95,0)</f>
        <v>0</v>
      </c>
      <c r="BI95" s="227">
        <f>IF(N95="nulová",J95,0)</f>
        <v>0</v>
      </c>
      <c r="BJ95" s="20" t="s">
        <v>76</v>
      </c>
      <c r="BK95" s="227">
        <f>ROUND(I95*H95,2)</f>
        <v>0</v>
      </c>
      <c r="BL95" s="20" t="s">
        <v>200</v>
      </c>
      <c r="BM95" s="226" t="s">
        <v>9574</v>
      </c>
    </row>
    <row r="96" s="2" customFormat="1">
      <c r="A96" s="41"/>
      <c r="B96" s="42"/>
      <c r="C96" s="43"/>
      <c r="D96" s="228" t="s">
        <v>202</v>
      </c>
      <c r="E96" s="43"/>
      <c r="F96" s="229" t="s">
        <v>203</v>
      </c>
      <c r="G96" s="43"/>
      <c r="H96" s="43"/>
      <c r="I96" s="230"/>
      <c r="J96" s="43"/>
      <c r="K96" s="43"/>
      <c r="L96" s="47"/>
      <c r="M96" s="231"/>
      <c r="N96" s="232"/>
      <c r="O96" s="87"/>
      <c r="P96" s="87"/>
      <c r="Q96" s="87"/>
      <c r="R96" s="87"/>
      <c r="S96" s="87"/>
      <c r="T96" s="88"/>
      <c r="U96" s="41"/>
      <c r="V96" s="41"/>
      <c r="W96" s="41"/>
      <c r="X96" s="41"/>
      <c r="Y96" s="41"/>
      <c r="Z96" s="41"/>
      <c r="AA96" s="41"/>
      <c r="AB96" s="41"/>
      <c r="AC96" s="41"/>
      <c r="AD96" s="41"/>
      <c r="AE96" s="41"/>
      <c r="AT96" s="20" t="s">
        <v>202</v>
      </c>
      <c r="AU96" s="20" t="s">
        <v>78</v>
      </c>
    </row>
    <row r="97" s="2" customFormat="1">
      <c r="A97" s="41"/>
      <c r="B97" s="42"/>
      <c r="C97" s="43"/>
      <c r="D97" s="233" t="s">
        <v>204</v>
      </c>
      <c r="E97" s="43"/>
      <c r="F97" s="234" t="s">
        <v>205</v>
      </c>
      <c r="G97" s="43"/>
      <c r="H97" s="43"/>
      <c r="I97" s="230"/>
      <c r="J97" s="43"/>
      <c r="K97" s="43"/>
      <c r="L97" s="47"/>
      <c r="M97" s="231"/>
      <c r="N97" s="232"/>
      <c r="O97" s="87"/>
      <c r="P97" s="87"/>
      <c r="Q97" s="87"/>
      <c r="R97" s="87"/>
      <c r="S97" s="87"/>
      <c r="T97" s="88"/>
      <c r="U97" s="41"/>
      <c r="V97" s="41"/>
      <c r="W97" s="41"/>
      <c r="X97" s="41"/>
      <c r="Y97" s="41"/>
      <c r="Z97" s="41"/>
      <c r="AA97" s="41"/>
      <c r="AB97" s="41"/>
      <c r="AC97" s="41"/>
      <c r="AD97" s="41"/>
      <c r="AE97" s="41"/>
      <c r="AT97" s="20" t="s">
        <v>204</v>
      </c>
      <c r="AU97" s="20" t="s">
        <v>78</v>
      </c>
    </row>
    <row r="98" s="13" customFormat="1">
      <c r="A98" s="13"/>
      <c r="B98" s="235"/>
      <c r="C98" s="236"/>
      <c r="D98" s="228" t="s">
        <v>206</v>
      </c>
      <c r="E98" s="237" t="s">
        <v>19</v>
      </c>
      <c r="F98" s="238" t="s">
        <v>279</v>
      </c>
      <c r="G98" s="236"/>
      <c r="H98" s="237" t="s">
        <v>19</v>
      </c>
      <c r="I98" s="239"/>
      <c r="J98" s="236"/>
      <c r="K98" s="236"/>
      <c r="L98" s="240"/>
      <c r="M98" s="241"/>
      <c r="N98" s="242"/>
      <c r="O98" s="242"/>
      <c r="P98" s="242"/>
      <c r="Q98" s="242"/>
      <c r="R98" s="242"/>
      <c r="S98" s="242"/>
      <c r="T98" s="243"/>
      <c r="U98" s="13"/>
      <c r="V98" s="13"/>
      <c r="W98" s="13"/>
      <c r="X98" s="13"/>
      <c r="Y98" s="13"/>
      <c r="Z98" s="13"/>
      <c r="AA98" s="13"/>
      <c r="AB98" s="13"/>
      <c r="AC98" s="13"/>
      <c r="AD98" s="13"/>
      <c r="AE98" s="13"/>
      <c r="AT98" s="244" t="s">
        <v>206</v>
      </c>
      <c r="AU98" s="244" t="s">
        <v>78</v>
      </c>
      <c r="AV98" s="13" t="s">
        <v>76</v>
      </c>
      <c r="AW98" s="13" t="s">
        <v>31</v>
      </c>
      <c r="AX98" s="13" t="s">
        <v>69</v>
      </c>
      <c r="AY98" s="244" t="s">
        <v>193</v>
      </c>
    </row>
    <row r="99" s="14" customFormat="1">
      <c r="A99" s="14"/>
      <c r="B99" s="245"/>
      <c r="C99" s="246"/>
      <c r="D99" s="228" t="s">
        <v>206</v>
      </c>
      <c r="E99" s="247" t="s">
        <v>19</v>
      </c>
      <c r="F99" s="248" t="s">
        <v>9575</v>
      </c>
      <c r="G99" s="246"/>
      <c r="H99" s="249">
        <v>8.2080000000000002</v>
      </c>
      <c r="I99" s="250"/>
      <c r="J99" s="246"/>
      <c r="K99" s="246"/>
      <c r="L99" s="251"/>
      <c r="M99" s="252"/>
      <c r="N99" s="253"/>
      <c r="O99" s="253"/>
      <c r="P99" s="253"/>
      <c r="Q99" s="253"/>
      <c r="R99" s="253"/>
      <c r="S99" s="253"/>
      <c r="T99" s="254"/>
      <c r="U99" s="14"/>
      <c r="V99" s="14"/>
      <c r="W99" s="14"/>
      <c r="X99" s="14"/>
      <c r="Y99" s="14"/>
      <c r="Z99" s="14"/>
      <c r="AA99" s="14"/>
      <c r="AB99" s="14"/>
      <c r="AC99" s="14"/>
      <c r="AD99" s="14"/>
      <c r="AE99" s="14"/>
      <c r="AT99" s="255" t="s">
        <v>206</v>
      </c>
      <c r="AU99" s="255" t="s">
        <v>78</v>
      </c>
      <c r="AV99" s="14" t="s">
        <v>78</v>
      </c>
      <c r="AW99" s="14" t="s">
        <v>31</v>
      </c>
      <c r="AX99" s="14" t="s">
        <v>69</v>
      </c>
      <c r="AY99" s="255" t="s">
        <v>193</v>
      </c>
    </row>
    <row r="100" s="14" customFormat="1">
      <c r="A100" s="14"/>
      <c r="B100" s="245"/>
      <c r="C100" s="246"/>
      <c r="D100" s="228" t="s">
        <v>206</v>
      </c>
      <c r="E100" s="247" t="s">
        <v>19</v>
      </c>
      <c r="F100" s="248" t="s">
        <v>9576</v>
      </c>
      <c r="G100" s="246"/>
      <c r="H100" s="249">
        <v>0.59999999999999998</v>
      </c>
      <c r="I100" s="250"/>
      <c r="J100" s="246"/>
      <c r="K100" s="246"/>
      <c r="L100" s="251"/>
      <c r="M100" s="252"/>
      <c r="N100" s="253"/>
      <c r="O100" s="253"/>
      <c r="P100" s="253"/>
      <c r="Q100" s="253"/>
      <c r="R100" s="253"/>
      <c r="S100" s="253"/>
      <c r="T100" s="254"/>
      <c r="U100" s="14"/>
      <c r="V100" s="14"/>
      <c r="W100" s="14"/>
      <c r="X100" s="14"/>
      <c r="Y100" s="14"/>
      <c r="Z100" s="14"/>
      <c r="AA100" s="14"/>
      <c r="AB100" s="14"/>
      <c r="AC100" s="14"/>
      <c r="AD100" s="14"/>
      <c r="AE100" s="14"/>
      <c r="AT100" s="255" t="s">
        <v>206</v>
      </c>
      <c r="AU100" s="255" t="s">
        <v>78</v>
      </c>
      <c r="AV100" s="14" t="s">
        <v>78</v>
      </c>
      <c r="AW100" s="14" t="s">
        <v>31</v>
      </c>
      <c r="AX100" s="14" t="s">
        <v>69</v>
      </c>
      <c r="AY100" s="255" t="s">
        <v>193</v>
      </c>
    </row>
    <row r="101" s="14" customFormat="1">
      <c r="A101" s="14"/>
      <c r="B101" s="245"/>
      <c r="C101" s="246"/>
      <c r="D101" s="228" t="s">
        <v>206</v>
      </c>
      <c r="E101" s="247" t="s">
        <v>19</v>
      </c>
      <c r="F101" s="248" t="s">
        <v>9577</v>
      </c>
      <c r="G101" s="246"/>
      <c r="H101" s="249">
        <v>3.1829999999999998</v>
      </c>
      <c r="I101" s="250"/>
      <c r="J101" s="246"/>
      <c r="K101" s="246"/>
      <c r="L101" s="251"/>
      <c r="M101" s="252"/>
      <c r="N101" s="253"/>
      <c r="O101" s="253"/>
      <c r="P101" s="253"/>
      <c r="Q101" s="253"/>
      <c r="R101" s="253"/>
      <c r="S101" s="253"/>
      <c r="T101" s="254"/>
      <c r="U101" s="14"/>
      <c r="V101" s="14"/>
      <c r="W101" s="14"/>
      <c r="X101" s="14"/>
      <c r="Y101" s="14"/>
      <c r="Z101" s="14"/>
      <c r="AA101" s="14"/>
      <c r="AB101" s="14"/>
      <c r="AC101" s="14"/>
      <c r="AD101" s="14"/>
      <c r="AE101" s="14"/>
      <c r="AT101" s="255" t="s">
        <v>206</v>
      </c>
      <c r="AU101" s="255" t="s">
        <v>78</v>
      </c>
      <c r="AV101" s="14" t="s">
        <v>78</v>
      </c>
      <c r="AW101" s="14" t="s">
        <v>31</v>
      </c>
      <c r="AX101" s="14" t="s">
        <v>69</v>
      </c>
      <c r="AY101" s="255" t="s">
        <v>193</v>
      </c>
    </row>
    <row r="102" s="14" customFormat="1">
      <c r="A102" s="14"/>
      <c r="B102" s="245"/>
      <c r="C102" s="246"/>
      <c r="D102" s="228" t="s">
        <v>206</v>
      </c>
      <c r="E102" s="247" t="s">
        <v>19</v>
      </c>
      <c r="F102" s="248" t="s">
        <v>9578</v>
      </c>
      <c r="G102" s="246"/>
      <c r="H102" s="249">
        <v>9.0350000000000001</v>
      </c>
      <c r="I102" s="250"/>
      <c r="J102" s="246"/>
      <c r="K102" s="246"/>
      <c r="L102" s="251"/>
      <c r="M102" s="252"/>
      <c r="N102" s="253"/>
      <c r="O102" s="253"/>
      <c r="P102" s="253"/>
      <c r="Q102" s="253"/>
      <c r="R102" s="253"/>
      <c r="S102" s="253"/>
      <c r="T102" s="254"/>
      <c r="U102" s="14"/>
      <c r="V102" s="14"/>
      <c r="W102" s="14"/>
      <c r="X102" s="14"/>
      <c r="Y102" s="14"/>
      <c r="Z102" s="14"/>
      <c r="AA102" s="14"/>
      <c r="AB102" s="14"/>
      <c r="AC102" s="14"/>
      <c r="AD102" s="14"/>
      <c r="AE102" s="14"/>
      <c r="AT102" s="255" t="s">
        <v>206</v>
      </c>
      <c r="AU102" s="255" t="s">
        <v>78</v>
      </c>
      <c r="AV102" s="14" t="s">
        <v>78</v>
      </c>
      <c r="AW102" s="14" t="s">
        <v>31</v>
      </c>
      <c r="AX102" s="14" t="s">
        <v>69</v>
      </c>
      <c r="AY102" s="255" t="s">
        <v>193</v>
      </c>
    </row>
    <row r="103" s="14" customFormat="1">
      <c r="A103" s="14"/>
      <c r="B103" s="245"/>
      <c r="C103" s="246"/>
      <c r="D103" s="228" t="s">
        <v>206</v>
      </c>
      <c r="E103" s="247" t="s">
        <v>19</v>
      </c>
      <c r="F103" s="248" t="s">
        <v>9579</v>
      </c>
      <c r="G103" s="246"/>
      <c r="H103" s="249">
        <v>0.81299999999999994</v>
      </c>
      <c r="I103" s="250"/>
      <c r="J103" s="246"/>
      <c r="K103" s="246"/>
      <c r="L103" s="251"/>
      <c r="M103" s="252"/>
      <c r="N103" s="253"/>
      <c r="O103" s="253"/>
      <c r="P103" s="253"/>
      <c r="Q103" s="253"/>
      <c r="R103" s="253"/>
      <c r="S103" s="253"/>
      <c r="T103" s="254"/>
      <c r="U103" s="14"/>
      <c r="V103" s="14"/>
      <c r="W103" s="14"/>
      <c r="X103" s="14"/>
      <c r="Y103" s="14"/>
      <c r="Z103" s="14"/>
      <c r="AA103" s="14"/>
      <c r="AB103" s="14"/>
      <c r="AC103" s="14"/>
      <c r="AD103" s="14"/>
      <c r="AE103" s="14"/>
      <c r="AT103" s="255" t="s">
        <v>206</v>
      </c>
      <c r="AU103" s="255" t="s">
        <v>78</v>
      </c>
      <c r="AV103" s="14" t="s">
        <v>78</v>
      </c>
      <c r="AW103" s="14" t="s">
        <v>31</v>
      </c>
      <c r="AX103" s="14" t="s">
        <v>69</v>
      </c>
      <c r="AY103" s="255" t="s">
        <v>193</v>
      </c>
    </row>
    <row r="104" s="14" customFormat="1">
      <c r="A104" s="14"/>
      <c r="B104" s="245"/>
      <c r="C104" s="246"/>
      <c r="D104" s="228" t="s">
        <v>206</v>
      </c>
      <c r="E104" s="247" t="s">
        <v>19</v>
      </c>
      <c r="F104" s="248" t="s">
        <v>9579</v>
      </c>
      <c r="G104" s="246"/>
      <c r="H104" s="249">
        <v>0.81299999999999994</v>
      </c>
      <c r="I104" s="250"/>
      <c r="J104" s="246"/>
      <c r="K104" s="246"/>
      <c r="L104" s="251"/>
      <c r="M104" s="252"/>
      <c r="N104" s="253"/>
      <c r="O104" s="253"/>
      <c r="P104" s="253"/>
      <c r="Q104" s="253"/>
      <c r="R104" s="253"/>
      <c r="S104" s="253"/>
      <c r="T104" s="254"/>
      <c r="U104" s="14"/>
      <c r="V104" s="14"/>
      <c r="W104" s="14"/>
      <c r="X104" s="14"/>
      <c r="Y104" s="14"/>
      <c r="Z104" s="14"/>
      <c r="AA104" s="14"/>
      <c r="AB104" s="14"/>
      <c r="AC104" s="14"/>
      <c r="AD104" s="14"/>
      <c r="AE104" s="14"/>
      <c r="AT104" s="255" t="s">
        <v>206</v>
      </c>
      <c r="AU104" s="255" t="s">
        <v>78</v>
      </c>
      <c r="AV104" s="14" t="s">
        <v>78</v>
      </c>
      <c r="AW104" s="14" t="s">
        <v>31</v>
      </c>
      <c r="AX104" s="14" t="s">
        <v>69</v>
      </c>
      <c r="AY104" s="255" t="s">
        <v>193</v>
      </c>
    </row>
    <row r="105" s="14" customFormat="1">
      <c r="A105" s="14"/>
      <c r="B105" s="245"/>
      <c r="C105" s="246"/>
      <c r="D105" s="228" t="s">
        <v>206</v>
      </c>
      <c r="E105" s="247" t="s">
        <v>19</v>
      </c>
      <c r="F105" s="248" t="s">
        <v>9580</v>
      </c>
      <c r="G105" s="246"/>
      <c r="H105" s="249">
        <v>1.3</v>
      </c>
      <c r="I105" s="250"/>
      <c r="J105" s="246"/>
      <c r="K105" s="246"/>
      <c r="L105" s="251"/>
      <c r="M105" s="252"/>
      <c r="N105" s="253"/>
      <c r="O105" s="253"/>
      <c r="P105" s="253"/>
      <c r="Q105" s="253"/>
      <c r="R105" s="253"/>
      <c r="S105" s="253"/>
      <c r="T105" s="254"/>
      <c r="U105" s="14"/>
      <c r="V105" s="14"/>
      <c r="W105" s="14"/>
      <c r="X105" s="14"/>
      <c r="Y105" s="14"/>
      <c r="Z105" s="14"/>
      <c r="AA105" s="14"/>
      <c r="AB105" s="14"/>
      <c r="AC105" s="14"/>
      <c r="AD105" s="14"/>
      <c r="AE105" s="14"/>
      <c r="AT105" s="255" t="s">
        <v>206</v>
      </c>
      <c r="AU105" s="255" t="s">
        <v>78</v>
      </c>
      <c r="AV105" s="14" t="s">
        <v>78</v>
      </c>
      <c r="AW105" s="14" t="s">
        <v>31</v>
      </c>
      <c r="AX105" s="14" t="s">
        <v>69</v>
      </c>
      <c r="AY105" s="255" t="s">
        <v>193</v>
      </c>
    </row>
    <row r="106" s="14" customFormat="1">
      <c r="A106" s="14"/>
      <c r="B106" s="245"/>
      <c r="C106" s="246"/>
      <c r="D106" s="228" t="s">
        <v>206</v>
      </c>
      <c r="E106" s="247" t="s">
        <v>19</v>
      </c>
      <c r="F106" s="248" t="s">
        <v>9581</v>
      </c>
      <c r="G106" s="246"/>
      <c r="H106" s="249">
        <v>5</v>
      </c>
      <c r="I106" s="250"/>
      <c r="J106" s="246"/>
      <c r="K106" s="246"/>
      <c r="L106" s="251"/>
      <c r="M106" s="252"/>
      <c r="N106" s="253"/>
      <c r="O106" s="253"/>
      <c r="P106" s="253"/>
      <c r="Q106" s="253"/>
      <c r="R106" s="253"/>
      <c r="S106" s="253"/>
      <c r="T106" s="254"/>
      <c r="U106" s="14"/>
      <c r="V106" s="14"/>
      <c r="W106" s="14"/>
      <c r="X106" s="14"/>
      <c r="Y106" s="14"/>
      <c r="Z106" s="14"/>
      <c r="AA106" s="14"/>
      <c r="AB106" s="14"/>
      <c r="AC106" s="14"/>
      <c r="AD106" s="14"/>
      <c r="AE106" s="14"/>
      <c r="AT106" s="255" t="s">
        <v>206</v>
      </c>
      <c r="AU106" s="255" t="s">
        <v>78</v>
      </c>
      <c r="AV106" s="14" t="s">
        <v>78</v>
      </c>
      <c r="AW106" s="14" t="s">
        <v>31</v>
      </c>
      <c r="AX106" s="14" t="s">
        <v>69</v>
      </c>
      <c r="AY106" s="255" t="s">
        <v>193</v>
      </c>
    </row>
    <row r="107" s="15" customFormat="1">
      <c r="A107" s="15"/>
      <c r="B107" s="256"/>
      <c r="C107" s="257"/>
      <c r="D107" s="228" t="s">
        <v>206</v>
      </c>
      <c r="E107" s="258" t="s">
        <v>19</v>
      </c>
      <c r="F107" s="259" t="s">
        <v>218</v>
      </c>
      <c r="G107" s="257"/>
      <c r="H107" s="260">
        <v>28.951999999999998</v>
      </c>
      <c r="I107" s="261"/>
      <c r="J107" s="257"/>
      <c r="K107" s="257"/>
      <c r="L107" s="262"/>
      <c r="M107" s="263"/>
      <c r="N107" s="264"/>
      <c r="O107" s="264"/>
      <c r="P107" s="264"/>
      <c r="Q107" s="264"/>
      <c r="R107" s="264"/>
      <c r="S107" s="264"/>
      <c r="T107" s="265"/>
      <c r="U107" s="15"/>
      <c r="V107" s="15"/>
      <c r="W107" s="15"/>
      <c r="X107" s="15"/>
      <c r="Y107" s="15"/>
      <c r="Z107" s="15"/>
      <c r="AA107" s="15"/>
      <c r="AB107" s="15"/>
      <c r="AC107" s="15"/>
      <c r="AD107" s="15"/>
      <c r="AE107" s="15"/>
      <c r="AT107" s="266" t="s">
        <v>206</v>
      </c>
      <c r="AU107" s="266" t="s">
        <v>78</v>
      </c>
      <c r="AV107" s="15" t="s">
        <v>200</v>
      </c>
      <c r="AW107" s="15" t="s">
        <v>31</v>
      </c>
      <c r="AX107" s="15" t="s">
        <v>76</v>
      </c>
      <c r="AY107" s="266" t="s">
        <v>193</v>
      </c>
    </row>
    <row r="108" s="2" customFormat="1" ht="16.5" customHeight="1">
      <c r="A108" s="41"/>
      <c r="B108" s="42"/>
      <c r="C108" s="215" t="s">
        <v>397</v>
      </c>
      <c r="D108" s="215" t="s">
        <v>195</v>
      </c>
      <c r="E108" s="216" t="s">
        <v>9582</v>
      </c>
      <c r="F108" s="217" t="s">
        <v>9583</v>
      </c>
      <c r="G108" s="218" t="s">
        <v>198</v>
      </c>
      <c r="H108" s="219">
        <v>100.30500000000001</v>
      </c>
      <c r="I108" s="220"/>
      <c r="J108" s="221">
        <f>ROUND(I108*H108,2)</f>
        <v>0</v>
      </c>
      <c r="K108" s="217" t="s">
        <v>199</v>
      </c>
      <c r="L108" s="47"/>
      <c r="M108" s="222" t="s">
        <v>19</v>
      </c>
      <c r="N108" s="223" t="s">
        <v>40</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200</v>
      </c>
      <c r="AT108" s="226" t="s">
        <v>195</v>
      </c>
      <c r="AU108" s="226" t="s">
        <v>78</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200</v>
      </c>
      <c r="BM108" s="226" t="s">
        <v>9584</v>
      </c>
    </row>
    <row r="109" s="2" customFormat="1">
      <c r="A109" s="41"/>
      <c r="B109" s="42"/>
      <c r="C109" s="43"/>
      <c r="D109" s="228" t="s">
        <v>202</v>
      </c>
      <c r="E109" s="43"/>
      <c r="F109" s="229" t="s">
        <v>9585</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78</v>
      </c>
    </row>
    <row r="110" s="2" customFormat="1">
      <c r="A110" s="41"/>
      <c r="B110" s="42"/>
      <c r="C110" s="43"/>
      <c r="D110" s="233" t="s">
        <v>204</v>
      </c>
      <c r="E110" s="43"/>
      <c r="F110" s="234" t="s">
        <v>9586</v>
      </c>
      <c r="G110" s="43"/>
      <c r="H110" s="43"/>
      <c r="I110" s="230"/>
      <c r="J110" s="43"/>
      <c r="K110" s="43"/>
      <c r="L110" s="47"/>
      <c r="M110" s="231"/>
      <c r="N110" s="232"/>
      <c r="O110" s="87"/>
      <c r="P110" s="87"/>
      <c r="Q110" s="87"/>
      <c r="R110" s="87"/>
      <c r="S110" s="87"/>
      <c r="T110" s="88"/>
      <c r="U110" s="41"/>
      <c r="V110" s="41"/>
      <c r="W110" s="41"/>
      <c r="X110" s="41"/>
      <c r="Y110" s="41"/>
      <c r="Z110" s="41"/>
      <c r="AA110" s="41"/>
      <c r="AB110" s="41"/>
      <c r="AC110" s="41"/>
      <c r="AD110" s="41"/>
      <c r="AE110" s="41"/>
      <c r="AT110" s="20" t="s">
        <v>204</v>
      </c>
      <c r="AU110" s="20" t="s">
        <v>78</v>
      </c>
    </row>
    <row r="111" s="13" customFormat="1">
      <c r="A111" s="13"/>
      <c r="B111" s="235"/>
      <c r="C111" s="236"/>
      <c r="D111" s="228" t="s">
        <v>206</v>
      </c>
      <c r="E111" s="237" t="s">
        <v>19</v>
      </c>
      <c r="F111" s="238" t="s">
        <v>279</v>
      </c>
      <c r="G111" s="236"/>
      <c r="H111" s="237" t="s">
        <v>19</v>
      </c>
      <c r="I111" s="239"/>
      <c r="J111" s="236"/>
      <c r="K111" s="236"/>
      <c r="L111" s="240"/>
      <c r="M111" s="241"/>
      <c r="N111" s="242"/>
      <c r="O111" s="242"/>
      <c r="P111" s="242"/>
      <c r="Q111" s="242"/>
      <c r="R111" s="242"/>
      <c r="S111" s="242"/>
      <c r="T111" s="243"/>
      <c r="U111" s="13"/>
      <c r="V111" s="13"/>
      <c r="W111" s="13"/>
      <c r="X111" s="13"/>
      <c r="Y111" s="13"/>
      <c r="Z111" s="13"/>
      <c r="AA111" s="13"/>
      <c r="AB111" s="13"/>
      <c r="AC111" s="13"/>
      <c r="AD111" s="13"/>
      <c r="AE111" s="13"/>
      <c r="AT111" s="244" t="s">
        <v>206</v>
      </c>
      <c r="AU111" s="244" t="s">
        <v>78</v>
      </c>
      <c r="AV111" s="13" t="s">
        <v>76</v>
      </c>
      <c r="AW111" s="13" t="s">
        <v>31</v>
      </c>
      <c r="AX111" s="13" t="s">
        <v>69</v>
      </c>
      <c r="AY111" s="244" t="s">
        <v>193</v>
      </c>
    </row>
    <row r="112" s="14" customFormat="1">
      <c r="A112" s="14"/>
      <c r="B112" s="245"/>
      <c r="C112" s="246"/>
      <c r="D112" s="228" t="s">
        <v>206</v>
      </c>
      <c r="E112" s="247" t="s">
        <v>19</v>
      </c>
      <c r="F112" s="248" t="s">
        <v>9587</v>
      </c>
      <c r="G112" s="246"/>
      <c r="H112" s="249">
        <v>3.6000000000000001</v>
      </c>
      <c r="I112" s="250"/>
      <c r="J112" s="246"/>
      <c r="K112" s="246"/>
      <c r="L112" s="251"/>
      <c r="M112" s="252"/>
      <c r="N112" s="253"/>
      <c r="O112" s="253"/>
      <c r="P112" s="253"/>
      <c r="Q112" s="253"/>
      <c r="R112" s="253"/>
      <c r="S112" s="253"/>
      <c r="T112" s="254"/>
      <c r="U112" s="14"/>
      <c r="V112" s="14"/>
      <c r="W112" s="14"/>
      <c r="X112" s="14"/>
      <c r="Y112" s="14"/>
      <c r="Z112" s="14"/>
      <c r="AA112" s="14"/>
      <c r="AB112" s="14"/>
      <c r="AC112" s="14"/>
      <c r="AD112" s="14"/>
      <c r="AE112" s="14"/>
      <c r="AT112" s="255" t="s">
        <v>206</v>
      </c>
      <c r="AU112" s="255" t="s">
        <v>78</v>
      </c>
      <c r="AV112" s="14" t="s">
        <v>78</v>
      </c>
      <c r="AW112" s="14" t="s">
        <v>31</v>
      </c>
      <c r="AX112" s="14" t="s">
        <v>69</v>
      </c>
      <c r="AY112" s="255" t="s">
        <v>193</v>
      </c>
    </row>
    <row r="113" s="14" customFormat="1">
      <c r="A113" s="14"/>
      <c r="B113" s="245"/>
      <c r="C113" s="246"/>
      <c r="D113" s="228" t="s">
        <v>206</v>
      </c>
      <c r="E113" s="247" t="s">
        <v>19</v>
      </c>
      <c r="F113" s="248" t="s">
        <v>9588</v>
      </c>
      <c r="G113" s="246"/>
      <c r="H113" s="249">
        <v>19.094999999999999</v>
      </c>
      <c r="I113" s="250"/>
      <c r="J113" s="246"/>
      <c r="K113" s="246"/>
      <c r="L113" s="251"/>
      <c r="M113" s="252"/>
      <c r="N113" s="253"/>
      <c r="O113" s="253"/>
      <c r="P113" s="253"/>
      <c r="Q113" s="253"/>
      <c r="R113" s="253"/>
      <c r="S113" s="253"/>
      <c r="T113" s="254"/>
      <c r="U113" s="14"/>
      <c r="V113" s="14"/>
      <c r="W113" s="14"/>
      <c r="X113" s="14"/>
      <c r="Y113" s="14"/>
      <c r="Z113" s="14"/>
      <c r="AA113" s="14"/>
      <c r="AB113" s="14"/>
      <c r="AC113" s="14"/>
      <c r="AD113" s="14"/>
      <c r="AE113" s="14"/>
      <c r="AT113" s="255" t="s">
        <v>206</v>
      </c>
      <c r="AU113" s="255" t="s">
        <v>78</v>
      </c>
      <c r="AV113" s="14" t="s">
        <v>78</v>
      </c>
      <c r="AW113" s="14" t="s">
        <v>31</v>
      </c>
      <c r="AX113" s="14" t="s">
        <v>69</v>
      </c>
      <c r="AY113" s="255" t="s">
        <v>193</v>
      </c>
    </row>
    <row r="114" s="14" customFormat="1">
      <c r="A114" s="14"/>
      <c r="B114" s="245"/>
      <c r="C114" s="246"/>
      <c r="D114" s="228" t="s">
        <v>206</v>
      </c>
      <c r="E114" s="247" t="s">
        <v>19</v>
      </c>
      <c r="F114" s="248" t="s">
        <v>9589</v>
      </c>
      <c r="G114" s="246"/>
      <c r="H114" s="249">
        <v>54.210000000000001</v>
      </c>
      <c r="I114" s="250"/>
      <c r="J114" s="246"/>
      <c r="K114" s="246"/>
      <c r="L114" s="251"/>
      <c r="M114" s="252"/>
      <c r="N114" s="253"/>
      <c r="O114" s="253"/>
      <c r="P114" s="253"/>
      <c r="Q114" s="253"/>
      <c r="R114" s="253"/>
      <c r="S114" s="253"/>
      <c r="T114" s="254"/>
      <c r="U114" s="14"/>
      <c r="V114" s="14"/>
      <c r="W114" s="14"/>
      <c r="X114" s="14"/>
      <c r="Y114" s="14"/>
      <c r="Z114" s="14"/>
      <c r="AA114" s="14"/>
      <c r="AB114" s="14"/>
      <c r="AC114" s="14"/>
      <c r="AD114" s="14"/>
      <c r="AE114" s="14"/>
      <c r="AT114" s="255" t="s">
        <v>206</v>
      </c>
      <c r="AU114" s="255" t="s">
        <v>78</v>
      </c>
      <c r="AV114" s="14" t="s">
        <v>78</v>
      </c>
      <c r="AW114" s="14" t="s">
        <v>31</v>
      </c>
      <c r="AX114" s="14" t="s">
        <v>69</v>
      </c>
      <c r="AY114" s="255" t="s">
        <v>193</v>
      </c>
    </row>
    <row r="115" s="14" customFormat="1">
      <c r="A115" s="14"/>
      <c r="B115" s="245"/>
      <c r="C115" s="246"/>
      <c r="D115" s="228" t="s">
        <v>206</v>
      </c>
      <c r="E115" s="247" t="s">
        <v>19</v>
      </c>
      <c r="F115" s="248" t="s">
        <v>9590</v>
      </c>
      <c r="G115" s="246"/>
      <c r="H115" s="249">
        <v>23.399999999999999</v>
      </c>
      <c r="I115" s="250"/>
      <c r="J115" s="246"/>
      <c r="K115" s="246"/>
      <c r="L115" s="251"/>
      <c r="M115" s="252"/>
      <c r="N115" s="253"/>
      <c r="O115" s="253"/>
      <c r="P115" s="253"/>
      <c r="Q115" s="253"/>
      <c r="R115" s="253"/>
      <c r="S115" s="253"/>
      <c r="T115" s="254"/>
      <c r="U115" s="14"/>
      <c r="V115" s="14"/>
      <c r="W115" s="14"/>
      <c r="X115" s="14"/>
      <c r="Y115" s="14"/>
      <c r="Z115" s="14"/>
      <c r="AA115" s="14"/>
      <c r="AB115" s="14"/>
      <c r="AC115" s="14"/>
      <c r="AD115" s="14"/>
      <c r="AE115" s="14"/>
      <c r="AT115" s="255" t="s">
        <v>206</v>
      </c>
      <c r="AU115" s="255" t="s">
        <v>78</v>
      </c>
      <c r="AV115" s="14" t="s">
        <v>78</v>
      </c>
      <c r="AW115" s="14" t="s">
        <v>31</v>
      </c>
      <c r="AX115" s="14" t="s">
        <v>69</v>
      </c>
      <c r="AY115" s="255" t="s">
        <v>193</v>
      </c>
    </row>
    <row r="116" s="15" customFormat="1">
      <c r="A116" s="15"/>
      <c r="B116" s="256"/>
      <c r="C116" s="257"/>
      <c r="D116" s="228" t="s">
        <v>206</v>
      </c>
      <c r="E116" s="258" t="s">
        <v>19</v>
      </c>
      <c r="F116" s="259" t="s">
        <v>218</v>
      </c>
      <c r="G116" s="257"/>
      <c r="H116" s="260">
        <v>100.30500000000001</v>
      </c>
      <c r="I116" s="261"/>
      <c r="J116" s="257"/>
      <c r="K116" s="257"/>
      <c r="L116" s="262"/>
      <c r="M116" s="263"/>
      <c r="N116" s="264"/>
      <c r="O116" s="264"/>
      <c r="P116" s="264"/>
      <c r="Q116" s="264"/>
      <c r="R116" s="264"/>
      <c r="S116" s="264"/>
      <c r="T116" s="265"/>
      <c r="U116" s="15"/>
      <c r="V116" s="15"/>
      <c r="W116" s="15"/>
      <c r="X116" s="15"/>
      <c r="Y116" s="15"/>
      <c r="Z116" s="15"/>
      <c r="AA116" s="15"/>
      <c r="AB116" s="15"/>
      <c r="AC116" s="15"/>
      <c r="AD116" s="15"/>
      <c r="AE116" s="15"/>
      <c r="AT116" s="266" t="s">
        <v>206</v>
      </c>
      <c r="AU116" s="266" t="s">
        <v>78</v>
      </c>
      <c r="AV116" s="15" t="s">
        <v>200</v>
      </c>
      <c r="AW116" s="15" t="s">
        <v>31</v>
      </c>
      <c r="AX116" s="15" t="s">
        <v>76</v>
      </c>
      <c r="AY116" s="266" t="s">
        <v>193</v>
      </c>
    </row>
    <row r="117" s="2" customFormat="1" ht="21.75" customHeight="1">
      <c r="A117" s="41"/>
      <c r="B117" s="42"/>
      <c r="C117" s="215" t="s">
        <v>78</v>
      </c>
      <c r="D117" s="215" t="s">
        <v>195</v>
      </c>
      <c r="E117" s="216" t="s">
        <v>220</v>
      </c>
      <c r="F117" s="217" t="s">
        <v>221</v>
      </c>
      <c r="G117" s="218" t="s">
        <v>198</v>
      </c>
      <c r="H117" s="219">
        <v>142.18299999999999</v>
      </c>
      <c r="I117" s="220"/>
      <c r="J117" s="221">
        <f>ROUND(I117*H117,2)</f>
        <v>0</v>
      </c>
      <c r="K117" s="217" t="s">
        <v>199</v>
      </c>
      <c r="L117" s="47"/>
      <c r="M117" s="222" t="s">
        <v>19</v>
      </c>
      <c r="N117" s="223" t="s">
        <v>40</v>
      </c>
      <c r="O117" s="87"/>
      <c r="P117" s="224">
        <f>O117*H117</f>
        <v>0</v>
      </c>
      <c r="Q117" s="224">
        <v>0</v>
      </c>
      <c r="R117" s="224">
        <f>Q117*H117</f>
        <v>0</v>
      </c>
      <c r="S117" s="224">
        <v>0</v>
      </c>
      <c r="T117" s="225">
        <f>S117*H117</f>
        <v>0</v>
      </c>
      <c r="U117" s="41"/>
      <c r="V117" s="41"/>
      <c r="W117" s="41"/>
      <c r="X117" s="41"/>
      <c r="Y117" s="41"/>
      <c r="Z117" s="41"/>
      <c r="AA117" s="41"/>
      <c r="AB117" s="41"/>
      <c r="AC117" s="41"/>
      <c r="AD117" s="41"/>
      <c r="AE117" s="41"/>
      <c r="AR117" s="226" t="s">
        <v>200</v>
      </c>
      <c r="AT117" s="226" t="s">
        <v>195</v>
      </c>
      <c r="AU117" s="226" t="s">
        <v>78</v>
      </c>
      <c r="AY117" s="20" t="s">
        <v>193</v>
      </c>
      <c r="BE117" s="227">
        <f>IF(N117="základní",J117,0)</f>
        <v>0</v>
      </c>
      <c r="BF117" s="227">
        <f>IF(N117="snížená",J117,0)</f>
        <v>0</v>
      </c>
      <c r="BG117" s="227">
        <f>IF(N117="zákl. přenesená",J117,0)</f>
        <v>0</v>
      </c>
      <c r="BH117" s="227">
        <f>IF(N117="sníž. přenesená",J117,0)</f>
        <v>0</v>
      </c>
      <c r="BI117" s="227">
        <f>IF(N117="nulová",J117,0)</f>
        <v>0</v>
      </c>
      <c r="BJ117" s="20" t="s">
        <v>76</v>
      </c>
      <c r="BK117" s="227">
        <f>ROUND(I117*H117,2)</f>
        <v>0</v>
      </c>
      <c r="BL117" s="20" t="s">
        <v>200</v>
      </c>
      <c r="BM117" s="226" t="s">
        <v>9591</v>
      </c>
    </row>
    <row r="118" s="2" customFormat="1">
      <c r="A118" s="41"/>
      <c r="B118" s="42"/>
      <c r="C118" s="43"/>
      <c r="D118" s="228" t="s">
        <v>202</v>
      </c>
      <c r="E118" s="43"/>
      <c r="F118" s="229" t="s">
        <v>223</v>
      </c>
      <c r="G118" s="43"/>
      <c r="H118" s="43"/>
      <c r="I118" s="230"/>
      <c r="J118" s="43"/>
      <c r="K118" s="43"/>
      <c r="L118" s="47"/>
      <c r="M118" s="231"/>
      <c r="N118" s="232"/>
      <c r="O118" s="87"/>
      <c r="P118" s="87"/>
      <c r="Q118" s="87"/>
      <c r="R118" s="87"/>
      <c r="S118" s="87"/>
      <c r="T118" s="88"/>
      <c r="U118" s="41"/>
      <c r="V118" s="41"/>
      <c r="W118" s="41"/>
      <c r="X118" s="41"/>
      <c r="Y118" s="41"/>
      <c r="Z118" s="41"/>
      <c r="AA118" s="41"/>
      <c r="AB118" s="41"/>
      <c r="AC118" s="41"/>
      <c r="AD118" s="41"/>
      <c r="AE118" s="41"/>
      <c r="AT118" s="20" t="s">
        <v>202</v>
      </c>
      <c r="AU118" s="20" t="s">
        <v>78</v>
      </c>
    </row>
    <row r="119" s="2" customFormat="1">
      <c r="A119" s="41"/>
      <c r="B119" s="42"/>
      <c r="C119" s="43"/>
      <c r="D119" s="233" t="s">
        <v>204</v>
      </c>
      <c r="E119" s="43"/>
      <c r="F119" s="234" t="s">
        <v>224</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204</v>
      </c>
      <c r="AU119" s="20" t="s">
        <v>78</v>
      </c>
    </row>
    <row r="120" s="13" customFormat="1">
      <c r="A120" s="13"/>
      <c r="B120" s="235"/>
      <c r="C120" s="236"/>
      <c r="D120" s="228" t="s">
        <v>206</v>
      </c>
      <c r="E120" s="237" t="s">
        <v>19</v>
      </c>
      <c r="F120" s="238" t="s">
        <v>225</v>
      </c>
      <c r="G120" s="236"/>
      <c r="H120" s="237" t="s">
        <v>19</v>
      </c>
      <c r="I120" s="239"/>
      <c r="J120" s="236"/>
      <c r="K120" s="236"/>
      <c r="L120" s="240"/>
      <c r="M120" s="241"/>
      <c r="N120" s="242"/>
      <c r="O120" s="242"/>
      <c r="P120" s="242"/>
      <c r="Q120" s="242"/>
      <c r="R120" s="242"/>
      <c r="S120" s="242"/>
      <c r="T120" s="243"/>
      <c r="U120" s="13"/>
      <c r="V120" s="13"/>
      <c r="W120" s="13"/>
      <c r="X120" s="13"/>
      <c r="Y120" s="13"/>
      <c r="Z120" s="13"/>
      <c r="AA120" s="13"/>
      <c r="AB120" s="13"/>
      <c r="AC120" s="13"/>
      <c r="AD120" s="13"/>
      <c r="AE120" s="13"/>
      <c r="AT120" s="244" t="s">
        <v>206</v>
      </c>
      <c r="AU120" s="244" t="s">
        <v>78</v>
      </c>
      <c r="AV120" s="13" t="s">
        <v>76</v>
      </c>
      <c r="AW120" s="13" t="s">
        <v>31</v>
      </c>
      <c r="AX120" s="13" t="s">
        <v>69</v>
      </c>
      <c r="AY120" s="244" t="s">
        <v>193</v>
      </c>
    </row>
    <row r="121" s="14" customFormat="1">
      <c r="A121" s="14"/>
      <c r="B121" s="245"/>
      <c r="C121" s="246"/>
      <c r="D121" s="228" t="s">
        <v>206</v>
      </c>
      <c r="E121" s="247" t="s">
        <v>19</v>
      </c>
      <c r="F121" s="248" t="s">
        <v>9592</v>
      </c>
      <c r="G121" s="246"/>
      <c r="H121" s="249">
        <v>142.18299999999999</v>
      </c>
      <c r="I121" s="250"/>
      <c r="J121" s="246"/>
      <c r="K121" s="246"/>
      <c r="L121" s="251"/>
      <c r="M121" s="252"/>
      <c r="N121" s="253"/>
      <c r="O121" s="253"/>
      <c r="P121" s="253"/>
      <c r="Q121" s="253"/>
      <c r="R121" s="253"/>
      <c r="S121" s="253"/>
      <c r="T121" s="254"/>
      <c r="U121" s="14"/>
      <c r="V121" s="14"/>
      <c r="W121" s="14"/>
      <c r="X121" s="14"/>
      <c r="Y121" s="14"/>
      <c r="Z121" s="14"/>
      <c r="AA121" s="14"/>
      <c r="AB121" s="14"/>
      <c r="AC121" s="14"/>
      <c r="AD121" s="14"/>
      <c r="AE121" s="14"/>
      <c r="AT121" s="255" t="s">
        <v>206</v>
      </c>
      <c r="AU121" s="255" t="s">
        <v>78</v>
      </c>
      <c r="AV121" s="14" t="s">
        <v>78</v>
      </c>
      <c r="AW121" s="14" t="s">
        <v>31</v>
      </c>
      <c r="AX121" s="14" t="s">
        <v>76</v>
      </c>
      <c r="AY121" s="255" t="s">
        <v>193</v>
      </c>
    </row>
    <row r="122" s="2" customFormat="1" ht="24.15" customHeight="1">
      <c r="A122" s="41"/>
      <c r="B122" s="42"/>
      <c r="C122" s="215" t="s">
        <v>219</v>
      </c>
      <c r="D122" s="215" t="s">
        <v>195</v>
      </c>
      <c r="E122" s="216" t="s">
        <v>229</v>
      </c>
      <c r="F122" s="217" t="s">
        <v>230</v>
      </c>
      <c r="G122" s="218" t="s">
        <v>198</v>
      </c>
      <c r="H122" s="219">
        <v>2132.7449999999999</v>
      </c>
      <c r="I122" s="220"/>
      <c r="J122" s="221">
        <f>ROUND(I122*H122,2)</f>
        <v>0</v>
      </c>
      <c r="K122" s="217" t="s">
        <v>199</v>
      </c>
      <c r="L122" s="47"/>
      <c r="M122" s="222" t="s">
        <v>19</v>
      </c>
      <c r="N122" s="22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200</v>
      </c>
      <c r="AT122" s="226" t="s">
        <v>195</v>
      </c>
      <c r="AU122" s="226" t="s">
        <v>78</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200</v>
      </c>
      <c r="BM122" s="226" t="s">
        <v>9593</v>
      </c>
    </row>
    <row r="123" s="2" customFormat="1">
      <c r="A123" s="41"/>
      <c r="B123" s="42"/>
      <c r="C123" s="43"/>
      <c r="D123" s="228" t="s">
        <v>202</v>
      </c>
      <c r="E123" s="43"/>
      <c r="F123" s="229" t="s">
        <v>232</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78</v>
      </c>
    </row>
    <row r="124" s="2" customFormat="1">
      <c r="A124" s="41"/>
      <c r="B124" s="42"/>
      <c r="C124" s="43"/>
      <c r="D124" s="233" t="s">
        <v>204</v>
      </c>
      <c r="E124" s="43"/>
      <c r="F124" s="234" t="s">
        <v>233</v>
      </c>
      <c r="G124" s="43"/>
      <c r="H124" s="43"/>
      <c r="I124" s="230"/>
      <c r="J124" s="43"/>
      <c r="K124" s="43"/>
      <c r="L124" s="47"/>
      <c r="M124" s="231"/>
      <c r="N124" s="232"/>
      <c r="O124" s="87"/>
      <c r="P124" s="87"/>
      <c r="Q124" s="87"/>
      <c r="R124" s="87"/>
      <c r="S124" s="87"/>
      <c r="T124" s="88"/>
      <c r="U124" s="41"/>
      <c r="V124" s="41"/>
      <c r="W124" s="41"/>
      <c r="X124" s="41"/>
      <c r="Y124" s="41"/>
      <c r="Z124" s="41"/>
      <c r="AA124" s="41"/>
      <c r="AB124" s="41"/>
      <c r="AC124" s="41"/>
      <c r="AD124" s="41"/>
      <c r="AE124" s="41"/>
      <c r="AT124" s="20" t="s">
        <v>204</v>
      </c>
      <c r="AU124" s="20" t="s">
        <v>78</v>
      </c>
    </row>
    <row r="125" s="13" customFormat="1">
      <c r="A125" s="13"/>
      <c r="B125" s="235"/>
      <c r="C125" s="236"/>
      <c r="D125" s="228" t="s">
        <v>206</v>
      </c>
      <c r="E125" s="237" t="s">
        <v>19</v>
      </c>
      <c r="F125" s="238" t="s">
        <v>9594</v>
      </c>
      <c r="G125" s="236"/>
      <c r="H125" s="237" t="s">
        <v>19</v>
      </c>
      <c r="I125" s="239"/>
      <c r="J125" s="236"/>
      <c r="K125" s="236"/>
      <c r="L125" s="240"/>
      <c r="M125" s="241"/>
      <c r="N125" s="242"/>
      <c r="O125" s="242"/>
      <c r="P125" s="242"/>
      <c r="Q125" s="242"/>
      <c r="R125" s="242"/>
      <c r="S125" s="242"/>
      <c r="T125" s="243"/>
      <c r="U125" s="13"/>
      <c r="V125" s="13"/>
      <c r="W125" s="13"/>
      <c r="X125" s="13"/>
      <c r="Y125" s="13"/>
      <c r="Z125" s="13"/>
      <c r="AA125" s="13"/>
      <c r="AB125" s="13"/>
      <c r="AC125" s="13"/>
      <c r="AD125" s="13"/>
      <c r="AE125" s="13"/>
      <c r="AT125" s="244" t="s">
        <v>206</v>
      </c>
      <c r="AU125" s="244" t="s">
        <v>78</v>
      </c>
      <c r="AV125" s="13" t="s">
        <v>76</v>
      </c>
      <c r="AW125" s="13" t="s">
        <v>31</v>
      </c>
      <c r="AX125" s="13" t="s">
        <v>69</v>
      </c>
      <c r="AY125" s="244" t="s">
        <v>193</v>
      </c>
    </row>
    <row r="126" s="14" customFormat="1">
      <c r="A126" s="14"/>
      <c r="B126" s="245"/>
      <c r="C126" s="246"/>
      <c r="D126" s="228" t="s">
        <v>206</v>
      </c>
      <c r="E126" s="247" t="s">
        <v>19</v>
      </c>
      <c r="F126" s="248" t="s">
        <v>9595</v>
      </c>
      <c r="G126" s="246"/>
      <c r="H126" s="249">
        <v>142.18299999999999</v>
      </c>
      <c r="I126" s="250"/>
      <c r="J126" s="246"/>
      <c r="K126" s="246"/>
      <c r="L126" s="251"/>
      <c r="M126" s="252"/>
      <c r="N126" s="253"/>
      <c r="O126" s="253"/>
      <c r="P126" s="253"/>
      <c r="Q126" s="253"/>
      <c r="R126" s="253"/>
      <c r="S126" s="253"/>
      <c r="T126" s="254"/>
      <c r="U126" s="14"/>
      <c r="V126" s="14"/>
      <c r="W126" s="14"/>
      <c r="X126" s="14"/>
      <c r="Y126" s="14"/>
      <c r="Z126" s="14"/>
      <c r="AA126" s="14"/>
      <c r="AB126" s="14"/>
      <c r="AC126" s="14"/>
      <c r="AD126" s="14"/>
      <c r="AE126" s="14"/>
      <c r="AT126" s="255" t="s">
        <v>206</v>
      </c>
      <c r="AU126" s="255" t="s">
        <v>78</v>
      </c>
      <c r="AV126" s="14" t="s">
        <v>78</v>
      </c>
      <c r="AW126" s="14" t="s">
        <v>31</v>
      </c>
      <c r="AX126" s="14" t="s">
        <v>76</v>
      </c>
      <c r="AY126" s="255" t="s">
        <v>193</v>
      </c>
    </row>
    <row r="127" s="14" customFormat="1">
      <c r="A127" s="14"/>
      <c r="B127" s="245"/>
      <c r="C127" s="246"/>
      <c r="D127" s="228" t="s">
        <v>206</v>
      </c>
      <c r="E127" s="246"/>
      <c r="F127" s="248" t="s">
        <v>9596</v>
      </c>
      <c r="G127" s="246"/>
      <c r="H127" s="249">
        <v>2132.7449999999999</v>
      </c>
      <c r="I127" s="250"/>
      <c r="J127" s="246"/>
      <c r="K127" s="246"/>
      <c r="L127" s="251"/>
      <c r="M127" s="252"/>
      <c r="N127" s="253"/>
      <c r="O127" s="253"/>
      <c r="P127" s="253"/>
      <c r="Q127" s="253"/>
      <c r="R127" s="253"/>
      <c r="S127" s="253"/>
      <c r="T127" s="254"/>
      <c r="U127" s="14"/>
      <c r="V127" s="14"/>
      <c r="W127" s="14"/>
      <c r="X127" s="14"/>
      <c r="Y127" s="14"/>
      <c r="Z127" s="14"/>
      <c r="AA127" s="14"/>
      <c r="AB127" s="14"/>
      <c r="AC127" s="14"/>
      <c r="AD127" s="14"/>
      <c r="AE127" s="14"/>
      <c r="AT127" s="255" t="s">
        <v>206</v>
      </c>
      <c r="AU127" s="255" t="s">
        <v>78</v>
      </c>
      <c r="AV127" s="14" t="s">
        <v>78</v>
      </c>
      <c r="AW127" s="14" t="s">
        <v>4</v>
      </c>
      <c r="AX127" s="14" t="s">
        <v>76</v>
      </c>
      <c r="AY127" s="255" t="s">
        <v>193</v>
      </c>
    </row>
    <row r="128" s="2" customFormat="1" ht="21.75" customHeight="1">
      <c r="A128" s="41"/>
      <c r="B128" s="42"/>
      <c r="C128" s="215" t="s">
        <v>200</v>
      </c>
      <c r="D128" s="215" t="s">
        <v>195</v>
      </c>
      <c r="E128" s="216" t="s">
        <v>246</v>
      </c>
      <c r="F128" s="217" t="s">
        <v>247</v>
      </c>
      <c r="G128" s="218" t="s">
        <v>248</v>
      </c>
      <c r="H128" s="219">
        <v>284.36599999999999</v>
      </c>
      <c r="I128" s="220"/>
      <c r="J128" s="221">
        <f>ROUND(I128*H128,2)</f>
        <v>0</v>
      </c>
      <c r="K128" s="217" t="s">
        <v>199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200</v>
      </c>
      <c r="AT128" s="226" t="s">
        <v>195</v>
      </c>
      <c r="AU128" s="226" t="s">
        <v>78</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200</v>
      </c>
      <c r="BM128" s="226" t="s">
        <v>9597</v>
      </c>
    </row>
    <row r="129" s="2" customFormat="1">
      <c r="A129" s="41"/>
      <c r="B129" s="42"/>
      <c r="C129" s="43"/>
      <c r="D129" s="228" t="s">
        <v>202</v>
      </c>
      <c r="E129" s="43"/>
      <c r="F129" s="229" t="s">
        <v>250</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78</v>
      </c>
    </row>
    <row r="130" s="2" customFormat="1">
      <c r="A130" s="41"/>
      <c r="B130" s="42"/>
      <c r="C130" s="43"/>
      <c r="D130" s="233" t="s">
        <v>204</v>
      </c>
      <c r="E130" s="43"/>
      <c r="F130" s="234" t="s">
        <v>251</v>
      </c>
      <c r="G130" s="43"/>
      <c r="H130" s="43"/>
      <c r="I130" s="230"/>
      <c r="J130" s="43"/>
      <c r="K130" s="43"/>
      <c r="L130" s="47"/>
      <c r="M130" s="231"/>
      <c r="N130" s="232"/>
      <c r="O130" s="87"/>
      <c r="P130" s="87"/>
      <c r="Q130" s="87"/>
      <c r="R130" s="87"/>
      <c r="S130" s="87"/>
      <c r="T130" s="88"/>
      <c r="U130" s="41"/>
      <c r="V130" s="41"/>
      <c r="W130" s="41"/>
      <c r="X130" s="41"/>
      <c r="Y130" s="41"/>
      <c r="Z130" s="41"/>
      <c r="AA130" s="41"/>
      <c r="AB130" s="41"/>
      <c r="AC130" s="41"/>
      <c r="AD130" s="41"/>
      <c r="AE130" s="41"/>
      <c r="AT130" s="20" t="s">
        <v>204</v>
      </c>
      <c r="AU130" s="20" t="s">
        <v>78</v>
      </c>
    </row>
    <row r="131" s="14" customFormat="1">
      <c r="A131" s="14"/>
      <c r="B131" s="245"/>
      <c r="C131" s="246"/>
      <c r="D131" s="228" t="s">
        <v>206</v>
      </c>
      <c r="E131" s="247" t="s">
        <v>19</v>
      </c>
      <c r="F131" s="248" t="s">
        <v>9595</v>
      </c>
      <c r="G131" s="246"/>
      <c r="H131" s="249">
        <v>142.18299999999999</v>
      </c>
      <c r="I131" s="250"/>
      <c r="J131" s="246"/>
      <c r="K131" s="246"/>
      <c r="L131" s="251"/>
      <c r="M131" s="252"/>
      <c r="N131" s="253"/>
      <c r="O131" s="253"/>
      <c r="P131" s="253"/>
      <c r="Q131" s="253"/>
      <c r="R131" s="253"/>
      <c r="S131" s="253"/>
      <c r="T131" s="254"/>
      <c r="U131" s="14"/>
      <c r="V131" s="14"/>
      <c r="W131" s="14"/>
      <c r="X131" s="14"/>
      <c r="Y131" s="14"/>
      <c r="Z131" s="14"/>
      <c r="AA131" s="14"/>
      <c r="AB131" s="14"/>
      <c r="AC131" s="14"/>
      <c r="AD131" s="14"/>
      <c r="AE131" s="14"/>
      <c r="AT131" s="255" t="s">
        <v>206</v>
      </c>
      <c r="AU131" s="255" t="s">
        <v>78</v>
      </c>
      <c r="AV131" s="14" t="s">
        <v>78</v>
      </c>
      <c r="AW131" s="14" t="s">
        <v>31</v>
      </c>
      <c r="AX131" s="14" t="s">
        <v>76</v>
      </c>
      <c r="AY131" s="255" t="s">
        <v>193</v>
      </c>
    </row>
    <row r="132" s="14" customFormat="1">
      <c r="A132" s="14"/>
      <c r="B132" s="245"/>
      <c r="C132" s="246"/>
      <c r="D132" s="228" t="s">
        <v>206</v>
      </c>
      <c r="E132" s="246"/>
      <c r="F132" s="248" t="s">
        <v>9598</v>
      </c>
      <c r="G132" s="246"/>
      <c r="H132" s="249">
        <v>284.36599999999999</v>
      </c>
      <c r="I132" s="250"/>
      <c r="J132" s="246"/>
      <c r="K132" s="246"/>
      <c r="L132" s="251"/>
      <c r="M132" s="252"/>
      <c r="N132" s="253"/>
      <c r="O132" s="253"/>
      <c r="P132" s="253"/>
      <c r="Q132" s="253"/>
      <c r="R132" s="253"/>
      <c r="S132" s="253"/>
      <c r="T132" s="254"/>
      <c r="U132" s="14"/>
      <c r="V132" s="14"/>
      <c r="W132" s="14"/>
      <c r="X132" s="14"/>
      <c r="Y132" s="14"/>
      <c r="Z132" s="14"/>
      <c r="AA132" s="14"/>
      <c r="AB132" s="14"/>
      <c r="AC132" s="14"/>
      <c r="AD132" s="14"/>
      <c r="AE132" s="14"/>
      <c r="AT132" s="255" t="s">
        <v>206</v>
      </c>
      <c r="AU132" s="255" t="s">
        <v>78</v>
      </c>
      <c r="AV132" s="14" t="s">
        <v>78</v>
      </c>
      <c r="AW132" s="14" t="s">
        <v>4</v>
      </c>
      <c r="AX132" s="14" t="s">
        <v>76</v>
      </c>
      <c r="AY132" s="255" t="s">
        <v>193</v>
      </c>
    </row>
    <row r="133" s="2" customFormat="1" ht="16.5" customHeight="1">
      <c r="A133" s="41"/>
      <c r="B133" s="42"/>
      <c r="C133" s="215" t="s">
        <v>405</v>
      </c>
      <c r="D133" s="215" t="s">
        <v>195</v>
      </c>
      <c r="E133" s="216" t="s">
        <v>238</v>
      </c>
      <c r="F133" s="217" t="s">
        <v>239</v>
      </c>
      <c r="G133" s="218" t="s">
        <v>198</v>
      </c>
      <c r="H133" s="219">
        <v>68.346999999999994</v>
      </c>
      <c r="I133" s="220"/>
      <c r="J133" s="221">
        <f>ROUND(I133*H133,2)</f>
        <v>0</v>
      </c>
      <c r="K133" s="217" t="s">
        <v>199</v>
      </c>
      <c r="L133" s="47"/>
      <c r="M133" s="222" t="s">
        <v>19</v>
      </c>
      <c r="N133" s="223" t="s">
        <v>40</v>
      </c>
      <c r="O133" s="87"/>
      <c r="P133" s="224">
        <f>O133*H133</f>
        <v>0</v>
      </c>
      <c r="Q133" s="224">
        <v>0</v>
      </c>
      <c r="R133" s="224">
        <f>Q133*H133</f>
        <v>0</v>
      </c>
      <c r="S133" s="224">
        <v>0</v>
      </c>
      <c r="T133" s="225">
        <f>S133*H133</f>
        <v>0</v>
      </c>
      <c r="U133" s="41"/>
      <c r="V133" s="41"/>
      <c r="W133" s="41"/>
      <c r="X133" s="41"/>
      <c r="Y133" s="41"/>
      <c r="Z133" s="41"/>
      <c r="AA133" s="41"/>
      <c r="AB133" s="41"/>
      <c r="AC133" s="41"/>
      <c r="AD133" s="41"/>
      <c r="AE133" s="41"/>
      <c r="AR133" s="226" t="s">
        <v>200</v>
      </c>
      <c r="AT133" s="226" t="s">
        <v>195</v>
      </c>
      <c r="AU133" s="226" t="s">
        <v>78</v>
      </c>
      <c r="AY133" s="20" t="s">
        <v>193</v>
      </c>
      <c r="BE133" s="227">
        <f>IF(N133="základní",J133,0)</f>
        <v>0</v>
      </c>
      <c r="BF133" s="227">
        <f>IF(N133="snížená",J133,0)</f>
        <v>0</v>
      </c>
      <c r="BG133" s="227">
        <f>IF(N133="zákl. přenesená",J133,0)</f>
        <v>0</v>
      </c>
      <c r="BH133" s="227">
        <f>IF(N133="sníž. přenesená",J133,0)</f>
        <v>0</v>
      </c>
      <c r="BI133" s="227">
        <f>IF(N133="nulová",J133,0)</f>
        <v>0</v>
      </c>
      <c r="BJ133" s="20" t="s">
        <v>76</v>
      </c>
      <c r="BK133" s="227">
        <f>ROUND(I133*H133,2)</f>
        <v>0</v>
      </c>
      <c r="BL133" s="20" t="s">
        <v>200</v>
      </c>
      <c r="BM133" s="226" t="s">
        <v>9599</v>
      </c>
    </row>
    <row r="134" s="2" customFormat="1">
      <c r="A134" s="41"/>
      <c r="B134" s="42"/>
      <c r="C134" s="43"/>
      <c r="D134" s="228" t="s">
        <v>202</v>
      </c>
      <c r="E134" s="43"/>
      <c r="F134" s="229" t="s">
        <v>241</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202</v>
      </c>
      <c r="AU134" s="20" t="s">
        <v>78</v>
      </c>
    </row>
    <row r="135" s="2" customFormat="1">
      <c r="A135" s="41"/>
      <c r="B135" s="42"/>
      <c r="C135" s="43"/>
      <c r="D135" s="233" t="s">
        <v>204</v>
      </c>
      <c r="E135" s="43"/>
      <c r="F135" s="234" t="s">
        <v>242</v>
      </c>
      <c r="G135" s="43"/>
      <c r="H135" s="43"/>
      <c r="I135" s="230"/>
      <c r="J135" s="43"/>
      <c r="K135" s="43"/>
      <c r="L135" s="47"/>
      <c r="M135" s="231"/>
      <c r="N135" s="232"/>
      <c r="O135" s="87"/>
      <c r="P135" s="87"/>
      <c r="Q135" s="87"/>
      <c r="R135" s="87"/>
      <c r="S135" s="87"/>
      <c r="T135" s="88"/>
      <c r="U135" s="41"/>
      <c r="V135" s="41"/>
      <c r="W135" s="41"/>
      <c r="X135" s="41"/>
      <c r="Y135" s="41"/>
      <c r="Z135" s="41"/>
      <c r="AA135" s="41"/>
      <c r="AB135" s="41"/>
      <c r="AC135" s="41"/>
      <c r="AD135" s="41"/>
      <c r="AE135" s="41"/>
      <c r="AT135" s="20" t="s">
        <v>204</v>
      </c>
      <c r="AU135" s="20" t="s">
        <v>78</v>
      </c>
    </row>
    <row r="136" s="13" customFormat="1">
      <c r="A136" s="13"/>
      <c r="B136" s="235"/>
      <c r="C136" s="236"/>
      <c r="D136" s="228" t="s">
        <v>206</v>
      </c>
      <c r="E136" s="237" t="s">
        <v>19</v>
      </c>
      <c r="F136" s="238" t="s">
        <v>279</v>
      </c>
      <c r="G136" s="236"/>
      <c r="H136" s="237" t="s">
        <v>19</v>
      </c>
      <c r="I136" s="239"/>
      <c r="J136" s="236"/>
      <c r="K136" s="236"/>
      <c r="L136" s="240"/>
      <c r="M136" s="241"/>
      <c r="N136" s="242"/>
      <c r="O136" s="242"/>
      <c r="P136" s="242"/>
      <c r="Q136" s="242"/>
      <c r="R136" s="242"/>
      <c r="S136" s="242"/>
      <c r="T136" s="243"/>
      <c r="U136" s="13"/>
      <c r="V136" s="13"/>
      <c r="W136" s="13"/>
      <c r="X136" s="13"/>
      <c r="Y136" s="13"/>
      <c r="Z136" s="13"/>
      <c r="AA136" s="13"/>
      <c r="AB136" s="13"/>
      <c r="AC136" s="13"/>
      <c r="AD136" s="13"/>
      <c r="AE136" s="13"/>
      <c r="AT136" s="244" t="s">
        <v>206</v>
      </c>
      <c r="AU136" s="244" t="s">
        <v>78</v>
      </c>
      <c r="AV136" s="13" t="s">
        <v>76</v>
      </c>
      <c r="AW136" s="13" t="s">
        <v>31</v>
      </c>
      <c r="AX136" s="13" t="s">
        <v>69</v>
      </c>
      <c r="AY136" s="244" t="s">
        <v>193</v>
      </c>
    </row>
    <row r="137" s="14" customFormat="1">
      <c r="A137" s="14"/>
      <c r="B137" s="245"/>
      <c r="C137" s="246"/>
      <c r="D137" s="228" t="s">
        <v>206</v>
      </c>
      <c r="E137" s="247" t="s">
        <v>19</v>
      </c>
      <c r="F137" s="248" t="s">
        <v>9600</v>
      </c>
      <c r="G137" s="246"/>
      <c r="H137" s="249">
        <v>2.1000000000000001</v>
      </c>
      <c r="I137" s="250"/>
      <c r="J137" s="246"/>
      <c r="K137" s="246"/>
      <c r="L137" s="251"/>
      <c r="M137" s="252"/>
      <c r="N137" s="253"/>
      <c r="O137" s="253"/>
      <c r="P137" s="253"/>
      <c r="Q137" s="253"/>
      <c r="R137" s="253"/>
      <c r="S137" s="253"/>
      <c r="T137" s="254"/>
      <c r="U137" s="14"/>
      <c r="V137" s="14"/>
      <c r="W137" s="14"/>
      <c r="X137" s="14"/>
      <c r="Y137" s="14"/>
      <c r="Z137" s="14"/>
      <c r="AA137" s="14"/>
      <c r="AB137" s="14"/>
      <c r="AC137" s="14"/>
      <c r="AD137" s="14"/>
      <c r="AE137" s="14"/>
      <c r="AT137" s="255" t="s">
        <v>206</v>
      </c>
      <c r="AU137" s="255" t="s">
        <v>78</v>
      </c>
      <c r="AV137" s="14" t="s">
        <v>78</v>
      </c>
      <c r="AW137" s="14" t="s">
        <v>31</v>
      </c>
      <c r="AX137" s="14" t="s">
        <v>69</v>
      </c>
      <c r="AY137" s="255" t="s">
        <v>193</v>
      </c>
    </row>
    <row r="138" s="14" customFormat="1">
      <c r="A138" s="14"/>
      <c r="B138" s="245"/>
      <c r="C138" s="246"/>
      <c r="D138" s="228" t="s">
        <v>206</v>
      </c>
      <c r="E138" s="247" t="s">
        <v>19</v>
      </c>
      <c r="F138" s="248" t="s">
        <v>9601</v>
      </c>
      <c r="G138" s="246"/>
      <c r="H138" s="249">
        <v>14.07</v>
      </c>
      <c r="I138" s="250"/>
      <c r="J138" s="246"/>
      <c r="K138" s="246"/>
      <c r="L138" s="251"/>
      <c r="M138" s="252"/>
      <c r="N138" s="253"/>
      <c r="O138" s="253"/>
      <c r="P138" s="253"/>
      <c r="Q138" s="253"/>
      <c r="R138" s="253"/>
      <c r="S138" s="253"/>
      <c r="T138" s="254"/>
      <c r="U138" s="14"/>
      <c r="V138" s="14"/>
      <c r="W138" s="14"/>
      <c r="X138" s="14"/>
      <c r="Y138" s="14"/>
      <c r="Z138" s="14"/>
      <c r="AA138" s="14"/>
      <c r="AB138" s="14"/>
      <c r="AC138" s="14"/>
      <c r="AD138" s="14"/>
      <c r="AE138" s="14"/>
      <c r="AT138" s="255" t="s">
        <v>206</v>
      </c>
      <c r="AU138" s="255" t="s">
        <v>78</v>
      </c>
      <c r="AV138" s="14" t="s">
        <v>78</v>
      </c>
      <c r="AW138" s="14" t="s">
        <v>31</v>
      </c>
      <c r="AX138" s="14" t="s">
        <v>69</v>
      </c>
      <c r="AY138" s="255" t="s">
        <v>193</v>
      </c>
    </row>
    <row r="139" s="14" customFormat="1">
      <c r="A139" s="14"/>
      <c r="B139" s="245"/>
      <c r="C139" s="246"/>
      <c r="D139" s="228" t="s">
        <v>206</v>
      </c>
      <c r="E139" s="247" t="s">
        <v>19</v>
      </c>
      <c r="F139" s="248" t="s">
        <v>9602</v>
      </c>
      <c r="G139" s="246"/>
      <c r="H139" s="249">
        <v>37.530000000000001</v>
      </c>
      <c r="I139" s="250"/>
      <c r="J139" s="246"/>
      <c r="K139" s="246"/>
      <c r="L139" s="251"/>
      <c r="M139" s="252"/>
      <c r="N139" s="253"/>
      <c r="O139" s="253"/>
      <c r="P139" s="253"/>
      <c r="Q139" s="253"/>
      <c r="R139" s="253"/>
      <c r="S139" s="253"/>
      <c r="T139" s="254"/>
      <c r="U139" s="14"/>
      <c r="V139" s="14"/>
      <c r="W139" s="14"/>
      <c r="X139" s="14"/>
      <c r="Y139" s="14"/>
      <c r="Z139" s="14"/>
      <c r="AA139" s="14"/>
      <c r="AB139" s="14"/>
      <c r="AC139" s="14"/>
      <c r="AD139" s="14"/>
      <c r="AE139" s="14"/>
      <c r="AT139" s="255" t="s">
        <v>206</v>
      </c>
      <c r="AU139" s="255" t="s">
        <v>78</v>
      </c>
      <c r="AV139" s="14" t="s">
        <v>78</v>
      </c>
      <c r="AW139" s="14" t="s">
        <v>31</v>
      </c>
      <c r="AX139" s="14" t="s">
        <v>69</v>
      </c>
      <c r="AY139" s="255" t="s">
        <v>193</v>
      </c>
    </row>
    <row r="140" s="14" customFormat="1">
      <c r="A140" s="14"/>
      <c r="B140" s="245"/>
      <c r="C140" s="246"/>
      <c r="D140" s="228" t="s">
        <v>206</v>
      </c>
      <c r="E140" s="247" t="s">
        <v>19</v>
      </c>
      <c r="F140" s="248" t="s">
        <v>9603</v>
      </c>
      <c r="G140" s="246"/>
      <c r="H140" s="249">
        <v>16.199999999999999</v>
      </c>
      <c r="I140" s="250"/>
      <c r="J140" s="246"/>
      <c r="K140" s="246"/>
      <c r="L140" s="251"/>
      <c r="M140" s="252"/>
      <c r="N140" s="253"/>
      <c r="O140" s="253"/>
      <c r="P140" s="253"/>
      <c r="Q140" s="253"/>
      <c r="R140" s="253"/>
      <c r="S140" s="253"/>
      <c r="T140" s="254"/>
      <c r="U140" s="14"/>
      <c r="V140" s="14"/>
      <c r="W140" s="14"/>
      <c r="X140" s="14"/>
      <c r="Y140" s="14"/>
      <c r="Z140" s="14"/>
      <c r="AA140" s="14"/>
      <c r="AB140" s="14"/>
      <c r="AC140" s="14"/>
      <c r="AD140" s="14"/>
      <c r="AE140" s="14"/>
      <c r="AT140" s="255" t="s">
        <v>206</v>
      </c>
      <c r="AU140" s="255" t="s">
        <v>78</v>
      </c>
      <c r="AV140" s="14" t="s">
        <v>78</v>
      </c>
      <c r="AW140" s="14" t="s">
        <v>31</v>
      </c>
      <c r="AX140" s="14" t="s">
        <v>69</v>
      </c>
      <c r="AY140" s="255" t="s">
        <v>193</v>
      </c>
    </row>
    <row r="141" s="14" customFormat="1">
      <c r="A141" s="14"/>
      <c r="B141" s="245"/>
      <c r="C141" s="246"/>
      <c r="D141" s="228" t="s">
        <v>206</v>
      </c>
      <c r="E141" s="247" t="s">
        <v>19</v>
      </c>
      <c r="F141" s="248" t="s">
        <v>9604</v>
      </c>
      <c r="G141" s="246"/>
      <c r="H141" s="249">
        <v>-1.5529999999999999</v>
      </c>
      <c r="I141" s="250"/>
      <c r="J141" s="246"/>
      <c r="K141" s="246"/>
      <c r="L141" s="251"/>
      <c r="M141" s="252"/>
      <c r="N141" s="253"/>
      <c r="O141" s="253"/>
      <c r="P141" s="253"/>
      <c r="Q141" s="253"/>
      <c r="R141" s="253"/>
      <c r="S141" s="253"/>
      <c r="T141" s="254"/>
      <c r="U141" s="14"/>
      <c r="V141" s="14"/>
      <c r="W141" s="14"/>
      <c r="X141" s="14"/>
      <c r="Y141" s="14"/>
      <c r="Z141" s="14"/>
      <c r="AA141" s="14"/>
      <c r="AB141" s="14"/>
      <c r="AC141" s="14"/>
      <c r="AD141" s="14"/>
      <c r="AE141" s="14"/>
      <c r="AT141" s="255" t="s">
        <v>206</v>
      </c>
      <c r="AU141" s="255" t="s">
        <v>78</v>
      </c>
      <c r="AV141" s="14" t="s">
        <v>78</v>
      </c>
      <c r="AW141" s="14" t="s">
        <v>31</v>
      </c>
      <c r="AX141" s="14" t="s">
        <v>69</v>
      </c>
      <c r="AY141" s="255" t="s">
        <v>193</v>
      </c>
    </row>
    <row r="142" s="15" customFormat="1">
      <c r="A142" s="15"/>
      <c r="B142" s="256"/>
      <c r="C142" s="257"/>
      <c r="D142" s="228" t="s">
        <v>206</v>
      </c>
      <c r="E142" s="258" t="s">
        <v>19</v>
      </c>
      <c r="F142" s="259" t="s">
        <v>218</v>
      </c>
      <c r="G142" s="257"/>
      <c r="H142" s="260">
        <v>68.346999999999994</v>
      </c>
      <c r="I142" s="261"/>
      <c r="J142" s="257"/>
      <c r="K142" s="257"/>
      <c r="L142" s="262"/>
      <c r="M142" s="263"/>
      <c r="N142" s="264"/>
      <c r="O142" s="264"/>
      <c r="P142" s="264"/>
      <c r="Q142" s="264"/>
      <c r="R142" s="264"/>
      <c r="S142" s="264"/>
      <c r="T142" s="265"/>
      <c r="U142" s="15"/>
      <c r="V142" s="15"/>
      <c r="W142" s="15"/>
      <c r="X142" s="15"/>
      <c r="Y142" s="15"/>
      <c r="Z142" s="15"/>
      <c r="AA142" s="15"/>
      <c r="AB142" s="15"/>
      <c r="AC142" s="15"/>
      <c r="AD142" s="15"/>
      <c r="AE142" s="15"/>
      <c r="AT142" s="266" t="s">
        <v>206</v>
      </c>
      <c r="AU142" s="266" t="s">
        <v>78</v>
      </c>
      <c r="AV142" s="15" t="s">
        <v>200</v>
      </c>
      <c r="AW142" s="15" t="s">
        <v>31</v>
      </c>
      <c r="AX142" s="15" t="s">
        <v>76</v>
      </c>
      <c r="AY142" s="266" t="s">
        <v>193</v>
      </c>
    </row>
    <row r="143" s="2" customFormat="1" ht="16.5" customHeight="1">
      <c r="A143" s="41"/>
      <c r="B143" s="42"/>
      <c r="C143" s="274" t="s">
        <v>413</v>
      </c>
      <c r="D143" s="274" t="s">
        <v>1765</v>
      </c>
      <c r="E143" s="275" t="s">
        <v>2754</v>
      </c>
      <c r="F143" s="276" t="s">
        <v>2755</v>
      </c>
      <c r="G143" s="277" t="s">
        <v>248</v>
      </c>
      <c r="H143" s="278">
        <v>135.328</v>
      </c>
      <c r="I143" s="279"/>
      <c r="J143" s="280">
        <f>ROUND(I143*H143,2)</f>
        <v>0</v>
      </c>
      <c r="K143" s="276" t="s">
        <v>199</v>
      </c>
      <c r="L143" s="281"/>
      <c r="M143" s="282" t="s">
        <v>19</v>
      </c>
      <c r="N143" s="283" t="s">
        <v>40</v>
      </c>
      <c r="O143" s="87"/>
      <c r="P143" s="224">
        <f>O143*H143</f>
        <v>0</v>
      </c>
      <c r="Q143" s="224">
        <v>1</v>
      </c>
      <c r="R143" s="224">
        <f>Q143*H143</f>
        <v>135.328</v>
      </c>
      <c r="S143" s="224">
        <v>0</v>
      </c>
      <c r="T143" s="225">
        <f>S143*H143</f>
        <v>0</v>
      </c>
      <c r="U143" s="41"/>
      <c r="V143" s="41"/>
      <c r="W143" s="41"/>
      <c r="X143" s="41"/>
      <c r="Y143" s="41"/>
      <c r="Z143" s="41"/>
      <c r="AA143" s="41"/>
      <c r="AB143" s="41"/>
      <c r="AC143" s="41"/>
      <c r="AD143" s="41"/>
      <c r="AE143" s="41"/>
      <c r="AR143" s="226" t="s">
        <v>265</v>
      </c>
      <c r="AT143" s="226" t="s">
        <v>1765</v>
      </c>
      <c r="AU143" s="226" t="s">
        <v>78</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200</v>
      </c>
      <c r="BM143" s="226" t="s">
        <v>9605</v>
      </c>
    </row>
    <row r="144" s="2" customFormat="1">
      <c r="A144" s="41"/>
      <c r="B144" s="42"/>
      <c r="C144" s="43"/>
      <c r="D144" s="228" t="s">
        <v>202</v>
      </c>
      <c r="E144" s="43"/>
      <c r="F144" s="229" t="s">
        <v>2755</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78</v>
      </c>
    </row>
    <row r="145" s="14" customFormat="1">
      <c r="A145" s="14"/>
      <c r="B145" s="245"/>
      <c r="C145" s="246"/>
      <c r="D145" s="228" t="s">
        <v>206</v>
      </c>
      <c r="E145" s="247" t="s">
        <v>19</v>
      </c>
      <c r="F145" s="248" t="s">
        <v>9606</v>
      </c>
      <c r="G145" s="246"/>
      <c r="H145" s="249">
        <v>123.02500000000001</v>
      </c>
      <c r="I145" s="250"/>
      <c r="J145" s="246"/>
      <c r="K145" s="246"/>
      <c r="L145" s="251"/>
      <c r="M145" s="252"/>
      <c r="N145" s="253"/>
      <c r="O145" s="253"/>
      <c r="P145" s="253"/>
      <c r="Q145" s="253"/>
      <c r="R145" s="253"/>
      <c r="S145" s="253"/>
      <c r="T145" s="254"/>
      <c r="U145" s="14"/>
      <c r="V145" s="14"/>
      <c r="W145" s="14"/>
      <c r="X145" s="14"/>
      <c r="Y145" s="14"/>
      <c r="Z145" s="14"/>
      <c r="AA145" s="14"/>
      <c r="AB145" s="14"/>
      <c r="AC145" s="14"/>
      <c r="AD145" s="14"/>
      <c r="AE145" s="14"/>
      <c r="AT145" s="255" t="s">
        <v>206</v>
      </c>
      <c r="AU145" s="255" t="s">
        <v>78</v>
      </c>
      <c r="AV145" s="14" t="s">
        <v>78</v>
      </c>
      <c r="AW145" s="14" t="s">
        <v>31</v>
      </c>
      <c r="AX145" s="14" t="s">
        <v>76</v>
      </c>
      <c r="AY145" s="255" t="s">
        <v>193</v>
      </c>
    </row>
    <row r="146" s="14" customFormat="1">
      <c r="A146" s="14"/>
      <c r="B146" s="245"/>
      <c r="C146" s="246"/>
      <c r="D146" s="228" t="s">
        <v>206</v>
      </c>
      <c r="E146" s="246"/>
      <c r="F146" s="248" t="s">
        <v>9607</v>
      </c>
      <c r="G146" s="246"/>
      <c r="H146" s="249">
        <v>135.328</v>
      </c>
      <c r="I146" s="250"/>
      <c r="J146" s="246"/>
      <c r="K146" s="246"/>
      <c r="L146" s="251"/>
      <c r="M146" s="252"/>
      <c r="N146" s="253"/>
      <c r="O146" s="253"/>
      <c r="P146" s="253"/>
      <c r="Q146" s="253"/>
      <c r="R146" s="253"/>
      <c r="S146" s="253"/>
      <c r="T146" s="254"/>
      <c r="U146" s="14"/>
      <c r="V146" s="14"/>
      <c r="W146" s="14"/>
      <c r="X146" s="14"/>
      <c r="Y146" s="14"/>
      <c r="Z146" s="14"/>
      <c r="AA146" s="14"/>
      <c r="AB146" s="14"/>
      <c r="AC146" s="14"/>
      <c r="AD146" s="14"/>
      <c r="AE146" s="14"/>
      <c r="AT146" s="255" t="s">
        <v>206</v>
      </c>
      <c r="AU146" s="255" t="s">
        <v>78</v>
      </c>
      <c r="AV146" s="14" t="s">
        <v>78</v>
      </c>
      <c r="AW146" s="14" t="s">
        <v>4</v>
      </c>
      <c r="AX146" s="14" t="s">
        <v>76</v>
      </c>
      <c r="AY146" s="255" t="s">
        <v>193</v>
      </c>
    </row>
    <row r="147" s="12" customFormat="1" ht="22.8" customHeight="1">
      <c r="A147" s="12"/>
      <c r="B147" s="199"/>
      <c r="C147" s="200"/>
      <c r="D147" s="201" t="s">
        <v>68</v>
      </c>
      <c r="E147" s="213" t="s">
        <v>78</v>
      </c>
      <c r="F147" s="213" t="s">
        <v>1075</v>
      </c>
      <c r="G147" s="200"/>
      <c r="H147" s="200"/>
      <c r="I147" s="203"/>
      <c r="J147" s="214">
        <f>BK147</f>
        <v>0</v>
      </c>
      <c r="K147" s="200"/>
      <c r="L147" s="205"/>
      <c r="M147" s="206"/>
      <c r="N147" s="207"/>
      <c r="O147" s="207"/>
      <c r="P147" s="208">
        <f>SUM(P148:P203)</f>
        <v>0</v>
      </c>
      <c r="Q147" s="207"/>
      <c r="R147" s="208">
        <f>SUM(R148:R203)</f>
        <v>89.464450899999989</v>
      </c>
      <c r="S147" s="207"/>
      <c r="T147" s="209">
        <f>SUM(T148:T203)</f>
        <v>0</v>
      </c>
      <c r="U147" s="12"/>
      <c r="V147" s="12"/>
      <c r="W147" s="12"/>
      <c r="X147" s="12"/>
      <c r="Y147" s="12"/>
      <c r="Z147" s="12"/>
      <c r="AA147" s="12"/>
      <c r="AB147" s="12"/>
      <c r="AC147" s="12"/>
      <c r="AD147" s="12"/>
      <c r="AE147" s="12"/>
      <c r="AR147" s="210" t="s">
        <v>76</v>
      </c>
      <c r="AT147" s="211" t="s">
        <v>68</v>
      </c>
      <c r="AU147" s="211" t="s">
        <v>76</v>
      </c>
      <c r="AY147" s="210" t="s">
        <v>193</v>
      </c>
      <c r="BK147" s="212">
        <f>SUM(BK148:BK203)</f>
        <v>0</v>
      </c>
    </row>
    <row r="148" s="2" customFormat="1" ht="21.75" customHeight="1">
      <c r="A148" s="41"/>
      <c r="B148" s="42"/>
      <c r="C148" s="215" t="s">
        <v>245</v>
      </c>
      <c r="D148" s="215" t="s">
        <v>195</v>
      </c>
      <c r="E148" s="216" t="s">
        <v>1076</v>
      </c>
      <c r="F148" s="217" t="s">
        <v>1077</v>
      </c>
      <c r="G148" s="218" t="s">
        <v>198</v>
      </c>
      <c r="H148" s="219">
        <v>9.8499999999999996</v>
      </c>
      <c r="I148" s="220"/>
      <c r="J148" s="221">
        <f>ROUND(I148*H148,2)</f>
        <v>0</v>
      </c>
      <c r="K148" s="217" t="s">
        <v>199</v>
      </c>
      <c r="L148" s="47"/>
      <c r="M148" s="222" t="s">
        <v>19</v>
      </c>
      <c r="N148" s="223" t="s">
        <v>40</v>
      </c>
      <c r="O148" s="87"/>
      <c r="P148" s="224">
        <f>O148*H148</f>
        <v>0</v>
      </c>
      <c r="Q148" s="224">
        <v>2.5504500000000001</v>
      </c>
      <c r="R148" s="224">
        <f>Q148*H148</f>
        <v>25.1219325</v>
      </c>
      <c r="S148" s="224">
        <v>0</v>
      </c>
      <c r="T148" s="225">
        <f>S148*H148</f>
        <v>0</v>
      </c>
      <c r="U148" s="41"/>
      <c r="V148" s="41"/>
      <c r="W148" s="41"/>
      <c r="X148" s="41"/>
      <c r="Y148" s="41"/>
      <c r="Z148" s="41"/>
      <c r="AA148" s="41"/>
      <c r="AB148" s="41"/>
      <c r="AC148" s="41"/>
      <c r="AD148" s="41"/>
      <c r="AE148" s="41"/>
      <c r="AR148" s="226" t="s">
        <v>200</v>
      </c>
      <c r="AT148" s="226" t="s">
        <v>195</v>
      </c>
      <c r="AU148" s="226" t="s">
        <v>78</v>
      </c>
      <c r="AY148" s="20" t="s">
        <v>193</v>
      </c>
      <c r="BE148" s="227">
        <f>IF(N148="základní",J148,0)</f>
        <v>0</v>
      </c>
      <c r="BF148" s="227">
        <f>IF(N148="snížená",J148,0)</f>
        <v>0</v>
      </c>
      <c r="BG148" s="227">
        <f>IF(N148="zákl. přenesená",J148,0)</f>
        <v>0</v>
      </c>
      <c r="BH148" s="227">
        <f>IF(N148="sníž. přenesená",J148,0)</f>
        <v>0</v>
      </c>
      <c r="BI148" s="227">
        <f>IF(N148="nulová",J148,0)</f>
        <v>0</v>
      </c>
      <c r="BJ148" s="20" t="s">
        <v>76</v>
      </c>
      <c r="BK148" s="227">
        <f>ROUND(I148*H148,2)</f>
        <v>0</v>
      </c>
      <c r="BL148" s="20" t="s">
        <v>200</v>
      </c>
      <c r="BM148" s="226" t="s">
        <v>9608</v>
      </c>
    </row>
    <row r="149" s="2" customFormat="1">
      <c r="A149" s="41"/>
      <c r="B149" s="42"/>
      <c r="C149" s="43"/>
      <c r="D149" s="228" t="s">
        <v>202</v>
      </c>
      <c r="E149" s="43"/>
      <c r="F149" s="229" t="s">
        <v>1079</v>
      </c>
      <c r="G149" s="43"/>
      <c r="H149" s="43"/>
      <c r="I149" s="230"/>
      <c r="J149" s="43"/>
      <c r="K149" s="43"/>
      <c r="L149" s="47"/>
      <c r="M149" s="231"/>
      <c r="N149" s="232"/>
      <c r="O149" s="87"/>
      <c r="P149" s="87"/>
      <c r="Q149" s="87"/>
      <c r="R149" s="87"/>
      <c r="S149" s="87"/>
      <c r="T149" s="88"/>
      <c r="U149" s="41"/>
      <c r="V149" s="41"/>
      <c r="W149" s="41"/>
      <c r="X149" s="41"/>
      <c r="Y149" s="41"/>
      <c r="Z149" s="41"/>
      <c r="AA149" s="41"/>
      <c r="AB149" s="41"/>
      <c r="AC149" s="41"/>
      <c r="AD149" s="41"/>
      <c r="AE149" s="41"/>
      <c r="AT149" s="20" t="s">
        <v>202</v>
      </c>
      <c r="AU149" s="20" t="s">
        <v>78</v>
      </c>
    </row>
    <row r="150" s="2" customFormat="1">
      <c r="A150" s="41"/>
      <c r="B150" s="42"/>
      <c r="C150" s="43"/>
      <c r="D150" s="233" t="s">
        <v>204</v>
      </c>
      <c r="E150" s="43"/>
      <c r="F150" s="234" t="s">
        <v>1080</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204</v>
      </c>
      <c r="AU150" s="20" t="s">
        <v>78</v>
      </c>
    </row>
    <row r="151" s="13" customFormat="1">
      <c r="A151" s="13"/>
      <c r="B151" s="235"/>
      <c r="C151" s="236"/>
      <c r="D151" s="228" t="s">
        <v>206</v>
      </c>
      <c r="E151" s="237" t="s">
        <v>19</v>
      </c>
      <c r="F151" s="238" t="s">
        <v>279</v>
      </c>
      <c r="G151" s="236"/>
      <c r="H151" s="237" t="s">
        <v>19</v>
      </c>
      <c r="I151" s="239"/>
      <c r="J151" s="236"/>
      <c r="K151" s="236"/>
      <c r="L151" s="240"/>
      <c r="M151" s="241"/>
      <c r="N151" s="242"/>
      <c r="O151" s="242"/>
      <c r="P151" s="242"/>
      <c r="Q151" s="242"/>
      <c r="R151" s="242"/>
      <c r="S151" s="242"/>
      <c r="T151" s="243"/>
      <c r="U151" s="13"/>
      <c r="V151" s="13"/>
      <c r="W151" s="13"/>
      <c r="X151" s="13"/>
      <c r="Y151" s="13"/>
      <c r="Z151" s="13"/>
      <c r="AA151" s="13"/>
      <c r="AB151" s="13"/>
      <c r="AC151" s="13"/>
      <c r="AD151" s="13"/>
      <c r="AE151" s="13"/>
      <c r="AT151" s="244" t="s">
        <v>206</v>
      </c>
      <c r="AU151" s="244" t="s">
        <v>78</v>
      </c>
      <c r="AV151" s="13" t="s">
        <v>76</v>
      </c>
      <c r="AW151" s="13" t="s">
        <v>31</v>
      </c>
      <c r="AX151" s="13" t="s">
        <v>69</v>
      </c>
      <c r="AY151" s="244" t="s">
        <v>193</v>
      </c>
    </row>
    <row r="152" s="14" customFormat="1">
      <c r="A152" s="14"/>
      <c r="B152" s="245"/>
      <c r="C152" s="246"/>
      <c r="D152" s="228" t="s">
        <v>206</v>
      </c>
      <c r="E152" s="247" t="s">
        <v>19</v>
      </c>
      <c r="F152" s="248" t="s">
        <v>9575</v>
      </c>
      <c r="G152" s="246"/>
      <c r="H152" s="249">
        <v>8.2080000000000002</v>
      </c>
      <c r="I152" s="250"/>
      <c r="J152" s="246"/>
      <c r="K152" s="246"/>
      <c r="L152" s="251"/>
      <c r="M152" s="252"/>
      <c r="N152" s="253"/>
      <c r="O152" s="253"/>
      <c r="P152" s="253"/>
      <c r="Q152" s="253"/>
      <c r="R152" s="253"/>
      <c r="S152" s="253"/>
      <c r="T152" s="254"/>
      <c r="U152" s="14"/>
      <c r="V152" s="14"/>
      <c r="W152" s="14"/>
      <c r="X152" s="14"/>
      <c r="Y152" s="14"/>
      <c r="Z152" s="14"/>
      <c r="AA152" s="14"/>
      <c r="AB152" s="14"/>
      <c r="AC152" s="14"/>
      <c r="AD152" s="14"/>
      <c r="AE152" s="14"/>
      <c r="AT152" s="255" t="s">
        <v>206</v>
      </c>
      <c r="AU152" s="255" t="s">
        <v>78</v>
      </c>
      <c r="AV152" s="14" t="s">
        <v>78</v>
      </c>
      <c r="AW152" s="14" t="s">
        <v>31</v>
      </c>
      <c r="AX152" s="14" t="s">
        <v>76</v>
      </c>
      <c r="AY152" s="255" t="s">
        <v>193</v>
      </c>
    </row>
    <row r="153" s="14" customFormat="1">
      <c r="A153" s="14"/>
      <c r="B153" s="245"/>
      <c r="C153" s="246"/>
      <c r="D153" s="228" t="s">
        <v>206</v>
      </c>
      <c r="E153" s="246"/>
      <c r="F153" s="248" t="s">
        <v>9609</v>
      </c>
      <c r="G153" s="246"/>
      <c r="H153" s="249">
        <v>9.8499999999999996</v>
      </c>
      <c r="I153" s="250"/>
      <c r="J153" s="246"/>
      <c r="K153" s="246"/>
      <c r="L153" s="251"/>
      <c r="M153" s="252"/>
      <c r="N153" s="253"/>
      <c r="O153" s="253"/>
      <c r="P153" s="253"/>
      <c r="Q153" s="253"/>
      <c r="R153" s="253"/>
      <c r="S153" s="253"/>
      <c r="T153" s="254"/>
      <c r="U153" s="14"/>
      <c r="V153" s="14"/>
      <c r="W153" s="14"/>
      <c r="X153" s="14"/>
      <c r="Y153" s="14"/>
      <c r="Z153" s="14"/>
      <c r="AA153" s="14"/>
      <c r="AB153" s="14"/>
      <c r="AC153" s="14"/>
      <c r="AD153" s="14"/>
      <c r="AE153" s="14"/>
      <c r="AT153" s="255" t="s">
        <v>206</v>
      </c>
      <c r="AU153" s="255" t="s">
        <v>78</v>
      </c>
      <c r="AV153" s="14" t="s">
        <v>78</v>
      </c>
      <c r="AW153" s="14" t="s">
        <v>4</v>
      </c>
      <c r="AX153" s="14" t="s">
        <v>76</v>
      </c>
      <c r="AY153" s="255" t="s">
        <v>193</v>
      </c>
    </row>
    <row r="154" s="2" customFormat="1" ht="16.5" customHeight="1">
      <c r="A154" s="41"/>
      <c r="B154" s="42"/>
      <c r="C154" s="215" t="s">
        <v>237</v>
      </c>
      <c r="D154" s="215" t="s">
        <v>195</v>
      </c>
      <c r="E154" s="216" t="s">
        <v>1082</v>
      </c>
      <c r="F154" s="217" t="s">
        <v>1083</v>
      </c>
      <c r="G154" s="218" t="s">
        <v>258</v>
      </c>
      <c r="H154" s="219">
        <v>41.039999999999999</v>
      </c>
      <c r="I154" s="220"/>
      <c r="J154" s="221">
        <f>ROUND(I154*H154,2)</f>
        <v>0</v>
      </c>
      <c r="K154" s="217" t="s">
        <v>199</v>
      </c>
      <c r="L154" s="47"/>
      <c r="M154" s="222" t="s">
        <v>19</v>
      </c>
      <c r="N154" s="223" t="s">
        <v>40</v>
      </c>
      <c r="O154" s="87"/>
      <c r="P154" s="224">
        <f>O154*H154</f>
        <v>0</v>
      </c>
      <c r="Q154" s="224">
        <v>0.0077000000000000002</v>
      </c>
      <c r="R154" s="224">
        <f>Q154*H154</f>
        <v>0.31600800000000001</v>
      </c>
      <c r="S154" s="224">
        <v>0</v>
      </c>
      <c r="T154" s="225">
        <f>S154*H154</f>
        <v>0</v>
      </c>
      <c r="U154" s="41"/>
      <c r="V154" s="41"/>
      <c r="W154" s="41"/>
      <c r="X154" s="41"/>
      <c r="Y154" s="41"/>
      <c r="Z154" s="41"/>
      <c r="AA154" s="41"/>
      <c r="AB154" s="41"/>
      <c r="AC154" s="41"/>
      <c r="AD154" s="41"/>
      <c r="AE154" s="41"/>
      <c r="AR154" s="226" t="s">
        <v>200</v>
      </c>
      <c r="AT154" s="226" t="s">
        <v>195</v>
      </c>
      <c r="AU154" s="226" t="s">
        <v>78</v>
      </c>
      <c r="AY154" s="20" t="s">
        <v>193</v>
      </c>
      <c r="BE154" s="227">
        <f>IF(N154="základní",J154,0)</f>
        <v>0</v>
      </c>
      <c r="BF154" s="227">
        <f>IF(N154="snížená",J154,0)</f>
        <v>0</v>
      </c>
      <c r="BG154" s="227">
        <f>IF(N154="zákl. přenesená",J154,0)</f>
        <v>0</v>
      </c>
      <c r="BH154" s="227">
        <f>IF(N154="sníž. přenesená",J154,0)</f>
        <v>0</v>
      </c>
      <c r="BI154" s="227">
        <f>IF(N154="nulová",J154,0)</f>
        <v>0</v>
      </c>
      <c r="BJ154" s="20" t="s">
        <v>76</v>
      </c>
      <c r="BK154" s="227">
        <f>ROUND(I154*H154,2)</f>
        <v>0</v>
      </c>
      <c r="BL154" s="20" t="s">
        <v>200</v>
      </c>
      <c r="BM154" s="226" t="s">
        <v>9610</v>
      </c>
    </row>
    <row r="155" s="2" customFormat="1">
      <c r="A155" s="41"/>
      <c r="B155" s="42"/>
      <c r="C155" s="43"/>
      <c r="D155" s="228" t="s">
        <v>202</v>
      </c>
      <c r="E155" s="43"/>
      <c r="F155" s="229" t="s">
        <v>1085</v>
      </c>
      <c r="G155" s="43"/>
      <c r="H155" s="43"/>
      <c r="I155" s="230"/>
      <c r="J155" s="43"/>
      <c r="K155" s="43"/>
      <c r="L155" s="47"/>
      <c r="M155" s="231"/>
      <c r="N155" s="232"/>
      <c r="O155" s="87"/>
      <c r="P155" s="87"/>
      <c r="Q155" s="87"/>
      <c r="R155" s="87"/>
      <c r="S155" s="87"/>
      <c r="T155" s="88"/>
      <c r="U155" s="41"/>
      <c r="V155" s="41"/>
      <c r="W155" s="41"/>
      <c r="X155" s="41"/>
      <c r="Y155" s="41"/>
      <c r="Z155" s="41"/>
      <c r="AA155" s="41"/>
      <c r="AB155" s="41"/>
      <c r="AC155" s="41"/>
      <c r="AD155" s="41"/>
      <c r="AE155" s="41"/>
      <c r="AT155" s="20" t="s">
        <v>202</v>
      </c>
      <c r="AU155" s="20" t="s">
        <v>78</v>
      </c>
    </row>
    <row r="156" s="2" customFormat="1">
      <c r="A156" s="41"/>
      <c r="B156" s="42"/>
      <c r="C156" s="43"/>
      <c r="D156" s="233" t="s">
        <v>204</v>
      </c>
      <c r="E156" s="43"/>
      <c r="F156" s="234" t="s">
        <v>1086</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204</v>
      </c>
      <c r="AU156" s="20" t="s">
        <v>78</v>
      </c>
    </row>
    <row r="157" s="13" customFormat="1">
      <c r="A157" s="13"/>
      <c r="B157" s="235"/>
      <c r="C157" s="236"/>
      <c r="D157" s="228" t="s">
        <v>206</v>
      </c>
      <c r="E157" s="237" t="s">
        <v>19</v>
      </c>
      <c r="F157" s="238" t="s">
        <v>279</v>
      </c>
      <c r="G157" s="236"/>
      <c r="H157" s="237" t="s">
        <v>19</v>
      </c>
      <c r="I157" s="239"/>
      <c r="J157" s="236"/>
      <c r="K157" s="236"/>
      <c r="L157" s="240"/>
      <c r="M157" s="241"/>
      <c r="N157" s="242"/>
      <c r="O157" s="242"/>
      <c r="P157" s="242"/>
      <c r="Q157" s="242"/>
      <c r="R157" s="242"/>
      <c r="S157" s="242"/>
      <c r="T157" s="243"/>
      <c r="U157" s="13"/>
      <c r="V157" s="13"/>
      <c r="W157" s="13"/>
      <c r="X157" s="13"/>
      <c r="Y157" s="13"/>
      <c r="Z157" s="13"/>
      <c r="AA157" s="13"/>
      <c r="AB157" s="13"/>
      <c r="AC157" s="13"/>
      <c r="AD157" s="13"/>
      <c r="AE157" s="13"/>
      <c r="AT157" s="244" t="s">
        <v>206</v>
      </c>
      <c r="AU157" s="244" t="s">
        <v>78</v>
      </c>
      <c r="AV157" s="13" t="s">
        <v>76</v>
      </c>
      <c r="AW157" s="13" t="s">
        <v>31</v>
      </c>
      <c r="AX157" s="13" t="s">
        <v>69</v>
      </c>
      <c r="AY157" s="244" t="s">
        <v>193</v>
      </c>
    </row>
    <row r="158" s="14" customFormat="1">
      <c r="A158" s="14"/>
      <c r="B158" s="245"/>
      <c r="C158" s="246"/>
      <c r="D158" s="228" t="s">
        <v>206</v>
      </c>
      <c r="E158" s="247" t="s">
        <v>19</v>
      </c>
      <c r="F158" s="248" t="s">
        <v>9611</v>
      </c>
      <c r="G158" s="246"/>
      <c r="H158" s="249">
        <v>41.039999999999999</v>
      </c>
      <c r="I158" s="250"/>
      <c r="J158" s="246"/>
      <c r="K158" s="246"/>
      <c r="L158" s="251"/>
      <c r="M158" s="252"/>
      <c r="N158" s="253"/>
      <c r="O158" s="253"/>
      <c r="P158" s="253"/>
      <c r="Q158" s="253"/>
      <c r="R158" s="253"/>
      <c r="S158" s="253"/>
      <c r="T158" s="254"/>
      <c r="U158" s="14"/>
      <c r="V158" s="14"/>
      <c r="W158" s="14"/>
      <c r="X158" s="14"/>
      <c r="Y158" s="14"/>
      <c r="Z158" s="14"/>
      <c r="AA158" s="14"/>
      <c r="AB158" s="14"/>
      <c r="AC158" s="14"/>
      <c r="AD158" s="14"/>
      <c r="AE158" s="14"/>
      <c r="AT158" s="255" t="s">
        <v>206</v>
      </c>
      <c r="AU158" s="255" t="s">
        <v>78</v>
      </c>
      <c r="AV158" s="14" t="s">
        <v>78</v>
      </c>
      <c r="AW158" s="14" t="s">
        <v>31</v>
      </c>
      <c r="AX158" s="14" t="s">
        <v>76</v>
      </c>
      <c r="AY158" s="255" t="s">
        <v>193</v>
      </c>
    </row>
    <row r="159" s="2" customFormat="1" ht="16.5" customHeight="1">
      <c r="A159" s="41"/>
      <c r="B159" s="42"/>
      <c r="C159" s="215" t="s">
        <v>255</v>
      </c>
      <c r="D159" s="215" t="s">
        <v>195</v>
      </c>
      <c r="E159" s="216" t="s">
        <v>1088</v>
      </c>
      <c r="F159" s="217" t="s">
        <v>1089</v>
      </c>
      <c r="G159" s="218" t="s">
        <v>258</v>
      </c>
      <c r="H159" s="219">
        <v>41.039999999999999</v>
      </c>
      <c r="I159" s="220"/>
      <c r="J159" s="221">
        <f>ROUND(I159*H159,2)</f>
        <v>0</v>
      </c>
      <c r="K159" s="217" t="s">
        <v>199</v>
      </c>
      <c r="L159" s="47"/>
      <c r="M159" s="222" t="s">
        <v>19</v>
      </c>
      <c r="N159" s="223" t="s">
        <v>40</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200</v>
      </c>
      <c r="AT159" s="226" t="s">
        <v>195</v>
      </c>
      <c r="AU159" s="226" t="s">
        <v>78</v>
      </c>
      <c r="AY159" s="20" t="s">
        <v>193</v>
      </c>
      <c r="BE159" s="227">
        <f>IF(N159="základní",J159,0)</f>
        <v>0</v>
      </c>
      <c r="BF159" s="227">
        <f>IF(N159="snížená",J159,0)</f>
        <v>0</v>
      </c>
      <c r="BG159" s="227">
        <f>IF(N159="zákl. přenesená",J159,0)</f>
        <v>0</v>
      </c>
      <c r="BH159" s="227">
        <f>IF(N159="sníž. přenesená",J159,0)</f>
        <v>0</v>
      </c>
      <c r="BI159" s="227">
        <f>IF(N159="nulová",J159,0)</f>
        <v>0</v>
      </c>
      <c r="BJ159" s="20" t="s">
        <v>76</v>
      </c>
      <c r="BK159" s="227">
        <f>ROUND(I159*H159,2)</f>
        <v>0</v>
      </c>
      <c r="BL159" s="20" t="s">
        <v>200</v>
      </c>
      <c r="BM159" s="226" t="s">
        <v>9612</v>
      </c>
    </row>
    <row r="160" s="2" customFormat="1">
      <c r="A160" s="41"/>
      <c r="B160" s="42"/>
      <c r="C160" s="43"/>
      <c r="D160" s="228" t="s">
        <v>202</v>
      </c>
      <c r="E160" s="43"/>
      <c r="F160" s="229" t="s">
        <v>1091</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202</v>
      </c>
      <c r="AU160" s="20" t="s">
        <v>78</v>
      </c>
    </row>
    <row r="161" s="2" customFormat="1">
      <c r="A161" s="41"/>
      <c r="B161" s="42"/>
      <c r="C161" s="43"/>
      <c r="D161" s="233" t="s">
        <v>204</v>
      </c>
      <c r="E161" s="43"/>
      <c r="F161" s="234" t="s">
        <v>1092</v>
      </c>
      <c r="G161" s="43"/>
      <c r="H161" s="43"/>
      <c r="I161" s="230"/>
      <c r="J161" s="43"/>
      <c r="K161" s="43"/>
      <c r="L161" s="47"/>
      <c r="M161" s="231"/>
      <c r="N161" s="232"/>
      <c r="O161" s="87"/>
      <c r="P161" s="87"/>
      <c r="Q161" s="87"/>
      <c r="R161" s="87"/>
      <c r="S161" s="87"/>
      <c r="T161" s="88"/>
      <c r="U161" s="41"/>
      <c r="V161" s="41"/>
      <c r="W161" s="41"/>
      <c r="X161" s="41"/>
      <c r="Y161" s="41"/>
      <c r="Z161" s="41"/>
      <c r="AA161" s="41"/>
      <c r="AB161" s="41"/>
      <c r="AC161" s="41"/>
      <c r="AD161" s="41"/>
      <c r="AE161" s="41"/>
      <c r="AT161" s="20" t="s">
        <v>204</v>
      </c>
      <c r="AU161" s="20" t="s">
        <v>78</v>
      </c>
    </row>
    <row r="162" s="2" customFormat="1" ht="16.5" customHeight="1">
      <c r="A162" s="41"/>
      <c r="B162" s="42"/>
      <c r="C162" s="215" t="s">
        <v>265</v>
      </c>
      <c r="D162" s="215" t="s">
        <v>195</v>
      </c>
      <c r="E162" s="216" t="s">
        <v>1099</v>
      </c>
      <c r="F162" s="217" t="s">
        <v>1100</v>
      </c>
      <c r="G162" s="218" t="s">
        <v>326</v>
      </c>
      <c r="H162" s="219">
        <v>1</v>
      </c>
      <c r="I162" s="220"/>
      <c r="J162" s="221">
        <f>ROUND(I162*H162,2)</f>
        <v>0</v>
      </c>
      <c r="K162" s="217" t="s">
        <v>19</v>
      </c>
      <c r="L162" s="47"/>
      <c r="M162" s="222" t="s">
        <v>19</v>
      </c>
      <c r="N162" s="223" t="s">
        <v>40</v>
      </c>
      <c r="O162" s="87"/>
      <c r="P162" s="224">
        <f>O162*H162</f>
        <v>0</v>
      </c>
      <c r="Q162" s="224">
        <v>0</v>
      </c>
      <c r="R162" s="224">
        <f>Q162*H162</f>
        <v>0</v>
      </c>
      <c r="S162" s="224">
        <v>0</v>
      </c>
      <c r="T162" s="225">
        <f>S162*H162</f>
        <v>0</v>
      </c>
      <c r="U162" s="41"/>
      <c r="V162" s="41"/>
      <c r="W162" s="41"/>
      <c r="X162" s="41"/>
      <c r="Y162" s="41"/>
      <c r="Z162" s="41"/>
      <c r="AA162" s="41"/>
      <c r="AB162" s="41"/>
      <c r="AC162" s="41"/>
      <c r="AD162" s="41"/>
      <c r="AE162" s="41"/>
      <c r="AR162" s="226" t="s">
        <v>200</v>
      </c>
      <c r="AT162" s="226" t="s">
        <v>195</v>
      </c>
      <c r="AU162" s="226" t="s">
        <v>78</v>
      </c>
      <c r="AY162" s="20" t="s">
        <v>193</v>
      </c>
      <c r="BE162" s="227">
        <f>IF(N162="základní",J162,0)</f>
        <v>0</v>
      </c>
      <c r="BF162" s="227">
        <f>IF(N162="snížená",J162,0)</f>
        <v>0</v>
      </c>
      <c r="BG162" s="227">
        <f>IF(N162="zákl. přenesená",J162,0)</f>
        <v>0</v>
      </c>
      <c r="BH162" s="227">
        <f>IF(N162="sníž. přenesená",J162,0)</f>
        <v>0</v>
      </c>
      <c r="BI162" s="227">
        <f>IF(N162="nulová",J162,0)</f>
        <v>0</v>
      </c>
      <c r="BJ162" s="20" t="s">
        <v>76</v>
      </c>
      <c r="BK162" s="227">
        <f>ROUND(I162*H162,2)</f>
        <v>0</v>
      </c>
      <c r="BL162" s="20" t="s">
        <v>200</v>
      </c>
      <c r="BM162" s="226" t="s">
        <v>9613</v>
      </c>
    </row>
    <row r="163" s="2" customFormat="1">
      <c r="A163" s="41"/>
      <c r="B163" s="42"/>
      <c r="C163" s="43"/>
      <c r="D163" s="228" t="s">
        <v>202</v>
      </c>
      <c r="E163" s="43"/>
      <c r="F163" s="229" t="s">
        <v>1100</v>
      </c>
      <c r="G163" s="43"/>
      <c r="H163" s="43"/>
      <c r="I163" s="230"/>
      <c r="J163" s="43"/>
      <c r="K163" s="43"/>
      <c r="L163" s="47"/>
      <c r="M163" s="231"/>
      <c r="N163" s="232"/>
      <c r="O163" s="87"/>
      <c r="P163" s="87"/>
      <c r="Q163" s="87"/>
      <c r="R163" s="87"/>
      <c r="S163" s="87"/>
      <c r="T163" s="88"/>
      <c r="U163" s="41"/>
      <c r="V163" s="41"/>
      <c r="W163" s="41"/>
      <c r="X163" s="41"/>
      <c r="Y163" s="41"/>
      <c r="Z163" s="41"/>
      <c r="AA163" s="41"/>
      <c r="AB163" s="41"/>
      <c r="AC163" s="41"/>
      <c r="AD163" s="41"/>
      <c r="AE163" s="41"/>
      <c r="AT163" s="20" t="s">
        <v>202</v>
      </c>
      <c r="AU163" s="20" t="s">
        <v>78</v>
      </c>
    </row>
    <row r="164" s="13" customFormat="1">
      <c r="A164" s="13"/>
      <c r="B164" s="235"/>
      <c r="C164" s="236"/>
      <c r="D164" s="228" t="s">
        <v>206</v>
      </c>
      <c r="E164" s="237" t="s">
        <v>19</v>
      </c>
      <c r="F164" s="238" t="s">
        <v>279</v>
      </c>
      <c r="G164" s="236"/>
      <c r="H164" s="237" t="s">
        <v>19</v>
      </c>
      <c r="I164" s="239"/>
      <c r="J164" s="236"/>
      <c r="K164" s="236"/>
      <c r="L164" s="240"/>
      <c r="M164" s="241"/>
      <c r="N164" s="242"/>
      <c r="O164" s="242"/>
      <c r="P164" s="242"/>
      <c r="Q164" s="242"/>
      <c r="R164" s="242"/>
      <c r="S164" s="242"/>
      <c r="T164" s="243"/>
      <c r="U164" s="13"/>
      <c r="V164" s="13"/>
      <c r="W164" s="13"/>
      <c r="X164" s="13"/>
      <c r="Y164" s="13"/>
      <c r="Z164" s="13"/>
      <c r="AA164" s="13"/>
      <c r="AB164" s="13"/>
      <c r="AC164" s="13"/>
      <c r="AD164" s="13"/>
      <c r="AE164" s="13"/>
      <c r="AT164" s="244" t="s">
        <v>206</v>
      </c>
      <c r="AU164" s="244" t="s">
        <v>78</v>
      </c>
      <c r="AV164" s="13" t="s">
        <v>76</v>
      </c>
      <c r="AW164" s="13" t="s">
        <v>31</v>
      </c>
      <c r="AX164" s="13" t="s">
        <v>69</v>
      </c>
      <c r="AY164" s="244" t="s">
        <v>193</v>
      </c>
    </row>
    <row r="165" s="14" customFormat="1">
      <c r="A165" s="14"/>
      <c r="B165" s="245"/>
      <c r="C165" s="246"/>
      <c r="D165" s="228" t="s">
        <v>206</v>
      </c>
      <c r="E165" s="247" t="s">
        <v>19</v>
      </c>
      <c r="F165" s="248" t="s">
        <v>76</v>
      </c>
      <c r="G165" s="246"/>
      <c r="H165" s="249">
        <v>1</v>
      </c>
      <c r="I165" s="250"/>
      <c r="J165" s="246"/>
      <c r="K165" s="246"/>
      <c r="L165" s="251"/>
      <c r="M165" s="252"/>
      <c r="N165" s="253"/>
      <c r="O165" s="253"/>
      <c r="P165" s="253"/>
      <c r="Q165" s="253"/>
      <c r="R165" s="253"/>
      <c r="S165" s="253"/>
      <c r="T165" s="254"/>
      <c r="U165" s="14"/>
      <c r="V165" s="14"/>
      <c r="W165" s="14"/>
      <c r="X165" s="14"/>
      <c r="Y165" s="14"/>
      <c r="Z165" s="14"/>
      <c r="AA165" s="14"/>
      <c r="AB165" s="14"/>
      <c r="AC165" s="14"/>
      <c r="AD165" s="14"/>
      <c r="AE165" s="14"/>
      <c r="AT165" s="255" t="s">
        <v>206</v>
      </c>
      <c r="AU165" s="255" t="s">
        <v>78</v>
      </c>
      <c r="AV165" s="14" t="s">
        <v>78</v>
      </c>
      <c r="AW165" s="14" t="s">
        <v>31</v>
      </c>
      <c r="AX165" s="14" t="s">
        <v>76</v>
      </c>
      <c r="AY165" s="255" t="s">
        <v>193</v>
      </c>
    </row>
    <row r="166" s="2" customFormat="1" ht="16.5" customHeight="1">
      <c r="A166" s="41"/>
      <c r="B166" s="42"/>
      <c r="C166" s="215" t="s">
        <v>272</v>
      </c>
      <c r="D166" s="215" t="s">
        <v>195</v>
      </c>
      <c r="E166" s="216" t="s">
        <v>9614</v>
      </c>
      <c r="F166" s="217" t="s">
        <v>9615</v>
      </c>
      <c r="G166" s="218" t="s">
        <v>198</v>
      </c>
      <c r="H166" s="219">
        <v>24.600000000000001</v>
      </c>
      <c r="I166" s="220"/>
      <c r="J166" s="221">
        <f>ROUND(I166*H166,2)</f>
        <v>0</v>
      </c>
      <c r="K166" s="217" t="s">
        <v>199</v>
      </c>
      <c r="L166" s="47"/>
      <c r="M166" s="222" t="s">
        <v>19</v>
      </c>
      <c r="N166" s="223" t="s">
        <v>40</v>
      </c>
      <c r="O166" s="87"/>
      <c r="P166" s="224">
        <f>O166*H166</f>
        <v>0</v>
      </c>
      <c r="Q166" s="224">
        <v>2.5018699999999998</v>
      </c>
      <c r="R166" s="224">
        <f>Q166*H166</f>
        <v>61.546002000000001</v>
      </c>
      <c r="S166" s="224">
        <v>0</v>
      </c>
      <c r="T166" s="225">
        <f>S166*H166</f>
        <v>0</v>
      </c>
      <c r="U166" s="41"/>
      <c r="V166" s="41"/>
      <c r="W166" s="41"/>
      <c r="X166" s="41"/>
      <c r="Y166" s="41"/>
      <c r="Z166" s="41"/>
      <c r="AA166" s="41"/>
      <c r="AB166" s="41"/>
      <c r="AC166" s="41"/>
      <c r="AD166" s="41"/>
      <c r="AE166" s="41"/>
      <c r="AR166" s="226" t="s">
        <v>200</v>
      </c>
      <c r="AT166" s="226" t="s">
        <v>195</v>
      </c>
      <c r="AU166" s="226" t="s">
        <v>78</v>
      </c>
      <c r="AY166" s="20" t="s">
        <v>193</v>
      </c>
      <c r="BE166" s="227">
        <f>IF(N166="základní",J166,0)</f>
        <v>0</v>
      </c>
      <c r="BF166" s="227">
        <f>IF(N166="snížená",J166,0)</f>
        <v>0</v>
      </c>
      <c r="BG166" s="227">
        <f>IF(N166="zákl. přenesená",J166,0)</f>
        <v>0</v>
      </c>
      <c r="BH166" s="227">
        <f>IF(N166="sníž. přenesená",J166,0)</f>
        <v>0</v>
      </c>
      <c r="BI166" s="227">
        <f>IF(N166="nulová",J166,0)</f>
        <v>0</v>
      </c>
      <c r="BJ166" s="20" t="s">
        <v>76</v>
      </c>
      <c r="BK166" s="227">
        <f>ROUND(I166*H166,2)</f>
        <v>0</v>
      </c>
      <c r="BL166" s="20" t="s">
        <v>200</v>
      </c>
      <c r="BM166" s="226" t="s">
        <v>9616</v>
      </c>
    </row>
    <row r="167" s="2" customFormat="1">
      <c r="A167" s="41"/>
      <c r="B167" s="42"/>
      <c r="C167" s="43"/>
      <c r="D167" s="228" t="s">
        <v>202</v>
      </c>
      <c r="E167" s="43"/>
      <c r="F167" s="229" t="s">
        <v>9617</v>
      </c>
      <c r="G167" s="43"/>
      <c r="H167" s="43"/>
      <c r="I167" s="230"/>
      <c r="J167" s="43"/>
      <c r="K167" s="43"/>
      <c r="L167" s="47"/>
      <c r="M167" s="231"/>
      <c r="N167" s="232"/>
      <c r="O167" s="87"/>
      <c r="P167" s="87"/>
      <c r="Q167" s="87"/>
      <c r="R167" s="87"/>
      <c r="S167" s="87"/>
      <c r="T167" s="88"/>
      <c r="U167" s="41"/>
      <c r="V167" s="41"/>
      <c r="W167" s="41"/>
      <c r="X167" s="41"/>
      <c r="Y167" s="41"/>
      <c r="Z167" s="41"/>
      <c r="AA167" s="41"/>
      <c r="AB167" s="41"/>
      <c r="AC167" s="41"/>
      <c r="AD167" s="41"/>
      <c r="AE167" s="41"/>
      <c r="AT167" s="20" t="s">
        <v>202</v>
      </c>
      <c r="AU167" s="20" t="s">
        <v>78</v>
      </c>
    </row>
    <row r="168" s="2" customFormat="1">
      <c r="A168" s="41"/>
      <c r="B168" s="42"/>
      <c r="C168" s="43"/>
      <c r="D168" s="233" t="s">
        <v>204</v>
      </c>
      <c r="E168" s="43"/>
      <c r="F168" s="234" t="s">
        <v>9618</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204</v>
      </c>
      <c r="AU168" s="20" t="s">
        <v>78</v>
      </c>
    </row>
    <row r="169" s="13" customFormat="1">
      <c r="A169" s="13"/>
      <c r="B169" s="235"/>
      <c r="C169" s="236"/>
      <c r="D169" s="228" t="s">
        <v>206</v>
      </c>
      <c r="E169" s="237" t="s">
        <v>19</v>
      </c>
      <c r="F169" s="238" t="s">
        <v>279</v>
      </c>
      <c r="G169" s="236"/>
      <c r="H169" s="237" t="s">
        <v>19</v>
      </c>
      <c r="I169" s="239"/>
      <c r="J169" s="236"/>
      <c r="K169" s="236"/>
      <c r="L169" s="240"/>
      <c r="M169" s="241"/>
      <c r="N169" s="242"/>
      <c r="O169" s="242"/>
      <c r="P169" s="242"/>
      <c r="Q169" s="242"/>
      <c r="R169" s="242"/>
      <c r="S169" s="242"/>
      <c r="T169" s="243"/>
      <c r="U169" s="13"/>
      <c r="V169" s="13"/>
      <c r="W169" s="13"/>
      <c r="X169" s="13"/>
      <c r="Y169" s="13"/>
      <c r="Z169" s="13"/>
      <c r="AA169" s="13"/>
      <c r="AB169" s="13"/>
      <c r="AC169" s="13"/>
      <c r="AD169" s="13"/>
      <c r="AE169" s="13"/>
      <c r="AT169" s="244" t="s">
        <v>206</v>
      </c>
      <c r="AU169" s="244" t="s">
        <v>78</v>
      </c>
      <c r="AV169" s="13" t="s">
        <v>76</v>
      </c>
      <c r="AW169" s="13" t="s">
        <v>31</v>
      </c>
      <c r="AX169" s="13" t="s">
        <v>69</v>
      </c>
      <c r="AY169" s="244" t="s">
        <v>193</v>
      </c>
    </row>
    <row r="170" s="14" customFormat="1">
      <c r="A170" s="14"/>
      <c r="B170" s="245"/>
      <c r="C170" s="246"/>
      <c r="D170" s="228" t="s">
        <v>206</v>
      </c>
      <c r="E170" s="247" t="s">
        <v>19</v>
      </c>
      <c r="F170" s="248" t="s">
        <v>9576</v>
      </c>
      <c r="G170" s="246"/>
      <c r="H170" s="249">
        <v>0.59999999999999998</v>
      </c>
      <c r="I170" s="250"/>
      <c r="J170" s="246"/>
      <c r="K170" s="246"/>
      <c r="L170" s="251"/>
      <c r="M170" s="252"/>
      <c r="N170" s="253"/>
      <c r="O170" s="253"/>
      <c r="P170" s="253"/>
      <c r="Q170" s="253"/>
      <c r="R170" s="253"/>
      <c r="S170" s="253"/>
      <c r="T170" s="254"/>
      <c r="U170" s="14"/>
      <c r="V170" s="14"/>
      <c r="W170" s="14"/>
      <c r="X170" s="14"/>
      <c r="Y170" s="14"/>
      <c r="Z170" s="14"/>
      <c r="AA170" s="14"/>
      <c r="AB170" s="14"/>
      <c r="AC170" s="14"/>
      <c r="AD170" s="14"/>
      <c r="AE170" s="14"/>
      <c r="AT170" s="255" t="s">
        <v>206</v>
      </c>
      <c r="AU170" s="255" t="s">
        <v>78</v>
      </c>
      <c r="AV170" s="14" t="s">
        <v>78</v>
      </c>
      <c r="AW170" s="14" t="s">
        <v>31</v>
      </c>
      <c r="AX170" s="14" t="s">
        <v>69</v>
      </c>
      <c r="AY170" s="255" t="s">
        <v>193</v>
      </c>
    </row>
    <row r="171" s="14" customFormat="1">
      <c r="A171" s="14"/>
      <c r="B171" s="245"/>
      <c r="C171" s="246"/>
      <c r="D171" s="228" t="s">
        <v>206</v>
      </c>
      <c r="E171" s="247" t="s">
        <v>19</v>
      </c>
      <c r="F171" s="248" t="s">
        <v>9619</v>
      </c>
      <c r="G171" s="246"/>
      <c r="H171" s="249">
        <v>20.699999999999999</v>
      </c>
      <c r="I171" s="250"/>
      <c r="J171" s="246"/>
      <c r="K171" s="246"/>
      <c r="L171" s="251"/>
      <c r="M171" s="252"/>
      <c r="N171" s="253"/>
      <c r="O171" s="253"/>
      <c r="P171" s="253"/>
      <c r="Q171" s="253"/>
      <c r="R171" s="253"/>
      <c r="S171" s="253"/>
      <c r="T171" s="254"/>
      <c r="U171" s="14"/>
      <c r="V171" s="14"/>
      <c r="W171" s="14"/>
      <c r="X171" s="14"/>
      <c r="Y171" s="14"/>
      <c r="Z171" s="14"/>
      <c r="AA171" s="14"/>
      <c r="AB171" s="14"/>
      <c r="AC171" s="14"/>
      <c r="AD171" s="14"/>
      <c r="AE171" s="14"/>
      <c r="AT171" s="255" t="s">
        <v>206</v>
      </c>
      <c r="AU171" s="255" t="s">
        <v>78</v>
      </c>
      <c r="AV171" s="14" t="s">
        <v>78</v>
      </c>
      <c r="AW171" s="14" t="s">
        <v>31</v>
      </c>
      <c r="AX171" s="14" t="s">
        <v>69</v>
      </c>
      <c r="AY171" s="255" t="s">
        <v>193</v>
      </c>
    </row>
    <row r="172" s="14" customFormat="1">
      <c r="A172" s="14"/>
      <c r="B172" s="245"/>
      <c r="C172" s="246"/>
      <c r="D172" s="228" t="s">
        <v>206</v>
      </c>
      <c r="E172" s="247" t="s">
        <v>19</v>
      </c>
      <c r="F172" s="248" t="s">
        <v>9620</v>
      </c>
      <c r="G172" s="246"/>
      <c r="H172" s="249">
        <v>1.25</v>
      </c>
      <c r="I172" s="250"/>
      <c r="J172" s="246"/>
      <c r="K172" s="246"/>
      <c r="L172" s="251"/>
      <c r="M172" s="252"/>
      <c r="N172" s="253"/>
      <c r="O172" s="253"/>
      <c r="P172" s="253"/>
      <c r="Q172" s="253"/>
      <c r="R172" s="253"/>
      <c r="S172" s="253"/>
      <c r="T172" s="254"/>
      <c r="U172" s="14"/>
      <c r="V172" s="14"/>
      <c r="W172" s="14"/>
      <c r="X172" s="14"/>
      <c r="Y172" s="14"/>
      <c r="Z172" s="14"/>
      <c r="AA172" s="14"/>
      <c r="AB172" s="14"/>
      <c r="AC172" s="14"/>
      <c r="AD172" s="14"/>
      <c r="AE172" s="14"/>
      <c r="AT172" s="255" t="s">
        <v>206</v>
      </c>
      <c r="AU172" s="255" t="s">
        <v>78</v>
      </c>
      <c r="AV172" s="14" t="s">
        <v>78</v>
      </c>
      <c r="AW172" s="14" t="s">
        <v>31</v>
      </c>
      <c r="AX172" s="14" t="s">
        <v>69</v>
      </c>
      <c r="AY172" s="255" t="s">
        <v>193</v>
      </c>
    </row>
    <row r="173" s="14" customFormat="1">
      <c r="A173" s="14"/>
      <c r="B173" s="245"/>
      <c r="C173" s="246"/>
      <c r="D173" s="228" t="s">
        <v>206</v>
      </c>
      <c r="E173" s="247" t="s">
        <v>19</v>
      </c>
      <c r="F173" s="248" t="s">
        <v>9621</v>
      </c>
      <c r="G173" s="246"/>
      <c r="H173" s="249">
        <v>0.75</v>
      </c>
      <c r="I173" s="250"/>
      <c r="J173" s="246"/>
      <c r="K173" s="246"/>
      <c r="L173" s="251"/>
      <c r="M173" s="252"/>
      <c r="N173" s="253"/>
      <c r="O173" s="253"/>
      <c r="P173" s="253"/>
      <c r="Q173" s="253"/>
      <c r="R173" s="253"/>
      <c r="S173" s="253"/>
      <c r="T173" s="254"/>
      <c r="U173" s="14"/>
      <c r="V173" s="14"/>
      <c r="W173" s="14"/>
      <c r="X173" s="14"/>
      <c r="Y173" s="14"/>
      <c r="Z173" s="14"/>
      <c r="AA173" s="14"/>
      <c r="AB173" s="14"/>
      <c r="AC173" s="14"/>
      <c r="AD173" s="14"/>
      <c r="AE173" s="14"/>
      <c r="AT173" s="255" t="s">
        <v>206</v>
      </c>
      <c r="AU173" s="255" t="s">
        <v>78</v>
      </c>
      <c r="AV173" s="14" t="s">
        <v>78</v>
      </c>
      <c r="AW173" s="14" t="s">
        <v>31</v>
      </c>
      <c r="AX173" s="14" t="s">
        <v>69</v>
      </c>
      <c r="AY173" s="255" t="s">
        <v>193</v>
      </c>
    </row>
    <row r="174" s="14" customFormat="1">
      <c r="A174" s="14"/>
      <c r="B174" s="245"/>
      <c r="C174" s="246"/>
      <c r="D174" s="228" t="s">
        <v>206</v>
      </c>
      <c r="E174" s="247" t="s">
        <v>19</v>
      </c>
      <c r="F174" s="248" t="s">
        <v>9580</v>
      </c>
      <c r="G174" s="246"/>
      <c r="H174" s="249">
        <v>1.3</v>
      </c>
      <c r="I174" s="250"/>
      <c r="J174" s="246"/>
      <c r="K174" s="246"/>
      <c r="L174" s="251"/>
      <c r="M174" s="252"/>
      <c r="N174" s="253"/>
      <c r="O174" s="253"/>
      <c r="P174" s="253"/>
      <c r="Q174" s="253"/>
      <c r="R174" s="253"/>
      <c r="S174" s="253"/>
      <c r="T174" s="254"/>
      <c r="U174" s="14"/>
      <c r="V174" s="14"/>
      <c r="W174" s="14"/>
      <c r="X174" s="14"/>
      <c r="Y174" s="14"/>
      <c r="Z174" s="14"/>
      <c r="AA174" s="14"/>
      <c r="AB174" s="14"/>
      <c r="AC174" s="14"/>
      <c r="AD174" s="14"/>
      <c r="AE174" s="14"/>
      <c r="AT174" s="255" t="s">
        <v>206</v>
      </c>
      <c r="AU174" s="255" t="s">
        <v>78</v>
      </c>
      <c r="AV174" s="14" t="s">
        <v>78</v>
      </c>
      <c r="AW174" s="14" t="s">
        <v>31</v>
      </c>
      <c r="AX174" s="14" t="s">
        <v>69</v>
      </c>
      <c r="AY174" s="255" t="s">
        <v>193</v>
      </c>
    </row>
    <row r="175" s="15" customFormat="1">
      <c r="A175" s="15"/>
      <c r="B175" s="256"/>
      <c r="C175" s="257"/>
      <c r="D175" s="228" t="s">
        <v>206</v>
      </c>
      <c r="E175" s="258" t="s">
        <v>19</v>
      </c>
      <c r="F175" s="259" t="s">
        <v>218</v>
      </c>
      <c r="G175" s="257"/>
      <c r="H175" s="260">
        <v>24.600000000000001</v>
      </c>
      <c r="I175" s="261"/>
      <c r="J175" s="257"/>
      <c r="K175" s="257"/>
      <c r="L175" s="262"/>
      <c r="M175" s="263"/>
      <c r="N175" s="264"/>
      <c r="O175" s="264"/>
      <c r="P175" s="264"/>
      <c r="Q175" s="264"/>
      <c r="R175" s="264"/>
      <c r="S175" s="264"/>
      <c r="T175" s="265"/>
      <c r="U175" s="15"/>
      <c r="V175" s="15"/>
      <c r="W175" s="15"/>
      <c r="X175" s="15"/>
      <c r="Y175" s="15"/>
      <c r="Z175" s="15"/>
      <c r="AA175" s="15"/>
      <c r="AB175" s="15"/>
      <c r="AC175" s="15"/>
      <c r="AD175" s="15"/>
      <c r="AE175" s="15"/>
      <c r="AT175" s="266" t="s">
        <v>206</v>
      </c>
      <c r="AU175" s="266" t="s">
        <v>78</v>
      </c>
      <c r="AV175" s="15" t="s">
        <v>200</v>
      </c>
      <c r="AW175" s="15" t="s">
        <v>31</v>
      </c>
      <c r="AX175" s="15" t="s">
        <v>76</v>
      </c>
      <c r="AY175" s="266" t="s">
        <v>193</v>
      </c>
    </row>
    <row r="176" s="2" customFormat="1" ht="16.5" customHeight="1">
      <c r="A176" s="41"/>
      <c r="B176" s="42"/>
      <c r="C176" s="215" t="s">
        <v>281</v>
      </c>
      <c r="D176" s="215" t="s">
        <v>195</v>
      </c>
      <c r="E176" s="216" t="s">
        <v>9622</v>
      </c>
      <c r="F176" s="217" t="s">
        <v>9623</v>
      </c>
      <c r="G176" s="218" t="s">
        <v>198</v>
      </c>
      <c r="H176" s="219">
        <v>24.600000000000001</v>
      </c>
      <c r="I176" s="220"/>
      <c r="J176" s="221">
        <f>ROUND(I176*H176,2)</f>
        <v>0</v>
      </c>
      <c r="K176" s="217" t="s">
        <v>19</v>
      </c>
      <c r="L176" s="47"/>
      <c r="M176" s="222" t="s">
        <v>19</v>
      </c>
      <c r="N176" s="223" t="s">
        <v>40</v>
      </c>
      <c r="O176" s="87"/>
      <c r="P176" s="224">
        <f>O176*H176</f>
        <v>0</v>
      </c>
      <c r="Q176" s="224">
        <v>0</v>
      </c>
      <c r="R176" s="224">
        <f>Q176*H176</f>
        <v>0</v>
      </c>
      <c r="S176" s="224">
        <v>0</v>
      </c>
      <c r="T176" s="225">
        <f>S176*H176</f>
        <v>0</v>
      </c>
      <c r="U176" s="41"/>
      <c r="V176" s="41"/>
      <c r="W176" s="41"/>
      <c r="X176" s="41"/>
      <c r="Y176" s="41"/>
      <c r="Z176" s="41"/>
      <c r="AA176" s="41"/>
      <c r="AB176" s="41"/>
      <c r="AC176" s="41"/>
      <c r="AD176" s="41"/>
      <c r="AE176" s="41"/>
      <c r="AR176" s="226" t="s">
        <v>200</v>
      </c>
      <c r="AT176" s="226" t="s">
        <v>195</v>
      </c>
      <c r="AU176" s="226" t="s">
        <v>78</v>
      </c>
      <c r="AY176" s="20" t="s">
        <v>193</v>
      </c>
      <c r="BE176" s="227">
        <f>IF(N176="základní",J176,0)</f>
        <v>0</v>
      </c>
      <c r="BF176" s="227">
        <f>IF(N176="snížená",J176,0)</f>
        <v>0</v>
      </c>
      <c r="BG176" s="227">
        <f>IF(N176="zákl. přenesená",J176,0)</f>
        <v>0</v>
      </c>
      <c r="BH176" s="227">
        <f>IF(N176="sníž. přenesená",J176,0)</f>
        <v>0</v>
      </c>
      <c r="BI176" s="227">
        <f>IF(N176="nulová",J176,0)</f>
        <v>0</v>
      </c>
      <c r="BJ176" s="20" t="s">
        <v>76</v>
      </c>
      <c r="BK176" s="227">
        <f>ROUND(I176*H176,2)</f>
        <v>0</v>
      </c>
      <c r="BL176" s="20" t="s">
        <v>200</v>
      </c>
      <c r="BM176" s="226" t="s">
        <v>9624</v>
      </c>
    </row>
    <row r="177" s="2" customFormat="1">
      <c r="A177" s="41"/>
      <c r="B177" s="42"/>
      <c r="C177" s="43"/>
      <c r="D177" s="228" t="s">
        <v>202</v>
      </c>
      <c r="E177" s="43"/>
      <c r="F177" s="229" t="s">
        <v>9623</v>
      </c>
      <c r="G177" s="43"/>
      <c r="H177" s="43"/>
      <c r="I177" s="230"/>
      <c r="J177" s="43"/>
      <c r="K177" s="43"/>
      <c r="L177" s="47"/>
      <c r="M177" s="231"/>
      <c r="N177" s="232"/>
      <c r="O177" s="87"/>
      <c r="P177" s="87"/>
      <c r="Q177" s="87"/>
      <c r="R177" s="87"/>
      <c r="S177" s="87"/>
      <c r="T177" s="88"/>
      <c r="U177" s="41"/>
      <c r="V177" s="41"/>
      <c r="W177" s="41"/>
      <c r="X177" s="41"/>
      <c r="Y177" s="41"/>
      <c r="Z177" s="41"/>
      <c r="AA177" s="41"/>
      <c r="AB177" s="41"/>
      <c r="AC177" s="41"/>
      <c r="AD177" s="41"/>
      <c r="AE177" s="41"/>
      <c r="AT177" s="20" t="s">
        <v>202</v>
      </c>
      <c r="AU177" s="20" t="s">
        <v>78</v>
      </c>
    </row>
    <row r="178" s="2" customFormat="1" ht="16.5" customHeight="1">
      <c r="A178" s="41"/>
      <c r="B178" s="42"/>
      <c r="C178" s="215" t="s">
        <v>288</v>
      </c>
      <c r="D178" s="215" t="s">
        <v>195</v>
      </c>
      <c r="E178" s="216" t="s">
        <v>9625</v>
      </c>
      <c r="F178" s="217" t="s">
        <v>9626</v>
      </c>
      <c r="G178" s="218" t="s">
        <v>258</v>
      </c>
      <c r="H178" s="219">
        <v>104.54000000000001</v>
      </c>
      <c r="I178" s="220"/>
      <c r="J178" s="221">
        <f>ROUND(I178*H178,2)</f>
        <v>0</v>
      </c>
      <c r="K178" s="217" t="s">
        <v>199</v>
      </c>
      <c r="L178" s="47"/>
      <c r="M178" s="222" t="s">
        <v>19</v>
      </c>
      <c r="N178" s="223" t="s">
        <v>40</v>
      </c>
      <c r="O178" s="87"/>
      <c r="P178" s="224">
        <f>O178*H178</f>
        <v>0</v>
      </c>
      <c r="Q178" s="224">
        <v>0.00346</v>
      </c>
      <c r="R178" s="224">
        <f>Q178*H178</f>
        <v>0.36170840000000004</v>
      </c>
      <c r="S178" s="224">
        <v>0</v>
      </c>
      <c r="T178" s="225">
        <f>S178*H178</f>
        <v>0</v>
      </c>
      <c r="U178" s="41"/>
      <c r="V178" s="41"/>
      <c r="W178" s="41"/>
      <c r="X178" s="41"/>
      <c r="Y178" s="41"/>
      <c r="Z178" s="41"/>
      <c r="AA178" s="41"/>
      <c r="AB178" s="41"/>
      <c r="AC178" s="41"/>
      <c r="AD178" s="41"/>
      <c r="AE178" s="41"/>
      <c r="AR178" s="226" t="s">
        <v>200</v>
      </c>
      <c r="AT178" s="226" t="s">
        <v>195</v>
      </c>
      <c r="AU178" s="226" t="s">
        <v>78</v>
      </c>
      <c r="AY178" s="20" t="s">
        <v>193</v>
      </c>
      <c r="BE178" s="227">
        <f>IF(N178="základní",J178,0)</f>
        <v>0</v>
      </c>
      <c r="BF178" s="227">
        <f>IF(N178="snížená",J178,0)</f>
        <v>0</v>
      </c>
      <c r="BG178" s="227">
        <f>IF(N178="zákl. přenesená",J178,0)</f>
        <v>0</v>
      </c>
      <c r="BH178" s="227">
        <f>IF(N178="sníž. přenesená",J178,0)</f>
        <v>0</v>
      </c>
      <c r="BI178" s="227">
        <f>IF(N178="nulová",J178,0)</f>
        <v>0</v>
      </c>
      <c r="BJ178" s="20" t="s">
        <v>76</v>
      </c>
      <c r="BK178" s="227">
        <f>ROUND(I178*H178,2)</f>
        <v>0</v>
      </c>
      <c r="BL178" s="20" t="s">
        <v>200</v>
      </c>
      <c r="BM178" s="226" t="s">
        <v>9627</v>
      </c>
    </row>
    <row r="179" s="2" customFormat="1">
      <c r="A179" s="41"/>
      <c r="B179" s="42"/>
      <c r="C179" s="43"/>
      <c r="D179" s="228" t="s">
        <v>202</v>
      </c>
      <c r="E179" s="43"/>
      <c r="F179" s="229" t="s">
        <v>9628</v>
      </c>
      <c r="G179" s="43"/>
      <c r="H179" s="43"/>
      <c r="I179" s="230"/>
      <c r="J179" s="43"/>
      <c r="K179" s="43"/>
      <c r="L179" s="47"/>
      <c r="M179" s="231"/>
      <c r="N179" s="232"/>
      <c r="O179" s="87"/>
      <c r="P179" s="87"/>
      <c r="Q179" s="87"/>
      <c r="R179" s="87"/>
      <c r="S179" s="87"/>
      <c r="T179" s="88"/>
      <c r="U179" s="41"/>
      <c r="V179" s="41"/>
      <c r="W179" s="41"/>
      <c r="X179" s="41"/>
      <c r="Y179" s="41"/>
      <c r="Z179" s="41"/>
      <c r="AA179" s="41"/>
      <c r="AB179" s="41"/>
      <c r="AC179" s="41"/>
      <c r="AD179" s="41"/>
      <c r="AE179" s="41"/>
      <c r="AT179" s="20" t="s">
        <v>202</v>
      </c>
      <c r="AU179" s="20" t="s">
        <v>78</v>
      </c>
    </row>
    <row r="180" s="2" customFormat="1">
      <c r="A180" s="41"/>
      <c r="B180" s="42"/>
      <c r="C180" s="43"/>
      <c r="D180" s="233" t="s">
        <v>204</v>
      </c>
      <c r="E180" s="43"/>
      <c r="F180" s="234" t="s">
        <v>9629</v>
      </c>
      <c r="G180" s="43"/>
      <c r="H180" s="43"/>
      <c r="I180" s="230"/>
      <c r="J180" s="43"/>
      <c r="K180" s="43"/>
      <c r="L180" s="47"/>
      <c r="M180" s="231"/>
      <c r="N180" s="232"/>
      <c r="O180" s="87"/>
      <c r="P180" s="87"/>
      <c r="Q180" s="87"/>
      <c r="R180" s="87"/>
      <c r="S180" s="87"/>
      <c r="T180" s="88"/>
      <c r="U180" s="41"/>
      <c r="V180" s="41"/>
      <c r="W180" s="41"/>
      <c r="X180" s="41"/>
      <c r="Y180" s="41"/>
      <c r="Z180" s="41"/>
      <c r="AA180" s="41"/>
      <c r="AB180" s="41"/>
      <c r="AC180" s="41"/>
      <c r="AD180" s="41"/>
      <c r="AE180" s="41"/>
      <c r="AT180" s="20" t="s">
        <v>204</v>
      </c>
      <c r="AU180" s="20" t="s">
        <v>78</v>
      </c>
    </row>
    <row r="181" s="13" customFormat="1">
      <c r="A181" s="13"/>
      <c r="B181" s="235"/>
      <c r="C181" s="236"/>
      <c r="D181" s="228" t="s">
        <v>206</v>
      </c>
      <c r="E181" s="237" t="s">
        <v>19</v>
      </c>
      <c r="F181" s="238" t="s">
        <v>279</v>
      </c>
      <c r="G181" s="236"/>
      <c r="H181" s="237" t="s">
        <v>19</v>
      </c>
      <c r="I181" s="239"/>
      <c r="J181" s="236"/>
      <c r="K181" s="236"/>
      <c r="L181" s="240"/>
      <c r="M181" s="241"/>
      <c r="N181" s="242"/>
      <c r="O181" s="242"/>
      <c r="P181" s="242"/>
      <c r="Q181" s="242"/>
      <c r="R181" s="242"/>
      <c r="S181" s="242"/>
      <c r="T181" s="243"/>
      <c r="U181" s="13"/>
      <c r="V181" s="13"/>
      <c r="W181" s="13"/>
      <c r="X181" s="13"/>
      <c r="Y181" s="13"/>
      <c r="Z181" s="13"/>
      <c r="AA181" s="13"/>
      <c r="AB181" s="13"/>
      <c r="AC181" s="13"/>
      <c r="AD181" s="13"/>
      <c r="AE181" s="13"/>
      <c r="AT181" s="244" t="s">
        <v>206</v>
      </c>
      <c r="AU181" s="244" t="s">
        <v>78</v>
      </c>
      <c r="AV181" s="13" t="s">
        <v>76</v>
      </c>
      <c r="AW181" s="13" t="s">
        <v>31</v>
      </c>
      <c r="AX181" s="13" t="s">
        <v>69</v>
      </c>
      <c r="AY181" s="244" t="s">
        <v>193</v>
      </c>
    </row>
    <row r="182" s="14" customFormat="1">
      <c r="A182" s="14"/>
      <c r="B182" s="245"/>
      <c r="C182" s="246"/>
      <c r="D182" s="228" t="s">
        <v>206</v>
      </c>
      <c r="E182" s="247" t="s">
        <v>19</v>
      </c>
      <c r="F182" s="248" t="s">
        <v>9630</v>
      </c>
      <c r="G182" s="246"/>
      <c r="H182" s="249">
        <v>2.7000000000000002</v>
      </c>
      <c r="I182" s="250"/>
      <c r="J182" s="246"/>
      <c r="K182" s="246"/>
      <c r="L182" s="251"/>
      <c r="M182" s="252"/>
      <c r="N182" s="253"/>
      <c r="O182" s="253"/>
      <c r="P182" s="253"/>
      <c r="Q182" s="253"/>
      <c r="R182" s="253"/>
      <c r="S182" s="253"/>
      <c r="T182" s="254"/>
      <c r="U182" s="14"/>
      <c r="V182" s="14"/>
      <c r="W182" s="14"/>
      <c r="X182" s="14"/>
      <c r="Y182" s="14"/>
      <c r="Z182" s="14"/>
      <c r="AA182" s="14"/>
      <c r="AB182" s="14"/>
      <c r="AC182" s="14"/>
      <c r="AD182" s="14"/>
      <c r="AE182" s="14"/>
      <c r="AT182" s="255" t="s">
        <v>206</v>
      </c>
      <c r="AU182" s="255" t="s">
        <v>78</v>
      </c>
      <c r="AV182" s="14" t="s">
        <v>78</v>
      </c>
      <c r="AW182" s="14" t="s">
        <v>31</v>
      </c>
      <c r="AX182" s="14" t="s">
        <v>69</v>
      </c>
      <c r="AY182" s="255" t="s">
        <v>193</v>
      </c>
    </row>
    <row r="183" s="14" customFormat="1">
      <c r="A183" s="14"/>
      <c r="B183" s="245"/>
      <c r="C183" s="246"/>
      <c r="D183" s="228" t="s">
        <v>206</v>
      </c>
      <c r="E183" s="247" t="s">
        <v>19</v>
      </c>
      <c r="F183" s="248" t="s">
        <v>9631</v>
      </c>
      <c r="G183" s="246"/>
      <c r="H183" s="249">
        <v>16.079999999999998</v>
      </c>
      <c r="I183" s="250"/>
      <c r="J183" s="246"/>
      <c r="K183" s="246"/>
      <c r="L183" s="251"/>
      <c r="M183" s="252"/>
      <c r="N183" s="253"/>
      <c r="O183" s="253"/>
      <c r="P183" s="253"/>
      <c r="Q183" s="253"/>
      <c r="R183" s="253"/>
      <c r="S183" s="253"/>
      <c r="T183" s="254"/>
      <c r="U183" s="14"/>
      <c r="V183" s="14"/>
      <c r="W183" s="14"/>
      <c r="X183" s="14"/>
      <c r="Y183" s="14"/>
      <c r="Z183" s="14"/>
      <c r="AA183" s="14"/>
      <c r="AB183" s="14"/>
      <c r="AC183" s="14"/>
      <c r="AD183" s="14"/>
      <c r="AE183" s="14"/>
      <c r="AT183" s="255" t="s">
        <v>206</v>
      </c>
      <c r="AU183" s="255" t="s">
        <v>78</v>
      </c>
      <c r="AV183" s="14" t="s">
        <v>78</v>
      </c>
      <c r="AW183" s="14" t="s">
        <v>31</v>
      </c>
      <c r="AX183" s="14" t="s">
        <v>69</v>
      </c>
      <c r="AY183" s="255" t="s">
        <v>193</v>
      </c>
    </row>
    <row r="184" s="14" customFormat="1">
      <c r="A184" s="14"/>
      <c r="B184" s="245"/>
      <c r="C184" s="246"/>
      <c r="D184" s="228" t="s">
        <v>206</v>
      </c>
      <c r="E184" s="247" t="s">
        <v>19</v>
      </c>
      <c r="F184" s="248" t="s">
        <v>9632</v>
      </c>
      <c r="G184" s="246"/>
      <c r="H184" s="249">
        <v>66.719999999999999</v>
      </c>
      <c r="I184" s="250"/>
      <c r="J184" s="246"/>
      <c r="K184" s="246"/>
      <c r="L184" s="251"/>
      <c r="M184" s="252"/>
      <c r="N184" s="253"/>
      <c r="O184" s="253"/>
      <c r="P184" s="253"/>
      <c r="Q184" s="253"/>
      <c r="R184" s="253"/>
      <c r="S184" s="253"/>
      <c r="T184" s="254"/>
      <c r="U184" s="14"/>
      <c r="V184" s="14"/>
      <c r="W184" s="14"/>
      <c r="X184" s="14"/>
      <c r="Y184" s="14"/>
      <c r="Z184" s="14"/>
      <c r="AA184" s="14"/>
      <c r="AB184" s="14"/>
      <c r="AC184" s="14"/>
      <c r="AD184" s="14"/>
      <c r="AE184" s="14"/>
      <c r="AT184" s="255" t="s">
        <v>206</v>
      </c>
      <c r="AU184" s="255" t="s">
        <v>78</v>
      </c>
      <c r="AV184" s="14" t="s">
        <v>78</v>
      </c>
      <c r="AW184" s="14" t="s">
        <v>31</v>
      </c>
      <c r="AX184" s="14" t="s">
        <v>69</v>
      </c>
      <c r="AY184" s="255" t="s">
        <v>193</v>
      </c>
    </row>
    <row r="185" s="14" customFormat="1">
      <c r="A185" s="14"/>
      <c r="B185" s="245"/>
      <c r="C185" s="246"/>
      <c r="D185" s="228" t="s">
        <v>206</v>
      </c>
      <c r="E185" s="247" t="s">
        <v>19</v>
      </c>
      <c r="F185" s="248" t="s">
        <v>9633</v>
      </c>
      <c r="G185" s="246"/>
      <c r="H185" s="249">
        <v>5</v>
      </c>
      <c r="I185" s="250"/>
      <c r="J185" s="246"/>
      <c r="K185" s="246"/>
      <c r="L185" s="251"/>
      <c r="M185" s="252"/>
      <c r="N185" s="253"/>
      <c r="O185" s="253"/>
      <c r="P185" s="253"/>
      <c r="Q185" s="253"/>
      <c r="R185" s="253"/>
      <c r="S185" s="253"/>
      <c r="T185" s="254"/>
      <c r="U185" s="14"/>
      <c r="V185" s="14"/>
      <c r="W185" s="14"/>
      <c r="X185" s="14"/>
      <c r="Y185" s="14"/>
      <c r="Z185" s="14"/>
      <c r="AA185" s="14"/>
      <c r="AB185" s="14"/>
      <c r="AC185" s="14"/>
      <c r="AD185" s="14"/>
      <c r="AE185" s="14"/>
      <c r="AT185" s="255" t="s">
        <v>206</v>
      </c>
      <c r="AU185" s="255" t="s">
        <v>78</v>
      </c>
      <c r="AV185" s="14" t="s">
        <v>78</v>
      </c>
      <c r="AW185" s="14" t="s">
        <v>31</v>
      </c>
      <c r="AX185" s="14" t="s">
        <v>69</v>
      </c>
      <c r="AY185" s="255" t="s">
        <v>193</v>
      </c>
    </row>
    <row r="186" s="14" customFormat="1">
      <c r="A186" s="14"/>
      <c r="B186" s="245"/>
      <c r="C186" s="246"/>
      <c r="D186" s="228" t="s">
        <v>206</v>
      </c>
      <c r="E186" s="247" t="s">
        <v>19</v>
      </c>
      <c r="F186" s="248" t="s">
        <v>9634</v>
      </c>
      <c r="G186" s="246"/>
      <c r="H186" s="249">
        <v>6.5</v>
      </c>
      <c r="I186" s="250"/>
      <c r="J186" s="246"/>
      <c r="K186" s="246"/>
      <c r="L186" s="251"/>
      <c r="M186" s="252"/>
      <c r="N186" s="253"/>
      <c r="O186" s="253"/>
      <c r="P186" s="253"/>
      <c r="Q186" s="253"/>
      <c r="R186" s="253"/>
      <c r="S186" s="253"/>
      <c r="T186" s="254"/>
      <c r="U186" s="14"/>
      <c r="V186" s="14"/>
      <c r="W186" s="14"/>
      <c r="X186" s="14"/>
      <c r="Y186" s="14"/>
      <c r="Z186" s="14"/>
      <c r="AA186" s="14"/>
      <c r="AB186" s="14"/>
      <c r="AC186" s="14"/>
      <c r="AD186" s="14"/>
      <c r="AE186" s="14"/>
      <c r="AT186" s="255" t="s">
        <v>206</v>
      </c>
      <c r="AU186" s="255" t="s">
        <v>78</v>
      </c>
      <c r="AV186" s="14" t="s">
        <v>78</v>
      </c>
      <c r="AW186" s="14" t="s">
        <v>31</v>
      </c>
      <c r="AX186" s="14" t="s">
        <v>69</v>
      </c>
      <c r="AY186" s="255" t="s">
        <v>193</v>
      </c>
    </row>
    <row r="187" s="14" customFormat="1">
      <c r="A187" s="14"/>
      <c r="B187" s="245"/>
      <c r="C187" s="246"/>
      <c r="D187" s="228" t="s">
        <v>206</v>
      </c>
      <c r="E187" s="247" t="s">
        <v>19</v>
      </c>
      <c r="F187" s="248" t="s">
        <v>9635</v>
      </c>
      <c r="G187" s="246"/>
      <c r="H187" s="249">
        <v>7.54</v>
      </c>
      <c r="I187" s="250"/>
      <c r="J187" s="246"/>
      <c r="K187" s="246"/>
      <c r="L187" s="251"/>
      <c r="M187" s="252"/>
      <c r="N187" s="253"/>
      <c r="O187" s="253"/>
      <c r="P187" s="253"/>
      <c r="Q187" s="253"/>
      <c r="R187" s="253"/>
      <c r="S187" s="253"/>
      <c r="T187" s="254"/>
      <c r="U187" s="14"/>
      <c r="V187" s="14"/>
      <c r="W187" s="14"/>
      <c r="X187" s="14"/>
      <c r="Y187" s="14"/>
      <c r="Z187" s="14"/>
      <c r="AA187" s="14"/>
      <c r="AB187" s="14"/>
      <c r="AC187" s="14"/>
      <c r="AD187" s="14"/>
      <c r="AE187" s="14"/>
      <c r="AT187" s="255" t="s">
        <v>206</v>
      </c>
      <c r="AU187" s="255" t="s">
        <v>78</v>
      </c>
      <c r="AV187" s="14" t="s">
        <v>78</v>
      </c>
      <c r="AW187" s="14" t="s">
        <v>31</v>
      </c>
      <c r="AX187" s="14" t="s">
        <v>69</v>
      </c>
      <c r="AY187" s="255" t="s">
        <v>193</v>
      </c>
    </row>
    <row r="188" s="15" customFormat="1">
      <c r="A188" s="15"/>
      <c r="B188" s="256"/>
      <c r="C188" s="257"/>
      <c r="D188" s="228" t="s">
        <v>206</v>
      </c>
      <c r="E188" s="258" t="s">
        <v>19</v>
      </c>
      <c r="F188" s="259" t="s">
        <v>218</v>
      </c>
      <c r="G188" s="257"/>
      <c r="H188" s="260">
        <v>104.54000000000001</v>
      </c>
      <c r="I188" s="261"/>
      <c r="J188" s="257"/>
      <c r="K188" s="257"/>
      <c r="L188" s="262"/>
      <c r="M188" s="263"/>
      <c r="N188" s="264"/>
      <c r="O188" s="264"/>
      <c r="P188" s="264"/>
      <c r="Q188" s="264"/>
      <c r="R188" s="264"/>
      <c r="S188" s="264"/>
      <c r="T188" s="265"/>
      <c r="U188" s="15"/>
      <c r="V188" s="15"/>
      <c r="W188" s="15"/>
      <c r="X188" s="15"/>
      <c r="Y188" s="15"/>
      <c r="Z188" s="15"/>
      <c r="AA188" s="15"/>
      <c r="AB188" s="15"/>
      <c r="AC188" s="15"/>
      <c r="AD188" s="15"/>
      <c r="AE188" s="15"/>
      <c r="AT188" s="266" t="s">
        <v>206</v>
      </c>
      <c r="AU188" s="266" t="s">
        <v>78</v>
      </c>
      <c r="AV188" s="15" t="s">
        <v>200</v>
      </c>
      <c r="AW188" s="15" t="s">
        <v>31</v>
      </c>
      <c r="AX188" s="15" t="s">
        <v>76</v>
      </c>
      <c r="AY188" s="266" t="s">
        <v>193</v>
      </c>
    </row>
    <row r="189" s="2" customFormat="1" ht="16.5" customHeight="1">
      <c r="A189" s="41"/>
      <c r="B189" s="42"/>
      <c r="C189" s="215" t="s">
        <v>8</v>
      </c>
      <c r="D189" s="215" t="s">
        <v>195</v>
      </c>
      <c r="E189" s="216" t="s">
        <v>9636</v>
      </c>
      <c r="F189" s="217" t="s">
        <v>9637</v>
      </c>
      <c r="G189" s="218" t="s">
        <v>258</v>
      </c>
      <c r="H189" s="219">
        <v>104.54000000000001</v>
      </c>
      <c r="I189" s="220"/>
      <c r="J189" s="221">
        <f>ROUND(I189*H189,2)</f>
        <v>0</v>
      </c>
      <c r="K189" s="217" t="s">
        <v>199</v>
      </c>
      <c r="L189" s="47"/>
      <c r="M189" s="222" t="s">
        <v>19</v>
      </c>
      <c r="N189" s="223" t="s">
        <v>40</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200</v>
      </c>
      <c r="AT189" s="226" t="s">
        <v>195</v>
      </c>
      <c r="AU189" s="226" t="s">
        <v>78</v>
      </c>
      <c r="AY189" s="20" t="s">
        <v>193</v>
      </c>
      <c r="BE189" s="227">
        <f>IF(N189="základní",J189,0)</f>
        <v>0</v>
      </c>
      <c r="BF189" s="227">
        <f>IF(N189="snížená",J189,0)</f>
        <v>0</v>
      </c>
      <c r="BG189" s="227">
        <f>IF(N189="zákl. přenesená",J189,0)</f>
        <v>0</v>
      </c>
      <c r="BH189" s="227">
        <f>IF(N189="sníž. přenesená",J189,0)</f>
        <v>0</v>
      </c>
      <c r="BI189" s="227">
        <f>IF(N189="nulová",J189,0)</f>
        <v>0</v>
      </c>
      <c r="BJ189" s="20" t="s">
        <v>76</v>
      </c>
      <c r="BK189" s="227">
        <f>ROUND(I189*H189,2)</f>
        <v>0</v>
      </c>
      <c r="BL189" s="20" t="s">
        <v>200</v>
      </c>
      <c r="BM189" s="226" t="s">
        <v>9638</v>
      </c>
    </row>
    <row r="190" s="2" customFormat="1">
      <c r="A190" s="41"/>
      <c r="B190" s="42"/>
      <c r="C190" s="43"/>
      <c r="D190" s="228" t="s">
        <v>202</v>
      </c>
      <c r="E190" s="43"/>
      <c r="F190" s="229" t="s">
        <v>9639</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202</v>
      </c>
      <c r="AU190" s="20" t="s">
        <v>78</v>
      </c>
    </row>
    <row r="191" s="2" customFormat="1">
      <c r="A191" s="41"/>
      <c r="B191" s="42"/>
      <c r="C191" s="43"/>
      <c r="D191" s="233" t="s">
        <v>204</v>
      </c>
      <c r="E191" s="43"/>
      <c r="F191" s="234" t="s">
        <v>9640</v>
      </c>
      <c r="G191" s="43"/>
      <c r="H191" s="43"/>
      <c r="I191" s="230"/>
      <c r="J191" s="43"/>
      <c r="K191" s="43"/>
      <c r="L191" s="47"/>
      <c r="M191" s="231"/>
      <c r="N191" s="232"/>
      <c r="O191" s="87"/>
      <c r="P191" s="87"/>
      <c r="Q191" s="87"/>
      <c r="R191" s="87"/>
      <c r="S191" s="87"/>
      <c r="T191" s="88"/>
      <c r="U191" s="41"/>
      <c r="V191" s="41"/>
      <c r="W191" s="41"/>
      <c r="X191" s="41"/>
      <c r="Y191" s="41"/>
      <c r="Z191" s="41"/>
      <c r="AA191" s="41"/>
      <c r="AB191" s="41"/>
      <c r="AC191" s="41"/>
      <c r="AD191" s="41"/>
      <c r="AE191" s="41"/>
      <c r="AT191" s="20" t="s">
        <v>204</v>
      </c>
      <c r="AU191" s="20" t="s">
        <v>78</v>
      </c>
    </row>
    <row r="192" s="2" customFormat="1" ht="16.5" customHeight="1">
      <c r="A192" s="41"/>
      <c r="B192" s="42"/>
      <c r="C192" s="215" t="s">
        <v>300</v>
      </c>
      <c r="D192" s="215" t="s">
        <v>195</v>
      </c>
      <c r="E192" s="216" t="s">
        <v>9641</v>
      </c>
      <c r="F192" s="217" t="s">
        <v>9642</v>
      </c>
      <c r="G192" s="218" t="s">
        <v>258</v>
      </c>
      <c r="H192" s="219">
        <v>104.54000000000001</v>
      </c>
      <c r="I192" s="220"/>
      <c r="J192" s="221">
        <f>ROUND(I192*H192,2)</f>
        <v>0</v>
      </c>
      <c r="K192" s="217" t="s">
        <v>19</v>
      </c>
      <c r="L192" s="47"/>
      <c r="M192" s="222" t="s">
        <v>19</v>
      </c>
      <c r="N192" s="223" t="s">
        <v>40</v>
      </c>
      <c r="O192" s="87"/>
      <c r="P192" s="224">
        <f>O192*H192</f>
        <v>0</v>
      </c>
      <c r="Q192" s="224">
        <v>0</v>
      </c>
      <c r="R192" s="224">
        <f>Q192*H192</f>
        <v>0</v>
      </c>
      <c r="S192" s="224">
        <v>0</v>
      </c>
      <c r="T192" s="225">
        <f>S192*H192</f>
        <v>0</v>
      </c>
      <c r="U192" s="41"/>
      <c r="V192" s="41"/>
      <c r="W192" s="41"/>
      <c r="X192" s="41"/>
      <c r="Y192" s="41"/>
      <c r="Z192" s="41"/>
      <c r="AA192" s="41"/>
      <c r="AB192" s="41"/>
      <c r="AC192" s="41"/>
      <c r="AD192" s="41"/>
      <c r="AE192" s="41"/>
      <c r="AR192" s="226" t="s">
        <v>200</v>
      </c>
      <c r="AT192" s="226" t="s">
        <v>195</v>
      </c>
      <c r="AU192" s="226" t="s">
        <v>78</v>
      </c>
      <c r="AY192" s="20" t="s">
        <v>193</v>
      </c>
      <c r="BE192" s="227">
        <f>IF(N192="základní",J192,0)</f>
        <v>0</v>
      </c>
      <c r="BF192" s="227">
        <f>IF(N192="snížená",J192,0)</f>
        <v>0</v>
      </c>
      <c r="BG192" s="227">
        <f>IF(N192="zákl. přenesená",J192,0)</f>
        <v>0</v>
      </c>
      <c r="BH192" s="227">
        <f>IF(N192="sníž. přenesená",J192,0)</f>
        <v>0</v>
      </c>
      <c r="BI192" s="227">
        <f>IF(N192="nulová",J192,0)</f>
        <v>0</v>
      </c>
      <c r="BJ192" s="20" t="s">
        <v>76</v>
      </c>
      <c r="BK192" s="227">
        <f>ROUND(I192*H192,2)</f>
        <v>0</v>
      </c>
      <c r="BL192" s="20" t="s">
        <v>200</v>
      </c>
      <c r="BM192" s="226" t="s">
        <v>9643</v>
      </c>
    </row>
    <row r="193" s="2" customFormat="1">
      <c r="A193" s="41"/>
      <c r="B193" s="42"/>
      <c r="C193" s="43"/>
      <c r="D193" s="228" t="s">
        <v>202</v>
      </c>
      <c r="E193" s="43"/>
      <c r="F193" s="229" t="s">
        <v>9642</v>
      </c>
      <c r="G193" s="43"/>
      <c r="H193" s="43"/>
      <c r="I193" s="230"/>
      <c r="J193" s="43"/>
      <c r="K193" s="43"/>
      <c r="L193" s="47"/>
      <c r="M193" s="231"/>
      <c r="N193" s="232"/>
      <c r="O193" s="87"/>
      <c r="P193" s="87"/>
      <c r="Q193" s="87"/>
      <c r="R193" s="87"/>
      <c r="S193" s="87"/>
      <c r="T193" s="88"/>
      <c r="U193" s="41"/>
      <c r="V193" s="41"/>
      <c r="W193" s="41"/>
      <c r="X193" s="41"/>
      <c r="Y193" s="41"/>
      <c r="Z193" s="41"/>
      <c r="AA193" s="41"/>
      <c r="AB193" s="41"/>
      <c r="AC193" s="41"/>
      <c r="AD193" s="41"/>
      <c r="AE193" s="41"/>
      <c r="AT193" s="20" t="s">
        <v>202</v>
      </c>
      <c r="AU193" s="20" t="s">
        <v>78</v>
      </c>
    </row>
    <row r="194" s="2" customFormat="1" ht="16.5" customHeight="1">
      <c r="A194" s="41"/>
      <c r="B194" s="42"/>
      <c r="C194" s="215" t="s">
        <v>307</v>
      </c>
      <c r="D194" s="215" t="s">
        <v>195</v>
      </c>
      <c r="E194" s="216" t="s">
        <v>9644</v>
      </c>
      <c r="F194" s="217" t="s">
        <v>9645</v>
      </c>
      <c r="G194" s="218" t="s">
        <v>248</v>
      </c>
      <c r="H194" s="219">
        <v>2</v>
      </c>
      <c r="I194" s="220"/>
      <c r="J194" s="221">
        <f>ROUND(I194*H194,2)</f>
        <v>0</v>
      </c>
      <c r="K194" s="217" t="s">
        <v>199</v>
      </c>
      <c r="L194" s="47"/>
      <c r="M194" s="222" t="s">
        <v>19</v>
      </c>
      <c r="N194" s="223" t="s">
        <v>40</v>
      </c>
      <c r="O194" s="87"/>
      <c r="P194" s="224">
        <f>O194*H194</f>
        <v>0</v>
      </c>
      <c r="Q194" s="224">
        <v>1.0593999999999999</v>
      </c>
      <c r="R194" s="224">
        <f>Q194*H194</f>
        <v>2.1187999999999998</v>
      </c>
      <c r="S194" s="224">
        <v>0</v>
      </c>
      <c r="T194" s="225">
        <f>S194*H194</f>
        <v>0</v>
      </c>
      <c r="U194" s="41"/>
      <c r="V194" s="41"/>
      <c r="W194" s="41"/>
      <c r="X194" s="41"/>
      <c r="Y194" s="41"/>
      <c r="Z194" s="41"/>
      <c r="AA194" s="41"/>
      <c r="AB194" s="41"/>
      <c r="AC194" s="41"/>
      <c r="AD194" s="41"/>
      <c r="AE194" s="41"/>
      <c r="AR194" s="226" t="s">
        <v>200</v>
      </c>
      <c r="AT194" s="226" t="s">
        <v>195</v>
      </c>
      <c r="AU194" s="226" t="s">
        <v>78</v>
      </c>
      <c r="AY194" s="20" t="s">
        <v>193</v>
      </c>
      <c r="BE194" s="227">
        <f>IF(N194="základní",J194,0)</f>
        <v>0</v>
      </c>
      <c r="BF194" s="227">
        <f>IF(N194="snížená",J194,0)</f>
        <v>0</v>
      </c>
      <c r="BG194" s="227">
        <f>IF(N194="zákl. přenesená",J194,0)</f>
        <v>0</v>
      </c>
      <c r="BH194" s="227">
        <f>IF(N194="sníž. přenesená",J194,0)</f>
        <v>0</v>
      </c>
      <c r="BI194" s="227">
        <f>IF(N194="nulová",J194,0)</f>
        <v>0</v>
      </c>
      <c r="BJ194" s="20" t="s">
        <v>76</v>
      </c>
      <c r="BK194" s="227">
        <f>ROUND(I194*H194,2)</f>
        <v>0</v>
      </c>
      <c r="BL194" s="20" t="s">
        <v>200</v>
      </c>
      <c r="BM194" s="226" t="s">
        <v>9646</v>
      </c>
    </row>
    <row r="195" s="2" customFormat="1">
      <c r="A195" s="41"/>
      <c r="B195" s="42"/>
      <c r="C195" s="43"/>
      <c r="D195" s="228" t="s">
        <v>202</v>
      </c>
      <c r="E195" s="43"/>
      <c r="F195" s="229" t="s">
        <v>9647</v>
      </c>
      <c r="G195" s="43"/>
      <c r="H195" s="43"/>
      <c r="I195" s="230"/>
      <c r="J195" s="43"/>
      <c r="K195" s="43"/>
      <c r="L195" s="47"/>
      <c r="M195" s="231"/>
      <c r="N195" s="232"/>
      <c r="O195" s="87"/>
      <c r="P195" s="87"/>
      <c r="Q195" s="87"/>
      <c r="R195" s="87"/>
      <c r="S195" s="87"/>
      <c r="T195" s="88"/>
      <c r="U195" s="41"/>
      <c r="V195" s="41"/>
      <c r="W195" s="41"/>
      <c r="X195" s="41"/>
      <c r="Y195" s="41"/>
      <c r="Z195" s="41"/>
      <c r="AA195" s="41"/>
      <c r="AB195" s="41"/>
      <c r="AC195" s="41"/>
      <c r="AD195" s="41"/>
      <c r="AE195" s="41"/>
      <c r="AT195" s="20" t="s">
        <v>202</v>
      </c>
      <c r="AU195" s="20" t="s">
        <v>78</v>
      </c>
    </row>
    <row r="196" s="2" customFormat="1">
      <c r="A196" s="41"/>
      <c r="B196" s="42"/>
      <c r="C196" s="43"/>
      <c r="D196" s="233" t="s">
        <v>204</v>
      </c>
      <c r="E196" s="43"/>
      <c r="F196" s="234" t="s">
        <v>9648</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204</v>
      </c>
      <c r="AU196" s="20" t="s">
        <v>78</v>
      </c>
    </row>
    <row r="197" s="13" customFormat="1">
      <c r="A197" s="13"/>
      <c r="B197" s="235"/>
      <c r="C197" s="236"/>
      <c r="D197" s="228" t="s">
        <v>206</v>
      </c>
      <c r="E197" s="237" t="s">
        <v>19</v>
      </c>
      <c r="F197" s="238" t="s">
        <v>279</v>
      </c>
      <c r="G197" s="236"/>
      <c r="H197" s="237" t="s">
        <v>19</v>
      </c>
      <c r="I197" s="239"/>
      <c r="J197" s="236"/>
      <c r="K197" s="236"/>
      <c r="L197" s="240"/>
      <c r="M197" s="241"/>
      <c r="N197" s="242"/>
      <c r="O197" s="242"/>
      <c r="P197" s="242"/>
      <c r="Q197" s="242"/>
      <c r="R197" s="242"/>
      <c r="S197" s="242"/>
      <c r="T197" s="243"/>
      <c r="U197" s="13"/>
      <c r="V197" s="13"/>
      <c r="W197" s="13"/>
      <c r="X197" s="13"/>
      <c r="Y197" s="13"/>
      <c r="Z197" s="13"/>
      <c r="AA197" s="13"/>
      <c r="AB197" s="13"/>
      <c r="AC197" s="13"/>
      <c r="AD197" s="13"/>
      <c r="AE197" s="13"/>
      <c r="AT197" s="244" t="s">
        <v>206</v>
      </c>
      <c r="AU197" s="244" t="s">
        <v>78</v>
      </c>
      <c r="AV197" s="13" t="s">
        <v>76</v>
      </c>
      <c r="AW197" s="13" t="s">
        <v>31</v>
      </c>
      <c r="AX197" s="13" t="s">
        <v>69</v>
      </c>
      <c r="AY197" s="244" t="s">
        <v>193</v>
      </c>
    </row>
    <row r="198" s="13" customFormat="1">
      <c r="A198" s="13"/>
      <c r="B198" s="235"/>
      <c r="C198" s="236"/>
      <c r="D198" s="228" t="s">
        <v>206</v>
      </c>
      <c r="E198" s="237" t="s">
        <v>19</v>
      </c>
      <c r="F198" s="238" t="s">
        <v>9649</v>
      </c>
      <c r="G198" s="236"/>
      <c r="H198" s="237" t="s">
        <v>19</v>
      </c>
      <c r="I198" s="239"/>
      <c r="J198" s="236"/>
      <c r="K198" s="236"/>
      <c r="L198" s="240"/>
      <c r="M198" s="241"/>
      <c r="N198" s="242"/>
      <c r="O198" s="242"/>
      <c r="P198" s="242"/>
      <c r="Q198" s="242"/>
      <c r="R198" s="242"/>
      <c r="S198" s="242"/>
      <c r="T198" s="243"/>
      <c r="U198" s="13"/>
      <c r="V198" s="13"/>
      <c r="W198" s="13"/>
      <c r="X198" s="13"/>
      <c r="Y198" s="13"/>
      <c r="Z198" s="13"/>
      <c r="AA198" s="13"/>
      <c r="AB198" s="13"/>
      <c r="AC198" s="13"/>
      <c r="AD198" s="13"/>
      <c r="AE198" s="13"/>
      <c r="AT198" s="244" t="s">
        <v>206</v>
      </c>
      <c r="AU198" s="244" t="s">
        <v>78</v>
      </c>
      <c r="AV198" s="13" t="s">
        <v>76</v>
      </c>
      <c r="AW198" s="13" t="s">
        <v>31</v>
      </c>
      <c r="AX198" s="13" t="s">
        <v>69</v>
      </c>
      <c r="AY198" s="244" t="s">
        <v>193</v>
      </c>
    </row>
    <row r="199" s="14" customFormat="1">
      <c r="A199" s="14"/>
      <c r="B199" s="245"/>
      <c r="C199" s="246"/>
      <c r="D199" s="228" t="s">
        <v>206</v>
      </c>
      <c r="E199" s="247" t="s">
        <v>19</v>
      </c>
      <c r="F199" s="248" t="s">
        <v>4865</v>
      </c>
      <c r="G199" s="246"/>
      <c r="H199" s="249">
        <v>2</v>
      </c>
      <c r="I199" s="250"/>
      <c r="J199" s="246"/>
      <c r="K199" s="246"/>
      <c r="L199" s="251"/>
      <c r="M199" s="252"/>
      <c r="N199" s="253"/>
      <c r="O199" s="253"/>
      <c r="P199" s="253"/>
      <c r="Q199" s="253"/>
      <c r="R199" s="253"/>
      <c r="S199" s="253"/>
      <c r="T199" s="254"/>
      <c r="U199" s="14"/>
      <c r="V199" s="14"/>
      <c r="W199" s="14"/>
      <c r="X199" s="14"/>
      <c r="Y199" s="14"/>
      <c r="Z199" s="14"/>
      <c r="AA199" s="14"/>
      <c r="AB199" s="14"/>
      <c r="AC199" s="14"/>
      <c r="AD199" s="14"/>
      <c r="AE199" s="14"/>
      <c r="AT199" s="255" t="s">
        <v>206</v>
      </c>
      <c r="AU199" s="255" t="s">
        <v>78</v>
      </c>
      <c r="AV199" s="14" t="s">
        <v>78</v>
      </c>
      <c r="AW199" s="14" t="s">
        <v>31</v>
      </c>
      <c r="AX199" s="14" t="s">
        <v>76</v>
      </c>
      <c r="AY199" s="255" t="s">
        <v>193</v>
      </c>
    </row>
    <row r="200" s="2" customFormat="1" ht="16.5" customHeight="1">
      <c r="A200" s="41"/>
      <c r="B200" s="42"/>
      <c r="C200" s="215" t="s">
        <v>313</v>
      </c>
      <c r="D200" s="215" t="s">
        <v>195</v>
      </c>
      <c r="E200" s="216" t="s">
        <v>9650</v>
      </c>
      <c r="F200" s="217" t="s">
        <v>9651</v>
      </c>
      <c r="G200" s="218" t="s">
        <v>326</v>
      </c>
      <c r="H200" s="219">
        <v>15</v>
      </c>
      <c r="I200" s="220"/>
      <c r="J200" s="221">
        <f>ROUND(I200*H200,2)</f>
        <v>0</v>
      </c>
      <c r="K200" s="217" t="s">
        <v>19</v>
      </c>
      <c r="L200" s="47"/>
      <c r="M200" s="222" t="s">
        <v>19</v>
      </c>
      <c r="N200" s="223" t="s">
        <v>40</v>
      </c>
      <c r="O200" s="87"/>
      <c r="P200" s="224">
        <f>O200*H200</f>
        <v>0</v>
      </c>
      <c r="Q200" s="224">
        <v>0</v>
      </c>
      <c r="R200" s="224">
        <f>Q200*H200</f>
        <v>0</v>
      </c>
      <c r="S200" s="224">
        <v>0</v>
      </c>
      <c r="T200" s="225">
        <f>S200*H200</f>
        <v>0</v>
      </c>
      <c r="U200" s="41"/>
      <c r="V200" s="41"/>
      <c r="W200" s="41"/>
      <c r="X200" s="41"/>
      <c r="Y200" s="41"/>
      <c r="Z200" s="41"/>
      <c r="AA200" s="41"/>
      <c r="AB200" s="41"/>
      <c r="AC200" s="41"/>
      <c r="AD200" s="41"/>
      <c r="AE200" s="41"/>
      <c r="AR200" s="226" t="s">
        <v>200</v>
      </c>
      <c r="AT200" s="226" t="s">
        <v>195</v>
      </c>
      <c r="AU200" s="226" t="s">
        <v>78</v>
      </c>
      <c r="AY200" s="20" t="s">
        <v>193</v>
      </c>
      <c r="BE200" s="227">
        <f>IF(N200="základní",J200,0)</f>
        <v>0</v>
      </c>
      <c r="BF200" s="227">
        <f>IF(N200="snížená",J200,0)</f>
        <v>0</v>
      </c>
      <c r="BG200" s="227">
        <f>IF(N200="zákl. přenesená",J200,0)</f>
        <v>0</v>
      </c>
      <c r="BH200" s="227">
        <f>IF(N200="sníž. přenesená",J200,0)</f>
        <v>0</v>
      </c>
      <c r="BI200" s="227">
        <f>IF(N200="nulová",J200,0)</f>
        <v>0</v>
      </c>
      <c r="BJ200" s="20" t="s">
        <v>76</v>
      </c>
      <c r="BK200" s="227">
        <f>ROUND(I200*H200,2)</f>
        <v>0</v>
      </c>
      <c r="BL200" s="20" t="s">
        <v>200</v>
      </c>
      <c r="BM200" s="226" t="s">
        <v>9652</v>
      </c>
    </row>
    <row r="201" s="2" customFormat="1">
      <c r="A201" s="41"/>
      <c r="B201" s="42"/>
      <c r="C201" s="43"/>
      <c r="D201" s="228" t="s">
        <v>202</v>
      </c>
      <c r="E201" s="43"/>
      <c r="F201" s="229" t="s">
        <v>9653</v>
      </c>
      <c r="G201" s="43"/>
      <c r="H201" s="43"/>
      <c r="I201" s="230"/>
      <c r="J201" s="43"/>
      <c r="K201" s="43"/>
      <c r="L201" s="47"/>
      <c r="M201" s="231"/>
      <c r="N201" s="232"/>
      <c r="O201" s="87"/>
      <c r="P201" s="87"/>
      <c r="Q201" s="87"/>
      <c r="R201" s="87"/>
      <c r="S201" s="87"/>
      <c r="T201" s="88"/>
      <c r="U201" s="41"/>
      <c r="V201" s="41"/>
      <c r="W201" s="41"/>
      <c r="X201" s="41"/>
      <c r="Y201" s="41"/>
      <c r="Z201" s="41"/>
      <c r="AA201" s="41"/>
      <c r="AB201" s="41"/>
      <c r="AC201" s="41"/>
      <c r="AD201" s="41"/>
      <c r="AE201" s="41"/>
      <c r="AT201" s="20" t="s">
        <v>202</v>
      </c>
      <c r="AU201" s="20" t="s">
        <v>78</v>
      </c>
    </row>
    <row r="202" s="13" customFormat="1">
      <c r="A202" s="13"/>
      <c r="B202" s="235"/>
      <c r="C202" s="236"/>
      <c r="D202" s="228" t="s">
        <v>206</v>
      </c>
      <c r="E202" s="237" t="s">
        <v>19</v>
      </c>
      <c r="F202" s="238" t="s">
        <v>279</v>
      </c>
      <c r="G202" s="236"/>
      <c r="H202" s="237" t="s">
        <v>19</v>
      </c>
      <c r="I202" s="239"/>
      <c r="J202" s="236"/>
      <c r="K202" s="236"/>
      <c r="L202" s="240"/>
      <c r="M202" s="241"/>
      <c r="N202" s="242"/>
      <c r="O202" s="242"/>
      <c r="P202" s="242"/>
      <c r="Q202" s="242"/>
      <c r="R202" s="242"/>
      <c r="S202" s="242"/>
      <c r="T202" s="243"/>
      <c r="U202" s="13"/>
      <c r="V202" s="13"/>
      <c r="W202" s="13"/>
      <c r="X202" s="13"/>
      <c r="Y202" s="13"/>
      <c r="Z202" s="13"/>
      <c r="AA202" s="13"/>
      <c r="AB202" s="13"/>
      <c r="AC202" s="13"/>
      <c r="AD202" s="13"/>
      <c r="AE202" s="13"/>
      <c r="AT202" s="244" t="s">
        <v>206</v>
      </c>
      <c r="AU202" s="244" t="s">
        <v>78</v>
      </c>
      <c r="AV202" s="13" t="s">
        <v>76</v>
      </c>
      <c r="AW202" s="13" t="s">
        <v>31</v>
      </c>
      <c r="AX202" s="13" t="s">
        <v>69</v>
      </c>
      <c r="AY202" s="244" t="s">
        <v>193</v>
      </c>
    </row>
    <row r="203" s="14" customFormat="1">
      <c r="A203" s="14"/>
      <c r="B203" s="245"/>
      <c r="C203" s="246"/>
      <c r="D203" s="228" t="s">
        <v>206</v>
      </c>
      <c r="E203" s="247" t="s">
        <v>19</v>
      </c>
      <c r="F203" s="248" t="s">
        <v>313</v>
      </c>
      <c r="G203" s="246"/>
      <c r="H203" s="249">
        <v>15</v>
      </c>
      <c r="I203" s="250"/>
      <c r="J203" s="246"/>
      <c r="K203" s="246"/>
      <c r="L203" s="251"/>
      <c r="M203" s="252"/>
      <c r="N203" s="253"/>
      <c r="O203" s="253"/>
      <c r="P203" s="253"/>
      <c r="Q203" s="253"/>
      <c r="R203" s="253"/>
      <c r="S203" s="253"/>
      <c r="T203" s="254"/>
      <c r="U203" s="14"/>
      <c r="V203" s="14"/>
      <c r="W203" s="14"/>
      <c r="X203" s="14"/>
      <c r="Y203" s="14"/>
      <c r="Z203" s="14"/>
      <c r="AA203" s="14"/>
      <c r="AB203" s="14"/>
      <c r="AC203" s="14"/>
      <c r="AD203" s="14"/>
      <c r="AE203" s="14"/>
      <c r="AT203" s="255" t="s">
        <v>206</v>
      </c>
      <c r="AU203" s="255" t="s">
        <v>78</v>
      </c>
      <c r="AV203" s="14" t="s">
        <v>78</v>
      </c>
      <c r="AW203" s="14" t="s">
        <v>31</v>
      </c>
      <c r="AX203" s="14" t="s">
        <v>76</v>
      </c>
      <c r="AY203" s="255" t="s">
        <v>193</v>
      </c>
    </row>
    <row r="204" s="12" customFormat="1" ht="22.8" customHeight="1">
      <c r="A204" s="12"/>
      <c r="B204" s="199"/>
      <c r="C204" s="200"/>
      <c r="D204" s="201" t="s">
        <v>68</v>
      </c>
      <c r="E204" s="213" t="s">
        <v>200</v>
      </c>
      <c r="F204" s="213" t="s">
        <v>1805</v>
      </c>
      <c r="G204" s="200"/>
      <c r="H204" s="200"/>
      <c r="I204" s="203"/>
      <c r="J204" s="214">
        <f>BK204</f>
        <v>0</v>
      </c>
      <c r="K204" s="200"/>
      <c r="L204" s="205"/>
      <c r="M204" s="206"/>
      <c r="N204" s="207"/>
      <c r="O204" s="207"/>
      <c r="P204" s="208">
        <f>SUM(P205:P220)</f>
        <v>0</v>
      </c>
      <c r="Q204" s="207"/>
      <c r="R204" s="208">
        <f>SUM(R205:R220)</f>
        <v>0</v>
      </c>
      <c r="S204" s="207"/>
      <c r="T204" s="209">
        <f>SUM(T205:T220)</f>
        <v>0</v>
      </c>
      <c r="U204" s="12"/>
      <c r="V204" s="12"/>
      <c r="W204" s="12"/>
      <c r="X204" s="12"/>
      <c r="Y204" s="12"/>
      <c r="Z204" s="12"/>
      <c r="AA204" s="12"/>
      <c r="AB204" s="12"/>
      <c r="AC204" s="12"/>
      <c r="AD204" s="12"/>
      <c r="AE204" s="12"/>
      <c r="AR204" s="210" t="s">
        <v>76</v>
      </c>
      <c r="AT204" s="211" t="s">
        <v>68</v>
      </c>
      <c r="AU204" s="211" t="s">
        <v>76</v>
      </c>
      <c r="AY204" s="210" t="s">
        <v>193</v>
      </c>
      <c r="BK204" s="212">
        <f>SUM(BK205:BK220)</f>
        <v>0</v>
      </c>
    </row>
    <row r="205" s="2" customFormat="1" ht="16.5" customHeight="1">
      <c r="A205" s="41"/>
      <c r="B205" s="42"/>
      <c r="C205" s="215" t="s">
        <v>323</v>
      </c>
      <c r="D205" s="215" t="s">
        <v>195</v>
      </c>
      <c r="E205" s="216" t="s">
        <v>9654</v>
      </c>
      <c r="F205" s="217" t="s">
        <v>9655</v>
      </c>
      <c r="G205" s="218" t="s">
        <v>343</v>
      </c>
      <c r="H205" s="219">
        <v>6</v>
      </c>
      <c r="I205" s="220"/>
      <c r="J205" s="221">
        <f>ROUND(I205*H205,2)</f>
        <v>0</v>
      </c>
      <c r="K205" s="217" t="s">
        <v>19</v>
      </c>
      <c r="L205" s="47"/>
      <c r="M205" s="222" t="s">
        <v>19</v>
      </c>
      <c r="N205" s="223" t="s">
        <v>40</v>
      </c>
      <c r="O205" s="87"/>
      <c r="P205" s="224">
        <f>O205*H205</f>
        <v>0</v>
      </c>
      <c r="Q205" s="224">
        <v>0</v>
      </c>
      <c r="R205" s="224">
        <f>Q205*H205</f>
        <v>0</v>
      </c>
      <c r="S205" s="224">
        <v>0</v>
      </c>
      <c r="T205" s="225">
        <f>S205*H205</f>
        <v>0</v>
      </c>
      <c r="U205" s="41"/>
      <c r="V205" s="41"/>
      <c r="W205" s="41"/>
      <c r="X205" s="41"/>
      <c r="Y205" s="41"/>
      <c r="Z205" s="41"/>
      <c r="AA205" s="41"/>
      <c r="AB205" s="41"/>
      <c r="AC205" s="41"/>
      <c r="AD205" s="41"/>
      <c r="AE205" s="41"/>
      <c r="AR205" s="226" t="s">
        <v>200</v>
      </c>
      <c r="AT205" s="226" t="s">
        <v>195</v>
      </c>
      <c r="AU205" s="226" t="s">
        <v>78</v>
      </c>
      <c r="AY205" s="20" t="s">
        <v>193</v>
      </c>
      <c r="BE205" s="227">
        <f>IF(N205="základní",J205,0)</f>
        <v>0</v>
      </c>
      <c r="BF205" s="227">
        <f>IF(N205="snížená",J205,0)</f>
        <v>0</v>
      </c>
      <c r="BG205" s="227">
        <f>IF(N205="zákl. přenesená",J205,0)</f>
        <v>0</v>
      </c>
      <c r="BH205" s="227">
        <f>IF(N205="sníž. přenesená",J205,0)</f>
        <v>0</v>
      </c>
      <c r="BI205" s="227">
        <f>IF(N205="nulová",J205,0)</f>
        <v>0</v>
      </c>
      <c r="BJ205" s="20" t="s">
        <v>76</v>
      </c>
      <c r="BK205" s="227">
        <f>ROUND(I205*H205,2)</f>
        <v>0</v>
      </c>
      <c r="BL205" s="20" t="s">
        <v>200</v>
      </c>
      <c r="BM205" s="226" t="s">
        <v>9656</v>
      </c>
    </row>
    <row r="206" s="2" customFormat="1">
      <c r="A206" s="41"/>
      <c r="B206" s="42"/>
      <c r="C206" s="43"/>
      <c r="D206" s="228" t="s">
        <v>202</v>
      </c>
      <c r="E206" s="43"/>
      <c r="F206" s="229" t="s">
        <v>9657</v>
      </c>
      <c r="G206" s="43"/>
      <c r="H206" s="43"/>
      <c r="I206" s="230"/>
      <c r="J206" s="43"/>
      <c r="K206" s="43"/>
      <c r="L206" s="47"/>
      <c r="M206" s="231"/>
      <c r="N206" s="232"/>
      <c r="O206" s="87"/>
      <c r="P206" s="87"/>
      <c r="Q206" s="87"/>
      <c r="R206" s="87"/>
      <c r="S206" s="87"/>
      <c r="T206" s="88"/>
      <c r="U206" s="41"/>
      <c r="V206" s="41"/>
      <c r="W206" s="41"/>
      <c r="X206" s="41"/>
      <c r="Y206" s="41"/>
      <c r="Z206" s="41"/>
      <c r="AA206" s="41"/>
      <c r="AB206" s="41"/>
      <c r="AC206" s="41"/>
      <c r="AD206" s="41"/>
      <c r="AE206" s="41"/>
      <c r="AT206" s="20" t="s">
        <v>202</v>
      </c>
      <c r="AU206" s="20" t="s">
        <v>78</v>
      </c>
    </row>
    <row r="207" s="13" customFormat="1">
      <c r="A207" s="13"/>
      <c r="B207" s="235"/>
      <c r="C207" s="236"/>
      <c r="D207" s="228" t="s">
        <v>206</v>
      </c>
      <c r="E207" s="237" t="s">
        <v>19</v>
      </c>
      <c r="F207" s="238" t="s">
        <v>279</v>
      </c>
      <c r="G207" s="236"/>
      <c r="H207" s="237" t="s">
        <v>19</v>
      </c>
      <c r="I207" s="239"/>
      <c r="J207" s="236"/>
      <c r="K207" s="236"/>
      <c r="L207" s="240"/>
      <c r="M207" s="241"/>
      <c r="N207" s="242"/>
      <c r="O207" s="242"/>
      <c r="P207" s="242"/>
      <c r="Q207" s="242"/>
      <c r="R207" s="242"/>
      <c r="S207" s="242"/>
      <c r="T207" s="243"/>
      <c r="U207" s="13"/>
      <c r="V207" s="13"/>
      <c r="W207" s="13"/>
      <c r="X207" s="13"/>
      <c r="Y207" s="13"/>
      <c r="Z207" s="13"/>
      <c r="AA207" s="13"/>
      <c r="AB207" s="13"/>
      <c r="AC207" s="13"/>
      <c r="AD207" s="13"/>
      <c r="AE207" s="13"/>
      <c r="AT207" s="244" t="s">
        <v>206</v>
      </c>
      <c r="AU207" s="244" t="s">
        <v>78</v>
      </c>
      <c r="AV207" s="13" t="s">
        <v>76</v>
      </c>
      <c r="AW207" s="13" t="s">
        <v>31</v>
      </c>
      <c r="AX207" s="13" t="s">
        <v>69</v>
      </c>
      <c r="AY207" s="244" t="s">
        <v>193</v>
      </c>
    </row>
    <row r="208" s="14" customFormat="1">
      <c r="A208" s="14"/>
      <c r="B208" s="245"/>
      <c r="C208" s="246"/>
      <c r="D208" s="228" t="s">
        <v>206</v>
      </c>
      <c r="E208" s="247" t="s">
        <v>19</v>
      </c>
      <c r="F208" s="248" t="s">
        <v>237</v>
      </c>
      <c r="G208" s="246"/>
      <c r="H208" s="249">
        <v>6</v>
      </c>
      <c r="I208" s="250"/>
      <c r="J208" s="246"/>
      <c r="K208" s="246"/>
      <c r="L208" s="251"/>
      <c r="M208" s="252"/>
      <c r="N208" s="253"/>
      <c r="O208" s="253"/>
      <c r="P208" s="253"/>
      <c r="Q208" s="253"/>
      <c r="R208" s="253"/>
      <c r="S208" s="253"/>
      <c r="T208" s="254"/>
      <c r="U208" s="14"/>
      <c r="V208" s="14"/>
      <c r="W208" s="14"/>
      <c r="X208" s="14"/>
      <c r="Y208" s="14"/>
      <c r="Z208" s="14"/>
      <c r="AA208" s="14"/>
      <c r="AB208" s="14"/>
      <c r="AC208" s="14"/>
      <c r="AD208" s="14"/>
      <c r="AE208" s="14"/>
      <c r="AT208" s="255" t="s">
        <v>206</v>
      </c>
      <c r="AU208" s="255" t="s">
        <v>78</v>
      </c>
      <c r="AV208" s="14" t="s">
        <v>78</v>
      </c>
      <c r="AW208" s="14" t="s">
        <v>31</v>
      </c>
      <c r="AX208" s="14" t="s">
        <v>76</v>
      </c>
      <c r="AY208" s="255" t="s">
        <v>193</v>
      </c>
    </row>
    <row r="209" s="2" customFormat="1" ht="16.5" customHeight="1">
      <c r="A209" s="41"/>
      <c r="B209" s="42"/>
      <c r="C209" s="215" t="s">
        <v>329</v>
      </c>
      <c r="D209" s="215" t="s">
        <v>195</v>
      </c>
      <c r="E209" s="216" t="s">
        <v>9658</v>
      </c>
      <c r="F209" s="217" t="s">
        <v>9659</v>
      </c>
      <c r="G209" s="218" t="s">
        <v>343</v>
      </c>
      <c r="H209" s="219">
        <v>2</v>
      </c>
      <c r="I209" s="220"/>
      <c r="J209" s="221">
        <f>ROUND(I209*H209,2)</f>
        <v>0</v>
      </c>
      <c r="K209" s="217" t="s">
        <v>19</v>
      </c>
      <c r="L209" s="47"/>
      <c r="M209" s="222" t="s">
        <v>19</v>
      </c>
      <c r="N209" s="223" t="s">
        <v>40</v>
      </c>
      <c r="O209" s="87"/>
      <c r="P209" s="224">
        <f>O209*H209</f>
        <v>0</v>
      </c>
      <c r="Q209" s="224">
        <v>0</v>
      </c>
      <c r="R209" s="224">
        <f>Q209*H209</f>
        <v>0</v>
      </c>
      <c r="S209" s="224">
        <v>0</v>
      </c>
      <c r="T209" s="225">
        <f>S209*H209</f>
        <v>0</v>
      </c>
      <c r="U209" s="41"/>
      <c r="V209" s="41"/>
      <c r="W209" s="41"/>
      <c r="X209" s="41"/>
      <c r="Y209" s="41"/>
      <c r="Z209" s="41"/>
      <c r="AA209" s="41"/>
      <c r="AB209" s="41"/>
      <c r="AC209" s="41"/>
      <c r="AD209" s="41"/>
      <c r="AE209" s="41"/>
      <c r="AR209" s="226" t="s">
        <v>200</v>
      </c>
      <c r="AT209" s="226" t="s">
        <v>195</v>
      </c>
      <c r="AU209" s="226" t="s">
        <v>78</v>
      </c>
      <c r="AY209" s="20" t="s">
        <v>193</v>
      </c>
      <c r="BE209" s="227">
        <f>IF(N209="základní",J209,0)</f>
        <v>0</v>
      </c>
      <c r="BF209" s="227">
        <f>IF(N209="snížená",J209,0)</f>
        <v>0</v>
      </c>
      <c r="BG209" s="227">
        <f>IF(N209="zákl. přenesená",J209,0)</f>
        <v>0</v>
      </c>
      <c r="BH209" s="227">
        <f>IF(N209="sníž. přenesená",J209,0)</f>
        <v>0</v>
      </c>
      <c r="BI209" s="227">
        <f>IF(N209="nulová",J209,0)</f>
        <v>0</v>
      </c>
      <c r="BJ209" s="20" t="s">
        <v>76</v>
      </c>
      <c r="BK209" s="227">
        <f>ROUND(I209*H209,2)</f>
        <v>0</v>
      </c>
      <c r="BL209" s="20" t="s">
        <v>200</v>
      </c>
      <c r="BM209" s="226" t="s">
        <v>9660</v>
      </c>
    </row>
    <row r="210" s="2" customFormat="1">
      <c r="A210" s="41"/>
      <c r="B210" s="42"/>
      <c r="C210" s="43"/>
      <c r="D210" s="228" t="s">
        <v>202</v>
      </c>
      <c r="E210" s="43"/>
      <c r="F210" s="229" t="s">
        <v>9661</v>
      </c>
      <c r="G210" s="43"/>
      <c r="H210" s="43"/>
      <c r="I210" s="230"/>
      <c r="J210" s="43"/>
      <c r="K210" s="43"/>
      <c r="L210" s="47"/>
      <c r="M210" s="231"/>
      <c r="N210" s="232"/>
      <c r="O210" s="87"/>
      <c r="P210" s="87"/>
      <c r="Q210" s="87"/>
      <c r="R210" s="87"/>
      <c r="S210" s="87"/>
      <c r="T210" s="88"/>
      <c r="U210" s="41"/>
      <c r="V210" s="41"/>
      <c r="W210" s="41"/>
      <c r="X210" s="41"/>
      <c r="Y210" s="41"/>
      <c r="Z210" s="41"/>
      <c r="AA210" s="41"/>
      <c r="AB210" s="41"/>
      <c r="AC210" s="41"/>
      <c r="AD210" s="41"/>
      <c r="AE210" s="41"/>
      <c r="AT210" s="20" t="s">
        <v>202</v>
      </c>
      <c r="AU210" s="20" t="s">
        <v>78</v>
      </c>
    </row>
    <row r="211" s="13" customFormat="1">
      <c r="A211" s="13"/>
      <c r="B211" s="235"/>
      <c r="C211" s="236"/>
      <c r="D211" s="228" t="s">
        <v>206</v>
      </c>
      <c r="E211" s="237" t="s">
        <v>19</v>
      </c>
      <c r="F211" s="238" t="s">
        <v>279</v>
      </c>
      <c r="G211" s="236"/>
      <c r="H211" s="237" t="s">
        <v>19</v>
      </c>
      <c r="I211" s="239"/>
      <c r="J211" s="236"/>
      <c r="K211" s="236"/>
      <c r="L211" s="240"/>
      <c r="M211" s="241"/>
      <c r="N211" s="242"/>
      <c r="O211" s="242"/>
      <c r="P211" s="242"/>
      <c r="Q211" s="242"/>
      <c r="R211" s="242"/>
      <c r="S211" s="242"/>
      <c r="T211" s="243"/>
      <c r="U211" s="13"/>
      <c r="V211" s="13"/>
      <c r="W211" s="13"/>
      <c r="X211" s="13"/>
      <c r="Y211" s="13"/>
      <c r="Z211" s="13"/>
      <c r="AA211" s="13"/>
      <c r="AB211" s="13"/>
      <c r="AC211" s="13"/>
      <c r="AD211" s="13"/>
      <c r="AE211" s="13"/>
      <c r="AT211" s="244" t="s">
        <v>206</v>
      </c>
      <c r="AU211" s="244" t="s">
        <v>78</v>
      </c>
      <c r="AV211" s="13" t="s">
        <v>76</v>
      </c>
      <c r="AW211" s="13" t="s">
        <v>31</v>
      </c>
      <c r="AX211" s="13" t="s">
        <v>69</v>
      </c>
      <c r="AY211" s="244" t="s">
        <v>193</v>
      </c>
    </row>
    <row r="212" s="14" customFormat="1">
      <c r="A212" s="14"/>
      <c r="B212" s="245"/>
      <c r="C212" s="246"/>
      <c r="D212" s="228" t="s">
        <v>206</v>
      </c>
      <c r="E212" s="247" t="s">
        <v>19</v>
      </c>
      <c r="F212" s="248" t="s">
        <v>78</v>
      </c>
      <c r="G212" s="246"/>
      <c r="H212" s="249">
        <v>2</v>
      </c>
      <c r="I212" s="250"/>
      <c r="J212" s="246"/>
      <c r="K212" s="246"/>
      <c r="L212" s="251"/>
      <c r="M212" s="252"/>
      <c r="N212" s="253"/>
      <c r="O212" s="253"/>
      <c r="P212" s="253"/>
      <c r="Q212" s="253"/>
      <c r="R212" s="253"/>
      <c r="S212" s="253"/>
      <c r="T212" s="254"/>
      <c r="U212" s="14"/>
      <c r="V212" s="14"/>
      <c r="W212" s="14"/>
      <c r="X212" s="14"/>
      <c r="Y212" s="14"/>
      <c r="Z212" s="14"/>
      <c r="AA212" s="14"/>
      <c r="AB212" s="14"/>
      <c r="AC212" s="14"/>
      <c r="AD212" s="14"/>
      <c r="AE212" s="14"/>
      <c r="AT212" s="255" t="s">
        <v>206</v>
      </c>
      <c r="AU212" s="255" t="s">
        <v>78</v>
      </c>
      <c r="AV212" s="14" t="s">
        <v>78</v>
      </c>
      <c r="AW212" s="14" t="s">
        <v>31</v>
      </c>
      <c r="AX212" s="14" t="s">
        <v>76</v>
      </c>
      <c r="AY212" s="255" t="s">
        <v>193</v>
      </c>
    </row>
    <row r="213" s="2" customFormat="1" ht="16.5" customHeight="1">
      <c r="A213" s="41"/>
      <c r="B213" s="42"/>
      <c r="C213" s="215" t="s">
        <v>333</v>
      </c>
      <c r="D213" s="215" t="s">
        <v>195</v>
      </c>
      <c r="E213" s="216" t="s">
        <v>9662</v>
      </c>
      <c r="F213" s="217" t="s">
        <v>9663</v>
      </c>
      <c r="G213" s="218" t="s">
        <v>343</v>
      </c>
      <c r="H213" s="219">
        <v>1</v>
      </c>
      <c r="I213" s="220"/>
      <c r="J213" s="221">
        <f>ROUND(I213*H213,2)</f>
        <v>0</v>
      </c>
      <c r="K213" s="217" t="s">
        <v>19</v>
      </c>
      <c r="L213" s="47"/>
      <c r="M213" s="222" t="s">
        <v>19</v>
      </c>
      <c r="N213" s="223" t="s">
        <v>40</v>
      </c>
      <c r="O213" s="87"/>
      <c r="P213" s="224">
        <f>O213*H213</f>
        <v>0</v>
      </c>
      <c r="Q213" s="224">
        <v>0</v>
      </c>
      <c r="R213" s="224">
        <f>Q213*H213</f>
        <v>0</v>
      </c>
      <c r="S213" s="224">
        <v>0</v>
      </c>
      <c r="T213" s="225">
        <f>S213*H213</f>
        <v>0</v>
      </c>
      <c r="U213" s="41"/>
      <c r="V213" s="41"/>
      <c r="W213" s="41"/>
      <c r="X213" s="41"/>
      <c r="Y213" s="41"/>
      <c r="Z213" s="41"/>
      <c r="AA213" s="41"/>
      <c r="AB213" s="41"/>
      <c r="AC213" s="41"/>
      <c r="AD213" s="41"/>
      <c r="AE213" s="41"/>
      <c r="AR213" s="226" t="s">
        <v>200</v>
      </c>
      <c r="AT213" s="226" t="s">
        <v>195</v>
      </c>
      <c r="AU213" s="226" t="s">
        <v>78</v>
      </c>
      <c r="AY213" s="20" t="s">
        <v>193</v>
      </c>
      <c r="BE213" s="227">
        <f>IF(N213="základní",J213,0)</f>
        <v>0</v>
      </c>
      <c r="BF213" s="227">
        <f>IF(N213="snížená",J213,0)</f>
        <v>0</v>
      </c>
      <c r="BG213" s="227">
        <f>IF(N213="zákl. přenesená",J213,0)</f>
        <v>0</v>
      </c>
      <c r="BH213" s="227">
        <f>IF(N213="sníž. přenesená",J213,0)</f>
        <v>0</v>
      </c>
      <c r="BI213" s="227">
        <f>IF(N213="nulová",J213,0)</f>
        <v>0</v>
      </c>
      <c r="BJ213" s="20" t="s">
        <v>76</v>
      </c>
      <c r="BK213" s="227">
        <f>ROUND(I213*H213,2)</f>
        <v>0</v>
      </c>
      <c r="BL213" s="20" t="s">
        <v>200</v>
      </c>
      <c r="BM213" s="226" t="s">
        <v>9664</v>
      </c>
    </row>
    <row r="214" s="2" customFormat="1">
      <c r="A214" s="41"/>
      <c r="B214" s="42"/>
      <c r="C214" s="43"/>
      <c r="D214" s="228" t="s">
        <v>202</v>
      </c>
      <c r="E214" s="43"/>
      <c r="F214" s="229" t="s">
        <v>9665</v>
      </c>
      <c r="G214" s="43"/>
      <c r="H214" s="43"/>
      <c r="I214" s="230"/>
      <c r="J214" s="43"/>
      <c r="K214" s="43"/>
      <c r="L214" s="47"/>
      <c r="M214" s="231"/>
      <c r="N214" s="232"/>
      <c r="O214" s="87"/>
      <c r="P214" s="87"/>
      <c r="Q214" s="87"/>
      <c r="R214" s="87"/>
      <c r="S214" s="87"/>
      <c r="T214" s="88"/>
      <c r="U214" s="41"/>
      <c r="V214" s="41"/>
      <c r="W214" s="41"/>
      <c r="X214" s="41"/>
      <c r="Y214" s="41"/>
      <c r="Z214" s="41"/>
      <c r="AA214" s="41"/>
      <c r="AB214" s="41"/>
      <c r="AC214" s="41"/>
      <c r="AD214" s="41"/>
      <c r="AE214" s="41"/>
      <c r="AT214" s="20" t="s">
        <v>202</v>
      </c>
      <c r="AU214" s="20" t="s">
        <v>78</v>
      </c>
    </row>
    <row r="215" s="13" customFormat="1">
      <c r="A215" s="13"/>
      <c r="B215" s="235"/>
      <c r="C215" s="236"/>
      <c r="D215" s="228" t="s">
        <v>206</v>
      </c>
      <c r="E215" s="237" t="s">
        <v>19</v>
      </c>
      <c r="F215" s="238" t="s">
        <v>279</v>
      </c>
      <c r="G215" s="236"/>
      <c r="H215" s="237" t="s">
        <v>19</v>
      </c>
      <c r="I215" s="239"/>
      <c r="J215" s="236"/>
      <c r="K215" s="236"/>
      <c r="L215" s="240"/>
      <c r="M215" s="241"/>
      <c r="N215" s="242"/>
      <c r="O215" s="242"/>
      <c r="P215" s="242"/>
      <c r="Q215" s="242"/>
      <c r="R215" s="242"/>
      <c r="S215" s="242"/>
      <c r="T215" s="243"/>
      <c r="U215" s="13"/>
      <c r="V215" s="13"/>
      <c r="W215" s="13"/>
      <c r="X215" s="13"/>
      <c r="Y215" s="13"/>
      <c r="Z215" s="13"/>
      <c r="AA215" s="13"/>
      <c r="AB215" s="13"/>
      <c r="AC215" s="13"/>
      <c r="AD215" s="13"/>
      <c r="AE215" s="13"/>
      <c r="AT215" s="244" t="s">
        <v>206</v>
      </c>
      <c r="AU215" s="244" t="s">
        <v>78</v>
      </c>
      <c r="AV215" s="13" t="s">
        <v>76</v>
      </c>
      <c r="AW215" s="13" t="s">
        <v>31</v>
      </c>
      <c r="AX215" s="13" t="s">
        <v>69</v>
      </c>
      <c r="AY215" s="244" t="s">
        <v>193</v>
      </c>
    </row>
    <row r="216" s="14" customFormat="1">
      <c r="A216" s="14"/>
      <c r="B216" s="245"/>
      <c r="C216" s="246"/>
      <c r="D216" s="228" t="s">
        <v>206</v>
      </c>
      <c r="E216" s="247" t="s">
        <v>19</v>
      </c>
      <c r="F216" s="248" t="s">
        <v>76</v>
      </c>
      <c r="G216" s="246"/>
      <c r="H216" s="249">
        <v>1</v>
      </c>
      <c r="I216" s="250"/>
      <c r="J216" s="246"/>
      <c r="K216" s="246"/>
      <c r="L216" s="251"/>
      <c r="M216" s="252"/>
      <c r="N216" s="253"/>
      <c r="O216" s="253"/>
      <c r="P216" s="253"/>
      <c r="Q216" s="253"/>
      <c r="R216" s="253"/>
      <c r="S216" s="253"/>
      <c r="T216" s="254"/>
      <c r="U216" s="14"/>
      <c r="V216" s="14"/>
      <c r="W216" s="14"/>
      <c r="X216" s="14"/>
      <c r="Y216" s="14"/>
      <c r="Z216" s="14"/>
      <c r="AA216" s="14"/>
      <c r="AB216" s="14"/>
      <c r="AC216" s="14"/>
      <c r="AD216" s="14"/>
      <c r="AE216" s="14"/>
      <c r="AT216" s="255" t="s">
        <v>206</v>
      </c>
      <c r="AU216" s="255" t="s">
        <v>78</v>
      </c>
      <c r="AV216" s="14" t="s">
        <v>78</v>
      </c>
      <c r="AW216" s="14" t="s">
        <v>31</v>
      </c>
      <c r="AX216" s="14" t="s">
        <v>76</v>
      </c>
      <c r="AY216" s="255" t="s">
        <v>193</v>
      </c>
    </row>
    <row r="217" s="2" customFormat="1" ht="16.5" customHeight="1">
      <c r="A217" s="41"/>
      <c r="B217" s="42"/>
      <c r="C217" s="215" t="s">
        <v>340</v>
      </c>
      <c r="D217" s="215" t="s">
        <v>195</v>
      </c>
      <c r="E217" s="216" t="s">
        <v>9666</v>
      </c>
      <c r="F217" s="217" t="s">
        <v>9667</v>
      </c>
      <c r="G217" s="218" t="s">
        <v>343</v>
      </c>
      <c r="H217" s="219">
        <v>1</v>
      </c>
      <c r="I217" s="220"/>
      <c r="J217" s="221">
        <f>ROUND(I217*H217,2)</f>
        <v>0</v>
      </c>
      <c r="K217" s="217" t="s">
        <v>19</v>
      </c>
      <c r="L217" s="47"/>
      <c r="M217" s="222" t="s">
        <v>19</v>
      </c>
      <c r="N217" s="223" t="s">
        <v>40</v>
      </c>
      <c r="O217" s="87"/>
      <c r="P217" s="224">
        <f>O217*H217</f>
        <v>0</v>
      </c>
      <c r="Q217" s="224">
        <v>0</v>
      </c>
      <c r="R217" s="224">
        <f>Q217*H217</f>
        <v>0</v>
      </c>
      <c r="S217" s="224">
        <v>0</v>
      </c>
      <c r="T217" s="225">
        <f>S217*H217</f>
        <v>0</v>
      </c>
      <c r="U217" s="41"/>
      <c r="V217" s="41"/>
      <c r="W217" s="41"/>
      <c r="X217" s="41"/>
      <c r="Y217" s="41"/>
      <c r="Z217" s="41"/>
      <c r="AA217" s="41"/>
      <c r="AB217" s="41"/>
      <c r="AC217" s="41"/>
      <c r="AD217" s="41"/>
      <c r="AE217" s="41"/>
      <c r="AR217" s="226" t="s">
        <v>200</v>
      </c>
      <c r="AT217" s="226" t="s">
        <v>195</v>
      </c>
      <c r="AU217" s="226" t="s">
        <v>78</v>
      </c>
      <c r="AY217" s="20" t="s">
        <v>193</v>
      </c>
      <c r="BE217" s="227">
        <f>IF(N217="základní",J217,0)</f>
        <v>0</v>
      </c>
      <c r="BF217" s="227">
        <f>IF(N217="snížená",J217,0)</f>
        <v>0</v>
      </c>
      <c r="BG217" s="227">
        <f>IF(N217="zákl. přenesená",J217,0)</f>
        <v>0</v>
      </c>
      <c r="BH217" s="227">
        <f>IF(N217="sníž. přenesená",J217,0)</f>
        <v>0</v>
      </c>
      <c r="BI217" s="227">
        <f>IF(N217="nulová",J217,0)</f>
        <v>0</v>
      </c>
      <c r="BJ217" s="20" t="s">
        <v>76</v>
      </c>
      <c r="BK217" s="227">
        <f>ROUND(I217*H217,2)</f>
        <v>0</v>
      </c>
      <c r="BL217" s="20" t="s">
        <v>200</v>
      </c>
      <c r="BM217" s="226" t="s">
        <v>9668</v>
      </c>
    </row>
    <row r="218" s="2" customFormat="1">
      <c r="A218" s="41"/>
      <c r="B218" s="42"/>
      <c r="C218" s="43"/>
      <c r="D218" s="228" t="s">
        <v>202</v>
      </c>
      <c r="E218" s="43"/>
      <c r="F218" s="229" t="s">
        <v>9669</v>
      </c>
      <c r="G218" s="43"/>
      <c r="H218" s="43"/>
      <c r="I218" s="230"/>
      <c r="J218" s="43"/>
      <c r="K218" s="43"/>
      <c r="L218" s="47"/>
      <c r="M218" s="231"/>
      <c r="N218" s="232"/>
      <c r="O218" s="87"/>
      <c r="P218" s="87"/>
      <c r="Q218" s="87"/>
      <c r="R218" s="87"/>
      <c r="S218" s="87"/>
      <c r="T218" s="88"/>
      <c r="U218" s="41"/>
      <c r="V218" s="41"/>
      <c r="W218" s="41"/>
      <c r="X218" s="41"/>
      <c r="Y218" s="41"/>
      <c r="Z218" s="41"/>
      <c r="AA218" s="41"/>
      <c r="AB218" s="41"/>
      <c r="AC218" s="41"/>
      <c r="AD218" s="41"/>
      <c r="AE218" s="41"/>
      <c r="AT218" s="20" t="s">
        <v>202</v>
      </c>
      <c r="AU218" s="20" t="s">
        <v>78</v>
      </c>
    </row>
    <row r="219" s="13" customFormat="1">
      <c r="A219" s="13"/>
      <c r="B219" s="235"/>
      <c r="C219" s="236"/>
      <c r="D219" s="228" t="s">
        <v>206</v>
      </c>
      <c r="E219" s="237" t="s">
        <v>19</v>
      </c>
      <c r="F219" s="238" t="s">
        <v>279</v>
      </c>
      <c r="G219" s="236"/>
      <c r="H219" s="237" t="s">
        <v>19</v>
      </c>
      <c r="I219" s="239"/>
      <c r="J219" s="236"/>
      <c r="K219" s="236"/>
      <c r="L219" s="240"/>
      <c r="M219" s="241"/>
      <c r="N219" s="242"/>
      <c r="O219" s="242"/>
      <c r="P219" s="242"/>
      <c r="Q219" s="242"/>
      <c r="R219" s="242"/>
      <c r="S219" s="242"/>
      <c r="T219" s="243"/>
      <c r="U219" s="13"/>
      <c r="V219" s="13"/>
      <c r="W219" s="13"/>
      <c r="X219" s="13"/>
      <c r="Y219" s="13"/>
      <c r="Z219" s="13"/>
      <c r="AA219" s="13"/>
      <c r="AB219" s="13"/>
      <c r="AC219" s="13"/>
      <c r="AD219" s="13"/>
      <c r="AE219" s="13"/>
      <c r="AT219" s="244" t="s">
        <v>206</v>
      </c>
      <c r="AU219" s="244" t="s">
        <v>78</v>
      </c>
      <c r="AV219" s="13" t="s">
        <v>76</v>
      </c>
      <c r="AW219" s="13" t="s">
        <v>31</v>
      </c>
      <c r="AX219" s="13" t="s">
        <v>69</v>
      </c>
      <c r="AY219" s="244" t="s">
        <v>193</v>
      </c>
    </row>
    <row r="220" s="14" customFormat="1">
      <c r="A220" s="14"/>
      <c r="B220" s="245"/>
      <c r="C220" s="246"/>
      <c r="D220" s="228" t="s">
        <v>206</v>
      </c>
      <c r="E220" s="247" t="s">
        <v>19</v>
      </c>
      <c r="F220" s="248" t="s">
        <v>76</v>
      </c>
      <c r="G220" s="246"/>
      <c r="H220" s="249">
        <v>1</v>
      </c>
      <c r="I220" s="250"/>
      <c r="J220" s="246"/>
      <c r="K220" s="246"/>
      <c r="L220" s="251"/>
      <c r="M220" s="252"/>
      <c r="N220" s="253"/>
      <c r="O220" s="253"/>
      <c r="P220" s="253"/>
      <c r="Q220" s="253"/>
      <c r="R220" s="253"/>
      <c r="S220" s="253"/>
      <c r="T220" s="254"/>
      <c r="U220" s="14"/>
      <c r="V220" s="14"/>
      <c r="W220" s="14"/>
      <c r="X220" s="14"/>
      <c r="Y220" s="14"/>
      <c r="Z220" s="14"/>
      <c r="AA220" s="14"/>
      <c r="AB220" s="14"/>
      <c r="AC220" s="14"/>
      <c r="AD220" s="14"/>
      <c r="AE220" s="14"/>
      <c r="AT220" s="255" t="s">
        <v>206</v>
      </c>
      <c r="AU220" s="255" t="s">
        <v>78</v>
      </c>
      <c r="AV220" s="14" t="s">
        <v>78</v>
      </c>
      <c r="AW220" s="14" t="s">
        <v>31</v>
      </c>
      <c r="AX220" s="14" t="s">
        <v>76</v>
      </c>
      <c r="AY220" s="255" t="s">
        <v>193</v>
      </c>
    </row>
    <row r="221" s="12" customFormat="1" ht="22.8" customHeight="1">
      <c r="A221" s="12"/>
      <c r="B221" s="199"/>
      <c r="C221" s="200"/>
      <c r="D221" s="201" t="s">
        <v>68</v>
      </c>
      <c r="E221" s="213" t="s">
        <v>679</v>
      </c>
      <c r="F221" s="213" t="s">
        <v>680</v>
      </c>
      <c r="G221" s="200"/>
      <c r="H221" s="200"/>
      <c r="I221" s="203"/>
      <c r="J221" s="214">
        <f>BK221</f>
        <v>0</v>
      </c>
      <c r="K221" s="200"/>
      <c r="L221" s="205"/>
      <c r="M221" s="206"/>
      <c r="N221" s="207"/>
      <c r="O221" s="207"/>
      <c r="P221" s="208">
        <f>SUM(P222:P224)</f>
        <v>0</v>
      </c>
      <c r="Q221" s="207"/>
      <c r="R221" s="208">
        <f>SUM(R222:R224)</f>
        <v>0</v>
      </c>
      <c r="S221" s="207"/>
      <c r="T221" s="209">
        <f>SUM(T222:T224)</f>
        <v>0</v>
      </c>
      <c r="U221" s="12"/>
      <c r="V221" s="12"/>
      <c r="W221" s="12"/>
      <c r="X221" s="12"/>
      <c r="Y221" s="12"/>
      <c r="Z221" s="12"/>
      <c r="AA221" s="12"/>
      <c r="AB221" s="12"/>
      <c r="AC221" s="12"/>
      <c r="AD221" s="12"/>
      <c r="AE221" s="12"/>
      <c r="AR221" s="210" t="s">
        <v>76</v>
      </c>
      <c r="AT221" s="211" t="s">
        <v>68</v>
      </c>
      <c r="AU221" s="211" t="s">
        <v>76</v>
      </c>
      <c r="AY221" s="210" t="s">
        <v>193</v>
      </c>
      <c r="BK221" s="212">
        <f>SUM(BK222:BK224)</f>
        <v>0</v>
      </c>
    </row>
    <row r="222" s="2" customFormat="1" ht="21.75" customHeight="1">
      <c r="A222" s="41"/>
      <c r="B222" s="42"/>
      <c r="C222" s="215" t="s">
        <v>346</v>
      </c>
      <c r="D222" s="215" t="s">
        <v>195</v>
      </c>
      <c r="E222" s="216" t="s">
        <v>9670</v>
      </c>
      <c r="F222" s="217" t="s">
        <v>9671</v>
      </c>
      <c r="G222" s="218" t="s">
        <v>248</v>
      </c>
      <c r="H222" s="219">
        <v>224.792</v>
      </c>
      <c r="I222" s="220"/>
      <c r="J222" s="221">
        <f>ROUND(I222*H222,2)</f>
        <v>0</v>
      </c>
      <c r="K222" s="217" t="s">
        <v>199</v>
      </c>
      <c r="L222" s="47"/>
      <c r="M222" s="222" t="s">
        <v>19</v>
      </c>
      <c r="N222" s="223" t="s">
        <v>40</v>
      </c>
      <c r="O222" s="87"/>
      <c r="P222" s="224">
        <f>O222*H222</f>
        <v>0</v>
      </c>
      <c r="Q222" s="224">
        <v>0</v>
      </c>
      <c r="R222" s="224">
        <f>Q222*H222</f>
        <v>0</v>
      </c>
      <c r="S222" s="224">
        <v>0</v>
      </c>
      <c r="T222" s="225">
        <f>S222*H222</f>
        <v>0</v>
      </c>
      <c r="U222" s="41"/>
      <c r="V222" s="41"/>
      <c r="W222" s="41"/>
      <c r="X222" s="41"/>
      <c r="Y222" s="41"/>
      <c r="Z222" s="41"/>
      <c r="AA222" s="41"/>
      <c r="AB222" s="41"/>
      <c r="AC222" s="41"/>
      <c r="AD222" s="41"/>
      <c r="AE222" s="41"/>
      <c r="AR222" s="226" t="s">
        <v>200</v>
      </c>
      <c r="AT222" s="226" t="s">
        <v>195</v>
      </c>
      <c r="AU222" s="226" t="s">
        <v>78</v>
      </c>
      <c r="AY222" s="20" t="s">
        <v>193</v>
      </c>
      <c r="BE222" s="227">
        <f>IF(N222="základní",J222,0)</f>
        <v>0</v>
      </c>
      <c r="BF222" s="227">
        <f>IF(N222="snížená",J222,0)</f>
        <v>0</v>
      </c>
      <c r="BG222" s="227">
        <f>IF(N222="zákl. přenesená",J222,0)</f>
        <v>0</v>
      </c>
      <c r="BH222" s="227">
        <f>IF(N222="sníž. přenesená",J222,0)</f>
        <v>0</v>
      </c>
      <c r="BI222" s="227">
        <f>IF(N222="nulová",J222,0)</f>
        <v>0</v>
      </c>
      <c r="BJ222" s="20" t="s">
        <v>76</v>
      </c>
      <c r="BK222" s="227">
        <f>ROUND(I222*H222,2)</f>
        <v>0</v>
      </c>
      <c r="BL222" s="20" t="s">
        <v>200</v>
      </c>
      <c r="BM222" s="226" t="s">
        <v>9672</v>
      </c>
    </row>
    <row r="223" s="2" customFormat="1">
      <c r="A223" s="41"/>
      <c r="B223" s="42"/>
      <c r="C223" s="43"/>
      <c r="D223" s="228" t="s">
        <v>202</v>
      </c>
      <c r="E223" s="43"/>
      <c r="F223" s="229" t="s">
        <v>9673</v>
      </c>
      <c r="G223" s="43"/>
      <c r="H223" s="43"/>
      <c r="I223" s="230"/>
      <c r="J223" s="43"/>
      <c r="K223" s="43"/>
      <c r="L223" s="47"/>
      <c r="M223" s="231"/>
      <c r="N223" s="232"/>
      <c r="O223" s="87"/>
      <c r="P223" s="87"/>
      <c r="Q223" s="87"/>
      <c r="R223" s="87"/>
      <c r="S223" s="87"/>
      <c r="T223" s="88"/>
      <c r="U223" s="41"/>
      <c r="V223" s="41"/>
      <c r="W223" s="41"/>
      <c r="X223" s="41"/>
      <c r="Y223" s="41"/>
      <c r="Z223" s="41"/>
      <c r="AA223" s="41"/>
      <c r="AB223" s="41"/>
      <c r="AC223" s="41"/>
      <c r="AD223" s="41"/>
      <c r="AE223" s="41"/>
      <c r="AT223" s="20" t="s">
        <v>202</v>
      </c>
      <c r="AU223" s="20" t="s">
        <v>78</v>
      </c>
    </row>
    <row r="224" s="2" customFormat="1">
      <c r="A224" s="41"/>
      <c r="B224" s="42"/>
      <c r="C224" s="43"/>
      <c r="D224" s="233" t="s">
        <v>204</v>
      </c>
      <c r="E224" s="43"/>
      <c r="F224" s="234" t="s">
        <v>9674</v>
      </c>
      <c r="G224" s="43"/>
      <c r="H224" s="43"/>
      <c r="I224" s="230"/>
      <c r="J224" s="43"/>
      <c r="K224" s="43"/>
      <c r="L224" s="47"/>
      <c r="M224" s="231"/>
      <c r="N224" s="232"/>
      <c r="O224" s="87"/>
      <c r="P224" s="87"/>
      <c r="Q224" s="87"/>
      <c r="R224" s="87"/>
      <c r="S224" s="87"/>
      <c r="T224" s="88"/>
      <c r="U224" s="41"/>
      <c r="V224" s="41"/>
      <c r="W224" s="41"/>
      <c r="X224" s="41"/>
      <c r="Y224" s="41"/>
      <c r="Z224" s="41"/>
      <c r="AA224" s="41"/>
      <c r="AB224" s="41"/>
      <c r="AC224" s="41"/>
      <c r="AD224" s="41"/>
      <c r="AE224" s="41"/>
      <c r="AT224" s="20" t="s">
        <v>204</v>
      </c>
      <c r="AU224" s="20" t="s">
        <v>78</v>
      </c>
    </row>
    <row r="225" s="12" customFormat="1" ht="25.92" customHeight="1">
      <c r="A225" s="12"/>
      <c r="B225" s="199"/>
      <c r="C225" s="200"/>
      <c r="D225" s="201" t="s">
        <v>68</v>
      </c>
      <c r="E225" s="202" t="s">
        <v>687</v>
      </c>
      <c r="F225" s="202" t="s">
        <v>688</v>
      </c>
      <c r="G225" s="200"/>
      <c r="H225" s="200"/>
      <c r="I225" s="203"/>
      <c r="J225" s="204">
        <f>BK225</f>
        <v>0</v>
      </c>
      <c r="K225" s="200"/>
      <c r="L225" s="205"/>
      <c r="M225" s="206"/>
      <c r="N225" s="207"/>
      <c r="O225" s="207"/>
      <c r="P225" s="208">
        <f>P226</f>
        <v>0</v>
      </c>
      <c r="Q225" s="207"/>
      <c r="R225" s="208">
        <f>R226</f>
        <v>0</v>
      </c>
      <c r="S225" s="207"/>
      <c r="T225" s="209">
        <f>T226</f>
        <v>0</v>
      </c>
      <c r="U225" s="12"/>
      <c r="V225" s="12"/>
      <c r="W225" s="12"/>
      <c r="X225" s="12"/>
      <c r="Y225" s="12"/>
      <c r="Z225" s="12"/>
      <c r="AA225" s="12"/>
      <c r="AB225" s="12"/>
      <c r="AC225" s="12"/>
      <c r="AD225" s="12"/>
      <c r="AE225" s="12"/>
      <c r="AR225" s="210" t="s">
        <v>78</v>
      </c>
      <c r="AT225" s="211" t="s">
        <v>68</v>
      </c>
      <c r="AU225" s="211" t="s">
        <v>69</v>
      </c>
      <c r="AY225" s="210" t="s">
        <v>193</v>
      </c>
      <c r="BK225" s="212">
        <f>BK226</f>
        <v>0</v>
      </c>
    </row>
    <row r="226" s="12" customFormat="1" ht="22.8" customHeight="1">
      <c r="A226" s="12"/>
      <c r="B226" s="199"/>
      <c r="C226" s="200"/>
      <c r="D226" s="201" t="s">
        <v>68</v>
      </c>
      <c r="E226" s="213" t="s">
        <v>862</v>
      </c>
      <c r="F226" s="213" t="s">
        <v>863</v>
      </c>
      <c r="G226" s="200"/>
      <c r="H226" s="200"/>
      <c r="I226" s="203"/>
      <c r="J226" s="214">
        <f>BK226</f>
        <v>0</v>
      </c>
      <c r="K226" s="200"/>
      <c r="L226" s="205"/>
      <c r="M226" s="206"/>
      <c r="N226" s="207"/>
      <c r="O226" s="207"/>
      <c r="P226" s="208">
        <f>SUM(P227:P247)</f>
        <v>0</v>
      </c>
      <c r="Q226" s="207"/>
      <c r="R226" s="208">
        <f>SUM(R227:R247)</f>
        <v>0</v>
      </c>
      <c r="S226" s="207"/>
      <c r="T226" s="209">
        <f>SUM(T227:T247)</f>
        <v>0</v>
      </c>
      <c r="U226" s="12"/>
      <c r="V226" s="12"/>
      <c r="W226" s="12"/>
      <c r="X226" s="12"/>
      <c r="Y226" s="12"/>
      <c r="Z226" s="12"/>
      <c r="AA226" s="12"/>
      <c r="AB226" s="12"/>
      <c r="AC226" s="12"/>
      <c r="AD226" s="12"/>
      <c r="AE226" s="12"/>
      <c r="AR226" s="210" t="s">
        <v>78</v>
      </c>
      <c r="AT226" s="211" t="s">
        <v>68</v>
      </c>
      <c r="AU226" s="211" t="s">
        <v>76</v>
      </c>
      <c r="AY226" s="210" t="s">
        <v>193</v>
      </c>
      <c r="BK226" s="212">
        <f>SUM(BK227:BK247)</f>
        <v>0</v>
      </c>
    </row>
    <row r="227" s="2" customFormat="1" ht="16.5" customHeight="1">
      <c r="A227" s="41"/>
      <c r="B227" s="42"/>
      <c r="C227" s="215" t="s">
        <v>7</v>
      </c>
      <c r="D227" s="215" t="s">
        <v>195</v>
      </c>
      <c r="E227" s="216" t="s">
        <v>6090</v>
      </c>
      <c r="F227" s="217" t="s">
        <v>9675</v>
      </c>
      <c r="G227" s="218" t="s">
        <v>326</v>
      </c>
      <c r="H227" s="219">
        <v>1</v>
      </c>
      <c r="I227" s="220"/>
      <c r="J227" s="221">
        <f>ROUND(I227*H227,2)</f>
        <v>0</v>
      </c>
      <c r="K227" s="217" t="s">
        <v>19</v>
      </c>
      <c r="L227" s="47"/>
      <c r="M227" s="222" t="s">
        <v>19</v>
      </c>
      <c r="N227" s="223" t="s">
        <v>40</v>
      </c>
      <c r="O227" s="87"/>
      <c r="P227" s="224">
        <f>O227*H227</f>
        <v>0</v>
      </c>
      <c r="Q227" s="224">
        <v>0</v>
      </c>
      <c r="R227" s="224">
        <f>Q227*H227</f>
        <v>0</v>
      </c>
      <c r="S227" s="224">
        <v>0</v>
      </c>
      <c r="T227" s="225">
        <f>S227*H227</f>
        <v>0</v>
      </c>
      <c r="U227" s="41"/>
      <c r="V227" s="41"/>
      <c r="W227" s="41"/>
      <c r="X227" s="41"/>
      <c r="Y227" s="41"/>
      <c r="Z227" s="41"/>
      <c r="AA227" s="41"/>
      <c r="AB227" s="41"/>
      <c r="AC227" s="41"/>
      <c r="AD227" s="41"/>
      <c r="AE227" s="41"/>
      <c r="AR227" s="226" t="s">
        <v>200</v>
      </c>
      <c r="AT227" s="226" t="s">
        <v>195</v>
      </c>
      <c r="AU227" s="226" t="s">
        <v>78</v>
      </c>
      <c r="AY227" s="20" t="s">
        <v>193</v>
      </c>
      <c r="BE227" s="227">
        <f>IF(N227="základní",J227,0)</f>
        <v>0</v>
      </c>
      <c r="BF227" s="227">
        <f>IF(N227="snížená",J227,0)</f>
        <v>0</v>
      </c>
      <c r="BG227" s="227">
        <f>IF(N227="zákl. přenesená",J227,0)</f>
        <v>0</v>
      </c>
      <c r="BH227" s="227">
        <f>IF(N227="sníž. přenesená",J227,0)</f>
        <v>0</v>
      </c>
      <c r="BI227" s="227">
        <f>IF(N227="nulová",J227,0)</f>
        <v>0</v>
      </c>
      <c r="BJ227" s="20" t="s">
        <v>76</v>
      </c>
      <c r="BK227" s="227">
        <f>ROUND(I227*H227,2)</f>
        <v>0</v>
      </c>
      <c r="BL227" s="20" t="s">
        <v>200</v>
      </c>
      <c r="BM227" s="226" t="s">
        <v>9676</v>
      </c>
    </row>
    <row r="228" s="2" customFormat="1">
      <c r="A228" s="41"/>
      <c r="B228" s="42"/>
      <c r="C228" s="43"/>
      <c r="D228" s="228" t="s">
        <v>202</v>
      </c>
      <c r="E228" s="43"/>
      <c r="F228" s="229" t="s">
        <v>9677</v>
      </c>
      <c r="G228" s="43"/>
      <c r="H228" s="43"/>
      <c r="I228" s="230"/>
      <c r="J228" s="43"/>
      <c r="K228" s="43"/>
      <c r="L228" s="47"/>
      <c r="M228" s="231"/>
      <c r="N228" s="232"/>
      <c r="O228" s="87"/>
      <c r="P228" s="87"/>
      <c r="Q228" s="87"/>
      <c r="R228" s="87"/>
      <c r="S228" s="87"/>
      <c r="T228" s="88"/>
      <c r="U228" s="41"/>
      <c r="V228" s="41"/>
      <c r="W228" s="41"/>
      <c r="X228" s="41"/>
      <c r="Y228" s="41"/>
      <c r="Z228" s="41"/>
      <c r="AA228" s="41"/>
      <c r="AB228" s="41"/>
      <c r="AC228" s="41"/>
      <c r="AD228" s="41"/>
      <c r="AE228" s="41"/>
      <c r="AT228" s="20" t="s">
        <v>202</v>
      </c>
      <c r="AU228" s="20" t="s">
        <v>78</v>
      </c>
    </row>
    <row r="229" s="13" customFormat="1">
      <c r="A229" s="13"/>
      <c r="B229" s="235"/>
      <c r="C229" s="236"/>
      <c r="D229" s="228" t="s">
        <v>206</v>
      </c>
      <c r="E229" s="237" t="s">
        <v>19</v>
      </c>
      <c r="F229" s="238" t="s">
        <v>279</v>
      </c>
      <c r="G229" s="236"/>
      <c r="H229" s="237" t="s">
        <v>19</v>
      </c>
      <c r="I229" s="239"/>
      <c r="J229" s="236"/>
      <c r="K229" s="236"/>
      <c r="L229" s="240"/>
      <c r="M229" s="241"/>
      <c r="N229" s="242"/>
      <c r="O229" s="242"/>
      <c r="P229" s="242"/>
      <c r="Q229" s="242"/>
      <c r="R229" s="242"/>
      <c r="S229" s="242"/>
      <c r="T229" s="243"/>
      <c r="U229" s="13"/>
      <c r="V229" s="13"/>
      <c r="W229" s="13"/>
      <c r="X229" s="13"/>
      <c r="Y229" s="13"/>
      <c r="Z229" s="13"/>
      <c r="AA229" s="13"/>
      <c r="AB229" s="13"/>
      <c r="AC229" s="13"/>
      <c r="AD229" s="13"/>
      <c r="AE229" s="13"/>
      <c r="AT229" s="244" t="s">
        <v>206</v>
      </c>
      <c r="AU229" s="244" t="s">
        <v>78</v>
      </c>
      <c r="AV229" s="13" t="s">
        <v>76</v>
      </c>
      <c r="AW229" s="13" t="s">
        <v>31</v>
      </c>
      <c r="AX229" s="13" t="s">
        <v>69</v>
      </c>
      <c r="AY229" s="244" t="s">
        <v>193</v>
      </c>
    </row>
    <row r="230" s="14" customFormat="1">
      <c r="A230" s="14"/>
      <c r="B230" s="245"/>
      <c r="C230" s="246"/>
      <c r="D230" s="228" t="s">
        <v>206</v>
      </c>
      <c r="E230" s="247" t="s">
        <v>19</v>
      </c>
      <c r="F230" s="248" t="s">
        <v>76</v>
      </c>
      <c r="G230" s="246"/>
      <c r="H230" s="249">
        <v>1</v>
      </c>
      <c r="I230" s="250"/>
      <c r="J230" s="246"/>
      <c r="K230" s="246"/>
      <c r="L230" s="251"/>
      <c r="M230" s="252"/>
      <c r="N230" s="253"/>
      <c r="O230" s="253"/>
      <c r="P230" s="253"/>
      <c r="Q230" s="253"/>
      <c r="R230" s="253"/>
      <c r="S230" s="253"/>
      <c r="T230" s="254"/>
      <c r="U230" s="14"/>
      <c r="V230" s="14"/>
      <c r="W230" s="14"/>
      <c r="X230" s="14"/>
      <c r="Y230" s="14"/>
      <c r="Z230" s="14"/>
      <c r="AA230" s="14"/>
      <c r="AB230" s="14"/>
      <c r="AC230" s="14"/>
      <c r="AD230" s="14"/>
      <c r="AE230" s="14"/>
      <c r="AT230" s="255" t="s">
        <v>206</v>
      </c>
      <c r="AU230" s="255" t="s">
        <v>78</v>
      </c>
      <c r="AV230" s="14" t="s">
        <v>78</v>
      </c>
      <c r="AW230" s="14" t="s">
        <v>31</v>
      </c>
      <c r="AX230" s="14" t="s">
        <v>76</v>
      </c>
      <c r="AY230" s="255" t="s">
        <v>193</v>
      </c>
    </row>
    <row r="231" s="2" customFormat="1" ht="16.5" customHeight="1">
      <c r="A231" s="41"/>
      <c r="B231" s="42"/>
      <c r="C231" s="215" t="s">
        <v>355</v>
      </c>
      <c r="D231" s="215" t="s">
        <v>195</v>
      </c>
      <c r="E231" s="216" t="s">
        <v>6094</v>
      </c>
      <c r="F231" s="217" t="s">
        <v>9678</v>
      </c>
      <c r="G231" s="218" t="s">
        <v>326</v>
      </c>
      <c r="H231" s="219">
        <v>1</v>
      </c>
      <c r="I231" s="220"/>
      <c r="J231" s="221">
        <f>ROUND(I231*H231,2)</f>
        <v>0</v>
      </c>
      <c r="K231" s="217" t="s">
        <v>19</v>
      </c>
      <c r="L231" s="47"/>
      <c r="M231" s="222" t="s">
        <v>19</v>
      </c>
      <c r="N231" s="223" t="s">
        <v>40</v>
      </c>
      <c r="O231" s="87"/>
      <c r="P231" s="224">
        <f>O231*H231</f>
        <v>0</v>
      </c>
      <c r="Q231" s="224">
        <v>0</v>
      </c>
      <c r="R231" s="224">
        <f>Q231*H231</f>
        <v>0</v>
      </c>
      <c r="S231" s="224">
        <v>0</v>
      </c>
      <c r="T231" s="225">
        <f>S231*H231</f>
        <v>0</v>
      </c>
      <c r="U231" s="41"/>
      <c r="V231" s="41"/>
      <c r="W231" s="41"/>
      <c r="X231" s="41"/>
      <c r="Y231" s="41"/>
      <c r="Z231" s="41"/>
      <c r="AA231" s="41"/>
      <c r="AB231" s="41"/>
      <c r="AC231" s="41"/>
      <c r="AD231" s="41"/>
      <c r="AE231" s="41"/>
      <c r="AR231" s="226" t="s">
        <v>200</v>
      </c>
      <c r="AT231" s="226" t="s">
        <v>195</v>
      </c>
      <c r="AU231" s="226" t="s">
        <v>78</v>
      </c>
      <c r="AY231" s="20" t="s">
        <v>193</v>
      </c>
      <c r="BE231" s="227">
        <f>IF(N231="základní",J231,0)</f>
        <v>0</v>
      </c>
      <c r="BF231" s="227">
        <f>IF(N231="snížená",J231,0)</f>
        <v>0</v>
      </c>
      <c r="BG231" s="227">
        <f>IF(N231="zákl. přenesená",J231,0)</f>
        <v>0</v>
      </c>
      <c r="BH231" s="227">
        <f>IF(N231="sníž. přenesená",J231,0)</f>
        <v>0</v>
      </c>
      <c r="BI231" s="227">
        <f>IF(N231="nulová",J231,0)</f>
        <v>0</v>
      </c>
      <c r="BJ231" s="20" t="s">
        <v>76</v>
      </c>
      <c r="BK231" s="227">
        <f>ROUND(I231*H231,2)</f>
        <v>0</v>
      </c>
      <c r="BL231" s="20" t="s">
        <v>200</v>
      </c>
      <c r="BM231" s="226" t="s">
        <v>9679</v>
      </c>
    </row>
    <row r="232" s="2" customFormat="1">
      <c r="A232" s="41"/>
      <c r="B232" s="42"/>
      <c r="C232" s="43"/>
      <c r="D232" s="228" t="s">
        <v>202</v>
      </c>
      <c r="E232" s="43"/>
      <c r="F232" s="229" t="s">
        <v>9680</v>
      </c>
      <c r="G232" s="43"/>
      <c r="H232" s="43"/>
      <c r="I232" s="230"/>
      <c r="J232" s="43"/>
      <c r="K232" s="43"/>
      <c r="L232" s="47"/>
      <c r="M232" s="231"/>
      <c r="N232" s="232"/>
      <c r="O232" s="87"/>
      <c r="P232" s="87"/>
      <c r="Q232" s="87"/>
      <c r="R232" s="87"/>
      <c r="S232" s="87"/>
      <c r="T232" s="88"/>
      <c r="U232" s="41"/>
      <c r="V232" s="41"/>
      <c r="W232" s="41"/>
      <c r="X232" s="41"/>
      <c r="Y232" s="41"/>
      <c r="Z232" s="41"/>
      <c r="AA232" s="41"/>
      <c r="AB232" s="41"/>
      <c r="AC232" s="41"/>
      <c r="AD232" s="41"/>
      <c r="AE232" s="41"/>
      <c r="AT232" s="20" t="s">
        <v>202</v>
      </c>
      <c r="AU232" s="20" t="s">
        <v>78</v>
      </c>
    </row>
    <row r="233" s="13" customFormat="1">
      <c r="A233" s="13"/>
      <c r="B233" s="235"/>
      <c r="C233" s="236"/>
      <c r="D233" s="228" t="s">
        <v>206</v>
      </c>
      <c r="E233" s="237" t="s">
        <v>19</v>
      </c>
      <c r="F233" s="238" t="s">
        <v>279</v>
      </c>
      <c r="G233" s="236"/>
      <c r="H233" s="237" t="s">
        <v>19</v>
      </c>
      <c r="I233" s="239"/>
      <c r="J233" s="236"/>
      <c r="K233" s="236"/>
      <c r="L233" s="240"/>
      <c r="M233" s="241"/>
      <c r="N233" s="242"/>
      <c r="O233" s="242"/>
      <c r="P233" s="242"/>
      <c r="Q233" s="242"/>
      <c r="R233" s="242"/>
      <c r="S233" s="242"/>
      <c r="T233" s="243"/>
      <c r="U233" s="13"/>
      <c r="V233" s="13"/>
      <c r="W233" s="13"/>
      <c r="X233" s="13"/>
      <c r="Y233" s="13"/>
      <c r="Z233" s="13"/>
      <c r="AA233" s="13"/>
      <c r="AB233" s="13"/>
      <c r="AC233" s="13"/>
      <c r="AD233" s="13"/>
      <c r="AE233" s="13"/>
      <c r="AT233" s="244" t="s">
        <v>206</v>
      </c>
      <c r="AU233" s="244" t="s">
        <v>78</v>
      </c>
      <c r="AV233" s="13" t="s">
        <v>76</v>
      </c>
      <c r="AW233" s="13" t="s">
        <v>31</v>
      </c>
      <c r="AX233" s="13" t="s">
        <v>69</v>
      </c>
      <c r="AY233" s="244" t="s">
        <v>193</v>
      </c>
    </row>
    <row r="234" s="14" customFormat="1">
      <c r="A234" s="14"/>
      <c r="B234" s="245"/>
      <c r="C234" s="246"/>
      <c r="D234" s="228" t="s">
        <v>206</v>
      </c>
      <c r="E234" s="247" t="s">
        <v>19</v>
      </c>
      <c r="F234" s="248" t="s">
        <v>76</v>
      </c>
      <c r="G234" s="246"/>
      <c r="H234" s="249">
        <v>1</v>
      </c>
      <c r="I234" s="250"/>
      <c r="J234" s="246"/>
      <c r="K234" s="246"/>
      <c r="L234" s="251"/>
      <c r="M234" s="252"/>
      <c r="N234" s="253"/>
      <c r="O234" s="253"/>
      <c r="P234" s="253"/>
      <c r="Q234" s="253"/>
      <c r="R234" s="253"/>
      <c r="S234" s="253"/>
      <c r="T234" s="254"/>
      <c r="U234" s="14"/>
      <c r="V234" s="14"/>
      <c r="W234" s="14"/>
      <c r="X234" s="14"/>
      <c r="Y234" s="14"/>
      <c r="Z234" s="14"/>
      <c r="AA234" s="14"/>
      <c r="AB234" s="14"/>
      <c r="AC234" s="14"/>
      <c r="AD234" s="14"/>
      <c r="AE234" s="14"/>
      <c r="AT234" s="255" t="s">
        <v>206</v>
      </c>
      <c r="AU234" s="255" t="s">
        <v>78</v>
      </c>
      <c r="AV234" s="14" t="s">
        <v>78</v>
      </c>
      <c r="AW234" s="14" t="s">
        <v>31</v>
      </c>
      <c r="AX234" s="14" t="s">
        <v>76</v>
      </c>
      <c r="AY234" s="255" t="s">
        <v>193</v>
      </c>
    </row>
    <row r="235" s="2" customFormat="1" ht="16.5" customHeight="1">
      <c r="A235" s="41"/>
      <c r="B235" s="42"/>
      <c r="C235" s="215" t="s">
        <v>360</v>
      </c>
      <c r="D235" s="215" t="s">
        <v>195</v>
      </c>
      <c r="E235" s="216" t="s">
        <v>6098</v>
      </c>
      <c r="F235" s="217" t="s">
        <v>9681</v>
      </c>
      <c r="G235" s="218" t="s">
        <v>326</v>
      </c>
      <c r="H235" s="219">
        <v>1</v>
      </c>
      <c r="I235" s="220"/>
      <c r="J235" s="221">
        <f>ROUND(I235*H235,2)</f>
        <v>0</v>
      </c>
      <c r="K235" s="217" t="s">
        <v>19</v>
      </c>
      <c r="L235" s="47"/>
      <c r="M235" s="222" t="s">
        <v>19</v>
      </c>
      <c r="N235" s="223" t="s">
        <v>40</v>
      </c>
      <c r="O235" s="87"/>
      <c r="P235" s="224">
        <f>O235*H235</f>
        <v>0</v>
      </c>
      <c r="Q235" s="224">
        <v>0</v>
      </c>
      <c r="R235" s="224">
        <f>Q235*H235</f>
        <v>0</v>
      </c>
      <c r="S235" s="224">
        <v>0</v>
      </c>
      <c r="T235" s="225">
        <f>S235*H235</f>
        <v>0</v>
      </c>
      <c r="U235" s="41"/>
      <c r="V235" s="41"/>
      <c r="W235" s="41"/>
      <c r="X235" s="41"/>
      <c r="Y235" s="41"/>
      <c r="Z235" s="41"/>
      <c r="AA235" s="41"/>
      <c r="AB235" s="41"/>
      <c r="AC235" s="41"/>
      <c r="AD235" s="41"/>
      <c r="AE235" s="41"/>
      <c r="AR235" s="226" t="s">
        <v>200</v>
      </c>
      <c r="AT235" s="226" t="s">
        <v>195</v>
      </c>
      <c r="AU235" s="226" t="s">
        <v>78</v>
      </c>
      <c r="AY235" s="20" t="s">
        <v>193</v>
      </c>
      <c r="BE235" s="227">
        <f>IF(N235="základní",J235,0)</f>
        <v>0</v>
      </c>
      <c r="BF235" s="227">
        <f>IF(N235="snížená",J235,0)</f>
        <v>0</v>
      </c>
      <c r="BG235" s="227">
        <f>IF(N235="zákl. přenesená",J235,0)</f>
        <v>0</v>
      </c>
      <c r="BH235" s="227">
        <f>IF(N235="sníž. přenesená",J235,0)</f>
        <v>0</v>
      </c>
      <c r="BI235" s="227">
        <f>IF(N235="nulová",J235,0)</f>
        <v>0</v>
      </c>
      <c r="BJ235" s="20" t="s">
        <v>76</v>
      </c>
      <c r="BK235" s="227">
        <f>ROUND(I235*H235,2)</f>
        <v>0</v>
      </c>
      <c r="BL235" s="20" t="s">
        <v>200</v>
      </c>
      <c r="BM235" s="226" t="s">
        <v>9682</v>
      </c>
    </row>
    <row r="236" s="2" customFormat="1">
      <c r="A236" s="41"/>
      <c r="B236" s="42"/>
      <c r="C236" s="43"/>
      <c r="D236" s="228" t="s">
        <v>202</v>
      </c>
      <c r="E236" s="43"/>
      <c r="F236" s="229" t="s">
        <v>9683</v>
      </c>
      <c r="G236" s="43"/>
      <c r="H236" s="43"/>
      <c r="I236" s="230"/>
      <c r="J236" s="43"/>
      <c r="K236" s="43"/>
      <c r="L236" s="47"/>
      <c r="M236" s="231"/>
      <c r="N236" s="232"/>
      <c r="O236" s="87"/>
      <c r="P236" s="87"/>
      <c r="Q236" s="87"/>
      <c r="R236" s="87"/>
      <c r="S236" s="87"/>
      <c r="T236" s="88"/>
      <c r="U236" s="41"/>
      <c r="V236" s="41"/>
      <c r="W236" s="41"/>
      <c r="X236" s="41"/>
      <c r="Y236" s="41"/>
      <c r="Z236" s="41"/>
      <c r="AA236" s="41"/>
      <c r="AB236" s="41"/>
      <c r="AC236" s="41"/>
      <c r="AD236" s="41"/>
      <c r="AE236" s="41"/>
      <c r="AT236" s="20" t="s">
        <v>202</v>
      </c>
      <c r="AU236" s="20" t="s">
        <v>78</v>
      </c>
    </row>
    <row r="237" s="13" customFormat="1">
      <c r="A237" s="13"/>
      <c r="B237" s="235"/>
      <c r="C237" s="236"/>
      <c r="D237" s="228" t="s">
        <v>206</v>
      </c>
      <c r="E237" s="237" t="s">
        <v>19</v>
      </c>
      <c r="F237" s="238" t="s">
        <v>279</v>
      </c>
      <c r="G237" s="236"/>
      <c r="H237" s="237" t="s">
        <v>19</v>
      </c>
      <c r="I237" s="239"/>
      <c r="J237" s="236"/>
      <c r="K237" s="236"/>
      <c r="L237" s="240"/>
      <c r="M237" s="241"/>
      <c r="N237" s="242"/>
      <c r="O237" s="242"/>
      <c r="P237" s="242"/>
      <c r="Q237" s="242"/>
      <c r="R237" s="242"/>
      <c r="S237" s="242"/>
      <c r="T237" s="243"/>
      <c r="U237" s="13"/>
      <c r="V237" s="13"/>
      <c r="W237" s="13"/>
      <c r="X237" s="13"/>
      <c r="Y237" s="13"/>
      <c r="Z237" s="13"/>
      <c r="AA237" s="13"/>
      <c r="AB237" s="13"/>
      <c r="AC237" s="13"/>
      <c r="AD237" s="13"/>
      <c r="AE237" s="13"/>
      <c r="AT237" s="244" t="s">
        <v>206</v>
      </c>
      <c r="AU237" s="244" t="s">
        <v>78</v>
      </c>
      <c r="AV237" s="13" t="s">
        <v>76</v>
      </c>
      <c r="AW237" s="13" t="s">
        <v>31</v>
      </c>
      <c r="AX237" s="13" t="s">
        <v>69</v>
      </c>
      <c r="AY237" s="244" t="s">
        <v>193</v>
      </c>
    </row>
    <row r="238" s="14" customFormat="1">
      <c r="A238" s="14"/>
      <c r="B238" s="245"/>
      <c r="C238" s="246"/>
      <c r="D238" s="228" t="s">
        <v>206</v>
      </c>
      <c r="E238" s="247" t="s">
        <v>19</v>
      </c>
      <c r="F238" s="248" t="s">
        <v>76</v>
      </c>
      <c r="G238" s="246"/>
      <c r="H238" s="249">
        <v>1</v>
      </c>
      <c r="I238" s="250"/>
      <c r="J238" s="246"/>
      <c r="K238" s="246"/>
      <c r="L238" s="251"/>
      <c r="M238" s="252"/>
      <c r="N238" s="253"/>
      <c r="O238" s="253"/>
      <c r="P238" s="253"/>
      <c r="Q238" s="253"/>
      <c r="R238" s="253"/>
      <c r="S238" s="253"/>
      <c r="T238" s="254"/>
      <c r="U238" s="14"/>
      <c r="V238" s="14"/>
      <c r="W238" s="14"/>
      <c r="X238" s="14"/>
      <c r="Y238" s="14"/>
      <c r="Z238" s="14"/>
      <c r="AA238" s="14"/>
      <c r="AB238" s="14"/>
      <c r="AC238" s="14"/>
      <c r="AD238" s="14"/>
      <c r="AE238" s="14"/>
      <c r="AT238" s="255" t="s">
        <v>206</v>
      </c>
      <c r="AU238" s="255" t="s">
        <v>78</v>
      </c>
      <c r="AV238" s="14" t="s">
        <v>78</v>
      </c>
      <c r="AW238" s="14" t="s">
        <v>31</v>
      </c>
      <c r="AX238" s="14" t="s">
        <v>76</v>
      </c>
      <c r="AY238" s="255" t="s">
        <v>193</v>
      </c>
    </row>
    <row r="239" s="2" customFormat="1" ht="16.5" customHeight="1">
      <c r="A239" s="41"/>
      <c r="B239" s="42"/>
      <c r="C239" s="215" t="s">
        <v>369</v>
      </c>
      <c r="D239" s="215" t="s">
        <v>195</v>
      </c>
      <c r="E239" s="216" t="s">
        <v>6102</v>
      </c>
      <c r="F239" s="217" t="s">
        <v>9684</v>
      </c>
      <c r="G239" s="218" t="s">
        <v>326</v>
      </c>
      <c r="H239" s="219">
        <v>1</v>
      </c>
      <c r="I239" s="220"/>
      <c r="J239" s="221">
        <f>ROUND(I239*H239,2)</f>
        <v>0</v>
      </c>
      <c r="K239" s="217" t="s">
        <v>19</v>
      </c>
      <c r="L239" s="47"/>
      <c r="M239" s="222" t="s">
        <v>19</v>
      </c>
      <c r="N239" s="223" t="s">
        <v>40</v>
      </c>
      <c r="O239" s="87"/>
      <c r="P239" s="224">
        <f>O239*H239</f>
        <v>0</v>
      </c>
      <c r="Q239" s="224">
        <v>0</v>
      </c>
      <c r="R239" s="224">
        <f>Q239*H239</f>
        <v>0</v>
      </c>
      <c r="S239" s="224">
        <v>0</v>
      </c>
      <c r="T239" s="225">
        <f>S239*H239</f>
        <v>0</v>
      </c>
      <c r="U239" s="41"/>
      <c r="V239" s="41"/>
      <c r="W239" s="41"/>
      <c r="X239" s="41"/>
      <c r="Y239" s="41"/>
      <c r="Z239" s="41"/>
      <c r="AA239" s="41"/>
      <c r="AB239" s="41"/>
      <c r="AC239" s="41"/>
      <c r="AD239" s="41"/>
      <c r="AE239" s="41"/>
      <c r="AR239" s="226" t="s">
        <v>200</v>
      </c>
      <c r="AT239" s="226" t="s">
        <v>195</v>
      </c>
      <c r="AU239" s="226" t="s">
        <v>78</v>
      </c>
      <c r="AY239" s="20" t="s">
        <v>193</v>
      </c>
      <c r="BE239" s="227">
        <f>IF(N239="základní",J239,0)</f>
        <v>0</v>
      </c>
      <c r="BF239" s="227">
        <f>IF(N239="snížená",J239,0)</f>
        <v>0</v>
      </c>
      <c r="BG239" s="227">
        <f>IF(N239="zákl. přenesená",J239,0)</f>
        <v>0</v>
      </c>
      <c r="BH239" s="227">
        <f>IF(N239="sníž. přenesená",J239,0)</f>
        <v>0</v>
      </c>
      <c r="BI239" s="227">
        <f>IF(N239="nulová",J239,0)</f>
        <v>0</v>
      </c>
      <c r="BJ239" s="20" t="s">
        <v>76</v>
      </c>
      <c r="BK239" s="227">
        <f>ROUND(I239*H239,2)</f>
        <v>0</v>
      </c>
      <c r="BL239" s="20" t="s">
        <v>200</v>
      </c>
      <c r="BM239" s="226" t="s">
        <v>9685</v>
      </c>
    </row>
    <row r="240" s="2" customFormat="1">
      <c r="A240" s="41"/>
      <c r="B240" s="42"/>
      <c r="C240" s="43"/>
      <c r="D240" s="228" t="s">
        <v>202</v>
      </c>
      <c r="E240" s="43"/>
      <c r="F240" s="229" t="s">
        <v>9686</v>
      </c>
      <c r="G240" s="43"/>
      <c r="H240" s="43"/>
      <c r="I240" s="230"/>
      <c r="J240" s="43"/>
      <c r="K240" s="43"/>
      <c r="L240" s="47"/>
      <c r="M240" s="231"/>
      <c r="N240" s="232"/>
      <c r="O240" s="87"/>
      <c r="P240" s="87"/>
      <c r="Q240" s="87"/>
      <c r="R240" s="87"/>
      <c r="S240" s="87"/>
      <c r="T240" s="88"/>
      <c r="U240" s="41"/>
      <c r="V240" s="41"/>
      <c r="W240" s="41"/>
      <c r="X240" s="41"/>
      <c r="Y240" s="41"/>
      <c r="Z240" s="41"/>
      <c r="AA240" s="41"/>
      <c r="AB240" s="41"/>
      <c r="AC240" s="41"/>
      <c r="AD240" s="41"/>
      <c r="AE240" s="41"/>
      <c r="AT240" s="20" t="s">
        <v>202</v>
      </c>
      <c r="AU240" s="20" t="s">
        <v>78</v>
      </c>
    </row>
    <row r="241" s="2" customFormat="1">
      <c r="A241" s="41"/>
      <c r="B241" s="42"/>
      <c r="C241" s="43"/>
      <c r="D241" s="228" t="s">
        <v>1221</v>
      </c>
      <c r="E241" s="43"/>
      <c r="F241" s="270" t="s">
        <v>9687</v>
      </c>
      <c r="G241" s="43"/>
      <c r="H241" s="43"/>
      <c r="I241" s="230"/>
      <c r="J241" s="43"/>
      <c r="K241" s="43"/>
      <c r="L241" s="47"/>
      <c r="M241" s="231"/>
      <c r="N241" s="232"/>
      <c r="O241" s="87"/>
      <c r="P241" s="87"/>
      <c r="Q241" s="87"/>
      <c r="R241" s="87"/>
      <c r="S241" s="87"/>
      <c r="T241" s="88"/>
      <c r="U241" s="41"/>
      <c r="V241" s="41"/>
      <c r="W241" s="41"/>
      <c r="X241" s="41"/>
      <c r="Y241" s="41"/>
      <c r="Z241" s="41"/>
      <c r="AA241" s="41"/>
      <c r="AB241" s="41"/>
      <c r="AC241" s="41"/>
      <c r="AD241" s="41"/>
      <c r="AE241" s="41"/>
      <c r="AT241" s="20" t="s">
        <v>1221</v>
      </c>
      <c r="AU241" s="20" t="s">
        <v>78</v>
      </c>
    </row>
    <row r="242" s="13" customFormat="1">
      <c r="A242" s="13"/>
      <c r="B242" s="235"/>
      <c r="C242" s="236"/>
      <c r="D242" s="228" t="s">
        <v>206</v>
      </c>
      <c r="E242" s="237" t="s">
        <v>19</v>
      </c>
      <c r="F242" s="238" t="s">
        <v>279</v>
      </c>
      <c r="G242" s="236"/>
      <c r="H242" s="237" t="s">
        <v>19</v>
      </c>
      <c r="I242" s="239"/>
      <c r="J242" s="236"/>
      <c r="K242" s="236"/>
      <c r="L242" s="240"/>
      <c r="M242" s="241"/>
      <c r="N242" s="242"/>
      <c r="O242" s="242"/>
      <c r="P242" s="242"/>
      <c r="Q242" s="242"/>
      <c r="R242" s="242"/>
      <c r="S242" s="242"/>
      <c r="T242" s="243"/>
      <c r="U242" s="13"/>
      <c r="V242" s="13"/>
      <c r="W242" s="13"/>
      <c r="X242" s="13"/>
      <c r="Y242" s="13"/>
      <c r="Z242" s="13"/>
      <c r="AA242" s="13"/>
      <c r="AB242" s="13"/>
      <c r="AC242" s="13"/>
      <c r="AD242" s="13"/>
      <c r="AE242" s="13"/>
      <c r="AT242" s="244" t="s">
        <v>206</v>
      </c>
      <c r="AU242" s="244" t="s">
        <v>78</v>
      </c>
      <c r="AV242" s="13" t="s">
        <v>76</v>
      </c>
      <c r="AW242" s="13" t="s">
        <v>31</v>
      </c>
      <c r="AX242" s="13" t="s">
        <v>69</v>
      </c>
      <c r="AY242" s="244" t="s">
        <v>193</v>
      </c>
    </row>
    <row r="243" s="14" customFormat="1">
      <c r="A243" s="14"/>
      <c r="B243" s="245"/>
      <c r="C243" s="246"/>
      <c r="D243" s="228" t="s">
        <v>206</v>
      </c>
      <c r="E243" s="247" t="s">
        <v>19</v>
      </c>
      <c r="F243" s="248" t="s">
        <v>76</v>
      </c>
      <c r="G243" s="246"/>
      <c r="H243" s="249">
        <v>1</v>
      </c>
      <c r="I243" s="250"/>
      <c r="J243" s="246"/>
      <c r="K243" s="246"/>
      <c r="L243" s="251"/>
      <c r="M243" s="252"/>
      <c r="N243" s="253"/>
      <c r="O243" s="253"/>
      <c r="P243" s="253"/>
      <c r="Q243" s="253"/>
      <c r="R243" s="253"/>
      <c r="S243" s="253"/>
      <c r="T243" s="254"/>
      <c r="U243" s="14"/>
      <c r="V243" s="14"/>
      <c r="W243" s="14"/>
      <c r="X243" s="14"/>
      <c r="Y243" s="14"/>
      <c r="Z243" s="14"/>
      <c r="AA243" s="14"/>
      <c r="AB243" s="14"/>
      <c r="AC243" s="14"/>
      <c r="AD243" s="14"/>
      <c r="AE243" s="14"/>
      <c r="AT243" s="255" t="s">
        <v>206</v>
      </c>
      <c r="AU243" s="255" t="s">
        <v>78</v>
      </c>
      <c r="AV243" s="14" t="s">
        <v>78</v>
      </c>
      <c r="AW243" s="14" t="s">
        <v>31</v>
      </c>
      <c r="AX243" s="14" t="s">
        <v>76</v>
      </c>
      <c r="AY243" s="255" t="s">
        <v>193</v>
      </c>
    </row>
    <row r="244" s="2" customFormat="1" ht="16.5" customHeight="1">
      <c r="A244" s="41"/>
      <c r="B244" s="42"/>
      <c r="C244" s="215" t="s">
        <v>390</v>
      </c>
      <c r="D244" s="215" t="s">
        <v>195</v>
      </c>
      <c r="E244" s="216" t="s">
        <v>6106</v>
      </c>
      <c r="F244" s="217" t="s">
        <v>9688</v>
      </c>
      <c r="G244" s="218" t="s">
        <v>326</v>
      </c>
      <c r="H244" s="219">
        <v>1</v>
      </c>
      <c r="I244" s="220"/>
      <c r="J244" s="221">
        <f>ROUND(I244*H244,2)</f>
        <v>0</v>
      </c>
      <c r="K244" s="217" t="s">
        <v>19</v>
      </c>
      <c r="L244" s="47"/>
      <c r="M244" s="222" t="s">
        <v>19</v>
      </c>
      <c r="N244" s="223" t="s">
        <v>40</v>
      </c>
      <c r="O244" s="87"/>
      <c r="P244" s="224">
        <f>O244*H244</f>
        <v>0</v>
      </c>
      <c r="Q244" s="224">
        <v>0</v>
      </c>
      <c r="R244" s="224">
        <f>Q244*H244</f>
        <v>0</v>
      </c>
      <c r="S244" s="224">
        <v>0</v>
      </c>
      <c r="T244" s="225">
        <f>S244*H244</f>
        <v>0</v>
      </c>
      <c r="U244" s="41"/>
      <c r="V244" s="41"/>
      <c r="W244" s="41"/>
      <c r="X244" s="41"/>
      <c r="Y244" s="41"/>
      <c r="Z244" s="41"/>
      <c r="AA244" s="41"/>
      <c r="AB244" s="41"/>
      <c r="AC244" s="41"/>
      <c r="AD244" s="41"/>
      <c r="AE244" s="41"/>
      <c r="AR244" s="226" t="s">
        <v>200</v>
      </c>
      <c r="AT244" s="226" t="s">
        <v>195</v>
      </c>
      <c r="AU244" s="226" t="s">
        <v>78</v>
      </c>
      <c r="AY244" s="20" t="s">
        <v>193</v>
      </c>
      <c r="BE244" s="227">
        <f>IF(N244="základní",J244,0)</f>
        <v>0</v>
      </c>
      <c r="BF244" s="227">
        <f>IF(N244="snížená",J244,0)</f>
        <v>0</v>
      </c>
      <c r="BG244" s="227">
        <f>IF(N244="zákl. přenesená",J244,0)</f>
        <v>0</v>
      </c>
      <c r="BH244" s="227">
        <f>IF(N244="sníž. přenesená",J244,0)</f>
        <v>0</v>
      </c>
      <c r="BI244" s="227">
        <f>IF(N244="nulová",J244,0)</f>
        <v>0</v>
      </c>
      <c r="BJ244" s="20" t="s">
        <v>76</v>
      </c>
      <c r="BK244" s="227">
        <f>ROUND(I244*H244,2)</f>
        <v>0</v>
      </c>
      <c r="BL244" s="20" t="s">
        <v>200</v>
      </c>
      <c r="BM244" s="226" t="s">
        <v>9689</v>
      </c>
    </row>
    <row r="245" s="2" customFormat="1">
      <c r="A245" s="41"/>
      <c r="B245" s="42"/>
      <c r="C245" s="43"/>
      <c r="D245" s="228" t="s">
        <v>202</v>
      </c>
      <c r="E245" s="43"/>
      <c r="F245" s="229" t="s">
        <v>9690</v>
      </c>
      <c r="G245" s="43"/>
      <c r="H245" s="43"/>
      <c r="I245" s="230"/>
      <c r="J245" s="43"/>
      <c r="K245" s="43"/>
      <c r="L245" s="47"/>
      <c r="M245" s="231"/>
      <c r="N245" s="232"/>
      <c r="O245" s="87"/>
      <c r="P245" s="87"/>
      <c r="Q245" s="87"/>
      <c r="R245" s="87"/>
      <c r="S245" s="87"/>
      <c r="T245" s="88"/>
      <c r="U245" s="41"/>
      <c r="V245" s="41"/>
      <c r="W245" s="41"/>
      <c r="X245" s="41"/>
      <c r="Y245" s="41"/>
      <c r="Z245" s="41"/>
      <c r="AA245" s="41"/>
      <c r="AB245" s="41"/>
      <c r="AC245" s="41"/>
      <c r="AD245" s="41"/>
      <c r="AE245" s="41"/>
      <c r="AT245" s="20" t="s">
        <v>202</v>
      </c>
      <c r="AU245" s="20" t="s">
        <v>78</v>
      </c>
    </row>
    <row r="246" s="13" customFormat="1">
      <c r="A246" s="13"/>
      <c r="B246" s="235"/>
      <c r="C246" s="236"/>
      <c r="D246" s="228" t="s">
        <v>206</v>
      </c>
      <c r="E246" s="237" t="s">
        <v>19</v>
      </c>
      <c r="F246" s="238" t="s">
        <v>279</v>
      </c>
      <c r="G246" s="236"/>
      <c r="H246" s="237" t="s">
        <v>19</v>
      </c>
      <c r="I246" s="239"/>
      <c r="J246" s="236"/>
      <c r="K246" s="236"/>
      <c r="L246" s="240"/>
      <c r="M246" s="241"/>
      <c r="N246" s="242"/>
      <c r="O246" s="242"/>
      <c r="P246" s="242"/>
      <c r="Q246" s="242"/>
      <c r="R246" s="242"/>
      <c r="S246" s="242"/>
      <c r="T246" s="243"/>
      <c r="U246" s="13"/>
      <c r="V246" s="13"/>
      <c r="W246" s="13"/>
      <c r="X246" s="13"/>
      <c r="Y246" s="13"/>
      <c r="Z246" s="13"/>
      <c r="AA246" s="13"/>
      <c r="AB246" s="13"/>
      <c r="AC246" s="13"/>
      <c r="AD246" s="13"/>
      <c r="AE246" s="13"/>
      <c r="AT246" s="244" t="s">
        <v>206</v>
      </c>
      <c r="AU246" s="244" t="s">
        <v>78</v>
      </c>
      <c r="AV246" s="13" t="s">
        <v>76</v>
      </c>
      <c r="AW246" s="13" t="s">
        <v>31</v>
      </c>
      <c r="AX246" s="13" t="s">
        <v>69</v>
      </c>
      <c r="AY246" s="244" t="s">
        <v>193</v>
      </c>
    </row>
    <row r="247" s="14" customFormat="1">
      <c r="A247" s="14"/>
      <c r="B247" s="245"/>
      <c r="C247" s="246"/>
      <c r="D247" s="228" t="s">
        <v>206</v>
      </c>
      <c r="E247" s="247" t="s">
        <v>19</v>
      </c>
      <c r="F247" s="248" t="s">
        <v>76</v>
      </c>
      <c r="G247" s="246"/>
      <c r="H247" s="249">
        <v>1</v>
      </c>
      <c r="I247" s="250"/>
      <c r="J247" s="246"/>
      <c r="K247" s="246"/>
      <c r="L247" s="251"/>
      <c r="M247" s="271"/>
      <c r="N247" s="272"/>
      <c r="O247" s="272"/>
      <c r="P247" s="272"/>
      <c r="Q247" s="272"/>
      <c r="R247" s="272"/>
      <c r="S247" s="272"/>
      <c r="T247" s="273"/>
      <c r="U247" s="14"/>
      <c r="V247" s="14"/>
      <c r="W247" s="14"/>
      <c r="X247" s="14"/>
      <c r="Y247" s="14"/>
      <c r="Z247" s="14"/>
      <c r="AA247" s="14"/>
      <c r="AB247" s="14"/>
      <c r="AC247" s="14"/>
      <c r="AD247" s="14"/>
      <c r="AE247" s="14"/>
      <c r="AT247" s="255" t="s">
        <v>206</v>
      </c>
      <c r="AU247" s="255" t="s">
        <v>78</v>
      </c>
      <c r="AV247" s="14" t="s">
        <v>78</v>
      </c>
      <c r="AW247" s="14" t="s">
        <v>31</v>
      </c>
      <c r="AX247" s="14" t="s">
        <v>76</v>
      </c>
      <c r="AY247" s="255" t="s">
        <v>193</v>
      </c>
    </row>
    <row r="248" s="2" customFormat="1" ht="6.96" customHeight="1">
      <c r="A248" s="41"/>
      <c r="B248" s="62"/>
      <c r="C248" s="63"/>
      <c r="D248" s="63"/>
      <c r="E248" s="63"/>
      <c r="F248" s="63"/>
      <c r="G248" s="63"/>
      <c r="H248" s="63"/>
      <c r="I248" s="63"/>
      <c r="J248" s="63"/>
      <c r="K248" s="63"/>
      <c r="L248" s="47"/>
      <c r="M248" s="41"/>
      <c r="O248" s="41"/>
      <c r="P248" s="41"/>
      <c r="Q248" s="41"/>
      <c r="R248" s="41"/>
      <c r="S248" s="41"/>
      <c r="T248" s="41"/>
      <c r="U248" s="41"/>
      <c r="V248" s="41"/>
      <c r="W248" s="41"/>
      <c r="X248" s="41"/>
      <c r="Y248" s="41"/>
      <c r="Z248" s="41"/>
      <c r="AA248" s="41"/>
      <c r="AB248" s="41"/>
      <c r="AC248" s="41"/>
      <c r="AD248" s="41"/>
      <c r="AE248" s="41"/>
    </row>
  </sheetData>
  <sheetProtection sheet="1" autoFilter="0" formatColumns="0" formatRows="0" objects="1" scenarios="1" spinCount="100000" saltValue="0gQfaRSGH/7fbeImRnB2LvZtG75z4byLgeIfeBWCX9cJqOpffoyYtnTWPNq7UgRq9hCYQh0HxjPTj+ZP4B4xHw==" hashValue="aVMwehBTXQ7QxowTvBk1qORQUjx9r6z4CToHUHpRbSPcl7SDKDkjiUsfEcvvyF6vvmG0P0UqaCTsuDKKVTe2dQ==" algorithmName="SHA-512" password="97FE"/>
  <autoFilter ref="C91:K247"/>
  <mergeCells count="12">
    <mergeCell ref="E7:H7"/>
    <mergeCell ref="E9:H9"/>
    <mergeCell ref="E11:H11"/>
    <mergeCell ref="E20:H20"/>
    <mergeCell ref="E29:H29"/>
    <mergeCell ref="E50:H50"/>
    <mergeCell ref="E52:H52"/>
    <mergeCell ref="E54:H54"/>
    <mergeCell ref="E80:H80"/>
    <mergeCell ref="E82:H82"/>
    <mergeCell ref="E84:H84"/>
    <mergeCell ref="L2:V2"/>
  </mergeCells>
  <hyperlinks>
    <hyperlink ref="F97" r:id="rId1" display="https://podminky.urs.cz/item/CS_URS_2025_01/131213702"/>
    <hyperlink ref="F110" r:id="rId2" display="https://podminky.urs.cz/item/CS_URS_2025_01/131251103"/>
    <hyperlink ref="F119" r:id="rId3" display="https://podminky.urs.cz/item/CS_URS_2025_01/162751117"/>
    <hyperlink ref="F124" r:id="rId4" display="https://podminky.urs.cz/item/CS_URS_2025_01/162751119"/>
    <hyperlink ref="F130" r:id="rId5" display="https://podminky.urs.cz/item/CS_URS_2025_01/997013631"/>
    <hyperlink ref="F135" r:id="rId6" display="https://podminky.urs.cz/item/CS_URS_2025_01/174151101"/>
    <hyperlink ref="F150" r:id="rId7" display="https://podminky.urs.cz/item/CS_URS_2025_01/279311147"/>
    <hyperlink ref="F156" r:id="rId8" display="https://podminky.urs.cz/item/CS_URS_2025_01/279351411"/>
    <hyperlink ref="F161" r:id="rId9" display="https://podminky.urs.cz/item/CS_URS_2025_01/279351412"/>
    <hyperlink ref="F168" r:id="rId10" display="https://podminky.urs.cz/item/CS_URS_2025_01/279322512"/>
    <hyperlink ref="F180" r:id="rId11" display="https://podminky.urs.cz/item/CS_URS_2025_01/279351311"/>
    <hyperlink ref="F191" r:id="rId12" display="https://podminky.urs.cz/item/CS_URS_2025_01/279351312"/>
    <hyperlink ref="F196" r:id="rId13" display="https://podminky.urs.cz/item/CS_URS_2025_01/279361821"/>
    <hyperlink ref="F224" r:id="rId14" display="https://podminky.urs.cz/item/CS_URS_2025_01/998153131"/>
  </hyperlinks>
  <pageMargins left="0.39375" right="0.39375" top="0.39375" bottom="0.39375" header="0" footer="0"/>
  <pageSetup paperSize="9" orientation="landscape" blackAndWhite="1" fitToHeight="100"/>
  <headerFooter>
    <oddFooter>&amp;CStrana &amp;P z &amp;N</oddFooter>
  </headerFooter>
  <drawing r:id="rId15"/>
</worksheet>
</file>

<file path=xl/worksheets/sheet22.xml><?xml version="1.0" encoding="utf-8"?>
<worksheet xmlns:r="http://schemas.openxmlformats.org/officeDocument/2006/relationships" xmlns="http://schemas.openxmlformats.org/spreadsheetml/2006/main">
  <sheetPr>
    <pageSetUpPr fitToPage="1"/>
  </sheetPr>
  <sheetViews>
    <sheetView showGridLines="0" workbookViewId="0"/>
  </sheetViews>
  <cols>
    <col min="1" max="1" width="8.332031" style="1" customWidth="1"/>
    <col min="2" max="2" width="1.171875" style="1" customWidth="1"/>
    <col min="3" max="3" width="4.160156" style="1" customWidth="1"/>
    <col min="4" max="4" width="4.332031" style="1" customWidth="1"/>
    <col min="5" max="5" width="17.16016" style="1" customWidth="1"/>
    <col min="6" max="6" width="100.832" style="1" customWidth="1"/>
    <col min="7" max="7" width="7.5" style="1" customWidth="1"/>
    <col min="8" max="8" width="14" style="1" customWidth="1"/>
    <col min="9" max="9" width="15.83203" style="1" customWidth="1"/>
    <col min="10" max="10" width="22.33203" style="1" customWidth="1"/>
    <col min="11" max="11" width="22.33203" style="1" customWidth="1"/>
    <col min="12" max="12" width="9.332031" style="1" customWidth="1"/>
    <col min="13" max="13" width="10.83203" style="1" hidden="1" customWidth="1"/>
    <col min="14" max="14" width="9.332031" style="1" hidden="1"/>
    <col min="15" max="15" width="14.16016" style="1" hidden="1" customWidth="1"/>
    <col min="16" max="16" width="14.16016" style="1" hidden="1" customWidth="1"/>
    <col min="17" max="17" width="14.16016" style="1" hidden="1" customWidth="1"/>
    <col min="18" max="18" width="14.16016" style="1" hidden="1" customWidth="1"/>
    <col min="19" max="19" width="14.16016" style="1" hidden="1" customWidth="1"/>
    <col min="20" max="20" width="14.16016" style="1" hidden="1" customWidth="1"/>
    <col min="21" max="21" width="16.33203" style="1" hidden="1" customWidth="1"/>
    <col min="22" max="22" width="12.33203" style="1" customWidth="1"/>
    <col min="23" max="23" width="16.33203" style="1" customWidth="1"/>
    <col min="24" max="24" width="12.33203" style="1" customWidth="1"/>
    <col min="25" max="25" width="15" style="1" customWidth="1"/>
    <col min="26" max="26" width="11" style="1" customWidth="1"/>
    <col min="27" max="27" width="15" style="1" customWidth="1"/>
    <col min="28" max="28" width="16.33203" style="1" customWidth="1"/>
    <col min="29" max="29" width="11" style="1" customWidth="1"/>
    <col min="30" max="30" width="15" style="1" customWidth="1"/>
    <col min="31" max="31" width="16.33203" style="1" customWidth="1"/>
    <col min="44" max="44" width="9.332031" style="1" hidden="1"/>
    <col min="45" max="45" width="9.332031" style="1" hidden="1"/>
    <col min="46" max="46" width="9.332031" style="1" hidden="1"/>
    <col min="47" max="47" width="9.332031" style="1" hidden="1"/>
    <col min="48" max="48" width="9.332031" style="1" hidden="1"/>
    <col min="49" max="49" width="9.332031" style="1" hidden="1"/>
    <col min="50" max="50" width="9.332031" style="1" hidden="1"/>
    <col min="51" max="51" width="9.332031" style="1" hidden="1"/>
    <col min="52" max="52" width="9.332031" style="1" hidden="1"/>
    <col min="53" max="53" width="9.332031" style="1" hidden="1"/>
    <col min="54" max="54" width="9.332031" style="1" hidden="1"/>
    <col min="55" max="55" width="9.332031" style="1" hidden="1"/>
    <col min="56" max="56" width="9.332031" style="1" hidden="1"/>
    <col min="57" max="57" width="9.332031" style="1" hidden="1"/>
    <col min="58" max="58" width="9.332031" style="1" hidden="1"/>
    <col min="59" max="59" width="9.332031" style="1" hidden="1"/>
    <col min="60" max="60" width="9.332031" style="1" hidden="1"/>
    <col min="61" max="61" width="9.332031" style="1" hidden="1"/>
    <col min="62" max="62" width="9.332031" style="1" hidden="1"/>
    <col min="63" max="63" width="9.332031" style="1" hidden="1"/>
    <col min="64" max="64" width="9.332031" style="1" hidden="1"/>
    <col min="65" max="65" width="9.332031" style="1" hidden="1"/>
  </cols>
  <sheetData>
    <row r="2" s="1" customFormat="1" ht="36.96" customHeight="1">
      <c r="L2" s="1"/>
      <c r="M2" s="1"/>
      <c r="N2" s="1"/>
      <c r="O2" s="1"/>
      <c r="P2" s="1"/>
      <c r="Q2" s="1"/>
      <c r="R2" s="1"/>
      <c r="S2" s="1"/>
      <c r="T2" s="1"/>
      <c r="U2" s="1"/>
      <c r="V2" s="1"/>
      <c r="AT2" s="20" t="s">
        <v>151</v>
      </c>
    </row>
    <row r="3" s="1" customFormat="1" ht="6.96" customHeight="1">
      <c r="B3" s="141"/>
      <c r="C3" s="142"/>
      <c r="D3" s="142"/>
      <c r="E3" s="142"/>
      <c r="F3" s="142"/>
      <c r="G3" s="142"/>
      <c r="H3" s="142"/>
      <c r="I3" s="142"/>
      <c r="J3" s="142"/>
      <c r="K3" s="142"/>
      <c r="L3" s="23"/>
      <c r="AT3" s="20" t="s">
        <v>78</v>
      </c>
    </row>
    <row r="4" s="1" customFormat="1" ht="24.96" customHeight="1">
      <c r="B4" s="23"/>
      <c r="D4" s="143" t="s">
        <v>152</v>
      </c>
      <c r="L4" s="23"/>
      <c r="M4" s="144" t="s">
        <v>10</v>
      </c>
      <c r="AT4" s="20" t="s">
        <v>4</v>
      </c>
    </row>
    <row r="5" s="1" customFormat="1" ht="6.96" customHeight="1">
      <c r="B5" s="23"/>
      <c r="L5" s="23"/>
    </row>
    <row r="6" s="1" customFormat="1" ht="12" customHeight="1">
      <c r="B6" s="23"/>
      <c r="D6" s="145" t="s">
        <v>16</v>
      </c>
      <c r="L6" s="23"/>
    </row>
    <row r="7" s="1" customFormat="1" ht="16.5" customHeight="1">
      <c r="B7" s="23"/>
      <c r="E7" s="146" t="str">
        <f>'Rekapitulace stavby'!K6</f>
        <v>Tělocvična ZŠ TGM Poděbrady</v>
      </c>
      <c r="F7" s="145"/>
      <c r="G7" s="145"/>
      <c r="H7" s="145"/>
      <c r="L7" s="23"/>
    </row>
    <row r="8" s="1" customFormat="1" ht="12" customHeight="1">
      <c r="B8" s="23"/>
      <c r="D8" s="145" t="s">
        <v>153</v>
      </c>
      <c r="L8" s="23"/>
    </row>
    <row r="9" s="2" customFormat="1" ht="16.5" customHeight="1">
      <c r="A9" s="41"/>
      <c r="B9" s="47"/>
      <c r="C9" s="41"/>
      <c r="D9" s="41"/>
      <c r="E9" s="146" t="s">
        <v>9691</v>
      </c>
      <c r="F9" s="41"/>
      <c r="G9" s="41"/>
      <c r="H9" s="41"/>
      <c r="I9" s="41"/>
      <c r="J9" s="41"/>
      <c r="K9" s="41"/>
      <c r="L9" s="147"/>
      <c r="S9" s="41"/>
      <c r="T9" s="41"/>
      <c r="U9" s="41"/>
      <c r="V9" s="41"/>
      <c r="W9" s="41"/>
      <c r="X9" s="41"/>
      <c r="Y9" s="41"/>
      <c r="Z9" s="41"/>
      <c r="AA9" s="41"/>
      <c r="AB9" s="41"/>
      <c r="AC9" s="41"/>
      <c r="AD9" s="41"/>
      <c r="AE9" s="41"/>
    </row>
    <row r="10" s="2" customFormat="1" ht="12" customHeight="1">
      <c r="A10" s="41"/>
      <c r="B10" s="47"/>
      <c r="C10" s="41"/>
      <c r="D10" s="145" t="s">
        <v>155</v>
      </c>
      <c r="E10" s="41"/>
      <c r="F10" s="41"/>
      <c r="G10" s="41"/>
      <c r="H10" s="41"/>
      <c r="I10" s="41"/>
      <c r="J10" s="41"/>
      <c r="K10" s="41"/>
      <c r="L10" s="147"/>
      <c r="S10" s="41"/>
      <c r="T10" s="41"/>
      <c r="U10" s="41"/>
      <c r="V10" s="41"/>
      <c r="W10" s="41"/>
      <c r="X10" s="41"/>
      <c r="Y10" s="41"/>
      <c r="Z10" s="41"/>
      <c r="AA10" s="41"/>
      <c r="AB10" s="41"/>
      <c r="AC10" s="41"/>
      <c r="AD10" s="41"/>
      <c r="AE10" s="41"/>
    </row>
    <row r="11" s="2" customFormat="1" ht="16.5" customHeight="1">
      <c r="A11" s="41"/>
      <c r="B11" s="47"/>
      <c r="C11" s="41"/>
      <c r="D11" s="41"/>
      <c r="E11" s="148" t="s">
        <v>9692</v>
      </c>
      <c r="F11" s="41"/>
      <c r="G11" s="41"/>
      <c r="H11" s="41"/>
      <c r="I11" s="41"/>
      <c r="J11" s="41"/>
      <c r="K11" s="41"/>
      <c r="L11" s="147"/>
      <c r="S11" s="41"/>
      <c r="T11" s="41"/>
      <c r="U11" s="41"/>
      <c r="V11" s="41"/>
      <c r="W11" s="41"/>
      <c r="X11" s="41"/>
      <c r="Y11" s="41"/>
      <c r="Z11" s="41"/>
      <c r="AA11" s="41"/>
      <c r="AB11" s="41"/>
      <c r="AC11" s="41"/>
      <c r="AD11" s="41"/>
      <c r="AE11" s="41"/>
    </row>
    <row r="12" s="2" customFormat="1">
      <c r="A12" s="41"/>
      <c r="B12" s="47"/>
      <c r="C12" s="41"/>
      <c r="D12" s="41"/>
      <c r="E12" s="41"/>
      <c r="F12" s="41"/>
      <c r="G12" s="41"/>
      <c r="H12" s="41"/>
      <c r="I12" s="41"/>
      <c r="J12" s="41"/>
      <c r="K12" s="41"/>
      <c r="L12" s="147"/>
      <c r="S12" s="41"/>
      <c r="T12" s="41"/>
      <c r="U12" s="41"/>
      <c r="V12" s="41"/>
      <c r="W12" s="41"/>
      <c r="X12" s="41"/>
      <c r="Y12" s="41"/>
      <c r="Z12" s="41"/>
      <c r="AA12" s="41"/>
      <c r="AB12" s="41"/>
      <c r="AC12" s="41"/>
      <c r="AD12" s="41"/>
      <c r="AE12" s="41"/>
    </row>
    <row r="13" s="2" customFormat="1" ht="12" customHeight="1">
      <c r="A13" s="41"/>
      <c r="B13" s="47"/>
      <c r="C13" s="41"/>
      <c r="D13" s="145" t="s">
        <v>18</v>
      </c>
      <c r="E13" s="41"/>
      <c r="F13" s="136" t="s">
        <v>19</v>
      </c>
      <c r="G13" s="41"/>
      <c r="H13" s="41"/>
      <c r="I13" s="145" t="s">
        <v>20</v>
      </c>
      <c r="J13" s="136" t="s">
        <v>19</v>
      </c>
      <c r="K13" s="41"/>
      <c r="L13" s="147"/>
      <c r="S13" s="41"/>
      <c r="T13" s="41"/>
      <c r="U13" s="41"/>
      <c r="V13" s="41"/>
      <c r="W13" s="41"/>
      <c r="X13" s="41"/>
      <c r="Y13" s="41"/>
      <c r="Z13" s="41"/>
      <c r="AA13" s="41"/>
      <c r="AB13" s="41"/>
      <c r="AC13" s="41"/>
      <c r="AD13" s="41"/>
      <c r="AE13" s="41"/>
    </row>
    <row r="14" s="2" customFormat="1" ht="12" customHeight="1">
      <c r="A14" s="41"/>
      <c r="B14" s="47"/>
      <c r="C14" s="41"/>
      <c r="D14" s="145" t="s">
        <v>21</v>
      </c>
      <c r="E14" s="41"/>
      <c r="F14" s="136" t="s">
        <v>22</v>
      </c>
      <c r="G14" s="41"/>
      <c r="H14" s="41"/>
      <c r="I14" s="145" t="s">
        <v>23</v>
      </c>
      <c r="J14" s="149" t="str">
        <f>'Rekapitulace stavby'!AN8</f>
        <v>26. 2. 2026</v>
      </c>
      <c r="K14" s="41"/>
      <c r="L14" s="147"/>
      <c r="S14" s="41"/>
      <c r="T14" s="41"/>
      <c r="U14" s="41"/>
      <c r="V14" s="41"/>
      <c r="W14" s="41"/>
      <c r="X14" s="41"/>
      <c r="Y14" s="41"/>
      <c r="Z14" s="41"/>
      <c r="AA14" s="41"/>
      <c r="AB14" s="41"/>
      <c r="AC14" s="41"/>
      <c r="AD14" s="41"/>
      <c r="AE14" s="41"/>
    </row>
    <row r="15" s="2" customFormat="1" ht="10.8" customHeight="1">
      <c r="A15" s="41"/>
      <c r="B15" s="47"/>
      <c r="C15" s="41"/>
      <c r="D15" s="41"/>
      <c r="E15" s="41"/>
      <c r="F15" s="41"/>
      <c r="G15" s="41"/>
      <c r="H15" s="41"/>
      <c r="I15" s="41"/>
      <c r="J15" s="41"/>
      <c r="K15" s="41"/>
      <c r="L15" s="147"/>
      <c r="S15" s="41"/>
      <c r="T15" s="41"/>
      <c r="U15" s="41"/>
      <c r="V15" s="41"/>
      <c r="W15" s="41"/>
      <c r="X15" s="41"/>
      <c r="Y15" s="41"/>
      <c r="Z15" s="41"/>
      <c r="AA15" s="41"/>
      <c r="AB15" s="41"/>
      <c r="AC15" s="41"/>
      <c r="AD15" s="41"/>
      <c r="AE15" s="41"/>
    </row>
    <row r="16" s="2" customFormat="1" ht="12" customHeight="1">
      <c r="A16" s="41"/>
      <c r="B16" s="47"/>
      <c r="C16" s="41"/>
      <c r="D16" s="145" t="s">
        <v>25</v>
      </c>
      <c r="E16" s="41"/>
      <c r="F16" s="41"/>
      <c r="G16" s="41"/>
      <c r="H16" s="41"/>
      <c r="I16" s="145" t="s">
        <v>26</v>
      </c>
      <c r="J16" s="136" t="str">
        <f>IF('Rekapitulace stavby'!AN10="","",'Rekapitulace stavby'!AN10)</f>
        <v/>
      </c>
      <c r="K16" s="41"/>
      <c r="L16" s="147"/>
      <c r="S16" s="41"/>
      <c r="T16" s="41"/>
      <c r="U16" s="41"/>
      <c r="V16" s="41"/>
      <c r="W16" s="41"/>
      <c r="X16" s="41"/>
      <c r="Y16" s="41"/>
      <c r="Z16" s="41"/>
      <c r="AA16" s="41"/>
      <c r="AB16" s="41"/>
      <c r="AC16" s="41"/>
      <c r="AD16" s="41"/>
      <c r="AE16" s="41"/>
    </row>
    <row r="17" s="2" customFormat="1" ht="18" customHeight="1">
      <c r="A17" s="41"/>
      <c r="B17" s="47"/>
      <c r="C17" s="41"/>
      <c r="D17" s="41"/>
      <c r="E17" s="136" t="str">
        <f>IF('Rekapitulace stavby'!E11="","",'Rekapitulace stavby'!E11)</f>
        <v xml:space="preserve"> </v>
      </c>
      <c r="F17" s="41"/>
      <c r="G17" s="41"/>
      <c r="H17" s="41"/>
      <c r="I17" s="145" t="s">
        <v>27</v>
      </c>
      <c r="J17" s="136" t="str">
        <f>IF('Rekapitulace stavby'!AN11="","",'Rekapitulace stavby'!AN11)</f>
        <v/>
      </c>
      <c r="K17" s="41"/>
      <c r="L17" s="147"/>
      <c r="S17" s="41"/>
      <c r="T17" s="41"/>
      <c r="U17" s="41"/>
      <c r="V17" s="41"/>
      <c r="W17" s="41"/>
      <c r="X17" s="41"/>
      <c r="Y17" s="41"/>
      <c r="Z17" s="41"/>
      <c r="AA17" s="41"/>
      <c r="AB17" s="41"/>
      <c r="AC17" s="41"/>
      <c r="AD17" s="41"/>
      <c r="AE17" s="41"/>
    </row>
    <row r="18" s="2" customFormat="1" ht="6.96" customHeight="1">
      <c r="A18" s="41"/>
      <c r="B18" s="47"/>
      <c r="C18" s="41"/>
      <c r="D18" s="41"/>
      <c r="E18" s="41"/>
      <c r="F18" s="41"/>
      <c r="G18" s="41"/>
      <c r="H18" s="41"/>
      <c r="I18" s="41"/>
      <c r="J18" s="41"/>
      <c r="K18" s="41"/>
      <c r="L18" s="147"/>
      <c r="S18" s="41"/>
      <c r="T18" s="41"/>
      <c r="U18" s="41"/>
      <c r="V18" s="41"/>
      <c r="W18" s="41"/>
      <c r="X18" s="41"/>
      <c r="Y18" s="41"/>
      <c r="Z18" s="41"/>
      <c r="AA18" s="41"/>
      <c r="AB18" s="41"/>
      <c r="AC18" s="41"/>
      <c r="AD18" s="41"/>
      <c r="AE18" s="41"/>
    </row>
    <row r="19" s="2" customFormat="1" ht="12" customHeight="1">
      <c r="A19" s="41"/>
      <c r="B19" s="47"/>
      <c r="C19" s="41"/>
      <c r="D19" s="145" t="s">
        <v>28</v>
      </c>
      <c r="E19" s="41"/>
      <c r="F19" s="41"/>
      <c r="G19" s="41"/>
      <c r="H19" s="41"/>
      <c r="I19" s="145" t="s">
        <v>26</v>
      </c>
      <c r="J19" s="36" t="str">
        <f>'Rekapitulace stavby'!AN13</f>
        <v>Vyplň údaj</v>
      </c>
      <c r="K19" s="41"/>
      <c r="L19" s="147"/>
      <c r="S19" s="41"/>
      <c r="T19" s="41"/>
      <c r="U19" s="41"/>
      <c r="V19" s="41"/>
      <c r="W19" s="41"/>
      <c r="X19" s="41"/>
      <c r="Y19" s="41"/>
      <c r="Z19" s="41"/>
      <c r="AA19" s="41"/>
      <c r="AB19" s="41"/>
      <c r="AC19" s="41"/>
      <c r="AD19" s="41"/>
      <c r="AE19" s="41"/>
    </row>
    <row r="20" s="2" customFormat="1" ht="18" customHeight="1">
      <c r="A20" s="41"/>
      <c r="B20" s="47"/>
      <c r="C20" s="41"/>
      <c r="D20" s="41"/>
      <c r="E20" s="36" t="str">
        <f>'Rekapitulace stavby'!E14</f>
        <v>Vyplň údaj</v>
      </c>
      <c r="F20" s="136"/>
      <c r="G20" s="136"/>
      <c r="H20" s="136"/>
      <c r="I20" s="145" t="s">
        <v>27</v>
      </c>
      <c r="J20" s="36" t="str">
        <f>'Rekapitulace stavby'!AN14</f>
        <v>Vyplň údaj</v>
      </c>
      <c r="K20" s="41"/>
      <c r="L20" s="147"/>
      <c r="S20" s="41"/>
      <c r="T20" s="41"/>
      <c r="U20" s="41"/>
      <c r="V20" s="41"/>
      <c r="W20" s="41"/>
      <c r="X20" s="41"/>
      <c r="Y20" s="41"/>
      <c r="Z20" s="41"/>
      <c r="AA20" s="41"/>
      <c r="AB20" s="41"/>
      <c r="AC20" s="41"/>
      <c r="AD20" s="41"/>
      <c r="AE20" s="41"/>
    </row>
    <row r="21" s="2" customFormat="1" ht="6.96" customHeight="1">
      <c r="A21" s="41"/>
      <c r="B21" s="47"/>
      <c r="C21" s="41"/>
      <c r="D21" s="41"/>
      <c r="E21" s="41"/>
      <c r="F21" s="41"/>
      <c r="G21" s="41"/>
      <c r="H21" s="41"/>
      <c r="I21" s="41"/>
      <c r="J21" s="41"/>
      <c r="K21" s="41"/>
      <c r="L21" s="147"/>
      <c r="S21" s="41"/>
      <c r="T21" s="41"/>
      <c r="U21" s="41"/>
      <c r="V21" s="41"/>
      <c r="W21" s="41"/>
      <c r="X21" s="41"/>
      <c r="Y21" s="41"/>
      <c r="Z21" s="41"/>
      <c r="AA21" s="41"/>
      <c r="AB21" s="41"/>
      <c r="AC21" s="41"/>
      <c r="AD21" s="41"/>
      <c r="AE21" s="41"/>
    </row>
    <row r="22" s="2" customFormat="1" ht="12" customHeight="1">
      <c r="A22" s="41"/>
      <c r="B22" s="47"/>
      <c r="C22" s="41"/>
      <c r="D22" s="145" t="s">
        <v>30</v>
      </c>
      <c r="E22" s="41"/>
      <c r="F22" s="41"/>
      <c r="G22" s="41"/>
      <c r="H22" s="41"/>
      <c r="I22" s="145" t="s">
        <v>26</v>
      </c>
      <c r="J22" s="136" t="str">
        <f>IF('Rekapitulace stavby'!AN16="","",'Rekapitulace stavby'!AN16)</f>
        <v/>
      </c>
      <c r="K22" s="41"/>
      <c r="L22" s="147"/>
      <c r="S22" s="41"/>
      <c r="T22" s="41"/>
      <c r="U22" s="41"/>
      <c r="V22" s="41"/>
      <c r="W22" s="41"/>
      <c r="X22" s="41"/>
      <c r="Y22" s="41"/>
      <c r="Z22" s="41"/>
      <c r="AA22" s="41"/>
      <c r="AB22" s="41"/>
      <c r="AC22" s="41"/>
      <c r="AD22" s="41"/>
      <c r="AE22" s="41"/>
    </row>
    <row r="23" s="2" customFormat="1" ht="18" customHeight="1">
      <c r="A23" s="41"/>
      <c r="B23" s="47"/>
      <c r="C23" s="41"/>
      <c r="D23" s="41"/>
      <c r="E23" s="136" t="str">
        <f>IF('Rekapitulace stavby'!E17="","",'Rekapitulace stavby'!E17)</f>
        <v xml:space="preserve"> </v>
      </c>
      <c r="F23" s="41"/>
      <c r="G23" s="41"/>
      <c r="H23" s="41"/>
      <c r="I23" s="145" t="s">
        <v>27</v>
      </c>
      <c r="J23" s="136" t="str">
        <f>IF('Rekapitulace stavby'!AN17="","",'Rekapitulace stavby'!AN17)</f>
        <v/>
      </c>
      <c r="K23" s="41"/>
      <c r="L23" s="147"/>
      <c r="S23" s="41"/>
      <c r="T23" s="41"/>
      <c r="U23" s="41"/>
      <c r="V23" s="41"/>
      <c r="W23" s="41"/>
      <c r="X23" s="41"/>
      <c r="Y23" s="41"/>
      <c r="Z23" s="41"/>
      <c r="AA23" s="41"/>
      <c r="AB23" s="41"/>
      <c r="AC23" s="41"/>
      <c r="AD23" s="41"/>
      <c r="AE23" s="41"/>
    </row>
    <row r="24" s="2" customFormat="1" ht="6.96" customHeight="1">
      <c r="A24" s="41"/>
      <c r="B24" s="47"/>
      <c r="C24" s="41"/>
      <c r="D24" s="41"/>
      <c r="E24" s="41"/>
      <c r="F24" s="41"/>
      <c r="G24" s="41"/>
      <c r="H24" s="41"/>
      <c r="I24" s="41"/>
      <c r="J24" s="41"/>
      <c r="K24" s="41"/>
      <c r="L24" s="147"/>
      <c r="S24" s="41"/>
      <c r="T24" s="41"/>
      <c r="U24" s="41"/>
      <c r="V24" s="41"/>
      <c r="W24" s="41"/>
      <c r="X24" s="41"/>
      <c r="Y24" s="41"/>
      <c r="Z24" s="41"/>
      <c r="AA24" s="41"/>
      <c r="AB24" s="41"/>
      <c r="AC24" s="41"/>
      <c r="AD24" s="41"/>
      <c r="AE24" s="41"/>
    </row>
    <row r="25" s="2" customFormat="1" ht="12" customHeight="1">
      <c r="A25" s="41"/>
      <c r="B25" s="47"/>
      <c r="C25" s="41"/>
      <c r="D25" s="145" t="s">
        <v>32</v>
      </c>
      <c r="E25" s="41"/>
      <c r="F25" s="41"/>
      <c r="G25" s="41"/>
      <c r="H25" s="41"/>
      <c r="I25" s="145" t="s">
        <v>26</v>
      </c>
      <c r="J25" s="136" t="str">
        <f>IF('Rekapitulace stavby'!AN19="","",'Rekapitulace stavby'!AN19)</f>
        <v/>
      </c>
      <c r="K25" s="41"/>
      <c r="L25" s="147"/>
      <c r="S25" s="41"/>
      <c r="T25" s="41"/>
      <c r="U25" s="41"/>
      <c r="V25" s="41"/>
      <c r="W25" s="41"/>
      <c r="X25" s="41"/>
      <c r="Y25" s="41"/>
      <c r="Z25" s="41"/>
      <c r="AA25" s="41"/>
      <c r="AB25" s="41"/>
      <c r="AC25" s="41"/>
      <c r="AD25" s="41"/>
      <c r="AE25" s="41"/>
    </row>
    <row r="26" s="2" customFormat="1" ht="18" customHeight="1">
      <c r="A26" s="41"/>
      <c r="B26" s="47"/>
      <c r="C26" s="41"/>
      <c r="D26" s="41"/>
      <c r="E26" s="136" t="str">
        <f>IF('Rekapitulace stavby'!E20="","",'Rekapitulace stavby'!E20)</f>
        <v xml:space="preserve"> </v>
      </c>
      <c r="F26" s="41"/>
      <c r="G26" s="41"/>
      <c r="H26" s="41"/>
      <c r="I26" s="145" t="s">
        <v>27</v>
      </c>
      <c r="J26" s="136" t="str">
        <f>IF('Rekapitulace stavby'!AN20="","",'Rekapitulace stavby'!AN20)</f>
        <v/>
      </c>
      <c r="K26" s="41"/>
      <c r="L26" s="147"/>
      <c r="S26" s="41"/>
      <c r="T26" s="41"/>
      <c r="U26" s="41"/>
      <c r="V26" s="41"/>
      <c r="W26" s="41"/>
      <c r="X26" s="41"/>
      <c r="Y26" s="41"/>
      <c r="Z26" s="41"/>
      <c r="AA26" s="41"/>
      <c r="AB26" s="41"/>
      <c r="AC26" s="41"/>
      <c r="AD26" s="41"/>
      <c r="AE26" s="41"/>
    </row>
    <row r="27" s="2" customFormat="1" ht="6.96" customHeight="1">
      <c r="A27" s="41"/>
      <c r="B27" s="47"/>
      <c r="C27" s="41"/>
      <c r="D27" s="41"/>
      <c r="E27" s="41"/>
      <c r="F27" s="41"/>
      <c r="G27" s="41"/>
      <c r="H27" s="41"/>
      <c r="I27" s="41"/>
      <c r="J27" s="41"/>
      <c r="K27" s="41"/>
      <c r="L27" s="147"/>
      <c r="S27" s="41"/>
      <c r="T27" s="41"/>
      <c r="U27" s="41"/>
      <c r="V27" s="41"/>
      <c r="W27" s="41"/>
      <c r="X27" s="41"/>
      <c r="Y27" s="41"/>
      <c r="Z27" s="41"/>
      <c r="AA27" s="41"/>
      <c r="AB27" s="41"/>
      <c r="AC27" s="41"/>
      <c r="AD27" s="41"/>
      <c r="AE27" s="41"/>
    </row>
    <row r="28" s="2" customFormat="1" ht="12" customHeight="1">
      <c r="A28" s="41"/>
      <c r="B28" s="47"/>
      <c r="C28" s="41"/>
      <c r="D28" s="145" t="s">
        <v>33</v>
      </c>
      <c r="E28" s="41"/>
      <c r="F28" s="41"/>
      <c r="G28" s="41"/>
      <c r="H28" s="41"/>
      <c r="I28" s="41"/>
      <c r="J28" s="41"/>
      <c r="K28" s="41"/>
      <c r="L28" s="147"/>
      <c r="S28" s="41"/>
      <c r="T28" s="41"/>
      <c r="U28" s="41"/>
      <c r="V28" s="41"/>
      <c r="W28" s="41"/>
      <c r="X28" s="41"/>
      <c r="Y28" s="41"/>
      <c r="Z28" s="41"/>
      <c r="AA28" s="41"/>
      <c r="AB28" s="41"/>
      <c r="AC28" s="41"/>
      <c r="AD28" s="41"/>
      <c r="AE28" s="41"/>
    </row>
    <row r="29" s="8" customFormat="1" ht="16.5" customHeight="1">
      <c r="A29" s="150"/>
      <c r="B29" s="151"/>
      <c r="C29" s="150"/>
      <c r="D29" s="150"/>
      <c r="E29" s="152" t="s">
        <v>19</v>
      </c>
      <c r="F29" s="152"/>
      <c r="G29" s="152"/>
      <c r="H29" s="152"/>
      <c r="I29" s="150"/>
      <c r="J29" s="150"/>
      <c r="K29" s="150"/>
      <c r="L29" s="153"/>
      <c r="S29" s="150"/>
      <c r="T29" s="150"/>
      <c r="U29" s="150"/>
      <c r="V29" s="150"/>
      <c r="W29" s="150"/>
      <c r="X29" s="150"/>
      <c r="Y29" s="150"/>
      <c r="Z29" s="150"/>
      <c r="AA29" s="150"/>
      <c r="AB29" s="150"/>
      <c r="AC29" s="150"/>
      <c r="AD29" s="150"/>
      <c r="AE29" s="150"/>
    </row>
    <row r="30" s="2" customFormat="1" ht="6.96" customHeight="1">
      <c r="A30" s="41"/>
      <c r="B30" s="47"/>
      <c r="C30" s="41"/>
      <c r="D30" s="41"/>
      <c r="E30" s="41"/>
      <c r="F30" s="41"/>
      <c r="G30" s="41"/>
      <c r="H30" s="41"/>
      <c r="I30" s="41"/>
      <c r="J30" s="41"/>
      <c r="K30" s="41"/>
      <c r="L30" s="147"/>
      <c r="S30" s="41"/>
      <c r="T30" s="41"/>
      <c r="U30" s="41"/>
      <c r="V30" s="41"/>
      <c r="W30" s="41"/>
      <c r="X30" s="41"/>
      <c r="Y30" s="41"/>
      <c r="Z30" s="41"/>
      <c r="AA30" s="41"/>
      <c r="AB30" s="41"/>
      <c r="AC30" s="41"/>
      <c r="AD30" s="41"/>
      <c r="AE30" s="41"/>
    </row>
    <row r="31" s="2" customFormat="1" ht="6.96" customHeight="1">
      <c r="A31" s="41"/>
      <c r="B31" s="47"/>
      <c r="C31" s="41"/>
      <c r="D31" s="154"/>
      <c r="E31" s="154"/>
      <c r="F31" s="154"/>
      <c r="G31" s="154"/>
      <c r="H31" s="154"/>
      <c r="I31" s="154"/>
      <c r="J31" s="154"/>
      <c r="K31" s="154"/>
      <c r="L31" s="147"/>
      <c r="S31" s="41"/>
      <c r="T31" s="41"/>
      <c r="U31" s="41"/>
      <c r="V31" s="41"/>
      <c r="W31" s="41"/>
      <c r="X31" s="41"/>
      <c r="Y31" s="41"/>
      <c r="Z31" s="41"/>
      <c r="AA31" s="41"/>
      <c r="AB31" s="41"/>
      <c r="AC31" s="41"/>
      <c r="AD31" s="41"/>
      <c r="AE31" s="41"/>
    </row>
    <row r="32" s="2" customFormat="1" ht="25.44" customHeight="1">
      <c r="A32" s="41"/>
      <c r="B32" s="47"/>
      <c r="C32" s="41"/>
      <c r="D32" s="155" t="s">
        <v>35</v>
      </c>
      <c r="E32" s="41"/>
      <c r="F32" s="41"/>
      <c r="G32" s="41"/>
      <c r="H32" s="41"/>
      <c r="I32" s="41"/>
      <c r="J32" s="156">
        <f>ROUND(J87, 2)</f>
        <v>0</v>
      </c>
      <c r="K32" s="41"/>
      <c r="L32" s="147"/>
      <c r="S32" s="41"/>
      <c r="T32" s="41"/>
      <c r="U32" s="41"/>
      <c r="V32" s="41"/>
      <c r="W32" s="41"/>
      <c r="X32" s="41"/>
      <c r="Y32" s="41"/>
      <c r="Z32" s="41"/>
      <c r="AA32" s="41"/>
      <c r="AB32" s="41"/>
      <c r="AC32" s="41"/>
      <c r="AD32" s="41"/>
      <c r="AE32" s="41"/>
    </row>
    <row r="33" s="2" customFormat="1" ht="6.96" customHeight="1">
      <c r="A33" s="41"/>
      <c r="B33" s="47"/>
      <c r="C33" s="41"/>
      <c r="D33" s="154"/>
      <c r="E33" s="154"/>
      <c r="F33" s="154"/>
      <c r="G33" s="154"/>
      <c r="H33" s="154"/>
      <c r="I33" s="154"/>
      <c r="J33" s="154"/>
      <c r="K33" s="154"/>
      <c r="L33" s="147"/>
      <c r="S33" s="41"/>
      <c r="T33" s="41"/>
      <c r="U33" s="41"/>
      <c r="V33" s="41"/>
      <c r="W33" s="41"/>
      <c r="X33" s="41"/>
      <c r="Y33" s="41"/>
      <c r="Z33" s="41"/>
      <c r="AA33" s="41"/>
      <c r="AB33" s="41"/>
      <c r="AC33" s="41"/>
      <c r="AD33" s="41"/>
      <c r="AE33" s="41"/>
    </row>
    <row r="34" s="2" customFormat="1" ht="14.4" customHeight="1">
      <c r="A34" s="41"/>
      <c r="B34" s="47"/>
      <c r="C34" s="41"/>
      <c r="D34" s="41"/>
      <c r="E34" s="41"/>
      <c r="F34" s="157" t="s">
        <v>37</v>
      </c>
      <c r="G34" s="41"/>
      <c r="H34" s="41"/>
      <c r="I34" s="157" t="s">
        <v>36</v>
      </c>
      <c r="J34" s="157" t="s">
        <v>38</v>
      </c>
      <c r="K34" s="41"/>
      <c r="L34" s="147"/>
      <c r="S34" s="41"/>
      <c r="T34" s="41"/>
      <c r="U34" s="41"/>
      <c r="V34" s="41"/>
      <c r="W34" s="41"/>
      <c r="X34" s="41"/>
      <c r="Y34" s="41"/>
      <c r="Z34" s="41"/>
      <c r="AA34" s="41"/>
      <c r="AB34" s="41"/>
      <c r="AC34" s="41"/>
      <c r="AD34" s="41"/>
      <c r="AE34" s="41"/>
    </row>
    <row r="35" s="2" customFormat="1" ht="14.4" customHeight="1">
      <c r="A35" s="41"/>
      <c r="B35" s="47"/>
      <c r="C35" s="41"/>
      <c r="D35" s="158" t="s">
        <v>39</v>
      </c>
      <c r="E35" s="145" t="s">
        <v>40</v>
      </c>
      <c r="F35" s="159">
        <f>ROUND((SUM(BE87:BE221)),  2)</f>
        <v>0</v>
      </c>
      <c r="G35" s="41"/>
      <c r="H35" s="41"/>
      <c r="I35" s="160">
        <v>0.20999999999999999</v>
      </c>
      <c r="J35" s="159">
        <f>ROUND(((SUM(BE87:BE221))*I35),  2)</f>
        <v>0</v>
      </c>
      <c r="K35" s="41"/>
      <c r="L35" s="147"/>
      <c r="S35" s="41"/>
      <c r="T35" s="41"/>
      <c r="U35" s="41"/>
      <c r="V35" s="41"/>
      <c r="W35" s="41"/>
      <c r="X35" s="41"/>
      <c r="Y35" s="41"/>
      <c r="Z35" s="41"/>
      <c r="AA35" s="41"/>
      <c r="AB35" s="41"/>
      <c r="AC35" s="41"/>
      <c r="AD35" s="41"/>
      <c r="AE35" s="41"/>
    </row>
    <row r="36" s="2" customFormat="1" ht="14.4" customHeight="1">
      <c r="A36" s="41"/>
      <c r="B36" s="47"/>
      <c r="C36" s="41"/>
      <c r="D36" s="41"/>
      <c r="E36" s="145" t="s">
        <v>41</v>
      </c>
      <c r="F36" s="159">
        <f>ROUND((SUM(BF87:BF221)),  2)</f>
        <v>0</v>
      </c>
      <c r="G36" s="41"/>
      <c r="H36" s="41"/>
      <c r="I36" s="160">
        <v>0.12</v>
      </c>
      <c r="J36" s="159">
        <f>ROUND(((SUM(BF87:BF221))*I36),  2)</f>
        <v>0</v>
      </c>
      <c r="K36" s="41"/>
      <c r="L36" s="147"/>
      <c r="S36" s="41"/>
      <c r="T36" s="41"/>
      <c r="U36" s="41"/>
      <c r="V36" s="41"/>
      <c r="W36" s="41"/>
      <c r="X36" s="41"/>
      <c r="Y36" s="41"/>
      <c r="Z36" s="41"/>
      <c r="AA36" s="41"/>
      <c r="AB36" s="41"/>
      <c r="AC36" s="41"/>
      <c r="AD36" s="41"/>
      <c r="AE36" s="41"/>
    </row>
    <row r="37" hidden="1" s="2" customFormat="1" ht="14.4" customHeight="1">
      <c r="A37" s="41"/>
      <c r="B37" s="47"/>
      <c r="C37" s="41"/>
      <c r="D37" s="41"/>
      <c r="E37" s="145" t="s">
        <v>42</v>
      </c>
      <c r="F37" s="159">
        <f>ROUND((SUM(BG87:BG221)),  2)</f>
        <v>0</v>
      </c>
      <c r="G37" s="41"/>
      <c r="H37" s="41"/>
      <c r="I37" s="160">
        <v>0.20999999999999999</v>
      </c>
      <c r="J37" s="159">
        <f>0</f>
        <v>0</v>
      </c>
      <c r="K37" s="41"/>
      <c r="L37" s="147"/>
      <c r="S37" s="41"/>
      <c r="T37" s="41"/>
      <c r="U37" s="41"/>
      <c r="V37" s="41"/>
      <c r="W37" s="41"/>
      <c r="X37" s="41"/>
      <c r="Y37" s="41"/>
      <c r="Z37" s="41"/>
      <c r="AA37" s="41"/>
      <c r="AB37" s="41"/>
      <c r="AC37" s="41"/>
      <c r="AD37" s="41"/>
      <c r="AE37" s="41"/>
    </row>
    <row r="38" hidden="1" s="2" customFormat="1" ht="14.4" customHeight="1">
      <c r="A38" s="41"/>
      <c r="B38" s="47"/>
      <c r="C38" s="41"/>
      <c r="D38" s="41"/>
      <c r="E38" s="145" t="s">
        <v>43</v>
      </c>
      <c r="F38" s="159">
        <f>ROUND((SUM(BH87:BH221)),  2)</f>
        <v>0</v>
      </c>
      <c r="G38" s="41"/>
      <c r="H38" s="41"/>
      <c r="I38" s="160">
        <v>0.12</v>
      </c>
      <c r="J38" s="159">
        <f>0</f>
        <v>0</v>
      </c>
      <c r="K38" s="41"/>
      <c r="L38" s="147"/>
      <c r="S38" s="41"/>
      <c r="T38" s="41"/>
      <c r="U38" s="41"/>
      <c r="V38" s="41"/>
      <c r="W38" s="41"/>
      <c r="X38" s="41"/>
      <c r="Y38" s="41"/>
      <c r="Z38" s="41"/>
      <c r="AA38" s="41"/>
      <c r="AB38" s="41"/>
      <c r="AC38" s="41"/>
      <c r="AD38" s="41"/>
      <c r="AE38" s="41"/>
    </row>
    <row r="39" hidden="1" s="2" customFormat="1" ht="14.4" customHeight="1">
      <c r="A39" s="41"/>
      <c r="B39" s="47"/>
      <c r="C39" s="41"/>
      <c r="D39" s="41"/>
      <c r="E39" s="145" t="s">
        <v>44</v>
      </c>
      <c r="F39" s="159">
        <f>ROUND((SUM(BI87:BI221)),  2)</f>
        <v>0</v>
      </c>
      <c r="G39" s="41"/>
      <c r="H39" s="41"/>
      <c r="I39" s="160">
        <v>0</v>
      </c>
      <c r="J39" s="159">
        <f>0</f>
        <v>0</v>
      </c>
      <c r="K39" s="41"/>
      <c r="L39" s="147"/>
      <c r="S39" s="41"/>
      <c r="T39" s="41"/>
      <c r="U39" s="41"/>
      <c r="V39" s="41"/>
      <c r="W39" s="41"/>
      <c r="X39" s="41"/>
      <c r="Y39" s="41"/>
      <c r="Z39" s="41"/>
      <c r="AA39" s="41"/>
      <c r="AB39" s="41"/>
      <c r="AC39" s="41"/>
      <c r="AD39" s="41"/>
      <c r="AE39" s="41"/>
    </row>
    <row r="40" s="2" customFormat="1" ht="6.96" customHeight="1">
      <c r="A40" s="41"/>
      <c r="B40" s="47"/>
      <c r="C40" s="41"/>
      <c r="D40" s="41"/>
      <c r="E40" s="41"/>
      <c r="F40" s="41"/>
      <c r="G40" s="41"/>
      <c r="H40" s="41"/>
      <c r="I40" s="41"/>
      <c r="J40" s="41"/>
      <c r="K40" s="41"/>
      <c r="L40" s="147"/>
      <c r="S40" s="41"/>
      <c r="T40" s="41"/>
      <c r="U40" s="41"/>
      <c r="V40" s="41"/>
      <c r="W40" s="41"/>
      <c r="X40" s="41"/>
      <c r="Y40" s="41"/>
      <c r="Z40" s="41"/>
      <c r="AA40" s="41"/>
      <c r="AB40" s="41"/>
      <c r="AC40" s="41"/>
      <c r="AD40" s="41"/>
      <c r="AE40" s="41"/>
    </row>
    <row r="41" s="2" customFormat="1" ht="25.44" customHeight="1">
      <c r="A41" s="41"/>
      <c r="B41" s="47"/>
      <c r="C41" s="161"/>
      <c r="D41" s="162" t="s">
        <v>45</v>
      </c>
      <c r="E41" s="163"/>
      <c r="F41" s="163"/>
      <c r="G41" s="164" t="s">
        <v>46</v>
      </c>
      <c r="H41" s="165" t="s">
        <v>47</v>
      </c>
      <c r="I41" s="163"/>
      <c r="J41" s="166">
        <f>SUM(J32:J39)</f>
        <v>0</v>
      </c>
      <c r="K41" s="167"/>
      <c r="L41" s="147"/>
      <c r="S41" s="41"/>
      <c r="T41" s="41"/>
      <c r="U41" s="41"/>
      <c r="V41" s="41"/>
      <c r="W41" s="41"/>
      <c r="X41" s="41"/>
      <c r="Y41" s="41"/>
      <c r="Z41" s="41"/>
      <c r="AA41" s="41"/>
      <c r="AB41" s="41"/>
      <c r="AC41" s="41"/>
      <c r="AD41" s="41"/>
      <c r="AE41" s="41"/>
    </row>
    <row r="42" s="2" customFormat="1" ht="14.4" customHeight="1">
      <c r="A42" s="41"/>
      <c r="B42" s="168"/>
      <c r="C42" s="169"/>
      <c r="D42" s="169"/>
      <c r="E42" s="169"/>
      <c r="F42" s="169"/>
      <c r="G42" s="169"/>
      <c r="H42" s="169"/>
      <c r="I42" s="169"/>
      <c r="J42" s="169"/>
      <c r="K42" s="169"/>
      <c r="L42" s="147"/>
      <c r="S42" s="41"/>
      <c r="T42" s="41"/>
      <c r="U42" s="41"/>
      <c r="V42" s="41"/>
      <c r="W42" s="41"/>
      <c r="X42" s="41"/>
      <c r="Y42" s="41"/>
      <c r="Z42" s="41"/>
      <c r="AA42" s="41"/>
      <c r="AB42" s="41"/>
      <c r="AC42" s="41"/>
      <c r="AD42" s="41"/>
      <c r="AE42" s="41"/>
    </row>
    <row r="46" s="2" customFormat="1" ht="6.96" customHeight="1">
      <c r="A46" s="41"/>
      <c r="B46" s="170"/>
      <c r="C46" s="171"/>
      <c r="D46" s="171"/>
      <c r="E46" s="171"/>
      <c r="F46" s="171"/>
      <c r="G46" s="171"/>
      <c r="H46" s="171"/>
      <c r="I46" s="171"/>
      <c r="J46" s="171"/>
      <c r="K46" s="171"/>
      <c r="L46" s="147"/>
      <c r="S46" s="41"/>
      <c r="T46" s="41"/>
      <c r="U46" s="41"/>
      <c r="V46" s="41"/>
      <c r="W46" s="41"/>
      <c r="X46" s="41"/>
      <c r="Y46" s="41"/>
      <c r="Z46" s="41"/>
      <c r="AA46" s="41"/>
      <c r="AB46" s="41"/>
      <c r="AC46" s="41"/>
      <c r="AD46" s="41"/>
      <c r="AE46" s="41"/>
    </row>
    <row r="47" s="2" customFormat="1" ht="24.96" customHeight="1">
      <c r="A47" s="41"/>
      <c r="B47" s="42"/>
      <c r="C47" s="26" t="s">
        <v>157</v>
      </c>
      <c r="D47" s="43"/>
      <c r="E47" s="43"/>
      <c r="F47" s="43"/>
      <c r="G47" s="43"/>
      <c r="H47" s="43"/>
      <c r="I47" s="43"/>
      <c r="J47" s="43"/>
      <c r="K47" s="43"/>
      <c r="L47" s="147"/>
      <c r="S47" s="41"/>
      <c r="T47" s="41"/>
      <c r="U47" s="41"/>
      <c r="V47" s="41"/>
      <c r="W47" s="41"/>
      <c r="X47" s="41"/>
      <c r="Y47" s="41"/>
      <c r="Z47" s="41"/>
      <c r="AA47" s="41"/>
      <c r="AB47" s="41"/>
      <c r="AC47" s="41"/>
      <c r="AD47" s="41"/>
      <c r="AE47" s="41"/>
    </row>
    <row r="48" s="2" customFormat="1" ht="6.96" customHeight="1">
      <c r="A48" s="41"/>
      <c r="B48" s="42"/>
      <c r="C48" s="43"/>
      <c r="D48" s="43"/>
      <c r="E48" s="43"/>
      <c r="F48" s="43"/>
      <c r="G48" s="43"/>
      <c r="H48" s="43"/>
      <c r="I48" s="43"/>
      <c r="J48" s="43"/>
      <c r="K48" s="43"/>
      <c r="L48" s="147"/>
      <c r="S48" s="41"/>
      <c r="T48" s="41"/>
      <c r="U48" s="41"/>
      <c r="V48" s="41"/>
      <c r="W48" s="41"/>
      <c r="X48" s="41"/>
      <c r="Y48" s="41"/>
      <c r="Z48" s="41"/>
      <c r="AA48" s="41"/>
      <c r="AB48" s="41"/>
      <c r="AC48" s="41"/>
      <c r="AD48" s="41"/>
      <c r="AE48" s="41"/>
    </row>
    <row r="49" s="2" customFormat="1" ht="12" customHeight="1">
      <c r="A49" s="41"/>
      <c r="B49" s="42"/>
      <c r="C49" s="35" t="s">
        <v>16</v>
      </c>
      <c r="D49" s="43"/>
      <c r="E49" s="43"/>
      <c r="F49" s="43"/>
      <c r="G49" s="43"/>
      <c r="H49" s="43"/>
      <c r="I49" s="43"/>
      <c r="J49" s="43"/>
      <c r="K49" s="43"/>
      <c r="L49" s="147"/>
      <c r="S49" s="41"/>
      <c r="T49" s="41"/>
      <c r="U49" s="41"/>
      <c r="V49" s="41"/>
      <c r="W49" s="41"/>
      <c r="X49" s="41"/>
      <c r="Y49" s="41"/>
      <c r="Z49" s="41"/>
      <c r="AA49" s="41"/>
      <c r="AB49" s="41"/>
      <c r="AC49" s="41"/>
      <c r="AD49" s="41"/>
      <c r="AE49" s="41"/>
    </row>
    <row r="50" s="2" customFormat="1" ht="16.5" customHeight="1">
      <c r="A50" s="41"/>
      <c r="B50" s="42"/>
      <c r="C50" s="43"/>
      <c r="D50" s="43"/>
      <c r="E50" s="172" t="str">
        <f>E7</f>
        <v>Tělocvična ZŠ TGM Poděbrady</v>
      </c>
      <c r="F50" s="35"/>
      <c r="G50" s="35"/>
      <c r="H50" s="35"/>
      <c r="I50" s="43"/>
      <c r="J50" s="43"/>
      <c r="K50" s="43"/>
      <c r="L50" s="147"/>
      <c r="S50" s="41"/>
      <c r="T50" s="41"/>
      <c r="U50" s="41"/>
      <c r="V50" s="41"/>
      <c r="W50" s="41"/>
      <c r="X50" s="41"/>
      <c r="Y50" s="41"/>
      <c r="Z50" s="41"/>
      <c r="AA50" s="41"/>
      <c r="AB50" s="41"/>
      <c r="AC50" s="41"/>
      <c r="AD50" s="41"/>
      <c r="AE50" s="41"/>
    </row>
    <row r="51" s="1" customFormat="1" ht="12" customHeight="1">
      <c r="B51" s="24"/>
      <c r="C51" s="35" t="s">
        <v>153</v>
      </c>
      <c r="D51" s="25"/>
      <c r="E51" s="25"/>
      <c r="F51" s="25"/>
      <c r="G51" s="25"/>
      <c r="H51" s="25"/>
      <c r="I51" s="25"/>
      <c r="J51" s="25"/>
      <c r="K51" s="25"/>
      <c r="L51" s="23"/>
    </row>
    <row r="52" s="2" customFormat="1" ht="16.5" customHeight="1">
      <c r="A52" s="41"/>
      <c r="B52" s="42"/>
      <c r="C52" s="43"/>
      <c r="D52" s="43"/>
      <c r="E52" s="172" t="s">
        <v>9691</v>
      </c>
      <c r="F52" s="43"/>
      <c r="G52" s="43"/>
      <c r="H52" s="43"/>
      <c r="I52" s="43"/>
      <c r="J52" s="43"/>
      <c r="K52" s="43"/>
      <c r="L52" s="147"/>
      <c r="S52" s="41"/>
      <c r="T52" s="41"/>
      <c r="U52" s="41"/>
      <c r="V52" s="41"/>
      <c r="W52" s="41"/>
      <c r="X52" s="41"/>
      <c r="Y52" s="41"/>
      <c r="Z52" s="41"/>
      <c r="AA52" s="41"/>
      <c r="AB52" s="41"/>
      <c r="AC52" s="41"/>
      <c r="AD52" s="41"/>
      <c r="AE52" s="41"/>
    </row>
    <row r="53" s="2" customFormat="1" ht="12" customHeight="1">
      <c r="A53" s="41"/>
      <c r="B53" s="42"/>
      <c r="C53" s="35" t="s">
        <v>155</v>
      </c>
      <c r="D53" s="43"/>
      <c r="E53" s="43"/>
      <c r="F53" s="43"/>
      <c r="G53" s="43"/>
      <c r="H53" s="43"/>
      <c r="I53" s="43"/>
      <c r="J53" s="43"/>
      <c r="K53" s="43"/>
      <c r="L53" s="147"/>
      <c r="S53" s="41"/>
      <c r="T53" s="41"/>
      <c r="U53" s="41"/>
      <c r="V53" s="41"/>
      <c r="W53" s="41"/>
      <c r="X53" s="41"/>
      <c r="Y53" s="41"/>
      <c r="Z53" s="41"/>
      <c r="AA53" s="41"/>
      <c r="AB53" s="41"/>
      <c r="AC53" s="41"/>
      <c r="AD53" s="41"/>
      <c r="AE53" s="41"/>
    </row>
    <row r="54" s="2" customFormat="1" ht="16.5" customHeight="1">
      <c r="A54" s="41"/>
      <c r="B54" s="42"/>
      <c r="C54" s="43"/>
      <c r="D54" s="43"/>
      <c r="E54" s="72" t="str">
        <f>E11</f>
        <v>VN,ON - Vedlejší a ostatní náklady</v>
      </c>
      <c r="F54" s="43"/>
      <c r="G54" s="43"/>
      <c r="H54" s="43"/>
      <c r="I54" s="43"/>
      <c r="J54" s="43"/>
      <c r="K54" s="43"/>
      <c r="L54" s="147"/>
      <c r="S54" s="41"/>
      <c r="T54" s="41"/>
      <c r="U54" s="41"/>
      <c r="V54" s="41"/>
      <c r="W54" s="41"/>
      <c r="X54" s="41"/>
      <c r="Y54" s="41"/>
      <c r="Z54" s="41"/>
      <c r="AA54" s="41"/>
      <c r="AB54" s="41"/>
      <c r="AC54" s="41"/>
      <c r="AD54" s="41"/>
      <c r="AE54" s="41"/>
    </row>
    <row r="55" s="2" customFormat="1" ht="6.96" customHeight="1">
      <c r="A55" s="41"/>
      <c r="B55" s="42"/>
      <c r="C55" s="43"/>
      <c r="D55" s="43"/>
      <c r="E55" s="43"/>
      <c r="F55" s="43"/>
      <c r="G55" s="43"/>
      <c r="H55" s="43"/>
      <c r="I55" s="43"/>
      <c r="J55" s="43"/>
      <c r="K55" s="43"/>
      <c r="L55" s="147"/>
      <c r="S55" s="41"/>
      <c r="T55" s="41"/>
      <c r="U55" s="41"/>
      <c r="V55" s="41"/>
      <c r="W55" s="41"/>
      <c r="X55" s="41"/>
      <c r="Y55" s="41"/>
      <c r="Z55" s="41"/>
      <c r="AA55" s="41"/>
      <c r="AB55" s="41"/>
      <c r="AC55" s="41"/>
      <c r="AD55" s="41"/>
      <c r="AE55" s="41"/>
    </row>
    <row r="56" s="2" customFormat="1" ht="12" customHeight="1">
      <c r="A56" s="41"/>
      <c r="B56" s="42"/>
      <c r="C56" s="35" t="s">
        <v>21</v>
      </c>
      <c r="D56" s="43"/>
      <c r="E56" s="43"/>
      <c r="F56" s="30" t="str">
        <f>F14</f>
        <v xml:space="preserve"> </v>
      </c>
      <c r="G56" s="43"/>
      <c r="H56" s="43"/>
      <c r="I56" s="35" t="s">
        <v>23</v>
      </c>
      <c r="J56" s="75" t="str">
        <f>IF(J14="","",J14)</f>
        <v>26. 2. 2026</v>
      </c>
      <c r="K56" s="43"/>
      <c r="L56" s="147"/>
      <c r="S56" s="41"/>
      <c r="T56" s="41"/>
      <c r="U56" s="41"/>
      <c r="V56" s="41"/>
      <c r="W56" s="41"/>
      <c r="X56" s="41"/>
      <c r="Y56" s="41"/>
      <c r="Z56" s="41"/>
      <c r="AA56" s="41"/>
      <c r="AB56" s="41"/>
      <c r="AC56" s="41"/>
      <c r="AD56" s="41"/>
      <c r="AE56" s="41"/>
    </row>
    <row r="57" s="2" customFormat="1" ht="6.96" customHeight="1">
      <c r="A57" s="41"/>
      <c r="B57" s="42"/>
      <c r="C57" s="43"/>
      <c r="D57" s="43"/>
      <c r="E57" s="43"/>
      <c r="F57" s="43"/>
      <c r="G57" s="43"/>
      <c r="H57" s="43"/>
      <c r="I57" s="43"/>
      <c r="J57" s="43"/>
      <c r="K57" s="43"/>
      <c r="L57" s="147"/>
      <c r="S57" s="41"/>
      <c r="T57" s="41"/>
      <c r="U57" s="41"/>
      <c r="V57" s="41"/>
      <c r="W57" s="41"/>
      <c r="X57" s="41"/>
      <c r="Y57" s="41"/>
      <c r="Z57" s="41"/>
      <c r="AA57" s="41"/>
      <c r="AB57" s="41"/>
      <c r="AC57" s="41"/>
      <c r="AD57" s="41"/>
      <c r="AE57" s="41"/>
    </row>
    <row r="58" s="2" customFormat="1" ht="15.15" customHeight="1">
      <c r="A58" s="41"/>
      <c r="B58" s="42"/>
      <c r="C58" s="35" t="s">
        <v>25</v>
      </c>
      <c r="D58" s="43"/>
      <c r="E58" s="43"/>
      <c r="F58" s="30" t="str">
        <f>E17</f>
        <v xml:space="preserve"> </v>
      </c>
      <c r="G58" s="43"/>
      <c r="H58" s="43"/>
      <c r="I58" s="35" t="s">
        <v>30</v>
      </c>
      <c r="J58" s="39" t="str">
        <f>E23</f>
        <v xml:space="preserve"> </v>
      </c>
      <c r="K58" s="43"/>
      <c r="L58" s="147"/>
      <c r="S58" s="41"/>
      <c r="T58" s="41"/>
      <c r="U58" s="41"/>
      <c r="V58" s="41"/>
      <c r="W58" s="41"/>
      <c r="X58" s="41"/>
      <c r="Y58" s="41"/>
      <c r="Z58" s="41"/>
      <c r="AA58" s="41"/>
      <c r="AB58" s="41"/>
      <c r="AC58" s="41"/>
      <c r="AD58" s="41"/>
      <c r="AE58" s="41"/>
    </row>
    <row r="59" s="2" customFormat="1" ht="15.15" customHeight="1">
      <c r="A59" s="41"/>
      <c r="B59" s="42"/>
      <c r="C59" s="35" t="s">
        <v>28</v>
      </c>
      <c r="D59" s="43"/>
      <c r="E59" s="43"/>
      <c r="F59" s="30" t="str">
        <f>IF(E20="","",E20)</f>
        <v>Vyplň údaj</v>
      </c>
      <c r="G59" s="43"/>
      <c r="H59" s="43"/>
      <c r="I59" s="35" t="s">
        <v>32</v>
      </c>
      <c r="J59" s="39" t="str">
        <f>E26</f>
        <v xml:space="preserve"> </v>
      </c>
      <c r="K59" s="43"/>
      <c r="L59" s="147"/>
      <c r="S59" s="41"/>
      <c r="T59" s="41"/>
      <c r="U59" s="41"/>
      <c r="V59" s="41"/>
      <c r="W59" s="41"/>
      <c r="X59" s="41"/>
      <c r="Y59" s="41"/>
      <c r="Z59" s="41"/>
      <c r="AA59" s="41"/>
      <c r="AB59" s="41"/>
      <c r="AC59" s="41"/>
      <c r="AD59" s="41"/>
      <c r="AE59" s="41"/>
    </row>
    <row r="60" s="2" customFormat="1" ht="10.32" customHeight="1">
      <c r="A60" s="41"/>
      <c r="B60" s="42"/>
      <c r="C60" s="43"/>
      <c r="D60" s="43"/>
      <c r="E60" s="43"/>
      <c r="F60" s="43"/>
      <c r="G60" s="43"/>
      <c r="H60" s="43"/>
      <c r="I60" s="43"/>
      <c r="J60" s="43"/>
      <c r="K60" s="43"/>
      <c r="L60" s="147"/>
      <c r="S60" s="41"/>
      <c r="T60" s="41"/>
      <c r="U60" s="41"/>
      <c r="V60" s="41"/>
      <c r="W60" s="41"/>
      <c r="X60" s="41"/>
      <c r="Y60" s="41"/>
      <c r="Z60" s="41"/>
      <c r="AA60" s="41"/>
      <c r="AB60" s="41"/>
      <c r="AC60" s="41"/>
      <c r="AD60" s="41"/>
      <c r="AE60" s="41"/>
    </row>
    <row r="61" s="2" customFormat="1" ht="29.28" customHeight="1">
      <c r="A61" s="41"/>
      <c r="B61" s="42"/>
      <c r="C61" s="173" t="s">
        <v>158</v>
      </c>
      <c r="D61" s="174"/>
      <c r="E61" s="174"/>
      <c r="F61" s="174"/>
      <c r="G61" s="174"/>
      <c r="H61" s="174"/>
      <c r="I61" s="174"/>
      <c r="J61" s="175" t="s">
        <v>159</v>
      </c>
      <c r="K61" s="174"/>
      <c r="L61" s="147"/>
      <c r="S61" s="41"/>
      <c r="T61" s="41"/>
      <c r="U61" s="41"/>
      <c r="V61" s="41"/>
      <c r="W61" s="41"/>
      <c r="X61" s="41"/>
      <c r="Y61" s="41"/>
      <c r="Z61" s="41"/>
      <c r="AA61" s="41"/>
      <c r="AB61" s="41"/>
      <c r="AC61" s="41"/>
      <c r="AD61" s="41"/>
      <c r="AE61" s="41"/>
    </row>
    <row r="62" s="2" customFormat="1" ht="10.32" customHeight="1">
      <c r="A62" s="41"/>
      <c r="B62" s="42"/>
      <c r="C62" s="43"/>
      <c r="D62" s="43"/>
      <c r="E62" s="43"/>
      <c r="F62" s="43"/>
      <c r="G62" s="43"/>
      <c r="H62" s="43"/>
      <c r="I62" s="43"/>
      <c r="J62" s="43"/>
      <c r="K62" s="43"/>
      <c r="L62" s="147"/>
      <c r="S62" s="41"/>
      <c r="T62" s="41"/>
      <c r="U62" s="41"/>
      <c r="V62" s="41"/>
      <c r="W62" s="41"/>
      <c r="X62" s="41"/>
      <c r="Y62" s="41"/>
      <c r="Z62" s="41"/>
      <c r="AA62" s="41"/>
      <c r="AB62" s="41"/>
      <c r="AC62" s="41"/>
      <c r="AD62" s="41"/>
      <c r="AE62" s="41"/>
    </row>
    <row r="63" s="2" customFormat="1" ht="22.8" customHeight="1">
      <c r="A63" s="41"/>
      <c r="B63" s="42"/>
      <c r="C63" s="176" t="s">
        <v>67</v>
      </c>
      <c r="D63" s="43"/>
      <c r="E63" s="43"/>
      <c r="F63" s="43"/>
      <c r="G63" s="43"/>
      <c r="H63" s="43"/>
      <c r="I63" s="43"/>
      <c r="J63" s="105">
        <f>J87</f>
        <v>0</v>
      </c>
      <c r="K63" s="43"/>
      <c r="L63" s="147"/>
      <c r="S63" s="41"/>
      <c r="T63" s="41"/>
      <c r="U63" s="41"/>
      <c r="V63" s="41"/>
      <c r="W63" s="41"/>
      <c r="X63" s="41"/>
      <c r="Y63" s="41"/>
      <c r="Z63" s="41"/>
      <c r="AA63" s="41"/>
      <c r="AB63" s="41"/>
      <c r="AC63" s="41"/>
      <c r="AD63" s="41"/>
      <c r="AE63" s="41"/>
      <c r="AU63" s="20" t="s">
        <v>160</v>
      </c>
    </row>
    <row r="64" s="9" customFormat="1" ht="24.96" customHeight="1">
      <c r="A64" s="9"/>
      <c r="B64" s="177"/>
      <c r="C64" s="178"/>
      <c r="D64" s="179" t="s">
        <v>9693</v>
      </c>
      <c r="E64" s="180"/>
      <c r="F64" s="180"/>
      <c r="G64" s="180"/>
      <c r="H64" s="180"/>
      <c r="I64" s="180"/>
      <c r="J64" s="181">
        <f>J88</f>
        <v>0</v>
      </c>
      <c r="K64" s="178"/>
      <c r="L64" s="182"/>
      <c r="S64" s="9"/>
      <c r="T64" s="9"/>
      <c r="U64" s="9"/>
      <c r="V64" s="9"/>
      <c r="W64" s="9"/>
      <c r="X64" s="9"/>
      <c r="Y64" s="9"/>
      <c r="Z64" s="9"/>
      <c r="AA64" s="9"/>
      <c r="AB64" s="9"/>
      <c r="AC64" s="9"/>
      <c r="AD64" s="9"/>
      <c r="AE64" s="9"/>
    </row>
    <row r="65" s="9" customFormat="1" ht="24.96" customHeight="1">
      <c r="A65" s="9"/>
      <c r="B65" s="177"/>
      <c r="C65" s="178"/>
      <c r="D65" s="179" t="s">
        <v>6200</v>
      </c>
      <c r="E65" s="180"/>
      <c r="F65" s="180"/>
      <c r="G65" s="180"/>
      <c r="H65" s="180"/>
      <c r="I65" s="180"/>
      <c r="J65" s="181">
        <f>J201</f>
        <v>0</v>
      </c>
      <c r="K65" s="178"/>
      <c r="L65" s="182"/>
      <c r="S65" s="9"/>
      <c r="T65" s="9"/>
      <c r="U65" s="9"/>
      <c r="V65" s="9"/>
      <c r="W65" s="9"/>
      <c r="X65" s="9"/>
      <c r="Y65" s="9"/>
      <c r="Z65" s="9"/>
      <c r="AA65" s="9"/>
      <c r="AB65" s="9"/>
      <c r="AC65" s="9"/>
      <c r="AD65" s="9"/>
      <c r="AE65" s="9"/>
    </row>
    <row r="66" s="2" customFormat="1" ht="21.84" customHeight="1">
      <c r="A66" s="41"/>
      <c r="B66" s="42"/>
      <c r="C66" s="43"/>
      <c r="D66" s="43"/>
      <c r="E66" s="43"/>
      <c r="F66" s="43"/>
      <c r="G66" s="43"/>
      <c r="H66" s="43"/>
      <c r="I66" s="43"/>
      <c r="J66" s="43"/>
      <c r="K66" s="43"/>
      <c r="L66" s="147"/>
      <c r="S66" s="41"/>
      <c r="T66" s="41"/>
      <c r="U66" s="41"/>
      <c r="V66" s="41"/>
      <c r="W66" s="41"/>
      <c r="X66" s="41"/>
      <c r="Y66" s="41"/>
      <c r="Z66" s="41"/>
      <c r="AA66" s="41"/>
      <c r="AB66" s="41"/>
      <c r="AC66" s="41"/>
      <c r="AD66" s="41"/>
      <c r="AE66" s="41"/>
    </row>
    <row r="67" s="2" customFormat="1" ht="6.96" customHeight="1">
      <c r="A67" s="41"/>
      <c r="B67" s="62"/>
      <c r="C67" s="63"/>
      <c r="D67" s="63"/>
      <c r="E67" s="63"/>
      <c r="F67" s="63"/>
      <c r="G67" s="63"/>
      <c r="H67" s="63"/>
      <c r="I67" s="63"/>
      <c r="J67" s="63"/>
      <c r="K67" s="63"/>
      <c r="L67" s="147"/>
      <c r="S67" s="41"/>
      <c r="T67" s="41"/>
      <c r="U67" s="41"/>
      <c r="V67" s="41"/>
      <c r="W67" s="41"/>
      <c r="X67" s="41"/>
      <c r="Y67" s="41"/>
      <c r="Z67" s="41"/>
      <c r="AA67" s="41"/>
      <c r="AB67" s="41"/>
      <c r="AC67" s="41"/>
      <c r="AD67" s="41"/>
      <c r="AE67" s="41"/>
    </row>
    <row r="71" s="2" customFormat="1" ht="6.96" customHeight="1">
      <c r="A71" s="41"/>
      <c r="B71" s="64"/>
      <c r="C71" s="65"/>
      <c r="D71" s="65"/>
      <c r="E71" s="65"/>
      <c r="F71" s="65"/>
      <c r="G71" s="65"/>
      <c r="H71" s="65"/>
      <c r="I71" s="65"/>
      <c r="J71" s="65"/>
      <c r="K71" s="65"/>
      <c r="L71" s="147"/>
      <c r="S71" s="41"/>
      <c r="T71" s="41"/>
      <c r="U71" s="41"/>
      <c r="V71" s="41"/>
      <c r="W71" s="41"/>
      <c r="X71" s="41"/>
      <c r="Y71" s="41"/>
      <c r="Z71" s="41"/>
      <c r="AA71" s="41"/>
      <c r="AB71" s="41"/>
      <c r="AC71" s="41"/>
      <c r="AD71" s="41"/>
      <c r="AE71" s="41"/>
    </row>
    <row r="72" s="2" customFormat="1" ht="24.96" customHeight="1">
      <c r="A72" s="41"/>
      <c r="B72" s="42"/>
      <c r="C72" s="26" t="s">
        <v>178</v>
      </c>
      <c r="D72" s="43"/>
      <c r="E72" s="43"/>
      <c r="F72" s="43"/>
      <c r="G72" s="43"/>
      <c r="H72" s="43"/>
      <c r="I72" s="43"/>
      <c r="J72" s="43"/>
      <c r="K72" s="43"/>
      <c r="L72" s="147"/>
      <c r="S72" s="41"/>
      <c r="T72" s="41"/>
      <c r="U72" s="41"/>
      <c r="V72" s="41"/>
      <c r="W72" s="41"/>
      <c r="X72" s="41"/>
      <c r="Y72" s="41"/>
      <c r="Z72" s="41"/>
      <c r="AA72" s="41"/>
      <c r="AB72" s="41"/>
      <c r="AC72" s="41"/>
      <c r="AD72" s="41"/>
      <c r="AE72" s="41"/>
    </row>
    <row r="73" s="2" customFormat="1" ht="6.96" customHeight="1">
      <c r="A73" s="41"/>
      <c r="B73" s="42"/>
      <c r="C73" s="43"/>
      <c r="D73" s="43"/>
      <c r="E73" s="43"/>
      <c r="F73" s="43"/>
      <c r="G73" s="43"/>
      <c r="H73" s="43"/>
      <c r="I73" s="43"/>
      <c r="J73" s="43"/>
      <c r="K73" s="43"/>
      <c r="L73" s="147"/>
      <c r="S73" s="41"/>
      <c r="T73" s="41"/>
      <c r="U73" s="41"/>
      <c r="V73" s="41"/>
      <c r="W73" s="41"/>
      <c r="X73" s="41"/>
      <c r="Y73" s="41"/>
      <c r="Z73" s="41"/>
      <c r="AA73" s="41"/>
      <c r="AB73" s="41"/>
      <c r="AC73" s="41"/>
      <c r="AD73" s="41"/>
      <c r="AE73" s="41"/>
    </row>
    <row r="74" s="2" customFormat="1" ht="12" customHeight="1">
      <c r="A74" s="41"/>
      <c r="B74" s="42"/>
      <c r="C74" s="35" t="s">
        <v>16</v>
      </c>
      <c r="D74" s="43"/>
      <c r="E74" s="43"/>
      <c r="F74" s="43"/>
      <c r="G74" s="43"/>
      <c r="H74" s="43"/>
      <c r="I74" s="43"/>
      <c r="J74" s="43"/>
      <c r="K74" s="43"/>
      <c r="L74" s="147"/>
      <c r="S74" s="41"/>
      <c r="T74" s="41"/>
      <c r="U74" s="41"/>
      <c r="V74" s="41"/>
      <c r="W74" s="41"/>
      <c r="X74" s="41"/>
      <c r="Y74" s="41"/>
      <c r="Z74" s="41"/>
      <c r="AA74" s="41"/>
      <c r="AB74" s="41"/>
      <c r="AC74" s="41"/>
      <c r="AD74" s="41"/>
      <c r="AE74" s="41"/>
    </row>
    <row r="75" s="2" customFormat="1" ht="16.5" customHeight="1">
      <c r="A75" s="41"/>
      <c r="B75" s="42"/>
      <c r="C75" s="43"/>
      <c r="D75" s="43"/>
      <c r="E75" s="172" t="str">
        <f>E7</f>
        <v>Tělocvična ZŠ TGM Poděbrady</v>
      </c>
      <c r="F75" s="35"/>
      <c r="G75" s="35"/>
      <c r="H75" s="35"/>
      <c r="I75" s="43"/>
      <c r="J75" s="43"/>
      <c r="K75" s="43"/>
      <c r="L75" s="147"/>
      <c r="S75" s="41"/>
      <c r="T75" s="41"/>
      <c r="U75" s="41"/>
      <c r="V75" s="41"/>
      <c r="W75" s="41"/>
      <c r="X75" s="41"/>
      <c r="Y75" s="41"/>
      <c r="Z75" s="41"/>
      <c r="AA75" s="41"/>
      <c r="AB75" s="41"/>
      <c r="AC75" s="41"/>
      <c r="AD75" s="41"/>
      <c r="AE75" s="41"/>
    </row>
    <row r="76" s="1" customFormat="1" ht="12" customHeight="1">
      <c r="B76" s="24"/>
      <c r="C76" s="35" t="s">
        <v>153</v>
      </c>
      <c r="D76" s="25"/>
      <c r="E76" s="25"/>
      <c r="F76" s="25"/>
      <c r="G76" s="25"/>
      <c r="H76" s="25"/>
      <c r="I76" s="25"/>
      <c r="J76" s="25"/>
      <c r="K76" s="25"/>
      <c r="L76" s="23"/>
    </row>
    <row r="77" s="2" customFormat="1" ht="16.5" customHeight="1">
      <c r="A77" s="41"/>
      <c r="B77" s="42"/>
      <c r="C77" s="43"/>
      <c r="D77" s="43"/>
      <c r="E77" s="172" t="s">
        <v>9691</v>
      </c>
      <c r="F77" s="43"/>
      <c r="G77" s="43"/>
      <c r="H77" s="43"/>
      <c r="I77" s="43"/>
      <c r="J77" s="43"/>
      <c r="K77" s="43"/>
      <c r="L77" s="147"/>
      <c r="S77" s="41"/>
      <c r="T77" s="41"/>
      <c r="U77" s="41"/>
      <c r="V77" s="41"/>
      <c r="W77" s="41"/>
      <c r="X77" s="41"/>
      <c r="Y77" s="41"/>
      <c r="Z77" s="41"/>
      <c r="AA77" s="41"/>
      <c r="AB77" s="41"/>
      <c r="AC77" s="41"/>
      <c r="AD77" s="41"/>
      <c r="AE77" s="41"/>
    </row>
    <row r="78" s="2" customFormat="1" ht="12" customHeight="1">
      <c r="A78" s="41"/>
      <c r="B78" s="42"/>
      <c r="C78" s="35" t="s">
        <v>155</v>
      </c>
      <c r="D78" s="43"/>
      <c r="E78" s="43"/>
      <c r="F78" s="43"/>
      <c r="G78" s="43"/>
      <c r="H78" s="43"/>
      <c r="I78" s="43"/>
      <c r="J78" s="43"/>
      <c r="K78" s="43"/>
      <c r="L78" s="147"/>
      <c r="S78" s="41"/>
      <c r="T78" s="41"/>
      <c r="U78" s="41"/>
      <c r="V78" s="41"/>
      <c r="W78" s="41"/>
      <c r="X78" s="41"/>
      <c r="Y78" s="41"/>
      <c r="Z78" s="41"/>
      <c r="AA78" s="41"/>
      <c r="AB78" s="41"/>
      <c r="AC78" s="41"/>
      <c r="AD78" s="41"/>
      <c r="AE78" s="41"/>
    </row>
    <row r="79" s="2" customFormat="1" ht="16.5" customHeight="1">
      <c r="A79" s="41"/>
      <c r="B79" s="42"/>
      <c r="C79" s="43"/>
      <c r="D79" s="43"/>
      <c r="E79" s="72" t="str">
        <f>E11</f>
        <v>VN,ON - Vedlejší a ostatní náklady</v>
      </c>
      <c r="F79" s="43"/>
      <c r="G79" s="43"/>
      <c r="H79" s="43"/>
      <c r="I79" s="43"/>
      <c r="J79" s="43"/>
      <c r="K79" s="43"/>
      <c r="L79" s="147"/>
      <c r="S79" s="41"/>
      <c r="T79" s="41"/>
      <c r="U79" s="41"/>
      <c r="V79" s="41"/>
      <c r="W79" s="41"/>
      <c r="X79" s="41"/>
      <c r="Y79" s="41"/>
      <c r="Z79" s="41"/>
      <c r="AA79" s="41"/>
      <c r="AB79" s="41"/>
      <c r="AC79" s="41"/>
      <c r="AD79" s="41"/>
      <c r="AE79" s="41"/>
    </row>
    <row r="80" s="2" customFormat="1" ht="6.96" customHeight="1">
      <c r="A80" s="41"/>
      <c r="B80" s="42"/>
      <c r="C80" s="43"/>
      <c r="D80" s="43"/>
      <c r="E80" s="43"/>
      <c r="F80" s="43"/>
      <c r="G80" s="43"/>
      <c r="H80" s="43"/>
      <c r="I80" s="43"/>
      <c r="J80" s="43"/>
      <c r="K80" s="43"/>
      <c r="L80" s="147"/>
      <c r="S80" s="41"/>
      <c r="T80" s="41"/>
      <c r="U80" s="41"/>
      <c r="V80" s="41"/>
      <c r="W80" s="41"/>
      <c r="X80" s="41"/>
      <c r="Y80" s="41"/>
      <c r="Z80" s="41"/>
      <c r="AA80" s="41"/>
      <c r="AB80" s="41"/>
      <c r="AC80" s="41"/>
      <c r="AD80" s="41"/>
      <c r="AE80" s="41"/>
    </row>
    <row r="81" s="2" customFormat="1" ht="12" customHeight="1">
      <c r="A81" s="41"/>
      <c r="B81" s="42"/>
      <c r="C81" s="35" t="s">
        <v>21</v>
      </c>
      <c r="D81" s="43"/>
      <c r="E81" s="43"/>
      <c r="F81" s="30" t="str">
        <f>F14</f>
        <v xml:space="preserve"> </v>
      </c>
      <c r="G81" s="43"/>
      <c r="H81" s="43"/>
      <c r="I81" s="35" t="s">
        <v>23</v>
      </c>
      <c r="J81" s="75" t="str">
        <f>IF(J14="","",J14)</f>
        <v>26. 2. 2026</v>
      </c>
      <c r="K81" s="43"/>
      <c r="L81" s="147"/>
      <c r="S81" s="41"/>
      <c r="T81" s="41"/>
      <c r="U81" s="41"/>
      <c r="V81" s="41"/>
      <c r="W81" s="41"/>
      <c r="X81" s="41"/>
      <c r="Y81" s="41"/>
      <c r="Z81" s="41"/>
      <c r="AA81" s="41"/>
      <c r="AB81" s="41"/>
      <c r="AC81" s="41"/>
      <c r="AD81" s="41"/>
      <c r="AE81" s="41"/>
    </row>
    <row r="82" s="2" customFormat="1" ht="6.96" customHeight="1">
      <c r="A82" s="41"/>
      <c r="B82" s="42"/>
      <c r="C82" s="43"/>
      <c r="D82" s="43"/>
      <c r="E82" s="43"/>
      <c r="F82" s="43"/>
      <c r="G82" s="43"/>
      <c r="H82" s="43"/>
      <c r="I82" s="43"/>
      <c r="J82" s="43"/>
      <c r="K82" s="43"/>
      <c r="L82" s="147"/>
      <c r="S82" s="41"/>
      <c r="T82" s="41"/>
      <c r="U82" s="41"/>
      <c r="V82" s="41"/>
      <c r="W82" s="41"/>
      <c r="X82" s="41"/>
      <c r="Y82" s="41"/>
      <c r="Z82" s="41"/>
      <c r="AA82" s="41"/>
      <c r="AB82" s="41"/>
      <c r="AC82" s="41"/>
      <c r="AD82" s="41"/>
      <c r="AE82" s="41"/>
    </row>
    <row r="83" s="2" customFormat="1" ht="15.15" customHeight="1">
      <c r="A83" s="41"/>
      <c r="B83" s="42"/>
      <c r="C83" s="35" t="s">
        <v>25</v>
      </c>
      <c r="D83" s="43"/>
      <c r="E83" s="43"/>
      <c r="F83" s="30" t="str">
        <f>E17</f>
        <v xml:space="preserve"> </v>
      </c>
      <c r="G83" s="43"/>
      <c r="H83" s="43"/>
      <c r="I83" s="35" t="s">
        <v>30</v>
      </c>
      <c r="J83" s="39" t="str">
        <f>E23</f>
        <v xml:space="preserve"> </v>
      </c>
      <c r="K83" s="43"/>
      <c r="L83" s="147"/>
      <c r="S83" s="41"/>
      <c r="T83" s="41"/>
      <c r="U83" s="41"/>
      <c r="V83" s="41"/>
      <c r="W83" s="41"/>
      <c r="X83" s="41"/>
      <c r="Y83" s="41"/>
      <c r="Z83" s="41"/>
      <c r="AA83" s="41"/>
      <c r="AB83" s="41"/>
      <c r="AC83" s="41"/>
      <c r="AD83" s="41"/>
      <c r="AE83" s="41"/>
    </row>
    <row r="84" s="2" customFormat="1" ht="15.15" customHeight="1">
      <c r="A84" s="41"/>
      <c r="B84" s="42"/>
      <c r="C84" s="35" t="s">
        <v>28</v>
      </c>
      <c r="D84" s="43"/>
      <c r="E84" s="43"/>
      <c r="F84" s="30" t="str">
        <f>IF(E20="","",E20)</f>
        <v>Vyplň údaj</v>
      </c>
      <c r="G84" s="43"/>
      <c r="H84" s="43"/>
      <c r="I84" s="35" t="s">
        <v>32</v>
      </c>
      <c r="J84" s="39" t="str">
        <f>E26</f>
        <v xml:space="preserve"> </v>
      </c>
      <c r="K84" s="43"/>
      <c r="L84" s="147"/>
      <c r="S84" s="41"/>
      <c r="T84" s="41"/>
      <c r="U84" s="41"/>
      <c r="V84" s="41"/>
      <c r="W84" s="41"/>
      <c r="X84" s="41"/>
      <c r="Y84" s="41"/>
      <c r="Z84" s="41"/>
      <c r="AA84" s="41"/>
      <c r="AB84" s="41"/>
      <c r="AC84" s="41"/>
      <c r="AD84" s="41"/>
      <c r="AE84" s="41"/>
    </row>
    <row r="85" s="2" customFormat="1" ht="10.32" customHeight="1">
      <c r="A85" s="41"/>
      <c r="B85" s="42"/>
      <c r="C85" s="43"/>
      <c r="D85" s="43"/>
      <c r="E85" s="43"/>
      <c r="F85" s="43"/>
      <c r="G85" s="43"/>
      <c r="H85" s="43"/>
      <c r="I85" s="43"/>
      <c r="J85" s="43"/>
      <c r="K85" s="43"/>
      <c r="L85" s="147"/>
      <c r="S85" s="41"/>
      <c r="T85" s="41"/>
      <c r="U85" s="41"/>
      <c r="V85" s="41"/>
      <c r="W85" s="41"/>
      <c r="X85" s="41"/>
      <c r="Y85" s="41"/>
      <c r="Z85" s="41"/>
      <c r="AA85" s="41"/>
      <c r="AB85" s="41"/>
      <c r="AC85" s="41"/>
      <c r="AD85" s="41"/>
      <c r="AE85" s="41"/>
    </row>
    <row r="86" s="11" customFormat="1" ht="29.28" customHeight="1">
      <c r="A86" s="188"/>
      <c r="B86" s="189"/>
      <c r="C86" s="190" t="s">
        <v>179</v>
      </c>
      <c r="D86" s="191" t="s">
        <v>54</v>
      </c>
      <c r="E86" s="191" t="s">
        <v>50</v>
      </c>
      <c r="F86" s="191" t="s">
        <v>51</v>
      </c>
      <c r="G86" s="191" t="s">
        <v>180</v>
      </c>
      <c r="H86" s="191" t="s">
        <v>181</v>
      </c>
      <c r="I86" s="191" t="s">
        <v>182</v>
      </c>
      <c r="J86" s="191" t="s">
        <v>159</v>
      </c>
      <c r="K86" s="192" t="s">
        <v>183</v>
      </c>
      <c r="L86" s="193"/>
      <c r="M86" s="95" t="s">
        <v>19</v>
      </c>
      <c r="N86" s="96" t="s">
        <v>39</v>
      </c>
      <c r="O86" s="96" t="s">
        <v>184</v>
      </c>
      <c r="P86" s="96" t="s">
        <v>185</v>
      </c>
      <c r="Q86" s="96" t="s">
        <v>186</v>
      </c>
      <c r="R86" s="96" t="s">
        <v>187</v>
      </c>
      <c r="S86" s="96" t="s">
        <v>188</v>
      </c>
      <c r="T86" s="97" t="s">
        <v>189</v>
      </c>
      <c r="U86" s="188"/>
      <c r="V86" s="188"/>
      <c r="W86" s="188"/>
      <c r="X86" s="188"/>
      <c r="Y86" s="188"/>
      <c r="Z86" s="188"/>
      <c r="AA86" s="188"/>
      <c r="AB86" s="188"/>
      <c r="AC86" s="188"/>
      <c r="AD86" s="188"/>
      <c r="AE86" s="188"/>
    </row>
    <row r="87" s="2" customFormat="1" ht="22.8" customHeight="1">
      <c r="A87" s="41"/>
      <c r="B87" s="42"/>
      <c r="C87" s="102" t="s">
        <v>190</v>
      </c>
      <c r="D87" s="43"/>
      <c r="E87" s="43"/>
      <c r="F87" s="43"/>
      <c r="G87" s="43"/>
      <c r="H87" s="43"/>
      <c r="I87" s="43"/>
      <c r="J87" s="194">
        <f>BK87</f>
        <v>0</v>
      </c>
      <c r="K87" s="43"/>
      <c r="L87" s="47"/>
      <c r="M87" s="98"/>
      <c r="N87" s="195"/>
      <c r="O87" s="99"/>
      <c r="P87" s="196">
        <f>P88+P201</f>
        <v>0</v>
      </c>
      <c r="Q87" s="99"/>
      <c r="R87" s="196">
        <f>R88+R201</f>
        <v>0</v>
      </c>
      <c r="S87" s="99"/>
      <c r="T87" s="197">
        <f>T88+T201</f>
        <v>0</v>
      </c>
      <c r="U87" s="41"/>
      <c r="V87" s="41"/>
      <c r="W87" s="41"/>
      <c r="X87" s="41"/>
      <c r="Y87" s="41"/>
      <c r="Z87" s="41"/>
      <c r="AA87" s="41"/>
      <c r="AB87" s="41"/>
      <c r="AC87" s="41"/>
      <c r="AD87" s="41"/>
      <c r="AE87" s="41"/>
      <c r="AT87" s="20" t="s">
        <v>68</v>
      </c>
      <c r="AU87" s="20" t="s">
        <v>160</v>
      </c>
      <c r="BK87" s="198">
        <f>BK88+BK201</f>
        <v>0</v>
      </c>
    </row>
    <row r="88" s="12" customFormat="1" ht="25.92" customHeight="1">
      <c r="A88" s="12"/>
      <c r="B88" s="199"/>
      <c r="C88" s="200"/>
      <c r="D88" s="201" t="s">
        <v>68</v>
      </c>
      <c r="E88" s="202" t="s">
        <v>9694</v>
      </c>
      <c r="F88" s="202" t="s">
        <v>8742</v>
      </c>
      <c r="G88" s="200"/>
      <c r="H88" s="200"/>
      <c r="I88" s="203"/>
      <c r="J88" s="204">
        <f>BK88</f>
        <v>0</v>
      </c>
      <c r="K88" s="200"/>
      <c r="L88" s="205"/>
      <c r="M88" s="206"/>
      <c r="N88" s="207"/>
      <c r="O88" s="207"/>
      <c r="P88" s="208">
        <f>SUM(P89:P200)</f>
        <v>0</v>
      </c>
      <c r="Q88" s="207"/>
      <c r="R88" s="208">
        <f>SUM(R89:R200)</f>
        <v>0</v>
      </c>
      <c r="S88" s="207"/>
      <c r="T88" s="209">
        <f>SUM(T89:T200)</f>
        <v>0</v>
      </c>
      <c r="U88" s="12"/>
      <c r="V88" s="12"/>
      <c r="W88" s="12"/>
      <c r="X88" s="12"/>
      <c r="Y88" s="12"/>
      <c r="Z88" s="12"/>
      <c r="AA88" s="12"/>
      <c r="AB88" s="12"/>
      <c r="AC88" s="12"/>
      <c r="AD88" s="12"/>
      <c r="AE88" s="12"/>
      <c r="AR88" s="210" t="s">
        <v>245</v>
      </c>
      <c r="AT88" s="211" t="s">
        <v>68</v>
      </c>
      <c r="AU88" s="211" t="s">
        <v>69</v>
      </c>
      <c r="AY88" s="210" t="s">
        <v>193</v>
      </c>
      <c r="BK88" s="212">
        <f>SUM(BK89:BK200)</f>
        <v>0</v>
      </c>
    </row>
    <row r="89" s="2" customFormat="1" ht="16.5" customHeight="1">
      <c r="A89" s="41"/>
      <c r="B89" s="42"/>
      <c r="C89" s="215" t="s">
        <v>76</v>
      </c>
      <c r="D89" s="215" t="s">
        <v>195</v>
      </c>
      <c r="E89" s="216" t="s">
        <v>9695</v>
      </c>
      <c r="F89" s="217" t="s">
        <v>9696</v>
      </c>
      <c r="G89" s="218" t="s">
        <v>326</v>
      </c>
      <c r="H89" s="219">
        <v>1</v>
      </c>
      <c r="I89" s="220"/>
      <c r="J89" s="221">
        <f>ROUND(I89*H89,2)</f>
        <v>0</v>
      </c>
      <c r="K89" s="217" t="s">
        <v>19</v>
      </c>
      <c r="L89" s="47"/>
      <c r="M89" s="222" t="s">
        <v>19</v>
      </c>
      <c r="N89" s="223" t="s">
        <v>40</v>
      </c>
      <c r="O89" s="87"/>
      <c r="P89" s="224">
        <f>O89*H89</f>
        <v>0</v>
      </c>
      <c r="Q89" s="224">
        <v>0</v>
      </c>
      <c r="R89" s="224">
        <f>Q89*H89</f>
        <v>0</v>
      </c>
      <c r="S89" s="224">
        <v>0</v>
      </c>
      <c r="T89" s="225">
        <f>S89*H89</f>
        <v>0</v>
      </c>
      <c r="U89" s="41"/>
      <c r="V89" s="41"/>
      <c r="W89" s="41"/>
      <c r="X89" s="41"/>
      <c r="Y89" s="41"/>
      <c r="Z89" s="41"/>
      <c r="AA89" s="41"/>
      <c r="AB89" s="41"/>
      <c r="AC89" s="41"/>
      <c r="AD89" s="41"/>
      <c r="AE89" s="41"/>
      <c r="AR89" s="226" t="s">
        <v>9697</v>
      </c>
      <c r="AT89" s="226" t="s">
        <v>195</v>
      </c>
      <c r="AU89" s="226" t="s">
        <v>76</v>
      </c>
      <c r="AY89" s="20" t="s">
        <v>193</v>
      </c>
      <c r="BE89" s="227">
        <f>IF(N89="základní",J89,0)</f>
        <v>0</v>
      </c>
      <c r="BF89" s="227">
        <f>IF(N89="snížená",J89,0)</f>
        <v>0</v>
      </c>
      <c r="BG89" s="227">
        <f>IF(N89="zákl. přenesená",J89,0)</f>
        <v>0</v>
      </c>
      <c r="BH89" s="227">
        <f>IF(N89="sníž. přenesená",J89,0)</f>
        <v>0</v>
      </c>
      <c r="BI89" s="227">
        <f>IF(N89="nulová",J89,0)</f>
        <v>0</v>
      </c>
      <c r="BJ89" s="20" t="s">
        <v>76</v>
      </c>
      <c r="BK89" s="227">
        <f>ROUND(I89*H89,2)</f>
        <v>0</v>
      </c>
      <c r="BL89" s="20" t="s">
        <v>9697</v>
      </c>
      <c r="BM89" s="226" t="s">
        <v>9698</v>
      </c>
    </row>
    <row r="90" s="2" customFormat="1">
      <c r="A90" s="41"/>
      <c r="B90" s="42"/>
      <c r="C90" s="43"/>
      <c r="D90" s="228" t="s">
        <v>202</v>
      </c>
      <c r="E90" s="43"/>
      <c r="F90" s="229" t="s">
        <v>9696</v>
      </c>
      <c r="G90" s="43"/>
      <c r="H90" s="43"/>
      <c r="I90" s="230"/>
      <c r="J90" s="43"/>
      <c r="K90" s="43"/>
      <c r="L90" s="47"/>
      <c r="M90" s="231"/>
      <c r="N90" s="232"/>
      <c r="O90" s="87"/>
      <c r="P90" s="87"/>
      <c r="Q90" s="87"/>
      <c r="R90" s="87"/>
      <c r="S90" s="87"/>
      <c r="T90" s="88"/>
      <c r="U90" s="41"/>
      <c r="V90" s="41"/>
      <c r="W90" s="41"/>
      <c r="X90" s="41"/>
      <c r="Y90" s="41"/>
      <c r="Z90" s="41"/>
      <c r="AA90" s="41"/>
      <c r="AB90" s="41"/>
      <c r="AC90" s="41"/>
      <c r="AD90" s="41"/>
      <c r="AE90" s="41"/>
      <c r="AT90" s="20" t="s">
        <v>202</v>
      </c>
      <c r="AU90" s="20" t="s">
        <v>76</v>
      </c>
    </row>
    <row r="91" s="2" customFormat="1">
      <c r="A91" s="41"/>
      <c r="B91" s="42"/>
      <c r="C91" s="43"/>
      <c r="D91" s="228" t="s">
        <v>1221</v>
      </c>
      <c r="E91" s="43"/>
      <c r="F91" s="270" t="s">
        <v>9699</v>
      </c>
      <c r="G91" s="43"/>
      <c r="H91" s="43"/>
      <c r="I91" s="230"/>
      <c r="J91" s="43"/>
      <c r="K91" s="43"/>
      <c r="L91" s="47"/>
      <c r="M91" s="231"/>
      <c r="N91" s="232"/>
      <c r="O91" s="87"/>
      <c r="P91" s="87"/>
      <c r="Q91" s="87"/>
      <c r="R91" s="87"/>
      <c r="S91" s="87"/>
      <c r="T91" s="88"/>
      <c r="U91" s="41"/>
      <c r="V91" s="41"/>
      <c r="W91" s="41"/>
      <c r="X91" s="41"/>
      <c r="Y91" s="41"/>
      <c r="Z91" s="41"/>
      <c r="AA91" s="41"/>
      <c r="AB91" s="41"/>
      <c r="AC91" s="41"/>
      <c r="AD91" s="41"/>
      <c r="AE91" s="41"/>
      <c r="AT91" s="20" t="s">
        <v>1221</v>
      </c>
      <c r="AU91" s="20" t="s">
        <v>76</v>
      </c>
    </row>
    <row r="92" s="2" customFormat="1" ht="21.75" customHeight="1">
      <c r="A92" s="41"/>
      <c r="B92" s="42"/>
      <c r="C92" s="215" t="s">
        <v>78</v>
      </c>
      <c r="D92" s="215" t="s">
        <v>195</v>
      </c>
      <c r="E92" s="216" t="s">
        <v>9700</v>
      </c>
      <c r="F92" s="217" t="s">
        <v>9701</v>
      </c>
      <c r="G92" s="218" t="s">
        <v>326</v>
      </c>
      <c r="H92" s="219">
        <v>1</v>
      </c>
      <c r="I92" s="220"/>
      <c r="J92" s="221">
        <f>ROUND(I92*H92,2)</f>
        <v>0</v>
      </c>
      <c r="K92" s="217" t="s">
        <v>19</v>
      </c>
      <c r="L92" s="47"/>
      <c r="M92" s="222" t="s">
        <v>19</v>
      </c>
      <c r="N92" s="223" t="s">
        <v>40</v>
      </c>
      <c r="O92" s="87"/>
      <c r="P92" s="224">
        <f>O92*H92</f>
        <v>0</v>
      </c>
      <c r="Q92" s="224">
        <v>0</v>
      </c>
      <c r="R92" s="224">
        <f>Q92*H92</f>
        <v>0</v>
      </c>
      <c r="S92" s="224">
        <v>0</v>
      </c>
      <c r="T92" s="225">
        <f>S92*H92</f>
        <v>0</v>
      </c>
      <c r="U92" s="41"/>
      <c r="V92" s="41"/>
      <c r="W92" s="41"/>
      <c r="X92" s="41"/>
      <c r="Y92" s="41"/>
      <c r="Z92" s="41"/>
      <c r="AA92" s="41"/>
      <c r="AB92" s="41"/>
      <c r="AC92" s="41"/>
      <c r="AD92" s="41"/>
      <c r="AE92" s="41"/>
      <c r="AR92" s="226" t="s">
        <v>9697</v>
      </c>
      <c r="AT92" s="226" t="s">
        <v>195</v>
      </c>
      <c r="AU92" s="226" t="s">
        <v>76</v>
      </c>
      <c r="AY92" s="20" t="s">
        <v>193</v>
      </c>
      <c r="BE92" s="227">
        <f>IF(N92="základní",J92,0)</f>
        <v>0</v>
      </c>
      <c r="BF92" s="227">
        <f>IF(N92="snížená",J92,0)</f>
        <v>0</v>
      </c>
      <c r="BG92" s="227">
        <f>IF(N92="zákl. přenesená",J92,0)</f>
        <v>0</v>
      </c>
      <c r="BH92" s="227">
        <f>IF(N92="sníž. přenesená",J92,0)</f>
        <v>0</v>
      </c>
      <c r="BI92" s="227">
        <f>IF(N92="nulová",J92,0)</f>
        <v>0</v>
      </c>
      <c r="BJ92" s="20" t="s">
        <v>76</v>
      </c>
      <c r="BK92" s="227">
        <f>ROUND(I92*H92,2)</f>
        <v>0</v>
      </c>
      <c r="BL92" s="20" t="s">
        <v>9697</v>
      </c>
      <c r="BM92" s="226" t="s">
        <v>9702</v>
      </c>
    </row>
    <row r="93" s="2" customFormat="1">
      <c r="A93" s="41"/>
      <c r="B93" s="42"/>
      <c r="C93" s="43"/>
      <c r="D93" s="228" t="s">
        <v>202</v>
      </c>
      <c r="E93" s="43"/>
      <c r="F93" s="229" t="s">
        <v>9703</v>
      </c>
      <c r="G93" s="43"/>
      <c r="H93" s="43"/>
      <c r="I93" s="230"/>
      <c r="J93" s="43"/>
      <c r="K93" s="43"/>
      <c r="L93" s="47"/>
      <c r="M93" s="231"/>
      <c r="N93" s="232"/>
      <c r="O93" s="87"/>
      <c r="P93" s="87"/>
      <c r="Q93" s="87"/>
      <c r="R93" s="87"/>
      <c r="S93" s="87"/>
      <c r="T93" s="88"/>
      <c r="U93" s="41"/>
      <c r="V93" s="41"/>
      <c r="W93" s="41"/>
      <c r="X93" s="41"/>
      <c r="Y93" s="41"/>
      <c r="Z93" s="41"/>
      <c r="AA93" s="41"/>
      <c r="AB93" s="41"/>
      <c r="AC93" s="41"/>
      <c r="AD93" s="41"/>
      <c r="AE93" s="41"/>
      <c r="AT93" s="20" t="s">
        <v>202</v>
      </c>
      <c r="AU93" s="20" t="s">
        <v>76</v>
      </c>
    </row>
    <row r="94" s="2" customFormat="1" ht="16.5" customHeight="1">
      <c r="A94" s="41"/>
      <c r="B94" s="42"/>
      <c r="C94" s="215" t="s">
        <v>219</v>
      </c>
      <c r="D94" s="215" t="s">
        <v>195</v>
      </c>
      <c r="E94" s="216" t="s">
        <v>9704</v>
      </c>
      <c r="F94" s="217" t="s">
        <v>9705</v>
      </c>
      <c r="G94" s="218" t="s">
        <v>326</v>
      </c>
      <c r="H94" s="219">
        <v>1</v>
      </c>
      <c r="I94" s="220"/>
      <c r="J94" s="221">
        <f>ROUND(I94*H94,2)</f>
        <v>0</v>
      </c>
      <c r="K94" s="217" t="s">
        <v>19</v>
      </c>
      <c r="L94" s="47"/>
      <c r="M94" s="222" t="s">
        <v>19</v>
      </c>
      <c r="N94" s="223" t="s">
        <v>40</v>
      </c>
      <c r="O94" s="87"/>
      <c r="P94" s="224">
        <f>O94*H94</f>
        <v>0</v>
      </c>
      <c r="Q94" s="224">
        <v>0</v>
      </c>
      <c r="R94" s="224">
        <f>Q94*H94</f>
        <v>0</v>
      </c>
      <c r="S94" s="224">
        <v>0</v>
      </c>
      <c r="T94" s="225">
        <f>S94*H94</f>
        <v>0</v>
      </c>
      <c r="U94" s="41"/>
      <c r="V94" s="41"/>
      <c r="W94" s="41"/>
      <c r="X94" s="41"/>
      <c r="Y94" s="41"/>
      <c r="Z94" s="41"/>
      <c r="AA94" s="41"/>
      <c r="AB94" s="41"/>
      <c r="AC94" s="41"/>
      <c r="AD94" s="41"/>
      <c r="AE94" s="41"/>
      <c r="AR94" s="226" t="s">
        <v>9697</v>
      </c>
      <c r="AT94" s="226" t="s">
        <v>195</v>
      </c>
      <c r="AU94" s="226" t="s">
        <v>76</v>
      </c>
      <c r="AY94" s="20" t="s">
        <v>193</v>
      </c>
      <c r="BE94" s="227">
        <f>IF(N94="základní",J94,0)</f>
        <v>0</v>
      </c>
      <c r="BF94" s="227">
        <f>IF(N94="snížená",J94,0)</f>
        <v>0</v>
      </c>
      <c r="BG94" s="227">
        <f>IF(N94="zákl. přenesená",J94,0)</f>
        <v>0</v>
      </c>
      <c r="BH94" s="227">
        <f>IF(N94="sníž. přenesená",J94,0)</f>
        <v>0</v>
      </c>
      <c r="BI94" s="227">
        <f>IF(N94="nulová",J94,0)</f>
        <v>0</v>
      </c>
      <c r="BJ94" s="20" t="s">
        <v>76</v>
      </c>
      <c r="BK94" s="227">
        <f>ROUND(I94*H94,2)</f>
        <v>0</v>
      </c>
      <c r="BL94" s="20" t="s">
        <v>9697</v>
      </c>
      <c r="BM94" s="226" t="s">
        <v>9706</v>
      </c>
    </row>
    <row r="95" s="2" customFormat="1">
      <c r="A95" s="41"/>
      <c r="B95" s="42"/>
      <c r="C95" s="43"/>
      <c r="D95" s="228" t="s">
        <v>202</v>
      </c>
      <c r="E95" s="43"/>
      <c r="F95" s="229" t="s">
        <v>9705</v>
      </c>
      <c r="G95" s="43"/>
      <c r="H95" s="43"/>
      <c r="I95" s="230"/>
      <c r="J95" s="43"/>
      <c r="K95" s="43"/>
      <c r="L95" s="47"/>
      <c r="M95" s="231"/>
      <c r="N95" s="232"/>
      <c r="O95" s="87"/>
      <c r="P95" s="87"/>
      <c r="Q95" s="87"/>
      <c r="R95" s="87"/>
      <c r="S95" s="87"/>
      <c r="T95" s="88"/>
      <c r="U95" s="41"/>
      <c r="V95" s="41"/>
      <c r="W95" s="41"/>
      <c r="X95" s="41"/>
      <c r="Y95" s="41"/>
      <c r="Z95" s="41"/>
      <c r="AA95" s="41"/>
      <c r="AB95" s="41"/>
      <c r="AC95" s="41"/>
      <c r="AD95" s="41"/>
      <c r="AE95" s="41"/>
      <c r="AT95" s="20" t="s">
        <v>202</v>
      </c>
      <c r="AU95" s="20" t="s">
        <v>76</v>
      </c>
    </row>
    <row r="96" s="2" customFormat="1" ht="24.15" customHeight="1">
      <c r="A96" s="41"/>
      <c r="B96" s="42"/>
      <c r="C96" s="215" t="s">
        <v>200</v>
      </c>
      <c r="D96" s="215" t="s">
        <v>195</v>
      </c>
      <c r="E96" s="216" t="s">
        <v>9707</v>
      </c>
      <c r="F96" s="217" t="s">
        <v>9708</v>
      </c>
      <c r="G96" s="218" t="s">
        <v>326</v>
      </c>
      <c r="H96" s="219">
        <v>1</v>
      </c>
      <c r="I96" s="220"/>
      <c r="J96" s="221">
        <f>ROUND(I96*H96,2)</f>
        <v>0</v>
      </c>
      <c r="K96" s="217" t="s">
        <v>19</v>
      </c>
      <c r="L96" s="47"/>
      <c r="M96" s="222" t="s">
        <v>19</v>
      </c>
      <c r="N96" s="223" t="s">
        <v>40</v>
      </c>
      <c r="O96" s="87"/>
      <c r="P96" s="224">
        <f>O96*H96</f>
        <v>0</v>
      </c>
      <c r="Q96" s="224">
        <v>0</v>
      </c>
      <c r="R96" s="224">
        <f>Q96*H96</f>
        <v>0</v>
      </c>
      <c r="S96" s="224">
        <v>0</v>
      </c>
      <c r="T96" s="225">
        <f>S96*H96</f>
        <v>0</v>
      </c>
      <c r="U96" s="41"/>
      <c r="V96" s="41"/>
      <c r="W96" s="41"/>
      <c r="X96" s="41"/>
      <c r="Y96" s="41"/>
      <c r="Z96" s="41"/>
      <c r="AA96" s="41"/>
      <c r="AB96" s="41"/>
      <c r="AC96" s="41"/>
      <c r="AD96" s="41"/>
      <c r="AE96" s="41"/>
      <c r="AR96" s="226" t="s">
        <v>9697</v>
      </c>
      <c r="AT96" s="226" t="s">
        <v>195</v>
      </c>
      <c r="AU96" s="226" t="s">
        <v>76</v>
      </c>
      <c r="AY96" s="20" t="s">
        <v>193</v>
      </c>
      <c r="BE96" s="227">
        <f>IF(N96="základní",J96,0)</f>
        <v>0</v>
      </c>
      <c r="BF96" s="227">
        <f>IF(N96="snížená",J96,0)</f>
        <v>0</v>
      </c>
      <c r="BG96" s="227">
        <f>IF(N96="zákl. přenesená",J96,0)</f>
        <v>0</v>
      </c>
      <c r="BH96" s="227">
        <f>IF(N96="sníž. přenesená",J96,0)</f>
        <v>0</v>
      </c>
      <c r="BI96" s="227">
        <f>IF(N96="nulová",J96,0)</f>
        <v>0</v>
      </c>
      <c r="BJ96" s="20" t="s">
        <v>76</v>
      </c>
      <c r="BK96" s="227">
        <f>ROUND(I96*H96,2)</f>
        <v>0</v>
      </c>
      <c r="BL96" s="20" t="s">
        <v>9697</v>
      </c>
      <c r="BM96" s="226" t="s">
        <v>9709</v>
      </c>
    </row>
    <row r="97" s="2" customFormat="1">
      <c r="A97" s="41"/>
      <c r="B97" s="42"/>
      <c r="C97" s="43"/>
      <c r="D97" s="228" t="s">
        <v>202</v>
      </c>
      <c r="E97" s="43"/>
      <c r="F97" s="229" t="s">
        <v>9708</v>
      </c>
      <c r="G97" s="43"/>
      <c r="H97" s="43"/>
      <c r="I97" s="230"/>
      <c r="J97" s="43"/>
      <c r="K97" s="43"/>
      <c r="L97" s="47"/>
      <c r="M97" s="231"/>
      <c r="N97" s="232"/>
      <c r="O97" s="87"/>
      <c r="P97" s="87"/>
      <c r="Q97" s="87"/>
      <c r="R97" s="87"/>
      <c r="S97" s="87"/>
      <c r="T97" s="88"/>
      <c r="U97" s="41"/>
      <c r="V97" s="41"/>
      <c r="W97" s="41"/>
      <c r="X97" s="41"/>
      <c r="Y97" s="41"/>
      <c r="Z97" s="41"/>
      <c r="AA97" s="41"/>
      <c r="AB97" s="41"/>
      <c r="AC97" s="41"/>
      <c r="AD97" s="41"/>
      <c r="AE97" s="41"/>
      <c r="AT97" s="20" t="s">
        <v>202</v>
      </c>
      <c r="AU97" s="20" t="s">
        <v>76</v>
      </c>
    </row>
    <row r="98" s="2" customFormat="1" ht="16.5" customHeight="1">
      <c r="A98" s="41"/>
      <c r="B98" s="42"/>
      <c r="C98" s="215" t="s">
        <v>245</v>
      </c>
      <c r="D98" s="215" t="s">
        <v>195</v>
      </c>
      <c r="E98" s="216" t="s">
        <v>9710</v>
      </c>
      <c r="F98" s="217" t="s">
        <v>9711</v>
      </c>
      <c r="G98" s="218" t="s">
        <v>326</v>
      </c>
      <c r="H98" s="219">
        <v>1</v>
      </c>
      <c r="I98" s="220"/>
      <c r="J98" s="221">
        <f>ROUND(I98*H98,2)</f>
        <v>0</v>
      </c>
      <c r="K98" s="217" t="s">
        <v>19</v>
      </c>
      <c r="L98" s="47"/>
      <c r="M98" s="222" t="s">
        <v>19</v>
      </c>
      <c r="N98" s="223" t="s">
        <v>40</v>
      </c>
      <c r="O98" s="87"/>
      <c r="P98" s="224">
        <f>O98*H98</f>
        <v>0</v>
      </c>
      <c r="Q98" s="224">
        <v>0</v>
      </c>
      <c r="R98" s="224">
        <f>Q98*H98</f>
        <v>0</v>
      </c>
      <c r="S98" s="224">
        <v>0</v>
      </c>
      <c r="T98" s="225">
        <f>S98*H98</f>
        <v>0</v>
      </c>
      <c r="U98" s="41"/>
      <c r="V98" s="41"/>
      <c r="W98" s="41"/>
      <c r="X98" s="41"/>
      <c r="Y98" s="41"/>
      <c r="Z98" s="41"/>
      <c r="AA98" s="41"/>
      <c r="AB98" s="41"/>
      <c r="AC98" s="41"/>
      <c r="AD98" s="41"/>
      <c r="AE98" s="41"/>
      <c r="AR98" s="226" t="s">
        <v>9697</v>
      </c>
      <c r="AT98" s="226" t="s">
        <v>195</v>
      </c>
      <c r="AU98" s="226" t="s">
        <v>76</v>
      </c>
      <c r="AY98" s="20" t="s">
        <v>193</v>
      </c>
      <c r="BE98" s="227">
        <f>IF(N98="základní",J98,0)</f>
        <v>0</v>
      </c>
      <c r="BF98" s="227">
        <f>IF(N98="snížená",J98,0)</f>
        <v>0</v>
      </c>
      <c r="BG98" s="227">
        <f>IF(N98="zákl. přenesená",J98,0)</f>
        <v>0</v>
      </c>
      <c r="BH98" s="227">
        <f>IF(N98="sníž. přenesená",J98,0)</f>
        <v>0</v>
      </c>
      <c r="BI98" s="227">
        <f>IF(N98="nulová",J98,0)</f>
        <v>0</v>
      </c>
      <c r="BJ98" s="20" t="s">
        <v>76</v>
      </c>
      <c r="BK98" s="227">
        <f>ROUND(I98*H98,2)</f>
        <v>0</v>
      </c>
      <c r="BL98" s="20" t="s">
        <v>9697</v>
      </c>
      <c r="BM98" s="226" t="s">
        <v>9712</v>
      </c>
    </row>
    <row r="99" s="2" customFormat="1">
      <c r="A99" s="41"/>
      <c r="B99" s="42"/>
      <c r="C99" s="43"/>
      <c r="D99" s="228" t="s">
        <v>202</v>
      </c>
      <c r="E99" s="43"/>
      <c r="F99" s="229" t="s">
        <v>9713</v>
      </c>
      <c r="G99" s="43"/>
      <c r="H99" s="43"/>
      <c r="I99" s="230"/>
      <c r="J99" s="43"/>
      <c r="K99" s="43"/>
      <c r="L99" s="47"/>
      <c r="M99" s="231"/>
      <c r="N99" s="232"/>
      <c r="O99" s="87"/>
      <c r="P99" s="87"/>
      <c r="Q99" s="87"/>
      <c r="R99" s="87"/>
      <c r="S99" s="87"/>
      <c r="T99" s="88"/>
      <c r="U99" s="41"/>
      <c r="V99" s="41"/>
      <c r="W99" s="41"/>
      <c r="X99" s="41"/>
      <c r="Y99" s="41"/>
      <c r="Z99" s="41"/>
      <c r="AA99" s="41"/>
      <c r="AB99" s="41"/>
      <c r="AC99" s="41"/>
      <c r="AD99" s="41"/>
      <c r="AE99" s="41"/>
      <c r="AT99" s="20" t="s">
        <v>202</v>
      </c>
      <c r="AU99" s="20" t="s">
        <v>76</v>
      </c>
    </row>
    <row r="100" s="2" customFormat="1" ht="16.5" customHeight="1">
      <c r="A100" s="41"/>
      <c r="B100" s="42"/>
      <c r="C100" s="215" t="s">
        <v>237</v>
      </c>
      <c r="D100" s="215" t="s">
        <v>195</v>
      </c>
      <c r="E100" s="216" t="s">
        <v>9714</v>
      </c>
      <c r="F100" s="217" t="s">
        <v>9715</v>
      </c>
      <c r="G100" s="218" t="s">
        <v>326</v>
      </c>
      <c r="H100" s="219">
        <v>1</v>
      </c>
      <c r="I100" s="220"/>
      <c r="J100" s="221">
        <f>ROUND(I100*H100,2)</f>
        <v>0</v>
      </c>
      <c r="K100" s="217" t="s">
        <v>19</v>
      </c>
      <c r="L100" s="47"/>
      <c r="M100" s="222" t="s">
        <v>19</v>
      </c>
      <c r="N100" s="223" t="s">
        <v>40</v>
      </c>
      <c r="O100" s="87"/>
      <c r="P100" s="224">
        <f>O100*H100</f>
        <v>0</v>
      </c>
      <c r="Q100" s="224">
        <v>0</v>
      </c>
      <c r="R100" s="224">
        <f>Q100*H100</f>
        <v>0</v>
      </c>
      <c r="S100" s="224">
        <v>0</v>
      </c>
      <c r="T100" s="225">
        <f>S100*H100</f>
        <v>0</v>
      </c>
      <c r="U100" s="41"/>
      <c r="V100" s="41"/>
      <c r="W100" s="41"/>
      <c r="X100" s="41"/>
      <c r="Y100" s="41"/>
      <c r="Z100" s="41"/>
      <c r="AA100" s="41"/>
      <c r="AB100" s="41"/>
      <c r="AC100" s="41"/>
      <c r="AD100" s="41"/>
      <c r="AE100" s="41"/>
      <c r="AR100" s="226" t="s">
        <v>9697</v>
      </c>
      <c r="AT100" s="226" t="s">
        <v>195</v>
      </c>
      <c r="AU100" s="226" t="s">
        <v>76</v>
      </c>
      <c r="AY100" s="20" t="s">
        <v>193</v>
      </c>
      <c r="BE100" s="227">
        <f>IF(N100="základní",J100,0)</f>
        <v>0</v>
      </c>
      <c r="BF100" s="227">
        <f>IF(N100="snížená",J100,0)</f>
        <v>0</v>
      </c>
      <c r="BG100" s="227">
        <f>IF(N100="zákl. přenesená",J100,0)</f>
        <v>0</v>
      </c>
      <c r="BH100" s="227">
        <f>IF(N100="sníž. přenesená",J100,0)</f>
        <v>0</v>
      </c>
      <c r="BI100" s="227">
        <f>IF(N100="nulová",J100,0)</f>
        <v>0</v>
      </c>
      <c r="BJ100" s="20" t="s">
        <v>76</v>
      </c>
      <c r="BK100" s="227">
        <f>ROUND(I100*H100,2)</f>
        <v>0</v>
      </c>
      <c r="BL100" s="20" t="s">
        <v>9697</v>
      </c>
      <c r="BM100" s="226" t="s">
        <v>9716</v>
      </c>
    </row>
    <row r="101" s="2" customFormat="1">
      <c r="A101" s="41"/>
      <c r="B101" s="42"/>
      <c r="C101" s="43"/>
      <c r="D101" s="228" t="s">
        <v>202</v>
      </c>
      <c r="E101" s="43"/>
      <c r="F101" s="229" t="s">
        <v>9715</v>
      </c>
      <c r="G101" s="43"/>
      <c r="H101" s="43"/>
      <c r="I101" s="230"/>
      <c r="J101" s="43"/>
      <c r="K101" s="43"/>
      <c r="L101" s="47"/>
      <c r="M101" s="231"/>
      <c r="N101" s="232"/>
      <c r="O101" s="87"/>
      <c r="P101" s="87"/>
      <c r="Q101" s="87"/>
      <c r="R101" s="87"/>
      <c r="S101" s="87"/>
      <c r="T101" s="88"/>
      <c r="U101" s="41"/>
      <c r="V101" s="41"/>
      <c r="W101" s="41"/>
      <c r="X101" s="41"/>
      <c r="Y101" s="41"/>
      <c r="Z101" s="41"/>
      <c r="AA101" s="41"/>
      <c r="AB101" s="41"/>
      <c r="AC101" s="41"/>
      <c r="AD101" s="41"/>
      <c r="AE101" s="41"/>
      <c r="AT101" s="20" t="s">
        <v>202</v>
      </c>
      <c r="AU101" s="20" t="s">
        <v>76</v>
      </c>
    </row>
    <row r="102" s="2" customFormat="1" ht="16.5" customHeight="1">
      <c r="A102" s="41"/>
      <c r="B102" s="42"/>
      <c r="C102" s="215" t="s">
        <v>255</v>
      </c>
      <c r="D102" s="215" t="s">
        <v>195</v>
      </c>
      <c r="E102" s="216" t="s">
        <v>9717</v>
      </c>
      <c r="F102" s="217" t="s">
        <v>9718</v>
      </c>
      <c r="G102" s="218" t="s">
        <v>326</v>
      </c>
      <c r="H102" s="219">
        <v>1</v>
      </c>
      <c r="I102" s="220"/>
      <c r="J102" s="221">
        <f>ROUND(I102*H102,2)</f>
        <v>0</v>
      </c>
      <c r="K102" s="217" t="s">
        <v>19</v>
      </c>
      <c r="L102" s="47"/>
      <c r="M102" s="222" t="s">
        <v>19</v>
      </c>
      <c r="N102" s="223" t="s">
        <v>40</v>
      </c>
      <c r="O102" s="87"/>
      <c r="P102" s="224">
        <f>O102*H102</f>
        <v>0</v>
      </c>
      <c r="Q102" s="224">
        <v>0</v>
      </c>
      <c r="R102" s="224">
        <f>Q102*H102</f>
        <v>0</v>
      </c>
      <c r="S102" s="224">
        <v>0</v>
      </c>
      <c r="T102" s="225">
        <f>S102*H102</f>
        <v>0</v>
      </c>
      <c r="U102" s="41"/>
      <c r="V102" s="41"/>
      <c r="W102" s="41"/>
      <c r="X102" s="41"/>
      <c r="Y102" s="41"/>
      <c r="Z102" s="41"/>
      <c r="AA102" s="41"/>
      <c r="AB102" s="41"/>
      <c r="AC102" s="41"/>
      <c r="AD102" s="41"/>
      <c r="AE102" s="41"/>
      <c r="AR102" s="226" t="s">
        <v>9697</v>
      </c>
      <c r="AT102" s="226" t="s">
        <v>195</v>
      </c>
      <c r="AU102" s="226" t="s">
        <v>76</v>
      </c>
      <c r="AY102" s="20" t="s">
        <v>193</v>
      </c>
      <c r="BE102" s="227">
        <f>IF(N102="základní",J102,0)</f>
        <v>0</v>
      </c>
      <c r="BF102" s="227">
        <f>IF(N102="snížená",J102,0)</f>
        <v>0</v>
      </c>
      <c r="BG102" s="227">
        <f>IF(N102="zákl. přenesená",J102,0)</f>
        <v>0</v>
      </c>
      <c r="BH102" s="227">
        <f>IF(N102="sníž. přenesená",J102,0)</f>
        <v>0</v>
      </c>
      <c r="BI102" s="227">
        <f>IF(N102="nulová",J102,0)</f>
        <v>0</v>
      </c>
      <c r="BJ102" s="20" t="s">
        <v>76</v>
      </c>
      <c r="BK102" s="227">
        <f>ROUND(I102*H102,2)</f>
        <v>0</v>
      </c>
      <c r="BL102" s="20" t="s">
        <v>9697</v>
      </c>
      <c r="BM102" s="226" t="s">
        <v>9719</v>
      </c>
    </row>
    <row r="103" s="2" customFormat="1">
      <c r="A103" s="41"/>
      <c r="B103" s="42"/>
      <c r="C103" s="43"/>
      <c r="D103" s="228" t="s">
        <v>202</v>
      </c>
      <c r="E103" s="43"/>
      <c r="F103" s="229" t="s">
        <v>9718</v>
      </c>
      <c r="G103" s="43"/>
      <c r="H103" s="43"/>
      <c r="I103" s="230"/>
      <c r="J103" s="43"/>
      <c r="K103" s="43"/>
      <c r="L103" s="47"/>
      <c r="M103" s="231"/>
      <c r="N103" s="232"/>
      <c r="O103" s="87"/>
      <c r="P103" s="87"/>
      <c r="Q103" s="87"/>
      <c r="R103" s="87"/>
      <c r="S103" s="87"/>
      <c r="T103" s="88"/>
      <c r="U103" s="41"/>
      <c r="V103" s="41"/>
      <c r="W103" s="41"/>
      <c r="X103" s="41"/>
      <c r="Y103" s="41"/>
      <c r="Z103" s="41"/>
      <c r="AA103" s="41"/>
      <c r="AB103" s="41"/>
      <c r="AC103" s="41"/>
      <c r="AD103" s="41"/>
      <c r="AE103" s="41"/>
      <c r="AT103" s="20" t="s">
        <v>202</v>
      </c>
      <c r="AU103" s="20" t="s">
        <v>76</v>
      </c>
    </row>
    <row r="104" s="2" customFormat="1" ht="16.5" customHeight="1">
      <c r="A104" s="41"/>
      <c r="B104" s="42"/>
      <c r="C104" s="215" t="s">
        <v>265</v>
      </c>
      <c r="D104" s="215" t="s">
        <v>195</v>
      </c>
      <c r="E104" s="216" t="s">
        <v>9720</v>
      </c>
      <c r="F104" s="217" t="s">
        <v>9721</v>
      </c>
      <c r="G104" s="218" t="s">
        <v>326</v>
      </c>
      <c r="H104" s="219">
        <v>1</v>
      </c>
      <c r="I104" s="220"/>
      <c r="J104" s="221">
        <f>ROUND(I104*H104,2)</f>
        <v>0</v>
      </c>
      <c r="K104" s="217" t="s">
        <v>19</v>
      </c>
      <c r="L104" s="47"/>
      <c r="M104" s="222" t="s">
        <v>19</v>
      </c>
      <c r="N104" s="223" t="s">
        <v>40</v>
      </c>
      <c r="O104" s="87"/>
      <c r="P104" s="224">
        <f>O104*H104</f>
        <v>0</v>
      </c>
      <c r="Q104" s="224">
        <v>0</v>
      </c>
      <c r="R104" s="224">
        <f>Q104*H104</f>
        <v>0</v>
      </c>
      <c r="S104" s="224">
        <v>0</v>
      </c>
      <c r="T104" s="225">
        <f>S104*H104</f>
        <v>0</v>
      </c>
      <c r="U104" s="41"/>
      <c r="V104" s="41"/>
      <c r="W104" s="41"/>
      <c r="X104" s="41"/>
      <c r="Y104" s="41"/>
      <c r="Z104" s="41"/>
      <c r="AA104" s="41"/>
      <c r="AB104" s="41"/>
      <c r="AC104" s="41"/>
      <c r="AD104" s="41"/>
      <c r="AE104" s="41"/>
      <c r="AR104" s="226" t="s">
        <v>9697</v>
      </c>
      <c r="AT104" s="226" t="s">
        <v>195</v>
      </c>
      <c r="AU104" s="226" t="s">
        <v>76</v>
      </c>
      <c r="AY104" s="20" t="s">
        <v>193</v>
      </c>
      <c r="BE104" s="227">
        <f>IF(N104="základní",J104,0)</f>
        <v>0</v>
      </c>
      <c r="BF104" s="227">
        <f>IF(N104="snížená",J104,0)</f>
        <v>0</v>
      </c>
      <c r="BG104" s="227">
        <f>IF(N104="zákl. přenesená",J104,0)</f>
        <v>0</v>
      </c>
      <c r="BH104" s="227">
        <f>IF(N104="sníž. přenesená",J104,0)</f>
        <v>0</v>
      </c>
      <c r="BI104" s="227">
        <f>IF(N104="nulová",J104,0)</f>
        <v>0</v>
      </c>
      <c r="BJ104" s="20" t="s">
        <v>76</v>
      </c>
      <c r="BK104" s="227">
        <f>ROUND(I104*H104,2)</f>
        <v>0</v>
      </c>
      <c r="BL104" s="20" t="s">
        <v>9697</v>
      </c>
      <c r="BM104" s="226" t="s">
        <v>9722</v>
      </c>
    </row>
    <row r="105" s="2" customFormat="1">
      <c r="A105" s="41"/>
      <c r="B105" s="42"/>
      <c r="C105" s="43"/>
      <c r="D105" s="228" t="s">
        <v>202</v>
      </c>
      <c r="E105" s="43"/>
      <c r="F105" s="229" t="s">
        <v>9721</v>
      </c>
      <c r="G105" s="43"/>
      <c r="H105" s="43"/>
      <c r="I105" s="230"/>
      <c r="J105" s="43"/>
      <c r="K105" s="43"/>
      <c r="L105" s="47"/>
      <c r="M105" s="231"/>
      <c r="N105" s="232"/>
      <c r="O105" s="87"/>
      <c r="P105" s="87"/>
      <c r="Q105" s="87"/>
      <c r="R105" s="87"/>
      <c r="S105" s="87"/>
      <c r="T105" s="88"/>
      <c r="U105" s="41"/>
      <c r="V105" s="41"/>
      <c r="W105" s="41"/>
      <c r="X105" s="41"/>
      <c r="Y105" s="41"/>
      <c r="Z105" s="41"/>
      <c r="AA105" s="41"/>
      <c r="AB105" s="41"/>
      <c r="AC105" s="41"/>
      <c r="AD105" s="41"/>
      <c r="AE105" s="41"/>
      <c r="AT105" s="20" t="s">
        <v>202</v>
      </c>
      <c r="AU105" s="20" t="s">
        <v>76</v>
      </c>
    </row>
    <row r="106" s="2" customFormat="1" ht="21.75" customHeight="1">
      <c r="A106" s="41"/>
      <c r="B106" s="42"/>
      <c r="C106" s="215" t="s">
        <v>272</v>
      </c>
      <c r="D106" s="215" t="s">
        <v>195</v>
      </c>
      <c r="E106" s="216" t="s">
        <v>9723</v>
      </c>
      <c r="F106" s="217" t="s">
        <v>9724</v>
      </c>
      <c r="G106" s="218" t="s">
        <v>326</v>
      </c>
      <c r="H106" s="219">
        <v>1</v>
      </c>
      <c r="I106" s="220"/>
      <c r="J106" s="221">
        <f>ROUND(I106*H106,2)</f>
        <v>0</v>
      </c>
      <c r="K106" s="217" t="s">
        <v>19</v>
      </c>
      <c r="L106" s="47"/>
      <c r="M106" s="222" t="s">
        <v>19</v>
      </c>
      <c r="N106" s="223" t="s">
        <v>40</v>
      </c>
      <c r="O106" s="87"/>
      <c r="P106" s="224">
        <f>O106*H106</f>
        <v>0</v>
      </c>
      <c r="Q106" s="224">
        <v>0</v>
      </c>
      <c r="R106" s="224">
        <f>Q106*H106</f>
        <v>0</v>
      </c>
      <c r="S106" s="224">
        <v>0</v>
      </c>
      <c r="T106" s="225">
        <f>S106*H106</f>
        <v>0</v>
      </c>
      <c r="U106" s="41"/>
      <c r="V106" s="41"/>
      <c r="W106" s="41"/>
      <c r="X106" s="41"/>
      <c r="Y106" s="41"/>
      <c r="Z106" s="41"/>
      <c r="AA106" s="41"/>
      <c r="AB106" s="41"/>
      <c r="AC106" s="41"/>
      <c r="AD106" s="41"/>
      <c r="AE106" s="41"/>
      <c r="AR106" s="226" t="s">
        <v>9697</v>
      </c>
      <c r="AT106" s="226" t="s">
        <v>195</v>
      </c>
      <c r="AU106" s="226" t="s">
        <v>76</v>
      </c>
      <c r="AY106" s="20" t="s">
        <v>193</v>
      </c>
      <c r="BE106" s="227">
        <f>IF(N106="základní",J106,0)</f>
        <v>0</v>
      </c>
      <c r="BF106" s="227">
        <f>IF(N106="snížená",J106,0)</f>
        <v>0</v>
      </c>
      <c r="BG106" s="227">
        <f>IF(N106="zákl. přenesená",J106,0)</f>
        <v>0</v>
      </c>
      <c r="BH106" s="227">
        <f>IF(N106="sníž. přenesená",J106,0)</f>
        <v>0</v>
      </c>
      <c r="BI106" s="227">
        <f>IF(N106="nulová",J106,0)</f>
        <v>0</v>
      </c>
      <c r="BJ106" s="20" t="s">
        <v>76</v>
      </c>
      <c r="BK106" s="227">
        <f>ROUND(I106*H106,2)</f>
        <v>0</v>
      </c>
      <c r="BL106" s="20" t="s">
        <v>9697</v>
      </c>
      <c r="BM106" s="226" t="s">
        <v>9725</v>
      </c>
    </row>
    <row r="107" s="2" customFormat="1">
      <c r="A107" s="41"/>
      <c r="B107" s="42"/>
      <c r="C107" s="43"/>
      <c r="D107" s="228" t="s">
        <v>202</v>
      </c>
      <c r="E107" s="43"/>
      <c r="F107" s="229" t="s">
        <v>9724</v>
      </c>
      <c r="G107" s="43"/>
      <c r="H107" s="43"/>
      <c r="I107" s="230"/>
      <c r="J107" s="43"/>
      <c r="K107" s="43"/>
      <c r="L107" s="47"/>
      <c r="M107" s="231"/>
      <c r="N107" s="232"/>
      <c r="O107" s="87"/>
      <c r="P107" s="87"/>
      <c r="Q107" s="87"/>
      <c r="R107" s="87"/>
      <c r="S107" s="87"/>
      <c r="T107" s="88"/>
      <c r="U107" s="41"/>
      <c r="V107" s="41"/>
      <c r="W107" s="41"/>
      <c r="X107" s="41"/>
      <c r="Y107" s="41"/>
      <c r="Z107" s="41"/>
      <c r="AA107" s="41"/>
      <c r="AB107" s="41"/>
      <c r="AC107" s="41"/>
      <c r="AD107" s="41"/>
      <c r="AE107" s="41"/>
      <c r="AT107" s="20" t="s">
        <v>202</v>
      </c>
      <c r="AU107" s="20" t="s">
        <v>76</v>
      </c>
    </row>
    <row r="108" s="2" customFormat="1" ht="16.5" customHeight="1">
      <c r="A108" s="41"/>
      <c r="B108" s="42"/>
      <c r="C108" s="215" t="s">
        <v>281</v>
      </c>
      <c r="D108" s="215" t="s">
        <v>195</v>
      </c>
      <c r="E108" s="216" t="s">
        <v>9726</v>
      </c>
      <c r="F108" s="217" t="s">
        <v>9727</v>
      </c>
      <c r="G108" s="218" t="s">
        <v>326</v>
      </c>
      <c r="H108" s="219">
        <v>1</v>
      </c>
      <c r="I108" s="220"/>
      <c r="J108" s="221">
        <f>ROUND(I108*H108,2)</f>
        <v>0</v>
      </c>
      <c r="K108" s="217" t="s">
        <v>19</v>
      </c>
      <c r="L108" s="47"/>
      <c r="M108" s="222" t="s">
        <v>19</v>
      </c>
      <c r="N108" s="223" t="s">
        <v>40</v>
      </c>
      <c r="O108" s="87"/>
      <c r="P108" s="224">
        <f>O108*H108</f>
        <v>0</v>
      </c>
      <c r="Q108" s="224">
        <v>0</v>
      </c>
      <c r="R108" s="224">
        <f>Q108*H108</f>
        <v>0</v>
      </c>
      <c r="S108" s="224">
        <v>0</v>
      </c>
      <c r="T108" s="225">
        <f>S108*H108</f>
        <v>0</v>
      </c>
      <c r="U108" s="41"/>
      <c r="V108" s="41"/>
      <c r="W108" s="41"/>
      <c r="X108" s="41"/>
      <c r="Y108" s="41"/>
      <c r="Z108" s="41"/>
      <c r="AA108" s="41"/>
      <c r="AB108" s="41"/>
      <c r="AC108" s="41"/>
      <c r="AD108" s="41"/>
      <c r="AE108" s="41"/>
      <c r="AR108" s="226" t="s">
        <v>9697</v>
      </c>
      <c r="AT108" s="226" t="s">
        <v>195</v>
      </c>
      <c r="AU108" s="226" t="s">
        <v>76</v>
      </c>
      <c r="AY108" s="20" t="s">
        <v>193</v>
      </c>
      <c r="BE108" s="227">
        <f>IF(N108="základní",J108,0)</f>
        <v>0</v>
      </c>
      <c r="BF108" s="227">
        <f>IF(N108="snížená",J108,0)</f>
        <v>0</v>
      </c>
      <c r="BG108" s="227">
        <f>IF(N108="zákl. přenesená",J108,0)</f>
        <v>0</v>
      </c>
      <c r="BH108" s="227">
        <f>IF(N108="sníž. přenesená",J108,0)</f>
        <v>0</v>
      </c>
      <c r="BI108" s="227">
        <f>IF(N108="nulová",J108,0)</f>
        <v>0</v>
      </c>
      <c r="BJ108" s="20" t="s">
        <v>76</v>
      </c>
      <c r="BK108" s="227">
        <f>ROUND(I108*H108,2)</f>
        <v>0</v>
      </c>
      <c r="BL108" s="20" t="s">
        <v>9697</v>
      </c>
      <c r="BM108" s="226" t="s">
        <v>9728</v>
      </c>
    </row>
    <row r="109" s="2" customFormat="1">
      <c r="A109" s="41"/>
      <c r="B109" s="42"/>
      <c r="C109" s="43"/>
      <c r="D109" s="228" t="s">
        <v>202</v>
      </c>
      <c r="E109" s="43"/>
      <c r="F109" s="229" t="s">
        <v>9727</v>
      </c>
      <c r="G109" s="43"/>
      <c r="H109" s="43"/>
      <c r="I109" s="230"/>
      <c r="J109" s="43"/>
      <c r="K109" s="43"/>
      <c r="L109" s="47"/>
      <c r="M109" s="231"/>
      <c r="N109" s="232"/>
      <c r="O109" s="87"/>
      <c r="P109" s="87"/>
      <c r="Q109" s="87"/>
      <c r="R109" s="87"/>
      <c r="S109" s="87"/>
      <c r="T109" s="88"/>
      <c r="U109" s="41"/>
      <c r="V109" s="41"/>
      <c r="W109" s="41"/>
      <c r="X109" s="41"/>
      <c r="Y109" s="41"/>
      <c r="Z109" s="41"/>
      <c r="AA109" s="41"/>
      <c r="AB109" s="41"/>
      <c r="AC109" s="41"/>
      <c r="AD109" s="41"/>
      <c r="AE109" s="41"/>
      <c r="AT109" s="20" t="s">
        <v>202</v>
      </c>
      <c r="AU109" s="20" t="s">
        <v>76</v>
      </c>
    </row>
    <row r="110" s="2" customFormat="1" ht="16.5" customHeight="1">
      <c r="A110" s="41"/>
      <c r="B110" s="42"/>
      <c r="C110" s="215" t="s">
        <v>288</v>
      </c>
      <c r="D110" s="215" t="s">
        <v>195</v>
      </c>
      <c r="E110" s="216" t="s">
        <v>9729</v>
      </c>
      <c r="F110" s="217" t="s">
        <v>9730</v>
      </c>
      <c r="G110" s="218" t="s">
        <v>326</v>
      </c>
      <c r="H110" s="219">
        <v>1</v>
      </c>
      <c r="I110" s="220"/>
      <c r="J110" s="221">
        <f>ROUND(I110*H110,2)</f>
        <v>0</v>
      </c>
      <c r="K110" s="217" t="s">
        <v>19</v>
      </c>
      <c r="L110" s="47"/>
      <c r="M110" s="222" t="s">
        <v>19</v>
      </c>
      <c r="N110" s="223" t="s">
        <v>40</v>
      </c>
      <c r="O110" s="87"/>
      <c r="P110" s="224">
        <f>O110*H110</f>
        <v>0</v>
      </c>
      <c r="Q110" s="224">
        <v>0</v>
      </c>
      <c r="R110" s="224">
        <f>Q110*H110</f>
        <v>0</v>
      </c>
      <c r="S110" s="224">
        <v>0</v>
      </c>
      <c r="T110" s="225">
        <f>S110*H110</f>
        <v>0</v>
      </c>
      <c r="U110" s="41"/>
      <c r="V110" s="41"/>
      <c r="W110" s="41"/>
      <c r="X110" s="41"/>
      <c r="Y110" s="41"/>
      <c r="Z110" s="41"/>
      <c r="AA110" s="41"/>
      <c r="AB110" s="41"/>
      <c r="AC110" s="41"/>
      <c r="AD110" s="41"/>
      <c r="AE110" s="41"/>
      <c r="AR110" s="226" t="s">
        <v>9697</v>
      </c>
      <c r="AT110" s="226" t="s">
        <v>195</v>
      </c>
      <c r="AU110" s="226" t="s">
        <v>76</v>
      </c>
      <c r="AY110" s="20" t="s">
        <v>193</v>
      </c>
      <c r="BE110" s="227">
        <f>IF(N110="základní",J110,0)</f>
        <v>0</v>
      </c>
      <c r="BF110" s="227">
        <f>IF(N110="snížená",J110,0)</f>
        <v>0</v>
      </c>
      <c r="BG110" s="227">
        <f>IF(N110="zákl. přenesená",J110,0)</f>
        <v>0</v>
      </c>
      <c r="BH110" s="227">
        <f>IF(N110="sníž. přenesená",J110,0)</f>
        <v>0</v>
      </c>
      <c r="BI110" s="227">
        <f>IF(N110="nulová",J110,0)</f>
        <v>0</v>
      </c>
      <c r="BJ110" s="20" t="s">
        <v>76</v>
      </c>
      <c r="BK110" s="227">
        <f>ROUND(I110*H110,2)</f>
        <v>0</v>
      </c>
      <c r="BL110" s="20" t="s">
        <v>9697</v>
      </c>
      <c r="BM110" s="226" t="s">
        <v>9731</v>
      </c>
    </row>
    <row r="111" s="2" customFormat="1">
      <c r="A111" s="41"/>
      <c r="B111" s="42"/>
      <c r="C111" s="43"/>
      <c r="D111" s="228" t="s">
        <v>202</v>
      </c>
      <c r="E111" s="43"/>
      <c r="F111" s="229" t="s">
        <v>9730</v>
      </c>
      <c r="G111" s="43"/>
      <c r="H111" s="43"/>
      <c r="I111" s="230"/>
      <c r="J111" s="43"/>
      <c r="K111" s="43"/>
      <c r="L111" s="47"/>
      <c r="M111" s="231"/>
      <c r="N111" s="232"/>
      <c r="O111" s="87"/>
      <c r="P111" s="87"/>
      <c r="Q111" s="87"/>
      <c r="R111" s="87"/>
      <c r="S111" s="87"/>
      <c r="T111" s="88"/>
      <c r="U111" s="41"/>
      <c r="V111" s="41"/>
      <c r="W111" s="41"/>
      <c r="X111" s="41"/>
      <c r="Y111" s="41"/>
      <c r="Z111" s="41"/>
      <c r="AA111" s="41"/>
      <c r="AB111" s="41"/>
      <c r="AC111" s="41"/>
      <c r="AD111" s="41"/>
      <c r="AE111" s="41"/>
      <c r="AT111" s="20" t="s">
        <v>202</v>
      </c>
      <c r="AU111" s="20" t="s">
        <v>76</v>
      </c>
    </row>
    <row r="112" s="2" customFormat="1" ht="24.15" customHeight="1">
      <c r="A112" s="41"/>
      <c r="B112" s="42"/>
      <c r="C112" s="215" t="s">
        <v>8</v>
      </c>
      <c r="D112" s="215" t="s">
        <v>195</v>
      </c>
      <c r="E112" s="216" t="s">
        <v>9732</v>
      </c>
      <c r="F112" s="217" t="s">
        <v>9733</v>
      </c>
      <c r="G112" s="218" t="s">
        <v>326</v>
      </c>
      <c r="H112" s="219">
        <v>1</v>
      </c>
      <c r="I112" s="220"/>
      <c r="J112" s="221">
        <f>ROUND(I112*H112,2)</f>
        <v>0</v>
      </c>
      <c r="K112" s="217" t="s">
        <v>19</v>
      </c>
      <c r="L112" s="47"/>
      <c r="M112" s="222" t="s">
        <v>19</v>
      </c>
      <c r="N112" s="223" t="s">
        <v>40</v>
      </c>
      <c r="O112" s="87"/>
      <c r="P112" s="224">
        <f>O112*H112</f>
        <v>0</v>
      </c>
      <c r="Q112" s="224">
        <v>0</v>
      </c>
      <c r="R112" s="224">
        <f>Q112*H112</f>
        <v>0</v>
      </c>
      <c r="S112" s="224">
        <v>0</v>
      </c>
      <c r="T112" s="225">
        <f>S112*H112</f>
        <v>0</v>
      </c>
      <c r="U112" s="41"/>
      <c r="V112" s="41"/>
      <c r="W112" s="41"/>
      <c r="X112" s="41"/>
      <c r="Y112" s="41"/>
      <c r="Z112" s="41"/>
      <c r="AA112" s="41"/>
      <c r="AB112" s="41"/>
      <c r="AC112" s="41"/>
      <c r="AD112" s="41"/>
      <c r="AE112" s="41"/>
      <c r="AR112" s="226" t="s">
        <v>9697</v>
      </c>
      <c r="AT112" s="226" t="s">
        <v>195</v>
      </c>
      <c r="AU112" s="226" t="s">
        <v>76</v>
      </c>
      <c r="AY112" s="20" t="s">
        <v>193</v>
      </c>
      <c r="BE112" s="227">
        <f>IF(N112="základní",J112,0)</f>
        <v>0</v>
      </c>
      <c r="BF112" s="227">
        <f>IF(N112="snížená",J112,0)</f>
        <v>0</v>
      </c>
      <c r="BG112" s="227">
        <f>IF(N112="zákl. přenesená",J112,0)</f>
        <v>0</v>
      </c>
      <c r="BH112" s="227">
        <f>IF(N112="sníž. přenesená",J112,0)</f>
        <v>0</v>
      </c>
      <c r="BI112" s="227">
        <f>IF(N112="nulová",J112,0)</f>
        <v>0</v>
      </c>
      <c r="BJ112" s="20" t="s">
        <v>76</v>
      </c>
      <c r="BK112" s="227">
        <f>ROUND(I112*H112,2)</f>
        <v>0</v>
      </c>
      <c r="BL112" s="20" t="s">
        <v>9697</v>
      </c>
      <c r="BM112" s="226" t="s">
        <v>9734</v>
      </c>
    </row>
    <row r="113" s="2" customFormat="1">
      <c r="A113" s="41"/>
      <c r="B113" s="42"/>
      <c r="C113" s="43"/>
      <c r="D113" s="228" t="s">
        <v>202</v>
      </c>
      <c r="E113" s="43"/>
      <c r="F113" s="229" t="s">
        <v>9733</v>
      </c>
      <c r="G113" s="43"/>
      <c r="H113" s="43"/>
      <c r="I113" s="230"/>
      <c r="J113" s="43"/>
      <c r="K113" s="43"/>
      <c r="L113" s="47"/>
      <c r="M113" s="231"/>
      <c r="N113" s="232"/>
      <c r="O113" s="87"/>
      <c r="P113" s="87"/>
      <c r="Q113" s="87"/>
      <c r="R113" s="87"/>
      <c r="S113" s="87"/>
      <c r="T113" s="88"/>
      <c r="U113" s="41"/>
      <c r="V113" s="41"/>
      <c r="W113" s="41"/>
      <c r="X113" s="41"/>
      <c r="Y113" s="41"/>
      <c r="Z113" s="41"/>
      <c r="AA113" s="41"/>
      <c r="AB113" s="41"/>
      <c r="AC113" s="41"/>
      <c r="AD113" s="41"/>
      <c r="AE113" s="41"/>
      <c r="AT113" s="20" t="s">
        <v>202</v>
      </c>
      <c r="AU113" s="20" t="s">
        <v>76</v>
      </c>
    </row>
    <row r="114" s="2" customFormat="1" ht="16.5" customHeight="1">
      <c r="A114" s="41"/>
      <c r="B114" s="42"/>
      <c r="C114" s="215" t="s">
        <v>300</v>
      </c>
      <c r="D114" s="215" t="s">
        <v>195</v>
      </c>
      <c r="E114" s="216" t="s">
        <v>9735</v>
      </c>
      <c r="F114" s="217" t="s">
        <v>9736</v>
      </c>
      <c r="G114" s="218" t="s">
        <v>326</v>
      </c>
      <c r="H114" s="219">
        <v>1</v>
      </c>
      <c r="I114" s="220"/>
      <c r="J114" s="221">
        <f>ROUND(I114*H114,2)</f>
        <v>0</v>
      </c>
      <c r="K114" s="217" t="s">
        <v>19</v>
      </c>
      <c r="L114" s="47"/>
      <c r="M114" s="222" t="s">
        <v>19</v>
      </c>
      <c r="N114" s="223" t="s">
        <v>40</v>
      </c>
      <c r="O114" s="87"/>
      <c r="P114" s="224">
        <f>O114*H114</f>
        <v>0</v>
      </c>
      <c r="Q114" s="224">
        <v>0</v>
      </c>
      <c r="R114" s="224">
        <f>Q114*H114</f>
        <v>0</v>
      </c>
      <c r="S114" s="224">
        <v>0</v>
      </c>
      <c r="T114" s="225">
        <f>S114*H114</f>
        <v>0</v>
      </c>
      <c r="U114" s="41"/>
      <c r="V114" s="41"/>
      <c r="W114" s="41"/>
      <c r="X114" s="41"/>
      <c r="Y114" s="41"/>
      <c r="Z114" s="41"/>
      <c r="AA114" s="41"/>
      <c r="AB114" s="41"/>
      <c r="AC114" s="41"/>
      <c r="AD114" s="41"/>
      <c r="AE114" s="41"/>
      <c r="AR114" s="226" t="s">
        <v>9697</v>
      </c>
      <c r="AT114" s="226" t="s">
        <v>195</v>
      </c>
      <c r="AU114" s="226" t="s">
        <v>76</v>
      </c>
      <c r="AY114" s="20" t="s">
        <v>193</v>
      </c>
      <c r="BE114" s="227">
        <f>IF(N114="základní",J114,0)</f>
        <v>0</v>
      </c>
      <c r="BF114" s="227">
        <f>IF(N114="snížená",J114,0)</f>
        <v>0</v>
      </c>
      <c r="BG114" s="227">
        <f>IF(N114="zákl. přenesená",J114,0)</f>
        <v>0</v>
      </c>
      <c r="BH114" s="227">
        <f>IF(N114="sníž. přenesená",J114,0)</f>
        <v>0</v>
      </c>
      <c r="BI114" s="227">
        <f>IF(N114="nulová",J114,0)</f>
        <v>0</v>
      </c>
      <c r="BJ114" s="20" t="s">
        <v>76</v>
      </c>
      <c r="BK114" s="227">
        <f>ROUND(I114*H114,2)</f>
        <v>0</v>
      </c>
      <c r="BL114" s="20" t="s">
        <v>9697</v>
      </c>
      <c r="BM114" s="226" t="s">
        <v>9737</v>
      </c>
    </row>
    <row r="115" s="2" customFormat="1">
      <c r="A115" s="41"/>
      <c r="B115" s="42"/>
      <c r="C115" s="43"/>
      <c r="D115" s="228" t="s">
        <v>202</v>
      </c>
      <c r="E115" s="43"/>
      <c r="F115" s="229" t="s">
        <v>9736</v>
      </c>
      <c r="G115" s="43"/>
      <c r="H115" s="43"/>
      <c r="I115" s="230"/>
      <c r="J115" s="43"/>
      <c r="K115" s="43"/>
      <c r="L115" s="47"/>
      <c r="M115" s="231"/>
      <c r="N115" s="232"/>
      <c r="O115" s="87"/>
      <c r="P115" s="87"/>
      <c r="Q115" s="87"/>
      <c r="R115" s="87"/>
      <c r="S115" s="87"/>
      <c r="T115" s="88"/>
      <c r="U115" s="41"/>
      <c r="V115" s="41"/>
      <c r="W115" s="41"/>
      <c r="X115" s="41"/>
      <c r="Y115" s="41"/>
      <c r="Z115" s="41"/>
      <c r="AA115" s="41"/>
      <c r="AB115" s="41"/>
      <c r="AC115" s="41"/>
      <c r="AD115" s="41"/>
      <c r="AE115" s="41"/>
      <c r="AT115" s="20" t="s">
        <v>202</v>
      </c>
      <c r="AU115" s="20" t="s">
        <v>76</v>
      </c>
    </row>
    <row r="116" s="2" customFormat="1" ht="24.15" customHeight="1">
      <c r="A116" s="41"/>
      <c r="B116" s="42"/>
      <c r="C116" s="215" t="s">
        <v>307</v>
      </c>
      <c r="D116" s="215" t="s">
        <v>195</v>
      </c>
      <c r="E116" s="216" t="s">
        <v>9738</v>
      </c>
      <c r="F116" s="217" t="s">
        <v>9739</v>
      </c>
      <c r="G116" s="218" t="s">
        <v>326</v>
      </c>
      <c r="H116" s="219">
        <v>1</v>
      </c>
      <c r="I116" s="220"/>
      <c r="J116" s="221">
        <f>ROUND(I116*H116,2)</f>
        <v>0</v>
      </c>
      <c r="K116" s="217" t="s">
        <v>19</v>
      </c>
      <c r="L116" s="47"/>
      <c r="M116" s="222" t="s">
        <v>19</v>
      </c>
      <c r="N116" s="223" t="s">
        <v>40</v>
      </c>
      <c r="O116" s="87"/>
      <c r="P116" s="224">
        <f>O116*H116</f>
        <v>0</v>
      </c>
      <c r="Q116" s="224">
        <v>0</v>
      </c>
      <c r="R116" s="224">
        <f>Q116*H116</f>
        <v>0</v>
      </c>
      <c r="S116" s="224">
        <v>0</v>
      </c>
      <c r="T116" s="225">
        <f>S116*H116</f>
        <v>0</v>
      </c>
      <c r="U116" s="41"/>
      <c r="V116" s="41"/>
      <c r="W116" s="41"/>
      <c r="X116" s="41"/>
      <c r="Y116" s="41"/>
      <c r="Z116" s="41"/>
      <c r="AA116" s="41"/>
      <c r="AB116" s="41"/>
      <c r="AC116" s="41"/>
      <c r="AD116" s="41"/>
      <c r="AE116" s="41"/>
      <c r="AR116" s="226" t="s">
        <v>9697</v>
      </c>
      <c r="AT116" s="226" t="s">
        <v>195</v>
      </c>
      <c r="AU116" s="226" t="s">
        <v>76</v>
      </c>
      <c r="AY116" s="20" t="s">
        <v>193</v>
      </c>
      <c r="BE116" s="227">
        <f>IF(N116="základní",J116,0)</f>
        <v>0</v>
      </c>
      <c r="BF116" s="227">
        <f>IF(N116="snížená",J116,0)</f>
        <v>0</v>
      </c>
      <c r="BG116" s="227">
        <f>IF(N116="zákl. přenesená",J116,0)</f>
        <v>0</v>
      </c>
      <c r="BH116" s="227">
        <f>IF(N116="sníž. přenesená",J116,0)</f>
        <v>0</v>
      </c>
      <c r="BI116" s="227">
        <f>IF(N116="nulová",J116,0)</f>
        <v>0</v>
      </c>
      <c r="BJ116" s="20" t="s">
        <v>76</v>
      </c>
      <c r="BK116" s="227">
        <f>ROUND(I116*H116,2)</f>
        <v>0</v>
      </c>
      <c r="BL116" s="20" t="s">
        <v>9697</v>
      </c>
      <c r="BM116" s="226" t="s">
        <v>9740</v>
      </c>
    </row>
    <row r="117" s="2" customFormat="1">
      <c r="A117" s="41"/>
      <c r="B117" s="42"/>
      <c r="C117" s="43"/>
      <c r="D117" s="228" t="s">
        <v>202</v>
      </c>
      <c r="E117" s="43"/>
      <c r="F117" s="229" t="s">
        <v>9739</v>
      </c>
      <c r="G117" s="43"/>
      <c r="H117" s="43"/>
      <c r="I117" s="230"/>
      <c r="J117" s="43"/>
      <c r="K117" s="43"/>
      <c r="L117" s="47"/>
      <c r="M117" s="231"/>
      <c r="N117" s="232"/>
      <c r="O117" s="87"/>
      <c r="P117" s="87"/>
      <c r="Q117" s="87"/>
      <c r="R117" s="87"/>
      <c r="S117" s="87"/>
      <c r="T117" s="88"/>
      <c r="U117" s="41"/>
      <c r="V117" s="41"/>
      <c r="W117" s="41"/>
      <c r="X117" s="41"/>
      <c r="Y117" s="41"/>
      <c r="Z117" s="41"/>
      <c r="AA117" s="41"/>
      <c r="AB117" s="41"/>
      <c r="AC117" s="41"/>
      <c r="AD117" s="41"/>
      <c r="AE117" s="41"/>
      <c r="AT117" s="20" t="s">
        <v>202</v>
      </c>
      <c r="AU117" s="20" t="s">
        <v>76</v>
      </c>
    </row>
    <row r="118" s="2" customFormat="1" ht="16.5" customHeight="1">
      <c r="A118" s="41"/>
      <c r="B118" s="42"/>
      <c r="C118" s="215" t="s">
        <v>313</v>
      </c>
      <c r="D118" s="215" t="s">
        <v>195</v>
      </c>
      <c r="E118" s="216" t="s">
        <v>9741</v>
      </c>
      <c r="F118" s="217" t="s">
        <v>9742</v>
      </c>
      <c r="G118" s="218" t="s">
        <v>326</v>
      </c>
      <c r="H118" s="219">
        <v>1</v>
      </c>
      <c r="I118" s="220"/>
      <c r="J118" s="221">
        <f>ROUND(I118*H118,2)</f>
        <v>0</v>
      </c>
      <c r="K118" s="217" t="s">
        <v>19</v>
      </c>
      <c r="L118" s="47"/>
      <c r="M118" s="222" t="s">
        <v>19</v>
      </c>
      <c r="N118" s="223" t="s">
        <v>40</v>
      </c>
      <c r="O118" s="87"/>
      <c r="P118" s="224">
        <f>O118*H118</f>
        <v>0</v>
      </c>
      <c r="Q118" s="224">
        <v>0</v>
      </c>
      <c r="R118" s="224">
        <f>Q118*H118</f>
        <v>0</v>
      </c>
      <c r="S118" s="224">
        <v>0</v>
      </c>
      <c r="T118" s="225">
        <f>S118*H118</f>
        <v>0</v>
      </c>
      <c r="U118" s="41"/>
      <c r="V118" s="41"/>
      <c r="W118" s="41"/>
      <c r="X118" s="41"/>
      <c r="Y118" s="41"/>
      <c r="Z118" s="41"/>
      <c r="AA118" s="41"/>
      <c r="AB118" s="41"/>
      <c r="AC118" s="41"/>
      <c r="AD118" s="41"/>
      <c r="AE118" s="41"/>
      <c r="AR118" s="226" t="s">
        <v>9697</v>
      </c>
      <c r="AT118" s="226" t="s">
        <v>195</v>
      </c>
      <c r="AU118" s="226" t="s">
        <v>76</v>
      </c>
      <c r="AY118" s="20" t="s">
        <v>193</v>
      </c>
      <c r="BE118" s="227">
        <f>IF(N118="základní",J118,0)</f>
        <v>0</v>
      </c>
      <c r="BF118" s="227">
        <f>IF(N118="snížená",J118,0)</f>
        <v>0</v>
      </c>
      <c r="BG118" s="227">
        <f>IF(N118="zákl. přenesená",J118,0)</f>
        <v>0</v>
      </c>
      <c r="BH118" s="227">
        <f>IF(N118="sníž. přenesená",J118,0)</f>
        <v>0</v>
      </c>
      <c r="BI118" s="227">
        <f>IF(N118="nulová",J118,0)</f>
        <v>0</v>
      </c>
      <c r="BJ118" s="20" t="s">
        <v>76</v>
      </c>
      <c r="BK118" s="227">
        <f>ROUND(I118*H118,2)</f>
        <v>0</v>
      </c>
      <c r="BL118" s="20" t="s">
        <v>9697</v>
      </c>
      <c r="BM118" s="226" t="s">
        <v>9743</v>
      </c>
    </row>
    <row r="119" s="2" customFormat="1">
      <c r="A119" s="41"/>
      <c r="B119" s="42"/>
      <c r="C119" s="43"/>
      <c r="D119" s="228" t="s">
        <v>202</v>
      </c>
      <c r="E119" s="43"/>
      <c r="F119" s="229" t="s">
        <v>9744</v>
      </c>
      <c r="G119" s="43"/>
      <c r="H119" s="43"/>
      <c r="I119" s="230"/>
      <c r="J119" s="43"/>
      <c r="K119" s="43"/>
      <c r="L119" s="47"/>
      <c r="M119" s="231"/>
      <c r="N119" s="232"/>
      <c r="O119" s="87"/>
      <c r="P119" s="87"/>
      <c r="Q119" s="87"/>
      <c r="R119" s="87"/>
      <c r="S119" s="87"/>
      <c r="T119" s="88"/>
      <c r="U119" s="41"/>
      <c r="V119" s="41"/>
      <c r="W119" s="41"/>
      <c r="X119" s="41"/>
      <c r="Y119" s="41"/>
      <c r="Z119" s="41"/>
      <c r="AA119" s="41"/>
      <c r="AB119" s="41"/>
      <c r="AC119" s="41"/>
      <c r="AD119" s="41"/>
      <c r="AE119" s="41"/>
      <c r="AT119" s="20" t="s">
        <v>202</v>
      </c>
      <c r="AU119" s="20" t="s">
        <v>76</v>
      </c>
    </row>
    <row r="120" s="2" customFormat="1" ht="16.5" customHeight="1">
      <c r="A120" s="41"/>
      <c r="B120" s="42"/>
      <c r="C120" s="215" t="s">
        <v>323</v>
      </c>
      <c r="D120" s="215" t="s">
        <v>195</v>
      </c>
      <c r="E120" s="216" t="s">
        <v>9745</v>
      </c>
      <c r="F120" s="217" t="s">
        <v>9746</v>
      </c>
      <c r="G120" s="218" t="s">
        <v>326</v>
      </c>
      <c r="H120" s="219">
        <v>1</v>
      </c>
      <c r="I120" s="220"/>
      <c r="J120" s="221">
        <f>ROUND(I120*H120,2)</f>
        <v>0</v>
      </c>
      <c r="K120" s="217" t="s">
        <v>19</v>
      </c>
      <c r="L120" s="47"/>
      <c r="M120" s="222" t="s">
        <v>19</v>
      </c>
      <c r="N120" s="223" t="s">
        <v>40</v>
      </c>
      <c r="O120" s="87"/>
      <c r="P120" s="224">
        <f>O120*H120</f>
        <v>0</v>
      </c>
      <c r="Q120" s="224">
        <v>0</v>
      </c>
      <c r="R120" s="224">
        <f>Q120*H120</f>
        <v>0</v>
      </c>
      <c r="S120" s="224">
        <v>0</v>
      </c>
      <c r="T120" s="225">
        <f>S120*H120</f>
        <v>0</v>
      </c>
      <c r="U120" s="41"/>
      <c r="V120" s="41"/>
      <c r="W120" s="41"/>
      <c r="X120" s="41"/>
      <c r="Y120" s="41"/>
      <c r="Z120" s="41"/>
      <c r="AA120" s="41"/>
      <c r="AB120" s="41"/>
      <c r="AC120" s="41"/>
      <c r="AD120" s="41"/>
      <c r="AE120" s="41"/>
      <c r="AR120" s="226" t="s">
        <v>9697</v>
      </c>
      <c r="AT120" s="226" t="s">
        <v>195</v>
      </c>
      <c r="AU120" s="226" t="s">
        <v>76</v>
      </c>
      <c r="AY120" s="20" t="s">
        <v>193</v>
      </c>
      <c r="BE120" s="227">
        <f>IF(N120="základní",J120,0)</f>
        <v>0</v>
      </c>
      <c r="BF120" s="227">
        <f>IF(N120="snížená",J120,0)</f>
        <v>0</v>
      </c>
      <c r="BG120" s="227">
        <f>IF(N120="zákl. přenesená",J120,0)</f>
        <v>0</v>
      </c>
      <c r="BH120" s="227">
        <f>IF(N120="sníž. přenesená",J120,0)</f>
        <v>0</v>
      </c>
      <c r="BI120" s="227">
        <f>IF(N120="nulová",J120,0)</f>
        <v>0</v>
      </c>
      <c r="BJ120" s="20" t="s">
        <v>76</v>
      </c>
      <c r="BK120" s="227">
        <f>ROUND(I120*H120,2)</f>
        <v>0</v>
      </c>
      <c r="BL120" s="20" t="s">
        <v>9697</v>
      </c>
      <c r="BM120" s="226" t="s">
        <v>9747</v>
      </c>
    </row>
    <row r="121" s="2" customFormat="1">
      <c r="A121" s="41"/>
      <c r="B121" s="42"/>
      <c r="C121" s="43"/>
      <c r="D121" s="228" t="s">
        <v>202</v>
      </c>
      <c r="E121" s="43"/>
      <c r="F121" s="229" t="s">
        <v>9748</v>
      </c>
      <c r="G121" s="43"/>
      <c r="H121" s="43"/>
      <c r="I121" s="230"/>
      <c r="J121" s="43"/>
      <c r="K121" s="43"/>
      <c r="L121" s="47"/>
      <c r="M121" s="231"/>
      <c r="N121" s="232"/>
      <c r="O121" s="87"/>
      <c r="P121" s="87"/>
      <c r="Q121" s="87"/>
      <c r="R121" s="87"/>
      <c r="S121" s="87"/>
      <c r="T121" s="88"/>
      <c r="U121" s="41"/>
      <c r="V121" s="41"/>
      <c r="W121" s="41"/>
      <c r="X121" s="41"/>
      <c r="Y121" s="41"/>
      <c r="Z121" s="41"/>
      <c r="AA121" s="41"/>
      <c r="AB121" s="41"/>
      <c r="AC121" s="41"/>
      <c r="AD121" s="41"/>
      <c r="AE121" s="41"/>
      <c r="AT121" s="20" t="s">
        <v>202</v>
      </c>
      <c r="AU121" s="20" t="s">
        <v>76</v>
      </c>
    </row>
    <row r="122" s="2" customFormat="1" ht="16.5" customHeight="1">
      <c r="A122" s="41"/>
      <c r="B122" s="42"/>
      <c r="C122" s="215" t="s">
        <v>329</v>
      </c>
      <c r="D122" s="215" t="s">
        <v>195</v>
      </c>
      <c r="E122" s="216" t="s">
        <v>9749</v>
      </c>
      <c r="F122" s="217" t="s">
        <v>9750</v>
      </c>
      <c r="G122" s="218" t="s">
        <v>326</v>
      </c>
      <c r="H122" s="219">
        <v>1</v>
      </c>
      <c r="I122" s="220"/>
      <c r="J122" s="221">
        <f>ROUND(I122*H122,2)</f>
        <v>0</v>
      </c>
      <c r="K122" s="217" t="s">
        <v>19</v>
      </c>
      <c r="L122" s="47"/>
      <c r="M122" s="222" t="s">
        <v>19</v>
      </c>
      <c r="N122" s="223" t="s">
        <v>40</v>
      </c>
      <c r="O122" s="87"/>
      <c r="P122" s="224">
        <f>O122*H122</f>
        <v>0</v>
      </c>
      <c r="Q122" s="224">
        <v>0</v>
      </c>
      <c r="R122" s="224">
        <f>Q122*H122</f>
        <v>0</v>
      </c>
      <c r="S122" s="224">
        <v>0</v>
      </c>
      <c r="T122" s="225">
        <f>S122*H122</f>
        <v>0</v>
      </c>
      <c r="U122" s="41"/>
      <c r="V122" s="41"/>
      <c r="W122" s="41"/>
      <c r="X122" s="41"/>
      <c r="Y122" s="41"/>
      <c r="Z122" s="41"/>
      <c r="AA122" s="41"/>
      <c r="AB122" s="41"/>
      <c r="AC122" s="41"/>
      <c r="AD122" s="41"/>
      <c r="AE122" s="41"/>
      <c r="AR122" s="226" t="s">
        <v>9697</v>
      </c>
      <c r="AT122" s="226" t="s">
        <v>195</v>
      </c>
      <c r="AU122" s="226" t="s">
        <v>76</v>
      </c>
      <c r="AY122" s="20" t="s">
        <v>193</v>
      </c>
      <c r="BE122" s="227">
        <f>IF(N122="základní",J122,0)</f>
        <v>0</v>
      </c>
      <c r="BF122" s="227">
        <f>IF(N122="snížená",J122,0)</f>
        <v>0</v>
      </c>
      <c r="BG122" s="227">
        <f>IF(N122="zákl. přenesená",J122,0)</f>
        <v>0</v>
      </c>
      <c r="BH122" s="227">
        <f>IF(N122="sníž. přenesená",J122,0)</f>
        <v>0</v>
      </c>
      <c r="BI122" s="227">
        <f>IF(N122="nulová",J122,0)</f>
        <v>0</v>
      </c>
      <c r="BJ122" s="20" t="s">
        <v>76</v>
      </c>
      <c r="BK122" s="227">
        <f>ROUND(I122*H122,2)</f>
        <v>0</v>
      </c>
      <c r="BL122" s="20" t="s">
        <v>9697</v>
      </c>
      <c r="BM122" s="226" t="s">
        <v>9751</v>
      </c>
    </row>
    <row r="123" s="2" customFormat="1">
      <c r="A123" s="41"/>
      <c r="B123" s="42"/>
      <c r="C123" s="43"/>
      <c r="D123" s="228" t="s">
        <v>202</v>
      </c>
      <c r="E123" s="43"/>
      <c r="F123" s="229" t="s">
        <v>9752</v>
      </c>
      <c r="G123" s="43"/>
      <c r="H123" s="43"/>
      <c r="I123" s="230"/>
      <c r="J123" s="43"/>
      <c r="K123" s="43"/>
      <c r="L123" s="47"/>
      <c r="M123" s="231"/>
      <c r="N123" s="232"/>
      <c r="O123" s="87"/>
      <c r="P123" s="87"/>
      <c r="Q123" s="87"/>
      <c r="R123" s="87"/>
      <c r="S123" s="87"/>
      <c r="T123" s="88"/>
      <c r="U123" s="41"/>
      <c r="V123" s="41"/>
      <c r="W123" s="41"/>
      <c r="X123" s="41"/>
      <c r="Y123" s="41"/>
      <c r="Z123" s="41"/>
      <c r="AA123" s="41"/>
      <c r="AB123" s="41"/>
      <c r="AC123" s="41"/>
      <c r="AD123" s="41"/>
      <c r="AE123" s="41"/>
      <c r="AT123" s="20" t="s">
        <v>202</v>
      </c>
      <c r="AU123" s="20" t="s">
        <v>76</v>
      </c>
    </row>
    <row r="124" s="2" customFormat="1" ht="16.5" customHeight="1">
      <c r="A124" s="41"/>
      <c r="B124" s="42"/>
      <c r="C124" s="215" t="s">
        <v>333</v>
      </c>
      <c r="D124" s="215" t="s">
        <v>195</v>
      </c>
      <c r="E124" s="216" t="s">
        <v>9753</v>
      </c>
      <c r="F124" s="217" t="s">
        <v>9754</v>
      </c>
      <c r="G124" s="218" t="s">
        <v>326</v>
      </c>
      <c r="H124" s="219">
        <v>1</v>
      </c>
      <c r="I124" s="220"/>
      <c r="J124" s="221">
        <f>ROUND(I124*H124,2)</f>
        <v>0</v>
      </c>
      <c r="K124" s="217" t="s">
        <v>19</v>
      </c>
      <c r="L124" s="47"/>
      <c r="M124" s="222" t="s">
        <v>19</v>
      </c>
      <c r="N124" s="223" t="s">
        <v>40</v>
      </c>
      <c r="O124" s="87"/>
      <c r="P124" s="224">
        <f>O124*H124</f>
        <v>0</v>
      </c>
      <c r="Q124" s="224">
        <v>0</v>
      </c>
      <c r="R124" s="224">
        <f>Q124*H124</f>
        <v>0</v>
      </c>
      <c r="S124" s="224">
        <v>0</v>
      </c>
      <c r="T124" s="225">
        <f>S124*H124</f>
        <v>0</v>
      </c>
      <c r="U124" s="41"/>
      <c r="V124" s="41"/>
      <c r="W124" s="41"/>
      <c r="X124" s="41"/>
      <c r="Y124" s="41"/>
      <c r="Z124" s="41"/>
      <c r="AA124" s="41"/>
      <c r="AB124" s="41"/>
      <c r="AC124" s="41"/>
      <c r="AD124" s="41"/>
      <c r="AE124" s="41"/>
      <c r="AR124" s="226" t="s">
        <v>9697</v>
      </c>
      <c r="AT124" s="226" t="s">
        <v>195</v>
      </c>
      <c r="AU124" s="226" t="s">
        <v>76</v>
      </c>
      <c r="AY124" s="20" t="s">
        <v>193</v>
      </c>
      <c r="BE124" s="227">
        <f>IF(N124="základní",J124,0)</f>
        <v>0</v>
      </c>
      <c r="BF124" s="227">
        <f>IF(N124="snížená",J124,0)</f>
        <v>0</v>
      </c>
      <c r="BG124" s="227">
        <f>IF(N124="zákl. přenesená",J124,0)</f>
        <v>0</v>
      </c>
      <c r="BH124" s="227">
        <f>IF(N124="sníž. přenesená",J124,0)</f>
        <v>0</v>
      </c>
      <c r="BI124" s="227">
        <f>IF(N124="nulová",J124,0)</f>
        <v>0</v>
      </c>
      <c r="BJ124" s="20" t="s">
        <v>76</v>
      </c>
      <c r="BK124" s="227">
        <f>ROUND(I124*H124,2)</f>
        <v>0</v>
      </c>
      <c r="BL124" s="20" t="s">
        <v>9697</v>
      </c>
      <c r="BM124" s="226" t="s">
        <v>9755</v>
      </c>
    </row>
    <row r="125" s="2" customFormat="1">
      <c r="A125" s="41"/>
      <c r="B125" s="42"/>
      <c r="C125" s="43"/>
      <c r="D125" s="228" t="s">
        <v>202</v>
      </c>
      <c r="E125" s="43"/>
      <c r="F125" s="229" t="s">
        <v>9756</v>
      </c>
      <c r="G125" s="43"/>
      <c r="H125" s="43"/>
      <c r="I125" s="230"/>
      <c r="J125" s="43"/>
      <c r="K125" s="43"/>
      <c r="L125" s="47"/>
      <c r="M125" s="231"/>
      <c r="N125" s="232"/>
      <c r="O125" s="87"/>
      <c r="P125" s="87"/>
      <c r="Q125" s="87"/>
      <c r="R125" s="87"/>
      <c r="S125" s="87"/>
      <c r="T125" s="88"/>
      <c r="U125" s="41"/>
      <c r="V125" s="41"/>
      <c r="W125" s="41"/>
      <c r="X125" s="41"/>
      <c r="Y125" s="41"/>
      <c r="Z125" s="41"/>
      <c r="AA125" s="41"/>
      <c r="AB125" s="41"/>
      <c r="AC125" s="41"/>
      <c r="AD125" s="41"/>
      <c r="AE125" s="41"/>
      <c r="AT125" s="20" t="s">
        <v>202</v>
      </c>
      <c r="AU125" s="20" t="s">
        <v>76</v>
      </c>
    </row>
    <row r="126" s="2" customFormat="1" ht="24.15" customHeight="1">
      <c r="A126" s="41"/>
      <c r="B126" s="42"/>
      <c r="C126" s="215" t="s">
        <v>340</v>
      </c>
      <c r="D126" s="215" t="s">
        <v>195</v>
      </c>
      <c r="E126" s="216" t="s">
        <v>9757</v>
      </c>
      <c r="F126" s="217" t="s">
        <v>9758</v>
      </c>
      <c r="G126" s="218" t="s">
        <v>326</v>
      </c>
      <c r="H126" s="219">
        <v>1</v>
      </c>
      <c r="I126" s="220"/>
      <c r="J126" s="221">
        <f>ROUND(I126*H126,2)</f>
        <v>0</v>
      </c>
      <c r="K126" s="217" t="s">
        <v>19</v>
      </c>
      <c r="L126" s="47"/>
      <c r="M126" s="222" t="s">
        <v>19</v>
      </c>
      <c r="N126" s="223" t="s">
        <v>40</v>
      </c>
      <c r="O126" s="87"/>
      <c r="P126" s="224">
        <f>O126*H126</f>
        <v>0</v>
      </c>
      <c r="Q126" s="224">
        <v>0</v>
      </c>
      <c r="R126" s="224">
        <f>Q126*H126</f>
        <v>0</v>
      </c>
      <c r="S126" s="224">
        <v>0</v>
      </c>
      <c r="T126" s="225">
        <f>S126*H126</f>
        <v>0</v>
      </c>
      <c r="U126" s="41"/>
      <c r="V126" s="41"/>
      <c r="W126" s="41"/>
      <c r="X126" s="41"/>
      <c r="Y126" s="41"/>
      <c r="Z126" s="41"/>
      <c r="AA126" s="41"/>
      <c r="AB126" s="41"/>
      <c r="AC126" s="41"/>
      <c r="AD126" s="41"/>
      <c r="AE126" s="41"/>
      <c r="AR126" s="226" t="s">
        <v>9697</v>
      </c>
      <c r="AT126" s="226" t="s">
        <v>195</v>
      </c>
      <c r="AU126" s="226" t="s">
        <v>76</v>
      </c>
      <c r="AY126" s="20" t="s">
        <v>193</v>
      </c>
      <c r="BE126" s="227">
        <f>IF(N126="základní",J126,0)</f>
        <v>0</v>
      </c>
      <c r="BF126" s="227">
        <f>IF(N126="snížená",J126,0)</f>
        <v>0</v>
      </c>
      <c r="BG126" s="227">
        <f>IF(N126="zákl. přenesená",J126,0)</f>
        <v>0</v>
      </c>
      <c r="BH126" s="227">
        <f>IF(N126="sníž. přenesená",J126,0)</f>
        <v>0</v>
      </c>
      <c r="BI126" s="227">
        <f>IF(N126="nulová",J126,0)</f>
        <v>0</v>
      </c>
      <c r="BJ126" s="20" t="s">
        <v>76</v>
      </c>
      <c r="BK126" s="227">
        <f>ROUND(I126*H126,2)</f>
        <v>0</v>
      </c>
      <c r="BL126" s="20" t="s">
        <v>9697</v>
      </c>
      <c r="BM126" s="226" t="s">
        <v>9759</v>
      </c>
    </row>
    <row r="127" s="2" customFormat="1">
      <c r="A127" s="41"/>
      <c r="B127" s="42"/>
      <c r="C127" s="43"/>
      <c r="D127" s="228" t="s">
        <v>202</v>
      </c>
      <c r="E127" s="43"/>
      <c r="F127" s="229" t="s">
        <v>9758</v>
      </c>
      <c r="G127" s="43"/>
      <c r="H127" s="43"/>
      <c r="I127" s="230"/>
      <c r="J127" s="43"/>
      <c r="K127" s="43"/>
      <c r="L127" s="47"/>
      <c r="M127" s="231"/>
      <c r="N127" s="232"/>
      <c r="O127" s="87"/>
      <c r="P127" s="87"/>
      <c r="Q127" s="87"/>
      <c r="R127" s="87"/>
      <c r="S127" s="87"/>
      <c r="T127" s="88"/>
      <c r="U127" s="41"/>
      <c r="V127" s="41"/>
      <c r="W127" s="41"/>
      <c r="X127" s="41"/>
      <c r="Y127" s="41"/>
      <c r="Z127" s="41"/>
      <c r="AA127" s="41"/>
      <c r="AB127" s="41"/>
      <c r="AC127" s="41"/>
      <c r="AD127" s="41"/>
      <c r="AE127" s="41"/>
      <c r="AT127" s="20" t="s">
        <v>202</v>
      </c>
      <c r="AU127" s="20" t="s">
        <v>76</v>
      </c>
    </row>
    <row r="128" s="2" customFormat="1" ht="16.5" customHeight="1">
      <c r="A128" s="41"/>
      <c r="B128" s="42"/>
      <c r="C128" s="215" t="s">
        <v>346</v>
      </c>
      <c r="D128" s="215" t="s">
        <v>195</v>
      </c>
      <c r="E128" s="216" t="s">
        <v>9760</v>
      </c>
      <c r="F128" s="217" t="s">
        <v>9761</v>
      </c>
      <c r="G128" s="218" t="s">
        <v>326</v>
      </c>
      <c r="H128" s="219">
        <v>1</v>
      </c>
      <c r="I128" s="220"/>
      <c r="J128" s="221">
        <f>ROUND(I128*H128,2)</f>
        <v>0</v>
      </c>
      <c r="K128" s="217" t="s">
        <v>19</v>
      </c>
      <c r="L128" s="47"/>
      <c r="M128" s="222" t="s">
        <v>19</v>
      </c>
      <c r="N128" s="223" t="s">
        <v>40</v>
      </c>
      <c r="O128" s="87"/>
      <c r="P128" s="224">
        <f>O128*H128</f>
        <v>0</v>
      </c>
      <c r="Q128" s="224">
        <v>0</v>
      </c>
      <c r="R128" s="224">
        <f>Q128*H128</f>
        <v>0</v>
      </c>
      <c r="S128" s="224">
        <v>0</v>
      </c>
      <c r="T128" s="225">
        <f>S128*H128</f>
        <v>0</v>
      </c>
      <c r="U128" s="41"/>
      <c r="V128" s="41"/>
      <c r="W128" s="41"/>
      <c r="X128" s="41"/>
      <c r="Y128" s="41"/>
      <c r="Z128" s="41"/>
      <c r="AA128" s="41"/>
      <c r="AB128" s="41"/>
      <c r="AC128" s="41"/>
      <c r="AD128" s="41"/>
      <c r="AE128" s="41"/>
      <c r="AR128" s="226" t="s">
        <v>9697</v>
      </c>
      <c r="AT128" s="226" t="s">
        <v>195</v>
      </c>
      <c r="AU128" s="226" t="s">
        <v>76</v>
      </c>
      <c r="AY128" s="20" t="s">
        <v>193</v>
      </c>
      <c r="BE128" s="227">
        <f>IF(N128="základní",J128,0)</f>
        <v>0</v>
      </c>
      <c r="BF128" s="227">
        <f>IF(N128="snížená",J128,0)</f>
        <v>0</v>
      </c>
      <c r="BG128" s="227">
        <f>IF(N128="zákl. přenesená",J128,0)</f>
        <v>0</v>
      </c>
      <c r="BH128" s="227">
        <f>IF(N128="sníž. přenesená",J128,0)</f>
        <v>0</v>
      </c>
      <c r="BI128" s="227">
        <f>IF(N128="nulová",J128,0)</f>
        <v>0</v>
      </c>
      <c r="BJ128" s="20" t="s">
        <v>76</v>
      </c>
      <c r="BK128" s="227">
        <f>ROUND(I128*H128,2)</f>
        <v>0</v>
      </c>
      <c r="BL128" s="20" t="s">
        <v>9697</v>
      </c>
      <c r="BM128" s="226" t="s">
        <v>9762</v>
      </c>
    </row>
    <row r="129" s="2" customFormat="1">
      <c r="A129" s="41"/>
      <c r="B129" s="42"/>
      <c r="C129" s="43"/>
      <c r="D129" s="228" t="s">
        <v>202</v>
      </c>
      <c r="E129" s="43"/>
      <c r="F129" s="229" t="s">
        <v>9763</v>
      </c>
      <c r="G129" s="43"/>
      <c r="H129" s="43"/>
      <c r="I129" s="230"/>
      <c r="J129" s="43"/>
      <c r="K129" s="43"/>
      <c r="L129" s="47"/>
      <c r="M129" s="231"/>
      <c r="N129" s="232"/>
      <c r="O129" s="87"/>
      <c r="P129" s="87"/>
      <c r="Q129" s="87"/>
      <c r="R129" s="87"/>
      <c r="S129" s="87"/>
      <c r="T129" s="88"/>
      <c r="U129" s="41"/>
      <c r="V129" s="41"/>
      <c r="W129" s="41"/>
      <c r="X129" s="41"/>
      <c r="Y129" s="41"/>
      <c r="Z129" s="41"/>
      <c r="AA129" s="41"/>
      <c r="AB129" s="41"/>
      <c r="AC129" s="41"/>
      <c r="AD129" s="41"/>
      <c r="AE129" s="41"/>
      <c r="AT129" s="20" t="s">
        <v>202</v>
      </c>
      <c r="AU129" s="20" t="s">
        <v>76</v>
      </c>
    </row>
    <row r="130" s="2" customFormat="1" ht="16.5" customHeight="1">
      <c r="A130" s="41"/>
      <c r="B130" s="42"/>
      <c r="C130" s="215" t="s">
        <v>7</v>
      </c>
      <c r="D130" s="215" t="s">
        <v>195</v>
      </c>
      <c r="E130" s="216" t="s">
        <v>9764</v>
      </c>
      <c r="F130" s="217" t="s">
        <v>9765</v>
      </c>
      <c r="G130" s="218" t="s">
        <v>326</v>
      </c>
      <c r="H130" s="219">
        <v>1</v>
      </c>
      <c r="I130" s="220"/>
      <c r="J130" s="221">
        <f>ROUND(I130*H130,2)</f>
        <v>0</v>
      </c>
      <c r="K130" s="217" t="s">
        <v>19</v>
      </c>
      <c r="L130" s="47"/>
      <c r="M130" s="222" t="s">
        <v>19</v>
      </c>
      <c r="N130" s="223" t="s">
        <v>40</v>
      </c>
      <c r="O130" s="87"/>
      <c r="P130" s="224">
        <f>O130*H130</f>
        <v>0</v>
      </c>
      <c r="Q130" s="224">
        <v>0</v>
      </c>
      <c r="R130" s="224">
        <f>Q130*H130</f>
        <v>0</v>
      </c>
      <c r="S130" s="224">
        <v>0</v>
      </c>
      <c r="T130" s="225">
        <f>S130*H130</f>
        <v>0</v>
      </c>
      <c r="U130" s="41"/>
      <c r="V130" s="41"/>
      <c r="W130" s="41"/>
      <c r="X130" s="41"/>
      <c r="Y130" s="41"/>
      <c r="Z130" s="41"/>
      <c r="AA130" s="41"/>
      <c r="AB130" s="41"/>
      <c r="AC130" s="41"/>
      <c r="AD130" s="41"/>
      <c r="AE130" s="41"/>
      <c r="AR130" s="226" t="s">
        <v>9697</v>
      </c>
      <c r="AT130" s="226" t="s">
        <v>195</v>
      </c>
      <c r="AU130" s="226" t="s">
        <v>76</v>
      </c>
      <c r="AY130" s="20" t="s">
        <v>193</v>
      </c>
      <c r="BE130" s="227">
        <f>IF(N130="základní",J130,0)</f>
        <v>0</v>
      </c>
      <c r="BF130" s="227">
        <f>IF(N130="snížená",J130,0)</f>
        <v>0</v>
      </c>
      <c r="BG130" s="227">
        <f>IF(N130="zákl. přenesená",J130,0)</f>
        <v>0</v>
      </c>
      <c r="BH130" s="227">
        <f>IF(N130="sníž. přenesená",J130,0)</f>
        <v>0</v>
      </c>
      <c r="BI130" s="227">
        <f>IF(N130="nulová",J130,0)</f>
        <v>0</v>
      </c>
      <c r="BJ130" s="20" t="s">
        <v>76</v>
      </c>
      <c r="BK130" s="227">
        <f>ROUND(I130*H130,2)</f>
        <v>0</v>
      </c>
      <c r="BL130" s="20" t="s">
        <v>9697</v>
      </c>
      <c r="BM130" s="226" t="s">
        <v>9766</v>
      </c>
    </row>
    <row r="131" s="2" customFormat="1">
      <c r="A131" s="41"/>
      <c r="B131" s="42"/>
      <c r="C131" s="43"/>
      <c r="D131" s="228" t="s">
        <v>202</v>
      </c>
      <c r="E131" s="43"/>
      <c r="F131" s="229" t="s">
        <v>9767</v>
      </c>
      <c r="G131" s="43"/>
      <c r="H131" s="43"/>
      <c r="I131" s="230"/>
      <c r="J131" s="43"/>
      <c r="K131" s="43"/>
      <c r="L131" s="47"/>
      <c r="M131" s="231"/>
      <c r="N131" s="232"/>
      <c r="O131" s="87"/>
      <c r="P131" s="87"/>
      <c r="Q131" s="87"/>
      <c r="R131" s="87"/>
      <c r="S131" s="87"/>
      <c r="T131" s="88"/>
      <c r="U131" s="41"/>
      <c r="V131" s="41"/>
      <c r="W131" s="41"/>
      <c r="X131" s="41"/>
      <c r="Y131" s="41"/>
      <c r="Z131" s="41"/>
      <c r="AA131" s="41"/>
      <c r="AB131" s="41"/>
      <c r="AC131" s="41"/>
      <c r="AD131" s="41"/>
      <c r="AE131" s="41"/>
      <c r="AT131" s="20" t="s">
        <v>202</v>
      </c>
      <c r="AU131" s="20" t="s">
        <v>76</v>
      </c>
    </row>
    <row r="132" s="2" customFormat="1" ht="16.5" customHeight="1">
      <c r="A132" s="41"/>
      <c r="B132" s="42"/>
      <c r="C132" s="215" t="s">
        <v>355</v>
      </c>
      <c r="D132" s="215" t="s">
        <v>195</v>
      </c>
      <c r="E132" s="216" t="s">
        <v>9768</v>
      </c>
      <c r="F132" s="217" t="s">
        <v>9769</v>
      </c>
      <c r="G132" s="218" t="s">
        <v>326</v>
      </c>
      <c r="H132" s="219">
        <v>1</v>
      </c>
      <c r="I132" s="220"/>
      <c r="J132" s="221">
        <f>ROUND(I132*H132,2)</f>
        <v>0</v>
      </c>
      <c r="K132" s="217" t="s">
        <v>19</v>
      </c>
      <c r="L132" s="47"/>
      <c r="M132" s="222" t="s">
        <v>19</v>
      </c>
      <c r="N132" s="223" t="s">
        <v>40</v>
      </c>
      <c r="O132" s="87"/>
      <c r="P132" s="224">
        <f>O132*H132</f>
        <v>0</v>
      </c>
      <c r="Q132" s="224">
        <v>0</v>
      </c>
      <c r="R132" s="224">
        <f>Q132*H132</f>
        <v>0</v>
      </c>
      <c r="S132" s="224">
        <v>0</v>
      </c>
      <c r="T132" s="225">
        <f>S132*H132</f>
        <v>0</v>
      </c>
      <c r="U132" s="41"/>
      <c r="V132" s="41"/>
      <c r="W132" s="41"/>
      <c r="X132" s="41"/>
      <c r="Y132" s="41"/>
      <c r="Z132" s="41"/>
      <c r="AA132" s="41"/>
      <c r="AB132" s="41"/>
      <c r="AC132" s="41"/>
      <c r="AD132" s="41"/>
      <c r="AE132" s="41"/>
      <c r="AR132" s="226" t="s">
        <v>9697</v>
      </c>
      <c r="AT132" s="226" t="s">
        <v>195</v>
      </c>
      <c r="AU132" s="226" t="s">
        <v>76</v>
      </c>
      <c r="AY132" s="20" t="s">
        <v>193</v>
      </c>
      <c r="BE132" s="227">
        <f>IF(N132="základní",J132,0)</f>
        <v>0</v>
      </c>
      <c r="BF132" s="227">
        <f>IF(N132="snížená",J132,0)</f>
        <v>0</v>
      </c>
      <c r="BG132" s="227">
        <f>IF(N132="zákl. přenesená",J132,0)</f>
        <v>0</v>
      </c>
      <c r="BH132" s="227">
        <f>IF(N132="sníž. přenesená",J132,0)</f>
        <v>0</v>
      </c>
      <c r="BI132" s="227">
        <f>IF(N132="nulová",J132,0)</f>
        <v>0</v>
      </c>
      <c r="BJ132" s="20" t="s">
        <v>76</v>
      </c>
      <c r="BK132" s="227">
        <f>ROUND(I132*H132,2)</f>
        <v>0</v>
      </c>
      <c r="BL132" s="20" t="s">
        <v>9697</v>
      </c>
      <c r="BM132" s="226" t="s">
        <v>9770</v>
      </c>
    </row>
    <row r="133" s="2" customFormat="1">
      <c r="A133" s="41"/>
      <c r="B133" s="42"/>
      <c r="C133" s="43"/>
      <c r="D133" s="228" t="s">
        <v>202</v>
      </c>
      <c r="E133" s="43"/>
      <c r="F133" s="229" t="s">
        <v>9771</v>
      </c>
      <c r="G133" s="43"/>
      <c r="H133" s="43"/>
      <c r="I133" s="230"/>
      <c r="J133" s="43"/>
      <c r="K133" s="43"/>
      <c r="L133" s="47"/>
      <c r="M133" s="231"/>
      <c r="N133" s="232"/>
      <c r="O133" s="87"/>
      <c r="P133" s="87"/>
      <c r="Q133" s="87"/>
      <c r="R133" s="87"/>
      <c r="S133" s="87"/>
      <c r="T133" s="88"/>
      <c r="U133" s="41"/>
      <c r="V133" s="41"/>
      <c r="W133" s="41"/>
      <c r="X133" s="41"/>
      <c r="Y133" s="41"/>
      <c r="Z133" s="41"/>
      <c r="AA133" s="41"/>
      <c r="AB133" s="41"/>
      <c r="AC133" s="41"/>
      <c r="AD133" s="41"/>
      <c r="AE133" s="41"/>
      <c r="AT133" s="20" t="s">
        <v>202</v>
      </c>
      <c r="AU133" s="20" t="s">
        <v>76</v>
      </c>
    </row>
    <row r="134" s="2" customFormat="1">
      <c r="A134" s="41"/>
      <c r="B134" s="42"/>
      <c r="C134" s="43"/>
      <c r="D134" s="228" t="s">
        <v>1221</v>
      </c>
      <c r="E134" s="43"/>
      <c r="F134" s="270" t="s">
        <v>9772</v>
      </c>
      <c r="G134" s="43"/>
      <c r="H134" s="43"/>
      <c r="I134" s="230"/>
      <c r="J134" s="43"/>
      <c r="K134" s="43"/>
      <c r="L134" s="47"/>
      <c r="M134" s="231"/>
      <c r="N134" s="232"/>
      <c r="O134" s="87"/>
      <c r="P134" s="87"/>
      <c r="Q134" s="87"/>
      <c r="R134" s="87"/>
      <c r="S134" s="87"/>
      <c r="T134" s="88"/>
      <c r="U134" s="41"/>
      <c r="V134" s="41"/>
      <c r="W134" s="41"/>
      <c r="X134" s="41"/>
      <c r="Y134" s="41"/>
      <c r="Z134" s="41"/>
      <c r="AA134" s="41"/>
      <c r="AB134" s="41"/>
      <c r="AC134" s="41"/>
      <c r="AD134" s="41"/>
      <c r="AE134" s="41"/>
      <c r="AT134" s="20" t="s">
        <v>1221</v>
      </c>
      <c r="AU134" s="20" t="s">
        <v>76</v>
      </c>
    </row>
    <row r="135" s="2" customFormat="1" ht="16.5" customHeight="1">
      <c r="A135" s="41"/>
      <c r="B135" s="42"/>
      <c r="C135" s="215" t="s">
        <v>360</v>
      </c>
      <c r="D135" s="215" t="s">
        <v>195</v>
      </c>
      <c r="E135" s="216" t="s">
        <v>9773</v>
      </c>
      <c r="F135" s="217" t="s">
        <v>9774</v>
      </c>
      <c r="G135" s="218" t="s">
        <v>326</v>
      </c>
      <c r="H135" s="219">
        <v>1</v>
      </c>
      <c r="I135" s="220"/>
      <c r="J135" s="221">
        <f>ROUND(I135*H135,2)</f>
        <v>0</v>
      </c>
      <c r="K135" s="217" t="s">
        <v>19</v>
      </c>
      <c r="L135" s="47"/>
      <c r="M135" s="222" t="s">
        <v>19</v>
      </c>
      <c r="N135" s="223" t="s">
        <v>40</v>
      </c>
      <c r="O135" s="87"/>
      <c r="P135" s="224">
        <f>O135*H135</f>
        <v>0</v>
      </c>
      <c r="Q135" s="224">
        <v>0</v>
      </c>
      <c r="R135" s="224">
        <f>Q135*H135</f>
        <v>0</v>
      </c>
      <c r="S135" s="224">
        <v>0</v>
      </c>
      <c r="T135" s="225">
        <f>S135*H135</f>
        <v>0</v>
      </c>
      <c r="U135" s="41"/>
      <c r="V135" s="41"/>
      <c r="W135" s="41"/>
      <c r="X135" s="41"/>
      <c r="Y135" s="41"/>
      <c r="Z135" s="41"/>
      <c r="AA135" s="41"/>
      <c r="AB135" s="41"/>
      <c r="AC135" s="41"/>
      <c r="AD135" s="41"/>
      <c r="AE135" s="41"/>
      <c r="AR135" s="226" t="s">
        <v>9697</v>
      </c>
      <c r="AT135" s="226" t="s">
        <v>195</v>
      </c>
      <c r="AU135" s="226" t="s">
        <v>76</v>
      </c>
      <c r="AY135" s="20" t="s">
        <v>193</v>
      </c>
      <c r="BE135" s="227">
        <f>IF(N135="základní",J135,0)</f>
        <v>0</v>
      </c>
      <c r="BF135" s="227">
        <f>IF(N135="snížená",J135,0)</f>
        <v>0</v>
      </c>
      <c r="BG135" s="227">
        <f>IF(N135="zákl. přenesená",J135,0)</f>
        <v>0</v>
      </c>
      <c r="BH135" s="227">
        <f>IF(N135="sníž. přenesená",J135,0)</f>
        <v>0</v>
      </c>
      <c r="BI135" s="227">
        <f>IF(N135="nulová",J135,0)</f>
        <v>0</v>
      </c>
      <c r="BJ135" s="20" t="s">
        <v>76</v>
      </c>
      <c r="BK135" s="227">
        <f>ROUND(I135*H135,2)</f>
        <v>0</v>
      </c>
      <c r="BL135" s="20" t="s">
        <v>9697</v>
      </c>
      <c r="BM135" s="226" t="s">
        <v>9775</v>
      </c>
    </row>
    <row r="136" s="2" customFormat="1">
      <c r="A136" s="41"/>
      <c r="B136" s="42"/>
      <c r="C136" s="43"/>
      <c r="D136" s="228" t="s">
        <v>202</v>
      </c>
      <c r="E136" s="43"/>
      <c r="F136" s="229" t="s">
        <v>9776</v>
      </c>
      <c r="G136" s="43"/>
      <c r="H136" s="43"/>
      <c r="I136" s="230"/>
      <c r="J136" s="43"/>
      <c r="K136" s="43"/>
      <c r="L136" s="47"/>
      <c r="M136" s="231"/>
      <c r="N136" s="232"/>
      <c r="O136" s="87"/>
      <c r="P136" s="87"/>
      <c r="Q136" s="87"/>
      <c r="R136" s="87"/>
      <c r="S136" s="87"/>
      <c r="T136" s="88"/>
      <c r="U136" s="41"/>
      <c r="V136" s="41"/>
      <c r="W136" s="41"/>
      <c r="X136" s="41"/>
      <c r="Y136" s="41"/>
      <c r="Z136" s="41"/>
      <c r="AA136" s="41"/>
      <c r="AB136" s="41"/>
      <c r="AC136" s="41"/>
      <c r="AD136" s="41"/>
      <c r="AE136" s="41"/>
      <c r="AT136" s="20" t="s">
        <v>202</v>
      </c>
      <c r="AU136" s="20" t="s">
        <v>76</v>
      </c>
    </row>
    <row r="137" s="2" customFormat="1" ht="16.5" customHeight="1">
      <c r="A137" s="41"/>
      <c r="B137" s="42"/>
      <c r="C137" s="215" t="s">
        <v>369</v>
      </c>
      <c r="D137" s="215" t="s">
        <v>195</v>
      </c>
      <c r="E137" s="216" t="s">
        <v>9777</v>
      </c>
      <c r="F137" s="217" t="s">
        <v>9778</v>
      </c>
      <c r="G137" s="218" t="s">
        <v>326</v>
      </c>
      <c r="H137" s="219">
        <v>1</v>
      </c>
      <c r="I137" s="220"/>
      <c r="J137" s="221">
        <f>ROUND(I137*H137,2)</f>
        <v>0</v>
      </c>
      <c r="K137" s="217" t="s">
        <v>19</v>
      </c>
      <c r="L137" s="47"/>
      <c r="M137" s="222" t="s">
        <v>19</v>
      </c>
      <c r="N137" s="223" t="s">
        <v>40</v>
      </c>
      <c r="O137" s="87"/>
      <c r="P137" s="224">
        <f>O137*H137</f>
        <v>0</v>
      </c>
      <c r="Q137" s="224">
        <v>0</v>
      </c>
      <c r="R137" s="224">
        <f>Q137*H137</f>
        <v>0</v>
      </c>
      <c r="S137" s="224">
        <v>0</v>
      </c>
      <c r="T137" s="225">
        <f>S137*H137</f>
        <v>0</v>
      </c>
      <c r="U137" s="41"/>
      <c r="V137" s="41"/>
      <c r="W137" s="41"/>
      <c r="X137" s="41"/>
      <c r="Y137" s="41"/>
      <c r="Z137" s="41"/>
      <c r="AA137" s="41"/>
      <c r="AB137" s="41"/>
      <c r="AC137" s="41"/>
      <c r="AD137" s="41"/>
      <c r="AE137" s="41"/>
      <c r="AR137" s="226" t="s">
        <v>9697</v>
      </c>
      <c r="AT137" s="226" t="s">
        <v>195</v>
      </c>
      <c r="AU137" s="226" t="s">
        <v>76</v>
      </c>
      <c r="AY137" s="20" t="s">
        <v>193</v>
      </c>
      <c r="BE137" s="227">
        <f>IF(N137="základní",J137,0)</f>
        <v>0</v>
      </c>
      <c r="BF137" s="227">
        <f>IF(N137="snížená",J137,0)</f>
        <v>0</v>
      </c>
      <c r="BG137" s="227">
        <f>IF(N137="zákl. přenesená",J137,0)</f>
        <v>0</v>
      </c>
      <c r="BH137" s="227">
        <f>IF(N137="sníž. přenesená",J137,0)</f>
        <v>0</v>
      </c>
      <c r="BI137" s="227">
        <f>IF(N137="nulová",J137,0)</f>
        <v>0</v>
      </c>
      <c r="BJ137" s="20" t="s">
        <v>76</v>
      </c>
      <c r="BK137" s="227">
        <f>ROUND(I137*H137,2)</f>
        <v>0</v>
      </c>
      <c r="BL137" s="20" t="s">
        <v>9697</v>
      </c>
      <c r="BM137" s="226" t="s">
        <v>9779</v>
      </c>
    </row>
    <row r="138" s="2" customFormat="1">
      <c r="A138" s="41"/>
      <c r="B138" s="42"/>
      <c r="C138" s="43"/>
      <c r="D138" s="228" t="s">
        <v>202</v>
      </c>
      <c r="E138" s="43"/>
      <c r="F138" s="229" t="s">
        <v>9780</v>
      </c>
      <c r="G138" s="43"/>
      <c r="H138" s="43"/>
      <c r="I138" s="230"/>
      <c r="J138" s="43"/>
      <c r="K138" s="43"/>
      <c r="L138" s="47"/>
      <c r="M138" s="231"/>
      <c r="N138" s="232"/>
      <c r="O138" s="87"/>
      <c r="P138" s="87"/>
      <c r="Q138" s="87"/>
      <c r="R138" s="87"/>
      <c r="S138" s="87"/>
      <c r="T138" s="88"/>
      <c r="U138" s="41"/>
      <c r="V138" s="41"/>
      <c r="W138" s="41"/>
      <c r="X138" s="41"/>
      <c r="Y138" s="41"/>
      <c r="Z138" s="41"/>
      <c r="AA138" s="41"/>
      <c r="AB138" s="41"/>
      <c r="AC138" s="41"/>
      <c r="AD138" s="41"/>
      <c r="AE138" s="41"/>
      <c r="AT138" s="20" t="s">
        <v>202</v>
      </c>
      <c r="AU138" s="20" t="s">
        <v>76</v>
      </c>
    </row>
    <row r="139" s="2" customFormat="1" ht="16.5" customHeight="1">
      <c r="A139" s="41"/>
      <c r="B139" s="42"/>
      <c r="C139" s="215" t="s">
        <v>390</v>
      </c>
      <c r="D139" s="215" t="s">
        <v>195</v>
      </c>
      <c r="E139" s="216" t="s">
        <v>9781</v>
      </c>
      <c r="F139" s="217" t="s">
        <v>9782</v>
      </c>
      <c r="G139" s="218" t="s">
        <v>326</v>
      </c>
      <c r="H139" s="219">
        <v>1</v>
      </c>
      <c r="I139" s="220"/>
      <c r="J139" s="221">
        <f>ROUND(I139*H139,2)</f>
        <v>0</v>
      </c>
      <c r="K139" s="217" t="s">
        <v>19</v>
      </c>
      <c r="L139" s="47"/>
      <c r="M139" s="222" t="s">
        <v>19</v>
      </c>
      <c r="N139" s="223" t="s">
        <v>40</v>
      </c>
      <c r="O139" s="87"/>
      <c r="P139" s="224">
        <f>O139*H139</f>
        <v>0</v>
      </c>
      <c r="Q139" s="224">
        <v>0</v>
      </c>
      <c r="R139" s="224">
        <f>Q139*H139</f>
        <v>0</v>
      </c>
      <c r="S139" s="224">
        <v>0</v>
      </c>
      <c r="T139" s="225">
        <f>S139*H139</f>
        <v>0</v>
      </c>
      <c r="U139" s="41"/>
      <c r="V139" s="41"/>
      <c r="W139" s="41"/>
      <c r="X139" s="41"/>
      <c r="Y139" s="41"/>
      <c r="Z139" s="41"/>
      <c r="AA139" s="41"/>
      <c r="AB139" s="41"/>
      <c r="AC139" s="41"/>
      <c r="AD139" s="41"/>
      <c r="AE139" s="41"/>
      <c r="AR139" s="226" t="s">
        <v>9697</v>
      </c>
      <c r="AT139" s="226" t="s">
        <v>195</v>
      </c>
      <c r="AU139" s="226" t="s">
        <v>76</v>
      </c>
      <c r="AY139" s="20" t="s">
        <v>193</v>
      </c>
      <c r="BE139" s="227">
        <f>IF(N139="základní",J139,0)</f>
        <v>0</v>
      </c>
      <c r="BF139" s="227">
        <f>IF(N139="snížená",J139,0)</f>
        <v>0</v>
      </c>
      <c r="BG139" s="227">
        <f>IF(N139="zákl. přenesená",J139,0)</f>
        <v>0</v>
      </c>
      <c r="BH139" s="227">
        <f>IF(N139="sníž. přenesená",J139,0)</f>
        <v>0</v>
      </c>
      <c r="BI139" s="227">
        <f>IF(N139="nulová",J139,0)</f>
        <v>0</v>
      </c>
      <c r="BJ139" s="20" t="s">
        <v>76</v>
      </c>
      <c r="BK139" s="227">
        <f>ROUND(I139*H139,2)</f>
        <v>0</v>
      </c>
      <c r="BL139" s="20" t="s">
        <v>9697</v>
      </c>
      <c r="BM139" s="226" t="s">
        <v>9783</v>
      </c>
    </row>
    <row r="140" s="2" customFormat="1">
      <c r="A140" s="41"/>
      <c r="B140" s="42"/>
      <c r="C140" s="43"/>
      <c r="D140" s="228" t="s">
        <v>202</v>
      </c>
      <c r="E140" s="43"/>
      <c r="F140" s="229" t="s">
        <v>9784</v>
      </c>
      <c r="G140" s="43"/>
      <c r="H140" s="43"/>
      <c r="I140" s="230"/>
      <c r="J140" s="43"/>
      <c r="K140" s="43"/>
      <c r="L140" s="47"/>
      <c r="M140" s="231"/>
      <c r="N140" s="232"/>
      <c r="O140" s="87"/>
      <c r="P140" s="87"/>
      <c r="Q140" s="87"/>
      <c r="R140" s="87"/>
      <c r="S140" s="87"/>
      <c r="T140" s="88"/>
      <c r="U140" s="41"/>
      <c r="V140" s="41"/>
      <c r="W140" s="41"/>
      <c r="X140" s="41"/>
      <c r="Y140" s="41"/>
      <c r="Z140" s="41"/>
      <c r="AA140" s="41"/>
      <c r="AB140" s="41"/>
      <c r="AC140" s="41"/>
      <c r="AD140" s="41"/>
      <c r="AE140" s="41"/>
      <c r="AT140" s="20" t="s">
        <v>202</v>
      </c>
      <c r="AU140" s="20" t="s">
        <v>76</v>
      </c>
    </row>
    <row r="141" s="2" customFormat="1" ht="16.5" customHeight="1">
      <c r="A141" s="41"/>
      <c r="B141" s="42"/>
      <c r="C141" s="215" t="s">
        <v>397</v>
      </c>
      <c r="D141" s="215" t="s">
        <v>195</v>
      </c>
      <c r="E141" s="216" t="s">
        <v>9785</v>
      </c>
      <c r="F141" s="217" t="s">
        <v>9786</v>
      </c>
      <c r="G141" s="218" t="s">
        <v>326</v>
      </c>
      <c r="H141" s="219">
        <v>1</v>
      </c>
      <c r="I141" s="220"/>
      <c r="J141" s="221">
        <f>ROUND(I141*H141,2)</f>
        <v>0</v>
      </c>
      <c r="K141" s="217" t="s">
        <v>19</v>
      </c>
      <c r="L141" s="47"/>
      <c r="M141" s="222" t="s">
        <v>19</v>
      </c>
      <c r="N141" s="223" t="s">
        <v>40</v>
      </c>
      <c r="O141" s="87"/>
      <c r="P141" s="224">
        <f>O141*H141</f>
        <v>0</v>
      </c>
      <c r="Q141" s="224">
        <v>0</v>
      </c>
      <c r="R141" s="224">
        <f>Q141*H141</f>
        <v>0</v>
      </c>
      <c r="S141" s="224">
        <v>0</v>
      </c>
      <c r="T141" s="225">
        <f>S141*H141</f>
        <v>0</v>
      </c>
      <c r="U141" s="41"/>
      <c r="V141" s="41"/>
      <c r="W141" s="41"/>
      <c r="X141" s="41"/>
      <c r="Y141" s="41"/>
      <c r="Z141" s="41"/>
      <c r="AA141" s="41"/>
      <c r="AB141" s="41"/>
      <c r="AC141" s="41"/>
      <c r="AD141" s="41"/>
      <c r="AE141" s="41"/>
      <c r="AR141" s="226" t="s">
        <v>9697</v>
      </c>
      <c r="AT141" s="226" t="s">
        <v>195</v>
      </c>
      <c r="AU141" s="226" t="s">
        <v>76</v>
      </c>
      <c r="AY141" s="20" t="s">
        <v>193</v>
      </c>
      <c r="BE141" s="227">
        <f>IF(N141="základní",J141,0)</f>
        <v>0</v>
      </c>
      <c r="BF141" s="227">
        <f>IF(N141="snížená",J141,0)</f>
        <v>0</v>
      </c>
      <c r="BG141" s="227">
        <f>IF(N141="zákl. přenesená",J141,0)</f>
        <v>0</v>
      </c>
      <c r="BH141" s="227">
        <f>IF(N141="sníž. přenesená",J141,0)</f>
        <v>0</v>
      </c>
      <c r="BI141" s="227">
        <f>IF(N141="nulová",J141,0)</f>
        <v>0</v>
      </c>
      <c r="BJ141" s="20" t="s">
        <v>76</v>
      </c>
      <c r="BK141" s="227">
        <f>ROUND(I141*H141,2)</f>
        <v>0</v>
      </c>
      <c r="BL141" s="20" t="s">
        <v>9697</v>
      </c>
      <c r="BM141" s="226" t="s">
        <v>9787</v>
      </c>
    </row>
    <row r="142" s="2" customFormat="1">
      <c r="A142" s="41"/>
      <c r="B142" s="42"/>
      <c r="C142" s="43"/>
      <c r="D142" s="228" t="s">
        <v>202</v>
      </c>
      <c r="E142" s="43"/>
      <c r="F142" s="229" t="s">
        <v>9788</v>
      </c>
      <c r="G142" s="43"/>
      <c r="H142" s="43"/>
      <c r="I142" s="230"/>
      <c r="J142" s="43"/>
      <c r="K142" s="43"/>
      <c r="L142" s="47"/>
      <c r="M142" s="231"/>
      <c r="N142" s="232"/>
      <c r="O142" s="87"/>
      <c r="P142" s="87"/>
      <c r="Q142" s="87"/>
      <c r="R142" s="87"/>
      <c r="S142" s="87"/>
      <c r="T142" s="88"/>
      <c r="U142" s="41"/>
      <c r="V142" s="41"/>
      <c r="W142" s="41"/>
      <c r="X142" s="41"/>
      <c r="Y142" s="41"/>
      <c r="Z142" s="41"/>
      <c r="AA142" s="41"/>
      <c r="AB142" s="41"/>
      <c r="AC142" s="41"/>
      <c r="AD142" s="41"/>
      <c r="AE142" s="41"/>
      <c r="AT142" s="20" t="s">
        <v>202</v>
      </c>
      <c r="AU142" s="20" t="s">
        <v>76</v>
      </c>
    </row>
    <row r="143" s="2" customFormat="1" ht="16.5" customHeight="1">
      <c r="A143" s="41"/>
      <c r="B143" s="42"/>
      <c r="C143" s="215" t="s">
        <v>405</v>
      </c>
      <c r="D143" s="215" t="s">
        <v>195</v>
      </c>
      <c r="E143" s="216" t="s">
        <v>9789</v>
      </c>
      <c r="F143" s="217" t="s">
        <v>9790</v>
      </c>
      <c r="G143" s="218" t="s">
        <v>326</v>
      </c>
      <c r="H143" s="219">
        <v>1</v>
      </c>
      <c r="I143" s="220"/>
      <c r="J143" s="221">
        <f>ROUND(I143*H143,2)</f>
        <v>0</v>
      </c>
      <c r="K143" s="217" t="s">
        <v>19</v>
      </c>
      <c r="L143" s="47"/>
      <c r="M143" s="222" t="s">
        <v>19</v>
      </c>
      <c r="N143" s="223" t="s">
        <v>40</v>
      </c>
      <c r="O143" s="87"/>
      <c r="P143" s="224">
        <f>O143*H143</f>
        <v>0</v>
      </c>
      <c r="Q143" s="224">
        <v>0</v>
      </c>
      <c r="R143" s="224">
        <f>Q143*H143</f>
        <v>0</v>
      </c>
      <c r="S143" s="224">
        <v>0</v>
      </c>
      <c r="T143" s="225">
        <f>S143*H143</f>
        <v>0</v>
      </c>
      <c r="U143" s="41"/>
      <c r="V143" s="41"/>
      <c r="W143" s="41"/>
      <c r="X143" s="41"/>
      <c r="Y143" s="41"/>
      <c r="Z143" s="41"/>
      <c r="AA143" s="41"/>
      <c r="AB143" s="41"/>
      <c r="AC143" s="41"/>
      <c r="AD143" s="41"/>
      <c r="AE143" s="41"/>
      <c r="AR143" s="226" t="s">
        <v>9697</v>
      </c>
      <c r="AT143" s="226" t="s">
        <v>195</v>
      </c>
      <c r="AU143" s="226" t="s">
        <v>76</v>
      </c>
      <c r="AY143" s="20" t="s">
        <v>193</v>
      </c>
      <c r="BE143" s="227">
        <f>IF(N143="základní",J143,0)</f>
        <v>0</v>
      </c>
      <c r="BF143" s="227">
        <f>IF(N143="snížená",J143,0)</f>
        <v>0</v>
      </c>
      <c r="BG143" s="227">
        <f>IF(N143="zákl. přenesená",J143,0)</f>
        <v>0</v>
      </c>
      <c r="BH143" s="227">
        <f>IF(N143="sníž. přenesená",J143,0)</f>
        <v>0</v>
      </c>
      <c r="BI143" s="227">
        <f>IF(N143="nulová",J143,0)</f>
        <v>0</v>
      </c>
      <c r="BJ143" s="20" t="s">
        <v>76</v>
      </c>
      <c r="BK143" s="227">
        <f>ROUND(I143*H143,2)</f>
        <v>0</v>
      </c>
      <c r="BL143" s="20" t="s">
        <v>9697</v>
      </c>
      <c r="BM143" s="226" t="s">
        <v>9791</v>
      </c>
    </row>
    <row r="144" s="2" customFormat="1">
      <c r="A144" s="41"/>
      <c r="B144" s="42"/>
      <c r="C144" s="43"/>
      <c r="D144" s="228" t="s">
        <v>202</v>
      </c>
      <c r="E144" s="43"/>
      <c r="F144" s="229" t="s">
        <v>9792</v>
      </c>
      <c r="G144" s="43"/>
      <c r="H144" s="43"/>
      <c r="I144" s="230"/>
      <c r="J144" s="43"/>
      <c r="K144" s="43"/>
      <c r="L144" s="47"/>
      <c r="M144" s="231"/>
      <c r="N144" s="232"/>
      <c r="O144" s="87"/>
      <c r="P144" s="87"/>
      <c r="Q144" s="87"/>
      <c r="R144" s="87"/>
      <c r="S144" s="87"/>
      <c r="T144" s="88"/>
      <c r="U144" s="41"/>
      <c r="V144" s="41"/>
      <c r="W144" s="41"/>
      <c r="X144" s="41"/>
      <c r="Y144" s="41"/>
      <c r="Z144" s="41"/>
      <c r="AA144" s="41"/>
      <c r="AB144" s="41"/>
      <c r="AC144" s="41"/>
      <c r="AD144" s="41"/>
      <c r="AE144" s="41"/>
      <c r="AT144" s="20" t="s">
        <v>202</v>
      </c>
      <c r="AU144" s="20" t="s">
        <v>76</v>
      </c>
    </row>
    <row r="145" s="2" customFormat="1" ht="16.5" customHeight="1">
      <c r="A145" s="41"/>
      <c r="B145" s="42"/>
      <c r="C145" s="215" t="s">
        <v>413</v>
      </c>
      <c r="D145" s="215" t="s">
        <v>195</v>
      </c>
      <c r="E145" s="216" t="s">
        <v>9793</v>
      </c>
      <c r="F145" s="217" t="s">
        <v>9794</v>
      </c>
      <c r="G145" s="218" t="s">
        <v>326</v>
      </c>
      <c r="H145" s="219">
        <v>1</v>
      </c>
      <c r="I145" s="220"/>
      <c r="J145" s="221">
        <f>ROUND(I145*H145,2)</f>
        <v>0</v>
      </c>
      <c r="K145" s="217" t="s">
        <v>19</v>
      </c>
      <c r="L145" s="47"/>
      <c r="M145" s="222" t="s">
        <v>19</v>
      </c>
      <c r="N145" s="223" t="s">
        <v>40</v>
      </c>
      <c r="O145" s="87"/>
      <c r="P145" s="224">
        <f>O145*H145</f>
        <v>0</v>
      </c>
      <c r="Q145" s="224">
        <v>0</v>
      </c>
      <c r="R145" s="224">
        <f>Q145*H145</f>
        <v>0</v>
      </c>
      <c r="S145" s="224">
        <v>0</v>
      </c>
      <c r="T145" s="225">
        <f>S145*H145</f>
        <v>0</v>
      </c>
      <c r="U145" s="41"/>
      <c r="V145" s="41"/>
      <c r="W145" s="41"/>
      <c r="X145" s="41"/>
      <c r="Y145" s="41"/>
      <c r="Z145" s="41"/>
      <c r="AA145" s="41"/>
      <c r="AB145" s="41"/>
      <c r="AC145" s="41"/>
      <c r="AD145" s="41"/>
      <c r="AE145" s="41"/>
      <c r="AR145" s="226" t="s">
        <v>9697</v>
      </c>
      <c r="AT145" s="226" t="s">
        <v>195</v>
      </c>
      <c r="AU145" s="226" t="s">
        <v>76</v>
      </c>
      <c r="AY145" s="20" t="s">
        <v>193</v>
      </c>
      <c r="BE145" s="227">
        <f>IF(N145="základní",J145,0)</f>
        <v>0</v>
      </c>
      <c r="BF145" s="227">
        <f>IF(N145="snížená",J145,0)</f>
        <v>0</v>
      </c>
      <c r="BG145" s="227">
        <f>IF(N145="zákl. přenesená",J145,0)</f>
        <v>0</v>
      </c>
      <c r="BH145" s="227">
        <f>IF(N145="sníž. přenesená",J145,0)</f>
        <v>0</v>
      </c>
      <c r="BI145" s="227">
        <f>IF(N145="nulová",J145,0)</f>
        <v>0</v>
      </c>
      <c r="BJ145" s="20" t="s">
        <v>76</v>
      </c>
      <c r="BK145" s="227">
        <f>ROUND(I145*H145,2)</f>
        <v>0</v>
      </c>
      <c r="BL145" s="20" t="s">
        <v>9697</v>
      </c>
      <c r="BM145" s="226" t="s">
        <v>9795</v>
      </c>
    </row>
    <row r="146" s="2" customFormat="1">
      <c r="A146" s="41"/>
      <c r="B146" s="42"/>
      <c r="C146" s="43"/>
      <c r="D146" s="228" t="s">
        <v>202</v>
      </c>
      <c r="E146" s="43"/>
      <c r="F146" s="229" t="s">
        <v>9794</v>
      </c>
      <c r="G146" s="43"/>
      <c r="H146" s="43"/>
      <c r="I146" s="230"/>
      <c r="J146" s="43"/>
      <c r="K146" s="43"/>
      <c r="L146" s="47"/>
      <c r="M146" s="231"/>
      <c r="N146" s="232"/>
      <c r="O146" s="87"/>
      <c r="P146" s="87"/>
      <c r="Q146" s="87"/>
      <c r="R146" s="87"/>
      <c r="S146" s="87"/>
      <c r="T146" s="88"/>
      <c r="U146" s="41"/>
      <c r="V146" s="41"/>
      <c r="W146" s="41"/>
      <c r="X146" s="41"/>
      <c r="Y146" s="41"/>
      <c r="Z146" s="41"/>
      <c r="AA146" s="41"/>
      <c r="AB146" s="41"/>
      <c r="AC146" s="41"/>
      <c r="AD146" s="41"/>
      <c r="AE146" s="41"/>
      <c r="AT146" s="20" t="s">
        <v>202</v>
      </c>
      <c r="AU146" s="20" t="s">
        <v>76</v>
      </c>
    </row>
    <row r="147" s="2" customFormat="1" ht="16.5" customHeight="1">
      <c r="A147" s="41"/>
      <c r="B147" s="42"/>
      <c r="C147" s="215" t="s">
        <v>424</v>
      </c>
      <c r="D147" s="215" t="s">
        <v>195</v>
      </c>
      <c r="E147" s="216" t="s">
        <v>9796</v>
      </c>
      <c r="F147" s="217" t="s">
        <v>9797</v>
      </c>
      <c r="G147" s="218" t="s">
        <v>326</v>
      </c>
      <c r="H147" s="219">
        <v>1</v>
      </c>
      <c r="I147" s="220"/>
      <c r="J147" s="221">
        <f>ROUND(I147*H147,2)</f>
        <v>0</v>
      </c>
      <c r="K147" s="217" t="s">
        <v>19</v>
      </c>
      <c r="L147" s="47"/>
      <c r="M147" s="222" t="s">
        <v>19</v>
      </c>
      <c r="N147" s="223" t="s">
        <v>40</v>
      </c>
      <c r="O147" s="87"/>
      <c r="P147" s="224">
        <f>O147*H147</f>
        <v>0</v>
      </c>
      <c r="Q147" s="224">
        <v>0</v>
      </c>
      <c r="R147" s="224">
        <f>Q147*H147</f>
        <v>0</v>
      </c>
      <c r="S147" s="224">
        <v>0</v>
      </c>
      <c r="T147" s="225">
        <f>S147*H147</f>
        <v>0</v>
      </c>
      <c r="U147" s="41"/>
      <c r="V147" s="41"/>
      <c r="W147" s="41"/>
      <c r="X147" s="41"/>
      <c r="Y147" s="41"/>
      <c r="Z147" s="41"/>
      <c r="AA147" s="41"/>
      <c r="AB147" s="41"/>
      <c r="AC147" s="41"/>
      <c r="AD147" s="41"/>
      <c r="AE147" s="41"/>
      <c r="AR147" s="226" t="s">
        <v>9697</v>
      </c>
      <c r="AT147" s="226" t="s">
        <v>195</v>
      </c>
      <c r="AU147" s="226" t="s">
        <v>76</v>
      </c>
      <c r="AY147" s="20" t="s">
        <v>193</v>
      </c>
      <c r="BE147" s="227">
        <f>IF(N147="základní",J147,0)</f>
        <v>0</v>
      </c>
      <c r="BF147" s="227">
        <f>IF(N147="snížená",J147,0)</f>
        <v>0</v>
      </c>
      <c r="BG147" s="227">
        <f>IF(N147="zákl. přenesená",J147,0)</f>
        <v>0</v>
      </c>
      <c r="BH147" s="227">
        <f>IF(N147="sníž. přenesená",J147,0)</f>
        <v>0</v>
      </c>
      <c r="BI147" s="227">
        <f>IF(N147="nulová",J147,0)</f>
        <v>0</v>
      </c>
      <c r="BJ147" s="20" t="s">
        <v>76</v>
      </c>
      <c r="BK147" s="227">
        <f>ROUND(I147*H147,2)</f>
        <v>0</v>
      </c>
      <c r="BL147" s="20" t="s">
        <v>9697</v>
      </c>
      <c r="BM147" s="226" t="s">
        <v>9798</v>
      </c>
    </row>
    <row r="148" s="2" customFormat="1">
      <c r="A148" s="41"/>
      <c r="B148" s="42"/>
      <c r="C148" s="43"/>
      <c r="D148" s="228" t="s">
        <v>202</v>
      </c>
      <c r="E148" s="43"/>
      <c r="F148" s="229" t="s">
        <v>9797</v>
      </c>
      <c r="G148" s="43"/>
      <c r="H148" s="43"/>
      <c r="I148" s="230"/>
      <c r="J148" s="43"/>
      <c r="K148" s="43"/>
      <c r="L148" s="47"/>
      <c r="M148" s="231"/>
      <c r="N148" s="232"/>
      <c r="O148" s="87"/>
      <c r="P148" s="87"/>
      <c r="Q148" s="87"/>
      <c r="R148" s="87"/>
      <c r="S148" s="87"/>
      <c r="T148" s="88"/>
      <c r="U148" s="41"/>
      <c r="V148" s="41"/>
      <c r="W148" s="41"/>
      <c r="X148" s="41"/>
      <c r="Y148" s="41"/>
      <c r="Z148" s="41"/>
      <c r="AA148" s="41"/>
      <c r="AB148" s="41"/>
      <c r="AC148" s="41"/>
      <c r="AD148" s="41"/>
      <c r="AE148" s="41"/>
      <c r="AT148" s="20" t="s">
        <v>202</v>
      </c>
      <c r="AU148" s="20" t="s">
        <v>76</v>
      </c>
    </row>
    <row r="149" s="2" customFormat="1" ht="16.5" customHeight="1">
      <c r="A149" s="41"/>
      <c r="B149" s="42"/>
      <c r="C149" s="215" t="s">
        <v>434</v>
      </c>
      <c r="D149" s="215" t="s">
        <v>195</v>
      </c>
      <c r="E149" s="216" t="s">
        <v>9799</v>
      </c>
      <c r="F149" s="217" t="s">
        <v>9800</v>
      </c>
      <c r="G149" s="218" t="s">
        <v>326</v>
      </c>
      <c r="H149" s="219">
        <v>1</v>
      </c>
      <c r="I149" s="220"/>
      <c r="J149" s="221">
        <f>ROUND(I149*H149,2)</f>
        <v>0</v>
      </c>
      <c r="K149" s="217" t="s">
        <v>19</v>
      </c>
      <c r="L149" s="47"/>
      <c r="M149" s="222" t="s">
        <v>19</v>
      </c>
      <c r="N149" s="223" t="s">
        <v>40</v>
      </c>
      <c r="O149" s="87"/>
      <c r="P149" s="224">
        <f>O149*H149</f>
        <v>0</v>
      </c>
      <c r="Q149" s="224">
        <v>0</v>
      </c>
      <c r="R149" s="224">
        <f>Q149*H149</f>
        <v>0</v>
      </c>
      <c r="S149" s="224">
        <v>0</v>
      </c>
      <c r="T149" s="225">
        <f>S149*H149</f>
        <v>0</v>
      </c>
      <c r="U149" s="41"/>
      <c r="V149" s="41"/>
      <c r="W149" s="41"/>
      <c r="X149" s="41"/>
      <c r="Y149" s="41"/>
      <c r="Z149" s="41"/>
      <c r="AA149" s="41"/>
      <c r="AB149" s="41"/>
      <c r="AC149" s="41"/>
      <c r="AD149" s="41"/>
      <c r="AE149" s="41"/>
      <c r="AR149" s="226" t="s">
        <v>9697</v>
      </c>
      <c r="AT149" s="226" t="s">
        <v>195</v>
      </c>
      <c r="AU149" s="226" t="s">
        <v>76</v>
      </c>
      <c r="AY149" s="20" t="s">
        <v>193</v>
      </c>
      <c r="BE149" s="227">
        <f>IF(N149="základní",J149,0)</f>
        <v>0</v>
      </c>
      <c r="BF149" s="227">
        <f>IF(N149="snížená",J149,0)</f>
        <v>0</v>
      </c>
      <c r="BG149" s="227">
        <f>IF(N149="zákl. přenesená",J149,0)</f>
        <v>0</v>
      </c>
      <c r="BH149" s="227">
        <f>IF(N149="sníž. přenesená",J149,0)</f>
        <v>0</v>
      </c>
      <c r="BI149" s="227">
        <f>IF(N149="nulová",J149,0)</f>
        <v>0</v>
      </c>
      <c r="BJ149" s="20" t="s">
        <v>76</v>
      </c>
      <c r="BK149" s="227">
        <f>ROUND(I149*H149,2)</f>
        <v>0</v>
      </c>
      <c r="BL149" s="20" t="s">
        <v>9697</v>
      </c>
      <c r="BM149" s="226" t="s">
        <v>9801</v>
      </c>
    </row>
    <row r="150" s="2" customFormat="1">
      <c r="A150" s="41"/>
      <c r="B150" s="42"/>
      <c r="C150" s="43"/>
      <c r="D150" s="228" t="s">
        <v>202</v>
      </c>
      <c r="E150" s="43"/>
      <c r="F150" s="229" t="s">
        <v>9800</v>
      </c>
      <c r="G150" s="43"/>
      <c r="H150" s="43"/>
      <c r="I150" s="230"/>
      <c r="J150" s="43"/>
      <c r="K150" s="43"/>
      <c r="L150" s="47"/>
      <c r="M150" s="231"/>
      <c r="N150" s="232"/>
      <c r="O150" s="87"/>
      <c r="P150" s="87"/>
      <c r="Q150" s="87"/>
      <c r="R150" s="87"/>
      <c r="S150" s="87"/>
      <c r="T150" s="88"/>
      <c r="U150" s="41"/>
      <c r="V150" s="41"/>
      <c r="W150" s="41"/>
      <c r="X150" s="41"/>
      <c r="Y150" s="41"/>
      <c r="Z150" s="41"/>
      <c r="AA150" s="41"/>
      <c r="AB150" s="41"/>
      <c r="AC150" s="41"/>
      <c r="AD150" s="41"/>
      <c r="AE150" s="41"/>
      <c r="AT150" s="20" t="s">
        <v>202</v>
      </c>
      <c r="AU150" s="20" t="s">
        <v>76</v>
      </c>
    </row>
    <row r="151" s="2" customFormat="1" ht="21.75" customHeight="1">
      <c r="A151" s="41"/>
      <c r="B151" s="42"/>
      <c r="C151" s="215" t="s">
        <v>442</v>
      </c>
      <c r="D151" s="215" t="s">
        <v>195</v>
      </c>
      <c r="E151" s="216" t="s">
        <v>9802</v>
      </c>
      <c r="F151" s="217" t="s">
        <v>9803</v>
      </c>
      <c r="G151" s="218" t="s">
        <v>326</v>
      </c>
      <c r="H151" s="219">
        <v>1</v>
      </c>
      <c r="I151" s="220"/>
      <c r="J151" s="221">
        <f>ROUND(I151*H151,2)</f>
        <v>0</v>
      </c>
      <c r="K151" s="217" t="s">
        <v>19</v>
      </c>
      <c r="L151" s="47"/>
      <c r="M151" s="222" t="s">
        <v>19</v>
      </c>
      <c r="N151" s="223" t="s">
        <v>40</v>
      </c>
      <c r="O151" s="87"/>
      <c r="P151" s="224">
        <f>O151*H151</f>
        <v>0</v>
      </c>
      <c r="Q151" s="224">
        <v>0</v>
      </c>
      <c r="R151" s="224">
        <f>Q151*H151</f>
        <v>0</v>
      </c>
      <c r="S151" s="224">
        <v>0</v>
      </c>
      <c r="T151" s="225">
        <f>S151*H151</f>
        <v>0</v>
      </c>
      <c r="U151" s="41"/>
      <c r="V151" s="41"/>
      <c r="W151" s="41"/>
      <c r="X151" s="41"/>
      <c r="Y151" s="41"/>
      <c r="Z151" s="41"/>
      <c r="AA151" s="41"/>
      <c r="AB151" s="41"/>
      <c r="AC151" s="41"/>
      <c r="AD151" s="41"/>
      <c r="AE151" s="41"/>
      <c r="AR151" s="226" t="s">
        <v>9697</v>
      </c>
      <c r="AT151" s="226" t="s">
        <v>195</v>
      </c>
      <c r="AU151" s="226" t="s">
        <v>76</v>
      </c>
      <c r="AY151" s="20" t="s">
        <v>193</v>
      </c>
      <c r="BE151" s="227">
        <f>IF(N151="základní",J151,0)</f>
        <v>0</v>
      </c>
      <c r="BF151" s="227">
        <f>IF(N151="snížená",J151,0)</f>
        <v>0</v>
      </c>
      <c r="BG151" s="227">
        <f>IF(N151="zákl. přenesená",J151,0)</f>
        <v>0</v>
      </c>
      <c r="BH151" s="227">
        <f>IF(N151="sníž. přenesená",J151,0)</f>
        <v>0</v>
      </c>
      <c r="BI151" s="227">
        <f>IF(N151="nulová",J151,0)</f>
        <v>0</v>
      </c>
      <c r="BJ151" s="20" t="s">
        <v>76</v>
      </c>
      <c r="BK151" s="227">
        <f>ROUND(I151*H151,2)</f>
        <v>0</v>
      </c>
      <c r="BL151" s="20" t="s">
        <v>9697</v>
      </c>
      <c r="BM151" s="226" t="s">
        <v>9804</v>
      </c>
    </row>
    <row r="152" s="2" customFormat="1">
      <c r="A152" s="41"/>
      <c r="B152" s="42"/>
      <c r="C152" s="43"/>
      <c r="D152" s="228" t="s">
        <v>202</v>
      </c>
      <c r="E152" s="43"/>
      <c r="F152" s="229" t="s">
        <v>9803</v>
      </c>
      <c r="G152" s="43"/>
      <c r="H152" s="43"/>
      <c r="I152" s="230"/>
      <c r="J152" s="43"/>
      <c r="K152" s="43"/>
      <c r="L152" s="47"/>
      <c r="M152" s="231"/>
      <c r="N152" s="232"/>
      <c r="O152" s="87"/>
      <c r="P152" s="87"/>
      <c r="Q152" s="87"/>
      <c r="R152" s="87"/>
      <c r="S152" s="87"/>
      <c r="T152" s="88"/>
      <c r="U152" s="41"/>
      <c r="V152" s="41"/>
      <c r="W152" s="41"/>
      <c r="X152" s="41"/>
      <c r="Y152" s="41"/>
      <c r="Z152" s="41"/>
      <c r="AA152" s="41"/>
      <c r="AB152" s="41"/>
      <c r="AC152" s="41"/>
      <c r="AD152" s="41"/>
      <c r="AE152" s="41"/>
      <c r="AT152" s="20" t="s">
        <v>202</v>
      </c>
      <c r="AU152" s="20" t="s">
        <v>76</v>
      </c>
    </row>
    <row r="153" s="2" customFormat="1" ht="16.5" customHeight="1">
      <c r="A153" s="41"/>
      <c r="B153" s="42"/>
      <c r="C153" s="215" t="s">
        <v>449</v>
      </c>
      <c r="D153" s="215" t="s">
        <v>195</v>
      </c>
      <c r="E153" s="216" t="s">
        <v>9805</v>
      </c>
      <c r="F153" s="217" t="s">
        <v>9806</v>
      </c>
      <c r="G153" s="218" t="s">
        <v>326</v>
      </c>
      <c r="H153" s="219">
        <v>1</v>
      </c>
      <c r="I153" s="220"/>
      <c r="J153" s="221">
        <f>ROUND(I153*H153,2)</f>
        <v>0</v>
      </c>
      <c r="K153" s="217" t="s">
        <v>19</v>
      </c>
      <c r="L153" s="47"/>
      <c r="M153" s="222" t="s">
        <v>19</v>
      </c>
      <c r="N153" s="223" t="s">
        <v>40</v>
      </c>
      <c r="O153" s="87"/>
      <c r="P153" s="224">
        <f>O153*H153</f>
        <v>0</v>
      </c>
      <c r="Q153" s="224">
        <v>0</v>
      </c>
      <c r="R153" s="224">
        <f>Q153*H153</f>
        <v>0</v>
      </c>
      <c r="S153" s="224">
        <v>0</v>
      </c>
      <c r="T153" s="225">
        <f>S153*H153</f>
        <v>0</v>
      </c>
      <c r="U153" s="41"/>
      <c r="V153" s="41"/>
      <c r="W153" s="41"/>
      <c r="X153" s="41"/>
      <c r="Y153" s="41"/>
      <c r="Z153" s="41"/>
      <c r="AA153" s="41"/>
      <c r="AB153" s="41"/>
      <c r="AC153" s="41"/>
      <c r="AD153" s="41"/>
      <c r="AE153" s="41"/>
      <c r="AR153" s="226" t="s">
        <v>9697</v>
      </c>
      <c r="AT153" s="226" t="s">
        <v>195</v>
      </c>
      <c r="AU153" s="226" t="s">
        <v>76</v>
      </c>
      <c r="AY153" s="20" t="s">
        <v>193</v>
      </c>
      <c r="BE153" s="227">
        <f>IF(N153="základní",J153,0)</f>
        <v>0</v>
      </c>
      <c r="BF153" s="227">
        <f>IF(N153="snížená",J153,0)</f>
        <v>0</v>
      </c>
      <c r="BG153" s="227">
        <f>IF(N153="zákl. přenesená",J153,0)</f>
        <v>0</v>
      </c>
      <c r="BH153" s="227">
        <f>IF(N153="sníž. přenesená",J153,0)</f>
        <v>0</v>
      </c>
      <c r="BI153" s="227">
        <f>IF(N153="nulová",J153,0)</f>
        <v>0</v>
      </c>
      <c r="BJ153" s="20" t="s">
        <v>76</v>
      </c>
      <c r="BK153" s="227">
        <f>ROUND(I153*H153,2)</f>
        <v>0</v>
      </c>
      <c r="BL153" s="20" t="s">
        <v>9697</v>
      </c>
      <c r="BM153" s="226" t="s">
        <v>9807</v>
      </c>
    </row>
    <row r="154" s="2" customFormat="1">
      <c r="A154" s="41"/>
      <c r="B154" s="42"/>
      <c r="C154" s="43"/>
      <c r="D154" s="228" t="s">
        <v>202</v>
      </c>
      <c r="E154" s="43"/>
      <c r="F154" s="229" t="s">
        <v>9806</v>
      </c>
      <c r="G154" s="43"/>
      <c r="H154" s="43"/>
      <c r="I154" s="230"/>
      <c r="J154" s="43"/>
      <c r="K154" s="43"/>
      <c r="L154" s="47"/>
      <c r="M154" s="231"/>
      <c r="N154" s="232"/>
      <c r="O154" s="87"/>
      <c r="P154" s="87"/>
      <c r="Q154" s="87"/>
      <c r="R154" s="87"/>
      <c r="S154" s="87"/>
      <c r="T154" s="88"/>
      <c r="U154" s="41"/>
      <c r="V154" s="41"/>
      <c r="W154" s="41"/>
      <c r="X154" s="41"/>
      <c r="Y154" s="41"/>
      <c r="Z154" s="41"/>
      <c r="AA154" s="41"/>
      <c r="AB154" s="41"/>
      <c r="AC154" s="41"/>
      <c r="AD154" s="41"/>
      <c r="AE154" s="41"/>
      <c r="AT154" s="20" t="s">
        <v>202</v>
      </c>
      <c r="AU154" s="20" t="s">
        <v>76</v>
      </c>
    </row>
    <row r="155" s="2" customFormat="1" ht="16.5" customHeight="1">
      <c r="A155" s="41"/>
      <c r="B155" s="42"/>
      <c r="C155" s="215" t="s">
        <v>456</v>
      </c>
      <c r="D155" s="215" t="s">
        <v>195</v>
      </c>
      <c r="E155" s="216" t="s">
        <v>9808</v>
      </c>
      <c r="F155" s="217" t="s">
        <v>9809</v>
      </c>
      <c r="G155" s="218" t="s">
        <v>326</v>
      </c>
      <c r="H155" s="219">
        <v>1</v>
      </c>
      <c r="I155" s="220"/>
      <c r="J155" s="221">
        <f>ROUND(I155*H155,2)</f>
        <v>0</v>
      </c>
      <c r="K155" s="217" t="s">
        <v>19</v>
      </c>
      <c r="L155" s="47"/>
      <c r="M155" s="222" t="s">
        <v>19</v>
      </c>
      <c r="N155" s="223" t="s">
        <v>40</v>
      </c>
      <c r="O155" s="87"/>
      <c r="P155" s="224">
        <f>O155*H155</f>
        <v>0</v>
      </c>
      <c r="Q155" s="224">
        <v>0</v>
      </c>
      <c r="R155" s="224">
        <f>Q155*H155</f>
        <v>0</v>
      </c>
      <c r="S155" s="224">
        <v>0</v>
      </c>
      <c r="T155" s="225">
        <f>S155*H155</f>
        <v>0</v>
      </c>
      <c r="U155" s="41"/>
      <c r="V155" s="41"/>
      <c r="W155" s="41"/>
      <c r="X155" s="41"/>
      <c r="Y155" s="41"/>
      <c r="Z155" s="41"/>
      <c r="AA155" s="41"/>
      <c r="AB155" s="41"/>
      <c r="AC155" s="41"/>
      <c r="AD155" s="41"/>
      <c r="AE155" s="41"/>
      <c r="AR155" s="226" t="s">
        <v>9697</v>
      </c>
      <c r="AT155" s="226" t="s">
        <v>195</v>
      </c>
      <c r="AU155" s="226" t="s">
        <v>76</v>
      </c>
      <c r="AY155" s="20" t="s">
        <v>193</v>
      </c>
      <c r="BE155" s="227">
        <f>IF(N155="základní",J155,0)</f>
        <v>0</v>
      </c>
      <c r="BF155" s="227">
        <f>IF(N155="snížená",J155,0)</f>
        <v>0</v>
      </c>
      <c r="BG155" s="227">
        <f>IF(N155="zákl. přenesená",J155,0)</f>
        <v>0</v>
      </c>
      <c r="BH155" s="227">
        <f>IF(N155="sníž. přenesená",J155,0)</f>
        <v>0</v>
      </c>
      <c r="BI155" s="227">
        <f>IF(N155="nulová",J155,0)</f>
        <v>0</v>
      </c>
      <c r="BJ155" s="20" t="s">
        <v>76</v>
      </c>
      <c r="BK155" s="227">
        <f>ROUND(I155*H155,2)</f>
        <v>0</v>
      </c>
      <c r="BL155" s="20" t="s">
        <v>9697</v>
      </c>
      <c r="BM155" s="226" t="s">
        <v>9810</v>
      </c>
    </row>
    <row r="156" s="2" customFormat="1">
      <c r="A156" s="41"/>
      <c r="B156" s="42"/>
      <c r="C156" s="43"/>
      <c r="D156" s="228" t="s">
        <v>202</v>
      </c>
      <c r="E156" s="43"/>
      <c r="F156" s="229" t="s">
        <v>9809</v>
      </c>
      <c r="G156" s="43"/>
      <c r="H156" s="43"/>
      <c r="I156" s="230"/>
      <c r="J156" s="43"/>
      <c r="K156" s="43"/>
      <c r="L156" s="47"/>
      <c r="M156" s="231"/>
      <c r="N156" s="232"/>
      <c r="O156" s="87"/>
      <c r="P156" s="87"/>
      <c r="Q156" s="87"/>
      <c r="R156" s="87"/>
      <c r="S156" s="87"/>
      <c r="T156" s="88"/>
      <c r="U156" s="41"/>
      <c r="V156" s="41"/>
      <c r="W156" s="41"/>
      <c r="X156" s="41"/>
      <c r="Y156" s="41"/>
      <c r="Z156" s="41"/>
      <c r="AA156" s="41"/>
      <c r="AB156" s="41"/>
      <c r="AC156" s="41"/>
      <c r="AD156" s="41"/>
      <c r="AE156" s="41"/>
      <c r="AT156" s="20" t="s">
        <v>202</v>
      </c>
      <c r="AU156" s="20" t="s">
        <v>76</v>
      </c>
    </row>
    <row r="157" s="2" customFormat="1" ht="24.15" customHeight="1">
      <c r="A157" s="41"/>
      <c r="B157" s="42"/>
      <c r="C157" s="215" t="s">
        <v>467</v>
      </c>
      <c r="D157" s="215" t="s">
        <v>195</v>
      </c>
      <c r="E157" s="216" t="s">
        <v>9811</v>
      </c>
      <c r="F157" s="217" t="s">
        <v>9812</v>
      </c>
      <c r="G157" s="218" t="s">
        <v>326</v>
      </c>
      <c r="H157" s="219">
        <v>1</v>
      </c>
      <c r="I157" s="220"/>
      <c r="J157" s="221">
        <f>ROUND(I157*H157,2)</f>
        <v>0</v>
      </c>
      <c r="K157" s="217" t="s">
        <v>19</v>
      </c>
      <c r="L157" s="47"/>
      <c r="M157" s="222" t="s">
        <v>19</v>
      </c>
      <c r="N157" s="223" t="s">
        <v>40</v>
      </c>
      <c r="O157" s="87"/>
      <c r="P157" s="224">
        <f>O157*H157</f>
        <v>0</v>
      </c>
      <c r="Q157" s="224">
        <v>0</v>
      </c>
      <c r="R157" s="224">
        <f>Q157*H157</f>
        <v>0</v>
      </c>
      <c r="S157" s="224">
        <v>0</v>
      </c>
      <c r="T157" s="225">
        <f>S157*H157</f>
        <v>0</v>
      </c>
      <c r="U157" s="41"/>
      <c r="V157" s="41"/>
      <c r="W157" s="41"/>
      <c r="X157" s="41"/>
      <c r="Y157" s="41"/>
      <c r="Z157" s="41"/>
      <c r="AA157" s="41"/>
      <c r="AB157" s="41"/>
      <c r="AC157" s="41"/>
      <c r="AD157" s="41"/>
      <c r="AE157" s="41"/>
      <c r="AR157" s="226" t="s">
        <v>9697</v>
      </c>
      <c r="AT157" s="226" t="s">
        <v>195</v>
      </c>
      <c r="AU157" s="226" t="s">
        <v>76</v>
      </c>
      <c r="AY157" s="20" t="s">
        <v>193</v>
      </c>
      <c r="BE157" s="227">
        <f>IF(N157="základní",J157,0)</f>
        <v>0</v>
      </c>
      <c r="BF157" s="227">
        <f>IF(N157="snížená",J157,0)</f>
        <v>0</v>
      </c>
      <c r="BG157" s="227">
        <f>IF(N157="zákl. přenesená",J157,0)</f>
        <v>0</v>
      </c>
      <c r="BH157" s="227">
        <f>IF(N157="sníž. přenesená",J157,0)</f>
        <v>0</v>
      </c>
      <c r="BI157" s="227">
        <f>IF(N157="nulová",J157,0)</f>
        <v>0</v>
      </c>
      <c r="BJ157" s="20" t="s">
        <v>76</v>
      </c>
      <c r="BK157" s="227">
        <f>ROUND(I157*H157,2)</f>
        <v>0</v>
      </c>
      <c r="BL157" s="20" t="s">
        <v>9697</v>
      </c>
      <c r="BM157" s="226" t="s">
        <v>9813</v>
      </c>
    </row>
    <row r="158" s="2" customFormat="1">
      <c r="A158" s="41"/>
      <c r="B158" s="42"/>
      <c r="C158" s="43"/>
      <c r="D158" s="228" t="s">
        <v>202</v>
      </c>
      <c r="E158" s="43"/>
      <c r="F158" s="229" t="s">
        <v>9812</v>
      </c>
      <c r="G158" s="43"/>
      <c r="H158" s="43"/>
      <c r="I158" s="230"/>
      <c r="J158" s="43"/>
      <c r="K158" s="43"/>
      <c r="L158" s="47"/>
      <c r="M158" s="231"/>
      <c r="N158" s="232"/>
      <c r="O158" s="87"/>
      <c r="P158" s="87"/>
      <c r="Q158" s="87"/>
      <c r="R158" s="87"/>
      <c r="S158" s="87"/>
      <c r="T158" s="88"/>
      <c r="U158" s="41"/>
      <c r="V158" s="41"/>
      <c r="W158" s="41"/>
      <c r="X158" s="41"/>
      <c r="Y158" s="41"/>
      <c r="Z158" s="41"/>
      <c r="AA158" s="41"/>
      <c r="AB158" s="41"/>
      <c r="AC158" s="41"/>
      <c r="AD158" s="41"/>
      <c r="AE158" s="41"/>
      <c r="AT158" s="20" t="s">
        <v>202</v>
      </c>
      <c r="AU158" s="20" t="s">
        <v>76</v>
      </c>
    </row>
    <row r="159" s="2" customFormat="1" ht="16.5" customHeight="1">
      <c r="A159" s="41"/>
      <c r="B159" s="42"/>
      <c r="C159" s="215" t="s">
        <v>475</v>
      </c>
      <c r="D159" s="215" t="s">
        <v>195</v>
      </c>
      <c r="E159" s="216" t="s">
        <v>9814</v>
      </c>
      <c r="F159" s="217" t="s">
        <v>9815</v>
      </c>
      <c r="G159" s="218" t="s">
        <v>326</v>
      </c>
      <c r="H159" s="219">
        <v>1</v>
      </c>
      <c r="I159" s="220"/>
      <c r="J159" s="221">
        <f>ROUND(I159*H159,2)</f>
        <v>0</v>
      </c>
      <c r="K159" s="217" t="s">
        <v>19</v>
      </c>
      <c r="L159" s="47"/>
      <c r="M159" s="222" t="s">
        <v>19</v>
      </c>
      <c r="N159" s="223" t="s">
        <v>40</v>
      </c>
      <c r="O159" s="87"/>
      <c r="P159" s="224">
        <f>O159*H159</f>
        <v>0</v>
      </c>
      <c r="Q159" s="224">
        <v>0</v>
      </c>
      <c r="R159" s="224">
        <f>Q159*H159</f>
        <v>0</v>
      </c>
      <c r="S159" s="224">
        <v>0</v>
      </c>
      <c r="T159" s="225">
        <f>S159*H159</f>
        <v>0</v>
      </c>
      <c r="U159" s="41"/>
      <c r="V159" s="41"/>
      <c r="W159" s="41"/>
      <c r="X159" s="41"/>
      <c r="Y159" s="41"/>
      <c r="Z159" s="41"/>
      <c r="AA159" s="41"/>
      <c r="AB159" s="41"/>
      <c r="AC159" s="41"/>
      <c r="AD159" s="41"/>
      <c r="AE159" s="41"/>
      <c r="AR159" s="226" t="s">
        <v>9697</v>
      </c>
      <c r="AT159" s="226" t="s">
        <v>195</v>
      </c>
      <c r="AU159" s="226" t="s">
        <v>76</v>
      </c>
      <c r="AY159" s="20" t="s">
        <v>193</v>
      </c>
      <c r="BE159" s="227">
        <f>IF(N159="základní",J159,0)</f>
        <v>0</v>
      </c>
      <c r="BF159" s="227">
        <f>IF(N159="snížená",J159,0)</f>
        <v>0</v>
      </c>
      <c r="BG159" s="227">
        <f>IF(N159="zákl. přenesená",J159,0)</f>
        <v>0</v>
      </c>
      <c r="BH159" s="227">
        <f>IF(N159="sníž. přenesená",J159,0)</f>
        <v>0</v>
      </c>
      <c r="BI159" s="227">
        <f>IF(N159="nulová",J159,0)</f>
        <v>0</v>
      </c>
      <c r="BJ159" s="20" t="s">
        <v>76</v>
      </c>
      <c r="BK159" s="227">
        <f>ROUND(I159*H159,2)</f>
        <v>0</v>
      </c>
      <c r="BL159" s="20" t="s">
        <v>9697</v>
      </c>
      <c r="BM159" s="226" t="s">
        <v>9816</v>
      </c>
    </row>
    <row r="160" s="2" customFormat="1">
      <c r="A160" s="41"/>
      <c r="B160" s="42"/>
      <c r="C160" s="43"/>
      <c r="D160" s="228" t="s">
        <v>202</v>
      </c>
      <c r="E160" s="43"/>
      <c r="F160" s="229" t="s">
        <v>9817</v>
      </c>
      <c r="G160" s="43"/>
      <c r="H160" s="43"/>
      <c r="I160" s="230"/>
      <c r="J160" s="43"/>
      <c r="K160" s="43"/>
      <c r="L160" s="47"/>
      <c r="M160" s="231"/>
      <c r="N160" s="232"/>
      <c r="O160" s="87"/>
      <c r="P160" s="87"/>
      <c r="Q160" s="87"/>
      <c r="R160" s="87"/>
      <c r="S160" s="87"/>
      <c r="T160" s="88"/>
      <c r="U160" s="41"/>
      <c r="V160" s="41"/>
      <c r="W160" s="41"/>
      <c r="X160" s="41"/>
      <c r="Y160" s="41"/>
      <c r="Z160" s="41"/>
      <c r="AA160" s="41"/>
      <c r="AB160" s="41"/>
      <c r="AC160" s="41"/>
      <c r="AD160" s="41"/>
      <c r="AE160" s="41"/>
      <c r="AT160" s="20" t="s">
        <v>202</v>
      </c>
      <c r="AU160" s="20" t="s">
        <v>76</v>
      </c>
    </row>
    <row r="161" s="2" customFormat="1" ht="24.15" customHeight="1">
      <c r="A161" s="41"/>
      <c r="B161" s="42"/>
      <c r="C161" s="215" t="s">
        <v>482</v>
      </c>
      <c r="D161" s="215" t="s">
        <v>195</v>
      </c>
      <c r="E161" s="216" t="s">
        <v>9818</v>
      </c>
      <c r="F161" s="217" t="s">
        <v>9819</v>
      </c>
      <c r="G161" s="218" t="s">
        <v>326</v>
      </c>
      <c r="H161" s="219">
        <v>1</v>
      </c>
      <c r="I161" s="220"/>
      <c r="J161" s="221">
        <f>ROUND(I161*H161,2)</f>
        <v>0</v>
      </c>
      <c r="K161" s="217" t="s">
        <v>19</v>
      </c>
      <c r="L161" s="47"/>
      <c r="M161" s="222" t="s">
        <v>19</v>
      </c>
      <c r="N161" s="223" t="s">
        <v>40</v>
      </c>
      <c r="O161" s="87"/>
      <c r="P161" s="224">
        <f>O161*H161</f>
        <v>0</v>
      </c>
      <c r="Q161" s="224">
        <v>0</v>
      </c>
      <c r="R161" s="224">
        <f>Q161*H161</f>
        <v>0</v>
      </c>
      <c r="S161" s="224">
        <v>0</v>
      </c>
      <c r="T161" s="225">
        <f>S161*H161</f>
        <v>0</v>
      </c>
      <c r="U161" s="41"/>
      <c r="V161" s="41"/>
      <c r="W161" s="41"/>
      <c r="X161" s="41"/>
      <c r="Y161" s="41"/>
      <c r="Z161" s="41"/>
      <c r="AA161" s="41"/>
      <c r="AB161" s="41"/>
      <c r="AC161" s="41"/>
      <c r="AD161" s="41"/>
      <c r="AE161" s="41"/>
      <c r="AR161" s="226" t="s">
        <v>9697</v>
      </c>
      <c r="AT161" s="226" t="s">
        <v>195</v>
      </c>
      <c r="AU161" s="226" t="s">
        <v>76</v>
      </c>
      <c r="AY161" s="20" t="s">
        <v>193</v>
      </c>
      <c r="BE161" s="227">
        <f>IF(N161="základní",J161,0)</f>
        <v>0</v>
      </c>
      <c r="BF161" s="227">
        <f>IF(N161="snížená",J161,0)</f>
        <v>0</v>
      </c>
      <c r="BG161" s="227">
        <f>IF(N161="zákl. přenesená",J161,0)</f>
        <v>0</v>
      </c>
      <c r="BH161" s="227">
        <f>IF(N161="sníž. přenesená",J161,0)</f>
        <v>0</v>
      </c>
      <c r="BI161" s="227">
        <f>IF(N161="nulová",J161,0)</f>
        <v>0</v>
      </c>
      <c r="BJ161" s="20" t="s">
        <v>76</v>
      </c>
      <c r="BK161" s="227">
        <f>ROUND(I161*H161,2)</f>
        <v>0</v>
      </c>
      <c r="BL161" s="20" t="s">
        <v>9697</v>
      </c>
      <c r="BM161" s="226" t="s">
        <v>9820</v>
      </c>
    </row>
    <row r="162" s="2" customFormat="1">
      <c r="A162" s="41"/>
      <c r="B162" s="42"/>
      <c r="C162" s="43"/>
      <c r="D162" s="228" t="s">
        <v>202</v>
      </c>
      <c r="E162" s="43"/>
      <c r="F162" s="229" t="s">
        <v>9821</v>
      </c>
      <c r="G162" s="43"/>
      <c r="H162" s="43"/>
      <c r="I162" s="230"/>
      <c r="J162" s="43"/>
      <c r="K162" s="43"/>
      <c r="L162" s="47"/>
      <c r="M162" s="231"/>
      <c r="N162" s="232"/>
      <c r="O162" s="87"/>
      <c r="P162" s="87"/>
      <c r="Q162" s="87"/>
      <c r="R162" s="87"/>
      <c r="S162" s="87"/>
      <c r="T162" s="88"/>
      <c r="U162" s="41"/>
      <c r="V162" s="41"/>
      <c r="W162" s="41"/>
      <c r="X162" s="41"/>
      <c r="Y162" s="41"/>
      <c r="Z162" s="41"/>
      <c r="AA162" s="41"/>
      <c r="AB162" s="41"/>
      <c r="AC162" s="41"/>
      <c r="AD162" s="41"/>
      <c r="AE162" s="41"/>
      <c r="AT162" s="20" t="s">
        <v>202</v>
      </c>
      <c r="AU162" s="20" t="s">
        <v>76</v>
      </c>
    </row>
    <row r="163" s="2" customFormat="1" ht="16.5" customHeight="1">
      <c r="A163" s="41"/>
      <c r="B163" s="42"/>
      <c r="C163" s="215" t="s">
        <v>488</v>
      </c>
      <c r="D163" s="215" t="s">
        <v>195</v>
      </c>
      <c r="E163" s="216" t="s">
        <v>9822</v>
      </c>
      <c r="F163" s="217" t="s">
        <v>9823</v>
      </c>
      <c r="G163" s="218" t="s">
        <v>326</v>
      </c>
      <c r="H163" s="219">
        <v>1</v>
      </c>
      <c r="I163" s="220"/>
      <c r="J163" s="221">
        <f>ROUND(I163*H163,2)</f>
        <v>0</v>
      </c>
      <c r="K163" s="217" t="s">
        <v>19</v>
      </c>
      <c r="L163" s="47"/>
      <c r="M163" s="222" t="s">
        <v>19</v>
      </c>
      <c r="N163" s="223" t="s">
        <v>40</v>
      </c>
      <c r="O163" s="87"/>
      <c r="P163" s="224">
        <f>O163*H163</f>
        <v>0</v>
      </c>
      <c r="Q163" s="224">
        <v>0</v>
      </c>
      <c r="R163" s="224">
        <f>Q163*H163</f>
        <v>0</v>
      </c>
      <c r="S163" s="224">
        <v>0</v>
      </c>
      <c r="T163" s="225">
        <f>S163*H163</f>
        <v>0</v>
      </c>
      <c r="U163" s="41"/>
      <c r="V163" s="41"/>
      <c r="W163" s="41"/>
      <c r="X163" s="41"/>
      <c r="Y163" s="41"/>
      <c r="Z163" s="41"/>
      <c r="AA163" s="41"/>
      <c r="AB163" s="41"/>
      <c r="AC163" s="41"/>
      <c r="AD163" s="41"/>
      <c r="AE163" s="41"/>
      <c r="AR163" s="226" t="s">
        <v>9697</v>
      </c>
      <c r="AT163" s="226" t="s">
        <v>195</v>
      </c>
      <c r="AU163" s="226" t="s">
        <v>76</v>
      </c>
      <c r="AY163" s="20" t="s">
        <v>193</v>
      </c>
      <c r="BE163" s="227">
        <f>IF(N163="základní",J163,0)</f>
        <v>0</v>
      </c>
      <c r="BF163" s="227">
        <f>IF(N163="snížená",J163,0)</f>
        <v>0</v>
      </c>
      <c r="BG163" s="227">
        <f>IF(N163="zákl. přenesená",J163,0)</f>
        <v>0</v>
      </c>
      <c r="BH163" s="227">
        <f>IF(N163="sníž. přenesená",J163,0)</f>
        <v>0</v>
      </c>
      <c r="BI163" s="227">
        <f>IF(N163="nulová",J163,0)</f>
        <v>0</v>
      </c>
      <c r="BJ163" s="20" t="s">
        <v>76</v>
      </c>
      <c r="BK163" s="227">
        <f>ROUND(I163*H163,2)</f>
        <v>0</v>
      </c>
      <c r="BL163" s="20" t="s">
        <v>9697</v>
      </c>
      <c r="BM163" s="226" t="s">
        <v>9824</v>
      </c>
    </row>
    <row r="164" s="2" customFormat="1">
      <c r="A164" s="41"/>
      <c r="B164" s="42"/>
      <c r="C164" s="43"/>
      <c r="D164" s="228" t="s">
        <v>202</v>
      </c>
      <c r="E164" s="43"/>
      <c r="F164" s="229" t="s">
        <v>9823</v>
      </c>
      <c r="G164" s="43"/>
      <c r="H164" s="43"/>
      <c r="I164" s="230"/>
      <c r="J164" s="43"/>
      <c r="K164" s="43"/>
      <c r="L164" s="47"/>
      <c r="M164" s="231"/>
      <c r="N164" s="232"/>
      <c r="O164" s="87"/>
      <c r="P164" s="87"/>
      <c r="Q164" s="87"/>
      <c r="R164" s="87"/>
      <c r="S164" s="87"/>
      <c r="T164" s="88"/>
      <c r="U164" s="41"/>
      <c r="V164" s="41"/>
      <c r="W164" s="41"/>
      <c r="X164" s="41"/>
      <c r="Y164" s="41"/>
      <c r="Z164" s="41"/>
      <c r="AA164" s="41"/>
      <c r="AB164" s="41"/>
      <c r="AC164" s="41"/>
      <c r="AD164" s="41"/>
      <c r="AE164" s="41"/>
      <c r="AT164" s="20" t="s">
        <v>202</v>
      </c>
      <c r="AU164" s="20" t="s">
        <v>76</v>
      </c>
    </row>
    <row r="165" s="2" customFormat="1" ht="16.5" customHeight="1">
      <c r="A165" s="41"/>
      <c r="B165" s="42"/>
      <c r="C165" s="215" t="s">
        <v>494</v>
      </c>
      <c r="D165" s="215" t="s">
        <v>195</v>
      </c>
      <c r="E165" s="216" t="s">
        <v>9825</v>
      </c>
      <c r="F165" s="217" t="s">
        <v>9826</v>
      </c>
      <c r="G165" s="218" t="s">
        <v>326</v>
      </c>
      <c r="H165" s="219">
        <v>1</v>
      </c>
      <c r="I165" s="220"/>
      <c r="J165" s="221">
        <f>ROUND(I165*H165,2)</f>
        <v>0</v>
      </c>
      <c r="K165" s="217" t="s">
        <v>19</v>
      </c>
      <c r="L165" s="47"/>
      <c r="M165" s="222" t="s">
        <v>19</v>
      </c>
      <c r="N165" s="223" t="s">
        <v>40</v>
      </c>
      <c r="O165" s="87"/>
      <c r="P165" s="224">
        <f>O165*H165</f>
        <v>0</v>
      </c>
      <c r="Q165" s="224">
        <v>0</v>
      </c>
      <c r="R165" s="224">
        <f>Q165*H165</f>
        <v>0</v>
      </c>
      <c r="S165" s="224">
        <v>0</v>
      </c>
      <c r="T165" s="225">
        <f>S165*H165</f>
        <v>0</v>
      </c>
      <c r="U165" s="41"/>
      <c r="V165" s="41"/>
      <c r="W165" s="41"/>
      <c r="X165" s="41"/>
      <c r="Y165" s="41"/>
      <c r="Z165" s="41"/>
      <c r="AA165" s="41"/>
      <c r="AB165" s="41"/>
      <c r="AC165" s="41"/>
      <c r="AD165" s="41"/>
      <c r="AE165" s="41"/>
      <c r="AR165" s="226" t="s">
        <v>9697</v>
      </c>
      <c r="AT165" s="226" t="s">
        <v>195</v>
      </c>
      <c r="AU165" s="226" t="s">
        <v>76</v>
      </c>
      <c r="AY165" s="20" t="s">
        <v>193</v>
      </c>
      <c r="BE165" s="227">
        <f>IF(N165="základní",J165,0)</f>
        <v>0</v>
      </c>
      <c r="BF165" s="227">
        <f>IF(N165="snížená",J165,0)</f>
        <v>0</v>
      </c>
      <c r="BG165" s="227">
        <f>IF(N165="zákl. přenesená",J165,0)</f>
        <v>0</v>
      </c>
      <c r="BH165" s="227">
        <f>IF(N165="sníž. přenesená",J165,0)</f>
        <v>0</v>
      </c>
      <c r="BI165" s="227">
        <f>IF(N165="nulová",J165,0)</f>
        <v>0</v>
      </c>
      <c r="BJ165" s="20" t="s">
        <v>76</v>
      </c>
      <c r="BK165" s="227">
        <f>ROUND(I165*H165,2)</f>
        <v>0</v>
      </c>
      <c r="BL165" s="20" t="s">
        <v>9697</v>
      </c>
      <c r="BM165" s="226" t="s">
        <v>9827</v>
      </c>
    </row>
    <row r="166" s="2" customFormat="1">
      <c r="A166" s="41"/>
      <c r="B166" s="42"/>
      <c r="C166" s="43"/>
      <c r="D166" s="228" t="s">
        <v>202</v>
      </c>
      <c r="E166" s="43"/>
      <c r="F166" s="229" t="s">
        <v>9826</v>
      </c>
      <c r="G166" s="43"/>
      <c r="H166" s="43"/>
      <c r="I166" s="230"/>
      <c r="J166" s="43"/>
      <c r="K166" s="43"/>
      <c r="L166" s="47"/>
      <c r="M166" s="231"/>
      <c r="N166" s="232"/>
      <c r="O166" s="87"/>
      <c r="P166" s="87"/>
      <c r="Q166" s="87"/>
      <c r="R166" s="87"/>
      <c r="S166" s="87"/>
      <c r="T166" s="88"/>
      <c r="U166" s="41"/>
      <c r="V166" s="41"/>
      <c r="W166" s="41"/>
      <c r="X166" s="41"/>
      <c r="Y166" s="41"/>
      <c r="Z166" s="41"/>
      <c r="AA166" s="41"/>
      <c r="AB166" s="41"/>
      <c r="AC166" s="41"/>
      <c r="AD166" s="41"/>
      <c r="AE166" s="41"/>
      <c r="AT166" s="20" t="s">
        <v>202</v>
      </c>
      <c r="AU166" s="20" t="s">
        <v>76</v>
      </c>
    </row>
    <row r="167" s="2" customFormat="1" ht="16.5" customHeight="1">
      <c r="A167" s="41"/>
      <c r="B167" s="42"/>
      <c r="C167" s="215" t="s">
        <v>501</v>
      </c>
      <c r="D167" s="215" t="s">
        <v>195</v>
      </c>
      <c r="E167" s="216" t="s">
        <v>9828</v>
      </c>
      <c r="F167" s="217" t="s">
        <v>9829</v>
      </c>
      <c r="G167" s="218" t="s">
        <v>326</v>
      </c>
      <c r="H167" s="219">
        <v>1</v>
      </c>
      <c r="I167" s="220"/>
      <c r="J167" s="221">
        <f>ROUND(I167*H167,2)</f>
        <v>0</v>
      </c>
      <c r="K167" s="217" t="s">
        <v>19</v>
      </c>
      <c r="L167" s="47"/>
      <c r="M167" s="222" t="s">
        <v>19</v>
      </c>
      <c r="N167" s="223" t="s">
        <v>40</v>
      </c>
      <c r="O167" s="87"/>
      <c r="P167" s="224">
        <f>O167*H167</f>
        <v>0</v>
      </c>
      <c r="Q167" s="224">
        <v>0</v>
      </c>
      <c r="R167" s="224">
        <f>Q167*H167</f>
        <v>0</v>
      </c>
      <c r="S167" s="224">
        <v>0</v>
      </c>
      <c r="T167" s="225">
        <f>S167*H167</f>
        <v>0</v>
      </c>
      <c r="U167" s="41"/>
      <c r="V167" s="41"/>
      <c r="W167" s="41"/>
      <c r="X167" s="41"/>
      <c r="Y167" s="41"/>
      <c r="Z167" s="41"/>
      <c r="AA167" s="41"/>
      <c r="AB167" s="41"/>
      <c r="AC167" s="41"/>
      <c r="AD167" s="41"/>
      <c r="AE167" s="41"/>
      <c r="AR167" s="226" t="s">
        <v>9697</v>
      </c>
      <c r="AT167" s="226" t="s">
        <v>195</v>
      </c>
      <c r="AU167" s="226" t="s">
        <v>76</v>
      </c>
      <c r="AY167" s="20" t="s">
        <v>193</v>
      </c>
      <c r="BE167" s="227">
        <f>IF(N167="základní",J167,0)</f>
        <v>0</v>
      </c>
      <c r="BF167" s="227">
        <f>IF(N167="snížená",J167,0)</f>
        <v>0</v>
      </c>
      <c r="BG167" s="227">
        <f>IF(N167="zákl. přenesená",J167,0)</f>
        <v>0</v>
      </c>
      <c r="BH167" s="227">
        <f>IF(N167="sníž. přenesená",J167,0)</f>
        <v>0</v>
      </c>
      <c r="BI167" s="227">
        <f>IF(N167="nulová",J167,0)</f>
        <v>0</v>
      </c>
      <c r="BJ167" s="20" t="s">
        <v>76</v>
      </c>
      <c r="BK167" s="227">
        <f>ROUND(I167*H167,2)</f>
        <v>0</v>
      </c>
      <c r="BL167" s="20" t="s">
        <v>9697</v>
      </c>
      <c r="BM167" s="226" t="s">
        <v>9830</v>
      </c>
    </row>
    <row r="168" s="2" customFormat="1">
      <c r="A168" s="41"/>
      <c r="B168" s="42"/>
      <c r="C168" s="43"/>
      <c r="D168" s="228" t="s">
        <v>202</v>
      </c>
      <c r="E168" s="43"/>
      <c r="F168" s="229" t="s">
        <v>9829</v>
      </c>
      <c r="G168" s="43"/>
      <c r="H168" s="43"/>
      <c r="I168" s="230"/>
      <c r="J168" s="43"/>
      <c r="K168" s="43"/>
      <c r="L168" s="47"/>
      <c r="M168" s="231"/>
      <c r="N168" s="232"/>
      <c r="O168" s="87"/>
      <c r="P168" s="87"/>
      <c r="Q168" s="87"/>
      <c r="R168" s="87"/>
      <c r="S168" s="87"/>
      <c r="T168" s="88"/>
      <c r="U168" s="41"/>
      <c r="V168" s="41"/>
      <c r="W168" s="41"/>
      <c r="X168" s="41"/>
      <c r="Y168" s="41"/>
      <c r="Z168" s="41"/>
      <c r="AA168" s="41"/>
      <c r="AB168" s="41"/>
      <c r="AC168" s="41"/>
      <c r="AD168" s="41"/>
      <c r="AE168" s="41"/>
      <c r="AT168" s="20" t="s">
        <v>202</v>
      </c>
      <c r="AU168" s="20" t="s">
        <v>76</v>
      </c>
    </row>
    <row r="169" s="2" customFormat="1" ht="16.5" customHeight="1">
      <c r="A169" s="41"/>
      <c r="B169" s="42"/>
      <c r="C169" s="215" t="s">
        <v>321</v>
      </c>
      <c r="D169" s="215" t="s">
        <v>195</v>
      </c>
      <c r="E169" s="216" t="s">
        <v>9831</v>
      </c>
      <c r="F169" s="217" t="s">
        <v>9832</v>
      </c>
      <c r="G169" s="218" t="s">
        <v>326</v>
      </c>
      <c r="H169" s="219">
        <v>1</v>
      </c>
      <c r="I169" s="220"/>
      <c r="J169" s="221">
        <f>ROUND(I169*H169,2)</f>
        <v>0</v>
      </c>
      <c r="K169" s="217" t="s">
        <v>19</v>
      </c>
      <c r="L169" s="47"/>
      <c r="M169" s="222" t="s">
        <v>19</v>
      </c>
      <c r="N169" s="223" t="s">
        <v>40</v>
      </c>
      <c r="O169" s="87"/>
      <c r="P169" s="224">
        <f>O169*H169</f>
        <v>0</v>
      </c>
      <c r="Q169" s="224">
        <v>0</v>
      </c>
      <c r="R169" s="224">
        <f>Q169*H169</f>
        <v>0</v>
      </c>
      <c r="S169" s="224">
        <v>0</v>
      </c>
      <c r="T169" s="225">
        <f>S169*H169</f>
        <v>0</v>
      </c>
      <c r="U169" s="41"/>
      <c r="V169" s="41"/>
      <c r="W169" s="41"/>
      <c r="X169" s="41"/>
      <c r="Y169" s="41"/>
      <c r="Z169" s="41"/>
      <c r="AA169" s="41"/>
      <c r="AB169" s="41"/>
      <c r="AC169" s="41"/>
      <c r="AD169" s="41"/>
      <c r="AE169" s="41"/>
      <c r="AR169" s="226" t="s">
        <v>9697</v>
      </c>
      <c r="AT169" s="226" t="s">
        <v>195</v>
      </c>
      <c r="AU169" s="226" t="s">
        <v>76</v>
      </c>
      <c r="AY169" s="20" t="s">
        <v>193</v>
      </c>
      <c r="BE169" s="227">
        <f>IF(N169="základní",J169,0)</f>
        <v>0</v>
      </c>
      <c r="BF169" s="227">
        <f>IF(N169="snížená",J169,0)</f>
        <v>0</v>
      </c>
      <c r="BG169" s="227">
        <f>IF(N169="zákl. přenesená",J169,0)</f>
        <v>0</v>
      </c>
      <c r="BH169" s="227">
        <f>IF(N169="sníž. přenesená",J169,0)</f>
        <v>0</v>
      </c>
      <c r="BI169" s="227">
        <f>IF(N169="nulová",J169,0)</f>
        <v>0</v>
      </c>
      <c r="BJ169" s="20" t="s">
        <v>76</v>
      </c>
      <c r="BK169" s="227">
        <f>ROUND(I169*H169,2)</f>
        <v>0</v>
      </c>
      <c r="BL169" s="20" t="s">
        <v>9697</v>
      </c>
      <c r="BM169" s="226" t="s">
        <v>9833</v>
      </c>
    </row>
    <row r="170" s="2" customFormat="1">
      <c r="A170" s="41"/>
      <c r="B170" s="42"/>
      <c r="C170" s="43"/>
      <c r="D170" s="228" t="s">
        <v>202</v>
      </c>
      <c r="E170" s="43"/>
      <c r="F170" s="229" t="s">
        <v>9834</v>
      </c>
      <c r="G170" s="43"/>
      <c r="H170" s="43"/>
      <c r="I170" s="230"/>
      <c r="J170" s="43"/>
      <c r="K170" s="43"/>
      <c r="L170" s="47"/>
      <c r="M170" s="231"/>
      <c r="N170" s="232"/>
      <c r="O170" s="87"/>
      <c r="P170" s="87"/>
      <c r="Q170" s="87"/>
      <c r="R170" s="87"/>
      <c r="S170" s="87"/>
      <c r="T170" s="88"/>
      <c r="U170" s="41"/>
      <c r="V170" s="41"/>
      <c r="W170" s="41"/>
      <c r="X170" s="41"/>
      <c r="Y170" s="41"/>
      <c r="Z170" s="41"/>
      <c r="AA170" s="41"/>
      <c r="AB170" s="41"/>
      <c r="AC170" s="41"/>
      <c r="AD170" s="41"/>
      <c r="AE170" s="41"/>
      <c r="AT170" s="20" t="s">
        <v>202</v>
      </c>
      <c r="AU170" s="20" t="s">
        <v>76</v>
      </c>
    </row>
    <row r="171" s="2" customFormat="1" ht="16.5" customHeight="1">
      <c r="A171" s="41"/>
      <c r="B171" s="42"/>
      <c r="C171" s="215" t="s">
        <v>514</v>
      </c>
      <c r="D171" s="215" t="s">
        <v>195</v>
      </c>
      <c r="E171" s="216" t="s">
        <v>9835</v>
      </c>
      <c r="F171" s="217" t="s">
        <v>9836</v>
      </c>
      <c r="G171" s="218" t="s">
        <v>326</v>
      </c>
      <c r="H171" s="219">
        <v>1</v>
      </c>
      <c r="I171" s="220"/>
      <c r="J171" s="221">
        <f>ROUND(I171*H171,2)</f>
        <v>0</v>
      </c>
      <c r="K171" s="217" t="s">
        <v>19</v>
      </c>
      <c r="L171" s="47"/>
      <c r="M171" s="222" t="s">
        <v>19</v>
      </c>
      <c r="N171" s="223" t="s">
        <v>40</v>
      </c>
      <c r="O171" s="87"/>
      <c r="P171" s="224">
        <f>O171*H171</f>
        <v>0</v>
      </c>
      <c r="Q171" s="224">
        <v>0</v>
      </c>
      <c r="R171" s="224">
        <f>Q171*H171</f>
        <v>0</v>
      </c>
      <c r="S171" s="224">
        <v>0</v>
      </c>
      <c r="T171" s="225">
        <f>S171*H171</f>
        <v>0</v>
      </c>
      <c r="U171" s="41"/>
      <c r="V171" s="41"/>
      <c r="W171" s="41"/>
      <c r="X171" s="41"/>
      <c r="Y171" s="41"/>
      <c r="Z171" s="41"/>
      <c r="AA171" s="41"/>
      <c r="AB171" s="41"/>
      <c r="AC171" s="41"/>
      <c r="AD171" s="41"/>
      <c r="AE171" s="41"/>
      <c r="AR171" s="226" t="s">
        <v>9697</v>
      </c>
      <c r="AT171" s="226" t="s">
        <v>195</v>
      </c>
      <c r="AU171" s="226" t="s">
        <v>76</v>
      </c>
      <c r="AY171" s="20" t="s">
        <v>193</v>
      </c>
      <c r="BE171" s="227">
        <f>IF(N171="základní",J171,0)</f>
        <v>0</v>
      </c>
      <c r="BF171" s="227">
        <f>IF(N171="snížená",J171,0)</f>
        <v>0</v>
      </c>
      <c r="BG171" s="227">
        <f>IF(N171="zákl. přenesená",J171,0)</f>
        <v>0</v>
      </c>
      <c r="BH171" s="227">
        <f>IF(N171="sníž. přenesená",J171,0)</f>
        <v>0</v>
      </c>
      <c r="BI171" s="227">
        <f>IF(N171="nulová",J171,0)</f>
        <v>0</v>
      </c>
      <c r="BJ171" s="20" t="s">
        <v>76</v>
      </c>
      <c r="BK171" s="227">
        <f>ROUND(I171*H171,2)</f>
        <v>0</v>
      </c>
      <c r="BL171" s="20" t="s">
        <v>9697</v>
      </c>
      <c r="BM171" s="226" t="s">
        <v>9837</v>
      </c>
    </row>
    <row r="172" s="2" customFormat="1">
      <c r="A172" s="41"/>
      <c r="B172" s="42"/>
      <c r="C172" s="43"/>
      <c r="D172" s="228" t="s">
        <v>202</v>
      </c>
      <c r="E172" s="43"/>
      <c r="F172" s="229" t="s">
        <v>9836</v>
      </c>
      <c r="G172" s="43"/>
      <c r="H172" s="43"/>
      <c r="I172" s="230"/>
      <c r="J172" s="43"/>
      <c r="K172" s="43"/>
      <c r="L172" s="47"/>
      <c r="M172" s="231"/>
      <c r="N172" s="232"/>
      <c r="O172" s="87"/>
      <c r="P172" s="87"/>
      <c r="Q172" s="87"/>
      <c r="R172" s="87"/>
      <c r="S172" s="87"/>
      <c r="T172" s="88"/>
      <c r="U172" s="41"/>
      <c r="V172" s="41"/>
      <c r="W172" s="41"/>
      <c r="X172" s="41"/>
      <c r="Y172" s="41"/>
      <c r="Z172" s="41"/>
      <c r="AA172" s="41"/>
      <c r="AB172" s="41"/>
      <c r="AC172" s="41"/>
      <c r="AD172" s="41"/>
      <c r="AE172" s="41"/>
      <c r="AT172" s="20" t="s">
        <v>202</v>
      </c>
      <c r="AU172" s="20" t="s">
        <v>76</v>
      </c>
    </row>
    <row r="173" s="2" customFormat="1" ht="16.5" customHeight="1">
      <c r="A173" s="41"/>
      <c r="B173" s="42"/>
      <c r="C173" s="215" t="s">
        <v>523</v>
      </c>
      <c r="D173" s="215" t="s">
        <v>195</v>
      </c>
      <c r="E173" s="216" t="s">
        <v>9838</v>
      </c>
      <c r="F173" s="217" t="s">
        <v>9839</v>
      </c>
      <c r="G173" s="218" t="s">
        <v>326</v>
      </c>
      <c r="H173" s="219">
        <v>1</v>
      </c>
      <c r="I173" s="220"/>
      <c r="J173" s="221">
        <f>ROUND(I173*H173,2)</f>
        <v>0</v>
      </c>
      <c r="K173" s="217" t="s">
        <v>19</v>
      </c>
      <c r="L173" s="47"/>
      <c r="M173" s="222" t="s">
        <v>19</v>
      </c>
      <c r="N173" s="223" t="s">
        <v>40</v>
      </c>
      <c r="O173" s="87"/>
      <c r="P173" s="224">
        <f>O173*H173</f>
        <v>0</v>
      </c>
      <c r="Q173" s="224">
        <v>0</v>
      </c>
      <c r="R173" s="224">
        <f>Q173*H173</f>
        <v>0</v>
      </c>
      <c r="S173" s="224">
        <v>0</v>
      </c>
      <c r="T173" s="225">
        <f>S173*H173</f>
        <v>0</v>
      </c>
      <c r="U173" s="41"/>
      <c r="V173" s="41"/>
      <c r="W173" s="41"/>
      <c r="X173" s="41"/>
      <c r="Y173" s="41"/>
      <c r="Z173" s="41"/>
      <c r="AA173" s="41"/>
      <c r="AB173" s="41"/>
      <c r="AC173" s="41"/>
      <c r="AD173" s="41"/>
      <c r="AE173" s="41"/>
      <c r="AR173" s="226" t="s">
        <v>9697</v>
      </c>
      <c r="AT173" s="226" t="s">
        <v>195</v>
      </c>
      <c r="AU173" s="226" t="s">
        <v>76</v>
      </c>
      <c r="AY173" s="20" t="s">
        <v>193</v>
      </c>
      <c r="BE173" s="227">
        <f>IF(N173="základní",J173,0)</f>
        <v>0</v>
      </c>
      <c r="BF173" s="227">
        <f>IF(N173="snížená",J173,0)</f>
        <v>0</v>
      </c>
      <c r="BG173" s="227">
        <f>IF(N173="zákl. přenesená",J173,0)</f>
        <v>0</v>
      </c>
      <c r="BH173" s="227">
        <f>IF(N173="sníž. přenesená",J173,0)</f>
        <v>0</v>
      </c>
      <c r="BI173" s="227">
        <f>IF(N173="nulová",J173,0)</f>
        <v>0</v>
      </c>
      <c r="BJ173" s="20" t="s">
        <v>76</v>
      </c>
      <c r="BK173" s="227">
        <f>ROUND(I173*H173,2)</f>
        <v>0</v>
      </c>
      <c r="BL173" s="20" t="s">
        <v>9697</v>
      </c>
      <c r="BM173" s="226" t="s">
        <v>9840</v>
      </c>
    </row>
    <row r="174" s="2" customFormat="1">
      <c r="A174" s="41"/>
      <c r="B174" s="42"/>
      <c r="C174" s="43"/>
      <c r="D174" s="228" t="s">
        <v>202</v>
      </c>
      <c r="E174" s="43"/>
      <c r="F174" s="229" t="s">
        <v>9839</v>
      </c>
      <c r="G174" s="43"/>
      <c r="H174" s="43"/>
      <c r="I174" s="230"/>
      <c r="J174" s="43"/>
      <c r="K174" s="43"/>
      <c r="L174" s="47"/>
      <c r="M174" s="231"/>
      <c r="N174" s="232"/>
      <c r="O174" s="87"/>
      <c r="P174" s="87"/>
      <c r="Q174" s="87"/>
      <c r="R174" s="87"/>
      <c r="S174" s="87"/>
      <c r="T174" s="88"/>
      <c r="U174" s="41"/>
      <c r="V174" s="41"/>
      <c r="W174" s="41"/>
      <c r="X174" s="41"/>
      <c r="Y174" s="41"/>
      <c r="Z174" s="41"/>
      <c r="AA174" s="41"/>
      <c r="AB174" s="41"/>
      <c r="AC174" s="41"/>
      <c r="AD174" s="41"/>
      <c r="AE174" s="41"/>
      <c r="AT174" s="20" t="s">
        <v>202</v>
      </c>
      <c r="AU174" s="20" t="s">
        <v>76</v>
      </c>
    </row>
    <row r="175" s="2" customFormat="1" ht="16.5" customHeight="1">
      <c r="A175" s="41"/>
      <c r="B175" s="42"/>
      <c r="C175" s="215" t="s">
        <v>530</v>
      </c>
      <c r="D175" s="215" t="s">
        <v>195</v>
      </c>
      <c r="E175" s="216" t="s">
        <v>9841</v>
      </c>
      <c r="F175" s="217" t="s">
        <v>9842</v>
      </c>
      <c r="G175" s="218" t="s">
        <v>326</v>
      </c>
      <c r="H175" s="219">
        <v>1</v>
      </c>
      <c r="I175" s="220"/>
      <c r="J175" s="221">
        <f>ROUND(I175*H175,2)</f>
        <v>0</v>
      </c>
      <c r="K175" s="217" t="s">
        <v>19</v>
      </c>
      <c r="L175" s="47"/>
      <c r="M175" s="222" t="s">
        <v>19</v>
      </c>
      <c r="N175" s="223" t="s">
        <v>40</v>
      </c>
      <c r="O175" s="87"/>
      <c r="P175" s="224">
        <f>O175*H175</f>
        <v>0</v>
      </c>
      <c r="Q175" s="224">
        <v>0</v>
      </c>
      <c r="R175" s="224">
        <f>Q175*H175</f>
        <v>0</v>
      </c>
      <c r="S175" s="224">
        <v>0</v>
      </c>
      <c r="T175" s="225">
        <f>S175*H175</f>
        <v>0</v>
      </c>
      <c r="U175" s="41"/>
      <c r="V175" s="41"/>
      <c r="W175" s="41"/>
      <c r="X175" s="41"/>
      <c r="Y175" s="41"/>
      <c r="Z175" s="41"/>
      <c r="AA175" s="41"/>
      <c r="AB175" s="41"/>
      <c r="AC175" s="41"/>
      <c r="AD175" s="41"/>
      <c r="AE175" s="41"/>
      <c r="AR175" s="226" t="s">
        <v>9697</v>
      </c>
      <c r="AT175" s="226" t="s">
        <v>195</v>
      </c>
      <c r="AU175" s="226" t="s">
        <v>76</v>
      </c>
      <c r="AY175" s="20" t="s">
        <v>193</v>
      </c>
      <c r="BE175" s="227">
        <f>IF(N175="základní",J175,0)</f>
        <v>0</v>
      </c>
      <c r="BF175" s="227">
        <f>IF(N175="snížená",J175,0)</f>
        <v>0</v>
      </c>
      <c r="BG175" s="227">
        <f>IF(N175="zákl. přenesená",J175,0)</f>
        <v>0</v>
      </c>
      <c r="BH175" s="227">
        <f>IF(N175="sníž. přenesená",J175,0)</f>
        <v>0</v>
      </c>
      <c r="BI175" s="227">
        <f>IF(N175="nulová",J175,0)</f>
        <v>0</v>
      </c>
      <c r="BJ175" s="20" t="s">
        <v>76</v>
      </c>
      <c r="BK175" s="227">
        <f>ROUND(I175*H175,2)</f>
        <v>0</v>
      </c>
      <c r="BL175" s="20" t="s">
        <v>9697</v>
      </c>
      <c r="BM175" s="226" t="s">
        <v>9843</v>
      </c>
    </row>
    <row r="176" s="2" customFormat="1">
      <c r="A176" s="41"/>
      <c r="B176" s="42"/>
      <c r="C176" s="43"/>
      <c r="D176" s="228" t="s">
        <v>202</v>
      </c>
      <c r="E176" s="43"/>
      <c r="F176" s="229" t="s">
        <v>9842</v>
      </c>
      <c r="G176" s="43"/>
      <c r="H176" s="43"/>
      <c r="I176" s="230"/>
      <c r="J176" s="43"/>
      <c r="K176" s="43"/>
      <c r="L176" s="47"/>
      <c r="M176" s="231"/>
      <c r="N176" s="232"/>
      <c r="O176" s="87"/>
      <c r="P176" s="87"/>
      <c r="Q176" s="87"/>
      <c r="R176" s="87"/>
      <c r="S176" s="87"/>
      <c r="T176" s="88"/>
      <c r="U176" s="41"/>
      <c r="V176" s="41"/>
      <c r="W176" s="41"/>
      <c r="X176" s="41"/>
      <c r="Y176" s="41"/>
      <c r="Z176" s="41"/>
      <c r="AA176" s="41"/>
      <c r="AB176" s="41"/>
      <c r="AC176" s="41"/>
      <c r="AD176" s="41"/>
      <c r="AE176" s="41"/>
      <c r="AT176" s="20" t="s">
        <v>202</v>
      </c>
      <c r="AU176" s="20" t="s">
        <v>76</v>
      </c>
    </row>
    <row r="177" s="2" customFormat="1" ht="16.5" customHeight="1">
      <c r="A177" s="41"/>
      <c r="B177" s="42"/>
      <c r="C177" s="215" t="s">
        <v>537</v>
      </c>
      <c r="D177" s="215" t="s">
        <v>195</v>
      </c>
      <c r="E177" s="216" t="s">
        <v>9844</v>
      </c>
      <c r="F177" s="217" t="s">
        <v>9845</v>
      </c>
      <c r="G177" s="218" t="s">
        <v>326</v>
      </c>
      <c r="H177" s="219">
        <v>1</v>
      </c>
      <c r="I177" s="220"/>
      <c r="J177" s="221">
        <f>ROUND(I177*H177,2)</f>
        <v>0</v>
      </c>
      <c r="K177" s="217" t="s">
        <v>19</v>
      </c>
      <c r="L177" s="47"/>
      <c r="M177" s="222" t="s">
        <v>19</v>
      </c>
      <c r="N177" s="223" t="s">
        <v>40</v>
      </c>
      <c r="O177" s="87"/>
      <c r="P177" s="224">
        <f>O177*H177</f>
        <v>0</v>
      </c>
      <c r="Q177" s="224">
        <v>0</v>
      </c>
      <c r="R177" s="224">
        <f>Q177*H177</f>
        <v>0</v>
      </c>
      <c r="S177" s="224">
        <v>0</v>
      </c>
      <c r="T177" s="225">
        <f>S177*H177</f>
        <v>0</v>
      </c>
      <c r="U177" s="41"/>
      <c r="V177" s="41"/>
      <c r="W177" s="41"/>
      <c r="X177" s="41"/>
      <c r="Y177" s="41"/>
      <c r="Z177" s="41"/>
      <c r="AA177" s="41"/>
      <c r="AB177" s="41"/>
      <c r="AC177" s="41"/>
      <c r="AD177" s="41"/>
      <c r="AE177" s="41"/>
      <c r="AR177" s="226" t="s">
        <v>9697</v>
      </c>
      <c r="AT177" s="226" t="s">
        <v>195</v>
      </c>
      <c r="AU177" s="226" t="s">
        <v>76</v>
      </c>
      <c r="AY177" s="20" t="s">
        <v>193</v>
      </c>
      <c r="BE177" s="227">
        <f>IF(N177="základní",J177,0)</f>
        <v>0</v>
      </c>
      <c r="BF177" s="227">
        <f>IF(N177="snížená",J177,0)</f>
        <v>0</v>
      </c>
      <c r="BG177" s="227">
        <f>IF(N177="zákl. přenesená",J177,0)</f>
        <v>0</v>
      </c>
      <c r="BH177" s="227">
        <f>IF(N177="sníž. přenesená",J177,0)</f>
        <v>0</v>
      </c>
      <c r="BI177" s="227">
        <f>IF(N177="nulová",J177,0)</f>
        <v>0</v>
      </c>
      <c r="BJ177" s="20" t="s">
        <v>76</v>
      </c>
      <c r="BK177" s="227">
        <f>ROUND(I177*H177,2)</f>
        <v>0</v>
      </c>
      <c r="BL177" s="20" t="s">
        <v>9697</v>
      </c>
      <c r="BM177" s="226" t="s">
        <v>9846</v>
      </c>
    </row>
    <row r="178" s="2" customFormat="1">
      <c r="A178" s="41"/>
      <c r="B178" s="42"/>
      <c r="C178" s="43"/>
      <c r="D178" s="228" t="s">
        <v>202</v>
      </c>
      <c r="E178" s="43"/>
      <c r="F178" s="229" t="s">
        <v>9845</v>
      </c>
      <c r="G178" s="43"/>
      <c r="H178" s="43"/>
      <c r="I178" s="230"/>
      <c r="J178" s="43"/>
      <c r="K178" s="43"/>
      <c r="L178" s="47"/>
      <c r="M178" s="231"/>
      <c r="N178" s="232"/>
      <c r="O178" s="87"/>
      <c r="P178" s="87"/>
      <c r="Q178" s="87"/>
      <c r="R178" s="87"/>
      <c r="S178" s="87"/>
      <c r="T178" s="88"/>
      <c r="U178" s="41"/>
      <c r="V178" s="41"/>
      <c r="W178" s="41"/>
      <c r="X178" s="41"/>
      <c r="Y178" s="41"/>
      <c r="Z178" s="41"/>
      <c r="AA178" s="41"/>
      <c r="AB178" s="41"/>
      <c r="AC178" s="41"/>
      <c r="AD178" s="41"/>
      <c r="AE178" s="41"/>
      <c r="AT178" s="20" t="s">
        <v>202</v>
      </c>
      <c r="AU178" s="20" t="s">
        <v>76</v>
      </c>
    </row>
    <row r="179" s="2" customFormat="1" ht="16.5" customHeight="1">
      <c r="A179" s="41"/>
      <c r="B179" s="42"/>
      <c r="C179" s="215" t="s">
        <v>545</v>
      </c>
      <c r="D179" s="215" t="s">
        <v>195</v>
      </c>
      <c r="E179" s="216" t="s">
        <v>9847</v>
      </c>
      <c r="F179" s="217" t="s">
        <v>9848</v>
      </c>
      <c r="G179" s="218" t="s">
        <v>326</v>
      </c>
      <c r="H179" s="219">
        <v>1</v>
      </c>
      <c r="I179" s="220"/>
      <c r="J179" s="221">
        <f>ROUND(I179*H179,2)</f>
        <v>0</v>
      </c>
      <c r="K179" s="217" t="s">
        <v>19</v>
      </c>
      <c r="L179" s="47"/>
      <c r="M179" s="222" t="s">
        <v>19</v>
      </c>
      <c r="N179" s="223" t="s">
        <v>40</v>
      </c>
      <c r="O179" s="87"/>
      <c r="P179" s="224">
        <f>O179*H179</f>
        <v>0</v>
      </c>
      <c r="Q179" s="224">
        <v>0</v>
      </c>
      <c r="R179" s="224">
        <f>Q179*H179</f>
        <v>0</v>
      </c>
      <c r="S179" s="224">
        <v>0</v>
      </c>
      <c r="T179" s="225">
        <f>S179*H179</f>
        <v>0</v>
      </c>
      <c r="U179" s="41"/>
      <c r="V179" s="41"/>
      <c r="W179" s="41"/>
      <c r="X179" s="41"/>
      <c r="Y179" s="41"/>
      <c r="Z179" s="41"/>
      <c r="AA179" s="41"/>
      <c r="AB179" s="41"/>
      <c r="AC179" s="41"/>
      <c r="AD179" s="41"/>
      <c r="AE179" s="41"/>
      <c r="AR179" s="226" t="s">
        <v>9697</v>
      </c>
      <c r="AT179" s="226" t="s">
        <v>195</v>
      </c>
      <c r="AU179" s="226" t="s">
        <v>76</v>
      </c>
      <c r="AY179" s="20" t="s">
        <v>193</v>
      </c>
      <c r="BE179" s="227">
        <f>IF(N179="základní",J179,0)</f>
        <v>0</v>
      </c>
      <c r="BF179" s="227">
        <f>IF(N179="snížená",J179,0)</f>
        <v>0</v>
      </c>
      <c r="BG179" s="227">
        <f>IF(N179="zákl. přenesená",J179,0)</f>
        <v>0</v>
      </c>
      <c r="BH179" s="227">
        <f>IF(N179="sníž. přenesená",J179,0)</f>
        <v>0</v>
      </c>
      <c r="BI179" s="227">
        <f>IF(N179="nulová",J179,0)</f>
        <v>0</v>
      </c>
      <c r="BJ179" s="20" t="s">
        <v>76</v>
      </c>
      <c r="BK179" s="227">
        <f>ROUND(I179*H179,2)</f>
        <v>0</v>
      </c>
      <c r="BL179" s="20" t="s">
        <v>9697</v>
      </c>
      <c r="BM179" s="226" t="s">
        <v>9849</v>
      </c>
    </row>
    <row r="180" s="2" customFormat="1">
      <c r="A180" s="41"/>
      <c r="B180" s="42"/>
      <c r="C180" s="43"/>
      <c r="D180" s="228" t="s">
        <v>202</v>
      </c>
      <c r="E180" s="43"/>
      <c r="F180" s="229" t="s">
        <v>9848</v>
      </c>
      <c r="G180" s="43"/>
      <c r="H180" s="43"/>
      <c r="I180" s="230"/>
      <c r="J180" s="43"/>
      <c r="K180" s="43"/>
      <c r="L180" s="47"/>
      <c r="M180" s="231"/>
      <c r="N180" s="232"/>
      <c r="O180" s="87"/>
      <c r="P180" s="87"/>
      <c r="Q180" s="87"/>
      <c r="R180" s="87"/>
      <c r="S180" s="87"/>
      <c r="T180" s="88"/>
      <c r="U180" s="41"/>
      <c r="V180" s="41"/>
      <c r="W180" s="41"/>
      <c r="X180" s="41"/>
      <c r="Y180" s="41"/>
      <c r="Z180" s="41"/>
      <c r="AA180" s="41"/>
      <c r="AB180" s="41"/>
      <c r="AC180" s="41"/>
      <c r="AD180" s="41"/>
      <c r="AE180" s="41"/>
      <c r="AT180" s="20" t="s">
        <v>202</v>
      </c>
      <c r="AU180" s="20" t="s">
        <v>76</v>
      </c>
    </row>
    <row r="181" s="2" customFormat="1" ht="16.5" customHeight="1">
      <c r="A181" s="41"/>
      <c r="B181" s="42"/>
      <c r="C181" s="215" t="s">
        <v>554</v>
      </c>
      <c r="D181" s="215" t="s">
        <v>195</v>
      </c>
      <c r="E181" s="216" t="s">
        <v>9850</v>
      </c>
      <c r="F181" s="217" t="s">
        <v>9851</v>
      </c>
      <c r="G181" s="218" t="s">
        <v>326</v>
      </c>
      <c r="H181" s="219">
        <v>1</v>
      </c>
      <c r="I181" s="220"/>
      <c r="J181" s="221">
        <f>ROUND(I181*H181,2)</f>
        <v>0</v>
      </c>
      <c r="K181" s="217" t="s">
        <v>19</v>
      </c>
      <c r="L181" s="47"/>
      <c r="M181" s="222" t="s">
        <v>19</v>
      </c>
      <c r="N181" s="223" t="s">
        <v>40</v>
      </c>
      <c r="O181" s="87"/>
      <c r="P181" s="224">
        <f>O181*H181</f>
        <v>0</v>
      </c>
      <c r="Q181" s="224">
        <v>0</v>
      </c>
      <c r="R181" s="224">
        <f>Q181*H181</f>
        <v>0</v>
      </c>
      <c r="S181" s="224">
        <v>0</v>
      </c>
      <c r="T181" s="225">
        <f>S181*H181</f>
        <v>0</v>
      </c>
      <c r="U181" s="41"/>
      <c r="V181" s="41"/>
      <c r="W181" s="41"/>
      <c r="X181" s="41"/>
      <c r="Y181" s="41"/>
      <c r="Z181" s="41"/>
      <c r="AA181" s="41"/>
      <c r="AB181" s="41"/>
      <c r="AC181" s="41"/>
      <c r="AD181" s="41"/>
      <c r="AE181" s="41"/>
      <c r="AR181" s="226" t="s">
        <v>9697</v>
      </c>
      <c r="AT181" s="226" t="s">
        <v>195</v>
      </c>
      <c r="AU181" s="226" t="s">
        <v>76</v>
      </c>
      <c r="AY181" s="20" t="s">
        <v>193</v>
      </c>
      <c r="BE181" s="227">
        <f>IF(N181="základní",J181,0)</f>
        <v>0</v>
      </c>
      <c r="BF181" s="227">
        <f>IF(N181="snížená",J181,0)</f>
        <v>0</v>
      </c>
      <c r="BG181" s="227">
        <f>IF(N181="zákl. přenesená",J181,0)</f>
        <v>0</v>
      </c>
      <c r="BH181" s="227">
        <f>IF(N181="sníž. přenesená",J181,0)</f>
        <v>0</v>
      </c>
      <c r="BI181" s="227">
        <f>IF(N181="nulová",J181,0)</f>
        <v>0</v>
      </c>
      <c r="BJ181" s="20" t="s">
        <v>76</v>
      </c>
      <c r="BK181" s="227">
        <f>ROUND(I181*H181,2)</f>
        <v>0</v>
      </c>
      <c r="BL181" s="20" t="s">
        <v>9697</v>
      </c>
      <c r="BM181" s="226" t="s">
        <v>9852</v>
      </c>
    </row>
    <row r="182" s="2" customFormat="1">
      <c r="A182" s="41"/>
      <c r="B182" s="42"/>
      <c r="C182" s="43"/>
      <c r="D182" s="228" t="s">
        <v>202</v>
      </c>
      <c r="E182" s="43"/>
      <c r="F182" s="229" t="s">
        <v>9851</v>
      </c>
      <c r="G182" s="43"/>
      <c r="H182" s="43"/>
      <c r="I182" s="230"/>
      <c r="J182" s="43"/>
      <c r="K182" s="43"/>
      <c r="L182" s="47"/>
      <c r="M182" s="231"/>
      <c r="N182" s="232"/>
      <c r="O182" s="87"/>
      <c r="P182" s="87"/>
      <c r="Q182" s="87"/>
      <c r="R182" s="87"/>
      <c r="S182" s="87"/>
      <c r="T182" s="88"/>
      <c r="U182" s="41"/>
      <c r="V182" s="41"/>
      <c r="W182" s="41"/>
      <c r="X182" s="41"/>
      <c r="Y182" s="41"/>
      <c r="Z182" s="41"/>
      <c r="AA182" s="41"/>
      <c r="AB182" s="41"/>
      <c r="AC182" s="41"/>
      <c r="AD182" s="41"/>
      <c r="AE182" s="41"/>
      <c r="AT182" s="20" t="s">
        <v>202</v>
      </c>
      <c r="AU182" s="20" t="s">
        <v>76</v>
      </c>
    </row>
    <row r="183" s="2" customFormat="1" ht="16.5" customHeight="1">
      <c r="A183" s="41"/>
      <c r="B183" s="42"/>
      <c r="C183" s="215" t="s">
        <v>561</v>
      </c>
      <c r="D183" s="215" t="s">
        <v>195</v>
      </c>
      <c r="E183" s="216" t="s">
        <v>9853</v>
      </c>
      <c r="F183" s="217" t="s">
        <v>9854</v>
      </c>
      <c r="G183" s="218" t="s">
        <v>326</v>
      </c>
      <c r="H183" s="219">
        <v>1</v>
      </c>
      <c r="I183" s="220"/>
      <c r="J183" s="221">
        <f>ROUND(I183*H183,2)</f>
        <v>0</v>
      </c>
      <c r="K183" s="217" t="s">
        <v>19</v>
      </c>
      <c r="L183" s="47"/>
      <c r="M183" s="222" t="s">
        <v>19</v>
      </c>
      <c r="N183" s="223" t="s">
        <v>40</v>
      </c>
      <c r="O183" s="87"/>
      <c r="P183" s="224">
        <f>O183*H183</f>
        <v>0</v>
      </c>
      <c r="Q183" s="224">
        <v>0</v>
      </c>
      <c r="R183" s="224">
        <f>Q183*H183</f>
        <v>0</v>
      </c>
      <c r="S183" s="224">
        <v>0</v>
      </c>
      <c r="T183" s="225">
        <f>S183*H183</f>
        <v>0</v>
      </c>
      <c r="U183" s="41"/>
      <c r="V183" s="41"/>
      <c r="W183" s="41"/>
      <c r="X183" s="41"/>
      <c r="Y183" s="41"/>
      <c r="Z183" s="41"/>
      <c r="AA183" s="41"/>
      <c r="AB183" s="41"/>
      <c r="AC183" s="41"/>
      <c r="AD183" s="41"/>
      <c r="AE183" s="41"/>
      <c r="AR183" s="226" t="s">
        <v>9697</v>
      </c>
      <c r="AT183" s="226" t="s">
        <v>195</v>
      </c>
      <c r="AU183" s="226" t="s">
        <v>76</v>
      </c>
      <c r="AY183" s="20" t="s">
        <v>193</v>
      </c>
      <c r="BE183" s="227">
        <f>IF(N183="základní",J183,0)</f>
        <v>0</v>
      </c>
      <c r="BF183" s="227">
        <f>IF(N183="snížená",J183,0)</f>
        <v>0</v>
      </c>
      <c r="BG183" s="227">
        <f>IF(N183="zákl. přenesená",J183,0)</f>
        <v>0</v>
      </c>
      <c r="BH183" s="227">
        <f>IF(N183="sníž. přenesená",J183,0)</f>
        <v>0</v>
      </c>
      <c r="BI183" s="227">
        <f>IF(N183="nulová",J183,0)</f>
        <v>0</v>
      </c>
      <c r="BJ183" s="20" t="s">
        <v>76</v>
      </c>
      <c r="BK183" s="227">
        <f>ROUND(I183*H183,2)</f>
        <v>0</v>
      </c>
      <c r="BL183" s="20" t="s">
        <v>9697</v>
      </c>
      <c r="BM183" s="226" t="s">
        <v>9855</v>
      </c>
    </row>
    <row r="184" s="2" customFormat="1">
      <c r="A184" s="41"/>
      <c r="B184" s="42"/>
      <c r="C184" s="43"/>
      <c r="D184" s="228" t="s">
        <v>202</v>
      </c>
      <c r="E184" s="43"/>
      <c r="F184" s="229" t="s">
        <v>9854</v>
      </c>
      <c r="G184" s="43"/>
      <c r="H184" s="43"/>
      <c r="I184" s="230"/>
      <c r="J184" s="43"/>
      <c r="K184" s="43"/>
      <c r="L184" s="47"/>
      <c r="M184" s="231"/>
      <c r="N184" s="232"/>
      <c r="O184" s="87"/>
      <c r="P184" s="87"/>
      <c r="Q184" s="87"/>
      <c r="R184" s="87"/>
      <c r="S184" s="87"/>
      <c r="T184" s="88"/>
      <c r="U184" s="41"/>
      <c r="V184" s="41"/>
      <c r="W184" s="41"/>
      <c r="X184" s="41"/>
      <c r="Y184" s="41"/>
      <c r="Z184" s="41"/>
      <c r="AA184" s="41"/>
      <c r="AB184" s="41"/>
      <c r="AC184" s="41"/>
      <c r="AD184" s="41"/>
      <c r="AE184" s="41"/>
      <c r="AT184" s="20" t="s">
        <v>202</v>
      </c>
      <c r="AU184" s="20" t="s">
        <v>76</v>
      </c>
    </row>
    <row r="185" s="2" customFormat="1" ht="16.5" customHeight="1">
      <c r="A185" s="41"/>
      <c r="B185" s="42"/>
      <c r="C185" s="215" t="s">
        <v>568</v>
      </c>
      <c r="D185" s="215" t="s">
        <v>195</v>
      </c>
      <c r="E185" s="216" t="s">
        <v>9856</v>
      </c>
      <c r="F185" s="217" t="s">
        <v>9857</v>
      </c>
      <c r="G185" s="218" t="s">
        <v>326</v>
      </c>
      <c r="H185" s="219">
        <v>1</v>
      </c>
      <c r="I185" s="220"/>
      <c r="J185" s="221">
        <f>ROUND(I185*H185,2)</f>
        <v>0</v>
      </c>
      <c r="K185" s="217" t="s">
        <v>19</v>
      </c>
      <c r="L185" s="47"/>
      <c r="M185" s="222" t="s">
        <v>19</v>
      </c>
      <c r="N185" s="223" t="s">
        <v>40</v>
      </c>
      <c r="O185" s="87"/>
      <c r="P185" s="224">
        <f>O185*H185</f>
        <v>0</v>
      </c>
      <c r="Q185" s="224">
        <v>0</v>
      </c>
      <c r="R185" s="224">
        <f>Q185*H185</f>
        <v>0</v>
      </c>
      <c r="S185" s="224">
        <v>0</v>
      </c>
      <c r="T185" s="225">
        <f>S185*H185</f>
        <v>0</v>
      </c>
      <c r="U185" s="41"/>
      <c r="V185" s="41"/>
      <c r="W185" s="41"/>
      <c r="X185" s="41"/>
      <c r="Y185" s="41"/>
      <c r="Z185" s="41"/>
      <c r="AA185" s="41"/>
      <c r="AB185" s="41"/>
      <c r="AC185" s="41"/>
      <c r="AD185" s="41"/>
      <c r="AE185" s="41"/>
      <c r="AR185" s="226" t="s">
        <v>9697</v>
      </c>
      <c r="AT185" s="226" t="s">
        <v>195</v>
      </c>
      <c r="AU185" s="226" t="s">
        <v>76</v>
      </c>
      <c r="AY185" s="20" t="s">
        <v>193</v>
      </c>
      <c r="BE185" s="227">
        <f>IF(N185="základní",J185,0)</f>
        <v>0</v>
      </c>
      <c r="BF185" s="227">
        <f>IF(N185="snížená",J185,0)</f>
        <v>0</v>
      </c>
      <c r="BG185" s="227">
        <f>IF(N185="zákl. přenesená",J185,0)</f>
        <v>0</v>
      </c>
      <c r="BH185" s="227">
        <f>IF(N185="sníž. přenesená",J185,0)</f>
        <v>0</v>
      </c>
      <c r="BI185" s="227">
        <f>IF(N185="nulová",J185,0)</f>
        <v>0</v>
      </c>
      <c r="BJ185" s="20" t="s">
        <v>76</v>
      </c>
      <c r="BK185" s="227">
        <f>ROUND(I185*H185,2)</f>
        <v>0</v>
      </c>
      <c r="BL185" s="20" t="s">
        <v>9697</v>
      </c>
      <c r="BM185" s="226" t="s">
        <v>9858</v>
      </c>
    </row>
    <row r="186" s="2" customFormat="1">
      <c r="A186" s="41"/>
      <c r="B186" s="42"/>
      <c r="C186" s="43"/>
      <c r="D186" s="228" t="s">
        <v>202</v>
      </c>
      <c r="E186" s="43"/>
      <c r="F186" s="229" t="s">
        <v>9857</v>
      </c>
      <c r="G186" s="43"/>
      <c r="H186" s="43"/>
      <c r="I186" s="230"/>
      <c r="J186" s="43"/>
      <c r="K186" s="43"/>
      <c r="L186" s="47"/>
      <c r="M186" s="231"/>
      <c r="N186" s="232"/>
      <c r="O186" s="87"/>
      <c r="P186" s="87"/>
      <c r="Q186" s="87"/>
      <c r="R186" s="87"/>
      <c r="S186" s="87"/>
      <c r="T186" s="88"/>
      <c r="U186" s="41"/>
      <c r="V186" s="41"/>
      <c r="W186" s="41"/>
      <c r="X186" s="41"/>
      <c r="Y186" s="41"/>
      <c r="Z186" s="41"/>
      <c r="AA186" s="41"/>
      <c r="AB186" s="41"/>
      <c r="AC186" s="41"/>
      <c r="AD186" s="41"/>
      <c r="AE186" s="41"/>
      <c r="AT186" s="20" t="s">
        <v>202</v>
      </c>
      <c r="AU186" s="20" t="s">
        <v>76</v>
      </c>
    </row>
    <row r="187" s="2" customFormat="1" ht="16.5" customHeight="1">
      <c r="A187" s="41"/>
      <c r="B187" s="42"/>
      <c r="C187" s="215" t="s">
        <v>577</v>
      </c>
      <c r="D187" s="215" t="s">
        <v>195</v>
      </c>
      <c r="E187" s="216" t="s">
        <v>9859</v>
      </c>
      <c r="F187" s="217" t="s">
        <v>9860</v>
      </c>
      <c r="G187" s="218" t="s">
        <v>326</v>
      </c>
      <c r="H187" s="219">
        <v>1</v>
      </c>
      <c r="I187" s="220"/>
      <c r="J187" s="221">
        <f>ROUND(I187*H187,2)</f>
        <v>0</v>
      </c>
      <c r="K187" s="217" t="s">
        <v>19</v>
      </c>
      <c r="L187" s="47"/>
      <c r="M187" s="222" t="s">
        <v>19</v>
      </c>
      <c r="N187" s="223" t="s">
        <v>40</v>
      </c>
      <c r="O187" s="87"/>
      <c r="P187" s="224">
        <f>O187*H187</f>
        <v>0</v>
      </c>
      <c r="Q187" s="224">
        <v>0</v>
      </c>
      <c r="R187" s="224">
        <f>Q187*H187</f>
        <v>0</v>
      </c>
      <c r="S187" s="224">
        <v>0</v>
      </c>
      <c r="T187" s="225">
        <f>S187*H187</f>
        <v>0</v>
      </c>
      <c r="U187" s="41"/>
      <c r="V187" s="41"/>
      <c r="W187" s="41"/>
      <c r="X187" s="41"/>
      <c r="Y187" s="41"/>
      <c r="Z187" s="41"/>
      <c r="AA187" s="41"/>
      <c r="AB187" s="41"/>
      <c r="AC187" s="41"/>
      <c r="AD187" s="41"/>
      <c r="AE187" s="41"/>
      <c r="AR187" s="226" t="s">
        <v>9697</v>
      </c>
      <c r="AT187" s="226" t="s">
        <v>195</v>
      </c>
      <c r="AU187" s="226" t="s">
        <v>76</v>
      </c>
      <c r="AY187" s="20" t="s">
        <v>193</v>
      </c>
      <c r="BE187" s="227">
        <f>IF(N187="základní",J187,0)</f>
        <v>0</v>
      </c>
      <c r="BF187" s="227">
        <f>IF(N187="snížená",J187,0)</f>
        <v>0</v>
      </c>
      <c r="BG187" s="227">
        <f>IF(N187="zákl. přenesená",J187,0)</f>
        <v>0</v>
      </c>
      <c r="BH187" s="227">
        <f>IF(N187="sníž. přenesená",J187,0)</f>
        <v>0</v>
      </c>
      <c r="BI187" s="227">
        <f>IF(N187="nulová",J187,0)</f>
        <v>0</v>
      </c>
      <c r="BJ187" s="20" t="s">
        <v>76</v>
      </c>
      <c r="BK187" s="227">
        <f>ROUND(I187*H187,2)</f>
        <v>0</v>
      </c>
      <c r="BL187" s="20" t="s">
        <v>9697</v>
      </c>
      <c r="BM187" s="226" t="s">
        <v>9861</v>
      </c>
    </row>
    <row r="188" s="2" customFormat="1">
      <c r="A188" s="41"/>
      <c r="B188" s="42"/>
      <c r="C188" s="43"/>
      <c r="D188" s="228" t="s">
        <v>202</v>
      </c>
      <c r="E188" s="43"/>
      <c r="F188" s="229" t="s">
        <v>9860</v>
      </c>
      <c r="G188" s="43"/>
      <c r="H188" s="43"/>
      <c r="I188" s="230"/>
      <c r="J188" s="43"/>
      <c r="K188" s="43"/>
      <c r="L188" s="47"/>
      <c r="M188" s="231"/>
      <c r="N188" s="232"/>
      <c r="O188" s="87"/>
      <c r="P188" s="87"/>
      <c r="Q188" s="87"/>
      <c r="R188" s="87"/>
      <c r="S188" s="87"/>
      <c r="T188" s="88"/>
      <c r="U188" s="41"/>
      <c r="V188" s="41"/>
      <c r="W188" s="41"/>
      <c r="X188" s="41"/>
      <c r="Y188" s="41"/>
      <c r="Z188" s="41"/>
      <c r="AA188" s="41"/>
      <c r="AB188" s="41"/>
      <c r="AC188" s="41"/>
      <c r="AD188" s="41"/>
      <c r="AE188" s="41"/>
      <c r="AT188" s="20" t="s">
        <v>202</v>
      </c>
      <c r="AU188" s="20" t="s">
        <v>76</v>
      </c>
    </row>
    <row r="189" s="2" customFormat="1" ht="16.5" customHeight="1">
      <c r="A189" s="41"/>
      <c r="B189" s="42"/>
      <c r="C189" s="215" t="s">
        <v>584</v>
      </c>
      <c r="D189" s="215" t="s">
        <v>195</v>
      </c>
      <c r="E189" s="216" t="s">
        <v>9862</v>
      </c>
      <c r="F189" s="217" t="s">
        <v>9863</v>
      </c>
      <c r="G189" s="218" t="s">
        <v>326</v>
      </c>
      <c r="H189" s="219">
        <v>1</v>
      </c>
      <c r="I189" s="220"/>
      <c r="J189" s="221">
        <f>ROUND(I189*H189,2)</f>
        <v>0</v>
      </c>
      <c r="K189" s="217" t="s">
        <v>19</v>
      </c>
      <c r="L189" s="47"/>
      <c r="M189" s="222" t="s">
        <v>19</v>
      </c>
      <c r="N189" s="223" t="s">
        <v>40</v>
      </c>
      <c r="O189" s="87"/>
      <c r="P189" s="224">
        <f>O189*H189</f>
        <v>0</v>
      </c>
      <c r="Q189" s="224">
        <v>0</v>
      </c>
      <c r="R189" s="224">
        <f>Q189*H189</f>
        <v>0</v>
      </c>
      <c r="S189" s="224">
        <v>0</v>
      </c>
      <c r="T189" s="225">
        <f>S189*H189</f>
        <v>0</v>
      </c>
      <c r="U189" s="41"/>
      <c r="V189" s="41"/>
      <c r="W189" s="41"/>
      <c r="X189" s="41"/>
      <c r="Y189" s="41"/>
      <c r="Z189" s="41"/>
      <c r="AA189" s="41"/>
      <c r="AB189" s="41"/>
      <c r="AC189" s="41"/>
      <c r="AD189" s="41"/>
      <c r="AE189" s="41"/>
      <c r="AR189" s="226" t="s">
        <v>9697</v>
      </c>
      <c r="AT189" s="226" t="s">
        <v>195</v>
      </c>
      <c r="AU189" s="226" t="s">
        <v>76</v>
      </c>
      <c r="AY189" s="20" t="s">
        <v>193</v>
      </c>
      <c r="BE189" s="227">
        <f>IF(N189="základní",J189,0)</f>
        <v>0</v>
      </c>
      <c r="BF189" s="227">
        <f>IF(N189="snížená",J189,0)</f>
        <v>0</v>
      </c>
      <c r="BG189" s="227">
        <f>IF(N189="zákl. přenesená",J189,0)</f>
        <v>0</v>
      </c>
      <c r="BH189" s="227">
        <f>IF(N189="sníž. přenesená",J189,0)</f>
        <v>0</v>
      </c>
      <c r="BI189" s="227">
        <f>IF(N189="nulová",J189,0)</f>
        <v>0</v>
      </c>
      <c r="BJ189" s="20" t="s">
        <v>76</v>
      </c>
      <c r="BK189" s="227">
        <f>ROUND(I189*H189,2)</f>
        <v>0</v>
      </c>
      <c r="BL189" s="20" t="s">
        <v>9697</v>
      </c>
      <c r="BM189" s="226" t="s">
        <v>9864</v>
      </c>
    </row>
    <row r="190" s="2" customFormat="1">
      <c r="A190" s="41"/>
      <c r="B190" s="42"/>
      <c r="C190" s="43"/>
      <c r="D190" s="228" t="s">
        <v>202</v>
      </c>
      <c r="E190" s="43"/>
      <c r="F190" s="229" t="s">
        <v>9863</v>
      </c>
      <c r="G190" s="43"/>
      <c r="H190" s="43"/>
      <c r="I190" s="230"/>
      <c r="J190" s="43"/>
      <c r="K190" s="43"/>
      <c r="L190" s="47"/>
      <c r="M190" s="231"/>
      <c r="N190" s="232"/>
      <c r="O190" s="87"/>
      <c r="P190" s="87"/>
      <c r="Q190" s="87"/>
      <c r="R190" s="87"/>
      <c r="S190" s="87"/>
      <c r="T190" s="88"/>
      <c r="U190" s="41"/>
      <c r="V190" s="41"/>
      <c r="W190" s="41"/>
      <c r="X190" s="41"/>
      <c r="Y190" s="41"/>
      <c r="Z190" s="41"/>
      <c r="AA190" s="41"/>
      <c r="AB190" s="41"/>
      <c r="AC190" s="41"/>
      <c r="AD190" s="41"/>
      <c r="AE190" s="41"/>
      <c r="AT190" s="20" t="s">
        <v>202</v>
      </c>
      <c r="AU190" s="20" t="s">
        <v>76</v>
      </c>
    </row>
    <row r="191" s="2" customFormat="1" ht="16.5" customHeight="1">
      <c r="A191" s="41"/>
      <c r="B191" s="42"/>
      <c r="C191" s="215" t="s">
        <v>591</v>
      </c>
      <c r="D191" s="215" t="s">
        <v>195</v>
      </c>
      <c r="E191" s="216" t="s">
        <v>9865</v>
      </c>
      <c r="F191" s="217" t="s">
        <v>9866</v>
      </c>
      <c r="G191" s="218" t="s">
        <v>326</v>
      </c>
      <c r="H191" s="219">
        <v>1</v>
      </c>
      <c r="I191" s="220"/>
      <c r="J191" s="221">
        <f>ROUND(I191*H191,2)</f>
        <v>0</v>
      </c>
      <c r="K191" s="217" t="s">
        <v>19</v>
      </c>
      <c r="L191" s="47"/>
      <c r="M191" s="222" t="s">
        <v>19</v>
      </c>
      <c r="N191" s="223" t="s">
        <v>40</v>
      </c>
      <c r="O191" s="87"/>
      <c r="P191" s="224">
        <f>O191*H191</f>
        <v>0</v>
      </c>
      <c r="Q191" s="224">
        <v>0</v>
      </c>
      <c r="R191" s="224">
        <f>Q191*H191</f>
        <v>0</v>
      </c>
      <c r="S191" s="224">
        <v>0</v>
      </c>
      <c r="T191" s="225">
        <f>S191*H191</f>
        <v>0</v>
      </c>
      <c r="U191" s="41"/>
      <c r="V191" s="41"/>
      <c r="W191" s="41"/>
      <c r="X191" s="41"/>
      <c r="Y191" s="41"/>
      <c r="Z191" s="41"/>
      <c r="AA191" s="41"/>
      <c r="AB191" s="41"/>
      <c r="AC191" s="41"/>
      <c r="AD191" s="41"/>
      <c r="AE191" s="41"/>
      <c r="AR191" s="226" t="s">
        <v>9697</v>
      </c>
      <c r="AT191" s="226" t="s">
        <v>195</v>
      </c>
      <c r="AU191" s="226" t="s">
        <v>76</v>
      </c>
      <c r="AY191" s="20" t="s">
        <v>193</v>
      </c>
      <c r="BE191" s="227">
        <f>IF(N191="základní",J191,0)</f>
        <v>0</v>
      </c>
      <c r="BF191" s="227">
        <f>IF(N191="snížená",J191,0)</f>
        <v>0</v>
      </c>
      <c r="BG191" s="227">
        <f>IF(N191="zákl. přenesená",J191,0)</f>
        <v>0</v>
      </c>
      <c r="BH191" s="227">
        <f>IF(N191="sníž. přenesená",J191,0)</f>
        <v>0</v>
      </c>
      <c r="BI191" s="227">
        <f>IF(N191="nulová",J191,0)</f>
        <v>0</v>
      </c>
      <c r="BJ191" s="20" t="s">
        <v>76</v>
      </c>
      <c r="BK191" s="227">
        <f>ROUND(I191*H191,2)</f>
        <v>0</v>
      </c>
      <c r="BL191" s="20" t="s">
        <v>9697</v>
      </c>
      <c r="BM191" s="226" t="s">
        <v>9867</v>
      </c>
    </row>
    <row r="192" s="2" customFormat="1">
      <c r="A192" s="41"/>
      <c r="B192" s="42"/>
      <c r="C192" s="43"/>
      <c r="D192" s="228" t="s">
        <v>202</v>
      </c>
      <c r="E192" s="43"/>
      <c r="F192" s="229" t="s">
        <v>9868</v>
      </c>
      <c r="G192" s="43"/>
      <c r="H192" s="43"/>
      <c r="I192" s="230"/>
      <c r="J192" s="43"/>
      <c r="K192" s="43"/>
      <c r="L192" s="47"/>
      <c r="M192" s="231"/>
      <c r="N192" s="232"/>
      <c r="O192" s="87"/>
      <c r="P192" s="87"/>
      <c r="Q192" s="87"/>
      <c r="R192" s="87"/>
      <c r="S192" s="87"/>
      <c r="T192" s="88"/>
      <c r="U192" s="41"/>
      <c r="V192" s="41"/>
      <c r="W192" s="41"/>
      <c r="X192" s="41"/>
      <c r="Y192" s="41"/>
      <c r="Z192" s="41"/>
      <c r="AA192" s="41"/>
      <c r="AB192" s="41"/>
      <c r="AC192" s="41"/>
      <c r="AD192" s="41"/>
      <c r="AE192" s="41"/>
      <c r="AT192" s="20" t="s">
        <v>202</v>
      </c>
      <c r="AU192" s="20" t="s">
        <v>76</v>
      </c>
    </row>
    <row r="193" s="2" customFormat="1" ht="16.5" customHeight="1">
      <c r="A193" s="41"/>
      <c r="B193" s="42"/>
      <c r="C193" s="215" t="s">
        <v>598</v>
      </c>
      <c r="D193" s="215" t="s">
        <v>195</v>
      </c>
      <c r="E193" s="216" t="s">
        <v>9869</v>
      </c>
      <c r="F193" s="217" t="s">
        <v>9870</v>
      </c>
      <c r="G193" s="218" t="s">
        <v>326</v>
      </c>
      <c r="H193" s="219">
        <v>1</v>
      </c>
      <c r="I193" s="220"/>
      <c r="J193" s="221">
        <f>ROUND(I193*H193,2)</f>
        <v>0</v>
      </c>
      <c r="K193" s="217" t="s">
        <v>19</v>
      </c>
      <c r="L193" s="47"/>
      <c r="M193" s="222" t="s">
        <v>19</v>
      </c>
      <c r="N193" s="223" t="s">
        <v>40</v>
      </c>
      <c r="O193" s="87"/>
      <c r="P193" s="224">
        <f>O193*H193</f>
        <v>0</v>
      </c>
      <c r="Q193" s="224">
        <v>0</v>
      </c>
      <c r="R193" s="224">
        <f>Q193*H193</f>
        <v>0</v>
      </c>
      <c r="S193" s="224">
        <v>0</v>
      </c>
      <c r="T193" s="225">
        <f>S193*H193</f>
        <v>0</v>
      </c>
      <c r="U193" s="41"/>
      <c r="V193" s="41"/>
      <c r="W193" s="41"/>
      <c r="X193" s="41"/>
      <c r="Y193" s="41"/>
      <c r="Z193" s="41"/>
      <c r="AA193" s="41"/>
      <c r="AB193" s="41"/>
      <c r="AC193" s="41"/>
      <c r="AD193" s="41"/>
      <c r="AE193" s="41"/>
      <c r="AR193" s="226" t="s">
        <v>9697</v>
      </c>
      <c r="AT193" s="226" t="s">
        <v>195</v>
      </c>
      <c r="AU193" s="226" t="s">
        <v>76</v>
      </c>
      <c r="AY193" s="20" t="s">
        <v>193</v>
      </c>
      <c r="BE193" s="227">
        <f>IF(N193="základní",J193,0)</f>
        <v>0</v>
      </c>
      <c r="BF193" s="227">
        <f>IF(N193="snížená",J193,0)</f>
        <v>0</v>
      </c>
      <c r="BG193" s="227">
        <f>IF(N193="zákl. přenesená",J193,0)</f>
        <v>0</v>
      </c>
      <c r="BH193" s="227">
        <f>IF(N193="sníž. přenesená",J193,0)</f>
        <v>0</v>
      </c>
      <c r="BI193" s="227">
        <f>IF(N193="nulová",J193,0)</f>
        <v>0</v>
      </c>
      <c r="BJ193" s="20" t="s">
        <v>76</v>
      </c>
      <c r="BK193" s="227">
        <f>ROUND(I193*H193,2)</f>
        <v>0</v>
      </c>
      <c r="BL193" s="20" t="s">
        <v>9697</v>
      </c>
      <c r="BM193" s="226" t="s">
        <v>9871</v>
      </c>
    </row>
    <row r="194" s="2" customFormat="1">
      <c r="A194" s="41"/>
      <c r="B194" s="42"/>
      <c r="C194" s="43"/>
      <c r="D194" s="228" t="s">
        <v>202</v>
      </c>
      <c r="E194" s="43"/>
      <c r="F194" s="229" t="s">
        <v>9870</v>
      </c>
      <c r="G194" s="43"/>
      <c r="H194" s="43"/>
      <c r="I194" s="230"/>
      <c r="J194" s="43"/>
      <c r="K194" s="43"/>
      <c r="L194" s="47"/>
      <c r="M194" s="231"/>
      <c r="N194" s="232"/>
      <c r="O194" s="87"/>
      <c r="P194" s="87"/>
      <c r="Q194" s="87"/>
      <c r="R194" s="87"/>
      <c r="S194" s="87"/>
      <c r="T194" s="88"/>
      <c r="U194" s="41"/>
      <c r="V194" s="41"/>
      <c r="W194" s="41"/>
      <c r="X194" s="41"/>
      <c r="Y194" s="41"/>
      <c r="Z194" s="41"/>
      <c r="AA194" s="41"/>
      <c r="AB194" s="41"/>
      <c r="AC194" s="41"/>
      <c r="AD194" s="41"/>
      <c r="AE194" s="41"/>
      <c r="AT194" s="20" t="s">
        <v>202</v>
      </c>
      <c r="AU194" s="20" t="s">
        <v>76</v>
      </c>
    </row>
    <row r="195" s="2" customFormat="1" ht="24.15" customHeight="1">
      <c r="A195" s="41"/>
      <c r="B195" s="42"/>
      <c r="C195" s="215" t="s">
        <v>607</v>
      </c>
      <c r="D195" s="215" t="s">
        <v>195</v>
      </c>
      <c r="E195" s="216" t="s">
        <v>9872</v>
      </c>
      <c r="F195" s="217" t="s">
        <v>9873</v>
      </c>
      <c r="G195" s="218" t="s">
        <v>326</v>
      </c>
      <c r="H195" s="219">
        <v>1</v>
      </c>
      <c r="I195" s="220"/>
      <c r="J195" s="221">
        <f>ROUND(I195*H195,2)</f>
        <v>0</v>
      </c>
      <c r="K195" s="217" t="s">
        <v>19</v>
      </c>
      <c r="L195" s="47"/>
      <c r="M195" s="222" t="s">
        <v>19</v>
      </c>
      <c r="N195" s="223" t="s">
        <v>40</v>
      </c>
      <c r="O195" s="87"/>
      <c r="P195" s="224">
        <f>O195*H195</f>
        <v>0</v>
      </c>
      <c r="Q195" s="224">
        <v>0</v>
      </c>
      <c r="R195" s="224">
        <f>Q195*H195</f>
        <v>0</v>
      </c>
      <c r="S195" s="224">
        <v>0</v>
      </c>
      <c r="T195" s="225">
        <f>S195*H195</f>
        <v>0</v>
      </c>
      <c r="U195" s="41"/>
      <c r="V195" s="41"/>
      <c r="W195" s="41"/>
      <c r="X195" s="41"/>
      <c r="Y195" s="41"/>
      <c r="Z195" s="41"/>
      <c r="AA195" s="41"/>
      <c r="AB195" s="41"/>
      <c r="AC195" s="41"/>
      <c r="AD195" s="41"/>
      <c r="AE195" s="41"/>
      <c r="AR195" s="226" t="s">
        <v>9697</v>
      </c>
      <c r="AT195" s="226" t="s">
        <v>195</v>
      </c>
      <c r="AU195" s="226" t="s">
        <v>76</v>
      </c>
      <c r="AY195" s="20" t="s">
        <v>193</v>
      </c>
      <c r="BE195" s="227">
        <f>IF(N195="základní",J195,0)</f>
        <v>0</v>
      </c>
      <c r="BF195" s="227">
        <f>IF(N195="snížená",J195,0)</f>
        <v>0</v>
      </c>
      <c r="BG195" s="227">
        <f>IF(N195="zákl. přenesená",J195,0)</f>
        <v>0</v>
      </c>
      <c r="BH195" s="227">
        <f>IF(N195="sníž. přenesená",J195,0)</f>
        <v>0</v>
      </c>
      <c r="BI195" s="227">
        <f>IF(N195="nulová",J195,0)</f>
        <v>0</v>
      </c>
      <c r="BJ195" s="20" t="s">
        <v>76</v>
      </c>
      <c r="BK195" s="227">
        <f>ROUND(I195*H195,2)</f>
        <v>0</v>
      </c>
      <c r="BL195" s="20" t="s">
        <v>9697</v>
      </c>
      <c r="BM195" s="226" t="s">
        <v>9874</v>
      </c>
    </row>
    <row r="196" s="2" customFormat="1">
      <c r="A196" s="41"/>
      <c r="B196" s="42"/>
      <c r="C196" s="43"/>
      <c r="D196" s="228" t="s">
        <v>202</v>
      </c>
      <c r="E196" s="43"/>
      <c r="F196" s="229" t="s">
        <v>9873</v>
      </c>
      <c r="G196" s="43"/>
      <c r="H196" s="43"/>
      <c r="I196" s="230"/>
      <c r="J196" s="43"/>
      <c r="K196" s="43"/>
      <c r="L196" s="47"/>
      <c r="M196" s="231"/>
      <c r="N196" s="232"/>
      <c r="O196" s="87"/>
      <c r="P196" s="87"/>
      <c r="Q196" s="87"/>
      <c r="R196" s="87"/>
      <c r="S196" s="87"/>
      <c r="T196" s="88"/>
      <c r="U196" s="41"/>
      <c r="V196" s="41"/>
      <c r="W196" s="41"/>
      <c r="X196" s="41"/>
      <c r="Y196" s="41"/>
      <c r="Z196" s="41"/>
      <c r="AA196" s="41"/>
      <c r="AB196" s="41"/>
      <c r="AC196" s="41"/>
      <c r="AD196" s="41"/>
      <c r="AE196" s="41"/>
      <c r="AT196" s="20" t="s">
        <v>202</v>
      </c>
      <c r="AU196" s="20" t="s">
        <v>76</v>
      </c>
    </row>
    <row r="197" s="2" customFormat="1" ht="24.15" customHeight="1">
      <c r="A197" s="41"/>
      <c r="B197" s="42"/>
      <c r="C197" s="215" t="s">
        <v>614</v>
      </c>
      <c r="D197" s="215" t="s">
        <v>195</v>
      </c>
      <c r="E197" s="216" t="s">
        <v>9875</v>
      </c>
      <c r="F197" s="217" t="s">
        <v>9876</v>
      </c>
      <c r="G197" s="218" t="s">
        <v>326</v>
      </c>
      <c r="H197" s="219">
        <v>1</v>
      </c>
      <c r="I197" s="220"/>
      <c r="J197" s="221">
        <f>ROUND(I197*H197,2)</f>
        <v>0</v>
      </c>
      <c r="K197" s="217" t="s">
        <v>19</v>
      </c>
      <c r="L197" s="47"/>
      <c r="M197" s="222" t="s">
        <v>19</v>
      </c>
      <c r="N197" s="223" t="s">
        <v>40</v>
      </c>
      <c r="O197" s="87"/>
      <c r="P197" s="224">
        <f>O197*H197</f>
        <v>0</v>
      </c>
      <c r="Q197" s="224">
        <v>0</v>
      </c>
      <c r="R197" s="224">
        <f>Q197*H197</f>
        <v>0</v>
      </c>
      <c r="S197" s="224">
        <v>0</v>
      </c>
      <c r="T197" s="225">
        <f>S197*H197</f>
        <v>0</v>
      </c>
      <c r="U197" s="41"/>
      <c r="V197" s="41"/>
      <c r="W197" s="41"/>
      <c r="X197" s="41"/>
      <c r="Y197" s="41"/>
      <c r="Z197" s="41"/>
      <c r="AA197" s="41"/>
      <c r="AB197" s="41"/>
      <c r="AC197" s="41"/>
      <c r="AD197" s="41"/>
      <c r="AE197" s="41"/>
      <c r="AR197" s="226" t="s">
        <v>9697</v>
      </c>
      <c r="AT197" s="226" t="s">
        <v>195</v>
      </c>
      <c r="AU197" s="226" t="s">
        <v>76</v>
      </c>
      <c r="AY197" s="20" t="s">
        <v>193</v>
      </c>
      <c r="BE197" s="227">
        <f>IF(N197="základní",J197,0)</f>
        <v>0</v>
      </c>
      <c r="BF197" s="227">
        <f>IF(N197="snížená",J197,0)</f>
        <v>0</v>
      </c>
      <c r="BG197" s="227">
        <f>IF(N197="zákl. přenesená",J197,0)</f>
        <v>0</v>
      </c>
      <c r="BH197" s="227">
        <f>IF(N197="sníž. přenesená",J197,0)</f>
        <v>0</v>
      </c>
      <c r="BI197" s="227">
        <f>IF(N197="nulová",J197,0)</f>
        <v>0</v>
      </c>
      <c r="BJ197" s="20" t="s">
        <v>76</v>
      </c>
      <c r="BK197" s="227">
        <f>ROUND(I197*H197,2)</f>
        <v>0</v>
      </c>
      <c r="BL197" s="20" t="s">
        <v>9697</v>
      </c>
      <c r="BM197" s="226" t="s">
        <v>9877</v>
      </c>
    </row>
    <row r="198" s="2" customFormat="1">
      <c r="A198" s="41"/>
      <c r="B198" s="42"/>
      <c r="C198" s="43"/>
      <c r="D198" s="228" t="s">
        <v>202</v>
      </c>
      <c r="E198" s="43"/>
      <c r="F198" s="229" t="s">
        <v>9878</v>
      </c>
      <c r="G198" s="43"/>
      <c r="H198" s="43"/>
      <c r="I198" s="230"/>
      <c r="J198" s="43"/>
      <c r="K198" s="43"/>
      <c r="L198" s="47"/>
      <c r="M198" s="231"/>
      <c r="N198" s="232"/>
      <c r="O198" s="87"/>
      <c r="P198" s="87"/>
      <c r="Q198" s="87"/>
      <c r="R198" s="87"/>
      <c r="S198" s="87"/>
      <c r="T198" s="88"/>
      <c r="U198" s="41"/>
      <c r="V198" s="41"/>
      <c r="W198" s="41"/>
      <c r="X198" s="41"/>
      <c r="Y198" s="41"/>
      <c r="Z198" s="41"/>
      <c r="AA198" s="41"/>
      <c r="AB198" s="41"/>
      <c r="AC198" s="41"/>
      <c r="AD198" s="41"/>
      <c r="AE198" s="41"/>
      <c r="AT198" s="20" t="s">
        <v>202</v>
      </c>
      <c r="AU198" s="20" t="s">
        <v>76</v>
      </c>
    </row>
    <row r="199" s="2" customFormat="1" ht="16.5" customHeight="1">
      <c r="A199" s="41"/>
      <c r="B199" s="42"/>
      <c r="C199" s="215" t="s">
        <v>621</v>
      </c>
      <c r="D199" s="215" t="s">
        <v>195</v>
      </c>
      <c r="E199" s="216" t="s">
        <v>9879</v>
      </c>
      <c r="F199" s="217" t="s">
        <v>9880</v>
      </c>
      <c r="G199" s="218" t="s">
        <v>326</v>
      </c>
      <c r="H199" s="219">
        <v>1</v>
      </c>
      <c r="I199" s="220"/>
      <c r="J199" s="221">
        <f>ROUND(I199*H199,2)</f>
        <v>0</v>
      </c>
      <c r="K199" s="217" t="s">
        <v>19</v>
      </c>
      <c r="L199" s="47"/>
      <c r="M199" s="222" t="s">
        <v>19</v>
      </c>
      <c r="N199" s="223" t="s">
        <v>40</v>
      </c>
      <c r="O199" s="87"/>
      <c r="P199" s="224">
        <f>O199*H199</f>
        <v>0</v>
      </c>
      <c r="Q199" s="224">
        <v>0</v>
      </c>
      <c r="R199" s="224">
        <f>Q199*H199</f>
        <v>0</v>
      </c>
      <c r="S199" s="224">
        <v>0</v>
      </c>
      <c r="T199" s="225">
        <f>S199*H199</f>
        <v>0</v>
      </c>
      <c r="U199" s="41"/>
      <c r="V199" s="41"/>
      <c r="W199" s="41"/>
      <c r="X199" s="41"/>
      <c r="Y199" s="41"/>
      <c r="Z199" s="41"/>
      <c r="AA199" s="41"/>
      <c r="AB199" s="41"/>
      <c r="AC199" s="41"/>
      <c r="AD199" s="41"/>
      <c r="AE199" s="41"/>
      <c r="AR199" s="226" t="s">
        <v>9697</v>
      </c>
      <c r="AT199" s="226" t="s">
        <v>195</v>
      </c>
      <c r="AU199" s="226" t="s">
        <v>76</v>
      </c>
      <c r="AY199" s="20" t="s">
        <v>193</v>
      </c>
      <c r="BE199" s="227">
        <f>IF(N199="základní",J199,0)</f>
        <v>0</v>
      </c>
      <c r="BF199" s="227">
        <f>IF(N199="snížená",J199,0)</f>
        <v>0</v>
      </c>
      <c r="BG199" s="227">
        <f>IF(N199="zákl. přenesená",J199,0)</f>
        <v>0</v>
      </c>
      <c r="BH199" s="227">
        <f>IF(N199="sníž. přenesená",J199,0)</f>
        <v>0</v>
      </c>
      <c r="BI199" s="227">
        <f>IF(N199="nulová",J199,0)</f>
        <v>0</v>
      </c>
      <c r="BJ199" s="20" t="s">
        <v>76</v>
      </c>
      <c r="BK199" s="227">
        <f>ROUND(I199*H199,2)</f>
        <v>0</v>
      </c>
      <c r="BL199" s="20" t="s">
        <v>9697</v>
      </c>
      <c r="BM199" s="226" t="s">
        <v>9881</v>
      </c>
    </row>
    <row r="200" s="2" customFormat="1">
      <c r="A200" s="41"/>
      <c r="B200" s="42"/>
      <c r="C200" s="43"/>
      <c r="D200" s="228" t="s">
        <v>202</v>
      </c>
      <c r="E200" s="43"/>
      <c r="F200" s="229" t="s">
        <v>9882</v>
      </c>
      <c r="G200" s="43"/>
      <c r="H200" s="43"/>
      <c r="I200" s="230"/>
      <c r="J200" s="43"/>
      <c r="K200" s="43"/>
      <c r="L200" s="47"/>
      <c r="M200" s="231"/>
      <c r="N200" s="232"/>
      <c r="O200" s="87"/>
      <c r="P200" s="87"/>
      <c r="Q200" s="87"/>
      <c r="R200" s="87"/>
      <c r="S200" s="87"/>
      <c r="T200" s="88"/>
      <c r="U200" s="41"/>
      <c r="V200" s="41"/>
      <c r="W200" s="41"/>
      <c r="X200" s="41"/>
      <c r="Y200" s="41"/>
      <c r="Z200" s="41"/>
      <c r="AA200" s="41"/>
      <c r="AB200" s="41"/>
      <c r="AC200" s="41"/>
      <c r="AD200" s="41"/>
      <c r="AE200" s="41"/>
      <c r="AT200" s="20" t="s">
        <v>202</v>
      </c>
      <c r="AU200" s="20" t="s">
        <v>76</v>
      </c>
    </row>
    <row r="201" s="12" customFormat="1" ht="25.92" customHeight="1">
      <c r="A201" s="12"/>
      <c r="B201" s="199"/>
      <c r="C201" s="200"/>
      <c r="D201" s="201" t="s">
        <v>68</v>
      </c>
      <c r="E201" s="202" t="s">
        <v>6657</v>
      </c>
      <c r="F201" s="202" t="s">
        <v>6658</v>
      </c>
      <c r="G201" s="200"/>
      <c r="H201" s="200"/>
      <c r="I201" s="203"/>
      <c r="J201" s="204">
        <f>BK201</f>
        <v>0</v>
      </c>
      <c r="K201" s="200"/>
      <c r="L201" s="205"/>
      <c r="M201" s="206"/>
      <c r="N201" s="207"/>
      <c r="O201" s="207"/>
      <c r="P201" s="208">
        <f>SUM(P202:P221)</f>
        <v>0</v>
      </c>
      <c r="Q201" s="207"/>
      <c r="R201" s="208">
        <f>SUM(R202:R221)</f>
        <v>0</v>
      </c>
      <c r="S201" s="207"/>
      <c r="T201" s="209">
        <f>SUM(T202:T221)</f>
        <v>0</v>
      </c>
      <c r="U201" s="12"/>
      <c r="V201" s="12"/>
      <c r="W201" s="12"/>
      <c r="X201" s="12"/>
      <c r="Y201" s="12"/>
      <c r="Z201" s="12"/>
      <c r="AA201" s="12"/>
      <c r="AB201" s="12"/>
      <c r="AC201" s="12"/>
      <c r="AD201" s="12"/>
      <c r="AE201" s="12"/>
      <c r="AR201" s="210" t="s">
        <v>245</v>
      </c>
      <c r="AT201" s="211" t="s">
        <v>68</v>
      </c>
      <c r="AU201" s="211" t="s">
        <v>69</v>
      </c>
      <c r="AY201" s="210" t="s">
        <v>193</v>
      </c>
      <c r="BK201" s="212">
        <f>SUM(BK202:BK221)</f>
        <v>0</v>
      </c>
    </row>
    <row r="202" s="2" customFormat="1" ht="16.5" customHeight="1">
      <c r="A202" s="41"/>
      <c r="B202" s="42"/>
      <c r="C202" s="215" t="s">
        <v>627</v>
      </c>
      <c r="D202" s="215" t="s">
        <v>195</v>
      </c>
      <c r="E202" s="216" t="s">
        <v>9883</v>
      </c>
      <c r="F202" s="217" t="s">
        <v>9884</v>
      </c>
      <c r="G202" s="218" t="s">
        <v>326</v>
      </c>
      <c r="H202" s="219">
        <v>1</v>
      </c>
      <c r="I202" s="220"/>
      <c r="J202" s="221">
        <f>ROUND(I202*H202,2)</f>
        <v>0</v>
      </c>
      <c r="K202" s="217" t="s">
        <v>19</v>
      </c>
      <c r="L202" s="47"/>
      <c r="M202" s="222" t="s">
        <v>19</v>
      </c>
      <c r="N202" s="223" t="s">
        <v>40</v>
      </c>
      <c r="O202" s="87"/>
      <c r="P202" s="224">
        <f>O202*H202</f>
        <v>0</v>
      </c>
      <c r="Q202" s="224">
        <v>0</v>
      </c>
      <c r="R202" s="224">
        <f>Q202*H202</f>
        <v>0</v>
      </c>
      <c r="S202" s="224">
        <v>0</v>
      </c>
      <c r="T202" s="225">
        <f>S202*H202</f>
        <v>0</v>
      </c>
      <c r="U202" s="41"/>
      <c r="V202" s="41"/>
      <c r="W202" s="41"/>
      <c r="X202" s="41"/>
      <c r="Y202" s="41"/>
      <c r="Z202" s="41"/>
      <c r="AA202" s="41"/>
      <c r="AB202" s="41"/>
      <c r="AC202" s="41"/>
      <c r="AD202" s="41"/>
      <c r="AE202" s="41"/>
      <c r="AR202" s="226" t="s">
        <v>9697</v>
      </c>
      <c r="AT202" s="226" t="s">
        <v>195</v>
      </c>
      <c r="AU202" s="226" t="s">
        <v>76</v>
      </c>
      <c r="AY202" s="20" t="s">
        <v>193</v>
      </c>
      <c r="BE202" s="227">
        <f>IF(N202="základní",J202,0)</f>
        <v>0</v>
      </c>
      <c r="BF202" s="227">
        <f>IF(N202="snížená",J202,0)</f>
        <v>0</v>
      </c>
      <c r="BG202" s="227">
        <f>IF(N202="zákl. přenesená",J202,0)</f>
        <v>0</v>
      </c>
      <c r="BH202" s="227">
        <f>IF(N202="sníž. přenesená",J202,0)</f>
        <v>0</v>
      </c>
      <c r="BI202" s="227">
        <f>IF(N202="nulová",J202,0)</f>
        <v>0</v>
      </c>
      <c r="BJ202" s="20" t="s">
        <v>76</v>
      </c>
      <c r="BK202" s="227">
        <f>ROUND(I202*H202,2)</f>
        <v>0</v>
      </c>
      <c r="BL202" s="20" t="s">
        <v>9697</v>
      </c>
      <c r="BM202" s="226" t="s">
        <v>9885</v>
      </c>
    </row>
    <row r="203" s="2" customFormat="1">
      <c r="A203" s="41"/>
      <c r="B203" s="42"/>
      <c r="C203" s="43"/>
      <c r="D203" s="228" t="s">
        <v>202</v>
      </c>
      <c r="E203" s="43"/>
      <c r="F203" s="229" t="s">
        <v>9886</v>
      </c>
      <c r="G203" s="43"/>
      <c r="H203" s="43"/>
      <c r="I203" s="230"/>
      <c r="J203" s="43"/>
      <c r="K203" s="43"/>
      <c r="L203" s="47"/>
      <c r="M203" s="231"/>
      <c r="N203" s="232"/>
      <c r="O203" s="87"/>
      <c r="P203" s="87"/>
      <c r="Q203" s="87"/>
      <c r="R203" s="87"/>
      <c r="S203" s="87"/>
      <c r="T203" s="88"/>
      <c r="U203" s="41"/>
      <c r="V203" s="41"/>
      <c r="W203" s="41"/>
      <c r="X203" s="41"/>
      <c r="Y203" s="41"/>
      <c r="Z203" s="41"/>
      <c r="AA203" s="41"/>
      <c r="AB203" s="41"/>
      <c r="AC203" s="41"/>
      <c r="AD203" s="41"/>
      <c r="AE203" s="41"/>
      <c r="AT203" s="20" t="s">
        <v>202</v>
      </c>
      <c r="AU203" s="20" t="s">
        <v>76</v>
      </c>
    </row>
    <row r="204" s="2" customFormat="1" ht="16.5" customHeight="1">
      <c r="A204" s="41"/>
      <c r="B204" s="42"/>
      <c r="C204" s="215" t="s">
        <v>634</v>
      </c>
      <c r="D204" s="215" t="s">
        <v>195</v>
      </c>
      <c r="E204" s="216" t="s">
        <v>9887</v>
      </c>
      <c r="F204" s="217" t="s">
        <v>9888</v>
      </c>
      <c r="G204" s="218" t="s">
        <v>326</v>
      </c>
      <c r="H204" s="219">
        <v>1</v>
      </c>
      <c r="I204" s="220"/>
      <c r="J204" s="221">
        <f>ROUND(I204*H204,2)</f>
        <v>0</v>
      </c>
      <c r="K204" s="217" t="s">
        <v>19</v>
      </c>
      <c r="L204" s="47"/>
      <c r="M204" s="222" t="s">
        <v>19</v>
      </c>
      <c r="N204" s="223" t="s">
        <v>40</v>
      </c>
      <c r="O204" s="87"/>
      <c r="P204" s="224">
        <f>O204*H204</f>
        <v>0</v>
      </c>
      <c r="Q204" s="224">
        <v>0</v>
      </c>
      <c r="R204" s="224">
        <f>Q204*H204</f>
        <v>0</v>
      </c>
      <c r="S204" s="224">
        <v>0</v>
      </c>
      <c r="T204" s="225">
        <f>S204*H204</f>
        <v>0</v>
      </c>
      <c r="U204" s="41"/>
      <c r="V204" s="41"/>
      <c r="W204" s="41"/>
      <c r="X204" s="41"/>
      <c r="Y204" s="41"/>
      <c r="Z204" s="41"/>
      <c r="AA204" s="41"/>
      <c r="AB204" s="41"/>
      <c r="AC204" s="41"/>
      <c r="AD204" s="41"/>
      <c r="AE204" s="41"/>
      <c r="AR204" s="226" t="s">
        <v>9697</v>
      </c>
      <c r="AT204" s="226" t="s">
        <v>195</v>
      </c>
      <c r="AU204" s="226" t="s">
        <v>76</v>
      </c>
      <c r="AY204" s="20" t="s">
        <v>193</v>
      </c>
      <c r="BE204" s="227">
        <f>IF(N204="základní",J204,0)</f>
        <v>0</v>
      </c>
      <c r="BF204" s="227">
        <f>IF(N204="snížená",J204,0)</f>
        <v>0</v>
      </c>
      <c r="BG204" s="227">
        <f>IF(N204="zákl. přenesená",J204,0)</f>
        <v>0</v>
      </c>
      <c r="BH204" s="227">
        <f>IF(N204="sníž. přenesená",J204,0)</f>
        <v>0</v>
      </c>
      <c r="BI204" s="227">
        <f>IF(N204="nulová",J204,0)</f>
        <v>0</v>
      </c>
      <c r="BJ204" s="20" t="s">
        <v>76</v>
      </c>
      <c r="BK204" s="227">
        <f>ROUND(I204*H204,2)</f>
        <v>0</v>
      </c>
      <c r="BL204" s="20" t="s">
        <v>9697</v>
      </c>
      <c r="BM204" s="226" t="s">
        <v>9889</v>
      </c>
    </row>
    <row r="205" s="2" customFormat="1">
      <c r="A205" s="41"/>
      <c r="B205" s="42"/>
      <c r="C205" s="43"/>
      <c r="D205" s="228" t="s">
        <v>202</v>
      </c>
      <c r="E205" s="43"/>
      <c r="F205" s="229" t="s">
        <v>9890</v>
      </c>
      <c r="G205" s="43"/>
      <c r="H205" s="43"/>
      <c r="I205" s="230"/>
      <c r="J205" s="43"/>
      <c r="K205" s="43"/>
      <c r="L205" s="47"/>
      <c r="M205" s="231"/>
      <c r="N205" s="232"/>
      <c r="O205" s="87"/>
      <c r="P205" s="87"/>
      <c r="Q205" s="87"/>
      <c r="R205" s="87"/>
      <c r="S205" s="87"/>
      <c r="T205" s="88"/>
      <c r="U205" s="41"/>
      <c r="V205" s="41"/>
      <c r="W205" s="41"/>
      <c r="X205" s="41"/>
      <c r="Y205" s="41"/>
      <c r="Z205" s="41"/>
      <c r="AA205" s="41"/>
      <c r="AB205" s="41"/>
      <c r="AC205" s="41"/>
      <c r="AD205" s="41"/>
      <c r="AE205" s="41"/>
      <c r="AT205" s="20" t="s">
        <v>202</v>
      </c>
      <c r="AU205" s="20" t="s">
        <v>76</v>
      </c>
    </row>
    <row r="206" s="2" customFormat="1" ht="16.5" customHeight="1">
      <c r="A206" s="41"/>
      <c r="B206" s="42"/>
      <c r="C206" s="215" t="s">
        <v>640</v>
      </c>
      <c r="D206" s="215" t="s">
        <v>195</v>
      </c>
      <c r="E206" s="216" t="s">
        <v>9891</v>
      </c>
      <c r="F206" s="217" t="s">
        <v>9892</v>
      </c>
      <c r="G206" s="218" t="s">
        <v>326</v>
      </c>
      <c r="H206" s="219">
        <v>1</v>
      </c>
      <c r="I206" s="220"/>
      <c r="J206" s="221">
        <f>ROUND(I206*H206,2)</f>
        <v>0</v>
      </c>
      <c r="K206" s="217" t="s">
        <v>19</v>
      </c>
      <c r="L206" s="47"/>
      <c r="M206" s="222" t="s">
        <v>19</v>
      </c>
      <c r="N206" s="223" t="s">
        <v>40</v>
      </c>
      <c r="O206" s="87"/>
      <c r="P206" s="224">
        <f>O206*H206</f>
        <v>0</v>
      </c>
      <c r="Q206" s="224">
        <v>0</v>
      </c>
      <c r="R206" s="224">
        <f>Q206*H206</f>
        <v>0</v>
      </c>
      <c r="S206" s="224">
        <v>0</v>
      </c>
      <c r="T206" s="225">
        <f>S206*H206</f>
        <v>0</v>
      </c>
      <c r="U206" s="41"/>
      <c r="V206" s="41"/>
      <c r="W206" s="41"/>
      <c r="X206" s="41"/>
      <c r="Y206" s="41"/>
      <c r="Z206" s="41"/>
      <c r="AA206" s="41"/>
      <c r="AB206" s="41"/>
      <c r="AC206" s="41"/>
      <c r="AD206" s="41"/>
      <c r="AE206" s="41"/>
      <c r="AR206" s="226" t="s">
        <v>9697</v>
      </c>
      <c r="AT206" s="226" t="s">
        <v>195</v>
      </c>
      <c r="AU206" s="226" t="s">
        <v>76</v>
      </c>
      <c r="AY206" s="20" t="s">
        <v>193</v>
      </c>
      <c r="BE206" s="227">
        <f>IF(N206="základní",J206,0)</f>
        <v>0</v>
      </c>
      <c r="BF206" s="227">
        <f>IF(N206="snížená",J206,0)</f>
        <v>0</v>
      </c>
      <c r="BG206" s="227">
        <f>IF(N206="zákl. přenesená",J206,0)</f>
        <v>0</v>
      </c>
      <c r="BH206" s="227">
        <f>IF(N206="sníž. přenesená",J206,0)</f>
        <v>0</v>
      </c>
      <c r="BI206" s="227">
        <f>IF(N206="nulová",J206,0)</f>
        <v>0</v>
      </c>
      <c r="BJ206" s="20" t="s">
        <v>76</v>
      </c>
      <c r="BK206" s="227">
        <f>ROUND(I206*H206,2)</f>
        <v>0</v>
      </c>
      <c r="BL206" s="20" t="s">
        <v>9697</v>
      </c>
      <c r="BM206" s="226" t="s">
        <v>9893</v>
      </c>
    </row>
    <row r="207" s="2" customFormat="1">
      <c r="A207" s="41"/>
      <c r="B207" s="42"/>
      <c r="C207" s="43"/>
      <c r="D207" s="228" t="s">
        <v>202</v>
      </c>
      <c r="E207" s="43"/>
      <c r="F207" s="229" t="s">
        <v>9894</v>
      </c>
      <c r="G207" s="43"/>
      <c r="H207" s="43"/>
      <c r="I207" s="230"/>
      <c r="J207" s="43"/>
      <c r="K207" s="43"/>
      <c r="L207" s="47"/>
      <c r="M207" s="231"/>
      <c r="N207" s="232"/>
      <c r="O207" s="87"/>
      <c r="P207" s="87"/>
      <c r="Q207" s="87"/>
      <c r="R207" s="87"/>
      <c r="S207" s="87"/>
      <c r="T207" s="88"/>
      <c r="U207" s="41"/>
      <c r="V207" s="41"/>
      <c r="W207" s="41"/>
      <c r="X207" s="41"/>
      <c r="Y207" s="41"/>
      <c r="Z207" s="41"/>
      <c r="AA207" s="41"/>
      <c r="AB207" s="41"/>
      <c r="AC207" s="41"/>
      <c r="AD207" s="41"/>
      <c r="AE207" s="41"/>
      <c r="AT207" s="20" t="s">
        <v>202</v>
      </c>
      <c r="AU207" s="20" t="s">
        <v>76</v>
      </c>
    </row>
    <row r="208" s="2" customFormat="1" ht="16.5" customHeight="1">
      <c r="A208" s="41"/>
      <c r="B208" s="42"/>
      <c r="C208" s="215" t="s">
        <v>647</v>
      </c>
      <c r="D208" s="215" t="s">
        <v>195</v>
      </c>
      <c r="E208" s="216" t="s">
        <v>9895</v>
      </c>
      <c r="F208" s="217" t="s">
        <v>9896</v>
      </c>
      <c r="G208" s="218" t="s">
        <v>326</v>
      </c>
      <c r="H208" s="219">
        <v>1</v>
      </c>
      <c r="I208" s="220"/>
      <c r="J208" s="221">
        <f>ROUND(I208*H208,2)</f>
        <v>0</v>
      </c>
      <c r="K208" s="217" t="s">
        <v>19</v>
      </c>
      <c r="L208" s="47"/>
      <c r="M208" s="222" t="s">
        <v>19</v>
      </c>
      <c r="N208" s="223" t="s">
        <v>40</v>
      </c>
      <c r="O208" s="87"/>
      <c r="P208" s="224">
        <f>O208*H208</f>
        <v>0</v>
      </c>
      <c r="Q208" s="224">
        <v>0</v>
      </c>
      <c r="R208" s="224">
        <f>Q208*H208</f>
        <v>0</v>
      </c>
      <c r="S208" s="224">
        <v>0</v>
      </c>
      <c r="T208" s="225">
        <f>S208*H208</f>
        <v>0</v>
      </c>
      <c r="U208" s="41"/>
      <c r="V208" s="41"/>
      <c r="W208" s="41"/>
      <c r="X208" s="41"/>
      <c r="Y208" s="41"/>
      <c r="Z208" s="41"/>
      <c r="AA208" s="41"/>
      <c r="AB208" s="41"/>
      <c r="AC208" s="41"/>
      <c r="AD208" s="41"/>
      <c r="AE208" s="41"/>
      <c r="AR208" s="226" t="s">
        <v>9697</v>
      </c>
      <c r="AT208" s="226" t="s">
        <v>195</v>
      </c>
      <c r="AU208" s="226" t="s">
        <v>76</v>
      </c>
      <c r="AY208" s="20" t="s">
        <v>193</v>
      </c>
      <c r="BE208" s="227">
        <f>IF(N208="základní",J208,0)</f>
        <v>0</v>
      </c>
      <c r="BF208" s="227">
        <f>IF(N208="snížená",J208,0)</f>
        <v>0</v>
      </c>
      <c r="BG208" s="227">
        <f>IF(N208="zákl. přenesená",J208,0)</f>
        <v>0</v>
      </c>
      <c r="BH208" s="227">
        <f>IF(N208="sníž. přenesená",J208,0)</f>
        <v>0</v>
      </c>
      <c r="BI208" s="227">
        <f>IF(N208="nulová",J208,0)</f>
        <v>0</v>
      </c>
      <c r="BJ208" s="20" t="s">
        <v>76</v>
      </c>
      <c r="BK208" s="227">
        <f>ROUND(I208*H208,2)</f>
        <v>0</v>
      </c>
      <c r="BL208" s="20" t="s">
        <v>9697</v>
      </c>
      <c r="BM208" s="226" t="s">
        <v>9897</v>
      </c>
    </row>
    <row r="209" s="2" customFormat="1">
      <c r="A209" s="41"/>
      <c r="B209" s="42"/>
      <c r="C209" s="43"/>
      <c r="D209" s="228" t="s">
        <v>202</v>
      </c>
      <c r="E209" s="43"/>
      <c r="F209" s="229" t="s">
        <v>9898</v>
      </c>
      <c r="G209" s="43"/>
      <c r="H209" s="43"/>
      <c r="I209" s="230"/>
      <c r="J209" s="43"/>
      <c r="K209" s="43"/>
      <c r="L209" s="47"/>
      <c r="M209" s="231"/>
      <c r="N209" s="232"/>
      <c r="O209" s="87"/>
      <c r="P209" s="87"/>
      <c r="Q209" s="87"/>
      <c r="R209" s="87"/>
      <c r="S209" s="87"/>
      <c r="T209" s="88"/>
      <c r="U209" s="41"/>
      <c r="V209" s="41"/>
      <c r="W209" s="41"/>
      <c r="X209" s="41"/>
      <c r="Y209" s="41"/>
      <c r="Z209" s="41"/>
      <c r="AA209" s="41"/>
      <c r="AB209" s="41"/>
      <c r="AC209" s="41"/>
      <c r="AD209" s="41"/>
      <c r="AE209" s="41"/>
      <c r="AT209" s="20" t="s">
        <v>202</v>
      </c>
      <c r="AU209" s="20" t="s">
        <v>76</v>
      </c>
    </row>
    <row r="210" s="2" customFormat="1" ht="16.5" customHeight="1">
      <c r="A210" s="41"/>
      <c r="B210" s="42"/>
      <c r="C210" s="215" t="s">
        <v>653</v>
      </c>
      <c r="D210" s="215" t="s">
        <v>195</v>
      </c>
      <c r="E210" s="216" t="s">
        <v>9899</v>
      </c>
      <c r="F210" s="217" t="s">
        <v>9900</v>
      </c>
      <c r="G210" s="218" t="s">
        <v>326</v>
      </c>
      <c r="H210" s="219">
        <v>1</v>
      </c>
      <c r="I210" s="220"/>
      <c r="J210" s="221">
        <f>ROUND(I210*H210,2)</f>
        <v>0</v>
      </c>
      <c r="K210" s="217" t="s">
        <v>19</v>
      </c>
      <c r="L210" s="47"/>
      <c r="M210" s="222" t="s">
        <v>19</v>
      </c>
      <c r="N210" s="223" t="s">
        <v>40</v>
      </c>
      <c r="O210" s="87"/>
      <c r="P210" s="224">
        <f>O210*H210</f>
        <v>0</v>
      </c>
      <c r="Q210" s="224">
        <v>0</v>
      </c>
      <c r="R210" s="224">
        <f>Q210*H210</f>
        <v>0</v>
      </c>
      <c r="S210" s="224">
        <v>0</v>
      </c>
      <c r="T210" s="225">
        <f>S210*H210</f>
        <v>0</v>
      </c>
      <c r="U210" s="41"/>
      <c r="V210" s="41"/>
      <c r="W210" s="41"/>
      <c r="X210" s="41"/>
      <c r="Y210" s="41"/>
      <c r="Z210" s="41"/>
      <c r="AA210" s="41"/>
      <c r="AB210" s="41"/>
      <c r="AC210" s="41"/>
      <c r="AD210" s="41"/>
      <c r="AE210" s="41"/>
      <c r="AR210" s="226" t="s">
        <v>9697</v>
      </c>
      <c r="AT210" s="226" t="s">
        <v>195</v>
      </c>
      <c r="AU210" s="226" t="s">
        <v>76</v>
      </c>
      <c r="AY210" s="20" t="s">
        <v>193</v>
      </c>
      <c r="BE210" s="227">
        <f>IF(N210="základní",J210,0)</f>
        <v>0</v>
      </c>
      <c r="BF210" s="227">
        <f>IF(N210="snížená",J210,0)</f>
        <v>0</v>
      </c>
      <c r="BG210" s="227">
        <f>IF(N210="zákl. přenesená",J210,0)</f>
        <v>0</v>
      </c>
      <c r="BH210" s="227">
        <f>IF(N210="sníž. přenesená",J210,0)</f>
        <v>0</v>
      </c>
      <c r="BI210" s="227">
        <f>IF(N210="nulová",J210,0)</f>
        <v>0</v>
      </c>
      <c r="BJ210" s="20" t="s">
        <v>76</v>
      </c>
      <c r="BK210" s="227">
        <f>ROUND(I210*H210,2)</f>
        <v>0</v>
      </c>
      <c r="BL210" s="20" t="s">
        <v>9697</v>
      </c>
      <c r="BM210" s="226" t="s">
        <v>9901</v>
      </c>
    </row>
    <row r="211" s="2" customFormat="1">
      <c r="A211" s="41"/>
      <c r="B211" s="42"/>
      <c r="C211" s="43"/>
      <c r="D211" s="228" t="s">
        <v>202</v>
      </c>
      <c r="E211" s="43"/>
      <c r="F211" s="229" t="s">
        <v>9902</v>
      </c>
      <c r="G211" s="43"/>
      <c r="H211" s="43"/>
      <c r="I211" s="230"/>
      <c r="J211" s="43"/>
      <c r="K211" s="43"/>
      <c r="L211" s="47"/>
      <c r="M211" s="231"/>
      <c r="N211" s="232"/>
      <c r="O211" s="87"/>
      <c r="P211" s="87"/>
      <c r="Q211" s="87"/>
      <c r="R211" s="87"/>
      <c r="S211" s="87"/>
      <c r="T211" s="88"/>
      <c r="U211" s="41"/>
      <c r="V211" s="41"/>
      <c r="W211" s="41"/>
      <c r="X211" s="41"/>
      <c r="Y211" s="41"/>
      <c r="Z211" s="41"/>
      <c r="AA211" s="41"/>
      <c r="AB211" s="41"/>
      <c r="AC211" s="41"/>
      <c r="AD211" s="41"/>
      <c r="AE211" s="41"/>
      <c r="AT211" s="20" t="s">
        <v>202</v>
      </c>
      <c r="AU211" s="20" t="s">
        <v>76</v>
      </c>
    </row>
    <row r="212" s="2" customFormat="1" ht="16.5" customHeight="1">
      <c r="A212" s="41"/>
      <c r="B212" s="42"/>
      <c r="C212" s="215" t="s">
        <v>659</v>
      </c>
      <c r="D212" s="215" t="s">
        <v>195</v>
      </c>
      <c r="E212" s="216" t="s">
        <v>9903</v>
      </c>
      <c r="F212" s="217" t="s">
        <v>9904</v>
      </c>
      <c r="G212" s="218" t="s">
        <v>326</v>
      </c>
      <c r="H212" s="219">
        <v>1</v>
      </c>
      <c r="I212" s="220"/>
      <c r="J212" s="221">
        <f>ROUND(I212*H212,2)</f>
        <v>0</v>
      </c>
      <c r="K212" s="217" t="s">
        <v>19</v>
      </c>
      <c r="L212" s="47"/>
      <c r="M212" s="222" t="s">
        <v>19</v>
      </c>
      <c r="N212" s="223" t="s">
        <v>40</v>
      </c>
      <c r="O212" s="87"/>
      <c r="P212" s="224">
        <f>O212*H212</f>
        <v>0</v>
      </c>
      <c r="Q212" s="224">
        <v>0</v>
      </c>
      <c r="R212" s="224">
        <f>Q212*H212</f>
        <v>0</v>
      </c>
      <c r="S212" s="224">
        <v>0</v>
      </c>
      <c r="T212" s="225">
        <f>S212*H212</f>
        <v>0</v>
      </c>
      <c r="U212" s="41"/>
      <c r="V212" s="41"/>
      <c r="W212" s="41"/>
      <c r="X212" s="41"/>
      <c r="Y212" s="41"/>
      <c r="Z212" s="41"/>
      <c r="AA212" s="41"/>
      <c r="AB212" s="41"/>
      <c r="AC212" s="41"/>
      <c r="AD212" s="41"/>
      <c r="AE212" s="41"/>
      <c r="AR212" s="226" t="s">
        <v>9697</v>
      </c>
      <c r="AT212" s="226" t="s">
        <v>195</v>
      </c>
      <c r="AU212" s="226" t="s">
        <v>76</v>
      </c>
      <c r="AY212" s="20" t="s">
        <v>193</v>
      </c>
      <c r="BE212" s="227">
        <f>IF(N212="základní",J212,0)</f>
        <v>0</v>
      </c>
      <c r="BF212" s="227">
        <f>IF(N212="snížená",J212,0)</f>
        <v>0</v>
      </c>
      <c r="BG212" s="227">
        <f>IF(N212="zákl. přenesená",J212,0)</f>
        <v>0</v>
      </c>
      <c r="BH212" s="227">
        <f>IF(N212="sníž. přenesená",J212,0)</f>
        <v>0</v>
      </c>
      <c r="BI212" s="227">
        <f>IF(N212="nulová",J212,0)</f>
        <v>0</v>
      </c>
      <c r="BJ212" s="20" t="s">
        <v>76</v>
      </c>
      <c r="BK212" s="227">
        <f>ROUND(I212*H212,2)</f>
        <v>0</v>
      </c>
      <c r="BL212" s="20" t="s">
        <v>9697</v>
      </c>
      <c r="BM212" s="226" t="s">
        <v>9905</v>
      </c>
    </row>
    <row r="213" s="2" customFormat="1">
      <c r="A213" s="41"/>
      <c r="B213" s="42"/>
      <c r="C213" s="43"/>
      <c r="D213" s="228" t="s">
        <v>202</v>
      </c>
      <c r="E213" s="43"/>
      <c r="F213" s="229" t="s">
        <v>9904</v>
      </c>
      <c r="G213" s="43"/>
      <c r="H213" s="43"/>
      <c r="I213" s="230"/>
      <c r="J213" s="43"/>
      <c r="K213" s="43"/>
      <c r="L213" s="47"/>
      <c r="M213" s="231"/>
      <c r="N213" s="232"/>
      <c r="O213" s="87"/>
      <c r="P213" s="87"/>
      <c r="Q213" s="87"/>
      <c r="R213" s="87"/>
      <c r="S213" s="87"/>
      <c r="T213" s="88"/>
      <c r="U213" s="41"/>
      <c r="V213" s="41"/>
      <c r="W213" s="41"/>
      <c r="X213" s="41"/>
      <c r="Y213" s="41"/>
      <c r="Z213" s="41"/>
      <c r="AA213" s="41"/>
      <c r="AB213" s="41"/>
      <c r="AC213" s="41"/>
      <c r="AD213" s="41"/>
      <c r="AE213" s="41"/>
      <c r="AT213" s="20" t="s">
        <v>202</v>
      </c>
      <c r="AU213" s="20" t="s">
        <v>76</v>
      </c>
    </row>
    <row r="214" s="2" customFormat="1" ht="16.5" customHeight="1">
      <c r="A214" s="41"/>
      <c r="B214" s="42"/>
      <c r="C214" s="215" t="s">
        <v>665</v>
      </c>
      <c r="D214" s="215" t="s">
        <v>195</v>
      </c>
      <c r="E214" s="216" t="s">
        <v>9906</v>
      </c>
      <c r="F214" s="217" t="s">
        <v>9907</v>
      </c>
      <c r="G214" s="218" t="s">
        <v>326</v>
      </c>
      <c r="H214" s="219">
        <v>1</v>
      </c>
      <c r="I214" s="220"/>
      <c r="J214" s="221">
        <f>ROUND(I214*H214,2)</f>
        <v>0</v>
      </c>
      <c r="K214" s="217" t="s">
        <v>19</v>
      </c>
      <c r="L214" s="47"/>
      <c r="M214" s="222" t="s">
        <v>19</v>
      </c>
      <c r="N214" s="223" t="s">
        <v>40</v>
      </c>
      <c r="O214" s="87"/>
      <c r="P214" s="224">
        <f>O214*H214</f>
        <v>0</v>
      </c>
      <c r="Q214" s="224">
        <v>0</v>
      </c>
      <c r="R214" s="224">
        <f>Q214*H214</f>
        <v>0</v>
      </c>
      <c r="S214" s="224">
        <v>0</v>
      </c>
      <c r="T214" s="225">
        <f>S214*H214</f>
        <v>0</v>
      </c>
      <c r="U214" s="41"/>
      <c r="V214" s="41"/>
      <c r="W214" s="41"/>
      <c r="X214" s="41"/>
      <c r="Y214" s="41"/>
      <c r="Z214" s="41"/>
      <c r="AA214" s="41"/>
      <c r="AB214" s="41"/>
      <c r="AC214" s="41"/>
      <c r="AD214" s="41"/>
      <c r="AE214" s="41"/>
      <c r="AR214" s="226" t="s">
        <v>9697</v>
      </c>
      <c r="AT214" s="226" t="s">
        <v>195</v>
      </c>
      <c r="AU214" s="226" t="s">
        <v>76</v>
      </c>
      <c r="AY214" s="20" t="s">
        <v>193</v>
      </c>
      <c r="BE214" s="227">
        <f>IF(N214="základní",J214,0)</f>
        <v>0</v>
      </c>
      <c r="BF214" s="227">
        <f>IF(N214="snížená",J214,0)</f>
        <v>0</v>
      </c>
      <c r="BG214" s="227">
        <f>IF(N214="zákl. přenesená",J214,0)</f>
        <v>0</v>
      </c>
      <c r="BH214" s="227">
        <f>IF(N214="sníž. přenesená",J214,0)</f>
        <v>0</v>
      </c>
      <c r="BI214" s="227">
        <f>IF(N214="nulová",J214,0)</f>
        <v>0</v>
      </c>
      <c r="BJ214" s="20" t="s">
        <v>76</v>
      </c>
      <c r="BK214" s="227">
        <f>ROUND(I214*H214,2)</f>
        <v>0</v>
      </c>
      <c r="BL214" s="20" t="s">
        <v>9697</v>
      </c>
      <c r="BM214" s="226" t="s">
        <v>9908</v>
      </c>
    </row>
    <row r="215" s="2" customFormat="1">
      <c r="A215" s="41"/>
      <c r="B215" s="42"/>
      <c r="C215" s="43"/>
      <c r="D215" s="228" t="s">
        <v>202</v>
      </c>
      <c r="E215" s="43"/>
      <c r="F215" s="229" t="s">
        <v>9907</v>
      </c>
      <c r="G215" s="43"/>
      <c r="H215" s="43"/>
      <c r="I215" s="230"/>
      <c r="J215" s="43"/>
      <c r="K215" s="43"/>
      <c r="L215" s="47"/>
      <c r="M215" s="231"/>
      <c r="N215" s="232"/>
      <c r="O215" s="87"/>
      <c r="P215" s="87"/>
      <c r="Q215" s="87"/>
      <c r="R215" s="87"/>
      <c r="S215" s="87"/>
      <c r="T215" s="88"/>
      <c r="U215" s="41"/>
      <c r="V215" s="41"/>
      <c r="W215" s="41"/>
      <c r="X215" s="41"/>
      <c r="Y215" s="41"/>
      <c r="Z215" s="41"/>
      <c r="AA215" s="41"/>
      <c r="AB215" s="41"/>
      <c r="AC215" s="41"/>
      <c r="AD215" s="41"/>
      <c r="AE215" s="41"/>
      <c r="AT215" s="20" t="s">
        <v>202</v>
      </c>
      <c r="AU215" s="20" t="s">
        <v>76</v>
      </c>
    </row>
    <row r="216" s="2" customFormat="1" ht="16.5" customHeight="1">
      <c r="A216" s="41"/>
      <c r="B216" s="42"/>
      <c r="C216" s="215" t="s">
        <v>667</v>
      </c>
      <c r="D216" s="215" t="s">
        <v>195</v>
      </c>
      <c r="E216" s="216" t="s">
        <v>9909</v>
      </c>
      <c r="F216" s="217" t="s">
        <v>9910</v>
      </c>
      <c r="G216" s="218" t="s">
        <v>326</v>
      </c>
      <c r="H216" s="219">
        <v>1</v>
      </c>
      <c r="I216" s="220"/>
      <c r="J216" s="221">
        <f>ROUND(I216*H216,2)</f>
        <v>0</v>
      </c>
      <c r="K216" s="217" t="s">
        <v>19</v>
      </c>
      <c r="L216" s="47"/>
      <c r="M216" s="222" t="s">
        <v>19</v>
      </c>
      <c r="N216" s="223" t="s">
        <v>40</v>
      </c>
      <c r="O216" s="87"/>
      <c r="P216" s="224">
        <f>O216*H216</f>
        <v>0</v>
      </c>
      <c r="Q216" s="224">
        <v>0</v>
      </c>
      <c r="R216" s="224">
        <f>Q216*H216</f>
        <v>0</v>
      </c>
      <c r="S216" s="224">
        <v>0</v>
      </c>
      <c r="T216" s="225">
        <f>S216*H216</f>
        <v>0</v>
      </c>
      <c r="U216" s="41"/>
      <c r="V216" s="41"/>
      <c r="W216" s="41"/>
      <c r="X216" s="41"/>
      <c r="Y216" s="41"/>
      <c r="Z216" s="41"/>
      <c r="AA216" s="41"/>
      <c r="AB216" s="41"/>
      <c r="AC216" s="41"/>
      <c r="AD216" s="41"/>
      <c r="AE216" s="41"/>
      <c r="AR216" s="226" t="s">
        <v>9697</v>
      </c>
      <c r="AT216" s="226" t="s">
        <v>195</v>
      </c>
      <c r="AU216" s="226" t="s">
        <v>76</v>
      </c>
      <c r="AY216" s="20" t="s">
        <v>193</v>
      </c>
      <c r="BE216" s="227">
        <f>IF(N216="základní",J216,0)</f>
        <v>0</v>
      </c>
      <c r="BF216" s="227">
        <f>IF(N216="snížená",J216,0)</f>
        <v>0</v>
      </c>
      <c r="BG216" s="227">
        <f>IF(N216="zákl. přenesená",J216,0)</f>
        <v>0</v>
      </c>
      <c r="BH216" s="227">
        <f>IF(N216="sníž. přenesená",J216,0)</f>
        <v>0</v>
      </c>
      <c r="BI216" s="227">
        <f>IF(N216="nulová",J216,0)</f>
        <v>0</v>
      </c>
      <c r="BJ216" s="20" t="s">
        <v>76</v>
      </c>
      <c r="BK216" s="227">
        <f>ROUND(I216*H216,2)</f>
        <v>0</v>
      </c>
      <c r="BL216" s="20" t="s">
        <v>9697</v>
      </c>
      <c r="BM216" s="226" t="s">
        <v>9911</v>
      </c>
    </row>
    <row r="217" s="2" customFormat="1">
      <c r="A217" s="41"/>
      <c r="B217" s="42"/>
      <c r="C217" s="43"/>
      <c r="D217" s="228" t="s">
        <v>202</v>
      </c>
      <c r="E217" s="43"/>
      <c r="F217" s="229" t="s">
        <v>9910</v>
      </c>
      <c r="G217" s="43"/>
      <c r="H217" s="43"/>
      <c r="I217" s="230"/>
      <c r="J217" s="43"/>
      <c r="K217" s="43"/>
      <c r="L217" s="47"/>
      <c r="M217" s="231"/>
      <c r="N217" s="232"/>
      <c r="O217" s="87"/>
      <c r="P217" s="87"/>
      <c r="Q217" s="87"/>
      <c r="R217" s="87"/>
      <c r="S217" s="87"/>
      <c r="T217" s="88"/>
      <c r="U217" s="41"/>
      <c r="V217" s="41"/>
      <c r="W217" s="41"/>
      <c r="X217" s="41"/>
      <c r="Y217" s="41"/>
      <c r="Z217" s="41"/>
      <c r="AA217" s="41"/>
      <c r="AB217" s="41"/>
      <c r="AC217" s="41"/>
      <c r="AD217" s="41"/>
      <c r="AE217" s="41"/>
      <c r="AT217" s="20" t="s">
        <v>202</v>
      </c>
      <c r="AU217" s="20" t="s">
        <v>76</v>
      </c>
    </row>
    <row r="218" s="2" customFormat="1" ht="16.5" customHeight="1">
      <c r="A218" s="41"/>
      <c r="B218" s="42"/>
      <c r="C218" s="215" t="s">
        <v>673</v>
      </c>
      <c r="D218" s="215" t="s">
        <v>195</v>
      </c>
      <c r="E218" s="216" t="s">
        <v>9912</v>
      </c>
      <c r="F218" s="217" t="s">
        <v>9913</v>
      </c>
      <c r="G218" s="218" t="s">
        <v>326</v>
      </c>
      <c r="H218" s="219">
        <v>1</v>
      </c>
      <c r="I218" s="220"/>
      <c r="J218" s="221">
        <f>ROUND(I218*H218,2)</f>
        <v>0</v>
      </c>
      <c r="K218" s="217" t="s">
        <v>19</v>
      </c>
      <c r="L218" s="47"/>
      <c r="M218" s="222" t="s">
        <v>19</v>
      </c>
      <c r="N218" s="223" t="s">
        <v>40</v>
      </c>
      <c r="O218" s="87"/>
      <c r="P218" s="224">
        <f>O218*H218</f>
        <v>0</v>
      </c>
      <c r="Q218" s="224">
        <v>0</v>
      </c>
      <c r="R218" s="224">
        <f>Q218*H218</f>
        <v>0</v>
      </c>
      <c r="S218" s="224">
        <v>0</v>
      </c>
      <c r="T218" s="225">
        <f>S218*H218</f>
        <v>0</v>
      </c>
      <c r="U218" s="41"/>
      <c r="V218" s="41"/>
      <c r="W218" s="41"/>
      <c r="X218" s="41"/>
      <c r="Y218" s="41"/>
      <c r="Z218" s="41"/>
      <c r="AA218" s="41"/>
      <c r="AB218" s="41"/>
      <c r="AC218" s="41"/>
      <c r="AD218" s="41"/>
      <c r="AE218" s="41"/>
      <c r="AR218" s="226" t="s">
        <v>9697</v>
      </c>
      <c r="AT218" s="226" t="s">
        <v>195</v>
      </c>
      <c r="AU218" s="226" t="s">
        <v>76</v>
      </c>
      <c r="AY218" s="20" t="s">
        <v>193</v>
      </c>
      <c r="BE218" s="227">
        <f>IF(N218="základní",J218,0)</f>
        <v>0</v>
      </c>
      <c r="BF218" s="227">
        <f>IF(N218="snížená",J218,0)</f>
        <v>0</v>
      </c>
      <c r="BG218" s="227">
        <f>IF(N218="zákl. přenesená",J218,0)</f>
        <v>0</v>
      </c>
      <c r="BH218" s="227">
        <f>IF(N218="sníž. přenesená",J218,0)</f>
        <v>0</v>
      </c>
      <c r="BI218" s="227">
        <f>IF(N218="nulová",J218,0)</f>
        <v>0</v>
      </c>
      <c r="BJ218" s="20" t="s">
        <v>76</v>
      </c>
      <c r="BK218" s="227">
        <f>ROUND(I218*H218,2)</f>
        <v>0</v>
      </c>
      <c r="BL218" s="20" t="s">
        <v>9697</v>
      </c>
      <c r="BM218" s="226" t="s">
        <v>9914</v>
      </c>
    </row>
    <row r="219" s="2" customFormat="1">
      <c r="A219" s="41"/>
      <c r="B219" s="42"/>
      <c r="C219" s="43"/>
      <c r="D219" s="228" t="s">
        <v>202</v>
      </c>
      <c r="E219" s="43"/>
      <c r="F219" s="229" t="s">
        <v>9913</v>
      </c>
      <c r="G219" s="43"/>
      <c r="H219" s="43"/>
      <c r="I219" s="230"/>
      <c r="J219" s="43"/>
      <c r="K219" s="43"/>
      <c r="L219" s="47"/>
      <c r="M219" s="231"/>
      <c r="N219" s="232"/>
      <c r="O219" s="87"/>
      <c r="P219" s="87"/>
      <c r="Q219" s="87"/>
      <c r="R219" s="87"/>
      <c r="S219" s="87"/>
      <c r="T219" s="88"/>
      <c r="U219" s="41"/>
      <c r="V219" s="41"/>
      <c r="W219" s="41"/>
      <c r="X219" s="41"/>
      <c r="Y219" s="41"/>
      <c r="Z219" s="41"/>
      <c r="AA219" s="41"/>
      <c r="AB219" s="41"/>
      <c r="AC219" s="41"/>
      <c r="AD219" s="41"/>
      <c r="AE219" s="41"/>
      <c r="AT219" s="20" t="s">
        <v>202</v>
      </c>
      <c r="AU219" s="20" t="s">
        <v>76</v>
      </c>
    </row>
    <row r="220" s="2" customFormat="1" ht="16.5" customHeight="1">
      <c r="A220" s="41"/>
      <c r="B220" s="42"/>
      <c r="C220" s="215" t="s">
        <v>681</v>
      </c>
      <c r="D220" s="215" t="s">
        <v>195</v>
      </c>
      <c r="E220" s="216" t="s">
        <v>9915</v>
      </c>
      <c r="F220" s="217" t="s">
        <v>9916</v>
      </c>
      <c r="G220" s="218" t="s">
        <v>326</v>
      </c>
      <c r="H220" s="219">
        <v>1</v>
      </c>
      <c r="I220" s="220"/>
      <c r="J220" s="221">
        <f>ROUND(I220*H220,2)</f>
        <v>0</v>
      </c>
      <c r="K220" s="217" t="s">
        <v>19</v>
      </c>
      <c r="L220" s="47"/>
      <c r="M220" s="222" t="s">
        <v>19</v>
      </c>
      <c r="N220" s="223" t="s">
        <v>40</v>
      </c>
      <c r="O220" s="87"/>
      <c r="P220" s="224">
        <f>O220*H220</f>
        <v>0</v>
      </c>
      <c r="Q220" s="224">
        <v>0</v>
      </c>
      <c r="R220" s="224">
        <f>Q220*H220</f>
        <v>0</v>
      </c>
      <c r="S220" s="224">
        <v>0</v>
      </c>
      <c r="T220" s="225">
        <f>S220*H220</f>
        <v>0</v>
      </c>
      <c r="U220" s="41"/>
      <c r="V220" s="41"/>
      <c r="W220" s="41"/>
      <c r="X220" s="41"/>
      <c r="Y220" s="41"/>
      <c r="Z220" s="41"/>
      <c r="AA220" s="41"/>
      <c r="AB220" s="41"/>
      <c r="AC220" s="41"/>
      <c r="AD220" s="41"/>
      <c r="AE220" s="41"/>
      <c r="AR220" s="226" t="s">
        <v>9697</v>
      </c>
      <c r="AT220" s="226" t="s">
        <v>195</v>
      </c>
      <c r="AU220" s="226" t="s">
        <v>76</v>
      </c>
      <c r="AY220" s="20" t="s">
        <v>193</v>
      </c>
      <c r="BE220" s="227">
        <f>IF(N220="základní",J220,0)</f>
        <v>0</v>
      </c>
      <c r="BF220" s="227">
        <f>IF(N220="snížená",J220,0)</f>
        <v>0</v>
      </c>
      <c r="BG220" s="227">
        <f>IF(N220="zákl. přenesená",J220,0)</f>
        <v>0</v>
      </c>
      <c r="BH220" s="227">
        <f>IF(N220="sníž. přenesená",J220,0)</f>
        <v>0</v>
      </c>
      <c r="BI220" s="227">
        <f>IF(N220="nulová",J220,0)</f>
        <v>0</v>
      </c>
      <c r="BJ220" s="20" t="s">
        <v>76</v>
      </c>
      <c r="BK220" s="227">
        <f>ROUND(I220*H220,2)</f>
        <v>0</v>
      </c>
      <c r="BL220" s="20" t="s">
        <v>9697</v>
      </c>
      <c r="BM220" s="226" t="s">
        <v>9917</v>
      </c>
    </row>
    <row r="221" s="2" customFormat="1">
      <c r="A221" s="41"/>
      <c r="B221" s="42"/>
      <c r="C221" s="43"/>
      <c r="D221" s="228" t="s">
        <v>202</v>
      </c>
      <c r="E221" s="43"/>
      <c r="F221" s="229" t="s">
        <v>9918</v>
      </c>
      <c r="G221" s="43"/>
      <c r="H221" s="43"/>
      <c r="I221" s="230"/>
      <c r="J221" s="43"/>
      <c r="K221" s="43"/>
      <c r="L221" s="47"/>
      <c r="M221" s="295"/>
      <c r="N221" s="296"/>
      <c r="O221" s="297"/>
      <c r="P221" s="297"/>
      <c r="Q221" s="297"/>
      <c r="R221" s="297"/>
      <c r="S221" s="297"/>
      <c r="T221" s="298"/>
      <c r="U221" s="41"/>
      <c r="V221" s="41"/>
      <c r="W221" s="41"/>
      <c r="X221" s="41"/>
      <c r="Y221" s="41"/>
      <c r="Z221" s="41"/>
      <c r="AA221" s="41"/>
      <c r="AB221" s="41"/>
      <c r="AC221" s="41"/>
      <c r="AD221" s="41"/>
      <c r="AE221" s="41"/>
      <c r="AT221" s="20" t="s">
        <v>202</v>
      </c>
      <c r="AU221" s="20" t="s">
        <v>76</v>
      </c>
    </row>
    <row r="222" s="2" customFormat="1" ht="6.96" customHeight="1">
      <c r="A222" s="41"/>
      <c r="B222" s="62"/>
      <c r="C222" s="63"/>
      <c r="D222" s="63"/>
      <c r="E222" s="63"/>
      <c r="F222" s="63"/>
      <c r="G222" s="63"/>
      <c r="H222" s="63"/>
      <c r="I222" s="63"/>
      <c r="J222" s="63"/>
      <c r="K222" s="63"/>
      <c r="L222" s="47"/>
      <c r="M222" s="41"/>
      <c r="O222" s="41"/>
      <c r="P222" s="41"/>
      <c r="Q222" s="41"/>
      <c r="R222" s="41"/>
      <c r="S222" s="41"/>
      <c r="T222" s="41"/>
      <c r="U222" s="41"/>
      <c r="V222" s="41"/>
      <c r="W222" s="41"/>
      <c r="X222" s="41"/>
      <c r="Y222" s="41"/>
      <c r="Z222" s="41"/>
      <c r="AA222" s="41"/>
      <c r="AB222" s="41"/>
      <c r="AC222" s="41"/>
      <c r="AD222" s="41"/>
      <c r="AE222" s="41"/>
    </row>
  </sheetData>
  <sheetProtection sheet="1" autoFilter="0" formatColumns="0" formatRows="0" objects="1" scenarios="1" spinCount="100000" saltValue="GL3XTDnib3rV7pSAWt1XVSelghjGDj/jzGgV0EdDx7RxC/xWsPE/pRBMPUo7D/RUspT/ukZeFbqzxB8rkAO9Ow==" hashValue="d4oF/SXoWRfrb+oOoLtaecdwLcgfnjW18pUg4PTqDAU0Vqe4kYa4o46XJ1hSVnU+41cyL8vD7GWrFSo4FfAUlA==" algorithmName="SHA-512" password="97FE"/>
  <autoFilter ref="C86:K221"/>
  <mergeCells count="12">
    <mergeCell ref="E7:H7"/>
    <mergeCell ref="E9:H9"/>
    <mergeCell ref="E11:H11"/>
    <mergeCell ref="E20:H20"/>
    <mergeCell ref="E29:H29"/>
    <mergeCell ref="E50:H50"/>
    <mergeCell ref="E52:H52"/>
    <mergeCell ref="E54:H54"/>
    <mergeCell ref="E75:H75"/>
    <mergeCell ref="E77:H77"/>
    <mergeCell ref="E79:H79"/>
    <mergeCell ref="L2:V2"/>
  </mergeCells>
  <pageMargins left="0.39375" right="0.39375" top="0.39375" bottom="0.39375" header="0" footer="0"/>
  <pageSetup paperSize="9" orientation="landscape" blackAndWhite="1" fitToHeight="100"/>
  <headerFooter>
    <oddFooter>&amp;CStrana &amp;P z &amp;N</oddFooter>
  </headerFooter>
  <drawing r:id="rId1"/>
</worksheet>
</file>

<file path=xl/worksheets/sheet23.xml><?xml version="1.0" encoding="utf-8"?>
<worksheet xmlns:r="http://schemas.openxmlformats.org/officeDocument/2006/relationships" xmlns="http://schemas.openxmlformats.org/spreadsheetml/2006/main">
  <sheetPr>
    <pageSetUpPr fitToPage="1"/>
  </sheetPr>
  <sheetViews>
    <sheetView showGridLines="0" zoomScale="110" zoomScaleNormal="110" zoomScaleSheetLayoutView="60" zoomScalePageLayoutView="100" workbookViewId="0" topLeftCell="A43"/>
  </sheetViews>
  <cols>
    <col min="1" max="1" width="8.332031" style="301" customWidth="1"/>
    <col min="2" max="2" width="1.667969" style="301" customWidth="1"/>
    <col min="3" max="4" width="5" style="301" customWidth="1"/>
    <col min="5" max="5" width="11.66016" style="301" customWidth="1"/>
    <col min="6" max="6" width="9.160156" style="301" customWidth="1"/>
    <col min="7" max="7" width="5" style="301" customWidth="1"/>
    <col min="8" max="8" width="77.83203" style="301" customWidth="1"/>
    <col min="9" max="10" width="20" style="301" customWidth="1"/>
    <col min="11" max="11" width="1.667969" style="301" customWidth="1"/>
  </cols>
  <sheetData>
    <row r="1" s="1" customFormat="1" ht="37.5" customHeight="1"/>
    <row r="2" s="1" customFormat="1" ht="7.5" customHeight="1">
      <c r="B2" s="302"/>
      <c r="C2" s="303"/>
      <c r="D2" s="303"/>
      <c r="E2" s="303"/>
      <c r="F2" s="303"/>
      <c r="G2" s="303"/>
      <c r="H2" s="303"/>
      <c r="I2" s="303"/>
      <c r="J2" s="303"/>
      <c r="K2" s="304"/>
    </row>
    <row r="3" s="17" customFormat="1" ht="45" customHeight="1">
      <c r="B3" s="305"/>
      <c r="C3" s="306" t="s">
        <v>9919</v>
      </c>
      <c r="D3" s="306"/>
      <c r="E3" s="306"/>
      <c r="F3" s="306"/>
      <c r="G3" s="306"/>
      <c r="H3" s="306"/>
      <c r="I3" s="306"/>
      <c r="J3" s="306"/>
      <c r="K3" s="307"/>
    </row>
    <row r="4" s="1" customFormat="1" ht="25.5" customHeight="1">
      <c r="B4" s="308"/>
      <c r="C4" s="309" t="s">
        <v>9920</v>
      </c>
      <c r="D4" s="309"/>
      <c r="E4" s="309"/>
      <c r="F4" s="309"/>
      <c r="G4" s="309"/>
      <c r="H4" s="309"/>
      <c r="I4" s="309"/>
      <c r="J4" s="309"/>
      <c r="K4" s="310"/>
    </row>
    <row r="5" s="1" customFormat="1" ht="5.25" customHeight="1">
      <c r="B5" s="308"/>
      <c r="C5" s="311"/>
      <c r="D5" s="311"/>
      <c r="E5" s="311"/>
      <c r="F5" s="311"/>
      <c r="G5" s="311"/>
      <c r="H5" s="311"/>
      <c r="I5" s="311"/>
      <c r="J5" s="311"/>
      <c r="K5" s="310"/>
    </row>
    <row r="6" s="1" customFormat="1" ht="15" customHeight="1">
      <c r="B6" s="308"/>
      <c r="C6" s="312" t="s">
        <v>9921</v>
      </c>
      <c r="D6" s="312"/>
      <c r="E6" s="312"/>
      <c r="F6" s="312"/>
      <c r="G6" s="312"/>
      <c r="H6" s="312"/>
      <c r="I6" s="312"/>
      <c r="J6" s="312"/>
      <c r="K6" s="310"/>
    </row>
    <row r="7" s="1" customFormat="1" ht="15" customHeight="1">
      <c r="B7" s="313"/>
      <c r="C7" s="312" t="s">
        <v>9922</v>
      </c>
      <c r="D7" s="312"/>
      <c r="E7" s="312"/>
      <c r="F7" s="312"/>
      <c r="G7" s="312"/>
      <c r="H7" s="312"/>
      <c r="I7" s="312"/>
      <c r="J7" s="312"/>
      <c r="K7" s="310"/>
    </row>
    <row r="8" s="1" customFormat="1" ht="12.75" customHeight="1">
      <c r="B8" s="313"/>
      <c r="C8" s="312"/>
      <c r="D8" s="312"/>
      <c r="E8" s="312"/>
      <c r="F8" s="312"/>
      <c r="G8" s="312"/>
      <c r="H8" s="312"/>
      <c r="I8" s="312"/>
      <c r="J8" s="312"/>
      <c r="K8" s="310"/>
    </row>
    <row r="9" s="1" customFormat="1" ht="15" customHeight="1">
      <c r="B9" s="313"/>
      <c r="C9" s="312" t="s">
        <v>9923</v>
      </c>
      <c r="D9" s="312"/>
      <c r="E9" s="312"/>
      <c r="F9" s="312"/>
      <c r="G9" s="312"/>
      <c r="H9" s="312"/>
      <c r="I9" s="312"/>
      <c r="J9" s="312"/>
      <c r="K9" s="310"/>
    </row>
    <row r="10" s="1" customFormat="1" ht="15" customHeight="1">
      <c r="B10" s="313"/>
      <c r="C10" s="312"/>
      <c r="D10" s="312" t="s">
        <v>9924</v>
      </c>
      <c r="E10" s="312"/>
      <c r="F10" s="312"/>
      <c r="G10" s="312"/>
      <c r="H10" s="312"/>
      <c r="I10" s="312"/>
      <c r="J10" s="312"/>
      <c r="K10" s="310"/>
    </row>
    <row r="11" s="1" customFormat="1" ht="15" customHeight="1">
      <c r="B11" s="313"/>
      <c r="C11" s="314"/>
      <c r="D11" s="312" t="s">
        <v>9925</v>
      </c>
      <c r="E11" s="312"/>
      <c r="F11" s="312"/>
      <c r="G11" s="312"/>
      <c r="H11" s="312"/>
      <c r="I11" s="312"/>
      <c r="J11" s="312"/>
      <c r="K11" s="310"/>
    </row>
    <row r="12" s="1" customFormat="1" ht="15" customHeight="1">
      <c r="B12" s="313"/>
      <c r="C12" s="314"/>
      <c r="D12" s="312"/>
      <c r="E12" s="312"/>
      <c r="F12" s="312"/>
      <c r="G12" s="312"/>
      <c r="H12" s="312"/>
      <c r="I12" s="312"/>
      <c r="J12" s="312"/>
      <c r="K12" s="310"/>
    </row>
    <row r="13" s="1" customFormat="1" ht="15" customHeight="1">
      <c r="B13" s="313"/>
      <c r="C13" s="314"/>
      <c r="D13" s="315" t="s">
        <v>9926</v>
      </c>
      <c r="E13" s="312"/>
      <c r="F13" s="312"/>
      <c r="G13" s="312"/>
      <c r="H13" s="312"/>
      <c r="I13" s="312"/>
      <c r="J13" s="312"/>
      <c r="K13" s="310"/>
    </row>
    <row r="14" s="1" customFormat="1" ht="12.75" customHeight="1">
      <c r="B14" s="313"/>
      <c r="C14" s="314"/>
      <c r="D14" s="314"/>
      <c r="E14" s="314"/>
      <c r="F14" s="314"/>
      <c r="G14" s="314"/>
      <c r="H14" s="314"/>
      <c r="I14" s="314"/>
      <c r="J14" s="314"/>
      <c r="K14" s="310"/>
    </row>
    <row r="15" s="1" customFormat="1" ht="15" customHeight="1">
      <c r="B15" s="313"/>
      <c r="C15" s="314"/>
      <c r="D15" s="312" t="s">
        <v>9927</v>
      </c>
      <c r="E15" s="312"/>
      <c r="F15" s="312"/>
      <c r="G15" s="312"/>
      <c r="H15" s="312"/>
      <c r="I15" s="312"/>
      <c r="J15" s="312"/>
      <c r="K15" s="310"/>
    </row>
    <row r="16" s="1" customFormat="1" ht="15" customHeight="1">
      <c r="B16" s="313"/>
      <c r="C16" s="314"/>
      <c r="D16" s="312" t="s">
        <v>9928</v>
      </c>
      <c r="E16" s="312"/>
      <c r="F16" s="312"/>
      <c r="G16" s="312"/>
      <c r="H16" s="312"/>
      <c r="I16" s="312"/>
      <c r="J16" s="312"/>
      <c r="K16" s="310"/>
    </row>
    <row r="17" s="1" customFormat="1" ht="15" customHeight="1">
      <c r="B17" s="313"/>
      <c r="C17" s="314"/>
      <c r="D17" s="312" t="s">
        <v>9929</v>
      </c>
      <c r="E17" s="312"/>
      <c r="F17" s="312"/>
      <c r="G17" s="312"/>
      <c r="H17" s="312"/>
      <c r="I17" s="312"/>
      <c r="J17" s="312"/>
      <c r="K17" s="310"/>
    </row>
    <row r="18" s="1" customFormat="1" ht="15" customHeight="1">
      <c r="B18" s="313"/>
      <c r="C18" s="314"/>
      <c r="D18" s="314"/>
      <c r="E18" s="316" t="s">
        <v>75</v>
      </c>
      <c r="F18" s="312" t="s">
        <v>9930</v>
      </c>
      <c r="G18" s="312"/>
      <c r="H18" s="312"/>
      <c r="I18" s="312"/>
      <c r="J18" s="312"/>
      <c r="K18" s="310"/>
    </row>
    <row r="19" s="1" customFormat="1" ht="15" customHeight="1">
      <c r="B19" s="313"/>
      <c r="C19" s="314"/>
      <c r="D19" s="314"/>
      <c r="E19" s="316" t="s">
        <v>9931</v>
      </c>
      <c r="F19" s="312" t="s">
        <v>9932</v>
      </c>
      <c r="G19" s="312"/>
      <c r="H19" s="312"/>
      <c r="I19" s="312"/>
      <c r="J19" s="312"/>
      <c r="K19" s="310"/>
    </row>
    <row r="20" s="1" customFormat="1" ht="15" customHeight="1">
      <c r="B20" s="313"/>
      <c r="C20" s="314"/>
      <c r="D20" s="314"/>
      <c r="E20" s="316" t="s">
        <v>9933</v>
      </c>
      <c r="F20" s="312" t="s">
        <v>9934</v>
      </c>
      <c r="G20" s="312"/>
      <c r="H20" s="312"/>
      <c r="I20" s="312"/>
      <c r="J20" s="312"/>
      <c r="K20" s="310"/>
    </row>
    <row r="21" s="1" customFormat="1" ht="15" customHeight="1">
      <c r="B21" s="313"/>
      <c r="C21" s="314"/>
      <c r="D21" s="314"/>
      <c r="E21" s="316" t="s">
        <v>9935</v>
      </c>
      <c r="F21" s="312" t="s">
        <v>148</v>
      </c>
      <c r="G21" s="312"/>
      <c r="H21" s="312"/>
      <c r="I21" s="312"/>
      <c r="J21" s="312"/>
      <c r="K21" s="310"/>
    </row>
    <row r="22" s="1" customFormat="1" ht="15" customHeight="1">
      <c r="B22" s="313"/>
      <c r="C22" s="314"/>
      <c r="D22" s="314"/>
      <c r="E22" s="316" t="s">
        <v>7165</v>
      </c>
      <c r="F22" s="312" t="s">
        <v>7166</v>
      </c>
      <c r="G22" s="312"/>
      <c r="H22" s="312"/>
      <c r="I22" s="312"/>
      <c r="J22" s="312"/>
      <c r="K22" s="310"/>
    </row>
    <row r="23" s="1" customFormat="1" ht="15" customHeight="1">
      <c r="B23" s="313"/>
      <c r="C23" s="314"/>
      <c r="D23" s="314"/>
      <c r="E23" s="316" t="s">
        <v>82</v>
      </c>
      <c r="F23" s="312" t="s">
        <v>9936</v>
      </c>
      <c r="G23" s="312"/>
      <c r="H23" s="312"/>
      <c r="I23" s="312"/>
      <c r="J23" s="312"/>
      <c r="K23" s="310"/>
    </row>
    <row r="24" s="1" customFormat="1" ht="12.75" customHeight="1">
      <c r="B24" s="313"/>
      <c r="C24" s="314"/>
      <c r="D24" s="314"/>
      <c r="E24" s="314"/>
      <c r="F24" s="314"/>
      <c r="G24" s="314"/>
      <c r="H24" s="314"/>
      <c r="I24" s="314"/>
      <c r="J24" s="314"/>
      <c r="K24" s="310"/>
    </row>
    <row r="25" s="1" customFormat="1" ht="15" customHeight="1">
      <c r="B25" s="313"/>
      <c r="C25" s="312" t="s">
        <v>9937</v>
      </c>
      <c r="D25" s="312"/>
      <c r="E25" s="312"/>
      <c r="F25" s="312"/>
      <c r="G25" s="312"/>
      <c r="H25" s="312"/>
      <c r="I25" s="312"/>
      <c r="J25" s="312"/>
      <c r="K25" s="310"/>
    </row>
    <row r="26" s="1" customFormat="1" ht="15" customHeight="1">
      <c r="B26" s="313"/>
      <c r="C26" s="312" t="s">
        <v>9938</v>
      </c>
      <c r="D26" s="312"/>
      <c r="E26" s="312"/>
      <c r="F26" s="312"/>
      <c r="G26" s="312"/>
      <c r="H26" s="312"/>
      <c r="I26" s="312"/>
      <c r="J26" s="312"/>
      <c r="K26" s="310"/>
    </row>
    <row r="27" s="1" customFormat="1" ht="15" customHeight="1">
      <c r="B27" s="313"/>
      <c r="C27" s="312"/>
      <c r="D27" s="312" t="s">
        <v>9939</v>
      </c>
      <c r="E27" s="312"/>
      <c r="F27" s="312"/>
      <c r="G27" s="312"/>
      <c r="H27" s="312"/>
      <c r="I27" s="312"/>
      <c r="J27" s="312"/>
      <c r="K27" s="310"/>
    </row>
    <row r="28" s="1" customFormat="1" ht="15" customHeight="1">
      <c r="B28" s="313"/>
      <c r="C28" s="314"/>
      <c r="D28" s="312" t="s">
        <v>9940</v>
      </c>
      <c r="E28" s="312"/>
      <c r="F28" s="312"/>
      <c r="G28" s="312"/>
      <c r="H28" s="312"/>
      <c r="I28" s="312"/>
      <c r="J28" s="312"/>
      <c r="K28" s="310"/>
    </row>
    <row r="29" s="1" customFormat="1" ht="12.75" customHeight="1">
      <c r="B29" s="313"/>
      <c r="C29" s="314"/>
      <c r="D29" s="314"/>
      <c r="E29" s="314"/>
      <c r="F29" s="314"/>
      <c r="G29" s="314"/>
      <c r="H29" s="314"/>
      <c r="I29" s="314"/>
      <c r="J29" s="314"/>
      <c r="K29" s="310"/>
    </row>
    <row r="30" s="1" customFormat="1" ht="15" customHeight="1">
      <c r="B30" s="313"/>
      <c r="C30" s="314"/>
      <c r="D30" s="312" t="s">
        <v>9941</v>
      </c>
      <c r="E30" s="312"/>
      <c r="F30" s="312"/>
      <c r="G30" s="312"/>
      <c r="H30" s="312"/>
      <c r="I30" s="312"/>
      <c r="J30" s="312"/>
      <c r="K30" s="310"/>
    </row>
    <row r="31" s="1" customFormat="1" ht="15" customHeight="1">
      <c r="B31" s="313"/>
      <c r="C31" s="314"/>
      <c r="D31" s="312" t="s">
        <v>9942</v>
      </c>
      <c r="E31" s="312"/>
      <c r="F31" s="312"/>
      <c r="G31" s="312"/>
      <c r="H31" s="312"/>
      <c r="I31" s="312"/>
      <c r="J31" s="312"/>
      <c r="K31" s="310"/>
    </row>
    <row r="32" s="1" customFormat="1" ht="12.75" customHeight="1">
      <c r="B32" s="313"/>
      <c r="C32" s="314"/>
      <c r="D32" s="314"/>
      <c r="E32" s="314"/>
      <c r="F32" s="314"/>
      <c r="G32" s="314"/>
      <c r="H32" s="314"/>
      <c r="I32" s="314"/>
      <c r="J32" s="314"/>
      <c r="K32" s="310"/>
    </row>
    <row r="33" s="1" customFormat="1" ht="15" customHeight="1">
      <c r="B33" s="313"/>
      <c r="C33" s="314"/>
      <c r="D33" s="312" t="s">
        <v>9943</v>
      </c>
      <c r="E33" s="312"/>
      <c r="F33" s="312"/>
      <c r="G33" s="312"/>
      <c r="H33" s="312"/>
      <c r="I33" s="312"/>
      <c r="J33" s="312"/>
      <c r="K33" s="310"/>
    </row>
    <row r="34" s="1" customFormat="1" ht="15" customHeight="1">
      <c r="B34" s="313"/>
      <c r="C34" s="314"/>
      <c r="D34" s="312" t="s">
        <v>9944</v>
      </c>
      <c r="E34" s="312"/>
      <c r="F34" s="312"/>
      <c r="G34" s="312"/>
      <c r="H34" s="312"/>
      <c r="I34" s="312"/>
      <c r="J34" s="312"/>
      <c r="K34" s="310"/>
    </row>
    <row r="35" s="1" customFormat="1" ht="15" customHeight="1">
      <c r="B35" s="313"/>
      <c r="C35" s="314"/>
      <c r="D35" s="312" t="s">
        <v>9945</v>
      </c>
      <c r="E35" s="312"/>
      <c r="F35" s="312"/>
      <c r="G35" s="312"/>
      <c r="H35" s="312"/>
      <c r="I35" s="312"/>
      <c r="J35" s="312"/>
      <c r="K35" s="310"/>
    </row>
    <row r="36" s="1" customFormat="1" ht="15" customHeight="1">
      <c r="B36" s="313"/>
      <c r="C36" s="314"/>
      <c r="D36" s="312"/>
      <c r="E36" s="315" t="s">
        <v>179</v>
      </c>
      <c r="F36" s="312"/>
      <c r="G36" s="312" t="s">
        <v>9946</v>
      </c>
      <c r="H36" s="312"/>
      <c r="I36" s="312"/>
      <c r="J36" s="312"/>
      <c r="K36" s="310"/>
    </row>
    <row r="37" s="1" customFormat="1" ht="30.75" customHeight="1">
      <c r="B37" s="313"/>
      <c r="C37" s="314"/>
      <c r="D37" s="312"/>
      <c r="E37" s="315" t="s">
        <v>9947</v>
      </c>
      <c r="F37" s="312"/>
      <c r="G37" s="312" t="s">
        <v>9948</v>
      </c>
      <c r="H37" s="312"/>
      <c r="I37" s="312"/>
      <c r="J37" s="312"/>
      <c r="K37" s="310"/>
    </row>
    <row r="38" s="1" customFormat="1" ht="15" customHeight="1">
      <c r="B38" s="313"/>
      <c r="C38" s="314"/>
      <c r="D38" s="312"/>
      <c r="E38" s="315" t="s">
        <v>50</v>
      </c>
      <c r="F38" s="312"/>
      <c r="G38" s="312" t="s">
        <v>9949</v>
      </c>
      <c r="H38" s="312"/>
      <c r="I38" s="312"/>
      <c r="J38" s="312"/>
      <c r="K38" s="310"/>
    </row>
    <row r="39" s="1" customFormat="1" ht="15" customHeight="1">
      <c r="B39" s="313"/>
      <c r="C39" s="314"/>
      <c r="D39" s="312"/>
      <c r="E39" s="315" t="s">
        <v>51</v>
      </c>
      <c r="F39" s="312"/>
      <c r="G39" s="312" t="s">
        <v>9950</v>
      </c>
      <c r="H39" s="312"/>
      <c r="I39" s="312"/>
      <c r="J39" s="312"/>
      <c r="K39" s="310"/>
    </row>
    <row r="40" s="1" customFormat="1" ht="15" customHeight="1">
      <c r="B40" s="313"/>
      <c r="C40" s="314"/>
      <c r="D40" s="312"/>
      <c r="E40" s="315" t="s">
        <v>180</v>
      </c>
      <c r="F40" s="312"/>
      <c r="G40" s="312" t="s">
        <v>9951</v>
      </c>
      <c r="H40" s="312"/>
      <c r="I40" s="312"/>
      <c r="J40" s="312"/>
      <c r="K40" s="310"/>
    </row>
    <row r="41" s="1" customFormat="1" ht="15" customHeight="1">
      <c r="B41" s="313"/>
      <c r="C41" s="314"/>
      <c r="D41" s="312"/>
      <c r="E41" s="315" t="s">
        <v>181</v>
      </c>
      <c r="F41" s="312"/>
      <c r="G41" s="312" t="s">
        <v>9952</v>
      </c>
      <c r="H41" s="312"/>
      <c r="I41" s="312"/>
      <c r="J41" s="312"/>
      <c r="K41" s="310"/>
    </row>
    <row r="42" s="1" customFormat="1" ht="15" customHeight="1">
      <c r="B42" s="313"/>
      <c r="C42" s="314"/>
      <c r="D42" s="312"/>
      <c r="E42" s="315" t="s">
        <v>9953</v>
      </c>
      <c r="F42" s="312"/>
      <c r="G42" s="312" t="s">
        <v>9954</v>
      </c>
      <c r="H42" s="312"/>
      <c r="I42" s="312"/>
      <c r="J42" s="312"/>
      <c r="K42" s="310"/>
    </row>
    <row r="43" s="1" customFormat="1" ht="15" customHeight="1">
      <c r="B43" s="313"/>
      <c r="C43" s="314"/>
      <c r="D43" s="312"/>
      <c r="E43" s="315"/>
      <c r="F43" s="312"/>
      <c r="G43" s="312" t="s">
        <v>9955</v>
      </c>
      <c r="H43" s="312"/>
      <c r="I43" s="312"/>
      <c r="J43" s="312"/>
      <c r="K43" s="310"/>
    </row>
    <row r="44" s="1" customFormat="1" ht="15" customHeight="1">
      <c r="B44" s="313"/>
      <c r="C44" s="314"/>
      <c r="D44" s="312"/>
      <c r="E44" s="315" t="s">
        <v>9956</v>
      </c>
      <c r="F44" s="312"/>
      <c r="G44" s="312" t="s">
        <v>9957</v>
      </c>
      <c r="H44" s="312"/>
      <c r="I44" s="312"/>
      <c r="J44" s="312"/>
      <c r="K44" s="310"/>
    </row>
    <row r="45" s="1" customFormat="1" ht="15" customHeight="1">
      <c r="B45" s="313"/>
      <c r="C45" s="314"/>
      <c r="D45" s="312"/>
      <c r="E45" s="315" t="s">
        <v>183</v>
      </c>
      <c r="F45" s="312"/>
      <c r="G45" s="312" t="s">
        <v>9958</v>
      </c>
      <c r="H45" s="312"/>
      <c r="I45" s="312"/>
      <c r="J45" s="312"/>
      <c r="K45" s="310"/>
    </row>
    <row r="46" s="1" customFormat="1" ht="12.75" customHeight="1">
      <c r="B46" s="313"/>
      <c r="C46" s="314"/>
      <c r="D46" s="312"/>
      <c r="E46" s="312"/>
      <c r="F46" s="312"/>
      <c r="G46" s="312"/>
      <c r="H46" s="312"/>
      <c r="I46" s="312"/>
      <c r="J46" s="312"/>
      <c r="K46" s="310"/>
    </row>
    <row r="47" s="1" customFormat="1" ht="15" customHeight="1">
      <c r="B47" s="313"/>
      <c r="C47" s="314"/>
      <c r="D47" s="312" t="s">
        <v>9959</v>
      </c>
      <c r="E47" s="312"/>
      <c r="F47" s="312"/>
      <c r="G47" s="312"/>
      <c r="H47" s="312"/>
      <c r="I47" s="312"/>
      <c r="J47" s="312"/>
      <c r="K47" s="310"/>
    </row>
    <row r="48" s="1" customFormat="1" ht="15" customHeight="1">
      <c r="B48" s="313"/>
      <c r="C48" s="314"/>
      <c r="D48" s="314"/>
      <c r="E48" s="312" t="s">
        <v>9960</v>
      </c>
      <c r="F48" s="312"/>
      <c r="G48" s="312"/>
      <c r="H48" s="312"/>
      <c r="I48" s="312"/>
      <c r="J48" s="312"/>
      <c r="K48" s="310"/>
    </row>
    <row r="49" s="1" customFormat="1" ht="15" customHeight="1">
      <c r="B49" s="313"/>
      <c r="C49" s="314"/>
      <c r="D49" s="314"/>
      <c r="E49" s="312" t="s">
        <v>9961</v>
      </c>
      <c r="F49" s="312"/>
      <c r="G49" s="312"/>
      <c r="H49" s="312"/>
      <c r="I49" s="312"/>
      <c r="J49" s="312"/>
      <c r="K49" s="310"/>
    </row>
    <row r="50" s="1" customFormat="1" ht="15" customHeight="1">
      <c r="B50" s="313"/>
      <c r="C50" s="314"/>
      <c r="D50" s="314"/>
      <c r="E50" s="312" t="s">
        <v>9962</v>
      </c>
      <c r="F50" s="312"/>
      <c r="G50" s="312"/>
      <c r="H50" s="312"/>
      <c r="I50" s="312"/>
      <c r="J50" s="312"/>
      <c r="K50" s="310"/>
    </row>
    <row r="51" s="1" customFormat="1" ht="15" customHeight="1">
      <c r="B51" s="313"/>
      <c r="C51" s="314"/>
      <c r="D51" s="312" t="s">
        <v>9963</v>
      </c>
      <c r="E51" s="312"/>
      <c r="F51" s="312"/>
      <c r="G51" s="312"/>
      <c r="H51" s="312"/>
      <c r="I51" s="312"/>
      <c r="J51" s="312"/>
      <c r="K51" s="310"/>
    </row>
    <row r="52" s="1" customFormat="1" ht="25.5" customHeight="1">
      <c r="B52" s="308"/>
      <c r="C52" s="309" t="s">
        <v>9964</v>
      </c>
      <c r="D52" s="309"/>
      <c r="E52" s="309"/>
      <c r="F52" s="309"/>
      <c r="G52" s="309"/>
      <c r="H52" s="309"/>
      <c r="I52" s="309"/>
      <c r="J52" s="309"/>
      <c r="K52" s="310"/>
    </row>
    <row r="53" s="1" customFormat="1" ht="5.25" customHeight="1">
      <c r="B53" s="308"/>
      <c r="C53" s="311"/>
      <c r="D53" s="311"/>
      <c r="E53" s="311"/>
      <c r="F53" s="311"/>
      <c r="G53" s="311"/>
      <c r="H53" s="311"/>
      <c r="I53" s="311"/>
      <c r="J53" s="311"/>
      <c r="K53" s="310"/>
    </row>
    <row r="54" s="1" customFormat="1" ht="15" customHeight="1">
      <c r="B54" s="308"/>
      <c r="C54" s="312" t="s">
        <v>9965</v>
      </c>
      <c r="D54" s="312"/>
      <c r="E54" s="312"/>
      <c r="F54" s="312"/>
      <c r="G54" s="312"/>
      <c r="H54" s="312"/>
      <c r="I54" s="312"/>
      <c r="J54" s="312"/>
      <c r="K54" s="310"/>
    </row>
    <row r="55" s="1" customFormat="1" ht="15" customHeight="1">
      <c r="B55" s="308"/>
      <c r="C55" s="312" t="s">
        <v>9966</v>
      </c>
      <c r="D55" s="312"/>
      <c r="E55" s="312"/>
      <c r="F55" s="312"/>
      <c r="G55" s="312"/>
      <c r="H55" s="312"/>
      <c r="I55" s="312"/>
      <c r="J55" s="312"/>
      <c r="K55" s="310"/>
    </row>
    <row r="56" s="1" customFormat="1" ht="12.75" customHeight="1">
      <c r="B56" s="308"/>
      <c r="C56" s="312"/>
      <c r="D56" s="312"/>
      <c r="E56" s="312"/>
      <c r="F56" s="312"/>
      <c r="G56" s="312"/>
      <c r="H56" s="312"/>
      <c r="I56" s="312"/>
      <c r="J56" s="312"/>
      <c r="K56" s="310"/>
    </row>
    <row r="57" s="1" customFormat="1" ht="15" customHeight="1">
      <c r="B57" s="308"/>
      <c r="C57" s="312" t="s">
        <v>9967</v>
      </c>
      <c r="D57" s="312"/>
      <c r="E57" s="312"/>
      <c r="F57" s="312"/>
      <c r="G57" s="312"/>
      <c r="H57" s="312"/>
      <c r="I57" s="312"/>
      <c r="J57" s="312"/>
      <c r="K57" s="310"/>
    </row>
    <row r="58" s="1" customFormat="1" ht="15" customHeight="1">
      <c r="B58" s="308"/>
      <c r="C58" s="314"/>
      <c r="D58" s="312" t="s">
        <v>9968</v>
      </c>
      <c r="E58" s="312"/>
      <c r="F58" s="312"/>
      <c r="G58" s="312"/>
      <c r="H58" s="312"/>
      <c r="I58" s="312"/>
      <c r="J58" s="312"/>
      <c r="K58" s="310"/>
    </row>
    <row r="59" s="1" customFormat="1" ht="15" customHeight="1">
      <c r="B59" s="308"/>
      <c r="C59" s="314"/>
      <c r="D59" s="312" t="s">
        <v>9969</v>
      </c>
      <c r="E59" s="312"/>
      <c r="F59" s="312"/>
      <c r="G59" s="312"/>
      <c r="H59" s="312"/>
      <c r="I59" s="312"/>
      <c r="J59" s="312"/>
      <c r="K59" s="310"/>
    </row>
    <row r="60" s="1" customFormat="1" ht="15" customHeight="1">
      <c r="B60" s="308"/>
      <c r="C60" s="314"/>
      <c r="D60" s="312" t="s">
        <v>9970</v>
      </c>
      <c r="E60" s="312"/>
      <c r="F60" s="312"/>
      <c r="G60" s="312"/>
      <c r="H60" s="312"/>
      <c r="I60" s="312"/>
      <c r="J60" s="312"/>
      <c r="K60" s="310"/>
    </row>
    <row r="61" s="1" customFormat="1" ht="15" customHeight="1">
      <c r="B61" s="308"/>
      <c r="C61" s="314"/>
      <c r="D61" s="312" t="s">
        <v>9971</v>
      </c>
      <c r="E61" s="312"/>
      <c r="F61" s="312"/>
      <c r="G61" s="312"/>
      <c r="H61" s="312"/>
      <c r="I61" s="312"/>
      <c r="J61" s="312"/>
      <c r="K61" s="310"/>
    </row>
    <row r="62" s="1" customFormat="1" ht="15" customHeight="1">
      <c r="B62" s="308"/>
      <c r="C62" s="314"/>
      <c r="D62" s="317" t="s">
        <v>9972</v>
      </c>
      <c r="E62" s="317"/>
      <c r="F62" s="317"/>
      <c r="G62" s="317"/>
      <c r="H62" s="317"/>
      <c r="I62" s="317"/>
      <c r="J62" s="317"/>
      <c r="K62" s="310"/>
    </row>
    <row r="63" s="1" customFormat="1" ht="15" customHeight="1">
      <c r="B63" s="308"/>
      <c r="C63" s="314"/>
      <c r="D63" s="312" t="s">
        <v>9973</v>
      </c>
      <c r="E63" s="312"/>
      <c r="F63" s="312"/>
      <c r="G63" s="312"/>
      <c r="H63" s="312"/>
      <c r="I63" s="312"/>
      <c r="J63" s="312"/>
      <c r="K63" s="310"/>
    </row>
    <row r="64" s="1" customFormat="1" ht="12.75" customHeight="1">
      <c r="B64" s="308"/>
      <c r="C64" s="314"/>
      <c r="D64" s="314"/>
      <c r="E64" s="318"/>
      <c r="F64" s="314"/>
      <c r="G64" s="314"/>
      <c r="H64" s="314"/>
      <c r="I64" s="314"/>
      <c r="J64" s="314"/>
      <c r="K64" s="310"/>
    </row>
    <row r="65" s="1" customFormat="1" ht="15" customHeight="1">
      <c r="B65" s="308"/>
      <c r="C65" s="314"/>
      <c r="D65" s="312" t="s">
        <v>9974</v>
      </c>
      <c r="E65" s="312"/>
      <c r="F65" s="312"/>
      <c r="G65" s="312"/>
      <c r="H65" s="312"/>
      <c r="I65" s="312"/>
      <c r="J65" s="312"/>
      <c r="K65" s="310"/>
    </row>
    <row r="66" s="1" customFormat="1" ht="15" customHeight="1">
      <c r="B66" s="308"/>
      <c r="C66" s="314"/>
      <c r="D66" s="317" t="s">
        <v>9975</v>
      </c>
      <c r="E66" s="317"/>
      <c r="F66" s="317"/>
      <c r="G66" s="317"/>
      <c r="H66" s="317"/>
      <c r="I66" s="317"/>
      <c r="J66" s="317"/>
      <c r="K66" s="310"/>
    </row>
    <row r="67" s="1" customFormat="1" ht="15" customHeight="1">
      <c r="B67" s="308"/>
      <c r="C67" s="314"/>
      <c r="D67" s="312" t="s">
        <v>9976</v>
      </c>
      <c r="E67" s="312"/>
      <c r="F67" s="312"/>
      <c r="G67" s="312"/>
      <c r="H67" s="312"/>
      <c r="I67" s="312"/>
      <c r="J67" s="312"/>
      <c r="K67" s="310"/>
    </row>
    <row r="68" s="1" customFormat="1" ht="15" customHeight="1">
      <c r="B68" s="308"/>
      <c r="C68" s="314"/>
      <c r="D68" s="312" t="s">
        <v>9977</v>
      </c>
      <c r="E68" s="312"/>
      <c r="F68" s="312"/>
      <c r="G68" s="312"/>
      <c r="H68" s="312"/>
      <c r="I68" s="312"/>
      <c r="J68" s="312"/>
      <c r="K68" s="310"/>
    </row>
    <row r="69" s="1" customFormat="1" ht="15" customHeight="1">
      <c r="B69" s="308"/>
      <c r="C69" s="314"/>
      <c r="D69" s="312" t="s">
        <v>9978</v>
      </c>
      <c r="E69" s="312"/>
      <c r="F69" s="312"/>
      <c r="G69" s="312"/>
      <c r="H69" s="312"/>
      <c r="I69" s="312"/>
      <c r="J69" s="312"/>
      <c r="K69" s="310"/>
    </row>
    <row r="70" s="1" customFormat="1" ht="15" customHeight="1">
      <c r="B70" s="308"/>
      <c r="C70" s="314"/>
      <c r="D70" s="312" t="s">
        <v>9979</v>
      </c>
      <c r="E70" s="312"/>
      <c r="F70" s="312"/>
      <c r="G70" s="312"/>
      <c r="H70" s="312"/>
      <c r="I70" s="312"/>
      <c r="J70" s="312"/>
      <c r="K70" s="310"/>
    </row>
    <row r="71" s="1" customFormat="1" ht="12.75" customHeight="1">
      <c r="B71" s="319"/>
      <c r="C71" s="320"/>
      <c r="D71" s="320"/>
      <c r="E71" s="320"/>
      <c r="F71" s="320"/>
      <c r="G71" s="320"/>
      <c r="H71" s="320"/>
      <c r="I71" s="320"/>
      <c r="J71" s="320"/>
      <c r="K71" s="321"/>
    </row>
    <row r="72" s="1" customFormat="1" ht="18.75" customHeight="1">
      <c r="B72" s="322"/>
      <c r="C72" s="322"/>
      <c r="D72" s="322"/>
      <c r="E72" s="322"/>
      <c r="F72" s="322"/>
      <c r="G72" s="322"/>
      <c r="H72" s="322"/>
      <c r="I72" s="322"/>
      <c r="J72" s="322"/>
      <c r="K72" s="323"/>
    </row>
    <row r="73" s="1" customFormat="1" ht="18.75" customHeight="1">
      <c r="B73" s="323"/>
      <c r="C73" s="323"/>
      <c r="D73" s="323"/>
      <c r="E73" s="323"/>
      <c r="F73" s="323"/>
      <c r="G73" s="323"/>
      <c r="H73" s="323"/>
      <c r="I73" s="323"/>
      <c r="J73" s="323"/>
      <c r="K73" s="323"/>
    </row>
    <row r="74" s="1" customFormat="1" ht="7.5" customHeight="1">
      <c r="B74" s="324"/>
      <c r="C74" s="325"/>
      <c r="D74" s="325"/>
      <c r="E74" s="325"/>
      <c r="F74" s="325"/>
      <c r="G74" s="325"/>
      <c r="H74" s="325"/>
      <c r="I74" s="325"/>
      <c r="J74" s="325"/>
      <c r="K74" s="326"/>
    </row>
    <row r="75" s="1" customFormat="1" ht="45" customHeight="1">
      <c r="B75" s="327"/>
      <c r="C75" s="328" t="s">
        <v>9980</v>
      </c>
      <c r="D75" s="328"/>
      <c r="E75" s="328"/>
      <c r="F75" s="328"/>
      <c r="G75" s="328"/>
      <c r="H75" s="328"/>
      <c r="I75" s="328"/>
      <c r="J75" s="328"/>
      <c r="K75" s="329"/>
    </row>
    <row r="76" s="1" customFormat="1" ht="17.25" customHeight="1">
      <c r="B76" s="327"/>
      <c r="C76" s="330" t="s">
        <v>9981</v>
      </c>
      <c r="D76" s="330"/>
      <c r="E76" s="330"/>
      <c r="F76" s="330" t="s">
        <v>9982</v>
      </c>
      <c r="G76" s="331"/>
      <c r="H76" s="330" t="s">
        <v>51</v>
      </c>
      <c r="I76" s="330" t="s">
        <v>54</v>
      </c>
      <c r="J76" s="330" t="s">
        <v>9983</v>
      </c>
      <c r="K76" s="329"/>
    </row>
    <row r="77" s="1" customFormat="1" ht="17.25" customHeight="1">
      <c r="B77" s="327"/>
      <c r="C77" s="332" t="s">
        <v>9984</v>
      </c>
      <c r="D77" s="332"/>
      <c r="E77" s="332"/>
      <c r="F77" s="333" t="s">
        <v>9985</v>
      </c>
      <c r="G77" s="334"/>
      <c r="H77" s="332"/>
      <c r="I77" s="332"/>
      <c r="J77" s="332" t="s">
        <v>9986</v>
      </c>
      <c r="K77" s="329"/>
    </row>
    <row r="78" s="1" customFormat="1" ht="5.25" customHeight="1">
      <c r="B78" s="327"/>
      <c r="C78" s="335"/>
      <c r="D78" s="335"/>
      <c r="E78" s="335"/>
      <c r="F78" s="335"/>
      <c r="G78" s="336"/>
      <c r="H78" s="335"/>
      <c r="I78" s="335"/>
      <c r="J78" s="335"/>
      <c r="K78" s="329"/>
    </row>
    <row r="79" s="1" customFormat="1" ht="15" customHeight="1">
      <c r="B79" s="327"/>
      <c r="C79" s="315" t="s">
        <v>50</v>
      </c>
      <c r="D79" s="337"/>
      <c r="E79" s="337"/>
      <c r="F79" s="338" t="s">
        <v>9987</v>
      </c>
      <c r="G79" s="339"/>
      <c r="H79" s="315" t="s">
        <v>9988</v>
      </c>
      <c r="I79" s="315" t="s">
        <v>9989</v>
      </c>
      <c r="J79" s="315">
        <v>20</v>
      </c>
      <c r="K79" s="329"/>
    </row>
    <row r="80" s="1" customFormat="1" ht="15" customHeight="1">
      <c r="B80" s="327"/>
      <c r="C80" s="315" t="s">
        <v>9990</v>
      </c>
      <c r="D80" s="315"/>
      <c r="E80" s="315"/>
      <c r="F80" s="338" t="s">
        <v>9987</v>
      </c>
      <c r="G80" s="339"/>
      <c r="H80" s="315" t="s">
        <v>9991</v>
      </c>
      <c r="I80" s="315" t="s">
        <v>9989</v>
      </c>
      <c r="J80" s="315">
        <v>120</v>
      </c>
      <c r="K80" s="329"/>
    </row>
    <row r="81" s="1" customFormat="1" ht="15" customHeight="1">
      <c r="B81" s="340"/>
      <c r="C81" s="315" t="s">
        <v>9992</v>
      </c>
      <c r="D81" s="315"/>
      <c r="E81" s="315"/>
      <c r="F81" s="338" t="s">
        <v>9993</v>
      </c>
      <c r="G81" s="339"/>
      <c r="H81" s="315" t="s">
        <v>9994</v>
      </c>
      <c r="I81" s="315" t="s">
        <v>9989</v>
      </c>
      <c r="J81" s="315">
        <v>50</v>
      </c>
      <c r="K81" s="329"/>
    </row>
    <row r="82" s="1" customFormat="1" ht="15" customHeight="1">
      <c r="B82" s="340"/>
      <c r="C82" s="315" t="s">
        <v>9995</v>
      </c>
      <c r="D82" s="315"/>
      <c r="E82" s="315"/>
      <c r="F82" s="338" t="s">
        <v>9987</v>
      </c>
      <c r="G82" s="339"/>
      <c r="H82" s="315" t="s">
        <v>9996</v>
      </c>
      <c r="I82" s="315" t="s">
        <v>9997</v>
      </c>
      <c r="J82" s="315"/>
      <c r="K82" s="329"/>
    </row>
    <row r="83" s="1" customFormat="1" ht="15" customHeight="1">
      <c r="B83" s="340"/>
      <c r="C83" s="341" t="s">
        <v>9998</v>
      </c>
      <c r="D83" s="341"/>
      <c r="E83" s="341"/>
      <c r="F83" s="342" t="s">
        <v>9993</v>
      </c>
      <c r="G83" s="341"/>
      <c r="H83" s="341" t="s">
        <v>9999</v>
      </c>
      <c r="I83" s="341" t="s">
        <v>9989</v>
      </c>
      <c r="J83" s="341">
        <v>15</v>
      </c>
      <c r="K83" s="329"/>
    </row>
    <row r="84" s="1" customFormat="1" ht="15" customHeight="1">
      <c r="B84" s="340"/>
      <c r="C84" s="341" t="s">
        <v>10000</v>
      </c>
      <c r="D84" s="341"/>
      <c r="E84" s="341"/>
      <c r="F84" s="342" t="s">
        <v>9993</v>
      </c>
      <c r="G84" s="341"/>
      <c r="H84" s="341" t="s">
        <v>10001</v>
      </c>
      <c r="I84" s="341" t="s">
        <v>9989</v>
      </c>
      <c r="J84" s="341">
        <v>15</v>
      </c>
      <c r="K84" s="329"/>
    </row>
    <row r="85" s="1" customFormat="1" ht="15" customHeight="1">
      <c r="B85" s="340"/>
      <c r="C85" s="341" t="s">
        <v>10002</v>
      </c>
      <c r="D85" s="341"/>
      <c r="E85" s="341"/>
      <c r="F85" s="342" t="s">
        <v>9993</v>
      </c>
      <c r="G85" s="341"/>
      <c r="H85" s="341" t="s">
        <v>10003</v>
      </c>
      <c r="I85" s="341" t="s">
        <v>9989</v>
      </c>
      <c r="J85" s="341">
        <v>20</v>
      </c>
      <c r="K85" s="329"/>
    </row>
    <row r="86" s="1" customFormat="1" ht="15" customHeight="1">
      <c r="B86" s="340"/>
      <c r="C86" s="341" t="s">
        <v>10004</v>
      </c>
      <c r="D86" s="341"/>
      <c r="E86" s="341"/>
      <c r="F86" s="342" t="s">
        <v>9993</v>
      </c>
      <c r="G86" s="341"/>
      <c r="H86" s="341" t="s">
        <v>10005</v>
      </c>
      <c r="I86" s="341" t="s">
        <v>9989</v>
      </c>
      <c r="J86" s="341">
        <v>20</v>
      </c>
      <c r="K86" s="329"/>
    </row>
    <row r="87" s="1" customFormat="1" ht="15" customHeight="1">
      <c r="B87" s="340"/>
      <c r="C87" s="315" t="s">
        <v>10006</v>
      </c>
      <c r="D87" s="315"/>
      <c r="E87" s="315"/>
      <c r="F87" s="338" t="s">
        <v>9993</v>
      </c>
      <c r="G87" s="339"/>
      <c r="H87" s="315" t="s">
        <v>10007</v>
      </c>
      <c r="I87" s="315" t="s">
        <v>9989</v>
      </c>
      <c r="J87" s="315">
        <v>50</v>
      </c>
      <c r="K87" s="329"/>
    </row>
    <row r="88" s="1" customFormat="1" ht="15" customHeight="1">
      <c r="B88" s="340"/>
      <c r="C88" s="315" t="s">
        <v>10008</v>
      </c>
      <c r="D88" s="315"/>
      <c r="E88" s="315"/>
      <c r="F88" s="338" t="s">
        <v>9993</v>
      </c>
      <c r="G88" s="339"/>
      <c r="H88" s="315" t="s">
        <v>10009</v>
      </c>
      <c r="I88" s="315" t="s">
        <v>9989</v>
      </c>
      <c r="J88" s="315">
        <v>20</v>
      </c>
      <c r="K88" s="329"/>
    </row>
    <row r="89" s="1" customFormat="1" ht="15" customHeight="1">
      <c r="B89" s="340"/>
      <c r="C89" s="315" t="s">
        <v>10010</v>
      </c>
      <c r="D89" s="315"/>
      <c r="E89" s="315"/>
      <c r="F89" s="338" t="s">
        <v>9993</v>
      </c>
      <c r="G89" s="339"/>
      <c r="H89" s="315" t="s">
        <v>10011</v>
      </c>
      <c r="I89" s="315" t="s">
        <v>9989</v>
      </c>
      <c r="J89" s="315">
        <v>20</v>
      </c>
      <c r="K89" s="329"/>
    </row>
    <row r="90" s="1" customFormat="1" ht="15" customHeight="1">
      <c r="B90" s="340"/>
      <c r="C90" s="315" t="s">
        <v>10012</v>
      </c>
      <c r="D90" s="315"/>
      <c r="E90" s="315"/>
      <c r="F90" s="338" t="s">
        <v>9993</v>
      </c>
      <c r="G90" s="339"/>
      <c r="H90" s="315" t="s">
        <v>10013</v>
      </c>
      <c r="I90" s="315" t="s">
        <v>9989</v>
      </c>
      <c r="J90" s="315">
        <v>50</v>
      </c>
      <c r="K90" s="329"/>
    </row>
    <row r="91" s="1" customFormat="1" ht="15" customHeight="1">
      <c r="B91" s="340"/>
      <c r="C91" s="315" t="s">
        <v>10014</v>
      </c>
      <c r="D91" s="315"/>
      <c r="E91" s="315"/>
      <c r="F91" s="338" t="s">
        <v>9993</v>
      </c>
      <c r="G91" s="339"/>
      <c r="H91" s="315" t="s">
        <v>10014</v>
      </c>
      <c r="I91" s="315" t="s">
        <v>9989</v>
      </c>
      <c r="J91" s="315">
        <v>50</v>
      </c>
      <c r="K91" s="329"/>
    </row>
    <row r="92" s="1" customFormat="1" ht="15" customHeight="1">
      <c r="B92" s="340"/>
      <c r="C92" s="315" t="s">
        <v>10015</v>
      </c>
      <c r="D92" s="315"/>
      <c r="E92" s="315"/>
      <c r="F92" s="338" t="s">
        <v>9993</v>
      </c>
      <c r="G92" s="339"/>
      <c r="H92" s="315" t="s">
        <v>10016</v>
      </c>
      <c r="I92" s="315" t="s">
        <v>9989</v>
      </c>
      <c r="J92" s="315">
        <v>255</v>
      </c>
      <c r="K92" s="329"/>
    </row>
    <row r="93" s="1" customFormat="1" ht="15" customHeight="1">
      <c r="B93" s="340"/>
      <c r="C93" s="315" t="s">
        <v>10017</v>
      </c>
      <c r="D93" s="315"/>
      <c r="E93" s="315"/>
      <c r="F93" s="338" t="s">
        <v>9987</v>
      </c>
      <c r="G93" s="339"/>
      <c r="H93" s="315" t="s">
        <v>10018</v>
      </c>
      <c r="I93" s="315" t="s">
        <v>10019</v>
      </c>
      <c r="J93" s="315"/>
      <c r="K93" s="329"/>
    </row>
    <row r="94" s="1" customFormat="1" ht="15" customHeight="1">
      <c r="B94" s="340"/>
      <c r="C94" s="315" t="s">
        <v>10020</v>
      </c>
      <c r="D94" s="315"/>
      <c r="E94" s="315"/>
      <c r="F94" s="338" t="s">
        <v>9987</v>
      </c>
      <c r="G94" s="339"/>
      <c r="H94" s="315" t="s">
        <v>10021</v>
      </c>
      <c r="I94" s="315" t="s">
        <v>10022</v>
      </c>
      <c r="J94" s="315"/>
      <c r="K94" s="329"/>
    </row>
    <row r="95" s="1" customFormat="1" ht="15" customHeight="1">
      <c r="B95" s="340"/>
      <c r="C95" s="315" t="s">
        <v>10023</v>
      </c>
      <c r="D95" s="315"/>
      <c r="E95" s="315"/>
      <c r="F95" s="338" t="s">
        <v>9987</v>
      </c>
      <c r="G95" s="339"/>
      <c r="H95" s="315" t="s">
        <v>10023</v>
      </c>
      <c r="I95" s="315" t="s">
        <v>10022</v>
      </c>
      <c r="J95" s="315"/>
      <c r="K95" s="329"/>
    </row>
    <row r="96" s="1" customFormat="1" ht="15" customHeight="1">
      <c r="B96" s="340"/>
      <c r="C96" s="315" t="s">
        <v>35</v>
      </c>
      <c r="D96" s="315"/>
      <c r="E96" s="315"/>
      <c r="F96" s="338" t="s">
        <v>9987</v>
      </c>
      <c r="G96" s="339"/>
      <c r="H96" s="315" t="s">
        <v>10024</v>
      </c>
      <c r="I96" s="315" t="s">
        <v>10022</v>
      </c>
      <c r="J96" s="315"/>
      <c r="K96" s="329"/>
    </row>
    <row r="97" s="1" customFormat="1" ht="15" customHeight="1">
      <c r="B97" s="340"/>
      <c r="C97" s="315" t="s">
        <v>45</v>
      </c>
      <c r="D97" s="315"/>
      <c r="E97" s="315"/>
      <c r="F97" s="338" t="s">
        <v>9987</v>
      </c>
      <c r="G97" s="339"/>
      <c r="H97" s="315" t="s">
        <v>10025</v>
      </c>
      <c r="I97" s="315" t="s">
        <v>10022</v>
      </c>
      <c r="J97" s="315"/>
      <c r="K97" s="329"/>
    </row>
    <row r="98" s="1" customFormat="1" ht="15" customHeight="1">
      <c r="B98" s="343"/>
      <c r="C98" s="344"/>
      <c r="D98" s="344"/>
      <c r="E98" s="344"/>
      <c r="F98" s="344"/>
      <c r="G98" s="344"/>
      <c r="H98" s="344"/>
      <c r="I98" s="344"/>
      <c r="J98" s="344"/>
      <c r="K98" s="345"/>
    </row>
    <row r="99" s="1" customFormat="1" ht="18.75" customHeight="1">
      <c r="B99" s="346"/>
      <c r="C99" s="347"/>
      <c r="D99" s="347"/>
      <c r="E99" s="347"/>
      <c r="F99" s="347"/>
      <c r="G99" s="347"/>
      <c r="H99" s="347"/>
      <c r="I99" s="347"/>
      <c r="J99" s="347"/>
      <c r="K99" s="346"/>
    </row>
    <row r="100" s="1" customFormat="1" ht="18.75" customHeight="1">
      <c r="B100" s="323"/>
      <c r="C100" s="323"/>
      <c r="D100" s="323"/>
      <c r="E100" s="323"/>
      <c r="F100" s="323"/>
      <c r="G100" s="323"/>
      <c r="H100" s="323"/>
      <c r="I100" s="323"/>
      <c r="J100" s="323"/>
      <c r="K100" s="323"/>
    </row>
    <row r="101" s="1" customFormat="1" ht="7.5" customHeight="1">
      <c r="B101" s="324"/>
      <c r="C101" s="325"/>
      <c r="D101" s="325"/>
      <c r="E101" s="325"/>
      <c r="F101" s="325"/>
      <c r="G101" s="325"/>
      <c r="H101" s="325"/>
      <c r="I101" s="325"/>
      <c r="J101" s="325"/>
      <c r="K101" s="326"/>
    </row>
    <row r="102" s="1" customFormat="1" ht="45" customHeight="1">
      <c r="B102" s="327"/>
      <c r="C102" s="328" t="s">
        <v>10026</v>
      </c>
      <c r="D102" s="328"/>
      <c r="E102" s="328"/>
      <c r="F102" s="328"/>
      <c r="G102" s="328"/>
      <c r="H102" s="328"/>
      <c r="I102" s="328"/>
      <c r="J102" s="328"/>
      <c r="K102" s="329"/>
    </row>
    <row r="103" s="1" customFormat="1" ht="17.25" customHeight="1">
      <c r="B103" s="327"/>
      <c r="C103" s="330" t="s">
        <v>9981</v>
      </c>
      <c r="D103" s="330"/>
      <c r="E103" s="330"/>
      <c r="F103" s="330" t="s">
        <v>9982</v>
      </c>
      <c r="G103" s="331"/>
      <c r="H103" s="330" t="s">
        <v>51</v>
      </c>
      <c r="I103" s="330" t="s">
        <v>54</v>
      </c>
      <c r="J103" s="330" t="s">
        <v>9983</v>
      </c>
      <c r="K103" s="329"/>
    </row>
    <row r="104" s="1" customFormat="1" ht="17.25" customHeight="1">
      <c r="B104" s="327"/>
      <c r="C104" s="332" t="s">
        <v>9984</v>
      </c>
      <c r="D104" s="332"/>
      <c r="E104" s="332"/>
      <c r="F104" s="333" t="s">
        <v>9985</v>
      </c>
      <c r="G104" s="334"/>
      <c r="H104" s="332"/>
      <c r="I104" s="332"/>
      <c r="J104" s="332" t="s">
        <v>9986</v>
      </c>
      <c r="K104" s="329"/>
    </row>
    <row r="105" s="1" customFormat="1" ht="5.25" customHeight="1">
      <c r="B105" s="327"/>
      <c r="C105" s="330"/>
      <c r="D105" s="330"/>
      <c r="E105" s="330"/>
      <c r="F105" s="330"/>
      <c r="G105" s="348"/>
      <c r="H105" s="330"/>
      <c r="I105" s="330"/>
      <c r="J105" s="330"/>
      <c r="K105" s="329"/>
    </row>
    <row r="106" s="1" customFormat="1" ht="15" customHeight="1">
      <c r="B106" s="327"/>
      <c r="C106" s="315" t="s">
        <v>50</v>
      </c>
      <c r="D106" s="337"/>
      <c r="E106" s="337"/>
      <c r="F106" s="338" t="s">
        <v>9987</v>
      </c>
      <c r="G106" s="315"/>
      <c r="H106" s="315" t="s">
        <v>10027</v>
      </c>
      <c r="I106" s="315" t="s">
        <v>9989</v>
      </c>
      <c r="J106" s="315">
        <v>20</v>
      </c>
      <c r="K106" s="329"/>
    </row>
    <row r="107" s="1" customFormat="1" ht="15" customHeight="1">
      <c r="B107" s="327"/>
      <c r="C107" s="315" t="s">
        <v>9990</v>
      </c>
      <c r="D107" s="315"/>
      <c r="E107" s="315"/>
      <c r="F107" s="338" t="s">
        <v>9987</v>
      </c>
      <c r="G107" s="315"/>
      <c r="H107" s="315" t="s">
        <v>10027</v>
      </c>
      <c r="I107" s="315" t="s">
        <v>9989</v>
      </c>
      <c r="J107" s="315">
        <v>120</v>
      </c>
      <c r="K107" s="329"/>
    </row>
    <row r="108" s="1" customFormat="1" ht="15" customHeight="1">
      <c r="B108" s="340"/>
      <c r="C108" s="315" t="s">
        <v>9992</v>
      </c>
      <c r="D108" s="315"/>
      <c r="E108" s="315"/>
      <c r="F108" s="338" t="s">
        <v>9993</v>
      </c>
      <c r="G108" s="315"/>
      <c r="H108" s="315" t="s">
        <v>10027</v>
      </c>
      <c r="I108" s="315" t="s">
        <v>9989</v>
      </c>
      <c r="J108" s="315">
        <v>50</v>
      </c>
      <c r="K108" s="329"/>
    </row>
    <row r="109" s="1" customFormat="1" ht="15" customHeight="1">
      <c r="B109" s="340"/>
      <c r="C109" s="315" t="s">
        <v>9995</v>
      </c>
      <c r="D109" s="315"/>
      <c r="E109" s="315"/>
      <c r="F109" s="338" t="s">
        <v>9987</v>
      </c>
      <c r="G109" s="315"/>
      <c r="H109" s="315" t="s">
        <v>10027</v>
      </c>
      <c r="I109" s="315" t="s">
        <v>9997</v>
      </c>
      <c r="J109" s="315"/>
      <c r="K109" s="329"/>
    </row>
    <row r="110" s="1" customFormat="1" ht="15" customHeight="1">
      <c r="B110" s="340"/>
      <c r="C110" s="315" t="s">
        <v>10006</v>
      </c>
      <c r="D110" s="315"/>
      <c r="E110" s="315"/>
      <c r="F110" s="338" t="s">
        <v>9993</v>
      </c>
      <c r="G110" s="315"/>
      <c r="H110" s="315" t="s">
        <v>10027</v>
      </c>
      <c r="I110" s="315" t="s">
        <v>9989</v>
      </c>
      <c r="J110" s="315">
        <v>50</v>
      </c>
      <c r="K110" s="329"/>
    </row>
    <row r="111" s="1" customFormat="1" ht="15" customHeight="1">
      <c r="B111" s="340"/>
      <c r="C111" s="315" t="s">
        <v>10014</v>
      </c>
      <c r="D111" s="315"/>
      <c r="E111" s="315"/>
      <c r="F111" s="338" t="s">
        <v>9993</v>
      </c>
      <c r="G111" s="315"/>
      <c r="H111" s="315" t="s">
        <v>10027</v>
      </c>
      <c r="I111" s="315" t="s">
        <v>9989</v>
      </c>
      <c r="J111" s="315">
        <v>50</v>
      </c>
      <c r="K111" s="329"/>
    </row>
    <row r="112" s="1" customFormat="1" ht="15" customHeight="1">
      <c r="B112" s="340"/>
      <c r="C112" s="315" t="s">
        <v>10012</v>
      </c>
      <c r="D112" s="315"/>
      <c r="E112" s="315"/>
      <c r="F112" s="338" t="s">
        <v>9993</v>
      </c>
      <c r="G112" s="315"/>
      <c r="H112" s="315" t="s">
        <v>10027</v>
      </c>
      <c r="I112" s="315" t="s">
        <v>9989</v>
      </c>
      <c r="J112" s="315">
        <v>50</v>
      </c>
      <c r="K112" s="329"/>
    </row>
    <row r="113" s="1" customFormat="1" ht="15" customHeight="1">
      <c r="B113" s="340"/>
      <c r="C113" s="315" t="s">
        <v>50</v>
      </c>
      <c r="D113" s="315"/>
      <c r="E113" s="315"/>
      <c r="F113" s="338" t="s">
        <v>9987</v>
      </c>
      <c r="G113" s="315"/>
      <c r="H113" s="315" t="s">
        <v>10028</v>
      </c>
      <c r="I113" s="315" t="s">
        <v>9989</v>
      </c>
      <c r="J113" s="315">
        <v>20</v>
      </c>
      <c r="K113" s="329"/>
    </row>
    <row r="114" s="1" customFormat="1" ht="15" customHeight="1">
      <c r="B114" s="340"/>
      <c r="C114" s="315" t="s">
        <v>10029</v>
      </c>
      <c r="D114" s="315"/>
      <c r="E114" s="315"/>
      <c r="F114" s="338" t="s">
        <v>9987</v>
      </c>
      <c r="G114" s="315"/>
      <c r="H114" s="315" t="s">
        <v>10030</v>
      </c>
      <c r="I114" s="315" t="s">
        <v>9989</v>
      </c>
      <c r="J114" s="315">
        <v>120</v>
      </c>
      <c r="K114" s="329"/>
    </row>
    <row r="115" s="1" customFormat="1" ht="15" customHeight="1">
      <c r="B115" s="340"/>
      <c r="C115" s="315" t="s">
        <v>35</v>
      </c>
      <c r="D115" s="315"/>
      <c r="E115" s="315"/>
      <c r="F115" s="338" t="s">
        <v>9987</v>
      </c>
      <c r="G115" s="315"/>
      <c r="H115" s="315" t="s">
        <v>10031</v>
      </c>
      <c r="I115" s="315" t="s">
        <v>10022</v>
      </c>
      <c r="J115" s="315"/>
      <c r="K115" s="329"/>
    </row>
    <row r="116" s="1" customFormat="1" ht="15" customHeight="1">
      <c r="B116" s="340"/>
      <c r="C116" s="315" t="s">
        <v>45</v>
      </c>
      <c r="D116" s="315"/>
      <c r="E116" s="315"/>
      <c r="F116" s="338" t="s">
        <v>9987</v>
      </c>
      <c r="G116" s="315"/>
      <c r="H116" s="315" t="s">
        <v>10032</v>
      </c>
      <c r="I116" s="315" t="s">
        <v>10022</v>
      </c>
      <c r="J116" s="315"/>
      <c r="K116" s="329"/>
    </row>
    <row r="117" s="1" customFormat="1" ht="15" customHeight="1">
      <c r="B117" s="340"/>
      <c r="C117" s="315" t="s">
        <v>54</v>
      </c>
      <c r="D117" s="315"/>
      <c r="E117" s="315"/>
      <c r="F117" s="338" t="s">
        <v>9987</v>
      </c>
      <c r="G117" s="315"/>
      <c r="H117" s="315" t="s">
        <v>10033</v>
      </c>
      <c r="I117" s="315" t="s">
        <v>10034</v>
      </c>
      <c r="J117" s="315"/>
      <c r="K117" s="329"/>
    </row>
    <row r="118" s="1" customFormat="1" ht="15" customHeight="1">
      <c r="B118" s="343"/>
      <c r="C118" s="349"/>
      <c r="D118" s="349"/>
      <c r="E118" s="349"/>
      <c r="F118" s="349"/>
      <c r="G118" s="349"/>
      <c r="H118" s="349"/>
      <c r="I118" s="349"/>
      <c r="J118" s="349"/>
      <c r="K118" s="345"/>
    </row>
    <row r="119" s="1" customFormat="1" ht="18.75" customHeight="1">
      <c r="B119" s="350"/>
      <c r="C119" s="351"/>
      <c r="D119" s="351"/>
      <c r="E119" s="351"/>
      <c r="F119" s="352"/>
      <c r="G119" s="351"/>
      <c r="H119" s="351"/>
      <c r="I119" s="351"/>
      <c r="J119" s="351"/>
      <c r="K119" s="350"/>
    </row>
    <row r="120" s="1" customFormat="1" ht="18.75" customHeight="1">
      <c r="B120" s="323"/>
      <c r="C120" s="323"/>
      <c r="D120" s="323"/>
      <c r="E120" s="323"/>
      <c r="F120" s="323"/>
      <c r="G120" s="323"/>
      <c r="H120" s="323"/>
      <c r="I120" s="323"/>
      <c r="J120" s="323"/>
      <c r="K120" s="323"/>
    </row>
    <row r="121" s="1" customFormat="1" ht="7.5" customHeight="1">
      <c r="B121" s="353"/>
      <c r="C121" s="354"/>
      <c r="D121" s="354"/>
      <c r="E121" s="354"/>
      <c r="F121" s="354"/>
      <c r="G121" s="354"/>
      <c r="H121" s="354"/>
      <c r="I121" s="354"/>
      <c r="J121" s="354"/>
      <c r="K121" s="355"/>
    </row>
    <row r="122" s="1" customFormat="1" ht="45" customHeight="1">
      <c r="B122" s="356"/>
      <c r="C122" s="306" t="s">
        <v>10035</v>
      </c>
      <c r="D122" s="306"/>
      <c r="E122" s="306"/>
      <c r="F122" s="306"/>
      <c r="G122" s="306"/>
      <c r="H122" s="306"/>
      <c r="I122" s="306"/>
      <c r="J122" s="306"/>
      <c r="K122" s="357"/>
    </row>
    <row r="123" s="1" customFormat="1" ht="17.25" customHeight="1">
      <c r="B123" s="358"/>
      <c r="C123" s="330" t="s">
        <v>9981</v>
      </c>
      <c r="D123" s="330"/>
      <c r="E123" s="330"/>
      <c r="F123" s="330" t="s">
        <v>9982</v>
      </c>
      <c r="G123" s="331"/>
      <c r="H123" s="330" t="s">
        <v>51</v>
      </c>
      <c r="I123" s="330" t="s">
        <v>54</v>
      </c>
      <c r="J123" s="330" t="s">
        <v>9983</v>
      </c>
      <c r="K123" s="359"/>
    </row>
    <row r="124" s="1" customFormat="1" ht="17.25" customHeight="1">
      <c r="B124" s="358"/>
      <c r="C124" s="332" t="s">
        <v>9984</v>
      </c>
      <c r="D124" s="332"/>
      <c r="E124" s="332"/>
      <c r="F124" s="333" t="s">
        <v>9985</v>
      </c>
      <c r="G124" s="334"/>
      <c r="H124" s="332"/>
      <c r="I124" s="332"/>
      <c r="J124" s="332" t="s">
        <v>9986</v>
      </c>
      <c r="K124" s="359"/>
    </row>
    <row r="125" s="1" customFormat="1" ht="5.25" customHeight="1">
      <c r="B125" s="360"/>
      <c r="C125" s="335"/>
      <c r="D125" s="335"/>
      <c r="E125" s="335"/>
      <c r="F125" s="335"/>
      <c r="G125" s="361"/>
      <c r="H125" s="335"/>
      <c r="I125" s="335"/>
      <c r="J125" s="335"/>
      <c r="K125" s="362"/>
    </row>
    <row r="126" s="1" customFormat="1" ht="15" customHeight="1">
      <c r="B126" s="360"/>
      <c r="C126" s="315" t="s">
        <v>9990</v>
      </c>
      <c r="D126" s="337"/>
      <c r="E126" s="337"/>
      <c r="F126" s="338" t="s">
        <v>9987</v>
      </c>
      <c r="G126" s="315"/>
      <c r="H126" s="315" t="s">
        <v>10027</v>
      </c>
      <c r="I126" s="315" t="s">
        <v>9989</v>
      </c>
      <c r="J126" s="315">
        <v>120</v>
      </c>
      <c r="K126" s="363"/>
    </row>
    <row r="127" s="1" customFormat="1" ht="15" customHeight="1">
      <c r="B127" s="360"/>
      <c r="C127" s="315" t="s">
        <v>10036</v>
      </c>
      <c r="D127" s="315"/>
      <c r="E127" s="315"/>
      <c r="F127" s="338" t="s">
        <v>9987</v>
      </c>
      <c r="G127" s="315"/>
      <c r="H127" s="315" t="s">
        <v>10037</v>
      </c>
      <c r="I127" s="315" t="s">
        <v>9989</v>
      </c>
      <c r="J127" s="315" t="s">
        <v>10038</v>
      </c>
      <c r="K127" s="363"/>
    </row>
    <row r="128" s="1" customFormat="1" ht="15" customHeight="1">
      <c r="B128" s="360"/>
      <c r="C128" s="315" t="s">
        <v>82</v>
      </c>
      <c r="D128" s="315"/>
      <c r="E128" s="315"/>
      <c r="F128" s="338" t="s">
        <v>9987</v>
      </c>
      <c r="G128" s="315"/>
      <c r="H128" s="315" t="s">
        <v>10039</v>
      </c>
      <c r="I128" s="315" t="s">
        <v>9989</v>
      </c>
      <c r="J128" s="315" t="s">
        <v>10038</v>
      </c>
      <c r="K128" s="363"/>
    </row>
    <row r="129" s="1" customFormat="1" ht="15" customHeight="1">
      <c r="B129" s="360"/>
      <c r="C129" s="315" t="s">
        <v>9998</v>
      </c>
      <c r="D129" s="315"/>
      <c r="E129" s="315"/>
      <c r="F129" s="338" t="s">
        <v>9993</v>
      </c>
      <c r="G129" s="315"/>
      <c r="H129" s="315" t="s">
        <v>9999</v>
      </c>
      <c r="I129" s="315" t="s">
        <v>9989</v>
      </c>
      <c r="J129" s="315">
        <v>15</v>
      </c>
      <c r="K129" s="363"/>
    </row>
    <row r="130" s="1" customFormat="1" ht="15" customHeight="1">
      <c r="B130" s="360"/>
      <c r="C130" s="341" t="s">
        <v>10000</v>
      </c>
      <c r="D130" s="341"/>
      <c r="E130" s="341"/>
      <c r="F130" s="342" t="s">
        <v>9993</v>
      </c>
      <c r="G130" s="341"/>
      <c r="H130" s="341" t="s">
        <v>10001</v>
      </c>
      <c r="I130" s="341" t="s">
        <v>9989</v>
      </c>
      <c r="J130" s="341">
        <v>15</v>
      </c>
      <c r="K130" s="363"/>
    </row>
    <row r="131" s="1" customFormat="1" ht="15" customHeight="1">
      <c r="B131" s="360"/>
      <c r="C131" s="341" t="s">
        <v>10002</v>
      </c>
      <c r="D131" s="341"/>
      <c r="E131" s="341"/>
      <c r="F131" s="342" t="s">
        <v>9993</v>
      </c>
      <c r="G131" s="341"/>
      <c r="H131" s="341" t="s">
        <v>10003</v>
      </c>
      <c r="I131" s="341" t="s">
        <v>9989</v>
      </c>
      <c r="J131" s="341">
        <v>20</v>
      </c>
      <c r="K131" s="363"/>
    </row>
    <row r="132" s="1" customFormat="1" ht="15" customHeight="1">
      <c r="B132" s="360"/>
      <c r="C132" s="341" t="s">
        <v>10004</v>
      </c>
      <c r="D132" s="341"/>
      <c r="E132" s="341"/>
      <c r="F132" s="342" t="s">
        <v>9993</v>
      </c>
      <c r="G132" s="341"/>
      <c r="H132" s="341" t="s">
        <v>10005</v>
      </c>
      <c r="I132" s="341" t="s">
        <v>9989</v>
      </c>
      <c r="J132" s="341">
        <v>20</v>
      </c>
      <c r="K132" s="363"/>
    </row>
    <row r="133" s="1" customFormat="1" ht="15" customHeight="1">
      <c r="B133" s="360"/>
      <c r="C133" s="315" t="s">
        <v>9992</v>
      </c>
      <c r="D133" s="315"/>
      <c r="E133" s="315"/>
      <c r="F133" s="338" t="s">
        <v>9993</v>
      </c>
      <c r="G133" s="315"/>
      <c r="H133" s="315" t="s">
        <v>10027</v>
      </c>
      <c r="I133" s="315" t="s">
        <v>9989</v>
      </c>
      <c r="J133" s="315">
        <v>50</v>
      </c>
      <c r="K133" s="363"/>
    </row>
    <row r="134" s="1" customFormat="1" ht="15" customHeight="1">
      <c r="B134" s="360"/>
      <c r="C134" s="315" t="s">
        <v>10006</v>
      </c>
      <c r="D134" s="315"/>
      <c r="E134" s="315"/>
      <c r="F134" s="338" t="s">
        <v>9993</v>
      </c>
      <c r="G134" s="315"/>
      <c r="H134" s="315" t="s">
        <v>10027</v>
      </c>
      <c r="I134" s="315" t="s">
        <v>9989</v>
      </c>
      <c r="J134" s="315">
        <v>50</v>
      </c>
      <c r="K134" s="363"/>
    </row>
    <row r="135" s="1" customFormat="1" ht="15" customHeight="1">
      <c r="B135" s="360"/>
      <c r="C135" s="315" t="s">
        <v>10012</v>
      </c>
      <c r="D135" s="315"/>
      <c r="E135" s="315"/>
      <c r="F135" s="338" t="s">
        <v>9993</v>
      </c>
      <c r="G135" s="315"/>
      <c r="H135" s="315" t="s">
        <v>10027</v>
      </c>
      <c r="I135" s="315" t="s">
        <v>9989</v>
      </c>
      <c r="J135" s="315">
        <v>50</v>
      </c>
      <c r="K135" s="363"/>
    </row>
    <row r="136" s="1" customFormat="1" ht="15" customHeight="1">
      <c r="B136" s="360"/>
      <c r="C136" s="315" t="s">
        <v>10014</v>
      </c>
      <c r="D136" s="315"/>
      <c r="E136" s="315"/>
      <c r="F136" s="338" t="s">
        <v>9993</v>
      </c>
      <c r="G136" s="315"/>
      <c r="H136" s="315" t="s">
        <v>10027</v>
      </c>
      <c r="I136" s="315" t="s">
        <v>9989</v>
      </c>
      <c r="J136" s="315">
        <v>50</v>
      </c>
      <c r="K136" s="363"/>
    </row>
    <row r="137" s="1" customFormat="1" ht="15" customHeight="1">
      <c r="B137" s="360"/>
      <c r="C137" s="315" t="s">
        <v>10015</v>
      </c>
      <c r="D137" s="315"/>
      <c r="E137" s="315"/>
      <c r="F137" s="338" t="s">
        <v>9993</v>
      </c>
      <c r="G137" s="315"/>
      <c r="H137" s="315" t="s">
        <v>10040</v>
      </c>
      <c r="I137" s="315" t="s">
        <v>9989</v>
      </c>
      <c r="J137" s="315">
        <v>255</v>
      </c>
      <c r="K137" s="363"/>
    </row>
    <row r="138" s="1" customFormat="1" ht="15" customHeight="1">
      <c r="B138" s="360"/>
      <c r="C138" s="315" t="s">
        <v>10017</v>
      </c>
      <c r="D138" s="315"/>
      <c r="E138" s="315"/>
      <c r="F138" s="338" t="s">
        <v>9987</v>
      </c>
      <c r="G138" s="315"/>
      <c r="H138" s="315" t="s">
        <v>10041</v>
      </c>
      <c r="I138" s="315" t="s">
        <v>10019</v>
      </c>
      <c r="J138" s="315"/>
      <c r="K138" s="363"/>
    </row>
    <row r="139" s="1" customFormat="1" ht="15" customHeight="1">
      <c r="B139" s="360"/>
      <c r="C139" s="315" t="s">
        <v>10020</v>
      </c>
      <c r="D139" s="315"/>
      <c r="E139" s="315"/>
      <c r="F139" s="338" t="s">
        <v>9987</v>
      </c>
      <c r="G139" s="315"/>
      <c r="H139" s="315" t="s">
        <v>10042</v>
      </c>
      <c r="I139" s="315" t="s">
        <v>10022</v>
      </c>
      <c r="J139" s="315"/>
      <c r="K139" s="363"/>
    </row>
    <row r="140" s="1" customFormat="1" ht="15" customHeight="1">
      <c r="B140" s="360"/>
      <c r="C140" s="315" t="s">
        <v>10023</v>
      </c>
      <c r="D140" s="315"/>
      <c r="E140" s="315"/>
      <c r="F140" s="338" t="s">
        <v>9987</v>
      </c>
      <c r="G140" s="315"/>
      <c r="H140" s="315" t="s">
        <v>10023</v>
      </c>
      <c r="I140" s="315" t="s">
        <v>10022</v>
      </c>
      <c r="J140" s="315"/>
      <c r="K140" s="363"/>
    </row>
    <row r="141" s="1" customFormat="1" ht="15" customHeight="1">
      <c r="B141" s="360"/>
      <c r="C141" s="315" t="s">
        <v>35</v>
      </c>
      <c r="D141" s="315"/>
      <c r="E141" s="315"/>
      <c r="F141" s="338" t="s">
        <v>9987</v>
      </c>
      <c r="G141" s="315"/>
      <c r="H141" s="315" t="s">
        <v>10043</v>
      </c>
      <c r="I141" s="315" t="s">
        <v>10022</v>
      </c>
      <c r="J141" s="315"/>
      <c r="K141" s="363"/>
    </row>
    <row r="142" s="1" customFormat="1" ht="15" customHeight="1">
      <c r="B142" s="360"/>
      <c r="C142" s="315" t="s">
        <v>10044</v>
      </c>
      <c r="D142" s="315"/>
      <c r="E142" s="315"/>
      <c r="F142" s="338" t="s">
        <v>9987</v>
      </c>
      <c r="G142" s="315"/>
      <c r="H142" s="315" t="s">
        <v>10045</v>
      </c>
      <c r="I142" s="315" t="s">
        <v>10022</v>
      </c>
      <c r="J142" s="315"/>
      <c r="K142" s="363"/>
    </row>
    <row r="143" s="1" customFormat="1" ht="15" customHeight="1">
      <c r="B143" s="364"/>
      <c r="C143" s="365"/>
      <c r="D143" s="365"/>
      <c r="E143" s="365"/>
      <c r="F143" s="365"/>
      <c r="G143" s="365"/>
      <c r="H143" s="365"/>
      <c r="I143" s="365"/>
      <c r="J143" s="365"/>
      <c r="K143" s="366"/>
    </row>
    <row r="144" s="1" customFormat="1" ht="18.75" customHeight="1">
      <c r="B144" s="351"/>
      <c r="C144" s="351"/>
      <c r="D144" s="351"/>
      <c r="E144" s="351"/>
      <c r="F144" s="352"/>
      <c r="G144" s="351"/>
      <c r="H144" s="351"/>
      <c r="I144" s="351"/>
      <c r="J144" s="351"/>
      <c r="K144" s="351"/>
    </row>
    <row r="145" s="1" customFormat="1" ht="18.75" customHeight="1">
      <c r="B145" s="323"/>
      <c r="C145" s="323"/>
      <c r="D145" s="323"/>
      <c r="E145" s="323"/>
      <c r="F145" s="323"/>
      <c r="G145" s="323"/>
      <c r="H145" s="323"/>
      <c r="I145" s="323"/>
      <c r="J145" s="323"/>
      <c r="K145" s="323"/>
    </row>
    <row r="146" s="1" customFormat="1" ht="7.5" customHeight="1">
      <c r="B146" s="324"/>
      <c r="C146" s="325"/>
      <c r="D146" s="325"/>
      <c r="E146" s="325"/>
      <c r="F146" s="325"/>
      <c r="G146" s="325"/>
      <c r="H146" s="325"/>
      <c r="I146" s="325"/>
      <c r="J146" s="325"/>
      <c r="K146" s="326"/>
    </row>
    <row r="147" s="1" customFormat="1" ht="45" customHeight="1">
      <c r="B147" s="327"/>
      <c r="C147" s="328" t="s">
        <v>10046</v>
      </c>
      <c r="D147" s="328"/>
      <c r="E147" s="328"/>
      <c r="F147" s="328"/>
      <c r="G147" s="328"/>
      <c r="H147" s="328"/>
      <c r="I147" s="328"/>
      <c r="J147" s="328"/>
      <c r="K147" s="329"/>
    </row>
    <row r="148" s="1" customFormat="1" ht="17.25" customHeight="1">
      <c r="B148" s="327"/>
      <c r="C148" s="330" t="s">
        <v>9981</v>
      </c>
      <c r="D148" s="330"/>
      <c r="E148" s="330"/>
      <c r="F148" s="330" t="s">
        <v>9982</v>
      </c>
      <c r="G148" s="331"/>
      <c r="H148" s="330" t="s">
        <v>51</v>
      </c>
      <c r="I148" s="330" t="s">
        <v>54</v>
      </c>
      <c r="J148" s="330" t="s">
        <v>9983</v>
      </c>
      <c r="K148" s="329"/>
    </row>
    <row r="149" s="1" customFormat="1" ht="17.25" customHeight="1">
      <c r="B149" s="327"/>
      <c r="C149" s="332" t="s">
        <v>9984</v>
      </c>
      <c r="D149" s="332"/>
      <c r="E149" s="332"/>
      <c r="F149" s="333" t="s">
        <v>9985</v>
      </c>
      <c r="G149" s="334"/>
      <c r="H149" s="332"/>
      <c r="I149" s="332"/>
      <c r="J149" s="332" t="s">
        <v>9986</v>
      </c>
      <c r="K149" s="329"/>
    </row>
    <row r="150" s="1" customFormat="1" ht="5.25" customHeight="1">
      <c r="B150" s="340"/>
      <c r="C150" s="335"/>
      <c r="D150" s="335"/>
      <c r="E150" s="335"/>
      <c r="F150" s="335"/>
      <c r="G150" s="336"/>
      <c r="H150" s="335"/>
      <c r="I150" s="335"/>
      <c r="J150" s="335"/>
      <c r="K150" s="363"/>
    </row>
    <row r="151" s="1" customFormat="1" ht="15" customHeight="1">
      <c r="B151" s="340"/>
      <c r="C151" s="367" t="s">
        <v>9990</v>
      </c>
      <c r="D151" s="315"/>
      <c r="E151" s="315"/>
      <c r="F151" s="368" t="s">
        <v>9987</v>
      </c>
      <c r="G151" s="315"/>
      <c r="H151" s="367" t="s">
        <v>10027</v>
      </c>
      <c r="I151" s="367" t="s">
        <v>9989</v>
      </c>
      <c r="J151" s="367">
        <v>120</v>
      </c>
      <c r="K151" s="363"/>
    </row>
    <row r="152" s="1" customFormat="1" ht="15" customHeight="1">
      <c r="B152" s="340"/>
      <c r="C152" s="367" t="s">
        <v>10036</v>
      </c>
      <c r="D152" s="315"/>
      <c r="E152" s="315"/>
      <c r="F152" s="368" t="s">
        <v>9987</v>
      </c>
      <c r="G152" s="315"/>
      <c r="H152" s="367" t="s">
        <v>10047</v>
      </c>
      <c r="I152" s="367" t="s">
        <v>9989</v>
      </c>
      <c r="J152" s="367" t="s">
        <v>10038</v>
      </c>
      <c r="K152" s="363"/>
    </row>
    <row r="153" s="1" customFormat="1" ht="15" customHeight="1">
      <c r="B153" s="340"/>
      <c r="C153" s="367" t="s">
        <v>82</v>
      </c>
      <c r="D153" s="315"/>
      <c r="E153" s="315"/>
      <c r="F153" s="368" t="s">
        <v>9987</v>
      </c>
      <c r="G153" s="315"/>
      <c r="H153" s="367" t="s">
        <v>10048</v>
      </c>
      <c r="I153" s="367" t="s">
        <v>9989</v>
      </c>
      <c r="J153" s="367" t="s">
        <v>10038</v>
      </c>
      <c r="K153" s="363"/>
    </row>
    <row r="154" s="1" customFormat="1" ht="15" customHeight="1">
      <c r="B154" s="340"/>
      <c r="C154" s="367" t="s">
        <v>9992</v>
      </c>
      <c r="D154" s="315"/>
      <c r="E154" s="315"/>
      <c r="F154" s="368" t="s">
        <v>9993</v>
      </c>
      <c r="G154" s="315"/>
      <c r="H154" s="367" t="s">
        <v>10027</v>
      </c>
      <c r="I154" s="367" t="s">
        <v>9989</v>
      </c>
      <c r="J154" s="367">
        <v>50</v>
      </c>
      <c r="K154" s="363"/>
    </row>
    <row r="155" s="1" customFormat="1" ht="15" customHeight="1">
      <c r="B155" s="340"/>
      <c r="C155" s="367" t="s">
        <v>9995</v>
      </c>
      <c r="D155" s="315"/>
      <c r="E155" s="315"/>
      <c r="F155" s="368" t="s">
        <v>9987</v>
      </c>
      <c r="G155" s="315"/>
      <c r="H155" s="367" t="s">
        <v>10027</v>
      </c>
      <c r="I155" s="367" t="s">
        <v>9997</v>
      </c>
      <c r="J155" s="367"/>
      <c r="K155" s="363"/>
    </row>
    <row r="156" s="1" customFormat="1" ht="15" customHeight="1">
      <c r="B156" s="340"/>
      <c r="C156" s="367" t="s">
        <v>10006</v>
      </c>
      <c r="D156" s="315"/>
      <c r="E156" s="315"/>
      <c r="F156" s="368" t="s">
        <v>9993</v>
      </c>
      <c r="G156" s="315"/>
      <c r="H156" s="367" t="s">
        <v>10027</v>
      </c>
      <c r="I156" s="367" t="s">
        <v>9989</v>
      </c>
      <c r="J156" s="367">
        <v>50</v>
      </c>
      <c r="K156" s="363"/>
    </row>
    <row r="157" s="1" customFormat="1" ht="15" customHeight="1">
      <c r="B157" s="340"/>
      <c r="C157" s="367" t="s">
        <v>10014</v>
      </c>
      <c r="D157" s="315"/>
      <c r="E157" s="315"/>
      <c r="F157" s="368" t="s">
        <v>9993</v>
      </c>
      <c r="G157" s="315"/>
      <c r="H157" s="367" t="s">
        <v>10027</v>
      </c>
      <c r="I157" s="367" t="s">
        <v>9989</v>
      </c>
      <c r="J157" s="367">
        <v>50</v>
      </c>
      <c r="K157" s="363"/>
    </row>
    <row r="158" s="1" customFormat="1" ht="15" customHeight="1">
      <c r="B158" s="340"/>
      <c r="C158" s="367" t="s">
        <v>10012</v>
      </c>
      <c r="D158" s="315"/>
      <c r="E158" s="315"/>
      <c r="F158" s="368" t="s">
        <v>9993</v>
      </c>
      <c r="G158" s="315"/>
      <c r="H158" s="367" t="s">
        <v>10027</v>
      </c>
      <c r="I158" s="367" t="s">
        <v>9989</v>
      </c>
      <c r="J158" s="367">
        <v>50</v>
      </c>
      <c r="K158" s="363"/>
    </row>
    <row r="159" s="1" customFormat="1" ht="15" customHeight="1">
      <c r="B159" s="340"/>
      <c r="C159" s="367" t="s">
        <v>158</v>
      </c>
      <c r="D159" s="315"/>
      <c r="E159" s="315"/>
      <c r="F159" s="368" t="s">
        <v>9987</v>
      </c>
      <c r="G159" s="315"/>
      <c r="H159" s="367" t="s">
        <v>10049</v>
      </c>
      <c r="I159" s="367" t="s">
        <v>9989</v>
      </c>
      <c r="J159" s="367" t="s">
        <v>10050</v>
      </c>
      <c r="K159" s="363"/>
    </row>
    <row r="160" s="1" customFormat="1" ht="15" customHeight="1">
      <c r="B160" s="340"/>
      <c r="C160" s="367" t="s">
        <v>10051</v>
      </c>
      <c r="D160" s="315"/>
      <c r="E160" s="315"/>
      <c r="F160" s="368" t="s">
        <v>9987</v>
      </c>
      <c r="G160" s="315"/>
      <c r="H160" s="367" t="s">
        <v>10052</v>
      </c>
      <c r="I160" s="367" t="s">
        <v>10022</v>
      </c>
      <c r="J160" s="367"/>
      <c r="K160" s="363"/>
    </row>
    <row r="161" s="1" customFormat="1" ht="15" customHeight="1">
      <c r="B161" s="369"/>
      <c r="C161" s="349"/>
      <c r="D161" s="349"/>
      <c r="E161" s="349"/>
      <c r="F161" s="349"/>
      <c r="G161" s="349"/>
      <c r="H161" s="349"/>
      <c r="I161" s="349"/>
      <c r="J161" s="349"/>
      <c r="K161" s="370"/>
    </row>
    <row r="162" s="1" customFormat="1" ht="18.75" customHeight="1">
      <c r="B162" s="351"/>
      <c r="C162" s="361"/>
      <c r="D162" s="361"/>
      <c r="E162" s="361"/>
      <c r="F162" s="371"/>
      <c r="G162" s="361"/>
      <c r="H162" s="361"/>
      <c r="I162" s="361"/>
      <c r="J162" s="361"/>
      <c r="K162" s="351"/>
    </row>
    <row r="163" s="1" customFormat="1" ht="18.75" customHeight="1">
      <c r="B163" s="323"/>
      <c r="C163" s="323"/>
      <c r="D163" s="323"/>
      <c r="E163" s="323"/>
      <c r="F163" s="323"/>
      <c r="G163" s="323"/>
      <c r="H163" s="323"/>
      <c r="I163" s="323"/>
      <c r="J163" s="323"/>
      <c r="K163" s="323"/>
    </row>
    <row r="164" s="1" customFormat="1" ht="7.5" customHeight="1">
      <c r="B164" s="302"/>
      <c r="C164" s="303"/>
      <c r="D164" s="303"/>
      <c r="E164" s="303"/>
      <c r="F164" s="303"/>
      <c r="G164" s="303"/>
      <c r="H164" s="303"/>
      <c r="I164" s="303"/>
      <c r="J164" s="303"/>
      <c r="K164" s="304"/>
    </row>
    <row r="165" s="1" customFormat="1" ht="45" customHeight="1">
      <c r="B165" s="305"/>
      <c r="C165" s="306" t="s">
        <v>10053</v>
      </c>
      <c r="D165" s="306"/>
      <c r="E165" s="306"/>
      <c r="F165" s="306"/>
      <c r="G165" s="306"/>
      <c r="H165" s="306"/>
      <c r="I165" s="306"/>
      <c r="J165" s="306"/>
      <c r="K165" s="307"/>
    </row>
    <row r="166" s="1" customFormat="1" ht="17.25" customHeight="1">
      <c r="B166" s="305"/>
      <c r="C166" s="330" t="s">
        <v>9981</v>
      </c>
      <c r="D166" s="330"/>
      <c r="E166" s="330"/>
      <c r="F166" s="330" t="s">
        <v>9982</v>
      </c>
      <c r="G166" s="372"/>
      <c r="H166" s="373" t="s">
        <v>51</v>
      </c>
      <c r="I166" s="373" t="s">
        <v>54</v>
      </c>
      <c r="J166" s="330" t="s">
        <v>9983</v>
      </c>
      <c r="K166" s="307"/>
    </row>
    <row r="167" s="1" customFormat="1" ht="17.25" customHeight="1">
      <c r="B167" s="308"/>
      <c r="C167" s="332" t="s">
        <v>9984</v>
      </c>
      <c r="D167" s="332"/>
      <c r="E167" s="332"/>
      <c r="F167" s="333" t="s">
        <v>9985</v>
      </c>
      <c r="G167" s="374"/>
      <c r="H167" s="375"/>
      <c r="I167" s="375"/>
      <c r="J167" s="332" t="s">
        <v>9986</v>
      </c>
      <c r="K167" s="310"/>
    </row>
    <row r="168" s="1" customFormat="1" ht="5.25" customHeight="1">
      <c r="B168" s="340"/>
      <c r="C168" s="335"/>
      <c r="D168" s="335"/>
      <c r="E168" s="335"/>
      <c r="F168" s="335"/>
      <c r="G168" s="336"/>
      <c r="H168" s="335"/>
      <c r="I168" s="335"/>
      <c r="J168" s="335"/>
      <c r="K168" s="363"/>
    </row>
    <row r="169" s="1" customFormat="1" ht="15" customHeight="1">
      <c r="B169" s="340"/>
      <c r="C169" s="315" t="s">
        <v>9990</v>
      </c>
      <c r="D169" s="315"/>
      <c r="E169" s="315"/>
      <c r="F169" s="338" t="s">
        <v>9987</v>
      </c>
      <c r="G169" s="315"/>
      <c r="H169" s="315" t="s">
        <v>10027</v>
      </c>
      <c r="I169" s="315" t="s">
        <v>9989</v>
      </c>
      <c r="J169" s="315">
        <v>120</v>
      </c>
      <c r="K169" s="363"/>
    </row>
    <row r="170" s="1" customFormat="1" ht="15" customHeight="1">
      <c r="B170" s="340"/>
      <c r="C170" s="315" t="s">
        <v>10036</v>
      </c>
      <c r="D170" s="315"/>
      <c r="E170" s="315"/>
      <c r="F170" s="338" t="s">
        <v>9987</v>
      </c>
      <c r="G170" s="315"/>
      <c r="H170" s="315" t="s">
        <v>10037</v>
      </c>
      <c r="I170" s="315" t="s">
        <v>9989</v>
      </c>
      <c r="J170" s="315" t="s">
        <v>10038</v>
      </c>
      <c r="K170" s="363"/>
    </row>
    <row r="171" s="1" customFormat="1" ht="15" customHeight="1">
      <c r="B171" s="340"/>
      <c r="C171" s="315" t="s">
        <v>82</v>
      </c>
      <c r="D171" s="315"/>
      <c r="E171" s="315"/>
      <c r="F171" s="338" t="s">
        <v>9987</v>
      </c>
      <c r="G171" s="315"/>
      <c r="H171" s="315" t="s">
        <v>10054</v>
      </c>
      <c r="I171" s="315" t="s">
        <v>9989</v>
      </c>
      <c r="J171" s="315" t="s">
        <v>10038</v>
      </c>
      <c r="K171" s="363"/>
    </row>
    <row r="172" s="1" customFormat="1" ht="15" customHeight="1">
      <c r="B172" s="340"/>
      <c r="C172" s="315" t="s">
        <v>9992</v>
      </c>
      <c r="D172" s="315"/>
      <c r="E172" s="315"/>
      <c r="F172" s="338" t="s">
        <v>9993</v>
      </c>
      <c r="G172" s="315"/>
      <c r="H172" s="315" t="s">
        <v>10054</v>
      </c>
      <c r="I172" s="315" t="s">
        <v>9989</v>
      </c>
      <c r="J172" s="315">
        <v>50</v>
      </c>
      <c r="K172" s="363"/>
    </row>
    <row r="173" s="1" customFormat="1" ht="15" customHeight="1">
      <c r="B173" s="340"/>
      <c r="C173" s="315" t="s">
        <v>9995</v>
      </c>
      <c r="D173" s="315"/>
      <c r="E173" s="315"/>
      <c r="F173" s="338" t="s">
        <v>9987</v>
      </c>
      <c r="G173" s="315"/>
      <c r="H173" s="315" t="s">
        <v>10054</v>
      </c>
      <c r="I173" s="315" t="s">
        <v>9997</v>
      </c>
      <c r="J173" s="315"/>
      <c r="K173" s="363"/>
    </row>
    <row r="174" s="1" customFormat="1" ht="15" customHeight="1">
      <c r="B174" s="340"/>
      <c r="C174" s="315" t="s">
        <v>10006</v>
      </c>
      <c r="D174" s="315"/>
      <c r="E174" s="315"/>
      <c r="F174" s="338" t="s">
        <v>9993</v>
      </c>
      <c r="G174" s="315"/>
      <c r="H174" s="315" t="s">
        <v>10054</v>
      </c>
      <c r="I174" s="315" t="s">
        <v>9989</v>
      </c>
      <c r="J174" s="315">
        <v>50</v>
      </c>
      <c r="K174" s="363"/>
    </row>
    <row r="175" s="1" customFormat="1" ht="15" customHeight="1">
      <c r="B175" s="340"/>
      <c r="C175" s="315" t="s">
        <v>10014</v>
      </c>
      <c r="D175" s="315"/>
      <c r="E175" s="315"/>
      <c r="F175" s="338" t="s">
        <v>9993</v>
      </c>
      <c r="G175" s="315"/>
      <c r="H175" s="315" t="s">
        <v>10054</v>
      </c>
      <c r="I175" s="315" t="s">
        <v>9989</v>
      </c>
      <c r="J175" s="315">
        <v>50</v>
      </c>
      <c r="K175" s="363"/>
    </row>
    <row r="176" s="1" customFormat="1" ht="15" customHeight="1">
      <c r="B176" s="340"/>
      <c r="C176" s="315" t="s">
        <v>10012</v>
      </c>
      <c r="D176" s="315"/>
      <c r="E176" s="315"/>
      <c r="F176" s="338" t="s">
        <v>9993</v>
      </c>
      <c r="G176" s="315"/>
      <c r="H176" s="315" t="s">
        <v>10054</v>
      </c>
      <c r="I176" s="315" t="s">
        <v>9989</v>
      </c>
      <c r="J176" s="315">
        <v>50</v>
      </c>
      <c r="K176" s="363"/>
    </row>
    <row r="177" s="1" customFormat="1" ht="15" customHeight="1">
      <c r="B177" s="340"/>
      <c r="C177" s="315" t="s">
        <v>179</v>
      </c>
      <c r="D177" s="315"/>
      <c r="E177" s="315"/>
      <c r="F177" s="338" t="s">
        <v>9987</v>
      </c>
      <c r="G177" s="315"/>
      <c r="H177" s="315" t="s">
        <v>10055</v>
      </c>
      <c r="I177" s="315" t="s">
        <v>10056</v>
      </c>
      <c r="J177" s="315"/>
      <c r="K177" s="363"/>
    </row>
    <row r="178" s="1" customFormat="1" ht="15" customHeight="1">
      <c r="B178" s="340"/>
      <c r="C178" s="315" t="s">
        <v>54</v>
      </c>
      <c r="D178" s="315"/>
      <c r="E178" s="315"/>
      <c r="F178" s="338" t="s">
        <v>9987</v>
      </c>
      <c r="G178" s="315"/>
      <c r="H178" s="315" t="s">
        <v>10057</v>
      </c>
      <c r="I178" s="315" t="s">
        <v>10058</v>
      </c>
      <c r="J178" s="315">
        <v>1</v>
      </c>
      <c r="K178" s="363"/>
    </row>
    <row r="179" s="1" customFormat="1" ht="15" customHeight="1">
      <c r="B179" s="340"/>
      <c r="C179" s="315" t="s">
        <v>50</v>
      </c>
      <c r="D179" s="315"/>
      <c r="E179" s="315"/>
      <c r="F179" s="338" t="s">
        <v>9987</v>
      </c>
      <c r="G179" s="315"/>
      <c r="H179" s="315" t="s">
        <v>10059</v>
      </c>
      <c r="I179" s="315" t="s">
        <v>9989</v>
      </c>
      <c r="J179" s="315">
        <v>20</v>
      </c>
      <c r="K179" s="363"/>
    </row>
    <row r="180" s="1" customFormat="1" ht="15" customHeight="1">
      <c r="B180" s="340"/>
      <c r="C180" s="315" t="s">
        <v>51</v>
      </c>
      <c r="D180" s="315"/>
      <c r="E180" s="315"/>
      <c r="F180" s="338" t="s">
        <v>9987</v>
      </c>
      <c r="G180" s="315"/>
      <c r="H180" s="315" t="s">
        <v>10060</v>
      </c>
      <c r="I180" s="315" t="s">
        <v>9989</v>
      </c>
      <c r="J180" s="315">
        <v>255</v>
      </c>
      <c r="K180" s="363"/>
    </row>
    <row r="181" s="1" customFormat="1" ht="15" customHeight="1">
      <c r="B181" s="340"/>
      <c r="C181" s="315" t="s">
        <v>180</v>
      </c>
      <c r="D181" s="315"/>
      <c r="E181" s="315"/>
      <c r="F181" s="338" t="s">
        <v>9987</v>
      </c>
      <c r="G181" s="315"/>
      <c r="H181" s="315" t="s">
        <v>9951</v>
      </c>
      <c r="I181" s="315" t="s">
        <v>9989</v>
      </c>
      <c r="J181" s="315">
        <v>10</v>
      </c>
      <c r="K181" s="363"/>
    </row>
    <row r="182" s="1" customFormat="1" ht="15" customHeight="1">
      <c r="B182" s="340"/>
      <c r="C182" s="315" t="s">
        <v>181</v>
      </c>
      <c r="D182" s="315"/>
      <c r="E182" s="315"/>
      <c r="F182" s="338" t="s">
        <v>9987</v>
      </c>
      <c r="G182" s="315"/>
      <c r="H182" s="315" t="s">
        <v>10061</v>
      </c>
      <c r="I182" s="315" t="s">
        <v>10022</v>
      </c>
      <c r="J182" s="315"/>
      <c r="K182" s="363"/>
    </row>
    <row r="183" s="1" customFormat="1" ht="15" customHeight="1">
      <c r="B183" s="340"/>
      <c r="C183" s="315" t="s">
        <v>10062</v>
      </c>
      <c r="D183" s="315"/>
      <c r="E183" s="315"/>
      <c r="F183" s="338" t="s">
        <v>9987</v>
      </c>
      <c r="G183" s="315"/>
      <c r="H183" s="315" t="s">
        <v>10063</v>
      </c>
      <c r="I183" s="315" t="s">
        <v>10022</v>
      </c>
      <c r="J183" s="315"/>
      <c r="K183" s="363"/>
    </row>
    <row r="184" s="1" customFormat="1" ht="15" customHeight="1">
      <c r="B184" s="340"/>
      <c r="C184" s="315" t="s">
        <v>10051</v>
      </c>
      <c r="D184" s="315"/>
      <c r="E184" s="315"/>
      <c r="F184" s="338" t="s">
        <v>9987</v>
      </c>
      <c r="G184" s="315"/>
      <c r="H184" s="315" t="s">
        <v>10064</v>
      </c>
      <c r="I184" s="315" t="s">
        <v>10022</v>
      </c>
      <c r="J184" s="315"/>
      <c r="K184" s="363"/>
    </row>
    <row r="185" s="1" customFormat="1" ht="15" customHeight="1">
      <c r="B185" s="340"/>
      <c r="C185" s="315" t="s">
        <v>183</v>
      </c>
      <c r="D185" s="315"/>
      <c r="E185" s="315"/>
      <c r="F185" s="338" t="s">
        <v>9993</v>
      </c>
      <c r="G185" s="315"/>
      <c r="H185" s="315" t="s">
        <v>10065</v>
      </c>
      <c r="I185" s="315" t="s">
        <v>9989</v>
      </c>
      <c r="J185" s="315">
        <v>50</v>
      </c>
      <c r="K185" s="363"/>
    </row>
    <row r="186" s="1" customFormat="1" ht="15" customHeight="1">
      <c r="B186" s="340"/>
      <c r="C186" s="315" t="s">
        <v>10066</v>
      </c>
      <c r="D186" s="315"/>
      <c r="E186" s="315"/>
      <c r="F186" s="338" t="s">
        <v>9993</v>
      </c>
      <c r="G186" s="315"/>
      <c r="H186" s="315" t="s">
        <v>10067</v>
      </c>
      <c r="I186" s="315" t="s">
        <v>10068</v>
      </c>
      <c r="J186" s="315"/>
      <c r="K186" s="363"/>
    </row>
    <row r="187" s="1" customFormat="1" ht="15" customHeight="1">
      <c r="B187" s="340"/>
      <c r="C187" s="315" t="s">
        <v>10069</v>
      </c>
      <c r="D187" s="315"/>
      <c r="E187" s="315"/>
      <c r="F187" s="338" t="s">
        <v>9993</v>
      </c>
      <c r="G187" s="315"/>
      <c r="H187" s="315" t="s">
        <v>10070</v>
      </c>
      <c r="I187" s="315" t="s">
        <v>10068</v>
      </c>
      <c r="J187" s="315"/>
      <c r="K187" s="363"/>
    </row>
    <row r="188" s="1" customFormat="1" ht="15" customHeight="1">
      <c r="B188" s="340"/>
      <c r="C188" s="315" t="s">
        <v>10071</v>
      </c>
      <c r="D188" s="315"/>
      <c r="E188" s="315"/>
      <c r="F188" s="338" t="s">
        <v>9993</v>
      </c>
      <c r="G188" s="315"/>
      <c r="H188" s="315" t="s">
        <v>10072</v>
      </c>
      <c r="I188" s="315" t="s">
        <v>10068</v>
      </c>
      <c r="J188" s="315"/>
      <c r="K188" s="363"/>
    </row>
    <row r="189" s="1" customFormat="1" ht="15" customHeight="1">
      <c r="B189" s="340"/>
      <c r="C189" s="376" t="s">
        <v>10073</v>
      </c>
      <c r="D189" s="315"/>
      <c r="E189" s="315"/>
      <c r="F189" s="338" t="s">
        <v>9993</v>
      </c>
      <c r="G189" s="315"/>
      <c r="H189" s="315" t="s">
        <v>10074</v>
      </c>
      <c r="I189" s="315" t="s">
        <v>10075</v>
      </c>
      <c r="J189" s="377" t="s">
        <v>10076</v>
      </c>
      <c r="K189" s="363"/>
    </row>
    <row r="190" s="18" customFormat="1" ht="15" customHeight="1">
      <c r="B190" s="378"/>
      <c r="C190" s="379" t="s">
        <v>10077</v>
      </c>
      <c r="D190" s="380"/>
      <c r="E190" s="380"/>
      <c r="F190" s="381" t="s">
        <v>9993</v>
      </c>
      <c r="G190" s="380"/>
      <c r="H190" s="380" t="s">
        <v>10078</v>
      </c>
      <c r="I190" s="380" t="s">
        <v>10075</v>
      </c>
      <c r="J190" s="382" t="s">
        <v>10076</v>
      </c>
      <c r="K190" s="383"/>
    </row>
    <row r="191" s="1" customFormat="1" ht="15" customHeight="1">
      <c r="B191" s="340"/>
      <c r="C191" s="376" t="s">
        <v>39</v>
      </c>
      <c r="D191" s="315"/>
      <c r="E191" s="315"/>
      <c r="F191" s="338" t="s">
        <v>9987</v>
      </c>
      <c r="G191" s="315"/>
      <c r="H191" s="312" t="s">
        <v>10079</v>
      </c>
      <c r="I191" s="315" t="s">
        <v>10080</v>
      </c>
      <c r="J191" s="315"/>
      <c r="K191" s="363"/>
    </row>
    <row r="192" s="1" customFormat="1" ht="15" customHeight="1">
      <c r="B192" s="340"/>
      <c r="C192" s="376" t="s">
        <v>10081</v>
      </c>
      <c r="D192" s="315"/>
      <c r="E192" s="315"/>
      <c r="F192" s="338" t="s">
        <v>9987</v>
      </c>
      <c r="G192" s="315"/>
      <c r="H192" s="315" t="s">
        <v>10082</v>
      </c>
      <c r="I192" s="315" t="s">
        <v>10022</v>
      </c>
      <c r="J192" s="315"/>
      <c r="K192" s="363"/>
    </row>
    <row r="193" s="1" customFormat="1" ht="15" customHeight="1">
      <c r="B193" s="340"/>
      <c r="C193" s="376" t="s">
        <v>10083</v>
      </c>
      <c r="D193" s="315"/>
      <c r="E193" s="315"/>
      <c r="F193" s="338" t="s">
        <v>9987</v>
      </c>
      <c r="G193" s="315"/>
      <c r="H193" s="315" t="s">
        <v>10084</v>
      </c>
      <c r="I193" s="315" t="s">
        <v>10022</v>
      </c>
      <c r="J193" s="315"/>
      <c r="K193" s="363"/>
    </row>
    <row r="194" s="1" customFormat="1" ht="15" customHeight="1">
      <c r="B194" s="340"/>
      <c r="C194" s="376" t="s">
        <v>10085</v>
      </c>
      <c r="D194" s="315"/>
      <c r="E194" s="315"/>
      <c r="F194" s="338" t="s">
        <v>9993</v>
      </c>
      <c r="G194" s="315"/>
      <c r="H194" s="315" t="s">
        <v>10086</v>
      </c>
      <c r="I194" s="315" t="s">
        <v>10022</v>
      </c>
      <c r="J194" s="315"/>
      <c r="K194" s="363"/>
    </row>
    <row r="195" s="1" customFormat="1" ht="15" customHeight="1">
      <c r="B195" s="369"/>
      <c r="C195" s="384"/>
      <c r="D195" s="349"/>
      <c r="E195" s="349"/>
      <c r="F195" s="349"/>
      <c r="G195" s="349"/>
      <c r="H195" s="349"/>
      <c r="I195" s="349"/>
      <c r="J195" s="349"/>
      <c r="K195" s="370"/>
    </row>
    <row r="196" s="1" customFormat="1" ht="18.75" customHeight="1">
      <c r="B196" s="351"/>
      <c r="C196" s="361"/>
      <c r="D196" s="361"/>
      <c r="E196" s="361"/>
      <c r="F196" s="371"/>
      <c r="G196" s="361"/>
      <c r="H196" s="361"/>
      <c r="I196" s="361"/>
      <c r="J196" s="361"/>
      <c r="K196" s="351"/>
    </row>
    <row r="197" s="1" customFormat="1" ht="18.75" customHeight="1">
      <c r="B197" s="351"/>
      <c r="C197" s="361"/>
      <c r="D197" s="361"/>
      <c r="E197" s="361"/>
      <c r="F197" s="371"/>
      <c r="G197" s="361"/>
      <c r="H197" s="361"/>
      <c r="I197" s="361"/>
      <c r="J197" s="361"/>
      <c r="K197" s="351"/>
    </row>
    <row r="198" s="1" customFormat="1" ht="18.75" customHeight="1">
      <c r="B198" s="323"/>
      <c r="C198" s="323"/>
      <c r="D198" s="323"/>
      <c r="E198" s="323"/>
      <c r="F198" s="323"/>
      <c r="G198" s="323"/>
      <c r="H198" s="323"/>
      <c r="I198" s="323"/>
      <c r="J198" s="323"/>
      <c r="K198" s="323"/>
    </row>
    <row r="199" s="1" customFormat="1" ht="13.5">
      <c r="B199" s="302"/>
      <c r="C199" s="303"/>
      <c r="D199" s="303"/>
      <c r="E199" s="303"/>
      <c r="F199" s="303"/>
      <c r="G199" s="303"/>
      <c r="H199" s="303"/>
      <c r="I199" s="303"/>
      <c r="J199" s="303"/>
      <c r="K199" s="304"/>
    </row>
    <row r="200" s="1" customFormat="1" ht="21">
      <c r="B200" s="305"/>
      <c r="C200" s="306" t="s">
        <v>10087</v>
      </c>
      <c r="D200" s="306"/>
      <c r="E200" s="306"/>
      <c r="F200" s="306"/>
      <c r="G200" s="306"/>
      <c r="H200" s="306"/>
      <c r="I200" s="306"/>
      <c r="J200" s="306"/>
      <c r="K200" s="307"/>
    </row>
    <row r="201" s="1" customFormat="1" ht="25.5" customHeight="1">
      <c r="B201" s="305"/>
      <c r="C201" s="385" t="s">
        <v>10088</v>
      </c>
      <c r="D201" s="385"/>
      <c r="E201" s="385"/>
      <c r="F201" s="385" t="s">
        <v>10089</v>
      </c>
      <c r="G201" s="386"/>
      <c r="H201" s="385" t="s">
        <v>10090</v>
      </c>
      <c r="I201" s="385"/>
      <c r="J201" s="385"/>
      <c r="K201" s="307"/>
    </row>
    <row r="202" s="1" customFormat="1" ht="5.25" customHeight="1">
      <c r="B202" s="340"/>
      <c r="C202" s="335"/>
      <c r="D202" s="335"/>
      <c r="E202" s="335"/>
      <c r="F202" s="335"/>
      <c r="G202" s="361"/>
      <c r="H202" s="335"/>
      <c r="I202" s="335"/>
      <c r="J202" s="335"/>
      <c r="K202" s="363"/>
    </row>
    <row r="203" s="1" customFormat="1" ht="15" customHeight="1">
      <c r="B203" s="340"/>
      <c r="C203" s="315" t="s">
        <v>10080</v>
      </c>
      <c r="D203" s="315"/>
      <c r="E203" s="315"/>
      <c r="F203" s="338" t="s">
        <v>40</v>
      </c>
      <c r="G203" s="315"/>
      <c r="H203" s="315" t="s">
        <v>10091</v>
      </c>
      <c r="I203" s="315"/>
      <c r="J203" s="315"/>
      <c r="K203" s="363"/>
    </row>
    <row r="204" s="1" customFormat="1" ht="15" customHeight="1">
      <c r="B204" s="340"/>
      <c r="C204" s="315"/>
      <c r="D204" s="315"/>
      <c r="E204" s="315"/>
      <c r="F204" s="338" t="s">
        <v>41</v>
      </c>
      <c r="G204" s="315"/>
      <c r="H204" s="315" t="s">
        <v>10092</v>
      </c>
      <c r="I204" s="315"/>
      <c r="J204" s="315"/>
      <c r="K204" s="363"/>
    </row>
    <row r="205" s="1" customFormat="1" ht="15" customHeight="1">
      <c r="B205" s="340"/>
      <c r="C205" s="315"/>
      <c r="D205" s="315"/>
      <c r="E205" s="315"/>
      <c r="F205" s="338" t="s">
        <v>44</v>
      </c>
      <c r="G205" s="315"/>
      <c r="H205" s="315" t="s">
        <v>10093</v>
      </c>
      <c r="I205" s="315"/>
      <c r="J205" s="315"/>
      <c r="K205" s="363"/>
    </row>
    <row r="206" s="1" customFormat="1" ht="15" customHeight="1">
      <c r="B206" s="340"/>
      <c r="C206" s="315"/>
      <c r="D206" s="315"/>
      <c r="E206" s="315"/>
      <c r="F206" s="338" t="s">
        <v>42</v>
      </c>
      <c r="G206" s="315"/>
      <c r="H206" s="315" t="s">
        <v>10094</v>
      </c>
      <c r="I206" s="315"/>
      <c r="J206" s="315"/>
      <c r="K206" s="363"/>
    </row>
    <row r="207" s="1" customFormat="1" ht="15" customHeight="1">
      <c r="B207" s="340"/>
      <c r="C207" s="315"/>
      <c r="D207" s="315"/>
      <c r="E207" s="315"/>
      <c r="F207" s="338" t="s">
        <v>43</v>
      </c>
      <c r="G207" s="315"/>
      <c r="H207" s="315" t="s">
        <v>10095</v>
      </c>
      <c r="I207" s="315"/>
      <c r="J207" s="315"/>
      <c r="K207" s="363"/>
    </row>
    <row r="208" s="1" customFormat="1" ht="15" customHeight="1">
      <c r="B208" s="340"/>
      <c r="C208" s="315"/>
      <c r="D208" s="315"/>
      <c r="E208" s="315"/>
      <c r="F208" s="338"/>
      <c r="G208" s="315"/>
      <c r="H208" s="315"/>
      <c r="I208" s="315"/>
      <c r="J208" s="315"/>
      <c r="K208" s="363"/>
    </row>
    <row r="209" s="1" customFormat="1" ht="15" customHeight="1">
      <c r="B209" s="340"/>
      <c r="C209" s="315" t="s">
        <v>10034</v>
      </c>
      <c r="D209" s="315"/>
      <c r="E209" s="315"/>
      <c r="F209" s="338" t="s">
        <v>75</v>
      </c>
      <c r="G209" s="315"/>
      <c r="H209" s="315" t="s">
        <v>10096</v>
      </c>
      <c r="I209" s="315"/>
      <c r="J209" s="315"/>
      <c r="K209" s="363"/>
    </row>
    <row r="210" s="1" customFormat="1" ht="15" customHeight="1">
      <c r="B210" s="340"/>
      <c r="C210" s="315"/>
      <c r="D210" s="315"/>
      <c r="E210" s="315"/>
      <c r="F210" s="338" t="s">
        <v>9933</v>
      </c>
      <c r="G210" s="315"/>
      <c r="H210" s="315" t="s">
        <v>9934</v>
      </c>
      <c r="I210" s="315"/>
      <c r="J210" s="315"/>
      <c r="K210" s="363"/>
    </row>
    <row r="211" s="1" customFormat="1" ht="15" customHeight="1">
      <c r="B211" s="340"/>
      <c r="C211" s="315"/>
      <c r="D211" s="315"/>
      <c r="E211" s="315"/>
      <c r="F211" s="338" t="s">
        <v>9931</v>
      </c>
      <c r="G211" s="315"/>
      <c r="H211" s="315" t="s">
        <v>10097</v>
      </c>
      <c r="I211" s="315"/>
      <c r="J211" s="315"/>
      <c r="K211" s="363"/>
    </row>
    <row r="212" s="1" customFormat="1" ht="15" customHeight="1">
      <c r="B212" s="387"/>
      <c r="C212" s="315"/>
      <c r="D212" s="315"/>
      <c r="E212" s="315"/>
      <c r="F212" s="338" t="s">
        <v>9935</v>
      </c>
      <c r="G212" s="376"/>
      <c r="H212" s="367" t="s">
        <v>148</v>
      </c>
      <c r="I212" s="367"/>
      <c r="J212" s="367"/>
      <c r="K212" s="388"/>
    </row>
    <row r="213" s="1" customFormat="1" ht="15" customHeight="1">
      <c r="B213" s="387"/>
      <c r="C213" s="315"/>
      <c r="D213" s="315"/>
      <c r="E213" s="315"/>
      <c r="F213" s="338" t="s">
        <v>7165</v>
      </c>
      <c r="G213" s="376"/>
      <c r="H213" s="367" t="s">
        <v>8742</v>
      </c>
      <c r="I213" s="367"/>
      <c r="J213" s="367"/>
      <c r="K213" s="388"/>
    </row>
    <row r="214" s="1" customFormat="1" ht="15" customHeight="1">
      <c r="B214" s="387"/>
      <c r="C214" s="315"/>
      <c r="D214" s="315"/>
      <c r="E214" s="315"/>
      <c r="F214" s="338"/>
      <c r="G214" s="376"/>
      <c r="H214" s="367"/>
      <c r="I214" s="367"/>
      <c r="J214" s="367"/>
      <c r="K214" s="388"/>
    </row>
    <row r="215" s="1" customFormat="1" ht="15" customHeight="1">
      <c r="B215" s="387"/>
      <c r="C215" s="315" t="s">
        <v>10058</v>
      </c>
      <c r="D215" s="315"/>
      <c r="E215" s="315"/>
      <c r="F215" s="338">
        <v>1</v>
      </c>
      <c r="G215" s="376"/>
      <c r="H215" s="367" t="s">
        <v>10098</v>
      </c>
      <c r="I215" s="367"/>
      <c r="J215" s="367"/>
      <c r="K215" s="388"/>
    </row>
    <row r="216" s="1" customFormat="1" ht="15" customHeight="1">
      <c r="B216" s="387"/>
      <c r="C216" s="315"/>
      <c r="D216" s="315"/>
      <c r="E216" s="315"/>
      <c r="F216" s="338">
        <v>2</v>
      </c>
      <c r="G216" s="376"/>
      <c r="H216" s="367" t="s">
        <v>10099</v>
      </c>
      <c r="I216" s="367"/>
      <c r="J216" s="367"/>
      <c r="K216" s="388"/>
    </row>
    <row r="217" s="1" customFormat="1" ht="15" customHeight="1">
      <c r="B217" s="387"/>
      <c r="C217" s="315"/>
      <c r="D217" s="315"/>
      <c r="E217" s="315"/>
      <c r="F217" s="338">
        <v>3</v>
      </c>
      <c r="G217" s="376"/>
      <c r="H217" s="367" t="s">
        <v>10100</v>
      </c>
      <c r="I217" s="367"/>
      <c r="J217" s="367"/>
      <c r="K217" s="388"/>
    </row>
    <row r="218" s="1" customFormat="1" ht="15" customHeight="1">
      <c r="B218" s="387"/>
      <c r="C218" s="315"/>
      <c r="D218" s="315"/>
      <c r="E218" s="315"/>
      <c r="F218" s="338">
        <v>4</v>
      </c>
      <c r="G218" s="376"/>
      <c r="H218" s="367" t="s">
        <v>10101</v>
      </c>
      <c r="I218" s="367"/>
      <c r="J218" s="367"/>
      <c r="K218" s="388"/>
    </row>
    <row r="219" s="1" customFormat="1" ht="12.75" customHeight="1">
      <c r="B219" s="389"/>
      <c r="C219" s="390"/>
      <c r="D219" s="390"/>
      <c r="E219" s="390"/>
      <c r="F219" s="390"/>
      <c r="G219" s="390"/>
      <c r="H219" s="390"/>
      <c r="I219" s="390"/>
      <c r="J219" s="390"/>
      <c r="K219" s="391"/>
    </row>
  </sheetData>
  <sheetProtection autoFilter="0" deleteColumns="0" deleteRows="0" formatCells="0" formatColumns="0" formatRows="0" insertColumns="0" insertHyperlinks="0" insertRows="0" pivotTables="0" sort="0"/>
  <mergeCells count="77">
    <mergeCell ref="D30:J30"/>
    <mergeCell ref="D31:J31"/>
    <mergeCell ref="D33:J33"/>
    <mergeCell ref="D34:J34"/>
    <mergeCell ref="D35:J35"/>
    <mergeCell ref="G36:J36"/>
    <mergeCell ref="G37:J37"/>
    <mergeCell ref="G38:J38"/>
    <mergeCell ref="G39:J39"/>
    <mergeCell ref="G40:J40"/>
    <mergeCell ref="G41:J41"/>
    <mergeCell ref="G42:J42"/>
    <mergeCell ref="G43:J43"/>
    <mergeCell ref="G44:J44"/>
    <mergeCell ref="G45:J45"/>
    <mergeCell ref="D47:J47"/>
    <mergeCell ref="E48:J48"/>
    <mergeCell ref="E49:J49"/>
    <mergeCell ref="E50:J50"/>
    <mergeCell ref="D51:J51"/>
    <mergeCell ref="C52:J52"/>
    <mergeCell ref="C3:J3"/>
    <mergeCell ref="C4:J4"/>
    <mergeCell ref="C6:J6"/>
    <mergeCell ref="C7:J7"/>
    <mergeCell ref="C9:J9"/>
    <mergeCell ref="D10:J10"/>
    <mergeCell ref="D11:J11"/>
    <mergeCell ref="D15:J15"/>
    <mergeCell ref="D16:J16"/>
    <mergeCell ref="D17:J17"/>
    <mergeCell ref="F18:J18"/>
    <mergeCell ref="F19:J19"/>
    <mergeCell ref="F20:J20"/>
    <mergeCell ref="F21:J21"/>
    <mergeCell ref="F22:J22"/>
    <mergeCell ref="F23:J23"/>
    <mergeCell ref="C25:J25"/>
    <mergeCell ref="C26:J26"/>
    <mergeCell ref="D27:J27"/>
    <mergeCell ref="D28:J28"/>
    <mergeCell ref="C54:J54"/>
    <mergeCell ref="C55:J55"/>
    <mergeCell ref="C57:J57"/>
    <mergeCell ref="D58:J58"/>
    <mergeCell ref="D59:J59"/>
    <mergeCell ref="D60:J60"/>
    <mergeCell ref="D61:J61"/>
    <mergeCell ref="D62:J62"/>
    <mergeCell ref="D63:J63"/>
    <mergeCell ref="D65:J65"/>
    <mergeCell ref="D66:J66"/>
    <mergeCell ref="D67:J67"/>
    <mergeCell ref="D68:J68"/>
    <mergeCell ref="D69:J69"/>
    <mergeCell ref="D70:J70"/>
    <mergeCell ref="C75:J75"/>
    <mergeCell ref="C102:J102"/>
    <mergeCell ref="C122:J122"/>
    <mergeCell ref="C147:J147"/>
    <mergeCell ref="C165:J165"/>
    <mergeCell ref="C200:J200"/>
    <mergeCell ref="H201:J201"/>
    <mergeCell ref="H203:J203"/>
    <mergeCell ref="H204:J204"/>
    <mergeCell ref="H205:J205"/>
    <mergeCell ref="H206:J206"/>
    <mergeCell ref="H207:J207"/>
    <mergeCell ref="H209:J209"/>
    <mergeCell ref="H211:J211"/>
    <mergeCell ref="H215:J215"/>
    <mergeCell ref="H217:J217"/>
    <mergeCell ref="H218:J218"/>
    <mergeCell ref="H216:J216"/>
    <mergeCell ref="H213:J213"/>
    <mergeCell ref="H212:J212"/>
    <mergeCell ref="H210:J210"/>
  </mergeCells>
  <pageMargins left="0.5902778" right="0.5902778" top="0.5902778" bottom="0.5902778" header="0" footer="0"/>
  <pageSetup r:id="rId1" paperSize="9" orientation="portrait" scale="77" fitToHeight="0"/>
</worksheet>
</file>

<file path=docProps/core.xml><?xml version="1.0" encoding="utf-8"?>
<cp:coreProperties xmlns:dc="http://purl.org/dc/elements/1.1/" xmlns:dcterms="http://purl.org/dc/terms/" xmlns:xsi="http://www.w3.org/2001/XMLSchema-instance" xmlns:cp="http://schemas.openxmlformats.org/package/2006/metadata/core-properties">
  <dc:creator>Lucie Švábová</dc:creator>
  <cp:lastModifiedBy>Lucie Švábová</cp:lastModifiedBy>
  <dcterms:created xsi:type="dcterms:W3CDTF">2026-02-26T09:57:34Z</dcterms:created>
  <dcterms:modified xsi:type="dcterms:W3CDTF">2026-02-26T09:57:55Z</dcterms:modified>
</cp:coreProperties>
</file>